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showInkAnnotation="0" codeName="현재_통합_문서" defaultThemeVersion="124226"/>
  <mc:AlternateContent xmlns:mc="http://schemas.openxmlformats.org/markup-compatibility/2006">
    <mc:Choice Requires="x15">
      <x15ac:absPath xmlns:x15ac="http://schemas.microsoft.com/office/spreadsheetml/2010/11/ac" url="F:\KING'S RAID S1\Table\"/>
    </mc:Choice>
  </mc:AlternateContent>
  <xr:revisionPtr revIDLastSave="0" documentId="13_ncr:1_{219D8467-7A3B-411B-AA08-3623078A9262}" xr6:coauthVersionLast="47" xr6:coauthVersionMax="47" xr10:uidLastSave="{00000000-0000-0000-0000-000000000000}"/>
  <bookViews>
    <workbookView xWindow="-27975" yWindow="-120" windowWidth="28095" windowHeight="16440" xr2:uid="{00000000-000D-0000-FFFF-FFFF00000000}"/>
  </bookViews>
  <sheets>
    <sheet name="#Stat" sheetId="2" r:id="rId1"/>
    <sheet name="Sheet1" sheetId="7" r:id="rId2"/>
    <sheet name="#Constant" sheetId="3" r:id="rId3"/>
    <sheet name="#SkillBalance" sheetId="6" r:id="rId4"/>
    <sheet name="#Sheet1" sheetId="5"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R2286" i="2" l="1"/>
  <c r="BS2286" i="2" s="1"/>
  <c r="BP2286" i="2"/>
  <c r="BQ2286" i="2" s="1"/>
  <c r="BN2286" i="2" s="1"/>
  <c r="BM2286" i="2"/>
  <c r="BR2285" i="2"/>
  <c r="BS2285" i="2" s="1"/>
  <c r="BP2285" i="2"/>
  <c r="BQ2285" i="2" s="1"/>
  <c r="BM2285" i="2"/>
  <c r="BR2284" i="2"/>
  <c r="BS2284" i="2" s="1"/>
  <c r="BP2284" i="2"/>
  <c r="BQ2284" i="2" s="1"/>
  <c r="BM2284" i="2"/>
  <c r="BR2283" i="2"/>
  <c r="BS2283" i="2" s="1"/>
  <c r="BQ2283" i="2"/>
  <c r="BP2283" i="2"/>
  <c r="BM2283" i="2"/>
  <c r="BR2282" i="2"/>
  <c r="BS2282" i="2" s="1"/>
  <c r="BP2282" i="2"/>
  <c r="BQ2282" i="2" s="1"/>
  <c r="BM2282" i="2"/>
  <c r="BR2281" i="2"/>
  <c r="BS2281" i="2" s="1"/>
  <c r="BP2281" i="2"/>
  <c r="BQ2281" i="2" s="1"/>
  <c r="BM2281" i="2"/>
  <c r="BR2280" i="2"/>
  <c r="BS2280" i="2" s="1"/>
  <c r="BQ2280" i="2"/>
  <c r="BP2280" i="2"/>
  <c r="BM2280" i="2"/>
  <c r="BR2279" i="2"/>
  <c r="BS2279" i="2" s="1"/>
  <c r="BN2279" i="2" s="1"/>
  <c r="BQ2279" i="2"/>
  <c r="BP2279" i="2"/>
  <c r="BM2279" i="2"/>
  <c r="BO2279" i="2" s="1"/>
  <c r="BN2280" i="2" l="1"/>
  <c r="BN2285" i="2"/>
  <c r="BO2285" i="2" s="1"/>
  <c r="BN2282" i="2"/>
  <c r="BO2286" i="2"/>
  <c r="BO2280" i="2"/>
  <c r="BN2283" i="2"/>
  <c r="BO2282" i="2"/>
  <c r="BO2283" i="2"/>
  <c r="BN2281" i="2"/>
  <c r="BO2281" i="2" s="1"/>
  <c r="BN2284" i="2"/>
  <c r="BO2284" i="2" s="1"/>
  <c r="BR2277" i="2" l="1"/>
  <c r="BS2277" i="2" s="1"/>
  <c r="BP2277" i="2"/>
  <c r="BQ2277" i="2" s="1"/>
  <c r="BN2277" i="2" s="1"/>
  <c r="BM2277" i="2"/>
  <c r="BR2276" i="2"/>
  <c r="BS2276" i="2" s="1"/>
  <c r="BP2276" i="2"/>
  <c r="BQ2276" i="2" s="1"/>
  <c r="BN2276" i="2" s="1"/>
  <c r="BO2276" i="2" s="1"/>
  <c r="BM2276" i="2"/>
  <c r="BR2275" i="2"/>
  <c r="BS2275" i="2" s="1"/>
  <c r="BP2275" i="2"/>
  <c r="BQ2275" i="2" s="1"/>
  <c r="BM2275" i="2"/>
  <c r="BR2274" i="2"/>
  <c r="BS2274" i="2" s="1"/>
  <c r="BP2274" i="2"/>
  <c r="BQ2274" i="2" s="1"/>
  <c r="BM2274" i="2"/>
  <c r="BN2275" i="2" l="1"/>
  <c r="BO2275" i="2" s="1"/>
  <c r="BN2274" i="2"/>
  <c r="BO2277" i="2"/>
  <c r="BO2274" i="2"/>
  <c r="BL654" i="2" l="1"/>
  <c r="BK654" i="2"/>
  <c r="BH654" i="2"/>
  <c r="BG654" i="2"/>
  <c r="BE654" i="2"/>
  <c r="BD654" i="2"/>
  <c r="BC654" i="2"/>
  <c r="BB654" i="2"/>
  <c r="BA654" i="2"/>
  <c r="AZ654" i="2"/>
  <c r="K654" i="2"/>
  <c r="BR654" i="2" s="1"/>
  <c r="J654" i="2"/>
  <c r="BP654" i="2" s="1"/>
  <c r="I654" i="2"/>
  <c r="H654" i="2"/>
  <c r="G654" i="2"/>
  <c r="BR653" i="2"/>
  <c r="BS653" i="2" s="1"/>
  <c r="BP653" i="2"/>
  <c r="BQ653" i="2" s="1"/>
  <c r="BM653" i="2"/>
  <c r="C653" i="2"/>
  <c r="AR653" i="2" s="1"/>
  <c r="BL452" i="2"/>
  <c r="BK452" i="2"/>
  <c r="BH452" i="2"/>
  <c r="BG452" i="2"/>
  <c r="BE452" i="2"/>
  <c r="BD452" i="2"/>
  <c r="BC452" i="2"/>
  <c r="BB452" i="2"/>
  <c r="BA452" i="2"/>
  <c r="AZ452" i="2"/>
  <c r="C451" i="2"/>
  <c r="AR451" i="2" s="1"/>
  <c r="BL249" i="2"/>
  <c r="BK249" i="2"/>
  <c r="BH249" i="2"/>
  <c r="BG249" i="2"/>
  <c r="BE249" i="2"/>
  <c r="BD249" i="2"/>
  <c r="BC249" i="2"/>
  <c r="BA249" i="2"/>
  <c r="AZ249" i="2"/>
  <c r="C248" i="2"/>
  <c r="AQ248" i="2" s="1"/>
  <c r="BR2272" i="2"/>
  <c r="BS2272" i="2" s="1"/>
  <c r="BP2272" i="2"/>
  <c r="BQ2272" i="2" s="1"/>
  <c r="BM2272" i="2"/>
  <c r="BR2271" i="2"/>
  <c r="BS2271" i="2" s="1"/>
  <c r="BP2271" i="2"/>
  <c r="BQ2271" i="2" s="1"/>
  <c r="BM2271" i="2"/>
  <c r="BR2270" i="2"/>
  <c r="BS2270" i="2" s="1"/>
  <c r="BP2270" i="2"/>
  <c r="BQ2270" i="2" s="1"/>
  <c r="BM2270" i="2"/>
  <c r="BM654" i="2" l="1"/>
  <c r="BS654" i="2"/>
  <c r="AR654" i="2"/>
  <c r="AQ249" i="2"/>
  <c r="AR452" i="2"/>
  <c r="AT653" i="2"/>
  <c r="AU653" i="2"/>
  <c r="BJ654" i="2"/>
  <c r="AQ653" i="2"/>
  <c r="AV653" i="2"/>
  <c r="AW653" i="2"/>
  <c r="AX653" i="2"/>
  <c r="AN653" i="2"/>
  <c r="AO653" i="2"/>
  <c r="AS653" i="2"/>
  <c r="AP653" i="2"/>
  <c r="BQ654" i="2"/>
  <c r="T451" i="2"/>
  <c r="AU451" i="2"/>
  <c r="R451" i="2"/>
  <c r="AS451" i="2"/>
  <c r="AF451" i="2"/>
  <c r="G451" i="2"/>
  <c r="AG451" i="2"/>
  <c r="H451" i="2"/>
  <c r="U451" i="2"/>
  <c r="AH451" i="2"/>
  <c r="AV451" i="2"/>
  <c r="AI451" i="2"/>
  <c r="AE451" i="2"/>
  <c r="AT451" i="2"/>
  <c r="AX451" i="2"/>
  <c r="K451" i="2"/>
  <c r="I451" i="2"/>
  <c r="X451" i="2"/>
  <c r="AL451" i="2"/>
  <c r="N451" i="2"/>
  <c r="N452" i="2" s="1"/>
  <c r="AA451" i="2"/>
  <c r="AO451" i="2"/>
  <c r="AW451" i="2"/>
  <c r="AK451" i="2"/>
  <c r="O451" i="2"/>
  <c r="AB451" i="2"/>
  <c r="AP451" i="2"/>
  <c r="V451" i="2"/>
  <c r="Y451" i="2"/>
  <c r="Y452" i="2" s="1"/>
  <c r="M451" i="2"/>
  <c r="Z451" i="2"/>
  <c r="P451" i="2"/>
  <c r="AC451" i="2"/>
  <c r="AQ451" i="2"/>
  <c r="S451" i="2"/>
  <c r="J451" i="2"/>
  <c r="AN451" i="2"/>
  <c r="Q451" i="2"/>
  <c r="AD451" i="2"/>
  <c r="AF248" i="2"/>
  <c r="AT248" i="2"/>
  <c r="AS248" i="2"/>
  <c r="S248" i="2"/>
  <c r="G248" i="2"/>
  <c r="T248" i="2"/>
  <c r="AG248" i="2"/>
  <c r="AU248" i="2"/>
  <c r="AR248" i="2"/>
  <c r="R248" i="2"/>
  <c r="H248" i="2"/>
  <c r="U248" i="2"/>
  <c r="AH248" i="2"/>
  <c r="AV248" i="2"/>
  <c r="Q248" i="2"/>
  <c r="V248" i="2"/>
  <c r="I248" i="2"/>
  <c r="X248" i="2"/>
  <c r="AL248" i="2"/>
  <c r="AE248" i="2"/>
  <c r="AI248" i="2"/>
  <c r="AW248" i="2"/>
  <c r="J248" i="2"/>
  <c r="M248" i="2"/>
  <c r="Z248" i="2"/>
  <c r="AN248" i="2"/>
  <c r="AX248" i="2"/>
  <c r="N248" i="2"/>
  <c r="N249" i="2" s="1"/>
  <c r="AA248" i="2"/>
  <c r="AO248" i="2"/>
  <c r="AK248" i="2"/>
  <c r="K248" i="2"/>
  <c r="Y248" i="2"/>
  <c r="Y249" i="2" s="1"/>
  <c r="O248" i="2"/>
  <c r="AB248" i="2"/>
  <c r="AP248" i="2"/>
  <c r="AD248" i="2"/>
  <c r="P248" i="2"/>
  <c r="AC248" i="2"/>
  <c r="BN2271" i="2"/>
  <c r="BO2271" i="2" s="1"/>
  <c r="BN2272" i="2"/>
  <c r="BO2272" i="2" s="1"/>
  <c r="BN2270" i="2"/>
  <c r="BO2270" i="2" s="1"/>
  <c r="H249" i="2" l="1"/>
  <c r="H452" i="2"/>
  <c r="AL249" i="2"/>
  <c r="AG249" i="2"/>
  <c r="M452" i="2"/>
  <c r="AO452" i="2"/>
  <c r="AT452" i="2"/>
  <c r="AS654" i="2"/>
  <c r="AU654" i="2"/>
  <c r="AB249" i="2"/>
  <c r="AK249" i="2"/>
  <c r="Q452" i="2"/>
  <c r="P249" i="2"/>
  <c r="AO249" i="2"/>
  <c r="AW249" i="2"/>
  <c r="AV249" i="2"/>
  <c r="T249" i="2"/>
  <c r="AN452" i="2"/>
  <c r="AA452" i="2"/>
  <c r="AE452" i="2"/>
  <c r="AF452" i="2"/>
  <c r="AO654" i="2"/>
  <c r="AT654" i="2"/>
  <c r="AX249" i="2"/>
  <c r="Q249" i="2"/>
  <c r="AA249" i="2"/>
  <c r="AI249" i="2"/>
  <c r="AH249" i="2"/>
  <c r="V452" i="2"/>
  <c r="AI452" i="2"/>
  <c r="AS452" i="2"/>
  <c r="AN654" i="2"/>
  <c r="BN654" i="2" s="1"/>
  <c r="BO654" i="2" s="1"/>
  <c r="AC249" i="2"/>
  <c r="AD249" i="2"/>
  <c r="AP249" i="2"/>
  <c r="AE249" i="2"/>
  <c r="U249" i="2"/>
  <c r="S249" i="2"/>
  <c r="S452" i="2"/>
  <c r="AP452" i="2"/>
  <c r="AL452" i="2"/>
  <c r="AV452" i="2"/>
  <c r="R452" i="2"/>
  <c r="AX654" i="2"/>
  <c r="AB452" i="2"/>
  <c r="X452" i="2"/>
  <c r="AW654" i="2"/>
  <c r="O249" i="2"/>
  <c r="AN249" i="2"/>
  <c r="X249" i="2"/>
  <c r="R249" i="2"/>
  <c r="AT249" i="2"/>
  <c r="AC452" i="2"/>
  <c r="O452" i="2"/>
  <c r="U452" i="2"/>
  <c r="T452" i="2"/>
  <c r="AV654" i="2"/>
  <c r="AS249" i="2"/>
  <c r="AH452" i="2"/>
  <c r="AF249" i="2"/>
  <c r="P452" i="2"/>
  <c r="AK452" i="2"/>
  <c r="AQ654" i="2"/>
  <c r="AQ452" i="2"/>
  <c r="AU452" i="2"/>
  <c r="Z249" i="2"/>
  <c r="AR249" i="2"/>
  <c r="M249" i="2"/>
  <c r="V249" i="2"/>
  <c r="AU249" i="2"/>
  <c r="AD452" i="2"/>
  <c r="Z452" i="2"/>
  <c r="AW452" i="2"/>
  <c r="AX452" i="2"/>
  <c r="AG452" i="2"/>
  <c r="AP654" i="2"/>
  <c r="BN653" i="2"/>
  <c r="BO653" i="2" s="1"/>
  <c r="J452" i="2"/>
  <c r="BP452" i="2" s="1"/>
  <c r="BP451" i="2"/>
  <c r="BQ451" i="2" s="1"/>
  <c r="BM451" i="2"/>
  <c r="G452" i="2"/>
  <c r="I452" i="2"/>
  <c r="BR451" i="2"/>
  <c r="BS451" i="2" s="1"/>
  <c r="K452" i="2"/>
  <c r="BR452" i="2" s="1"/>
  <c r="J249" i="2"/>
  <c r="BP249" i="2" s="1"/>
  <c r="BP248" i="2"/>
  <c r="BQ248" i="2" s="1"/>
  <c r="K249" i="2"/>
  <c r="BR249" i="2" s="1"/>
  <c r="BR248" i="2"/>
  <c r="BS248" i="2" s="1"/>
  <c r="BM248" i="2"/>
  <c r="G249" i="2"/>
  <c r="I249" i="2"/>
  <c r="BR2268" i="2"/>
  <c r="BS2268" i="2" s="1"/>
  <c r="BP2268" i="2"/>
  <c r="BQ2268" i="2" s="1"/>
  <c r="BM2268" i="2"/>
  <c r="BR2266" i="2"/>
  <c r="BS2266" i="2" s="1"/>
  <c r="BP2266" i="2"/>
  <c r="BQ2266" i="2" s="1"/>
  <c r="BN2266" i="2" s="1"/>
  <c r="BM2266" i="2"/>
  <c r="BR2267" i="2"/>
  <c r="BS2267" i="2" s="1"/>
  <c r="BP2267" i="2"/>
  <c r="BQ2267" i="2" s="1"/>
  <c r="BM2267" i="2"/>
  <c r="BR2264" i="2"/>
  <c r="BS2264" i="2" s="1"/>
  <c r="BP2264" i="2"/>
  <c r="BQ2264" i="2" s="1"/>
  <c r="BM2264" i="2"/>
  <c r="BN451" i="2" l="1"/>
  <c r="BO451" i="2" s="1"/>
  <c r="BS452" i="2"/>
  <c r="BQ452" i="2"/>
  <c r="BM452" i="2"/>
  <c r="BJ452" i="2"/>
  <c r="BN2268" i="2"/>
  <c r="BO2268" i="2" s="1"/>
  <c r="BN248" i="2"/>
  <c r="BO248" i="2" s="1"/>
  <c r="BS249" i="2"/>
  <c r="BQ249" i="2"/>
  <c r="BM249" i="2"/>
  <c r="BJ249" i="2"/>
  <c r="BN2267" i="2"/>
  <c r="BO2267" i="2" s="1"/>
  <c r="BN2264" i="2"/>
  <c r="BO2264" i="2" s="1"/>
  <c r="BO2266" i="2"/>
  <c r="BN452" i="2" l="1"/>
  <c r="BO452" i="2" s="1"/>
  <c r="BN249" i="2"/>
  <c r="BO249" i="2" s="1"/>
  <c r="BR2263" i="2"/>
  <c r="BS2263" i="2" s="1"/>
  <c r="BP2263" i="2"/>
  <c r="BQ2263" i="2" s="1"/>
  <c r="BM2263" i="2"/>
  <c r="BR2262" i="2"/>
  <c r="BS2262" i="2" s="1"/>
  <c r="BP2262" i="2"/>
  <c r="BQ2262" i="2" s="1"/>
  <c r="BM2262" i="2"/>
  <c r="BR2261" i="2"/>
  <c r="BS2261" i="2" s="1"/>
  <c r="BP2261" i="2"/>
  <c r="BQ2261" i="2" s="1"/>
  <c r="BM2261" i="2"/>
  <c r="BR2260" i="2"/>
  <c r="BS2260" i="2" s="1"/>
  <c r="BP2260" i="2"/>
  <c r="BQ2260" i="2" s="1"/>
  <c r="BM2260" i="2"/>
  <c r="BR2259" i="2"/>
  <c r="BS2259" i="2" s="1"/>
  <c r="BP2259" i="2"/>
  <c r="BQ2259" i="2" s="1"/>
  <c r="BM2259" i="2"/>
  <c r="BR2258" i="2"/>
  <c r="BS2258" i="2" s="1"/>
  <c r="BP2258" i="2"/>
  <c r="BQ2258" i="2" s="1"/>
  <c r="BM2258" i="2"/>
  <c r="BR2257" i="2"/>
  <c r="BS2257" i="2" s="1"/>
  <c r="BP2257" i="2"/>
  <c r="BQ2257" i="2" s="1"/>
  <c r="BM2257" i="2"/>
  <c r="BR2255" i="2"/>
  <c r="BP2255" i="2"/>
  <c r="BL2255" i="2"/>
  <c r="BK2255" i="2"/>
  <c r="BH2255" i="2"/>
  <c r="BG2255" i="2"/>
  <c r="BE2255" i="2"/>
  <c r="BD2255" i="2"/>
  <c r="BC2255" i="2"/>
  <c r="BA2255" i="2"/>
  <c r="AZ2255" i="2"/>
  <c r="AX2255" i="2"/>
  <c r="AW2255" i="2"/>
  <c r="AV2255" i="2"/>
  <c r="AU2255" i="2"/>
  <c r="AT2255" i="2"/>
  <c r="AS2255" i="2"/>
  <c r="AR2255" i="2"/>
  <c r="AQ2255" i="2"/>
  <c r="AP2255" i="2"/>
  <c r="AO2255" i="2"/>
  <c r="AN2255" i="2"/>
  <c r="AL2255" i="2"/>
  <c r="AK2255" i="2"/>
  <c r="AI2255" i="2"/>
  <c r="AH2255" i="2"/>
  <c r="AG2255" i="2"/>
  <c r="AF2255" i="2"/>
  <c r="AE2255" i="2"/>
  <c r="AD2255" i="2"/>
  <c r="Z2255" i="2"/>
  <c r="Y2255" i="2"/>
  <c r="X2255" i="2"/>
  <c r="V2255" i="2"/>
  <c r="U2255" i="2"/>
  <c r="T2255" i="2"/>
  <c r="S2255" i="2"/>
  <c r="O2255" i="2"/>
  <c r="N2255" i="2"/>
  <c r="M2255" i="2"/>
  <c r="H2255" i="2"/>
  <c r="G2255" i="2"/>
  <c r="BJ2255" i="2" s="1"/>
  <c r="BR2254" i="2"/>
  <c r="BS2254" i="2" s="1"/>
  <c r="BP2254" i="2"/>
  <c r="BQ2254" i="2" s="1"/>
  <c r="BM2254" i="2"/>
  <c r="BR2253" i="2"/>
  <c r="BP2253" i="2"/>
  <c r="BL2253" i="2"/>
  <c r="BK2253" i="2"/>
  <c r="BH2253" i="2"/>
  <c r="BG2253" i="2"/>
  <c r="BE2253" i="2"/>
  <c r="BD2253" i="2"/>
  <c r="BC2253" i="2"/>
  <c r="BA2253" i="2"/>
  <c r="AZ2253" i="2"/>
  <c r="AX2253" i="2"/>
  <c r="AW2253" i="2"/>
  <c r="AV2253" i="2"/>
  <c r="AU2253" i="2"/>
  <c r="AT2253" i="2"/>
  <c r="AS2253" i="2"/>
  <c r="AR2253" i="2"/>
  <c r="AQ2253" i="2"/>
  <c r="AP2253" i="2"/>
  <c r="AO2253" i="2"/>
  <c r="AN2253" i="2"/>
  <c r="AL2253" i="2"/>
  <c r="AK2253" i="2"/>
  <c r="AI2253" i="2"/>
  <c r="AH2253" i="2"/>
  <c r="AG2253" i="2"/>
  <c r="AF2253" i="2"/>
  <c r="AE2253" i="2"/>
  <c r="AD2253" i="2"/>
  <c r="AC2253" i="2"/>
  <c r="AB2253" i="2"/>
  <c r="Z2253" i="2"/>
  <c r="Y2253" i="2"/>
  <c r="X2253" i="2"/>
  <c r="V2253" i="2"/>
  <c r="U2253" i="2"/>
  <c r="T2253" i="2"/>
  <c r="S2253" i="2"/>
  <c r="O2253" i="2"/>
  <c r="N2253" i="2"/>
  <c r="M2253" i="2"/>
  <c r="H2253" i="2"/>
  <c r="G2253" i="2"/>
  <c r="BJ2253" i="2" s="1"/>
  <c r="BR2252" i="2"/>
  <c r="BS2252" i="2" s="1"/>
  <c r="BP2252" i="2"/>
  <c r="BQ2252" i="2" s="1"/>
  <c r="BM2252" i="2"/>
  <c r="BP2251" i="2"/>
  <c r="BL2251" i="2"/>
  <c r="BK2251" i="2"/>
  <c r="BH2251" i="2"/>
  <c r="BG2251" i="2"/>
  <c r="BE2251" i="2"/>
  <c r="BD2251" i="2"/>
  <c r="BC2251" i="2"/>
  <c r="BA2251" i="2"/>
  <c r="AZ2251" i="2"/>
  <c r="AX2251" i="2"/>
  <c r="AW2251" i="2"/>
  <c r="AV2251" i="2"/>
  <c r="AU2251" i="2"/>
  <c r="AT2251" i="2"/>
  <c r="AS2251" i="2"/>
  <c r="AR2251" i="2"/>
  <c r="AQ2251" i="2"/>
  <c r="AP2251" i="2"/>
  <c r="AO2251" i="2"/>
  <c r="AN2251" i="2"/>
  <c r="AL2251" i="2"/>
  <c r="AK2251" i="2"/>
  <c r="AI2251" i="2"/>
  <c r="AH2251" i="2"/>
  <c r="AG2251" i="2"/>
  <c r="AF2251" i="2"/>
  <c r="AE2251" i="2"/>
  <c r="AD2251" i="2"/>
  <c r="AC2251" i="2"/>
  <c r="AB2251" i="2"/>
  <c r="Z2251" i="2"/>
  <c r="Y2251" i="2"/>
  <c r="X2251" i="2"/>
  <c r="V2251" i="2"/>
  <c r="U2251" i="2"/>
  <c r="T2251" i="2"/>
  <c r="S2251" i="2"/>
  <c r="R2251" i="2"/>
  <c r="Q2251" i="2"/>
  <c r="O2251" i="2"/>
  <c r="N2251" i="2"/>
  <c r="M2251" i="2"/>
  <c r="K2251" i="2"/>
  <c r="BR2251" i="2" s="1"/>
  <c r="H2251" i="2"/>
  <c r="G2251" i="2"/>
  <c r="BJ2251" i="2" s="1"/>
  <c r="BR2250" i="2"/>
  <c r="BS2250" i="2" s="1"/>
  <c r="BP2250" i="2"/>
  <c r="BQ2250" i="2" s="1"/>
  <c r="BM2250" i="2"/>
  <c r="BR2249" i="2"/>
  <c r="BL2249" i="2"/>
  <c r="BK2249" i="2"/>
  <c r="BH2249" i="2"/>
  <c r="BG2249" i="2"/>
  <c r="BE2249" i="2"/>
  <c r="BD2249" i="2"/>
  <c r="BC2249" i="2"/>
  <c r="BA2249" i="2"/>
  <c r="AZ2249" i="2"/>
  <c r="AX2249" i="2"/>
  <c r="AW2249" i="2"/>
  <c r="AV2249" i="2"/>
  <c r="AU2249" i="2"/>
  <c r="AT2249" i="2"/>
  <c r="AS2249" i="2"/>
  <c r="AR2249" i="2"/>
  <c r="AQ2249" i="2"/>
  <c r="AP2249" i="2"/>
  <c r="AO2249" i="2"/>
  <c r="AN2249" i="2"/>
  <c r="AL2249" i="2"/>
  <c r="AK2249" i="2"/>
  <c r="AI2249" i="2"/>
  <c r="AH2249" i="2"/>
  <c r="AG2249" i="2"/>
  <c r="AF2249" i="2"/>
  <c r="AE2249" i="2"/>
  <c r="AD2249" i="2"/>
  <c r="AC2249" i="2"/>
  <c r="AB2249" i="2"/>
  <c r="Z2249" i="2"/>
  <c r="Y2249" i="2"/>
  <c r="X2249" i="2"/>
  <c r="U2249" i="2"/>
  <c r="T2249" i="2"/>
  <c r="Q2249" i="2"/>
  <c r="O2249" i="2"/>
  <c r="N2249" i="2"/>
  <c r="J2249" i="2"/>
  <c r="BP2249" i="2" s="1"/>
  <c r="H2249" i="2"/>
  <c r="G2249" i="2"/>
  <c r="BR2248" i="2"/>
  <c r="BS2248" i="2" s="1"/>
  <c r="BP2248" i="2"/>
  <c r="BQ2248" i="2" s="1"/>
  <c r="BM2248" i="2"/>
  <c r="BR2247" i="2"/>
  <c r="BP2247" i="2"/>
  <c r="BL2247" i="2"/>
  <c r="BK2247" i="2"/>
  <c r="BG2247" i="2"/>
  <c r="BE2247" i="2"/>
  <c r="BD2247" i="2"/>
  <c r="BC2247" i="2"/>
  <c r="BA2247" i="2"/>
  <c r="AZ2247" i="2"/>
  <c r="AX2247" i="2"/>
  <c r="AW2247" i="2"/>
  <c r="AV2247" i="2"/>
  <c r="AU2247" i="2"/>
  <c r="AT2247" i="2"/>
  <c r="AS2247" i="2"/>
  <c r="AR2247" i="2"/>
  <c r="AQ2247" i="2"/>
  <c r="AP2247" i="2"/>
  <c r="AO2247" i="2"/>
  <c r="AN2247" i="2"/>
  <c r="AL2247" i="2"/>
  <c r="AK2247" i="2"/>
  <c r="AI2247" i="2"/>
  <c r="AH2247" i="2"/>
  <c r="AG2247" i="2"/>
  <c r="AF2247" i="2"/>
  <c r="AE2247" i="2"/>
  <c r="AD2247" i="2"/>
  <c r="Z2247" i="2"/>
  <c r="Y2247" i="2"/>
  <c r="V2247" i="2"/>
  <c r="U2247" i="2"/>
  <c r="T2247" i="2"/>
  <c r="S2247" i="2"/>
  <c r="O2247" i="2"/>
  <c r="N2247" i="2"/>
  <c r="H2247" i="2"/>
  <c r="G2247" i="2"/>
  <c r="BR2246" i="2"/>
  <c r="BS2246" i="2" s="1"/>
  <c r="BP2246" i="2"/>
  <c r="BQ2246" i="2" s="1"/>
  <c r="BM2246" i="2"/>
  <c r="BR2245" i="2"/>
  <c r="BP2245" i="2"/>
  <c r="BL2245" i="2"/>
  <c r="BK2245" i="2"/>
  <c r="BG2245" i="2"/>
  <c r="BE2245" i="2"/>
  <c r="BD2245" i="2"/>
  <c r="BC2245" i="2"/>
  <c r="BA2245" i="2"/>
  <c r="AZ2245" i="2"/>
  <c r="AX2245" i="2"/>
  <c r="AW2245" i="2"/>
  <c r="AV2245" i="2"/>
  <c r="AU2245" i="2"/>
  <c r="AT2245" i="2"/>
  <c r="AS2245" i="2"/>
  <c r="AR2245" i="2"/>
  <c r="AQ2245" i="2"/>
  <c r="AP2245" i="2"/>
  <c r="AO2245" i="2"/>
  <c r="AN2245" i="2"/>
  <c r="AL2245" i="2"/>
  <c r="AK2245" i="2"/>
  <c r="AI2245" i="2"/>
  <c r="AH2245" i="2"/>
  <c r="AG2245" i="2"/>
  <c r="AF2245" i="2"/>
  <c r="AE2245" i="2"/>
  <c r="AD2245" i="2"/>
  <c r="Z2245" i="2"/>
  <c r="Y2245" i="2"/>
  <c r="V2245" i="2"/>
  <c r="U2245" i="2"/>
  <c r="T2245" i="2"/>
  <c r="S2245" i="2"/>
  <c r="O2245" i="2"/>
  <c r="N2245" i="2"/>
  <c r="H2245" i="2"/>
  <c r="G2245" i="2"/>
  <c r="BJ2245" i="2" s="1"/>
  <c r="BR2244" i="2"/>
  <c r="BS2244" i="2" s="1"/>
  <c r="BP2244" i="2"/>
  <c r="BQ2244" i="2" s="1"/>
  <c r="BM2244" i="2"/>
  <c r="BR1669" i="2"/>
  <c r="BP1669" i="2"/>
  <c r="BL1669" i="2"/>
  <c r="BK1669" i="2"/>
  <c r="BH1669" i="2"/>
  <c r="BG1669" i="2"/>
  <c r="BE1669" i="2"/>
  <c r="BD1669" i="2"/>
  <c r="BC1669" i="2"/>
  <c r="BA1669" i="2"/>
  <c r="AZ1669" i="2"/>
  <c r="AX1669" i="2"/>
  <c r="AW1669" i="2"/>
  <c r="AV1669" i="2"/>
  <c r="AU1669" i="2"/>
  <c r="AT1669" i="2"/>
  <c r="AS1669" i="2"/>
  <c r="AR1669" i="2"/>
  <c r="AQ1669" i="2"/>
  <c r="AP1669" i="2"/>
  <c r="AO1669" i="2"/>
  <c r="AN1669" i="2"/>
  <c r="AL1669" i="2"/>
  <c r="AK1669" i="2"/>
  <c r="AI1669" i="2"/>
  <c r="AH1669" i="2"/>
  <c r="AF1669" i="2"/>
  <c r="AE1669" i="2"/>
  <c r="AD1669" i="2"/>
  <c r="AC1669" i="2"/>
  <c r="AB1669" i="2"/>
  <c r="Z1669" i="2"/>
  <c r="Y1669" i="2"/>
  <c r="V1669" i="2"/>
  <c r="U1669" i="2"/>
  <c r="T1669" i="2"/>
  <c r="S1669" i="2"/>
  <c r="R1669" i="2"/>
  <c r="Q1669" i="2"/>
  <c r="O1669" i="2"/>
  <c r="N1669" i="2"/>
  <c r="H1669" i="2"/>
  <c r="G1669" i="2"/>
  <c r="BJ1669" i="2" s="1"/>
  <c r="BR1668" i="2"/>
  <c r="BS1668" i="2" s="1"/>
  <c r="BP1668" i="2"/>
  <c r="BQ1668" i="2" s="1"/>
  <c r="BM1668" i="2"/>
  <c r="BR2242" i="2"/>
  <c r="BS2242" i="2" s="1"/>
  <c r="BP2242" i="2"/>
  <c r="BQ2242" i="2" s="1"/>
  <c r="BM2242" i="2"/>
  <c r="BR2241" i="2"/>
  <c r="BS2241" i="2" s="1"/>
  <c r="BP2241" i="2"/>
  <c r="BQ2241" i="2" s="1"/>
  <c r="BM2241" i="2"/>
  <c r="BR2240" i="2"/>
  <c r="BS2240" i="2" s="1"/>
  <c r="BP2240" i="2"/>
  <c r="BQ2240" i="2" s="1"/>
  <c r="BM2240" i="2"/>
  <c r="BR2237" i="2"/>
  <c r="BP2237" i="2"/>
  <c r="BL2237" i="2"/>
  <c r="BK2237" i="2"/>
  <c r="BH2237" i="2"/>
  <c r="BG2237" i="2"/>
  <c r="BE2237" i="2"/>
  <c r="BD2237" i="2"/>
  <c r="BC2237" i="2"/>
  <c r="BA2237" i="2"/>
  <c r="AZ2237" i="2"/>
  <c r="AX2237" i="2"/>
  <c r="AW2237" i="2"/>
  <c r="AV2237" i="2"/>
  <c r="AU2237" i="2"/>
  <c r="AT2237" i="2"/>
  <c r="AS2237" i="2"/>
  <c r="AR2237" i="2"/>
  <c r="AQ2237" i="2"/>
  <c r="AP2237" i="2"/>
  <c r="AO2237" i="2"/>
  <c r="AN2237" i="2"/>
  <c r="AL2237" i="2"/>
  <c r="AK2237" i="2"/>
  <c r="AI2237" i="2"/>
  <c r="AH2237" i="2"/>
  <c r="AG2237" i="2"/>
  <c r="AF2237" i="2"/>
  <c r="AE2237" i="2"/>
  <c r="AD2237" i="2"/>
  <c r="AC2237" i="2"/>
  <c r="AB2237" i="2"/>
  <c r="AA2237" i="2"/>
  <c r="Z2237" i="2"/>
  <c r="Y2237" i="2"/>
  <c r="X2237" i="2"/>
  <c r="V2237" i="2"/>
  <c r="U2237" i="2"/>
  <c r="T2237" i="2"/>
  <c r="S2237" i="2"/>
  <c r="R2237" i="2"/>
  <c r="Q2237" i="2"/>
  <c r="P2237" i="2"/>
  <c r="O2237" i="2"/>
  <c r="N2237" i="2"/>
  <c r="M2237" i="2"/>
  <c r="I2237" i="2"/>
  <c r="H2237" i="2"/>
  <c r="G2237" i="2"/>
  <c r="BJ2237" i="2" s="1"/>
  <c r="BR2236" i="2"/>
  <c r="BS2236" i="2" s="1"/>
  <c r="BP2236" i="2"/>
  <c r="BQ2236" i="2" s="1"/>
  <c r="BM2236" i="2"/>
  <c r="BR2235" i="2"/>
  <c r="BP2235" i="2"/>
  <c r="BL2235" i="2"/>
  <c r="BK2235" i="2"/>
  <c r="BH2235" i="2"/>
  <c r="BG2235" i="2"/>
  <c r="BE2235" i="2"/>
  <c r="BD2235" i="2"/>
  <c r="BC2235" i="2"/>
  <c r="BA2235" i="2"/>
  <c r="AZ2235" i="2"/>
  <c r="AX2235" i="2"/>
  <c r="AW2235" i="2"/>
  <c r="AV2235" i="2"/>
  <c r="AU2235" i="2"/>
  <c r="AT2235" i="2"/>
  <c r="AS2235" i="2"/>
  <c r="AR2235" i="2"/>
  <c r="AQ2235" i="2"/>
  <c r="AP2235" i="2"/>
  <c r="AO2235" i="2"/>
  <c r="AN2235" i="2"/>
  <c r="AL2235" i="2"/>
  <c r="AK2235" i="2"/>
  <c r="AI2235" i="2"/>
  <c r="AH2235" i="2"/>
  <c r="AG2235" i="2"/>
  <c r="AF2235" i="2"/>
  <c r="AE2235" i="2"/>
  <c r="AD2235" i="2"/>
  <c r="AC2235" i="2"/>
  <c r="AB2235" i="2"/>
  <c r="AA2235" i="2"/>
  <c r="Z2235" i="2"/>
  <c r="Y2235" i="2"/>
  <c r="X2235" i="2"/>
  <c r="V2235" i="2"/>
  <c r="U2235" i="2"/>
  <c r="T2235" i="2"/>
  <c r="S2235" i="2"/>
  <c r="R2235" i="2"/>
  <c r="Q2235" i="2"/>
  <c r="P2235" i="2"/>
  <c r="O2235" i="2"/>
  <c r="N2235" i="2"/>
  <c r="M2235" i="2"/>
  <c r="I2235" i="2"/>
  <c r="H2235" i="2"/>
  <c r="G2235" i="2"/>
  <c r="BR2234" i="2"/>
  <c r="BS2234" i="2" s="1"/>
  <c r="BP2234" i="2"/>
  <c r="BQ2234" i="2" s="1"/>
  <c r="BM2234" i="2"/>
  <c r="BR2233" i="2"/>
  <c r="BP2233" i="2"/>
  <c r="BL2233" i="2"/>
  <c r="BK2233" i="2"/>
  <c r="BH2233" i="2"/>
  <c r="BG2233" i="2"/>
  <c r="BE2233" i="2"/>
  <c r="BD2233" i="2"/>
  <c r="BC2233" i="2"/>
  <c r="BA2233" i="2"/>
  <c r="AZ2233" i="2"/>
  <c r="AX2233" i="2"/>
  <c r="AW2233" i="2"/>
  <c r="AV2233" i="2"/>
  <c r="AU2233" i="2"/>
  <c r="AT2233" i="2"/>
  <c r="AS2233" i="2"/>
  <c r="AR2233" i="2"/>
  <c r="AQ2233" i="2"/>
  <c r="AP2233" i="2"/>
  <c r="AO2233" i="2"/>
  <c r="AN2233" i="2"/>
  <c r="AL2233" i="2"/>
  <c r="AK2233" i="2"/>
  <c r="AI2233" i="2"/>
  <c r="AH2233" i="2"/>
  <c r="AG2233" i="2"/>
  <c r="AF2233" i="2"/>
  <c r="AE2233" i="2"/>
  <c r="AD2233" i="2"/>
  <c r="AC2233" i="2"/>
  <c r="AB2233" i="2"/>
  <c r="AA2233" i="2"/>
  <c r="Z2233" i="2"/>
  <c r="Y2233" i="2"/>
  <c r="X2233" i="2"/>
  <c r="V2233" i="2"/>
  <c r="U2233" i="2"/>
  <c r="T2233" i="2"/>
  <c r="S2233" i="2"/>
  <c r="R2233" i="2"/>
  <c r="Q2233" i="2"/>
  <c r="P2233" i="2"/>
  <c r="O2233" i="2"/>
  <c r="N2233" i="2"/>
  <c r="M2233" i="2"/>
  <c r="I2233" i="2"/>
  <c r="H2233" i="2"/>
  <c r="G2233" i="2"/>
  <c r="BJ2233" i="2" s="1"/>
  <c r="BR2232" i="2"/>
  <c r="BS2232" i="2" s="1"/>
  <c r="BP2232" i="2"/>
  <c r="BQ2232" i="2" s="1"/>
  <c r="BM2232" i="2"/>
  <c r="BR2225" i="2"/>
  <c r="BP2225" i="2"/>
  <c r="BL2225" i="2"/>
  <c r="BK2225" i="2"/>
  <c r="BH2225" i="2"/>
  <c r="BG2225" i="2"/>
  <c r="BE2225" i="2"/>
  <c r="BD2225" i="2"/>
  <c r="BC2225" i="2"/>
  <c r="BA2225" i="2"/>
  <c r="AZ2225" i="2"/>
  <c r="AX2225" i="2"/>
  <c r="AW2225" i="2"/>
  <c r="AV2225" i="2"/>
  <c r="AU2225" i="2"/>
  <c r="AT2225" i="2"/>
  <c r="AS2225" i="2"/>
  <c r="AR2225" i="2"/>
  <c r="AQ2225" i="2"/>
  <c r="AP2225" i="2"/>
  <c r="AO2225" i="2"/>
  <c r="AN2225" i="2"/>
  <c r="AL2225" i="2"/>
  <c r="AK2225" i="2"/>
  <c r="AI2225" i="2"/>
  <c r="AH2225" i="2"/>
  <c r="AG2225" i="2"/>
  <c r="AF2225" i="2"/>
  <c r="AE2225" i="2"/>
  <c r="AD2225" i="2"/>
  <c r="AC2225" i="2"/>
  <c r="AB2225" i="2"/>
  <c r="AA2225" i="2"/>
  <c r="Z2225" i="2"/>
  <c r="Y2225" i="2"/>
  <c r="X2225" i="2"/>
  <c r="V2225" i="2"/>
  <c r="U2225" i="2"/>
  <c r="T2225" i="2"/>
  <c r="S2225" i="2"/>
  <c r="R2225" i="2"/>
  <c r="Q2225" i="2"/>
  <c r="P2225" i="2"/>
  <c r="O2225" i="2"/>
  <c r="N2225" i="2"/>
  <c r="M2225" i="2"/>
  <c r="I2225" i="2"/>
  <c r="H2225" i="2"/>
  <c r="G2225" i="2"/>
  <c r="BJ2225" i="2" s="1"/>
  <c r="BR2224" i="2"/>
  <c r="BS2224" i="2" s="1"/>
  <c r="BP2224" i="2"/>
  <c r="BQ2224" i="2" s="1"/>
  <c r="BM2224" i="2"/>
  <c r="BR2223" i="2"/>
  <c r="BP2223" i="2"/>
  <c r="BL2223" i="2"/>
  <c r="BK2223" i="2"/>
  <c r="BH2223" i="2"/>
  <c r="BG2223" i="2"/>
  <c r="BE2223" i="2"/>
  <c r="BD2223" i="2"/>
  <c r="BC2223" i="2"/>
  <c r="BA2223" i="2"/>
  <c r="AZ2223" i="2"/>
  <c r="AX2223" i="2"/>
  <c r="AW2223" i="2"/>
  <c r="AV2223" i="2"/>
  <c r="AU2223" i="2"/>
  <c r="AT2223" i="2"/>
  <c r="AS2223" i="2"/>
  <c r="AR2223" i="2"/>
  <c r="AQ2223" i="2"/>
  <c r="AP2223" i="2"/>
  <c r="AO2223" i="2"/>
  <c r="AN2223" i="2"/>
  <c r="AL2223" i="2"/>
  <c r="AK2223" i="2"/>
  <c r="AI2223" i="2"/>
  <c r="AH2223" i="2"/>
  <c r="AG2223" i="2"/>
  <c r="AF2223" i="2"/>
  <c r="AE2223" i="2"/>
  <c r="AD2223" i="2"/>
  <c r="AC2223" i="2"/>
  <c r="AB2223" i="2"/>
  <c r="AA2223" i="2"/>
  <c r="Z2223" i="2"/>
  <c r="Y2223" i="2"/>
  <c r="X2223" i="2"/>
  <c r="V2223" i="2"/>
  <c r="U2223" i="2"/>
  <c r="T2223" i="2"/>
  <c r="S2223" i="2"/>
  <c r="R2223" i="2"/>
  <c r="Q2223" i="2"/>
  <c r="P2223" i="2"/>
  <c r="O2223" i="2"/>
  <c r="N2223" i="2"/>
  <c r="M2223" i="2"/>
  <c r="I2223" i="2"/>
  <c r="H2223" i="2"/>
  <c r="G2223" i="2"/>
  <c r="BR2222" i="2"/>
  <c r="BS2222" i="2" s="1"/>
  <c r="BP2222" i="2"/>
  <c r="BQ2222" i="2" s="1"/>
  <c r="BM2222" i="2"/>
  <c r="BR2221" i="2"/>
  <c r="BP2221" i="2"/>
  <c r="BL2221" i="2"/>
  <c r="BK2221" i="2"/>
  <c r="BH2221" i="2"/>
  <c r="BG2221" i="2"/>
  <c r="BE2221" i="2"/>
  <c r="BD2221" i="2"/>
  <c r="BC2221" i="2"/>
  <c r="BA2221" i="2"/>
  <c r="AZ2221" i="2"/>
  <c r="AX2221" i="2"/>
  <c r="AW2221" i="2"/>
  <c r="AV2221" i="2"/>
  <c r="AU2221" i="2"/>
  <c r="AT2221" i="2"/>
  <c r="AS2221" i="2"/>
  <c r="AR2221" i="2"/>
  <c r="AQ2221" i="2"/>
  <c r="AP2221" i="2"/>
  <c r="AO2221" i="2"/>
  <c r="AN2221" i="2"/>
  <c r="AL2221" i="2"/>
  <c r="AK2221" i="2"/>
  <c r="AI2221" i="2"/>
  <c r="AH2221" i="2"/>
  <c r="AG2221" i="2"/>
  <c r="AF2221" i="2"/>
  <c r="AE2221" i="2"/>
  <c r="AD2221" i="2"/>
  <c r="AC2221" i="2"/>
  <c r="AB2221" i="2"/>
  <c r="AA2221" i="2"/>
  <c r="Z2221" i="2"/>
  <c r="Y2221" i="2"/>
  <c r="X2221" i="2"/>
  <c r="V2221" i="2"/>
  <c r="U2221" i="2"/>
  <c r="T2221" i="2"/>
  <c r="S2221" i="2"/>
  <c r="R2221" i="2"/>
  <c r="Q2221" i="2"/>
  <c r="P2221" i="2"/>
  <c r="O2221" i="2"/>
  <c r="N2221" i="2"/>
  <c r="M2221" i="2"/>
  <c r="I2221" i="2"/>
  <c r="H2221" i="2"/>
  <c r="G2221" i="2"/>
  <c r="BR2220" i="2"/>
  <c r="BS2220" i="2" s="1"/>
  <c r="BP2220" i="2"/>
  <c r="BQ2220" i="2" s="1"/>
  <c r="BM2220" i="2"/>
  <c r="B2236" i="2"/>
  <c r="B2234" i="2"/>
  <c r="B2232" i="2"/>
  <c r="BR2231" i="2"/>
  <c r="BP2231" i="2"/>
  <c r="BL2231" i="2"/>
  <c r="BK2231" i="2"/>
  <c r="BH2231" i="2"/>
  <c r="BG2231" i="2"/>
  <c r="BE2231" i="2"/>
  <c r="BD2231" i="2"/>
  <c r="BC2231" i="2"/>
  <c r="BA2231" i="2"/>
  <c r="AZ2231" i="2"/>
  <c r="AX2231" i="2"/>
  <c r="AW2231" i="2"/>
  <c r="AV2231" i="2"/>
  <c r="AU2231" i="2"/>
  <c r="AT2231" i="2"/>
  <c r="AS2231" i="2"/>
  <c r="AR2231" i="2"/>
  <c r="AQ2231" i="2"/>
  <c r="AP2231" i="2"/>
  <c r="AO2231" i="2"/>
  <c r="AN2231" i="2"/>
  <c r="AL2231" i="2"/>
  <c r="AK2231" i="2"/>
  <c r="AI2231" i="2"/>
  <c r="AH2231" i="2"/>
  <c r="AG2231" i="2"/>
  <c r="AF2231" i="2"/>
  <c r="AE2231" i="2"/>
  <c r="AD2231" i="2"/>
  <c r="AC2231" i="2"/>
  <c r="AB2231" i="2"/>
  <c r="AA2231" i="2"/>
  <c r="Z2231" i="2"/>
  <c r="Y2231" i="2"/>
  <c r="X2231" i="2"/>
  <c r="V2231" i="2"/>
  <c r="U2231" i="2"/>
  <c r="T2231" i="2"/>
  <c r="S2231" i="2"/>
  <c r="R2231" i="2"/>
  <c r="Q2231" i="2"/>
  <c r="P2231" i="2"/>
  <c r="O2231" i="2"/>
  <c r="N2231" i="2"/>
  <c r="M2231" i="2"/>
  <c r="I2231" i="2"/>
  <c r="H2231" i="2"/>
  <c r="G2231" i="2"/>
  <c r="BJ2231" i="2" s="1"/>
  <c r="BR2230" i="2"/>
  <c r="BS2230" i="2" s="1"/>
  <c r="BP2230" i="2"/>
  <c r="BQ2230" i="2" s="1"/>
  <c r="BM2230" i="2"/>
  <c r="B2230" i="2"/>
  <c r="BR2229" i="2"/>
  <c r="BP2229" i="2"/>
  <c r="BL2229" i="2"/>
  <c r="BK2229" i="2"/>
  <c r="BH2229" i="2"/>
  <c r="BG2229" i="2"/>
  <c r="BE2229" i="2"/>
  <c r="BD2229" i="2"/>
  <c r="BC2229" i="2"/>
  <c r="BA2229" i="2"/>
  <c r="AZ2229" i="2"/>
  <c r="AX2229" i="2"/>
  <c r="AW2229" i="2"/>
  <c r="AV2229" i="2"/>
  <c r="AU2229" i="2"/>
  <c r="AT2229" i="2"/>
  <c r="AS2229" i="2"/>
  <c r="AR2229" i="2"/>
  <c r="AQ2229" i="2"/>
  <c r="AP2229" i="2"/>
  <c r="AO2229" i="2"/>
  <c r="AN2229" i="2"/>
  <c r="AL2229" i="2"/>
  <c r="AK2229" i="2"/>
  <c r="AI2229" i="2"/>
  <c r="AH2229" i="2"/>
  <c r="AG2229" i="2"/>
  <c r="AF2229" i="2"/>
  <c r="AE2229" i="2"/>
  <c r="AD2229" i="2"/>
  <c r="AC2229" i="2"/>
  <c r="AB2229" i="2"/>
  <c r="AA2229" i="2"/>
  <c r="Z2229" i="2"/>
  <c r="Y2229" i="2"/>
  <c r="X2229" i="2"/>
  <c r="V2229" i="2"/>
  <c r="U2229" i="2"/>
  <c r="T2229" i="2"/>
  <c r="S2229" i="2"/>
  <c r="R2229" i="2"/>
  <c r="Q2229" i="2"/>
  <c r="P2229" i="2"/>
  <c r="O2229" i="2"/>
  <c r="N2229" i="2"/>
  <c r="M2229" i="2"/>
  <c r="I2229" i="2"/>
  <c r="H2229" i="2"/>
  <c r="G2229" i="2"/>
  <c r="BR2228" i="2"/>
  <c r="BS2228" i="2" s="1"/>
  <c r="BP2228" i="2"/>
  <c r="BQ2228" i="2" s="1"/>
  <c r="BM2228" i="2"/>
  <c r="B2228" i="2"/>
  <c r="BR2227" i="2"/>
  <c r="BP2227" i="2"/>
  <c r="BL2227" i="2"/>
  <c r="BK2227" i="2"/>
  <c r="BH2227" i="2"/>
  <c r="BG2227" i="2"/>
  <c r="BE2227" i="2"/>
  <c r="BD2227" i="2"/>
  <c r="BC2227" i="2"/>
  <c r="BA2227" i="2"/>
  <c r="AZ2227" i="2"/>
  <c r="AX2227" i="2"/>
  <c r="AW2227" i="2"/>
  <c r="AV2227" i="2"/>
  <c r="AU2227" i="2"/>
  <c r="AT2227" i="2"/>
  <c r="AS2227" i="2"/>
  <c r="AR2227" i="2"/>
  <c r="AQ2227" i="2"/>
  <c r="AP2227" i="2"/>
  <c r="AO2227" i="2"/>
  <c r="AN2227" i="2"/>
  <c r="AL2227" i="2"/>
  <c r="AK2227" i="2"/>
  <c r="AI2227" i="2"/>
  <c r="AH2227" i="2"/>
  <c r="AG2227" i="2"/>
  <c r="AF2227" i="2"/>
  <c r="AE2227" i="2"/>
  <c r="AD2227" i="2"/>
  <c r="AC2227" i="2"/>
  <c r="AB2227" i="2"/>
  <c r="AA2227" i="2"/>
  <c r="Z2227" i="2"/>
  <c r="Y2227" i="2"/>
  <c r="X2227" i="2"/>
  <c r="V2227" i="2"/>
  <c r="U2227" i="2"/>
  <c r="T2227" i="2"/>
  <c r="S2227" i="2"/>
  <c r="R2227" i="2"/>
  <c r="Q2227" i="2"/>
  <c r="P2227" i="2"/>
  <c r="O2227" i="2"/>
  <c r="N2227" i="2"/>
  <c r="M2227" i="2"/>
  <c r="I2227" i="2"/>
  <c r="H2227" i="2"/>
  <c r="G2227" i="2"/>
  <c r="BJ2227" i="2" s="1"/>
  <c r="BR2226" i="2"/>
  <c r="BS2226" i="2" s="1"/>
  <c r="BP2226" i="2"/>
  <c r="BQ2226" i="2" s="1"/>
  <c r="BM2226" i="2"/>
  <c r="B2226" i="2"/>
  <c r="AX2133" i="2"/>
  <c r="AW2133" i="2"/>
  <c r="AV2133" i="2"/>
  <c r="AU2133" i="2"/>
  <c r="AT2133" i="2"/>
  <c r="AS2133" i="2"/>
  <c r="AR2133" i="2"/>
  <c r="AQ2133" i="2"/>
  <c r="AP2133" i="2"/>
  <c r="AO2133" i="2"/>
  <c r="AN2133" i="2"/>
  <c r="AL2133" i="2"/>
  <c r="AK2133" i="2"/>
  <c r="AI2133" i="2"/>
  <c r="AH2133" i="2"/>
  <c r="AG2133" i="2"/>
  <c r="AF2133" i="2"/>
  <c r="AE2133" i="2"/>
  <c r="AD2133" i="2"/>
  <c r="AC2133" i="2"/>
  <c r="AB2133" i="2"/>
  <c r="AA2133" i="2"/>
  <c r="Z2133" i="2"/>
  <c r="Y2133" i="2"/>
  <c r="X2133" i="2"/>
  <c r="V2133" i="2"/>
  <c r="U2133" i="2"/>
  <c r="T2133" i="2"/>
  <c r="S2133" i="2"/>
  <c r="R2133" i="2"/>
  <c r="Q2133" i="2"/>
  <c r="P2133" i="2"/>
  <c r="O2133" i="2"/>
  <c r="N2133" i="2"/>
  <c r="M2133" i="2"/>
  <c r="K2133" i="2"/>
  <c r="J2133" i="2"/>
  <c r="I2133" i="2"/>
  <c r="H2133" i="2"/>
  <c r="G2133" i="2"/>
  <c r="C2131" i="2"/>
  <c r="AX2131" i="2" s="1"/>
  <c r="C2132" i="2"/>
  <c r="AS2132" i="2" s="1"/>
  <c r="BR2135" i="2"/>
  <c r="BP2135" i="2"/>
  <c r="BL2135" i="2"/>
  <c r="BK2135" i="2"/>
  <c r="BH2135" i="2"/>
  <c r="BG2135" i="2"/>
  <c r="BE2135" i="2"/>
  <c r="BD2135" i="2"/>
  <c r="BC2135" i="2"/>
  <c r="BA2135" i="2"/>
  <c r="AZ2135" i="2"/>
  <c r="AX2135" i="2"/>
  <c r="AW2135" i="2"/>
  <c r="AV2135" i="2"/>
  <c r="AU2135" i="2"/>
  <c r="AT2135" i="2"/>
  <c r="AS2135" i="2"/>
  <c r="AR2135" i="2"/>
  <c r="AQ2135" i="2"/>
  <c r="AP2135" i="2"/>
  <c r="AO2135" i="2"/>
  <c r="AN2135" i="2"/>
  <c r="AL2135" i="2"/>
  <c r="AK2135" i="2"/>
  <c r="AI2135" i="2"/>
  <c r="AH2135" i="2"/>
  <c r="AG2135" i="2"/>
  <c r="AF2135" i="2"/>
  <c r="AE2135" i="2"/>
  <c r="AD2135" i="2"/>
  <c r="AC2135" i="2"/>
  <c r="AB2135" i="2"/>
  <c r="Z2135" i="2"/>
  <c r="Y2135" i="2"/>
  <c r="X2135" i="2"/>
  <c r="V2135" i="2"/>
  <c r="U2135" i="2"/>
  <c r="T2135" i="2"/>
  <c r="S2135" i="2"/>
  <c r="R2135" i="2"/>
  <c r="Q2135" i="2"/>
  <c r="O2135" i="2"/>
  <c r="N2135" i="2"/>
  <c r="M2135" i="2"/>
  <c r="H2135" i="2"/>
  <c r="G2135" i="2"/>
  <c r="BR2134" i="2"/>
  <c r="BS2134" i="2" s="1"/>
  <c r="BP2134" i="2"/>
  <c r="BQ2134" i="2" s="1"/>
  <c r="BM2134" i="2"/>
  <c r="C2130" i="2"/>
  <c r="AQ2130" i="2" s="1"/>
  <c r="BR2129" i="2"/>
  <c r="BS2129" i="2" s="1"/>
  <c r="BP2129" i="2"/>
  <c r="BQ2129" i="2" s="1"/>
  <c r="BM2129" i="2"/>
  <c r="BL652" i="2"/>
  <c r="BK652" i="2"/>
  <c r="BH652" i="2"/>
  <c r="BG652" i="2"/>
  <c r="BE652" i="2"/>
  <c r="BD652" i="2"/>
  <c r="BC652" i="2"/>
  <c r="BB652" i="2"/>
  <c r="BA652" i="2"/>
  <c r="AZ652" i="2"/>
  <c r="K652" i="2"/>
  <c r="BR652" i="2" s="1"/>
  <c r="J652" i="2"/>
  <c r="BP652" i="2" s="1"/>
  <c r="I652" i="2"/>
  <c r="H652" i="2"/>
  <c r="G652" i="2"/>
  <c r="BR651" i="2"/>
  <c r="BS651" i="2" s="1"/>
  <c r="BP651" i="2"/>
  <c r="BQ651" i="2" s="1"/>
  <c r="BM651" i="2"/>
  <c r="C651" i="2"/>
  <c r="AX651" i="2" s="1"/>
  <c r="BL450" i="2"/>
  <c r="BK450" i="2"/>
  <c r="BH450" i="2"/>
  <c r="BG450" i="2"/>
  <c r="BE450" i="2"/>
  <c r="BD450" i="2"/>
  <c r="BC450" i="2"/>
  <c r="BA450" i="2"/>
  <c r="AZ450" i="2"/>
  <c r="C449" i="2"/>
  <c r="AV449" i="2" s="1"/>
  <c r="BL247" i="2"/>
  <c r="BK247" i="2"/>
  <c r="BH247" i="2"/>
  <c r="BG247" i="2"/>
  <c r="BE247" i="2"/>
  <c r="BD247" i="2"/>
  <c r="BC247" i="2"/>
  <c r="BA247" i="2"/>
  <c r="AZ247" i="2"/>
  <c r="C246" i="2"/>
  <c r="AV246" i="2" s="1"/>
  <c r="BR2127" i="2"/>
  <c r="BP2127" i="2"/>
  <c r="BM2127" i="2"/>
  <c r="BR2126" i="2"/>
  <c r="BP2126" i="2"/>
  <c r="BM2126" i="2"/>
  <c r="BR2125" i="2"/>
  <c r="BP2125" i="2"/>
  <c r="BM2125" i="2"/>
  <c r="BR2124" i="2"/>
  <c r="BP2124" i="2"/>
  <c r="BM2124" i="2"/>
  <c r="I1462" i="2"/>
  <c r="BN2242" i="2" l="1"/>
  <c r="BS2231" i="2"/>
  <c r="BN2259" i="2"/>
  <c r="BO2259" i="2" s="1"/>
  <c r="BN2263" i="2"/>
  <c r="BO2263" i="2" s="1"/>
  <c r="BN2220" i="2"/>
  <c r="BO2220" i="2" s="1"/>
  <c r="BN2254" i="2"/>
  <c r="BO2254" i="2" s="1"/>
  <c r="BN2248" i="2"/>
  <c r="BO2248" i="2" s="1"/>
  <c r="BN2234" i="2"/>
  <c r="BS2247" i="2"/>
  <c r="BN2262" i="2"/>
  <c r="BO2262" i="2" s="1"/>
  <c r="BN2222" i="2"/>
  <c r="BO2222" i="2" s="1"/>
  <c r="BQ2245" i="2"/>
  <c r="BM2249" i="2"/>
  <c r="BN2258" i="2"/>
  <c r="BO2258" i="2" s="1"/>
  <c r="BN2261" i="2"/>
  <c r="BO2261" i="2" s="1"/>
  <c r="BM2223" i="2"/>
  <c r="BS2245" i="2"/>
  <c r="BQ1669" i="2"/>
  <c r="BN2246" i="2"/>
  <c r="BO2246" i="2" s="1"/>
  <c r="BM2251" i="2"/>
  <c r="BQ2255" i="2"/>
  <c r="BS2255" i="2"/>
  <c r="BN2228" i="2"/>
  <c r="BO2228" i="2" s="1"/>
  <c r="BN2236" i="2"/>
  <c r="BO2236" i="2" s="1"/>
  <c r="BS2249" i="2"/>
  <c r="BS1669" i="2"/>
  <c r="BQ2253" i="2"/>
  <c r="BQ2247" i="2"/>
  <c r="BQ2251" i="2"/>
  <c r="BS2253" i="2"/>
  <c r="BM2221" i="2"/>
  <c r="BN2232" i="2"/>
  <c r="BO2232" i="2" s="1"/>
  <c r="BN1668" i="2"/>
  <c r="BO1668" i="2" s="1"/>
  <c r="BN2244" i="2"/>
  <c r="BO2244" i="2" s="1"/>
  <c r="BN2257" i="2"/>
  <c r="BO2257" i="2" s="1"/>
  <c r="BN2260" i="2"/>
  <c r="BO2260" i="2" s="1"/>
  <c r="BS2229" i="2"/>
  <c r="BN2252" i="2"/>
  <c r="BO2252" i="2" s="1"/>
  <c r="BN2226" i="2"/>
  <c r="BO2226" i="2" s="1"/>
  <c r="BM1669" i="2"/>
  <c r="BN2240" i="2"/>
  <c r="BO2240" i="2" s="1"/>
  <c r="BM2247" i="2"/>
  <c r="BQ2249" i="2"/>
  <c r="BN2250" i="2"/>
  <c r="BO2250" i="2" s="1"/>
  <c r="BS2251" i="2"/>
  <c r="BN2251" i="2" s="1"/>
  <c r="BM2253" i="2"/>
  <c r="BM2255" i="2"/>
  <c r="BJ2249" i="2"/>
  <c r="BM2245" i="2"/>
  <c r="BJ2247" i="2"/>
  <c r="BS2227" i="2"/>
  <c r="BS2225" i="2"/>
  <c r="BQ2233" i="2"/>
  <c r="BS2221" i="2"/>
  <c r="BS2223" i="2"/>
  <c r="BO2234" i="2"/>
  <c r="BM2227" i="2"/>
  <c r="BM2231" i="2"/>
  <c r="BJ2221" i="2"/>
  <c r="BQ2235" i="2"/>
  <c r="BM2237" i="2"/>
  <c r="BM2235" i="2"/>
  <c r="BS2235" i="2"/>
  <c r="BM2225" i="2"/>
  <c r="BM2233" i="2"/>
  <c r="BQ2237" i="2"/>
  <c r="BN2241" i="2"/>
  <c r="BO2241" i="2" s="1"/>
  <c r="BO2242" i="2"/>
  <c r="BS2233" i="2"/>
  <c r="BN2233" i="2" s="1"/>
  <c r="BJ2235" i="2"/>
  <c r="BS2237" i="2"/>
  <c r="BN2224" i="2"/>
  <c r="BO2224" i="2" s="1"/>
  <c r="BJ2223" i="2"/>
  <c r="BQ2223" i="2"/>
  <c r="BQ2221" i="2"/>
  <c r="BQ2225" i="2"/>
  <c r="BN2230" i="2"/>
  <c r="BO2230" i="2" s="1"/>
  <c r="BQ2231" i="2"/>
  <c r="BN2231" i="2" s="1"/>
  <c r="BM2229" i="2"/>
  <c r="BJ2229" i="2"/>
  <c r="BQ2229" i="2"/>
  <c r="BQ2227" i="2"/>
  <c r="J2132" i="2"/>
  <c r="S2132" i="2"/>
  <c r="AB2132" i="2"/>
  <c r="AK2132" i="2"/>
  <c r="AT2132" i="2"/>
  <c r="K2132" i="2"/>
  <c r="T2132" i="2"/>
  <c r="AC2132" i="2"/>
  <c r="AL2132" i="2"/>
  <c r="AU2132" i="2"/>
  <c r="M2132" i="2"/>
  <c r="U2132" i="2"/>
  <c r="AD2132" i="2"/>
  <c r="AN2132" i="2"/>
  <c r="AV2132" i="2"/>
  <c r="N2132" i="2"/>
  <c r="V2132" i="2"/>
  <c r="AE2132" i="2"/>
  <c r="AO2132" i="2"/>
  <c r="AW2132" i="2"/>
  <c r="O2132" i="2"/>
  <c r="X2132" i="2"/>
  <c r="AF2132" i="2"/>
  <c r="AP2132" i="2"/>
  <c r="AX2132" i="2"/>
  <c r="G2132" i="2"/>
  <c r="P2132" i="2"/>
  <c r="Y2132" i="2"/>
  <c r="AG2132" i="2"/>
  <c r="AQ2132" i="2"/>
  <c r="H2132" i="2"/>
  <c r="Q2132" i="2"/>
  <c r="Z2132" i="2"/>
  <c r="AH2132" i="2"/>
  <c r="AR2132" i="2"/>
  <c r="I2132" i="2"/>
  <c r="R2132" i="2"/>
  <c r="AA2132" i="2"/>
  <c r="AI2132" i="2"/>
  <c r="AR2131" i="2"/>
  <c r="G2131" i="2"/>
  <c r="P2131" i="2"/>
  <c r="Y2131" i="2"/>
  <c r="AG2131" i="2"/>
  <c r="AQ2131" i="2"/>
  <c r="H2131" i="2"/>
  <c r="Z2131" i="2"/>
  <c r="R2131" i="2"/>
  <c r="J2131" i="2"/>
  <c r="S2131" i="2"/>
  <c r="AB2131" i="2"/>
  <c r="AK2131" i="2"/>
  <c r="AT2131" i="2"/>
  <c r="Q2131" i="2"/>
  <c r="AA2131" i="2"/>
  <c r="K2131" i="2"/>
  <c r="T2131" i="2"/>
  <c r="AC2131" i="2"/>
  <c r="AL2131" i="2"/>
  <c r="AU2131" i="2"/>
  <c r="AS2131" i="2"/>
  <c r="M2131" i="2"/>
  <c r="U2131" i="2"/>
  <c r="AD2131" i="2"/>
  <c r="AN2131" i="2"/>
  <c r="AV2131" i="2"/>
  <c r="AH2131" i="2"/>
  <c r="I2131" i="2"/>
  <c r="AI2131" i="2"/>
  <c r="N2131" i="2"/>
  <c r="V2131" i="2"/>
  <c r="AE2131" i="2"/>
  <c r="AO2131" i="2"/>
  <c r="AW2131" i="2"/>
  <c r="O2131" i="2"/>
  <c r="X2131" i="2"/>
  <c r="AF2131" i="2"/>
  <c r="AP2131" i="2"/>
  <c r="AV450" i="2"/>
  <c r="AV247" i="2"/>
  <c r="AX652" i="2"/>
  <c r="BQ2135" i="2"/>
  <c r="BM2135" i="2"/>
  <c r="BN2134" i="2"/>
  <c r="BO2134" i="2" s="1"/>
  <c r="BM652" i="2"/>
  <c r="BS2135" i="2"/>
  <c r="BJ2135" i="2"/>
  <c r="AS2130" i="2"/>
  <c r="J2130" i="2"/>
  <c r="S2130" i="2"/>
  <c r="AB2130" i="2"/>
  <c r="AK2130" i="2"/>
  <c r="AT2130" i="2"/>
  <c r="Z2130" i="2"/>
  <c r="I2130" i="2"/>
  <c r="R2130" i="2"/>
  <c r="K2130" i="2"/>
  <c r="M2130" i="2"/>
  <c r="U2130" i="2"/>
  <c r="AD2130" i="2"/>
  <c r="AN2130" i="2"/>
  <c r="AV2130" i="2"/>
  <c r="Q2130" i="2"/>
  <c r="AH2130" i="2"/>
  <c r="AA2130" i="2"/>
  <c r="T2130" i="2"/>
  <c r="AL2130" i="2"/>
  <c r="N2130" i="2"/>
  <c r="V2130" i="2"/>
  <c r="AE2130" i="2"/>
  <c r="AO2130" i="2"/>
  <c r="AW2130" i="2"/>
  <c r="O2130" i="2"/>
  <c r="X2130" i="2"/>
  <c r="AF2130" i="2"/>
  <c r="AP2130" i="2"/>
  <c r="AX2130" i="2"/>
  <c r="H2130" i="2"/>
  <c r="AR2130" i="2"/>
  <c r="AI2130" i="2"/>
  <c r="AC2130" i="2"/>
  <c r="AU2130" i="2"/>
  <c r="G2130" i="2"/>
  <c r="P2130" i="2"/>
  <c r="Y2130" i="2"/>
  <c r="AG2130" i="2"/>
  <c r="BN2129" i="2"/>
  <c r="BO2129" i="2" s="1"/>
  <c r="BS652" i="2"/>
  <c r="AT651" i="2"/>
  <c r="AN651" i="2"/>
  <c r="AO651" i="2"/>
  <c r="AU651" i="2"/>
  <c r="AW651" i="2"/>
  <c r="AQ651" i="2"/>
  <c r="AS651" i="2"/>
  <c r="BJ652" i="2"/>
  <c r="AP651" i="2"/>
  <c r="AV651" i="2"/>
  <c r="BQ652" i="2"/>
  <c r="AR651" i="2"/>
  <c r="K449" i="2"/>
  <c r="Y449" i="2"/>
  <c r="Y450" i="2" s="1"/>
  <c r="AE449" i="2"/>
  <c r="AS449" i="2"/>
  <c r="I449" i="2"/>
  <c r="P449" i="2"/>
  <c r="V449" i="2"/>
  <c r="AC449" i="2"/>
  <c r="AI449" i="2"/>
  <c r="AQ449" i="2"/>
  <c r="AW449" i="2"/>
  <c r="J449" i="2"/>
  <c r="Q449" i="2"/>
  <c r="X449" i="2"/>
  <c r="AD449" i="2"/>
  <c r="AK449" i="2"/>
  <c r="AR449" i="2"/>
  <c r="AX449" i="2"/>
  <c r="R449" i="2"/>
  <c r="AL449" i="2"/>
  <c r="Z449" i="2"/>
  <c r="G449" i="2"/>
  <c r="N449" i="2"/>
  <c r="N450" i="2" s="1"/>
  <c r="T449" i="2"/>
  <c r="AA449" i="2"/>
  <c r="AG449" i="2"/>
  <c r="AO449" i="2"/>
  <c r="AU449" i="2"/>
  <c r="M449" i="2"/>
  <c r="S449" i="2"/>
  <c r="AF449" i="2"/>
  <c r="AN449" i="2"/>
  <c r="AT449" i="2"/>
  <c r="H449" i="2"/>
  <c r="O449" i="2"/>
  <c r="U449" i="2"/>
  <c r="AB449" i="2"/>
  <c r="AH449" i="2"/>
  <c r="AP449" i="2"/>
  <c r="X246" i="2"/>
  <c r="AR246" i="2"/>
  <c r="V246" i="2"/>
  <c r="AQ246" i="2"/>
  <c r="I246" i="2"/>
  <c r="AC246" i="2"/>
  <c r="AW246" i="2"/>
  <c r="J246" i="2"/>
  <c r="AD246" i="2"/>
  <c r="AX246" i="2"/>
  <c r="P246" i="2"/>
  <c r="AI246" i="2"/>
  <c r="Q246" i="2"/>
  <c r="AK246" i="2"/>
  <c r="M246" i="2"/>
  <c r="S246" i="2"/>
  <c r="AF246" i="2"/>
  <c r="AN246" i="2"/>
  <c r="AT246" i="2"/>
  <c r="G246" i="2"/>
  <c r="N246" i="2"/>
  <c r="N247" i="2" s="1"/>
  <c r="T246" i="2"/>
  <c r="AA246" i="2"/>
  <c r="AG246" i="2"/>
  <c r="AO246" i="2"/>
  <c r="AU246" i="2"/>
  <c r="K246" i="2"/>
  <c r="R246" i="2"/>
  <c r="Y246" i="2"/>
  <c r="Y247" i="2" s="1"/>
  <c r="AE246" i="2"/>
  <c r="AL246" i="2"/>
  <c r="AS246" i="2"/>
  <c r="Z246" i="2"/>
  <c r="H246" i="2"/>
  <c r="O246" i="2"/>
  <c r="U246" i="2"/>
  <c r="AB246" i="2"/>
  <c r="AH246" i="2"/>
  <c r="AP246" i="2"/>
  <c r="H1294" i="2"/>
  <c r="G1294" i="2"/>
  <c r="BN2245" i="2" l="1"/>
  <c r="BN2255" i="2"/>
  <c r="BO2255" i="2" s="1"/>
  <c r="BN2237" i="2"/>
  <c r="BO2237" i="2" s="1"/>
  <c r="BN2229" i="2"/>
  <c r="BO2229" i="2" s="1"/>
  <c r="BN2247" i="2"/>
  <c r="BO2247" i="2" s="1"/>
  <c r="BN2249" i="2"/>
  <c r="BO2249" i="2" s="1"/>
  <c r="BN1669" i="2"/>
  <c r="BO1669" i="2" s="1"/>
  <c r="BN2223" i="2"/>
  <c r="BO2223" i="2" s="1"/>
  <c r="BO2233" i="2"/>
  <c r="BO2251" i="2"/>
  <c r="BO2231" i="2"/>
  <c r="BN2253" i="2"/>
  <c r="BO2253" i="2" s="1"/>
  <c r="BN2225" i="2"/>
  <c r="BO2225" i="2" s="1"/>
  <c r="BP2131" i="2"/>
  <c r="BQ2131" i="2" s="1"/>
  <c r="BR2131" i="2"/>
  <c r="BS2131" i="2" s="1"/>
  <c r="BO2245" i="2"/>
  <c r="BN2221" i="2"/>
  <c r="BO2221" i="2" s="1"/>
  <c r="BN2235" i="2"/>
  <c r="BO2235" i="2" s="1"/>
  <c r="BN2227" i="2"/>
  <c r="BO2227" i="2" s="1"/>
  <c r="BM2131" i="2"/>
  <c r="AL247" i="2"/>
  <c r="AO247" i="2"/>
  <c r="AT247" i="2"/>
  <c r="Q247" i="2"/>
  <c r="AW247" i="2"/>
  <c r="X247" i="2"/>
  <c r="AU450" i="2"/>
  <c r="AK450" i="2"/>
  <c r="AQ450" i="2"/>
  <c r="AS450" i="2"/>
  <c r="AV652" i="2"/>
  <c r="AU652" i="2"/>
  <c r="AB247" i="2"/>
  <c r="AN247" i="2"/>
  <c r="AC247" i="2"/>
  <c r="AP450" i="2"/>
  <c r="AT450" i="2"/>
  <c r="AO450" i="2"/>
  <c r="Z450" i="2"/>
  <c r="AD450" i="2"/>
  <c r="AI450" i="2"/>
  <c r="AE450" i="2"/>
  <c r="AP652" i="2"/>
  <c r="AO652" i="2"/>
  <c r="AG247" i="2"/>
  <c r="X450" i="2"/>
  <c r="AN652" i="2"/>
  <c r="BN652" i="2" s="1"/>
  <c r="BO652" i="2" s="1"/>
  <c r="AI247" i="2"/>
  <c r="AA247" i="2"/>
  <c r="AH450" i="2"/>
  <c r="AL450" i="2"/>
  <c r="R247" i="2"/>
  <c r="T247" i="2"/>
  <c r="S247" i="2"/>
  <c r="AX247" i="2"/>
  <c r="AQ247" i="2"/>
  <c r="AB450" i="2"/>
  <c r="AF450" i="2"/>
  <c r="AA450" i="2"/>
  <c r="R450" i="2"/>
  <c r="Q450" i="2"/>
  <c r="V450" i="2"/>
  <c r="AS652" i="2"/>
  <c r="AT652" i="2"/>
  <c r="AE247" i="2"/>
  <c r="P247" i="2"/>
  <c r="AG450" i="2"/>
  <c r="Z247" i="2"/>
  <c r="M247" i="2"/>
  <c r="V247" i="2"/>
  <c r="U450" i="2"/>
  <c r="S450" i="2"/>
  <c r="T450" i="2"/>
  <c r="AX450" i="2"/>
  <c r="P450" i="2"/>
  <c r="AR652" i="2"/>
  <c r="AQ652" i="2"/>
  <c r="U247" i="2"/>
  <c r="O247" i="2"/>
  <c r="AF247" i="2"/>
  <c r="AN450" i="2"/>
  <c r="AC450" i="2"/>
  <c r="AP247" i="2"/>
  <c r="AD247" i="2"/>
  <c r="AH247" i="2"/>
  <c r="AS247" i="2"/>
  <c r="AU247" i="2"/>
  <c r="AK247" i="2"/>
  <c r="AR247" i="2"/>
  <c r="O450" i="2"/>
  <c r="M450" i="2"/>
  <c r="AR450" i="2"/>
  <c r="AW450" i="2"/>
  <c r="AW652" i="2"/>
  <c r="BN2135" i="2"/>
  <c r="BO2135" i="2" s="1"/>
  <c r="BM2130" i="2"/>
  <c r="BR2130" i="2"/>
  <c r="BS2130" i="2" s="1"/>
  <c r="BP2130" i="2"/>
  <c r="BQ2130" i="2" s="1"/>
  <c r="BP246" i="2"/>
  <c r="BQ246" i="2" s="1"/>
  <c r="H450" i="2"/>
  <c r="I247" i="2"/>
  <c r="H247" i="2"/>
  <c r="BN651" i="2"/>
  <c r="BO651" i="2" s="1"/>
  <c r="J247" i="2"/>
  <c r="BP247" i="2" s="1"/>
  <c r="BP449" i="2"/>
  <c r="BQ449" i="2" s="1"/>
  <c r="J450" i="2"/>
  <c r="BP450" i="2" s="1"/>
  <c r="I450" i="2"/>
  <c r="G450" i="2"/>
  <c r="BM449" i="2"/>
  <c r="BR449" i="2"/>
  <c r="BS449" i="2" s="1"/>
  <c r="K450" i="2"/>
  <c r="BR450" i="2" s="1"/>
  <c r="K247" i="2"/>
  <c r="BR247" i="2" s="1"/>
  <c r="BR246" i="2"/>
  <c r="BS246" i="2" s="1"/>
  <c r="BM246" i="2"/>
  <c r="G247" i="2"/>
  <c r="BH1298" i="2"/>
  <c r="BG1298" i="2"/>
  <c r="BE1298" i="2"/>
  <c r="BD1298" i="2"/>
  <c r="BC1298" i="2"/>
  <c r="BA1298" i="2"/>
  <c r="AZ1298" i="2"/>
  <c r="AX1298" i="2"/>
  <c r="AW1298" i="2"/>
  <c r="AV1298" i="2"/>
  <c r="AU1298" i="2"/>
  <c r="AT1298" i="2"/>
  <c r="AS1298" i="2"/>
  <c r="AR1298" i="2"/>
  <c r="AQ1298" i="2"/>
  <c r="AP1298" i="2"/>
  <c r="AO1298" i="2"/>
  <c r="AN1298" i="2"/>
  <c r="AL1298" i="2"/>
  <c r="AK1298" i="2"/>
  <c r="AI1298" i="2"/>
  <c r="AH1298" i="2"/>
  <c r="AG1298" i="2"/>
  <c r="AF1298" i="2"/>
  <c r="AE1298" i="2"/>
  <c r="AD1298" i="2"/>
  <c r="AC1298" i="2"/>
  <c r="AB1298" i="2"/>
  <c r="Z1298" i="2"/>
  <c r="Y1298" i="2"/>
  <c r="V1298" i="2"/>
  <c r="U1298" i="2"/>
  <c r="T1298" i="2"/>
  <c r="S1298" i="2"/>
  <c r="R1298" i="2"/>
  <c r="Q1298" i="2"/>
  <c r="O1298" i="2"/>
  <c r="N1298" i="2"/>
  <c r="K1298" i="2"/>
  <c r="BR1298" i="2" s="1"/>
  <c r="J1298" i="2"/>
  <c r="BP1298" i="2" s="1"/>
  <c r="I1298" i="2"/>
  <c r="H1298" i="2"/>
  <c r="G1298" i="2"/>
  <c r="BR1297" i="2"/>
  <c r="BP1297" i="2"/>
  <c r="BM1297" i="2"/>
  <c r="B1297" i="2"/>
  <c r="BL1296" i="2"/>
  <c r="BK1296" i="2"/>
  <c r="BH1296" i="2"/>
  <c r="BG1296" i="2"/>
  <c r="BE1296" i="2"/>
  <c r="BD1296" i="2"/>
  <c r="BC1296" i="2"/>
  <c r="BA1296" i="2"/>
  <c r="AZ1296" i="2"/>
  <c r="AX1296" i="2"/>
  <c r="AW1296" i="2"/>
  <c r="AV1296" i="2"/>
  <c r="AU1296" i="2"/>
  <c r="AT1296" i="2"/>
  <c r="AS1296" i="2"/>
  <c r="AR1296" i="2"/>
  <c r="AQ1296" i="2"/>
  <c r="AP1296" i="2"/>
  <c r="AO1296" i="2"/>
  <c r="AN1296" i="2"/>
  <c r="AL1296" i="2"/>
  <c r="AK1296" i="2"/>
  <c r="AI1296" i="2"/>
  <c r="AH1296" i="2"/>
  <c r="AG1296" i="2"/>
  <c r="AF1296" i="2"/>
  <c r="AE1296" i="2"/>
  <c r="AD1296" i="2"/>
  <c r="AC1296" i="2"/>
  <c r="AB1296" i="2"/>
  <c r="Z1296" i="2"/>
  <c r="Y1296" i="2"/>
  <c r="X1296" i="2"/>
  <c r="V1296" i="2"/>
  <c r="U1296" i="2"/>
  <c r="T1296" i="2"/>
  <c r="S1296" i="2"/>
  <c r="R1296" i="2"/>
  <c r="Q1296" i="2"/>
  <c r="O1296" i="2"/>
  <c r="N1296" i="2"/>
  <c r="M1296" i="2"/>
  <c r="K1296" i="2"/>
  <c r="BR1296" i="2" s="1"/>
  <c r="J1296" i="2"/>
  <c r="BP1296" i="2" s="1"/>
  <c r="I1296" i="2"/>
  <c r="H1296" i="2"/>
  <c r="G1296" i="2"/>
  <c r="BJ1296" i="2" s="1"/>
  <c r="BR1295" i="2"/>
  <c r="BS1295" i="2" s="1"/>
  <c r="BP1295" i="2"/>
  <c r="BQ1295" i="2" s="1"/>
  <c r="BM1295" i="2"/>
  <c r="B1295" i="2"/>
  <c r="BH1447" i="2"/>
  <c r="BG1447" i="2"/>
  <c r="BE1447" i="2"/>
  <c r="BD1447" i="2"/>
  <c r="BC1447" i="2"/>
  <c r="BA1447" i="2"/>
  <c r="AZ1447" i="2"/>
  <c r="AX1447" i="2"/>
  <c r="AW1447" i="2"/>
  <c r="AV1447" i="2"/>
  <c r="AU1447" i="2"/>
  <c r="AT1447" i="2"/>
  <c r="AS1447" i="2"/>
  <c r="AR1447" i="2"/>
  <c r="AQ1447" i="2"/>
  <c r="AP1447" i="2"/>
  <c r="AO1447" i="2"/>
  <c r="AN1447" i="2"/>
  <c r="AL1447" i="2"/>
  <c r="AK1447" i="2"/>
  <c r="AI1447" i="2"/>
  <c r="AH1447" i="2"/>
  <c r="AG1447" i="2"/>
  <c r="AF1447" i="2"/>
  <c r="AE1447" i="2"/>
  <c r="AD1447" i="2"/>
  <c r="AC1447" i="2"/>
  <c r="AB1447" i="2"/>
  <c r="Z1447" i="2"/>
  <c r="Y1447" i="2"/>
  <c r="V1447" i="2"/>
  <c r="U1447" i="2"/>
  <c r="T1447" i="2"/>
  <c r="S1447" i="2"/>
  <c r="R1447" i="2"/>
  <c r="Q1447" i="2"/>
  <c r="O1447" i="2"/>
  <c r="N1447" i="2"/>
  <c r="K1447" i="2"/>
  <c r="BR1447" i="2" s="1"/>
  <c r="J1447" i="2"/>
  <c r="BP1447" i="2" s="1"/>
  <c r="I1447" i="2"/>
  <c r="H1447" i="2"/>
  <c r="G1447" i="2"/>
  <c r="BR1446" i="2"/>
  <c r="BP1446" i="2"/>
  <c r="BM1446" i="2"/>
  <c r="B1446" i="2"/>
  <c r="BL1445" i="2"/>
  <c r="BK1445" i="2"/>
  <c r="BH1445" i="2"/>
  <c r="BG1445" i="2"/>
  <c r="BE1445" i="2"/>
  <c r="BD1445" i="2"/>
  <c r="BC1445" i="2"/>
  <c r="BA1445" i="2"/>
  <c r="AZ1445" i="2"/>
  <c r="AX1445" i="2"/>
  <c r="AW1445" i="2"/>
  <c r="AV1445" i="2"/>
  <c r="AU1445" i="2"/>
  <c r="AT1445" i="2"/>
  <c r="AS1445" i="2"/>
  <c r="AR1445" i="2"/>
  <c r="AQ1445" i="2"/>
  <c r="AP1445" i="2"/>
  <c r="AO1445" i="2"/>
  <c r="AN1445" i="2"/>
  <c r="AL1445" i="2"/>
  <c r="AK1445" i="2"/>
  <c r="AI1445" i="2"/>
  <c r="AH1445" i="2"/>
  <c r="AG1445" i="2"/>
  <c r="AF1445" i="2"/>
  <c r="AE1445" i="2"/>
  <c r="AD1445" i="2"/>
  <c r="AC1445" i="2"/>
  <c r="AB1445" i="2"/>
  <c r="Z1445" i="2"/>
  <c r="Y1445" i="2"/>
  <c r="X1445" i="2"/>
  <c r="V1445" i="2"/>
  <c r="U1445" i="2"/>
  <c r="T1445" i="2"/>
  <c r="S1445" i="2"/>
  <c r="R1445" i="2"/>
  <c r="Q1445" i="2"/>
  <c r="O1445" i="2"/>
  <c r="N1445" i="2"/>
  <c r="M1445" i="2"/>
  <c r="K1445" i="2"/>
  <c r="BR1445" i="2" s="1"/>
  <c r="J1445" i="2"/>
  <c r="BP1445" i="2" s="1"/>
  <c r="I1445" i="2"/>
  <c r="H1445" i="2"/>
  <c r="G1445" i="2"/>
  <c r="BR1444" i="2"/>
  <c r="BS1444" i="2" s="1"/>
  <c r="BP1444" i="2"/>
  <c r="BQ1444" i="2" s="1"/>
  <c r="BM1444" i="2"/>
  <c r="B1444" i="2"/>
  <c r="BH1498" i="2"/>
  <c r="BG1498" i="2"/>
  <c r="BE1498" i="2"/>
  <c r="BD1498" i="2"/>
  <c r="BC1498" i="2"/>
  <c r="BA1498" i="2"/>
  <c r="AZ1498" i="2"/>
  <c r="AX1498" i="2"/>
  <c r="AW1498" i="2"/>
  <c r="AV1498" i="2"/>
  <c r="AU1498" i="2"/>
  <c r="AT1498" i="2"/>
  <c r="AS1498" i="2"/>
  <c r="AR1498" i="2"/>
  <c r="AQ1498" i="2"/>
  <c r="AP1498" i="2"/>
  <c r="AO1498" i="2"/>
  <c r="AN1498" i="2"/>
  <c r="AL1498" i="2"/>
  <c r="AK1498" i="2"/>
  <c r="AI1498" i="2"/>
  <c r="AH1498" i="2"/>
  <c r="AG1498" i="2"/>
  <c r="AF1498" i="2"/>
  <c r="AE1498" i="2"/>
  <c r="AD1498" i="2"/>
  <c r="AC1498" i="2"/>
  <c r="AB1498" i="2"/>
  <c r="Z1498" i="2"/>
  <c r="Y1498" i="2"/>
  <c r="V1498" i="2"/>
  <c r="U1498" i="2"/>
  <c r="T1498" i="2"/>
  <c r="S1498" i="2"/>
  <c r="R1498" i="2"/>
  <c r="Q1498" i="2"/>
  <c r="O1498" i="2"/>
  <c r="N1498" i="2"/>
  <c r="K1498" i="2"/>
  <c r="BR1498" i="2" s="1"/>
  <c r="J1498" i="2"/>
  <c r="BP1498" i="2" s="1"/>
  <c r="H1498" i="2"/>
  <c r="G1498" i="2"/>
  <c r="BJ1498" i="2" s="1"/>
  <c r="BR1497" i="2"/>
  <c r="BP1497" i="2"/>
  <c r="BQ1497" i="2" s="1"/>
  <c r="BM1497" i="2"/>
  <c r="B1497" i="2"/>
  <c r="BL1496" i="2"/>
  <c r="BK1496" i="2"/>
  <c r="BH1496" i="2"/>
  <c r="BG1496" i="2"/>
  <c r="BE1496" i="2"/>
  <c r="BD1496" i="2"/>
  <c r="BC1496" i="2"/>
  <c r="BA1496" i="2"/>
  <c r="AZ1496" i="2"/>
  <c r="AX1496" i="2"/>
  <c r="AW1496" i="2"/>
  <c r="AV1496" i="2"/>
  <c r="AU1496" i="2"/>
  <c r="AT1496" i="2"/>
  <c r="AS1496" i="2"/>
  <c r="AR1496" i="2"/>
  <c r="AQ1496" i="2"/>
  <c r="AP1496" i="2"/>
  <c r="AO1496" i="2"/>
  <c r="AN1496" i="2"/>
  <c r="AL1496" i="2"/>
  <c r="AK1496" i="2"/>
  <c r="AI1496" i="2"/>
  <c r="AH1496" i="2"/>
  <c r="AG1496" i="2"/>
  <c r="AF1496" i="2"/>
  <c r="AE1496" i="2"/>
  <c r="AD1496" i="2"/>
  <c r="AC1496" i="2"/>
  <c r="AB1496" i="2"/>
  <c r="Z1496" i="2"/>
  <c r="Y1496" i="2"/>
  <c r="X1496" i="2"/>
  <c r="V1496" i="2"/>
  <c r="U1496" i="2"/>
  <c r="T1496" i="2"/>
  <c r="S1496" i="2"/>
  <c r="R1496" i="2"/>
  <c r="Q1496" i="2"/>
  <c r="O1496" i="2"/>
  <c r="N1496" i="2"/>
  <c r="M1496" i="2"/>
  <c r="K1496" i="2"/>
  <c r="BR1496" i="2" s="1"/>
  <c r="J1496" i="2"/>
  <c r="BP1496" i="2" s="1"/>
  <c r="H1496" i="2"/>
  <c r="G1496" i="2"/>
  <c r="BR1495" i="2"/>
  <c r="BS1495" i="2" s="1"/>
  <c r="BP1495" i="2"/>
  <c r="BQ1495" i="2" s="1"/>
  <c r="BM1495" i="2"/>
  <c r="B1495" i="2"/>
  <c r="BR1494" i="2"/>
  <c r="BP1494" i="2"/>
  <c r="BL1494" i="2"/>
  <c r="BK1494" i="2"/>
  <c r="BJ1494" i="2"/>
  <c r="BH1494" i="2"/>
  <c r="BG1494" i="2"/>
  <c r="BE1494" i="2"/>
  <c r="BD1494" i="2"/>
  <c r="BC1494" i="2"/>
  <c r="BA1494" i="2"/>
  <c r="AZ1494" i="2"/>
  <c r="AX1494" i="2"/>
  <c r="AW1494" i="2"/>
  <c r="AV1494" i="2"/>
  <c r="AU1494" i="2"/>
  <c r="AT1494" i="2"/>
  <c r="AS1494" i="2"/>
  <c r="AR1494" i="2"/>
  <c r="AQ1494" i="2"/>
  <c r="AP1494" i="2"/>
  <c r="AO1494" i="2"/>
  <c r="AN1494" i="2"/>
  <c r="AL1494" i="2"/>
  <c r="AK1494" i="2"/>
  <c r="AI1494" i="2"/>
  <c r="AH1494" i="2"/>
  <c r="AG1494" i="2"/>
  <c r="AF1494" i="2"/>
  <c r="AE1494" i="2"/>
  <c r="AD1494" i="2"/>
  <c r="AC1494" i="2"/>
  <c r="AB1494" i="2"/>
  <c r="Z1494" i="2"/>
  <c r="Y1494" i="2"/>
  <c r="X1494" i="2"/>
  <c r="V1494" i="2"/>
  <c r="U1494" i="2"/>
  <c r="T1494" i="2"/>
  <c r="S1494" i="2"/>
  <c r="R1494" i="2"/>
  <c r="Q1494" i="2"/>
  <c r="O1494" i="2"/>
  <c r="N1494" i="2"/>
  <c r="M1494" i="2"/>
  <c r="BR1493" i="2"/>
  <c r="BP1493" i="2"/>
  <c r="BM1493" i="2"/>
  <c r="B1493" i="2"/>
  <c r="BR1492" i="2"/>
  <c r="BP1492" i="2"/>
  <c r="BL1492" i="2"/>
  <c r="BK1492" i="2"/>
  <c r="BJ1492" i="2"/>
  <c r="BH1492" i="2"/>
  <c r="BG1492" i="2"/>
  <c r="BE1492" i="2"/>
  <c r="BD1492" i="2"/>
  <c r="BC1492" i="2"/>
  <c r="BA1492" i="2"/>
  <c r="AZ1492" i="2"/>
  <c r="AX1492" i="2"/>
  <c r="AW1492" i="2"/>
  <c r="AV1492" i="2"/>
  <c r="AU1492" i="2"/>
  <c r="AT1492" i="2"/>
  <c r="AS1492" i="2"/>
  <c r="AR1492" i="2"/>
  <c r="AQ1492" i="2"/>
  <c r="AP1492" i="2"/>
  <c r="AO1492" i="2"/>
  <c r="AN1492" i="2"/>
  <c r="AL1492" i="2"/>
  <c r="AK1492" i="2"/>
  <c r="AI1492" i="2"/>
  <c r="AH1492" i="2"/>
  <c r="AG1492" i="2"/>
  <c r="AF1492" i="2"/>
  <c r="AE1492" i="2"/>
  <c r="AD1492" i="2"/>
  <c r="AC1492" i="2"/>
  <c r="AB1492" i="2"/>
  <c r="AA1492" i="2"/>
  <c r="Z1492" i="2"/>
  <c r="Y1492" i="2"/>
  <c r="X1492" i="2"/>
  <c r="V1492" i="2"/>
  <c r="U1492" i="2"/>
  <c r="T1492" i="2"/>
  <c r="S1492" i="2"/>
  <c r="R1492" i="2"/>
  <c r="Q1492" i="2"/>
  <c r="P1492" i="2"/>
  <c r="O1492" i="2"/>
  <c r="N1492" i="2"/>
  <c r="M1492" i="2"/>
  <c r="BR1491" i="2"/>
  <c r="BS1491" i="2" s="1"/>
  <c r="BP1491" i="2"/>
  <c r="BQ1491" i="2" s="1"/>
  <c r="BM1491" i="2"/>
  <c r="B1491" i="2"/>
  <c r="BR1490" i="2"/>
  <c r="BP1490" i="2"/>
  <c r="BL1490" i="2"/>
  <c r="BK1490" i="2"/>
  <c r="BJ1490" i="2"/>
  <c r="BH1490" i="2"/>
  <c r="BG1490" i="2"/>
  <c r="BE1490" i="2"/>
  <c r="BD1490" i="2"/>
  <c r="BC1490" i="2"/>
  <c r="BA1490" i="2"/>
  <c r="AZ1490" i="2"/>
  <c r="AX1490" i="2"/>
  <c r="AW1490" i="2"/>
  <c r="AV1490" i="2"/>
  <c r="AU1490" i="2"/>
  <c r="AT1490" i="2"/>
  <c r="AS1490" i="2"/>
  <c r="AR1490" i="2"/>
  <c r="AQ1490" i="2"/>
  <c r="AP1490" i="2"/>
  <c r="AO1490" i="2"/>
  <c r="AN1490" i="2"/>
  <c r="AL1490" i="2"/>
  <c r="AK1490" i="2"/>
  <c r="AI1490" i="2"/>
  <c r="AH1490" i="2"/>
  <c r="AG1490" i="2"/>
  <c r="AF1490" i="2"/>
  <c r="AE1490" i="2"/>
  <c r="AD1490" i="2"/>
  <c r="AC1490" i="2"/>
  <c r="AB1490" i="2"/>
  <c r="Z1490" i="2"/>
  <c r="Y1490" i="2"/>
  <c r="X1490" i="2"/>
  <c r="V1490" i="2"/>
  <c r="U1490" i="2"/>
  <c r="T1490" i="2"/>
  <c r="S1490" i="2"/>
  <c r="R1490" i="2"/>
  <c r="Q1490" i="2"/>
  <c r="O1490" i="2"/>
  <c r="N1490" i="2"/>
  <c r="M1490" i="2"/>
  <c r="BR1489" i="2"/>
  <c r="BS1489" i="2" s="1"/>
  <c r="BP1489" i="2"/>
  <c r="BQ1489" i="2" s="1"/>
  <c r="BM1489" i="2"/>
  <c r="B1489" i="2"/>
  <c r="BR1488" i="2"/>
  <c r="BP1488" i="2"/>
  <c r="BL1488" i="2"/>
  <c r="BK1488" i="2"/>
  <c r="BJ1488" i="2"/>
  <c r="BH1488" i="2"/>
  <c r="BG1488" i="2"/>
  <c r="BE1488" i="2"/>
  <c r="BD1488" i="2"/>
  <c r="BC1488" i="2"/>
  <c r="BA1488" i="2"/>
  <c r="AZ1488" i="2"/>
  <c r="AX1488" i="2"/>
  <c r="AW1488" i="2"/>
  <c r="AV1488" i="2"/>
  <c r="AU1488" i="2"/>
  <c r="AT1488" i="2"/>
  <c r="AS1488" i="2"/>
  <c r="AR1488" i="2"/>
  <c r="AQ1488" i="2"/>
  <c r="AP1488" i="2"/>
  <c r="AO1488" i="2"/>
  <c r="AN1488" i="2"/>
  <c r="AL1488" i="2"/>
  <c r="AK1488" i="2"/>
  <c r="AI1488" i="2"/>
  <c r="AH1488" i="2"/>
  <c r="AG1488" i="2"/>
  <c r="AF1488" i="2"/>
  <c r="AE1488" i="2"/>
  <c r="AD1488" i="2"/>
  <c r="AC1488" i="2"/>
  <c r="AB1488" i="2"/>
  <c r="Z1488" i="2"/>
  <c r="Y1488" i="2"/>
  <c r="X1488" i="2"/>
  <c r="V1488" i="2"/>
  <c r="U1488" i="2"/>
  <c r="T1488" i="2"/>
  <c r="S1488" i="2"/>
  <c r="R1488" i="2"/>
  <c r="Q1488" i="2"/>
  <c r="O1488" i="2"/>
  <c r="N1488" i="2"/>
  <c r="M1488" i="2"/>
  <c r="BR1487" i="2"/>
  <c r="BS1487" i="2" s="1"/>
  <c r="BP1487" i="2"/>
  <c r="BQ1487" i="2" s="1"/>
  <c r="BM1487" i="2"/>
  <c r="B1487" i="2"/>
  <c r="BR1486" i="2"/>
  <c r="BP1486" i="2"/>
  <c r="BL1486" i="2"/>
  <c r="BK1486" i="2"/>
  <c r="BJ1486" i="2"/>
  <c r="BH1486" i="2"/>
  <c r="BG1486" i="2"/>
  <c r="BE1486" i="2"/>
  <c r="BD1486" i="2"/>
  <c r="BC1486" i="2"/>
  <c r="BA1486" i="2"/>
  <c r="AZ1486" i="2"/>
  <c r="AX1486" i="2"/>
  <c r="AW1486" i="2"/>
  <c r="AV1486" i="2"/>
  <c r="AU1486" i="2"/>
  <c r="AT1486" i="2"/>
  <c r="AS1486" i="2"/>
  <c r="AR1486" i="2"/>
  <c r="AQ1486" i="2"/>
  <c r="AP1486" i="2"/>
  <c r="AO1486" i="2"/>
  <c r="AN1486" i="2"/>
  <c r="AL1486" i="2"/>
  <c r="AK1486" i="2"/>
  <c r="AI1486" i="2"/>
  <c r="AH1486" i="2"/>
  <c r="AG1486" i="2"/>
  <c r="AF1486" i="2"/>
  <c r="AE1486" i="2"/>
  <c r="AD1486" i="2"/>
  <c r="AC1486" i="2"/>
  <c r="AB1486" i="2"/>
  <c r="Z1486" i="2"/>
  <c r="Y1486" i="2"/>
  <c r="X1486" i="2"/>
  <c r="V1486" i="2"/>
  <c r="U1486" i="2"/>
  <c r="T1486" i="2"/>
  <c r="S1486" i="2"/>
  <c r="R1486" i="2"/>
  <c r="Q1486" i="2"/>
  <c r="O1486" i="2"/>
  <c r="N1486" i="2"/>
  <c r="M1486" i="2"/>
  <c r="BR1485" i="2"/>
  <c r="BP1485" i="2"/>
  <c r="BM1485" i="2"/>
  <c r="B1485" i="2"/>
  <c r="BR1484" i="2"/>
  <c r="BP1484" i="2"/>
  <c r="BL1484" i="2"/>
  <c r="BK1484" i="2"/>
  <c r="BJ1484" i="2"/>
  <c r="BH1484" i="2"/>
  <c r="BG1484" i="2"/>
  <c r="BE1484" i="2"/>
  <c r="BD1484" i="2"/>
  <c r="BC1484" i="2"/>
  <c r="BA1484" i="2"/>
  <c r="AZ1484" i="2"/>
  <c r="AX1484" i="2"/>
  <c r="AW1484" i="2"/>
  <c r="AV1484" i="2"/>
  <c r="AU1484" i="2"/>
  <c r="AT1484" i="2"/>
  <c r="AS1484" i="2"/>
  <c r="AR1484" i="2"/>
  <c r="AQ1484" i="2"/>
  <c r="AP1484" i="2"/>
  <c r="AO1484" i="2"/>
  <c r="AN1484" i="2"/>
  <c r="AL1484" i="2"/>
  <c r="AK1484" i="2"/>
  <c r="AI1484" i="2"/>
  <c r="AH1484" i="2"/>
  <c r="AG1484" i="2"/>
  <c r="AF1484" i="2"/>
  <c r="AE1484" i="2"/>
  <c r="AD1484" i="2"/>
  <c r="AC1484" i="2"/>
  <c r="AB1484" i="2"/>
  <c r="Z1484" i="2"/>
  <c r="Y1484" i="2"/>
  <c r="X1484" i="2"/>
  <c r="V1484" i="2"/>
  <c r="U1484" i="2"/>
  <c r="T1484" i="2"/>
  <c r="S1484" i="2"/>
  <c r="R1484" i="2"/>
  <c r="Q1484" i="2"/>
  <c r="O1484" i="2"/>
  <c r="N1484" i="2"/>
  <c r="M1484" i="2"/>
  <c r="BR1483" i="2"/>
  <c r="BS1483" i="2" s="1"/>
  <c r="BP1483" i="2"/>
  <c r="BQ1483" i="2" s="1"/>
  <c r="BM1483" i="2"/>
  <c r="B1483" i="2"/>
  <c r="BH1481" i="2"/>
  <c r="BG1481" i="2"/>
  <c r="BE1481" i="2"/>
  <c r="BD1481" i="2"/>
  <c r="BC1481" i="2"/>
  <c r="BA1481" i="2"/>
  <c r="AZ1481" i="2"/>
  <c r="AX1481" i="2"/>
  <c r="AW1481" i="2"/>
  <c r="AV1481" i="2"/>
  <c r="AU1481" i="2"/>
  <c r="AT1481" i="2"/>
  <c r="AS1481" i="2"/>
  <c r="AR1481" i="2"/>
  <c r="AQ1481" i="2"/>
  <c r="AP1481" i="2"/>
  <c r="AO1481" i="2"/>
  <c r="AN1481" i="2"/>
  <c r="AL1481" i="2"/>
  <c r="AK1481" i="2"/>
  <c r="AI1481" i="2"/>
  <c r="AH1481" i="2"/>
  <c r="AG1481" i="2"/>
  <c r="AF1481" i="2"/>
  <c r="AE1481" i="2"/>
  <c r="AD1481" i="2"/>
  <c r="AC1481" i="2"/>
  <c r="AB1481" i="2"/>
  <c r="Z1481" i="2"/>
  <c r="Y1481" i="2"/>
  <c r="V1481" i="2"/>
  <c r="U1481" i="2"/>
  <c r="T1481" i="2"/>
  <c r="S1481" i="2"/>
  <c r="R1481" i="2"/>
  <c r="Q1481" i="2"/>
  <c r="O1481" i="2"/>
  <c r="N1481" i="2"/>
  <c r="K1481" i="2"/>
  <c r="BR1481" i="2" s="1"/>
  <c r="J1481" i="2"/>
  <c r="BP1481" i="2" s="1"/>
  <c r="H1481" i="2"/>
  <c r="G1481" i="2"/>
  <c r="BR1480" i="2"/>
  <c r="BS1480" i="2" s="1"/>
  <c r="BP1480" i="2"/>
  <c r="BQ1480" i="2" s="1"/>
  <c r="BM1480" i="2"/>
  <c r="B1480" i="2"/>
  <c r="BR1479" i="2"/>
  <c r="BL1479" i="2"/>
  <c r="BK1479" i="2"/>
  <c r="BH1479" i="2"/>
  <c r="BG1479" i="2"/>
  <c r="BE1479" i="2"/>
  <c r="BD1479" i="2"/>
  <c r="BC1479" i="2"/>
  <c r="BA1479" i="2"/>
  <c r="AZ1479" i="2"/>
  <c r="AX1479" i="2"/>
  <c r="AW1479" i="2"/>
  <c r="AV1479" i="2"/>
  <c r="AU1479" i="2"/>
  <c r="AT1479" i="2"/>
  <c r="AS1479" i="2"/>
  <c r="AR1479" i="2"/>
  <c r="AQ1479" i="2"/>
  <c r="AP1479" i="2"/>
  <c r="AO1479" i="2"/>
  <c r="AN1479" i="2"/>
  <c r="AL1479" i="2"/>
  <c r="AK1479" i="2"/>
  <c r="AI1479" i="2"/>
  <c r="AH1479" i="2"/>
  <c r="AG1479" i="2"/>
  <c r="AF1479" i="2"/>
  <c r="AE1479" i="2"/>
  <c r="AD1479" i="2"/>
  <c r="AC1479" i="2"/>
  <c r="AB1479" i="2"/>
  <c r="Z1479" i="2"/>
  <c r="Y1479" i="2"/>
  <c r="X1479" i="2"/>
  <c r="V1479" i="2"/>
  <c r="U1479" i="2"/>
  <c r="T1479" i="2"/>
  <c r="S1479" i="2"/>
  <c r="R1479" i="2"/>
  <c r="Q1479" i="2"/>
  <c r="O1479" i="2"/>
  <c r="N1479" i="2"/>
  <c r="M1479" i="2"/>
  <c r="K1479" i="2"/>
  <c r="J1479" i="2"/>
  <c r="BP1479" i="2" s="1"/>
  <c r="H1479" i="2"/>
  <c r="G1479" i="2"/>
  <c r="BJ1479" i="2" s="1"/>
  <c r="BR1478" i="2"/>
  <c r="BS1478" i="2" s="1"/>
  <c r="BP1478" i="2"/>
  <c r="BQ1478" i="2" s="1"/>
  <c r="BM1478" i="2"/>
  <c r="B1478" i="2"/>
  <c r="BR1477" i="2"/>
  <c r="BP1477" i="2"/>
  <c r="BL1477" i="2"/>
  <c r="BK1477" i="2"/>
  <c r="BJ1477" i="2"/>
  <c r="BH1477" i="2"/>
  <c r="BG1477" i="2"/>
  <c r="BE1477" i="2"/>
  <c r="BD1477" i="2"/>
  <c r="BC1477" i="2"/>
  <c r="BA1477" i="2"/>
  <c r="AZ1477" i="2"/>
  <c r="AX1477" i="2"/>
  <c r="AW1477" i="2"/>
  <c r="AV1477" i="2"/>
  <c r="AU1477" i="2"/>
  <c r="AT1477" i="2"/>
  <c r="AS1477" i="2"/>
  <c r="AR1477" i="2"/>
  <c r="AQ1477" i="2"/>
  <c r="AP1477" i="2"/>
  <c r="AO1477" i="2"/>
  <c r="AN1477" i="2"/>
  <c r="AL1477" i="2"/>
  <c r="AK1477" i="2"/>
  <c r="AI1477" i="2"/>
  <c r="AH1477" i="2"/>
  <c r="AG1477" i="2"/>
  <c r="AF1477" i="2"/>
  <c r="AE1477" i="2"/>
  <c r="AD1477" i="2"/>
  <c r="AC1477" i="2"/>
  <c r="AB1477" i="2"/>
  <c r="Z1477" i="2"/>
  <c r="Y1477" i="2"/>
  <c r="X1477" i="2"/>
  <c r="V1477" i="2"/>
  <c r="U1477" i="2"/>
  <c r="T1477" i="2"/>
  <c r="S1477" i="2"/>
  <c r="R1477" i="2"/>
  <c r="Q1477" i="2"/>
  <c r="O1477" i="2"/>
  <c r="N1477" i="2"/>
  <c r="M1477" i="2"/>
  <c r="BR1476" i="2"/>
  <c r="BS1476" i="2" s="1"/>
  <c r="BP1476" i="2"/>
  <c r="BQ1476" i="2" s="1"/>
  <c r="BM1476" i="2"/>
  <c r="B1476" i="2"/>
  <c r="BR1475" i="2"/>
  <c r="BP1475" i="2"/>
  <c r="BL1475" i="2"/>
  <c r="BK1475" i="2"/>
  <c r="BJ1475" i="2"/>
  <c r="BH1475" i="2"/>
  <c r="BG1475" i="2"/>
  <c r="BE1475" i="2"/>
  <c r="BD1475" i="2"/>
  <c r="BC1475" i="2"/>
  <c r="BA1475" i="2"/>
  <c r="AZ1475" i="2"/>
  <c r="AX1475" i="2"/>
  <c r="AW1475" i="2"/>
  <c r="AV1475" i="2"/>
  <c r="AU1475" i="2"/>
  <c r="AT1475" i="2"/>
  <c r="AS1475" i="2"/>
  <c r="AR1475" i="2"/>
  <c r="AQ1475" i="2"/>
  <c r="AP1475" i="2"/>
  <c r="AO1475" i="2"/>
  <c r="AN1475" i="2"/>
  <c r="AL1475" i="2"/>
  <c r="AK1475" i="2"/>
  <c r="AI1475" i="2"/>
  <c r="AH1475" i="2"/>
  <c r="AG1475" i="2"/>
  <c r="AF1475" i="2"/>
  <c r="AE1475" i="2"/>
  <c r="AD1475" i="2"/>
  <c r="AC1475" i="2"/>
  <c r="AB1475" i="2"/>
  <c r="AA1475" i="2"/>
  <c r="Z1475" i="2"/>
  <c r="Y1475" i="2"/>
  <c r="X1475" i="2"/>
  <c r="V1475" i="2"/>
  <c r="U1475" i="2"/>
  <c r="T1475" i="2"/>
  <c r="S1475" i="2"/>
  <c r="R1475" i="2"/>
  <c r="Q1475" i="2"/>
  <c r="P1475" i="2"/>
  <c r="O1475" i="2"/>
  <c r="N1475" i="2"/>
  <c r="M1475" i="2"/>
  <c r="BR1474" i="2"/>
  <c r="BS1474" i="2" s="1"/>
  <c r="BP1474" i="2"/>
  <c r="BQ1474" i="2" s="1"/>
  <c r="BM1474" i="2"/>
  <c r="B1474" i="2"/>
  <c r="BR1473" i="2"/>
  <c r="BP1473" i="2"/>
  <c r="BL1473" i="2"/>
  <c r="BK1473" i="2"/>
  <c r="BJ1473" i="2"/>
  <c r="BH1473" i="2"/>
  <c r="BG1473" i="2"/>
  <c r="BE1473" i="2"/>
  <c r="BD1473" i="2"/>
  <c r="BC1473" i="2"/>
  <c r="BA1473" i="2"/>
  <c r="AZ1473" i="2"/>
  <c r="AX1473" i="2"/>
  <c r="AW1473" i="2"/>
  <c r="AV1473" i="2"/>
  <c r="AU1473" i="2"/>
  <c r="AT1473" i="2"/>
  <c r="AS1473" i="2"/>
  <c r="AR1473" i="2"/>
  <c r="AQ1473" i="2"/>
  <c r="AP1473" i="2"/>
  <c r="AO1473" i="2"/>
  <c r="AN1473" i="2"/>
  <c r="AL1473" i="2"/>
  <c r="AK1473" i="2"/>
  <c r="AI1473" i="2"/>
  <c r="AH1473" i="2"/>
  <c r="AG1473" i="2"/>
  <c r="AF1473" i="2"/>
  <c r="AE1473" i="2"/>
  <c r="AD1473" i="2"/>
  <c r="AC1473" i="2"/>
  <c r="AB1473" i="2"/>
  <c r="Z1473" i="2"/>
  <c r="Y1473" i="2"/>
  <c r="X1473" i="2"/>
  <c r="V1473" i="2"/>
  <c r="U1473" i="2"/>
  <c r="T1473" i="2"/>
  <c r="S1473" i="2"/>
  <c r="R1473" i="2"/>
  <c r="Q1473" i="2"/>
  <c r="O1473" i="2"/>
  <c r="N1473" i="2"/>
  <c r="M1473" i="2"/>
  <c r="BR1472" i="2"/>
  <c r="BS1472" i="2" s="1"/>
  <c r="BP1472" i="2"/>
  <c r="BQ1472" i="2" s="1"/>
  <c r="BM1472" i="2"/>
  <c r="B1472" i="2"/>
  <c r="BR1471" i="2"/>
  <c r="BP1471" i="2"/>
  <c r="BL1471" i="2"/>
  <c r="BK1471" i="2"/>
  <c r="BJ1471" i="2"/>
  <c r="BH1471" i="2"/>
  <c r="BG1471" i="2"/>
  <c r="BE1471" i="2"/>
  <c r="BD1471" i="2"/>
  <c r="BC1471" i="2"/>
  <c r="BA1471" i="2"/>
  <c r="AZ1471" i="2"/>
  <c r="AX1471" i="2"/>
  <c r="AW1471" i="2"/>
  <c r="AV1471" i="2"/>
  <c r="AU1471" i="2"/>
  <c r="AT1471" i="2"/>
  <c r="AS1471" i="2"/>
  <c r="AR1471" i="2"/>
  <c r="AQ1471" i="2"/>
  <c r="AP1471" i="2"/>
  <c r="AO1471" i="2"/>
  <c r="AN1471" i="2"/>
  <c r="AL1471" i="2"/>
  <c r="AK1471" i="2"/>
  <c r="AI1471" i="2"/>
  <c r="AH1471" i="2"/>
  <c r="AG1471" i="2"/>
  <c r="AF1471" i="2"/>
  <c r="AE1471" i="2"/>
  <c r="AD1471" i="2"/>
  <c r="AC1471" i="2"/>
  <c r="AB1471" i="2"/>
  <c r="Z1471" i="2"/>
  <c r="Y1471" i="2"/>
  <c r="X1471" i="2"/>
  <c r="V1471" i="2"/>
  <c r="U1471" i="2"/>
  <c r="T1471" i="2"/>
  <c r="S1471" i="2"/>
  <c r="R1471" i="2"/>
  <c r="Q1471" i="2"/>
  <c r="O1471" i="2"/>
  <c r="N1471" i="2"/>
  <c r="M1471" i="2"/>
  <c r="BR1470" i="2"/>
  <c r="BS1470" i="2" s="1"/>
  <c r="BP1470" i="2"/>
  <c r="BQ1470" i="2" s="1"/>
  <c r="BM1470" i="2"/>
  <c r="B1470" i="2"/>
  <c r="BR1469" i="2"/>
  <c r="BP1469" i="2"/>
  <c r="BL1469" i="2"/>
  <c r="BK1469" i="2"/>
  <c r="BJ1469" i="2"/>
  <c r="BH1469" i="2"/>
  <c r="BG1469" i="2"/>
  <c r="BE1469" i="2"/>
  <c r="BD1469" i="2"/>
  <c r="BC1469" i="2"/>
  <c r="BA1469" i="2"/>
  <c r="AZ1469" i="2"/>
  <c r="AX1469" i="2"/>
  <c r="AW1469" i="2"/>
  <c r="AV1469" i="2"/>
  <c r="AU1469" i="2"/>
  <c r="AT1469" i="2"/>
  <c r="AS1469" i="2"/>
  <c r="AR1469" i="2"/>
  <c r="AQ1469" i="2"/>
  <c r="AP1469" i="2"/>
  <c r="AO1469" i="2"/>
  <c r="AN1469" i="2"/>
  <c r="AL1469" i="2"/>
  <c r="AK1469" i="2"/>
  <c r="AI1469" i="2"/>
  <c r="AH1469" i="2"/>
  <c r="AG1469" i="2"/>
  <c r="AF1469" i="2"/>
  <c r="AE1469" i="2"/>
  <c r="AD1469" i="2"/>
  <c r="AC1469" i="2"/>
  <c r="AB1469" i="2"/>
  <c r="Z1469" i="2"/>
  <c r="Y1469" i="2"/>
  <c r="X1469" i="2"/>
  <c r="V1469" i="2"/>
  <c r="U1469" i="2"/>
  <c r="T1469" i="2"/>
  <c r="S1469" i="2"/>
  <c r="R1469" i="2"/>
  <c r="Q1469" i="2"/>
  <c r="O1469" i="2"/>
  <c r="N1469" i="2"/>
  <c r="M1469" i="2"/>
  <c r="BR1468" i="2"/>
  <c r="BP1468" i="2"/>
  <c r="BM1468" i="2"/>
  <c r="B1468" i="2"/>
  <c r="BR1467" i="2"/>
  <c r="BP1467" i="2"/>
  <c r="BL1467" i="2"/>
  <c r="BK1467" i="2"/>
  <c r="BJ1467" i="2"/>
  <c r="BH1467" i="2"/>
  <c r="BG1467" i="2"/>
  <c r="BE1467" i="2"/>
  <c r="BD1467" i="2"/>
  <c r="BC1467" i="2"/>
  <c r="BA1467" i="2"/>
  <c r="AZ1467" i="2"/>
  <c r="AX1467" i="2"/>
  <c r="AW1467" i="2"/>
  <c r="AV1467" i="2"/>
  <c r="AU1467" i="2"/>
  <c r="AT1467" i="2"/>
  <c r="AS1467" i="2"/>
  <c r="AR1467" i="2"/>
  <c r="AQ1467" i="2"/>
  <c r="AP1467" i="2"/>
  <c r="AO1467" i="2"/>
  <c r="AN1467" i="2"/>
  <c r="AL1467" i="2"/>
  <c r="AK1467" i="2"/>
  <c r="AI1467" i="2"/>
  <c r="AH1467" i="2"/>
  <c r="AG1467" i="2"/>
  <c r="AF1467" i="2"/>
  <c r="AE1467" i="2"/>
  <c r="AD1467" i="2"/>
  <c r="AC1467" i="2"/>
  <c r="AB1467" i="2"/>
  <c r="Z1467" i="2"/>
  <c r="Y1467" i="2"/>
  <c r="X1467" i="2"/>
  <c r="V1467" i="2"/>
  <c r="U1467" i="2"/>
  <c r="T1467" i="2"/>
  <c r="S1467" i="2"/>
  <c r="R1467" i="2"/>
  <c r="Q1467" i="2"/>
  <c r="O1467" i="2"/>
  <c r="N1467" i="2"/>
  <c r="M1467" i="2"/>
  <c r="BR1466" i="2"/>
  <c r="BS1466" i="2" s="1"/>
  <c r="BP1466" i="2"/>
  <c r="BQ1466" i="2" s="1"/>
  <c r="BM1466" i="2"/>
  <c r="B1466" i="2"/>
  <c r="BN1489" i="2" l="1"/>
  <c r="BO1489" i="2" s="1"/>
  <c r="BN2131" i="2"/>
  <c r="BO2131" i="2" s="1"/>
  <c r="BN2130" i="2"/>
  <c r="BO2130" i="2" s="1"/>
  <c r="BQ247" i="2"/>
  <c r="BS247" i="2"/>
  <c r="BN1444" i="2"/>
  <c r="BO1444" i="2" s="1"/>
  <c r="BN449" i="2"/>
  <c r="BO449" i="2" s="1"/>
  <c r="BQ450" i="2"/>
  <c r="BS450" i="2"/>
  <c r="BN1295" i="2"/>
  <c r="BO1295" i="2" s="1"/>
  <c r="BQ1298" i="2"/>
  <c r="BM1471" i="2"/>
  <c r="BM1473" i="2"/>
  <c r="BJ450" i="2"/>
  <c r="BM450" i="2"/>
  <c r="BJ247" i="2"/>
  <c r="BM247" i="2"/>
  <c r="BM1447" i="2"/>
  <c r="BQ1498" i="2"/>
  <c r="BS1298" i="2"/>
  <c r="BM1494" i="2"/>
  <c r="BS1446" i="2"/>
  <c r="BM1488" i="2"/>
  <c r="BM1477" i="2"/>
  <c r="BN246" i="2"/>
  <c r="BO246" i="2" s="1"/>
  <c r="BS1297" i="2"/>
  <c r="BS1469" i="2"/>
  <c r="BS1486" i="2"/>
  <c r="BQ1492" i="2"/>
  <c r="BM1496" i="2"/>
  <c r="BS1498" i="2"/>
  <c r="BM1498" i="2"/>
  <c r="BS1296" i="2"/>
  <c r="BS1494" i="2"/>
  <c r="BM1445" i="2"/>
  <c r="BS1471" i="2"/>
  <c r="BQ1488" i="2"/>
  <c r="BM1475" i="2"/>
  <c r="BS1481" i="2"/>
  <c r="BQ1490" i="2"/>
  <c r="BQ1447" i="2"/>
  <c r="BM1484" i="2"/>
  <c r="BM1490" i="2"/>
  <c r="BS1447" i="2"/>
  <c r="BM1298" i="2"/>
  <c r="BM1467" i="2"/>
  <c r="BM1469" i="2"/>
  <c r="BM1486" i="2"/>
  <c r="BM1492" i="2"/>
  <c r="BJ1445" i="2"/>
  <c r="BM1296" i="2"/>
  <c r="BQ1493" i="2"/>
  <c r="BQ1485" i="2"/>
  <c r="BS1492" i="2"/>
  <c r="BS1497" i="2"/>
  <c r="BN1497" i="2" s="1"/>
  <c r="BO1497" i="2" s="1"/>
  <c r="BQ1297" i="2"/>
  <c r="BQ1446" i="2"/>
  <c r="BQ1468" i="2"/>
  <c r="BS1468" i="2"/>
  <c r="BS1485" i="2"/>
  <c r="BN1487" i="2"/>
  <c r="BO1487" i="2" s="1"/>
  <c r="BQ1296" i="2"/>
  <c r="BJ1298" i="2"/>
  <c r="BN1491" i="2"/>
  <c r="BO1491" i="2" s="1"/>
  <c r="BS1445" i="2"/>
  <c r="BN1483" i="2"/>
  <c r="BO1483" i="2" s="1"/>
  <c r="BS1488" i="2"/>
  <c r="BJ1447" i="2"/>
  <c r="BS1493" i="2"/>
  <c r="BN1472" i="2"/>
  <c r="BO1472" i="2" s="1"/>
  <c r="BS1490" i="2"/>
  <c r="BN1480" i="2"/>
  <c r="BO1480" i="2" s="1"/>
  <c r="BQ1486" i="2"/>
  <c r="BQ1494" i="2"/>
  <c r="BQ1469" i="2"/>
  <c r="BS1496" i="2"/>
  <c r="BQ1445" i="2"/>
  <c r="BS1475" i="2"/>
  <c r="BN1495" i="2"/>
  <c r="BO1495" i="2" s="1"/>
  <c r="BJ1496" i="2"/>
  <c r="BQ1496" i="2"/>
  <c r="BN1466" i="2"/>
  <c r="BO1466" i="2" s="1"/>
  <c r="BQ1473" i="2"/>
  <c r="BQ1475" i="2"/>
  <c r="BM1479" i="2"/>
  <c r="BS1467" i="2"/>
  <c r="BQ1471" i="2"/>
  <c r="BQ1481" i="2"/>
  <c r="BQ1467" i="2"/>
  <c r="BS1473" i="2"/>
  <c r="BQ1479" i="2"/>
  <c r="BM1481" i="2"/>
  <c r="BS1479" i="2"/>
  <c r="BJ1481" i="2"/>
  <c r="BN1474" i="2"/>
  <c r="BO1474" i="2" s="1"/>
  <c r="BN1478" i="2"/>
  <c r="BO1478" i="2" s="1"/>
  <c r="BN1470" i="2"/>
  <c r="BO1470" i="2" s="1"/>
  <c r="BN1476" i="2"/>
  <c r="BO1476" i="2" s="1"/>
  <c r="BL2218" i="2"/>
  <c r="BK2218" i="2"/>
  <c r="BH2218" i="2"/>
  <c r="BG2218" i="2"/>
  <c r="BE2218" i="2"/>
  <c r="BD2218" i="2"/>
  <c r="BC2218" i="2"/>
  <c r="BA2218" i="2"/>
  <c r="AZ2218" i="2"/>
  <c r="C2217" i="2"/>
  <c r="AW2217" i="2" s="1"/>
  <c r="BL2216" i="2"/>
  <c r="BK2216" i="2"/>
  <c r="BH2216" i="2"/>
  <c r="BG2216" i="2"/>
  <c r="BE2216" i="2"/>
  <c r="BD2216" i="2"/>
  <c r="BC2216" i="2"/>
  <c r="BA2216" i="2"/>
  <c r="AZ2216" i="2"/>
  <c r="AG2216" i="2"/>
  <c r="AD2216" i="2"/>
  <c r="AC2216" i="2"/>
  <c r="AB2216" i="2"/>
  <c r="X2216" i="2"/>
  <c r="S2216" i="2"/>
  <c r="M2216" i="2"/>
  <c r="C2215" i="2"/>
  <c r="T2215" i="2" s="1"/>
  <c r="BL2214" i="2"/>
  <c r="BK2214" i="2"/>
  <c r="BH2214" i="2"/>
  <c r="BG2214" i="2"/>
  <c r="BE2214" i="2"/>
  <c r="BD2214" i="2"/>
  <c r="BC2214" i="2"/>
  <c r="BA2214" i="2"/>
  <c r="AZ2214" i="2"/>
  <c r="AG2214" i="2"/>
  <c r="AD2214" i="2"/>
  <c r="AB2214" i="2"/>
  <c r="X2214" i="2"/>
  <c r="V2214" i="2"/>
  <c r="S2214" i="2"/>
  <c r="Q2214" i="2"/>
  <c r="M2214" i="2"/>
  <c r="C2213" i="2"/>
  <c r="AS2213" i="2" s="1"/>
  <c r="BL650" i="2"/>
  <c r="BK650" i="2"/>
  <c r="BH650" i="2"/>
  <c r="BG650" i="2"/>
  <c r="BE650" i="2"/>
  <c r="BD650" i="2"/>
  <c r="BA650" i="2"/>
  <c r="AZ650" i="2"/>
  <c r="K650" i="2"/>
  <c r="BR650" i="2" s="1"/>
  <c r="J650" i="2"/>
  <c r="BP650" i="2" s="1"/>
  <c r="I650" i="2"/>
  <c r="H650" i="2"/>
  <c r="G650" i="2"/>
  <c r="BJ650" i="2" s="1"/>
  <c r="BR649" i="2"/>
  <c r="BS649" i="2" s="1"/>
  <c r="BP649" i="2"/>
  <c r="BQ649" i="2" s="1"/>
  <c r="BM649" i="2"/>
  <c r="C649" i="2"/>
  <c r="AX649" i="2" s="1"/>
  <c r="BL448" i="2"/>
  <c r="BK448" i="2"/>
  <c r="BH448" i="2"/>
  <c r="BG448" i="2"/>
  <c r="BE448" i="2"/>
  <c r="BD448" i="2"/>
  <c r="BC448" i="2"/>
  <c r="BA448" i="2"/>
  <c r="AZ448" i="2"/>
  <c r="C447" i="2"/>
  <c r="AQ447" i="2" s="1"/>
  <c r="BL245" i="2"/>
  <c r="BK245" i="2"/>
  <c r="BH245" i="2"/>
  <c r="BG245" i="2"/>
  <c r="BE245" i="2"/>
  <c r="BD245" i="2"/>
  <c r="BC245" i="2"/>
  <c r="BA245" i="2"/>
  <c r="AZ245" i="2"/>
  <c r="C244" i="2"/>
  <c r="AQ244" i="2" s="1"/>
  <c r="BN1492" i="2" l="1"/>
  <c r="BO1492" i="2" s="1"/>
  <c r="BN1488" i="2"/>
  <c r="BO1488" i="2" s="1"/>
  <c r="BN1446" i="2"/>
  <c r="BO1446" i="2" s="1"/>
  <c r="BN247" i="2"/>
  <c r="BO247" i="2" s="1"/>
  <c r="BN1481" i="2"/>
  <c r="BO1481" i="2" s="1"/>
  <c r="BN1498" i="2"/>
  <c r="BO1498" i="2" s="1"/>
  <c r="BN1297" i="2"/>
  <c r="BO1297" i="2" s="1"/>
  <c r="BN1298" i="2"/>
  <c r="BO1298" i="2" s="1"/>
  <c r="BN450" i="2"/>
  <c r="BO450" i="2" s="1"/>
  <c r="BN1494" i="2"/>
  <c r="BO1494" i="2" s="1"/>
  <c r="BN1469" i="2"/>
  <c r="BO1469" i="2" s="1"/>
  <c r="BN1296" i="2"/>
  <c r="BO1296" i="2" s="1"/>
  <c r="BN1447" i="2"/>
  <c r="BO1447" i="2" s="1"/>
  <c r="BN1486" i="2"/>
  <c r="BO1486" i="2" s="1"/>
  <c r="BN1471" i="2"/>
  <c r="BO1471" i="2" s="1"/>
  <c r="BN1490" i="2"/>
  <c r="BO1490" i="2" s="1"/>
  <c r="BN1493" i="2"/>
  <c r="BO1493" i="2" s="1"/>
  <c r="BN1485" i="2"/>
  <c r="BO1485" i="2" s="1"/>
  <c r="BN1468" i="2"/>
  <c r="BO1468" i="2" s="1"/>
  <c r="BN1445" i="2"/>
  <c r="BO1445" i="2" s="1"/>
  <c r="AS2214" i="2"/>
  <c r="T2216" i="2"/>
  <c r="AW2218" i="2"/>
  <c r="AX650" i="2"/>
  <c r="AQ245" i="2"/>
  <c r="AQ448" i="2"/>
  <c r="BN1479" i="2"/>
  <c r="BO1479" i="2" s="1"/>
  <c r="BN1475" i="2"/>
  <c r="BO1475" i="2" s="1"/>
  <c r="BN1467" i="2"/>
  <c r="BO1467" i="2" s="1"/>
  <c r="BN1496" i="2"/>
  <c r="BO1496" i="2" s="1"/>
  <c r="BN1473" i="2"/>
  <c r="BO1473" i="2" s="1"/>
  <c r="S2218" i="2"/>
  <c r="J2217" i="2"/>
  <c r="Q2217" i="2"/>
  <c r="X2218" i="2"/>
  <c r="AD2218" i="2"/>
  <c r="AK2217" i="2"/>
  <c r="AR2217" i="2"/>
  <c r="AX2217" i="2"/>
  <c r="K2217" i="2"/>
  <c r="R2217" i="2"/>
  <c r="Y2217" i="2"/>
  <c r="Y2218" i="2" s="1"/>
  <c r="AE2218" i="2"/>
  <c r="AL2217" i="2"/>
  <c r="AS2217" i="2"/>
  <c r="M2218" i="2"/>
  <c r="AN2217" i="2"/>
  <c r="G2217" i="2"/>
  <c r="T2218" i="2"/>
  <c r="AG2217" i="2"/>
  <c r="AU2217" i="2"/>
  <c r="H2217" i="2"/>
  <c r="O2217" i="2"/>
  <c r="U2217" i="2"/>
  <c r="AB2218" i="2"/>
  <c r="AH2217" i="2"/>
  <c r="AP2217" i="2"/>
  <c r="AV2217" i="2"/>
  <c r="Z2217" i="2"/>
  <c r="AF2217" i="2"/>
  <c r="AT2217" i="2"/>
  <c r="N2217" i="2"/>
  <c r="N2218" i="2" s="1"/>
  <c r="AA2218" i="2"/>
  <c r="AO2217" i="2"/>
  <c r="I2217" i="2"/>
  <c r="P2217" i="2"/>
  <c r="V2217" i="2"/>
  <c r="AC2217" i="2"/>
  <c r="AI2217" i="2"/>
  <c r="AQ2217" i="2"/>
  <c r="U2215" i="2"/>
  <c r="AO2215" i="2"/>
  <c r="O2216" i="2"/>
  <c r="AH2215" i="2"/>
  <c r="P2216" i="2"/>
  <c r="AQ2215" i="2"/>
  <c r="I2215" i="2"/>
  <c r="Q2215" i="2"/>
  <c r="Z2216" i="2"/>
  <c r="AK2215" i="2"/>
  <c r="AR2215" i="2"/>
  <c r="AX2215" i="2"/>
  <c r="K2215" i="2"/>
  <c r="AE2215" i="2"/>
  <c r="AN2215" i="2"/>
  <c r="AT2215" i="2"/>
  <c r="N2215" i="2"/>
  <c r="N2216" i="2" s="1"/>
  <c r="AF2215" i="2"/>
  <c r="AU2215" i="2"/>
  <c r="G2215" i="2"/>
  <c r="V2215" i="2"/>
  <c r="AP2215" i="2"/>
  <c r="AV2215" i="2"/>
  <c r="H2215" i="2"/>
  <c r="Y2215" i="2"/>
  <c r="Y2216" i="2" s="1"/>
  <c r="AI2215" i="2"/>
  <c r="AW2215" i="2"/>
  <c r="J2215" i="2"/>
  <c r="R2215" i="2"/>
  <c r="AA2216" i="2"/>
  <c r="AL2215" i="2"/>
  <c r="AS2215" i="2"/>
  <c r="J2213" i="2"/>
  <c r="T2214" i="2"/>
  <c r="AE2214" i="2"/>
  <c r="AN2213" i="2"/>
  <c r="AT2213" i="2"/>
  <c r="K2213" i="2"/>
  <c r="U2213" i="2"/>
  <c r="AF2213" i="2"/>
  <c r="AO2213" i="2"/>
  <c r="AU2213" i="2"/>
  <c r="Y2213" i="2"/>
  <c r="Y2214" i="2" s="1"/>
  <c r="AP2213" i="2"/>
  <c r="O2213" i="2"/>
  <c r="AI2213" i="2"/>
  <c r="AW2213" i="2"/>
  <c r="H2213" i="2"/>
  <c r="P2213" i="2"/>
  <c r="AA2213" i="2"/>
  <c r="AK2213" i="2"/>
  <c r="AR2213" i="2"/>
  <c r="AX2213" i="2"/>
  <c r="N2213" i="2"/>
  <c r="N2214" i="2" s="1"/>
  <c r="AH2213" i="2"/>
  <c r="AV2213" i="2"/>
  <c r="G2213" i="2"/>
  <c r="Z2213" i="2"/>
  <c r="AQ2213" i="2"/>
  <c r="I2213" i="2"/>
  <c r="R2213" i="2"/>
  <c r="AC2213" i="2"/>
  <c r="AL2213" i="2"/>
  <c r="BS650" i="2"/>
  <c r="AQ649" i="2"/>
  <c r="AR649" i="2"/>
  <c r="BM650" i="2"/>
  <c r="AS649" i="2"/>
  <c r="AU649" i="2"/>
  <c r="BQ650" i="2"/>
  <c r="AN649" i="2"/>
  <c r="AV649" i="2"/>
  <c r="AO649" i="2"/>
  <c r="AW649" i="2"/>
  <c r="AT649" i="2"/>
  <c r="AP649" i="2"/>
  <c r="Z447" i="2"/>
  <c r="J447" i="2"/>
  <c r="AT447" i="2"/>
  <c r="H447" i="2"/>
  <c r="AH447" i="2"/>
  <c r="I447" i="2"/>
  <c r="AS447" i="2"/>
  <c r="K447" i="2"/>
  <c r="T447" i="2"/>
  <c r="AC447" i="2"/>
  <c r="AL447" i="2"/>
  <c r="AU447" i="2"/>
  <c r="Q447" i="2"/>
  <c r="AA447" i="2"/>
  <c r="AB447" i="2"/>
  <c r="M447" i="2"/>
  <c r="U447" i="2"/>
  <c r="AD447" i="2"/>
  <c r="AN447" i="2"/>
  <c r="AV447" i="2"/>
  <c r="N447" i="2"/>
  <c r="N448" i="2" s="1"/>
  <c r="V447" i="2"/>
  <c r="AE447" i="2"/>
  <c r="AO447" i="2"/>
  <c r="AW447" i="2"/>
  <c r="O447" i="2"/>
  <c r="X447" i="2"/>
  <c r="AF447" i="2"/>
  <c r="AP447" i="2"/>
  <c r="AX447" i="2"/>
  <c r="AR447" i="2"/>
  <c r="R447" i="2"/>
  <c r="AI447" i="2"/>
  <c r="S447" i="2"/>
  <c r="AK447" i="2"/>
  <c r="G447" i="2"/>
  <c r="P447" i="2"/>
  <c r="Y447" i="2"/>
  <c r="Y448" i="2" s="1"/>
  <c r="AG447" i="2"/>
  <c r="Z244" i="2"/>
  <c r="AI244" i="2"/>
  <c r="J244" i="2"/>
  <c r="AK244" i="2"/>
  <c r="AH244" i="2"/>
  <c r="I244" i="2"/>
  <c r="S244" i="2"/>
  <c r="AT244" i="2"/>
  <c r="AC244" i="2"/>
  <c r="Q244" i="2"/>
  <c r="R244" i="2"/>
  <c r="AS244" i="2"/>
  <c r="AB244" i="2"/>
  <c r="K244" i="2"/>
  <c r="AL244" i="2"/>
  <c r="M244" i="2"/>
  <c r="U244" i="2"/>
  <c r="AD244" i="2"/>
  <c r="AN244" i="2"/>
  <c r="AV244" i="2"/>
  <c r="N244" i="2"/>
  <c r="N245" i="2" s="1"/>
  <c r="V244" i="2"/>
  <c r="AE244" i="2"/>
  <c r="AO244" i="2"/>
  <c r="AW244" i="2"/>
  <c r="O244" i="2"/>
  <c r="X244" i="2"/>
  <c r="AF244" i="2"/>
  <c r="AP244" i="2"/>
  <c r="AX244" i="2"/>
  <c r="H244" i="2"/>
  <c r="AR244" i="2"/>
  <c r="AA244" i="2"/>
  <c r="T244" i="2"/>
  <c r="AU244" i="2"/>
  <c r="G244" i="2"/>
  <c r="P244" i="2"/>
  <c r="Y244" i="2"/>
  <c r="Y245" i="2" s="1"/>
  <c r="AG244" i="2"/>
  <c r="BR675" i="2"/>
  <c r="BP675" i="2"/>
  <c r="BL675" i="2"/>
  <c r="BK675" i="2"/>
  <c r="BH675" i="2"/>
  <c r="BG675" i="2"/>
  <c r="BE675" i="2"/>
  <c r="BD675" i="2"/>
  <c r="BC675" i="2"/>
  <c r="BA675" i="2"/>
  <c r="AZ675" i="2"/>
  <c r="AX675" i="2"/>
  <c r="AW675" i="2"/>
  <c r="AV675" i="2"/>
  <c r="AU675" i="2"/>
  <c r="AT675" i="2"/>
  <c r="AS675" i="2"/>
  <c r="AR675" i="2"/>
  <c r="AQ675" i="2"/>
  <c r="AP675" i="2"/>
  <c r="AO675" i="2"/>
  <c r="AN675" i="2"/>
  <c r="AL675" i="2"/>
  <c r="AK675" i="2"/>
  <c r="AI675" i="2"/>
  <c r="AH675" i="2"/>
  <c r="AG675" i="2"/>
  <c r="AF675" i="2"/>
  <c r="AE675" i="2"/>
  <c r="AD675" i="2"/>
  <c r="AC675" i="2"/>
  <c r="AB675" i="2"/>
  <c r="Z675" i="2"/>
  <c r="Y675" i="2"/>
  <c r="X675" i="2"/>
  <c r="V675" i="2"/>
  <c r="U675" i="2"/>
  <c r="T675" i="2"/>
  <c r="S675" i="2"/>
  <c r="R675" i="2"/>
  <c r="Q675" i="2"/>
  <c r="O675" i="2"/>
  <c r="N675" i="2"/>
  <c r="M675" i="2"/>
  <c r="I675" i="2"/>
  <c r="H675" i="2"/>
  <c r="G675" i="2"/>
  <c r="BJ675" i="2" s="1"/>
  <c r="BR674" i="2"/>
  <c r="BS674" i="2" s="1"/>
  <c r="BP674" i="2"/>
  <c r="BQ674" i="2" s="1"/>
  <c r="BM674" i="2"/>
  <c r="H2214" i="2" l="1"/>
  <c r="H2216" i="2"/>
  <c r="H2218" i="2"/>
  <c r="H245" i="2"/>
  <c r="H448" i="2"/>
  <c r="AW245" i="2"/>
  <c r="S245" i="2"/>
  <c r="V448" i="2"/>
  <c r="AC2214" i="2"/>
  <c r="AP2214" i="2"/>
  <c r="AI2216" i="2"/>
  <c r="Q2216" i="2"/>
  <c r="AO2216" i="2"/>
  <c r="U2218" i="2"/>
  <c r="AX245" i="2"/>
  <c r="AT448" i="2"/>
  <c r="P2214" i="2"/>
  <c r="AU2216" i="2"/>
  <c r="AU245" i="2"/>
  <c r="U245" i="2"/>
  <c r="AV448" i="2"/>
  <c r="AU2214" i="2"/>
  <c r="AO2218" i="2"/>
  <c r="AR245" i="2"/>
  <c r="O245" i="2"/>
  <c r="AV245" i="2"/>
  <c r="AT245" i="2"/>
  <c r="AI245" i="2"/>
  <c r="AK448" i="2"/>
  <c r="AP448" i="2"/>
  <c r="AE448" i="2"/>
  <c r="U448" i="2"/>
  <c r="AL448" i="2"/>
  <c r="AH448" i="2"/>
  <c r="AT650" i="2"/>
  <c r="AU650" i="2"/>
  <c r="AL2214" i="2"/>
  <c r="AK2214" i="2"/>
  <c r="O2214" i="2"/>
  <c r="U2214" i="2"/>
  <c r="AW2216" i="2"/>
  <c r="V2216" i="2"/>
  <c r="AN2216" i="2"/>
  <c r="V2218" i="2"/>
  <c r="AT2218" i="2"/>
  <c r="AK2218" i="2"/>
  <c r="Z245" i="2"/>
  <c r="AO245" i="2"/>
  <c r="AG448" i="2"/>
  <c r="T448" i="2"/>
  <c r="AH2214" i="2"/>
  <c r="AL2216" i="2"/>
  <c r="U2216" i="2"/>
  <c r="Z2218" i="2"/>
  <c r="O2218" i="2"/>
  <c r="AN2218" i="2"/>
  <c r="R2218" i="2"/>
  <c r="AB245" i="2"/>
  <c r="AF448" i="2"/>
  <c r="AC448" i="2"/>
  <c r="AS650" i="2"/>
  <c r="AA2214" i="2"/>
  <c r="AS2216" i="2"/>
  <c r="AE2216" i="2"/>
  <c r="AF2218" i="2"/>
  <c r="AS245" i="2"/>
  <c r="X448" i="2"/>
  <c r="AO650" i="2"/>
  <c r="AP245" i="2"/>
  <c r="R245" i="2"/>
  <c r="R448" i="2"/>
  <c r="AA448" i="2"/>
  <c r="AV650" i="2"/>
  <c r="AN2214" i="2"/>
  <c r="AF2216" i="2"/>
  <c r="AQ2218" i="2"/>
  <c r="Q2218" i="2"/>
  <c r="AF245" i="2"/>
  <c r="M245" i="2"/>
  <c r="AK245" i="2"/>
  <c r="AR448" i="2"/>
  <c r="AN448" i="2"/>
  <c r="Q448" i="2"/>
  <c r="AS448" i="2"/>
  <c r="Z448" i="2"/>
  <c r="AN650" i="2"/>
  <c r="BN650" i="2" s="1"/>
  <c r="BO650" i="2" s="1"/>
  <c r="AQ650" i="2"/>
  <c r="AQ2214" i="2"/>
  <c r="AX2214" i="2"/>
  <c r="AW2214" i="2"/>
  <c r="AO2214" i="2"/>
  <c r="R2216" i="2"/>
  <c r="AV2216" i="2"/>
  <c r="AR2216" i="2"/>
  <c r="AI2218" i="2"/>
  <c r="AP2218" i="2"/>
  <c r="AU2218" i="2"/>
  <c r="AS2218" i="2"/>
  <c r="AX2218" i="2"/>
  <c r="P245" i="2"/>
  <c r="AN245" i="2"/>
  <c r="S448" i="2"/>
  <c r="M448" i="2"/>
  <c r="AW650" i="2"/>
  <c r="AV2214" i="2"/>
  <c r="P2218" i="2"/>
  <c r="AD245" i="2"/>
  <c r="AI448" i="2"/>
  <c r="AB448" i="2"/>
  <c r="R2214" i="2"/>
  <c r="AT2214" i="2"/>
  <c r="AE245" i="2"/>
  <c r="AH245" i="2"/>
  <c r="O448" i="2"/>
  <c r="AR650" i="2"/>
  <c r="AX2216" i="2"/>
  <c r="AQ2216" i="2"/>
  <c r="AV2218" i="2"/>
  <c r="T245" i="2"/>
  <c r="V245" i="2"/>
  <c r="Q245" i="2"/>
  <c r="P448" i="2"/>
  <c r="AW448" i="2"/>
  <c r="AG245" i="2"/>
  <c r="AA245" i="2"/>
  <c r="X245" i="2"/>
  <c r="AL245" i="2"/>
  <c r="AC245" i="2"/>
  <c r="AX448" i="2"/>
  <c r="AO448" i="2"/>
  <c r="AD448" i="2"/>
  <c r="AU448" i="2"/>
  <c r="AP650" i="2"/>
  <c r="Z2214" i="2"/>
  <c r="AR2214" i="2"/>
  <c r="AI2214" i="2"/>
  <c r="AF2214" i="2"/>
  <c r="AP2216" i="2"/>
  <c r="AT2216" i="2"/>
  <c r="AK2216" i="2"/>
  <c r="AH2216" i="2"/>
  <c r="AC2218" i="2"/>
  <c r="AH2218" i="2"/>
  <c r="AG2218" i="2"/>
  <c r="AL2218" i="2"/>
  <c r="AR2218" i="2"/>
  <c r="G2218" i="2"/>
  <c r="BM2217" i="2"/>
  <c r="BP2217" i="2"/>
  <c r="BQ2217" i="2" s="1"/>
  <c r="J2218" i="2"/>
  <c r="BP2218" i="2" s="1"/>
  <c r="I2218" i="2"/>
  <c r="K2218" i="2"/>
  <c r="BR2218" i="2" s="1"/>
  <c r="BR2217" i="2"/>
  <c r="BS2217" i="2" s="1"/>
  <c r="J2216" i="2"/>
  <c r="BP2216" i="2" s="1"/>
  <c r="BP2215" i="2"/>
  <c r="BQ2215" i="2" s="1"/>
  <c r="BM2215" i="2"/>
  <c r="G2216" i="2"/>
  <c r="K2216" i="2"/>
  <c r="BR2216" i="2" s="1"/>
  <c r="BR2215" i="2"/>
  <c r="BS2215" i="2" s="1"/>
  <c r="I2216" i="2"/>
  <c r="J2214" i="2"/>
  <c r="BP2214" i="2" s="1"/>
  <c r="BP2213" i="2"/>
  <c r="BQ2213" i="2" s="1"/>
  <c r="K2214" i="2"/>
  <c r="BR2214" i="2" s="1"/>
  <c r="BR2213" i="2"/>
  <c r="BS2213" i="2" s="1"/>
  <c r="BM2213" i="2"/>
  <c r="G2214" i="2"/>
  <c r="I2214" i="2"/>
  <c r="BN649" i="2"/>
  <c r="BO649" i="2" s="1"/>
  <c r="BR447" i="2"/>
  <c r="BS447" i="2" s="1"/>
  <c r="K448" i="2"/>
  <c r="BR448" i="2" s="1"/>
  <c r="I448" i="2"/>
  <c r="G448" i="2"/>
  <c r="BM447" i="2"/>
  <c r="J448" i="2"/>
  <c r="BP448" i="2" s="1"/>
  <c r="BP447" i="2"/>
  <c r="BQ447" i="2" s="1"/>
  <c r="BR244" i="2"/>
  <c r="BS244" i="2" s="1"/>
  <c r="K245" i="2"/>
  <c r="BR245" i="2" s="1"/>
  <c r="I245" i="2"/>
  <c r="G245" i="2"/>
  <c r="BM244" i="2"/>
  <c r="BP244" i="2"/>
  <c r="BQ244" i="2" s="1"/>
  <c r="J245" i="2"/>
  <c r="BP245" i="2" s="1"/>
  <c r="BM675" i="2"/>
  <c r="BS675" i="2"/>
  <c r="BQ675" i="2"/>
  <c r="BN674" i="2"/>
  <c r="BO674" i="2" s="1"/>
  <c r="C2208" i="2"/>
  <c r="AT2208" i="2" s="1"/>
  <c r="BL2211" i="2"/>
  <c r="BK2211" i="2"/>
  <c r="BH2211" i="2"/>
  <c r="BG2211" i="2"/>
  <c r="BE2211" i="2"/>
  <c r="BD2211" i="2"/>
  <c r="BC2211" i="2"/>
  <c r="BA2211" i="2"/>
  <c r="AZ2211" i="2"/>
  <c r="AG2211" i="2"/>
  <c r="AD2211" i="2"/>
  <c r="AC2211" i="2"/>
  <c r="AB2211" i="2"/>
  <c r="X2211" i="2"/>
  <c r="S2211" i="2"/>
  <c r="M2211" i="2"/>
  <c r="C2210" i="2"/>
  <c r="AQ2210" i="2" s="1"/>
  <c r="BL2209" i="2"/>
  <c r="BK2209" i="2"/>
  <c r="BH2209" i="2"/>
  <c r="BG2209" i="2"/>
  <c r="BE2209" i="2"/>
  <c r="BD2209" i="2"/>
  <c r="BC2209" i="2"/>
  <c r="BA2209" i="2"/>
  <c r="AZ2209" i="2"/>
  <c r="AG2209" i="2"/>
  <c r="AD2209" i="2"/>
  <c r="AB2209" i="2"/>
  <c r="X2209" i="2"/>
  <c r="V2209" i="2"/>
  <c r="S2209" i="2"/>
  <c r="Q2209" i="2"/>
  <c r="M2209" i="2"/>
  <c r="BN447" i="2" l="1"/>
  <c r="BO447" i="2" s="1"/>
  <c r="BN2217" i="2"/>
  <c r="BO2217" i="2" s="1"/>
  <c r="BS2218" i="2"/>
  <c r="BQ2218" i="2"/>
  <c r="BM2218" i="2"/>
  <c r="BJ2218" i="2"/>
  <c r="BJ2216" i="2"/>
  <c r="BM2216" i="2"/>
  <c r="BS2216" i="2"/>
  <c r="BQ2216" i="2"/>
  <c r="BN2215" i="2"/>
  <c r="BO2215" i="2" s="1"/>
  <c r="BS2214" i="2"/>
  <c r="BQ2214" i="2"/>
  <c r="BN2213" i="2"/>
  <c r="BO2213" i="2" s="1"/>
  <c r="BM2214" i="2"/>
  <c r="BJ2214" i="2"/>
  <c r="BM448" i="2"/>
  <c r="BJ448" i="2"/>
  <c r="BS448" i="2"/>
  <c r="BQ448" i="2"/>
  <c r="BN244" i="2"/>
  <c r="BO244" i="2" s="1"/>
  <c r="BS245" i="2"/>
  <c r="BQ245" i="2"/>
  <c r="BJ245" i="2"/>
  <c r="BM245" i="2"/>
  <c r="BN675" i="2"/>
  <c r="BO675" i="2" s="1"/>
  <c r="AT2209" i="2"/>
  <c r="AQ2211" i="2"/>
  <c r="AP2208" i="2"/>
  <c r="T2208" i="2"/>
  <c r="AI2208" i="2"/>
  <c r="K2208" i="2"/>
  <c r="Z2208" i="2"/>
  <c r="AU2208" i="2"/>
  <c r="I2210" i="2"/>
  <c r="AH2210" i="2"/>
  <c r="AR2210" i="2"/>
  <c r="AA2208" i="2"/>
  <c r="J2210" i="2"/>
  <c r="U2210" i="2"/>
  <c r="AI2210" i="2"/>
  <c r="AS2210" i="2"/>
  <c r="AE2208" i="2"/>
  <c r="AH2208" i="2"/>
  <c r="I2208" i="2"/>
  <c r="AL2208" i="2"/>
  <c r="T2210" i="2"/>
  <c r="N2208" i="2"/>
  <c r="N2209" i="2" s="1"/>
  <c r="AN2208" i="2"/>
  <c r="AV2208" i="2"/>
  <c r="O2208" i="2"/>
  <c r="AC2208" i="2"/>
  <c r="AO2208" i="2"/>
  <c r="AW2208" i="2"/>
  <c r="K2210" i="2"/>
  <c r="V2210" i="2"/>
  <c r="AK2210" i="2"/>
  <c r="AT2210" i="2"/>
  <c r="P2208" i="2"/>
  <c r="AX2208" i="2"/>
  <c r="N2210" i="2"/>
  <c r="N2211" i="2" s="1"/>
  <c r="Y2210" i="2"/>
  <c r="Y2211" i="2" s="1"/>
  <c r="AL2210" i="2"/>
  <c r="AU2210" i="2"/>
  <c r="G2208" i="2"/>
  <c r="R2208" i="2"/>
  <c r="AF2208" i="2"/>
  <c r="AQ2208" i="2"/>
  <c r="O2210" i="2"/>
  <c r="Z2210" i="2"/>
  <c r="AN2210" i="2"/>
  <c r="AV2210" i="2"/>
  <c r="P2210" i="2"/>
  <c r="AA2210" i="2"/>
  <c r="AO2210" i="2"/>
  <c r="AW2210" i="2"/>
  <c r="H2208" i="2"/>
  <c r="AR2208" i="2"/>
  <c r="U2208" i="2"/>
  <c r="AS2208" i="2"/>
  <c r="G2210" i="2"/>
  <c r="Q2210" i="2"/>
  <c r="AE2210" i="2"/>
  <c r="AP2210" i="2"/>
  <c r="AX2210" i="2"/>
  <c r="J2208" i="2"/>
  <c r="Y2208" i="2"/>
  <c r="Y2209" i="2" s="1"/>
  <c r="AK2208" i="2"/>
  <c r="H2210" i="2"/>
  <c r="R2210" i="2"/>
  <c r="AF2210" i="2"/>
  <c r="BL614" i="2"/>
  <c r="BK614" i="2"/>
  <c r="BH614" i="2"/>
  <c r="BG614" i="2"/>
  <c r="BE614" i="2"/>
  <c r="BD614" i="2"/>
  <c r="BC614" i="2"/>
  <c r="BA614" i="2"/>
  <c r="AZ614" i="2"/>
  <c r="K614" i="2"/>
  <c r="BR614" i="2" s="1"/>
  <c r="J614" i="2"/>
  <c r="BP614" i="2" s="1"/>
  <c r="I614" i="2"/>
  <c r="H614" i="2"/>
  <c r="G614" i="2"/>
  <c r="BJ614" i="2" s="1"/>
  <c r="BR613" i="2"/>
  <c r="BS613" i="2" s="1"/>
  <c r="BP613" i="2"/>
  <c r="BQ613" i="2" s="1"/>
  <c r="BM613" i="2"/>
  <c r="C613" i="2"/>
  <c r="AW613" i="2" s="1"/>
  <c r="B613" i="2"/>
  <c r="BL416" i="2"/>
  <c r="BK416" i="2"/>
  <c r="BH416" i="2"/>
  <c r="BG416" i="2"/>
  <c r="BE416" i="2"/>
  <c r="BD416" i="2"/>
  <c r="BA416" i="2"/>
  <c r="AZ416" i="2"/>
  <c r="C415" i="2"/>
  <c r="AV415" i="2" s="1"/>
  <c r="B415" i="2"/>
  <c r="BL203" i="2"/>
  <c r="BK203" i="2"/>
  <c r="BH203" i="2"/>
  <c r="BG203" i="2"/>
  <c r="BE203" i="2"/>
  <c r="BD203" i="2"/>
  <c r="BC203" i="2"/>
  <c r="BA203" i="2"/>
  <c r="AZ203" i="2"/>
  <c r="C202" i="2"/>
  <c r="AW202" i="2" s="1"/>
  <c r="B202" i="2"/>
  <c r="BL648" i="2"/>
  <c r="BK648" i="2"/>
  <c r="BH648" i="2"/>
  <c r="BG648" i="2"/>
  <c r="BE648" i="2"/>
  <c r="BD648" i="2"/>
  <c r="BB648" i="2"/>
  <c r="BA648" i="2"/>
  <c r="AZ648" i="2"/>
  <c r="K648" i="2"/>
  <c r="BR648" i="2" s="1"/>
  <c r="J648" i="2"/>
  <c r="BP648" i="2" s="1"/>
  <c r="I648" i="2"/>
  <c r="H648" i="2"/>
  <c r="G648" i="2"/>
  <c r="BJ648" i="2" s="1"/>
  <c r="BR647" i="2"/>
  <c r="BS647" i="2" s="1"/>
  <c r="BP647" i="2"/>
  <c r="BQ647" i="2" s="1"/>
  <c r="BM647" i="2"/>
  <c r="C647" i="2"/>
  <c r="AV647" i="2" s="1"/>
  <c r="B647" i="2"/>
  <c r="BL446" i="2"/>
  <c r="BK446" i="2"/>
  <c r="BH446" i="2"/>
  <c r="BG446" i="2"/>
  <c r="BE446" i="2"/>
  <c r="BD446" i="2"/>
  <c r="BC446" i="2"/>
  <c r="BB446" i="2"/>
  <c r="BA446" i="2"/>
  <c r="AZ446" i="2"/>
  <c r="C445" i="2"/>
  <c r="AX445" i="2" s="1"/>
  <c r="B445" i="2"/>
  <c r="BN2214" i="2" l="1"/>
  <c r="BO2214" i="2" s="1"/>
  <c r="BN2218" i="2"/>
  <c r="BO2218" i="2" s="1"/>
  <c r="BN2216" i="2"/>
  <c r="BO2216" i="2" s="1"/>
  <c r="BN448" i="2"/>
  <c r="BO448" i="2" s="1"/>
  <c r="BN245" i="2"/>
  <c r="BO245" i="2" s="1"/>
  <c r="BQ614" i="2"/>
  <c r="BM614" i="2"/>
  <c r="AW203" i="2"/>
  <c r="R2211" i="2"/>
  <c r="AP2211" i="2"/>
  <c r="AR2209" i="2"/>
  <c r="AV2211" i="2"/>
  <c r="R2209" i="2"/>
  <c r="AX2209" i="2"/>
  <c r="AW2209" i="2"/>
  <c r="AS2211" i="2"/>
  <c r="AH2211" i="2"/>
  <c r="T2209" i="2"/>
  <c r="AE2211" i="2"/>
  <c r="H2209" i="2"/>
  <c r="AN2211" i="2"/>
  <c r="P2209" i="2"/>
  <c r="AO2209" i="2"/>
  <c r="T2211" i="2"/>
  <c r="AI2211" i="2"/>
  <c r="AP2209" i="2"/>
  <c r="AK2209" i="2"/>
  <c r="Q2211" i="2"/>
  <c r="AW2211" i="2"/>
  <c r="Z2211" i="2"/>
  <c r="AU2211" i="2"/>
  <c r="AT2211" i="2"/>
  <c r="AC2209" i="2"/>
  <c r="AL2209" i="2"/>
  <c r="U2211" i="2"/>
  <c r="AU2209" i="2"/>
  <c r="H2211" i="2"/>
  <c r="AW614" i="2"/>
  <c r="AO2211" i="2"/>
  <c r="O2211" i="2"/>
  <c r="AL2211" i="2"/>
  <c r="AK2211" i="2"/>
  <c r="O2209" i="2"/>
  <c r="Z2209" i="2"/>
  <c r="AS2209" i="2"/>
  <c r="AA2211" i="2"/>
  <c r="AQ2209" i="2"/>
  <c r="V2211" i="2"/>
  <c r="AV2209" i="2"/>
  <c r="AH2209" i="2"/>
  <c r="AA2209" i="2"/>
  <c r="AV416" i="2"/>
  <c r="AF2211" i="2"/>
  <c r="AX2211" i="2"/>
  <c r="U2209" i="2"/>
  <c r="P2211" i="2"/>
  <c r="AF2209" i="2"/>
  <c r="AN2209" i="2"/>
  <c r="AE2209" i="2"/>
  <c r="AR2211" i="2"/>
  <c r="AI2209" i="2"/>
  <c r="I2211" i="2"/>
  <c r="G2211" i="2"/>
  <c r="BM2210" i="2"/>
  <c r="G2209" i="2"/>
  <c r="BM2208" i="2"/>
  <c r="J2211" i="2"/>
  <c r="BP2211" i="2" s="1"/>
  <c r="BP2210" i="2"/>
  <c r="BQ2210" i="2" s="1"/>
  <c r="BR2208" i="2"/>
  <c r="BS2208" i="2" s="1"/>
  <c r="K2209" i="2"/>
  <c r="BR2209" i="2" s="1"/>
  <c r="BR2210" i="2"/>
  <c r="BS2210" i="2" s="1"/>
  <c r="K2211" i="2"/>
  <c r="BR2211" i="2" s="1"/>
  <c r="J2209" i="2"/>
  <c r="BP2209" i="2" s="1"/>
  <c r="BP2208" i="2"/>
  <c r="BQ2208" i="2" s="1"/>
  <c r="I2209" i="2"/>
  <c r="BS614" i="2"/>
  <c r="AS613" i="2"/>
  <c r="AR613" i="2"/>
  <c r="AX613" i="2"/>
  <c r="AN613" i="2"/>
  <c r="AT613" i="2"/>
  <c r="AO613" i="2"/>
  <c r="AU613" i="2"/>
  <c r="AP613" i="2"/>
  <c r="AV613" i="2"/>
  <c r="AQ613" i="2"/>
  <c r="J415" i="2"/>
  <c r="Q415" i="2"/>
  <c r="X415" i="2"/>
  <c r="AD415" i="2"/>
  <c r="AK415" i="2"/>
  <c r="AR415" i="2"/>
  <c r="AX415" i="2"/>
  <c r="N415" i="2"/>
  <c r="N416" i="2" s="1"/>
  <c r="T415" i="2"/>
  <c r="AG415" i="2"/>
  <c r="AO415" i="2"/>
  <c r="AU415" i="2"/>
  <c r="I415" i="2"/>
  <c r="P415" i="2"/>
  <c r="V415" i="2"/>
  <c r="AC415" i="2"/>
  <c r="AI415" i="2"/>
  <c r="AQ415" i="2"/>
  <c r="AW415" i="2"/>
  <c r="R415" i="2"/>
  <c r="AL415" i="2"/>
  <c r="M415" i="2"/>
  <c r="S415" i="2"/>
  <c r="Z415" i="2"/>
  <c r="AF415" i="2"/>
  <c r="AN415" i="2"/>
  <c r="AT415" i="2"/>
  <c r="K415" i="2"/>
  <c r="Y415" i="2"/>
  <c r="Y416" i="2" s="1"/>
  <c r="AE415" i="2"/>
  <c r="AS415" i="2"/>
  <c r="G415" i="2"/>
  <c r="AA415" i="2"/>
  <c r="H415" i="2"/>
  <c r="O415" i="2"/>
  <c r="U415" i="2"/>
  <c r="AB415" i="2"/>
  <c r="AH415" i="2"/>
  <c r="AP415" i="2"/>
  <c r="AL202" i="2"/>
  <c r="Y202" i="2"/>
  <c r="Y203" i="2" s="1"/>
  <c r="AE202" i="2"/>
  <c r="AS202" i="2"/>
  <c r="K202" i="2"/>
  <c r="R202" i="2"/>
  <c r="BM648" i="2"/>
  <c r="J202" i="2"/>
  <c r="Q202" i="2"/>
  <c r="X202" i="2"/>
  <c r="AD202" i="2"/>
  <c r="AK202" i="2"/>
  <c r="AR202" i="2"/>
  <c r="AX202" i="2"/>
  <c r="G202" i="2"/>
  <c r="N202" i="2"/>
  <c r="N203" i="2" s="1"/>
  <c r="T202" i="2"/>
  <c r="AA202" i="2"/>
  <c r="AG202" i="2"/>
  <c r="AO202" i="2"/>
  <c r="AU202" i="2"/>
  <c r="H202" i="2"/>
  <c r="O202" i="2"/>
  <c r="U202" i="2"/>
  <c r="AB202" i="2"/>
  <c r="AH202" i="2"/>
  <c r="AP202" i="2"/>
  <c r="AV202" i="2"/>
  <c r="M202" i="2"/>
  <c r="S202" i="2"/>
  <c r="Z202" i="2"/>
  <c r="AF202" i="2"/>
  <c r="AN202" i="2"/>
  <c r="AT202" i="2"/>
  <c r="I202" i="2"/>
  <c r="P202" i="2"/>
  <c r="V202" i="2"/>
  <c r="AC202" i="2"/>
  <c r="AI202" i="2"/>
  <c r="AQ202" i="2"/>
  <c r="AX446" i="2"/>
  <c r="AV648" i="2"/>
  <c r="AQ647" i="2"/>
  <c r="AW647" i="2"/>
  <c r="BS648" i="2"/>
  <c r="AR647" i="2"/>
  <c r="AX647" i="2"/>
  <c r="AS647" i="2"/>
  <c r="AN647" i="2"/>
  <c r="AT647" i="2"/>
  <c r="AO647" i="2"/>
  <c r="AU647" i="2"/>
  <c r="BQ648" i="2"/>
  <c r="AP647" i="2"/>
  <c r="AU445" i="2"/>
  <c r="AG445" i="2"/>
  <c r="U445" i="2"/>
  <c r="AH445" i="2"/>
  <c r="AV445" i="2"/>
  <c r="G445" i="2"/>
  <c r="H445" i="2"/>
  <c r="K445" i="2"/>
  <c r="Y445" i="2"/>
  <c r="Y446" i="2" s="1"/>
  <c r="AL445" i="2"/>
  <c r="T445" i="2"/>
  <c r="N445" i="2"/>
  <c r="N446" i="2" s="1"/>
  <c r="AA445" i="2"/>
  <c r="AO445" i="2"/>
  <c r="O445" i="2"/>
  <c r="AB445" i="2"/>
  <c r="AP445" i="2"/>
  <c r="R445" i="2"/>
  <c r="AE445" i="2"/>
  <c r="AS445" i="2"/>
  <c r="M445" i="2"/>
  <c r="S445" i="2"/>
  <c r="Z445" i="2"/>
  <c r="AF445" i="2"/>
  <c r="AN445" i="2"/>
  <c r="AT445" i="2"/>
  <c r="I445" i="2"/>
  <c r="P445" i="2"/>
  <c r="V445" i="2"/>
  <c r="AC445" i="2"/>
  <c r="AI445" i="2"/>
  <c r="AQ445" i="2"/>
  <c r="AW445" i="2"/>
  <c r="J445" i="2"/>
  <c r="Q445" i="2"/>
  <c r="X445" i="2"/>
  <c r="AD445" i="2"/>
  <c r="AK445" i="2"/>
  <c r="AR445" i="2"/>
  <c r="K446" i="2" l="1"/>
  <c r="BR446" i="2" s="1"/>
  <c r="AC203" i="2"/>
  <c r="AF203" i="2"/>
  <c r="AH203" i="2"/>
  <c r="AO203" i="2"/>
  <c r="AX203" i="2"/>
  <c r="O416" i="2"/>
  <c r="S416" i="2"/>
  <c r="AI416" i="2"/>
  <c r="AO416" i="2"/>
  <c r="AK416" i="2"/>
  <c r="AV614" i="2"/>
  <c r="AX614" i="2"/>
  <c r="V203" i="2"/>
  <c r="Z203" i="2"/>
  <c r="AB203" i="2"/>
  <c r="AG203" i="2"/>
  <c r="AR203" i="2"/>
  <c r="AL203" i="2"/>
  <c r="H416" i="2"/>
  <c r="M416" i="2"/>
  <c r="AC416" i="2"/>
  <c r="AG416" i="2"/>
  <c r="AD416" i="2"/>
  <c r="AP614" i="2"/>
  <c r="AR614" i="2"/>
  <c r="P203" i="2"/>
  <c r="AA203" i="2"/>
  <c r="AK203" i="2"/>
  <c r="R203" i="2"/>
  <c r="AP416" i="2"/>
  <c r="AA416" i="2"/>
  <c r="AT416" i="2"/>
  <c r="AL416" i="2"/>
  <c r="V416" i="2"/>
  <c r="T416" i="2"/>
  <c r="X416" i="2"/>
  <c r="AU614" i="2"/>
  <c r="AS614" i="2"/>
  <c r="U203" i="2"/>
  <c r="M203" i="2"/>
  <c r="O203" i="2"/>
  <c r="T203" i="2"/>
  <c r="AD203" i="2"/>
  <c r="K203" i="2"/>
  <c r="BR203" i="2" s="1"/>
  <c r="AH416" i="2"/>
  <c r="AN416" i="2"/>
  <c r="R416" i="2"/>
  <c r="P416" i="2"/>
  <c r="Q416" i="2"/>
  <c r="AO614" i="2"/>
  <c r="S203" i="2"/>
  <c r="AQ203" i="2"/>
  <c r="AT203" i="2"/>
  <c r="AV203" i="2"/>
  <c r="H203" i="2"/>
  <c r="X203" i="2"/>
  <c r="AS203" i="2"/>
  <c r="AB416" i="2"/>
  <c r="AS416" i="2"/>
  <c r="AF416" i="2"/>
  <c r="AW416" i="2"/>
  <c r="AX416" i="2"/>
  <c r="AT614" i="2"/>
  <c r="AI203" i="2"/>
  <c r="AN203" i="2"/>
  <c r="AP203" i="2"/>
  <c r="AU203" i="2"/>
  <c r="Q203" i="2"/>
  <c r="AE203" i="2"/>
  <c r="U416" i="2"/>
  <c r="AE416" i="2"/>
  <c r="Z416" i="2"/>
  <c r="AQ416" i="2"/>
  <c r="AU416" i="2"/>
  <c r="AR416" i="2"/>
  <c r="AQ614" i="2"/>
  <c r="AN614" i="2"/>
  <c r="BN614" i="2" s="1"/>
  <c r="BO614" i="2" s="1"/>
  <c r="BS2209" i="2"/>
  <c r="BQ2209" i="2"/>
  <c r="BM2209" i="2"/>
  <c r="BJ2209" i="2"/>
  <c r="BJ2211" i="2"/>
  <c r="BM2211" i="2"/>
  <c r="BS2211" i="2"/>
  <c r="BQ2211" i="2"/>
  <c r="BN2208" i="2"/>
  <c r="BO2208" i="2" s="1"/>
  <c r="BN2210" i="2"/>
  <c r="BO2210" i="2" s="1"/>
  <c r="BN613" i="2"/>
  <c r="BO613" i="2" s="1"/>
  <c r="K416" i="2"/>
  <c r="BR416" i="2" s="1"/>
  <c r="BR415" i="2"/>
  <c r="BS415" i="2" s="1"/>
  <c r="BM415" i="2"/>
  <c r="G416" i="2"/>
  <c r="I416" i="2"/>
  <c r="BP415" i="2"/>
  <c r="BQ415" i="2" s="1"/>
  <c r="J416" i="2"/>
  <c r="BP416" i="2" s="1"/>
  <c r="BR202" i="2"/>
  <c r="BS202" i="2" s="1"/>
  <c r="I203" i="2"/>
  <c r="BM202" i="2"/>
  <c r="G203" i="2"/>
  <c r="BP202" i="2"/>
  <c r="BQ202" i="2" s="1"/>
  <c r="J203" i="2"/>
  <c r="BP203" i="2" s="1"/>
  <c r="AN446" i="2"/>
  <c r="AW648" i="2"/>
  <c r="AF446" i="2"/>
  <c r="AQ648" i="2"/>
  <c r="Z446" i="2"/>
  <c r="AP648" i="2"/>
  <c r="AP446" i="2"/>
  <c r="T446" i="2"/>
  <c r="AV446" i="2"/>
  <c r="AX648" i="2"/>
  <c r="AD446" i="2"/>
  <c r="AS446" i="2"/>
  <c r="AG446" i="2"/>
  <c r="X446" i="2"/>
  <c r="AE446" i="2"/>
  <c r="AN648" i="2"/>
  <c r="BN648" i="2" s="1"/>
  <c r="BO648" i="2" s="1"/>
  <c r="V446" i="2"/>
  <c r="S446" i="2"/>
  <c r="AW446" i="2"/>
  <c r="AB446" i="2"/>
  <c r="AL446" i="2"/>
  <c r="AH446" i="2"/>
  <c r="AU648" i="2"/>
  <c r="AR648" i="2"/>
  <c r="AI446" i="2"/>
  <c r="AO446" i="2"/>
  <c r="AT648" i="2"/>
  <c r="AC446" i="2"/>
  <c r="AA446" i="2"/>
  <c r="AU446" i="2"/>
  <c r="Q446" i="2"/>
  <c r="R446" i="2"/>
  <c r="AS648" i="2"/>
  <c r="P446" i="2"/>
  <c r="AR446" i="2"/>
  <c r="M446" i="2"/>
  <c r="AK446" i="2"/>
  <c r="AQ446" i="2"/>
  <c r="AT446" i="2"/>
  <c r="O446" i="2"/>
  <c r="U446" i="2"/>
  <c r="AO648" i="2"/>
  <c r="BR445" i="2"/>
  <c r="BS445" i="2" s="1"/>
  <c r="G446" i="2"/>
  <c r="BJ446" i="2" s="1"/>
  <c r="H446" i="2"/>
  <c r="BN647" i="2"/>
  <c r="BO647" i="2" s="1"/>
  <c r="J446" i="2"/>
  <c r="BP446" i="2" s="1"/>
  <c r="BP445" i="2"/>
  <c r="BQ445" i="2" s="1"/>
  <c r="I446" i="2"/>
  <c r="BM445" i="2"/>
  <c r="BN2211" i="2" l="1"/>
  <c r="BO2211" i="2" s="1"/>
  <c r="BN2209" i="2"/>
  <c r="BO2209" i="2" s="1"/>
  <c r="BN415" i="2"/>
  <c r="BO415" i="2" s="1"/>
  <c r="BS416" i="2"/>
  <c r="BQ416" i="2"/>
  <c r="BM416" i="2"/>
  <c r="BJ416" i="2"/>
  <c r="BN202" i="2"/>
  <c r="BO202" i="2" s="1"/>
  <c r="BM203" i="2"/>
  <c r="BJ203" i="2"/>
  <c r="BS203" i="2"/>
  <c r="BQ203" i="2"/>
  <c r="BM446" i="2"/>
  <c r="BN445" i="2"/>
  <c r="BO445" i="2" s="1"/>
  <c r="BS446" i="2"/>
  <c r="BQ446" i="2"/>
  <c r="BN416" i="2" l="1"/>
  <c r="BO416" i="2" s="1"/>
  <c r="BN203" i="2"/>
  <c r="BO203" i="2" s="1"/>
  <c r="BN446" i="2"/>
  <c r="BO446" i="2" s="1"/>
  <c r="BL243" i="2" l="1"/>
  <c r="BK243" i="2"/>
  <c r="BH243" i="2"/>
  <c r="BG243" i="2"/>
  <c r="BE243" i="2"/>
  <c r="BD243" i="2"/>
  <c r="BC243" i="2"/>
  <c r="BB243" i="2"/>
  <c r="BA243" i="2"/>
  <c r="AZ243" i="2"/>
  <c r="C242" i="2"/>
  <c r="AT242" i="2" s="1"/>
  <c r="AT243" i="2" l="1"/>
  <c r="V242" i="2"/>
  <c r="N242" i="2"/>
  <c r="N243" i="2" s="1"/>
  <c r="AC242" i="2"/>
  <c r="AS242" i="2"/>
  <c r="AL242" i="2"/>
  <c r="P242" i="2"/>
  <c r="X242" i="2"/>
  <c r="AE242" i="2"/>
  <c r="AO242" i="2"/>
  <c r="AV242" i="2"/>
  <c r="K242" i="2"/>
  <c r="T242" i="2"/>
  <c r="AB242" i="2"/>
  <c r="AI242" i="2"/>
  <c r="AR242" i="2"/>
  <c r="U242" i="2"/>
  <c r="AK242" i="2"/>
  <c r="O242" i="2"/>
  <c r="AU242" i="2"/>
  <c r="H242" i="2"/>
  <c r="I242" i="2"/>
  <c r="Q242" i="2"/>
  <c r="Y242" i="2"/>
  <c r="Y243" i="2" s="1"/>
  <c r="AG242" i="2"/>
  <c r="AP242" i="2"/>
  <c r="AW242" i="2"/>
  <c r="G242" i="2"/>
  <c r="AD242" i="2"/>
  <c r="J242" i="2"/>
  <c r="R242" i="2"/>
  <c r="AA242" i="2"/>
  <c r="AH242" i="2"/>
  <c r="AQ242" i="2"/>
  <c r="AX242" i="2"/>
  <c r="M242" i="2"/>
  <c r="S242" i="2"/>
  <c r="Z242" i="2"/>
  <c r="AF242" i="2"/>
  <c r="AN242" i="2"/>
  <c r="BL2207" i="2"/>
  <c r="BK2207" i="2"/>
  <c r="BH2207" i="2"/>
  <c r="BG2207" i="2"/>
  <c r="BE2207" i="2"/>
  <c r="BD2207" i="2"/>
  <c r="BC2207" i="2"/>
  <c r="BA2207" i="2"/>
  <c r="AZ2207" i="2"/>
  <c r="C2206" i="2"/>
  <c r="AW2206" i="2" s="1"/>
  <c r="BL2205" i="2"/>
  <c r="BK2205" i="2"/>
  <c r="BH2205" i="2"/>
  <c r="BG2205" i="2"/>
  <c r="BE2205" i="2"/>
  <c r="BD2205" i="2"/>
  <c r="BC2205" i="2"/>
  <c r="BA2205" i="2"/>
  <c r="AZ2205" i="2"/>
  <c r="AB2205" i="2"/>
  <c r="X2205" i="2"/>
  <c r="Q2205" i="2"/>
  <c r="M2205" i="2"/>
  <c r="C2204" i="2"/>
  <c r="AW2204" i="2" s="1"/>
  <c r="BB2201" i="2"/>
  <c r="AK2201" i="2"/>
  <c r="AD2201" i="2"/>
  <c r="AA2201" i="2"/>
  <c r="X2201" i="2"/>
  <c r="P2201" i="2"/>
  <c r="M2201" i="2"/>
  <c r="AX2200" i="2"/>
  <c r="AW2200" i="2"/>
  <c r="AV2200" i="2"/>
  <c r="AU2200" i="2"/>
  <c r="AT2200" i="2"/>
  <c r="AS2200" i="2"/>
  <c r="AR2200" i="2"/>
  <c r="AQ2200" i="2"/>
  <c r="AP2200" i="2"/>
  <c r="AO2200" i="2"/>
  <c r="AN2200" i="2"/>
  <c r="AL2200" i="2"/>
  <c r="AI2200" i="2"/>
  <c r="AH2200" i="2"/>
  <c r="AG2200" i="2"/>
  <c r="AF2200" i="2"/>
  <c r="AE2201" i="2"/>
  <c r="AC2200" i="2"/>
  <c r="AB2200" i="2"/>
  <c r="Z2200" i="2"/>
  <c r="Y2200" i="2"/>
  <c r="Y2201" i="2" s="1"/>
  <c r="V2200" i="2"/>
  <c r="U2200" i="2"/>
  <c r="T2201" i="2"/>
  <c r="S2201" i="2"/>
  <c r="R2200" i="2"/>
  <c r="Q2200" i="2"/>
  <c r="O2200" i="2"/>
  <c r="N2200" i="2"/>
  <c r="N2201" i="2" s="1"/>
  <c r="K2200" i="2"/>
  <c r="J2200" i="2"/>
  <c r="I2200" i="2"/>
  <c r="H2200" i="2"/>
  <c r="G2200" i="2"/>
  <c r="BL2203" i="2"/>
  <c r="BK2203" i="2"/>
  <c r="BH2203" i="2"/>
  <c r="BG2203" i="2"/>
  <c r="BE2203" i="2"/>
  <c r="BD2203" i="2"/>
  <c r="BC2203" i="2"/>
  <c r="BA2203" i="2"/>
  <c r="AZ2203" i="2"/>
  <c r="C2202" i="2"/>
  <c r="AW2202" i="2" s="1"/>
  <c r="AX243" i="2" l="1"/>
  <c r="Q243" i="2"/>
  <c r="AV243" i="2"/>
  <c r="AN243" i="2"/>
  <c r="AQ243" i="2"/>
  <c r="AR243" i="2"/>
  <c r="AO243" i="2"/>
  <c r="AC243" i="2"/>
  <c r="AD243" i="2"/>
  <c r="U243" i="2"/>
  <c r="AS243" i="2"/>
  <c r="AH243" i="2"/>
  <c r="AE243" i="2"/>
  <c r="Z243" i="2"/>
  <c r="AA243" i="2"/>
  <c r="AP243" i="2"/>
  <c r="AU243" i="2"/>
  <c r="AB243" i="2"/>
  <c r="X243" i="2"/>
  <c r="V243" i="2"/>
  <c r="AF243" i="2"/>
  <c r="AW243" i="2"/>
  <c r="AI243" i="2"/>
  <c r="S243" i="2"/>
  <c r="R243" i="2"/>
  <c r="AG243" i="2"/>
  <c r="O243" i="2"/>
  <c r="T243" i="2"/>
  <c r="P243" i="2"/>
  <c r="M243" i="2"/>
  <c r="AK243" i="2"/>
  <c r="AL243" i="2"/>
  <c r="AQ2201" i="2"/>
  <c r="AI2201" i="2"/>
  <c r="AC2201" i="2"/>
  <c r="AL2201" i="2"/>
  <c r="AS2201" i="2"/>
  <c r="Z2201" i="2"/>
  <c r="AR2201" i="2"/>
  <c r="U2201" i="2"/>
  <c r="AN2201" i="2"/>
  <c r="AT2201" i="2"/>
  <c r="AW2205" i="2"/>
  <c r="R2201" i="2"/>
  <c r="AW2201" i="2"/>
  <c r="AX2201" i="2"/>
  <c r="O2201" i="2"/>
  <c r="V2201" i="2"/>
  <c r="AF2201" i="2"/>
  <c r="AO2201" i="2"/>
  <c r="AU2201" i="2"/>
  <c r="AW2203" i="2"/>
  <c r="AH2201" i="2"/>
  <c r="AB2201" i="2"/>
  <c r="Q2201" i="2"/>
  <c r="AG2201" i="2"/>
  <c r="AP2201" i="2"/>
  <c r="AV2201" i="2"/>
  <c r="AW2207" i="2"/>
  <c r="I2201" i="2"/>
  <c r="H2201" i="2"/>
  <c r="J2201" i="2"/>
  <c r="K2201" i="2"/>
  <c r="G243" i="2"/>
  <c r="BJ243" i="2" s="1"/>
  <c r="I243" i="2"/>
  <c r="G2201" i="2"/>
  <c r="H243" i="2"/>
  <c r="J243" i="2"/>
  <c r="BP243" i="2" s="1"/>
  <c r="BP242" i="2"/>
  <c r="BQ242" i="2" s="1"/>
  <c r="K243" i="2"/>
  <c r="BR243" i="2" s="1"/>
  <c r="BR242" i="2"/>
  <c r="BS242" i="2" s="1"/>
  <c r="BM242" i="2"/>
  <c r="R2206" i="2"/>
  <c r="AL2206" i="2"/>
  <c r="S2207" i="2"/>
  <c r="AN2206" i="2"/>
  <c r="AA2206" i="2"/>
  <c r="AU2206" i="2"/>
  <c r="J2206" i="2"/>
  <c r="Q2206" i="2"/>
  <c r="X2207" i="2"/>
  <c r="AD2207" i="2"/>
  <c r="AK2206" i="2"/>
  <c r="AR2206" i="2"/>
  <c r="AX2206" i="2"/>
  <c r="AT2206" i="2"/>
  <c r="Y2206" i="2"/>
  <c r="Y2207" i="2" s="1"/>
  <c r="Z2206" i="2"/>
  <c r="G2206" i="2"/>
  <c r="T2206" i="2"/>
  <c r="AO2206" i="2"/>
  <c r="H2206" i="2"/>
  <c r="O2206" i="2"/>
  <c r="U2206" i="2"/>
  <c r="AB2207" i="2"/>
  <c r="AH2206" i="2"/>
  <c r="AP2206" i="2"/>
  <c r="AV2206" i="2"/>
  <c r="K2206" i="2"/>
  <c r="AE2206" i="2"/>
  <c r="AS2206" i="2"/>
  <c r="M2207" i="2"/>
  <c r="AF2206" i="2"/>
  <c r="N2206" i="2"/>
  <c r="N2207" i="2" s="1"/>
  <c r="AG2207" i="2"/>
  <c r="I2206" i="2"/>
  <c r="P2206" i="2"/>
  <c r="V2206" i="2"/>
  <c r="AC2207" i="2"/>
  <c r="AI2206" i="2"/>
  <c r="AQ2206" i="2"/>
  <c r="N2204" i="2"/>
  <c r="N2205" i="2" s="1"/>
  <c r="U2204" i="2"/>
  <c r="AD2205" i="2"/>
  <c r="AK2204" i="2"/>
  <c r="AR2204" i="2"/>
  <c r="AX2204" i="2"/>
  <c r="AS2204" i="2"/>
  <c r="Y2204" i="2"/>
  <c r="Y2205" i="2" s="1"/>
  <c r="G2204" i="2"/>
  <c r="V2205" i="2"/>
  <c r="AL2204" i="2"/>
  <c r="H2204" i="2"/>
  <c r="AF2204" i="2"/>
  <c r="AN2204" i="2"/>
  <c r="I2204" i="2"/>
  <c r="R2204" i="2"/>
  <c r="Z2204" i="2"/>
  <c r="AO2204" i="2"/>
  <c r="AU2204" i="2"/>
  <c r="J2204" i="2"/>
  <c r="S2205" i="2"/>
  <c r="AA2204" i="2"/>
  <c r="AH2204" i="2"/>
  <c r="AP2204" i="2"/>
  <c r="AV2204" i="2"/>
  <c r="O2204" i="2"/>
  <c r="AE2204" i="2"/>
  <c r="P2204" i="2"/>
  <c r="AT2204" i="2"/>
  <c r="AG2205" i="2"/>
  <c r="K2204" i="2"/>
  <c r="T2204" i="2"/>
  <c r="AC2204" i="2"/>
  <c r="AI2204" i="2"/>
  <c r="AQ2204" i="2"/>
  <c r="R2202" i="2"/>
  <c r="AE2202" i="2"/>
  <c r="M2203" i="2"/>
  <c r="Z2202" i="2"/>
  <c r="AT2202" i="2"/>
  <c r="AA2202" i="2"/>
  <c r="J2202" i="2"/>
  <c r="Q2203" i="2"/>
  <c r="X2203" i="2"/>
  <c r="AD2203" i="2"/>
  <c r="AK2202" i="2"/>
  <c r="AR2202" i="2"/>
  <c r="AX2202" i="2"/>
  <c r="AS2202" i="2"/>
  <c r="AF2202" i="2"/>
  <c r="G2202" i="2"/>
  <c r="AG2203" i="2"/>
  <c r="H2202" i="2"/>
  <c r="O2202" i="2"/>
  <c r="U2202" i="2"/>
  <c r="AB2203" i="2"/>
  <c r="AH2202" i="2"/>
  <c r="AP2202" i="2"/>
  <c r="AV2202" i="2"/>
  <c r="K2202" i="2"/>
  <c r="Y2202" i="2"/>
  <c r="Y2203" i="2" s="1"/>
  <c r="AL2202" i="2"/>
  <c r="S2203" i="2"/>
  <c r="AN2202" i="2"/>
  <c r="N2202" i="2"/>
  <c r="N2203" i="2" s="1"/>
  <c r="T2202" i="2"/>
  <c r="AO2202" i="2"/>
  <c r="AU2202" i="2"/>
  <c r="I2202" i="2"/>
  <c r="P2202" i="2"/>
  <c r="V2203" i="2"/>
  <c r="AC2202" i="2"/>
  <c r="AI2202" i="2"/>
  <c r="AQ2202" i="2"/>
  <c r="BL626" i="2"/>
  <c r="BK626" i="2"/>
  <c r="BH626" i="2"/>
  <c r="BG626" i="2"/>
  <c r="BE626" i="2"/>
  <c r="BD626" i="2"/>
  <c r="BC626" i="2"/>
  <c r="BA626" i="2"/>
  <c r="AZ626" i="2"/>
  <c r="K626" i="2"/>
  <c r="BR626" i="2" s="1"/>
  <c r="J626" i="2"/>
  <c r="BP626" i="2" s="1"/>
  <c r="I626" i="2"/>
  <c r="H626" i="2"/>
  <c r="G626" i="2"/>
  <c r="BR625" i="2"/>
  <c r="BS625" i="2" s="1"/>
  <c r="BP625" i="2"/>
  <c r="BQ625" i="2" s="1"/>
  <c r="BM625" i="2"/>
  <c r="C625" i="2"/>
  <c r="AW625" i="2" s="1"/>
  <c r="B625" i="2"/>
  <c r="B623" i="2"/>
  <c r="BL221" i="2"/>
  <c r="BK221" i="2"/>
  <c r="BH221" i="2"/>
  <c r="BG221" i="2"/>
  <c r="BE221" i="2"/>
  <c r="BD221" i="2"/>
  <c r="BC221" i="2"/>
  <c r="BA221" i="2"/>
  <c r="AZ221" i="2"/>
  <c r="C220" i="2"/>
  <c r="AW220" i="2" s="1"/>
  <c r="B220" i="2"/>
  <c r="AX218" i="2"/>
  <c r="AW218" i="2"/>
  <c r="AV218" i="2"/>
  <c r="AU218" i="2"/>
  <c r="AT218" i="2"/>
  <c r="AS218" i="2"/>
  <c r="AR218" i="2"/>
  <c r="AQ218" i="2"/>
  <c r="AP218" i="2"/>
  <c r="AO218" i="2"/>
  <c r="AN218" i="2"/>
  <c r="AL218" i="2"/>
  <c r="AK218" i="2"/>
  <c r="AI218" i="2"/>
  <c r="AH218" i="2"/>
  <c r="AG218" i="2"/>
  <c r="AF218" i="2"/>
  <c r="AE218" i="2"/>
  <c r="AD218" i="2"/>
  <c r="AC218" i="2"/>
  <c r="AB218" i="2"/>
  <c r="AA218" i="2"/>
  <c r="Z218" i="2"/>
  <c r="Y218" i="2"/>
  <c r="Y219" i="2" s="1"/>
  <c r="X218" i="2"/>
  <c r="V218" i="2"/>
  <c r="U218" i="2"/>
  <c r="T218" i="2"/>
  <c r="S218" i="2"/>
  <c r="R218" i="2"/>
  <c r="Q218" i="2"/>
  <c r="P218" i="2"/>
  <c r="O218" i="2"/>
  <c r="N218" i="2"/>
  <c r="N219" i="2" s="1"/>
  <c r="M218" i="2"/>
  <c r="K218" i="2"/>
  <c r="J218" i="2"/>
  <c r="I218" i="2"/>
  <c r="H218" i="2"/>
  <c r="G218" i="2"/>
  <c r="B218" i="2"/>
  <c r="BQ626" i="2" l="1"/>
  <c r="BS626" i="2"/>
  <c r="BM626" i="2"/>
  <c r="BQ243" i="2"/>
  <c r="BM243" i="2"/>
  <c r="AK2203" i="2"/>
  <c r="AF2207" i="2"/>
  <c r="AX2207" i="2"/>
  <c r="AH2203" i="2"/>
  <c r="Z2203" i="2"/>
  <c r="AC2205" i="2"/>
  <c r="AE2205" i="2"/>
  <c r="V2207" i="2"/>
  <c r="AH2207" i="2"/>
  <c r="T2207" i="2"/>
  <c r="AR2207" i="2"/>
  <c r="AU2207" i="2"/>
  <c r="AQ2203" i="2"/>
  <c r="AU2203" i="2"/>
  <c r="AL2203" i="2"/>
  <c r="AF2203" i="2"/>
  <c r="T2205" i="2"/>
  <c r="O2205" i="2"/>
  <c r="AN2205" i="2"/>
  <c r="U2205" i="2"/>
  <c r="P2207" i="2"/>
  <c r="AS2207" i="2"/>
  <c r="AK2207" i="2"/>
  <c r="AA2207" i="2"/>
  <c r="AN2203" i="2"/>
  <c r="AT2203" i="2"/>
  <c r="AA2205" i="2"/>
  <c r="AO2207" i="2"/>
  <c r="AI2203" i="2"/>
  <c r="AO2203" i="2"/>
  <c r="U2203" i="2"/>
  <c r="AS2203" i="2"/>
  <c r="AE2203" i="2"/>
  <c r="AV2205" i="2"/>
  <c r="AU2205" i="2"/>
  <c r="AF2205" i="2"/>
  <c r="AS2205" i="2"/>
  <c r="AE2207" i="2"/>
  <c r="U2207" i="2"/>
  <c r="Z2207" i="2"/>
  <c r="AN2207" i="2"/>
  <c r="AP2203" i="2"/>
  <c r="P2205" i="2"/>
  <c r="AK2205" i="2"/>
  <c r="AC2203" i="2"/>
  <c r="T2203" i="2"/>
  <c r="O2203" i="2"/>
  <c r="AX2203" i="2"/>
  <c r="R2203" i="2"/>
  <c r="AP2205" i="2"/>
  <c r="AO2205" i="2"/>
  <c r="AX2205" i="2"/>
  <c r="AQ2207" i="2"/>
  <c r="O2207" i="2"/>
  <c r="P2203" i="2"/>
  <c r="AI2205" i="2"/>
  <c r="R2205" i="2"/>
  <c r="AP2207" i="2"/>
  <c r="R2207" i="2"/>
  <c r="AV2203" i="2"/>
  <c r="AR2203" i="2"/>
  <c r="AA2203" i="2"/>
  <c r="AQ2205" i="2"/>
  <c r="AT2205" i="2"/>
  <c r="AH2205" i="2"/>
  <c r="Z2205" i="2"/>
  <c r="AL2205" i="2"/>
  <c r="AR2205" i="2"/>
  <c r="AI2207" i="2"/>
  <c r="AV2207" i="2"/>
  <c r="AT2207" i="2"/>
  <c r="Q2207" i="2"/>
  <c r="AL2207" i="2"/>
  <c r="J219" i="2"/>
  <c r="G219" i="2"/>
  <c r="H219" i="2"/>
  <c r="K219" i="2"/>
  <c r="I219" i="2"/>
  <c r="BS243" i="2"/>
  <c r="BN242" i="2"/>
  <c r="BO242" i="2" s="1"/>
  <c r="H2205" i="2"/>
  <c r="H2203" i="2"/>
  <c r="H2207" i="2"/>
  <c r="AW626" i="2"/>
  <c r="G2207" i="2"/>
  <c r="BM2206" i="2"/>
  <c r="I2207" i="2"/>
  <c r="K2207" i="2"/>
  <c r="BR2207" i="2" s="1"/>
  <c r="BR2206" i="2"/>
  <c r="BS2206" i="2" s="1"/>
  <c r="BP2206" i="2"/>
  <c r="BQ2206" i="2" s="1"/>
  <c r="J2207" i="2"/>
  <c r="BP2207" i="2" s="1"/>
  <c r="I2205" i="2"/>
  <c r="BP2204" i="2"/>
  <c r="BQ2204" i="2" s="1"/>
  <c r="J2205" i="2"/>
  <c r="BP2205" i="2" s="1"/>
  <c r="BM2204" i="2"/>
  <c r="G2205" i="2"/>
  <c r="K2205" i="2"/>
  <c r="BR2205" i="2" s="1"/>
  <c r="BR2204" i="2"/>
  <c r="BS2204" i="2" s="1"/>
  <c r="I2203" i="2"/>
  <c r="G2203" i="2"/>
  <c r="BM2202" i="2"/>
  <c r="K2203" i="2"/>
  <c r="BR2203" i="2" s="1"/>
  <c r="BR2202" i="2"/>
  <c r="BS2202" i="2" s="1"/>
  <c r="BP2202" i="2"/>
  <c r="BQ2202" i="2" s="1"/>
  <c r="J2203" i="2"/>
  <c r="BP2203" i="2" s="1"/>
  <c r="T219" i="2"/>
  <c r="AA219" i="2"/>
  <c r="AG219" i="2"/>
  <c r="AO219" i="2"/>
  <c r="AU219" i="2"/>
  <c r="M219" i="2"/>
  <c r="O219" i="2"/>
  <c r="U219" i="2"/>
  <c r="AB219" i="2"/>
  <c r="AH219" i="2"/>
  <c r="AP219" i="2"/>
  <c r="AV219" i="2"/>
  <c r="P219" i="2"/>
  <c r="V219" i="2"/>
  <c r="AC219" i="2"/>
  <c r="AI219" i="2"/>
  <c r="AQ219" i="2"/>
  <c r="AW219" i="2"/>
  <c r="Q219" i="2"/>
  <c r="X219" i="2"/>
  <c r="AD219" i="2"/>
  <c r="AK219" i="2"/>
  <c r="AR219" i="2"/>
  <c r="AX219" i="2"/>
  <c r="R219" i="2"/>
  <c r="AE219" i="2"/>
  <c r="AL219" i="2"/>
  <c r="AS219" i="2"/>
  <c r="S219" i="2"/>
  <c r="Z219" i="2"/>
  <c r="AF219" i="2"/>
  <c r="AN219" i="2"/>
  <c r="AT219" i="2"/>
  <c r="AW221" i="2"/>
  <c r="AX625" i="2"/>
  <c r="AR625" i="2"/>
  <c r="AS625" i="2"/>
  <c r="AN625" i="2"/>
  <c r="AT625" i="2"/>
  <c r="BJ626" i="2"/>
  <c r="AO625" i="2"/>
  <c r="AU625" i="2"/>
  <c r="AP625" i="2"/>
  <c r="AV625" i="2"/>
  <c r="AQ625" i="2"/>
  <c r="Y220" i="2"/>
  <c r="Y221" i="2" s="1"/>
  <c r="AS220" i="2"/>
  <c r="T220" i="2"/>
  <c r="AO220" i="2"/>
  <c r="G220" i="2"/>
  <c r="AA220" i="2"/>
  <c r="AU220" i="2"/>
  <c r="K220" i="2"/>
  <c r="AE220" i="2"/>
  <c r="N220" i="2"/>
  <c r="N221" i="2" s="1"/>
  <c r="AG220" i="2"/>
  <c r="R220" i="2"/>
  <c r="AL220" i="2"/>
  <c r="J220" i="2"/>
  <c r="Q220" i="2"/>
  <c r="X220" i="2"/>
  <c r="AD220" i="2"/>
  <c r="AK220" i="2"/>
  <c r="AR220" i="2"/>
  <c r="AX220" i="2"/>
  <c r="M220" i="2"/>
  <c r="S220" i="2"/>
  <c r="Z220" i="2"/>
  <c r="AF220" i="2"/>
  <c r="AN220" i="2"/>
  <c r="AT220" i="2"/>
  <c r="H220" i="2"/>
  <c r="O220" i="2"/>
  <c r="U220" i="2"/>
  <c r="AB220" i="2"/>
  <c r="AH220" i="2"/>
  <c r="AP220" i="2"/>
  <c r="AV220" i="2"/>
  <c r="I220" i="2"/>
  <c r="P220" i="2"/>
  <c r="V220" i="2"/>
  <c r="AC220" i="2"/>
  <c r="AI220" i="2"/>
  <c r="AQ220" i="2"/>
  <c r="AX2199" i="2"/>
  <c r="AW2199" i="2"/>
  <c r="AV2199" i="2"/>
  <c r="AU2199" i="2"/>
  <c r="AT2199" i="2"/>
  <c r="AS2199" i="2"/>
  <c r="AR2199" i="2"/>
  <c r="AQ2199" i="2"/>
  <c r="AP2199" i="2"/>
  <c r="AO2199" i="2"/>
  <c r="AN2199" i="2"/>
  <c r="AL2199" i="2"/>
  <c r="AK2199" i="2"/>
  <c r="AI2199" i="2"/>
  <c r="AH2199" i="2"/>
  <c r="AG2199" i="2"/>
  <c r="AF2199" i="2"/>
  <c r="AE2199" i="2"/>
  <c r="AD2199" i="2"/>
  <c r="AC2199" i="2"/>
  <c r="AB2199" i="2"/>
  <c r="AA2199" i="2"/>
  <c r="Z2199" i="2"/>
  <c r="Y2199" i="2"/>
  <c r="X2199" i="2"/>
  <c r="V2199" i="2"/>
  <c r="U2199" i="2"/>
  <c r="T2199" i="2"/>
  <c r="S2199" i="2"/>
  <c r="R2199" i="2"/>
  <c r="Q2199" i="2"/>
  <c r="P2199" i="2"/>
  <c r="O2199" i="2"/>
  <c r="N2199" i="2"/>
  <c r="M2199" i="2"/>
  <c r="K2199" i="2"/>
  <c r="J2199" i="2"/>
  <c r="I2199" i="2"/>
  <c r="H2199" i="2"/>
  <c r="G2199" i="2"/>
  <c r="BN243" i="2" l="1"/>
  <c r="BO243" i="2" s="1"/>
  <c r="BR2199" i="2"/>
  <c r="BS2199" i="2" s="1"/>
  <c r="BP2199" i="2"/>
  <c r="BQ2199" i="2" s="1"/>
  <c r="K221" i="2"/>
  <c r="BR221" i="2" s="1"/>
  <c r="G221" i="2"/>
  <c r="BJ221" i="2" s="1"/>
  <c r="H221" i="2"/>
  <c r="AU626" i="2"/>
  <c r="AR626" i="2"/>
  <c r="AO626" i="2"/>
  <c r="AX626" i="2"/>
  <c r="AQ626" i="2"/>
  <c r="AT626" i="2"/>
  <c r="AV626" i="2"/>
  <c r="AN626" i="2"/>
  <c r="BN626" i="2" s="1"/>
  <c r="BO626" i="2" s="1"/>
  <c r="AP626" i="2"/>
  <c r="AS626" i="2"/>
  <c r="BN2204" i="2"/>
  <c r="BO2204" i="2" s="1"/>
  <c r="BN2202" i="2"/>
  <c r="BO2202" i="2" s="1"/>
  <c r="BN2206" i="2"/>
  <c r="BO2206" i="2" s="1"/>
  <c r="BS2207" i="2"/>
  <c r="BQ2207" i="2"/>
  <c r="BM2207" i="2"/>
  <c r="BJ2207" i="2"/>
  <c r="BM2205" i="2"/>
  <c r="BJ2205" i="2"/>
  <c r="BS2205" i="2"/>
  <c r="BQ2205" i="2"/>
  <c r="BM2203" i="2"/>
  <c r="BJ2203" i="2"/>
  <c r="BS2203" i="2"/>
  <c r="BQ2203" i="2"/>
  <c r="U221" i="2"/>
  <c r="Z221" i="2"/>
  <c r="AD221" i="2"/>
  <c r="AG221" i="2"/>
  <c r="P221" i="2"/>
  <c r="O221" i="2"/>
  <c r="S221" i="2"/>
  <c r="X221" i="2"/>
  <c r="AO221" i="2"/>
  <c r="AQ221" i="2"/>
  <c r="AV221" i="2"/>
  <c r="M221" i="2"/>
  <c r="Q221" i="2"/>
  <c r="AE221" i="2"/>
  <c r="T221" i="2"/>
  <c r="AI221" i="2"/>
  <c r="AP221" i="2"/>
  <c r="AT221" i="2"/>
  <c r="AX221" i="2"/>
  <c r="AS221" i="2"/>
  <c r="AH221" i="2"/>
  <c r="AN221" i="2"/>
  <c r="AR221" i="2"/>
  <c r="AL221" i="2"/>
  <c r="AU221" i="2"/>
  <c r="AC221" i="2"/>
  <c r="V221" i="2"/>
  <c r="AB221" i="2"/>
  <c r="AF221" i="2"/>
  <c r="AK221" i="2"/>
  <c r="R221" i="2"/>
  <c r="AA221" i="2"/>
  <c r="BN625" i="2"/>
  <c r="BO625" i="2" s="1"/>
  <c r="BM220" i="2"/>
  <c r="BR220" i="2"/>
  <c r="BS220" i="2" s="1"/>
  <c r="I221" i="2"/>
  <c r="BP220" i="2"/>
  <c r="BQ220" i="2" s="1"/>
  <c r="J221" i="2"/>
  <c r="BP221" i="2" s="1"/>
  <c r="BM2199" i="2"/>
  <c r="BR1262" i="2"/>
  <c r="BP1262" i="2"/>
  <c r="BL1262" i="2"/>
  <c r="BK1262" i="2"/>
  <c r="BH1262" i="2"/>
  <c r="BG1262" i="2"/>
  <c r="BE1262" i="2"/>
  <c r="BD1262" i="2"/>
  <c r="BC1262" i="2"/>
  <c r="BA1262" i="2"/>
  <c r="AZ1262" i="2"/>
  <c r="AX1262" i="2"/>
  <c r="AW1262" i="2"/>
  <c r="AV1262" i="2"/>
  <c r="AU1262" i="2"/>
  <c r="AT1262" i="2"/>
  <c r="AS1262" i="2"/>
  <c r="AR1262" i="2"/>
  <c r="AQ1262" i="2"/>
  <c r="AP1262" i="2"/>
  <c r="AO1262" i="2"/>
  <c r="AN1262" i="2"/>
  <c r="AL1262" i="2"/>
  <c r="AK1262" i="2"/>
  <c r="AI1262" i="2"/>
  <c r="AH1262" i="2"/>
  <c r="AG1262" i="2"/>
  <c r="AF1262" i="2"/>
  <c r="AE1262" i="2"/>
  <c r="AD1262" i="2"/>
  <c r="AC1262" i="2"/>
  <c r="AB1262" i="2"/>
  <c r="Z1262" i="2"/>
  <c r="Y1262" i="2"/>
  <c r="X1262" i="2"/>
  <c r="V1262" i="2"/>
  <c r="U1262" i="2"/>
  <c r="T1262" i="2"/>
  <c r="S1262" i="2"/>
  <c r="R1262" i="2"/>
  <c r="Q1262" i="2"/>
  <c r="O1262" i="2"/>
  <c r="N1262" i="2"/>
  <c r="M1262" i="2"/>
  <c r="H1262" i="2"/>
  <c r="G1262" i="2"/>
  <c r="BJ1262" i="2" s="1"/>
  <c r="BR1261" i="2"/>
  <c r="BS1261" i="2" s="1"/>
  <c r="BP1261" i="2"/>
  <c r="BQ1261" i="2" s="1"/>
  <c r="BM1261" i="2"/>
  <c r="BS1262" i="2" l="1"/>
  <c r="BQ1262" i="2"/>
  <c r="BM221" i="2"/>
  <c r="BN2205" i="2"/>
  <c r="BO2205" i="2" s="1"/>
  <c r="BN2207" i="2"/>
  <c r="BO2207" i="2" s="1"/>
  <c r="BN2203" i="2"/>
  <c r="BO2203" i="2" s="1"/>
  <c r="BN220" i="2"/>
  <c r="BO220" i="2" s="1"/>
  <c r="BN1261" i="2"/>
  <c r="BO1261" i="2" s="1"/>
  <c r="BS221" i="2"/>
  <c r="BQ221" i="2"/>
  <c r="BN2199" i="2"/>
  <c r="BO2199" i="2" s="1"/>
  <c r="BM1262" i="2"/>
  <c r="BR2198" i="2"/>
  <c r="BS2198" i="2" s="1"/>
  <c r="BP2198" i="2"/>
  <c r="BQ2198" i="2" s="1"/>
  <c r="BM2198" i="2"/>
  <c r="BR2197" i="2"/>
  <c r="BS2197" i="2" s="1"/>
  <c r="BP2197" i="2"/>
  <c r="BQ2197" i="2" s="1"/>
  <c r="BM2197" i="2"/>
  <c r="BR2196" i="2"/>
  <c r="BS2196" i="2" s="1"/>
  <c r="BP2196" i="2"/>
  <c r="BQ2196" i="2" s="1"/>
  <c r="BM2196" i="2"/>
  <c r="BR2195" i="2"/>
  <c r="BS2195" i="2" s="1"/>
  <c r="BP2195" i="2"/>
  <c r="BQ2195" i="2" s="1"/>
  <c r="BM2195" i="2"/>
  <c r="BR2194" i="2"/>
  <c r="BS2194" i="2" s="1"/>
  <c r="BP2194" i="2"/>
  <c r="BQ2194" i="2" s="1"/>
  <c r="BM2194" i="2"/>
  <c r="BR2193" i="2"/>
  <c r="BS2193" i="2" s="1"/>
  <c r="BP2193" i="2"/>
  <c r="BQ2193" i="2" s="1"/>
  <c r="BM2193" i="2"/>
  <c r="BP2188" i="2"/>
  <c r="BQ2188" i="2" s="1"/>
  <c r="BR2188" i="2"/>
  <c r="BS2188" i="2" s="1"/>
  <c r="BR2192" i="2"/>
  <c r="BS2192" i="2" s="1"/>
  <c r="BP2192" i="2"/>
  <c r="BQ2192" i="2" s="1"/>
  <c r="BM2192" i="2"/>
  <c r="BR2191" i="2"/>
  <c r="BS2191" i="2" s="1"/>
  <c r="BP2191" i="2"/>
  <c r="BQ2191" i="2" s="1"/>
  <c r="BM2191" i="2"/>
  <c r="AW2190" i="2"/>
  <c r="BN1262" i="2" l="1"/>
  <c r="BO1262" i="2" s="1"/>
  <c r="BN2192" i="2"/>
  <c r="BO2192" i="2" s="1"/>
  <c r="BN2194" i="2"/>
  <c r="BO2194" i="2" s="1"/>
  <c r="BN2196" i="2"/>
  <c r="BO2196" i="2" s="1"/>
  <c r="BN2198" i="2"/>
  <c r="BO2198" i="2" s="1"/>
  <c r="BN221" i="2"/>
  <c r="BO221" i="2" s="1"/>
  <c r="BN2197" i="2"/>
  <c r="BO2197" i="2" s="1"/>
  <c r="BN2195" i="2"/>
  <c r="BO2195" i="2" s="1"/>
  <c r="BN2193" i="2"/>
  <c r="BO2193" i="2" s="1"/>
  <c r="BN2188" i="2"/>
  <c r="BN2191" i="2"/>
  <c r="BO2191" i="2" s="1"/>
  <c r="M2190" i="2"/>
  <c r="U2190" i="2"/>
  <c r="AD2190" i="2"/>
  <c r="AN2190" i="2"/>
  <c r="AV2190" i="2"/>
  <c r="O2190" i="2"/>
  <c r="X2190" i="2"/>
  <c r="AF2190" i="2"/>
  <c r="AP2190" i="2"/>
  <c r="AX2190" i="2"/>
  <c r="G2190" i="2"/>
  <c r="P2190" i="2"/>
  <c r="Y2190" i="2"/>
  <c r="AG2190" i="2"/>
  <c r="AQ2190" i="2"/>
  <c r="H2190" i="2"/>
  <c r="Q2190" i="2"/>
  <c r="Z2190" i="2"/>
  <c r="AH2190" i="2"/>
  <c r="AR2190" i="2"/>
  <c r="I2190" i="2"/>
  <c r="R2190" i="2"/>
  <c r="AA2190" i="2"/>
  <c r="AI2190" i="2"/>
  <c r="AS2190" i="2"/>
  <c r="J2190" i="2"/>
  <c r="S2190" i="2"/>
  <c r="AB2190" i="2"/>
  <c r="AK2190" i="2"/>
  <c r="AT2190" i="2"/>
  <c r="K2190" i="2"/>
  <c r="T2190" i="2"/>
  <c r="AC2190" i="2"/>
  <c r="AL2190" i="2"/>
  <c r="AU2190" i="2"/>
  <c r="N2190" i="2"/>
  <c r="V2190" i="2"/>
  <c r="AE2190" i="2"/>
  <c r="AO2190" i="2"/>
  <c r="BL620" i="2"/>
  <c r="BK620" i="2"/>
  <c r="BH620" i="2"/>
  <c r="BG620" i="2"/>
  <c r="BE620" i="2"/>
  <c r="BD620" i="2"/>
  <c r="BC620" i="2"/>
  <c r="BB620" i="2"/>
  <c r="BA620" i="2"/>
  <c r="AZ620" i="2"/>
  <c r="K620" i="2"/>
  <c r="BR620" i="2" s="1"/>
  <c r="J620" i="2"/>
  <c r="BP620" i="2" s="1"/>
  <c r="I620" i="2"/>
  <c r="H620" i="2"/>
  <c r="G620" i="2"/>
  <c r="BJ620" i="2" s="1"/>
  <c r="BR619" i="2"/>
  <c r="BS619" i="2" s="1"/>
  <c r="BP619" i="2"/>
  <c r="BQ619" i="2" s="1"/>
  <c r="BM619" i="2"/>
  <c r="C619" i="2"/>
  <c r="AR619" i="2" s="1"/>
  <c r="BL422" i="2"/>
  <c r="BK422" i="2"/>
  <c r="BH422" i="2"/>
  <c r="BG422" i="2"/>
  <c r="BE422" i="2"/>
  <c r="BD422" i="2"/>
  <c r="BC422" i="2"/>
  <c r="BA422" i="2"/>
  <c r="AZ422" i="2"/>
  <c r="K422" i="2"/>
  <c r="BR422" i="2" s="1"/>
  <c r="J422" i="2"/>
  <c r="BP422" i="2" s="1"/>
  <c r="I422" i="2"/>
  <c r="H422" i="2"/>
  <c r="G422" i="2"/>
  <c r="BR421" i="2"/>
  <c r="BS421" i="2" s="1"/>
  <c r="BP421" i="2"/>
  <c r="BQ421" i="2" s="1"/>
  <c r="BM421" i="2"/>
  <c r="C421" i="2"/>
  <c r="AS421" i="2" s="1"/>
  <c r="BM422" i="2" l="1"/>
  <c r="BJ422" i="2"/>
  <c r="BM620" i="2"/>
  <c r="BR2190" i="2"/>
  <c r="BS2190" i="2" s="1"/>
  <c r="BP2190" i="2"/>
  <c r="BQ2190" i="2" s="1"/>
  <c r="AR620" i="2"/>
  <c r="AS422" i="2"/>
  <c r="BS422" i="2"/>
  <c r="BM2190" i="2"/>
  <c r="BS620" i="2"/>
  <c r="AT619" i="2"/>
  <c r="AS619" i="2"/>
  <c r="AU619" i="2"/>
  <c r="AN619" i="2"/>
  <c r="AV619" i="2"/>
  <c r="AO619" i="2"/>
  <c r="AP619" i="2"/>
  <c r="AX619" i="2"/>
  <c r="BQ620" i="2"/>
  <c r="AW619" i="2"/>
  <c r="AQ619" i="2"/>
  <c r="AT421" i="2"/>
  <c r="AN421" i="2"/>
  <c r="AV421" i="2"/>
  <c r="AP421" i="2"/>
  <c r="AX421" i="2"/>
  <c r="AQ421" i="2"/>
  <c r="AR421" i="2"/>
  <c r="AU421" i="2"/>
  <c r="AO421" i="2"/>
  <c r="AW421" i="2"/>
  <c r="BQ422" i="2"/>
  <c r="BL215" i="2"/>
  <c r="BK215" i="2"/>
  <c r="BH215" i="2"/>
  <c r="BG215" i="2"/>
  <c r="BE215" i="2"/>
  <c r="BD215" i="2"/>
  <c r="BC215" i="2"/>
  <c r="BB215" i="2"/>
  <c r="BA215" i="2"/>
  <c r="AZ215" i="2"/>
  <c r="C214" i="2"/>
  <c r="AR214" i="2" s="1"/>
  <c r="B214" i="2"/>
  <c r="AP422" i="2" l="1"/>
  <c r="AU620" i="2"/>
  <c r="AV422" i="2"/>
  <c r="AX620" i="2"/>
  <c r="AS620" i="2"/>
  <c r="AN422" i="2"/>
  <c r="BN422" i="2" s="1"/>
  <c r="BO422" i="2" s="1"/>
  <c r="AW422" i="2"/>
  <c r="AU422" i="2"/>
  <c r="AP620" i="2"/>
  <c r="AT620" i="2"/>
  <c r="AR422" i="2"/>
  <c r="AT422" i="2"/>
  <c r="AO620" i="2"/>
  <c r="AQ620" i="2"/>
  <c r="AO422" i="2"/>
  <c r="AQ422" i="2"/>
  <c r="AV620" i="2"/>
  <c r="AX422" i="2"/>
  <c r="AW620" i="2"/>
  <c r="AN620" i="2"/>
  <c r="BN620" i="2" s="1"/>
  <c r="BO620" i="2" s="1"/>
  <c r="BN2190" i="2"/>
  <c r="BO2190" i="2" s="1"/>
  <c r="BN619" i="2"/>
  <c r="BO619" i="2" s="1"/>
  <c r="BN421" i="2"/>
  <c r="BO421" i="2" s="1"/>
  <c r="AR215" i="2"/>
  <c r="I214" i="2"/>
  <c r="AA214" i="2"/>
  <c r="S214" i="2"/>
  <c r="R214" i="2"/>
  <c r="AI214" i="2"/>
  <c r="AS214" i="2"/>
  <c r="J214" i="2"/>
  <c r="AB214" i="2"/>
  <c r="AK214" i="2"/>
  <c r="AT214" i="2"/>
  <c r="K214" i="2"/>
  <c r="T214" i="2"/>
  <c r="AC214" i="2"/>
  <c r="AL214" i="2"/>
  <c r="AU214" i="2"/>
  <c r="M214" i="2"/>
  <c r="AD214" i="2"/>
  <c r="N214" i="2"/>
  <c r="N215" i="2" s="1"/>
  <c r="AW214" i="2"/>
  <c r="O214" i="2"/>
  <c r="X214" i="2"/>
  <c r="AF214" i="2"/>
  <c r="AP214" i="2"/>
  <c r="AX214" i="2"/>
  <c r="AE214" i="2"/>
  <c r="P214" i="2"/>
  <c r="Y214" i="2"/>
  <c r="Y215" i="2" s="1"/>
  <c r="AG214" i="2"/>
  <c r="AQ214" i="2"/>
  <c r="U214" i="2"/>
  <c r="AN214" i="2"/>
  <c r="AV214" i="2"/>
  <c r="V214" i="2"/>
  <c r="AO214" i="2"/>
  <c r="G214" i="2"/>
  <c r="H214" i="2"/>
  <c r="Q214" i="2"/>
  <c r="Z214" i="2"/>
  <c r="AH214" i="2"/>
  <c r="BM2188" i="2"/>
  <c r="BO2188" i="2" s="1"/>
  <c r="B2188" i="2"/>
  <c r="H215" i="2" l="1"/>
  <c r="AE215" i="2"/>
  <c r="AC215" i="2"/>
  <c r="AO215" i="2"/>
  <c r="AG215" i="2"/>
  <c r="AF215" i="2"/>
  <c r="M215" i="2"/>
  <c r="AT215" i="2"/>
  <c r="R215" i="2"/>
  <c r="AH215" i="2"/>
  <c r="X215" i="2"/>
  <c r="AU215" i="2"/>
  <c r="AK215" i="2"/>
  <c r="S215" i="2"/>
  <c r="Z215" i="2"/>
  <c r="AV215" i="2"/>
  <c r="P215" i="2"/>
  <c r="O215" i="2"/>
  <c r="AL215" i="2"/>
  <c r="AB215" i="2"/>
  <c r="AA215" i="2"/>
  <c r="AN215" i="2"/>
  <c r="AX215" i="2"/>
  <c r="AS215" i="2"/>
  <c r="V215" i="2"/>
  <c r="Q215" i="2"/>
  <c r="AW215" i="2"/>
  <c r="U215" i="2"/>
  <c r="T215" i="2"/>
  <c r="AQ215" i="2"/>
  <c r="AP215" i="2"/>
  <c r="AD215" i="2"/>
  <c r="AI215" i="2"/>
  <c r="J215" i="2"/>
  <c r="BP215" i="2" s="1"/>
  <c r="BP214" i="2"/>
  <c r="BQ214" i="2" s="1"/>
  <c r="BR214" i="2"/>
  <c r="BS214" i="2" s="1"/>
  <c r="K215" i="2"/>
  <c r="BR215" i="2" s="1"/>
  <c r="G215" i="2"/>
  <c r="BM214" i="2"/>
  <c r="I215" i="2"/>
  <c r="BL2185" i="2"/>
  <c r="BK2185" i="2"/>
  <c r="BH2185" i="2"/>
  <c r="BG2185" i="2"/>
  <c r="BE2185" i="2"/>
  <c r="BD2185" i="2"/>
  <c r="BC2185" i="2"/>
  <c r="BA2185" i="2"/>
  <c r="AZ2185" i="2"/>
  <c r="C2184" i="2"/>
  <c r="AV2184" i="2" s="1"/>
  <c r="BB2187" i="2"/>
  <c r="P2187" i="2"/>
  <c r="M2187" i="2"/>
  <c r="AX2186" i="2"/>
  <c r="AW2186" i="2"/>
  <c r="AV2186" i="2"/>
  <c r="AU2186" i="2"/>
  <c r="AT2186" i="2"/>
  <c r="AS2186" i="2"/>
  <c r="AR2186" i="2"/>
  <c r="AQ2186" i="2"/>
  <c r="AP2186" i="2"/>
  <c r="AO2186" i="2"/>
  <c r="AN2186" i="2"/>
  <c r="AL2186" i="2"/>
  <c r="AK2187" i="2"/>
  <c r="AI2186" i="2"/>
  <c r="AH2186" i="2"/>
  <c r="AG2186" i="2"/>
  <c r="AF2186" i="2"/>
  <c r="AE2186" i="2"/>
  <c r="AD2187" i="2"/>
  <c r="AC2186" i="2"/>
  <c r="AB2186" i="2"/>
  <c r="AA2187" i="2"/>
  <c r="Z2186" i="2"/>
  <c r="Y2186" i="2"/>
  <c r="Y2187" i="2" s="1"/>
  <c r="X2187" i="2"/>
  <c r="V2186" i="2"/>
  <c r="U2186" i="2"/>
  <c r="T2186" i="2"/>
  <c r="S2186" i="2"/>
  <c r="R2186" i="2"/>
  <c r="Q2186" i="2"/>
  <c r="O2186" i="2"/>
  <c r="N2186" i="2"/>
  <c r="N2187" i="2" s="1"/>
  <c r="K2186" i="2"/>
  <c r="J2186" i="2"/>
  <c r="I2186" i="2"/>
  <c r="H2186" i="2"/>
  <c r="G2186" i="2"/>
  <c r="BB2183" i="2"/>
  <c r="AA2183" i="2"/>
  <c r="M2183" i="2"/>
  <c r="AX2182" i="2"/>
  <c r="AW2182" i="2"/>
  <c r="AV2182" i="2"/>
  <c r="AU2182" i="2"/>
  <c r="AT2182" i="2"/>
  <c r="AS2182" i="2"/>
  <c r="AR2182" i="2"/>
  <c r="AQ2182" i="2"/>
  <c r="AP2182" i="2"/>
  <c r="AO2182" i="2"/>
  <c r="AN2182" i="2"/>
  <c r="AL2182" i="2"/>
  <c r="AK2183" i="2"/>
  <c r="AI2182" i="2"/>
  <c r="AH2182" i="2"/>
  <c r="AG2182" i="2"/>
  <c r="AF2182" i="2"/>
  <c r="AE2182" i="2"/>
  <c r="AD2183" i="2"/>
  <c r="AC2182" i="2"/>
  <c r="AB2182" i="2"/>
  <c r="Z2182" i="2"/>
  <c r="Y2182" i="2"/>
  <c r="Y2183" i="2" s="1"/>
  <c r="X2183" i="2"/>
  <c r="V2182" i="2"/>
  <c r="U2182" i="2"/>
  <c r="T2182" i="2"/>
  <c r="S2182" i="2"/>
  <c r="R2182" i="2"/>
  <c r="Q2182" i="2"/>
  <c r="P2183" i="2"/>
  <c r="O2182" i="2"/>
  <c r="N2182" i="2"/>
  <c r="N2183" i="2" s="1"/>
  <c r="K2182" i="2"/>
  <c r="J2182" i="2"/>
  <c r="I2182" i="2"/>
  <c r="H2182" i="2"/>
  <c r="G2182" i="2"/>
  <c r="J2183" i="2" l="1"/>
  <c r="H2187" i="2"/>
  <c r="H2183" i="2"/>
  <c r="I2183" i="2"/>
  <c r="K2183" i="2"/>
  <c r="G2187" i="2"/>
  <c r="G2183" i="2"/>
  <c r="I2187" i="2"/>
  <c r="J2187" i="2"/>
  <c r="BP2187" i="2" s="1"/>
  <c r="BP2186" i="2"/>
  <c r="BQ2186" i="2" s="1"/>
  <c r="K2187" i="2"/>
  <c r="BR2187" i="2" s="1"/>
  <c r="BR2186" i="2"/>
  <c r="BS2186" i="2" s="1"/>
  <c r="BN214" i="2"/>
  <c r="BO214" i="2" s="1"/>
  <c r="AE2183" i="2"/>
  <c r="R2187" i="2"/>
  <c r="R2183" i="2"/>
  <c r="AN2183" i="2"/>
  <c r="S2187" i="2"/>
  <c r="AN2187" i="2"/>
  <c r="S2183" i="2"/>
  <c r="AU2183" i="2"/>
  <c r="AO2183" i="2"/>
  <c r="T2187" i="2"/>
  <c r="AG2187" i="2"/>
  <c r="AO2187" i="2"/>
  <c r="AU2187" i="2"/>
  <c r="Q2183" i="2"/>
  <c r="AS2183" i="2"/>
  <c r="AT2183" i="2"/>
  <c r="AF2187" i="2"/>
  <c r="Z2183" i="2"/>
  <c r="AL2183" i="2"/>
  <c r="AF2183" i="2"/>
  <c r="Z2187" i="2"/>
  <c r="AT2187" i="2"/>
  <c r="AG2183" i="2"/>
  <c r="T2183" i="2"/>
  <c r="AB2183" i="2"/>
  <c r="AH2183" i="2"/>
  <c r="AP2183" i="2"/>
  <c r="AV2183" i="2"/>
  <c r="U2187" i="2"/>
  <c r="AB2187" i="2"/>
  <c r="AH2187" i="2"/>
  <c r="AP2187" i="2"/>
  <c r="AV2187" i="2"/>
  <c r="AV2185" i="2"/>
  <c r="O2183" i="2"/>
  <c r="U2183" i="2"/>
  <c r="AC2183" i="2"/>
  <c r="AI2183" i="2"/>
  <c r="AQ2183" i="2"/>
  <c r="AW2183" i="2"/>
  <c r="O2187" i="2"/>
  <c r="V2187" i="2"/>
  <c r="AC2187" i="2"/>
  <c r="AI2187" i="2"/>
  <c r="AQ2187" i="2"/>
  <c r="AW2187" i="2"/>
  <c r="V2183" i="2"/>
  <c r="AR2183" i="2"/>
  <c r="AX2183" i="2"/>
  <c r="Q2187" i="2"/>
  <c r="AR2187" i="2"/>
  <c r="AX2187" i="2"/>
  <c r="AE2187" i="2"/>
  <c r="AL2187" i="2"/>
  <c r="AS2187" i="2"/>
  <c r="BJ215" i="2"/>
  <c r="BM215" i="2"/>
  <c r="BS215" i="2"/>
  <c r="BQ215" i="2"/>
  <c r="M2185" i="2"/>
  <c r="S2184" i="2"/>
  <c r="Z2184" i="2"/>
  <c r="AF2184" i="2"/>
  <c r="AN2184" i="2"/>
  <c r="AT2184" i="2"/>
  <c r="I2184" i="2"/>
  <c r="P2184" i="2"/>
  <c r="V2184" i="2"/>
  <c r="AC2184" i="2"/>
  <c r="AI2184" i="2"/>
  <c r="AQ2184" i="2"/>
  <c r="AW2184" i="2"/>
  <c r="J2184" i="2"/>
  <c r="Q2185" i="2"/>
  <c r="X2185" i="2"/>
  <c r="AD2184" i="2"/>
  <c r="AK2184" i="2"/>
  <c r="AR2184" i="2"/>
  <c r="AX2184" i="2"/>
  <c r="K2184" i="2"/>
  <c r="R2184" i="2"/>
  <c r="Y2184" i="2"/>
  <c r="Y2185" i="2" s="1"/>
  <c r="AE2184" i="2"/>
  <c r="AL2184" i="2"/>
  <c r="AS2184" i="2"/>
  <c r="G2184" i="2"/>
  <c r="N2184" i="2"/>
  <c r="N2185" i="2" s="1"/>
  <c r="T2184" i="2"/>
  <c r="AA2184" i="2"/>
  <c r="AG2184" i="2"/>
  <c r="AO2184" i="2"/>
  <c r="AU2184" i="2"/>
  <c r="H2184" i="2"/>
  <c r="O2184" i="2"/>
  <c r="U2184" i="2"/>
  <c r="AB2185" i="2"/>
  <c r="AH2184" i="2"/>
  <c r="AP2184" i="2"/>
  <c r="BB2181" i="2"/>
  <c r="AX2180" i="2"/>
  <c r="AW2180" i="2"/>
  <c r="AV2180" i="2"/>
  <c r="AU2180" i="2"/>
  <c r="AT2180" i="2"/>
  <c r="AS2180" i="2"/>
  <c r="AR2180" i="2"/>
  <c r="AQ2180" i="2"/>
  <c r="AP2180" i="2"/>
  <c r="AO2180" i="2"/>
  <c r="AN2180" i="2"/>
  <c r="AL2180" i="2"/>
  <c r="AK2180" i="2"/>
  <c r="AI2180" i="2"/>
  <c r="AH2180" i="2"/>
  <c r="AG2180" i="2"/>
  <c r="AF2180" i="2"/>
  <c r="AE2180" i="2"/>
  <c r="AD2180" i="2"/>
  <c r="AC2180" i="2"/>
  <c r="AB2180" i="2"/>
  <c r="AA2180" i="2"/>
  <c r="Z2180" i="2"/>
  <c r="Y2180" i="2"/>
  <c r="Y2181" i="2" s="1"/>
  <c r="X2180" i="2"/>
  <c r="V2180" i="2"/>
  <c r="U2180" i="2"/>
  <c r="T2180" i="2"/>
  <c r="S2180" i="2"/>
  <c r="R2180" i="2"/>
  <c r="Q2180" i="2"/>
  <c r="P2180" i="2"/>
  <c r="O2180" i="2"/>
  <c r="N2180" i="2"/>
  <c r="N2181" i="2" s="1"/>
  <c r="M2180" i="2"/>
  <c r="K2180" i="2"/>
  <c r="J2180" i="2"/>
  <c r="I2180" i="2"/>
  <c r="H2180" i="2"/>
  <c r="G2180" i="2"/>
  <c r="BL2179" i="2"/>
  <c r="BK2179" i="2"/>
  <c r="BH2179" i="2"/>
  <c r="BG2179" i="2"/>
  <c r="BE2179" i="2"/>
  <c r="BD2179" i="2"/>
  <c r="BC2179" i="2"/>
  <c r="BA2179" i="2"/>
  <c r="AZ2179" i="2"/>
  <c r="C2178" i="2"/>
  <c r="AW2178" i="2" s="1"/>
  <c r="BL2177" i="2"/>
  <c r="BK2177" i="2"/>
  <c r="BH2177" i="2"/>
  <c r="BG2177" i="2"/>
  <c r="BE2177" i="2"/>
  <c r="BD2177" i="2"/>
  <c r="BC2177" i="2"/>
  <c r="BA2177" i="2"/>
  <c r="AZ2177" i="2"/>
  <c r="C2176" i="2"/>
  <c r="AS2176" i="2" s="1"/>
  <c r="BL2175" i="2"/>
  <c r="BK2175" i="2"/>
  <c r="BH2175" i="2"/>
  <c r="BG2175" i="2"/>
  <c r="BE2175" i="2"/>
  <c r="BD2175" i="2"/>
  <c r="BC2175" i="2"/>
  <c r="BB2175" i="2"/>
  <c r="BA2175" i="2"/>
  <c r="AZ2175" i="2"/>
  <c r="C2174" i="2"/>
  <c r="AX2174" i="2" s="1"/>
  <c r="BB2173" i="2"/>
  <c r="AX2172" i="2"/>
  <c r="AW2172" i="2"/>
  <c r="AV2172" i="2"/>
  <c r="AU2172" i="2"/>
  <c r="AT2172" i="2"/>
  <c r="AS2172" i="2"/>
  <c r="AR2172" i="2"/>
  <c r="AQ2172" i="2"/>
  <c r="AP2172" i="2"/>
  <c r="AO2172" i="2"/>
  <c r="AN2172" i="2"/>
  <c r="AL2172" i="2"/>
  <c r="AK2172" i="2"/>
  <c r="AI2172" i="2"/>
  <c r="AH2172" i="2"/>
  <c r="AG2172" i="2"/>
  <c r="AF2172" i="2"/>
  <c r="AE2172" i="2"/>
  <c r="AD2172" i="2"/>
  <c r="AC2172" i="2"/>
  <c r="AB2172" i="2"/>
  <c r="AA2172" i="2"/>
  <c r="Z2172" i="2"/>
  <c r="Y2172" i="2"/>
  <c r="Y2173" i="2" s="1"/>
  <c r="X2172" i="2"/>
  <c r="V2172" i="2"/>
  <c r="U2172" i="2"/>
  <c r="T2172" i="2"/>
  <c r="S2172" i="2"/>
  <c r="R2172" i="2"/>
  <c r="Q2172" i="2"/>
  <c r="P2172" i="2"/>
  <c r="O2172" i="2"/>
  <c r="N2172" i="2"/>
  <c r="N2173" i="2" s="1"/>
  <c r="M2172" i="2"/>
  <c r="K2172" i="2"/>
  <c r="J2172" i="2"/>
  <c r="I2172" i="2"/>
  <c r="H2172" i="2"/>
  <c r="G2172" i="2"/>
  <c r="K2181" i="2" l="1"/>
  <c r="H2173" i="2"/>
  <c r="H2181" i="2"/>
  <c r="I2173" i="2"/>
  <c r="J2173" i="2"/>
  <c r="J2181" i="2"/>
  <c r="G2173" i="2"/>
  <c r="G2181" i="2"/>
  <c r="K2173" i="2"/>
  <c r="I2181" i="2"/>
  <c r="BN2186" i="2"/>
  <c r="BO2186" i="2" s="1"/>
  <c r="BQ2187" i="2"/>
  <c r="BS2187" i="2"/>
  <c r="AD2173" i="2"/>
  <c r="AK2181" i="2"/>
  <c r="T2185" i="2"/>
  <c r="AI2185" i="2"/>
  <c r="R2173" i="2"/>
  <c r="AL2173" i="2"/>
  <c r="R2181" i="2"/>
  <c r="AS2181" i="2"/>
  <c r="AF2185" i="2"/>
  <c r="O2173" i="2"/>
  <c r="AB2173" i="2"/>
  <c r="AP2173" i="2"/>
  <c r="U2181" i="2"/>
  <c r="AH2181" i="2"/>
  <c r="AV2181" i="2"/>
  <c r="P2173" i="2"/>
  <c r="V2173" i="2"/>
  <c r="AC2173" i="2"/>
  <c r="AI2173" i="2"/>
  <c r="AQ2173" i="2"/>
  <c r="AW2173" i="2"/>
  <c r="AW2179" i="2"/>
  <c r="P2181" i="2"/>
  <c r="V2181" i="2"/>
  <c r="AC2181" i="2"/>
  <c r="AI2181" i="2"/>
  <c r="AQ2181" i="2"/>
  <c r="AW2181" i="2"/>
  <c r="U2185" i="2"/>
  <c r="AA2185" i="2"/>
  <c r="AE2185" i="2"/>
  <c r="AK2185" i="2"/>
  <c r="AQ2185" i="2"/>
  <c r="AT2185" i="2"/>
  <c r="BN215" i="2"/>
  <c r="BO215" i="2" s="1"/>
  <c r="AK2173" i="2"/>
  <c r="AD2181" i="2"/>
  <c r="O2185" i="2"/>
  <c r="AN2185" i="2"/>
  <c r="AS2177" i="2"/>
  <c r="R2185" i="2"/>
  <c r="S2173" i="2"/>
  <c r="AF2173" i="2"/>
  <c r="AT2173" i="2"/>
  <c r="M2181" i="2"/>
  <c r="Z2181" i="2"/>
  <c r="AN2181" i="2"/>
  <c r="AP2185" i="2"/>
  <c r="AU2185" i="2"/>
  <c r="V2185" i="2"/>
  <c r="Z2185" i="2"/>
  <c r="X2173" i="2"/>
  <c r="AR2173" i="2"/>
  <c r="Q2181" i="2"/>
  <c r="AR2181" i="2"/>
  <c r="AE2173" i="2"/>
  <c r="AE2181" i="2"/>
  <c r="AC2185" i="2"/>
  <c r="M2173" i="2"/>
  <c r="Z2173" i="2"/>
  <c r="AN2173" i="2"/>
  <c r="AX2175" i="2"/>
  <c r="S2181" i="2"/>
  <c r="AF2181" i="2"/>
  <c r="AT2181" i="2"/>
  <c r="T2173" i="2"/>
  <c r="AA2173" i="2"/>
  <c r="AG2173" i="2"/>
  <c r="AO2173" i="2"/>
  <c r="AU2173" i="2"/>
  <c r="T2181" i="2"/>
  <c r="AA2181" i="2"/>
  <c r="AG2181" i="2"/>
  <c r="AO2181" i="2"/>
  <c r="AU2181" i="2"/>
  <c r="AH2185" i="2"/>
  <c r="AO2185" i="2"/>
  <c r="AS2185" i="2"/>
  <c r="AX2185" i="2"/>
  <c r="P2185" i="2"/>
  <c r="S2185" i="2"/>
  <c r="Q2173" i="2"/>
  <c r="AX2173" i="2"/>
  <c r="X2181" i="2"/>
  <c r="AX2181" i="2"/>
  <c r="AD2185" i="2"/>
  <c r="AS2173" i="2"/>
  <c r="AL2181" i="2"/>
  <c r="U2173" i="2"/>
  <c r="AH2173" i="2"/>
  <c r="AV2173" i="2"/>
  <c r="O2181" i="2"/>
  <c r="AB2181" i="2"/>
  <c r="AP2181" i="2"/>
  <c r="AG2185" i="2"/>
  <c r="AL2185" i="2"/>
  <c r="AR2185" i="2"/>
  <c r="AW2185" i="2"/>
  <c r="H2185" i="2"/>
  <c r="K2185" i="2"/>
  <c r="BR2185" i="2" s="1"/>
  <c r="BR2184" i="2"/>
  <c r="BS2184" i="2" s="1"/>
  <c r="BP2184" i="2"/>
  <c r="BQ2184" i="2" s="1"/>
  <c r="J2185" i="2"/>
  <c r="BP2185" i="2" s="1"/>
  <c r="G2185" i="2"/>
  <c r="BM2184" i="2"/>
  <c r="I2185" i="2"/>
  <c r="K2178" i="2"/>
  <c r="Y2178" i="2"/>
  <c r="Y2179" i="2" s="1"/>
  <c r="AL2178" i="2"/>
  <c r="N2178" i="2"/>
  <c r="N2179" i="2" s="1"/>
  <c r="AA2178" i="2"/>
  <c r="AO2178" i="2"/>
  <c r="AU2178" i="2"/>
  <c r="O2178" i="2"/>
  <c r="AP2178" i="2"/>
  <c r="J2178" i="2"/>
  <c r="Q2178" i="2"/>
  <c r="X2178" i="2"/>
  <c r="AD2178" i="2"/>
  <c r="AK2178" i="2"/>
  <c r="AR2178" i="2"/>
  <c r="AX2178" i="2"/>
  <c r="M2178" i="2"/>
  <c r="S2178" i="2"/>
  <c r="Z2178" i="2"/>
  <c r="AF2178" i="2"/>
  <c r="AN2178" i="2"/>
  <c r="AT2178" i="2"/>
  <c r="R2178" i="2"/>
  <c r="AE2178" i="2"/>
  <c r="AS2178" i="2"/>
  <c r="G2178" i="2"/>
  <c r="T2178" i="2"/>
  <c r="AG2178" i="2"/>
  <c r="H2178" i="2"/>
  <c r="U2178" i="2"/>
  <c r="AB2178" i="2"/>
  <c r="AH2178" i="2"/>
  <c r="AV2178" i="2"/>
  <c r="I2178" i="2"/>
  <c r="P2178" i="2"/>
  <c r="V2178" i="2"/>
  <c r="AC2178" i="2"/>
  <c r="AI2178" i="2"/>
  <c r="AQ2178" i="2"/>
  <c r="M2176" i="2"/>
  <c r="S2176" i="2"/>
  <c r="Z2176" i="2"/>
  <c r="AF2176" i="2"/>
  <c r="AN2176" i="2"/>
  <c r="AT2176" i="2"/>
  <c r="G2176" i="2"/>
  <c r="N2176" i="2"/>
  <c r="N2177" i="2" s="1"/>
  <c r="T2176" i="2"/>
  <c r="AA2176" i="2"/>
  <c r="AG2176" i="2"/>
  <c r="AO2176" i="2"/>
  <c r="AU2176" i="2"/>
  <c r="H2176" i="2"/>
  <c r="O2176" i="2"/>
  <c r="U2176" i="2"/>
  <c r="AB2176" i="2"/>
  <c r="AH2176" i="2"/>
  <c r="AP2176" i="2"/>
  <c r="AV2176" i="2"/>
  <c r="I2176" i="2"/>
  <c r="P2176" i="2"/>
  <c r="V2176" i="2"/>
  <c r="AC2176" i="2"/>
  <c r="AI2176" i="2"/>
  <c r="AQ2176" i="2"/>
  <c r="AW2176" i="2"/>
  <c r="J2176" i="2"/>
  <c r="Q2176" i="2"/>
  <c r="X2176" i="2"/>
  <c r="AD2176" i="2"/>
  <c r="AK2176" i="2"/>
  <c r="AR2176" i="2"/>
  <c r="AX2176" i="2"/>
  <c r="K2176" i="2"/>
  <c r="R2176" i="2"/>
  <c r="Y2176" i="2"/>
  <c r="Y2177" i="2" s="1"/>
  <c r="AE2176" i="2"/>
  <c r="AL2176" i="2"/>
  <c r="K2174" i="2"/>
  <c r="R2174" i="2"/>
  <c r="Y2174" i="2"/>
  <c r="Y2175" i="2" s="1"/>
  <c r="AE2174" i="2"/>
  <c r="AL2174" i="2"/>
  <c r="AS2174" i="2"/>
  <c r="M2174" i="2"/>
  <c r="Z2174" i="2"/>
  <c r="AN2174" i="2"/>
  <c r="G2174" i="2"/>
  <c r="N2174" i="2"/>
  <c r="N2175" i="2" s="1"/>
  <c r="T2174" i="2"/>
  <c r="AA2174" i="2"/>
  <c r="AG2174" i="2"/>
  <c r="AO2174" i="2"/>
  <c r="AU2174" i="2"/>
  <c r="S2174" i="2"/>
  <c r="AF2174" i="2"/>
  <c r="AT2174" i="2"/>
  <c r="H2174" i="2"/>
  <c r="O2174" i="2"/>
  <c r="U2174" i="2"/>
  <c r="AB2174" i="2"/>
  <c r="AH2174" i="2"/>
  <c r="AP2174" i="2"/>
  <c r="AV2174" i="2"/>
  <c r="I2174" i="2"/>
  <c r="P2174" i="2"/>
  <c r="V2174" i="2"/>
  <c r="AC2174" i="2"/>
  <c r="AI2174" i="2"/>
  <c r="AQ2174" i="2"/>
  <c r="AW2174" i="2"/>
  <c r="J2174" i="2"/>
  <c r="Q2174" i="2"/>
  <c r="X2174" i="2"/>
  <c r="AD2174" i="2"/>
  <c r="AK2174" i="2"/>
  <c r="AR2174" i="2"/>
  <c r="AX208" i="2"/>
  <c r="AW208" i="2"/>
  <c r="AV208" i="2"/>
  <c r="AU208" i="2"/>
  <c r="AT208" i="2"/>
  <c r="AS208" i="2"/>
  <c r="AR208" i="2"/>
  <c r="AQ208" i="2"/>
  <c r="AP208" i="2"/>
  <c r="AO208" i="2"/>
  <c r="AN208" i="2"/>
  <c r="AL208" i="2"/>
  <c r="AK208" i="2"/>
  <c r="AI208" i="2"/>
  <c r="AH208" i="2"/>
  <c r="AG208" i="2"/>
  <c r="AF208" i="2"/>
  <c r="AE208" i="2"/>
  <c r="AD208" i="2"/>
  <c r="AC208" i="2"/>
  <c r="AB208" i="2"/>
  <c r="AA208" i="2"/>
  <c r="Z208" i="2"/>
  <c r="Y208" i="2"/>
  <c r="Y209" i="2" s="1"/>
  <c r="X208" i="2"/>
  <c r="V208" i="2"/>
  <c r="U208" i="2"/>
  <c r="T208" i="2"/>
  <c r="S208" i="2"/>
  <c r="R208" i="2"/>
  <c r="Q208" i="2"/>
  <c r="P208" i="2"/>
  <c r="O208" i="2"/>
  <c r="N208" i="2"/>
  <c r="N209" i="2" s="1"/>
  <c r="M208" i="2"/>
  <c r="K208" i="2"/>
  <c r="J208" i="2"/>
  <c r="I208" i="2"/>
  <c r="H208" i="2"/>
  <c r="G208" i="2"/>
  <c r="B208" i="2"/>
  <c r="H209" i="2" l="1"/>
  <c r="I209" i="2"/>
  <c r="K209" i="2"/>
  <c r="G209" i="2"/>
  <c r="J209" i="2"/>
  <c r="BN2187" i="2"/>
  <c r="BO2187" i="2" s="1"/>
  <c r="AB209" i="2"/>
  <c r="AC2175" i="2"/>
  <c r="AL2177" i="2"/>
  <c r="T2177" i="2"/>
  <c r="U2179" i="2"/>
  <c r="X2179" i="2"/>
  <c r="AO2179" i="2"/>
  <c r="O209" i="2"/>
  <c r="AP209" i="2"/>
  <c r="AF2175" i="2"/>
  <c r="S2179" i="2"/>
  <c r="AC209" i="2"/>
  <c r="AW209" i="2"/>
  <c r="S2175" i="2"/>
  <c r="AL2175" i="2"/>
  <c r="AK2177" i="2"/>
  <c r="AV2177" i="2"/>
  <c r="S2177" i="2"/>
  <c r="R2179" i="2"/>
  <c r="M2179" i="2"/>
  <c r="Q2179" i="2"/>
  <c r="AA2179" i="2"/>
  <c r="X2175" i="2"/>
  <c r="AS2175" i="2"/>
  <c r="O2177" i="2"/>
  <c r="AE2179" i="2"/>
  <c r="V209" i="2"/>
  <c r="AQ209" i="2"/>
  <c r="V2175" i="2"/>
  <c r="AE2177" i="2"/>
  <c r="AQ2177" i="2"/>
  <c r="P2179" i="2"/>
  <c r="Q209" i="2"/>
  <c r="X209" i="2"/>
  <c r="AD209" i="2"/>
  <c r="AK209" i="2"/>
  <c r="AR209" i="2"/>
  <c r="AX209" i="2"/>
  <c r="P2175" i="2"/>
  <c r="U2175" i="2"/>
  <c r="AU2175" i="2"/>
  <c r="AE2175" i="2"/>
  <c r="AD2177" i="2"/>
  <c r="AI2177" i="2"/>
  <c r="AP2177" i="2"/>
  <c r="AU2177" i="2"/>
  <c r="M2177" i="2"/>
  <c r="AG2179" i="2"/>
  <c r="AT2179" i="2"/>
  <c r="AX2179" i="2"/>
  <c r="AH209" i="2"/>
  <c r="AH2175" i="2"/>
  <c r="AR2177" i="2"/>
  <c r="Z2177" i="2"/>
  <c r="P209" i="2"/>
  <c r="Q2175" i="2"/>
  <c r="R209" i="2"/>
  <c r="AE209" i="2"/>
  <c r="AL209" i="2"/>
  <c r="AS209" i="2"/>
  <c r="AR2175" i="2"/>
  <c r="AW2175" i="2"/>
  <c r="O2175" i="2"/>
  <c r="AO2175" i="2"/>
  <c r="AN2175" i="2"/>
  <c r="R2177" i="2"/>
  <c r="X2177" i="2"/>
  <c r="AC2177" i="2"/>
  <c r="AH2177" i="2"/>
  <c r="AO2177" i="2"/>
  <c r="AT2177" i="2"/>
  <c r="AQ2179" i="2"/>
  <c r="AV2179" i="2"/>
  <c r="T2179" i="2"/>
  <c r="AN2179" i="2"/>
  <c r="AR2179" i="2"/>
  <c r="AP2179" i="2"/>
  <c r="AL2179" i="2"/>
  <c r="M209" i="2"/>
  <c r="S209" i="2"/>
  <c r="Z209" i="2"/>
  <c r="AF209" i="2"/>
  <c r="AN209" i="2"/>
  <c r="AT209" i="2"/>
  <c r="AK2175" i="2"/>
  <c r="AQ2175" i="2"/>
  <c r="AV2175" i="2"/>
  <c r="AG2175" i="2"/>
  <c r="Z2175" i="2"/>
  <c r="R2175" i="2"/>
  <c r="Q2177" i="2"/>
  <c r="V2177" i="2"/>
  <c r="AB2177" i="2"/>
  <c r="AG2177" i="2"/>
  <c r="AN2177" i="2"/>
  <c r="AI2179" i="2"/>
  <c r="AH2179" i="2"/>
  <c r="AF2179" i="2"/>
  <c r="AK2179" i="2"/>
  <c r="O2179" i="2"/>
  <c r="U209" i="2"/>
  <c r="AV209" i="2"/>
  <c r="T2175" i="2"/>
  <c r="AW2177" i="2"/>
  <c r="V2179" i="2"/>
  <c r="AI209" i="2"/>
  <c r="AB2175" i="2"/>
  <c r="T209" i="2"/>
  <c r="AA209" i="2"/>
  <c r="AG209" i="2"/>
  <c r="AO209" i="2"/>
  <c r="AU209" i="2"/>
  <c r="AD2175" i="2"/>
  <c r="AI2175" i="2"/>
  <c r="AP2175" i="2"/>
  <c r="AT2175" i="2"/>
  <c r="AA2175" i="2"/>
  <c r="M2175" i="2"/>
  <c r="AX2177" i="2"/>
  <c r="P2177" i="2"/>
  <c r="U2177" i="2"/>
  <c r="AA2177" i="2"/>
  <c r="AF2177" i="2"/>
  <c r="AC2179" i="2"/>
  <c r="AB2179" i="2"/>
  <c r="AS2179" i="2"/>
  <c r="Z2179" i="2"/>
  <c r="AD2179" i="2"/>
  <c r="AU2179" i="2"/>
  <c r="H2175" i="2"/>
  <c r="H2177" i="2"/>
  <c r="H2179" i="2"/>
  <c r="BN2184" i="2"/>
  <c r="BO2184" i="2" s="1"/>
  <c r="BQ2185" i="2"/>
  <c r="BS2185" i="2"/>
  <c r="BM2185" i="2"/>
  <c r="BJ2185" i="2"/>
  <c r="BP2178" i="2"/>
  <c r="BQ2178" i="2" s="1"/>
  <c r="J2179" i="2"/>
  <c r="BP2179" i="2" s="1"/>
  <c r="I2179" i="2"/>
  <c r="G2179" i="2"/>
  <c r="BM2178" i="2"/>
  <c r="BR2178" i="2"/>
  <c r="BS2178" i="2" s="1"/>
  <c r="K2179" i="2"/>
  <c r="BR2179" i="2" s="1"/>
  <c r="BM2176" i="2"/>
  <c r="G2177" i="2"/>
  <c r="J2177" i="2"/>
  <c r="BP2177" i="2" s="1"/>
  <c r="BP2176" i="2"/>
  <c r="BQ2176" i="2" s="1"/>
  <c r="K2177" i="2"/>
  <c r="BR2177" i="2" s="1"/>
  <c r="BR2176" i="2"/>
  <c r="BS2176" i="2" s="1"/>
  <c r="I2177" i="2"/>
  <c r="J2175" i="2"/>
  <c r="BP2175" i="2" s="1"/>
  <c r="BP2174" i="2"/>
  <c r="BQ2174" i="2" s="1"/>
  <c r="I2175" i="2"/>
  <c r="G2175" i="2"/>
  <c r="BM2174" i="2"/>
  <c r="BR2174" i="2"/>
  <c r="BS2174" i="2" s="1"/>
  <c r="K2175" i="2"/>
  <c r="BR2175" i="2" s="1"/>
  <c r="BL618" i="2"/>
  <c r="BK618" i="2"/>
  <c r="BH618" i="2"/>
  <c r="BG618" i="2"/>
  <c r="BE618" i="2"/>
  <c r="BD618" i="2"/>
  <c r="BC618" i="2"/>
  <c r="BB618" i="2"/>
  <c r="BA618" i="2"/>
  <c r="AZ618" i="2"/>
  <c r="K618" i="2"/>
  <c r="BR618" i="2" s="1"/>
  <c r="J618" i="2"/>
  <c r="BP618" i="2" s="1"/>
  <c r="I618" i="2"/>
  <c r="H618" i="2"/>
  <c r="G618" i="2"/>
  <c r="BJ618" i="2" s="1"/>
  <c r="BR617" i="2"/>
  <c r="BS617" i="2" s="1"/>
  <c r="BP617" i="2"/>
  <c r="BQ617" i="2" s="1"/>
  <c r="BM617" i="2"/>
  <c r="C617" i="2"/>
  <c r="AX617" i="2" s="1"/>
  <c r="B617" i="2"/>
  <c r="BL420" i="2"/>
  <c r="BK420" i="2"/>
  <c r="BH420" i="2"/>
  <c r="BG420" i="2"/>
  <c r="BE420" i="2"/>
  <c r="BD420" i="2"/>
  <c r="BC420" i="2"/>
  <c r="BB420" i="2"/>
  <c r="BA420" i="2"/>
  <c r="AZ420" i="2"/>
  <c r="C419" i="2"/>
  <c r="AX419" i="2" s="1"/>
  <c r="B419" i="2"/>
  <c r="BQ618" i="2" l="1"/>
  <c r="BN2185" i="2"/>
  <c r="BO2185" i="2" s="1"/>
  <c r="BM2179" i="2"/>
  <c r="BJ2179" i="2"/>
  <c r="BN2178" i="2"/>
  <c r="BO2178" i="2" s="1"/>
  <c r="BS2179" i="2"/>
  <c r="BQ2179" i="2"/>
  <c r="BN2176" i="2"/>
  <c r="BO2176" i="2" s="1"/>
  <c r="BS2177" i="2"/>
  <c r="BQ2177" i="2"/>
  <c r="BM2177" i="2"/>
  <c r="BJ2177" i="2"/>
  <c r="BN2174" i="2"/>
  <c r="BO2174" i="2" s="1"/>
  <c r="BM2175" i="2"/>
  <c r="BJ2175" i="2"/>
  <c r="BS2175" i="2"/>
  <c r="BQ2175" i="2"/>
  <c r="BM618" i="2"/>
  <c r="AX420" i="2"/>
  <c r="AX618" i="2"/>
  <c r="BS618" i="2"/>
  <c r="AS617" i="2"/>
  <c r="AP617" i="2"/>
  <c r="AV617" i="2"/>
  <c r="AN617" i="2"/>
  <c r="AT617" i="2"/>
  <c r="AO617" i="2"/>
  <c r="AU617" i="2"/>
  <c r="AQ617" i="2"/>
  <c r="AW617" i="2"/>
  <c r="AR617" i="2"/>
  <c r="M419" i="2"/>
  <c r="S419" i="2"/>
  <c r="Z419" i="2"/>
  <c r="AF419" i="2"/>
  <c r="AN419" i="2"/>
  <c r="AT419" i="2"/>
  <c r="R419" i="2"/>
  <c r="AL419" i="2"/>
  <c r="G419" i="2"/>
  <c r="T419" i="2"/>
  <c r="AG419" i="2"/>
  <c r="AO419" i="2"/>
  <c r="AU419" i="2"/>
  <c r="H419" i="2"/>
  <c r="O419" i="2"/>
  <c r="U419" i="2"/>
  <c r="AB419" i="2"/>
  <c r="AH419" i="2"/>
  <c r="AP419" i="2"/>
  <c r="AV419" i="2"/>
  <c r="AE419" i="2"/>
  <c r="K419" i="2"/>
  <c r="Y419" i="2"/>
  <c r="Y420" i="2" s="1"/>
  <c r="AS419" i="2"/>
  <c r="N419" i="2"/>
  <c r="N420" i="2" s="1"/>
  <c r="AA419" i="2"/>
  <c r="I419" i="2"/>
  <c r="P419" i="2"/>
  <c r="V419" i="2"/>
  <c r="AC419" i="2"/>
  <c r="AI419" i="2"/>
  <c r="AQ419" i="2"/>
  <c r="AW419" i="2"/>
  <c r="J419" i="2"/>
  <c r="Q419" i="2"/>
  <c r="X419" i="2"/>
  <c r="AD419" i="2"/>
  <c r="AK419" i="2"/>
  <c r="AR419" i="2"/>
  <c r="BL207" i="2"/>
  <c r="BK207" i="2"/>
  <c r="BH207" i="2"/>
  <c r="BG207" i="2"/>
  <c r="BE207" i="2"/>
  <c r="BD207" i="2"/>
  <c r="BC207" i="2"/>
  <c r="BA207" i="2"/>
  <c r="AZ207" i="2"/>
  <c r="C206" i="2"/>
  <c r="AU206" i="2" s="1"/>
  <c r="B206" i="2"/>
  <c r="BN2179" i="2" l="1"/>
  <c r="BO2179" i="2" s="1"/>
  <c r="BN2175" i="2"/>
  <c r="BO2175" i="2" s="1"/>
  <c r="BN2177" i="2"/>
  <c r="BO2177" i="2" s="1"/>
  <c r="AR420" i="2"/>
  <c r="AW420" i="2"/>
  <c r="AE420" i="2"/>
  <c r="O420" i="2"/>
  <c r="Z420" i="2"/>
  <c r="AU618" i="2"/>
  <c r="AS618" i="2"/>
  <c r="AK420" i="2"/>
  <c r="AQ420" i="2"/>
  <c r="AA420" i="2"/>
  <c r="AV420" i="2"/>
  <c r="AL420" i="2"/>
  <c r="S420" i="2"/>
  <c r="AO618" i="2"/>
  <c r="AD420" i="2"/>
  <c r="AP420" i="2"/>
  <c r="AO420" i="2"/>
  <c r="AI420" i="2"/>
  <c r="AU420" i="2"/>
  <c r="M420" i="2"/>
  <c r="X420" i="2"/>
  <c r="AS420" i="2"/>
  <c r="AR618" i="2"/>
  <c r="V420" i="2"/>
  <c r="AB420" i="2"/>
  <c r="AG420" i="2"/>
  <c r="AN420" i="2"/>
  <c r="AW618" i="2"/>
  <c r="AV618" i="2"/>
  <c r="R420" i="2"/>
  <c r="AT618" i="2"/>
  <c r="AC420" i="2"/>
  <c r="AH420" i="2"/>
  <c r="AT420" i="2"/>
  <c r="Q420" i="2"/>
  <c r="P420" i="2"/>
  <c r="U420" i="2"/>
  <c r="T420" i="2"/>
  <c r="AF420" i="2"/>
  <c r="AQ618" i="2"/>
  <c r="AP618" i="2"/>
  <c r="H420" i="2"/>
  <c r="AU207" i="2"/>
  <c r="AN618" i="2"/>
  <c r="BN618" i="2" s="1"/>
  <c r="BO618" i="2" s="1"/>
  <c r="BN617" i="2"/>
  <c r="BO617" i="2" s="1"/>
  <c r="J420" i="2"/>
  <c r="BP420" i="2" s="1"/>
  <c r="BP419" i="2"/>
  <c r="BQ419" i="2" s="1"/>
  <c r="BR419" i="2"/>
  <c r="BS419" i="2" s="1"/>
  <c r="K420" i="2"/>
  <c r="BR420" i="2" s="1"/>
  <c r="I420" i="2"/>
  <c r="G420" i="2"/>
  <c r="BM419" i="2"/>
  <c r="H206" i="2"/>
  <c r="O206" i="2"/>
  <c r="U206" i="2"/>
  <c r="AB206" i="2"/>
  <c r="AH206" i="2"/>
  <c r="AP206" i="2"/>
  <c r="AV206" i="2"/>
  <c r="I206" i="2"/>
  <c r="P206" i="2"/>
  <c r="V206" i="2"/>
  <c r="AC206" i="2"/>
  <c r="AI206" i="2"/>
  <c r="AQ206" i="2"/>
  <c r="AW206" i="2"/>
  <c r="J206" i="2"/>
  <c r="Q206" i="2"/>
  <c r="X206" i="2"/>
  <c r="AD206" i="2"/>
  <c r="AK206" i="2"/>
  <c r="AR206" i="2"/>
  <c r="AX206" i="2"/>
  <c r="R206" i="2"/>
  <c r="AE206" i="2"/>
  <c r="AL206" i="2"/>
  <c r="K206" i="2"/>
  <c r="Y206" i="2"/>
  <c r="Y207" i="2" s="1"/>
  <c r="AS206" i="2"/>
  <c r="M206" i="2"/>
  <c r="S206" i="2"/>
  <c r="Z206" i="2"/>
  <c r="AF206" i="2"/>
  <c r="AN206" i="2"/>
  <c r="AT206" i="2"/>
  <c r="G206" i="2"/>
  <c r="N206" i="2"/>
  <c r="N207" i="2" s="1"/>
  <c r="T206" i="2"/>
  <c r="AA206" i="2"/>
  <c r="AG206" i="2"/>
  <c r="AO206" i="2"/>
  <c r="AO207" i="2" l="1"/>
  <c r="AG207" i="2"/>
  <c r="AA207" i="2"/>
  <c r="T207" i="2"/>
  <c r="AT207" i="2"/>
  <c r="AN207" i="2"/>
  <c r="AF207" i="2"/>
  <c r="Z207" i="2"/>
  <c r="S207" i="2"/>
  <c r="M207" i="2"/>
  <c r="AS207" i="2"/>
  <c r="AL207" i="2"/>
  <c r="AE207" i="2"/>
  <c r="R207" i="2"/>
  <c r="AX207" i="2"/>
  <c r="AR207" i="2"/>
  <c r="AK207" i="2"/>
  <c r="AD207" i="2"/>
  <c r="X207" i="2"/>
  <c r="Q207" i="2"/>
  <c r="AW207" i="2"/>
  <c r="AQ207" i="2"/>
  <c r="AI207" i="2"/>
  <c r="AC207" i="2"/>
  <c r="V207" i="2"/>
  <c r="P207" i="2"/>
  <c r="AV207" i="2"/>
  <c r="AP207" i="2"/>
  <c r="AH207" i="2"/>
  <c r="AB207" i="2"/>
  <c r="U207" i="2"/>
  <c r="O207" i="2"/>
  <c r="H207" i="2"/>
  <c r="BN419" i="2"/>
  <c r="BO419" i="2" s="1"/>
  <c r="BS420" i="2"/>
  <c r="BQ420" i="2"/>
  <c r="BM420" i="2"/>
  <c r="BJ420" i="2"/>
  <c r="G207" i="2"/>
  <c r="BM206" i="2"/>
  <c r="J207" i="2"/>
  <c r="BP207" i="2" s="1"/>
  <c r="BP206" i="2"/>
  <c r="BQ206" i="2" s="1"/>
  <c r="I207" i="2"/>
  <c r="K207" i="2"/>
  <c r="BR207" i="2" s="1"/>
  <c r="BR206" i="2"/>
  <c r="BS206" i="2" s="1"/>
  <c r="C2113" i="2"/>
  <c r="AS2113" i="2" s="1"/>
  <c r="BN420" i="2" l="1"/>
  <c r="BO420" i="2" s="1"/>
  <c r="BN206" i="2"/>
  <c r="BO206" i="2" s="1"/>
  <c r="BS207" i="2"/>
  <c r="BQ207" i="2"/>
  <c r="BJ207" i="2"/>
  <c r="BM207" i="2"/>
  <c r="M2113" i="2"/>
  <c r="Z2113" i="2"/>
  <c r="AN2113" i="2"/>
  <c r="AT2113" i="2"/>
  <c r="T2113" i="2"/>
  <c r="AG2113" i="2"/>
  <c r="H2113" i="2"/>
  <c r="O2113" i="2"/>
  <c r="U2113" i="2"/>
  <c r="AB2113" i="2"/>
  <c r="AH2113" i="2"/>
  <c r="AP2113" i="2"/>
  <c r="AV2113" i="2"/>
  <c r="S2113" i="2"/>
  <c r="AF2113" i="2"/>
  <c r="G2113" i="2"/>
  <c r="N2113" i="2"/>
  <c r="AA2113" i="2"/>
  <c r="AO2113" i="2"/>
  <c r="AU2113" i="2"/>
  <c r="I2113" i="2"/>
  <c r="P2113" i="2"/>
  <c r="V2113" i="2"/>
  <c r="AC2113" i="2"/>
  <c r="AI2113" i="2"/>
  <c r="AQ2113" i="2"/>
  <c r="AW2113" i="2"/>
  <c r="J2113" i="2"/>
  <c r="Q2113" i="2"/>
  <c r="X2113" i="2"/>
  <c r="AD2113" i="2"/>
  <c r="AK2113" i="2"/>
  <c r="AR2113" i="2"/>
  <c r="AX2113" i="2"/>
  <c r="K2113" i="2"/>
  <c r="R2113" i="2"/>
  <c r="Y2113" i="2"/>
  <c r="AE2113" i="2"/>
  <c r="AL2113" i="2"/>
  <c r="BR2112" i="2"/>
  <c r="BS2112" i="2" s="1"/>
  <c r="BP2112" i="2"/>
  <c r="BQ2112" i="2" s="1"/>
  <c r="BM2112" i="2"/>
  <c r="BN207" i="2" l="1"/>
  <c r="BO207" i="2" s="1"/>
  <c r="BR2113" i="2"/>
  <c r="BS2113" i="2" s="1"/>
  <c r="BP2113" i="2"/>
  <c r="BQ2113" i="2" s="1"/>
  <c r="BM2113" i="2"/>
  <c r="BN2112" i="2"/>
  <c r="BO2112" i="2" s="1"/>
  <c r="BR2122" i="2"/>
  <c r="BS2122" i="2" s="1"/>
  <c r="BP2122" i="2"/>
  <c r="BQ2122" i="2" s="1"/>
  <c r="BM2122" i="2"/>
  <c r="BN2113" i="2" l="1"/>
  <c r="BO2113" i="2" s="1"/>
  <c r="BN2122" i="2"/>
  <c r="BO2122" i="2" s="1"/>
  <c r="BR2121" i="2"/>
  <c r="BS2121" i="2" s="1"/>
  <c r="BP2121" i="2"/>
  <c r="BQ2121" i="2" s="1"/>
  <c r="BM2121" i="2"/>
  <c r="BR2120" i="2"/>
  <c r="BS2120" i="2" s="1"/>
  <c r="BP2120" i="2"/>
  <c r="BQ2120" i="2" s="1"/>
  <c r="BM2120" i="2"/>
  <c r="BR2119" i="2"/>
  <c r="BS2119" i="2" s="1"/>
  <c r="BP2119" i="2"/>
  <c r="BQ2119" i="2" s="1"/>
  <c r="BM2119" i="2"/>
  <c r="BR2118" i="2"/>
  <c r="BS2118" i="2" s="1"/>
  <c r="BP2118" i="2"/>
  <c r="BQ2118" i="2" s="1"/>
  <c r="BM2118" i="2"/>
  <c r="BN2120" i="2" l="1"/>
  <c r="BO2120" i="2" s="1"/>
  <c r="BN2119" i="2"/>
  <c r="BO2119" i="2" s="1"/>
  <c r="BN2121" i="2"/>
  <c r="BO2121" i="2" s="1"/>
  <c r="BN2118" i="2"/>
  <c r="BO2118" i="2" s="1"/>
  <c r="AX2111" i="2"/>
  <c r="AW2111" i="2"/>
  <c r="AV2111" i="2"/>
  <c r="AU2111" i="2"/>
  <c r="AT2111" i="2"/>
  <c r="AS2111" i="2"/>
  <c r="AR2111" i="2"/>
  <c r="AQ2111" i="2"/>
  <c r="AP2111" i="2"/>
  <c r="AO2111" i="2"/>
  <c r="AN2111" i="2"/>
  <c r="AL2111" i="2"/>
  <c r="AK2111" i="2"/>
  <c r="AI2111" i="2"/>
  <c r="AH2111" i="2"/>
  <c r="AG2111" i="2"/>
  <c r="AF2111" i="2"/>
  <c r="AE2111" i="2"/>
  <c r="AD2111" i="2"/>
  <c r="AA2111" i="2"/>
  <c r="Z2111" i="2"/>
  <c r="Y2111" i="2"/>
  <c r="V2111" i="2"/>
  <c r="U2111" i="2"/>
  <c r="T2111" i="2"/>
  <c r="S2111" i="2"/>
  <c r="R2111" i="2"/>
  <c r="Q2111" i="2"/>
  <c r="P2111" i="2"/>
  <c r="O2111" i="2"/>
  <c r="N2111" i="2"/>
  <c r="K2111" i="2"/>
  <c r="J2111" i="2"/>
  <c r="I2111" i="2"/>
  <c r="H2111" i="2"/>
  <c r="G2111" i="2"/>
  <c r="AX2110" i="2"/>
  <c r="AW2110" i="2"/>
  <c r="AV2110" i="2"/>
  <c r="AU2110" i="2"/>
  <c r="AT2110" i="2"/>
  <c r="AS2110" i="2"/>
  <c r="AR2110" i="2"/>
  <c r="AQ2110" i="2"/>
  <c r="AP2110" i="2"/>
  <c r="AO2110" i="2"/>
  <c r="AN2110" i="2"/>
  <c r="AL2110" i="2"/>
  <c r="AK2110" i="2"/>
  <c r="AI2110" i="2"/>
  <c r="AH2110" i="2"/>
  <c r="AG2110" i="2"/>
  <c r="AF2110" i="2"/>
  <c r="AE2110" i="2"/>
  <c r="AD2110" i="2"/>
  <c r="AA2110" i="2"/>
  <c r="Z2110" i="2"/>
  <c r="Y2110" i="2"/>
  <c r="V2110" i="2"/>
  <c r="U2110" i="2"/>
  <c r="T2110" i="2"/>
  <c r="S2110" i="2"/>
  <c r="R2110" i="2"/>
  <c r="Q2110" i="2"/>
  <c r="P2110" i="2"/>
  <c r="O2110" i="2"/>
  <c r="N2110" i="2"/>
  <c r="K2110" i="2"/>
  <c r="J2110" i="2"/>
  <c r="I2110" i="2"/>
  <c r="H2110" i="2"/>
  <c r="G2110" i="2"/>
  <c r="AX2109" i="2"/>
  <c r="AW2109" i="2"/>
  <c r="AV2109" i="2"/>
  <c r="AU2109" i="2"/>
  <c r="AT2109" i="2"/>
  <c r="AS2109" i="2"/>
  <c r="AR2109" i="2"/>
  <c r="AQ2109" i="2"/>
  <c r="AP2109" i="2"/>
  <c r="AO2109" i="2"/>
  <c r="AN2109" i="2"/>
  <c r="AL2109" i="2"/>
  <c r="AK2109" i="2"/>
  <c r="AI2109" i="2"/>
  <c r="AH2109" i="2"/>
  <c r="AG2109" i="2"/>
  <c r="AF2109" i="2"/>
  <c r="AE2109" i="2"/>
  <c r="AD2109" i="2"/>
  <c r="AA2109" i="2"/>
  <c r="Z2109" i="2"/>
  <c r="Y2109" i="2"/>
  <c r="V2109" i="2"/>
  <c r="U2109" i="2"/>
  <c r="T2109" i="2"/>
  <c r="S2109" i="2"/>
  <c r="R2109" i="2"/>
  <c r="Q2109" i="2"/>
  <c r="P2109" i="2"/>
  <c r="O2109" i="2"/>
  <c r="N2109" i="2"/>
  <c r="K2109" i="2"/>
  <c r="J2109" i="2"/>
  <c r="I2109" i="2"/>
  <c r="H2109" i="2"/>
  <c r="G2109" i="2"/>
  <c r="BR2108" i="2"/>
  <c r="BP2108" i="2"/>
  <c r="BM2108" i="2"/>
  <c r="BP2109" i="2" l="1"/>
  <c r="BP2110" i="2"/>
  <c r="BP2111" i="2"/>
  <c r="BR2109" i="2"/>
  <c r="BR2110" i="2"/>
  <c r="BR2111" i="2"/>
  <c r="BM2109" i="2"/>
  <c r="BM2110" i="2"/>
  <c r="BM2111" i="2"/>
  <c r="BR2106" i="2"/>
  <c r="BS2106" i="2" s="1"/>
  <c r="BP2106" i="2"/>
  <c r="BQ2106" i="2" s="1"/>
  <c r="BM2106" i="2"/>
  <c r="BR2105" i="2"/>
  <c r="BS2105" i="2" s="1"/>
  <c r="BP2105" i="2"/>
  <c r="BQ2105" i="2" s="1"/>
  <c r="BM2105" i="2"/>
  <c r="BR2104" i="2"/>
  <c r="BS2104" i="2" s="1"/>
  <c r="BP2104" i="2"/>
  <c r="BQ2104" i="2" s="1"/>
  <c r="BM2104" i="2"/>
  <c r="BR2103" i="2"/>
  <c r="BS2103" i="2" s="1"/>
  <c r="BP2103" i="2"/>
  <c r="BQ2103" i="2" s="1"/>
  <c r="BM2103" i="2"/>
  <c r="BR2102" i="2"/>
  <c r="BS2102" i="2" s="1"/>
  <c r="BP2102" i="2"/>
  <c r="BQ2102" i="2" s="1"/>
  <c r="BM2102" i="2"/>
  <c r="BR2101" i="2"/>
  <c r="BS2101" i="2" s="1"/>
  <c r="BP2101" i="2"/>
  <c r="BQ2101" i="2" s="1"/>
  <c r="BM2101" i="2"/>
  <c r="BR2100" i="2"/>
  <c r="BS2100" i="2" s="1"/>
  <c r="BP2100" i="2"/>
  <c r="BQ2100" i="2" s="1"/>
  <c r="BM2100" i="2"/>
  <c r="BR2099" i="2"/>
  <c r="BS2099" i="2" s="1"/>
  <c r="BP2099" i="2"/>
  <c r="BQ2099" i="2" s="1"/>
  <c r="BM2099" i="2"/>
  <c r="BR2098" i="2"/>
  <c r="BS2098" i="2" s="1"/>
  <c r="BP2098" i="2"/>
  <c r="BQ2098" i="2" s="1"/>
  <c r="BM2098" i="2"/>
  <c r="BR2097" i="2"/>
  <c r="BS2097" i="2" s="1"/>
  <c r="BP2097" i="2"/>
  <c r="BQ2097" i="2" s="1"/>
  <c r="BM2097" i="2"/>
  <c r="BN2097" i="2" l="1"/>
  <c r="BO2097" i="2" s="1"/>
  <c r="BN2101" i="2"/>
  <c r="BO2101" i="2" s="1"/>
  <c r="BN2105" i="2"/>
  <c r="BO2105" i="2" s="1"/>
  <c r="BN2099" i="2"/>
  <c r="BO2099" i="2" s="1"/>
  <c r="BN2103" i="2"/>
  <c r="BO2103" i="2" s="1"/>
  <c r="BN2098" i="2"/>
  <c r="BO2098" i="2" s="1"/>
  <c r="BN2100" i="2"/>
  <c r="BO2100" i="2" s="1"/>
  <c r="BN2102" i="2"/>
  <c r="BO2102" i="2" s="1"/>
  <c r="BN2104" i="2"/>
  <c r="BO2104" i="2" s="1"/>
  <c r="BN2106" i="2"/>
  <c r="BO2106" i="2" s="1"/>
  <c r="BL2092" i="2"/>
  <c r="BK2092" i="2"/>
  <c r="BH2092" i="2"/>
  <c r="BG2092" i="2"/>
  <c r="BE2092" i="2"/>
  <c r="BD2092" i="2"/>
  <c r="BC2092" i="2"/>
  <c r="BA2092" i="2"/>
  <c r="AZ2092" i="2"/>
  <c r="AB2092" i="2"/>
  <c r="X2092" i="2"/>
  <c r="Q2092" i="2"/>
  <c r="M2092" i="2"/>
  <c r="C2091" i="2"/>
  <c r="AW2091" i="2" s="1"/>
  <c r="BL2090" i="2"/>
  <c r="BK2090" i="2"/>
  <c r="BH2090" i="2"/>
  <c r="BG2090" i="2"/>
  <c r="BE2090" i="2"/>
  <c r="BD2090" i="2"/>
  <c r="BC2090" i="2"/>
  <c r="BA2090" i="2"/>
  <c r="AZ2090" i="2"/>
  <c r="AC2090" i="2"/>
  <c r="AB2090" i="2"/>
  <c r="X2090" i="2"/>
  <c r="M2090" i="2"/>
  <c r="C2089" i="2"/>
  <c r="AW2089" i="2" s="1"/>
  <c r="BL2088" i="2"/>
  <c r="BK2088" i="2"/>
  <c r="BH2088" i="2"/>
  <c r="BG2088" i="2"/>
  <c r="BE2088" i="2"/>
  <c r="BD2088" i="2"/>
  <c r="BC2088" i="2"/>
  <c r="BA2088" i="2"/>
  <c r="AZ2088" i="2"/>
  <c r="C2087" i="2"/>
  <c r="AW2087" i="2" s="1"/>
  <c r="AW2088" i="2" l="1"/>
  <c r="AW2092" i="2"/>
  <c r="AW2090" i="2"/>
  <c r="AK2091" i="2"/>
  <c r="O2091" i="2"/>
  <c r="AS2091" i="2"/>
  <c r="AD2091" i="2"/>
  <c r="AX2091" i="2"/>
  <c r="AL2091" i="2"/>
  <c r="P2091" i="2"/>
  <c r="AF2091" i="2"/>
  <c r="AN2091" i="2"/>
  <c r="AT2091" i="2"/>
  <c r="N2091" i="2"/>
  <c r="N2092" i="2" s="1"/>
  <c r="AR2091" i="2"/>
  <c r="G2091" i="2"/>
  <c r="V2091" i="2"/>
  <c r="H2091" i="2"/>
  <c r="Y2091" i="2"/>
  <c r="Y2092" i="2" s="1"/>
  <c r="I2091" i="2"/>
  <c r="R2091" i="2"/>
  <c r="Z2091" i="2"/>
  <c r="AG2091" i="2"/>
  <c r="AO2091" i="2"/>
  <c r="AU2091" i="2"/>
  <c r="S2091" i="2"/>
  <c r="AA2091" i="2"/>
  <c r="AH2091" i="2"/>
  <c r="AP2091" i="2"/>
  <c r="AV2091" i="2"/>
  <c r="U2091" i="2"/>
  <c r="AE2091" i="2"/>
  <c r="J2091" i="2"/>
  <c r="K2091" i="2"/>
  <c r="T2091" i="2"/>
  <c r="AC2091" i="2"/>
  <c r="AI2091" i="2"/>
  <c r="AQ2091" i="2"/>
  <c r="N2089" i="2"/>
  <c r="N2090" i="2" s="1"/>
  <c r="T2089" i="2"/>
  <c r="AD2089" i="2"/>
  <c r="AK2089" i="2"/>
  <c r="AR2089" i="2"/>
  <c r="AX2089" i="2"/>
  <c r="H2089" i="2"/>
  <c r="P2089" i="2"/>
  <c r="V2089" i="2"/>
  <c r="AF2089" i="2"/>
  <c r="AN2089" i="2"/>
  <c r="AT2089" i="2"/>
  <c r="I2089" i="2"/>
  <c r="Q2089" i="2"/>
  <c r="Y2089" i="2"/>
  <c r="Y2090" i="2" s="1"/>
  <c r="AG2089" i="2"/>
  <c r="AO2089" i="2"/>
  <c r="AU2089" i="2"/>
  <c r="G2089" i="2"/>
  <c r="O2089" i="2"/>
  <c r="U2089" i="2"/>
  <c r="AE2089" i="2"/>
  <c r="AL2089" i="2"/>
  <c r="AS2089" i="2"/>
  <c r="J2089" i="2"/>
  <c r="R2089" i="2"/>
  <c r="Z2089" i="2"/>
  <c r="AH2089" i="2"/>
  <c r="AP2089" i="2"/>
  <c r="AV2089" i="2"/>
  <c r="K2089" i="2"/>
  <c r="S2089" i="2"/>
  <c r="AA2089" i="2"/>
  <c r="AI2089" i="2"/>
  <c r="AQ2089" i="2"/>
  <c r="M2087" i="2"/>
  <c r="S2087" i="2"/>
  <c r="Z2087" i="2"/>
  <c r="AF2087" i="2"/>
  <c r="AN2087" i="2"/>
  <c r="AT2087" i="2"/>
  <c r="G2087" i="2"/>
  <c r="N2087" i="2"/>
  <c r="N2088" i="2" s="1"/>
  <c r="T2087" i="2"/>
  <c r="AA2087" i="2"/>
  <c r="AG2087" i="2"/>
  <c r="AO2087" i="2"/>
  <c r="AU2087" i="2"/>
  <c r="J2087" i="2"/>
  <c r="Q2087" i="2"/>
  <c r="X2087" i="2"/>
  <c r="AD2087" i="2"/>
  <c r="AK2087" i="2"/>
  <c r="AR2087" i="2"/>
  <c r="AX2087" i="2"/>
  <c r="K2087" i="2"/>
  <c r="R2087" i="2"/>
  <c r="Y2087" i="2"/>
  <c r="Y2088" i="2" s="1"/>
  <c r="AE2087" i="2"/>
  <c r="AL2087" i="2"/>
  <c r="AS2087" i="2"/>
  <c r="H2087" i="2"/>
  <c r="O2087" i="2"/>
  <c r="U2087" i="2"/>
  <c r="AB2087" i="2"/>
  <c r="AH2087" i="2"/>
  <c r="AP2087" i="2"/>
  <c r="AV2087" i="2"/>
  <c r="I2087" i="2"/>
  <c r="P2087" i="2"/>
  <c r="V2087" i="2"/>
  <c r="AC2087" i="2"/>
  <c r="AI2087" i="2"/>
  <c r="AQ2087" i="2"/>
  <c r="BR2117" i="2"/>
  <c r="BP2117" i="2"/>
  <c r="BM2117" i="2"/>
  <c r="BR2116" i="2"/>
  <c r="BP2116" i="2"/>
  <c r="BM2116" i="2"/>
  <c r="BR2115" i="2"/>
  <c r="BP2115" i="2"/>
  <c r="BM2115" i="2"/>
  <c r="H2092" i="2" l="1"/>
  <c r="H2088" i="2"/>
  <c r="H2090" i="2"/>
  <c r="AI2088" i="2"/>
  <c r="AC2088" i="2"/>
  <c r="AH2088" i="2"/>
  <c r="AL2088" i="2"/>
  <c r="AR2088" i="2"/>
  <c r="AU2088" i="2"/>
  <c r="M2088" i="2"/>
  <c r="AV2090" i="2"/>
  <c r="AS2090" i="2"/>
  <c r="AU2090" i="2"/>
  <c r="AT2090" i="2"/>
  <c r="AX2090" i="2"/>
  <c r="AQ2092" i="2"/>
  <c r="AE2092" i="2"/>
  <c r="S2092" i="2"/>
  <c r="AX2092" i="2"/>
  <c r="AX2088" i="2"/>
  <c r="AA2092" i="2"/>
  <c r="AR2092" i="2"/>
  <c r="AL2092" i="2"/>
  <c r="V2088" i="2"/>
  <c r="AB2088" i="2"/>
  <c r="AE2088" i="2"/>
  <c r="AK2088" i="2"/>
  <c r="AO2088" i="2"/>
  <c r="AT2088" i="2"/>
  <c r="AQ2090" i="2"/>
  <c r="AP2090" i="2"/>
  <c r="AL2090" i="2"/>
  <c r="AO2090" i="2"/>
  <c r="AN2090" i="2"/>
  <c r="AR2090" i="2"/>
  <c r="AI2092" i="2"/>
  <c r="U2092" i="2"/>
  <c r="AU2092" i="2"/>
  <c r="AT2092" i="2"/>
  <c r="AD2092" i="2"/>
  <c r="AS2088" i="2"/>
  <c r="S2088" i="2"/>
  <c r="R2092" i="2"/>
  <c r="U2088" i="2"/>
  <c r="AD2088" i="2"/>
  <c r="AG2088" i="2"/>
  <c r="AN2088" i="2"/>
  <c r="AI2090" i="2"/>
  <c r="AH2090" i="2"/>
  <c r="AE2090" i="2"/>
  <c r="AG2090" i="2"/>
  <c r="AF2090" i="2"/>
  <c r="AK2090" i="2"/>
  <c r="AC2092" i="2"/>
  <c r="AV2092" i="2"/>
  <c r="AO2092" i="2"/>
  <c r="AN2092" i="2"/>
  <c r="AS2092" i="2"/>
  <c r="P2088" i="2"/>
  <c r="O2088" i="2"/>
  <c r="R2088" i="2"/>
  <c r="X2088" i="2"/>
  <c r="AA2088" i="2"/>
  <c r="AF2088" i="2"/>
  <c r="AA2090" i="2"/>
  <c r="Z2090" i="2"/>
  <c r="U2090" i="2"/>
  <c r="V2090" i="2"/>
  <c r="AD2090" i="2"/>
  <c r="T2092" i="2"/>
  <c r="AP2092" i="2"/>
  <c r="AG2092" i="2"/>
  <c r="V2092" i="2"/>
  <c r="AF2092" i="2"/>
  <c r="O2092" i="2"/>
  <c r="AP2088" i="2"/>
  <c r="AQ2088" i="2"/>
  <c r="AV2088" i="2"/>
  <c r="Q2088" i="2"/>
  <c r="T2088" i="2"/>
  <c r="Z2088" i="2"/>
  <c r="S2090" i="2"/>
  <c r="R2090" i="2"/>
  <c r="O2090" i="2"/>
  <c r="Q2090" i="2"/>
  <c r="P2090" i="2"/>
  <c r="T2090" i="2"/>
  <c r="AH2092" i="2"/>
  <c r="Z2092" i="2"/>
  <c r="P2092" i="2"/>
  <c r="AK2092" i="2"/>
  <c r="BP2091" i="2"/>
  <c r="BQ2091" i="2" s="1"/>
  <c r="J2092" i="2"/>
  <c r="BP2092" i="2" s="1"/>
  <c r="I2092" i="2"/>
  <c r="BR2091" i="2"/>
  <c r="BS2091" i="2" s="1"/>
  <c r="K2092" i="2"/>
  <c r="BR2092" i="2" s="1"/>
  <c r="G2092" i="2"/>
  <c r="BM2091" i="2"/>
  <c r="K2090" i="2"/>
  <c r="BR2090" i="2" s="1"/>
  <c r="BR2089" i="2"/>
  <c r="BS2089" i="2" s="1"/>
  <c r="BP2089" i="2"/>
  <c r="BQ2089" i="2" s="1"/>
  <c r="J2090" i="2"/>
  <c r="BP2090" i="2" s="1"/>
  <c r="BM2089" i="2"/>
  <c r="G2090" i="2"/>
  <c r="I2090" i="2"/>
  <c r="I2088" i="2"/>
  <c r="K2088" i="2"/>
  <c r="BR2088" i="2" s="1"/>
  <c r="BR2087" i="2"/>
  <c r="BS2087" i="2" s="1"/>
  <c r="BP2087" i="2"/>
  <c r="BQ2087" i="2" s="1"/>
  <c r="J2088" i="2"/>
  <c r="BP2088" i="2" s="1"/>
  <c r="BM2087" i="2"/>
  <c r="G2088" i="2"/>
  <c r="BR2085" i="2"/>
  <c r="BS2085" i="2" s="1"/>
  <c r="BP2085" i="2"/>
  <c r="BQ2085" i="2" s="1"/>
  <c r="BM2085" i="2"/>
  <c r="BR2086" i="2"/>
  <c r="BS2086" i="2" s="1"/>
  <c r="BP2086" i="2"/>
  <c r="BQ2086" i="2" s="1"/>
  <c r="BM2086" i="2"/>
  <c r="BN2089" i="2" l="1"/>
  <c r="BO2089" i="2" s="1"/>
  <c r="BS2092" i="2"/>
  <c r="BQ2092" i="2"/>
  <c r="BN2091" i="2"/>
  <c r="BO2091" i="2" s="1"/>
  <c r="BM2092" i="2"/>
  <c r="BJ2092" i="2"/>
  <c r="BN2085" i="2"/>
  <c r="BO2085" i="2" s="1"/>
  <c r="BM2090" i="2"/>
  <c r="BJ2090" i="2"/>
  <c r="BN2087" i="2"/>
  <c r="BO2087" i="2" s="1"/>
  <c r="BS2090" i="2"/>
  <c r="BQ2090" i="2"/>
  <c r="BM2088" i="2"/>
  <c r="BJ2088" i="2"/>
  <c r="BS2088" i="2"/>
  <c r="BQ2088" i="2"/>
  <c r="BN2086" i="2"/>
  <c r="BO2086" i="2" s="1"/>
  <c r="BB241" i="2"/>
  <c r="BN2092" i="2" l="1"/>
  <c r="BO2092" i="2" s="1"/>
  <c r="BN2088" i="2"/>
  <c r="BO2088" i="2" s="1"/>
  <c r="BN2090" i="2"/>
  <c r="BO2090" i="2" s="1"/>
  <c r="BL2170" i="2"/>
  <c r="BK2170" i="2"/>
  <c r="BH2170" i="2"/>
  <c r="BG2170" i="2"/>
  <c r="BE2170" i="2"/>
  <c r="BD2170" i="2"/>
  <c r="BC2170" i="2"/>
  <c r="BA2170" i="2"/>
  <c r="AZ2170" i="2"/>
  <c r="C2169" i="2"/>
  <c r="AW2169" i="2" s="1"/>
  <c r="BL2168" i="2"/>
  <c r="BK2168" i="2"/>
  <c r="BH2168" i="2"/>
  <c r="BG2168" i="2"/>
  <c r="BE2168" i="2"/>
  <c r="BD2168" i="2"/>
  <c r="BC2168" i="2"/>
  <c r="BA2168" i="2"/>
  <c r="AZ2168" i="2"/>
  <c r="C2167" i="2"/>
  <c r="AW2167" i="2" s="1"/>
  <c r="BL2166" i="2"/>
  <c r="BK2166" i="2"/>
  <c r="BH2166" i="2"/>
  <c r="BG2166" i="2"/>
  <c r="BE2166" i="2"/>
  <c r="BD2166" i="2"/>
  <c r="BC2166" i="2"/>
  <c r="BA2166" i="2"/>
  <c r="AZ2166" i="2"/>
  <c r="C2165" i="2"/>
  <c r="AW2165" i="2" s="1"/>
  <c r="BL2164" i="2"/>
  <c r="BK2164" i="2"/>
  <c r="BH2164" i="2"/>
  <c r="BG2164" i="2"/>
  <c r="BE2164" i="2"/>
  <c r="BD2164" i="2"/>
  <c r="BC2164" i="2"/>
  <c r="BA2164" i="2"/>
  <c r="AZ2164" i="2"/>
  <c r="C2163" i="2"/>
  <c r="AW2163" i="2" s="1"/>
  <c r="BL2162" i="2"/>
  <c r="BK2162" i="2"/>
  <c r="BH2162" i="2"/>
  <c r="BG2162" i="2"/>
  <c r="BE2162" i="2"/>
  <c r="BD2162" i="2"/>
  <c r="BC2162" i="2"/>
  <c r="BA2162" i="2"/>
  <c r="AZ2162" i="2"/>
  <c r="C2161" i="2"/>
  <c r="AW2161" i="2" s="1"/>
  <c r="BL2160" i="2"/>
  <c r="BK2160" i="2"/>
  <c r="BH2160" i="2"/>
  <c r="BG2160" i="2"/>
  <c r="BE2160" i="2"/>
  <c r="BD2160" i="2"/>
  <c r="BC2160" i="2"/>
  <c r="BA2160" i="2"/>
  <c r="AZ2160" i="2"/>
  <c r="C2159" i="2"/>
  <c r="AW2159" i="2" s="1"/>
  <c r="BL2158" i="2"/>
  <c r="BK2158" i="2"/>
  <c r="BH2158" i="2"/>
  <c r="BG2158" i="2"/>
  <c r="BE2158" i="2"/>
  <c r="BD2158" i="2"/>
  <c r="BC2158" i="2"/>
  <c r="BA2158" i="2"/>
  <c r="AZ2158" i="2"/>
  <c r="C2157" i="2"/>
  <c r="AW2157" i="2" s="1"/>
  <c r="BL2156" i="2"/>
  <c r="BK2156" i="2"/>
  <c r="BH2156" i="2"/>
  <c r="BG2156" i="2"/>
  <c r="BE2156" i="2"/>
  <c r="BD2156" i="2"/>
  <c r="BC2156" i="2"/>
  <c r="BA2156" i="2"/>
  <c r="AZ2156" i="2"/>
  <c r="C2155" i="2"/>
  <c r="AW2155" i="2" s="1"/>
  <c r="BL2154" i="2"/>
  <c r="BK2154" i="2"/>
  <c r="BH2154" i="2"/>
  <c r="BG2154" i="2"/>
  <c r="BE2154" i="2"/>
  <c r="BD2154" i="2"/>
  <c r="BC2154" i="2"/>
  <c r="BA2154" i="2"/>
  <c r="AZ2154" i="2"/>
  <c r="C2153" i="2"/>
  <c r="AW2153" i="2" s="1"/>
  <c r="BL2152" i="2"/>
  <c r="BK2152" i="2"/>
  <c r="BH2152" i="2"/>
  <c r="BG2152" i="2"/>
  <c r="BE2152" i="2"/>
  <c r="BD2152" i="2"/>
  <c r="BC2152" i="2"/>
  <c r="BA2152" i="2"/>
  <c r="AZ2152" i="2"/>
  <c r="C2151" i="2"/>
  <c r="AW2151" i="2" s="1"/>
  <c r="BL2150" i="2"/>
  <c r="BK2150" i="2"/>
  <c r="BH2150" i="2"/>
  <c r="BG2150" i="2"/>
  <c r="BE2150" i="2"/>
  <c r="BD2150" i="2"/>
  <c r="BC2150" i="2"/>
  <c r="BA2150" i="2"/>
  <c r="AZ2150" i="2"/>
  <c r="C2149" i="2"/>
  <c r="AW2149" i="2" s="1"/>
  <c r="BL2148" i="2"/>
  <c r="BK2148" i="2"/>
  <c r="BH2148" i="2"/>
  <c r="BG2148" i="2"/>
  <c r="BE2148" i="2"/>
  <c r="BD2148" i="2"/>
  <c r="BC2148" i="2"/>
  <c r="BA2148" i="2"/>
  <c r="AZ2148" i="2"/>
  <c r="C2147" i="2"/>
  <c r="AW2147" i="2" s="1"/>
  <c r="BL2146" i="2"/>
  <c r="BK2146" i="2"/>
  <c r="BH2146" i="2"/>
  <c r="BG2146" i="2"/>
  <c r="BE2146" i="2"/>
  <c r="BD2146" i="2"/>
  <c r="BC2146" i="2"/>
  <c r="BA2146" i="2"/>
  <c r="AZ2146" i="2"/>
  <c r="C2145" i="2"/>
  <c r="AW2145" i="2" s="1"/>
  <c r="BL2144" i="2"/>
  <c r="BK2144" i="2"/>
  <c r="BH2144" i="2"/>
  <c r="BG2144" i="2"/>
  <c r="BE2144" i="2"/>
  <c r="BD2144" i="2"/>
  <c r="BC2144" i="2"/>
  <c r="BA2144" i="2"/>
  <c r="AZ2144" i="2"/>
  <c r="C2143" i="2"/>
  <c r="AW2143" i="2" s="1"/>
  <c r="BL2142" i="2"/>
  <c r="BK2142" i="2"/>
  <c r="BH2142" i="2"/>
  <c r="BG2142" i="2"/>
  <c r="BE2142" i="2"/>
  <c r="BD2142" i="2"/>
  <c r="BC2142" i="2"/>
  <c r="BA2142" i="2"/>
  <c r="AZ2142" i="2"/>
  <c r="C2141" i="2"/>
  <c r="AT2141" i="2" s="1"/>
  <c r="BL2140" i="2"/>
  <c r="BK2140" i="2"/>
  <c r="BH2140" i="2"/>
  <c r="BG2140" i="2"/>
  <c r="BE2140" i="2"/>
  <c r="BD2140" i="2"/>
  <c r="BC2140" i="2"/>
  <c r="BA2140" i="2"/>
  <c r="AZ2140" i="2"/>
  <c r="C2139" i="2"/>
  <c r="AU2139" i="2" s="1"/>
  <c r="BL2138" i="2"/>
  <c r="BK2138" i="2"/>
  <c r="BH2138" i="2"/>
  <c r="BG2138" i="2"/>
  <c r="BE2138" i="2"/>
  <c r="BD2138" i="2"/>
  <c r="BC2138" i="2"/>
  <c r="BA2138" i="2"/>
  <c r="AZ2138" i="2"/>
  <c r="C2137" i="2"/>
  <c r="AW2137" i="2" s="1"/>
  <c r="AW2148" i="2" l="1"/>
  <c r="AW2154" i="2"/>
  <c r="AW2160" i="2"/>
  <c r="AW2166" i="2"/>
  <c r="AU2140" i="2"/>
  <c r="AW2152" i="2"/>
  <c r="AW2170" i="2"/>
  <c r="AT2142" i="2"/>
  <c r="AW2146" i="2"/>
  <c r="AW2158" i="2"/>
  <c r="AW2164" i="2"/>
  <c r="AW2144" i="2"/>
  <c r="AW2138" i="2"/>
  <c r="AW2150" i="2"/>
  <c r="AW2156" i="2"/>
  <c r="AW2162" i="2"/>
  <c r="AW2168" i="2"/>
  <c r="O2169" i="2"/>
  <c r="J2169" i="2"/>
  <c r="Q2169" i="2"/>
  <c r="X2169" i="2"/>
  <c r="AD2169" i="2"/>
  <c r="AK2169" i="2"/>
  <c r="AR2169" i="2"/>
  <c r="AX2169" i="2"/>
  <c r="K2169" i="2"/>
  <c r="R2169" i="2"/>
  <c r="Y2169" i="2"/>
  <c r="Y2170" i="2" s="1"/>
  <c r="AE2169" i="2"/>
  <c r="AL2169" i="2"/>
  <c r="AS2169" i="2"/>
  <c r="M2169" i="2"/>
  <c r="S2169" i="2"/>
  <c r="Z2169" i="2"/>
  <c r="AF2169" i="2"/>
  <c r="AN2169" i="2"/>
  <c r="AT2169" i="2"/>
  <c r="G2169" i="2"/>
  <c r="N2169" i="2"/>
  <c r="N2170" i="2" s="1"/>
  <c r="T2169" i="2"/>
  <c r="AA2169" i="2"/>
  <c r="AG2169" i="2"/>
  <c r="AO2169" i="2"/>
  <c r="AU2169" i="2"/>
  <c r="H2169" i="2"/>
  <c r="U2169" i="2"/>
  <c r="AB2169" i="2"/>
  <c r="AH2169" i="2"/>
  <c r="AP2169" i="2"/>
  <c r="AV2169" i="2"/>
  <c r="I2169" i="2"/>
  <c r="P2169" i="2"/>
  <c r="V2169" i="2"/>
  <c r="AC2169" i="2"/>
  <c r="AI2169" i="2"/>
  <c r="AQ2169" i="2"/>
  <c r="AB2167" i="2"/>
  <c r="Q2167" i="2"/>
  <c r="X2167" i="2"/>
  <c r="AD2167" i="2"/>
  <c r="AK2167" i="2"/>
  <c r="AR2167" i="2"/>
  <c r="AX2167" i="2"/>
  <c r="K2167" i="2"/>
  <c r="R2167" i="2"/>
  <c r="Y2167" i="2"/>
  <c r="Y2168" i="2" s="1"/>
  <c r="AE2167" i="2"/>
  <c r="AL2167" i="2"/>
  <c r="AS2167" i="2"/>
  <c r="M2167" i="2"/>
  <c r="S2167" i="2"/>
  <c r="Z2167" i="2"/>
  <c r="AF2167" i="2"/>
  <c r="AN2167" i="2"/>
  <c r="AT2167" i="2"/>
  <c r="U2167" i="2"/>
  <c r="J2167" i="2"/>
  <c r="G2167" i="2"/>
  <c r="N2167" i="2"/>
  <c r="N2168" i="2" s="1"/>
  <c r="T2167" i="2"/>
  <c r="AA2167" i="2"/>
  <c r="AG2167" i="2"/>
  <c r="AO2167" i="2"/>
  <c r="AU2167" i="2"/>
  <c r="H2167" i="2"/>
  <c r="O2167" i="2"/>
  <c r="AH2167" i="2"/>
  <c r="AP2167" i="2"/>
  <c r="AV2167" i="2"/>
  <c r="P2167" i="2"/>
  <c r="V2167" i="2"/>
  <c r="AC2167" i="2"/>
  <c r="AI2167" i="2"/>
  <c r="AQ2167" i="2"/>
  <c r="J2165" i="2"/>
  <c r="Q2165" i="2"/>
  <c r="X2165" i="2"/>
  <c r="AD2165" i="2"/>
  <c r="AK2165" i="2"/>
  <c r="AR2165" i="2"/>
  <c r="AX2165" i="2"/>
  <c r="K2165" i="2"/>
  <c r="R2165" i="2"/>
  <c r="Y2165" i="2"/>
  <c r="Y2166" i="2" s="1"/>
  <c r="AE2165" i="2"/>
  <c r="AL2165" i="2"/>
  <c r="AS2165" i="2"/>
  <c r="M2165" i="2"/>
  <c r="S2165" i="2"/>
  <c r="Z2165" i="2"/>
  <c r="AF2165" i="2"/>
  <c r="AN2165" i="2"/>
  <c r="AT2165" i="2"/>
  <c r="G2165" i="2"/>
  <c r="N2165" i="2"/>
  <c r="N2166" i="2" s="1"/>
  <c r="T2165" i="2"/>
  <c r="AA2165" i="2"/>
  <c r="AG2165" i="2"/>
  <c r="AO2165" i="2"/>
  <c r="AU2165" i="2"/>
  <c r="H2165" i="2"/>
  <c r="O2165" i="2"/>
  <c r="U2165" i="2"/>
  <c r="AB2165" i="2"/>
  <c r="AH2165" i="2"/>
  <c r="AP2165" i="2"/>
  <c r="AV2165" i="2"/>
  <c r="I2165" i="2"/>
  <c r="P2165" i="2"/>
  <c r="V2165" i="2"/>
  <c r="AC2165" i="2"/>
  <c r="AI2165" i="2"/>
  <c r="AQ2165" i="2"/>
  <c r="Q2163" i="2"/>
  <c r="K2163" i="2"/>
  <c r="R2163" i="2"/>
  <c r="Y2163" i="2"/>
  <c r="Y2164" i="2" s="1"/>
  <c r="AE2163" i="2"/>
  <c r="AL2163" i="2"/>
  <c r="AS2163" i="2"/>
  <c r="M2163" i="2"/>
  <c r="S2163" i="2"/>
  <c r="Z2163" i="2"/>
  <c r="AF2163" i="2"/>
  <c r="AN2163" i="2"/>
  <c r="AT2163" i="2"/>
  <c r="J2163" i="2"/>
  <c r="X2163" i="2"/>
  <c r="AR2163" i="2"/>
  <c r="G2163" i="2"/>
  <c r="N2163" i="2"/>
  <c r="N2164" i="2" s="1"/>
  <c r="T2163" i="2"/>
  <c r="AA2163" i="2"/>
  <c r="AG2163" i="2"/>
  <c r="AO2163" i="2"/>
  <c r="AU2163" i="2"/>
  <c r="AK2163" i="2"/>
  <c r="H2163" i="2"/>
  <c r="O2163" i="2"/>
  <c r="U2163" i="2"/>
  <c r="AB2163" i="2"/>
  <c r="AH2163" i="2"/>
  <c r="AP2163" i="2"/>
  <c r="AV2163" i="2"/>
  <c r="AD2163" i="2"/>
  <c r="AX2163" i="2"/>
  <c r="I2163" i="2"/>
  <c r="P2163" i="2"/>
  <c r="V2163" i="2"/>
  <c r="AC2163" i="2"/>
  <c r="AI2163" i="2"/>
  <c r="AQ2163" i="2"/>
  <c r="J2161" i="2"/>
  <c r="Q2161" i="2"/>
  <c r="AD2161" i="2"/>
  <c r="AK2161" i="2"/>
  <c r="AR2161" i="2"/>
  <c r="AX2161" i="2"/>
  <c r="K2161" i="2"/>
  <c r="Y2161" i="2"/>
  <c r="Y2162" i="2" s="1"/>
  <c r="AL2161" i="2"/>
  <c r="S2161" i="2"/>
  <c r="G2161" i="2"/>
  <c r="N2161" i="2"/>
  <c r="N2162" i="2" s="1"/>
  <c r="T2161" i="2"/>
  <c r="AA2161" i="2"/>
  <c r="AG2161" i="2"/>
  <c r="AO2161" i="2"/>
  <c r="AU2161" i="2"/>
  <c r="X2161" i="2"/>
  <c r="R2161" i="2"/>
  <c r="AE2161" i="2"/>
  <c r="AS2161" i="2"/>
  <c r="M2161" i="2"/>
  <c r="AT2161" i="2"/>
  <c r="H2161" i="2"/>
  <c r="O2161" i="2"/>
  <c r="U2161" i="2"/>
  <c r="AB2161" i="2"/>
  <c r="AH2161" i="2"/>
  <c r="AP2161" i="2"/>
  <c r="AV2161" i="2"/>
  <c r="Z2161" i="2"/>
  <c r="AF2161" i="2"/>
  <c r="AN2161" i="2"/>
  <c r="I2161" i="2"/>
  <c r="P2161" i="2"/>
  <c r="V2161" i="2"/>
  <c r="AC2161" i="2"/>
  <c r="AI2161" i="2"/>
  <c r="AQ2161" i="2"/>
  <c r="X2159" i="2"/>
  <c r="AD2159" i="2"/>
  <c r="AK2159" i="2"/>
  <c r="AR2159" i="2"/>
  <c r="AX2159" i="2"/>
  <c r="K2159" i="2"/>
  <c r="R2159" i="2"/>
  <c r="Y2159" i="2"/>
  <c r="Y2160" i="2" s="1"/>
  <c r="AE2159" i="2"/>
  <c r="AL2159" i="2"/>
  <c r="AS2159" i="2"/>
  <c r="J2159" i="2"/>
  <c r="AT2159" i="2"/>
  <c r="G2159" i="2"/>
  <c r="N2159" i="2"/>
  <c r="N2160" i="2" s="1"/>
  <c r="T2159" i="2"/>
  <c r="AA2159" i="2"/>
  <c r="AG2159" i="2"/>
  <c r="AO2159" i="2"/>
  <c r="AU2159" i="2"/>
  <c r="S2159" i="2"/>
  <c r="AF2159" i="2"/>
  <c r="AN2159" i="2"/>
  <c r="H2159" i="2"/>
  <c r="O2159" i="2"/>
  <c r="U2159" i="2"/>
  <c r="AB2159" i="2"/>
  <c r="AH2159" i="2"/>
  <c r="AP2159" i="2"/>
  <c r="AV2159" i="2"/>
  <c r="Q2159" i="2"/>
  <c r="M2159" i="2"/>
  <c r="Z2159" i="2"/>
  <c r="I2159" i="2"/>
  <c r="P2159" i="2"/>
  <c r="V2159" i="2"/>
  <c r="AC2159" i="2"/>
  <c r="AI2159" i="2"/>
  <c r="AQ2159" i="2"/>
  <c r="X2157" i="2"/>
  <c r="AD2157" i="2"/>
  <c r="AK2157" i="2"/>
  <c r="AR2157" i="2"/>
  <c r="J2157" i="2"/>
  <c r="K2157" i="2"/>
  <c r="R2157" i="2"/>
  <c r="Y2157" i="2"/>
  <c r="Y2158" i="2" s="1"/>
  <c r="AE2157" i="2"/>
  <c r="AL2157" i="2"/>
  <c r="AS2157" i="2"/>
  <c r="M2157" i="2"/>
  <c r="S2157" i="2"/>
  <c r="Z2157" i="2"/>
  <c r="AF2157" i="2"/>
  <c r="AN2157" i="2"/>
  <c r="AT2157" i="2"/>
  <c r="Q2157" i="2"/>
  <c r="AX2157" i="2"/>
  <c r="G2157" i="2"/>
  <c r="N2157" i="2"/>
  <c r="N2158" i="2" s="1"/>
  <c r="T2157" i="2"/>
  <c r="AA2157" i="2"/>
  <c r="AG2157" i="2"/>
  <c r="AO2157" i="2"/>
  <c r="AU2157" i="2"/>
  <c r="H2157" i="2"/>
  <c r="O2157" i="2"/>
  <c r="U2157" i="2"/>
  <c r="AB2157" i="2"/>
  <c r="AH2157" i="2"/>
  <c r="AP2157" i="2"/>
  <c r="AV2157" i="2"/>
  <c r="I2157" i="2"/>
  <c r="P2157" i="2"/>
  <c r="V2157" i="2"/>
  <c r="AC2157" i="2"/>
  <c r="AI2157" i="2"/>
  <c r="AQ2157" i="2"/>
  <c r="M2155" i="2"/>
  <c r="S2155" i="2"/>
  <c r="Z2155" i="2"/>
  <c r="AF2155" i="2"/>
  <c r="AN2155" i="2"/>
  <c r="AT2155" i="2"/>
  <c r="J2155" i="2"/>
  <c r="Q2155" i="2"/>
  <c r="AD2155" i="2"/>
  <c r="AK2155" i="2"/>
  <c r="AR2155" i="2"/>
  <c r="K2155" i="2"/>
  <c r="R2155" i="2"/>
  <c r="Y2155" i="2"/>
  <c r="Y2156" i="2" s="1"/>
  <c r="AE2155" i="2"/>
  <c r="AL2155" i="2"/>
  <c r="AS2155" i="2"/>
  <c r="G2155" i="2"/>
  <c r="N2155" i="2"/>
  <c r="N2156" i="2" s="1"/>
  <c r="T2155" i="2"/>
  <c r="AA2155" i="2"/>
  <c r="AG2155" i="2"/>
  <c r="AO2155" i="2"/>
  <c r="AU2155" i="2"/>
  <c r="X2155" i="2"/>
  <c r="AX2155" i="2"/>
  <c r="H2155" i="2"/>
  <c r="O2155" i="2"/>
  <c r="U2155" i="2"/>
  <c r="AB2155" i="2"/>
  <c r="AH2155" i="2"/>
  <c r="AP2155" i="2"/>
  <c r="AV2155" i="2"/>
  <c r="I2155" i="2"/>
  <c r="P2155" i="2"/>
  <c r="V2155" i="2"/>
  <c r="AC2155" i="2"/>
  <c r="AI2155" i="2"/>
  <c r="AQ2155" i="2"/>
  <c r="Y2153" i="2"/>
  <c r="Y2154" i="2" s="1"/>
  <c r="I2153" i="2"/>
  <c r="AI2153" i="2"/>
  <c r="J2153" i="2"/>
  <c r="Q2153" i="2"/>
  <c r="X2153" i="2"/>
  <c r="AD2153" i="2"/>
  <c r="AK2153" i="2"/>
  <c r="AR2153" i="2"/>
  <c r="AX2153" i="2"/>
  <c r="M2153" i="2"/>
  <c r="S2153" i="2"/>
  <c r="Z2153" i="2"/>
  <c r="AF2153" i="2"/>
  <c r="AN2153" i="2"/>
  <c r="AT2153" i="2"/>
  <c r="R2153" i="2"/>
  <c r="AE2153" i="2"/>
  <c r="G2153" i="2"/>
  <c r="N2153" i="2"/>
  <c r="N2154" i="2" s="1"/>
  <c r="T2153" i="2"/>
  <c r="AA2153" i="2"/>
  <c r="AG2153" i="2"/>
  <c r="AO2153" i="2"/>
  <c r="AU2153" i="2"/>
  <c r="K2153" i="2"/>
  <c r="AL2153" i="2"/>
  <c r="H2153" i="2"/>
  <c r="O2153" i="2"/>
  <c r="U2153" i="2"/>
  <c r="AB2153" i="2"/>
  <c r="AH2153" i="2"/>
  <c r="AP2153" i="2"/>
  <c r="AV2153" i="2"/>
  <c r="AS2153" i="2"/>
  <c r="P2153" i="2"/>
  <c r="V2153" i="2"/>
  <c r="AC2153" i="2"/>
  <c r="AQ2153" i="2"/>
  <c r="G2151" i="2"/>
  <c r="AG2151" i="2"/>
  <c r="AB2151" i="2"/>
  <c r="AV2151" i="2"/>
  <c r="J2151" i="2"/>
  <c r="Q2151" i="2"/>
  <c r="X2151" i="2"/>
  <c r="AD2151" i="2"/>
  <c r="AK2151" i="2"/>
  <c r="AR2151" i="2"/>
  <c r="AX2151" i="2"/>
  <c r="K2151" i="2"/>
  <c r="R2151" i="2"/>
  <c r="Y2151" i="2"/>
  <c r="Y2152" i="2" s="1"/>
  <c r="AE2151" i="2"/>
  <c r="AL2151" i="2"/>
  <c r="AS2151" i="2"/>
  <c r="M2151" i="2"/>
  <c r="S2151" i="2"/>
  <c r="Z2151" i="2"/>
  <c r="AF2151" i="2"/>
  <c r="AN2151" i="2"/>
  <c r="AT2151" i="2"/>
  <c r="N2151" i="2"/>
  <c r="N2152" i="2" s="1"/>
  <c r="T2151" i="2"/>
  <c r="AA2151" i="2"/>
  <c r="AO2151" i="2"/>
  <c r="AU2151" i="2"/>
  <c r="H2151" i="2"/>
  <c r="O2151" i="2"/>
  <c r="U2151" i="2"/>
  <c r="AH2151" i="2"/>
  <c r="AP2151" i="2"/>
  <c r="I2151" i="2"/>
  <c r="P2151" i="2"/>
  <c r="V2151" i="2"/>
  <c r="AC2151" i="2"/>
  <c r="AI2151" i="2"/>
  <c r="AQ2151" i="2"/>
  <c r="AL2149" i="2"/>
  <c r="J2149" i="2"/>
  <c r="Q2149" i="2"/>
  <c r="X2149" i="2"/>
  <c r="AD2149" i="2"/>
  <c r="AK2149" i="2"/>
  <c r="AR2149" i="2"/>
  <c r="AX2149" i="2"/>
  <c r="M2149" i="2"/>
  <c r="S2149" i="2"/>
  <c r="Z2149" i="2"/>
  <c r="AF2149" i="2"/>
  <c r="AN2149" i="2"/>
  <c r="AT2149" i="2"/>
  <c r="R2149" i="2"/>
  <c r="AE2149" i="2"/>
  <c r="T2149" i="2"/>
  <c r="AG2149" i="2"/>
  <c r="H2149" i="2"/>
  <c r="O2149" i="2"/>
  <c r="U2149" i="2"/>
  <c r="AB2149" i="2"/>
  <c r="AH2149" i="2"/>
  <c r="AP2149" i="2"/>
  <c r="AV2149" i="2"/>
  <c r="K2149" i="2"/>
  <c r="Y2149" i="2"/>
  <c r="Y2150" i="2" s="1"/>
  <c r="AS2149" i="2"/>
  <c r="G2149" i="2"/>
  <c r="N2149" i="2"/>
  <c r="N2150" i="2" s="1"/>
  <c r="AA2149" i="2"/>
  <c r="AO2149" i="2"/>
  <c r="AU2149" i="2"/>
  <c r="I2149" i="2"/>
  <c r="P2149" i="2"/>
  <c r="V2149" i="2"/>
  <c r="AC2149" i="2"/>
  <c r="AI2149" i="2"/>
  <c r="AQ2149" i="2"/>
  <c r="M2147" i="2"/>
  <c r="S2147" i="2"/>
  <c r="Z2147" i="2"/>
  <c r="AF2147" i="2"/>
  <c r="AN2147" i="2"/>
  <c r="AT2147" i="2"/>
  <c r="K2147" i="2"/>
  <c r="R2147" i="2"/>
  <c r="Y2147" i="2"/>
  <c r="Y2148" i="2" s="1"/>
  <c r="AE2147" i="2"/>
  <c r="AL2147" i="2"/>
  <c r="AS2147" i="2"/>
  <c r="G2147" i="2"/>
  <c r="N2147" i="2"/>
  <c r="N2148" i="2" s="1"/>
  <c r="T2147" i="2"/>
  <c r="AA2147" i="2"/>
  <c r="AG2147" i="2"/>
  <c r="AO2147" i="2"/>
  <c r="AU2147" i="2"/>
  <c r="J2147" i="2"/>
  <c r="Q2147" i="2"/>
  <c r="X2147" i="2"/>
  <c r="AD2147" i="2"/>
  <c r="AK2147" i="2"/>
  <c r="AR2147" i="2"/>
  <c r="AX2147" i="2"/>
  <c r="H2147" i="2"/>
  <c r="O2147" i="2"/>
  <c r="U2147" i="2"/>
  <c r="AB2147" i="2"/>
  <c r="AH2147" i="2"/>
  <c r="AP2147" i="2"/>
  <c r="AV2147" i="2"/>
  <c r="I2147" i="2"/>
  <c r="P2147" i="2"/>
  <c r="V2147" i="2"/>
  <c r="AC2147" i="2"/>
  <c r="AI2147" i="2"/>
  <c r="AQ2147" i="2"/>
  <c r="Z2145" i="2"/>
  <c r="J2145" i="2"/>
  <c r="Q2145" i="2"/>
  <c r="X2145" i="2"/>
  <c r="AD2145" i="2"/>
  <c r="AK2145" i="2"/>
  <c r="AR2145" i="2"/>
  <c r="AX2145" i="2"/>
  <c r="AE2145" i="2"/>
  <c r="K2145" i="2"/>
  <c r="M2145" i="2"/>
  <c r="AT2145" i="2"/>
  <c r="T2145" i="2"/>
  <c r="AG2145" i="2"/>
  <c r="AU2145" i="2"/>
  <c r="Y2145" i="2"/>
  <c r="Y2146" i="2" s="1"/>
  <c r="AL2145" i="2"/>
  <c r="AF2145" i="2"/>
  <c r="N2145" i="2"/>
  <c r="N2146" i="2" s="1"/>
  <c r="H2145" i="2"/>
  <c r="O2145" i="2"/>
  <c r="U2145" i="2"/>
  <c r="AB2145" i="2"/>
  <c r="AH2145" i="2"/>
  <c r="AP2145" i="2"/>
  <c r="AV2145" i="2"/>
  <c r="R2145" i="2"/>
  <c r="AS2145" i="2"/>
  <c r="S2145" i="2"/>
  <c r="AN2145" i="2"/>
  <c r="G2145" i="2"/>
  <c r="AA2145" i="2"/>
  <c r="AO2145" i="2"/>
  <c r="I2145" i="2"/>
  <c r="P2145" i="2"/>
  <c r="V2145" i="2"/>
  <c r="AC2145" i="2"/>
  <c r="AI2145" i="2"/>
  <c r="AQ2145" i="2"/>
  <c r="R2143" i="2"/>
  <c r="Y2143" i="2"/>
  <c r="Y2144" i="2" s="1"/>
  <c r="AE2143" i="2"/>
  <c r="AL2143" i="2"/>
  <c r="AS2143" i="2"/>
  <c r="Q2143" i="2"/>
  <c r="AD2143" i="2"/>
  <c r="AR2143" i="2"/>
  <c r="AX2143" i="2"/>
  <c r="K2143" i="2"/>
  <c r="S2143" i="2"/>
  <c r="AN2143" i="2"/>
  <c r="M2143" i="2"/>
  <c r="Z2143" i="2"/>
  <c r="AF2143" i="2"/>
  <c r="AT2143" i="2"/>
  <c r="G2143" i="2"/>
  <c r="N2143" i="2"/>
  <c r="N2144" i="2" s="1"/>
  <c r="T2143" i="2"/>
  <c r="AA2143" i="2"/>
  <c r="AG2143" i="2"/>
  <c r="AO2143" i="2"/>
  <c r="AU2143" i="2"/>
  <c r="J2143" i="2"/>
  <c r="X2143" i="2"/>
  <c r="AK2143" i="2"/>
  <c r="H2143" i="2"/>
  <c r="O2143" i="2"/>
  <c r="U2143" i="2"/>
  <c r="AB2143" i="2"/>
  <c r="AH2143" i="2"/>
  <c r="AP2143" i="2"/>
  <c r="AV2143" i="2"/>
  <c r="I2143" i="2"/>
  <c r="P2143" i="2"/>
  <c r="V2143" i="2"/>
  <c r="AC2143" i="2"/>
  <c r="AI2143" i="2"/>
  <c r="AQ2143" i="2"/>
  <c r="N2141" i="2"/>
  <c r="N2142" i="2" s="1"/>
  <c r="V2141" i="2"/>
  <c r="AG2141" i="2"/>
  <c r="AQ2141" i="2"/>
  <c r="H2141" i="2"/>
  <c r="Q2141" i="2"/>
  <c r="AB2141" i="2"/>
  <c r="AK2141" i="2"/>
  <c r="AV2141" i="2"/>
  <c r="I2141" i="2"/>
  <c r="T2141" i="2"/>
  <c r="AC2141" i="2"/>
  <c r="AO2141" i="2"/>
  <c r="AW2141" i="2"/>
  <c r="J2141" i="2"/>
  <c r="U2141" i="2"/>
  <c r="AD2141" i="2"/>
  <c r="AP2141" i="2"/>
  <c r="AX2141" i="2"/>
  <c r="O2141" i="2"/>
  <c r="X2141" i="2"/>
  <c r="AH2141" i="2"/>
  <c r="AR2141" i="2"/>
  <c r="G2141" i="2"/>
  <c r="P2141" i="2"/>
  <c r="AA2141" i="2"/>
  <c r="AI2141" i="2"/>
  <c r="AU2141" i="2"/>
  <c r="K2141" i="2"/>
  <c r="R2141" i="2"/>
  <c r="Y2141" i="2"/>
  <c r="Y2142" i="2" s="1"/>
  <c r="AE2141" i="2"/>
  <c r="AL2141" i="2"/>
  <c r="AS2141" i="2"/>
  <c r="M2141" i="2"/>
  <c r="S2141" i="2"/>
  <c r="Z2141" i="2"/>
  <c r="AF2141" i="2"/>
  <c r="AN2141" i="2"/>
  <c r="K2139" i="2"/>
  <c r="R2139" i="2"/>
  <c r="Y2139" i="2"/>
  <c r="Y2140" i="2" s="1"/>
  <c r="AE2139" i="2"/>
  <c r="AL2139" i="2"/>
  <c r="AS2139" i="2"/>
  <c r="H2139" i="2"/>
  <c r="O2139" i="2"/>
  <c r="U2139" i="2"/>
  <c r="AB2139" i="2"/>
  <c r="AH2139" i="2"/>
  <c r="AP2139" i="2"/>
  <c r="AV2139" i="2"/>
  <c r="I2139" i="2"/>
  <c r="P2139" i="2"/>
  <c r="V2139" i="2"/>
  <c r="AC2139" i="2"/>
  <c r="AI2139" i="2"/>
  <c r="AQ2139" i="2"/>
  <c r="AW2139" i="2"/>
  <c r="J2139" i="2"/>
  <c r="Q2139" i="2"/>
  <c r="X2139" i="2"/>
  <c r="AD2139" i="2"/>
  <c r="AK2139" i="2"/>
  <c r="AR2139" i="2"/>
  <c r="AX2139" i="2"/>
  <c r="M2139" i="2"/>
  <c r="S2139" i="2"/>
  <c r="Z2139" i="2"/>
  <c r="AF2139" i="2"/>
  <c r="AN2139" i="2"/>
  <c r="AT2139" i="2"/>
  <c r="G2139" i="2"/>
  <c r="N2139" i="2"/>
  <c r="N2140" i="2" s="1"/>
  <c r="T2139" i="2"/>
  <c r="AA2139" i="2"/>
  <c r="AG2139" i="2"/>
  <c r="AO2139" i="2"/>
  <c r="R2137" i="2"/>
  <c r="AL2137" i="2"/>
  <c r="J2137" i="2"/>
  <c r="X2137" i="2"/>
  <c r="AK2137" i="2"/>
  <c r="AX2137" i="2"/>
  <c r="AE2137" i="2"/>
  <c r="M2137" i="2"/>
  <c r="S2137" i="2"/>
  <c r="Z2137" i="2"/>
  <c r="AF2137" i="2"/>
  <c r="AN2137" i="2"/>
  <c r="AT2137" i="2"/>
  <c r="G2137" i="2"/>
  <c r="N2137" i="2"/>
  <c r="N2138" i="2" s="1"/>
  <c r="T2137" i="2"/>
  <c r="AA2137" i="2"/>
  <c r="AG2137" i="2"/>
  <c r="AO2137" i="2"/>
  <c r="AU2137" i="2"/>
  <c r="H2137" i="2"/>
  <c r="O2137" i="2"/>
  <c r="U2137" i="2"/>
  <c r="AB2137" i="2"/>
  <c r="AH2137" i="2"/>
  <c r="AP2137" i="2"/>
  <c r="AV2137" i="2"/>
  <c r="Q2137" i="2"/>
  <c r="AD2137" i="2"/>
  <c r="AR2137" i="2"/>
  <c r="K2137" i="2"/>
  <c r="Y2137" i="2"/>
  <c r="Y2138" i="2" s="1"/>
  <c r="AS2137" i="2"/>
  <c r="I2137" i="2"/>
  <c r="P2137" i="2"/>
  <c r="V2137" i="2"/>
  <c r="AC2137" i="2"/>
  <c r="AI2137" i="2"/>
  <c r="AQ2137" i="2"/>
  <c r="BM2079" i="2"/>
  <c r="BP2079" i="2"/>
  <c r="BQ2079" i="2" s="1"/>
  <c r="BR2079" i="2"/>
  <c r="BS2079" i="2" s="1"/>
  <c r="BM2080" i="2"/>
  <c r="BP2080" i="2"/>
  <c r="BQ2080" i="2" s="1"/>
  <c r="BR2080" i="2"/>
  <c r="BS2080" i="2" s="1"/>
  <c r="BQ2124" i="2" l="1"/>
  <c r="BS2124" i="2"/>
  <c r="BS2126" i="2"/>
  <c r="BQ2126" i="2"/>
  <c r="BQ2110" i="2"/>
  <c r="BS2110" i="2"/>
  <c r="BS2108" i="2"/>
  <c r="BQ2108" i="2"/>
  <c r="H2140" i="2"/>
  <c r="H2146" i="2"/>
  <c r="H2148" i="2"/>
  <c r="H2164" i="2"/>
  <c r="G2142" i="2"/>
  <c r="BJ2142" i="2" s="1"/>
  <c r="H2144" i="2"/>
  <c r="H2138" i="2"/>
  <c r="H2158" i="2"/>
  <c r="H2168" i="2"/>
  <c r="H2170" i="2"/>
  <c r="H2142" i="2"/>
  <c r="I2142" i="2"/>
  <c r="H2152" i="2"/>
  <c r="H2154" i="2"/>
  <c r="H2156" i="2"/>
  <c r="H2162" i="2"/>
  <c r="H2160" i="2"/>
  <c r="H2150" i="2"/>
  <c r="H2166" i="2"/>
  <c r="BS2116" i="2"/>
  <c r="BQ2116" i="2"/>
  <c r="AT2138" i="2"/>
  <c r="Q2140" i="2"/>
  <c r="AE2140" i="2"/>
  <c r="AO2142" i="2"/>
  <c r="AO2144" i="2"/>
  <c r="Z2146" i="2"/>
  <c r="AE2148" i="2"/>
  <c r="AU2152" i="2"/>
  <c r="AR2152" i="2"/>
  <c r="AU2154" i="2"/>
  <c r="O2156" i="2"/>
  <c r="AH2158" i="2"/>
  <c r="X2158" i="2"/>
  <c r="AC2162" i="2"/>
  <c r="T2162" i="2"/>
  <c r="AR2164" i="2"/>
  <c r="Z2168" i="2"/>
  <c r="Q2138" i="2"/>
  <c r="T2138" i="2"/>
  <c r="AA2140" i="2"/>
  <c r="AV2140" i="2"/>
  <c r="AS2142" i="2"/>
  <c r="AI2138" i="2"/>
  <c r="AP2138" i="2"/>
  <c r="AU2138" i="2"/>
  <c r="M2138" i="2"/>
  <c r="AL2138" i="2"/>
  <c r="S2140" i="2"/>
  <c r="X2140" i="2"/>
  <c r="AC2140" i="2"/>
  <c r="AH2140" i="2"/>
  <c r="AL2140" i="2"/>
  <c r="AF2142" i="2"/>
  <c r="AE2142" i="2"/>
  <c r="AA2142" i="2"/>
  <c r="O2142" i="2"/>
  <c r="AW2142" i="2"/>
  <c r="AK2142" i="2"/>
  <c r="V2142" i="2"/>
  <c r="P2144" i="2"/>
  <c r="U2144" i="2"/>
  <c r="AU2144" i="2"/>
  <c r="S2144" i="2"/>
  <c r="AS2144" i="2"/>
  <c r="AI2146" i="2"/>
  <c r="AA2146" i="2"/>
  <c r="AV2146" i="2"/>
  <c r="AG2146" i="2"/>
  <c r="AX2146" i="2"/>
  <c r="P2148" i="2"/>
  <c r="U2148" i="2"/>
  <c r="AD2148" i="2"/>
  <c r="AG2148" i="2"/>
  <c r="AL2148" i="2"/>
  <c r="AN2148" i="2"/>
  <c r="AI2150" i="2"/>
  <c r="AO2150" i="2"/>
  <c r="O2150" i="2"/>
  <c r="AT2150" i="2"/>
  <c r="AX2150" i="2"/>
  <c r="P2152" i="2"/>
  <c r="AT2152" i="2"/>
  <c r="AS2152" i="2"/>
  <c r="AX2152" i="2"/>
  <c r="AC2154" i="2"/>
  <c r="AH2154" i="2"/>
  <c r="AF2154" i="2"/>
  <c r="AK2154" i="2"/>
  <c r="P2156" i="2"/>
  <c r="U2156" i="2"/>
  <c r="AO2156" i="2"/>
  <c r="AS2156" i="2"/>
  <c r="AR2156" i="2"/>
  <c r="AN2156" i="2"/>
  <c r="AI2158" i="2"/>
  <c r="AP2158" i="2"/>
  <c r="AU2158" i="2"/>
  <c r="Z2158" i="2"/>
  <c r="AD2158" i="2"/>
  <c r="P2160" i="2"/>
  <c r="AP2160" i="2"/>
  <c r="AN2160" i="2"/>
  <c r="AA2160" i="2"/>
  <c r="AS2160" i="2"/>
  <c r="AX2160" i="2"/>
  <c r="AI2162" i="2"/>
  <c r="AF2162" i="2"/>
  <c r="U2162" i="2"/>
  <c r="AE2162" i="2"/>
  <c r="AA2162" i="2"/>
  <c r="Q2162" i="2"/>
  <c r="P2164" i="2"/>
  <c r="AH2164" i="2"/>
  <c r="AU2164" i="2"/>
  <c r="AF2164" i="2"/>
  <c r="AE2164" i="2"/>
  <c r="AI2166" i="2"/>
  <c r="AP2166" i="2"/>
  <c r="AU2166" i="2"/>
  <c r="M2166" i="2"/>
  <c r="Q2166" i="2"/>
  <c r="P2168" i="2"/>
  <c r="AF2168" i="2"/>
  <c r="AE2168" i="2"/>
  <c r="AK2168" i="2"/>
  <c r="AI2170" i="2"/>
  <c r="AP2170" i="2"/>
  <c r="AO2170" i="2"/>
  <c r="AT2170" i="2"/>
  <c r="AS2170" i="2"/>
  <c r="AX2170" i="2"/>
  <c r="AC2138" i="2"/>
  <c r="AE2138" i="2"/>
  <c r="V2140" i="2"/>
  <c r="AX2142" i="2"/>
  <c r="O2144" i="2"/>
  <c r="AC2146" i="2"/>
  <c r="AR2146" i="2"/>
  <c r="AA2148" i="2"/>
  <c r="AV2150" i="2"/>
  <c r="AR2150" i="2"/>
  <c r="AL2152" i="2"/>
  <c r="Z2154" i="2"/>
  <c r="AG2156" i="2"/>
  <c r="AF2156" i="2"/>
  <c r="R2158" i="2"/>
  <c r="T2160" i="2"/>
  <c r="O2162" i="2"/>
  <c r="AO2166" i="2"/>
  <c r="AS2166" i="2"/>
  <c r="AU2168" i="2"/>
  <c r="AD2168" i="2"/>
  <c r="AH2170" i="2"/>
  <c r="AL2170" i="2"/>
  <c r="O2170" i="2"/>
  <c r="V2138" i="2"/>
  <c r="AB2138" i="2"/>
  <c r="AN2138" i="2"/>
  <c r="AO2140" i="2"/>
  <c r="AX2140" i="2"/>
  <c r="P2140" i="2"/>
  <c r="AP2142" i="2"/>
  <c r="Q2142" i="2"/>
  <c r="AQ2144" i="2"/>
  <c r="AV2144" i="2"/>
  <c r="AG2144" i="2"/>
  <c r="AF2144" i="2"/>
  <c r="AX2144" i="2"/>
  <c r="AE2144" i="2"/>
  <c r="V2146" i="2"/>
  <c r="AN2146" i="2"/>
  <c r="AH2146" i="2"/>
  <c r="AF2146" i="2"/>
  <c r="AT2146" i="2"/>
  <c r="AK2146" i="2"/>
  <c r="AQ2148" i="2"/>
  <c r="AV2148" i="2"/>
  <c r="Q2148" i="2"/>
  <c r="T2148" i="2"/>
  <c r="Z2148" i="2"/>
  <c r="V2150" i="2"/>
  <c r="AP2150" i="2"/>
  <c r="AG2150" i="2"/>
  <c r="AF2150" i="2"/>
  <c r="AK2150" i="2"/>
  <c r="AQ2152" i="2"/>
  <c r="AP2152" i="2"/>
  <c r="AO2152" i="2"/>
  <c r="AF2152" i="2"/>
  <c r="AE2152" i="2"/>
  <c r="AK2152" i="2"/>
  <c r="AB2152" i="2"/>
  <c r="P2154" i="2"/>
  <c r="U2154" i="2"/>
  <c r="AO2154" i="2"/>
  <c r="AE2154" i="2"/>
  <c r="S2154" i="2"/>
  <c r="X2154" i="2"/>
  <c r="AQ2156" i="2"/>
  <c r="AV2156" i="2"/>
  <c r="AA2156" i="2"/>
  <c r="AE2156" i="2"/>
  <c r="AD2156" i="2"/>
  <c r="Z2156" i="2"/>
  <c r="V2158" i="2"/>
  <c r="AB2158" i="2"/>
  <c r="AG2158" i="2"/>
  <c r="Q2158" i="2"/>
  <c r="M2158" i="2"/>
  <c r="AQ2160" i="2"/>
  <c r="Z2160" i="2"/>
  <c r="AB2160" i="2"/>
  <c r="S2160" i="2"/>
  <c r="AE2160" i="2"/>
  <c r="AK2160" i="2"/>
  <c r="V2162" i="2"/>
  <c r="AV2162" i="2"/>
  <c r="X2162" i="2"/>
  <c r="AX2162" i="2"/>
  <c r="AQ2164" i="2"/>
  <c r="AX2164" i="2"/>
  <c r="U2164" i="2"/>
  <c r="AG2164" i="2"/>
  <c r="X2164" i="2"/>
  <c r="S2164" i="2"/>
  <c r="R2164" i="2"/>
  <c r="V2166" i="2"/>
  <c r="AB2166" i="2"/>
  <c r="AG2166" i="2"/>
  <c r="AN2166" i="2"/>
  <c r="AL2166" i="2"/>
  <c r="AR2166" i="2"/>
  <c r="AQ2168" i="2"/>
  <c r="AV2168" i="2"/>
  <c r="AO2168" i="2"/>
  <c r="S2168" i="2"/>
  <c r="R2168" i="2"/>
  <c r="X2168" i="2"/>
  <c r="V2170" i="2"/>
  <c r="AB2170" i="2"/>
  <c r="AA2170" i="2"/>
  <c r="AF2170" i="2"/>
  <c r="AE2170" i="2"/>
  <c r="AK2170" i="2"/>
  <c r="AO2138" i="2"/>
  <c r="M2140" i="2"/>
  <c r="AB2140" i="2"/>
  <c r="P2142" i="2"/>
  <c r="AL2144" i="2"/>
  <c r="T2146" i="2"/>
  <c r="X2148" i="2"/>
  <c r="AC2150" i="2"/>
  <c r="AL2150" i="2"/>
  <c r="AB2154" i="2"/>
  <c r="AL2156" i="2"/>
  <c r="AO2158" i="2"/>
  <c r="Z2162" i="2"/>
  <c r="AO2164" i="2"/>
  <c r="AH2166" i="2"/>
  <c r="AT2166" i="2"/>
  <c r="AX2166" i="2"/>
  <c r="AC2170" i="2"/>
  <c r="AG2170" i="2"/>
  <c r="AN2170" i="2"/>
  <c r="AR2170" i="2"/>
  <c r="AR2138" i="2"/>
  <c r="AG2138" i="2"/>
  <c r="AX2138" i="2"/>
  <c r="AT2140" i="2"/>
  <c r="U2140" i="2"/>
  <c r="S2142" i="2"/>
  <c r="R2142" i="2"/>
  <c r="AC2142" i="2"/>
  <c r="P2138" i="2"/>
  <c r="AD2138" i="2"/>
  <c r="U2138" i="2"/>
  <c r="AA2138" i="2"/>
  <c r="AF2138" i="2"/>
  <c r="AK2138" i="2"/>
  <c r="AG2140" i="2"/>
  <c r="AN2140" i="2"/>
  <c r="AR2140" i="2"/>
  <c r="AW2140" i="2"/>
  <c r="O2140" i="2"/>
  <c r="R2140" i="2"/>
  <c r="M2142" i="2"/>
  <c r="AR2142" i="2"/>
  <c r="AD2142" i="2"/>
  <c r="T2142" i="2"/>
  <c r="AI2144" i="2"/>
  <c r="AP2144" i="2"/>
  <c r="AK2144" i="2"/>
  <c r="AA2144" i="2"/>
  <c r="Z2144" i="2"/>
  <c r="AR2144" i="2"/>
  <c r="P2146" i="2"/>
  <c r="S2146" i="2"/>
  <c r="AB2146" i="2"/>
  <c r="AL2146" i="2"/>
  <c r="M2146" i="2"/>
  <c r="AD2146" i="2"/>
  <c r="AI2148" i="2"/>
  <c r="AP2148" i="2"/>
  <c r="AX2148" i="2"/>
  <c r="R2148" i="2"/>
  <c r="S2148" i="2"/>
  <c r="P2150" i="2"/>
  <c r="AH2150" i="2"/>
  <c r="T2150" i="2"/>
  <c r="Z2150" i="2"/>
  <c r="AD2150" i="2"/>
  <c r="AI2152" i="2"/>
  <c r="AH2152" i="2"/>
  <c r="AA2152" i="2"/>
  <c r="Z2152" i="2"/>
  <c r="AD2152" i="2"/>
  <c r="AG2152" i="2"/>
  <c r="AS2154" i="2"/>
  <c r="O2154" i="2"/>
  <c r="AG2154" i="2"/>
  <c r="R2154" i="2"/>
  <c r="M2154" i="2"/>
  <c r="Q2154" i="2"/>
  <c r="AI2156" i="2"/>
  <c r="AP2156" i="2"/>
  <c r="AX2156" i="2"/>
  <c r="T2156" i="2"/>
  <c r="Q2156" i="2"/>
  <c r="S2156" i="2"/>
  <c r="P2158" i="2"/>
  <c r="U2158" i="2"/>
  <c r="AA2158" i="2"/>
  <c r="AT2158" i="2"/>
  <c r="AS2158" i="2"/>
  <c r="AI2160" i="2"/>
  <c r="M2160" i="2"/>
  <c r="U2160" i="2"/>
  <c r="AU2160" i="2"/>
  <c r="AD2160" i="2"/>
  <c r="P2162" i="2"/>
  <c r="AP2162" i="2"/>
  <c r="AT2162" i="2"/>
  <c r="AU2162" i="2"/>
  <c r="AR2162" i="2"/>
  <c r="AI2164" i="2"/>
  <c r="AD2164" i="2"/>
  <c r="O2164" i="2"/>
  <c r="AA2164" i="2"/>
  <c r="M2164" i="2"/>
  <c r="P2166" i="2"/>
  <c r="U2166" i="2"/>
  <c r="AA2166" i="2"/>
  <c r="AF2166" i="2"/>
  <c r="AE2166" i="2"/>
  <c r="AK2166" i="2"/>
  <c r="AI2168" i="2"/>
  <c r="AP2168" i="2"/>
  <c r="AG2168" i="2"/>
  <c r="U2168" i="2"/>
  <c r="M2168" i="2"/>
  <c r="Q2168" i="2"/>
  <c r="P2170" i="2"/>
  <c r="U2170" i="2"/>
  <c r="T2170" i="2"/>
  <c r="Z2170" i="2"/>
  <c r="AD2170" i="2"/>
  <c r="AH2138" i="2"/>
  <c r="Z2142" i="2"/>
  <c r="AB2142" i="2"/>
  <c r="AF2148" i="2"/>
  <c r="AN2150" i="2"/>
  <c r="AN2152" i="2"/>
  <c r="AV2152" i="2"/>
  <c r="AK2156" i="2"/>
  <c r="AX2158" i="2"/>
  <c r="AH2160" i="2"/>
  <c r="AL2160" i="2"/>
  <c r="R2162" i="2"/>
  <c r="AB2164" i="2"/>
  <c r="AC2166" i="2"/>
  <c r="O2138" i="2"/>
  <c r="X2138" i="2"/>
  <c r="AK2140" i="2"/>
  <c r="AU2142" i="2"/>
  <c r="U2142" i="2"/>
  <c r="AC2144" i="2"/>
  <c r="X2144" i="2"/>
  <c r="M2144" i="2"/>
  <c r="R2144" i="2"/>
  <c r="AS2146" i="2"/>
  <c r="U2146" i="2"/>
  <c r="AC2148" i="2"/>
  <c r="AR2148" i="2"/>
  <c r="M2148" i="2"/>
  <c r="AS2150" i="2"/>
  <c r="AE2150" i="2"/>
  <c r="S2150" i="2"/>
  <c r="X2150" i="2"/>
  <c r="AC2152" i="2"/>
  <c r="T2152" i="2"/>
  <c r="S2152" i="2"/>
  <c r="R2152" i="2"/>
  <c r="X2152" i="2"/>
  <c r="AV2154" i="2"/>
  <c r="AA2154" i="2"/>
  <c r="AT2154" i="2"/>
  <c r="AX2154" i="2"/>
  <c r="AC2156" i="2"/>
  <c r="AH2156" i="2"/>
  <c r="X2156" i="2"/>
  <c r="R2156" i="2"/>
  <c r="M2156" i="2"/>
  <c r="O2158" i="2"/>
  <c r="T2158" i="2"/>
  <c r="AN2158" i="2"/>
  <c r="AL2158" i="2"/>
  <c r="AR2158" i="2"/>
  <c r="AC2160" i="2"/>
  <c r="Q2160" i="2"/>
  <c r="O2160" i="2"/>
  <c r="AO2160" i="2"/>
  <c r="AT2160" i="2"/>
  <c r="R2160" i="2"/>
  <c r="X2160" i="2"/>
  <c r="AH2162" i="2"/>
  <c r="M2162" i="2"/>
  <c r="AO2162" i="2"/>
  <c r="S2162" i="2"/>
  <c r="AK2162" i="2"/>
  <c r="AC2164" i="2"/>
  <c r="AV2164" i="2"/>
  <c r="T2164" i="2"/>
  <c r="AT2164" i="2"/>
  <c r="AS2164" i="2"/>
  <c r="Q2164" i="2"/>
  <c r="O2166" i="2"/>
  <c r="T2166" i="2"/>
  <c r="Z2166" i="2"/>
  <c r="AD2166" i="2"/>
  <c r="AC2168" i="2"/>
  <c r="AH2168" i="2"/>
  <c r="AA2168" i="2"/>
  <c r="AT2168" i="2"/>
  <c r="AS2168" i="2"/>
  <c r="AX2168" i="2"/>
  <c r="AB2168" i="2"/>
  <c r="S2170" i="2"/>
  <c r="R2170" i="2"/>
  <c r="X2170" i="2"/>
  <c r="R2138" i="2"/>
  <c r="AT2144" i="2"/>
  <c r="AP2146" i="2"/>
  <c r="O2148" i="2"/>
  <c r="AA2150" i="2"/>
  <c r="V2154" i="2"/>
  <c r="AD2154" i="2"/>
  <c r="AC2158" i="2"/>
  <c r="S2158" i="2"/>
  <c r="AF2160" i="2"/>
  <c r="AR2160" i="2"/>
  <c r="Z2164" i="2"/>
  <c r="Z2138" i="2"/>
  <c r="AF2140" i="2"/>
  <c r="AQ2140" i="2"/>
  <c r="AH2142" i="2"/>
  <c r="AQ2142" i="2"/>
  <c r="AH2144" i="2"/>
  <c r="T2144" i="2"/>
  <c r="AD2144" i="2"/>
  <c r="X2146" i="2"/>
  <c r="AH2148" i="2"/>
  <c r="AU2148" i="2"/>
  <c r="AB2150" i="2"/>
  <c r="U2152" i="2"/>
  <c r="AQ2138" i="2"/>
  <c r="AS2138" i="2"/>
  <c r="AV2138" i="2"/>
  <c r="S2138" i="2"/>
  <c r="T2140" i="2"/>
  <c r="Z2140" i="2"/>
  <c r="AD2140" i="2"/>
  <c r="AI2140" i="2"/>
  <c r="AP2140" i="2"/>
  <c r="AS2140" i="2"/>
  <c r="AN2142" i="2"/>
  <c r="AL2142" i="2"/>
  <c r="AI2142" i="2"/>
  <c r="X2142" i="2"/>
  <c r="AV2142" i="2"/>
  <c r="AG2142" i="2"/>
  <c r="V2144" i="2"/>
  <c r="AB2144" i="2"/>
  <c r="AN2144" i="2"/>
  <c r="Q2144" i="2"/>
  <c r="AQ2146" i="2"/>
  <c r="AO2146" i="2"/>
  <c r="R2146" i="2"/>
  <c r="O2146" i="2"/>
  <c r="AU2146" i="2"/>
  <c r="AE2146" i="2"/>
  <c r="Q2146" i="2"/>
  <c r="V2148" i="2"/>
  <c r="AB2148" i="2"/>
  <c r="AK2148" i="2"/>
  <c r="AO2148" i="2"/>
  <c r="AS2148" i="2"/>
  <c r="AT2148" i="2"/>
  <c r="AQ2150" i="2"/>
  <c r="AU2150" i="2"/>
  <c r="U2150" i="2"/>
  <c r="R2150" i="2"/>
  <c r="M2150" i="2"/>
  <c r="Q2150" i="2"/>
  <c r="V2152" i="2"/>
  <c r="O2152" i="2"/>
  <c r="M2152" i="2"/>
  <c r="Q2152" i="2"/>
  <c r="AQ2154" i="2"/>
  <c r="AP2154" i="2"/>
  <c r="AL2154" i="2"/>
  <c r="T2154" i="2"/>
  <c r="AN2154" i="2"/>
  <c r="AR2154" i="2"/>
  <c r="AI2154" i="2"/>
  <c r="V2156" i="2"/>
  <c r="AB2156" i="2"/>
  <c r="AU2156" i="2"/>
  <c r="AT2156" i="2"/>
  <c r="AQ2158" i="2"/>
  <c r="AV2158" i="2"/>
  <c r="AF2158" i="2"/>
  <c r="AE2158" i="2"/>
  <c r="AK2158" i="2"/>
  <c r="V2160" i="2"/>
  <c r="AV2160" i="2"/>
  <c r="AG2160" i="2"/>
  <c r="AQ2162" i="2"/>
  <c r="AN2162" i="2"/>
  <c r="AB2162" i="2"/>
  <c r="AS2162" i="2"/>
  <c r="AG2162" i="2"/>
  <c r="AL2162" i="2"/>
  <c r="AD2162" i="2"/>
  <c r="V2164" i="2"/>
  <c r="AP2164" i="2"/>
  <c r="AK2164" i="2"/>
  <c r="AN2164" i="2"/>
  <c r="AL2164" i="2"/>
  <c r="AQ2166" i="2"/>
  <c r="AV2166" i="2"/>
  <c r="S2166" i="2"/>
  <c r="R2166" i="2"/>
  <c r="X2166" i="2"/>
  <c r="V2168" i="2"/>
  <c r="O2168" i="2"/>
  <c r="T2168" i="2"/>
  <c r="AN2168" i="2"/>
  <c r="AL2168" i="2"/>
  <c r="AR2168" i="2"/>
  <c r="AQ2170" i="2"/>
  <c r="AV2170" i="2"/>
  <c r="AU2170" i="2"/>
  <c r="M2170" i="2"/>
  <c r="Q2170" i="2"/>
  <c r="I2170" i="2"/>
  <c r="G2170" i="2"/>
  <c r="BM2169" i="2"/>
  <c r="K2170" i="2"/>
  <c r="BR2170" i="2" s="1"/>
  <c r="BR2169" i="2"/>
  <c r="BS2169" i="2" s="1"/>
  <c r="BP2169" i="2"/>
  <c r="BQ2169" i="2" s="1"/>
  <c r="J2170" i="2"/>
  <c r="BP2170" i="2" s="1"/>
  <c r="I2168" i="2"/>
  <c r="G2168" i="2"/>
  <c r="BM2167" i="2"/>
  <c r="BP2167" i="2"/>
  <c r="BQ2167" i="2" s="1"/>
  <c r="J2168" i="2"/>
  <c r="BP2168" i="2" s="1"/>
  <c r="BR2167" i="2"/>
  <c r="BS2167" i="2" s="1"/>
  <c r="K2168" i="2"/>
  <c r="BR2168" i="2" s="1"/>
  <c r="I2166" i="2"/>
  <c r="G2166" i="2"/>
  <c r="BM2165" i="2"/>
  <c r="K2166" i="2"/>
  <c r="BR2166" i="2" s="1"/>
  <c r="BR2165" i="2"/>
  <c r="BS2165" i="2" s="1"/>
  <c r="BP2165" i="2"/>
  <c r="BQ2165" i="2" s="1"/>
  <c r="J2166" i="2"/>
  <c r="BP2166" i="2" s="1"/>
  <c r="G2164" i="2"/>
  <c r="BM2163" i="2"/>
  <c r="I2164" i="2"/>
  <c r="BP2163" i="2"/>
  <c r="BQ2163" i="2" s="1"/>
  <c r="J2164" i="2"/>
  <c r="BP2164" i="2" s="1"/>
  <c r="K2164" i="2"/>
  <c r="BR2164" i="2" s="1"/>
  <c r="BR2163" i="2"/>
  <c r="BS2163" i="2" s="1"/>
  <c r="BM2161" i="2"/>
  <c r="G2162" i="2"/>
  <c r="I2162" i="2"/>
  <c r="BR2161" i="2"/>
  <c r="BS2161" i="2" s="1"/>
  <c r="K2162" i="2"/>
  <c r="BR2162" i="2" s="1"/>
  <c r="BP2161" i="2"/>
  <c r="BQ2161" i="2" s="1"/>
  <c r="J2162" i="2"/>
  <c r="BP2162" i="2" s="1"/>
  <c r="K2160" i="2"/>
  <c r="BR2160" i="2" s="1"/>
  <c r="BR2159" i="2"/>
  <c r="BS2159" i="2" s="1"/>
  <c r="G2160" i="2"/>
  <c r="BM2159" i="2"/>
  <c r="BP2159" i="2"/>
  <c r="BQ2159" i="2" s="1"/>
  <c r="J2160" i="2"/>
  <c r="BP2160" i="2" s="1"/>
  <c r="I2160" i="2"/>
  <c r="K2158" i="2"/>
  <c r="BR2158" i="2" s="1"/>
  <c r="BR2157" i="2"/>
  <c r="BS2157" i="2" s="1"/>
  <c r="BP2157" i="2"/>
  <c r="BQ2157" i="2" s="1"/>
  <c r="J2158" i="2"/>
  <c r="BP2158" i="2" s="1"/>
  <c r="I2158" i="2"/>
  <c r="G2158" i="2"/>
  <c r="BM2157" i="2"/>
  <c r="G2156" i="2"/>
  <c r="BM2155" i="2"/>
  <c r="I2156" i="2"/>
  <c r="K2156" i="2"/>
  <c r="BR2156" i="2" s="1"/>
  <c r="BR2155" i="2"/>
  <c r="BS2155" i="2" s="1"/>
  <c r="BP2155" i="2"/>
  <c r="BQ2155" i="2" s="1"/>
  <c r="J2156" i="2"/>
  <c r="BP2156" i="2" s="1"/>
  <c r="G2154" i="2"/>
  <c r="BM2153" i="2"/>
  <c r="BP2153" i="2"/>
  <c r="BQ2153" i="2" s="1"/>
  <c r="J2154" i="2"/>
  <c r="BP2154" i="2" s="1"/>
  <c r="K2154" i="2"/>
  <c r="BR2154" i="2" s="1"/>
  <c r="BR2153" i="2"/>
  <c r="BS2153" i="2" s="1"/>
  <c r="I2154" i="2"/>
  <c r="K2152" i="2"/>
  <c r="BR2152" i="2" s="1"/>
  <c r="BR2151" i="2"/>
  <c r="BS2151" i="2" s="1"/>
  <c r="BP2151" i="2"/>
  <c r="BQ2151" i="2" s="1"/>
  <c r="J2152" i="2"/>
  <c r="BP2152" i="2" s="1"/>
  <c r="I2152" i="2"/>
  <c r="G2152" i="2"/>
  <c r="BM2151" i="2"/>
  <c r="G2150" i="2"/>
  <c r="BM2149" i="2"/>
  <c r="I2150" i="2"/>
  <c r="K2150" i="2"/>
  <c r="BR2150" i="2" s="1"/>
  <c r="BR2149" i="2"/>
  <c r="BS2149" i="2" s="1"/>
  <c r="BP2149" i="2"/>
  <c r="BQ2149" i="2" s="1"/>
  <c r="J2150" i="2"/>
  <c r="BP2150" i="2" s="1"/>
  <c r="BP2147" i="2"/>
  <c r="BQ2147" i="2" s="1"/>
  <c r="J2148" i="2"/>
  <c r="BP2148" i="2" s="1"/>
  <c r="I2148" i="2"/>
  <c r="G2148" i="2"/>
  <c r="BM2147" i="2"/>
  <c r="BR2147" i="2"/>
  <c r="BS2147" i="2" s="1"/>
  <c r="K2148" i="2"/>
  <c r="BR2148" i="2" s="1"/>
  <c r="K2146" i="2"/>
  <c r="BR2146" i="2" s="1"/>
  <c r="BR2145" i="2"/>
  <c r="BS2145" i="2" s="1"/>
  <c r="I2146" i="2"/>
  <c r="BP2145" i="2"/>
  <c r="BQ2145" i="2" s="1"/>
  <c r="J2146" i="2"/>
  <c r="BP2146" i="2" s="1"/>
  <c r="G2146" i="2"/>
  <c r="BM2145" i="2"/>
  <c r="I2144" i="2"/>
  <c r="BR2143" i="2"/>
  <c r="BS2143" i="2" s="1"/>
  <c r="K2144" i="2"/>
  <c r="BR2144" i="2" s="1"/>
  <c r="BP2143" i="2"/>
  <c r="BQ2143" i="2" s="1"/>
  <c r="J2144" i="2"/>
  <c r="BP2144" i="2" s="1"/>
  <c r="G2144" i="2"/>
  <c r="BM2143" i="2"/>
  <c r="J2142" i="2"/>
  <c r="BP2142" i="2" s="1"/>
  <c r="BP2141" i="2"/>
  <c r="BQ2141" i="2" s="1"/>
  <c r="BR2141" i="2"/>
  <c r="BS2141" i="2" s="1"/>
  <c r="K2142" i="2"/>
  <c r="BR2142" i="2" s="1"/>
  <c r="BM2141" i="2"/>
  <c r="I2140" i="2"/>
  <c r="G2140" i="2"/>
  <c r="BM2139" i="2"/>
  <c r="J2140" i="2"/>
  <c r="BP2140" i="2" s="1"/>
  <c r="BP2139" i="2"/>
  <c r="BQ2139" i="2" s="1"/>
  <c r="BR2139" i="2"/>
  <c r="BS2139" i="2" s="1"/>
  <c r="K2140" i="2"/>
  <c r="BR2140" i="2" s="1"/>
  <c r="J2138" i="2"/>
  <c r="BP2138" i="2" s="1"/>
  <c r="BP2137" i="2"/>
  <c r="BQ2137" i="2" s="1"/>
  <c r="I2138" i="2"/>
  <c r="G2138" i="2"/>
  <c r="BM2137" i="2"/>
  <c r="BR2137" i="2"/>
  <c r="BS2137" i="2" s="1"/>
  <c r="K2138" i="2"/>
  <c r="BR2138" i="2" s="1"/>
  <c r="BN2079" i="2"/>
  <c r="BO2079" i="2" s="1"/>
  <c r="BN2080" i="2"/>
  <c r="BO2080" i="2" s="1"/>
  <c r="BR2084" i="2"/>
  <c r="BP2084" i="2"/>
  <c r="BL2084" i="2"/>
  <c r="BK2084" i="2"/>
  <c r="BH2084" i="2"/>
  <c r="BG2084" i="2"/>
  <c r="BE2084" i="2"/>
  <c r="BD2084" i="2"/>
  <c r="BC2084" i="2"/>
  <c r="BA2084" i="2"/>
  <c r="AZ2084" i="2"/>
  <c r="AX2084" i="2"/>
  <c r="AW2084" i="2"/>
  <c r="AV2084" i="2"/>
  <c r="AU2084" i="2"/>
  <c r="AT2084" i="2"/>
  <c r="AS2084" i="2"/>
  <c r="AR2084" i="2"/>
  <c r="AQ2084" i="2"/>
  <c r="AP2084" i="2"/>
  <c r="AO2084" i="2"/>
  <c r="AN2084" i="2"/>
  <c r="AL2084" i="2"/>
  <c r="AK2084" i="2"/>
  <c r="AI2084" i="2"/>
  <c r="AH2084" i="2"/>
  <c r="AG2084" i="2"/>
  <c r="AF2084" i="2"/>
  <c r="AE2084" i="2"/>
  <c r="AD2084" i="2"/>
  <c r="AC2084" i="2"/>
  <c r="AB2084" i="2"/>
  <c r="AA2084" i="2"/>
  <c r="Z2084" i="2"/>
  <c r="Y2084" i="2"/>
  <c r="X2084" i="2"/>
  <c r="V2084" i="2"/>
  <c r="U2084" i="2"/>
  <c r="T2084" i="2"/>
  <c r="S2084" i="2"/>
  <c r="R2084" i="2"/>
  <c r="Q2084" i="2"/>
  <c r="P2084" i="2"/>
  <c r="O2084" i="2"/>
  <c r="N2084" i="2"/>
  <c r="M2084" i="2"/>
  <c r="H2084" i="2"/>
  <c r="G2084" i="2"/>
  <c r="BR2083" i="2"/>
  <c r="BS2083" i="2" s="1"/>
  <c r="BP2083" i="2"/>
  <c r="BQ2083" i="2" s="1"/>
  <c r="BM2083" i="2"/>
  <c r="BL2082" i="2"/>
  <c r="BK2082" i="2"/>
  <c r="BH2082" i="2"/>
  <c r="BG2082" i="2"/>
  <c r="BE2082" i="2"/>
  <c r="BD2082" i="2"/>
  <c r="BC2082" i="2"/>
  <c r="BA2082" i="2"/>
  <c r="AZ2082" i="2"/>
  <c r="AX2082" i="2"/>
  <c r="AW2082" i="2"/>
  <c r="AV2082" i="2"/>
  <c r="AU2082" i="2"/>
  <c r="AT2082" i="2"/>
  <c r="AS2082" i="2"/>
  <c r="AR2082" i="2"/>
  <c r="AQ2082" i="2"/>
  <c r="AP2082" i="2"/>
  <c r="AO2082" i="2"/>
  <c r="AN2082" i="2"/>
  <c r="AL2082" i="2"/>
  <c r="AK2082" i="2"/>
  <c r="AI2082" i="2"/>
  <c r="AH2082" i="2"/>
  <c r="AG2082" i="2"/>
  <c r="AF2082" i="2"/>
  <c r="AE2082" i="2"/>
  <c r="AD2082" i="2"/>
  <c r="AC2082" i="2"/>
  <c r="AB2082" i="2"/>
  <c r="Z2082" i="2"/>
  <c r="Y2082" i="2"/>
  <c r="V2082" i="2"/>
  <c r="U2082" i="2"/>
  <c r="T2082" i="2"/>
  <c r="S2082" i="2"/>
  <c r="R2082" i="2"/>
  <c r="Q2082" i="2"/>
  <c r="O2082" i="2"/>
  <c r="N2082" i="2"/>
  <c r="K2082" i="2"/>
  <c r="BR2082" i="2" s="1"/>
  <c r="J2082" i="2"/>
  <c r="BP2082" i="2" s="1"/>
  <c r="I2082" i="2"/>
  <c r="H2082" i="2"/>
  <c r="G2082" i="2"/>
  <c r="BJ2082" i="2" s="1"/>
  <c r="BR2081" i="2"/>
  <c r="BP2081" i="2"/>
  <c r="BM2081" i="2"/>
  <c r="BR2096" i="2"/>
  <c r="BS2096" i="2" s="1"/>
  <c r="BP2096" i="2"/>
  <c r="BQ2096" i="2" s="1"/>
  <c r="BM2096" i="2"/>
  <c r="BR2095" i="2"/>
  <c r="BS2095" i="2" s="1"/>
  <c r="BP2095" i="2"/>
  <c r="BQ2095" i="2" s="1"/>
  <c r="BM2095" i="2"/>
  <c r="BR2094" i="2"/>
  <c r="BS2094" i="2" s="1"/>
  <c r="BP2094" i="2"/>
  <c r="BQ2094" i="2" s="1"/>
  <c r="BM2094" i="2"/>
  <c r="BN2126" i="2" l="1"/>
  <c r="BO2126" i="2" s="1"/>
  <c r="BS2127" i="2"/>
  <c r="BQ2127" i="2"/>
  <c r="BQ2125" i="2"/>
  <c r="BS2125" i="2"/>
  <c r="BN2124" i="2"/>
  <c r="BO2124" i="2" s="1"/>
  <c r="BN2108" i="2"/>
  <c r="BO2108" i="2" s="1"/>
  <c r="BS2111" i="2"/>
  <c r="BQ2111" i="2"/>
  <c r="BQ2109" i="2"/>
  <c r="BS2109" i="2"/>
  <c r="BN2110" i="2"/>
  <c r="BO2110" i="2" s="1"/>
  <c r="BN2116" i="2"/>
  <c r="BO2116" i="2" s="1"/>
  <c r="BS2117" i="2"/>
  <c r="BQ2117" i="2"/>
  <c r="BS2115" i="2"/>
  <c r="BQ2115" i="2"/>
  <c r="BM2142" i="2"/>
  <c r="BS2142" i="2"/>
  <c r="BQ2142" i="2"/>
  <c r="BN2083" i="2"/>
  <c r="BO2083" i="2" s="1"/>
  <c r="BN2169" i="2"/>
  <c r="BO2169" i="2" s="1"/>
  <c r="BM2170" i="2"/>
  <c r="BJ2170" i="2"/>
  <c r="BS2170" i="2"/>
  <c r="BQ2170" i="2"/>
  <c r="BN2167" i="2"/>
  <c r="BO2167" i="2" s="1"/>
  <c r="BM2168" i="2"/>
  <c r="BJ2168" i="2"/>
  <c r="BS2168" i="2"/>
  <c r="BQ2168" i="2"/>
  <c r="BN2165" i="2"/>
  <c r="BO2165" i="2" s="1"/>
  <c r="BN2141" i="2"/>
  <c r="BO2141" i="2" s="1"/>
  <c r="BN2163" i="2"/>
  <c r="BO2163" i="2" s="1"/>
  <c r="BN2159" i="2"/>
  <c r="BO2159" i="2" s="1"/>
  <c r="BN2161" i="2"/>
  <c r="BO2161" i="2" s="1"/>
  <c r="BM2166" i="2"/>
  <c r="BJ2166" i="2"/>
  <c r="BS2166" i="2"/>
  <c r="BQ2166" i="2"/>
  <c r="BS2164" i="2"/>
  <c r="BQ2164" i="2"/>
  <c r="BM2164" i="2"/>
  <c r="BJ2164" i="2"/>
  <c r="BS2162" i="2"/>
  <c r="BQ2162" i="2"/>
  <c r="BM2162" i="2"/>
  <c r="BJ2162" i="2"/>
  <c r="BM2160" i="2"/>
  <c r="BJ2160" i="2"/>
  <c r="BS2160" i="2"/>
  <c r="BQ2160" i="2"/>
  <c r="BN2157" i="2"/>
  <c r="BO2157" i="2" s="1"/>
  <c r="BS2158" i="2"/>
  <c r="BQ2158" i="2"/>
  <c r="BM2158" i="2"/>
  <c r="BJ2158" i="2"/>
  <c r="BN2155" i="2"/>
  <c r="BO2155" i="2" s="1"/>
  <c r="BS2156" i="2"/>
  <c r="BQ2156" i="2"/>
  <c r="BM2156" i="2"/>
  <c r="BJ2156" i="2"/>
  <c r="BN2153" i="2"/>
  <c r="BO2153" i="2" s="1"/>
  <c r="BS2154" i="2"/>
  <c r="BQ2154" i="2"/>
  <c r="BM2154" i="2"/>
  <c r="BJ2154" i="2"/>
  <c r="BN2151" i="2"/>
  <c r="BO2151" i="2" s="1"/>
  <c r="BS2152" i="2"/>
  <c r="BQ2152" i="2"/>
  <c r="BM2152" i="2"/>
  <c r="BJ2152" i="2"/>
  <c r="BN2149" i="2"/>
  <c r="BO2149" i="2" s="1"/>
  <c r="BS2150" i="2"/>
  <c r="BQ2150" i="2"/>
  <c r="BM2150" i="2"/>
  <c r="BJ2150" i="2"/>
  <c r="BM2148" i="2"/>
  <c r="BJ2148" i="2"/>
  <c r="BS2148" i="2"/>
  <c r="BQ2148" i="2"/>
  <c r="BN2147" i="2"/>
  <c r="BO2147" i="2" s="1"/>
  <c r="BM2146" i="2"/>
  <c r="BJ2146" i="2"/>
  <c r="BN2145" i="2"/>
  <c r="BO2145" i="2" s="1"/>
  <c r="BS2146" i="2"/>
  <c r="BQ2146" i="2"/>
  <c r="BN2143" i="2"/>
  <c r="BO2143" i="2" s="1"/>
  <c r="BM2144" i="2"/>
  <c r="BJ2144" i="2"/>
  <c r="BS2144" i="2"/>
  <c r="BQ2144" i="2"/>
  <c r="BJ2140" i="2"/>
  <c r="BM2140" i="2"/>
  <c r="BN2139" i="2"/>
  <c r="BO2139" i="2" s="1"/>
  <c r="BQ2140" i="2"/>
  <c r="BS2140" i="2"/>
  <c r="BN2137" i="2"/>
  <c r="BO2137" i="2" s="1"/>
  <c r="BS2138" i="2"/>
  <c r="BQ2138" i="2"/>
  <c r="BM2138" i="2"/>
  <c r="BJ2138" i="2"/>
  <c r="BS2082" i="2"/>
  <c r="BN2094" i="2"/>
  <c r="BO2094" i="2" s="1"/>
  <c r="BN2096" i="2"/>
  <c r="BO2096" i="2" s="1"/>
  <c r="BN2095" i="2"/>
  <c r="BO2095" i="2" s="1"/>
  <c r="BQ2082" i="2"/>
  <c r="BQ2081" i="2"/>
  <c r="BQ2084" i="2"/>
  <c r="BS2081" i="2"/>
  <c r="BM2082" i="2"/>
  <c r="BM2084" i="2"/>
  <c r="BS2084" i="2"/>
  <c r="BJ2084" i="2"/>
  <c r="BN2127" i="2" l="1"/>
  <c r="BO2127" i="2" s="1"/>
  <c r="BN2125" i="2"/>
  <c r="BO2125" i="2" s="1"/>
  <c r="BN2111" i="2"/>
  <c r="BO2111" i="2" s="1"/>
  <c r="BN2109" i="2"/>
  <c r="BO2109" i="2" s="1"/>
  <c r="BN2117" i="2"/>
  <c r="BO2117" i="2" s="1"/>
  <c r="BN2115" i="2"/>
  <c r="BO2115" i="2" s="1"/>
  <c r="BN2142" i="2"/>
  <c r="BO2142" i="2" s="1"/>
  <c r="BN2168" i="2"/>
  <c r="BO2168" i="2" s="1"/>
  <c r="BN2170" i="2"/>
  <c r="BO2170" i="2" s="1"/>
  <c r="BN2160" i="2"/>
  <c r="BO2160" i="2" s="1"/>
  <c r="BN2166" i="2"/>
  <c r="BO2166" i="2" s="1"/>
  <c r="BN2154" i="2"/>
  <c r="BO2154" i="2" s="1"/>
  <c r="BN2156" i="2"/>
  <c r="BO2156" i="2" s="1"/>
  <c r="BN2158" i="2"/>
  <c r="BO2158" i="2" s="1"/>
  <c r="BN2164" i="2"/>
  <c r="BO2164" i="2" s="1"/>
  <c r="BN2148" i="2"/>
  <c r="BO2148" i="2" s="1"/>
  <c r="BN2162" i="2"/>
  <c r="BO2162" i="2" s="1"/>
  <c r="BN2152" i="2"/>
  <c r="BO2152" i="2" s="1"/>
  <c r="BN2150" i="2"/>
  <c r="BO2150" i="2" s="1"/>
  <c r="BN2146" i="2"/>
  <c r="BO2146" i="2" s="1"/>
  <c r="BN2144" i="2"/>
  <c r="BO2144" i="2" s="1"/>
  <c r="BN2140" i="2"/>
  <c r="BO2140" i="2" s="1"/>
  <c r="BN2082" i="2"/>
  <c r="BO2082" i="2" s="1"/>
  <c r="BN2138" i="2"/>
  <c r="BO2138" i="2" s="1"/>
  <c r="BN2081" i="2"/>
  <c r="BO2081" i="2" s="1"/>
  <c r="BN2084" i="2"/>
  <c r="BO2084" i="2" s="1"/>
  <c r="BR2107" i="2"/>
  <c r="BP2107" i="2"/>
  <c r="BM2107" i="2"/>
  <c r="BQ2107" i="2" l="1"/>
  <c r="BS2107" i="2"/>
  <c r="BL2078" i="2"/>
  <c r="BK2078" i="2"/>
  <c r="BH2078" i="2"/>
  <c r="BG2078" i="2"/>
  <c r="BE2078" i="2"/>
  <c r="BD2078" i="2"/>
  <c r="BC2078" i="2"/>
  <c r="BA2078" i="2"/>
  <c r="AZ2078" i="2"/>
  <c r="AV2077" i="2"/>
  <c r="BL2076" i="2"/>
  <c r="BK2076" i="2"/>
  <c r="BH2076" i="2"/>
  <c r="BG2076" i="2"/>
  <c r="BE2076" i="2"/>
  <c r="BD2076" i="2"/>
  <c r="BC2076" i="2"/>
  <c r="BA2076" i="2"/>
  <c r="AZ2076" i="2"/>
  <c r="AU2075" i="2"/>
  <c r="AX2073" i="2"/>
  <c r="AW2073" i="2"/>
  <c r="AV2073" i="2"/>
  <c r="AU2073" i="2"/>
  <c r="AT2073" i="2"/>
  <c r="AS2073" i="2"/>
  <c r="AR2073" i="2"/>
  <c r="AQ2073" i="2"/>
  <c r="AP2073" i="2"/>
  <c r="AO2073" i="2"/>
  <c r="AN2073" i="2"/>
  <c r="AL2073" i="2"/>
  <c r="AK2073" i="2"/>
  <c r="AI2073" i="2"/>
  <c r="AH2073" i="2"/>
  <c r="AG2073" i="2"/>
  <c r="AF2073" i="2"/>
  <c r="AE2073" i="2"/>
  <c r="AD2073" i="2"/>
  <c r="AC2073" i="2"/>
  <c r="AB2073" i="2"/>
  <c r="AA2073" i="2"/>
  <c r="Z2073" i="2"/>
  <c r="Y2073" i="2"/>
  <c r="Y2074" i="2" s="1"/>
  <c r="X2073" i="2"/>
  <c r="V2073" i="2"/>
  <c r="U2073" i="2"/>
  <c r="T2073" i="2"/>
  <c r="S2073" i="2"/>
  <c r="R2073" i="2"/>
  <c r="Q2073" i="2"/>
  <c r="P2073" i="2"/>
  <c r="O2073" i="2"/>
  <c r="N2073" i="2"/>
  <c r="N2074" i="2" s="1"/>
  <c r="M2073" i="2"/>
  <c r="K2073" i="2"/>
  <c r="J2073" i="2"/>
  <c r="I2073" i="2"/>
  <c r="H2073" i="2"/>
  <c r="G2073" i="2"/>
  <c r="BR2072" i="2"/>
  <c r="BS2072" i="2" s="1"/>
  <c r="BP2072" i="2"/>
  <c r="BQ2072" i="2" s="1"/>
  <c r="BM2072" i="2"/>
  <c r="BR2071" i="2"/>
  <c r="BS2071" i="2" s="1"/>
  <c r="BP2071" i="2"/>
  <c r="BQ2071" i="2" s="1"/>
  <c r="BM2071" i="2"/>
  <c r="BR2070" i="2"/>
  <c r="BP2070" i="2"/>
  <c r="BL2070" i="2"/>
  <c r="BK2070" i="2"/>
  <c r="BH2070" i="2"/>
  <c r="BG2070" i="2"/>
  <c r="BE2070" i="2"/>
  <c r="BD2070" i="2"/>
  <c r="BC2070" i="2"/>
  <c r="BA2070" i="2"/>
  <c r="AZ2070" i="2"/>
  <c r="AX2070" i="2"/>
  <c r="AW2070" i="2"/>
  <c r="AV2070" i="2"/>
  <c r="AU2070" i="2"/>
  <c r="AT2070" i="2"/>
  <c r="AS2070" i="2"/>
  <c r="AR2070" i="2"/>
  <c r="AQ2070" i="2"/>
  <c r="AP2070" i="2"/>
  <c r="AO2070" i="2"/>
  <c r="AN2070" i="2"/>
  <c r="AL2070" i="2"/>
  <c r="AK2070" i="2"/>
  <c r="AI2070" i="2"/>
  <c r="AH2070" i="2"/>
  <c r="AG2070" i="2"/>
  <c r="AF2070" i="2"/>
  <c r="AE2070" i="2"/>
  <c r="AD2070" i="2"/>
  <c r="AC2070" i="2"/>
  <c r="AB2070" i="2"/>
  <c r="Z2070" i="2"/>
  <c r="Y2070" i="2"/>
  <c r="X2070" i="2"/>
  <c r="V2070" i="2"/>
  <c r="U2070" i="2"/>
  <c r="T2070" i="2"/>
  <c r="S2070" i="2"/>
  <c r="R2070" i="2"/>
  <c r="Q2070" i="2"/>
  <c r="O2070" i="2"/>
  <c r="N2070" i="2"/>
  <c r="M2070" i="2"/>
  <c r="H2070" i="2"/>
  <c r="G2070" i="2"/>
  <c r="BJ2070" i="2" s="1"/>
  <c r="BR2069" i="2"/>
  <c r="BS2069" i="2" s="1"/>
  <c r="BP2069" i="2"/>
  <c r="BQ2069" i="2" s="1"/>
  <c r="BM2069" i="2"/>
  <c r="BR2068" i="2"/>
  <c r="BP2068" i="2"/>
  <c r="BL2068" i="2"/>
  <c r="BK2068" i="2"/>
  <c r="BH2068" i="2"/>
  <c r="BG2068" i="2"/>
  <c r="BE2068" i="2"/>
  <c r="BD2068" i="2"/>
  <c r="BC2068" i="2"/>
  <c r="BA2068" i="2"/>
  <c r="AZ2068" i="2"/>
  <c r="AX2068" i="2"/>
  <c r="AW2068" i="2"/>
  <c r="AV2068" i="2"/>
  <c r="AU2068" i="2"/>
  <c r="AT2068" i="2"/>
  <c r="AS2068" i="2"/>
  <c r="AR2068" i="2"/>
  <c r="AQ2068" i="2"/>
  <c r="AP2068" i="2"/>
  <c r="AO2068" i="2"/>
  <c r="AN2068" i="2"/>
  <c r="AL2068" i="2"/>
  <c r="AK2068" i="2"/>
  <c r="AI2068" i="2"/>
  <c r="AH2068" i="2"/>
  <c r="AG2068" i="2"/>
  <c r="AF2068" i="2"/>
  <c r="AE2068" i="2"/>
  <c r="AD2068" i="2"/>
  <c r="AC2068" i="2"/>
  <c r="AB2068" i="2"/>
  <c r="Z2068" i="2"/>
  <c r="Y2068" i="2"/>
  <c r="X2068" i="2"/>
  <c r="V2068" i="2"/>
  <c r="U2068" i="2"/>
  <c r="T2068" i="2"/>
  <c r="S2068" i="2"/>
  <c r="R2068" i="2"/>
  <c r="Q2068" i="2"/>
  <c r="O2068" i="2"/>
  <c r="N2068" i="2"/>
  <c r="M2068" i="2"/>
  <c r="H2068" i="2"/>
  <c r="G2068" i="2"/>
  <c r="BJ2068" i="2" s="1"/>
  <c r="BR2067" i="2"/>
  <c r="BS2067" i="2" s="1"/>
  <c r="BP2067" i="2"/>
  <c r="BQ2067" i="2" s="1"/>
  <c r="BM2067" i="2"/>
  <c r="G2074" i="2" l="1"/>
  <c r="I2074" i="2"/>
  <c r="H2074" i="2"/>
  <c r="K2074" i="2"/>
  <c r="J2074" i="2"/>
  <c r="P2074" i="2"/>
  <c r="V2074" i="2"/>
  <c r="AC2074" i="2"/>
  <c r="AI2074" i="2"/>
  <c r="AQ2074" i="2"/>
  <c r="AW2074" i="2"/>
  <c r="AV2078" i="2"/>
  <c r="X2074" i="2"/>
  <c r="AD2074" i="2"/>
  <c r="AK2074" i="2"/>
  <c r="AR2074" i="2"/>
  <c r="AX2074" i="2"/>
  <c r="R2074" i="2"/>
  <c r="AE2074" i="2"/>
  <c r="AL2074" i="2"/>
  <c r="AS2074" i="2"/>
  <c r="AU2076" i="2"/>
  <c r="M2074" i="2"/>
  <c r="S2074" i="2"/>
  <c r="Z2074" i="2"/>
  <c r="AF2074" i="2"/>
  <c r="AN2074" i="2"/>
  <c r="AT2074" i="2"/>
  <c r="T2074" i="2"/>
  <c r="AA2074" i="2"/>
  <c r="AG2074" i="2"/>
  <c r="AO2074" i="2"/>
  <c r="AU2074" i="2"/>
  <c r="Q2074" i="2"/>
  <c r="O2074" i="2"/>
  <c r="U2074" i="2"/>
  <c r="AB2074" i="2"/>
  <c r="AH2074" i="2"/>
  <c r="AP2074" i="2"/>
  <c r="AV2074" i="2"/>
  <c r="BN2107" i="2"/>
  <c r="BO2107" i="2" s="1"/>
  <c r="BN2072" i="2"/>
  <c r="BO2072" i="2" s="1"/>
  <c r="K2077" i="2"/>
  <c r="R2077" i="2"/>
  <c r="Y2077" i="2"/>
  <c r="Y2078" i="2" s="1"/>
  <c r="AE2077" i="2"/>
  <c r="AL2077" i="2"/>
  <c r="AS2077" i="2"/>
  <c r="M2077" i="2"/>
  <c r="S2077" i="2"/>
  <c r="Z2077" i="2"/>
  <c r="AF2077" i="2"/>
  <c r="AN2077" i="2"/>
  <c r="AT2077" i="2"/>
  <c r="I2077" i="2"/>
  <c r="P2077" i="2"/>
  <c r="V2077" i="2"/>
  <c r="AC2077" i="2"/>
  <c r="AI2077" i="2"/>
  <c r="AQ2077" i="2"/>
  <c r="AW2077" i="2"/>
  <c r="J2077" i="2"/>
  <c r="Q2077" i="2"/>
  <c r="X2077" i="2"/>
  <c r="AD2077" i="2"/>
  <c r="AK2077" i="2"/>
  <c r="AR2077" i="2"/>
  <c r="AX2077" i="2"/>
  <c r="G2077" i="2"/>
  <c r="N2077" i="2"/>
  <c r="N2078" i="2" s="1"/>
  <c r="T2077" i="2"/>
  <c r="AA2077" i="2"/>
  <c r="AG2077" i="2"/>
  <c r="AO2077" i="2"/>
  <c r="AU2077" i="2"/>
  <c r="H2077" i="2"/>
  <c r="O2077" i="2"/>
  <c r="U2077" i="2"/>
  <c r="AB2077" i="2"/>
  <c r="AH2077" i="2"/>
  <c r="AP2077" i="2"/>
  <c r="K2075" i="2"/>
  <c r="R2075" i="2"/>
  <c r="Y2075" i="2"/>
  <c r="Y2076" i="2" s="1"/>
  <c r="AE2075" i="2"/>
  <c r="AL2075" i="2"/>
  <c r="AS2075" i="2"/>
  <c r="H2075" i="2"/>
  <c r="O2075" i="2"/>
  <c r="U2075" i="2"/>
  <c r="AB2075" i="2"/>
  <c r="AH2075" i="2"/>
  <c r="AP2075" i="2"/>
  <c r="AV2075" i="2"/>
  <c r="I2075" i="2"/>
  <c r="P2075" i="2"/>
  <c r="V2075" i="2"/>
  <c r="AC2075" i="2"/>
  <c r="AI2075" i="2"/>
  <c r="AQ2075" i="2"/>
  <c r="AW2075" i="2"/>
  <c r="J2075" i="2"/>
  <c r="Q2075" i="2"/>
  <c r="X2075" i="2"/>
  <c r="AD2075" i="2"/>
  <c r="AK2075" i="2"/>
  <c r="AR2075" i="2"/>
  <c r="AX2075" i="2"/>
  <c r="M2075" i="2"/>
  <c r="S2075" i="2"/>
  <c r="Z2075" i="2"/>
  <c r="AF2075" i="2"/>
  <c r="AN2075" i="2"/>
  <c r="AT2075" i="2"/>
  <c r="G2075" i="2"/>
  <c r="N2075" i="2"/>
  <c r="N2076" i="2" s="1"/>
  <c r="T2075" i="2"/>
  <c r="AA2075" i="2"/>
  <c r="AG2075" i="2"/>
  <c r="AO2075" i="2"/>
  <c r="BN2071" i="2"/>
  <c r="BO2071" i="2" s="1"/>
  <c r="BM2070" i="2"/>
  <c r="BQ2070" i="2"/>
  <c r="BM2068" i="2"/>
  <c r="BQ2068" i="2"/>
  <c r="BS2068" i="2"/>
  <c r="BS2070" i="2"/>
  <c r="BN2069" i="2"/>
  <c r="BO2069" i="2" s="1"/>
  <c r="BN2067" i="2"/>
  <c r="BO2067" i="2" s="1"/>
  <c r="B615" i="2"/>
  <c r="BB418" i="2"/>
  <c r="B417" i="2"/>
  <c r="AX204" i="2"/>
  <c r="AW204" i="2"/>
  <c r="AV204" i="2"/>
  <c r="AU204" i="2"/>
  <c r="AT204" i="2"/>
  <c r="AS204" i="2"/>
  <c r="AR204" i="2"/>
  <c r="AQ204" i="2"/>
  <c r="AP204" i="2"/>
  <c r="AO204" i="2"/>
  <c r="AN204" i="2"/>
  <c r="AL204" i="2"/>
  <c r="AK204" i="2"/>
  <c r="AI204" i="2"/>
  <c r="AH204" i="2"/>
  <c r="AG204" i="2"/>
  <c r="AF204" i="2"/>
  <c r="AE204" i="2"/>
  <c r="AD204" i="2"/>
  <c r="AC204" i="2"/>
  <c r="AB204" i="2"/>
  <c r="AA204" i="2"/>
  <c r="Z204" i="2"/>
  <c r="Y204" i="2"/>
  <c r="Y205" i="2" s="1"/>
  <c r="X204" i="2"/>
  <c r="V204" i="2"/>
  <c r="U204" i="2"/>
  <c r="T204" i="2"/>
  <c r="S204" i="2"/>
  <c r="R204" i="2"/>
  <c r="Q204" i="2"/>
  <c r="P204" i="2"/>
  <c r="O204" i="2"/>
  <c r="N204" i="2"/>
  <c r="N205" i="2" s="1"/>
  <c r="M204" i="2"/>
  <c r="K204" i="2"/>
  <c r="J204" i="2"/>
  <c r="I204" i="2"/>
  <c r="H204" i="2"/>
  <c r="G204" i="2"/>
  <c r="B204" i="2"/>
  <c r="I205" i="2" l="1"/>
  <c r="K205" i="2"/>
  <c r="H2076" i="2"/>
  <c r="J205" i="2"/>
  <c r="H205" i="2"/>
  <c r="G205" i="2"/>
  <c r="H2078" i="2"/>
  <c r="AO2076" i="2"/>
  <c r="AT2076" i="2"/>
  <c r="AX2076" i="2"/>
  <c r="P2076" i="2"/>
  <c r="U2076" i="2"/>
  <c r="U2078" i="2"/>
  <c r="AA2078" i="2"/>
  <c r="AK2078" i="2"/>
  <c r="AQ2078" i="2"/>
  <c r="AT2078" i="2"/>
  <c r="AS2078" i="2"/>
  <c r="AA2076" i="2"/>
  <c r="AK2076" i="2"/>
  <c r="AQ2076" i="2"/>
  <c r="AV2076" i="2"/>
  <c r="X2078" i="2"/>
  <c r="AC2078" i="2"/>
  <c r="AF2078" i="2"/>
  <c r="AE2078" i="2"/>
  <c r="AG2076" i="2"/>
  <c r="AN2076" i="2"/>
  <c r="AR2076" i="2"/>
  <c r="AW2076" i="2"/>
  <c r="O2076" i="2"/>
  <c r="R2076" i="2"/>
  <c r="O2078" i="2"/>
  <c r="T2078" i="2"/>
  <c r="AD2078" i="2"/>
  <c r="AI2078" i="2"/>
  <c r="AN2078" i="2"/>
  <c r="AL2078" i="2"/>
  <c r="AF2076" i="2"/>
  <c r="T2076" i="2"/>
  <c r="Z2076" i="2"/>
  <c r="AD2076" i="2"/>
  <c r="AI2076" i="2"/>
  <c r="AP2076" i="2"/>
  <c r="AS2076" i="2"/>
  <c r="AP2078" i="2"/>
  <c r="AU2078" i="2"/>
  <c r="Q2078" i="2"/>
  <c r="V2078" i="2"/>
  <c r="Z2078" i="2"/>
  <c r="X2076" i="2"/>
  <c r="AH2076" i="2"/>
  <c r="AH2078" i="2"/>
  <c r="S2078" i="2"/>
  <c r="S2076" i="2"/>
  <c r="AC2076" i="2"/>
  <c r="AL2076" i="2"/>
  <c r="AO2078" i="2"/>
  <c r="AX2078" i="2"/>
  <c r="P2078" i="2"/>
  <c r="R2078" i="2"/>
  <c r="M2076" i="2"/>
  <c r="Q2076" i="2"/>
  <c r="V2076" i="2"/>
  <c r="AB2076" i="2"/>
  <c r="AE2076" i="2"/>
  <c r="AB2078" i="2"/>
  <c r="AG2078" i="2"/>
  <c r="AR2078" i="2"/>
  <c r="AW2078" i="2"/>
  <c r="M2078" i="2"/>
  <c r="AE205" i="2"/>
  <c r="AL205" i="2"/>
  <c r="AS205" i="2"/>
  <c r="X205" i="2"/>
  <c r="M205" i="2"/>
  <c r="S205" i="2"/>
  <c r="Z205" i="2"/>
  <c r="AF205" i="2"/>
  <c r="AN205" i="2"/>
  <c r="AT205" i="2"/>
  <c r="AD205" i="2"/>
  <c r="AX205" i="2"/>
  <c r="R205" i="2"/>
  <c r="T205" i="2"/>
  <c r="AA205" i="2"/>
  <c r="AG205" i="2"/>
  <c r="AO205" i="2"/>
  <c r="AU205" i="2"/>
  <c r="Q205" i="2"/>
  <c r="AR205" i="2"/>
  <c r="O205" i="2"/>
  <c r="U205" i="2"/>
  <c r="AB205" i="2"/>
  <c r="AH205" i="2"/>
  <c r="AP205" i="2"/>
  <c r="AV205" i="2"/>
  <c r="AK205" i="2"/>
  <c r="P205" i="2"/>
  <c r="V205" i="2"/>
  <c r="AC205" i="2"/>
  <c r="AI205" i="2"/>
  <c r="AQ205" i="2"/>
  <c r="AW205" i="2"/>
  <c r="BN2068" i="2"/>
  <c r="BO2068" i="2" s="1"/>
  <c r="I2078" i="2"/>
  <c r="G2078" i="2"/>
  <c r="BM2077" i="2"/>
  <c r="BP2077" i="2"/>
  <c r="BQ2077" i="2" s="1"/>
  <c r="J2078" i="2"/>
  <c r="BP2078" i="2" s="1"/>
  <c r="BR2077" i="2"/>
  <c r="BS2077" i="2" s="1"/>
  <c r="K2078" i="2"/>
  <c r="BR2078" i="2" s="1"/>
  <c r="BR2075" i="2"/>
  <c r="BS2075" i="2" s="1"/>
  <c r="K2076" i="2"/>
  <c r="BR2076" i="2" s="1"/>
  <c r="G2076" i="2"/>
  <c r="BM2075" i="2"/>
  <c r="J2076" i="2"/>
  <c r="BP2076" i="2" s="1"/>
  <c r="BP2075" i="2"/>
  <c r="BQ2075" i="2" s="1"/>
  <c r="I2076" i="2"/>
  <c r="BN2070" i="2"/>
  <c r="BO2070" i="2" s="1"/>
  <c r="BL646" i="2"/>
  <c r="BK646" i="2"/>
  <c r="BH646" i="2"/>
  <c r="BG646" i="2"/>
  <c r="BE646" i="2"/>
  <c r="BD646" i="2"/>
  <c r="BA646" i="2"/>
  <c r="AZ646" i="2"/>
  <c r="K646" i="2"/>
  <c r="BR646" i="2" s="1"/>
  <c r="J646" i="2"/>
  <c r="BP646" i="2" s="1"/>
  <c r="I646" i="2"/>
  <c r="H646" i="2"/>
  <c r="G646" i="2"/>
  <c r="BR645" i="2"/>
  <c r="BS645" i="2" s="1"/>
  <c r="BP645" i="2"/>
  <c r="BQ645" i="2" s="1"/>
  <c r="BM645" i="2"/>
  <c r="C645" i="2"/>
  <c r="AV645" i="2" s="1"/>
  <c r="B645" i="2"/>
  <c r="BL444" i="2"/>
  <c r="BK444" i="2"/>
  <c r="BH444" i="2"/>
  <c r="BG444" i="2"/>
  <c r="BE444" i="2"/>
  <c r="BD444" i="2"/>
  <c r="BC444" i="2"/>
  <c r="BA444" i="2"/>
  <c r="AZ444" i="2"/>
  <c r="C443" i="2"/>
  <c r="AW443" i="2" s="1"/>
  <c r="B443" i="2"/>
  <c r="BL241" i="2"/>
  <c r="BK241" i="2"/>
  <c r="BH241" i="2"/>
  <c r="BG241" i="2"/>
  <c r="BE241" i="2"/>
  <c r="BD241" i="2"/>
  <c r="BC241" i="2"/>
  <c r="BA241" i="2"/>
  <c r="AZ241" i="2"/>
  <c r="C240" i="2"/>
  <c r="AW240" i="2" s="1"/>
  <c r="B240" i="2"/>
  <c r="AV646" i="2" l="1"/>
  <c r="AW444" i="2"/>
  <c r="AW241" i="2"/>
  <c r="BN2077" i="2"/>
  <c r="BO2077" i="2" s="1"/>
  <c r="BQ2078" i="2"/>
  <c r="BS2078" i="2"/>
  <c r="BM2078" i="2"/>
  <c r="BJ2078" i="2"/>
  <c r="BN2075" i="2"/>
  <c r="BO2075" i="2" s="1"/>
  <c r="BQ2076" i="2"/>
  <c r="BS2076" i="2"/>
  <c r="BJ2076" i="2"/>
  <c r="BM2076" i="2"/>
  <c r="BS646" i="2"/>
  <c r="BM646" i="2"/>
  <c r="AW645" i="2"/>
  <c r="AQ645" i="2"/>
  <c r="AR645" i="2"/>
  <c r="AX645" i="2"/>
  <c r="AS645" i="2"/>
  <c r="BJ646" i="2"/>
  <c r="AN645" i="2"/>
  <c r="AT645" i="2"/>
  <c r="BQ646" i="2"/>
  <c r="AO645" i="2"/>
  <c r="AU645" i="2"/>
  <c r="AP645" i="2"/>
  <c r="AK443" i="2"/>
  <c r="AX443" i="2"/>
  <c r="Q443" i="2"/>
  <c r="J443" i="2"/>
  <c r="X443" i="2"/>
  <c r="AR443" i="2"/>
  <c r="AD443" i="2"/>
  <c r="K443" i="2"/>
  <c r="R443" i="2"/>
  <c r="Y443" i="2"/>
  <c r="Y444" i="2" s="1"/>
  <c r="AE443" i="2"/>
  <c r="AL443" i="2"/>
  <c r="AS443" i="2"/>
  <c r="M443" i="2"/>
  <c r="S443" i="2"/>
  <c r="Z443" i="2"/>
  <c r="AF443" i="2"/>
  <c r="AN443" i="2"/>
  <c r="AT443" i="2"/>
  <c r="G443" i="2"/>
  <c r="N443" i="2"/>
  <c r="N444" i="2" s="1"/>
  <c r="T443" i="2"/>
  <c r="AA443" i="2"/>
  <c r="AG443" i="2"/>
  <c r="AO443" i="2"/>
  <c r="AU443" i="2"/>
  <c r="H443" i="2"/>
  <c r="O443" i="2"/>
  <c r="U443" i="2"/>
  <c r="AB443" i="2"/>
  <c r="AH443" i="2"/>
  <c r="AP443" i="2"/>
  <c r="AV443" i="2"/>
  <c r="I443" i="2"/>
  <c r="P443" i="2"/>
  <c r="V443" i="2"/>
  <c r="AC443" i="2"/>
  <c r="AI443" i="2"/>
  <c r="AQ443" i="2"/>
  <c r="J240" i="2"/>
  <c r="AD240" i="2"/>
  <c r="AR240" i="2"/>
  <c r="AX240" i="2"/>
  <c r="R240" i="2"/>
  <c r="AL240" i="2"/>
  <c r="K240" i="2"/>
  <c r="Y240" i="2"/>
  <c r="Y241" i="2" s="1"/>
  <c r="AE240" i="2"/>
  <c r="AS240" i="2"/>
  <c r="S240" i="2"/>
  <c r="AF240" i="2"/>
  <c r="AN240" i="2"/>
  <c r="M240" i="2"/>
  <c r="Z240" i="2"/>
  <c r="AT240" i="2"/>
  <c r="G240" i="2"/>
  <c r="N240" i="2"/>
  <c r="N241" i="2" s="1"/>
  <c r="T240" i="2"/>
  <c r="AA240" i="2"/>
  <c r="AG240" i="2"/>
  <c r="AO240" i="2"/>
  <c r="AU240" i="2"/>
  <c r="Q240" i="2"/>
  <c r="X240" i="2"/>
  <c r="AK240" i="2"/>
  <c r="H240" i="2"/>
  <c r="O240" i="2"/>
  <c r="U240" i="2"/>
  <c r="AB240" i="2"/>
  <c r="AH240" i="2"/>
  <c r="AP240" i="2"/>
  <c r="AV240" i="2"/>
  <c r="I240" i="2"/>
  <c r="P240" i="2"/>
  <c r="V240" i="2"/>
  <c r="AC240" i="2"/>
  <c r="AI240" i="2"/>
  <c r="AQ240" i="2"/>
  <c r="H1847" i="2"/>
  <c r="G1847" i="2"/>
  <c r="I1847" i="2"/>
  <c r="I1845" i="2"/>
  <c r="H1845" i="2"/>
  <c r="G1845" i="2"/>
  <c r="I1843" i="2"/>
  <c r="I1841" i="2"/>
  <c r="H1841" i="2"/>
  <c r="G1841" i="2"/>
  <c r="H1837" i="2"/>
  <c r="G1837" i="2"/>
  <c r="H1835" i="2"/>
  <c r="G1835" i="2"/>
  <c r="H1833" i="2"/>
  <c r="G1833" i="2"/>
  <c r="I1837" i="2"/>
  <c r="I1835" i="2"/>
  <c r="I1833" i="2"/>
  <c r="I1831" i="2"/>
  <c r="H1831" i="2"/>
  <c r="G1831" i="2"/>
  <c r="I1829" i="2"/>
  <c r="I1825" i="2"/>
  <c r="I1821" i="2"/>
  <c r="AA1849" i="2"/>
  <c r="AA1847" i="2"/>
  <c r="AA1845" i="2"/>
  <c r="AA1843" i="2"/>
  <c r="AA1841" i="2"/>
  <c r="AA1839" i="2"/>
  <c r="AA1837" i="2"/>
  <c r="AA1835" i="2"/>
  <c r="AA1833" i="2"/>
  <c r="AA1831" i="2"/>
  <c r="AA1829" i="2"/>
  <c r="AA1827" i="2"/>
  <c r="AA1825" i="2"/>
  <c r="AA1823" i="2"/>
  <c r="AA1821" i="2"/>
  <c r="P1849" i="2"/>
  <c r="P1847" i="2"/>
  <c r="P1845" i="2"/>
  <c r="P1843" i="2"/>
  <c r="P1841" i="2"/>
  <c r="P1839" i="2"/>
  <c r="P1837" i="2"/>
  <c r="P1835" i="2"/>
  <c r="P1833" i="2"/>
  <c r="P1831" i="2"/>
  <c r="P1829" i="2"/>
  <c r="P1827" i="2"/>
  <c r="P1825" i="2"/>
  <c r="P1823" i="2"/>
  <c r="P1821" i="2"/>
  <c r="G1823" i="2"/>
  <c r="H1823" i="2"/>
  <c r="H444" i="2" l="1"/>
  <c r="BP443" i="2"/>
  <c r="BQ443" i="2" s="1"/>
  <c r="H241" i="2"/>
  <c r="AQ241" i="2"/>
  <c r="AG241" i="2"/>
  <c r="Z241" i="2"/>
  <c r="AE241" i="2"/>
  <c r="AR241" i="2"/>
  <c r="V444" i="2"/>
  <c r="AB444" i="2"/>
  <c r="AG444" i="2"/>
  <c r="AN444" i="2"/>
  <c r="AL444" i="2"/>
  <c r="AR444" i="2"/>
  <c r="AP646" i="2"/>
  <c r="AV241" i="2"/>
  <c r="AI241" i="2"/>
  <c r="AP241" i="2"/>
  <c r="AK241" i="2"/>
  <c r="AA241" i="2"/>
  <c r="M241" i="2"/>
  <c r="AD241" i="2"/>
  <c r="P444" i="2"/>
  <c r="U444" i="2"/>
  <c r="AA444" i="2"/>
  <c r="AF444" i="2"/>
  <c r="AE444" i="2"/>
  <c r="X444" i="2"/>
  <c r="AU646" i="2"/>
  <c r="AS646" i="2"/>
  <c r="AC241" i="2"/>
  <c r="T241" i="2"/>
  <c r="O444" i="2"/>
  <c r="T444" i="2"/>
  <c r="Z444" i="2"/>
  <c r="AO646" i="2"/>
  <c r="AX646" i="2"/>
  <c r="X241" i="2"/>
  <c r="AN241" i="2"/>
  <c r="V241" i="2"/>
  <c r="AB241" i="2"/>
  <c r="Q241" i="2"/>
  <c r="AF241" i="2"/>
  <c r="AL241" i="2"/>
  <c r="AQ444" i="2"/>
  <c r="AV444" i="2"/>
  <c r="S444" i="2"/>
  <c r="R444" i="2"/>
  <c r="Q444" i="2"/>
  <c r="AR646" i="2"/>
  <c r="P241" i="2"/>
  <c r="AU241" i="2"/>
  <c r="S241" i="2"/>
  <c r="R241" i="2"/>
  <c r="AI444" i="2"/>
  <c r="AP444" i="2"/>
  <c r="AU444" i="2"/>
  <c r="M444" i="2"/>
  <c r="AX444" i="2"/>
  <c r="AT646" i="2"/>
  <c r="AQ646" i="2"/>
  <c r="AH241" i="2"/>
  <c r="U241" i="2"/>
  <c r="O241" i="2"/>
  <c r="AO241" i="2"/>
  <c r="AT241" i="2"/>
  <c r="AS241" i="2"/>
  <c r="AX241" i="2"/>
  <c r="AC444" i="2"/>
  <c r="AH444" i="2"/>
  <c r="AO444" i="2"/>
  <c r="AT444" i="2"/>
  <c r="AS444" i="2"/>
  <c r="AD444" i="2"/>
  <c r="AK444" i="2"/>
  <c r="AN646" i="2"/>
  <c r="BN646" i="2" s="1"/>
  <c r="BO646" i="2" s="1"/>
  <c r="AW646" i="2"/>
  <c r="BN2078" i="2"/>
  <c r="BO2078" i="2" s="1"/>
  <c r="BN2076" i="2"/>
  <c r="BO2076" i="2" s="1"/>
  <c r="J444" i="2"/>
  <c r="BP444" i="2" s="1"/>
  <c r="BN645" i="2"/>
  <c r="BO645" i="2" s="1"/>
  <c r="I444" i="2"/>
  <c r="G444" i="2"/>
  <c r="BM443" i="2"/>
  <c r="BR443" i="2"/>
  <c r="BS443" i="2" s="1"/>
  <c r="K444" i="2"/>
  <c r="BR444" i="2" s="1"/>
  <c r="I241" i="2"/>
  <c r="G241" i="2"/>
  <c r="BM240" i="2"/>
  <c r="K241" i="2"/>
  <c r="BR241" i="2" s="1"/>
  <c r="BR240" i="2"/>
  <c r="BS240" i="2" s="1"/>
  <c r="BP240" i="2"/>
  <c r="BQ240" i="2" s="1"/>
  <c r="J241" i="2"/>
  <c r="BP241" i="2" s="1"/>
  <c r="H1849" i="2"/>
  <c r="G1849" i="2"/>
  <c r="BN240" i="2" l="1"/>
  <c r="BO240" i="2" s="1"/>
  <c r="BM444" i="2"/>
  <c r="BJ444" i="2"/>
  <c r="BN443" i="2"/>
  <c r="BO443" i="2" s="1"/>
  <c r="BS444" i="2"/>
  <c r="BQ444" i="2"/>
  <c r="BM241" i="2"/>
  <c r="BJ241" i="2"/>
  <c r="BS241" i="2"/>
  <c r="BQ241" i="2"/>
  <c r="BB2065" i="2"/>
  <c r="AX2064" i="2"/>
  <c r="AW2064" i="2"/>
  <c r="AV2064" i="2"/>
  <c r="AU2064" i="2"/>
  <c r="AT2064" i="2"/>
  <c r="AS2064" i="2"/>
  <c r="AR2064" i="2"/>
  <c r="AQ2064" i="2"/>
  <c r="AP2064" i="2"/>
  <c r="AO2064" i="2"/>
  <c r="AN2064" i="2"/>
  <c r="AL2064" i="2"/>
  <c r="AK2065" i="2"/>
  <c r="AI2064" i="2"/>
  <c r="AH2064" i="2"/>
  <c r="AG2064" i="2"/>
  <c r="AF2064" i="2"/>
  <c r="AE2064" i="2"/>
  <c r="AD2064" i="2"/>
  <c r="AC2064" i="2"/>
  <c r="AB2064" i="2"/>
  <c r="AA2065" i="2"/>
  <c r="Z2064" i="2"/>
  <c r="Y2064" i="2"/>
  <c r="Y2065" i="2" s="1"/>
  <c r="X2065" i="2"/>
  <c r="V2064" i="2"/>
  <c r="U2064" i="2"/>
  <c r="T2064" i="2"/>
  <c r="S2064" i="2"/>
  <c r="R2064" i="2"/>
  <c r="Q2064" i="2"/>
  <c r="P2065" i="2"/>
  <c r="O2064" i="2"/>
  <c r="N2064" i="2"/>
  <c r="N2065" i="2" s="1"/>
  <c r="M2065" i="2"/>
  <c r="K2064" i="2"/>
  <c r="J2064" i="2"/>
  <c r="I2064" i="2"/>
  <c r="H2064" i="2"/>
  <c r="G2064" i="2"/>
  <c r="BL2063" i="2"/>
  <c r="BK2063" i="2"/>
  <c r="BH2063" i="2"/>
  <c r="BG2063" i="2"/>
  <c r="BE2063" i="2"/>
  <c r="BD2063" i="2"/>
  <c r="BC2063" i="2"/>
  <c r="BA2063" i="2"/>
  <c r="AZ2063" i="2"/>
  <c r="C2062" i="2"/>
  <c r="AW2062" i="2" s="1"/>
  <c r="BL2061" i="2"/>
  <c r="BK2061" i="2"/>
  <c r="BH2061" i="2"/>
  <c r="BG2061" i="2"/>
  <c r="BE2061" i="2"/>
  <c r="BD2061" i="2"/>
  <c r="BC2061" i="2"/>
  <c r="BA2061" i="2"/>
  <c r="AZ2061" i="2"/>
  <c r="C2060" i="2"/>
  <c r="AW2060" i="2" s="1"/>
  <c r="BL2059" i="2"/>
  <c r="BK2059" i="2"/>
  <c r="BH2059" i="2"/>
  <c r="BG2059" i="2"/>
  <c r="BE2059" i="2"/>
  <c r="BD2059" i="2"/>
  <c r="BC2059" i="2"/>
  <c r="BA2059" i="2"/>
  <c r="AZ2059" i="2"/>
  <c r="C2058" i="2"/>
  <c r="AW2058" i="2" s="1"/>
  <c r="K2065" i="2" l="1"/>
  <c r="J2065" i="2"/>
  <c r="G2065" i="2"/>
  <c r="H2065" i="2"/>
  <c r="I2065" i="2"/>
  <c r="BN241" i="2"/>
  <c r="BO241" i="2" s="1"/>
  <c r="Q2065" i="2"/>
  <c r="AD2065" i="2"/>
  <c r="AR2065" i="2"/>
  <c r="AX2065" i="2"/>
  <c r="AE2065" i="2"/>
  <c r="S2065" i="2"/>
  <c r="Z2065" i="2"/>
  <c r="AF2065" i="2"/>
  <c r="AN2065" i="2"/>
  <c r="AT2065" i="2"/>
  <c r="AW2061" i="2"/>
  <c r="AL2065" i="2"/>
  <c r="T2065" i="2"/>
  <c r="AG2065" i="2"/>
  <c r="AO2065" i="2"/>
  <c r="AU2065" i="2"/>
  <c r="AS2065" i="2"/>
  <c r="AW2059" i="2"/>
  <c r="O2065" i="2"/>
  <c r="U2065" i="2"/>
  <c r="AB2065" i="2"/>
  <c r="AH2065" i="2"/>
  <c r="AP2065" i="2"/>
  <c r="AV2065" i="2"/>
  <c r="R2065" i="2"/>
  <c r="AW2063" i="2"/>
  <c r="V2065" i="2"/>
  <c r="AC2065" i="2"/>
  <c r="AI2065" i="2"/>
  <c r="AQ2065" i="2"/>
  <c r="AW2065" i="2"/>
  <c r="BN444" i="2"/>
  <c r="BO444" i="2" s="1"/>
  <c r="R2062" i="2"/>
  <c r="AE2062" i="2"/>
  <c r="AS2062" i="2"/>
  <c r="S2062" i="2"/>
  <c r="AF2062" i="2"/>
  <c r="T2062" i="2"/>
  <c r="J2062" i="2"/>
  <c r="Q2063" i="2"/>
  <c r="X2063" i="2"/>
  <c r="AD2062" i="2"/>
  <c r="AK2062" i="2"/>
  <c r="AR2062" i="2"/>
  <c r="AX2062" i="2"/>
  <c r="K2062" i="2"/>
  <c r="Y2062" i="2"/>
  <c r="Y2063" i="2" s="1"/>
  <c r="AL2062" i="2"/>
  <c r="M2063" i="2"/>
  <c r="AN2062" i="2"/>
  <c r="N2062" i="2"/>
  <c r="N2063" i="2" s="1"/>
  <c r="AG2062" i="2"/>
  <c r="AU2062" i="2"/>
  <c r="H2062" i="2"/>
  <c r="O2062" i="2"/>
  <c r="U2062" i="2"/>
  <c r="AB2063" i="2"/>
  <c r="AH2062" i="2"/>
  <c r="AP2062" i="2"/>
  <c r="AV2062" i="2"/>
  <c r="Z2062" i="2"/>
  <c r="AT2062" i="2"/>
  <c r="G2062" i="2"/>
  <c r="AA2062" i="2"/>
  <c r="AO2062" i="2"/>
  <c r="I2062" i="2"/>
  <c r="P2062" i="2"/>
  <c r="V2062" i="2"/>
  <c r="AC2062" i="2"/>
  <c r="AI2062" i="2"/>
  <c r="AQ2062" i="2"/>
  <c r="M2061" i="2"/>
  <c r="S2060" i="2"/>
  <c r="Z2060" i="2"/>
  <c r="AF2060" i="2"/>
  <c r="AN2060" i="2"/>
  <c r="AT2060" i="2"/>
  <c r="J2060" i="2"/>
  <c r="Q2060" i="2"/>
  <c r="X2061" i="2"/>
  <c r="AD2060" i="2"/>
  <c r="AK2060" i="2"/>
  <c r="AR2060" i="2"/>
  <c r="AX2060" i="2"/>
  <c r="K2060" i="2"/>
  <c r="R2060" i="2"/>
  <c r="Y2060" i="2"/>
  <c r="Y2061" i="2" s="1"/>
  <c r="AE2060" i="2"/>
  <c r="AL2060" i="2"/>
  <c r="AS2060" i="2"/>
  <c r="G2060" i="2"/>
  <c r="N2060" i="2"/>
  <c r="N2061" i="2" s="1"/>
  <c r="T2060" i="2"/>
  <c r="AA2060" i="2"/>
  <c r="AG2060" i="2"/>
  <c r="AO2060" i="2"/>
  <c r="AU2060" i="2"/>
  <c r="H2060" i="2"/>
  <c r="O2060" i="2"/>
  <c r="U2060" i="2"/>
  <c r="AB2061" i="2"/>
  <c r="AH2060" i="2"/>
  <c r="AP2060" i="2"/>
  <c r="AV2060" i="2"/>
  <c r="I2060" i="2"/>
  <c r="P2060" i="2"/>
  <c r="V2060" i="2"/>
  <c r="AC2061" i="2"/>
  <c r="AI2060" i="2"/>
  <c r="AQ2060" i="2"/>
  <c r="R2058" i="2"/>
  <c r="AL2058" i="2"/>
  <c r="AN2058" i="2"/>
  <c r="G2058" i="2"/>
  <c r="N2058" i="2"/>
  <c r="N2059" i="2" s="1"/>
  <c r="T2058" i="2"/>
  <c r="AA2058" i="2"/>
  <c r="AG2058" i="2"/>
  <c r="AO2058" i="2"/>
  <c r="AU2058" i="2"/>
  <c r="S2058" i="2"/>
  <c r="AF2058" i="2"/>
  <c r="AT2058" i="2"/>
  <c r="O2058" i="2"/>
  <c r="AB2059" i="2"/>
  <c r="AP2058" i="2"/>
  <c r="J2058" i="2"/>
  <c r="Q2059" i="2"/>
  <c r="X2059" i="2"/>
  <c r="AD2058" i="2"/>
  <c r="AK2058" i="2"/>
  <c r="AR2058" i="2"/>
  <c r="AX2058" i="2"/>
  <c r="K2058" i="2"/>
  <c r="Y2058" i="2"/>
  <c r="Y2059" i="2" s="1"/>
  <c r="AE2058" i="2"/>
  <c r="AS2058" i="2"/>
  <c r="M2059" i="2"/>
  <c r="Z2058" i="2"/>
  <c r="H2058" i="2"/>
  <c r="U2058" i="2"/>
  <c r="AH2058" i="2"/>
  <c r="AV2058" i="2"/>
  <c r="I2058" i="2"/>
  <c r="P2058" i="2"/>
  <c r="V2058" i="2"/>
  <c r="AC2058" i="2"/>
  <c r="AI2058" i="2"/>
  <c r="AQ2058" i="2"/>
  <c r="H2059" i="2" l="1"/>
  <c r="H2061" i="2"/>
  <c r="H2063" i="2"/>
  <c r="AE2059" i="2"/>
  <c r="AL2059" i="2"/>
  <c r="P2061" i="2"/>
  <c r="U2061" i="2"/>
  <c r="AA2061" i="2"/>
  <c r="AE2061" i="2"/>
  <c r="AK2061" i="2"/>
  <c r="AN2061" i="2"/>
  <c r="AI2063" i="2"/>
  <c r="AA2063" i="2"/>
  <c r="AH2063" i="2"/>
  <c r="AG2063" i="2"/>
  <c r="AE2063" i="2"/>
  <c r="AH2059" i="2"/>
  <c r="AC2059" i="2"/>
  <c r="AD2061" i="2"/>
  <c r="AQ2061" i="2"/>
  <c r="U2063" i="2"/>
  <c r="AN2063" i="2"/>
  <c r="T2063" i="2"/>
  <c r="AD2059" i="2"/>
  <c r="AA2059" i="2"/>
  <c r="T2061" i="2"/>
  <c r="AC2063" i="2"/>
  <c r="V2059" i="2"/>
  <c r="AF2059" i="2"/>
  <c r="AV2061" i="2"/>
  <c r="R2061" i="2"/>
  <c r="AT2063" i="2"/>
  <c r="AR2063" i="2"/>
  <c r="P2059" i="2"/>
  <c r="Z2059" i="2"/>
  <c r="AX2059" i="2"/>
  <c r="S2059" i="2"/>
  <c r="AI2061" i="2"/>
  <c r="AP2061" i="2"/>
  <c r="AU2061" i="2"/>
  <c r="Q2061" i="2"/>
  <c r="S2061" i="2"/>
  <c r="P2063" i="2"/>
  <c r="Z2063" i="2"/>
  <c r="O2063" i="2"/>
  <c r="AK2063" i="2"/>
  <c r="AF2063" i="2"/>
  <c r="AI2059" i="2"/>
  <c r="AG2059" i="2"/>
  <c r="AT2059" i="2"/>
  <c r="R2059" i="2"/>
  <c r="R2063" i="2"/>
  <c r="T2059" i="2"/>
  <c r="Z2061" i="2"/>
  <c r="AP2059" i="2"/>
  <c r="AO2061" i="2"/>
  <c r="AX2061" i="2"/>
  <c r="AV2063" i="2"/>
  <c r="AD2063" i="2"/>
  <c r="O2059" i="2"/>
  <c r="U2059" i="2"/>
  <c r="O2061" i="2"/>
  <c r="AF2061" i="2"/>
  <c r="AX2063" i="2"/>
  <c r="V2063" i="2"/>
  <c r="AR2059" i="2"/>
  <c r="AU2059" i="2"/>
  <c r="AH2061" i="2"/>
  <c r="AS2061" i="2"/>
  <c r="AL2063" i="2"/>
  <c r="S2063" i="2"/>
  <c r="AQ2059" i="2"/>
  <c r="AV2059" i="2"/>
  <c r="AS2059" i="2"/>
  <c r="AK2059" i="2"/>
  <c r="AO2059" i="2"/>
  <c r="AN2059" i="2"/>
  <c r="V2061" i="2"/>
  <c r="AG2061" i="2"/>
  <c r="AL2061" i="2"/>
  <c r="AR2061" i="2"/>
  <c r="AT2061" i="2"/>
  <c r="AQ2063" i="2"/>
  <c r="AO2063" i="2"/>
  <c r="AP2063" i="2"/>
  <c r="AU2063" i="2"/>
  <c r="AS2063" i="2"/>
  <c r="I2063" i="2"/>
  <c r="K2063" i="2"/>
  <c r="BR2063" i="2" s="1"/>
  <c r="BR2062" i="2"/>
  <c r="BS2062" i="2" s="1"/>
  <c r="G2063" i="2"/>
  <c r="BM2062" i="2"/>
  <c r="BP2062" i="2"/>
  <c r="BQ2062" i="2" s="1"/>
  <c r="J2063" i="2"/>
  <c r="BP2063" i="2" s="1"/>
  <c r="I2061" i="2"/>
  <c r="G2061" i="2"/>
  <c r="BM2060" i="2"/>
  <c r="K2061" i="2"/>
  <c r="BR2061" i="2" s="1"/>
  <c r="BR2060" i="2"/>
  <c r="BS2060" i="2" s="1"/>
  <c r="BP2060" i="2"/>
  <c r="BQ2060" i="2" s="1"/>
  <c r="J2061" i="2"/>
  <c r="BP2061" i="2" s="1"/>
  <c r="K2059" i="2"/>
  <c r="BR2059" i="2" s="1"/>
  <c r="BR2058" i="2"/>
  <c r="BS2058" i="2" s="1"/>
  <c r="BM2058" i="2"/>
  <c r="G2059" i="2"/>
  <c r="J2059" i="2"/>
  <c r="BP2059" i="2" s="1"/>
  <c r="BP2058" i="2"/>
  <c r="BQ2058" i="2" s="1"/>
  <c r="I2059" i="2"/>
  <c r="BN2062" i="2" l="1"/>
  <c r="BO2062" i="2" s="1"/>
  <c r="BN2060" i="2"/>
  <c r="BO2060" i="2" s="1"/>
  <c r="BN2058" i="2"/>
  <c r="BO2058" i="2" s="1"/>
  <c r="BM2063" i="2"/>
  <c r="BJ2063" i="2"/>
  <c r="BS2063" i="2"/>
  <c r="BQ2063" i="2"/>
  <c r="BM2061" i="2"/>
  <c r="BJ2061" i="2"/>
  <c r="BS2061" i="2"/>
  <c r="BQ2061" i="2"/>
  <c r="BM2059" i="2"/>
  <c r="BJ2059" i="2"/>
  <c r="BS2059" i="2"/>
  <c r="BQ2059" i="2"/>
  <c r="BN2061" i="2" l="1"/>
  <c r="BO2061" i="2" s="1"/>
  <c r="BN2063" i="2"/>
  <c r="BO2063" i="2" s="1"/>
  <c r="BN2059" i="2"/>
  <c r="BO2059" i="2" s="1"/>
  <c r="BL1681" i="2" l="1"/>
  <c r="BK1681" i="2"/>
  <c r="BH1681" i="2"/>
  <c r="BG1681" i="2"/>
  <c r="BE1681" i="2"/>
  <c r="BD1681" i="2"/>
  <c r="BC1681" i="2"/>
  <c r="BA1681" i="2"/>
  <c r="AZ1681" i="2"/>
  <c r="AX1681" i="2"/>
  <c r="AW1681" i="2"/>
  <c r="AV1681" i="2"/>
  <c r="AU1681" i="2"/>
  <c r="AT1681" i="2"/>
  <c r="AS1681" i="2"/>
  <c r="AR1681" i="2"/>
  <c r="AQ1681" i="2"/>
  <c r="AP1681" i="2"/>
  <c r="AO1681" i="2"/>
  <c r="AN1681" i="2"/>
  <c r="AL1681" i="2"/>
  <c r="AK1681" i="2"/>
  <c r="AI1681" i="2"/>
  <c r="AH1681" i="2"/>
  <c r="AG1681" i="2"/>
  <c r="AF1681" i="2"/>
  <c r="AE1681" i="2"/>
  <c r="AD1681" i="2"/>
  <c r="AC1681" i="2"/>
  <c r="AB1681" i="2"/>
  <c r="Z1681" i="2"/>
  <c r="Y1681" i="2"/>
  <c r="V1681" i="2"/>
  <c r="U1681" i="2"/>
  <c r="T1681" i="2"/>
  <c r="S1681" i="2"/>
  <c r="R1681" i="2"/>
  <c r="Q1681" i="2"/>
  <c r="O1681" i="2"/>
  <c r="N1681" i="2"/>
  <c r="K1681" i="2"/>
  <c r="BR1681" i="2" s="1"/>
  <c r="J1681" i="2"/>
  <c r="BP1681" i="2" s="1"/>
  <c r="I1681" i="2"/>
  <c r="H1681" i="2"/>
  <c r="G1681" i="2"/>
  <c r="BJ1681" i="2" s="1"/>
  <c r="BR1680" i="2"/>
  <c r="BP1680" i="2"/>
  <c r="BM1680" i="2"/>
  <c r="B1680" i="2"/>
  <c r="BL1679" i="2"/>
  <c r="BK1679" i="2"/>
  <c r="BH1679" i="2"/>
  <c r="BG1679" i="2"/>
  <c r="BE1679" i="2"/>
  <c r="BD1679" i="2"/>
  <c r="BC1679" i="2"/>
  <c r="BA1679" i="2"/>
  <c r="AZ1679" i="2"/>
  <c r="AX1679" i="2"/>
  <c r="AW1679" i="2"/>
  <c r="AV1679" i="2"/>
  <c r="AU1679" i="2"/>
  <c r="AT1679" i="2"/>
  <c r="AS1679" i="2"/>
  <c r="AR1679" i="2"/>
  <c r="AQ1679" i="2"/>
  <c r="AP1679" i="2"/>
  <c r="AO1679" i="2"/>
  <c r="AN1679" i="2"/>
  <c r="AL1679" i="2"/>
  <c r="AK1679" i="2"/>
  <c r="AI1679" i="2"/>
  <c r="AH1679" i="2"/>
  <c r="AG1679" i="2"/>
  <c r="AF1679" i="2"/>
  <c r="AE1679" i="2"/>
  <c r="AD1679" i="2"/>
  <c r="AC1679" i="2"/>
  <c r="AB1679" i="2"/>
  <c r="Z1679" i="2"/>
  <c r="Y1679" i="2"/>
  <c r="V1679" i="2"/>
  <c r="U1679" i="2"/>
  <c r="T1679" i="2"/>
  <c r="S1679" i="2"/>
  <c r="R1679" i="2"/>
  <c r="Q1679" i="2"/>
  <c r="O1679" i="2"/>
  <c r="N1679" i="2"/>
  <c r="K1679" i="2"/>
  <c r="BR1679" i="2" s="1"/>
  <c r="J1679" i="2"/>
  <c r="BP1679" i="2" s="1"/>
  <c r="I1679" i="2"/>
  <c r="H1679" i="2"/>
  <c r="G1679" i="2"/>
  <c r="BJ1679" i="2" s="1"/>
  <c r="BR1678" i="2"/>
  <c r="BP1678" i="2"/>
  <c r="BM1678" i="2"/>
  <c r="B1678" i="2"/>
  <c r="BQ1678" i="2" l="1"/>
  <c r="BS1678" i="2"/>
  <c r="BS1680" i="2"/>
  <c r="BS1681" i="2"/>
  <c r="BM1679" i="2"/>
  <c r="BQ1681" i="2"/>
  <c r="BM1681" i="2"/>
  <c r="BQ1680" i="2"/>
  <c r="BL213" i="2"/>
  <c r="BK213" i="2"/>
  <c r="BH213" i="2"/>
  <c r="BG213" i="2"/>
  <c r="BE213" i="2"/>
  <c r="BD213" i="2"/>
  <c r="BC213" i="2"/>
  <c r="BA213" i="2"/>
  <c r="AZ213" i="2"/>
  <c r="C212" i="2"/>
  <c r="AQ212" i="2" s="1"/>
  <c r="B212" i="2"/>
  <c r="BN1678" i="2" l="1"/>
  <c r="BO1678" i="2" s="1"/>
  <c r="BN1681" i="2"/>
  <c r="BO1681" i="2" s="1"/>
  <c r="AQ213" i="2"/>
  <c r="BN1680" i="2"/>
  <c r="BO1680" i="2" s="1"/>
  <c r="AS212" i="2"/>
  <c r="H212" i="2"/>
  <c r="Q212" i="2"/>
  <c r="Z212" i="2"/>
  <c r="AH212" i="2"/>
  <c r="AR212" i="2"/>
  <c r="I212" i="2"/>
  <c r="AI212" i="2"/>
  <c r="J212" i="2"/>
  <c r="AB212" i="2"/>
  <c r="K212" i="2"/>
  <c r="AC212" i="2"/>
  <c r="M212" i="2"/>
  <c r="U212" i="2"/>
  <c r="AD212" i="2"/>
  <c r="AN212" i="2"/>
  <c r="AV212" i="2"/>
  <c r="N212" i="2"/>
  <c r="N213" i="2" s="1"/>
  <c r="V212" i="2"/>
  <c r="AE212" i="2"/>
  <c r="AO212" i="2"/>
  <c r="AW212" i="2"/>
  <c r="O212" i="2"/>
  <c r="X212" i="2"/>
  <c r="AF212" i="2"/>
  <c r="AP212" i="2"/>
  <c r="AX212" i="2"/>
  <c r="R212" i="2"/>
  <c r="AA212" i="2"/>
  <c r="S212" i="2"/>
  <c r="AK212" i="2"/>
  <c r="AT212" i="2"/>
  <c r="T212" i="2"/>
  <c r="AL212" i="2"/>
  <c r="AU212" i="2"/>
  <c r="G212" i="2"/>
  <c r="P212" i="2"/>
  <c r="Y212" i="2"/>
  <c r="Y213" i="2" s="1"/>
  <c r="AG212" i="2"/>
  <c r="AX210" i="2"/>
  <c r="AW210" i="2"/>
  <c r="AV210" i="2"/>
  <c r="AU210" i="2"/>
  <c r="AT210" i="2"/>
  <c r="AS210" i="2"/>
  <c r="AR210" i="2"/>
  <c r="AQ210" i="2"/>
  <c r="AP210" i="2"/>
  <c r="AO210" i="2"/>
  <c r="AN210" i="2"/>
  <c r="AL210" i="2"/>
  <c r="AK210" i="2"/>
  <c r="AI210" i="2"/>
  <c r="AH210" i="2"/>
  <c r="AG210" i="2"/>
  <c r="AF210" i="2"/>
  <c r="AE210" i="2"/>
  <c r="AD210" i="2"/>
  <c r="AC210" i="2"/>
  <c r="AB210" i="2"/>
  <c r="AA210" i="2"/>
  <c r="Z210" i="2"/>
  <c r="Y210" i="2"/>
  <c r="Y211" i="2" s="1"/>
  <c r="X210" i="2"/>
  <c r="V210" i="2"/>
  <c r="U210" i="2"/>
  <c r="T210" i="2"/>
  <c r="S210" i="2"/>
  <c r="R210" i="2"/>
  <c r="Q210" i="2"/>
  <c r="P210" i="2"/>
  <c r="O210" i="2"/>
  <c r="N210" i="2"/>
  <c r="N211" i="2" s="1"/>
  <c r="M210" i="2"/>
  <c r="K210" i="2"/>
  <c r="J210" i="2"/>
  <c r="I210" i="2"/>
  <c r="H210" i="2"/>
  <c r="G210" i="2"/>
  <c r="B210" i="2"/>
  <c r="J211" i="2" l="1"/>
  <c r="H213" i="2"/>
  <c r="K211" i="2"/>
  <c r="G211" i="2"/>
  <c r="H211" i="2"/>
  <c r="I211" i="2"/>
  <c r="M211" i="2"/>
  <c r="Z211" i="2"/>
  <c r="AF211" i="2"/>
  <c r="AN211" i="2"/>
  <c r="AT211" i="2"/>
  <c r="AT213" i="2"/>
  <c r="AP213" i="2"/>
  <c r="AE213" i="2"/>
  <c r="U213" i="2"/>
  <c r="AI213" i="2"/>
  <c r="S211" i="2"/>
  <c r="T211" i="2"/>
  <c r="AA211" i="2"/>
  <c r="AG211" i="2"/>
  <c r="AO211" i="2"/>
  <c r="AU211" i="2"/>
  <c r="P213" i="2"/>
  <c r="AK213" i="2"/>
  <c r="AF213" i="2"/>
  <c r="V213" i="2"/>
  <c r="M213" i="2"/>
  <c r="AS213" i="2"/>
  <c r="O211" i="2"/>
  <c r="U211" i="2"/>
  <c r="AB211" i="2"/>
  <c r="AH211" i="2"/>
  <c r="AP211" i="2"/>
  <c r="AV211" i="2"/>
  <c r="S213" i="2"/>
  <c r="X213" i="2"/>
  <c r="AC213" i="2"/>
  <c r="AR213" i="2"/>
  <c r="P211" i="2"/>
  <c r="V211" i="2"/>
  <c r="AC211" i="2"/>
  <c r="AI211" i="2"/>
  <c r="AQ211" i="2"/>
  <c r="AW211" i="2"/>
  <c r="AU213" i="2"/>
  <c r="AA213" i="2"/>
  <c r="O213" i="2"/>
  <c r="AV213" i="2"/>
  <c r="AH213" i="2"/>
  <c r="Q211" i="2"/>
  <c r="AD211" i="2"/>
  <c r="AR211" i="2"/>
  <c r="AX211" i="2"/>
  <c r="AL213" i="2"/>
  <c r="R213" i="2"/>
  <c r="AW213" i="2"/>
  <c r="AN213" i="2"/>
  <c r="AB213" i="2"/>
  <c r="Z213" i="2"/>
  <c r="X211" i="2"/>
  <c r="AK211" i="2"/>
  <c r="R211" i="2"/>
  <c r="AE211" i="2"/>
  <c r="AL211" i="2"/>
  <c r="AS211" i="2"/>
  <c r="AG213" i="2"/>
  <c r="T213" i="2"/>
  <c r="AX213" i="2"/>
  <c r="AO213" i="2"/>
  <c r="AD213" i="2"/>
  <c r="Q213" i="2"/>
  <c r="I213" i="2"/>
  <c r="G213" i="2"/>
  <c r="BM212" i="2"/>
  <c r="K213" i="2"/>
  <c r="BR213" i="2" s="1"/>
  <c r="BR212" i="2"/>
  <c r="BS212" i="2" s="1"/>
  <c r="J213" i="2"/>
  <c r="BP213" i="2" s="1"/>
  <c r="BP212" i="2"/>
  <c r="BQ212" i="2" s="1"/>
  <c r="BR2057" i="2"/>
  <c r="BP2057" i="2"/>
  <c r="BL2057" i="2"/>
  <c r="BK2057" i="2"/>
  <c r="BH2057" i="2"/>
  <c r="BG2057" i="2"/>
  <c r="BE2057" i="2"/>
  <c r="BD2057" i="2"/>
  <c r="BC2057" i="2"/>
  <c r="BA2057" i="2"/>
  <c r="AZ2057" i="2"/>
  <c r="AX2057" i="2"/>
  <c r="AW2057" i="2"/>
  <c r="AV2057" i="2"/>
  <c r="AU2057" i="2"/>
  <c r="AT2057" i="2"/>
  <c r="AS2057" i="2"/>
  <c r="AR2057" i="2"/>
  <c r="AQ2057" i="2"/>
  <c r="AP2057" i="2"/>
  <c r="AO2057" i="2"/>
  <c r="AN2057" i="2"/>
  <c r="AL2057" i="2"/>
  <c r="AK2057" i="2"/>
  <c r="AI2057" i="2"/>
  <c r="AH2057" i="2"/>
  <c r="AG2057" i="2"/>
  <c r="AF2057" i="2"/>
  <c r="AE2057" i="2"/>
  <c r="AD2057" i="2"/>
  <c r="AC2057" i="2"/>
  <c r="AB2057" i="2"/>
  <c r="Z2057" i="2"/>
  <c r="Y2057" i="2"/>
  <c r="X2057" i="2"/>
  <c r="V2057" i="2"/>
  <c r="U2057" i="2"/>
  <c r="T2057" i="2"/>
  <c r="S2057" i="2"/>
  <c r="R2057" i="2"/>
  <c r="Q2057" i="2"/>
  <c r="O2057" i="2"/>
  <c r="N2057" i="2"/>
  <c r="M2057" i="2"/>
  <c r="H2057" i="2"/>
  <c r="G2057" i="2"/>
  <c r="BJ2057" i="2" s="1"/>
  <c r="BR2056" i="2"/>
  <c r="BS2056" i="2" s="1"/>
  <c r="BP2056" i="2"/>
  <c r="BQ2056" i="2" s="1"/>
  <c r="BM2056" i="2"/>
  <c r="BR2055" i="2"/>
  <c r="BP2055" i="2"/>
  <c r="BL2055" i="2"/>
  <c r="BK2055" i="2"/>
  <c r="BH2055" i="2"/>
  <c r="BG2055" i="2"/>
  <c r="BE2055" i="2"/>
  <c r="BD2055" i="2"/>
  <c r="BC2055" i="2"/>
  <c r="BA2055" i="2"/>
  <c r="AZ2055" i="2"/>
  <c r="AX2055" i="2"/>
  <c r="AW2055" i="2"/>
  <c r="AV2055" i="2"/>
  <c r="AU2055" i="2"/>
  <c r="AT2055" i="2"/>
  <c r="AS2055" i="2"/>
  <c r="AR2055" i="2"/>
  <c r="AQ2055" i="2"/>
  <c r="AP2055" i="2"/>
  <c r="AO2055" i="2"/>
  <c r="AN2055" i="2"/>
  <c r="AL2055" i="2"/>
  <c r="AK2055" i="2"/>
  <c r="AI2055" i="2"/>
  <c r="AH2055" i="2"/>
  <c r="AG2055" i="2"/>
  <c r="AF2055" i="2"/>
  <c r="AE2055" i="2"/>
  <c r="AD2055" i="2"/>
  <c r="AC2055" i="2"/>
  <c r="AB2055" i="2"/>
  <c r="Z2055" i="2"/>
  <c r="Y2055" i="2"/>
  <c r="X2055" i="2"/>
  <c r="V2055" i="2"/>
  <c r="U2055" i="2"/>
  <c r="T2055" i="2"/>
  <c r="S2055" i="2"/>
  <c r="R2055" i="2"/>
  <c r="Q2055" i="2"/>
  <c r="O2055" i="2"/>
  <c r="N2055" i="2"/>
  <c r="M2055" i="2"/>
  <c r="H2055" i="2"/>
  <c r="G2055" i="2"/>
  <c r="BR2054" i="2"/>
  <c r="BS2054" i="2" s="1"/>
  <c r="BP2054" i="2"/>
  <c r="BQ2054" i="2" s="1"/>
  <c r="BM2054" i="2"/>
  <c r="BR2053" i="2"/>
  <c r="BP2053" i="2"/>
  <c r="BL2053" i="2"/>
  <c r="BK2053" i="2"/>
  <c r="BH2053" i="2"/>
  <c r="BG2053" i="2"/>
  <c r="BE2053" i="2"/>
  <c r="BD2053" i="2"/>
  <c r="BC2053" i="2"/>
  <c r="BA2053" i="2"/>
  <c r="AZ2053" i="2"/>
  <c r="AX2053" i="2"/>
  <c r="AW2053" i="2"/>
  <c r="AV2053" i="2"/>
  <c r="AU2053" i="2"/>
  <c r="AT2053" i="2"/>
  <c r="AS2053" i="2"/>
  <c r="AR2053" i="2"/>
  <c r="AQ2053" i="2"/>
  <c r="AP2053" i="2"/>
  <c r="AO2053" i="2"/>
  <c r="AN2053" i="2"/>
  <c r="AL2053" i="2"/>
  <c r="AK2053" i="2"/>
  <c r="AI2053" i="2"/>
  <c r="AH2053" i="2"/>
  <c r="AG2053" i="2"/>
  <c r="AF2053" i="2"/>
  <c r="AE2053" i="2"/>
  <c r="AD2053" i="2"/>
  <c r="AC2053" i="2"/>
  <c r="AB2053" i="2"/>
  <c r="Z2053" i="2"/>
  <c r="Y2053" i="2"/>
  <c r="X2053" i="2"/>
  <c r="V2053" i="2"/>
  <c r="U2053" i="2"/>
  <c r="T2053" i="2"/>
  <c r="S2053" i="2"/>
  <c r="R2053" i="2"/>
  <c r="Q2053" i="2"/>
  <c r="O2053" i="2"/>
  <c r="N2053" i="2"/>
  <c r="M2053" i="2"/>
  <c r="H2053" i="2"/>
  <c r="G2053" i="2"/>
  <c r="BJ2053" i="2" s="1"/>
  <c r="BR2052" i="2"/>
  <c r="BS2052" i="2" s="1"/>
  <c r="BP2052" i="2"/>
  <c r="BQ2052" i="2" s="1"/>
  <c r="BM2052" i="2"/>
  <c r="BL2051" i="2"/>
  <c r="BK2051" i="2"/>
  <c r="BH2051" i="2"/>
  <c r="BG2051" i="2"/>
  <c r="BE2051" i="2"/>
  <c r="BD2051" i="2"/>
  <c r="BC2051" i="2"/>
  <c r="BA2051" i="2"/>
  <c r="AZ2051" i="2"/>
  <c r="C2050" i="2"/>
  <c r="AQ2050" i="2" s="1"/>
  <c r="BL2049" i="2"/>
  <c r="BK2049" i="2"/>
  <c r="BH2049" i="2"/>
  <c r="BG2049" i="2"/>
  <c r="BE2049" i="2"/>
  <c r="BD2049" i="2"/>
  <c r="BC2049" i="2"/>
  <c r="BA2049" i="2"/>
  <c r="AZ2049" i="2"/>
  <c r="C2048" i="2"/>
  <c r="AS2048" i="2" s="1"/>
  <c r="BL2047" i="2"/>
  <c r="BK2047" i="2"/>
  <c r="BH2047" i="2"/>
  <c r="BG2047" i="2"/>
  <c r="BE2047" i="2"/>
  <c r="BD2047" i="2"/>
  <c r="BC2047" i="2"/>
  <c r="BA2047" i="2"/>
  <c r="AZ2047" i="2"/>
  <c r="C2046" i="2"/>
  <c r="AR2046" i="2" s="1"/>
  <c r="BL2045" i="2"/>
  <c r="BK2045" i="2"/>
  <c r="BH2045" i="2"/>
  <c r="BG2045" i="2"/>
  <c r="BE2045" i="2"/>
  <c r="BD2045" i="2"/>
  <c r="BC2045" i="2"/>
  <c r="BA2045" i="2"/>
  <c r="AZ2045" i="2"/>
  <c r="C2044" i="2"/>
  <c r="AT2044" i="2" s="1"/>
  <c r="BN2052" i="2" l="1"/>
  <c r="BO2052" i="2" s="1"/>
  <c r="BM2055" i="2"/>
  <c r="AQ2051" i="2"/>
  <c r="AT2045" i="2"/>
  <c r="AR2047" i="2"/>
  <c r="AS2049" i="2"/>
  <c r="BS2055" i="2"/>
  <c r="BN2054" i="2"/>
  <c r="BO2054" i="2" s="1"/>
  <c r="BQ2055" i="2"/>
  <c r="BM2053" i="2"/>
  <c r="BJ2055" i="2"/>
  <c r="BM2057" i="2"/>
  <c r="BQ2053" i="2"/>
  <c r="BQ2057" i="2"/>
  <c r="BS2053" i="2"/>
  <c r="BS2057" i="2"/>
  <c r="BN212" i="2"/>
  <c r="BO212" i="2" s="1"/>
  <c r="BM213" i="2"/>
  <c r="BJ213" i="2"/>
  <c r="BS213" i="2"/>
  <c r="BQ213" i="2"/>
  <c r="BN2056" i="2"/>
  <c r="BO2056" i="2" s="1"/>
  <c r="N2046" i="2"/>
  <c r="N2047" i="2" s="1"/>
  <c r="G2044" i="2"/>
  <c r="V2046" i="2"/>
  <c r="P2044" i="2"/>
  <c r="AE2046" i="2"/>
  <c r="Y2044" i="2"/>
  <c r="Y2045" i="2" s="1"/>
  <c r="AG2044" i="2"/>
  <c r="AQ2044" i="2"/>
  <c r="AO2046" i="2"/>
  <c r="AW2046" i="2"/>
  <c r="K2044" i="2"/>
  <c r="T2044" i="2"/>
  <c r="AC2044" i="2"/>
  <c r="AL2044" i="2"/>
  <c r="AU2044" i="2"/>
  <c r="I2046" i="2"/>
  <c r="R2046" i="2"/>
  <c r="AA2046" i="2"/>
  <c r="AI2046" i="2"/>
  <c r="AS2046" i="2"/>
  <c r="J2048" i="2"/>
  <c r="S2048" i="2"/>
  <c r="AB2048" i="2"/>
  <c r="AK2048" i="2"/>
  <c r="AT2048" i="2"/>
  <c r="H2050" i="2"/>
  <c r="Q2050" i="2"/>
  <c r="Z2050" i="2"/>
  <c r="AH2050" i="2"/>
  <c r="AR2050" i="2"/>
  <c r="M2044" i="2"/>
  <c r="U2044" i="2"/>
  <c r="AD2044" i="2"/>
  <c r="AN2044" i="2"/>
  <c r="AV2044" i="2"/>
  <c r="J2046" i="2"/>
  <c r="S2046" i="2"/>
  <c r="AB2046" i="2"/>
  <c r="AK2046" i="2"/>
  <c r="AT2046" i="2"/>
  <c r="K2048" i="2"/>
  <c r="T2048" i="2"/>
  <c r="AC2048" i="2"/>
  <c r="AL2048" i="2"/>
  <c r="AU2048" i="2"/>
  <c r="I2050" i="2"/>
  <c r="R2050" i="2"/>
  <c r="AA2050" i="2"/>
  <c r="AI2050" i="2"/>
  <c r="AS2050" i="2"/>
  <c r="N2044" i="2"/>
  <c r="N2045" i="2" s="1"/>
  <c r="V2044" i="2"/>
  <c r="AE2044" i="2"/>
  <c r="AO2044" i="2"/>
  <c r="AW2044" i="2"/>
  <c r="K2046" i="2"/>
  <c r="T2046" i="2"/>
  <c r="AC2046" i="2"/>
  <c r="AL2046" i="2"/>
  <c r="AU2046" i="2"/>
  <c r="M2048" i="2"/>
  <c r="U2048" i="2"/>
  <c r="AD2048" i="2"/>
  <c r="AN2048" i="2"/>
  <c r="AV2048" i="2"/>
  <c r="J2050" i="2"/>
  <c r="S2050" i="2"/>
  <c r="AB2050" i="2"/>
  <c r="AK2050" i="2"/>
  <c r="AT2050" i="2"/>
  <c r="O2044" i="2"/>
  <c r="X2044" i="2"/>
  <c r="AF2044" i="2"/>
  <c r="AP2044" i="2"/>
  <c r="AX2044" i="2"/>
  <c r="M2046" i="2"/>
  <c r="U2046" i="2"/>
  <c r="AD2046" i="2"/>
  <c r="AN2046" i="2"/>
  <c r="AV2046" i="2"/>
  <c r="N2048" i="2"/>
  <c r="N2049" i="2" s="1"/>
  <c r="V2048" i="2"/>
  <c r="AE2048" i="2"/>
  <c r="AO2048" i="2"/>
  <c r="AW2048" i="2"/>
  <c r="K2050" i="2"/>
  <c r="T2050" i="2"/>
  <c r="AC2050" i="2"/>
  <c r="AL2050" i="2"/>
  <c r="AU2050" i="2"/>
  <c r="O2046" i="2"/>
  <c r="X2046" i="2"/>
  <c r="AF2046" i="2"/>
  <c r="AP2046" i="2"/>
  <c r="AX2046" i="2"/>
  <c r="G2048" i="2"/>
  <c r="P2048" i="2"/>
  <c r="Y2048" i="2"/>
  <c r="Y2049" i="2" s="1"/>
  <c r="AG2048" i="2"/>
  <c r="AQ2048" i="2"/>
  <c r="N2050" i="2"/>
  <c r="N2051" i="2" s="1"/>
  <c r="V2050" i="2"/>
  <c r="AE2050" i="2"/>
  <c r="AO2050" i="2"/>
  <c r="AW2050" i="2"/>
  <c r="O2050" i="2"/>
  <c r="X2050" i="2"/>
  <c r="AF2050" i="2"/>
  <c r="AP2050" i="2"/>
  <c r="AX2050" i="2"/>
  <c r="O2048" i="2"/>
  <c r="X2048" i="2"/>
  <c r="AF2048" i="2"/>
  <c r="AP2048" i="2"/>
  <c r="AX2048" i="2"/>
  <c r="M2050" i="2"/>
  <c r="U2050" i="2"/>
  <c r="AD2050" i="2"/>
  <c r="AN2050" i="2"/>
  <c r="AV2050" i="2"/>
  <c r="H2044" i="2"/>
  <c r="Q2044" i="2"/>
  <c r="Z2044" i="2"/>
  <c r="AH2044" i="2"/>
  <c r="AR2044" i="2"/>
  <c r="I2044" i="2"/>
  <c r="R2044" i="2"/>
  <c r="AA2044" i="2"/>
  <c r="AI2044" i="2"/>
  <c r="AS2044" i="2"/>
  <c r="G2046" i="2"/>
  <c r="P2046" i="2"/>
  <c r="Y2046" i="2"/>
  <c r="Y2047" i="2" s="1"/>
  <c r="AG2046" i="2"/>
  <c r="AQ2046" i="2"/>
  <c r="H2048" i="2"/>
  <c r="Q2048" i="2"/>
  <c r="Z2048" i="2"/>
  <c r="AH2048" i="2"/>
  <c r="AR2048" i="2"/>
  <c r="J2044" i="2"/>
  <c r="S2044" i="2"/>
  <c r="AB2044" i="2"/>
  <c r="AK2044" i="2"/>
  <c r="H2046" i="2"/>
  <c r="Q2046" i="2"/>
  <c r="Z2046" i="2"/>
  <c r="AH2046" i="2"/>
  <c r="I2048" i="2"/>
  <c r="R2048" i="2"/>
  <c r="AA2048" i="2"/>
  <c r="AI2048" i="2"/>
  <c r="G2050" i="2"/>
  <c r="P2050" i="2"/>
  <c r="Y2050" i="2"/>
  <c r="Y2051" i="2" s="1"/>
  <c r="AG2050" i="2"/>
  <c r="H2051" i="2" l="1"/>
  <c r="G2045" i="2"/>
  <c r="BJ2045" i="2" s="1"/>
  <c r="H2047" i="2"/>
  <c r="H2049" i="2"/>
  <c r="G2049" i="2"/>
  <c r="BJ2049" i="2" s="1"/>
  <c r="I2047" i="2"/>
  <c r="H2045" i="2"/>
  <c r="BP2044" i="2"/>
  <c r="BQ2044" i="2" s="1"/>
  <c r="I2045" i="2"/>
  <c r="BR2050" i="2"/>
  <c r="BS2050" i="2" s="1"/>
  <c r="I2051" i="2"/>
  <c r="J2047" i="2"/>
  <c r="BP2047" i="2" s="1"/>
  <c r="G2047" i="2"/>
  <c r="BJ2047" i="2" s="1"/>
  <c r="BR2044" i="2"/>
  <c r="BS2044" i="2" s="1"/>
  <c r="BN2055" i="2"/>
  <c r="BO2055" i="2" s="1"/>
  <c r="K2045" i="2"/>
  <c r="BR2045" i="2" s="1"/>
  <c r="S2045" i="2"/>
  <c r="O2051" i="2"/>
  <c r="V2049" i="2"/>
  <c r="AC2047" i="2"/>
  <c r="Z2051" i="2"/>
  <c r="AE2047" i="2"/>
  <c r="Z2047" i="2"/>
  <c r="Z2045" i="2"/>
  <c r="AG2049" i="2"/>
  <c r="AH2049" i="2"/>
  <c r="R2045" i="2"/>
  <c r="AX2049" i="2"/>
  <c r="AE2051" i="2"/>
  <c r="O2047" i="2"/>
  <c r="AF2045" i="2"/>
  <c r="AB2045" i="2"/>
  <c r="Q2049" i="2"/>
  <c r="AR2045" i="2"/>
  <c r="AN2051" i="2"/>
  <c r="AF2049" i="2"/>
  <c r="X2051" i="2"/>
  <c r="AX2047" i="2"/>
  <c r="AL2051" i="2"/>
  <c r="AE2049" i="2"/>
  <c r="U2047" i="2"/>
  <c r="O2045" i="2"/>
  <c r="AV2049" i="2"/>
  <c r="AL2047" i="2"/>
  <c r="AE2045" i="2"/>
  <c r="R2051" i="2"/>
  <c r="AV2045" i="2"/>
  <c r="AH2051" i="2"/>
  <c r="AB2049" i="2"/>
  <c r="R2047" i="2"/>
  <c r="AH2047" i="2"/>
  <c r="AD2051" i="2"/>
  <c r="AP2047" i="2"/>
  <c r="AN2049" i="2"/>
  <c r="AN2045" i="2"/>
  <c r="AW2047" i="2"/>
  <c r="AI2045" i="2"/>
  <c r="O2049" i="2"/>
  <c r="AF2047" i="2"/>
  <c r="AX2045" i="2"/>
  <c r="AD2049" i="2"/>
  <c r="T2047" i="2"/>
  <c r="AU2049" i="2"/>
  <c r="Q2051" i="2"/>
  <c r="AO2047" i="2"/>
  <c r="AS2045" i="2"/>
  <c r="AQ2049" i="2"/>
  <c r="M2047" i="2"/>
  <c r="V2045" i="2"/>
  <c r="U2051" i="2"/>
  <c r="T2051" i="2"/>
  <c r="AK2051" i="2"/>
  <c r="AK2047" i="2"/>
  <c r="AD2045" i="2"/>
  <c r="AU2045" i="2"/>
  <c r="P2045" i="2"/>
  <c r="AI2049" i="2"/>
  <c r="Q2047" i="2"/>
  <c r="AR2049" i="2"/>
  <c r="AG2047" i="2"/>
  <c r="AA2045" i="2"/>
  <c r="Q2045" i="2"/>
  <c r="M2051" i="2"/>
  <c r="AX2051" i="2"/>
  <c r="AO2051" i="2"/>
  <c r="X2047" i="2"/>
  <c r="AV2047" i="2"/>
  <c r="AP2045" i="2"/>
  <c r="AB2051" i="2"/>
  <c r="U2049" i="2"/>
  <c r="AS2051" i="2"/>
  <c r="AL2049" i="2"/>
  <c r="AB2047" i="2"/>
  <c r="U2045" i="2"/>
  <c r="AS2047" i="2"/>
  <c r="AL2045" i="2"/>
  <c r="V2047" i="2"/>
  <c r="X2049" i="2"/>
  <c r="AT2051" i="2"/>
  <c r="AT2047" i="2"/>
  <c r="M2049" i="2"/>
  <c r="AW2045" i="2"/>
  <c r="AI2051" i="2"/>
  <c r="AC2049" i="2"/>
  <c r="S2047" i="2"/>
  <c r="M2045" i="2"/>
  <c r="AT2049" i="2"/>
  <c r="AI2047" i="2"/>
  <c r="AC2045" i="2"/>
  <c r="AQ2045" i="2"/>
  <c r="P2051" i="2"/>
  <c r="AH2045" i="2"/>
  <c r="AC2051" i="2"/>
  <c r="S2049" i="2"/>
  <c r="AQ2047" i="2"/>
  <c r="AW2051" i="2"/>
  <c r="AA2049" i="2"/>
  <c r="AP2051" i="2"/>
  <c r="P2049" i="2"/>
  <c r="AW2049" i="2"/>
  <c r="AN2047" i="2"/>
  <c r="S2051" i="2"/>
  <c r="AG2051" i="2"/>
  <c r="R2049" i="2"/>
  <c r="AK2045" i="2"/>
  <c r="Z2049" i="2"/>
  <c r="P2047" i="2"/>
  <c r="AV2051" i="2"/>
  <c r="AP2049" i="2"/>
  <c r="AF2051" i="2"/>
  <c r="V2051" i="2"/>
  <c r="AU2051" i="2"/>
  <c r="AO2049" i="2"/>
  <c r="AD2047" i="2"/>
  <c r="X2045" i="2"/>
  <c r="AU2047" i="2"/>
  <c r="AO2045" i="2"/>
  <c r="AA2051" i="2"/>
  <c r="T2049" i="2"/>
  <c r="AR2051" i="2"/>
  <c r="AK2049" i="2"/>
  <c r="AA2047" i="2"/>
  <c r="T2045" i="2"/>
  <c r="AG2045" i="2"/>
  <c r="BN2053" i="2"/>
  <c r="BO2053" i="2" s="1"/>
  <c r="BN2057" i="2"/>
  <c r="BO2057" i="2" s="1"/>
  <c r="BN213" i="2"/>
  <c r="BO213" i="2" s="1"/>
  <c r="J2045" i="2"/>
  <c r="BP2045" i="2" s="1"/>
  <c r="K2051" i="2"/>
  <c r="BR2051" i="2" s="1"/>
  <c r="BP2046" i="2"/>
  <c r="BQ2046" i="2" s="1"/>
  <c r="BP2048" i="2"/>
  <c r="BQ2048" i="2" s="1"/>
  <c r="J2049" i="2"/>
  <c r="BP2049" i="2" s="1"/>
  <c r="BM2044" i="2"/>
  <c r="BR2046" i="2"/>
  <c r="BS2046" i="2" s="1"/>
  <c r="K2047" i="2"/>
  <c r="BR2047" i="2" s="1"/>
  <c r="I2049" i="2"/>
  <c r="BM2048" i="2"/>
  <c r="J2051" i="2"/>
  <c r="BP2051" i="2" s="1"/>
  <c r="BP2050" i="2"/>
  <c r="BQ2050" i="2" s="1"/>
  <c r="BM2046" i="2"/>
  <c r="BM2050" i="2"/>
  <c r="G2051" i="2"/>
  <c r="BR2048" i="2"/>
  <c r="BS2048" i="2" s="1"/>
  <c r="K2049" i="2"/>
  <c r="BR2049" i="2" s="1"/>
  <c r="BQ2047" i="2" l="1"/>
  <c r="BM2045" i="2"/>
  <c r="BS2045" i="2"/>
  <c r="BM2049" i="2"/>
  <c r="BM2047" i="2"/>
  <c r="BS2051" i="2"/>
  <c r="BS2047" i="2"/>
  <c r="BQ2051" i="2"/>
  <c r="BQ2045" i="2"/>
  <c r="BN2046" i="2"/>
  <c r="BO2046" i="2" s="1"/>
  <c r="BN2048" i="2"/>
  <c r="BO2048" i="2" s="1"/>
  <c r="BN2050" i="2"/>
  <c r="BO2050" i="2" s="1"/>
  <c r="BQ2049" i="2"/>
  <c r="BS2049" i="2"/>
  <c r="BJ2051" i="2"/>
  <c r="BM2051" i="2"/>
  <c r="BN2044" i="2"/>
  <c r="BO2044" i="2" s="1"/>
  <c r="BN2047" i="2" l="1"/>
  <c r="BO2047" i="2" s="1"/>
  <c r="BN2045" i="2"/>
  <c r="BO2045" i="2" s="1"/>
  <c r="BN2051" i="2"/>
  <c r="BO2051" i="2" s="1"/>
  <c r="BN2049" i="2"/>
  <c r="BO2049" i="2" s="1"/>
  <c r="BL1368" i="2"/>
  <c r="BK1368" i="2"/>
  <c r="BH1368" i="2"/>
  <c r="BG1368" i="2"/>
  <c r="BE1368" i="2"/>
  <c r="BD1368" i="2"/>
  <c r="BC1368" i="2"/>
  <c r="BA1368" i="2"/>
  <c r="AZ1368" i="2"/>
  <c r="AX1368" i="2"/>
  <c r="AW1368" i="2"/>
  <c r="AV1368" i="2"/>
  <c r="AU1368" i="2"/>
  <c r="AT1368" i="2"/>
  <c r="AS1368" i="2"/>
  <c r="AR1368" i="2"/>
  <c r="AQ1368" i="2"/>
  <c r="AP1368" i="2"/>
  <c r="AO1368" i="2"/>
  <c r="AN1368" i="2"/>
  <c r="AL1368" i="2"/>
  <c r="AK1368" i="2"/>
  <c r="AI1368" i="2"/>
  <c r="AH1368" i="2"/>
  <c r="AG1368" i="2"/>
  <c r="AF1368" i="2"/>
  <c r="AE1368" i="2"/>
  <c r="AD1368" i="2"/>
  <c r="AC1368" i="2"/>
  <c r="AB1368" i="2"/>
  <c r="Z1368" i="2"/>
  <c r="Y1368" i="2"/>
  <c r="V1368" i="2"/>
  <c r="U1368" i="2"/>
  <c r="T1368" i="2"/>
  <c r="S1368" i="2"/>
  <c r="R1368" i="2"/>
  <c r="Q1368" i="2"/>
  <c r="O1368" i="2"/>
  <c r="N1368" i="2"/>
  <c r="K1368" i="2"/>
  <c r="BR1368" i="2" s="1"/>
  <c r="J1368" i="2"/>
  <c r="BP1368" i="2" s="1"/>
  <c r="I1368" i="2"/>
  <c r="H1368" i="2"/>
  <c r="G1368" i="2"/>
  <c r="BJ1368" i="2" s="1"/>
  <c r="BR1367" i="2"/>
  <c r="BP1367" i="2"/>
  <c r="BM1367" i="2"/>
  <c r="B1367" i="2"/>
  <c r="BL1370" i="2"/>
  <c r="BK1370" i="2"/>
  <c r="BH1370" i="2"/>
  <c r="BG1370" i="2"/>
  <c r="BE1370" i="2"/>
  <c r="BD1370" i="2"/>
  <c r="BC1370" i="2"/>
  <c r="BA1370" i="2"/>
  <c r="AZ1370" i="2"/>
  <c r="AX1370" i="2"/>
  <c r="AW1370" i="2"/>
  <c r="AV1370" i="2"/>
  <c r="AU1370" i="2"/>
  <c r="AT1370" i="2"/>
  <c r="AS1370" i="2"/>
  <c r="AR1370" i="2"/>
  <c r="AQ1370" i="2"/>
  <c r="AP1370" i="2"/>
  <c r="AO1370" i="2"/>
  <c r="AN1370" i="2"/>
  <c r="AL1370" i="2"/>
  <c r="AK1370" i="2"/>
  <c r="AI1370" i="2"/>
  <c r="AH1370" i="2"/>
  <c r="AG1370" i="2"/>
  <c r="AF1370" i="2"/>
  <c r="AE1370" i="2"/>
  <c r="AD1370" i="2"/>
  <c r="AC1370" i="2"/>
  <c r="AB1370" i="2"/>
  <c r="Z1370" i="2"/>
  <c r="Y1370" i="2"/>
  <c r="V1370" i="2"/>
  <c r="U1370" i="2"/>
  <c r="T1370" i="2"/>
  <c r="S1370" i="2"/>
  <c r="R1370" i="2"/>
  <c r="Q1370" i="2"/>
  <c r="O1370" i="2"/>
  <c r="N1370" i="2"/>
  <c r="K1370" i="2"/>
  <c r="BR1370" i="2" s="1"/>
  <c r="J1370" i="2"/>
  <c r="BP1370" i="2" s="1"/>
  <c r="I1370" i="2"/>
  <c r="H1370" i="2"/>
  <c r="G1370" i="2"/>
  <c r="BJ1370" i="2" s="1"/>
  <c r="BR1369" i="2"/>
  <c r="BP1369" i="2"/>
  <c r="BM1369" i="2"/>
  <c r="B1369" i="2"/>
  <c r="BS1369" i="2" l="1"/>
  <c r="BM1370" i="2"/>
  <c r="BQ1367" i="2"/>
  <c r="BS1367" i="2"/>
  <c r="BM1368" i="2"/>
  <c r="BQ1369" i="2"/>
  <c r="G1324" i="2"/>
  <c r="BN1369" i="2" l="1"/>
  <c r="BO1369" i="2" s="1"/>
  <c r="BN1367" i="2"/>
  <c r="BO1367" i="2" s="1"/>
  <c r="BL612" i="2"/>
  <c r="BK612" i="2"/>
  <c r="BH612" i="2"/>
  <c r="BG612" i="2"/>
  <c r="BE612" i="2"/>
  <c r="BD612" i="2"/>
  <c r="BC612" i="2"/>
  <c r="BB612" i="2"/>
  <c r="BA612" i="2"/>
  <c r="AZ612" i="2"/>
  <c r="K612" i="2"/>
  <c r="BR612" i="2" s="1"/>
  <c r="J612" i="2"/>
  <c r="BP612" i="2" s="1"/>
  <c r="I612" i="2"/>
  <c r="H612" i="2"/>
  <c r="G612" i="2"/>
  <c r="BR611" i="2"/>
  <c r="BS611" i="2" s="1"/>
  <c r="BP611" i="2"/>
  <c r="BQ611" i="2" s="1"/>
  <c r="BM611" i="2"/>
  <c r="C611" i="2"/>
  <c r="AX611" i="2" s="1"/>
  <c r="B611" i="2"/>
  <c r="B413" i="2"/>
  <c r="BL414" i="2"/>
  <c r="BK414" i="2"/>
  <c r="BH414" i="2"/>
  <c r="BG414" i="2"/>
  <c r="BE414" i="2"/>
  <c r="BD414" i="2"/>
  <c r="BC414" i="2"/>
  <c r="BB414" i="2"/>
  <c r="BA414" i="2"/>
  <c r="AZ414" i="2"/>
  <c r="C413" i="2"/>
  <c r="AX413" i="2" s="1"/>
  <c r="AN611" i="2" l="1"/>
  <c r="BM612" i="2"/>
  <c r="AX414" i="2"/>
  <c r="AX612" i="2"/>
  <c r="AO611" i="2"/>
  <c r="AT611" i="2"/>
  <c r="AU611" i="2"/>
  <c r="BS612" i="2"/>
  <c r="AS611" i="2"/>
  <c r="AP611" i="2"/>
  <c r="AV611" i="2"/>
  <c r="BQ612" i="2"/>
  <c r="BJ612" i="2"/>
  <c r="AQ611" i="2"/>
  <c r="AW611" i="2"/>
  <c r="AR611" i="2"/>
  <c r="K413" i="2"/>
  <c r="R413" i="2"/>
  <c r="Y413" i="2"/>
  <c r="Y414" i="2" s="1"/>
  <c r="AE413" i="2"/>
  <c r="AL413" i="2"/>
  <c r="AS413" i="2"/>
  <c r="AF413" i="2"/>
  <c r="G413" i="2"/>
  <c r="N413" i="2"/>
  <c r="N414" i="2" s="1"/>
  <c r="T413" i="2"/>
  <c r="AA413" i="2"/>
  <c r="AG413" i="2"/>
  <c r="AO413" i="2"/>
  <c r="AU413" i="2"/>
  <c r="S413" i="2"/>
  <c r="AN413" i="2"/>
  <c r="H413" i="2"/>
  <c r="O413" i="2"/>
  <c r="U413" i="2"/>
  <c r="AB413" i="2"/>
  <c r="AH413" i="2"/>
  <c r="AP413" i="2"/>
  <c r="AV413" i="2"/>
  <c r="M413" i="2"/>
  <c r="AT413" i="2"/>
  <c r="I413" i="2"/>
  <c r="P413" i="2"/>
  <c r="V413" i="2"/>
  <c r="AC413" i="2"/>
  <c r="AI413" i="2"/>
  <c r="AQ413" i="2"/>
  <c r="AW413" i="2"/>
  <c r="Z413" i="2"/>
  <c r="J413" i="2"/>
  <c r="Q413" i="2"/>
  <c r="X413" i="2"/>
  <c r="AD413" i="2"/>
  <c r="AK413" i="2"/>
  <c r="AR413" i="2"/>
  <c r="AN612" i="2" l="1"/>
  <c r="BN612" i="2" s="1"/>
  <c r="BO612" i="2" s="1"/>
  <c r="BN611" i="2"/>
  <c r="BO611" i="2" s="1"/>
  <c r="AU414" i="2"/>
  <c r="AT612" i="2"/>
  <c r="AT414" i="2"/>
  <c r="AF414" i="2"/>
  <c r="AC414" i="2"/>
  <c r="AV414" i="2"/>
  <c r="AL414" i="2"/>
  <c r="V414" i="2"/>
  <c r="AP414" i="2"/>
  <c r="AN414" i="2"/>
  <c r="T414" i="2"/>
  <c r="AE414" i="2"/>
  <c r="AQ612" i="2"/>
  <c r="AW414" i="2"/>
  <c r="AB414" i="2"/>
  <c r="R414" i="2"/>
  <c r="AD414" i="2"/>
  <c r="U414" i="2"/>
  <c r="Q414" i="2"/>
  <c r="AA414" i="2"/>
  <c r="AW612" i="2"/>
  <c r="AS612" i="2"/>
  <c r="AR414" i="2"/>
  <c r="Z414" i="2"/>
  <c r="P414" i="2"/>
  <c r="AH414" i="2"/>
  <c r="S414" i="2"/>
  <c r="AU612" i="2"/>
  <c r="AK414" i="2"/>
  <c r="AQ414" i="2"/>
  <c r="AO414" i="2"/>
  <c r="AV612" i="2"/>
  <c r="AO612" i="2"/>
  <c r="X414" i="2"/>
  <c r="AI414" i="2"/>
  <c r="M414" i="2"/>
  <c r="O414" i="2"/>
  <c r="AG414" i="2"/>
  <c r="AS414" i="2"/>
  <c r="AR612" i="2"/>
  <c r="AP612" i="2"/>
  <c r="H414" i="2"/>
  <c r="J414" i="2"/>
  <c r="BP414" i="2" s="1"/>
  <c r="BP413" i="2"/>
  <c r="BQ413" i="2" s="1"/>
  <c r="I414" i="2"/>
  <c r="G414" i="2"/>
  <c r="BM413" i="2"/>
  <c r="BR413" i="2"/>
  <c r="BS413" i="2" s="1"/>
  <c r="K414" i="2"/>
  <c r="BR414" i="2" s="1"/>
  <c r="BN413" i="2" l="1"/>
  <c r="BO413" i="2" s="1"/>
  <c r="BM414" i="2"/>
  <c r="BJ414" i="2"/>
  <c r="BS414" i="2"/>
  <c r="BQ414" i="2"/>
  <c r="BN414" i="2" l="1"/>
  <c r="BO414" i="2" s="1"/>
  <c r="BL201" i="2" l="1"/>
  <c r="BK201" i="2"/>
  <c r="BH201" i="2"/>
  <c r="BG201" i="2"/>
  <c r="BE201" i="2"/>
  <c r="BD201" i="2"/>
  <c r="BC201" i="2"/>
  <c r="BB201" i="2"/>
  <c r="BA201" i="2"/>
  <c r="AZ201" i="2"/>
  <c r="C200" i="2"/>
  <c r="AX200" i="2" s="1"/>
  <c r="B200" i="2"/>
  <c r="AX201" i="2" l="1"/>
  <c r="R200" i="2"/>
  <c r="AL200" i="2"/>
  <c r="Y200" i="2"/>
  <c r="Y201" i="2" s="1"/>
  <c r="M200" i="2"/>
  <c r="S200" i="2"/>
  <c r="Z200" i="2"/>
  <c r="AF200" i="2"/>
  <c r="AN200" i="2"/>
  <c r="AT200" i="2"/>
  <c r="G200" i="2"/>
  <c r="N200" i="2"/>
  <c r="N201" i="2" s="1"/>
  <c r="T200" i="2"/>
  <c r="AA200" i="2"/>
  <c r="AG200" i="2"/>
  <c r="AO200" i="2"/>
  <c r="AU200" i="2"/>
  <c r="H200" i="2"/>
  <c r="O200" i="2"/>
  <c r="U200" i="2"/>
  <c r="AB200" i="2"/>
  <c r="AH200" i="2"/>
  <c r="AP200" i="2"/>
  <c r="AV200" i="2"/>
  <c r="AE200" i="2"/>
  <c r="I200" i="2"/>
  <c r="V200" i="2"/>
  <c r="AC200" i="2"/>
  <c r="AQ200" i="2"/>
  <c r="AW200" i="2"/>
  <c r="K200" i="2"/>
  <c r="AS200" i="2"/>
  <c r="P200" i="2"/>
  <c r="AI200" i="2"/>
  <c r="J200" i="2"/>
  <c r="Q200" i="2"/>
  <c r="X200" i="2"/>
  <c r="AD200" i="2"/>
  <c r="AK200" i="2"/>
  <c r="AR200" i="2"/>
  <c r="BL1883" i="2"/>
  <c r="BL1879" i="2"/>
  <c r="BL1875" i="2"/>
  <c r="BL1871" i="2"/>
  <c r="X201" i="2" l="1"/>
  <c r="AE201" i="2"/>
  <c r="O201" i="2"/>
  <c r="T201" i="2"/>
  <c r="Z201" i="2"/>
  <c r="Q201" i="2"/>
  <c r="AW201" i="2"/>
  <c r="AV201" i="2"/>
  <c r="S201" i="2"/>
  <c r="AQ201" i="2"/>
  <c r="AP201" i="2"/>
  <c r="AU201" i="2"/>
  <c r="M201" i="2"/>
  <c r="AR201" i="2"/>
  <c r="AI201" i="2"/>
  <c r="AC201" i="2"/>
  <c r="AH201" i="2"/>
  <c r="AO201" i="2"/>
  <c r="AT201" i="2"/>
  <c r="AK201" i="2"/>
  <c r="P201" i="2"/>
  <c r="V201" i="2"/>
  <c r="AB201" i="2"/>
  <c r="AG201" i="2"/>
  <c r="AN201" i="2"/>
  <c r="AL201" i="2"/>
  <c r="AD201" i="2"/>
  <c r="AS201" i="2"/>
  <c r="U201" i="2"/>
  <c r="AA201" i="2"/>
  <c r="AF201" i="2"/>
  <c r="R201" i="2"/>
  <c r="H201" i="2"/>
  <c r="BR200" i="2"/>
  <c r="BS200" i="2" s="1"/>
  <c r="K201" i="2"/>
  <c r="BR201" i="2" s="1"/>
  <c r="G201" i="2"/>
  <c r="BM200" i="2"/>
  <c r="J201" i="2"/>
  <c r="BP201" i="2" s="1"/>
  <c r="BP200" i="2"/>
  <c r="BQ200" i="2" s="1"/>
  <c r="I201" i="2"/>
  <c r="BL1869" i="2"/>
  <c r="BK1869" i="2"/>
  <c r="BH1869" i="2"/>
  <c r="BG1869" i="2"/>
  <c r="BE1869" i="2"/>
  <c r="BD1869" i="2"/>
  <c r="BC1869" i="2"/>
  <c r="BB1869" i="2"/>
  <c r="BA1869" i="2"/>
  <c r="AZ1869" i="2"/>
  <c r="C1868" i="2"/>
  <c r="AQ1868" i="2" s="1"/>
  <c r="B1868" i="2"/>
  <c r="BN200" i="2" l="1"/>
  <c r="BO200" i="2" s="1"/>
  <c r="BM201" i="2"/>
  <c r="BJ201" i="2"/>
  <c r="BS201" i="2"/>
  <c r="BQ201" i="2"/>
  <c r="AQ1869" i="2"/>
  <c r="Y1868" i="2"/>
  <c r="Y1869" i="2" s="1"/>
  <c r="AE1868" i="2"/>
  <c r="G1868" i="2"/>
  <c r="H1868" i="2"/>
  <c r="Z1868" i="2"/>
  <c r="AR1868" i="2"/>
  <c r="I1868" i="2"/>
  <c r="AA1868" i="2"/>
  <c r="AS1868" i="2"/>
  <c r="S1868" i="2"/>
  <c r="AK1868" i="2"/>
  <c r="AT1868" i="2"/>
  <c r="K1868" i="2"/>
  <c r="T1868" i="2"/>
  <c r="AC1868" i="2"/>
  <c r="AL1868" i="2"/>
  <c r="AU1868" i="2"/>
  <c r="N1868" i="2"/>
  <c r="N1869" i="2" s="1"/>
  <c r="V1868" i="2"/>
  <c r="AO1868" i="2"/>
  <c r="AW1868" i="2"/>
  <c r="P1868" i="2"/>
  <c r="Q1868" i="2"/>
  <c r="AH1868" i="2"/>
  <c r="R1868" i="2"/>
  <c r="AI1868" i="2"/>
  <c r="J1868" i="2"/>
  <c r="AB1868" i="2"/>
  <c r="M1868" i="2"/>
  <c r="U1868" i="2"/>
  <c r="AD1868" i="2"/>
  <c r="AN1868" i="2"/>
  <c r="AV1868" i="2"/>
  <c r="O1868" i="2"/>
  <c r="X1868" i="2"/>
  <c r="AF1868" i="2"/>
  <c r="AP1868" i="2"/>
  <c r="AX1868" i="2"/>
  <c r="AG1868" i="2"/>
  <c r="S1863" i="2"/>
  <c r="H1869" i="2" l="1"/>
  <c r="BN201" i="2"/>
  <c r="BO201" i="2" s="1"/>
  <c r="AI1869" i="2"/>
  <c r="AE1869" i="2"/>
  <c r="AX1869" i="2"/>
  <c r="U1869" i="2"/>
  <c r="P1869" i="2"/>
  <c r="T1869" i="2"/>
  <c r="AR1869" i="2"/>
  <c r="AP1869" i="2"/>
  <c r="M1869" i="2"/>
  <c r="AF1869" i="2"/>
  <c r="AB1869" i="2"/>
  <c r="AO1869" i="2"/>
  <c r="AT1869" i="2"/>
  <c r="O1869" i="2"/>
  <c r="AW1869" i="2"/>
  <c r="Z1869" i="2"/>
  <c r="X1869" i="2"/>
  <c r="V1869" i="2"/>
  <c r="AK1869" i="2"/>
  <c r="AV1869" i="2"/>
  <c r="AU1869" i="2"/>
  <c r="AN1869" i="2"/>
  <c r="AL1869" i="2"/>
  <c r="AA1869" i="2"/>
  <c r="S1869" i="2"/>
  <c r="R1869" i="2"/>
  <c r="AS1869" i="2"/>
  <c r="AH1869" i="2"/>
  <c r="AG1869" i="2"/>
  <c r="AD1869" i="2"/>
  <c r="Q1869" i="2"/>
  <c r="AC1869" i="2"/>
  <c r="I1869" i="2"/>
  <c r="BR1868" i="2"/>
  <c r="BS1868" i="2" s="1"/>
  <c r="K1869" i="2"/>
  <c r="BR1869" i="2" s="1"/>
  <c r="BP1868" i="2"/>
  <c r="BQ1868" i="2" s="1"/>
  <c r="J1869" i="2"/>
  <c r="BP1869" i="2" s="1"/>
  <c r="G1869" i="2"/>
  <c r="BM1868" i="2"/>
  <c r="BL1863" i="2"/>
  <c r="BK1863" i="2"/>
  <c r="BH1863" i="2"/>
  <c r="BG1863" i="2"/>
  <c r="BE1863" i="2"/>
  <c r="BD1863" i="2"/>
  <c r="BC1863" i="2"/>
  <c r="BA1863" i="2"/>
  <c r="AZ1863" i="2"/>
  <c r="AX1863" i="2"/>
  <c r="AW1863" i="2"/>
  <c r="AV1863" i="2"/>
  <c r="AU1863" i="2"/>
  <c r="AT1863" i="2"/>
  <c r="AS1863" i="2"/>
  <c r="AR1863" i="2"/>
  <c r="AQ1863" i="2"/>
  <c r="AP1863" i="2"/>
  <c r="AO1863" i="2"/>
  <c r="AN1863" i="2"/>
  <c r="AL1863" i="2"/>
  <c r="AK1863" i="2"/>
  <c r="AI1863" i="2"/>
  <c r="AH1863" i="2"/>
  <c r="AG1863" i="2"/>
  <c r="AF1863" i="2"/>
  <c r="AE1863" i="2"/>
  <c r="AD1863" i="2"/>
  <c r="AC1863" i="2"/>
  <c r="AB1863" i="2"/>
  <c r="Z1863" i="2"/>
  <c r="Y1863" i="2"/>
  <c r="X1863" i="2"/>
  <c r="V1863" i="2"/>
  <c r="U1863" i="2"/>
  <c r="T1863" i="2"/>
  <c r="R1863" i="2"/>
  <c r="Q1863" i="2"/>
  <c r="O1863" i="2"/>
  <c r="N1863" i="2"/>
  <c r="M1863" i="2"/>
  <c r="K1863" i="2"/>
  <c r="BR1863" i="2" s="1"/>
  <c r="J1863" i="2"/>
  <c r="BP1863" i="2" s="1"/>
  <c r="I1863" i="2"/>
  <c r="H1863" i="2"/>
  <c r="G1863" i="2"/>
  <c r="BJ1863" i="2" s="1"/>
  <c r="BR1862" i="2"/>
  <c r="BP1862" i="2"/>
  <c r="BM1862" i="2"/>
  <c r="B1862" i="2"/>
  <c r="BE1865" i="2"/>
  <c r="BD1865" i="2"/>
  <c r="BC1865" i="2"/>
  <c r="BA1865" i="2"/>
  <c r="AZ1865" i="2"/>
  <c r="AX1864" i="2"/>
  <c r="AW1864" i="2"/>
  <c r="AV1864" i="2"/>
  <c r="AU1864" i="2"/>
  <c r="AT1864" i="2"/>
  <c r="AS1864" i="2"/>
  <c r="AR1864" i="2"/>
  <c r="AQ1864" i="2"/>
  <c r="AP1864" i="2"/>
  <c r="AO1864" i="2"/>
  <c r="AN1864" i="2"/>
  <c r="AL1864" i="2"/>
  <c r="AK1864" i="2"/>
  <c r="AI1864" i="2"/>
  <c r="AH1864" i="2"/>
  <c r="AG1864" i="2"/>
  <c r="AF1864" i="2"/>
  <c r="AE1864" i="2"/>
  <c r="AD1864" i="2"/>
  <c r="AC1864" i="2"/>
  <c r="AB1864" i="2"/>
  <c r="AA1864" i="2"/>
  <c r="Z1864" i="2"/>
  <c r="Y1864" i="2"/>
  <c r="Y1865" i="2" s="1"/>
  <c r="X1864" i="2"/>
  <c r="V1864" i="2"/>
  <c r="U1864" i="2"/>
  <c r="T1864" i="2"/>
  <c r="S1864" i="2"/>
  <c r="R1864" i="2"/>
  <c r="Q1864" i="2"/>
  <c r="P1864" i="2"/>
  <c r="O1864" i="2"/>
  <c r="N1864" i="2"/>
  <c r="N1865" i="2" s="1"/>
  <c r="M1864" i="2"/>
  <c r="K1864" i="2"/>
  <c r="J1864" i="2"/>
  <c r="I1864" i="2"/>
  <c r="H1864" i="2"/>
  <c r="G1864" i="2"/>
  <c r="BN1868" i="2" l="1"/>
  <c r="BO1868" i="2" s="1"/>
  <c r="BJ1869" i="2"/>
  <c r="BM1869" i="2"/>
  <c r="BQ1869" i="2"/>
  <c r="BS1869" i="2"/>
  <c r="J1865" i="2"/>
  <c r="H1865" i="2"/>
  <c r="G1865" i="2"/>
  <c r="I1865" i="2"/>
  <c r="K1865" i="2"/>
  <c r="AA1865" i="2"/>
  <c r="BS1862" i="2"/>
  <c r="Q1865" i="2"/>
  <c r="AE1865" i="2"/>
  <c r="S1865" i="2"/>
  <c r="AN1865" i="2"/>
  <c r="P1865" i="2"/>
  <c r="V1865" i="2"/>
  <c r="AC1865" i="2"/>
  <c r="AI1865" i="2"/>
  <c r="AQ1865" i="2"/>
  <c r="AW1865" i="2"/>
  <c r="X1865" i="2"/>
  <c r="AR1865" i="2"/>
  <c r="AX1865" i="2"/>
  <c r="AS1865" i="2"/>
  <c r="AD1865" i="2"/>
  <c r="R1865" i="2"/>
  <c r="AL1865" i="2"/>
  <c r="AF1865" i="2"/>
  <c r="AG1865" i="2"/>
  <c r="AO1865" i="2"/>
  <c r="AU1865" i="2"/>
  <c r="AK1865" i="2"/>
  <c r="M1865" i="2"/>
  <c r="Z1865" i="2"/>
  <c r="AT1865" i="2"/>
  <c r="T1865" i="2"/>
  <c r="O1865" i="2"/>
  <c r="U1865" i="2"/>
  <c r="AB1865" i="2"/>
  <c r="AH1865" i="2"/>
  <c r="AP1865" i="2"/>
  <c r="AV1865" i="2"/>
  <c r="BQ1863" i="2"/>
  <c r="BQ1862" i="2"/>
  <c r="BS1863" i="2"/>
  <c r="BM1863" i="2"/>
  <c r="BL2042" i="2"/>
  <c r="BK2042" i="2"/>
  <c r="BH2042" i="2"/>
  <c r="BG2042" i="2"/>
  <c r="BE2042" i="2"/>
  <c r="BD2042" i="2"/>
  <c r="BC2042" i="2"/>
  <c r="BA2042" i="2"/>
  <c r="AZ2042" i="2"/>
  <c r="AX2042" i="2"/>
  <c r="AW2042" i="2"/>
  <c r="AV2042" i="2"/>
  <c r="AU2042" i="2"/>
  <c r="AT2042" i="2"/>
  <c r="AS2042" i="2"/>
  <c r="AR2042" i="2"/>
  <c r="AQ2042" i="2"/>
  <c r="AP2042" i="2"/>
  <c r="AO2042" i="2"/>
  <c r="AN2042" i="2"/>
  <c r="AL2042" i="2"/>
  <c r="AI2042" i="2"/>
  <c r="AH2042" i="2"/>
  <c r="AG2042" i="2"/>
  <c r="AF2042" i="2"/>
  <c r="AE2042" i="2"/>
  <c r="AD2042" i="2"/>
  <c r="AC2042" i="2"/>
  <c r="AB2042" i="2"/>
  <c r="Z2042" i="2"/>
  <c r="Y2042" i="2"/>
  <c r="X2042" i="2"/>
  <c r="V2042" i="2"/>
  <c r="U2042" i="2"/>
  <c r="T2042" i="2"/>
  <c r="S2042" i="2"/>
  <c r="R2042" i="2"/>
  <c r="Q2042" i="2"/>
  <c r="O2042" i="2"/>
  <c r="N2042" i="2"/>
  <c r="M2042" i="2"/>
  <c r="K2042" i="2"/>
  <c r="BR2042" i="2" s="1"/>
  <c r="J2042" i="2"/>
  <c r="BP2042" i="2" s="1"/>
  <c r="I2042" i="2"/>
  <c r="H2042" i="2"/>
  <c r="G2042" i="2"/>
  <c r="BJ2042" i="2" s="1"/>
  <c r="BR2041" i="2"/>
  <c r="BP2041" i="2"/>
  <c r="BM2041" i="2"/>
  <c r="B2041" i="2"/>
  <c r="BR2040" i="2"/>
  <c r="BP2040" i="2"/>
  <c r="BL2040" i="2"/>
  <c r="BK2040" i="2"/>
  <c r="BH2040" i="2"/>
  <c r="BG2040" i="2"/>
  <c r="BE2040" i="2"/>
  <c r="BD2040" i="2"/>
  <c r="BC2040" i="2"/>
  <c r="BA2040" i="2"/>
  <c r="AZ2040" i="2"/>
  <c r="AX2040" i="2"/>
  <c r="AW2040" i="2"/>
  <c r="AV2040" i="2"/>
  <c r="AU2040" i="2"/>
  <c r="AT2040" i="2"/>
  <c r="AS2040" i="2"/>
  <c r="AR2040" i="2"/>
  <c r="AQ2040" i="2"/>
  <c r="AP2040" i="2"/>
  <c r="AO2040" i="2"/>
  <c r="AN2040" i="2"/>
  <c r="AL2040" i="2"/>
  <c r="AK2040" i="2"/>
  <c r="AI2040" i="2"/>
  <c r="AH2040" i="2"/>
  <c r="AG2040" i="2"/>
  <c r="AF2040" i="2"/>
  <c r="AE2040" i="2"/>
  <c r="AD2040" i="2"/>
  <c r="AC2040" i="2"/>
  <c r="AB2040" i="2"/>
  <c r="Z2040" i="2"/>
  <c r="Y2040" i="2"/>
  <c r="X2040" i="2"/>
  <c r="V2040" i="2"/>
  <c r="U2040" i="2"/>
  <c r="T2040" i="2"/>
  <c r="S2040" i="2"/>
  <c r="R2040" i="2"/>
  <c r="Q2040" i="2"/>
  <c r="O2040" i="2"/>
  <c r="N2040" i="2"/>
  <c r="M2040" i="2"/>
  <c r="H2040" i="2"/>
  <c r="G2040" i="2"/>
  <c r="BJ2040" i="2" s="1"/>
  <c r="BR2039" i="2"/>
  <c r="BS2039" i="2" s="1"/>
  <c r="BP2039" i="2"/>
  <c r="BQ2039" i="2" s="1"/>
  <c r="BM2039" i="2"/>
  <c r="B2039" i="2"/>
  <c r="BR2038" i="2"/>
  <c r="BP2038" i="2"/>
  <c r="BL2038" i="2"/>
  <c r="BK2038" i="2"/>
  <c r="BH2038" i="2"/>
  <c r="BG2038" i="2"/>
  <c r="BE2038" i="2"/>
  <c r="BD2038" i="2"/>
  <c r="BC2038" i="2"/>
  <c r="BA2038" i="2"/>
  <c r="AZ2038" i="2"/>
  <c r="AX2038" i="2"/>
  <c r="AW2038" i="2"/>
  <c r="AV2038" i="2"/>
  <c r="AU2038" i="2"/>
  <c r="AT2038" i="2"/>
  <c r="AS2038" i="2"/>
  <c r="AR2038" i="2"/>
  <c r="AQ2038" i="2"/>
  <c r="AP2038" i="2"/>
  <c r="AO2038" i="2"/>
  <c r="AN2038" i="2"/>
  <c r="AL2038" i="2"/>
  <c r="AK2038" i="2"/>
  <c r="AI2038" i="2"/>
  <c r="AH2038" i="2"/>
  <c r="AG2038" i="2"/>
  <c r="AF2038" i="2"/>
  <c r="AE2038" i="2"/>
  <c r="AD2038" i="2"/>
  <c r="AC2038" i="2"/>
  <c r="AB2038" i="2"/>
  <c r="Z2038" i="2"/>
  <c r="Y2038" i="2"/>
  <c r="X2038" i="2"/>
  <c r="V2038" i="2"/>
  <c r="U2038" i="2"/>
  <c r="T2038" i="2"/>
  <c r="S2038" i="2"/>
  <c r="R2038" i="2"/>
  <c r="Q2038" i="2"/>
  <c r="O2038" i="2"/>
  <c r="N2038" i="2"/>
  <c r="M2038" i="2"/>
  <c r="H2038" i="2"/>
  <c r="G2038" i="2"/>
  <c r="BR2037" i="2"/>
  <c r="BS2037" i="2" s="1"/>
  <c r="BP2037" i="2"/>
  <c r="BQ2037" i="2" s="1"/>
  <c r="BM2037" i="2"/>
  <c r="B2037" i="2"/>
  <c r="BN1869" i="2" l="1"/>
  <c r="BO1869" i="2" s="1"/>
  <c r="BN1862" i="2"/>
  <c r="BO1862" i="2" s="1"/>
  <c r="BN1863" i="2"/>
  <c r="BO1863" i="2" s="1"/>
  <c r="BQ2038" i="2"/>
  <c r="BM2040" i="2"/>
  <c r="BQ2042" i="2"/>
  <c r="BS2038" i="2"/>
  <c r="BQ2041" i="2"/>
  <c r="BS2042" i="2"/>
  <c r="BQ2040" i="2"/>
  <c r="BM2042" i="2"/>
  <c r="BM2038" i="2"/>
  <c r="BS2040" i="2"/>
  <c r="BS2041" i="2"/>
  <c r="BN2037" i="2"/>
  <c r="BO2037" i="2" s="1"/>
  <c r="BN2039" i="2"/>
  <c r="BO2039" i="2" s="1"/>
  <c r="BJ2038" i="2"/>
  <c r="BN2042" i="2" l="1"/>
  <c r="BO2042" i="2" s="1"/>
  <c r="BN2040" i="2"/>
  <c r="BO2040" i="2" s="1"/>
  <c r="BN2038" i="2"/>
  <c r="BO2038" i="2" s="1"/>
  <c r="BN2041" i="2"/>
  <c r="BO2041" i="2" s="1"/>
  <c r="BK1867" i="2"/>
  <c r="BH1867" i="2"/>
  <c r="BG1867" i="2"/>
  <c r="BE1867" i="2"/>
  <c r="BD1867" i="2"/>
  <c r="BC1867" i="2"/>
  <c r="BA1867" i="2"/>
  <c r="AZ1867" i="2"/>
  <c r="AX1867" i="2"/>
  <c r="AW1867" i="2"/>
  <c r="AV1867" i="2"/>
  <c r="AU1867" i="2"/>
  <c r="AT1867" i="2"/>
  <c r="AS1867" i="2"/>
  <c r="AR1867" i="2"/>
  <c r="AQ1867" i="2"/>
  <c r="AP1867" i="2"/>
  <c r="AO1867" i="2"/>
  <c r="AN1867" i="2"/>
  <c r="AL1867" i="2"/>
  <c r="AK1867" i="2"/>
  <c r="AI1867" i="2"/>
  <c r="AH1867" i="2"/>
  <c r="AG1867" i="2"/>
  <c r="AF1867" i="2"/>
  <c r="AE1867" i="2"/>
  <c r="AD1867" i="2"/>
  <c r="AC1867" i="2"/>
  <c r="AB1867" i="2"/>
  <c r="Z1867" i="2"/>
  <c r="Y1867" i="2"/>
  <c r="X1867" i="2"/>
  <c r="V1867" i="2"/>
  <c r="U1867" i="2"/>
  <c r="T1867" i="2"/>
  <c r="S1867" i="2"/>
  <c r="R1867" i="2"/>
  <c r="Q1867" i="2"/>
  <c r="O1867" i="2"/>
  <c r="N1867" i="2"/>
  <c r="M1867" i="2"/>
  <c r="K1867" i="2"/>
  <c r="BR1867" i="2" s="1"/>
  <c r="J1867" i="2"/>
  <c r="BP1867" i="2" s="1"/>
  <c r="I1867" i="2"/>
  <c r="H1867" i="2"/>
  <c r="G1867" i="2"/>
  <c r="BJ1867" i="2" s="1"/>
  <c r="BR1866" i="2"/>
  <c r="BP1866" i="2"/>
  <c r="BM1866" i="2"/>
  <c r="B1866" i="2"/>
  <c r="BQ1866" i="2" l="1"/>
  <c r="BS1867" i="2"/>
  <c r="BQ1867" i="2"/>
  <c r="BS1866" i="2"/>
  <c r="BM1867" i="2"/>
  <c r="BH1899" i="2"/>
  <c r="BH1897" i="2"/>
  <c r="BH1895" i="2"/>
  <c r="BH1893" i="2"/>
  <c r="BH1891" i="2"/>
  <c r="BH1889" i="2"/>
  <c r="BH1887" i="2"/>
  <c r="BN1867" i="2" l="1"/>
  <c r="BO1867" i="2" s="1"/>
  <c r="BN1866" i="2"/>
  <c r="BO1866" i="2" s="1"/>
  <c r="I1376" i="2"/>
  <c r="I1276" i="2"/>
  <c r="BL1865" i="2" l="1"/>
  <c r="BK1865" i="2"/>
  <c r="BH1865" i="2"/>
  <c r="BG1865" i="2"/>
  <c r="BR1865" i="2"/>
  <c r="BP1865" i="2"/>
  <c r="BQ1865" i="2" s="1"/>
  <c r="BJ1865" i="2"/>
  <c r="BR1864" i="2"/>
  <c r="BP1864" i="2"/>
  <c r="BM1864" i="2"/>
  <c r="B1864" i="2"/>
  <c r="BQ1864" i="2" l="1"/>
  <c r="BM1865" i="2"/>
  <c r="BS1864" i="2"/>
  <c r="BS1865" i="2"/>
  <c r="BN1865" i="2" s="1"/>
  <c r="BN1864" i="2" l="1"/>
  <c r="BO1864" i="2" s="1"/>
  <c r="BO1865" i="2"/>
  <c r="BL2026" i="2" l="1"/>
  <c r="BK2026" i="2"/>
  <c r="BH2026" i="2"/>
  <c r="BG2026" i="2"/>
  <c r="BE2026" i="2"/>
  <c r="BD2026" i="2"/>
  <c r="BC2026" i="2"/>
  <c r="BA2026" i="2"/>
  <c r="AZ2026" i="2"/>
  <c r="AQ2025" i="2"/>
  <c r="BL2036" i="2"/>
  <c r="BK2036" i="2"/>
  <c r="BH2036" i="2"/>
  <c r="BG2036" i="2"/>
  <c r="BE2036" i="2"/>
  <c r="BD2036" i="2"/>
  <c r="BC2036" i="2"/>
  <c r="BB2036" i="2"/>
  <c r="BA2036" i="2"/>
  <c r="AZ2036" i="2"/>
  <c r="AN2035" i="2"/>
  <c r="BL2034" i="2"/>
  <c r="BK2034" i="2"/>
  <c r="BH2034" i="2"/>
  <c r="BG2034" i="2"/>
  <c r="BE2034" i="2"/>
  <c r="BD2034" i="2"/>
  <c r="BC2034" i="2"/>
  <c r="BB2034" i="2"/>
  <c r="BA2034" i="2"/>
  <c r="AZ2034" i="2"/>
  <c r="AQ2033" i="2"/>
  <c r="BL2032" i="2"/>
  <c r="BK2032" i="2"/>
  <c r="BH2032" i="2"/>
  <c r="BG2032" i="2"/>
  <c r="BE2032" i="2"/>
  <c r="BD2032" i="2"/>
  <c r="BC2032" i="2"/>
  <c r="BA2032" i="2"/>
  <c r="AZ2032" i="2"/>
  <c r="AS2031" i="2"/>
  <c r="BL2030" i="2"/>
  <c r="BK2030" i="2"/>
  <c r="BH2030" i="2"/>
  <c r="BG2030" i="2"/>
  <c r="BE2030" i="2"/>
  <c r="BD2030" i="2"/>
  <c r="BC2030" i="2"/>
  <c r="BA2030" i="2"/>
  <c r="AZ2030" i="2"/>
  <c r="AN2029" i="2"/>
  <c r="BL2028" i="2"/>
  <c r="BK2028" i="2"/>
  <c r="BH2028" i="2"/>
  <c r="BG2028" i="2"/>
  <c r="BE2028" i="2"/>
  <c r="BD2028" i="2"/>
  <c r="BC2028" i="2"/>
  <c r="BA2028" i="2"/>
  <c r="AZ2028" i="2"/>
  <c r="AX2027" i="2"/>
  <c r="BL2024" i="2"/>
  <c r="BK2024" i="2"/>
  <c r="BH2024" i="2"/>
  <c r="BG2024" i="2"/>
  <c r="BE2024" i="2"/>
  <c r="BD2024" i="2"/>
  <c r="BC2024" i="2"/>
  <c r="BA2024" i="2"/>
  <c r="AZ2024" i="2"/>
  <c r="AP2023" i="2"/>
  <c r="BL1899" i="2"/>
  <c r="BK1899" i="2"/>
  <c r="BG1899" i="2"/>
  <c r="BE1899" i="2"/>
  <c r="BD1899" i="2"/>
  <c r="BC1899" i="2"/>
  <c r="BA1899" i="2"/>
  <c r="AZ1899" i="2"/>
  <c r="AX1899" i="2"/>
  <c r="AW1899" i="2"/>
  <c r="AV1899" i="2"/>
  <c r="AU1899" i="2"/>
  <c r="AT1899" i="2"/>
  <c r="AS1899" i="2"/>
  <c r="AR1899" i="2"/>
  <c r="AQ1899" i="2"/>
  <c r="AP1899" i="2"/>
  <c r="AO1899" i="2"/>
  <c r="AN1899" i="2"/>
  <c r="AL1899" i="2"/>
  <c r="AK1899" i="2"/>
  <c r="AH1899" i="2"/>
  <c r="AG1899" i="2"/>
  <c r="AF1899" i="2"/>
  <c r="AE1899" i="2"/>
  <c r="AD1899" i="2"/>
  <c r="AC1899" i="2"/>
  <c r="AB1899" i="2"/>
  <c r="Z1899" i="2"/>
  <c r="Y1899" i="2"/>
  <c r="X1899" i="2"/>
  <c r="V1899" i="2"/>
  <c r="U1899" i="2"/>
  <c r="T1899" i="2"/>
  <c r="S1899" i="2"/>
  <c r="R1899" i="2"/>
  <c r="Q1899" i="2"/>
  <c r="O1899" i="2"/>
  <c r="N1899" i="2"/>
  <c r="M1899" i="2"/>
  <c r="K1899" i="2"/>
  <c r="BR1899" i="2" s="1"/>
  <c r="J1899" i="2"/>
  <c r="BP1899" i="2" s="1"/>
  <c r="H1899" i="2"/>
  <c r="G1899" i="2"/>
  <c r="BJ1899" i="2" s="1"/>
  <c r="BR1898" i="2"/>
  <c r="BS1898" i="2" s="1"/>
  <c r="BP1898" i="2"/>
  <c r="BQ1898" i="2" s="1"/>
  <c r="BM1898" i="2"/>
  <c r="BL1897" i="2"/>
  <c r="BK1897" i="2"/>
  <c r="BG1897" i="2"/>
  <c r="BE1897" i="2"/>
  <c r="BD1897" i="2"/>
  <c r="BC1897" i="2"/>
  <c r="BA1897" i="2"/>
  <c r="AZ1897" i="2"/>
  <c r="AX1897" i="2"/>
  <c r="AW1897" i="2"/>
  <c r="AV1897" i="2"/>
  <c r="AU1897" i="2"/>
  <c r="AT1897" i="2"/>
  <c r="AS1897" i="2"/>
  <c r="AR1897" i="2"/>
  <c r="AQ1897" i="2"/>
  <c r="AP1897" i="2"/>
  <c r="AO1897" i="2"/>
  <c r="AN1897" i="2"/>
  <c r="AL1897" i="2"/>
  <c r="AK1897" i="2"/>
  <c r="AH1897" i="2"/>
  <c r="AG1897" i="2"/>
  <c r="AF1897" i="2"/>
  <c r="AE1897" i="2"/>
  <c r="AD1897" i="2"/>
  <c r="AC1897" i="2"/>
  <c r="AB1897" i="2"/>
  <c r="Z1897" i="2"/>
  <c r="Y1897" i="2"/>
  <c r="X1897" i="2"/>
  <c r="V1897" i="2"/>
  <c r="U1897" i="2"/>
  <c r="T1897" i="2"/>
  <c r="S1897" i="2"/>
  <c r="R1897" i="2"/>
  <c r="Q1897" i="2"/>
  <c r="O1897" i="2"/>
  <c r="N1897" i="2"/>
  <c r="M1897" i="2"/>
  <c r="K1897" i="2"/>
  <c r="BR1897" i="2" s="1"/>
  <c r="J1897" i="2"/>
  <c r="BP1897" i="2" s="1"/>
  <c r="H1897" i="2"/>
  <c r="G1897" i="2"/>
  <c r="BR1896" i="2"/>
  <c r="BS1896" i="2" s="1"/>
  <c r="BP1896" i="2"/>
  <c r="BQ1896" i="2" s="1"/>
  <c r="BM1896" i="2"/>
  <c r="BL1895" i="2"/>
  <c r="BK1895" i="2"/>
  <c r="BG1895" i="2"/>
  <c r="BE1895" i="2"/>
  <c r="BD1895" i="2"/>
  <c r="BC1895" i="2"/>
  <c r="BA1895" i="2"/>
  <c r="AZ1895" i="2"/>
  <c r="AX1895" i="2"/>
  <c r="AW1895" i="2"/>
  <c r="AV1895" i="2"/>
  <c r="AU1895" i="2"/>
  <c r="AT1895" i="2"/>
  <c r="AS1895" i="2"/>
  <c r="AR1895" i="2"/>
  <c r="AQ1895" i="2"/>
  <c r="AP1895" i="2"/>
  <c r="AO1895" i="2"/>
  <c r="AN1895" i="2"/>
  <c r="AL1895" i="2"/>
  <c r="AK1895" i="2"/>
  <c r="AH1895" i="2"/>
  <c r="AG1895" i="2"/>
  <c r="AF1895" i="2"/>
  <c r="AE1895" i="2"/>
  <c r="AD1895" i="2"/>
  <c r="AC1895" i="2"/>
  <c r="AB1895" i="2"/>
  <c r="Z1895" i="2"/>
  <c r="Y1895" i="2"/>
  <c r="X1895" i="2"/>
  <c r="V1895" i="2"/>
  <c r="U1895" i="2"/>
  <c r="T1895" i="2"/>
  <c r="S1895" i="2"/>
  <c r="R1895" i="2"/>
  <c r="Q1895" i="2"/>
  <c r="O1895" i="2"/>
  <c r="N1895" i="2"/>
  <c r="M1895" i="2"/>
  <c r="K1895" i="2"/>
  <c r="BR1895" i="2" s="1"/>
  <c r="J1895" i="2"/>
  <c r="BP1895" i="2" s="1"/>
  <c r="H1895" i="2"/>
  <c r="G1895" i="2"/>
  <c r="BJ1895" i="2" s="1"/>
  <c r="BR1894" i="2"/>
  <c r="BS1894" i="2" s="1"/>
  <c r="BP1894" i="2"/>
  <c r="BQ1894" i="2" s="1"/>
  <c r="BM1894" i="2"/>
  <c r="BL1893" i="2"/>
  <c r="BK1893" i="2"/>
  <c r="BG1893" i="2"/>
  <c r="BE1893" i="2"/>
  <c r="BD1893" i="2"/>
  <c r="BC1893" i="2"/>
  <c r="BA1893" i="2"/>
  <c r="AZ1893" i="2"/>
  <c r="AX1893" i="2"/>
  <c r="AW1893" i="2"/>
  <c r="AV1893" i="2"/>
  <c r="AU1893" i="2"/>
  <c r="AT1893" i="2"/>
  <c r="AS1893" i="2"/>
  <c r="AR1893" i="2"/>
  <c r="AQ1893" i="2"/>
  <c r="AP1893" i="2"/>
  <c r="AO1893" i="2"/>
  <c r="AN1893" i="2"/>
  <c r="AL1893" i="2"/>
  <c r="AK1893" i="2"/>
  <c r="AH1893" i="2"/>
  <c r="AG1893" i="2"/>
  <c r="AF1893" i="2"/>
  <c r="AE1893" i="2"/>
  <c r="AD1893" i="2"/>
  <c r="AC1893" i="2"/>
  <c r="AB1893" i="2"/>
  <c r="Z1893" i="2"/>
  <c r="Y1893" i="2"/>
  <c r="X1893" i="2"/>
  <c r="V1893" i="2"/>
  <c r="U1893" i="2"/>
  <c r="T1893" i="2"/>
  <c r="S1893" i="2"/>
  <c r="R1893" i="2"/>
  <c r="Q1893" i="2"/>
  <c r="O1893" i="2"/>
  <c r="N1893" i="2"/>
  <c r="M1893" i="2"/>
  <c r="K1893" i="2"/>
  <c r="BR1893" i="2" s="1"/>
  <c r="J1893" i="2"/>
  <c r="BP1893" i="2" s="1"/>
  <c r="H1893" i="2"/>
  <c r="G1893" i="2"/>
  <c r="BJ1893" i="2" s="1"/>
  <c r="BR1892" i="2"/>
  <c r="BS1892" i="2" s="1"/>
  <c r="BP1892" i="2"/>
  <c r="BQ1892" i="2" s="1"/>
  <c r="BM1892" i="2"/>
  <c r="BL1891" i="2"/>
  <c r="BK1891" i="2"/>
  <c r="BG1891" i="2"/>
  <c r="BE1891" i="2"/>
  <c r="BD1891" i="2"/>
  <c r="BC1891" i="2"/>
  <c r="BA1891" i="2"/>
  <c r="AZ1891" i="2"/>
  <c r="AX1891" i="2"/>
  <c r="AW1891" i="2"/>
  <c r="AV1891" i="2"/>
  <c r="AU1891" i="2"/>
  <c r="AT1891" i="2"/>
  <c r="AS1891" i="2"/>
  <c r="AR1891" i="2"/>
  <c r="AQ1891" i="2"/>
  <c r="AP1891" i="2"/>
  <c r="AO1891" i="2"/>
  <c r="AN1891" i="2"/>
  <c r="AL1891" i="2"/>
  <c r="AK1891" i="2"/>
  <c r="AH1891" i="2"/>
  <c r="AG1891" i="2"/>
  <c r="AF1891" i="2"/>
  <c r="AE1891" i="2"/>
  <c r="AD1891" i="2"/>
  <c r="AC1891" i="2"/>
  <c r="AB1891" i="2"/>
  <c r="Z1891" i="2"/>
  <c r="Y1891" i="2"/>
  <c r="X1891" i="2"/>
  <c r="V1891" i="2"/>
  <c r="U1891" i="2"/>
  <c r="T1891" i="2"/>
  <c r="S1891" i="2"/>
  <c r="R1891" i="2"/>
  <c r="Q1891" i="2"/>
  <c r="O1891" i="2"/>
  <c r="N1891" i="2"/>
  <c r="M1891" i="2"/>
  <c r="K1891" i="2"/>
  <c r="BR1891" i="2" s="1"/>
  <c r="J1891" i="2"/>
  <c r="BP1891" i="2" s="1"/>
  <c r="H1891" i="2"/>
  <c r="G1891" i="2"/>
  <c r="BJ1891" i="2" s="1"/>
  <c r="BR1890" i="2"/>
  <c r="BS1890" i="2" s="1"/>
  <c r="BP1890" i="2"/>
  <c r="BQ1890" i="2" s="1"/>
  <c r="BM1890" i="2"/>
  <c r="BL1889" i="2"/>
  <c r="BK1889" i="2"/>
  <c r="BG1889" i="2"/>
  <c r="BE1889" i="2"/>
  <c r="BD1889" i="2"/>
  <c r="BC1889" i="2"/>
  <c r="BA1889" i="2"/>
  <c r="AZ1889" i="2"/>
  <c r="AX1889" i="2"/>
  <c r="AW1889" i="2"/>
  <c r="AV1889" i="2"/>
  <c r="AU1889" i="2"/>
  <c r="AT1889" i="2"/>
  <c r="AS1889" i="2"/>
  <c r="AR1889" i="2"/>
  <c r="AQ1889" i="2"/>
  <c r="AP1889" i="2"/>
  <c r="AO1889" i="2"/>
  <c r="AN1889" i="2"/>
  <c r="AL1889" i="2"/>
  <c r="AK1889" i="2"/>
  <c r="AH1889" i="2"/>
  <c r="AG1889" i="2"/>
  <c r="AF1889" i="2"/>
  <c r="AE1889" i="2"/>
  <c r="AD1889" i="2"/>
  <c r="AC1889" i="2"/>
  <c r="AB1889" i="2"/>
  <c r="Z1889" i="2"/>
  <c r="Y1889" i="2"/>
  <c r="X1889" i="2"/>
  <c r="V1889" i="2"/>
  <c r="U1889" i="2"/>
  <c r="T1889" i="2"/>
  <c r="S1889" i="2"/>
  <c r="R1889" i="2"/>
  <c r="Q1889" i="2"/>
  <c r="O1889" i="2"/>
  <c r="N1889" i="2"/>
  <c r="M1889" i="2"/>
  <c r="K1889" i="2"/>
  <c r="BR1889" i="2" s="1"/>
  <c r="J1889" i="2"/>
  <c r="BP1889" i="2" s="1"/>
  <c r="H1889" i="2"/>
  <c r="G1889" i="2"/>
  <c r="BJ1889" i="2" s="1"/>
  <c r="BR1888" i="2"/>
  <c r="BS1888" i="2" s="1"/>
  <c r="BP1888" i="2"/>
  <c r="BQ1888" i="2" s="1"/>
  <c r="BM1888" i="2"/>
  <c r="BM1891" i="2" l="1"/>
  <c r="BN1898" i="2"/>
  <c r="BO1898" i="2" s="1"/>
  <c r="BQ1889" i="2"/>
  <c r="BQ1891" i="2"/>
  <c r="BQ1893" i="2"/>
  <c r="BS1897" i="2"/>
  <c r="AQ2034" i="2"/>
  <c r="AP2024" i="2"/>
  <c r="AN2036" i="2"/>
  <c r="AN2030" i="2"/>
  <c r="AX2028" i="2"/>
  <c r="AQ2026" i="2"/>
  <c r="AS2032" i="2"/>
  <c r="BN1894" i="2"/>
  <c r="BO1894" i="2" s="1"/>
  <c r="BM1895" i="2"/>
  <c r="BQ1897" i="2"/>
  <c r="BS1899" i="2"/>
  <c r="AR2033" i="2"/>
  <c r="BS1889" i="2"/>
  <c r="BN1896" i="2"/>
  <c r="BO1896" i="2" s="1"/>
  <c r="N2033" i="2"/>
  <c r="N2034" i="2" s="1"/>
  <c r="BS1891" i="2"/>
  <c r="BM1897" i="2"/>
  <c r="M2033" i="2"/>
  <c r="AV2033" i="2"/>
  <c r="BS1893" i="2"/>
  <c r="BQ1895" i="2"/>
  <c r="BN1888" i="2"/>
  <c r="BO1888" i="2" s="1"/>
  <c r="BM1889" i="2"/>
  <c r="BS1895" i="2"/>
  <c r="O2033" i="2"/>
  <c r="AA2033" i="2"/>
  <c r="BN1892" i="2"/>
  <c r="BO1892" i="2" s="1"/>
  <c r="BM1893" i="2"/>
  <c r="BQ1899" i="2"/>
  <c r="AD2033" i="2"/>
  <c r="AF2033" i="2"/>
  <c r="AS2033" i="2"/>
  <c r="AA2035" i="2"/>
  <c r="AX2035" i="2"/>
  <c r="J2029" i="2"/>
  <c r="T2029" i="2"/>
  <c r="AE2029" i="2"/>
  <c r="AR2029" i="2"/>
  <c r="AC2031" i="2"/>
  <c r="Q2033" i="2"/>
  <c r="AG2033" i="2"/>
  <c r="AX2033" i="2"/>
  <c r="K2029" i="2"/>
  <c r="U2029" i="2"/>
  <c r="AG2029" i="2"/>
  <c r="AT2029" i="2"/>
  <c r="AF2031" i="2"/>
  <c r="T2033" i="2"/>
  <c r="AH2033" i="2"/>
  <c r="I2035" i="2"/>
  <c r="AF2035" i="2"/>
  <c r="M2029" i="2"/>
  <c r="V2029" i="2"/>
  <c r="AI2029" i="2"/>
  <c r="AU2029" i="2"/>
  <c r="AO2031" i="2"/>
  <c r="V2033" i="2"/>
  <c r="AL2033" i="2"/>
  <c r="K2035" i="2"/>
  <c r="AI2035" i="2"/>
  <c r="AQ2031" i="2"/>
  <c r="G2033" i="2"/>
  <c r="X2033" i="2"/>
  <c r="AO2033" i="2"/>
  <c r="M2035" i="2"/>
  <c r="AK2035" i="2"/>
  <c r="P2029" i="2"/>
  <c r="AA2029" i="2"/>
  <c r="AL2029" i="2"/>
  <c r="AW2029" i="2"/>
  <c r="I2031" i="2"/>
  <c r="AX2031" i="2"/>
  <c r="I2033" i="2"/>
  <c r="Y2033" i="2"/>
  <c r="Y2034" i="2" s="1"/>
  <c r="O2035" i="2"/>
  <c r="AL2035" i="2"/>
  <c r="H2029" i="2"/>
  <c r="R2029" i="2"/>
  <c r="AC2029" i="2"/>
  <c r="AO2029" i="2"/>
  <c r="S2031" i="2"/>
  <c r="X2035" i="2"/>
  <c r="AU2035" i="2"/>
  <c r="I2029" i="2"/>
  <c r="S2029" i="2"/>
  <c r="AD2029" i="2"/>
  <c r="AQ2029" i="2"/>
  <c r="V2031" i="2"/>
  <c r="Z2035" i="2"/>
  <c r="AV2035" i="2"/>
  <c r="N2029" i="2"/>
  <c r="N2030" i="2" s="1"/>
  <c r="Z2029" i="2"/>
  <c r="AK2029" i="2"/>
  <c r="AV2029" i="2"/>
  <c r="G2029" i="2"/>
  <c r="Q2029" i="2"/>
  <c r="AB2029" i="2"/>
  <c r="K2031" i="2"/>
  <c r="T2035" i="2"/>
  <c r="AS2035" i="2"/>
  <c r="H2025" i="2"/>
  <c r="AR2025" i="2"/>
  <c r="I2025" i="2"/>
  <c r="AI2025" i="2"/>
  <c r="AS2025" i="2"/>
  <c r="S2025" i="2"/>
  <c r="AK2025" i="2"/>
  <c r="K2025" i="2"/>
  <c r="T2025" i="2"/>
  <c r="AC2025" i="2"/>
  <c r="AL2025" i="2"/>
  <c r="AU2025" i="2"/>
  <c r="Z2025" i="2"/>
  <c r="AA2025" i="2"/>
  <c r="J2025" i="2"/>
  <c r="AB2025" i="2"/>
  <c r="AT2025" i="2"/>
  <c r="M2025" i="2"/>
  <c r="U2025" i="2"/>
  <c r="AD2025" i="2"/>
  <c r="AN2025" i="2"/>
  <c r="AV2025" i="2"/>
  <c r="O2025" i="2"/>
  <c r="X2025" i="2"/>
  <c r="AF2025" i="2"/>
  <c r="AP2025" i="2"/>
  <c r="AX2025" i="2"/>
  <c r="Q2025" i="2"/>
  <c r="AH2025" i="2"/>
  <c r="R2025" i="2"/>
  <c r="N2025" i="2"/>
  <c r="N2026" i="2" s="1"/>
  <c r="V2025" i="2"/>
  <c r="AE2025" i="2"/>
  <c r="AO2025" i="2"/>
  <c r="AW2025" i="2"/>
  <c r="G2025" i="2"/>
  <c r="P2025" i="2"/>
  <c r="Y2025" i="2"/>
  <c r="Y2026" i="2" s="1"/>
  <c r="AG2025" i="2"/>
  <c r="N2023" i="2"/>
  <c r="N2024" i="2" s="1"/>
  <c r="Y2023" i="2"/>
  <c r="Y2024" i="2" s="1"/>
  <c r="AO2023" i="2"/>
  <c r="O2027" i="2"/>
  <c r="AF2027" i="2"/>
  <c r="AR2027" i="2"/>
  <c r="AH2027" i="2"/>
  <c r="Z2027" i="2"/>
  <c r="Q2027" i="2"/>
  <c r="H2027" i="2"/>
  <c r="AQ2027" i="2"/>
  <c r="AG2027" i="2"/>
  <c r="P2027" i="2"/>
  <c r="G2027" i="2"/>
  <c r="Y2027" i="2"/>
  <c r="Y2028" i="2" s="1"/>
  <c r="AW2027" i="2"/>
  <c r="AO2027" i="2"/>
  <c r="AE2027" i="2"/>
  <c r="V2027" i="2"/>
  <c r="N2027" i="2"/>
  <c r="N2028" i="2" s="1"/>
  <c r="AV2027" i="2"/>
  <c r="AN2027" i="2"/>
  <c r="AD2027" i="2"/>
  <c r="U2027" i="2"/>
  <c r="M2027" i="2"/>
  <c r="AP2027" i="2"/>
  <c r="I2023" i="2"/>
  <c r="O2023" i="2"/>
  <c r="Z2023" i="2"/>
  <c r="R2027" i="2"/>
  <c r="AI2027" i="2"/>
  <c r="AV2023" i="2"/>
  <c r="AN2023" i="2"/>
  <c r="AD2023" i="2"/>
  <c r="U2023" i="2"/>
  <c r="M2023" i="2"/>
  <c r="AU2023" i="2"/>
  <c r="AC2023" i="2"/>
  <c r="T2023" i="2"/>
  <c r="K2023" i="2"/>
  <c r="AL2023" i="2"/>
  <c r="AS2023" i="2"/>
  <c r="AI2023" i="2"/>
  <c r="AA2023" i="2"/>
  <c r="Q2023" i="2"/>
  <c r="AE2023" i="2"/>
  <c r="AR2023" i="2"/>
  <c r="T2027" i="2"/>
  <c r="AL2027" i="2"/>
  <c r="P2023" i="2"/>
  <c r="AB2023" i="2"/>
  <c r="AQ2023" i="2"/>
  <c r="H2023" i="2"/>
  <c r="S2023" i="2"/>
  <c r="AG2023" i="2"/>
  <c r="AW2023" i="2"/>
  <c r="I2027" i="2"/>
  <c r="AA2027" i="2"/>
  <c r="AS2027" i="2"/>
  <c r="S2027" i="2"/>
  <c r="AK2027" i="2"/>
  <c r="X2027" i="2"/>
  <c r="V2023" i="2"/>
  <c r="AX2023" i="2"/>
  <c r="J2027" i="2"/>
  <c r="AB2027" i="2"/>
  <c r="AT2027" i="2"/>
  <c r="G2023" i="2"/>
  <c r="R2023" i="2"/>
  <c r="AF2023" i="2"/>
  <c r="AT2023" i="2"/>
  <c r="AH2023" i="2"/>
  <c r="J2023" i="2"/>
  <c r="X2023" i="2"/>
  <c r="AK2023" i="2"/>
  <c r="K2027" i="2"/>
  <c r="AC2027" i="2"/>
  <c r="AU2027" i="2"/>
  <c r="J2031" i="2"/>
  <c r="T2031" i="2"/>
  <c r="AE2031" i="2"/>
  <c r="AP2031" i="2"/>
  <c r="N2031" i="2"/>
  <c r="N2032" i="2" s="1"/>
  <c r="X2031" i="2"/>
  <c r="AG2031" i="2"/>
  <c r="AR2031" i="2"/>
  <c r="AT2033" i="2"/>
  <c r="AK2033" i="2"/>
  <c r="AB2033" i="2"/>
  <c r="S2033" i="2"/>
  <c r="J2033" i="2"/>
  <c r="P2033" i="2"/>
  <c r="Z2033" i="2"/>
  <c r="AI2033" i="2"/>
  <c r="AU2033" i="2"/>
  <c r="Q2035" i="2"/>
  <c r="AB2035" i="2"/>
  <c r="O2031" i="2"/>
  <c r="Y2031" i="2"/>
  <c r="Y2032" i="2" s="1"/>
  <c r="AH2031" i="2"/>
  <c r="AQ2035" i="2"/>
  <c r="AG2035" i="2"/>
  <c r="Y2035" i="2"/>
  <c r="Y2036" i="2" s="1"/>
  <c r="P2035" i="2"/>
  <c r="G2035" i="2"/>
  <c r="AW2035" i="2"/>
  <c r="AO2035" i="2"/>
  <c r="AE2035" i="2"/>
  <c r="V2035" i="2"/>
  <c r="N2035" i="2"/>
  <c r="N2036" i="2" s="1"/>
  <c r="R2035" i="2"/>
  <c r="AC2035" i="2"/>
  <c r="AP2035" i="2"/>
  <c r="AV2031" i="2"/>
  <c r="AN2031" i="2"/>
  <c r="AD2031" i="2"/>
  <c r="U2031" i="2"/>
  <c r="M2031" i="2"/>
  <c r="P2031" i="2"/>
  <c r="Z2031" i="2"/>
  <c r="AI2031" i="2"/>
  <c r="AT2031" i="2"/>
  <c r="H2033" i="2"/>
  <c r="R2033" i="2"/>
  <c r="AC2033" i="2"/>
  <c r="AN2033" i="2"/>
  <c r="AW2033" i="2"/>
  <c r="H2035" i="2"/>
  <c r="S2035" i="2"/>
  <c r="AD2035" i="2"/>
  <c r="AR2035" i="2"/>
  <c r="AA2031" i="2"/>
  <c r="G2031" i="2"/>
  <c r="Q2031" i="2"/>
  <c r="AK2031" i="2"/>
  <c r="AU2031" i="2"/>
  <c r="AX2029" i="2"/>
  <c r="AP2029" i="2"/>
  <c r="AF2029" i="2"/>
  <c r="X2029" i="2"/>
  <c r="O2029" i="2"/>
  <c r="Y2029" i="2"/>
  <c r="Y2030" i="2" s="1"/>
  <c r="AH2029" i="2"/>
  <c r="AS2029" i="2"/>
  <c r="H2031" i="2"/>
  <c r="R2031" i="2"/>
  <c r="AB2031" i="2"/>
  <c r="AL2031" i="2"/>
  <c r="AW2031" i="2"/>
  <c r="K2033" i="2"/>
  <c r="U2033" i="2"/>
  <c r="AE2033" i="2"/>
  <c r="AP2033" i="2"/>
  <c r="J2035" i="2"/>
  <c r="U2035" i="2"/>
  <c r="AH2035" i="2"/>
  <c r="AT2035" i="2"/>
  <c r="BJ1897" i="2"/>
  <c r="BM1899" i="2"/>
  <c r="BN1890" i="2"/>
  <c r="BO1890" i="2" s="1"/>
  <c r="BL1887" i="2"/>
  <c r="BK1887" i="2"/>
  <c r="BG1887" i="2"/>
  <c r="BE1887" i="2"/>
  <c r="BD1887" i="2"/>
  <c r="BC1887" i="2"/>
  <c r="BA1887" i="2"/>
  <c r="AZ1887" i="2"/>
  <c r="AX1887" i="2"/>
  <c r="AW1887" i="2"/>
  <c r="AV1887" i="2"/>
  <c r="AU1887" i="2"/>
  <c r="AT1887" i="2"/>
  <c r="AS1887" i="2"/>
  <c r="AR1887" i="2"/>
  <c r="AQ1887" i="2"/>
  <c r="AP1887" i="2"/>
  <c r="AO1887" i="2"/>
  <c r="AN1887" i="2"/>
  <c r="AL1887" i="2"/>
  <c r="AK1887" i="2"/>
  <c r="AH1887" i="2"/>
  <c r="AG1887" i="2"/>
  <c r="AF1887" i="2"/>
  <c r="AE1887" i="2"/>
  <c r="AD1887" i="2"/>
  <c r="AC1887" i="2"/>
  <c r="AB1887" i="2"/>
  <c r="Z1887" i="2"/>
  <c r="Y1887" i="2"/>
  <c r="X1887" i="2"/>
  <c r="V1887" i="2"/>
  <c r="U1887" i="2"/>
  <c r="T1887" i="2"/>
  <c r="S1887" i="2"/>
  <c r="R1887" i="2"/>
  <c r="Q1887" i="2"/>
  <c r="O1887" i="2"/>
  <c r="N1887" i="2"/>
  <c r="M1887" i="2"/>
  <c r="K1887" i="2"/>
  <c r="BR1887" i="2" s="1"/>
  <c r="J1887" i="2"/>
  <c r="BP1887" i="2" s="1"/>
  <c r="H1887" i="2"/>
  <c r="G1887" i="2"/>
  <c r="BJ1887" i="2" s="1"/>
  <c r="BR1886" i="2"/>
  <c r="BS1886" i="2" s="1"/>
  <c r="BP1886" i="2"/>
  <c r="BQ1886" i="2" s="1"/>
  <c r="BM1886" i="2"/>
  <c r="BK1885" i="2"/>
  <c r="BH1885" i="2"/>
  <c r="BG1885" i="2"/>
  <c r="BE1885" i="2"/>
  <c r="BD1885" i="2"/>
  <c r="BC1885" i="2"/>
  <c r="BA1885" i="2"/>
  <c r="AZ1885" i="2"/>
  <c r="AX1885" i="2"/>
  <c r="AW1885" i="2"/>
  <c r="AV1885" i="2"/>
  <c r="AU1885" i="2"/>
  <c r="AT1885" i="2"/>
  <c r="AS1885" i="2"/>
  <c r="AR1885" i="2"/>
  <c r="AQ1885" i="2"/>
  <c r="AP1885" i="2"/>
  <c r="AO1885" i="2"/>
  <c r="AN1885" i="2"/>
  <c r="AL1885" i="2"/>
  <c r="AK1885" i="2"/>
  <c r="AH1885" i="2"/>
  <c r="AG1885" i="2"/>
  <c r="AF1885" i="2"/>
  <c r="AE1885" i="2"/>
  <c r="AD1885" i="2"/>
  <c r="AC1885" i="2"/>
  <c r="AB1885" i="2"/>
  <c r="Z1885" i="2"/>
  <c r="Y1885" i="2"/>
  <c r="X1885" i="2"/>
  <c r="V1885" i="2"/>
  <c r="U1885" i="2"/>
  <c r="T1885" i="2"/>
  <c r="S1885" i="2"/>
  <c r="R1885" i="2"/>
  <c r="Q1885" i="2"/>
  <c r="O1885" i="2"/>
  <c r="N1885" i="2"/>
  <c r="M1885" i="2"/>
  <c r="K1885" i="2"/>
  <c r="BR1885" i="2" s="1"/>
  <c r="J1885" i="2"/>
  <c r="BP1885" i="2" s="1"/>
  <c r="H1885" i="2"/>
  <c r="G1885" i="2"/>
  <c r="BR1884" i="2"/>
  <c r="BS1884" i="2" s="1"/>
  <c r="BP1884" i="2"/>
  <c r="BQ1884" i="2" s="1"/>
  <c r="BM1884" i="2"/>
  <c r="BK1883" i="2"/>
  <c r="BH1883" i="2"/>
  <c r="BG1883" i="2"/>
  <c r="BE1883" i="2"/>
  <c r="BD1883" i="2"/>
  <c r="BC1883" i="2"/>
  <c r="BA1883" i="2"/>
  <c r="AZ1883" i="2"/>
  <c r="AX1883" i="2"/>
  <c r="AW1883" i="2"/>
  <c r="AV1883" i="2"/>
  <c r="AU1883" i="2"/>
  <c r="AT1883" i="2"/>
  <c r="AS1883" i="2"/>
  <c r="AR1883" i="2"/>
  <c r="AQ1883" i="2"/>
  <c r="AP1883" i="2"/>
  <c r="AO1883" i="2"/>
  <c r="AN1883" i="2"/>
  <c r="AL1883" i="2"/>
  <c r="AK1883" i="2"/>
  <c r="AH1883" i="2"/>
  <c r="AG1883" i="2"/>
  <c r="AF1883" i="2"/>
  <c r="AE1883" i="2"/>
  <c r="AD1883" i="2"/>
  <c r="AC1883" i="2"/>
  <c r="AB1883" i="2"/>
  <c r="Z1883" i="2"/>
  <c r="Y1883" i="2"/>
  <c r="X1883" i="2"/>
  <c r="V1883" i="2"/>
  <c r="U1883" i="2"/>
  <c r="T1883" i="2"/>
  <c r="S1883" i="2"/>
  <c r="R1883" i="2"/>
  <c r="Q1883" i="2"/>
  <c r="O1883" i="2"/>
  <c r="N1883" i="2"/>
  <c r="M1883" i="2"/>
  <c r="K1883" i="2"/>
  <c r="BR1883" i="2" s="1"/>
  <c r="J1883" i="2"/>
  <c r="BP1883" i="2" s="1"/>
  <c r="H1883" i="2"/>
  <c r="G1883" i="2"/>
  <c r="BJ1883" i="2" s="1"/>
  <c r="BR1882" i="2"/>
  <c r="BS1882" i="2" s="1"/>
  <c r="BP1882" i="2"/>
  <c r="BQ1882" i="2" s="1"/>
  <c r="BM1882" i="2"/>
  <c r="B1882" i="2"/>
  <c r="BK1881" i="2"/>
  <c r="BH1881" i="2"/>
  <c r="BG1881" i="2"/>
  <c r="BE1881" i="2"/>
  <c r="BD1881" i="2"/>
  <c r="BC1881" i="2"/>
  <c r="BA1881" i="2"/>
  <c r="AZ1881" i="2"/>
  <c r="AX1881" i="2"/>
  <c r="AW1881" i="2"/>
  <c r="AV1881" i="2"/>
  <c r="AU1881" i="2"/>
  <c r="AT1881" i="2"/>
  <c r="AS1881" i="2"/>
  <c r="AR1881" i="2"/>
  <c r="AQ1881" i="2"/>
  <c r="AP1881" i="2"/>
  <c r="AO1881" i="2"/>
  <c r="AN1881" i="2"/>
  <c r="AL1881" i="2"/>
  <c r="AK1881" i="2"/>
  <c r="AH1881" i="2"/>
  <c r="AG1881" i="2"/>
  <c r="AF1881" i="2"/>
  <c r="AE1881" i="2"/>
  <c r="AD1881" i="2"/>
  <c r="AC1881" i="2"/>
  <c r="AB1881" i="2"/>
  <c r="Z1881" i="2"/>
  <c r="Y1881" i="2"/>
  <c r="X1881" i="2"/>
  <c r="V1881" i="2"/>
  <c r="U1881" i="2"/>
  <c r="T1881" i="2"/>
  <c r="S1881" i="2"/>
  <c r="R1881" i="2"/>
  <c r="Q1881" i="2"/>
  <c r="O1881" i="2"/>
  <c r="N1881" i="2"/>
  <c r="M1881" i="2"/>
  <c r="K1881" i="2"/>
  <c r="BR1881" i="2" s="1"/>
  <c r="J1881" i="2"/>
  <c r="BP1881" i="2" s="1"/>
  <c r="H1881" i="2"/>
  <c r="G1881" i="2"/>
  <c r="BJ1881" i="2" s="1"/>
  <c r="BR1880" i="2"/>
  <c r="BS1880" i="2" s="1"/>
  <c r="BP1880" i="2"/>
  <c r="BQ1880" i="2" s="1"/>
  <c r="BM1880" i="2"/>
  <c r="B1880" i="2"/>
  <c r="BK1879" i="2"/>
  <c r="BH1879" i="2"/>
  <c r="BG1879" i="2"/>
  <c r="BE1879" i="2"/>
  <c r="BD1879" i="2"/>
  <c r="BC1879" i="2"/>
  <c r="BA1879" i="2"/>
  <c r="AZ1879" i="2"/>
  <c r="AX1879" i="2"/>
  <c r="AW1879" i="2"/>
  <c r="AV1879" i="2"/>
  <c r="AU1879" i="2"/>
  <c r="AT1879" i="2"/>
  <c r="AS1879" i="2"/>
  <c r="AR1879" i="2"/>
  <c r="AQ1879" i="2"/>
  <c r="AP1879" i="2"/>
  <c r="AO1879" i="2"/>
  <c r="AN1879" i="2"/>
  <c r="AL1879" i="2"/>
  <c r="AK1879" i="2"/>
  <c r="AH1879" i="2"/>
  <c r="AG1879" i="2"/>
  <c r="AF1879" i="2"/>
  <c r="AE1879" i="2"/>
  <c r="AD1879" i="2"/>
  <c r="AC1879" i="2"/>
  <c r="AB1879" i="2"/>
  <c r="Z1879" i="2"/>
  <c r="Y1879" i="2"/>
  <c r="X1879" i="2"/>
  <c r="V1879" i="2"/>
  <c r="U1879" i="2"/>
  <c r="T1879" i="2"/>
  <c r="S1879" i="2"/>
  <c r="R1879" i="2"/>
  <c r="Q1879" i="2"/>
  <c r="O1879" i="2"/>
  <c r="N1879" i="2"/>
  <c r="M1879" i="2"/>
  <c r="K1879" i="2"/>
  <c r="BR1879" i="2" s="1"/>
  <c r="J1879" i="2"/>
  <c r="BP1879" i="2" s="1"/>
  <c r="H1879" i="2"/>
  <c r="G1879" i="2"/>
  <c r="BJ1879" i="2" s="1"/>
  <c r="BR1878" i="2"/>
  <c r="BS1878" i="2" s="1"/>
  <c r="BP1878" i="2"/>
  <c r="BQ1878" i="2" s="1"/>
  <c r="BM1878" i="2"/>
  <c r="B1878" i="2"/>
  <c r="BK1877" i="2"/>
  <c r="BH1877" i="2"/>
  <c r="BG1877" i="2"/>
  <c r="BE1877" i="2"/>
  <c r="BD1877" i="2"/>
  <c r="BC1877" i="2"/>
  <c r="BA1877" i="2"/>
  <c r="AZ1877" i="2"/>
  <c r="AX1877" i="2"/>
  <c r="AW1877" i="2"/>
  <c r="AV1877" i="2"/>
  <c r="AU1877" i="2"/>
  <c r="AT1877" i="2"/>
  <c r="AS1877" i="2"/>
  <c r="AR1877" i="2"/>
  <c r="AQ1877" i="2"/>
  <c r="AP1877" i="2"/>
  <c r="AO1877" i="2"/>
  <c r="AN1877" i="2"/>
  <c r="AL1877" i="2"/>
  <c r="AK1877" i="2"/>
  <c r="AH1877" i="2"/>
  <c r="AG1877" i="2"/>
  <c r="AF1877" i="2"/>
  <c r="AE1877" i="2"/>
  <c r="AD1877" i="2"/>
  <c r="AC1877" i="2"/>
  <c r="AB1877" i="2"/>
  <c r="Z1877" i="2"/>
  <c r="Y1877" i="2"/>
  <c r="X1877" i="2"/>
  <c r="V1877" i="2"/>
  <c r="U1877" i="2"/>
  <c r="T1877" i="2"/>
  <c r="S1877" i="2"/>
  <c r="R1877" i="2"/>
  <c r="Q1877" i="2"/>
  <c r="O1877" i="2"/>
  <c r="N1877" i="2"/>
  <c r="M1877" i="2"/>
  <c r="K1877" i="2"/>
  <c r="BR1877" i="2" s="1"/>
  <c r="J1877" i="2"/>
  <c r="BP1877" i="2" s="1"/>
  <c r="H1877" i="2"/>
  <c r="G1877" i="2"/>
  <c r="BR1876" i="2"/>
  <c r="BS1876" i="2" s="1"/>
  <c r="BP1876" i="2"/>
  <c r="BQ1876" i="2" s="1"/>
  <c r="BM1876" i="2"/>
  <c r="B1876" i="2"/>
  <c r="BK1875" i="2"/>
  <c r="BH1875" i="2"/>
  <c r="BG1875" i="2"/>
  <c r="BE1875" i="2"/>
  <c r="BD1875" i="2"/>
  <c r="BC1875" i="2"/>
  <c r="BA1875" i="2"/>
  <c r="AZ1875" i="2"/>
  <c r="AX1875" i="2"/>
  <c r="AW1875" i="2"/>
  <c r="AV1875" i="2"/>
  <c r="AU1875" i="2"/>
  <c r="AT1875" i="2"/>
  <c r="AS1875" i="2"/>
  <c r="AR1875" i="2"/>
  <c r="AQ1875" i="2"/>
  <c r="AP1875" i="2"/>
  <c r="AO1875" i="2"/>
  <c r="AN1875" i="2"/>
  <c r="AL1875" i="2"/>
  <c r="AK1875" i="2"/>
  <c r="AH1875" i="2"/>
  <c r="AG1875" i="2"/>
  <c r="AF1875" i="2"/>
  <c r="AE1875" i="2"/>
  <c r="AD1875" i="2"/>
  <c r="AC1875" i="2"/>
  <c r="AB1875" i="2"/>
  <c r="Z1875" i="2"/>
  <c r="Y1875" i="2"/>
  <c r="X1875" i="2"/>
  <c r="V1875" i="2"/>
  <c r="U1875" i="2"/>
  <c r="T1875" i="2"/>
  <c r="S1875" i="2"/>
  <c r="R1875" i="2"/>
  <c r="Q1875" i="2"/>
  <c r="O1875" i="2"/>
  <c r="N1875" i="2"/>
  <c r="M1875" i="2"/>
  <c r="K1875" i="2"/>
  <c r="BR1875" i="2" s="1"/>
  <c r="J1875" i="2"/>
  <c r="BP1875" i="2" s="1"/>
  <c r="H1875" i="2"/>
  <c r="G1875" i="2"/>
  <c r="BJ1875" i="2" s="1"/>
  <c r="BR1874" i="2"/>
  <c r="BS1874" i="2" s="1"/>
  <c r="BP1874" i="2"/>
  <c r="BQ1874" i="2" s="1"/>
  <c r="BM1874" i="2"/>
  <c r="B1874" i="2"/>
  <c r="BK1873" i="2"/>
  <c r="BH1873" i="2"/>
  <c r="BG1873" i="2"/>
  <c r="BE1873" i="2"/>
  <c r="BD1873" i="2"/>
  <c r="BC1873" i="2"/>
  <c r="BA1873" i="2"/>
  <c r="AZ1873" i="2"/>
  <c r="AX1873" i="2"/>
  <c r="AW1873" i="2"/>
  <c r="AV1873" i="2"/>
  <c r="AU1873" i="2"/>
  <c r="AT1873" i="2"/>
  <c r="AS1873" i="2"/>
  <c r="AR1873" i="2"/>
  <c r="AQ1873" i="2"/>
  <c r="AP1873" i="2"/>
  <c r="AO1873" i="2"/>
  <c r="AN1873" i="2"/>
  <c r="AL1873" i="2"/>
  <c r="AK1873" i="2"/>
  <c r="AH1873" i="2"/>
  <c r="AG1873" i="2"/>
  <c r="AF1873" i="2"/>
  <c r="AE1873" i="2"/>
  <c r="AD1873" i="2"/>
  <c r="AC1873" i="2"/>
  <c r="AB1873" i="2"/>
  <c r="Z1873" i="2"/>
  <c r="Y1873" i="2"/>
  <c r="X1873" i="2"/>
  <c r="V1873" i="2"/>
  <c r="U1873" i="2"/>
  <c r="T1873" i="2"/>
  <c r="S1873" i="2"/>
  <c r="R1873" i="2"/>
  <c r="Q1873" i="2"/>
  <c r="O1873" i="2"/>
  <c r="N1873" i="2"/>
  <c r="M1873" i="2"/>
  <c r="K1873" i="2"/>
  <c r="BR1873" i="2" s="1"/>
  <c r="J1873" i="2"/>
  <c r="BP1873" i="2" s="1"/>
  <c r="H1873" i="2"/>
  <c r="G1873" i="2"/>
  <c r="BR1872" i="2"/>
  <c r="BS1872" i="2" s="1"/>
  <c r="BP1872" i="2"/>
  <c r="BQ1872" i="2" s="1"/>
  <c r="BM1872" i="2"/>
  <c r="B1872" i="2"/>
  <c r="BK1871" i="2"/>
  <c r="BH1871" i="2"/>
  <c r="BG1871" i="2"/>
  <c r="BE1871" i="2"/>
  <c r="BD1871" i="2"/>
  <c r="BC1871" i="2"/>
  <c r="BA1871" i="2"/>
  <c r="AZ1871" i="2"/>
  <c r="AX1871" i="2"/>
  <c r="AW1871" i="2"/>
  <c r="AV1871" i="2"/>
  <c r="AU1871" i="2"/>
  <c r="AT1871" i="2"/>
  <c r="AS1871" i="2"/>
  <c r="AR1871" i="2"/>
  <c r="AQ1871" i="2"/>
  <c r="AP1871" i="2"/>
  <c r="AO1871" i="2"/>
  <c r="AN1871" i="2"/>
  <c r="AL1871" i="2"/>
  <c r="AK1871" i="2"/>
  <c r="AH1871" i="2"/>
  <c r="AG1871" i="2"/>
  <c r="AF1871" i="2"/>
  <c r="AE1871" i="2"/>
  <c r="AD1871" i="2"/>
  <c r="AC1871" i="2"/>
  <c r="AB1871" i="2"/>
  <c r="Z1871" i="2"/>
  <c r="Y1871" i="2"/>
  <c r="X1871" i="2"/>
  <c r="V1871" i="2"/>
  <c r="U1871" i="2"/>
  <c r="T1871" i="2"/>
  <c r="S1871" i="2"/>
  <c r="R1871" i="2"/>
  <c r="Q1871" i="2"/>
  <c r="O1871" i="2"/>
  <c r="N1871" i="2"/>
  <c r="M1871" i="2"/>
  <c r="K1871" i="2"/>
  <c r="BR1871" i="2" s="1"/>
  <c r="J1871" i="2"/>
  <c r="BP1871" i="2" s="1"/>
  <c r="H1871" i="2"/>
  <c r="G1871" i="2"/>
  <c r="BJ1871" i="2" s="1"/>
  <c r="BR1870" i="2"/>
  <c r="BS1870" i="2" s="1"/>
  <c r="BP1870" i="2"/>
  <c r="BQ1870" i="2" s="1"/>
  <c r="BM1870" i="2"/>
  <c r="B1870" i="2"/>
  <c r="BN1899" i="2" l="1"/>
  <c r="BO1899" i="2" s="1"/>
  <c r="BN1891" i="2"/>
  <c r="BO1891" i="2" s="1"/>
  <c r="G2030" i="2"/>
  <c r="BJ2030" i="2" s="1"/>
  <c r="BR2035" i="2"/>
  <c r="BS2035" i="2" s="1"/>
  <c r="H2024" i="2"/>
  <c r="I2030" i="2"/>
  <c r="H2034" i="2"/>
  <c r="H2028" i="2"/>
  <c r="I2032" i="2"/>
  <c r="H2036" i="2"/>
  <c r="H2026" i="2"/>
  <c r="H2030" i="2"/>
  <c r="H2032" i="2"/>
  <c r="K2032" i="2"/>
  <c r="BR2032" i="2" s="1"/>
  <c r="G2034" i="2"/>
  <c r="BJ2034" i="2" s="1"/>
  <c r="I2036" i="2"/>
  <c r="I2034" i="2"/>
  <c r="BN1895" i="2"/>
  <c r="BO1895" i="2" s="1"/>
  <c r="BN1893" i="2"/>
  <c r="BO1893" i="2" s="1"/>
  <c r="BN1897" i="2"/>
  <c r="BO1897" i="2" s="1"/>
  <c r="BN1889" i="2"/>
  <c r="BO1889" i="2" s="1"/>
  <c r="M2032" i="2"/>
  <c r="AU2028" i="2"/>
  <c r="R2028" i="2"/>
  <c r="AN2026" i="2"/>
  <c r="U2032" i="2"/>
  <c r="AC2028" i="2"/>
  <c r="AU2024" i="2"/>
  <c r="AD2026" i="2"/>
  <c r="Q2030" i="2"/>
  <c r="AX2032" i="2"/>
  <c r="AO2034" i="2"/>
  <c r="AO2032" i="2"/>
  <c r="T2034" i="2"/>
  <c r="Q2034" i="2"/>
  <c r="AS2034" i="2"/>
  <c r="AH2036" i="2"/>
  <c r="AL2032" i="2"/>
  <c r="X2030" i="2"/>
  <c r="AA2032" i="2"/>
  <c r="R2034" i="2"/>
  <c r="AD2032" i="2"/>
  <c r="AE2036" i="2"/>
  <c r="AH2032" i="2"/>
  <c r="P2034" i="2"/>
  <c r="X2032" i="2"/>
  <c r="S2028" i="2"/>
  <c r="AQ2024" i="2"/>
  <c r="AA2024" i="2"/>
  <c r="M2024" i="2"/>
  <c r="O2024" i="2"/>
  <c r="AG2028" i="2"/>
  <c r="O2028" i="2"/>
  <c r="AW2026" i="2"/>
  <c r="AX2026" i="2"/>
  <c r="U2026" i="2"/>
  <c r="AL2026" i="2"/>
  <c r="AQ2030" i="2"/>
  <c r="AC2030" i="2"/>
  <c r="X2034" i="2"/>
  <c r="AU2030" i="2"/>
  <c r="AF2032" i="2"/>
  <c r="AC2032" i="2"/>
  <c r="AF2034" i="2"/>
  <c r="AN2034" i="2"/>
  <c r="AR2032" i="2"/>
  <c r="AE2024" i="2"/>
  <c r="AR2028" i="2"/>
  <c r="AS2026" i="2"/>
  <c r="M2036" i="2"/>
  <c r="AH2034" i="2"/>
  <c r="AW2032" i="2"/>
  <c r="AQ2036" i="2"/>
  <c r="R2024" i="2"/>
  <c r="Z2024" i="2"/>
  <c r="Q2026" i="2"/>
  <c r="AO2030" i="2"/>
  <c r="AR2036" i="2"/>
  <c r="AK2024" i="2"/>
  <c r="AI2024" i="2"/>
  <c r="AQ2028" i="2"/>
  <c r="AP2026" i="2"/>
  <c r="AV2030" i="2"/>
  <c r="AR2030" i="2"/>
  <c r="R2032" i="2"/>
  <c r="AP2030" i="2"/>
  <c r="AD2036" i="2"/>
  <c r="AT2032" i="2"/>
  <c r="AV2032" i="2"/>
  <c r="AW2036" i="2"/>
  <c r="O2032" i="2"/>
  <c r="S2034" i="2"/>
  <c r="AP2032" i="2"/>
  <c r="X2024" i="2"/>
  <c r="AB2028" i="2"/>
  <c r="AA2028" i="2"/>
  <c r="P2024" i="2"/>
  <c r="AS2024" i="2"/>
  <c r="AD2024" i="2"/>
  <c r="AP2028" i="2"/>
  <c r="AE2028" i="2"/>
  <c r="AE2026" i="2"/>
  <c r="AF2026" i="2"/>
  <c r="AT2026" i="2"/>
  <c r="T2026" i="2"/>
  <c r="AK2030" i="2"/>
  <c r="S2030" i="2"/>
  <c r="AL2030" i="2"/>
  <c r="AQ2032" i="2"/>
  <c r="V2030" i="2"/>
  <c r="AG2030" i="2"/>
  <c r="AE2030" i="2"/>
  <c r="X2028" i="2"/>
  <c r="AC2024" i="2"/>
  <c r="P2026" i="2"/>
  <c r="Z2036" i="2"/>
  <c r="V2034" i="2"/>
  <c r="O2034" i="2"/>
  <c r="AG2032" i="2"/>
  <c r="Q2024" i="2"/>
  <c r="AF2028" i="2"/>
  <c r="V2032" i="2"/>
  <c r="AF2030" i="2"/>
  <c r="AO2036" i="2"/>
  <c r="AT2028" i="2"/>
  <c r="U2024" i="2"/>
  <c r="AO2024" i="2"/>
  <c r="AC2026" i="2"/>
  <c r="AD2030" i="2"/>
  <c r="AW2030" i="2"/>
  <c r="AD2034" i="2"/>
  <c r="AP2034" i="2"/>
  <c r="AX2030" i="2"/>
  <c r="S2036" i="2"/>
  <c r="AI2032" i="2"/>
  <c r="AP2036" i="2"/>
  <c r="AB2036" i="2"/>
  <c r="AB2034" i="2"/>
  <c r="AE2032" i="2"/>
  <c r="AL2028" i="2"/>
  <c r="AL2024" i="2"/>
  <c r="AN2024" i="2"/>
  <c r="M2028" i="2"/>
  <c r="AO2028" i="2"/>
  <c r="Q2028" i="2"/>
  <c r="V2026" i="2"/>
  <c r="X2026" i="2"/>
  <c r="AB2026" i="2"/>
  <c r="AS2036" i="2"/>
  <c r="Z2030" i="2"/>
  <c r="AL2036" i="2"/>
  <c r="AA2030" i="2"/>
  <c r="AI2036" i="2"/>
  <c r="M2030" i="2"/>
  <c r="U2030" i="2"/>
  <c r="T2030" i="2"/>
  <c r="AR2034" i="2"/>
  <c r="Q2032" i="2"/>
  <c r="AI2034" i="2"/>
  <c r="S2024" i="2"/>
  <c r="Z2026" i="2"/>
  <c r="AB2030" i="2"/>
  <c r="AG2034" i="2"/>
  <c r="O2030" i="2"/>
  <c r="V2036" i="2"/>
  <c r="AK2028" i="2"/>
  <c r="AV2028" i="2"/>
  <c r="AI2026" i="2"/>
  <c r="AB2032" i="2"/>
  <c r="AN2032" i="2"/>
  <c r="AB2024" i="2"/>
  <c r="V2028" i="2"/>
  <c r="M2026" i="2"/>
  <c r="AI2030" i="2"/>
  <c r="AE2034" i="2"/>
  <c r="AU2032" i="2"/>
  <c r="Z2032" i="2"/>
  <c r="AC2036" i="2"/>
  <c r="P2036" i="2"/>
  <c r="Q2036" i="2"/>
  <c r="AK2034" i="2"/>
  <c r="T2032" i="2"/>
  <c r="AH2024" i="2"/>
  <c r="AX2024" i="2"/>
  <c r="AW2024" i="2"/>
  <c r="T2028" i="2"/>
  <c r="AV2024" i="2"/>
  <c r="U2028" i="2"/>
  <c r="AW2028" i="2"/>
  <c r="Z2028" i="2"/>
  <c r="AG2026" i="2"/>
  <c r="O2026" i="2"/>
  <c r="AK2026" i="2"/>
  <c r="T2036" i="2"/>
  <c r="AU2036" i="2"/>
  <c r="O2036" i="2"/>
  <c r="P2030" i="2"/>
  <c r="AF2036" i="2"/>
  <c r="AV2034" i="2"/>
  <c r="AG2036" i="2"/>
  <c r="AF2024" i="2"/>
  <c r="AN2028" i="2"/>
  <c r="AH2026" i="2"/>
  <c r="S2032" i="2"/>
  <c r="AA2036" i="2"/>
  <c r="AT2036" i="2"/>
  <c r="AC2034" i="2"/>
  <c r="Z2034" i="2"/>
  <c r="P2028" i="2"/>
  <c r="AU2026" i="2"/>
  <c r="U2036" i="2"/>
  <c r="AS2028" i="2"/>
  <c r="AO2026" i="2"/>
  <c r="AR2026" i="2"/>
  <c r="R2030" i="2"/>
  <c r="AT2030" i="2"/>
  <c r="AS2030" i="2"/>
  <c r="U2034" i="2"/>
  <c r="AH2030" i="2"/>
  <c r="AK2032" i="2"/>
  <c r="AW2034" i="2"/>
  <c r="P2032" i="2"/>
  <c r="R2036" i="2"/>
  <c r="AU2034" i="2"/>
  <c r="AT2034" i="2"/>
  <c r="AT2024" i="2"/>
  <c r="V2024" i="2"/>
  <c r="AG2024" i="2"/>
  <c r="AR2024" i="2"/>
  <c r="T2024" i="2"/>
  <c r="AI2028" i="2"/>
  <c r="AD2028" i="2"/>
  <c r="AH2028" i="2"/>
  <c r="R2026" i="2"/>
  <c r="AV2026" i="2"/>
  <c r="AA2026" i="2"/>
  <c r="S2026" i="2"/>
  <c r="AV2036" i="2"/>
  <c r="X2036" i="2"/>
  <c r="AK2036" i="2"/>
  <c r="AL2034" i="2"/>
  <c r="AX2034" i="2"/>
  <c r="AX2036" i="2"/>
  <c r="AA2034" i="2"/>
  <c r="M2034" i="2"/>
  <c r="K2036" i="2"/>
  <c r="BR2036" i="2" s="1"/>
  <c r="BS1885" i="2"/>
  <c r="BR2031" i="2"/>
  <c r="BS2031" i="2" s="1"/>
  <c r="K2030" i="2"/>
  <c r="BR2030" i="2" s="1"/>
  <c r="BR2029" i="2"/>
  <c r="BS2029" i="2" s="1"/>
  <c r="BP2029" i="2"/>
  <c r="BQ2029" i="2" s="1"/>
  <c r="J2030" i="2"/>
  <c r="BP2030" i="2" s="1"/>
  <c r="BR2025" i="2"/>
  <c r="BS2025" i="2" s="1"/>
  <c r="K2026" i="2"/>
  <c r="BR2026" i="2" s="1"/>
  <c r="J2026" i="2"/>
  <c r="BP2026" i="2" s="1"/>
  <c r="BP2025" i="2"/>
  <c r="BQ2025" i="2" s="1"/>
  <c r="G2026" i="2"/>
  <c r="BM2025" i="2"/>
  <c r="I2026" i="2"/>
  <c r="BP2035" i="2"/>
  <c r="BQ2035" i="2" s="1"/>
  <c r="J2036" i="2"/>
  <c r="BP2036" i="2" s="1"/>
  <c r="I2024" i="2"/>
  <c r="BR2027" i="2"/>
  <c r="BS2027" i="2" s="1"/>
  <c r="K2028" i="2"/>
  <c r="BR2028" i="2" s="1"/>
  <c r="BR2033" i="2"/>
  <c r="BS2033" i="2" s="1"/>
  <c r="K2034" i="2"/>
  <c r="BR2034" i="2" s="1"/>
  <c r="BM2029" i="2"/>
  <c r="BM2031" i="2"/>
  <c r="G2032" i="2"/>
  <c r="J2024" i="2"/>
  <c r="BP2024" i="2" s="1"/>
  <c r="BP2023" i="2"/>
  <c r="BQ2023" i="2" s="1"/>
  <c r="J2028" i="2"/>
  <c r="BP2028" i="2" s="1"/>
  <c r="BP2027" i="2"/>
  <c r="BQ2027" i="2" s="1"/>
  <c r="BM2023" i="2"/>
  <c r="G2024" i="2"/>
  <c r="G2036" i="2"/>
  <c r="BM2035" i="2"/>
  <c r="I2028" i="2"/>
  <c r="G2028" i="2"/>
  <c r="BM2027" i="2"/>
  <c r="BP2031" i="2"/>
  <c r="BQ2031" i="2" s="1"/>
  <c r="J2032" i="2"/>
  <c r="BP2032" i="2" s="1"/>
  <c r="BR2023" i="2"/>
  <c r="BS2023" i="2" s="1"/>
  <c r="K2024" i="2"/>
  <c r="BR2024" i="2" s="1"/>
  <c r="J2034" i="2"/>
  <c r="BP2034" i="2" s="1"/>
  <c r="BP2033" i="2"/>
  <c r="BQ2033" i="2" s="1"/>
  <c r="BM2033" i="2"/>
  <c r="BN1886" i="2"/>
  <c r="BO1886" i="2" s="1"/>
  <c r="BN1880" i="2"/>
  <c r="BO1880" i="2" s="1"/>
  <c r="BN1884" i="2"/>
  <c r="BO1884" i="2" s="1"/>
  <c r="BM1881" i="2"/>
  <c r="BQ1881" i="2"/>
  <c r="BM1877" i="2"/>
  <c r="BS1887" i="2"/>
  <c r="BQ1875" i="2"/>
  <c r="BQ1883" i="2"/>
  <c r="BQ1877" i="2"/>
  <c r="BS1883" i="2"/>
  <c r="BQ1879" i="2"/>
  <c r="BQ1871" i="2"/>
  <c r="BM1871" i="2"/>
  <c r="BS1873" i="2"/>
  <c r="BQ1873" i="2"/>
  <c r="BS1877" i="2"/>
  <c r="BS1879" i="2"/>
  <c r="BM1885" i="2"/>
  <c r="BM1887" i="2"/>
  <c r="BS1871" i="2"/>
  <c r="BS1875" i="2"/>
  <c r="BM1873" i="2"/>
  <c r="BM1875" i="2"/>
  <c r="BM1879" i="2"/>
  <c r="BS1881" i="2"/>
  <c r="BM1883" i="2"/>
  <c r="BQ1885" i="2"/>
  <c r="BQ1887" i="2"/>
  <c r="BN1878" i="2"/>
  <c r="BO1878" i="2" s="1"/>
  <c r="BN1882" i="2"/>
  <c r="BO1882" i="2" s="1"/>
  <c r="BN1874" i="2"/>
  <c r="BO1874" i="2" s="1"/>
  <c r="BJ1885" i="2"/>
  <c r="BN1876" i="2"/>
  <c r="BO1876" i="2" s="1"/>
  <c r="BN1870" i="2"/>
  <c r="BO1870" i="2" s="1"/>
  <c r="BJ1877" i="2"/>
  <c r="BN1872" i="2"/>
  <c r="BO1872" i="2" s="1"/>
  <c r="BJ1873" i="2"/>
  <c r="BL608" i="2"/>
  <c r="BK608" i="2"/>
  <c r="BH608" i="2"/>
  <c r="BG608" i="2"/>
  <c r="BE608" i="2"/>
  <c r="BD608" i="2"/>
  <c r="BC608" i="2"/>
  <c r="BB608" i="2"/>
  <c r="BA608" i="2"/>
  <c r="AZ608" i="2"/>
  <c r="K608" i="2"/>
  <c r="BR608" i="2" s="1"/>
  <c r="J608" i="2"/>
  <c r="BP608" i="2" s="1"/>
  <c r="I608" i="2"/>
  <c r="H608" i="2"/>
  <c r="G608" i="2"/>
  <c r="BR607" i="2"/>
  <c r="BS607" i="2" s="1"/>
  <c r="BP607" i="2"/>
  <c r="BQ607" i="2" s="1"/>
  <c r="BM607" i="2"/>
  <c r="C607" i="2"/>
  <c r="AX607" i="2" s="1"/>
  <c r="B607" i="2"/>
  <c r="BL410" i="2"/>
  <c r="BK410" i="2"/>
  <c r="BH410" i="2"/>
  <c r="BG410" i="2"/>
  <c r="BE410" i="2"/>
  <c r="BD410" i="2"/>
  <c r="BC410" i="2"/>
  <c r="BB410" i="2"/>
  <c r="BA410" i="2"/>
  <c r="AZ410" i="2"/>
  <c r="C409" i="2"/>
  <c r="AX409" i="2" s="1"/>
  <c r="B409" i="2"/>
  <c r="BL197" i="2"/>
  <c r="BK197" i="2"/>
  <c r="BH197" i="2"/>
  <c r="BG197" i="2"/>
  <c r="BE197" i="2"/>
  <c r="BD197" i="2"/>
  <c r="BC197" i="2"/>
  <c r="BB197" i="2"/>
  <c r="BA197" i="2"/>
  <c r="AZ197" i="2"/>
  <c r="C196" i="2"/>
  <c r="AW196" i="2" s="1"/>
  <c r="B196" i="2"/>
  <c r="BS2032" i="2" l="1"/>
  <c r="BN1885" i="2"/>
  <c r="BO1885" i="2" s="1"/>
  <c r="BS2030" i="2"/>
  <c r="BM2030" i="2"/>
  <c r="BQ2034" i="2"/>
  <c r="BM2034" i="2"/>
  <c r="BQ2032" i="2"/>
  <c r="BQ2036" i="2"/>
  <c r="BS2034" i="2"/>
  <c r="BQ2030" i="2"/>
  <c r="BS2036" i="2"/>
  <c r="BN2033" i="2"/>
  <c r="BO2033" i="2" s="1"/>
  <c r="BN2031" i="2"/>
  <c r="BO2031" i="2" s="1"/>
  <c r="BN2035" i="2"/>
  <c r="BO2035" i="2" s="1"/>
  <c r="BN2029" i="2"/>
  <c r="BO2029" i="2" s="1"/>
  <c r="BN1879" i="2"/>
  <c r="BO1879" i="2" s="1"/>
  <c r="BN2025" i="2"/>
  <c r="BO2025" i="2" s="1"/>
  <c r="BN2023" i="2"/>
  <c r="BO2023" i="2" s="1"/>
  <c r="BJ2026" i="2"/>
  <c r="BM2026" i="2"/>
  <c r="BS2026" i="2"/>
  <c r="BQ2026" i="2"/>
  <c r="BN2027" i="2"/>
  <c r="BO2027" i="2" s="1"/>
  <c r="BM2024" i="2"/>
  <c r="BJ2024" i="2"/>
  <c r="BM2028" i="2"/>
  <c r="BJ2028" i="2"/>
  <c r="BS2024" i="2"/>
  <c r="BQ2024" i="2"/>
  <c r="BS2028" i="2"/>
  <c r="BQ2028" i="2"/>
  <c r="BJ2036" i="2"/>
  <c r="BM2036" i="2"/>
  <c r="BM2032" i="2"/>
  <c r="BJ2032" i="2"/>
  <c r="BN1875" i="2"/>
  <c r="BO1875" i="2" s="1"/>
  <c r="BN1881" i="2"/>
  <c r="BO1881" i="2" s="1"/>
  <c r="BN1877" i="2"/>
  <c r="BO1877" i="2" s="1"/>
  <c r="BN1883" i="2"/>
  <c r="BO1883" i="2" s="1"/>
  <c r="BN1873" i="2"/>
  <c r="BO1873" i="2" s="1"/>
  <c r="BN1871" i="2"/>
  <c r="BO1871" i="2" s="1"/>
  <c r="BN1887" i="2"/>
  <c r="BO1887" i="2" s="1"/>
  <c r="BM608" i="2"/>
  <c r="AX410" i="2"/>
  <c r="AW197" i="2"/>
  <c r="AX608" i="2"/>
  <c r="BS608" i="2"/>
  <c r="AN607" i="2"/>
  <c r="K409" i="2"/>
  <c r="AO607" i="2"/>
  <c r="AW607" i="2"/>
  <c r="AV607" i="2"/>
  <c r="R409" i="2"/>
  <c r="AP607" i="2"/>
  <c r="AL409" i="2"/>
  <c r="Y409" i="2"/>
  <c r="Y410" i="2" s="1"/>
  <c r="AQ607" i="2"/>
  <c r="AU607" i="2"/>
  <c r="AE409" i="2"/>
  <c r="AT607" i="2"/>
  <c r="AS409" i="2"/>
  <c r="AS607" i="2"/>
  <c r="BJ608" i="2"/>
  <c r="BQ608" i="2"/>
  <c r="AR607" i="2"/>
  <c r="AR196" i="2"/>
  <c r="J196" i="2"/>
  <c r="AX196" i="2"/>
  <c r="M409" i="2"/>
  <c r="S409" i="2"/>
  <c r="Z409" i="2"/>
  <c r="AF409" i="2"/>
  <c r="AN409" i="2"/>
  <c r="AT409" i="2"/>
  <c r="Q196" i="2"/>
  <c r="G409" i="2"/>
  <c r="N409" i="2"/>
  <c r="N410" i="2" s="1"/>
  <c r="T409" i="2"/>
  <c r="AA409" i="2"/>
  <c r="AG409" i="2"/>
  <c r="AO409" i="2"/>
  <c r="AU409" i="2"/>
  <c r="X196" i="2"/>
  <c r="H409" i="2"/>
  <c r="O409" i="2"/>
  <c r="U409" i="2"/>
  <c r="AB409" i="2"/>
  <c r="AH409" i="2"/>
  <c r="AP409" i="2"/>
  <c r="AV409" i="2"/>
  <c r="AD196" i="2"/>
  <c r="I409" i="2"/>
  <c r="P409" i="2"/>
  <c r="V409" i="2"/>
  <c r="AC409" i="2"/>
  <c r="AI409" i="2"/>
  <c r="AQ409" i="2"/>
  <c r="AW409" i="2"/>
  <c r="AK196" i="2"/>
  <c r="J409" i="2"/>
  <c r="Q409" i="2"/>
  <c r="X409" i="2"/>
  <c r="AD409" i="2"/>
  <c r="AK409" i="2"/>
  <c r="AR409" i="2"/>
  <c r="K196" i="2"/>
  <c r="R196" i="2"/>
  <c r="Y196" i="2"/>
  <c r="Y197" i="2" s="1"/>
  <c r="AE196" i="2"/>
  <c r="AL196" i="2"/>
  <c r="AS196" i="2"/>
  <c r="M196" i="2"/>
  <c r="S196" i="2"/>
  <c r="Z196" i="2"/>
  <c r="AF196" i="2"/>
  <c r="AN196" i="2"/>
  <c r="AT196" i="2"/>
  <c r="G196" i="2"/>
  <c r="N196" i="2"/>
  <c r="N197" i="2" s="1"/>
  <c r="T196" i="2"/>
  <c r="AA196" i="2"/>
  <c r="AG196" i="2"/>
  <c r="AO196" i="2"/>
  <c r="AU196" i="2"/>
  <c r="H196" i="2"/>
  <c r="O196" i="2"/>
  <c r="U196" i="2"/>
  <c r="AB196" i="2"/>
  <c r="AH196" i="2"/>
  <c r="AP196" i="2"/>
  <c r="AV196" i="2"/>
  <c r="I196" i="2"/>
  <c r="P196" i="2"/>
  <c r="V196" i="2"/>
  <c r="AC196" i="2"/>
  <c r="AI196" i="2"/>
  <c r="AQ196" i="2"/>
  <c r="BK1861" i="2"/>
  <c r="BH1861" i="2"/>
  <c r="BG1861" i="2"/>
  <c r="BE1861" i="2"/>
  <c r="BD1861" i="2"/>
  <c r="BC1861" i="2"/>
  <c r="BA1861" i="2"/>
  <c r="AZ1861" i="2"/>
  <c r="AX1861" i="2"/>
  <c r="AW1861" i="2"/>
  <c r="AV1861" i="2"/>
  <c r="AU1861" i="2"/>
  <c r="AT1861" i="2"/>
  <c r="AS1861" i="2"/>
  <c r="AR1861" i="2"/>
  <c r="AQ1861" i="2"/>
  <c r="AP1861" i="2"/>
  <c r="AO1861" i="2"/>
  <c r="AN1861" i="2"/>
  <c r="AL1861" i="2"/>
  <c r="AK1861" i="2"/>
  <c r="AI1861" i="2"/>
  <c r="AH1861" i="2"/>
  <c r="AG1861" i="2"/>
  <c r="AF1861" i="2"/>
  <c r="AE1861" i="2"/>
  <c r="AD1861" i="2"/>
  <c r="AC1861" i="2"/>
  <c r="AB1861" i="2"/>
  <c r="Z1861" i="2"/>
  <c r="Y1861" i="2"/>
  <c r="X1861" i="2"/>
  <c r="V1861" i="2"/>
  <c r="U1861" i="2"/>
  <c r="T1861" i="2"/>
  <c r="S1861" i="2"/>
  <c r="R1861" i="2"/>
  <c r="Q1861" i="2"/>
  <c r="O1861" i="2"/>
  <c r="N1861" i="2"/>
  <c r="M1861" i="2"/>
  <c r="K1861" i="2"/>
  <c r="BR1861" i="2" s="1"/>
  <c r="J1861" i="2"/>
  <c r="BP1861" i="2" s="1"/>
  <c r="I1861" i="2"/>
  <c r="H1861" i="2"/>
  <c r="G1861" i="2"/>
  <c r="BR1860" i="2"/>
  <c r="BP1860" i="2"/>
  <c r="BM1860" i="2"/>
  <c r="B1860" i="2"/>
  <c r="BN2032" i="2" l="1"/>
  <c r="BO2032" i="2" s="1"/>
  <c r="H410" i="2"/>
  <c r="H197" i="2"/>
  <c r="J197" i="2"/>
  <c r="BP197" i="2" s="1"/>
  <c r="BR409" i="2"/>
  <c r="BS409" i="2" s="1"/>
  <c r="BN2030" i="2"/>
  <c r="BO2030" i="2" s="1"/>
  <c r="BN2034" i="2"/>
  <c r="BO2034" i="2" s="1"/>
  <c r="BN2036" i="2"/>
  <c r="BO2036" i="2" s="1"/>
  <c r="BN2024" i="2"/>
  <c r="BO2024" i="2" s="1"/>
  <c r="BN2026" i="2"/>
  <c r="BO2026" i="2" s="1"/>
  <c r="BN2028" i="2"/>
  <c r="BO2028" i="2" s="1"/>
  <c r="AP197" i="2"/>
  <c r="M197" i="2"/>
  <c r="V410" i="2"/>
  <c r="AH410" i="2"/>
  <c r="AU410" i="2"/>
  <c r="S410" i="2"/>
  <c r="AU608" i="2"/>
  <c r="AV608" i="2"/>
  <c r="AI197" i="2"/>
  <c r="AU197" i="2"/>
  <c r="AC197" i="2"/>
  <c r="AH197" i="2"/>
  <c r="AO197" i="2"/>
  <c r="AT197" i="2"/>
  <c r="AS197" i="2"/>
  <c r="AR410" i="2"/>
  <c r="AK197" i="2"/>
  <c r="P410" i="2"/>
  <c r="AB410" i="2"/>
  <c r="AO410" i="2"/>
  <c r="Q197" i="2"/>
  <c r="M410" i="2"/>
  <c r="AQ608" i="2"/>
  <c r="AW608" i="2"/>
  <c r="AB197" i="2"/>
  <c r="AG197" i="2"/>
  <c r="AN197" i="2"/>
  <c r="AL197" i="2"/>
  <c r="AK410" i="2"/>
  <c r="AW410" i="2"/>
  <c r="U410" i="2"/>
  <c r="AG410" i="2"/>
  <c r="AT410" i="2"/>
  <c r="AX197" i="2"/>
  <c r="AS608" i="2"/>
  <c r="AO608" i="2"/>
  <c r="P197" i="2"/>
  <c r="U197" i="2"/>
  <c r="AA197" i="2"/>
  <c r="AF197" i="2"/>
  <c r="AE197" i="2"/>
  <c r="AD410" i="2"/>
  <c r="AQ410" i="2"/>
  <c r="AD197" i="2"/>
  <c r="O410" i="2"/>
  <c r="AA410" i="2"/>
  <c r="AN410" i="2"/>
  <c r="AS410" i="2"/>
  <c r="AL410" i="2"/>
  <c r="T197" i="2"/>
  <c r="Z197" i="2"/>
  <c r="X410" i="2"/>
  <c r="AI410" i="2"/>
  <c r="AV410" i="2"/>
  <c r="T410" i="2"/>
  <c r="AF410" i="2"/>
  <c r="AR197" i="2"/>
  <c r="AT608" i="2"/>
  <c r="AP608" i="2"/>
  <c r="AN608" i="2"/>
  <c r="BN608" i="2" s="1"/>
  <c r="BO608" i="2" s="1"/>
  <c r="V197" i="2"/>
  <c r="O197" i="2"/>
  <c r="AQ197" i="2"/>
  <c r="AV197" i="2"/>
  <c r="S197" i="2"/>
  <c r="R197" i="2"/>
  <c r="Q410" i="2"/>
  <c r="AC410" i="2"/>
  <c r="AP410" i="2"/>
  <c r="X197" i="2"/>
  <c r="Z410" i="2"/>
  <c r="AR608" i="2"/>
  <c r="AE410" i="2"/>
  <c r="R410" i="2"/>
  <c r="BM1861" i="2"/>
  <c r="K410" i="2"/>
  <c r="BR410" i="2" s="1"/>
  <c r="BN607" i="2"/>
  <c r="BO607" i="2" s="1"/>
  <c r="BP196" i="2"/>
  <c r="BQ196" i="2" s="1"/>
  <c r="J410" i="2"/>
  <c r="BP410" i="2" s="1"/>
  <c r="BP409" i="2"/>
  <c r="BQ409" i="2" s="1"/>
  <c r="G410" i="2"/>
  <c r="BM409" i="2"/>
  <c r="I410" i="2"/>
  <c r="I197" i="2"/>
  <c r="G197" i="2"/>
  <c r="BM196" i="2"/>
  <c r="BR196" i="2"/>
  <c r="BS196" i="2" s="1"/>
  <c r="K197" i="2"/>
  <c r="BR197" i="2" s="1"/>
  <c r="BS1861" i="2"/>
  <c r="BQ1861" i="2"/>
  <c r="BS1860" i="2"/>
  <c r="BQ1860" i="2"/>
  <c r="BJ1861" i="2"/>
  <c r="BR2021" i="2"/>
  <c r="BP2021" i="2"/>
  <c r="BL2021" i="2"/>
  <c r="BK2021" i="2"/>
  <c r="BH2021" i="2"/>
  <c r="BG2021" i="2"/>
  <c r="BE2021" i="2"/>
  <c r="BD2021" i="2"/>
  <c r="BC2021" i="2"/>
  <c r="BA2021" i="2"/>
  <c r="AZ2021" i="2"/>
  <c r="AX2021" i="2"/>
  <c r="AW2021" i="2"/>
  <c r="AV2021" i="2"/>
  <c r="AU2021" i="2"/>
  <c r="AT2021" i="2"/>
  <c r="AS2021" i="2"/>
  <c r="AR2021" i="2"/>
  <c r="AQ2021" i="2"/>
  <c r="AP2021" i="2"/>
  <c r="AO2021" i="2"/>
  <c r="AN2021" i="2"/>
  <c r="AL2021" i="2"/>
  <c r="AK2021" i="2"/>
  <c r="AI2021" i="2"/>
  <c r="AH2021" i="2"/>
  <c r="AG2021" i="2"/>
  <c r="AF2021" i="2"/>
  <c r="AE2021" i="2"/>
  <c r="AD2021" i="2"/>
  <c r="AC2021" i="2"/>
  <c r="AB2021" i="2"/>
  <c r="Z2021" i="2"/>
  <c r="Y2021" i="2"/>
  <c r="X2021" i="2"/>
  <c r="V2021" i="2"/>
  <c r="U2021" i="2"/>
  <c r="T2021" i="2"/>
  <c r="S2021" i="2"/>
  <c r="R2021" i="2"/>
  <c r="Q2021" i="2"/>
  <c r="O2021" i="2"/>
  <c r="N2021" i="2"/>
  <c r="M2021" i="2"/>
  <c r="H2021" i="2"/>
  <c r="G2021" i="2"/>
  <c r="BJ2021" i="2" s="1"/>
  <c r="BR2020" i="2"/>
  <c r="BS2020" i="2" s="1"/>
  <c r="BP2020" i="2"/>
  <c r="BQ2020" i="2" s="1"/>
  <c r="BM2020" i="2"/>
  <c r="B2020" i="2"/>
  <c r="BR2019" i="2"/>
  <c r="BP2019" i="2"/>
  <c r="BL2019" i="2"/>
  <c r="BK2019" i="2"/>
  <c r="BH2019" i="2"/>
  <c r="BG2019" i="2"/>
  <c r="BE2019" i="2"/>
  <c r="BD2019" i="2"/>
  <c r="BC2019" i="2"/>
  <c r="BA2019" i="2"/>
  <c r="AZ2019" i="2"/>
  <c r="AX2019" i="2"/>
  <c r="AW2019" i="2"/>
  <c r="AV2019" i="2"/>
  <c r="AU2019" i="2"/>
  <c r="AT2019" i="2"/>
  <c r="AS2019" i="2"/>
  <c r="AR2019" i="2"/>
  <c r="AQ2019" i="2"/>
  <c r="AP2019" i="2"/>
  <c r="AO2019" i="2"/>
  <c r="AN2019" i="2"/>
  <c r="AL2019" i="2"/>
  <c r="AK2019" i="2"/>
  <c r="AI2019" i="2"/>
  <c r="AH2019" i="2"/>
  <c r="AG2019" i="2"/>
  <c r="AF2019" i="2"/>
  <c r="AE2019" i="2"/>
  <c r="AD2019" i="2"/>
  <c r="AC2019" i="2"/>
  <c r="AB2019" i="2"/>
  <c r="Z2019" i="2"/>
  <c r="Y2019" i="2"/>
  <c r="X2019" i="2"/>
  <c r="V2019" i="2"/>
  <c r="U2019" i="2"/>
  <c r="T2019" i="2"/>
  <c r="S2019" i="2"/>
  <c r="R2019" i="2"/>
  <c r="Q2019" i="2"/>
  <c r="O2019" i="2"/>
  <c r="N2019" i="2"/>
  <c r="M2019" i="2"/>
  <c r="H2019" i="2"/>
  <c r="G2019" i="2"/>
  <c r="BR2018" i="2"/>
  <c r="BS2018" i="2" s="1"/>
  <c r="BP2018" i="2"/>
  <c r="BQ2018" i="2" s="1"/>
  <c r="BM2018" i="2"/>
  <c r="B2018" i="2"/>
  <c r="BN2018" i="2" l="1"/>
  <c r="BO2018" i="2" s="1"/>
  <c r="BM2021" i="2"/>
  <c r="BS410" i="2"/>
  <c r="BQ410" i="2"/>
  <c r="BN409" i="2"/>
  <c r="BO409" i="2" s="1"/>
  <c r="BN1861" i="2"/>
  <c r="BO1861" i="2" s="1"/>
  <c r="BM410" i="2"/>
  <c r="BJ410" i="2"/>
  <c r="BM197" i="2"/>
  <c r="BJ197" i="2"/>
  <c r="BN196" i="2"/>
  <c r="BO196" i="2" s="1"/>
  <c r="BS197" i="2"/>
  <c r="BQ197" i="2"/>
  <c r="BQ2021" i="2"/>
  <c r="BS2019" i="2"/>
  <c r="BM2019" i="2"/>
  <c r="BN1860" i="2"/>
  <c r="BO1860" i="2" s="1"/>
  <c r="BQ2019" i="2"/>
  <c r="BS2021" i="2"/>
  <c r="BN2020" i="2"/>
  <c r="BO2020" i="2" s="1"/>
  <c r="BJ2019" i="2"/>
  <c r="BL606" i="2"/>
  <c r="BK606" i="2"/>
  <c r="BH606" i="2"/>
  <c r="BG606" i="2"/>
  <c r="BE606" i="2"/>
  <c r="BD606" i="2"/>
  <c r="BC606" i="2"/>
  <c r="BA606" i="2"/>
  <c r="AZ606" i="2"/>
  <c r="K606" i="2"/>
  <c r="BR606" i="2" s="1"/>
  <c r="J606" i="2"/>
  <c r="BP606" i="2" s="1"/>
  <c r="I606" i="2"/>
  <c r="H606" i="2"/>
  <c r="G606" i="2"/>
  <c r="BR605" i="2"/>
  <c r="BS605" i="2" s="1"/>
  <c r="BP605" i="2"/>
  <c r="BQ605" i="2" s="1"/>
  <c r="BM605" i="2"/>
  <c r="C605" i="2"/>
  <c r="AW605" i="2" s="1"/>
  <c r="B605" i="2"/>
  <c r="BL408" i="2"/>
  <c r="BK408" i="2"/>
  <c r="BH408" i="2"/>
  <c r="BG408" i="2"/>
  <c r="BE408" i="2"/>
  <c r="BD408" i="2"/>
  <c r="BA408" i="2"/>
  <c r="AZ408" i="2"/>
  <c r="C407" i="2"/>
  <c r="AV407" i="2" s="1"/>
  <c r="B407" i="2"/>
  <c r="BL195" i="2"/>
  <c r="BK195" i="2"/>
  <c r="BH195" i="2"/>
  <c r="BG195" i="2"/>
  <c r="BE195" i="2"/>
  <c r="BD195" i="2"/>
  <c r="BC195" i="2"/>
  <c r="BA195" i="2"/>
  <c r="AZ195" i="2"/>
  <c r="AX194" i="2"/>
  <c r="AW194" i="2"/>
  <c r="AV194" i="2"/>
  <c r="AU194" i="2"/>
  <c r="AT194" i="2"/>
  <c r="AS194" i="2"/>
  <c r="AR194" i="2"/>
  <c r="AQ194" i="2"/>
  <c r="AP194" i="2"/>
  <c r="AO194" i="2"/>
  <c r="AN194" i="2"/>
  <c r="AL194" i="2"/>
  <c r="AK194" i="2"/>
  <c r="AI194" i="2"/>
  <c r="AH194" i="2"/>
  <c r="AG194" i="2"/>
  <c r="AF194" i="2"/>
  <c r="AE194" i="2"/>
  <c r="AD194" i="2"/>
  <c r="AC194" i="2"/>
  <c r="AB194" i="2"/>
  <c r="AA194" i="2"/>
  <c r="Z194" i="2"/>
  <c r="Y194" i="2"/>
  <c r="Y195" i="2" s="1"/>
  <c r="X194" i="2"/>
  <c r="V194" i="2"/>
  <c r="U194" i="2"/>
  <c r="T194" i="2"/>
  <c r="S194" i="2"/>
  <c r="R194" i="2"/>
  <c r="Q194" i="2"/>
  <c r="P194" i="2"/>
  <c r="O194" i="2"/>
  <c r="N194" i="2"/>
  <c r="N195" i="2" s="1"/>
  <c r="M194" i="2"/>
  <c r="K194" i="2"/>
  <c r="J194" i="2"/>
  <c r="I194" i="2"/>
  <c r="H194" i="2"/>
  <c r="G194" i="2"/>
  <c r="B194" i="2"/>
  <c r="BP194" i="2" l="1"/>
  <c r="BQ194" i="2" s="1"/>
  <c r="G195" i="2"/>
  <c r="BJ195" i="2" s="1"/>
  <c r="H195" i="2"/>
  <c r="K195" i="2"/>
  <c r="BR195" i="2" s="1"/>
  <c r="I195" i="2"/>
  <c r="M195" i="2"/>
  <c r="AF195" i="2"/>
  <c r="T195" i="2"/>
  <c r="AG195" i="2"/>
  <c r="AU195" i="2"/>
  <c r="O195" i="2"/>
  <c r="Q195" i="2"/>
  <c r="X195" i="2"/>
  <c r="AD195" i="2"/>
  <c r="AK195" i="2"/>
  <c r="AR195" i="2"/>
  <c r="AX195" i="2"/>
  <c r="R195" i="2"/>
  <c r="AE195" i="2"/>
  <c r="AL195" i="2"/>
  <c r="AS195" i="2"/>
  <c r="S195" i="2"/>
  <c r="AN195" i="2"/>
  <c r="AW606" i="2"/>
  <c r="Z195" i="2"/>
  <c r="AT195" i="2"/>
  <c r="AA195" i="2"/>
  <c r="AO195" i="2"/>
  <c r="U195" i="2"/>
  <c r="AB195" i="2"/>
  <c r="AH195" i="2"/>
  <c r="AP195" i="2"/>
  <c r="AV195" i="2"/>
  <c r="P195" i="2"/>
  <c r="V195" i="2"/>
  <c r="AC195" i="2"/>
  <c r="AI195" i="2"/>
  <c r="AQ195" i="2"/>
  <c r="AW195" i="2"/>
  <c r="AV408" i="2"/>
  <c r="BN2019" i="2"/>
  <c r="BO2019" i="2" s="1"/>
  <c r="BN2021" i="2"/>
  <c r="BO2021" i="2" s="1"/>
  <c r="BN410" i="2"/>
  <c r="BO410" i="2" s="1"/>
  <c r="BN197" i="2"/>
  <c r="BO197" i="2" s="1"/>
  <c r="BQ606" i="2"/>
  <c r="BM606" i="2"/>
  <c r="BS606" i="2"/>
  <c r="AS605" i="2"/>
  <c r="AN605" i="2"/>
  <c r="AT605" i="2"/>
  <c r="BJ606" i="2"/>
  <c r="AO605" i="2"/>
  <c r="AU605" i="2"/>
  <c r="AP605" i="2"/>
  <c r="AV605" i="2"/>
  <c r="AR605" i="2"/>
  <c r="AX605" i="2"/>
  <c r="AQ605" i="2"/>
  <c r="I407" i="2"/>
  <c r="P407" i="2"/>
  <c r="V407" i="2"/>
  <c r="AC407" i="2"/>
  <c r="AI407" i="2"/>
  <c r="AQ407" i="2"/>
  <c r="AW407" i="2"/>
  <c r="J407" i="2"/>
  <c r="Q407" i="2"/>
  <c r="X407" i="2"/>
  <c r="AD407" i="2"/>
  <c r="AK407" i="2"/>
  <c r="AR407" i="2"/>
  <c r="AX407" i="2"/>
  <c r="K407" i="2"/>
  <c r="R407" i="2"/>
  <c r="Y407" i="2"/>
  <c r="Y408" i="2" s="1"/>
  <c r="AE407" i="2"/>
  <c r="AL407" i="2"/>
  <c r="AS407" i="2"/>
  <c r="M407" i="2"/>
  <c r="S407" i="2"/>
  <c r="Z407" i="2"/>
  <c r="AN407" i="2"/>
  <c r="AT407" i="2"/>
  <c r="BR194" i="2"/>
  <c r="BS194" i="2" s="1"/>
  <c r="G407" i="2"/>
  <c r="N407" i="2"/>
  <c r="N408" i="2" s="1"/>
  <c r="T407" i="2"/>
  <c r="AA407" i="2"/>
  <c r="AG407" i="2"/>
  <c r="AO407" i="2"/>
  <c r="AU407" i="2"/>
  <c r="AF407" i="2"/>
  <c r="H407" i="2"/>
  <c r="O407" i="2"/>
  <c r="U407" i="2"/>
  <c r="AB407" i="2"/>
  <c r="AH407" i="2"/>
  <c r="AP407" i="2"/>
  <c r="J195" i="2"/>
  <c r="BP195" i="2" s="1"/>
  <c r="BM194" i="2"/>
  <c r="K2014" i="2"/>
  <c r="J2014" i="2"/>
  <c r="I2014" i="2"/>
  <c r="H2014" i="2"/>
  <c r="G2014" i="2"/>
  <c r="I2016" i="2"/>
  <c r="K2016" i="2"/>
  <c r="J2016" i="2"/>
  <c r="BH2016" i="2"/>
  <c r="BG2016" i="2"/>
  <c r="BE2016" i="2"/>
  <c r="BD2016" i="2"/>
  <c r="BC2016" i="2"/>
  <c r="BA2016" i="2"/>
  <c r="AZ2016" i="2"/>
  <c r="AX2016" i="2"/>
  <c r="AW2016" i="2"/>
  <c r="AV2016" i="2"/>
  <c r="AU2016" i="2"/>
  <c r="AT2016" i="2"/>
  <c r="AS2016" i="2"/>
  <c r="AR2016" i="2"/>
  <c r="AQ2016" i="2"/>
  <c r="AP2016" i="2"/>
  <c r="AO2016" i="2"/>
  <c r="AN2016" i="2"/>
  <c r="AL2016" i="2"/>
  <c r="AK2016" i="2"/>
  <c r="AI2016" i="2"/>
  <c r="AH2016" i="2"/>
  <c r="AG2016" i="2"/>
  <c r="AF2016" i="2"/>
  <c r="AE2016" i="2"/>
  <c r="AD2016" i="2"/>
  <c r="AC2016" i="2"/>
  <c r="AB2016" i="2"/>
  <c r="Z2016" i="2"/>
  <c r="Y2016" i="2"/>
  <c r="X2016" i="2"/>
  <c r="V2016" i="2"/>
  <c r="U2016" i="2"/>
  <c r="T2016" i="2"/>
  <c r="S2016" i="2"/>
  <c r="R2016" i="2"/>
  <c r="Q2016" i="2"/>
  <c r="O2016" i="2"/>
  <c r="N2016" i="2"/>
  <c r="M2016" i="2"/>
  <c r="H2016" i="2"/>
  <c r="G2016" i="2"/>
  <c r="BH2014" i="2"/>
  <c r="BG2014" i="2"/>
  <c r="BE2014" i="2"/>
  <c r="BD2014" i="2"/>
  <c r="BC2014" i="2"/>
  <c r="BA2014" i="2"/>
  <c r="AZ2014" i="2"/>
  <c r="AX2014" i="2"/>
  <c r="AW2014" i="2"/>
  <c r="AV2014" i="2"/>
  <c r="AU2014" i="2"/>
  <c r="AT2014" i="2"/>
  <c r="AS2014" i="2"/>
  <c r="AR2014" i="2"/>
  <c r="AQ2014" i="2"/>
  <c r="AP2014" i="2"/>
  <c r="AO2014" i="2"/>
  <c r="AN2014" i="2"/>
  <c r="AL2014" i="2"/>
  <c r="AK2014" i="2"/>
  <c r="AI2014" i="2"/>
  <c r="AH2014" i="2"/>
  <c r="AG2014" i="2"/>
  <c r="AF2014" i="2"/>
  <c r="AE2014" i="2"/>
  <c r="AD2014" i="2"/>
  <c r="AC2014" i="2"/>
  <c r="AB2014" i="2"/>
  <c r="Z2014" i="2"/>
  <c r="Y2014" i="2"/>
  <c r="X2014" i="2"/>
  <c r="V2014" i="2"/>
  <c r="U2014" i="2"/>
  <c r="T2014" i="2"/>
  <c r="S2014" i="2"/>
  <c r="R2014" i="2"/>
  <c r="Q2014" i="2"/>
  <c r="O2014" i="2"/>
  <c r="N2014" i="2"/>
  <c r="M2014" i="2"/>
  <c r="BH2012" i="2"/>
  <c r="BG2012" i="2"/>
  <c r="BE2012" i="2"/>
  <c r="BD2012" i="2"/>
  <c r="BC2012" i="2"/>
  <c r="BA2012" i="2"/>
  <c r="AZ2012" i="2"/>
  <c r="AX2012" i="2"/>
  <c r="AW2012" i="2"/>
  <c r="AV2012" i="2"/>
  <c r="AU2012" i="2"/>
  <c r="AT2012" i="2"/>
  <c r="AS2012" i="2"/>
  <c r="AR2012" i="2"/>
  <c r="AQ2012" i="2"/>
  <c r="AP2012" i="2"/>
  <c r="AO2012" i="2"/>
  <c r="AN2012" i="2"/>
  <c r="AL2012" i="2"/>
  <c r="AK2012" i="2"/>
  <c r="AI2012" i="2"/>
  <c r="AH2012" i="2"/>
  <c r="AG2012" i="2"/>
  <c r="AF2012" i="2"/>
  <c r="AE2012" i="2"/>
  <c r="AD2012" i="2"/>
  <c r="AC2012" i="2"/>
  <c r="AB2012" i="2"/>
  <c r="Z2012" i="2"/>
  <c r="Y2012" i="2"/>
  <c r="X2012" i="2"/>
  <c r="V2012" i="2"/>
  <c r="U2012" i="2"/>
  <c r="T2012" i="2"/>
  <c r="S2012" i="2"/>
  <c r="R2012" i="2"/>
  <c r="Q2012" i="2"/>
  <c r="O2012" i="2"/>
  <c r="N2012" i="2"/>
  <c r="M2012" i="2"/>
  <c r="H2012" i="2"/>
  <c r="G2012" i="2"/>
  <c r="BH2010" i="2"/>
  <c r="BG2010" i="2"/>
  <c r="BE2010" i="2"/>
  <c r="BD2010" i="2"/>
  <c r="BC2010" i="2"/>
  <c r="BA2010" i="2"/>
  <c r="AZ2010" i="2"/>
  <c r="AX2010" i="2"/>
  <c r="AW2010" i="2"/>
  <c r="AV2010" i="2"/>
  <c r="AU2010" i="2"/>
  <c r="AT2010" i="2"/>
  <c r="AS2010" i="2"/>
  <c r="AR2010" i="2"/>
  <c r="AQ2010" i="2"/>
  <c r="AP2010" i="2"/>
  <c r="AO2010" i="2"/>
  <c r="AN2010" i="2"/>
  <c r="AL2010" i="2"/>
  <c r="AK2010" i="2"/>
  <c r="AI2010" i="2"/>
  <c r="AH2010" i="2"/>
  <c r="AG2010" i="2"/>
  <c r="AF2010" i="2"/>
  <c r="AE2010" i="2"/>
  <c r="AD2010" i="2"/>
  <c r="AC2010" i="2"/>
  <c r="AB2010" i="2"/>
  <c r="Z2010" i="2"/>
  <c r="Y2010" i="2"/>
  <c r="X2010" i="2"/>
  <c r="V2010" i="2"/>
  <c r="U2010" i="2"/>
  <c r="T2010" i="2"/>
  <c r="S2010" i="2"/>
  <c r="R2010" i="2"/>
  <c r="Q2010" i="2"/>
  <c r="O2010" i="2"/>
  <c r="N2010" i="2"/>
  <c r="M2010" i="2"/>
  <c r="H2010" i="2"/>
  <c r="G2010" i="2"/>
  <c r="BS195" i="2" l="1"/>
  <c r="BQ195" i="2"/>
  <c r="H408" i="2"/>
  <c r="BM195" i="2"/>
  <c r="AN408" i="2"/>
  <c r="AQ606" i="2"/>
  <c r="AF408" i="2"/>
  <c r="S408" i="2"/>
  <c r="X408" i="2"/>
  <c r="AT606" i="2"/>
  <c r="AB408" i="2"/>
  <c r="AO408" i="2"/>
  <c r="AS408" i="2"/>
  <c r="AX408" i="2"/>
  <c r="P408" i="2"/>
  <c r="AP606" i="2"/>
  <c r="AS606" i="2"/>
  <c r="U408" i="2"/>
  <c r="AG408" i="2"/>
  <c r="AT408" i="2"/>
  <c r="AL408" i="2"/>
  <c r="AR408" i="2"/>
  <c r="AW408" i="2"/>
  <c r="AU606" i="2"/>
  <c r="O408" i="2"/>
  <c r="T408" i="2"/>
  <c r="Z408" i="2"/>
  <c r="AD408" i="2"/>
  <c r="AI408" i="2"/>
  <c r="AX606" i="2"/>
  <c r="AA408" i="2"/>
  <c r="AK408" i="2"/>
  <c r="AO606" i="2"/>
  <c r="AR606" i="2"/>
  <c r="AE408" i="2"/>
  <c r="AQ408" i="2"/>
  <c r="AP408" i="2"/>
  <c r="R408" i="2"/>
  <c r="AC408" i="2"/>
  <c r="AH408" i="2"/>
  <c r="AU408" i="2"/>
  <c r="M408" i="2"/>
  <c r="Q408" i="2"/>
  <c r="V408" i="2"/>
  <c r="AV606" i="2"/>
  <c r="AN606" i="2"/>
  <c r="BN606" i="2" s="1"/>
  <c r="BO606" i="2" s="1"/>
  <c r="BN605" i="2"/>
  <c r="BO605" i="2" s="1"/>
  <c r="I408" i="2"/>
  <c r="BN194" i="2"/>
  <c r="BO194" i="2" s="1"/>
  <c r="G408" i="2"/>
  <c r="BM407" i="2"/>
  <c r="K408" i="2"/>
  <c r="BR408" i="2" s="1"/>
  <c r="BR407" i="2"/>
  <c r="BS407" i="2" s="1"/>
  <c r="BP407" i="2"/>
  <c r="BQ407" i="2" s="1"/>
  <c r="J408" i="2"/>
  <c r="BP408" i="2" s="1"/>
  <c r="B2015" i="2"/>
  <c r="B2013" i="2"/>
  <c r="BN195" i="2" l="1"/>
  <c r="BO195" i="2" s="1"/>
  <c r="BN407" i="2"/>
  <c r="BO407" i="2" s="1"/>
  <c r="BM408" i="2"/>
  <c r="BJ408" i="2"/>
  <c r="BS408" i="2"/>
  <c r="BQ408" i="2"/>
  <c r="BR2012" i="2"/>
  <c r="BS2012" i="2" s="1"/>
  <c r="BP2012" i="2"/>
  <c r="BQ2012" i="2" s="1"/>
  <c r="BM2012" i="2"/>
  <c r="BL2012" i="2"/>
  <c r="BK2012" i="2"/>
  <c r="BJ2012" i="2"/>
  <c r="BR2011" i="2"/>
  <c r="BS2011" i="2" s="1"/>
  <c r="BP2011" i="2"/>
  <c r="BQ2011" i="2" s="1"/>
  <c r="BM2011" i="2"/>
  <c r="B2011" i="2"/>
  <c r="BR2010" i="2"/>
  <c r="BS2010" i="2" s="1"/>
  <c r="BP2010" i="2"/>
  <c r="BQ2010" i="2" s="1"/>
  <c r="BL2010" i="2"/>
  <c r="BK2010" i="2"/>
  <c r="BJ2010" i="2"/>
  <c r="BM2010" i="2"/>
  <c r="BR2009" i="2"/>
  <c r="BS2009" i="2" s="1"/>
  <c r="BP2009" i="2"/>
  <c r="BQ2009" i="2" s="1"/>
  <c r="BM2009" i="2"/>
  <c r="B2009" i="2"/>
  <c r="BL2014" i="2"/>
  <c r="BK2014" i="2"/>
  <c r="BP2014" i="2"/>
  <c r="BN408" i="2" l="1"/>
  <c r="BO408" i="2" s="1"/>
  <c r="BN2012" i="2"/>
  <c r="BO2012" i="2" s="1"/>
  <c r="BN2011" i="2"/>
  <c r="BO2011" i="2" s="1"/>
  <c r="BN2009" i="2"/>
  <c r="BO2009" i="2" s="1"/>
  <c r="BN2010" i="2"/>
  <c r="BO2010" i="2" s="1"/>
  <c r="BQ2014" i="2"/>
  <c r="BM2014" i="2"/>
  <c r="BJ2014" i="2"/>
  <c r="BR2014" i="2"/>
  <c r="BS2014" i="2" s="1"/>
  <c r="BR2007" i="2"/>
  <c r="BP2007" i="2"/>
  <c r="BL2007" i="2"/>
  <c r="BK2007" i="2"/>
  <c r="BH2007" i="2"/>
  <c r="BG2007" i="2"/>
  <c r="BE2007" i="2"/>
  <c r="BD2007" i="2"/>
  <c r="BC2007" i="2"/>
  <c r="BA2007" i="2"/>
  <c r="AZ2007" i="2"/>
  <c r="AX2007" i="2"/>
  <c r="AW2007" i="2"/>
  <c r="AV2007" i="2"/>
  <c r="AU2007" i="2"/>
  <c r="AT2007" i="2"/>
  <c r="AS2007" i="2"/>
  <c r="AR2007" i="2"/>
  <c r="AQ2007" i="2"/>
  <c r="AP2007" i="2"/>
  <c r="AO2007" i="2"/>
  <c r="AN2007" i="2"/>
  <c r="AL2007" i="2"/>
  <c r="AK2007" i="2"/>
  <c r="AI2007" i="2"/>
  <c r="AH2007" i="2"/>
  <c r="AG2007" i="2"/>
  <c r="AF2007" i="2"/>
  <c r="AE2007" i="2"/>
  <c r="AD2007" i="2"/>
  <c r="AC2007" i="2"/>
  <c r="AB2007" i="2"/>
  <c r="Z2007" i="2"/>
  <c r="Y2007" i="2"/>
  <c r="X2007" i="2"/>
  <c r="V2007" i="2"/>
  <c r="U2007" i="2"/>
  <c r="T2007" i="2"/>
  <c r="S2007" i="2"/>
  <c r="R2007" i="2"/>
  <c r="Q2007" i="2"/>
  <c r="O2007" i="2"/>
  <c r="N2007" i="2"/>
  <c r="M2007" i="2"/>
  <c r="H2007" i="2"/>
  <c r="G2007" i="2"/>
  <c r="BJ2007" i="2" s="1"/>
  <c r="BR2006" i="2"/>
  <c r="BS2006" i="2" s="1"/>
  <c r="BP2006" i="2"/>
  <c r="BQ2006" i="2" s="1"/>
  <c r="BM2006" i="2"/>
  <c r="B2006" i="2"/>
  <c r="BR2005" i="2"/>
  <c r="BP2005" i="2"/>
  <c r="BL2005" i="2"/>
  <c r="BK2005" i="2"/>
  <c r="BH2005" i="2"/>
  <c r="BG2005" i="2"/>
  <c r="BE2005" i="2"/>
  <c r="BD2005" i="2"/>
  <c r="BC2005" i="2"/>
  <c r="BA2005" i="2"/>
  <c r="AZ2005" i="2"/>
  <c r="AX2005" i="2"/>
  <c r="AW2005" i="2"/>
  <c r="AV2005" i="2"/>
  <c r="AU2005" i="2"/>
  <c r="AT2005" i="2"/>
  <c r="AS2005" i="2"/>
  <c r="AR2005" i="2"/>
  <c r="AQ2005" i="2"/>
  <c r="AP2005" i="2"/>
  <c r="AO2005" i="2"/>
  <c r="AN2005" i="2"/>
  <c r="AL2005" i="2"/>
  <c r="AK2005" i="2"/>
  <c r="AI2005" i="2"/>
  <c r="AH2005" i="2"/>
  <c r="AG2005" i="2"/>
  <c r="AF2005" i="2"/>
  <c r="AE2005" i="2"/>
  <c r="AD2005" i="2"/>
  <c r="AC2005" i="2"/>
  <c r="AB2005" i="2"/>
  <c r="Z2005" i="2"/>
  <c r="Y2005" i="2"/>
  <c r="X2005" i="2"/>
  <c r="V2005" i="2"/>
  <c r="U2005" i="2"/>
  <c r="T2005" i="2"/>
  <c r="S2005" i="2"/>
  <c r="R2005" i="2"/>
  <c r="Q2005" i="2"/>
  <c r="O2005" i="2"/>
  <c r="N2005" i="2"/>
  <c r="M2005" i="2"/>
  <c r="H2005" i="2"/>
  <c r="G2005" i="2"/>
  <c r="BJ2005" i="2" s="1"/>
  <c r="BR2004" i="2"/>
  <c r="BS2004" i="2" s="1"/>
  <c r="BP2004" i="2"/>
  <c r="BQ2004" i="2" s="1"/>
  <c r="BM2004" i="2"/>
  <c r="B2004" i="2"/>
  <c r="BR2003" i="2"/>
  <c r="BP2003" i="2"/>
  <c r="BL2003" i="2"/>
  <c r="BK2003" i="2"/>
  <c r="BH2003" i="2"/>
  <c r="BG2003" i="2"/>
  <c r="BE2003" i="2"/>
  <c r="BD2003" i="2"/>
  <c r="BC2003" i="2"/>
  <c r="BA2003" i="2"/>
  <c r="AZ2003" i="2"/>
  <c r="AX2003" i="2"/>
  <c r="AW2003" i="2"/>
  <c r="AV2003" i="2"/>
  <c r="AU2003" i="2"/>
  <c r="AT2003" i="2"/>
  <c r="AS2003" i="2"/>
  <c r="AR2003" i="2"/>
  <c r="AQ2003" i="2"/>
  <c r="AP2003" i="2"/>
  <c r="AO2003" i="2"/>
  <c r="AN2003" i="2"/>
  <c r="AL2003" i="2"/>
  <c r="AK2003" i="2"/>
  <c r="AI2003" i="2"/>
  <c r="AH2003" i="2"/>
  <c r="AG2003" i="2"/>
  <c r="AF2003" i="2"/>
  <c r="AE2003" i="2"/>
  <c r="AD2003" i="2"/>
  <c r="AC2003" i="2"/>
  <c r="AB2003" i="2"/>
  <c r="Z2003" i="2"/>
  <c r="Y2003" i="2"/>
  <c r="X2003" i="2"/>
  <c r="V2003" i="2"/>
  <c r="U2003" i="2"/>
  <c r="T2003" i="2"/>
  <c r="S2003" i="2"/>
  <c r="R2003" i="2"/>
  <c r="Q2003" i="2"/>
  <c r="O2003" i="2"/>
  <c r="N2003" i="2"/>
  <c r="M2003" i="2"/>
  <c r="H2003" i="2"/>
  <c r="G2003" i="2"/>
  <c r="BR2002" i="2"/>
  <c r="BS2002" i="2" s="1"/>
  <c r="BP2002" i="2"/>
  <c r="BQ2002" i="2" s="1"/>
  <c r="BM2002" i="2"/>
  <c r="B2002" i="2"/>
  <c r="BN2004" i="2" l="1"/>
  <c r="BO2004" i="2" s="1"/>
  <c r="BQ2007" i="2"/>
  <c r="BM2003" i="2"/>
  <c r="BM2005" i="2"/>
  <c r="BS2007" i="2"/>
  <c r="BQ2003" i="2"/>
  <c r="BS2003" i="2"/>
  <c r="BN2006" i="2"/>
  <c r="BO2006" i="2" s="1"/>
  <c r="BQ2005" i="2"/>
  <c r="BN2002" i="2"/>
  <c r="BO2002" i="2" s="1"/>
  <c r="BS2005" i="2"/>
  <c r="BN2014" i="2"/>
  <c r="BO2014" i="2" s="1"/>
  <c r="BM2007" i="2"/>
  <c r="BJ2003" i="2"/>
  <c r="BN2007" i="2" l="1"/>
  <c r="BO2007" i="2" s="1"/>
  <c r="BN2003" i="2"/>
  <c r="BO2003" i="2" s="1"/>
  <c r="BN2005" i="2"/>
  <c r="BO2005" i="2" s="1"/>
  <c r="BL602" i="2"/>
  <c r="BK602" i="2"/>
  <c r="BH602" i="2"/>
  <c r="BG602" i="2"/>
  <c r="BE602" i="2"/>
  <c r="BD602" i="2"/>
  <c r="BC602" i="2"/>
  <c r="BB602" i="2"/>
  <c r="BA602" i="2"/>
  <c r="AZ602" i="2"/>
  <c r="K602" i="2"/>
  <c r="BR602" i="2" s="1"/>
  <c r="J602" i="2"/>
  <c r="BP602" i="2" s="1"/>
  <c r="I602" i="2"/>
  <c r="H602" i="2"/>
  <c r="G602" i="2"/>
  <c r="BJ602" i="2" s="1"/>
  <c r="BR601" i="2"/>
  <c r="BS601" i="2" s="1"/>
  <c r="BP601" i="2"/>
  <c r="BQ601" i="2" s="1"/>
  <c r="BM601" i="2"/>
  <c r="C601" i="2"/>
  <c r="AX601" i="2" s="1"/>
  <c r="B601" i="2"/>
  <c r="BL404" i="2"/>
  <c r="BK404" i="2"/>
  <c r="BH404" i="2"/>
  <c r="BG404" i="2"/>
  <c r="BE404" i="2"/>
  <c r="BD404" i="2"/>
  <c r="BC404" i="2"/>
  <c r="BB404" i="2"/>
  <c r="BA404" i="2"/>
  <c r="AZ404" i="2"/>
  <c r="C403" i="2"/>
  <c r="AX403" i="2" s="1"/>
  <c r="B403" i="2"/>
  <c r="BL191" i="2"/>
  <c r="BK191" i="2"/>
  <c r="BH191" i="2"/>
  <c r="BG191" i="2"/>
  <c r="BE191" i="2"/>
  <c r="BD191" i="2"/>
  <c r="BC191" i="2"/>
  <c r="BB191" i="2"/>
  <c r="BA191" i="2"/>
  <c r="AZ191" i="2"/>
  <c r="C190" i="2"/>
  <c r="AX190" i="2" s="1"/>
  <c r="B190" i="2"/>
  <c r="BS602" i="2" l="1"/>
  <c r="AX191" i="2"/>
  <c r="AX404" i="2"/>
  <c r="AX602" i="2"/>
  <c r="BM602" i="2"/>
  <c r="BQ602" i="2"/>
  <c r="AS601" i="2"/>
  <c r="AN601" i="2"/>
  <c r="AT601" i="2"/>
  <c r="AO601" i="2"/>
  <c r="AU601" i="2"/>
  <c r="AP601" i="2"/>
  <c r="AV601" i="2"/>
  <c r="AQ601" i="2"/>
  <c r="AW601" i="2"/>
  <c r="AR601" i="2"/>
  <c r="M403" i="2"/>
  <c r="S403" i="2"/>
  <c r="Z403" i="2"/>
  <c r="AF403" i="2"/>
  <c r="AN403" i="2"/>
  <c r="AT403" i="2"/>
  <c r="G403" i="2"/>
  <c r="N403" i="2"/>
  <c r="N404" i="2" s="1"/>
  <c r="T403" i="2"/>
  <c r="AA403" i="2"/>
  <c r="AG403" i="2"/>
  <c r="AO403" i="2"/>
  <c r="AU403" i="2"/>
  <c r="R403" i="2"/>
  <c r="AE403" i="2"/>
  <c r="AS403" i="2"/>
  <c r="H403" i="2"/>
  <c r="AH403" i="2"/>
  <c r="AV403" i="2"/>
  <c r="K403" i="2"/>
  <c r="Y403" i="2"/>
  <c r="Y404" i="2" s="1"/>
  <c r="AL403" i="2"/>
  <c r="U403" i="2"/>
  <c r="P403" i="2"/>
  <c r="AW403" i="2"/>
  <c r="O403" i="2"/>
  <c r="AB403" i="2"/>
  <c r="AP403" i="2"/>
  <c r="I403" i="2"/>
  <c r="V403" i="2"/>
  <c r="AC403" i="2"/>
  <c r="AI403" i="2"/>
  <c r="AQ403" i="2"/>
  <c r="J403" i="2"/>
  <c r="Q403" i="2"/>
  <c r="X403" i="2"/>
  <c r="AD403" i="2"/>
  <c r="AK403" i="2"/>
  <c r="AR403" i="2"/>
  <c r="K190" i="2"/>
  <c r="R190" i="2"/>
  <c r="Y190" i="2"/>
  <c r="Y191" i="2" s="1"/>
  <c r="AE190" i="2"/>
  <c r="AL190" i="2"/>
  <c r="AS190" i="2"/>
  <c r="M190" i="2"/>
  <c r="S190" i="2"/>
  <c r="Z190" i="2"/>
  <c r="AF190" i="2"/>
  <c r="AN190" i="2"/>
  <c r="AT190" i="2"/>
  <c r="G190" i="2"/>
  <c r="N190" i="2"/>
  <c r="N191" i="2" s="1"/>
  <c r="T190" i="2"/>
  <c r="AA190" i="2"/>
  <c r="AG190" i="2"/>
  <c r="AO190" i="2"/>
  <c r="AU190" i="2"/>
  <c r="H190" i="2"/>
  <c r="O190" i="2"/>
  <c r="U190" i="2"/>
  <c r="AB190" i="2"/>
  <c r="AH190" i="2"/>
  <c r="AP190" i="2"/>
  <c r="AV190" i="2"/>
  <c r="I190" i="2"/>
  <c r="P190" i="2"/>
  <c r="V190" i="2"/>
  <c r="AC190" i="2"/>
  <c r="AI190" i="2"/>
  <c r="AQ190" i="2"/>
  <c r="AW190" i="2"/>
  <c r="J190" i="2"/>
  <c r="Q190" i="2"/>
  <c r="X190" i="2"/>
  <c r="AD190" i="2"/>
  <c r="AK190" i="2"/>
  <c r="AR190" i="2"/>
  <c r="BR2000" i="2"/>
  <c r="BP2000" i="2"/>
  <c r="BL2000" i="2"/>
  <c r="BK2000" i="2"/>
  <c r="BH2000" i="2"/>
  <c r="BG2000" i="2"/>
  <c r="BE2000" i="2"/>
  <c r="BD2000" i="2"/>
  <c r="BC2000" i="2"/>
  <c r="BA2000" i="2"/>
  <c r="AZ2000" i="2"/>
  <c r="AX2000" i="2"/>
  <c r="AW2000" i="2"/>
  <c r="AV2000" i="2"/>
  <c r="AU2000" i="2"/>
  <c r="AT2000" i="2"/>
  <c r="AS2000" i="2"/>
  <c r="AR2000" i="2"/>
  <c r="AQ2000" i="2"/>
  <c r="AP2000" i="2"/>
  <c r="AO2000" i="2"/>
  <c r="AN2000" i="2"/>
  <c r="AL2000" i="2"/>
  <c r="AK2000" i="2"/>
  <c r="AI2000" i="2"/>
  <c r="AH2000" i="2"/>
  <c r="AG2000" i="2"/>
  <c r="AF2000" i="2"/>
  <c r="AE2000" i="2"/>
  <c r="AD2000" i="2"/>
  <c r="AC2000" i="2"/>
  <c r="AB2000" i="2"/>
  <c r="Z2000" i="2"/>
  <c r="Y2000" i="2"/>
  <c r="X2000" i="2"/>
  <c r="V2000" i="2"/>
  <c r="U2000" i="2"/>
  <c r="T2000" i="2"/>
  <c r="S2000" i="2"/>
  <c r="R2000" i="2"/>
  <c r="Q2000" i="2"/>
  <c r="O2000" i="2"/>
  <c r="N2000" i="2"/>
  <c r="M2000" i="2"/>
  <c r="H2000" i="2"/>
  <c r="G2000" i="2"/>
  <c r="BR1999" i="2"/>
  <c r="BS1999" i="2" s="1"/>
  <c r="BP1999" i="2"/>
  <c r="BQ1999" i="2" s="1"/>
  <c r="BM1999" i="2"/>
  <c r="B1999" i="2"/>
  <c r="BL1998" i="2"/>
  <c r="BK1998" i="2"/>
  <c r="BH1998" i="2"/>
  <c r="BG1998" i="2"/>
  <c r="BE1998" i="2"/>
  <c r="BD1998" i="2"/>
  <c r="BC1998" i="2"/>
  <c r="BA1998" i="2"/>
  <c r="AZ1998" i="2"/>
  <c r="C1997" i="2"/>
  <c r="AW1997" i="2" s="1"/>
  <c r="H191" i="2" l="1"/>
  <c r="H404" i="2"/>
  <c r="AV191" i="2"/>
  <c r="R191" i="2"/>
  <c r="AW1998" i="2"/>
  <c r="AR191" i="2"/>
  <c r="AW191" i="2"/>
  <c r="O191" i="2"/>
  <c r="T191" i="2"/>
  <c r="Z191" i="2"/>
  <c r="X404" i="2"/>
  <c r="V404" i="2"/>
  <c r="P404" i="2"/>
  <c r="AH404" i="2"/>
  <c r="AO404" i="2"/>
  <c r="AT404" i="2"/>
  <c r="AR602" i="2"/>
  <c r="AO602" i="2"/>
  <c r="AQ191" i="2"/>
  <c r="S191" i="2"/>
  <c r="U404" i="2"/>
  <c r="AW602" i="2"/>
  <c r="AI191" i="2"/>
  <c r="X191" i="2"/>
  <c r="AC191" i="2"/>
  <c r="AH191" i="2"/>
  <c r="AO191" i="2"/>
  <c r="AT191" i="2"/>
  <c r="AS191" i="2"/>
  <c r="AR404" i="2"/>
  <c r="AQ404" i="2"/>
  <c r="AB404" i="2"/>
  <c r="AE404" i="2"/>
  <c r="T404" i="2"/>
  <c r="Z404" i="2"/>
  <c r="AV602" i="2"/>
  <c r="AS602" i="2"/>
  <c r="AK191" i="2"/>
  <c r="AG404" i="2"/>
  <c r="AT602" i="2"/>
  <c r="AD191" i="2"/>
  <c r="AU191" i="2"/>
  <c r="M191" i="2"/>
  <c r="AL404" i="2"/>
  <c r="AA404" i="2"/>
  <c r="AQ602" i="2"/>
  <c r="V191" i="2"/>
  <c r="AG191" i="2"/>
  <c r="AL191" i="2"/>
  <c r="AI404" i="2"/>
  <c r="O404" i="2"/>
  <c r="R404" i="2"/>
  <c r="S404" i="2"/>
  <c r="AP602" i="2"/>
  <c r="Q404" i="2"/>
  <c r="AN404" i="2"/>
  <c r="AP191" i="2"/>
  <c r="AP404" i="2"/>
  <c r="AS404" i="2"/>
  <c r="AF404" i="2"/>
  <c r="AN602" i="2"/>
  <c r="BN602" i="2" s="1"/>
  <c r="BO602" i="2" s="1"/>
  <c r="Q191" i="2"/>
  <c r="AB191" i="2"/>
  <c r="AN191" i="2"/>
  <c r="AK404" i="2"/>
  <c r="P191" i="2"/>
  <c r="U191" i="2"/>
  <c r="AA191" i="2"/>
  <c r="AF191" i="2"/>
  <c r="AE191" i="2"/>
  <c r="AD404" i="2"/>
  <c r="AC404" i="2"/>
  <c r="AW404" i="2"/>
  <c r="AV404" i="2"/>
  <c r="AU404" i="2"/>
  <c r="M404" i="2"/>
  <c r="AU602" i="2"/>
  <c r="BM2000" i="2"/>
  <c r="BQ2000" i="2"/>
  <c r="BS2000" i="2"/>
  <c r="BN601" i="2"/>
  <c r="BO601" i="2" s="1"/>
  <c r="BR403" i="2"/>
  <c r="BS403" i="2" s="1"/>
  <c r="K404" i="2"/>
  <c r="BR404" i="2" s="1"/>
  <c r="I404" i="2"/>
  <c r="J404" i="2"/>
  <c r="BP404" i="2" s="1"/>
  <c r="BP403" i="2"/>
  <c r="BQ403" i="2" s="1"/>
  <c r="BM403" i="2"/>
  <c r="G404" i="2"/>
  <c r="BN1999" i="2"/>
  <c r="BO1999" i="2" s="1"/>
  <c r="G191" i="2"/>
  <c r="BM190" i="2"/>
  <c r="I191" i="2"/>
  <c r="J191" i="2"/>
  <c r="BP191" i="2" s="1"/>
  <c r="BP190" i="2"/>
  <c r="BQ190" i="2" s="1"/>
  <c r="BR190" i="2"/>
  <c r="BS190" i="2" s="1"/>
  <c r="K191" i="2"/>
  <c r="BR191" i="2" s="1"/>
  <c r="BJ2000" i="2"/>
  <c r="M1997" i="2"/>
  <c r="S1997" i="2"/>
  <c r="Z1997" i="2"/>
  <c r="AF1997" i="2"/>
  <c r="AN1997" i="2"/>
  <c r="AT1997" i="2"/>
  <c r="J1997" i="2"/>
  <c r="X1997" i="2"/>
  <c r="AK1997" i="2"/>
  <c r="AX1997" i="2"/>
  <c r="K1997" i="2"/>
  <c r="R1997" i="2"/>
  <c r="AL1997" i="2"/>
  <c r="AS1997" i="2"/>
  <c r="G1997" i="2"/>
  <c r="N1997" i="2"/>
  <c r="N1998" i="2" s="1"/>
  <c r="T1997" i="2"/>
  <c r="AA1997" i="2"/>
  <c r="AG1997" i="2"/>
  <c r="AO1997" i="2"/>
  <c r="AU1997" i="2"/>
  <c r="Q1997" i="2"/>
  <c r="AD1997" i="2"/>
  <c r="AR1997" i="2"/>
  <c r="AE1997" i="2"/>
  <c r="H1997" i="2"/>
  <c r="O1997" i="2"/>
  <c r="U1997" i="2"/>
  <c r="AB1997" i="2"/>
  <c r="AH1997" i="2"/>
  <c r="AP1997" i="2"/>
  <c r="AV1997" i="2"/>
  <c r="Y1997" i="2"/>
  <c r="Y1998" i="2" s="1"/>
  <c r="I1997" i="2"/>
  <c r="P1997" i="2"/>
  <c r="V1997" i="2"/>
  <c r="AC1997" i="2"/>
  <c r="AI1997" i="2"/>
  <c r="AQ1997" i="2"/>
  <c r="BL1994" i="2"/>
  <c r="BK1994" i="2"/>
  <c r="BH1994" i="2"/>
  <c r="BG1994" i="2"/>
  <c r="BE1994" i="2"/>
  <c r="BD1994" i="2"/>
  <c r="BC1994" i="2"/>
  <c r="BA1994" i="2"/>
  <c r="AZ1994" i="2"/>
  <c r="C1993" i="2"/>
  <c r="AW1993" i="2" s="1"/>
  <c r="AW1994" i="2" s="1"/>
  <c r="BL1992" i="2"/>
  <c r="BK1992" i="2"/>
  <c r="BH1992" i="2"/>
  <c r="BG1992" i="2"/>
  <c r="BE1992" i="2"/>
  <c r="BD1992" i="2"/>
  <c r="BC1992" i="2"/>
  <c r="BA1992" i="2"/>
  <c r="AZ1992" i="2"/>
  <c r="C1991" i="2"/>
  <c r="AV1991" i="2" s="1"/>
  <c r="AV1992" i="2" s="1"/>
  <c r="BL1990" i="2"/>
  <c r="BK1990" i="2"/>
  <c r="BH1990" i="2"/>
  <c r="BG1990" i="2"/>
  <c r="BE1990" i="2"/>
  <c r="BD1990" i="2"/>
  <c r="BC1990" i="2"/>
  <c r="BA1990" i="2"/>
  <c r="AZ1990" i="2"/>
  <c r="C1989" i="2"/>
  <c r="AU1989" i="2" s="1"/>
  <c r="AU1990" i="2" s="1"/>
  <c r="BL1988" i="2"/>
  <c r="BK1988" i="2"/>
  <c r="BH1988" i="2"/>
  <c r="BG1988" i="2"/>
  <c r="BE1988" i="2"/>
  <c r="BD1988" i="2"/>
  <c r="BC1988" i="2"/>
  <c r="BA1988" i="2"/>
  <c r="AZ1988" i="2"/>
  <c r="C1987" i="2"/>
  <c r="AT1987" i="2" s="1"/>
  <c r="AT1988" i="2" s="1"/>
  <c r="BL1986" i="2"/>
  <c r="BK1986" i="2"/>
  <c r="BH1986" i="2"/>
  <c r="BG1986" i="2"/>
  <c r="BE1986" i="2"/>
  <c r="BD1986" i="2"/>
  <c r="BC1986" i="2"/>
  <c r="BA1986" i="2"/>
  <c r="AZ1986" i="2"/>
  <c r="C1985" i="2"/>
  <c r="AQ1985" i="2" s="1"/>
  <c r="AQ1986" i="2" s="1"/>
  <c r="BL1984" i="2"/>
  <c r="BK1984" i="2"/>
  <c r="BH1984" i="2"/>
  <c r="BG1984" i="2"/>
  <c r="BE1984" i="2"/>
  <c r="BD1984" i="2"/>
  <c r="BC1984" i="2"/>
  <c r="BA1984" i="2"/>
  <c r="AZ1984" i="2"/>
  <c r="C1983" i="2"/>
  <c r="X1983" i="2" s="1"/>
  <c r="X1984" i="2" s="1"/>
  <c r="BL1982" i="2"/>
  <c r="BK1982" i="2"/>
  <c r="BH1982" i="2"/>
  <c r="BG1982" i="2"/>
  <c r="BE1982" i="2"/>
  <c r="BD1982" i="2"/>
  <c r="BC1982" i="2"/>
  <c r="BA1982" i="2"/>
  <c r="AZ1982" i="2"/>
  <c r="C1981" i="2"/>
  <c r="AU1981" i="2" s="1"/>
  <c r="AU1982" i="2" s="1"/>
  <c r="BL1980" i="2"/>
  <c r="BK1980" i="2"/>
  <c r="BH1980" i="2"/>
  <c r="BG1980" i="2"/>
  <c r="BE1980" i="2"/>
  <c r="BD1980" i="2"/>
  <c r="BC1980" i="2"/>
  <c r="BB1980" i="2"/>
  <c r="BA1980" i="2"/>
  <c r="AZ1980" i="2"/>
  <c r="C1979" i="2"/>
  <c r="BL1978" i="2"/>
  <c r="BK1978" i="2"/>
  <c r="BH1978" i="2"/>
  <c r="BG1978" i="2"/>
  <c r="BE1978" i="2"/>
  <c r="BD1978" i="2"/>
  <c r="BC1978" i="2"/>
  <c r="BB1978" i="2"/>
  <c r="BA1978" i="2"/>
  <c r="AZ1978" i="2"/>
  <c r="C1977" i="2"/>
  <c r="AI1977" i="2" s="1"/>
  <c r="AI1978" i="2" s="1"/>
  <c r="BL1976" i="2"/>
  <c r="BK1976" i="2"/>
  <c r="BH1976" i="2"/>
  <c r="BG1976" i="2"/>
  <c r="BE1976" i="2"/>
  <c r="BD1976" i="2"/>
  <c r="BC1976" i="2"/>
  <c r="BB1976" i="2"/>
  <c r="BA1976" i="2"/>
  <c r="AZ1976" i="2"/>
  <c r="C1975" i="2"/>
  <c r="AS1975" i="2" s="1"/>
  <c r="AS1976" i="2" s="1"/>
  <c r="BL1974" i="2"/>
  <c r="BK1974" i="2"/>
  <c r="BH1974" i="2"/>
  <c r="BG1974" i="2"/>
  <c r="BE1974" i="2"/>
  <c r="BD1974" i="2"/>
  <c r="BC1974" i="2"/>
  <c r="BA1974" i="2"/>
  <c r="AZ1974" i="2"/>
  <c r="C1973" i="2"/>
  <c r="Z1973" i="2" s="1"/>
  <c r="Z1974" i="2" s="1"/>
  <c r="BL1972" i="2"/>
  <c r="BK1972" i="2"/>
  <c r="BH1972" i="2"/>
  <c r="BG1972" i="2"/>
  <c r="BE1972" i="2"/>
  <c r="BD1972" i="2"/>
  <c r="BC1972" i="2"/>
  <c r="BA1972" i="2"/>
  <c r="AZ1972" i="2"/>
  <c r="C1971" i="2"/>
  <c r="AT1971" i="2" s="1"/>
  <c r="AT1972" i="2" s="1"/>
  <c r="BL1970" i="2"/>
  <c r="BK1970" i="2"/>
  <c r="BH1970" i="2"/>
  <c r="BG1970" i="2"/>
  <c r="BE1970" i="2"/>
  <c r="BD1970" i="2"/>
  <c r="BC1970" i="2"/>
  <c r="BA1970" i="2"/>
  <c r="AZ1970" i="2"/>
  <c r="C1969" i="2"/>
  <c r="AP1969" i="2" s="1"/>
  <c r="AP1970" i="2" s="1"/>
  <c r="BL1968" i="2"/>
  <c r="BK1968" i="2"/>
  <c r="BH1968" i="2"/>
  <c r="BG1968" i="2"/>
  <c r="BE1968" i="2"/>
  <c r="BD1968" i="2"/>
  <c r="BC1968" i="2"/>
  <c r="BA1968" i="2"/>
  <c r="AZ1968" i="2"/>
  <c r="C1967" i="2"/>
  <c r="AS1967" i="2" s="1"/>
  <c r="AS1968" i="2" s="1"/>
  <c r="BL1966" i="2"/>
  <c r="BK1966" i="2"/>
  <c r="BH1966" i="2"/>
  <c r="BG1966" i="2"/>
  <c r="BE1966" i="2"/>
  <c r="BD1966" i="2"/>
  <c r="BC1966" i="2"/>
  <c r="BA1966" i="2"/>
  <c r="AZ1966" i="2"/>
  <c r="C1965" i="2"/>
  <c r="AS1965" i="2" s="1"/>
  <c r="AS1966" i="2" s="1"/>
  <c r="BN2000" i="2" l="1"/>
  <c r="BO2000" i="2" s="1"/>
  <c r="AQ1998" i="2"/>
  <c r="AU1998" i="2"/>
  <c r="AK1998" i="2"/>
  <c r="Z1998" i="2"/>
  <c r="AO1998" i="2"/>
  <c r="X1998" i="2"/>
  <c r="AE1998" i="2"/>
  <c r="S1998" i="2"/>
  <c r="AC1998" i="2"/>
  <c r="AG1998" i="2"/>
  <c r="AL1998" i="2"/>
  <c r="M1998" i="2"/>
  <c r="V1998" i="2"/>
  <c r="AH1998" i="2"/>
  <c r="AR1998" i="2"/>
  <c r="AA1998" i="2"/>
  <c r="R1998" i="2"/>
  <c r="AT1998" i="2"/>
  <c r="O1998" i="2"/>
  <c r="AV1998" i="2"/>
  <c r="AP1998" i="2"/>
  <c r="AD1998" i="2"/>
  <c r="AN1998" i="2"/>
  <c r="AI1998" i="2"/>
  <c r="AS1998" i="2"/>
  <c r="P1998" i="2"/>
  <c r="AB1998" i="2"/>
  <c r="T1998" i="2"/>
  <c r="U1998" i="2"/>
  <c r="Q1998" i="2"/>
  <c r="AX1998" i="2"/>
  <c r="AF1998" i="2"/>
  <c r="K1981" i="2"/>
  <c r="BN403" i="2"/>
  <c r="BO403" i="2" s="1"/>
  <c r="BM404" i="2"/>
  <c r="BJ404" i="2"/>
  <c r="BS404" i="2"/>
  <c r="BQ404" i="2"/>
  <c r="BN190" i="2"/>
  <c r="BO190" i="2" s="1"/>
  <c r="BS191" i="2"/>
  <c r="BQ191" i="2"/>
  <c r="BM191" i="2"/>
  <c r="BJ191" i="2"/>
  <c r="N1977" i="2"/>
  <c r="N1978" i="2" s="1"/>
  <c r="K1971" i="2"/>
  <c r="Y1977" i="2"/>
  <c r="Y1978" i="2" s="1"/>
  <c r="G1971" i="2"/>
  <c r="AB1971" i="2"/>
  <c r="AB1972" i="2" s="1"/>
  <c r="V1971" i="2"/>
  <c r="V1972" i="2" s="1"/>
  <c r="AL1971" i="2"/>
  <c r="AL1972" i="2" s="1"/>
  <c r="Y1981" i="2"/>
  <c r="Y1982" i="2" s="1"/>
  <c r="J1989" i="2"/>
  <c r="AK1991" i="2"/>
  <c r="AK1992" i="2" s="1"/>
  <c r="AL1981" i="2"/>
  <c r="AL1982" i="2" s="1"/>
  <c r="U1989" i="2"/>
  <c r="U1990" i="2" s="1"/>
  <c r="AR1971" i="2"/>
  <c r="AR1972" i="2" s="1"/>
  <c r="AR1991" i="2"/>
  <c r="AR1992" i="2" s="1"/>
  <c r="X1993" i="2"/>
  <c r="X1994" i="2" s="1"/>
  <c r="T1975" i="2"/>
  <c r="T1976" i="2" s="1"/>
  <c r="S1983" i="2"/>
  <c r="S1984" i="2" s="1"/>
  <c r="O1971" i="2"/>
  <c r="O1972" i="2" s="1"/>
  <c r="AD1971" i="2"/>
  <c r="AD1972" i="2" s="1"/>
  <c r="AU1971" i="2"/>
  <c r="AU1972" i="2" s="1"/>
  <c r="X1975" i="2"/>
  <c r="X1976" i="2" s="1"/>
  <c r="AF1983" i="2"/>
  <c r="AF1984" i="2" s="1"/>
  <c r="U1985" i="2"/>
  <c r="U1986" i="2" s="1"/>
  <c r="AD1989" i="2"/>
  <c r="AD1990" i="2" s="1"/>
  <c r="J1991" i="2"/>
  <c r="AX1991" i="2"/>
  <c r="AX1992" i="2" s="1"/>
  <c r="P1971" i="2"/>
  <c r="P1972" i="2" s="1"/>
  <c r="AE1971" i="2"/>
  <c r="AE1972" i="2" s="1"/>
  <c r="AV1971" i="2"/>
  <c r="AV1972" i="2" s="1"/>
  <c r="AE1975" i="2"/>
  <c r="AE1976" i="2" s="1"/>
  <c r="AN1983" i="2"/>
  <c r="AN1984" i="2" s="1"/>
  <c r="AF1985" i="2"/>
  <c r="AF1986" i="2" s="1"/>
  <c r="AP1989" i="2"/>
  <c r="AP1990" i="2" s="1"/>
  <c r="Q1991" i="2"/>
  <c r="Q1992" i="2" s="1"/>
  <c r="T1971" i="2"/>
  <c r="T1972" i="2" s="1"/>
  <c r="AI1971" i="2"/>
  <c r="AI1972" i="2" s="1"/>
  <c r="AR1975" i="2"/>
  <c r="AR1976" i="2" s="1"/>
  <c r="X1991" i="2"/>
  <c r="X1992" i="2" s="1"/>
  <c r="AD1991" i="2"/>
  <c r="AD1992" i="2" s="1"/>
  <c r="H1971" i="2"/>
  <c r="X1971" i="2"/>
  <c r="X1972" i="2" s="1"/>
  <c r="AO1971" i="2"/>
  <c r="AO1972" i="2" s="1"/>
  <c r="M1975" i="2"/>
  <c r="M1976" i="2" s="1"/>
  <c r="M1983" i="2"/>
  <c r="M1984" i="2" s="1"/>
  <c r="H1998" i="2"/>
  <c r="I1998" i="2"/>
  <c r="BR1997" i="2"/>
  <c r="BS1997" i="2" s="1"/>
  <c r="K1998" i="2"/>
  <c r="BR1998" i="2" s="1"/>
  <c r="BM1997" i="2"/>
  <c r="G1998" i="2"/>
  <c r="BP1997" i="2"/>
  <c r="BQ1997" i="2" s="1"/>
  <c r="J1998" i="2"/>
  <c r="BP1998" i="2" s="1"/>
  <c r="J1965" i="2"/>
  <c r="AN1965" i="2"/>
  <c r="AN1966" i="2" s="1"/>
  <c r="G1965" i="2"/>
  <c r="T1965" i="2"/>
  <c r="T1966" i="2" s="1"/>
  <c r="AL1965" i="2"/>
  <c r="AL1966" i="2" s="1"/>
  <c r="J1981" i="2"/>
  <c r="X1981" i="2"/>
  <c r="X1982" i="2" s="1"/>
  <c r="AK1981" i="2"/>
  <c r="AK1982" i="2" s="1"/>
  <c r="AX1981" i="2"/>
  <c r="AX1982" i="2" s="1"/>
  <c r="AR1983" i="2"/>
  <c r="AR1984" i="2" s="1"/>
  <c r="M1985" i="2"/>
  <c r="M1986" i="2" s="1"/>
  <c r="K1987" i="2"/>
  <c r="T1987" i="2"/>
  <c r="T1988" i="2" s="1"/>
  <c r="AB1987" i="2"/>
  <c r="AB1988" i="2" s="1"/>
  <c r="AI1987" i="2"/>
  <c r="AI1988" i="2" s="1"/>
  <c r="AR1987" i="2"/>
  <c r="AR1988" i="2" s="1"/>
  <c r="I1989" i="2"/>
  <c r="R1989" i="2"/>
  <c r="R1990" i="2" s="1"/>
  <c r="AC1989" i="2"/>
  <c r="AC1990" i="2" s="1"/>
  <c r="AL1989" i="2"/>
  <c r="AL1990" i="2" s="1"/>
  <c r="AW1989" i="2"/>
  <c r="AW1990" i="2" s="1"/>
  <c r="P1991" i="2"/>
  <c r="P1992" i="2" s="1"/>
  <c r="AC1991" i="2"/>
  <c r="AC1992" i="2" s="1"/>
  <c r="AQ1991" i="2"/>
  <c r="AQ1992" i="2" s="1"/>
  <c r="Q1993" i="2"/>
  <c r="Q1994" i="2" s="1"/>
  <c r="AX1989" i="2"/>
  <c r="AX1990" i="2" s="1"/>
  <c r="X1965" i="2"/>
  <c r="X1966" i="2" s="1"/>
  <c r="R1991" i="2"/>
  <c r="R1992" i="2" s="1"/>
  <c r="AE1991" i="2"/>
  <c r="AE1992" i="2" s="1"/>
  <c r="AS1991" i="2"/>
  <c r="AS1992" i="2" s="1"/>
  <c r="AD1993" i="2"/>
  <c r="AD1994" i="2" s="1"/>
  <c r="N1987" i="2"/>
  <c r="N1988" i="2" s="1"/>
  <c r="U1987" i="2"/>
  <c r="U1988" i="2" s="1"/>
  <c r="AC1987" i="2"/>
  <c r="AC1988" i="2" s="1"/>
  <c r="AK1987" i="2"/>
  <c r="AK1988" i="2" s="1"/>
  <c r="AS1987" i="2"/>
  <c r="AS1988" i="2" s="1"/>
  <c r="K1965" i="2"/>
  <c r="AA1965" i="2"/>
  <c r="AA1966" i="2" s="1"/>
  <c r="AO1965" i="2"/>
  <c r="AO1966" i="2" s="1"/>
  <c r="I1971" i="2"/>
  <c r="Q1971" i="2"/>
  <c r="Q1972" i="2" s="1"/>
  <c r="Y1971" i="2"/>
  <c r="Y1972" i="2" s="1"/>
  <c r="AG1971" i="2"/>
  <c r="AG1972" i="2" s="1"/>
  <c r="AP1971" i="2"/>
  <c r="AP1972" i="2" s="1"/>
  <c r="AW1971" i="2"/>
  <c r="AW1972" i="2" s="1"/>
  <c r="I1973" i="2"/>
  <c r="AF1975" i="2"/>
  <c r="AF1976" i="2" s="1"/>
  <c r="P1981" i="2"/>
  <c r="P1982" i="2" s="1"/>
  <c r="AC1981" i="2"/>
  <c r="AC1982" i="2" s="1"/>
  <c r="AQ1981" i="2"/>
  <c r="AQ1982" i="2" s="1"/>
  <c r="G1987" i="2"/>
  <c r="O1987" i="2"/>
  <c r="O1988" i="2" s="1"/>
  <c r="V1987" i="2"/>
  <c r="V1988" i="2" s="1"/>
  <c r="AD1987" i="2"/>
  <c r="AD1988" i="2" s="1"/>
  <c r="AL1987" i="2"/>
  <c r="AL1988" i="2" s="1"/>
  <c r="AU1987" i="2"/>
  <c r="AU1988" i="2" s="1"/>
  <c r="K1989" i="2"/>
  <c r="V1989" i="2"/>
  <c r="V1990" i="2" s="1"/>
  <c r="AE1989" i="2"/>
  <c r="AE1990" i="2" s="1"/>
  <c r="AQ1989" i="2"/>
  <c r="AQ1990" i="2" s="1"/>
  <c r="M1965" i="2"/>
  <c r="M1966" i="2" s="1"/>
  <c r="AD1965" i="2"/>
  <c r="AD1966" i="2" s="1"/>
  <c r="AR1965" i="2"/>
  <c r="AR1966" i="2" s="1"/>
  <c r="J1971" i="2"/>
  <c r="R1971" i="2"/>
  <c r="R1972" i="2" s="1"/>
  <c r="AA1971" i="2"/>
  <c r="AA1972" i="2" s="1"/>
  <c r="AH1971" i="2"/>
  <c r="AH1972" i="2" s="1"/>
  <c r="AQ1971" i="2"/>
  <c r="AQ1972" i="2" s="1"/>
  <c r="AX1971" i="2"/>
  <c r="AX1972" i="2" s="1"/>
  <c r="AC1973" i="2"/>
  <c r="AC1974" i="2" s="1"/>
  <c r="K1975" i="2"/>
  <c r="AO1975" i="2"/>
  <c r="AO1976" i="2" s="1"/>
  <c r="Q1981" i="2"/>
  <c r="Q1982" i="2" s="1"/>
  <c r="AD1981" i="2"/>
  <c r="AD1982" i="2" s="1"/>
  <c r="AR1981" i="2"/>
  <c r="AR1982" i="2" s="1"/>
  <c r="AP1985" i="2"/>
  <c r="AP1986" i="2" s="1"/>
  <c r="H1987" i="2"/>
  <c r="P1987" i="2"/>
  <c r="P1988" i="2" s="1"/>
  <c r="X1987" i="2"/>
  <c r="X1988" i="2" s="1"/>
  <c r="AE1987" i="2"/>
  <c r="AE1988" i="2" s="1"/>
  <c r="AO1987" i="2"/>
  <c r="AO1988" i="2" s="1"/>
  <c r="AV1987" i="2"/>
  <c r="AV1988" i="2" s="1"/>
  <c r="O1989" i="2"/>
  <c r="O1990" i="2" s="1"/>
  <c r="X1989" i="2"/>
  <c r="X1990" i="2" s="1"/>
  <c r="AH1989" i="2"/>
  <c r="AH1990" i="2" s="1"/>
  <c r="AR1989" i="2"/>
  <c r="AR1990" i="2" s="1"/>
  <c r="I1991" i="2"/>
  <c r="V1991" i="2"/>
  <c r="V1992" i="2" s="1"/>
  <c r="AI1991" i="2"/>
  <c r="AI1992" i="2" s="1"/>
  <c r="AW1991" i="2"/>
  <c r="AW1992" i="2" s="1"/>
  <c r="AK1993" i="2"/>
  <c r="AK1994" i="2" s="1"/>
  <c r="R1965" i="2"/>
  <c r="R1966" i="2" s="1"/>
  <c r="AE1965" i="2"/>
  <c r="AE1966" i="2" s="1"/>
  <c r="AU1965" i="2"/>
  <c r="AU1966" i="2" s="1"/>
  <c r="AL1973" i="2"/>
  <c r="AL1974" i="2" s="1"/>
  <c r="R1981" i="2"/>
  <c r="R1982" i="2" s="1"/>
  <c r="AE1981" i="2"/>
  <c r="AE1982" i="2" s="1"/>
  <c r="AS1981" i="2"/>
  <c r="AS1982" i="2" s="1"/>
  <c r="I1987" i="2"/>
  <c r="Q1987" i="2"/>
  <c r="Q1988" i="2" s="1"/>
  <c r="Y1987" i="2"/>
  <c r="Y1988" i="2" s="1"/>
  <c r="AG1987" i="2"/>
  <c r="AG1988" i="2" s="1"/>
  <c r="AP1987" i="2"/>
  <c r="AP1988" i="2" s="1"/>
  <c r="AW1987" i="2"/>
  <c r="AW1988" i="2" s="1"/>
  <c r="P1989" i="2"/>
  <c r="P1990" i="2" s="1"/>
  <c r="Y1989" i="2"/>
  <c r="Y1990" i="2" s="1"/>
  <c r="AI1989" i="2"/>
  <c r="AI1990" i="2" s="1"/>
  <c r="AS1989" i="2"/>
  <c r="AS1990" i="2" s="1"/>
  <c r="AR1993" i="2"/>
  <c r="AR1994" i="2" s="1"/>
  <c r="S1965" i="2"/>
  <c r="S1966" i="2" s="1"/>
  <c r="AF1965" i="2"/>
  <c r="AF1966" i="2" s="1"/>
  <c r="AX1965" i="2"/>
  <c r="AX1966" i="2" s="1"/>
  <c r="N1971" i="2"/>
  <c r="N1972" i="2" s="1"/>
  <c r="U1971" i="2"/>
  <c r="U1972" i="2" s="1"/>
  <c r="AC1971" i="2"/>
  <c r="AC1972" i="2" s="1"/>
  <c r="AK1971" i="2"/>
  <c r="AK1972" i="2" s="1"/>
  <c r="AS1971" i="2"/>
  <c r="AS1972" i="2" s="1"/>
  <c r="I1981" i="2"/>
  <c r="V1981" i="2"/>
  <c r="V1982" i="2" s="1"/>
  <c r="AI1981" i="2"/>
  <c r="AI1982" i="2" s="1"/>
  <c r="AW1981" i="2"/>
  <c r="AW1982" i="2" s="1"/>
  <c r="J1987" i="2"/>
  <c r="R1987" i="2"/>
  <c r="R1988" i="2" s="1"/>
  <c r="AA1987" i="2"/>
  <c r="AA1988" i="2" s="1"/>
  <c r="AH1987" i="2"/>
  <c r="AH1988" i="2" s="1"/>
  <c r="AQ1987" i="2"/>
  <c r="AQ1988" i="2" s="1"/>
  <c r="AX1987" i="2"/>
  <c r="AX1988" i="2" s="1"/>
  <c r="H1989" i="2"/>
  <c r="Q1989" i="2"/>
  <c r="Q1990" i="2" s="1"/>
  <c r="AB1989" i="2"/>
  <c r="AB1990" i="2" s="1"/>
  <c r="AK1989" i="2"/>
  <c r="AK1990" i="2" s="1"/>
  <c r="AV1989" i="2"/>
  <c r="AV1990" i="2" s="1"/>
  <c r="K1991" i="2"/>
  <c r="Y1991" i="2"/>
  <c r="Y1992" i="2" s="1"/>
  <c r="AL1991" i="2"/>
  <c r="AL1992" i="2" s="1"/>
  <c r="J1993" i="2"/>
  <c r="AX1993" i="2"/>
  <c r="AX1994" i="2" s="1"/>
  <c r="N1967" i="2"/>
  <c r="N1968" i="2" s="1"/>
  <c r="Y1967" i="2"/>
  <c r="Y1968" i="2" s="1"/>
  <c r="AG1967" i="2"/>
  <c r="AG1968" i="2" s="1"/>
  <c r="I1969" i="2"/>
  <c r="V1969" i="2"/>
  <c r="V1970" i="2" s="1"/>
  <c r="AG1969" i="2"/>
  <c r="AG1970" i="2" s="1"/>
  <c r="AV1969" i="2"/>
  <c r="AV1970" i="2" s="1"/>
  <c r="AV1973" i="2"/>
  <c r="AV1974" i="2" s="1"/>
  <c r="AP1973" i="2"/>
  <c r="AP1974" i="2" s="1"/>
  <c r="AH1973" i="2"/>
  <c r="AH1974" i="2" s="1"/>
  <c r="AB1973" i="2"/>
  <c r="AB1974" i="2" s="1"/>
  <c r="U1973" i="2"/>
  <c r="U1974" i="2" s="1"/>
  <c r="O1973" i="2"/>
  <c r="O1974" i="2" s="1"/>
  <c r="H1973" i="2"/>
  <c r="AU1973" i="2"/>
  <c r="AU1974" i="2" s="1"/>
  <c r="AO1973" i="2"/>
  <c r="AO1974" i="2" s="1"/>
  <c r="AG1973" i="2"/>
  <c r="AG1974" i="2" s="1"/>
  <c r="AA1973" i="2"/>
  <c r="AA1974" i="2" s="1"/>
  <c r="T1973" i="2"/>
  <c r="T1974" i="2" s="1"/>
  <c r="N1973" i="2"/>
  <c r="N1974" i="2" s="1"/>
  <c r="G1973" i="2"/>
  <c r="AS1973" i="2"/>
  <c r="AS1974" i="2" s="1"/>
  <c r="AI1973" i="2"/>
  <c r="AI1974" i="2" s="1"/>
  <c r="Y1973" i="2"/>
  <c r="Y1974" i="2" s="1"/>
  <c r="P1973" i="2"/>
  <c r="P1974" i="2" s="1"/>
  <c r="AR1973" i="2"/>
  <c r="AR1974" i="2" s="1"/>
  <c r="AF1973" i="2"/>
  <c r="AF1974" i="2" s="1"/>
  <c r="X1973" i="2"/>
  <c r="X1974" i="2" s="1"/>
  <c r="M1973" i="2"/>
  <c r="M1974" i="2" s="1"/>
  <c r="AQ1973" i="2"/>
  <c r="AQ1974" i="2" s="1"/>
  <c r="AE1973" i="2"/>
  <c r="AE1974" i="2" s="1"/>
  <c r="V1973" i="2"/>
  <c r="V1974" i="2" s="1"/>
  <c r="K1973" i="2"/>
  <c r="AX1973" i="2"/>
  <c r="AX1974" i="2" s="1"/>
  <c r="AN1973" i="2"/>
  <c r="AN1974" i="2" s="1"/>
  <c r="AD1973" i="2"/>
  <c r="AD1974" i="2" s="1"/>
  <c r="S1973" i="2"/>
  <c r="S1974" i="2" s="1"/>
  <c r="J1973" i="2"/>
  <c r="AK1973" i="2"/>
  <c r="AK1974" i="2" s="1"/>
  <c r="AX1967" i="2"/>
  <c r="AX1968" i="2" s="1"/>
  <c r="AR1967" i="2"/>
  <c r="AR1968" i="2" s="1"/>
  <c r="AK1967" i="2"/>
  <c r="AK1968" i="2" s="1"/>
  <c r="AD1967" i="2"/>
  <c r="AD1968" i="2" s="1"/>
  <c r="X1967" i="2"/>
  <c r="X1968" i="2" s="1"/>
  <c r="Q1967" i="2"/>
  <c r="Q1968" i="2" s="1"/>
  <c r="J1967" i="2"/>
  <c r="AW1967" i="2"/>
  <c r="AW1968" i="2" s="1"/>
  <c r="AQ1967" i="2"/>
  <c r="AQ1968" i="2" s="1"/>
  <c r="AI1967" i="2"/>
  <c r="AI1968" i="2" s="1"/>
  <c r="AC1967" i="2"/>
  <c r="AC1968" i="2" s="1"/>
  <c r="V1967" i="2"/>
  <c r="V1968" i="2" s="1"/>
  <c r="P1967" i="2"/>
  <c r="P1968" i="2" s="1"/>
  <c r="I1967" i="2"/>
  <c r="O1967" i="2"/>
  <c r="O1968" i="2" s="1"/>
  <c r="Z1967" i="2"/>
  <c r="Z1968" i="2" s="1"/>
  <c r="AH1967" i="2"/>
  <c r="AH1968" i="2" s="1"/>
  <c r="AT1967" i="2"/>
  <c r="AT1968" i="2" s="1"/>
  <c r="N1969" i="2"/>
  <c r="N1970" i="2" s="1"/>
  <c r="X1969" i="2"/>
  <c r="X1970" i="2" s="1"/>
  <c r="AK1969" i="2"/>
  <c r="AK1970" i="2" s="1"/>
  <c r="AW1969" i="2"/>
  <c r="AW1970" i="2" s="1"/>
  <c r="G1967" i="2"/>
  <c r="R1967" i="2"/>
  <c r="R1968" i="2" s="1"/>
  <c r="AA1967" i="2"/>
  <c r="AA1968" i="2" s="1"/>
  <c r="AL1967" i="2"/>
  <c r="AL1968" i="2" s="1"/>
  <c r="AU1967" i="2"/>
  <c r="AU1968" i="2" s="1"/>
  <c r="O1969" i="2"/>
  <c r="O1970" i="2" s="1"/>
  <c r="Z1969" i="2"/>
  <c r="Z1970" i="2" s="1"/>
  <c r="AN1969" i="2"/>
  <c r="AN1970" i="2" s="1"/>
  <c r="AX1969" i="2"/>
  <c r="AX1970" i="2" s="1"/>
  <c r="H1967" i="2"/>
  <c r="S1967" i="2"/>
  <c r="S1968" i="2" s="1"/>
  <c r="AB1967" i="2"/>
  <c r="AB1968" i="2" s="1"/>
  <c r="AN1967" i="2"/>
  <c r="AN1968" i="2" s="1"/>
  <c r="AV1967" i="2"/>
  <c r="AV1968" i="2" s="1"/>
  <c r="AC1969" i="2"/>
  <c r="AC1970" i="2" s="1"/>
  <c r="AU1979" i="2"/>
  <c r="AU1980" i="2" s="1"/>
  <c r="AO1979" i="2"/>
  <c r="AO1980" i="2" s="1"/>
  <c r="AG1979" i="2"/>
  <c r="AG1980" i="2" s="1"/>
  <c r="AA1979" i="2"/>
  <c r="AA1980" i="2" s="1"/>
  <c r="T1979" i="2"/>
  <c r="T1980" i="2" s="1"/>
  <c r="N1979" i="2"/>
  <c r="N1980" i="2" s="1"/>
  <c r="G1979" i="2"/>
  <c r="AV1979" i="2"/>
  <c r="AV1980" i="2" s="1"/>
  <c r="AP1979" i="2"/>
  <c r="AP1980" i="2" s="1"/>
  <c r="AH1979" i="2"/>
  <c r="AH1980" i="2" s="1"/>
  <c r="AB1979" i="2"/>
  <c r="AB1980" i="2" s="1"/>
  <c r="U1979" i="2"/>
  <c r="U1980" i="2" s="1"/>
  <c r="O1979" i="2"/>
  <c r="O1980" i="2" s="1"/>
  <c r="H1979" i="2"/>
  <c r="AS1979" i="2"/>
  <c r="AS1980" i="2" s="1"/>
  <c r="AI1979" i="2"/>
  <c r="AI1980" i="2" s="1"/>
  <c r="Y1979" i="2"/>
  <c r="Y1980" i="2" s="1"/>
  <c r="P1979" i="2"/>
  <c r="P1980" i="2" s="1"/>
  <c r="AR1979" i="2"/>
  <c r="AR1980" i="2" s="1"/>
  <c r="AF1979" i="2"/>
  <c r="AF1980" i="2" s="1"/>
  <c r="X1979" i="2"/>
  <c r="X1980" i="2" s="1"/>
  <c r="M1979" i="2"/>
  <c r="M1980" i="2" s="1"/>
  <c r="AQ1979" i="2"/>
  <c r="AQ1980" i="2" s="1"/>
  <c r="AE1979" i="2"/>
  <c r="AE1980" i="2" s="1"/>
  <c r="V1979" i="2"/>
  <c r="V1980" i="2" s="1"/>
  <c r="K1979" i="2"/>
  <c r="AN1979" i="2"/>
  <c r="AN1980" i="2" s="1"/>
  <c r="S1979" i="2"/>
  <c r="S1980" i="2" s="1"/>
  <c r="AL1979" i="2"/>
  <c r="AL1980" i="2" s="1"/>
  <c r="R1979" i="2"/>
  <c r="R1980" i="2" s="1"/>
  <c r="AK1979" i="2"/>
  <c r="AK1980" i="2" s="1"/>
  <c r="Q1979" i="2"/>
  <c r="Q1980" i="2" s="1"/>
  <c r="AX1979" i="2"/>
  <c r="AX1980" i="2" s="1"/>
  <c r="AD1979" i="2"/>
  <c r="AD1980" i="2" s="1"/>
  <c r="J1979" i="2"/>
  <c r="AW1979" i="2"/>
  <c r="AW1980" i="2" s="1"/>
  <c r="AC1979" i="2"/>
  <c r="AC1980" i="2" s="1"/>
  <c r="I1979" i="2"/>
  <c r="N1965" i="2"/>
  <c r="N1966" i="2" s="1"/>
  <c r="Y1965" i="2"/>
  <c r="Y1966" i="2" s="1"/>
  <c r="AG1965" i="2"/>
  <c r="AG1966" i="2" s="1"/>
  <c r="K1967" i="2"/>
  <c r="T1967" i="2"/>
  <c r="T1968" i="2" s="1"/>
  <c r="AE1967" i="2"/>
  <c r="AE1968" i="2" s="1"/>
  <c r="AO1967" i="2"/>
  <c r="AO1968" i="2" s="1"/>
  <c r="G1969" i="2"/>
  <c r="Q1969" i="2"/>
  <c r="Q1970" i="2" s="1"/>
  <c r="AD1969" i="2"/>
  <c r="AD1970" i="2" s="1"/>
  <c r="Q1973" i="2"/>
  <c r="Q1974" i="2" s="1"/>
  <c r="AT1973" i="2"/>
  <c r="AT1974" i="2" s="1"/>
  <c r="Z1979" i="2"/>
  <c r="Z1980" i="2" s="1"/>
  <c r="AT1969" i="2"/>
  <c r="AT1970" i="2" s="1"/>
  <c r="AS1969" i="2"/>
  <c r="AS1970" i="2" s="1"/>
  <c r="AL1969" i="2"/>
  <c r="AL1970" i="2" s="1"/>
  <c r="AE1969" i="2"/>
  <c r="AE1970" i="2" s="1"/>
  <c r="Y1969" i="2"/>
  <c r="Y1970" i="2" s="1"/>
  <c r="R1969" i="2"/>
  <c r="R1970" i="2" s="1"/>
  <c r="K1969" i="2"/>
  <c r="AR1969" i="2"/>
  <c r="AR1970" i="2" s="1"/>
  <c r="AI1969" i="2"/>
  <c r="AI1970" i="2" s="1"/>
  <c r="AB1969" i="2"/>
  <c r="AB1970" i="2" s="1"/>
  <c r="T1969" i="2"/>
  <c r="T1970" i="2" s="1"/>
  <c r="M1969" i="2"/>
  <c r="M1970" i="2" s="1"/>
  <c r="AQ1969" i="2"/>
  <c r="AQ1970" i="2" s="1"/>
  <c r="AH1969" i="2"/>
  <c r="AH1970" i="2" s="1"/>
  <c r="AA1969" i="2"/>
  <c r="AA1970" i="2" s="1"/>
  <c r="S1969" i="2"/>
  <c r="S1970" i="2" s="1"/>
  <c r="J1969" i="2"/>
  <c r="P1969" i="2"/>
  <c r="P1970" i="2" s="1"/>
  <c r="AO1969" i="2"/>
  <c r="AO1970" i="2" s="1"/>
  <c r="AW1965" i="2"/>
  <c r="AW1966" i="2" s="1"/>
  <c r="AQ1965" i="2"/>
  <c r="AQ1966" i="2" s="1"/>
  <c r="AI1965" i="2"/>
  <c r="AI1966" i="2" s="1"/>
  <c r="AC1965" i="2"/>
  <c r="AC1966" i="2" s="1"/>
  <c r="V1965" i="2"/>
  <c r="V1966" i="2" s="1"/>
  <c r="P1965" i="2"/>
  <c r="P1966" i="2" s="1"/>
  <c r="I1965" i="2"/>
  <c r="AV1965" i="2"/>
  <c r="AV1966" i="2" s="1"/>
  <c r="AP1965" i="2"/>
  <c r="AP1966" i="2" s="1"/>
  <c r="AH1965" i="2"/>
  <c r="AH1966" i="2" s="1"/>
  <c r="AB1965" i="2"/>
  <c r="AB1966" i="2" s="1"/>
  <c r="U1965" i="2"/>
  <c r="U1966" i="2" s="1"/>
  <c r="O1965" i="2"/>
  <c r="O1966" i="2" s="1"/>
  <c r="H1965" i="2"/>
  <c r="Q1965" i="2"/>
  <c r="Q1966" i="2" s="1"/>
  <c r="Z1965" i="2"/>
  <c r="Z1966" i="2" s="1"/>
  <c r="AK1965" i="2"/>
  <c r="AK1966" i="2" s="1"/>
  <c r="AT1965" i="2"/>
  <c r="AT1966" i="2" s="1"/>
  <c r="M1967" i="2"/>
  <c r="M1968" i="2" s="1"/>
  <c r="U1967" i="2"/>
  <c r="U1968" i="2" s="1"/>
  <c r="AF1967" i="2"/>
  <c r="AF1968" i="2" s="1"/>
  <c r="AP1967" i="2"/>
  <c r="AP1968" i="2" s="1"/>
  <c r="H1969" i="2"/>
  <c r="U1969" i="2"/>
  <c r="U1970" i="2" s="1"/>
  <c r="AF1969" i="2"/>
  <c r="AF1970" i="2" s="1"/>
  <c r="AU1969" i="2"/>
  <c r="AU1970" i="2" s="1"/>
  <c r="R1973" i="2"/>
  <c r="R1974" i="2" s="1"/>
  <c r="AW1973" i="2"/>
  <c r="AW1974" i="2" s="1"/>
  <c r="AT1979" i="2"/>
  <c r="AT1980" i="2" s="1"/>
  <c r="AU1977" i="2"/>
  <c r="AU1978" i="2" s="1"/>
  <c r="AO1977" i="2"/>
  <c r="AO1978" i="2" s="1"/>
  <c r="AG1977" i="2"/>
  <c r="AG1978" i="2" s="1"/>
  <c r="AV1977" i="2"/>
  <c r="AV1978" i="2" s="1"/>
  <c r="AP1977" i="2"/>
  <c r="AP1978" i="2" s="1"/>
  <c r="AH1977" i="2"/>
  <c r="AH1978" i="2" s="1"/>
  <c r="AW1977" i="2"/>
  <c r="AW1978" i="2" s="1"/>
  <c r="AL1977" i="2"/>
  <c r="AL1978" i="2" s="1"/>
  <c r="AC1977" i="2"/>
  <c r="AC1978" i="2" s="1"/>
  <c r="V1977" i="2"/>
  <c r="V1978" i="2" s="1"/>
  <c r="P1977" i="2"/>
  <c r="P1978" i="2" s="1"/>
  <c r="I1977" i="2"/>
  <c r="AT1977" i="2"/>
  <c r="AT1978" i="2" s="1"/>
  <c r="AK1977" i="2"/>
  <c r="AK1978" i="2" s="1"/>
  <c r="AB1977" i="2"/>
  <c r="AB1978" i="2" s="1"/>
  <c r="U1977" i="2"/>
  <c r="U1978" i="2" s="1"/>
  <c r="O1977" i="2"/>
  <c r="O1978" i="2" s="1"/>
  <c r="H1977" i="2"/>
  <c r="Q1977" i="2"/>
  <c r="Q1978" i="2" s="1"/>
  <c r="Z1977" i="2"/>
  <c r="Z1978" i="2" s="1"/>
  <c r="AN1977" i="2"/>
  <c r="AN1978" i="2" s="1"/>
  <c r="N1975" i="2"/>
  <c r="N1976" i="2" s="1"/>
  <c r="Y1975" i="2"/>
  <c r="Y1976" i="2" s="1"/>
  <c r="AG1975" i="2"/>
  <c r="AG1976" i="2" s="1"/>
  <c r="G1977" i="2"/>
  <c r="R1977" i="2"/>
  <c r="R1978" i="2" s="1"/>
  <c r="AA1977" i="2"/>
  <c r="AA1978" i="2" s="1"/>
  <c r="AQ1977" i="2"/>
  <c r="AQ1978" i="2" s="1"/>
  <c r="AW1975" i="2"/>
  <c r="AW1976" i="2" s="1"/>
  <c r="AQ1975" i="2"/>
  <c r="AQ1976" i="2" s="1"/>
  <c r="AI1975" i="2"/>
  <c r="AI1976" i="2" s="1"/>
  <c r="AC1975" i="2"/>
  <c r="AC1976" i="2" s="1"/>
  <c r="V1975" i="2"/>
  <c r="V1976" i="2" s="1"/>
  <c r="P1975" i="2"/>
  <c r="P1976" i="2" s="1"/>
  <c r="I1975" i="2"/>
  <c r="AV1975" i="2"/>
  <c r="AV1976" i="2" s="1"/>
  <c r="AP1975" i="2"/>
  <c r="AP1976" i="2" s="1"/>
  <c r="AH1975" i="2"/>
  <c r="AH1976" i="2" s="1"/>
  <c r="AB1975" i="2"/>
  <c r="AB1976" i="2" s="1"/>
  <c r="U1975" i="2"/>
  <c r="U1976" i="2" s="1"/>
  <c r="O1975" i="2"/>
  <c r="O1976" i="2" s="1"/>
  <c r="H1975" i="2"/>
  <c r="Q1975" i="2"/>
  <c r="Q1976" i="2" s="1"/>
  <c r="Z1975" i="2"/>
  <c r="Z1976" i="2" s="1"/>
  <c r="AK1975" i="2"/>
  <c r="AK1976" i="2" s="1"/>
  <c r="AT1975" i="2"/>
  <c r="AT1976" i="2" s="1"/>
  <c r="J1977" i="2"/>
  <c r="S1977" i="2"/>
  <c r="S1978" i="2" s="1"/>
  <c r="AD1977" i="2"/>
  <c r="AD1978" i="2" s="1"/>
  <c r="AR1977" i="2"/>
  <c r="AR1978" i="2" s="1"/>
  <c r="G1975" i="2"/>
  <c r="R1975" i="2"/>
  <c r="R1976" i="2" s="1"/>
  <c r="AA1975" i="2"/>
  <c r="AA1976" i="2" s="1"/>
  <c r="AL1975" i="2"/>
  <c r="AL1976" i="2" s="1"/>
  <c r="AU1975" i="2"/>
  <c r="AU1976" i="2" s="1"/>
  <c r="K1977" i="2"/>
  <c r="T1977" i="2"/>
  <c r="T1978" i="2" s="1"/>
  <c r="AE1977" i="2"/>
  <c r="AE1978" i="2" s="1"/>
  <c r="AS1977" i="2"/>
  <c r="AS1978" i="2" s="1"/>
  <c r="J1975" i="2"/>
  <c r="S1975" i="2"/>
  <c r="S1976" i="2" s="1"/>
  <c r="AD1975" i="2"/>
  <c r="AD1976" i="2" s="1"/>
  <c r="AN1975" i="2"/>
  <c r="AN1976" i="2" s="1"/>
  <c r="AX1975" i="2"/>
  <c r="AX1976" i="2" s="1"/>
  <c r="M1977" i="2"/>
  <c r="M1978" i="2" s="1"/>
  <c r="X1977" i="2"/>
  <c r="X1978" i="2" s="1"/>
  <c r="AF1977" i="2"/>
  <c r="AF1978" i="2" s="1"/>
  <c r="AX1977" i="2"/>
  <c r="AX1978" i="2" s="1"/>
  <c r="AW1983" i="2"/>
  <c r="AW1984" i="2" s="1"/>
  <c r="AV1983" i="2"/>
  <c r="AV1984" i="2" s="1"/>
  <c r="AP1983" i="2"/>
  <c r="AP1984" i="2" s="1"/>
  <c r="AH1983" i="2"/>
  <c r="AH1984" i="2" s="1"/>
  <c r="AB1983" i="2"/>
  <c r="AB1984" i="2" s="1"/>
  <c r="U1983" i="2"/>
  <c r="U1984" i="2" s="1"/>
  <c r="O1983" i="2"/>
  <c r="O1984" i="2" s="1"/>
  <c r="H1983" i="2"/>
  <c r="AU1983" i="2"/>
  <c r="AU1984" i="2" s="1"/>
  <c r="AO1983" i="2"/>
  <c r="AO1984" i="2" s="1"/>
  <c r="AG1983" i="2"/>
  <c r="AG1984" i="2" s="1"/>
  <c r="AA1983" i="2"/>
  <c r="AA1984" i="2" s="1"/>
  <c r="T1983" i="2"/>
  <c r="T1984" i="2" s="1"/>
  <c r="N1983" i="2"/>
  <c r="N1984" i="2" s="1"/>
  <c r="G1983" i="2"/>
  <c r="AS1983" i="2"/>
  <c r="AS1984" i="2" s="1"/>
  <c r="AL1983" i="2"/>
  <c r="AL1984" i="2" s="1"/>
  <c r="AE1983" i="2"/>
  <c r="AE1984" i="2" s="1"/>
  <c r="Y1983" i="2"/>
  <c r="Y1984" i="2" s="1"/>
  <c r="R1983" i="2"/>
  <c r="R1984" i="2" s="1"/>
  <c r="K1983" i="2"/>
  <c r="AX1983" i="2"/>
  <c r="AX1984" i="2" s="1"/>
  <c r="AQ1983" i="2"/>
  <c r="AQ1984" i="2" s="1"/>
  <c r="AI1983" i="2"/>
  <c r="AI1984" i="2" s="1"/>
  <c r="AC1983" i="2"/>
  <c r="AC1984" i="2" s="1"/>
  <c r="V1983" i="2"/>
  <c r="V1984" i="2" s="1"/>
  <c r="P1983" i="2"/>
  <c r="P1984" i="2" s="1"/>
  <c r="I1983" i="2"/>
  <c r="Z1983" i="2"/>
  <c r="Z1984" i="2" s="1"/>
  <c r="AT1983" i="2"/>
  <c r="AT1984" i="2" s="1"/>
  <c r="M1971" i="2"/>
  <c r="S1971" i="2"/>
  <c r="S1972" i="2" s="1"/>
  <c r="Z1971" i="2"/>
  <c r="Z1972" i="2" s="1"/>
  <c r="AF1971" i="2"/>
  <c r="AF1972" i="2" s="1"/>
  <c r="AN1971" i="2"/>
  <c r="AN1972" i="2" s="1"/>
  <c r="J1983" i="2"/>
  <c r="AD1983" i="2"/>
  <c r="AD1984" i="2" s="1"/>
  <c r="Q1983" i="2"/>
  <c r="Q1984" i="2" s="1"/>
  <c r="AK1983" i="2"/>
  <c r="AK1984" i="2" s="1"/>
  <c r="H1981" i="2"/>
  <c r="O1981" i="2"/>
  <c r="O1982" i="2" s="1"/>
  <c r="U1981" i="2"/>
  <c r="U1982" i="2" s="1"/>
  <c r="AB1981" i="2"/>
  <c r="AB1982" i="2" s="1"/>
  <c r="AH1981" i="2"/>
  <c r="AH1982" i="2" s="1"/>
  <c r="AP1981" i="2"/>
  <c r="AP1982" i="2" s="1"/>
  <c r="AV1981" i="2"/>
  <c r="AV1982" i="2" s="1"/>
  <c r="I1985" i="2"/>
  <c r="T1985" i="2"/>
  <c r="T1986" i="2" s="1"/>
  <c r="AC1985" i="2"/>
  <c r="AC1986" i="2" s="1"/>
  <c r="AO1985" i="2"/>
  <c r="AO1986" i="2" s="1"/>
  <c r="AW1985" i="2"/>
  <c r="AW1986" i="2" s="1"/>
  <c r="N1985" i="2"/>
  <c r="N1986" i="2" s="1"/>
  <c r="V1985" i="2"/>
  <c r="V1986" i="2" s="1"/>
  <c r="AG1985" i="2"/>
  <c r="AG1986" i="2" s="1"/>
  <c r="AS1985" i="2"/>
  <c r="AS1986" i="2" s="1"/>
  <c r="AL1985" i="2"/>
  <c r="AL1986" i="2" s="1"/>
  <c r="AE1985" i="2"/>
  <c r="AE1986" i="2" s="1"/>
  <c r="Y1985" i="2"/>
  <c r="Y1986" i="2" s="1"/>
  <c r="R1985" i="2"/>
  <c r="R1986" i="2" s="1"/>
  <c r="K1985" i="2"/>
  <c r="AX1985" i="2"/>
  <c r="AX1986" i="2" s="1"/>
  <c r="AR1985" i="2"/>
  <c r="AR1986" i="2" s="1"/>
  <c r="AK1985" i="2"/>
  <c r="AK1986" i="2" s="1"/>
  <c r="AD1985" i="2"/>
  <c r="AD1986" i="2" s="1"/>
  <c r="X1985" i="2"/>
  <c r="X1986" i="2" s="1"/>
  <c r="Q1985" i="2"/>
  <c r="Q1986" i="2" s="1"/>
  <c r="J1985" i="2"/>
  <c r="O1985" i="2"/>
  <c r="O1986" i="2" s="1"/>
  <c r="Z1985" i="2"/>
  <c r="Z1986" i="2" s="1"/>
  <c r="AH1985" i="2"/>
  <c r="AH1986" i="2" s="1"/>
  <c r="AT1985" i="2"/>
  <c r="AT1986" i="2" s="1"/>
  <c r="M1981" i="2"/>
  <c r="M1982" i="2" s="1"/>
  <c r="S1981" i="2"/>
  <c r="S1982" i="2" s="1"/>
  <c r="Z1981" i="2"/>
  <c r="Z1982" i="2" s="1"/>
  <c r="AF1981" i="2"/>
  <c r="AF1982" i="2" s="1"/>
  <c r="AN1981" i="2"/>
  <c r="AN1982" i="2" s="1"/>
  <c r="AT1981" i="2"/>
  <c r="AT1982" i="2" s="1"/>
  <c r="G1985" i="2"/>
  <c r="P1985" i="2"/>
  <c r="P1986" i="2" s="1"/>
  <c r="AA1985" i="2"/>
  <c r="AA1986" i="2" s="1"/>
  <c r="AI1985" i="2"/>
  <c r="AI1986" i="2" s="1"/>
  <c r="AU1985" i="2"/>
  <c r="AU1986" i="2" s="1"/>
  <c r="G1981" i="2"/>
  <c r="N1981" i="2"/>
  <c r="N1982" i="2" s="1"/>
  <c r="T1981" i="2"/>
  <c r="T1982" i="2" s="1"/>
  <c r="AA1981" i="2"/>
  <c r="AA1982" i="2" s="1"/>
  <c r="AG1981" i="2"/>
  <c r="AG1982" i="2" s="1"/>
  <c r="AO1981" i="2"/>
  <c r="AO1982" i="2" s="1"/>
  <c r="H1985" i="2"/>
  <c r="S1985" i="2"/>
  <c r="S1986" i="2" s="1"/>
  <c r="AB1985" i="2"/>
  <c r="AB1986" i="2" s="1"/>
  <c r="AN1985" i="2"/>
  <c r="AN1986" i="2" s="1"/>
  <c r="AV1985" i="2"/>
  <c r="AV1986" i="2" s="1"/>
  <c r="K1993" i="2"/>
  <c r="R1993" i="2"/>
  <c r="R1994" i="2" s="1"/>
  <c r="Y1993" i="2"/>
  <c r="Y1994" i="2" s="1"/>
  <c r="AE1993" i="2"/>
  <c r="AE1994" i="2" s="1"/>
  <c r="AL1993" i="2"/>
  <c r="AL1994" i="2" s="1"/>
  <c r="AS1993" i="2"/>
  <c r="AS1994" i="2" s="1"/>
  <c r="M1993" i="2"/>
  <c r="M1994" i="2" s="1"/>
  <c r="S1993" i="2"/>
  <c r="S1994" i="2" s="1"/>
  <c r="Z1993" i="2"/>
  <c r="Z1994" i="2" s="1"/>
  <c r="AF1993" i="2"/>
  <c r="AF1994" i="2" s="1"/>
  <c r="AN1993" i="2"/>
  <c r="AN1994" i="2" s="1"/>
  <c r="AT1993" i="2"/>
  <c r="AT1994" i="2" s="1"/>
  <c r="M1991" i="2"/>
  <c r="M1992" i="2" s="1"/>
  <c r="S1991" i="2"/>
  <c r="S1992" i="2" s="1"/>
  <c r="Z1991" i="2"/>
  <c r="Z1992" i="2" s="1"/>
  <c r="AF1991" i="2"/>
  <c r="AF1992" i="2" s="1"/>
  <c r="AN1991" i="2"/>
  <c r="AN1992" i="2" s="1"/>
  <c r="AT1991" i="2"/>
  <c r="AT1992" i="2" s="1"/>
  <c r="G1993" i="2"/>
  <c r="N1993" i="2"/>
  <c r="N1994" i="2" s="1"/>
  <c r="T1993" i="2"/>
  <c r="T1994" i="2" s="1"/>
  <c r="AA1993" i="2"/>
  <c r="AA1994" i="2" s="1"/>
  <c r="AG1993" i="2"/>
  <c r="AG1994" i="2" s="1"/>
  <c r="AO1993" i="2"/>
  <c r="AO1994" i="2" s="1"/>
  <c r="AU1993" i="2"/>
  <c r="AU1994" i="2" s="1"/>
  <c r="M1989" i="2"/>
  <c r="M1990" i="2" s="1"/>
  <c r="S1989" i="2"/>
  <c r="S1990" i="2" s="1"/>
  <c r="Z1989" i="2"/>
  <c r="Z1990" i="2" s="1"/>
  <c r="AF1989" i="2"/>
  <c r="AF1990" i="2" s="1"/>
  <c r="AN1989" i="2"/>
  <c r="AN1990" i="2" s="1"/>
  <c r="AT1989" i="2"/>
  <c r="AT1990" i="2" s="1"/>
  <c r="G1991" i="2"/>
  <c r="N1991" i="2"/>
  <c r="N1992" i="2" s="1"/>
  <c r="T1991" i="2"/>
  <c r="T1992" i="2" s="1"/>
  <c r="AA1991" i="2"/>
  <c r="AA1992" i="2" s="1"/>
  <c r="AG1991" i="2"/>
  <c r="AG1992" i="2" s="1"/>
  <c r="AO1991" i="2"/>
  <c r="AO1992" i="2" s="1"/>
  <c r="AU1991" i="2"/>
  <c r="AU1992" i="2" s="1"/>
  <c r="H1993" i="2"/>
  <c r="O1993" i="2"/>
  <c r="O1994" i="2" s="1"/>
  <c r="U1993" i="2"/>
  <c r="U1994" i="2" s="1"/>
  <c r="AB1993" i="2"/>
  <c r="AB1994" i="2" s="1"/>
  <c r="AH1993" i="2"/>
  <c r="AH1994" i="2" s="1"/>
  <c r="AP1993" i="2"/>
  <c r="AP1994" i="2" s="1"/>
  <c r="AV1993" i="2"/>
  <c r="AV1994" i="2" s="1"/>
  <c r="M1987" i="2"/>
  <c r="M1988" i="2" s="1"/>
  <c r="S1987" i="2"/>
  <c r="S1988" i="2" s="1"/>
  <c r="Z1987" i="2"/>
  <c r="Z1988" i="2" s="1"/>
  <c r="AF1987" i="2"/>
  <c r="AF1988" i="2" s="1"/>
  <c r="AN1987" i="2"/>
  <c r="AN1988" i="2" s="1"/>
  <c r="G1989" i="2"/>
  <c r="N1989" i="2"/>
  <c r="N1990" i="2" s="1"/>
  <c r="T1989" i="2"/>
  <c r="T1990" i="2" s="1"/>
  <c r="AA1989" i="2"/>
  <c r="AA1990" i="2" s="1"/>
  <c r="AG1989" i="2"/>
  <c r="AG1990" i="2" s="1"/>
  <c r="AO1989" i="2"/>
  <c r="AO1990" i="2" s="1"/>
  <c r="H1991" i="2"/>
  <c r="O1991" i="2"/>
  <c r="O1992" i="2" s="1"/>
  <c r="U1991" i="2"/>
  <c r="U1992" i="2" s="1"/>
  <c r="AB1991" i="2"/>
  <c r="AB1992" i="2" s="1"/>
  <c r="AH1991" i="2"/>
  <c r="AH1992" i="2" s="1"/>
  <c r="AP1991" i="2"/>
  <c r="AP1992" i="2" s="1"/>
  <c r="I1993" i="2"/>
  <c r="P1993" i="2"/>
  <c r="P1994" i="2" s="1"/>
  <c r="V1993" i="2"/>
  <c r="V1994" i="2" s="1"/>
  <c r="AC1993" i="2"/>
  <c r="AC1994" i="2" s="1"/>
  <c r="AI1993" i="2"/>
  <c r="AI1994" i="2" s="1"/>
  <c r="AQ1993" i="2"/>
  <c r="AQ1994" i="2" s="1"/>
  <c r="H1974" i="2" l="1"/>
  <c r="BR1965" i="2"/>
  <c r="BS1965" i="2" s="1"/>
  <c r="BP1965" i="2"/>
  <c r="BQ1965" i="2" s="1"/>
  <c r="H1986" i="2"/>
  <c r="H1982" i="2"/>
  <c r="H1970" i="2"/>
  <c r="BP1981" i="2"/>
  <c r="BQ1981" i="2" s="1"/>
  <c r="H1972" i="2"/>
  <c r="G1972" i="2"/>
  <c r="BJ1972" i="2" s="1"/>
  <c r="H1976" i="2"/>
  <c r="H1978" i="2"/>
  <c r="H1980" i="2"/>
  <c r="H1988" i="2"/>
  <c r="BR1975" i="2"/>
  <c r="BS1975" i="2" s="1"/>
  <c r="I1990" i="2"/>
  <c r="BP1989" i="2"/>
  <c r="BQ1989" i="2" s="1"/>
  <c r="H1984" i="2"/>
  <c r="H1968" i="2"/>
  <c r="BP1993" i="2"/>
  <c r="BQ1993" i="2" s="1"/>
  <c r="I1982" i="2"/>
  <c r="BP1971" i="2"/>
  <c r="BQ1971" i="2" s="1"/>
  <c r="I1974" i="2"/>
  <c r="I1972" i="2"/>
  <c r="K1972" i="2"/>
  <c r="BR1972" i="2" s="1"/>
  <c r="BR1981" i="2"/>
  <c r="BS1981" i="2" s="1"/>
  <c r="H1966" i="2"/>
  <c r="I1988" i="2"/>
  <c r="I1992" i="2"/>
  <c r="G1988" i="2"/>
  <c r="G1966" i="2"/>
  <c r="BJ1966" i="2" s="1"/>
  <c r="J1992" i="2"/>
  <c r="BP1992" i="2" s="1"/>
  <c r="H1992" i="2"/>
  <c r="H1994" i="2"/>
  <c r="H1990" i="2"/>
  <c r="J1990" i="2"/>
  <c r="BP1990" i="2" s="1"/>
  <c r="J1972" i="2"/>
  <c r="BP1972" i="2" s="1"/>
  <c r="K1982" i="2"/>
  <c r="BR1982" i="2" s="1"/>
  <c r="BP1991" i="2"/>
  <c r="BQ1991" i="2" s="1"/>
  <c r="BN404" i="2"/>
  <c r="BO404" i="2" s="1"/>
  <c r="BN191" i="2"/>
  <c r="BO191" i="2" s="1"/>
  <c r="BR1971" i="2"/>
  <c r="BS1971" i="2" s="1"/>
  <c r="BN1997" i="2"/>
  <c r="BO1997" i="2" s="1"/>
  <c r="K1966" i="2"/>
  <c r="BR1966" i="2" s="1"/>
  <c r="J1966" i="2"/>
  <c r="BP1966" i="2" s="1"/>
  <c r="BM1998" i="2"/>
  <c r="BJ1998" i="2"/>
  <c r="BS1998" i="2"/>
  <c r="BQ1998" i="2"/>
  <c r="J1982" i="2"/>
  <c r="BP1982" i="2" s="1"/>
  <c r="K1976" i="2"/>
  <c r="BR1976" i="2" s="1"/>
  <c r="J1994" i="2"/>
  <c r="BP1994" i="2" s="1"/>
  <c r="K1988" i="2"/>
  <c r="BR1988" i="2" s="1"/>
  <c r="BR1987" i="2"/>
  <c r="BS1987" i="2" s="1"/>
  <c r="J1988" i="2"/>
  <c r="BP1988" i="2" s="1"/>
  <c r="BP1987" i="2"/>
  <c r="BQ1987" i="2" s="1"/>
  <c r="K1990" i="2"/>
  <c r="BR1990" i="2" s="1"/>
  <c r="BR1989" i="2"/>
  <c r="BS1989" i="2" s="1"/>
  <c r="K1992" i="2"/>
  <c r="BR1992" i="2" s="1"/>
  <c r="BR1991" i="2"/>
  <c r="BS1991" i="2" s="1"/>
  <c r="I1986" i="2"/>
  <c r="K1984" i="2"/>
  <c r="BR1984" i="2" s="1"/>
  <c r="BR1983" i="2"/>
  <c r="BS1983" i="2" s="1"/>
  <c r="J1986" i="2"/>
  <c r="BP1986" i="2" s="1"/>
  <c r="BP1985" i="2"/>
  <c r="BQ1985" i="2" s="1"/>
  <c r="I1984" i="2"/>
  <c r="G1978" i="2"/>
  <c r="BM1977" i="2"/>
  <c r="J1970" i="2"/>
  <c r="BP1970" i="2" s="1"/>
  <c r="BP1969" i="2"/>
  <c r="BQ1969" i="2" s="1"/>
  <c r="G1968" i="2"/>
  <c r="BM1967" i="2"/>
  <c r="I1968" i="2"/>
  <c r="I1970" i="2"/>
  <c r="I1978" i="2"/>
  <c r="J1968" i="2"/>
  <c r="BP1968" i="2" s="1"/>
  <c r="BP1967" i="2"/>
  <c r="BQ1967" i="2" s="1"/>
  <c r="I1994" i="2"/>
  <c r="G1990" i="2"/>
  <c r="BM1989" i="2"/>
  <c r="BR1967" i="2"/>
  <c r="BS1967" i="2" s="1"/>
  <c r="K1968" i="2"/>
  <c r="BR1968" i="2" s="1"/>
  <c r="G1980" i="2"/>
  <c r="BM1979" i="2"/>
  <c r="K1974" i="2"/>
  <c r="BR1974" i="2" s="1"/>
  <c r="BR1973" i="2"/>
  <c r="BS1973" i="2" s="1"/>
  <c r="G1974" i="2"/>
  <c r="BM1973" i="2"/>
  <c r="BM1985" i="2"/>
  <c r="G1986" i="2"/>
  <c r="BM1987" i="2"/>
  <c r="J1984" i="2"/>
  <c r="BP1984" i="2" s="1"/>
  <c r="BP1983" i="2"/>
  <c r="BQ1983" i="2" s="1"/>
  <c r="M1972" i="2"/>
  <c r="BM1971" i="2"/>
  <c r="BP1973" i="2"/>
  <c r="BQ1973" i="2" s="1"/>
  <c r="J1974" i="2"/>
  <c r="BP1974" i="2" s="1"/>
  <c r="G1984" i="2"/>
  <c r="BM1983" i="2"/>
  <c r="K1980" i="2"/>
  <c r="BR1980" i="2" s="1"/>
  <c r="BR1979" i="2"/>
  <c r="BS1979" i="2" s="1"/>
  <c r="BM1965" i="2"/>
  <c r="G1982" i="2"/>
  <c r="BM1981" i="2"/>
  <c r="G1994" i="2"/>
  <c r="BM1993" i="2"/>
  <c r="K1994" i="2"/>
  <c r="BR1994" i="2" s="1"/>
  <c r="BR1993" i="2"/>
  <c r="BS1993" i="2" s="1"/>
  <c r="G1976" i="2"/>
  <c r="BM1975" i="2"/>
  <c r="K1970" i="2"/>
  <c r="BR1970" i="2" s="1"/>
  <c r="BR1969" i="2"/>
  <c r="BS1969" i="2" s="1"/>
  <c r="BM1969" i="2"/>
  <c r="G1970" i="2"/>
  <c r="BP1979" i="2"/>
  <c r="BQ1979" i="2" s="1"/>
  <c r="J1980" i="2"/>
  <c r="BP1980" i="2" s="1"/>
  <c r="K1986" i="2"/>
  <c r="BR1986" i="2" s="1"/>
  <c r="BR1985" i="2"/>
  <c r="BS1985" i="2" s="1"/>
  <c r="BP1975" i="2"/>
  <c r="BQ1975" i="2" s="1"/>
  <c r="J1976" i="2"/>
  <c r="BP1976" i="2" s="1"/>
  <c r="I1966" i="2"/>
  <c r="I1980" i="2"/>
  <c r="G1992" i="2"/>
  <c r="BM1991" i="2"/>
  <c r="BR1977" i="2"/>
  <c r="BS1977" i="2" s="1"/>
  <c r="K1978" i="2"/>
  <c r="BR1978" i="2" s="1"/>
  <c r="BP1977" i="2"/>
  <c r="BQ1977" i="2" s="1"/>
  <c r="J1978" i="2"/>
  <c r="BP1978" i="2" s="1"/>
  <c r="I1976" i="2"/>
  <c r="BM1988" i="2" l="1"/>
  <c r="BQ1988" i="2"/>
  <c r="BS1972" i="2"/>
  <c r="BQ1990" i="2"/>
  <c r="BQ1992" i="2"/>
  <c r="BS1982" i="2"/>
  <c r="BJ1988" i="2"/>
  <c r="BQ1972" i="2"/>
  <c r="BS1992" i="2"/>
  <c r="BM1966" i="2"/>
  <c r="BQ1982" i="2"/>
  <c r="BS1988" i="2"/>
  <c r="BS1974" i="2"/>
  <c r="BM1972" i="2"/>
  <c r="BS1990" i="2"/>
  <c r="BQ1974" i="2"/>
  <c r="BN1971" i="2"/>
  <c r="BO1971" i="2" s="1"/>
  <c r="BN1998" i="2"/>
  <c r="BO1998" i="2" s="1"/>
  <c r="BN1989" i="2"/>
  <c r="BO1989" i="2" s="1"/>
  <c r="BN1991" i="2"/>
  <c r="BO1991" i="2" s="1"/>
  <c r="BN1973" i="2"/>
  <c r="BO1973" i="2" s="1"/>
  <c r="BN1983" i="2"/>
  <c r="BO1983" i="2" s="1"/>
  <c r="BN1985" i="2"/>
  <c r="BO1985" i="2" s="1"/>
  <c r="BN1981" i="2"/>
  <c r="BO1981" i="2" s="1"/>
  <c r="BN1975" i="2"/>
  <c r="BO1975" i="2" s="1"/>
  <c r="BN1987" i="2"/>
  <c r="BO1987" i="2" s="1"/>
  <c r="BN1977" i="2"/>
  <c r="BO1977" i="2" s="1"/>
  <c r="BN1967" i="2"/>
  <c r="BO1967" i="2" s="1"/>
  <c r="BQ1980" i="2"/>
  <c r="BS1980" i="2"/>
  <c r="BJ1982" i="2"/>
  <c r="BM1982" i="2"/>
  <c r="BJ1970" i="2"/>
  <c r="BM1970" i="2"/>
  <c r="BJ1980" i="2"/>
  <c r="BM1980" i="2"/>
  <c r="BS1994" i="2"/>
  <c r="BQ1994" i="2"/>
  <c r="BS1968" i="2"/>
  <c r="BQ1968" i="2"/>
  <c r="BJ1978" i="2"/>
  <c r="BM1978" i="2"/>
  <c r="BN1979" i="2"/>
  <c r="BO1979" i="2" s="1"/>
  <c r="BM1974" i="2"/>
  <c r="BJ1974" i="2"/>
  <c r="BQ1970" i="2"/>
  <c r="BS1970" i="2"/>
  <c r="BM1968" i="2"/>
  <c r="BJ1968" i="2"/>
  <c r="BJ1990" i="2"/>
  <c r="BM1990" i="2"/>
  <c r="BS1984" i="2"/>
  <c r="BQ1984" i="2"/>
  <c r="BN1969" i="2"/>
  <c r="BO1969" i="2" s="1"/>
  <c r="BN1965" i="2"/>
  <c r="BO1965" i="2" s="1"/>
  <c r="BQ1978" i="2"/>
  <c r="BS1978" i="2"/>
  <c r="BS1986" i="2"/>
  <c r="BQ1986" i="2"/>
  <c r="BM1984" i="2"/>
  <c r="BJ1984" i="2"/>
  <c r="BQ1976" i="2"/>
  <c r="BS1976" i="2"/>
  <c r="BJ1992" i="2"/>
  <c r="BM1992" i="2"/>
  <c r="BS1966" i="2"/>
  <c r="BQ1966" i="2"/>
  <c r="BJ1976" i="2"/>
  <c r="BM1976" i="2"/>
  <c r="BM1994" i="2"/>
  <c r="BJ1994" i="2"/>
  <c r="BJ1986" i="2"/>
  <c r="BM1986" i="2"/>
  <c r="BN1993" i="2"/>
  <c r="BO1993" i="2" s="1"/>
  <c r="BN1972" i="2" l="1"/>
  <c r="BO1972" i="2" s="1"/>
  <c r="BN1974" i="2"/>
  <c r="BO1974" i="2" s="1"/>
  <c r="BN1988" i="2"/>
  <c r="BO1988" i="2" s="1"/>
  <c r="BN1990" i="2"/>
  <c r="BO1990" i="2" s="1"/>
  <c r="BN1992" i="2"/>
  <c r="BO1992" i="2" s="1"/>
  <c r="BN1982" i="2"/>
  <c r="BO1982" i="2" s="1"/>
  <c r="BN1986" i="2"/>
  <c r="BO1986" i="2" s="1"/>
  <c r="BN1994" i="2"/>
  <c r="BO1994" i="2" s="1"/>
  <c r="BN1968" i="2"/>
  <c r="BO1968" i="2" s="1"/>
  <c r="BN1984" i="2"/>
  <c r="BO1984" i="2" s="1"/>
  <c r="BN1970" i="2"/>
  <c r="BO1970" i="2" s="1"/>
  <c r="BN1980" i="2"/>
  <c r="BO1980" i="2" s="1"/>
  <c r="BN1976" i="2"/>
  <c r="BO1976" i="2" s="1"/>
  <c r="BN1966" i="2"/>
  <c r="BO1966" i="2" s="1"/>
  <c r="BN1978" i="2"/>
  <c r="BO1978" i="2" s="1"/>
  <c r="BL598" i="2" l="1"/>
  <c r="BK598" i="2"/>
  <c r="BH598" i="2"/>
  <c r="BG598" i="2"/>
  <c r="BE598" i="2"/>
  <c r="BD598" i="2"/>
  <c r="BB598" i="2"/>
  <c r="BA598" i="2"/>
  <c r="AZ598" i="2"/>
  <c r="K598" i="2"/>
  <c r="BR598" i="2" s="1"/>
  <c r="J598" i="2"/>
  <c r="BP598" i="2" s="1"/>
  <c r="I598" i="2"/>
  <c r="H598" i="2"/>
  <c r="G598" i="2"/>
  <c r="BR597" i="2"/>
  <c r="BS597" i="2" s="1"/>
  <c r="BP597" i="2"/>
  <c r="BQ597" i="2" s="1"/>
  <c r="BM597" i="2"/>
  <c r="C597" i="2"/>
  <c r="AW597" i="2" s="1"/>
  <c r="B597" i="2"/>
  <c r="BQ598" i="2" l="1"/>
  <c r="BS598" i="2"/>
  <c r="BM598" i="2"/>
  <c r="BJ598" i="2"/>
  <c r="AW598" i="2"/>
  <c r="AR597" i="2"/>
  <c r="AX597" i="2"/>
  <c r="AS597" i="2"/>
  <c r="AU597" i="2"/>
  <c r="AN597" i="2"/>
  <c r="AT597" i="2"/>
  <c r="AO597" i="2"/>
  <c r="AP597" i="2"/>
  <c r="AV597" i="2"/>
  <c r="AQ597" i="2"/>
  <c r="BL400" i="2"/>
  <c r="BK400" i="2"/>
  <c r="BH400" i="2"/>
  <c r="BG400" i="2"/>
  <c r="BE400" i="2"/>
  <c r="BD400" i="2"/>
  <c r="BC400" i="2"/>
  <c r="BB400" i="2"/>
  <c r="BA400" i="2"/>
  <c r="AZ400" i="2"/>
  <c r="C399" i="2"/>
  <c r="AW399" i="2" s="1"/>
  <c r="B399" i="2"/>
  <c r="AQ598" i="2" l="1"/>
  <c r="AU598" i="2"/>
  <c r="AS598" i="2"/>
  <c r="AW400" i="2"/>
  <c r="AP598" i="2"/>
  <c r="AX598" i="2"/>
  <c r="AV598" i="2"/>
  <c r="AO598" i="2"/>
  <c r="AR598" i="2"/>
  <c r="AT598" i="2"/>
  <c r="AN598" i="2"/>
  <c r="BN598" i="2" s="1"/>
  <c r="BO598" i="2" s="1"/>
  <c r="BN597" i="2"/>
  <c r="BO597" i="2" s="1"/>
  <c r="J399" i="2"/>
  <c r="Q399" i="2"/>
  <c r="X399" i="2"/>
  <c r="AD399" i="2"/>
  <c r="AK399" i="2"/>
  <c r="AR399" i="2"/>
  <c r="AX399" i="2"/>
  <c r="S399" i="2"/>
  <c r="Z399" i="2"/>
  <c r="AF399" i="2"/>
  <c r="AN399" i="2"/>
  <c r="AT399" i="2"/>
  <c r="N399" i="2"/>
  <c r="N400" i="2" s="1"/>
  <c r="AA399" i="2"/>
  <c r="AO399" i="2"/>
  <c r="H399" i="2"/>
  <c r="O399" i="2"/>
  <c r="U399" i="2"/>
  <c r="AB399" i="2"/>
  <c r="AH399" i="2"/>
  <c r="AP399" i="2"/>
  <c r="AV399" i="2"/>
  <c r="K399" i="2"/>
  <c r="R399" i="2"/>
  <c r="Y399" i="2"/>
  <c r="Y400" i="2" s="1"/>
  <c r="AE399" i="2"/>
  <c r="AL399" i="2"/>
  <c r="AS399" i="2"/>
  <c r="M399" i="2"/>
  <c r="G399" i="2"/>
  <c r="T399" i="2"/>
  <c r="AG399" i="2"/>
  <c r="AU399" i="2"/>
  <c r="I399" i="2"/>
  <c r="P399" i="2"/>
  <c r="V399" i="2"/>
  <c r="AC399" i="2"/>
  <c r="AI399" i="2"/>
  <c r="AQ399" i="2"/>
  <c r="BL187" i="2"/>
  <c r="BK187" i="2"/>
  <c r="BH187" i="2"/>
  <c r="BG187" i="2"/>
  <c r="BE187" i="2"/>
  <c r="BD187" i="2"/>
  <c r="BC187" i="2"/>
  <c r="BB187" i="2"/>
  <c r="BA187" i="2"/>
  <c r="AZ187" i="2"/>
  <c r="C186" i="2"/>
  <c r="AX186" i="2" s="1"/>
  <c r="AX187" i="2" l="1"/>
  <c r="AH400" i="2"/>
  <c r="AA400" i="2"/>
  <c r="S400" i="2"/>
  <c r="Q400" i="2"/>
  <c r="AI400" i="2"/>
  <c r="T400" i="2"/>
  <c r="AB400" i="2"/>
  <c r="AX400" i="2"/>
  <c r="U400" i="2"/>
  <c r="AT400" i="2"/>
  <c r="AR400" i="2"/>
  <c r="AG400" i="2"/>
  <c r="V400" i="2"/>
  <c r="P400" i="2"/>
  <c r="M400" i="2"/>
  <c r="O400" i="2"/>
  <c r="AN400" i="2"/>
  <c r="AK400" i="2"/>
  <c r="AE400" i="2"/>
  <c r="AV400" i="2"/>
  <c r="AF400" i="2"/>
  <c r="AD400" i="2"/>
  <c r="AC400" i="2"/>
  <c r="R400" i="2"/>
  <c r="AS400" i="2"/>
  <c r="H400" i="2"/>
  <c r="AQ400" i="2"/>
  <c r="AU400" i="2"/>
  <c r="AL400" i="2"/>
  <c r="AP400" i="2"/>
  <c r="AO400" i="2"/>
  <c r="Z400" i="2"/>
  <c r="X400" i="2"/>
  <c r="BP399" i="2"/>
  <c r="BQ399" i="2" s="1"/>
  <c r="J400" i="2"/>
  <c r="BP400" i="2" s="1"/>
  <c r="BM399" i="2"/>
  <c r="G400" i="2"/>
  <c r="K400" i="2"/>
  <c r="BR400" i="2" s="1"/>
  <c r="BR399" i="2"/>
  <c r="BS399" i="2" s="1"/>
  <c r="I400" i="2"/>
  <c r="M186" i="2"/>
  <c r="S186" i="2"/>
  <c r="Z186" i="2"/>
  <c r="AF186" i="2"/>
  <c r="AN186" i="2"/>
  <c r="AT186" i="2"/>
  <c r="R186" i="2"/>
  <c r="AL186" i="2"/>
  <c r="N186" i="2"/>
  <c r="N187" i="2" s="1"/>
  <c r="AG186" i="2"/>
  <c r="AU186" i="2"/>
  <c r="K186" i="2"/>
  <c r="AE186" i="2"/>
  <c r="AS186" i="2"/>
  <c r="AA186" i="2"/>
  <c r="H186" i="2"/>
  <c r="U186" i="2"/>
  <c r="AB186" i="2"/>
  <c r="AH186" i="2"/>
  <c r="AP186" i="2"/>
  <c r="AV186" i="2"/>
  <c r="Y186" i="2"/>
  <c r="Y187" i="2" s="1"/>
  <c r="G186" i="2"/>
  <c r="T186" i="2"/>
  <c r="AO186" i="2"/>
  <c r="O186" i="2"/>
  <c r="I186" i="2"/>
  <c r="P186" i="2"/>
  <c r="V186" i="2"/>
  <c r="AC186" i="2"/>
  <c r="AI186" i="2"/>
  <c r="AQ186" i="2"/>
  <c r="AW186" i="2"/>
  <c r="J186" i="2"/>
  <c r="Q186" i="2"/>
  <c r="X186" i="2"/>
  <c r="AD186" i="2"/>
  <c r="AK186" i="2"/>
  <c r="AR186" i="2"/>
  <c r="BR1274" i="2"/>
  <c r="BP1274" i="2"/>
  <c r="BL1274" i="2"/>
  <c r="BK1274" i="2"/>
  <c r="BH1274" i="2"/>
  <c r="BG1274" i="2"/>
  <c r="BE1274" i="2"/>
  <c r="BD1274" i="2"/>
  <c r="BC1274" i="2"/>
  <c r="BA1274" i="2"/>
  <c r="AZ1274" i="2"/>
  <c r="AX1274" i="2"/>
  <c r="AW1274" i="2"/>
  <c r="AV1274" i="2"/>
  <c r="AU1274" i="2"/>
  <c r="AT1274" i="2"/>
  <c r="AS1274" i="2"/>
  <c r="AR1274" i="2"/>
  <c r="AQ1274" i="2"/>
  <c r="AP1274" i="2"/>
  <c r="AO1274" i="2"/>
  <c r="AN1274" i="2"/>
  <c r="AL1274" i="2"/>
  <c r="AK1274" i="2"/>
  <c r="AI1274" i="2"/>
  <c r="AH1274" i="2"/>
  <c r="AG1274" i="2"/>
  <c r="AF1274" i="2"/>
  <c r="AE1274" i="2"/>
  <c r="AD1274" i="2"/>
  <c r="AC1274" i="2"/>
  <c r="AB1274" i="2"/>
  <c r="Z1274" i="2"/>
  <c r="Y1274" i="2"/>
  <c r="X1274" i="2"/>
  <c r="V1274" i="2"/>
  <c r="U1274" i="2"/>
  <c r="T1274" i="2"/>
  <c r="S1274" i="2"/>
  <c r="R1274" i="2"/>
  <c r="Q1274" i="2"/>
  <c r="O1274" i="2"/>
  <c r="N1274" i="2"/>
  <c r="M1274" i="2"/>
  <c r="H1274" i="2"/>
  <c r="G1274" i="2"/>
  <c r="BJ1274" i="2" s="1"/>
  <c r="BR1273" i="2"/>
  <c r="BS1273" i="2" s="1"/>
  <c r="BP1273" i="2"/>
  <c r="BQ1273" i="2" s="1"/>
  <c r="BM1273" i="2"/>
  <c r="BQ1274" i="2" l="1"/>
  <c r="BS1274" i="2"/>
  <c r="AK187" i="2"/>
  <c r="AL187" i="2"/>
  <c r="AQ187" i="2"/>
  <c r="O187" i="2"/>
  <c r="AP187" i="2"/>
  <c r="AS187" i="2"/>
  <c r="S187" i="2"/>
  <c r="AD187" i="2"/>
  <c r="AI187" i="2"/>
  <c r="AO187" i="2"/>
  <c r="AH187" i="2"/>
  <c r="AE187" i="2"/>
  <c r="R187" i="2"/>
  <c r="M187" i="2"/>
  <c r="AC187" i="2"/>
  <c r="T187" i="2"/>
  <c r="AB187" i="2"/>
  <c r="AT187" i="2"/>
  <c r="Q187" i="2"/>
  <c r="V187" i="2"/>
  <c r="U187" i="2"/>
  <c r="AU187" i="2"/>
  <c r="AN187" i="2"/>
  <c r="X187" i="2"/>
  <c r="AF187" i="2"/>
  <c r="P187" i="2"/>
  <c r="H187" i="2"/>
  <c r="AG187" i="2"/>
  <c r="AR187" i="2"/>
  <c r="AW187" i="2"/>
  <c r="AV187" i="2"/>
  <c r="AA187" i="2"/>
  <c r="Z187" i="2"/>
  <c r="BN399" i="2"/>
  <c r="BO399" i="2" s="1"/>
  <c r="BQ400" i="2"/>
  <c r="BS400" i="2"/>
  <c r="BJ400" i="2"/>
  <c r="BM400" i="2"/>
  <c r="BR186" i="2"/>
  <c r="BS186" i="2" s="1"/>
  <c r="K187" i="2"/>
  <c r="BR187" i="2" s="1"/>
  <c r="G187" i="2"/>
  <c r="BM186" i="2"/>
  <c r="J187" i="2"/>
  <c r="BP187" i="2" s="1"/>
  <c r="BP186" i="2"/>
  <c r="BQ186" i="2" s="1"/>
  <c r="I187" i="2"/>
  <c r="BM1274" i="2"/>
  <c r="BN1273" i="2"/>
  <c r="BO1273" i="2" s="1"/>
  <c r="BB1926" i="2"/>
  <c r="AX1925" i="2"/>
  <c r="AW1925" i="2"/>
  <c r="AV1925" i="2"/>
  <c r="AU1925" i="2"/>
  <c r="AT1925" i="2"/>
  <c r="AS1925" i="2"/>
  <c r="AR1925" i="2"/>
  <c r="AQ1925" i="2"/>
  <c r="AP1925" i="2"/>
  <c r="AO1925" i="2"/>
  <c r="AN1925" i="2"/>
  <c r="AL1925" i="2"/>
  <c r="AK1925" i="2"/>
  <c r="AI1925" i="2"/>
  <c r="AH1925" i="2"/>
  <c r="AG1925" i="2"/>
  <c r="AF1925" i="2"/>
  <c r="AE1925" i="2"/>
  <c r="AD1925" i="2"/>
  <c r="AC1925" i="2"/>
  <c r="AB1925" i="2"/>
  <c r="AA1925" i="2"/>
  <c r="Z1925" i="2"/>
  <c r="Y1925" i="2"/>
  <c r="Y1926" i="2" s="1"/>
  <c r="X1925" i="2"/>
  <c r="V1925" i="2"/>
  <c r="U1925" i="2"/>
  <c r="T1925" i="2"/>
  <c r="S1925" i="2"/>
  <c r="R1925" i="2"/>
  <c r="Q1925" i="2"/>
  <c r="P1925" i="2"/>
  <c r="O1925" i="2"/>
  <c r="N1925" i="2"/>
  <c r="N1926" i="2" s="1"/>
  <c r="M1925" i="2"/>
  <c r="K1925" i="2"/>
  <c r="J1925" i="2"/>
  <c r="I1925" i="2"/>
  <c r="H1925" i="2"/>
  <c r="G1925" i="2"/>
  <c r="BN1274" i="2" l="1"/>
  <c r="BO1274" i="2" s="1"/>
  <c r="BN400" i="2"/>
  <c r="BO400" i="2" s="1"/>
  <c r="BN186" i="2"/>
  <c r="BO186" i="2" s="1"/>
  <c r="BM187" i="2"/>
  <c r="BJ187" i="2"/>
  <c r="BS187" i="2"/>
  <c r="BQ187" i="2"/>
  <c r="AA1926" i="2"/>
  <c r="J1926" i="2"/>
  <c r="S1926" i="2"/>
  <c r="AB1926" i="2"/>
  <c r="AK1926" i="2"/>
  <c r="AT1926" i="2"/>
  <c r="AS1926" i="2"/>
  <c r="K1926" i="2"/>
  <c r="T1926" i="2"/>
  <c r="AC1926" i="2"/>
  <c r="AL1926" i="2"/>
  <c r="AU1926" i="2"/>
  <c r="M1926" i="2"/>
  <c r="U1926" i="2"/>
  <c r="AD1926" i="2"/>
  <c r="AN1926" i="2"/>
  <c r="AV1926" i="2"/>
  <c r="V1926" i="2"/>
  <c r="AE1926" i="2"/>
  <c r="AO1926" i="2"/>
  <c r="AW1926" i="2"/>
  <c r="AI1926" i="2"/>
  <c r="O1926" i="2"/>
  <c r="X1926" i="2"/>
  <c r="AF1926" i="2"/>
  <c r="AP1926" i="2"/>
  <c r="AX1926" i="2"/>
  <c r="I1926" i="2"/>
  <c r="G1926" i="2"/>
  <c r="P1926" i="2"/>
  <c r="AG1926" i="2"/>
  <c r="AQ1926" i="2"/>
  <c r="R1926" i="2"/>
  <c r="H1926" i="2"/>
  <c r="Q1926" i="2"/>
  <c r="Z1926" i="2"/>
  <c r="AH1926" i="2"/>
  <c r="AR1926" i="2"/>
  <c r="I1336" i="2"/>
  <c r="BN187" i="2" l="1"/>
  <c r="BO187" i="2" s="1"/>
  <c r="BB1924" i="2"/>
  <c r="AX1923" i="2"/>
  <c r="AW1923" i="2"/>
  <c r="AV1923" i="2"/>
  <c r="AU1923" i="2"/>
  <c r="AT1923" i="2"/>
  <c r="AS1923" i="2"/>
  <c r="AR1923" i="2"/>
  <c r="AQ1923" i="2"/>
  <c r="AP1923" i="2"/>
  <c r="AO1923" i="2"/>
  <c r="AN1923" i="2"/>
  <c r="AL1923" i="2"/>
  <c r="AK1923" i="2"/>
  <c r="AI1923" i="2"/>
  <c r="AH1923" i="2"/>
  <c r="AG1923" i="2"/>
  <c r="AF1923" i="2"/>
  <c r="AE1923" i="2"/>
  <c r="AD1923" i="2"/>
  <c r="AC1923" i="2"/>
  <c r="AB1923" i="2"/>
  <c r="AA1923" i="2"/>
  <c r="Z1923" i="2"/>
  <c r="Y1923" i="2"/>
  <c r="Y1924" i="2" s="1"/>
  <c r="X1923" i="2"/>
  <c r="V1923" i="2"/>
  <c r="U1923" i="2"/>
  <c r="T1923" i="2"/>
  <c r="S1923" i="2"/>
  <c r="R1923" i="2"/>
  <c r="Q1923" i="2"/>
  <c r="P1923" i="2"/>
  <c r="O1923" i="2"/>
  <c r="N1923" i="2"/>
  <c r="N1924" i="2" s="1"/>
  <c r="M1923" i="2"/>
  <c r="K1923" i="2"/>
  <c r="J1923" i="2"/>
  <c r="I1923" i="2"/>
  <c r="H1923" i="2"/>
  <c r="G1923" i="2"/>
  <c r="BB1922" i="2"/>
  <c r="AX1921" i="2"/>
  <c r="AW1921" i="2"/>
  <c r="AV1921" i="2"/>
  <c r="AU1921" i="2"/>
  <c r="AT1921" i="2"/>
  <c r="AS1921" i="2"/>
  <c r="AR1921" i="2"/>
  <c r="AQ1921" i="2"/>
  <c r="AP1921" i="2"/>
  <c r="AO1921" i="2"/>
  <c r="AN1921" i="2"/>
  <c r="AL1921" i="2"/>
  <c r="AK1921" i="2"/>
  <c r="AI1921" i="2"/>
  <c r="AH1921" i="2"/>
  <c r="AG1921" i="2"/>
  <c r="AF1921" i="2"/>
  <c r="AE1921" i="2"/>
  <c r="AD1921" i="2"/>
  <c r="AC1921" i="2"/>
  <c r="AB1921" i="2"/>
  <c r="AA1921" i="2"/>
  <c r="Z1921" i="2"/>
  <c r="Y1921" i="2"/>
  <c r="Y1922" i="2" s="1"/>
  <c r="X1922" i="2"/>
  <c r="V1921" i="2"/>
  <c r="U1921" i="2"/>
  <c r="T1921" i="2"/>
  <c r="S1921" i="2"/>
  <c r="R1921" i="2"/>
  <c r="Q1921" i="2"/>
  <c r="P1921" i="2"/>
  <c r="O1921" i="2"/>
  <c r="N1921" i="2"/>
  <c r="N1922" i="2" s="1"/>
  <c r="M1922" i="2"/>
  <c r="K1921" i="2"/>
  <c r="J1921" i="2"/>
  <c r="I1921" i="2"/>
  <c r="H1921" i="2"/>
  <c r="G1921" i="2"/>
  <c r="B1921" i="2"/>
  <c r="BB1916" i="2"/>
  <c r="AB1916" i="2"/>
  <c r="AA1916" i="2"/>
  <c r="K1916" i="2"/>
  <c r="J1916" i="2"/>
  <c r="AX1915" i="2"/>
  <c r="AW1915" i="2"/>
  <c r="AV1915" i="2"/>
  <c r="AU1915" i="2"/>
  <c r="AT1915" i="2"/>
  <c r="AS1915" i="2"/>
  <c r="AR1915" i="2"/>
  <c r="AQ1915" i="2"/>
  <c r="AP1915" i="2"/>
  <c r="AO1915" i="2"/>
  <c r="AN1915" i="2"/>
  <c r="AL1915" i="2"/>
  <c r="AK1915" i="2"/>
  <c r="AI1915" i="2"/>
  <c r="AH1915" i="2"/>
  <c r="AG1915" i="2"/>
  <c r="AF1915" i="2"/>
  <c r="AE1915" i="2"/>
  <c r="AD1915" i="2"/>
  <c r="AC1915" i="2"/>
  <c r="Z1915" i="2"/>
  <c r="Y1915" i="2"/>
  <c r="Y1916" i="2" s="1"/>
  <c r="X1915" i="2"/>
  <c r="V1915" i="2"/>
  <c r="U1915" i="2"/>
  <c r="T1915" i="2"/>
  <c r="S1915" i="2"/>
  <c r="R1915" i="2"/>
  <c r="Q1915" i="2"/>
  <c r="P1915" i="2"/>
  <c r="O1915" i="2"/>
  <c r="N1915" i="2"/>
  <c r="N1916" i="2" s="1"/>
  <c r="M1915" i="2"/>
  <c r="I1915" i="2"/>
  <c r="H1915" i="2"/>
  <c r="G1915" i="2"/>
  <c r="B1915" i="2"/>
  <c r="BB1914" i="2"/>
  <c r="AB1914" i="2"/>
  <c r="AA1914" i="2"/>
  <c r="K1914" i="2"/>
  <c r="J1914" i="2"/>
  <c r="AX1913" i="2"/>
  <c r="AW1913" i="2"/>
  <c r="AV1913" i="2"/>
  <c r="AU1913" i="2"/>
  <c r="AT1913" i="2"/>
  <c r="AS1913" i="2"/>
  <c r="AR1913" i="2"/>
  <c r="AQ1913" i="2"/>
  <c r="AP1913" i="2"/>
  <c r="AO1913" i="2"/>
  <c r="AN1913" i="2"/>
  <c r="AL1913" i="2"/>
  <c r="AK1913" i="2"/>
  <c r="AI1913" i="2"/>
  <c r="AH1913" i="2"/>
  <c r="AG1913" i="2"/>
  <c r="AF1913" i="2"/>
  <c r="AE1913" i="2"/>
  <c r="AD1913" i="2"/>
  <c r="AC1913" i="2"/>
  <c r="Z1913" i="2"/>
  <c r="Y1913" i="2"/>
  <c r="Y1914" i="2" s="1"/>
  <c r="X1913" i="2"/>
  <c r="V1913" i="2"/>
  <c r="U1913" i="2"/>
  <c r="T1913" i="2"/>
  <c r="S1913" i="2"/>
  <c r="R1913" i="2"/>
  <c r="Q1913" i="2"/>
  <c r="P1913" i="2"/>
  <c r="O1913" i="2"/>
  <c r="N1913" i="2"/>
  <c r="N1914" i="2" s="1"/>
  <c r="M1913" i="2"/>
  <c r="I1913" i="2"/>
  <c r="H1913" i="2"/>
  <c r="G1913" i="2"/>
  <c r="B1913" i="2"/>
  <c r="BB1912" i="2"/>
  <c r="AB1912" i="2"/>
  <c r="AA1912" i="2"/>
  <c r="K1912" i="2"/>
  <c r="J1912" i="2"/>
  <c r="AX1911" i="2"/>
  <c r="AW1911" i="2"/>
  <c r="AV1911" i="2"/>
  <c r="AU1911" i="2"/>
  <c r="AT1911" i="2"/>
  <c r="AS1911" i="2"/>
  <c r="AR1911" i="2"/>
  <c r="AQ1911" i="2"/>
  <c r="AP1911" i="2"/>
  <c r="AO1911" i="2"/>
  <c r="AN1911" i="2"/>
  <c r="AL1911" i="2"/>
  <c r="AK1911" i="2"/>
  <c r="AI1911" i="2"/>
  <c r="AH1911" i="2"/>
  <c r="AG1911" i="2"/>
  <c r="AF1911" i="2"/>
  <c r="AE1911" i="2"/>
  <c r="AD1911" i="2"/>
  <c r="AC1911" i="2"/>
  <c r="Z1911" i="2"/>
  <c r="Y1911" i="2"/>
  <c r="Y1912" i="2" s="1"/>
  <c r="X1911" i="2"/>
  <c r="V1911" i="2"/>
  <c r="U1911" i="2"/>
  <c r="T1911" i="2"/>
  <c r="S1911" i="2"/>
  <c r="R1911" i="2"/>
  <c r="Q1911" i="2"/>
  <c r="P1911" i="2"/>
  <c r="O1911" i="2"/>
  <c r="N1911" i="2"/>
  <c r="N1912" i="2" s="1"/>
  <c r="M1911" i="2"/>
  <c r="I1911" i="2"/>
  <c r="H1911" i="2"/>
  <c r="G1911" i="2"/>
  <c r="B1911" i="2"/>
  <c r="BB1910" i="2"/>
  <c r="AB1910" i="2"/>
  <c r="AA1910" i="2"/>
  <c r="K1910" i="2"/>
  <c r="J1910" i="2"/>
  <c r="AX1909" i="2"/>
  <c r="AW1909" i="2"/>
  <c r="AV1909" i="2"/>
  <c r="AU1909" i="2"/>
  <c r="AT1909" i="2"/>
  <c r="AS1909" i="2"/>
  <c r="AR1909" i="2"/>
  <c r="AQ1909" i="2"/>
  <c r="AP1909" i="2"/>
  <c r="AO1909" i="2"/>
  <c r="AN1909" i="2"/>
  <c r="AL1909" i="2"/>
  <c r="AK1909" i="2"/>
  <c r="AI1909" i="2"/>
  <c r="AH1909" i="2"/>
  <c r="AG1909" i="2"/>
  <c r="AF1909" i="2"/>
  <c r="AE1909" i="2"/>
  <c r="AD1909" i="2"/>
  <c r="AC1909" i="2"/>
  <c r="Z1909" i="2"/>
  <c r="Y1909" i="2"/>
  <c r="Y1910" i="2" s="1"/>
  <c r="X1909" i="2"/>
  <c r="V1909" i="2"/>
  <c r="U1909" i="2"/>
  <c r="T1909" i="2"/>
  <c r="S1909" i="2"/>
  <c r="R1909" i="2"/>
  <c r="Q1909" i="2"/>
  <c r="P1909" i="2"/>
  <c r="O1909" i="2"/>
  <c r="N1909" i="2"/>
  <c r="N1910" i="2" s="1"/>
  <c r="M1909" i="2"/>
  <c r="I1909" i="2"/>
  <c r="H1909" i="2"/>
  <c r="G1909" i="2"/>
  <c r="B1909" i="2"/>
  <c r="BR1906" i="2"/>
  <c r="BP1906" i="2"/>
  <c r="BL1906" i="2"/>
  <c r="BK1906" i="2"/>
  <c r="BH1906" i="2"/>
  <c r="BG1906" i="2"/>
  <c r="BE1906" i="2"/>
  <c r="BD1906" i="2"/>
  <c r="BC1906" i="2"/>
  <c r="BA1906" i="2"/>
  <c r="AZ1906" i="2"/>
  <c r="AX1906" i="2"/>
  <c r="AW1906" i="2"/>
  <c r="AV1906" i="2"/>
  <c r="AU1906" i="2"/>
  <c r="AT1906" i="2"/>
  <c r="AS1906" i="2"/>
  <c r="AR1906" i="2"/>
  <c r="AQ1906" i="2"/>
  <c r="AP1906" i="2"/>
  <c r="AO1906" i="2"/>
  <c r="AN1906" i="2"/>
  <c r="AL1906" i="2"/>
  <c r="AK1906" i="2"/>
  <c r="AI1906" i="2"/>
  <c r="AH1906" i="2"/>
  <c r="AG1906" i="2"/>
  <c r="AF1906" i="2"/>
  <c r="AE1906" i="2"/>
  <c r="AD1906" i="2"/>
  <c r="AC1906" i="2"/>
  <c r="AB1906" i="2"/>
  <c r="Z1906" i="2"/>
  <c r="Y1906" i="2"/>
  <c r="X1906" i="2"/>
  <c r="V1906" i="2"/>
  <c r="U1906" i="2"/>
  <c r="T1906" i="2"/>
  <c r="S1906" i="2"/>
  <c r="R1906" i="2"/>
  <c r="Q1906" i="2"/>
  <c r="O1906" i="2"/>
  <c r="N1906" i="2"/>
  <c r="M1906" i="2"/>
  <c r="H1906" i="2"/>
  <c r="G1906" i="2"/>
  <c r="BR1905" i="2"/>
  <c r="BS1905" i="2" s="1"/>
  <c r="BP1905" i="2"/>
  <c r="BQ1905" i="2" s="1"/>
  <c r="BM1905" i="2"/>
  <c r="B1905" i="2"/>
  <c r="BN1905" i="2" l="1"/>
  <c r="BO1905" i="2" s="1"/>
  <c r="Q1914" i="2"/>
  <c r="Z1914" i="2"/>
  <c r="AK1914" i="2"/>
  <c r="AT1914" i="2"/>
  <c r="O1916" i="2"/>
  <c r="X1916" i="2"/>
  <c r="AH1916" i="2"/>
  <c r="AR1916" i="2"/>
  <c r="S1922" i="2"/>
  <c r="AB1922" i="2"/>
  <c r="AK1922" i="2"/>
  <c r="AT1922" i="2"/>
  <c r="R1924" i="2"/>
  <c r="AA1924" i="2"/>
  <c r="AI1924" i="2"/>
  <c r="AS1924" i="2"/>
  <c r="O1910" i="2"/>
  <c r="X1910" i="2"/>
  <c r="AH1910" i="2"/>
  <c r="AR1910" i="2"/>
  <c r="M1912" i="2"/>
  <c r="U1912" i="2"/>
  <c r="AF1912" i="2"/>
  <c r="AP1912" i="2"/>
  <c r="AX1912" i="2"/>
  <c r="S1914" i="2"/>
  <c r="AD1914" i="2"/>
  <c r="AN1914" i="2"/>
  <c r="AV1914" i="2"/>
  <c r="S1910" i="2"/>
  <c r="AD1910" i="2"/>
  <c r="AN1910" i="2"/>
  <c r="AV1910" i="2"/>
  <c r="T1910" i="2"/>
  <c r="AE1910" i="2"/>
  <c r="AO1910" i="2"/>
  <c r="AW1910" i="2"/>
  <c r="R1912" i="2"/>
  <c r="AC1912" i="2"/>
  <c r="AL1912" i="2"/>
  <c r="AU1912" i="2"/>
  <c r="P1914" i="2"/>
  <c r="AI1914" i="2"/>
  <c r="AS1914" i="2"/>
  <c r="V1916" i="2"/>
  <c r="AG1916" i="2"/>
  <c r="AQ1916" i="2"/>
  <c r="R1922" i="2"/>
  <c r="AA1922" i="2"/>
  <c r="AI1922" i="2"/>
  <c r="AS1922" i="2"/>
  <c r="Q1924" i="2"/>
  <c r="Z1924" i="2"/>
  <c r="AH1924" i="2"/>
  <c r="AR1924" i="2"/>
  <c r="M1910" i="2"/>
  <c r="U1910" i="2"/>
  <c r="AF1910" i="2"/>
  <c r="AP1910" i="2"/>
  <c r="AX1910" i="2"/>
  <c r="S1912" i="2"/>
  <c r="AD1912" i="2"/>
  <c r="AN1912" i="2"/>
  <c r="AV1912" i="2"/>
  <c r="V1910" i="2"/>
  <c r="AG1910" i="2"/>
  <c r="AQ1910" i="2"/>
  <c r="T1912" i="2"/>
  <c r="AE1912" i="2"/>
  <c r="AO1912" i="2"/>
  <c r="AW1912" i="2"/>
  <c r="R1914" i="2"/>
  <c r="AC1914" i="2"/>
  <c r="AL1914" i="2"/>
  <c r="AU1914" i="2"/>
  <c r="P1916" i="2"/>
  <c r="AI1916" i="2"/>
  <c r="AS1916" i="2"/>
  <c r="T1922" i="2"/>
  <c r="AC1922" i="2"/>
  <c r="AL1922" i="2"/>
  <c r="AU1922" i="2"/>
  <c r="S1924" i="2"/>
  <c r="AB1924" i="2"/>
  <c r="AK1924" i="2"/>
  <c r="AT1924" i="2"/>
  <c r="Q1916" i="2"/>
  <c r="Z1916" i="2"/>
  <c r="AK1916" i="2"/>
  <c r="AT1916" i="2"/>
  <c r="U1922" i="2"/>
  <c r="AD1922" i="2"/>
  <c r="AN1922" i="2"/>
  <c r="AV1922" i="2"/>
  <c r="T1924" i="2"/>
  <c r="AC1924" i="2"/>
  <c r="AL1924" i="2"/>
  <c r="AU1924" i="2"/>
  <c r="P1910" i="2"/>
  <c r="AI1910" i="2"/>
  <c r="AS1910" i="2"/>
  <c r="V1912" i="2"/>
  <c r="AG1912" i="2"/>
  <c r="AQ1912" i="2"/>
  <c r="T1914" i="2"/>
  <c r="AE1914" i="2"/>
  <c r="AO1914" i="2"/>
  <c r="AW1914" i="2"/>
  <c r="R1916" i="2"/>
  <c r="AC1916" i="2"/>
  <c r="AL1916" i="2"/>
  <c r="AU1916" i="2"/>
  <c r="V1922" i="2"/>
  <c r="AE1922" i="2"/>
  <c r="AO1922" i="2"/>
  <c r="AW1922" i="2"/>
  <c r="M1924" i="2"/>
  <c r="U1924" i="2"/>
  <c r="AD1924" i="2"/>
  <c r="AN1924" i="2"/>
  <c r="AV1924" i="2"/>
  <c r="O1922" i="2"/>
  <c r="AF1922" i="2"/>
  <c r="AP1922" i="2"/>
  <c r="AX1922" i="2"/>
  <c r="V1924" i="2"/>
  <c r="AE1924" i="2"/>
  <c r="AO1924" i="2"/>
  <c r="AW1924" i="2"/>
  <c r="Q1910" i="2"/>
  <c r="Z1910" i="2"/>
  <c r="AK1910" i="2"/>
  <c r="AT1910" i="2"/>
  <c r="O1912" i="2"/>
  <c r="X1912" i="2"/>
  <c r="AH1912" i="2"/>
  <c r="AR1912" i="2"/>
  <c r="M1914" i="2"/>
  <c r="U1914" i="2"/>
  <c r="AF1914" i="2"/>
  <c r="AP1914" i="2"/>
  <c r="AX1914" i="2"/>
  <c r="S1916" i="2"/>
  <c r="AD1916" i="2"/>
  <c r="AN1916" i="2"/>
  <c r="AV1916" i="2"/>
  <c r="R1910" i="2"/>
  <c r="AC1910" i="2"/>
  <c r="AL1910" i="2"/>
  <c r="AU1910" i="2"/>
  <c r="P1912" i="2"/>
  <c r="AI1912" i="2"/>
  <c r="AS1912" i="2"/>
  <c r="V1914" i="2"/>
  <c r="AG1914" i="2"/>
  <c r="AQ1914" i="2"/>
  <c r="T1916" i="2"/>
  <c r="AE1916" i="2"/>
  <c r="AO1916" i="2"/>
  <c r="AW1916" i="2"/>
  <c r="P1922" i="2"/>
  <c r="AG1922" i="2"/>
  <c r="AQ1922" i="2"/>
  <c r="O1924" i="2"/>
  <c r="X1924" i="2"/>
  <c r="AF1924" i="2"/>
  <c r="AP1924" i="2"/>
  <c r="AX1924" i="2"/>
  <c r="Q1912" i="2"/>
  <c r="Z1912" i="2"/>
  <c r="AK1912" i="2"/>
  <c r="AT1912" i="2"/>
  <c r="O1914" i="2"/>
  <c r="X1914" i="2"/>
  <c r="AH1914" i="2"/>
  <c r="AR1914" i="2"/>
  <c r="M1916" i="2"/>
  <c r="U1916" i="2"/>
  <c r="AF1916" i="2"/>
  <c r="AP1916" i="2"/>
  <c r="AX1916" i="2"/>
  <c r="Q1922" i="2"/>
  <c r="Z1922" i="2"/>
  <c r="AH1922" i="2"/>
  <c r="AR1922" i="2"/>
  <c r="P1924" i="2"/>
  <c r="AG1924" i="2"/>
  <c r="AQ1924" i="2"/>
  <c r="BS1906" i="2"/>
  <c r="BM1906" i="2"/>
  <c r="BQ1906" i="2"/>
  <c r="G1922" i="2"/>
  <c r="I1910" i="2"/>
  <c r="I1912" i="2"/>
  <c r="G1914" i="2"/>
  <c r="H1916" i="2"/>
  <c r="I1922" i="2"/>
  <c r="I1924" i="2"/>
  <c r="H1914" i="2"/>
  <c r="I1916" i="2"/>
  <c r="J1922" i="2"/>
  <c r="J1924" i="2"/>
  <c r="G1910" i="2"/>
  <c r="G1912" i="2"/>
  <c r="H1910" i="2"/>
  <c r="H1912" i="2"/>
  <c r="G1916" i="2"/>
  <c r="H1922" i="2"/>
  <c r="I1914" i="2"/>
  <c r="K1922" i="2"/>
  <c r="K1924" i="2"/>
  <c r="G1924" i="2"/>
  <c r="H1924" i="2"/>
  <c r="BJ1906" i="2"/>
  <c r="BB550" i="2"/>
  <c r="BB352" i="2"/>
  <c r="BB139" i="2"/>
  <c r="BN1906" i="2" l="1"/>
  <c r="BO1906" i="2" s="1"/>
  <c r="AK1839" i="2"/>
  <c r="AK1837" i="2"/>
  <c r="AK1835" i="2"/>
  <c r="AK1833" i="2"/>
  <c r="AK1831" i="2"/>
  <c r="AK1829" i="2"/>
  <c r="AK1827" i="2"/>
  <c r="AK1825" i="2"/>
  <c r="AD1849" i="2" l="1"/>
  <c r="AD1847" i="2"/>
  <c r="AD1845" i="2"/>
  <c r="AD1843" i="2"/>
  <c r="AD1841" i="2"/>
  <c r="AD1839" i="2"/>
  <c r="AD1837" i="2"/>
  <c r="AD1835" i="2"/>
  <c r="AD1833" i="2"/>
  <c r="AD1831" i="2"/>
  <c r="AD1829" i="2"/>
  <c r="AD1827" i="2"/>
  <c r="AD1825" i="2"/>
  <c r="AD1823" i="2"/>
  <c r="AD1821" i="2"/>
  <c r="S1849" i="2"/>
  <c r="S1847" i="2"/>
  <c r="S1845" i="2"/>
  <c r="S1841" i="2"/>
  <c r="S1839" i="2"/>
  <c r="S1837" i="2"/>
  <c r="S1835" i="2"/>
  <c r="S1833" i="2"/>
  <c r="S1831" i="2"/>
  <c r="S1829" i="2"/>
  <c r="S1827" i="2"/>
  <c r="S1825" i="2"/>
  <c r="S1823" i="2"/>
  <c r="X1849" i="2"/>
  <c r="X1847" i="2"/>
  <c r="X1845" i="2"/>
  <c r="X1843" i="2"/>
  <c r="X1841" i="2"/>
  <c r="X1839" i="2"/>
  <c r="X1837" i="2"/>
  <c r="X1835" i="2"/>
  <c r="X1833" i="2"/>
  <c r="X1831" i="2"/>
  <c r="X1829" i="2"/>
  <c r="X1827" i="2"/>
  <c r="X1825" i="2"/>
  <c r="X1823" i="2"/>
  <c r="M1849" i="2"/>
  <c r="M1847" i="2"/>
  <c r="M1845" i="2"/>
  <c r="M1843" i="2"/>
  <c r="M1841" i="2"/>
  <c r="M1839" i="2"/>
  <c r="M1837" i="2"/>
  <c r="M1835" i="2"/>
  <c r="M1833" i="2"/>
  <c r="M1831" i="2"/>
  <c r="M1829" i="2"/>
  <c r="M1827" i="2"/>
  <c r="M1825" i="2"/>
  <c r="M1823" i="2"/>
  <c r="I1856" i="2" l="1"/>
  <c r="BR1833" i="2" l="1"/>
  <c r="BP1833" i="2"/>
  <c r="BL1833" i="2"/>
  <c r="BK1833" i="2"/>
  <c r="BH1833" i="2"/>
  <c r="BG1833" i="2"/>
  <c r="BE1833" i="2"/>
  <c r="BD1833" i="2"/>
  <c r="BC1833" i="2"/>
  <c r="BA1833" i="2"/>
  <c r="AZ1833" i="2"/>
  <c r="AX1833" i="2"/>
  <c r="AW1833" i="2"/>
  <c r="AV1833" i="2"/>
  <c r="AU1833" i="2"/>
  <c r="AT1833" i="2"/>
  <c r="AS1833" i="2"/>
  <c r="AR1833" i="2"/>
  <c r="AQ1833" i="2"/>
  <c r="AP1833" i="2"/>
  <c r="AO1833" i="2"/>
  <c r="AN1833" i="2"/>
  <c r="AL1833" i="2"/>
  <c r="AI1833" i="2"/>
  <c r="AH1833" i="2"/>
  <c r="AG1833" i="2"/>
  <c r="AF1833" i="2"/>
  <c r="AE1833" i="2"/>
  <c r="AC1833" i="2"/>
  <c r="AB1833" i="2"/>
  <c r="Z1833" i="2"/>
  <c r="Y1833" i="2"/>
  <c r="V1833" i="2"/>
  <c r="U1833" i="2"/>
  <c r="T1833" i="2"/>
  <c r="R1833" i="2"/>
  <c r="Q1833" i="2"/>
  <c r="O1833" i="2"/>
  <c r="N1833" i="2"/>
  <c r="BR1832" i="2"/>
  <c r="BS1832" i="2" s="1"/>
  <c r="BP1832" i="2"/>
  <c r="BQ1832" i="2" s="1"/>
  <c r="BM1832" i="2"/>
  <c r="BQ1833" i="2" l="1"/>
  <c r="BM1833" i="2"/>
  <c r="BN1832" i="2"/>
  <c r="BO1832" i="2" s="1"/>
  <c r="BS1833" i="2"/>
  <c r="BJ1833" i="2"/>
  <c r="BR1845" i="2"/>
  <c r="BP1845" i="2"/>
  <c r="BL1845" i="2"/>
  <c r="BK1845" i="2"/>
  <c r="BH1845" i="2"/>
  <c r="BG1845" i="2"/>
  <c r="BE1845" i="2"/>
  <c r="BD1845" i="2"/>
  <c r="BC1845" i="2"/>
  <c r="BA1845" i="2"/>
  <c r="AZ1845" i="2"/>
  <c r="AX1845" i="2"/>
  <c r="AW1845" i="2"/>
  <c r="AV1845" i="2"/>
  <c r="AU1845" i="2"/>
  <c r="AT1845" i="2"/>
  <c r="AS1845" i="2"/>
  <c r="AR1845" i="2"/>
  <c r="AQ1845" i="2"/>
  <c r="AP1845" i="2"/>
  <c r="AO1845" i="2"/>
  <c r="AN1845" i="2"/>
  <c r="AL1845" i="2"/>
  <c r="AK1845" i="2"/>
  <c r="AI1845" i="2"/>
  <c r="AH1845" i="2"/>
  <c r="AG1845" i="2"/>
  <c r="AF1845" i="2"/>
  <c r="AE1845" i="2"/>
  <c r="AC1845" i="2"/>
  <c r="AB1845" i="2"/>
  <c r="Z1845" i="2"/>
  <c r="Y1845" i="2"/>
  <c r="V1845" i="2"/>
  <c r="U1845" i="2"/>
  <c r="T1845" i="2"/>
  <c r="R1845" i="2"/>
  <c r="Q1845" i="2"/>
  <c r="O1845" i="2"/>
  <c r="N1845" i="2"/>
  <c r="BR1844" i="2"/>
  <c r="BS1844" i="2" s="1"/>
  <c r="BP1844" i="2"/>
  <c r="BQ1844" i="2" s="1"/>
  <c r="BM1844" i="2"/>
  <c r="BN1833" i="2" l="1"/>
  <c r="BO1833" i="2" s="1"/>
  <c r="BM1845" i="2"/>
  <c r="BQ1845" i="2"/>
  <c r="BS1845" i="2"/>
  <c r="BN1844" i="2"/>
  <c r="BO1844" i="2" s="1"/>
  <c r="BJ1845" i="2"/>
  <c r="K1856" i="2"/>
  <c r="BN1845" i="2" l="1"/>
  <c r="BO1845" i="2" s="1"/>
  <c r="I1852" i="2"/>
  <c r="K1852" i="2"/>
  <c r="J1852" i="2"/>
  <c r="BR1849" i="2" l="1"/>
  <c r="BP1849" i="2"/>
  <c r="BL1849" i="2"/>
  <c r="BK1849" i="2"/>
  <c r="BH1849" i="2"/>
  <c r="BG1849" i="2"/>
  <c r="BE1849" i="2"/>
  <c r="BD1849" i="2"/>
  <c r="BC1849" i="2"/>
  <c r="BA1849" i="2"/>
  <c r="AZ1849" i="2"/>
  <c r="AX1849" i="2"/>
  <c r="AW1849" i="2"/>
  <c r="AV1849" i="2"/>
  <c r="AU1849" i="2"/>
  <c r="AT1849" i="2"/>
  <c r="AS1849" i="2"/>
  <c r="AR1849" i="2"/>
  <c r="AQ1849" i="2"/>
  <c r="AP1849" i="2"/>
  <c r="AO1849" i="2"/>
  <c r="AN1849" i="2"/>
  <c r="AL1849" i="2"/>
  <c r="AK1849" i="2"/>
  <c r="AI1849" i="2"/>
  <c r="AH1849" i="2"/>
  <c r="AG1849" i="2"/>
  <c r="AF1849" i="2"/>
  <c r="AE1849" i="2"/>
  <c r="AC1849" i="2"/>
  <c r="AB1849" i="2"/>
  <c r="Z1849" i="2"/>
  <c r="Y1849" i="2"/>
  <c r="V1849" i="2"/>
  <c r="U1849" i="2"/>
  <c r="T1849" i="2"/>
  <c r="R1849" i="2"/>
  <c r="Q1849" i="2"/>
  <c r="O1849" i="2"/>
  <c r="N1849" i="2"/>
  <c r="BJ1849" i="2"/>
  <c r="BR1848" i="2"/>
  <c r="BS1848" i="2" s="1"/>
  <c r="BP1848" i="2"/>
  <c r="BQ1848" i="2" s="1"/>
  <c r="BM1848" i="2"/>
  <c r="B1848" i="2"/>
  <c r="BQ1849" i="2" l="1"/>
  <c r="BS1849" i="2"/>
  <c r="BM1849" i="2"/>
  <c r="BN1848" i="2"/>
  <c r="BO1848" i="2" s="1"/>
  <c r="J1858" i="2"/>
  <c r="BN1849" i="2" l="1"/>
  <c r="BO1849" i="2" s="1"/>
  <c r="I1858" i="2"/>
  <c r="BP1858" i="2" l="1"/>
  <c r="BK1858" i="2"/>
  <c r="BH1858" i="2"/>
  <c r="BG1858" i="2"/>
  <c r="BE1858" i="2"/>
  <c r="BD1858" i="2"/>
  <c r="BC1858" i="2"/>
  <c r="BA1858" i="2"/>
  <c r="AZ1858" i="2"/>
  <c r="AX1858" i="2"/>
  <c r="AW1858" i="2"/>
  <c r="AV1858" i="2"/>
  <c r="AU1858" i="2"/>
  <c r="AT1858" i="2"/>
  <c r="AS1858" i="2"/>
  <c r="AR1858" i="2"/>
  <c r="AQ1858" i="2"/>
  <c r="AP1858" i="2"/>
  <c r="AO1858" i="2"/>
  <c r="AN1858" i="2"/>
  <c r="AL1858" i="2"/>
  <c r="AK1858" i="2"/>
  <c r="AI1858" i="2"/>
  <c r="AH1858" i="2"/>
  <c r="AG1858" i="2"/>
  <c r="AF1858" i="2"/>
  <c r="AE1858" i="2"/>
  <c r="AD1858" i="2"/>
  <c r="AC1858" i="2"/>
  <c r="AB1858" i="2"/>
  <c r="Z1858" i="2"/>
  <c r="Y1858" i="2"/>
  <c r="X1858" i="2"/>
  <c r="V1858" i="2"/>
  <c r="U1858" i="2"/>
  <c r="T1858" i="2"/>
  <c r="S1858" i="2"/>
  <c r="R1858" i="2"/>
  <c r="Q1858" i="2"/>
  <c r="O1858" i="2"/>
  <c r="N1858" i="2"/>
  <c r="M1858" i="2"/>
  <c r="K1858" i="2"/>
  <c r="BR1858" i="2" s="1"/>
  <c r="H1858" i="2"/>
  <c r="G1858" i="2"/>
  <c r="BR1857" i="2"/>
  <c r="BS1857" i="2" s="1"/>
  <c r="BP1857" i="2"/>
  <c r="BQ1857" i="2" s="1"/>
  <c r="BM1857" i="2"/>
  <c r="B1857" i="2"/>
  <c r="BS1858" i="2" l="1"/>
  <c r="BM1858" i="2"/>
  <c r="BQ1858" i="2"/>
  <c r="BN1857" i="2"/>
  <c r="BO1857" i="2" s="1"/>
  <c r="BJ1858" i="2"/>
  <c r="BN1858" i="2" l="1"/>
  <c r="BO1858" i="2" s="1"/>
  <c r="BR1856" i="2"/>
  <c r="BP1856" i="2"/>
  <c r="BL1856" i="2"/>
  <c r="BK1856" i="2"/>
  <c r="BH1856" i="2"/>
  <c r="BG1856" i="2"/>
  <c r="BE1856" i="2"/>
  <c r="BD1856" i="2"/>
  <c r="BC1856" i="2"/>
  <c r="BA1856" i="2"/>
  <c r="AZ1856" i="2"/>
  <c r="AX1856" i="2"/>
  <c r="AW1856" i="2"/>
  <c r="AV1856" i="2"/>
  <c r="AU1856" i="2"/>
  <c r="AT1856" i="2"/>
  <c r="AS1856" i="2"/>
  <c r="AR1856" i="2"/>
  <c r="AQ1856" i="2"/>
  <c r="AP1856" i="2"/>
  <c r="AO1856" i="2"/>
  <c r="AN1856" i="2"/>
  <c r="AL1856" i="2"/>
  <c r="AK1856" i="2"/>
  <c r="AI1856" i="2"/>
  <c r="AH1856" i="2"/>
  <c r="AG1856" i="2"/>
  <c r="AF1856" i="2"/>
  <c r="AE1856" i="2"/>
  <c r="AD1856" i="2"/>
  <c r="AC1856" i="2"/>
  <c r="AB1856" i="2"/>
  <c r="Z1856" i="2"/>
  <c r="Y1856" i="2"/>
  <c r="X1856" i="2"/>
  <c r="V1856" i="2"/>
  <c r="U1856" i="2"/>
  <c r="T1856" i="2"/>
  <c r="S1856" i="2"/>
  <c r="R1856" i="2"/>
  <c r="Q1856" i="2"/>
  <c r="O1856" i="2"/>
  <c r="N1856" i="2"/>
  <c r="M1856" i="2"/>
  <c r="H1856" i="2"/>
  <c r="G1856" i="2"/>
  <c r="BR1855" i="2"/>
  <c r="BS1855" i="2" s="1"/>
  <c r="BP1855" i="2"/>
  <c r="BQ1855" i="2" s="1"/>
  <c r="BM1855" i="2"/>
  <c r="B1855" i="2"/>
  <c r="BR1854" i="2"/>
  <c r="BP1854" i="2"/>
  <c r="BL1854" i="2"/>
  <c r="BK1854" i="2"/>
  <c r="BJ1854" i="2"/>
  <c r="BH1854" i="2"/>
  <c r="BG1854" i="2"/>
  <c r="BE1854" i="2"/>
  <c r="BD1854" i="2"/>
  <c r="BC1854" i="2"/>
  <c r="BA1854" i="2"/>
  <c r="AZ1854" i="2"/>
  <c r="AX1854" i="2"/>
  <c r="AW1854" i="2"/>
  <c r="AV1854" i="2"/>
  <c r="AU1854" i="2"/>
  <c r="AT1854" i="2"/>
  <c r="AS1854" i="2"/>
  <c r="AR1854" i="2"/>
  <c r="AQ1854" i="2"/>
  <c r="AP1854" i="2"/>
  <c r="AO1854" i="2"/>
  <c r="AN1854" i="2"/>
  <c r="AL1854" i="2"/>
  <c r="AK1854" i="2"/>
  <c r="AI1854" i="2"/>
  <c r="AH1854" i="2"/>
  <c r="AG1854" i="2"/>
  <c r="AF1854" i="2"/>
  <c r="AE1854" i="2"/>
  <c r="AD1854" i="2"/>
  <c r="AC1854" i="2"/>
  <c r="AB1854" i="2"/>
  <c r="Z1854" i="2"/>
  <c r="Y1854" i="2"/>
  <c r="X1854" i="2"/>
  <c r="V1854" i="2"/>
  <c r="U1854" i="2"/>
  <c r="T1854" i="2"/>
  <c r="S1854" i="2"/>
  <c r="R1854" i="2"/>
  <c r="Q1854" i="2"/>
  <c r="O1854" i="2"/>
  <c r="N1854" i="2"/>
  <c r="M1854" i="2"/>
  <c r="BR1853" i="2"/>
  <c r="BS1853" i="2" s="1"/>
  <c r="BP1853" i="2"/>
  <c r="BQ1853" i="2" s="1"/>
  <c r="BM1853" i="2"/>
  <c r="B1853" i="2"/>
  <c r="BR1852" i="2"/>
  <c r="BP1852" i="2"/>
  <c r="BL1852" i="2"/>
  <c r="BK1852" i="2"/>
  <c r="BH1852" i="2"/>
  <c r="BG1852" i="2"/>
  <c r="BE1852" i="2"/>
  <c r="BD1852" i="2"/>
  <c r="BC1852" i="2"/>
  <c r="BA1852" i="2"/>
  <c r="AZ1852" i="2"/>
  <c r="AX1852" i="2"/>
  <c r="AW1852" i="2"/>
  <c r="AV1852" i="2"/>
  <c r="AU1852" i="2"/>
  <c r="AT1852" i="2"/>
  <c r="AS1852" i="2"/>
  <c r="AR1852" i="2"/>
  <c r="AQ1852" i="2"/>
  <c r="AP1852" i="2"/>
  <c r="AO1852" i="2"/>
  <c r="AN1852" i="2"/>
  <c r="AL1852" i="2"/>
  <c r="AK1852" i="2"/>
  <c r="AI1852" i="2"/>
  <c r="AH1852" i="2"/>
  <c r="AG1852" i="2"/>
  <c r="AF1852" i="2"/>
  <c r="AE1852" i="2"/>
  <c r="AD1852" i="2"/>
  <c r="AC1852" i="2"/>
  <c r="AB1852" i="2"/>
  <c r="Z1852" i="2"/>
  <c r="Y1852" i="2"/>
  <c r="X1852" i="2"/>
  <c r="V1852" i="2"/>
  <c r="U1852" i="2"/>
  <c r="T1852" i="2"/>
  <c r="S1852" i="2"/>
  <c r="R1852" i="2"/>
  <c r="Q1852" i="2"/>
  <c r="O1852" i="2"/>
  <c r="N1852" i="2"/>
  <c r="M1852" i="2"/>
  <c r="H1852" i="2"/>
  <c r="G1852" i="2"/>
  <c r="BJ1852" i="2" s="1"/>
  <c r="BR1851" i="2"/>
  <c r="BS1851" i="2" s="1"/>
  <c r="BP1851" i="2"/>
  <c r="BQ1851" i="2" s="1"/>
  <c r="BM1851" i="2"/>
  <c r="B1851" i="2"/>
  <c r="BQ1852" i="2" l="1"/>
  <c r="BQ1854" i="2"/>
  <c r="BQ1856" i="2"/>
  <c r="BN1853" i="2"/>
  <c r="BO1853" i="2" s="1"/>
  <c r="BS1854" i="2"/>
  <c r="BS1856" i="2"/>
  <c r="BM1852" i="2"/>
  <c r="BM1854" i="2"/>
  <c r="BM1856" i="2"/>
  <c r="BN1851" i="2"/>
  <c r="BO1851" i="2" s="1"/>
  <c r="BS1852" i="2"/>
  <c r="BN1855" i="2"/>
  <c r="BO1855" i="2" s="1"/>
  <c r="BJ1856" i="2"/>
  <c r="BR1847" i="2"/>
  <c r="BP1847" i="2"/>
  <c r="BL1847" i="2"/>
  <c r="BK1847" i="2"/>
  <c r="BH1847" i="2"/>
  <c r="BG1847" i="2"/>
  <c r="BE1847" i="2"/>
  <c r="BD1847" i="2"/>
  <c r="BC1847" i="2"/>
  <c r="BA1847" i="2"/>
  <c r="AZ1847" i="2"/>
  <c r="AX1847" i="2"/>
  <c r="AW1847" i="2"/>
  <c r="AV1847" i="2"/>
  <c r="AU1847" i="2"/>
  <c r="AT1847" i="2"/>
  <c r="AS1847" i="2"/>
  <c r="AR1847" i="2"/>
  <c r="AQ1847" i="2"/>
  <c r="AP1847" i="2"/>
  <c r="AO1847" i="2"/>
  <c r="AN1847" i="2"/>
  <c r="AL1847" i="2"/>
  <c r="AK1847" i="2"/>
  <c r="AI1847" i="2"/>
  <c r="AH1847" i="2"/>
  <c r="AG1847" i="2"/>
  <c r="AF1847" i="2"/>
  <c r="AE1847" i="2"/>
  <c r="AC1847" i="2"/>
  <c r="AB1847" i="2"/>
  <c r="Z1847" i="2"/>
  <c r="Y1847" i="2"/>
  <c r="V1847" i="2"/>
  <c r="U1847" i="2"/>
  <c r="T1847" i="2"/>
  <c r="R1847" i="2"/>
  <c r="Q1847" i="2"/>
  <c r="O1847" i="2"/>
  <c r="N1847" i="2"/>
  <c r="BJ1847" i="2"/>
  <c r="BR1846" i="2"/>
  <c r="BS1846" i="2" s="1"/>
  <c r="BP1846" i="2"/>
  <c r="BQ1846" i="2" s="1"/>
  <c r="BM1846" i="2"/>
  <c r="B1846" i="2"/>
  <c r="BN1856" i="2" l="1"/>
  <c r="BO1856" i="2" s="1"/>
  <c r="BN1854" i="2"/>
  <c r="BO1854" i="2" s="1"/>
  <c r="BQ1847" i="2"/>
  <c r="BN1852" i="2"/>
  <c r="BO1852" i="2" s="1"/>
  <c r="BS1847" i="2"/>
  <c r="BM1847" i="2"/>
  <c r="BN1846" i="2"/>
  <c r="BO1846" i="2" s="1"/>
  <c r="BL1161" i="2"/>
  <c r="BK1161" i="2"/>
  <c r="BH1161" i="2"/>
  <c r="BG1161" i="2"/>
  <c r="BE1161" i="2"/>
  <c r="BD1161" i="2"/>
  <c r="BC1161" i="2"/>
  <c r="BA1161" i="2"/>
  <c r="AZ1161" i="2"/>
  <c r="AX1161" i="2"/>
  <c r="AW1161" i="2"/>
  <c r="AV1161" i="2"/>
  <c r="AU1161" i="2"/>
  <c r="AT1161" i="2"/>
  <c r="AS1161" i="2"/>
  <c r="AR1161" i="2"/>
  <c r="AQ1161" i="2"/>
  <c r="AP1161" i="2"/>
  <c r="AO1161" i="2"/>
  <c r="AN1161" i="2"/>
  <c r="AL1161" i="2"/>
  <c r="AK1161" i="2"/>
  <c r="AI1161" i="2"/>
  <c r="AH1161" i="2"/>
  <c r="AG1161" i="2"/>
  <c r="AF1161" i="2"/>
  <c r="AE1161" i="2"/>
  <c r="AD1161" i="2"/>
  <c r="AC1161" i="2"/>
  <c r="AB1161" i="2"/>
  <c r="Z1161" i="2"/>
  <c r="Y1161" i="2"/>
  <c r="X1161" i="2"/>
  <c r="V1161" i="2"/>
  <c r="U1161" i="2"/>
  <c r="T1161" i="2"/>
  <c r="S1161" i="2"/>
  <c r="R1161" i="2"/>
  <c r="Q1161" i="2"/>
  <c r="O1161" i="2"/>
  <c r="N1161" i="2"/>
  <c r="M1161" i="2"/>
  <c r="K1161" i="2"/>
  <c r="BR1161" i="2" s="1"/>
  <c r="J1161" i="2"/>
  <c r="BP1161" i="2" s="1"/>
  <c r="I1161" i="2"/>
  <c r="H1161" i="2"/>
  <c r="G1161" i="2"/>
  <c r="BJ1161" i="2" s="1"/>
  <c r="BR1160" i="2"/>
  <c r="BP1160" i="2"/>
  <c r="BM1160" i="2"/>
  <c r="B1160" i="2"/>
  <c r="BN1847" i="2" l="1"/>
  <c r="BO1847" i="2" s="1"/>
  <c r="BQ1161" i="2"/>
  <c r="BS1161" i="2"/>
  <c r="BM1161" i="2"/>
  <c r="BS1160" i="2"/>
  <c r="BQ1160" i="2"/>
  <c r="BN1161" i="2" l="1"/>
  <c r="BO1161" i="2" s="1"/>
  <c r="BN1160" i="2"/>
  <c r="BO1160" i="2" s="1"/>
  <c r="BL550" i="2"/>
  <c r="BK550" i="2"/>
  <c r="BH550" i="2"/>
  <c r="BG550" i="2"/>
  <c r="BE550" i="2"/>
  <c r="BD550" i="2"/>
  <c r="BA550" i="2"/>
  <c r="AZ550" i="2"/>
  <c r="K550" i="2"/>
  <c r="BR550" i="2" s="1"/>
  <c r="J550" i="2"/>
  <c r="BP550" i="2" s="1"/>
  <c r="I550" i="2"/>
  <c r="H550" i="2"/>
  <c r="G550" i="2"/>
  <c r="BJ550" i="2" s="1"/>
  <c r="BR549" i="2"/>
  <c r="BP549" i="2"/>
  <c r="C549" i="2"/>
  <c r="AV549" i="2" s="1"/>
  <c r="B549" i="2"/>
  <c r="BL352" i="2"/>
  <c r="BK352" i="2"/>
  <c r="BH352" i="2"/>
  <c r="BG352" i="2"/>
  <c r="BE352" i="2"/>
  <c r="BD352" i="2"/>
  <c r="BC352" i="2"/>
  <c r="BA352" i="2"/>
  <c r="AZ352" i="2"/>
  <c r="C351" i="2"/>
  <c r="AW351" i="2" s="1"/>
  <c r="B351" i="2"/>
  <c r="BL139" i="2"/>
  <c r="BK139" i="2"/>
  <c r="BH139" i="2"/>
  <c r="BG139" i="2"/>
  <c r="BE139" i="2"/>
  <c r="BD139" i="2"/>
  <c r="BC139" i="2"/>
  <c r="BA139" i="2"/>
  <c r="AZ139" i="2"/>
  <c r="C138" i="2"/>
  <c r="AW138" i="2" s="1"/>
  <c r="B138" i="2"/>
  <c r="AV550" i="2" l="1"/>
  <c r="AW139" i="2"/>
  <c r="AW352" i="2"/>
  <c r="AC549" i="2"/>
  <c r="X549" i="2"/>
  <c r="AR549" i="2"/>
  <c r="AW549" i="2"/>
  <c r="AD549" i="2"/>
  <c r="AI549" i="2"/>
  <c r="Q549" i="2"/>
  <c r="AK549" i="2"/>
  <c r="AX549" i="2"/>
  <c r="P549" i="2"/>
  <c r="V549" i="2"/>
  <c r="AQ549" i="2"/>
  <c r="R549" i="2"/>
  <c r="Y549" i="2"/>
  <c r="Y550" i="2" s="1"/>
  <c r="AE549" i="2"/>
  <c r="AL549" i="2"/>
  <c r="AS549" i="2"/>
  <c r="N549" i="2"/>
  <c r="N550" i="2" s="1"/>
  <c r="T549" i="2"/>
  <c r="AA549" i="2"/>
  <c r="AG549" i="2"/>
  <c r="AO549" i="2"/>
  <c r="AU549" i="2"/>
  <c r="M549" i="2"/>
  <c r="S549" i="2"/>
  <c r="Z549" i="2"/>
  <c r="AF549" i="2"/>
  <c r="AN549" i="2"/>
  <c r="AT549" i="2"/>
  <c r="O549" i="2"/>
  <c r="U549" i="2"/>
  <c r="AB549" i="2"/>
  <c r="AH549" i="2"/>
  <c r="AP549" i="2"/>
  <c r="G351" i="2"/>
  <c r="T351" i="2"/>
  <c r="AG351" i="2"/>
  <c r="AU351" i="2"/>
  <c r="J351" i="2"/>
  <c r="Q351" i="2"/>
  <c r="X351" i="2"/>
  <c r="AD351" i="2"/>
  <c r="AK351" i="2"/>
  <c r="AR351" i="2"/>
  <c r="AX351" i="2"/>
  <c r="M351" i="2"/>
  <c r="S351" i="2"/>
  <c r="Z351" i="2"/>
  <c r="AF351" i="2"/>
  <c r="AN351" i="2"/>
  <c r="AT351" i="2"/>
  <c r="N351" i="2"/>
  <c r="N352" i="2" s="1"/>
  <c r="AA351" i="2"/>
  <c r="AO351" i="2"/>
  <c r="H351" i="2"/>
  <c r="O351" i="2"/>
  <c r="U351" i="2"/>
  <c r="AB351" i="2"/>
  <c r="AH351" i="2"/>
  <c r="AP351" i="2"/>
  <c r="AV351" i="2"/>
  <c r="K351" i="2"/>
  <c r="R351" i="2"/>
  <c r="Y351" i="2"/>
  <c r="Y352" i="2" s="1"/>
  <c r="AE351" i="2"/>
  <c r="AL351" i="2"/>
  <c r="AS351" i="2"/>
  <c r="I351" i="2"/>
  <c r="P351" i="2"/>
  <c r="V351" i="2"/>
  <c r="AC351" i="2"/>
  <c r="AI351" i="2"/>
  <c r="AQ351" i="2"/>
  <c r="K138" i="2"/>
  <c r="Y138" i="2"/>
  <c r="Y139" i="2" s="1"/>
  <c r="AE138" i="2"/>
  <c r="AS138" i="2"/>
  <c r="M138" i="2"/>
  <c r="AF138" i="2"/>
  <c r="G138" i="2"/>
  <c r="J138" i="2"/>
  <c r="Q138" i="2"/>
  <c r="X138" i="2"/>
  <c r="AD138" i="2"/>
  <c r="AK138" i="2"/>
  <c r="AR138" i="2"/>
  <c r="AX138" i="2"/>
  <c r="R138" i="2"/>
  <c r="AL138" i="2"/>
  <c r="S138" i="2"/>
  <c r="AN138" i="2"/>
  <c r="T138" i="2"/>
  <c r="AG138" i="2"/>
  <c r="H138" i="2"/>
  <c r="O138" i="2"/>
  <c r="U138" i="2"/>
  <c r="AB138" i="2"/>
  <c r="AH138" i="2"/>
  <c r="AP138" i="2"/>
  <c r="AV138" i="2"/>
  <c r="Z138" i="2"/>
  <c r="AT138" i="2"/>
  <c r="N138" i="2"/>
  <c r="N139" i="2" s="1"/>
  <c r="AA138" i="2"/>
  <c r="AO138" i="2"/>
  <c r="AU138" i="2"/>
  <c r="I138" i="2"/>
  <c r="P138" i="2"/>
  <c r="V138" i="2"/>
  <c r="AC138" i="2"/>
  <c r="AI138" i="2"/>
  <c r="AQ138" i="2"/>
  <c r="B1844" i="2"/>
  <c r="BR1843" i="2"/>
  <c r="BP1843" i="2"/>
  <c r="BL1843" i="2"/>
  <c r="BK1843" i="2"/>
  <c r="BH1843" i="2"/>
  <c r="BG1843" i="2"/>
  <c r="BE1843" i="2"/>
  <c r="BD1843" i="2"/>
  <c r="BC1843" i="2"/>
  <c r="BA1843" i="2"/>
  <c r="AZ1843" i="2"/>
  <c r="AX1843" i="2"/>
  <c r="AW1843" i="2"/>
  <c r="AV1843" i="2"/>
  <c r="AU1843" i="2"/>
  <c r="AT1843" i="2"/>
  <c r="AS1843" i="2"/>
  <c r="AR1843" i="2"/>
  <c r="AQ1843" i="2"/>
  <c r="AP1843" i="2"/>
  <c r="AO1843" i="2"/>
  <c r="AN1843" i="2"/>
  <c r="AL1843" i="2"/>
  <c r="AK1843" i="2"/>
  <c r="AI1843" i="2"/>
  <c r="AH1843" i="2"/>
  <c r="AG1843" i="2"/>
  <c r="AF1843" i="2"/>
  <c r="AE1843" i="2"/>
  <c r="AC1843" i="2"/>
  <c r="AB1843" i="2"/>
  <c r="Z1843" i="2"/>
  <c r="Y1843" i="2"/>
  <c r="V1843" i="2"/>
  <c r="U1843" i="2"/>
  <c r="T1843" i="2"/>
  <c r="S1843" i="2"/>
  <c r="R1843" i="2"/>
  <c r="Q1843" i="2"/>
  <c r="O1843" i="2"/>
  <c r="N1843" i="2"/>
  <c r="BJ1843" i="2"/>
  <c r="BR1842" i="2"/>
  <c r="BS1842" i="2" s="1"/>
  <c r="BP1842" i="2"/>
  <c r="BQ1842" i="2" s="1"/>
  <c r="BM1842" i="2"/>
  <c r="B1842" i="2"/>
  <c r="BR1841" i="2"/>
  <c r="BP1841" i="2"/>
  <c r="BL1841" i="2"/>
  <c r="BK1841" i="2"/>
  <c r="BH1841" i="2"/>
  <c r="BG1841" i="2"/>
  <c r="BE1841" i="2"/>
  <c r="BD1841" i="2"/>
  <c r="BC1841" i="2"/>
  <c r="BA1841" i="2"/>
  <c r="AZ1841" i="2"/>
  <c r="AX1841" i="2"/>
  <c r="AW1841" i="2"/>
  <c r="AV1841" i="2"/>
  <c r="AU1841" i="2"/>
  <c r="AT1841" i="2"/>
  <c r="AS1841" i="2"/>
  <c r="AR1841" i="2"/>
  <c r="AQ1841" i="2"/>
  <c r="AP1841" i="2"/>
  <c r="AO1841" i="2"/>
  <c r="AN1841" i="2"/>
  <c r="AL1841" i="2"/>
  <c r="AK1841" i="2"/>
  <c r="AI1841" i="2"/>
  <c r="AH1841" i="2"/>
  <c r="AG1841" i="2"/>
  <c r="AF1841" i="2"/>
  <c r="AE1841" i="2"/>
  <c r="AC1841" i="2"/>
  <c r="AB1841" i="2"/>
  <c r="Z1841" i="2"/>
  <c r="Y1841" i="2"/>
  <c r="V1841" i="2"/>
  <c r="U1841" i="2"/>
  <c r="T1841" i="2"/>
  <c r="R1841" i="2"/>
  <c r="Q1841" i="2"/>
  <c r="O1841" i="2"/>
  <c r="N1841" i="2"/>
  <c r="BJ1841" i="2"/>
  <c r="BR1840" i="2"/>
  <c r="BS1840" i="2" s="1"/>
  <c r="BP1840" i="2"/>
  <c r="BQ1840" i="2" s="1"/>
  <c r="BM1840" i="2"/>
  <c r="B1840" i="2"/>
  <c r="BR1839" i="2"/>
  <c r="BP1839" i="2"/>
  <c r="BL1839" i="2"/>
  <c r="BK1839" i="2"/>
  <c r="BH1839" i="2"/>
  <c r="BG1839" i="2"/>
  <c r="BE1839" i="2"/>
  <c r="BD1839" i="2"/>
  <c r="BC1839" i="2"/>
  <c r="BA1839" i="2"/>
  <c r="AZ1839" i="2"/>
  <c r="AX1839" i="2"/>
  <c r="AW1839" i="2"/>
  <c r="AV1839" i="2"/>
  <c r="AU1839" i="2"/>
  <c r="AT1839" i="2"/>
  <c r="AS1839" i="2"/>
  <c r="AR1839" i="2"/>
  <c r="AQ1839" i="2"/>
  <c r="AP1839" i="2"/>
  <c r="AO1839" i="2"/>
  <c r="AN1839" i="2"/>
  <c r="AL1839" i="2"/>
  <c r="AI1839" i="2"/>
  <c r="AH1839" i="2"/>
  <c r="AG1839" i="2"/>
  <c r="AF1839" i="2"/>
  <c r="AE1839" i="2"/>
  <c r="AC1839" i="2"/>
  <c r="AB1839" i="2"/>
  <c r="Z1839" i="2"/>
  <c r="Y1839" i="2"/>
  <c r="V1839" i="2"/>
  <c r="U1839" i="2"/>
  <c r="T1839" i="2"/>
  <c r="R1839" i="2"/>
  <c r="Q1839" i="2"/>
  <c r="O1839" i="2"/>
  <c r="N1839" i="2"/>
  <c r="BJ1839" i="2"/>
  <c r="BR1838" i="2"/>
  <c r="BS1838" i="2" s="1"/>
  <c r="BP1838" i="2"/>
  <c r="BQ1838" i="2" s="1"/>
  <c r="BM1838" i="2"/>
  <c r="B1838" i="2"/>
  <c r="BR1837" i="2"/>
  <c r="BP1837" i="2"/>
  <c r="BL1837" i="2"/>
  <c r="BK1837" i="2"/>
  <c r="BH1837" i="2"/>
  <c r="BG1837" i="2"/>
  <c r="BE1837" i="2"/>
  <c r="BD1837" i="2"/>
  <c r="BC1837" i="2"/>
  <c r="BA1837" i="2"/>
  <c r="AZ1837" i="2"/>
  <c r="AX1837" i="2"/>
  <c r="AW1837" i="2"/>
  <c r="AV1837" i="2"/>
  <c r="AU1837" i="2"/>
  <c r="AT1837" i="2"/>
  <c r="AS1837" i="2"/>
  <c r="AR1837" i="2"/>
  <c r="AQ1837" i="2"/>
  <c r="AP1837" i="2"/>
  <c r="AO1837" i="2"/>
  <c r="AN1837" i="2"/>
  <c r="AL1837" i="2"/>
  <c r="AI1837" i="2"/>
  <c r="AH1837" i="2"/>
  <c r="AG1837" i="2"/>
  <c r="AF1837" i="2"/>
  <c r="AE1837" i="2"/>
  <c r="AC1837" i="2"/>
  <c r="AB1837" i="2"/>
  <c r="Z1837" i="2"/>
  <c r="Y1837" i="2"/>
  <c r="V1837" i="2"/>
  <c r="U1837" i="2"/>
  <c r="T1837" i="2"/>
  <c r="R1837" i="2"/>
  <c r="Q1837" i="2"/>
  <c r="O1837" i="2"/>
  <c r="N1837" i="2"/>
  <c r="BJ1837" i="2"/>
  <c r="BR1836" i="2"/>
  <c r="BS1836" i="2" s="1"/>
  <c r="BP1836" i="2"/>
  <c r="BQ1836" i="2" s="1"/>
  <c r="BM1836" i="2"/>
  <c r="B1836" i="2"/>
  <c r="BR1835" i="2"/>
  <c r="BP1835" i="2"/>
  <c r="BL1835" i="2"/>
  <c r="BK1835" i="2"/>
  <c r="BH1835" i="2"/>
  <c r="BG1835" i="2"/>
  <c r="BE1835" i="2"/>
  <c r="BD1835" i="2"/>
  <c r="BC1835" i="2"/>
  <c r="BA1835" i="2"/>
  <c r="AZ1835" i="2"/>
  <c r="AX1835" i="2"/>
  <c r="AW1835" i="2"/>
  <c r="AV1835" i="2"/>
  <c r="AU1835" i="2"/>
  <c r="AT1835" i="2"/>
  <c r="AS1835" i="2"/>
  <c r="AR1835" i="2"/>
  <c r="AQ1835" i="2"/>
  <c r="AP1835" i="2"/>
  <c r="AO1835" i="2"/>
  <c r="AN1835" i="2"/>
  <c r="AL1835" i="2"/>
  <c r="AI1835" i="2"/>
  <c r="AH1835" i="2"/>
  <c r="AG1835" i="2"/>
  <c r="AF1835" i="2"/>
  <c r="AE1835" i="2"/>
  <c r="AC1835" i="2"/>
  <c r="AB1835" i="2"/>
  <c r="Z1835" i="2"/>
  <c r="Y1835" i="2"/>
  <c r="V1835" i="2"/>
  <c r="U1835" i="2"/>
  <c r="T1835" i="2"/>
  <c r="R1835" i="2"/>
  <c r="Q1835" i="2"/>
  <c r="O1835" i="2"/>
  <c r="N1835" i="2"/>
  <c r="BJ1835" i="2"/>
  <c r="BR1834" i="2"/>
  <c r="BS1834" i="2" s="1"/>
  <c r="BP1834" i="2"/>
  <c r="BQ1834" i="2" s="1"/>
  <c r="BM1834" i="2"/>
  <c r="B1834" i="2"/>
  <c r="B1832" i="2"/>
  <c r="BR1831" i="2"/>
  <c r="BP1831" i="2"/>
  <c r="BL1831" i="2"/>
  <c r="BK1831" i="2"/>
  <c r="BH1831" i="2"/>
  <c r="BG1831" i="2"/>
  <c r="BE1831" i="2"/>
  <c r="BD1831" i="2"/>
  <c r="BC1831" i="2"/>
  <c r="BA1831" i="2"/>
  <c r="AZ1831" i="2"/>
  <c r="AX1831" i="2"/>
  <c r="AW1831" i="2"/>
  <c r="AV1831" i="2"/>
  <c r="AU1831" i="2"/>
  <c r="AT1831" i="2"/>
  <c r="AS1831" i="2"/>
  <c r="AR1831" i="2"/>
  <c r="AQ1831" i="2"/>
  <c r="AP1831" i="2"/>
  <c r="AO1831" i="2"/>
  <c r="AN1831" i="2"/>
  <c r="AL1831" i="2"/>
  <c r="AI1831" i="2"/>
  <c r="AH1831" i="2"/>
  <c r="AG1831" i="2"/>
  <c r="AF1831" i="2"/>
  <c r="AE1831" i="2"/>
  <c r="AC1831" i="2"/>
  <c r="AB1831" i="2"/>
  <c r="Z1831" i="2"/>
  <c r="Y1831" i="2"/>
  <c r="V1831" i="2"/>
  <c r="U1831" i="2"/>
  <c r="T1831" i="2"/>
  <c r="R1831" i="2"/>
  <c r="Q1831" i="2"/>
  <c r="O1831" i="2"/>
  <c r="N1831" i="2"/>
  <c r="BJ1831" i="2"/>
  <c r="BR1830" i="2"/>
  <c r="BS1830" i="2" s="1"/>
  <c r="BP1830" i="2"/>
  <c r="BQ1830" i="2" s="1"/>
  <c r="BM1830" i="2"/>
  <c r="B1830" i="2"/>
  <c r="BR1829" i="2"/>
  <c r="BP1829" i="2"/>
  <c r="BL1829" i="2"/>
  <c r="BK1829" i="2"/>
  <c r="BH1829" i="2"/>
  <c r="BG1829" i="2"/>
  <c r="BE1829" i="2"/>
  <c r="BD1829" i="2"/>
  <c r="BC1829" i="2"/>
  <c r="BA1829" i="2"/>
  <c r="AZ1829" i="2"/>
  <c r="AX1829" i="2"/>
  <c r="AW1829" i="2"/>
  <c r="AV1829" i="2"/>
  <c r="AU1829" i="2"/>
  <c r="AT1829" i="2"/>
  <c r="AS1829" i="2"/>
  <c r="AR1829" i="2"/>
  <c r="AQ1829" i="2"/>
  <c r="AP1829" i="2"/>
  <c r="AO1829" i="2"/>
  <c r="AN1829" i="2"/>
  <c r="AL1829" i="2"/>
  <c r="AI1829" i="2"/>
  <c r="AH1829" i="2"/>
  <c r="AG1829" i="2"/>
  <c r="AF1829" i="2"/>
  <c r="AE1829" i="2"/>
  <c r="AC1829" i="2"/>
  <c r="AB1829" i="2"/>
  <c r="Z1829" i="2"/>
  <c r="Y1829" i="2"/>
  <c r="V1829" i="2"/>
  <c r="U1829" i="2"/>
  <c r="T1829" i="2"/>
  <c r="R1829" i="2"/>
  <c r="Q1829" i="2"/>
  <c r="O1829" i="2"/>
  <c r="N1829" i="2"/>
  <c r="BJ1829" i="2"/>
  <c r="BR1828" i="2"/>
  <c r="BS1828" i="2" s="1"/>
  <c r="BP1828" i="2"/>
  <c r="BQ1828" i="2" s="1"/>
  <c r="BM1828" i="2"/>
  <c r="B1828" i="2"/>
  <c r="BR1827" i="2"/>
  <c r="BP1827" i="2"/>
  <c r="BL1827" i="2"/>
  <c r="BK1827" i="2"/>
  <c r="BH1827" i="2"/>
  <c r="BG1827" i="2"/>
  <c r="BE1827" i="2"/>
  <c r="BD1827" i="2"/>
  <c r="BC1827" i="2"/>
  <c r="BA1827" i="2"/>
  <c r="AZ1827" i="2"/>
  <c r="AX1827" i="2"/>
  <c r="AW1827" i="2"/>
  <c r="AV1827" i="2"/>
  <c r="AU1827" i="2"/>
  <c r="AT1827" i="2"/>
  <c r="AS1827" i="2"/>
  <c r="AR1827" i="2"/>
  <c r="AQ1827" i="2"/>
  <c r="AP1827" i="2"/>
  <c r="AO1827" i="2"/>
  <c r="AN1827" i="2"/>
  <c r="AL1827" i="2"/>
  <c r="AI1827" i="2"/>
  <c r="AH1827" i="2"/>
  <c r="AG1827" i="2"/>
  <c r="AF1827" i="2"/>
  <c r="AE1827" i="2"/>
  <c r="AC1827" i="2"/>
  <c r="AB1827" i="2"/>
  <c r="Z1827" i="2"/>
  <c r="Y1827" i="2"/>
  <c r="V1827" i="2"/>
  <c r="U1827" i="2"/>
  <c r="T1827" i="2"/>
  <c r="R1827" i="2"/>
  <c r="Q1827" i="2"/>
  <c r="O1827" i="2"/>
  <c r="N1827" i="2"/>
  <c r="BJ1827" i="2"/>
  <c r="BR1826" i="2"/>
  <c r="BS1826" i="2" s="1"/>
  <c r="BP1826" i="2"/>
  <c r="BQ1826" i="2" s="1"/>
  <c r="BM1826" i="2"/>
  <c r="B1826" i="2"/>
  <c r="BR1825" i="2"/>
  <c r="BP1825" i="2"/>
  <c r="BL1825" i="2"/>
  <c r="BK1825" i="2"/>
  <c r="BH1825" i="2"/>
  <c r="BG1825" i="2"/>
  <c r="BE1825" i="2"/>
  <c r="BD1825" i="2"/>
  <c r="BC1825" i="2"/>
  <c r="BA1825" i="2"/>
  <c r="AZ1825" i="2"/>
  <c r="AX1825" i="2"/>
  <c r="AW1825" i="2"/>
  <c r="AV1825" i="2"/>
  <c r="AU1825" i="2"/>
  <c r="AT1825" i="2"/>
  <c r="AS1825" i="2"/>
  <c r="AR1825" i="2"/>
  <c r="AQ1825" i="2"/>
  <c r="AP1825" i="2"/>
  <c r="AO1825" i="2"/>
  <c r="AN1825" i="2"/>
  <c r="AL1825" i="2"/>
  <c r="AI1825" i="2"/>
  <c r="AH1825" i="2"/>
  <c r="AG1825" i="2"/>
  <c r="AF1825" i="2"/>
  <c r="AE1825" i="2"/>
  <c r="AC1825" i="2"/>
  <c r="AB1825" i="2"/>
  <c r="Z1825" i="2"/>
  <c r="Y1825" i="2"/>
  <c r="V1825" i="2"/>
  <c r="U1825" i="2"/>
  <c r="T1825" i="2"/>
  <c r="R1825" i="2"/>
  <c r="Q1825" i="2"/>
  <c r="O1825" i="2"/>
  <c r="N1825" i="2"/>
  <c r="BJ1825" i="2"/>
  <c r="BR1824" i="2"/>
  <c r="BS1824" i="2" s="1"/>
  <c r="BP1824" i="2"/>
  <c r="BQ1824" i="2" s="1"/>
  <c r="BM1824" i="2"/>
  <c r="B1824" i="2"/>
  <c r="BR1823" i="2"/>
  <c r="BP1823" i="2"/>
  <c r="BL1823" i="2"/>
  <c r="BK1823" i="2"/>
  <c r="BH1823" i="2"/>
  <c r="BG1823" i="2"/>
  <c r="BE1823" i="2"/>
  <c r="BD1823" i="2"/>
  <c r="BC1823" i="2"/>
  <c r="BA1823" i="2"/>
  <c r="AZ1823" i="2"/>
  <c r="AX1823" i="2"/>
  <c r="AW1823" i="2"/>
  <c r="AV1823" i="2"/>
  <c r="AU1823" i="2"/>
  <c r="AT1823" i="2"/>
  <c r="AS1823" i="2"/>
  <c r="AR1823" i="2"/>
  <c r="AQ1823" i="2"/>
  <c r="AP1823" i="2"/>
  <c r="AO1823" i="2"/>
  <c r="AN1823" i="2"/>
  <c r="AL1823" i="2"/>
  <c r="AK1823" i="2"/>
  <c r="AI1823" i="2"/>
  <c r="AH1823" i="2"/>
  <c r="AG1823" i="2"/>
  <c r="AF1823" i="2"/>
  <c r="AE1823" i="2"/>
  <c r="AC1823" i="2"/>
  <c r="AB1823" i="2"/>
  <c r="Z1823" i="2"/>
  <c r="Y1823" i="2"/>
  <c r="V1823" i="2"/>
  <c r="U1823" i="2"/>
  <c r="T1823" i="2"/>
  <c r="R1823" i="2"/>
  <c r="Q1823" i="2"/>
  <c r="O1823" i="2"/>
  <c r="N1823" i="2"/>
  <c r="BJ1823" i="2"/>
  <c r="BR1822" i="2"/>
  <c r="BS1822" i="2" s="1"/>
  <c r="BP1822" i="2"/>
  <c r="BQ1822" i="2" s="1"/>
  <c r="BM1822" i="2"/>
  <c r="B1822" i="2"/>
  <c r="BR1821" i="2"/>
  <c r="BP1821" i="2"/>
  <c r="BL1821" i="2"/>
  <c r="BK1821" i="2"/>
  <c r="BH1821" i="2"/>
  <c r="BG1821" i="2"/>
  <c r="BE1821" i="2"/>
  <c r="BD1821" i="2"/>
  <c r="BC1821" i="2"/>
  <c r="BA1821" i="2"/>
  <c r="AZ1821" i="2"/>
  <c r="AX1821" i="2"/>
  <c r="AW1821" i="2"/>
  <c r="AV1821" i="2"/>
  <c r="AU1821" i="2"/>
  <c r="AT1821" i="2"/>
  <c r="AS1821" i="2"/>
  <c r="AR1821" i="2"/>
  <c r="AQ1821" i="2"/>
  <c r="AP1821" i="2"/>
  <c r="AO1821" i="2"/>
  <c r="AN1821" i="2"/>
  <c r="AL1821" i="2"/>
  <c r="AK1821" i="2"/>
  <c r="AI1821" i="2"/>
  <c r="AH1821" i="2"/>
  <c r="AG1821" i="2"/>
  <c r="AF1821" i="2"/>
  <c r="AE1821" i="2"/>
  <c r="AC1821" i="2"/>
  <c r="AB1821" i="2"/>
  <c r="Z1821" i="2"/>
  <c r="Y1821" i="2"/>
  <c r="X1821" i="2"/>
  <c r="V1821" i="2"/>
  <c r="U1821" i="2"/>
  <c r="T1821" i="2"/>
  <c r="S1821" i="2"/>
  <c r="R1821" i="2"/>
  <c r="Q1821" i="2"/>
  <c r="O1821" i="2"/>
  <c r="N1821" i="2"/>
  <c r="M1821" i="2"/>
  <c r="BJ1821" i="2"/>
  <c r="BR1820" i="2"/>
  <c r="BS1820" i="2" s="1"/>
  <c r="BP1820" i="2"/>
  <c r="BQ1820" i="2" s="1"/>
  <c r="BM1820" i="2"/>
  <c r="B1820" i="2"/>
  <c r="BN1834" i="2" l="1"/>
  <c r="BO1834" i="2" s="1"/>
  <c r="BN1836" i="2"/>
  <c r="BO1836" i="2" s="1"/>
  <c r="BN1838" i="2"/>
  <c r="BO1838" i="2" s="1"/>
  <c r="BN1830" i="2"/>
  <c r="BO1830" i="2" s="1"/>
  <c r="BQ1829" i="2"/>
  <c r="BN1840" i="2"/>
  <c r="BO1840" i="2" s="1"/>
  <c r="BN1822" i="2"/>
  <c r="BO1822" i="2" s="1"/>
  <c r="BN1842" i="2"/>
  <c r="BO1842" i="2" s="1"/>
  <c r="BM1829" i="2"/>
  <c r="BN1824" i="2"/>
  <c r="BO1824" i="2" s="1"/>
  <c r="P139" i="2"/>
  <c r="AT139" i="2"/>
  <c r="U139" i="2"/>
  <c r="S139" i="2"/>
  <c r="AD139" i="2"/>
  <c r="M139" i="2"/>
  <c r="AI352" i="2"/>
  <c r="AL352" i="2"/>
  <c r="AP352" i="2"/>
  <c r="AO352" i="2"/>
  <c r="Z352" i="2"/>
  <c r="AD352" i="2"/>
  <c r="T352" i="2"/>
  <c r="O550" i="2"/>
  <c r="AQ550" i="2"/>
  <c r="AI550" i="2"/>
  <c r="Z139" i="2"/>
  <c r="O139" i="2"/>
  <c r="AL139" i="2"/>
  <c r="X139" i="2"/>
  <c r="AS139" i="2"/>
  <c r="AC352" i="2"/>
  <c r="AE352" i="2"/>
  <c r="AH352" i="2"/>
  <c r="AA352" i="2"/>
  <c r="S352" i="2"/>
  <c r="X352" i="2"/>
  <c r="AT550" i="2"/>
  <c r="AU550" i="2"/>
  <c r="AS550" i="2"/>
  <c r="V550" i="2"/>
  <c r="AD550" i="2"/>
  <c r="AQ139" i="2"/>
  <c r="AU139" i="2"/>
  <c r="AV139" i="2"/>
  <c r="H139" i="2"/>
  <c r="R139" i="2"/>
  <c r="Q139" i="2"/>
  <c r="AE139" i="2"/>
  <c r="V352" i="2"/>
  <c r="AB352" i="2"/>
  <c r="M352" i="2"/>
  <c r="Q352" i="2"/>
  <c r="AP550" i="2"/>
  <c r="AN550" i="2"/>
  <c r="AO550" i="2"/>
  <c r="AL550" i="2"/>
  <c r="P550" i="2"/>
  <c r="AW550" i="2"/>
  <c r="AI139" i="2"/>
  <c r="AO139" i="2"/>
  <c r="AP139" i="2"/>
  <c r="AG139" i="2"/>
  <c r="AX139" i="2"/>
  <c r="P352" i="2"/>
  <c r="R352" i="2"/>
  <c r="U352" i="2"/>
  <c r="AT352" i="2"/>
  <c r="AX352" i="2"/>
  <c r="AH550" i="2"/>
  <c r="AF550" i="2"/>
  <c r="AG550" i="2"/>
  <c r="AE550" i="2"/>
  <c r="AX550" i="2"/>
  <c r="AR550" i="2"/>
  <c r="AC139" i="2"/>
  <c r="AA139" i="2"/>
  <c r="AH139" i="2"/>
  <c r="T139" i="2"/>
  <c r="AR139" i="2"/>
  <c r="O352" i="2"/>
  <c r="AN352" i="2"/>
  <c r="AR352" i="2"/>
  <c r="AU352" i="2"/>
  <c r="AB550" i="2"/>
  <c r="Z550" i="2"/>
  <c r="AA550" i="2"/>
  <c r="AK550" i="2"/>
  <c r="X550" i="2"/>
  <c r="V139" i="2"/>
  <c r="AB139" i="2"/>
  <c r="AN139" i="2"/>
  <c r="AK139" i="2"/>
  <c r="AF139" i="2"/>
  <c r="AQ352" i="2"/>
  <c r="AS352" i="2"/>
  <c r="AV352" i="2"/>
  <c r="H352" i="2"/>
  <c r="AF352" i="2"/>
  <c r="AK352" i="2"/>
  <c r="AG352" i="2"/>
  <c r="U550" i="2"/>
  <c r="S550" i="2"/>
  <c r="T550" i="2"/>
  <c r="Q550" i="2"/>
  <c r="AC550" i="2"/>
  <c r="BQ549" i="2"/>
  <c r="R550" i="2"/>
  <c r="M550" i="2"/>
  <c r="BM549" i="2"/>
  <c r="BS549" i="2"/>
  <c r="BP351" i="2"/>
  <c r="BQ351" i="2" s="1"/>
  <c r="J352" i="2"/>
  <c r="BP352" i="2" s="1"/>
  <c r="I352" i="2"/>
  <c r="K352" i="2"/>
  <c r="BR352" i="2" s="1"/>
  <c r="BR351" i="2"/>
  <c r="BS351" i="2" s="1"/>
  <c r="BM351" i="2"/>
  <c r="G352" i="2"/>
  <c r="BN1828" i="2"/>
  <c r="BO1828" i="2" s="1"/>
  <c r="I139" i="2"/>
  <c r="BS1829" i="2"/>
  <c r="BP138" i="2"/>
  <c r="BQ138" i="2" s="1"/>
  <c r="J139" i="2"/>
  <c r="BP139" i="2" s="1"/>
  <c r="G139" i="2"/>
  <c r="BM138" i="2"/>
  <c r="K139" i="2"/>
  <c r="BR139" i="2" s="1"/>
  <c r="BR138" i="2"/>
  <c r="BS138" i="2" s="1"/>
  <c r="BQ1825" i="2"/>
  <c r="BS1837" i="2"/>
  <c r="BS1841" i="2"/>
  <c r="BQ1835" i="2"/>
  <c r="BQ1839" i="2"/>
  <c r="BQ1843" i="2"/>
  <c r="BQ1823" i="2"/>
  <c r="BQ1827" i="2"/>
  <c r="BQ1831" i="2"/>
  <c r="BS1835" i="2"/>
  <c r="BS1839" i="2"/>
  <c r="BS1843" i="2"/>
  <c r="BS1825" i="2"/>
  <c r="BS1823" i="2"/>
  <c r="BS1827" i="2"/>
  <c r="BS1831" i="2"/>
  <c r="BQ1837" i="2"/>
  <c r="BQ1841" i="2"/>
  <c r="BM1843" i="2"/>
  <c r="BM1841" i="2"/>
  <c r="BM1839" i="2"/>
  <c r="BM1835" i="2"/>
  <c r="BM1837" i="2"/>
  <c r="BM1831" i="2"/>
  <c r="BN1826" i="2"/>
  <c r="BO1826" i="2" s="1"/>
  <c r="BM1827" i="2"/>
  <c r="BM1825" i="2"/>
  <c r="BM1823" i="2"/>
  <c r="BQ1821" i="2"/>
  <c r="BS1821" i="2"/>
  <c r="BN1820" i="2"/>
  <c r="BO1820" i="2" s="1"/>
  <c r="BM1821" i="2"/>
  <c r="BR1818" i="2"/>
  <c r="BP1818" i="2"/>
  <c r="BL1818" i="2"/>
  <c r="BK1818" i="2"/>
  <c r="BH1818" i="2"/>
  <c r="BG1818" i="2"/>
  <c r="BE1818" i="2"/>
  <c r="BD1818" i="2"/>
  <c r="BC1818" i="2"/>
  <c r="BA1818" i="2"/>
  <c r="AZ1818" i="2"/>
  <c r="AX1818" i="2"/>
  <c r="AW1818" i="2"/>
  <c r="AV1818" i="2"/>
  <c r="AU1818" i="2"/>
  <c r="AT1818" i="2"/>
  <c r="AS1818" i="2"/>
  <c r="AR1818" i="2"/>
  <c r="AQ1818" i="2"/>
  <c r="AP1818" i="2"/>
  <c r="AO1818" i="2"/>
  <c r="AN1818" i="2"/>
  <c r="AL1818" i="2"/>
  <c r="AK1818" i="2"/>
  <c r="AI1818" i="2"/>
  <c r="AH1818" i="2"/>
  <c r="AG1818" i="2"/>
  <c r="AF1818" i="2"/>
  <c r="AE1818" i="2"/>
  <c r="AD1818" i="2"/>
  <c r="AC1818" i="2"/>
  <c r="AB1818" i="2"/>
  <c r="Z1818" i="2"/>
  <c r="Y1818" i="2"/>
  <c r="X1818" i="2"/>
  <c r="V1818" i="2"/>
  <c r="U1818" i="2"/>
  <c r="T1818" i="2"/>
  <c r="S1818" i="2"/>
  <c r="R1818" i="2"/>
  <c r="Q1818" i="2"/>
  <c r="O1818" i="2"/>
  <c r="N1818" i="2"/>
  <c r="M1818" i="2"/>
  <c r="H1818" i="2"/>
  <c r="G1818" i="2"/>
  <c r="BJ1818" i="2" s="1"/>
  <c r="BR1817" i="2"/>
  <c r="BS1817" i="2" s="1"/>
  <c r="BP1817" i="2"/>
  <c r="BQ1817" i="2" s="1"/>
  <c r="BM1817" i="2"/>
  <c r="B1817" i="2"/>
  <c r="BN1829" i="2" l="1"/>
  <c r="BO1829" i="2" s="1"/>
  <c r="BN1837" i="2"/>
  <c r="BO1837" i="2" s="1"/>
  <c r="BS550" i="2"/>
  <c r="BQ550" i="2"/>
  <c r="BM550" i="2"/>
  <c r="BN1835" i="2"/>
  <c r="BO1835" i="2" s="1"/>
  <c r="BN1843" i="2"/>
  <c r="BO1843" i="2" s="1"/>
  <c r="BN549" i="2"/>
  <c r="BO549" i="2" s="1"/>
  <c r="BN351" i="2"/>
  <c r="BO351" i="2" s="1"/>
  <c r="BN1823" i="2"/>
  <c r="BO1823" i="2" s="1"/>
  <c r="BM352" i="2"/>
  <c r="BJ352" i="2"/>
  <c r="BS352" i="2"/>
  <c r="BQ352" i="2"/>
  <c r="BM139" i="2"/>
  <c r="BJ139" i="2"/>
  <c r="BS139" i="2"/>
  <c r="BQ139" i="2"/>
  <c r="BN138" i="2"/>
  <c r="BO138" i="2" s="1"/>
  <c r="BN1831" i="2"/>
  <c r="BO1831" i="2" s="1"/>
  <c r="BN1841" i="2"/>
  <c r="BO1841" i="2" s="1"/>
  <c r="BN1839" i="2"/>
  <c r="BO1839" i="2" s="1"/>
  <c r="BM1818" i="2"/>
  <c r="BN1825" i="2"/>
  <c r="BO1825" i="2" s="1"/>
  <c r="BN1827" i="2"/>
  <c r="BO1827" i="2" s="1"/>
  <c r="BN1817" i="2"/>
  <c r="BO1817" i="2" s="1"/>
  <c r="BQ1818" i="2"/>
  <c r="BS1818" i="2"/>
  <c r="BN1821" i="2"/>
  <c r="BO1821" i="2" s="1"/>
  <c r="BN550" i="2" l="1"/>
  <c r="BO550" i="2" s="1"/>
  <c r="BN352" i="2"/>
  <c r="BO352" i="2" s="1"/>
  <c r="BN139" i="2"/>
  <c r="BO139" i="2" s="1"/>
  <c r="BN1818" i="2"/>
  <c r="BO1818" i="2" s="1"/>
  <c r="BL644" i="2"/>
  <c r="BK644" i="2"/>
  <c r="BH644" i="2"/>
  <c r="BG644" i="2"/>
  <c r="BE644" i="2"/>
  <c r="BD644" i="2"/>
  <c r="BB644" i="2"/>
  <c r="BA644" i="2"/>
  <c r="AZ644" i="2"/>
  <c r="K644" i="2"/>
  <c r="BR644" i="2" s="1"/>
  <c r="J644" i="2"/>
  <c r="BP644" i="2" s="1"/>
  <c r="I644" i="2"/>
  <c r="H644" i="2"/>
  <c r="G644" i="2"/>
  <c r="BR643" i="2"/>
  <c r="BS643" i="2" s="1"/>
  <c r="BP643" i="2"/>
  <c r="BQ643" i="2" s="1"/>
  <c r="BM643" i="2"/>
  <c r="C643" i="2"/>
  <c r="AW643" i="2" s="1"/>
  <c r="B643" i="2"/>
  <c r="BL442" i="2"/>
  <c r="BK442" i="2"/>
  <c r="BH442" i="2"/>
  <c r="BG442" i="2"/>
  <c r="BE442" i="2"/>
  <c r="BD442" i="2"/>
  <c r="BC442" i="2"/>
  <c r="BB442" i="2"/>
  <c r="BA442" i="2"/>
  <c r="AZ442" i="2"/>
  <c r="C441" i="2"/>
  <c r="AX441" i="2" s="1"/>
  <c r="B441" i="2"/>
  <c r="BL239" i="2"/>
  <c r="BK239" i="2"/>
  <c r="BH239" i="2"/>
  <c r="BG239" i="2"/>
  <c r="BE239" i="2"/>
  <c r="BD239" i="2"/>
  <c r="BC239" i="2"/>
  <c r="BB239" i="2"/>
  <c r="BA239" i="2"/>
  <c r="AZ239" i="2"/>
  <c r="C238" i="2"/>
  <c r="AX238" i="2" s="1"/>
  <c r="B238" i="2"/>
  <c r="BS644" i="2" l="1"/>
  <c r="AX239" i="2"/>
  <c r="AX442" i="2"/>
  <c r="AW644" i="2"/>
  <c r="BQ644" i="2"/>
  <c r="BM644" i="2"/>
  <c r="AR643" i="2"/>
  <c r="AX643" i="2"/>
  <c r="AN643" i="2"/>
  <c r="AT643" i="2"/>
  <c r="BJ644" i="2"/>
  <c r="AS643" i="2"/>
  <c r="AO643" i="2"/>
  <c r="AU643" i="2"/>
  <c r="AP643" i="2"/>
  <c r="AV643" i="2"/>
  <c r="AQ643" i="2"/>
  <c r="K441" i="2"/>
  <c r="R441" i="2"/>
  <c r="Y441" i="2"/>
  <c r="Y442" i="2" s="1"/>
  <c r="AE441" i="2"/>
  <c r="AL441" i="2"/>
  <c r="AS441" i="2"/>
  <c r="M441" i="2"/>
  <c r="S441" i="2"/>
  <c r="Z441" i="2"/>
  <c r="AF441" i="2"/>
  <c r="AN441" i="2"/>
  <c r="AT441" i="2"/>
  <c r="G441" i="2"/>
  <c r="N441" i="2"/>
  <c r="N442" i="2" s="1"/>
  <c r="T441" i="2"/>
  <c r="AA441" i="2"/>
  <c r="AG441" i="2"/>
  <c r="AO441" i="2"/>
  <c r="AU441" i="2"/>
  <c r="H441" i="2"/>
  <c r="O441" i="2"/>
  <c r="AB441" i="2"/>
  <c r="AH441" i="2"/>
  <c r="AP441" i="2"/>
  <c r="AV441" i="2"/>
  <c r="I441" i="2"/>
  <c r="P441" i="2"/>
  <c r="V441" i="2"/>
  <c r="AC441" i="2"/>
  <c r="AI441" i="2"/>
  <c r="AQ441" i="2"/>
  <c r="AW441" i="2"/>
  <c r="U441" i="2"/>
  <c r="J441" i="2"/>
  <c r="Q441" i="2"/>
  <c r="X441" i="2"/>
  <c r="AD441" i="2"/>
  <c r="AK441" i="2"/>
  <c r="AR441" i="2"/>
  <c r="K238" i="2"/>
  <c r="R238" i="2"/>
  <c r="Y238" i="2"/>
  <c r="Y239" i="2" s="1"/>
  <c r="AE238" i="2"/>
  <c r="AL238" i="2"/>
  <c r="AS238" i="2"/>
  <c r="AT238" i="2"/>
  <c r="N238" i="2"/>
  <c r="N239" i="2" s="1"/>
  <c r="AA238" i="2"/>
  <c r="AO238" i="2"/>
  <c r="AU238" i="2"/>
  <c r="M238" i="2"/>
  <c r="S238" i="2"/>
  <c r="Z238" i="2"/>
  <c r="AF238" i="2"/>
  <c r="AN238" i="2"/>
  <c r="G238" i="2"/>
  <c r="T238" i="2"/>
  <c r="AG238" i="2"/>
  <c r="H238" i="2"/>
  <c r="O238" i="2"/>
  <c r="U238" i="2"/>
  <c r="AB238" i="2"/>
  <c r="AH238" i="2"/>
  <c r="AP238" i="2"/>
  <c r="AV238" i="2"/>
  <c r="I238" i="2"/>
  <c r="P238" i="2"/>
  <c r="V238" i="2"/>
  <c r="AC238" i="2"/>
  <c r="AI238" i="2"/>
  <c r="AQ238" i="2"/>
  <c r="AW238" i="2"/>
  <c r="J238" i="2"/>
  <c r="Q238" i="2"/>
  <c r="X238" i="2"/>
  <c r="AD238" i="2"/>
  <c r="AK238" i="2"/>
  <c r="AR238" i="2"/>
  <c r="BR1245" i="2"/>
  <c r="BS1245" i="2" s="1"/>
  <c r="BP1245" i="2"/>
  <c r="BQ1245" i="2" s="1"/>
  <c r="BM1245" i="2"/>
  <c r="B1245" i="2"/>
  <c r="BR1244" i="2"/>
  <c r="BS1244" i="2" s="1"/>
  <c r="BP1244" i="2"/>
  <c r="BQ1244" i="2" s="1"/>
  <c r="BM1244" i="2"/>
  <c r="B1244" i="2"/>
  <c r="H239" i="2" l="1"/>
  <c r="H442" i="2"/>
  <c r="AK239" i="2"/>
  <c r="AC239" i="2"/>
  <c r="AV239" i="2"/>
  <c r="U239" i="2"/>
  <c r="T239" i="2"/>
  <c r="Z239" i="2"/>
  <c r="AO239" i="2"/>
  <c r="AS239" i="2"/>
  <c r="R239" i="2"/>
  <c r="AD442" i="2"/>
  <c r="U442" i="2"/>
  <c r="AC442" i="2"/>
  <c r="AV442" i="2"/>
  <c r="O442" i="2"/>
  <c r="AG442" i="2"/>
  <c r="Z442" i="2"/>
  <c r="AL442" i="2"/>
  <c r="AU644" i="2"/>
  <c r="AT644" i="2"/>
  <c r="AD239" i="2"/>
  <c r="AW239" i="2"/>
  <c r="V239" i="2"/>
  <c r="AP239" i="2"/>
  <c r="O239" i="2"/>
  <c r="S239" i="2"/>
  <c r="AA239" i="2"/>
  <c r="AL239" i="2"/>
  <c r="X442" i="2"/>
  <c r="AW442" i="2"/>
  <c r="V442" i="2"/>
  <c r="AP442" i="2"/>
  <c r="AA442" i="2"/>
  <c r="AT442" i="2"/>
  <c r="S442" i="2"/>
  <c r="AE442" i="2"/>
  <c r="AQ644" i="2"/>
  <c r="AO644" i="2"/>
  <c r="AN644" i="2"/>
  <c r="BN644" i="2" s="1"/>
  <c r="BO644" i="2" s="1"/>
  <c r="X239" i="2"/>
  <c r="AQ239" i="2"/>
  <c r="P239" i="2"/>
  <c r="AH239" i="2"/>
  <c r="AN239" i="2"/>
  <c r="M239" i="2"/>
  <c r="AE239" i="2"/>
  <c r="AR442" i="2"/>
  <c r="Q442" i="2"/>
  <c r="AQ442" i="2"/>
  <c r="P442" i="2"/>
  <c r="AH442" i="2"/>
  <c r="AU442" i="2"/>
  <c r="T442" i="2"/>
  <c r="AN442" i="2"/>
  <c r="M442" i="2"/>
  <c r="AV644" i="2"/>
  <c r="AS644" i="2"/>
  <c r="AX644" i="2"/>
  <c r="AR239" i="2"/>
  <c r="Q239" i="2"/>
  <c r="AI239" i="2"/>
  <c r="AB239" i="2"/>
  <c r="AG239" i="2"/>
  <c r="AF239" i="2"/>
  <c r="AU239" i="2"/>
  <c r="AT239" i="2"/>
  <c r="AK442" i="2"/>
  <c r="AI442" i="2"/>
  <c r="AB442" i="2"/>
  <c r="AO442" i="2"/>
  <c r="AF442" i="2"/>
  <c r="AS442" i="2"/>
  <c r="R442" i="2"/>
  <c r="AP644" i="2"/>
  <c r="AR644" i="2"/>
  <c r="BN1245" i="2"/>
  <c r="BO1245" i="2" s="1"/>
  <c r="BN643" i="2"/>
  <c r="BO643" i="2" s="1"/>
  <c r="I442" i="2"/>
  <c r="J442" i="2"/>
  <c r="BP442" i="2" s="1"/>
  <c r="BP441" i="2"/>
  <c r="BQ441" i="2" s="1"/>
  <c r="G442" i="2"/>
  <c r="BM441" i="2"/>
  <c r="BR441" i="2"/>
  <c r="BS441" i="2" s="1"/>
  <c r="K442" i="2"/>
  <c r="BR442" i="2" s="1"/>
  <c r="G239" i="2"/>
  <c r="BM238" i="2"/>
  <c r="J239" i="2"/>
  <c r="BP239" i="2" s="1"/>
  <c r="BP238" i="2"/>
  <c r="BQ238" i="2" s="1"/>
  <c r="BN1244" i="2"/>
  <c r="BO1244" i="2" s="1"/>
  <c r="I239" i="2"/>
  <c r="BR238" i="2"/>
  <c r="BS238" i="2" s="1"/>
  <c r="K239" i="2"/>
  <c r="BR239" i="2" s="1"/>
  <c r="BR1243" i="2"/>
  <c r="BS1243" i="2" s="1"/>
  <c r="BP1243" i="2"/>
  <c r="BQ1243" i="2" s="1"/>
  <c r="BM1243" i="2"/>
  <c r="B1243" i="2"/>
  <c r="BN441" i="2" l="1"/>
  <c r="BO441" i="2" s="1"/>
  <c r="BN238" i="2"/>
  <c r="BO238" i="2" s="1"/>
  <c r="BS442" i="2"/>
  <c r="BQ442" i="2"/>
  <c r="BM442" i="2"/>
  <c r="BJ442" i="2"/>
  <c r="BS239" i="2"/>
  <c r="BQ239" i="2"/>
  <c r="BM239" i="2"/>
  <c r="BJ239" i="2"/>
  <c r="BN1243" i="2"/>
  <c r="BO1243" i="2" s="1"/>
  <c r="BR673" i="2"/>
  <c r="BP673" i="2"/>
  <c r="BL673" i="2"/>
  <c r="BK673" i="2"/>
  <c r="BH673" i="2"/>
  <c r="BG673" i="2"/>
  <c r="BE673" i="2"/>
  <c r="BD673" i="2"/>
  <c r="BC673" i="2"/>
  <c r="BA673" i="2"/>
  <c r="AZ673" i="2"/>
  <c r="AX673" i="2"/>
  <c r="AW673" i="2"/>
  <c r="AV673" i="2"/>
  <c r="AU673" i="2"/>
  <c r="AT673" i="2"/>
  <c r="AS673" i="2"/>
  <c r="AR673" i="2"/>
  <c r="AQ673" i="2"/>
  <c r="AP673" i="2"/>
  <c r="AO673" i="2"/>
  <c r="AN673" i="2"/>
  <c r="AL673" i="2"/>
  <c r="AK673" i="2"/>
  <c r="AI673" i="2"/>
  <c r="AH673" i="2"/>
  <c r="AG673" i="2"/>
  <c r="AF673" i="2"/>
  <c r="AE673" i="2"/>
  <c r="AD673" i="2"/>
  <c r="AC673" i="2"/>
  <c r="AB673" i="2"/>
  <c r="Z673" i="2"/>
  <c r="Y673" i="2"/>
  <c r="X673" i="2"/>
  <c r="V673" i="2"/>
  <c r="U673" i="2"/>
  <c r="T673" i="2"/>
  <c r="S673" i="2"/>
  <c r="R673" i="2"/>
  <c r="Q673" i="2"/>
  <c r="O673" i="2"/>
  <c r="N673" i="2"/>
  <c r="M673" i="2"/>
  <c r="H673" i="2"/>
  <c r="G673" i="2"/>
  <c r="BR672" i="2"/>
  <c r="BS672" i="2" s="1"/>
  <c r="BP672" i="2"/>
  <c r="BQ672" i="2" s="1"/>
  <c r="BM672" i="2"/>
  <c r="B672" i="2"/>
  <c r="BS673" i="2" l="1"/>
  <c r="BM673" i="2"/>
  <c r="BQ673" i="2"/>
  <c r="BN442" i="2"/>
  <c r="BO442" i="2" s="1"/>
  <c r="BN672" i="2"/>
  <c r="BO672" i="2" s="1"/>
  <c r="BN239" i="2"/>
  <c r="BO239" i="2" s="1"/>
  <c r="BJ673" i="2"/>
  <c r="BR1401" i="2"/>
  <c r="BP1401" i="2"/>
  <c r="BL1401" i="2"/>
  <c r="BK1401" i="2"/>
  <c r="BH1401" i="2"/>
  <c r="BG1401" i="2"/>
  <c r="BE1401" i="2"/>
  <c r="BD1401" i="2"/>
  <c r="BC1401" i="2"/>
  <c r="BA1401" i="2"/>
  <c r="AZ1401" i="2"/>
  <c r="AX1401" i="2"/>
  <c r="AW1401" i="2"/>
  <c r="AV1401" i="2"/>
  <c r="AU1401" i="2"/>
  <c r="AT1401" i="2"/>
  <c r="AS1401" i="2"/>
  <c r="AR1401" i="2"/>
  <c r="AQ1401" i="2"/>
  <c r="AP1401" i="2"/>
  <c r="AO1401" i="2"/>
  <c r="AN1401" i="2"/>
  <c r="AL1401" i="2"/>
  <c r="AK1401" i="2"/>
  <c r="AI1401" i="2"/>
  <c r="AH1401" i="2"/>
  <c r="AG1401" i="2"/>
  <c r="AF1401" i="2"/>
  <c r="AE1401" i="2"/>
  <c r="AD1401" i="2"/>
  <c r="AC1401" i="2"/>
  <c r="AB1401" i="2"/>
  <c r="Z1401" i="2"/>
  <c r="Y1401" i="2"/>
  <c r="X1401" i="2"/>
  <c r="V1401" i="2"/>
  <c r="U1401" i="2"/>
  <c r="T1401" i="2"/>
  <c r="S1401" i="2"/>
  <c r="R1401" i="2"/>
  <c r="Q1401" i="2"/>
  <c r="O1401" i="2"/>
  <c r="N1401" i="2"/>
  <c r="M1401" i="2"/>
  <c r="H1401" i="2"/>
  <c r="G1401" i="2"/>
  <c r="BR1400" i="2"/>
  <c r="BS1400" i="2" s="1"/>
  <c r="BP1400" i="2"/>
  <c r="BQ1400" i="2" s="1"/>
  <c r="BM1400" i="2"/>
  <c r="B1400" i="2"/>
  <c r="BN673" i="2" l="1"/>
  <c r="BO673" i="2" s="1"/>
  <c r="BM1401" i="2"/>
  <c r="BS1401" i="2"/>
  <c r="BQ1401" i="2"/>
  <c r="BN1400" i="2"/>
  <c r="BO1400" i="2" s="1"/>
  <c r="BJ1401" i="2"/>
  <c r="BR1381" i="2"/>
  <c r="BP1381" i="2"/>
  <c r="BL1381" i="2"/>
  <c r="BK1381" i="2"/>
  <c r="BH1381" i="2"/>
  <c r="BG1381" i="2"/>
  <c r="BE1381" i="2"/>
  <c r="BD1381" i="2"/>
  <c r="BC1381" i="2"/>
  <c r="BA1381" i="2"/>
  <c r="AZ1381" i="2"/>
  <c r="AX1381" i="2"/>
  <c r="AW1381" i="2"/>
  <c r="AV1381" i="2"/>
  <c r="AU1381" i="2"/>
  <c r="AT1381" i="2"/>
  <c r="AS1381" i="2"/>
  <c r="AR1381" i="2"/>
  <c r="AQ1381" i="2"/>
  <c r="AP1381" i="2"/>
  <c r="AO1381" i="2"/>
  <c r="AN1381" i="2"/>
  <c r="AL1381" i="2"/>
  <c r="AK1381" i="2"/>
  <c r="AI1381" i="2"/>
  <c r="AH1381" i="2"/>
  <c r="AG1381" i="2"/>
  <c r="AF1381" i="2"/>
  <c r="AE1381" i="2"/>
  <c r="AD1381" i="2"/>
  <c r="AC1381" i="2"/>
  <c r="AB1381" i="2"/>
  <c r="Z1381" i="2"/>
  <c r="Y1381" i="2"/>
  <c r="X1381" i="2"/>
  <c r="V1381" i="2"/>
  <c r="U1381" i="2"/>
  <c r="T1381" i="2"/>
  <c r="S1381" i="2"/>
  <c r="R1381" i="2"/>
  <c r="Q1381" i="2"/>
  <c r="O1381" i="2"/>
  <c r="N1381" i="2"/>
  <c r="M1381" i="2"/>
  <c r="H1381" i="2"/>
  <c r="G1381" i="2"/>
  <c r="BJ1381" i="2" s="1"/>
  <c r="BR1380" i="2"/>
  <c r="BS1380" i="2" s="1"/>
  <c r="BP1380" i="2"/>
  <c r="BQ1380" i="2" s="1"/>
  <c r="BM1380" i="2"/>
  <c r="B1380" i="2"/>
  <c r="BN1401" i="2" l="1"/>
  <c r="BO1401" i="2" s="1"/>
  <c r="BS1381" i="2"/>
  <c r="BM1381" i="2"/>
  <c r="BQ1381" i="2"/>
  <c r="BN1380" i="2"/>
  <c r="BO1380" i="2" s="1"/>
  <c r="BL1358" i="2"/>
  <c r="BK1358" i="2"/>
  <c r="BL1356" i="2"/>
  <c r="BK1356" i="2"/>
  <c r="BL1354" i="2"/>
  <c r="BK1354" i="2"/>
  <c r="BN1381" i="2" l="1"/>
  <c r="BO1381" i="2" s="1"/>
  <c r="B1814" i="2"/>
  <c r="BB1815" i="2"/>
  <c r="AX1814" i="2"/>
  <c r="AW1814" i="2"/>
  <c r="AV1814" i="2"/>
  <c r="AU1814" i="2"/>
  <c r="AT1814" i="2"/>
  <c r="AS1814" i="2"/>
  <c r="AR1814" i="2"/>
  <c r="AQ1814" i="2"/>
  <c r="AP1814" i="2"/>
  <c r="AO1814" i="2"/>
  <c r="AN1814" i="2"/>
  <c r="AL1814" i="2"/>
  <c r="AK1814" i="2"/>
  <c r="AI1814" i="2"/>
  <c r="AH1814" i="2"/>
  <c r="AG1814" i="2"/>
  <c r="AF1814" i="2"/>
  <c r="AE1814" i="2"/>
  <c r="AD1814" i="2"/>
  <c r="AC1814" i="2"/>
  <c r="AB1814" i="2"/>
  <c r="AA1814" i="2"/>
  <c r="Z1814" i="2"/>
  <c r="Y1814" i="2"/>
  <c r="Y1815" i="2" s="1"/>
  <c r="X1814" i="2"/>
  <c r="V1814" i="2"/>
  <c r="U1814" i="2"/>
  <c r="T1814" i="2"/>
  <c r="S1814" i="2"/>
  <c r="R1814" i="2"/>
  <c r="Q1814" i="2"/>
  <c r="P1814" i="2"/>
  <c r="O1814" i="2"/>
  <c r="N1814" i="2"/>
  <c r="N1815" i="2" s="1"/>
  <c r="M1814" i="2"/>
  <c r="K1814" i="2"/>
  <c r="J1814" i="2"/>
  <c r="I1814" i="2"/>
  <c r="H1814" i="2"/>
  <c r="G1814" i="2"/>
  <c r="BB1813" i="2"/>
  <c r="AX1812" i="2"/>
  <c r="AW1812" i="2"/>
  <c r="AV1812" i="2"/>
  <c r="AU1812" i="2"/>
  <c r="AT1812" i="2"/>
  <c r="AS1812" i="2"/>
  <c r="AR1812" i="2"/>
  <c r="AQ1812" i="2"/>
  <c r="AP1812" i="2"/>
  <c r="AO1812" i="2"/>
  <c r="AN1812" i="2"/>
  <c r="AL1812" i="2"/>
  <c r="AK1812" i="2"/>
  <c r="AI1812" i="2"/>
  <c r="AH1812" i="2"/>
  <c r="AG1812" i="2"/>
  <c r="AF1812" i="2"/>
  <c r="AE1812" i="2"/>
  <c r="AD1812" i="2"/>
  <c r="AC1812" i="2"/>
  <c r="AB1812" i="2"/>
  <c r="AA1812" i="2"/>
  <c r="Z1812" i="2"/>
  <c r="Y1812" i="2"/>
  <c r="Y1813" i="2" s="1"/>
  <c r="X1812" i="2"/>
  <c r="V1812" i="2"/>
  <c r="U1812" i="2"/>
  <c r="T1812" i="2"/>
  <c r="S1812" i="2"/>
  <c r="R1812" i="2"/>
  <c r="Q1812" i="2"/>
  <c r="P1812" i="2"/>
  <c r="O1812" i="2"/>
  <c r="N1812" i="2"/>
  <c r="N1813" i="2" s="1"/>
  <c r="M1812" i="2"/>
  <c r="K1812" i="2"/>
  <c r="J1812" i="2"/>
  <c r="I1812" i="2"/>
  <c r="H1812" i="2"/>
  <c r="G1812" i="2"/>
  <c r="B1812" i="2"/>
  <c r="BL1811" i="2"/>
  <c r="BK1811" i="2"/>
  <c r="BH1811" i="2"/>
  <c r="BG1811" i="2"/>
  <c r="BE1811" i="2"/>
  <c r="BD1811" i="2"/>
  <c r="BC1811" i="2"/>
  <c r="BA1811" i="2"/>
  <c r="AZ1811" i="2"/>
  <c r="AV1810" i="2"/>
  <c r="B1810" i="2"/>
  <c r="BL1809" i="2"/>
  <c r="BK1809" i="2"/>
  <c r="BH1809" i="2"/>
  <c r="BG1809" i="2"/>
  <c r="BE1809" i="2"/>
  <c r="BD1809" i="2"/>
  <c r="BC1809" i="2"/>
  <c r="BA1809" i="2"/>
  <c r="AZ1809" i="2"/>
  <c r="AW1808" i="2"/>
  <c r="B1808" i="2"/>
  <c r="BL1807" i="2"/>
  <c r="BK1807" i="2"/>
  <c r="BH1807" i="2"/>
  <c r="BG1807" i="2"/>
  <c r="BE1807" i="2"/>
  <c r="BD1807" i="2"/>
  <c r="BC1807" i="2"/>
  <c r="BA1807" i="2"/>
  <c r="AZ1807" i="2"/>
  <c r="AW1806" i="2"/>
  <c r="B1806" i="2"/>
  <c r="BL1805" i="2"/>
  <c r="BK1805" i="2"/>
  <c r="BH1805" i="2"/>
  <c r="BG1805" i="2"/>
  <c r="BE1805" i="2"/>
  <c r="BD1805" i="2"/>
  <c r="BC1805" i="2"/>
  <c r="BB1805" i="2"/>
  <c r="BA1805" i="2"/>
  <c r="AZ1805" i="2"/>
  <c r="AX1804" i="2"/>
  <c r="B1804" i="2"/>
  <c r="BL1803" i="2"/>
  <c r="BK1803" i="2"/>
  <c r="BH1803" i="2"/>
  <c r="BG1803" i="2"/>
  <c r="BE1803" i="2"/>
  <c r="BD1803" i="2"/>
  <c r="BC1803" i="2"/>
  <c r="BB1803" i="2"/>
  <c r="BA1803" i="2"/>
  <c r="AZ1803" i="2"/>
  <c r="AX1802" i="2"/>
  <c r="B1802" i="2"/>
  <c r="BL1801" i="2"/>
  <c r="BK1801" i="2"/>
  <c r="BH1801" i="2"/>
  <c r="BG1801" i="2"/>
  <c r="BE1801" i="2"/>
  <c r="BD1801" i="2"/>
  <c r="BC1801" i="2"/>
  <c r="BB1801" i="2"/>
  <c r="BA1801" i="2"/>
  <c r="AZ1801" i="2"/>
  <c r="AX1800" i="2"/>
  <c r="B1800" i="2"/>
  <c r="BL1799" i="2"/>
  <c r="BK1799" i="2"/>
  <c r="BH1799" i="2"/>
  <c r="BG1799" i="2"/>
  <c r="BE1799" i="2"/>
  <c r="BD1799" i="2"/>
  <c r="BC1799" i="2"/>
  <c r="BB1799" i="2"/>
  <c r="BA1799" i="2"/>
  <c r="AZ1799" i="2"/>
  <c r="AX1798" i="2"/>
  <c r="B1798" i="2"/>
  <c r="BL1797" i="2"/>
  <c r="BK1797" i="2"/>
  <c r="BH1797" i="2"/>
  <c r="BG1797" i="2"/>
  <c r="BE1797" i="2"/>
  <c r="BD1797" i="2"/>
  <c r="BC1797" i="2"/>
  <c r="BA1797" i="2"/>
  <c r="AZ1797" i="2"/>
  <c r="AW1796" i="2"/>
  <c r="B1796" i="2"/>
  <c r="BL1795" i="2"/>
  <c r="BK1795" i="2"/>
  <c r="BH1795" i="2"/>
  <c r="BG1795" i="2"/>
  <c r="BE1795" i="2"/>
  <c r="BD1795" i="2"/>
  <c r="BC1795" i="2"/>
  <c r="BA1795" i="2"/>
  <c r="AZ1795" i="2"/>
  <c r="AU1794" i="2"/>
  <c r="B1794" i="2"/>
  <c r="G1813" i="2" l="1"/>
  <c r="H1815" i="2"/>
  <c r="H1813" i="2"/>
  <c r="I1815" i="2"/>
  <c r="I1813" i="2"/>
  <c r="J1815" i="2"/>
  <c r="J1813" i="2"/>
  <c r="K1815" i="2"/>
  <c r="K1813" i="2"/>
  <c r="G1815" i="2"/>
  <c r="AX1799" i="2"/>
  <c r="AX1801" i="2"/>
  <c r="AX1803" i="2"/>
  <c r="AX1805" i="2"/>
  <c r="AW1807" i="2"/>
  <c r="O1813" i="2"/>
  <c r="S1813" i="2"/>
  <c r="X1813" i="2"/>
  <c r="AB1813" i="2"/>
  <c r="AF1813" i="2"/>
  <c r="AK1813" i="2"/>
  <c r="AP1813" i="2"/>
  <c r="AT1813" i="2"/>
  <c r="AX1813" i="2"/>
  <c r="R1815" i="2"/>
  <c r="V1815" i="2"/>
  <c r="AA1815" i="2"/>
  <c r="AE1815" i="2"/>
  <c r="AI1815" i="2"/>
  <c r="AO1815" i="2"/>
  <c r="AS1815" i="2"/>
  <c r="AW1815" i="2"/>
  <c r="P1813" i="2"/>
  <c r="T1813" i="2"/>
  <c r="AC1813" i="2"/>
  <c r="AG1813" i="2"/>
  <c r="AL1813" i="2"/>
  <c r="AQ1813" i="2"/>
  <c r="AU1813" i="2"/>
  <c r="O1815" i="2"/>
  <c r="S1815" i="2"/>
  <c r="X1815" i="2"/>
  <c r="AB1815" i="2"/>
  <c r="AF1815" i="2"/>
  <c r="AK1815" i="2"/>
  <c r="AP1815" i="2"/>
  <c r="AT1815" i="2"/>
  <c r="AX1815" i="2"/>
  <c r="AW1797" i="2"/>
  <c r="AU1795" i="2"/>
  <c r="AV1811" i="2"/>
  <c r="M1813" i="2"/>
  <c r="Q1813" i="2"/>
  <c r="U1813" i="2"/>
  <c r="Z1813" i="2"/>
  <c r="AD1813" i="2"/>
  <c r="AH1813" i="2"/>
  <c r="AN1813" i="2"/>
  <c r="AR1813" i="2"/>
  <c r="AV1813" i="2"/>
  <c r="P1815" i="2"/>
  <c r="T1815" i="2"/>
  <c r="AC1815" i="2"/>
  <c r="AG1815" i="2"/>
  <c r="AL1815" i="2"/>
  <c r="AQ1815" i="2"/>
  <c r="AU1815" i="2"/>
  <c r="AW1809" i="2"/>
  <c r="R1813" i="2"/>
  <c r="V1813" i="2"/>
  <c r="AA1813" i="2"/>
  <c r="AE1813" i="2"/>
  <c r="AI1813" i="2"/>
  <c r="AO1813" i="2"/>
  <c r="AS1813" i="2"/>
  <c r="AW1813" i="2"/>
  <c r="M1815" i="2"/>
  <c r="Q1815" i="2"/>
  <c r="U1815" i="2"/>
  <c r="Z1815" i="2"/>
  <c r="AD1815" i="2"/>
  <c r="AH1815" i="2"/>
  <c r="AN1815" i="2"/>
  <c r="AR1815" i="2"/>
  <c r="AV1815" i="2"/>
  <c r="K1810" i="2"/>
  <c r="R1810" i="2"/>
  <c r="Y1810" i="2"/>
  <c r="Y1811" i="2" s="1"/>
  <c r="AE1810" i="2"/>
  <c r="AL1810" i="2"/>
  <c r="AS1810" i="2"/>
  <c r="M1810" i="2"/>
  <c r="S1810" i="2"/>
  <c r="Z1810" i="2"/>
  <c r="AF1810" i="2"/>
  <c r="AN1810" i="2"/>
  <c r="AT1810" i="2"/>
  <c r="I1810" i="2"/>
  <c r="P1810" i="2"/>
  <c r="V1810" i="2"/>
  <c r="AC1810" i="2"/>
  <c r="AI1810" i="2"/>
  <c r="AQ1810" i="2"/>
  <c r="AW1810" i="2"/>
  <c r="J1810" i="2"/>
  <c r="Q1810" i="2"/>
  <c r="X1810" i="2"/>
  <c r="AD1810" i="2"/>
  <c r="AK1810" i="2"/>
  <c r="AR1810" i="2"/>
  <c r="AX1810" i="2"/>
  <c r="G1810" i="2"/>
  <c r="N1810" i="2"/>
  <c r="N1811" i="2" s="1"/>
  <c r="T1810" i="2"/>
  <c r="AA1810" i="2"/>
  <c r="AG1810" i="2"/>
  <c r="AO1810" i="2"/>
  <c r="AU1810" i="2"/>
  <c r="H1810" i="2"/>
  <c r="O1810" i="2"/>
  <c r="U1810" i="2"/>
  <c r="AB1810" i="2"/>
  <c r="AH1810" i="2"/>
  <c r="AP1810" i="2"/>
  <c r="K1808" i="2"/>
  <c r="R1808" i="2"/>
  <c r="Y1808" i="2"/>
  <c r="Y1809" i="2" s="1"/>
  <c r="AE1808" i="2"/>
  <c r="AL1808" i="2"/>
  <c r="AS1808" i="2"/>
  <c r="J1808" i="2"/>
  <c r="Q1808" i="2"/>
  <c r="X1808" i="2"/>
  <c r="AD1808" i="2"/>
  <c r="AK1808" i="2"/>
  <c r="AR1808" i="2"/>
  <c r="AX1808" i="2"/>
  <c r="M1808" i="2"/>
  <c r="S1808" i="2"/>
  <c r="Z1808" i="2"/>
  <c r="AF1808" i="2"/>
  <c r="AN1808" i="2"/>
  <c r="AT1808" i="2"/>
  <c r="G1808" i="2"/>
  <c r="N1808" i="2"/>
  <c r="N1809" i="2" s="1"/>
  <c r="T1808" i="2"/>
  <c r="AA1808" i="2"/>
  <c r="AG1808" i="2"/>
  <c r="AO1808" i="2"/>
  <c r="AU1808" i="2"/>
  <c r="H1808" i="2"/>
  <c r="O1808" i="2"/>
  <c r="U1808" i="2"/>
  <c r="AB1808" i="2"/>
  <c r="AH1808" i="2"/>
  <c r="AP1808" i="2"/>
  <c r="AV1808" i="2"/>
  <c r="I1808" i="2"/>
  <c r="P1808" i="2"/>
  <c r="V1808" i="2"/>
  <c r="AC1808" i="2"/>
  <c r="AI1808" i="2"/>
  <c r="AQ1808" i="2"/>
  <c r="K1806" i="2"/>
  <c r="R1806" i="2"/>
  <c r="Y1806" i="2"/>
  <c r="Y1807" i="2" s="1"/>
  <c r="AE1806" i="2"/>
  <c r="AL1806" i="2"/>
  <c r="AS1806" i="2"/>
  <c r="AD1806" i="2"/>
  <c r="S1806" i="2"/>
  <c r="G1806" i="2"/>
  <c r="N1806" i="2"/>
  <c r="N1807" i="2" s="1"/>
  <c r="T1806" i="2"/>
  <c r="AA1806" i="2"/>
  <c r="AG1806" i="2"/>
  <c r="AO1806" i="2"/>
  <c r="AU1806" i="2"/>
  <c r="Z1806" i="2"/>
  <c r="AN1806" i="2"/>
  <c r="H1806" i="2"/>
  <c r="O1806" i="2"/>
  <c r="U1806" i="2"/>
  <c r="AB1806" i="2"/>
  <c r="AH1806" i="2"/>
  <c r="AP1806" i="2"/>
  <c r="AV1806" i="2"/>
  <c r="J1806" i="2"/>
  <c r="Q1806" i="2"/>
  <c r="X1806" i="2"/>
  <c r="AK1806" i="2"/>
  <c r="AR1806" i="2"/>
  <c r="AX1806" i="2"/>
  <c r="M1806" i="2"/>
  <c r="AF1806" i="2"/>
  <c r="AT1806" i="2"/>
  <c r="I1806" i="2"/>
  <c r="P1806" i="2"/>
  <c r="V1806" i="2"/>
  <c r="AC1806" i="2"/>
  <c r="AI1806" i="2"/>
  <c r="AQ1806" i="2"/>
  <c r="K1804" i="2"/>
  <c r="R1804" i="2"/>
  <c r="Y1804" i="2"/>
  <c r="Y1805" i="2" s="1"/>
  <c r="AE1804" i="2"/>
  <c r="AL1804" i="2"/>
  <c r="AS1804" i="2"/>
  <c r="M1804" i="2"/>
  <c r="S1804" i="2"/>
  <c r="Z1804" i="2"/>
  <c r="AF1804" i="2"/>
  <c r="AN1804" i="2"/>
  <c r="AT1804" i="2"/>
  <c r="N1804" i="2"/>
  <c r="N1805" i="2" s="1"/>
  <c r="T1804" i="2"/>
  <c r="AG1804" i="2"/>
  <c r="AO1804" i="2"/>
  <c r="H1804" i="2"/>
  <c r="U1804" i="2"/>
  <c r="AH1804" i="2"/>
  <c r="I1804" i="2"/>
  <c r="P1804" i="2"/>
  <c r="V1804" i="2"/>
  <c r="AC1804" i="2"/>
  <c r="AI1804" i="2"/>
  <c r="AQ1804" i="2"/>
  <c r="AW1804" i="2"/>
  <c r="G1804" i="2"/>
  <c r="AA1804" i="2"/>
  <c r="AU1804" i="2"/>
  <c r="O1804" i="2"/>
  <c r="AB1804" i="2"/>
  <c r="AP1804" i="2"/>
  <c r="AV1804" i="2"/>
  <c r="J1804" i="2"/>
  <c r="Q1804" i="2"/>
  <c r="X1804" i="2"/>
  <c r="AD1804" i="2"/>
  <c r="AK1804" i="2"/>
  <c r="AR1804" i="2"/>
  <c r="M1802" i="2"/>
  <c r="S1802" i="2"/>
  <c r="Z1802" i="2"/>
  <c r="AF1802" i="2"/>
  <c r="AN1802" i="2"/>
  <c r="AT1802" i="2"/>
  <c r="AE1802" i="2"/>
  <c r="G1802" i="2"/>
  <c r="N1802" i="2"/>
  <c r="N1803" i="2" s="1"/>
  <c r="T1802" i="2"/>
  <c r="AA1802" i="2"/>
  <c r="AG1802" i="2"/>
  <c r="AO1802" i="2"/>
  <c r="AU1802" i="2"/>
  <c r="R1802" i="2"/>
  <c r="AS1802" i="2"/>
  <c r="H1802" i="2"/>
  <c r="O1802" i="2"/>
  <c r="U1802" i="2"/>
  <c r="AB1802" i="2"/>
  <c r="AH1802" i="2"/>
  <c r="AP1802" i="2"/>
  <c r="AV1802" i="2"/>
  <c r="Y1802" i="2"/>
  <c r="Y1803" i="2" s="1"/>
  <c r="I1802" i="2"/>
  <c r="P1802" i="2"/>
  <c r="V1802" i="2"/>
  <c r="AC1802" i="2"/>
  <c r="AI1802" i="2"/>
  <c r="AQ1802" i="2"/>
  <c r="AW1802" i="2"/>
  <c r="K1802" i="2"/>
  <c r="AL1802" i="2"/>
  <c r="J1802" i="2"/>
  <c r="Q1802" i="2"/>
  <c r="X1802" i="2"/>
  <c r="AD1802" i="2"/>
  <c r="AK1802" i="2"/>
  <c r="AR1802" i="2"/>
  <c r="K1800" i="2"/>
  <c r="R1800" i="2"/>
  <c r="Y1800" i="2"/>
  <c r="Y1801" i="2" s="1"/>
  <c r="AE1800" i="2"/>
  <c r="AL1800" i="2"/>
  <c r="AS1800" i="2"/>
  <c r="M1800" i="2"/>
  <c r="S1800" i="2"/>
  <c r="Z1800" i="2"/>
  <c r="AF1800" i="2"/>
  <c r="AN1800" i="2"/>
  <c r="AT1800" i="2"/>
  <c r="N1800" i="2"/>
  <c r="N1801" i="2" s="1"/>
  <c r="AA1800" i="2"/>
  <c r="AO1800" i="2"/>
  <c r="AU1800" i="2"/>
  <c r="H1800" i="2"/>
  <c r="U1800" i="2"/>
  <c r="AH1800" i="2"/>
  <c r="AV1800" i="2"/>
  <c r="I1800" i="2"/>
  <c r="P1800" i="2"/>
  <c r="V1800" i="2"/>
  <c r="AI1800" i="2"/>
  <c r="G1800" i="2"/>
  <c r="T1800" i="2"/>
  <c r="AG1800" i="2"/>
  <c r="O1800" i="2"/>
  <c r="AB1800" i="2"/>
  <c r="AP1800" i="2"/>
  <c r="AC1800" i="2"/>
  <c r="AQ1800" i="2"/>
  <c r="AW1800" i="2"/>
  <c r="J1800" i="2"/>
  <c r="Q1800" i="2"/>
  <c r="X1800" i="2"/>
  <c r="AD1800" i="2"/>
  <c r="AK1800" i="2"/>
  <c r="AR1800" i="2"/>
  <c r="M1798" i="2"/>
  <c r="S1798" i="2"/>
  <c r="Z1798" i="2"/>
  <c r="AF1798" i="2"/>
  <c r="AN1798" i="2"/>
  <c r="AT1798" i="2"/>
  <c r="R1798" i="2"/>
  <c r="AL1798" i="2"/>
  <c r="N1798" i="2"/>
  <c r="N1799" i="2" s="1"/>
  <c r="AU1798" i="2"/>
  <c r="H1798" i="2"/>
  <c r="O1798" i="2"/>
  <c r="U1798" i="2"/>
  <c r="AB1798" i="2"/>
  <c r="AH1798" i="2"/>
  <c r="AP1798" i="2"/>
  <c r="AV1798" i="2"/>
  <c r="K1798" i="2"/>
  <c r="Y1798" i="2"/>
  <c r="Y1799" i="2" s="1"/>
  <c r="AS1798" i="2"/>
  <c r="T1798" i="2"/>
  <c r="AG1798" i="2"/>
  <c r="I1798" i="2"/>
  <c r="P1798" i="2"/>
  <c r="V1798" i="2"/>
  <c r="AC1798" i="2"/>
  <c r="AI1798" i="2"/>
  <c r="AQ1798" i="2"/>
  <c r="AW1798" i="2"/>
  <c r="AE1798" i="2"/>
  <c r="G1798" i="2"/>
  <c r="AA1798" i="2"/>
  <c r="AO1798" i="2"/>
  <c r="J1798" i="2"/>
  <c r="Q1798" i="2"/>
  <c r="X1798" i="2"/>
  <c r="AD1798" i="2"/>
  <c r="AK1798" i="2"/>
  <c r="AR1798" i="2"/>
  <c r="M1796" i="2"/>
  <c r="S1796" i="2"/>
  <c r="Z1796" i="2"/>
  <c r="AF1796" i="2"/>
  <c r="AN1796" i="2"/>
  <c r="AT1796" i="2"/>
  <c r="AE1796" i="2"/>
  <c r="G1796" i="2"/>
  <c r="N1796" i="2"/>
  <c r="N1797" i="2" s="1"/>
  <c r="T1796" i="2"/>
  <c r="AA1796" i="2"/>
  <c r="AG1796" i="2"/>
  <c r="AO1796" i="2"/>
  <c r="AU1796" i="2"/>
  <c r="J1796" i="2"/>
  <c r="X1796" i="2"/>
  <c r="AK1796" i="2"/>
  <c r="K1796" i="2"/>
  <c r="Y1796" i="2"/>
  <c r="Y1797" i="2" s="1"/>
  <c r="AS1796" i="2"/>
  <c r="H1796" i="2"/>
  <c r="O1796" i="2"/>
  <c r="U1796" i="2"/>
  <c r="AB1796" i="2"/>
  <c r="AH1796" i="2"/>
  <c r="AP1796" i="2"/>
  <c r="AV1796" i="2"/>
  <c r="Q1796" i="2"/>
  <c r="AD1796" i="2"/>
  <c r="AR1796" i="2"/>
  <c r="AX1796" i="2"/>
  <c r="R1796" i="2"/>
  <c r="AL1796" i="2"/>
  <c r="I1796" i="2"/>
  <c r="P1796" i="2"/>
  <c r="V1796" i="2"/>
  <c r="AC1796" i="2"/>
  <c r="AI1796" i="2"/>
  <c r="AQ1796" i="2"/>
  <c r="K1794" i="2"/>
  <c r="R1794" i="2"/>
  <c r="Y1794" i="2"/>
  <c r="Y1795" i="2" s="1"/>
  <c r="AE1794" i="2"/>
  <c r="AL1794" i="2"/>
  <c r="AS1794" i="2"/>
  <c r="M1794" i="2"/>
  <c r="S1794" i="2"/>
  <c r="Z1794" i="2"/>
  <c r="AF1794" i="2"/>
  <c r="AN1794" i="2"/>
  <c r="AT1794" i="2"/>
  <c r="H1794" i="2"/>
  <c r="O1794" i="2"/>
  <c r="U1794" i="2"/>
  <c r="AB1794" i="2"/>
  <c r="AH1794" i="2"/>
  <c r="AP1794" i="2"/>
  <c r="AV1794" i="2"/>
  <c r="I1794" i="2"/>
  <c r="P1794" i="2"/>
  <c r="V1794" i="2"/>
  <c r="AC1794" i="2"/>
  <c r="AI1794" i="2"/>
  <c r="AQ1794" i="2"/>
  <c r="AW1794" i="2"/>
  <c r="J1794" i="2"/>
  <c r="Q1794" i="2"/>
  <c r="X1794" i="2"/>
  <c r="AD1794" i="2"/>
  <c r="AK1794" i="2"/>
  <c r="AR1794" i="2"/>
  <c r="AX1794" i="2"/>
  <c r="G1794" i="2"/>
  <c r="N1794" i="2"/>
  <c r="N1795" i="2" s="1"/>
  <c r="T1794" i="2"/>
  <c r="AA1794" i="2"/>
  <c r="AG1794" i="2"/>
  <c r="AO1794" i="2"/>
  <c r="BB1793" i="2"/>
  <c r="AX1792" i="2"/>
  <c r="AW1792" i="2"/>
  <c r="AV1792" i="2"/>
  <c r="AU1792" i="2"/>
  <c r="AT1792" i="2"/>
  <c r="AS1792" i="2"/>
  <c r="AR1792" i="2"/>
  <c r="AQ1792" i="2"/>
  <c r="AP1792" i="2"/>
  <c r="AO1792" i="2"/>
  <c r="AN1792" i="2"/>
  <c r="AL1792" i="2"/>
  <c r="AK1792" i="2"/>
  <c r="AI1792" i="2"/>
  <c r="AH1792" i="2"/>
  <c r="AG1792" i="2"/>
  <c r="AF1792" i="2"/>
  <c r="AE1792" i="2"/>
  <c r="AD1792" i="2"/>
  <c r="AC1792" i="2"/>
  <c r="AB1793" i="2"/>
  <c r="AA1793" i="2"/>
  <c r="Z1792" i="2"/>
  <c r="Y1792" i="2"/>
  <c r="Y1793" i="2" s="1"/>
  <c r="X1792" i="2"/>
  <c r="V1792" i="2"/>
  <c r="U1792" i="2"/>
  <c r="T1792" i="2"/>
  <c r="S1792" i="2"/>
  <c r="R1792" i="2"/>
  <c r="Q1792" i="2"/>
  <c r="P1792" i="2"/>
  <c r="O1792" i="2"/>
  <c r="N1792" i="2"/>
  <c r="N1793" i="2" s="1"/>
  <c r="M1792" i="2"/>
  <c r="K1793" i="2"/>
  <c r="J1793" i="2"/>
  <c r="I1792" i="2"/>
  <c r="H1792" i="2"/>
  <c r="G1792" i="2"/>
  <c r="B1792" i="2"/>
  <c r="H1795" i="2" l="1"/>
  <c r="H1793" i="2"/>
  <c r="I1793" i="2"/>
  <c r="H1797" i="2"/>
  <c r="H1807" i="2"/>
  <c r="H1809" i="2"/>
  <c r="H1799" i="2"/>
  <c r="H1811" i="2"/>
  <c r="H1803" i="2"/>
  <c r="G1793" i="2"/>
  <c r="H1801" i="2"/>
  <c r="H1805" i="2"/>
  <c r="R1793" i="2"/>
  <c r="AI1793" i="2"/>
  <c r="AS1793" i="2"/>
  <c r="AW1793" i="2"/>
  <c r="AG1795" i="2"/>
  <c r="AD1795" i="2"/>
  <c r="AW1795" i="2"/>
  <c r="V1795" i="2"/>
  <c r="AP1795" i="2"/>
  <c r="O1795" i="2"/>
  <c r="AF1795" i="2"/>
  <c r="AS1795" i="2"/>
  <c r="R1795" i="2"/>
  <c r="AC1797" i="2"/>
  <c r="AL1797" i="2"/>
  <c r="AD1797" i="2"/>
  <c r="AH1797" i="2"/>
  <c r="AK1797" i="2"/>
  <c r="AO1797" i="2"/>
  <c r="AN1797" i="2"/>
  <c r="M1797" i="2"/>
  <c r="X1799" i="2"/>
  <c r="AA1799" i="2"/>
  <c r="AQ1799" i="2"/>
  <c r="P1799" i="2"/>
  <c r="AS1799" i="2"/>
  <c r="AP1799" i="2"/>
  <c r="O1799" i="2"/>
  <c r="AL1799" i="2"/>
  <c r="AF1799" i="2"/>
  <c r="AR1801" i="2"/>
  <c r="Q1801" i="2"/>
  <c r="AC1801" i="2"/>
  <c r="AG1801" i="2"/>
  <c r="V1801" i="2"/>
  <c r="AH1801" i="2"/>
  <c r="AO1801" i="2"/>
  <c r="AN1801" i="2"/>
  <c r="M1801" i="2"/>
  <c r="AK1803" i="2"/>
  <c r="AQ1803" i="2"/>
  <c r="P1803" i="2"/>
  <c r="AP1803" i="2"/>
  <c r="O1803" i="2"/>
  <c r="AU1803" i="2"/>
  <c r="T1803" i="2"/>
  <c r="AT1803" i="2"/>
  <c r="S1803" i="2"/>
  <c r="AD1805" i="2"/>
  <c r="AV1805" i="2"/>
  <c r="AU1805" i="2"/>
  <c r="AQ1805" i="2"/>
  <c r="P1805" i="2"/>
  <c r="Z1805" i="2"/>
  <c r="AL1805" i="2"/>
  <c r="V1807" i="2"/>
  <c r="AF1807" i="2"/>
  <c r="AK1807" i="2"/>
  <c r="AV1807" i="2"/>
  <c r="U1807" i="2"/>
  <c r="Z1807" i="2"/>
  <c r="AA1807" i="2"/>
  <c r="S1807" i="2"/>
  <c r="AE1807" i="2"/>
  <c r="AQ1809" i="2"/>
  <c r="P1809" i="2"/>
  <c r="AH1809" i="2"/>
  <c r="AA1809" i="2"/>
  <c r="AT1809" i="2"/>
  <c r="S1809" i="2"/>
  <c r="AK1809" i="2"/>
  <c r="AH1811" i="2"/>
  <c r="AA1811" i="2"/>
  <c r="AX1811" i="2"/>
  <c r="X1811" i="2"/>
  <c r="AQ1811" i="2"/>
  <c r="P1811" i="2"/>
  <c r="AF1811" i="2"/>
  <c r="AS1811" i="2"/>
  <c r="R1811" i="2"/>
  <c r="O1793" i="2"/>
  <c r="S1793" i="2"/>
  <c r="X1793" i="2"/>
  <c r="AF1793" i="2"/>
  <c r="AK1793" i="2"/>
  <c r="AP1793" i="2"/>
  <c r="AT1793" i="2"/>
  <c r="AX1793" i="2"/>
  <c r="AA1795" i="2"/>
  <c r="AX1795" i="2"/>
  <c r="X1795" i="2"/>
  <c r="AQ1795" i="2"/>
  <c r="P1795" i="2"/>
  <c r="AH1795" i="2"/>
  <c r="Z1795" i="2"/>
  <c r="AL1795" i="2"/>
  <c r="V1797" i="2"/>
  <c r="R1797" i="2"/>
  <c r="Q1797" i="2"/>
  <c r="AB1797" i="2"/>
  <c r="AS1797" i="2"/>
  <c r="X1797" i="2"/>
  <c r="AG1797" i="2"/>
  <c r="AF1797" i="2"/>
  <c r="AR1799" i="2"/>
  <c r="Q1799" i="2"/>
  <c r="AI1799" i="2"/>
  <c r="AH1799" i="2"/>
  <c r="R1799" i="2"/>
  <c r="Z1799" i="2"/>
  <c r="AK1801" i="2"/>
  <c r="AP1801" i="2"/>
  <c r="T1801" i="2"/>
  <c r="P1801" i="2"/>
  <c r="U1801" i="2"/>
  <c r="AA1801" i="2"/>
  <c r="AF1801" i="2"/>
  <c r="AS1801" i="2"/>
  <c r="R1801" i="2"/>
  <c r="AD1803" i="2"/>
  <c r="AL1803" i="2"/>
  <c r="AI1803" i="2"/>
  <c r="AH1803" i="2"/>
  <c r="AO1803" i="2"/>
  <c r="AN1803" i="2"/>
  <c r="M1803" i="2"/>
  <c r="X1805" i="2"/>
  <c r="AP1805" i="2"/>
  <c r="AA1805" i="2"/>
  <c r="AI1805" i="2"/>
  <c r="AO1805" i="2"/>
  <c r="AT1805" i="2"/>
  <c r="S1805" i="2"/>
  <c r="AE1805" i="2"/>
  <c r="AQ1807" i="2"/>
  <c r="P1807" i="2"/>
  <c r="M1807" i="2"/>
  <c r="X1807" i="2"/>
  <c r="AP1807" i="2"/>
  <c r="O1807" i="2"/>
  <c r="AU1807" i="2"/>
  <c r="T1807" i="2"/>
  <c r="AD1807" i="2"/>
  <c r="AI1809" i="2"/>
  <c r="AB1809" i="2"/>
  <c r="AU1809" i="2"/>
  <c r="T1809" i="2"/>
  <c r="AN1809" i="2"/>
  <c r="M1809" i="2"/>
  <c r="AD1809" i="2"/>
  <c r="AS1809" i="2"/>
  <c r="R1809" i="2"/>
  <c r="AB1811" i="2"/>
  <c r="AU1811" i="2"/>
  <c r="T1811" i="2"/>
  <c r="AR1811" i="2"/>
  <c r="Q1811" i="2"/>
  <c r="AI1811" i="2"/>
  <c r="Z1811" i="2"/>
  <c r="AL1811" i="2"/>
  <c r="AE1793" i="2"/>
  <c r="T1793" i="2"/>
  <c r="AC1793" i="2"/>
  <c r="AL1793" i="2"/>
  <c r="AU1793" i="2"/>
  <c r="Q1795" i="2"/>
  <c r="AT1795" i="2"/>
  <c r="AE1795" i="2"/>
  <c r="AQ1797" i="2"/>
  <c r="P1797" i="2"/>
  <c r="AX1797" i="2"/>
  <c r="AV1797" i="2"/>
  <c r="U1797" i="2"/>
  <c r="AA1797" i="2"/>
  <c r="AE1797" i="2"/>
  <c r="Z1797" i="2"/>
  <c r="AK1799" i="2"/>
  <c r="AE1799" i="2"/>
  <c r="AC1799" i="2"/>
  <c r="AG1799" i="2"/>
  <c r="AB1799" i="2"/>
  <c r="AU1799" i="2"/>
  <c r="AT1799" i="2"/>
  <c r="S1799" i="2"/>
  <c r="AD1801" i="2"/>
  <c r="AW1801" i="2"/>
  <c r="AB1801" i="2"/>
  <c r="Z1801" i="2"/>
  <c r="AL1801" i="2"/>
  <c r="X1803" i="2"/>
  <c r="AC1803" i="2"/>
  <c r="AB1803" i="2"/>
  <c r="AS1803" i="2"/>
  <c r="AG1803" i="2"/>
  <c r="AF1803" i="2"/>
  <c r="AR1805" i="2"/>
  <c r="Q1805" i="2"/>
  <c r="AB1805" i="2"/>
  <c r="AC1805" i="2"/>
  <c r="AH1805" i="2"/>
  <c r="AG1805" i="2"/>
  <c r="AN1805" i="2"/>
  <c r="M1805" i="2"/>
  <c r="AI1807" i="2"/>
  <c r="AX1807" i="2"/>
  <c r="Q1807" i="2"/>
  <c r="AH1807" i="2"/>
  <c r="AO1807" i="2"/>
  <c r="AS1807" i="2"/>
  <c r="R1807" i="2"/>
  <c r="AC1809" i="2"/>
  <c r="AV1809" i="2"/>
  <c r="U1809" i="2"/>
  <c r="AO1809" i="2"/>
  <c r="AF1809" i="2"/>
  <c r="AX1809" i="2"/>
  <c r="X1809" i="2"/>
  <c r="AL1809" i="2"/>
  <c r="U1811" i="2"/>
  <c r="AO1811" i="2"/>
  <c r="AK1811" i="2"/>
  <c r="AC1811" i="2"/>
  <c r="AT1811" i="2"/>
  <c r="S1811" i="2"/>
  <c r="AE1811" i="2"/>
  <c r="V1793" i="2"/>
  <c r="AO1793" i="2"/>
  <c r="P1793" i="2"/>
  <c r="AG1793" i="2"/>
  <c r="AQ1793" i="2"/>
  <c r="T1795" i="2"/>
  <c r="AR1795" i="2"/>
  <c r="AI1795" i="2"/>
  <c r="AB1795" i="2"/>
  <c r="S1795" i="2"/>
  <c r="M1793" i="2"/>
  <c r="Q1793" i="2"/>
  <c r="U1793" i="2"/>
  <c r="Z1793" i="2"/>
  <c r="AD1793" i="2"/>
  <c r="AH1793" i="2"/>
  <c r="AN1793" i="2"/>
  <c r="AR1793" i="2"/>
  <c r="AV1793" i="2"/>
  <c r="AO1795" i="2"/>
  <c r="AK1795" i="2"/>
  <c r="AC1795" i="2"/>
  <c r="AV1795" i="2"/>
  <c r="U1795" i="2"/>
  <c r="AN1795" i="2"/>
  <c r="M1795" i="2"/>
  <c r="AI1797" i="2"/>
  <c r="AR1797" i="2"/>
  <c r="AP1797" i="2"/>
  <c r="O1797" i="2"/>
  <c r="AU1797" i="2"/>
  <c r="T1797" i="2"/>
  <c r="AT1797" i="2"/>
  <c r="S1797" i="2"/>
  <c r="AD1799" i="2"/>
  <c r="AO1799" i="2"/>
  <c r="AW1799" i="2"/>
  <c r="V1799" i="2"/>
  <c r="T1799" i="2"/>
  <c r="AV1799" i="2"/>
  <c r="U1799" i="2"/>
  <c r="AN1799" i="2"/>
  <c r="M1799" i="2"/>
  <c r="X1801" i="2"/>
  <c r="AQ1801" i="2"/>
  <c r="O1801" i="2"/>
  <c r="AI1801" i="2"/>
  <c r="AV1801" i="2"/>
  <c r="AU1801" i="2"/>
  <c r="AT1801" i="2"/>
  <c r="S1801" i="2"/>
  <c r="AE1801" i="2"/>
  <c r="AR1803" i="2"/>
  <c r="Q1803" i="2"/>
  <c r="AW1803" i="2"/>
  <c r="V1803" i="2"/>
  <c r="AV1803" i="2"/>
  <c r="U1803" i="2"/>
  <c r="R1803" i="2"/>
  <c r="AA1803" i="2"/>
  <c r="AE1803" i="2"/>
  <c r="Z1803" i="2"/>
  <c r="AK1805" i="2"/>
  <c r="O1805" i="2"/>
  <c r="AW1805" i="2"/>
  <c r="V1805" i="2"/>
  <c r="U1805" i="2"/>
  <c r="T1805" i="2"/>
  <c r="AF1805" i="2"/>
  <c r="AS1805" i="2"/>
  <c r="R1805" i="2"/>
  <c r="AC1807" i="2"/>
  <c r="AT1807" i="2"/>
  <c r="AR1807" i="2"/>
  <c r="AB1807" i="2"/>
  <c r="AN1807" i="2"/>
  <c r="AG1807" i="2"/>
  <c r="AL1807" i="2"/>
  <c r="V1809" i="2"/>
  <c r="AP1809" i="2"/>
  <c r="O1809" i="2"/>
  <c r="AG1809" i="2"/>
  <c r="Z1809" i="2"/>
  <c r="AR1809" i="2"/>
  <c r="Q1809" i="2"/>
  <c r="AE1809" i="2"/>
  <c r="AP1811" i="2"/>
  <c r="O1811" i="2"/>
  <c r="AG1811" i="2"/>
  <c r="AD1811" i="2"/>
  <c r="AW1811" i="2"/>
  <c r="V1811" i="2"/>
  <c r="AN1811" i="2"/>
  <c r="M1811" i="2"/>
  <c r="G1811" i="2"/>
  <c r="BM1810" i="2"/>
  <c r="BP1810" i="2"/>
  <c r="BQ1810" i="2" s="1"/>
  <c r="J1811" i="2"/>
  <c r="BP1811" i="2" s="1"/>
  <c r="I1811" i="2"/>
  <c r="BR1810" i="2"/>
  <c r="BS1810" i="2" s="1"/>
  <c r="K1811" i="2"/>
  <c r="BR1811" i="2" s="1"/>
  <c r="I1809" i="2"/>
  <c r="G1809" i="2"/>
  <c r="BM1808" i="2"/>
  <c r="BP1808" i="2"/>
  <c r="BQ1808" i="2" s="1"/>
  <c r="J1809" i="2"/>
  <c r="BP1809" i="2" s="1"/>
  <c r="BR1808" i="2"/>
  <c r="BS1808" i="2" s="1"/>
  <c r="K1809" i="2"/>
  <c r="BR1809" i="2" s="1"/>
  <c r="G1807" i="2"/>
  <c r="BM1806" i="2"/>
  <c r="I1807" i="2"/>
  <c r="BP1806" i="2"/>
  <c r="BQ1806" i="2" s="1"/>
  <c r="J1807" i="2"/>
  <c r="BP1807" i="2" s="1"/>
  <c r="BR1806" i="2"/>
  <c r="BS1806" i="2" s="1"/>
  <c r="K1807" i="2"/>
  <c r="BR1807" i="2" s="1"/>
  <c r="G1805" i="2"/>
  <c r="BM1804" i="2"/>
  <c r="J1805" i="2"/>
  <c r="BP1805" i="2" s="1"/>
  <c r="BP1804" i="2"/>
  <c r="BQ1804" i="2" s="1"/>
  <c r="I1805" i="2"/>
  <c r="BR1804" i="2"/>
  <c r="BS1804" i="2" s="1"/>
  <c r="K1805" i="2"/>
  <c r="BR1805" i="2" s="1"/>
  <c r="J1803" i="2"/>
  <c r="BP1803" i="2" s="1"/>
  <c r="BP1802" i="2"/>
  <c r="BQ1802" i="2" s="1"/>
  <c r="BR1802" i="2"/>
  <c r="BS1802" i="2" s="1"/>
  <c r="K1803" i="2"/>
  <c r="BR1803" i="2" s="1"/>
  <c r="BM1802" i="2"/>
  <c r="G1803" i="2"/>
  <c r="I1803" i="2"/>
  <c r="J1801" i="2"/>
  <c r="BP1801" i="2" s="1"/>
  <c r="BP1800" i="2"/>
  <c r="BQ1800" i="2" s="1"/>
  <c r="I1801" i="2"/>
  <c r="G1801" i="2"/>
  <c r="BM1800" i="2"/>
  <c r="BR1800" i="2"/>
  <c r="BS1800" i="2" s="1"/>
  <c r="K1801" i="2"/>
  <c r="BR1801" i="2" s="1"/>
  <c r="BR1798" i="2"/>
  <c r="BS1798" i="2" s="1"/>
  <c r="K1799" i="2"/>
  <c r="BR1799" i="2" s="1"/>
  <c r="I1799" i="2"/>
  <c r="J1799" i="2"/>
  <c r="BP1799" i="2" s="1"/>
  <c r="BP1798" i="2"/>
  <c r="BQ1798" i="2" s="1"/>
  <c r="BM1798" i="2"/>
  <c r="G1799" i="2"/>
  <c r="K1797" i="2"/>
  <c r="BR1797" i="2" s="1"/>
  <c r="BR1796" i="2"/>
  <c r="BS1796" i="2" s="1"/>
  <c r="I1797" i="2"/>
  <c r="J1797" i="2"/>
  <c r="BP1797" i="2" s="1"/>
  <c r="BP1796" i="2"/>
  <c r="BQ1796" i="2" s="1"/>
  <c r="G1797" i="2"/>
  <c r="BM1796" i="2"/>
  <c r="G1795" i="2"/>
  <c r="BM1794" i="2"/>
  <c r="I1795" i="2"/>
  <c r="J1795" i="2"/>
  <c r="BP1795" i="2" s="1"/>
  <c r="BP1794" i="2"/>
  <c r="BQ1794" i="2" s="1"/>
  <c r="BR1794" i="2"/>
  <c r="BS1794" i="2" s="1"/>
  <c r="K1795" i="2"/>
  <c r="BR1795" i="2" s="1"/>
  <c r="B1790" i="2"/>
  <c r="BB1791" i="2"/>
  <c r="AX1790" i="2"/>
  <c r="AW1790" i="2"/>
  <c r="AV1790" i="2"/>
  <c r="AU1790" i="2"/>
  <c r="AT1790" i="2"/>
  <c r="AS1790" i="2"/>
  <c r="AR1790" i="2"/>
  <c r="AQ1790" i="2"/>
  <c r="AP1790" i="2"/>
  <c r="AO1790" i="2"/>
  <c r="AN1790" i="2"/>
  <c r="AL1790" i="2"/>
  <c r="AK1790" i="2"/>
  <c r="AI1790" i="2"/>
  <c r="AH1790" i="2"/>
  <c r="AG1790" i="2"/>
  <c r="AF1790" i="2"/>
  <c r="AE1790" i="2"/>
  <c r="AD1790" i="2"/>
  <c r="AC1790" i="2"/>
  <c r="AB1791" i="2"/>
  <c r="AA1791" i="2"/>
  <c r="Z1790" i="2"/>
  <c r="Y1790" i="2"/>
  <c r="Y1791" i="2" s="1"/>
  <c r="X1790" i="2"/>
  <c r="V1790" i="2"/>
  <c r="U1790" i="2"/>
  <c r="T1790" i="2"/>
  <c r="S1790" i="2"/>
  <c r="R1790" i="2"/>
  <c r="Q1790" i="2"/>
  <c r="P1790" i="2"/>
  <c r="O1790" i="2"/>
  <c r="N1790" i="2"/>
  <c r="N1791" i="2" s="1"/>
  <c r="M1790" i="2"/>
  <c r="K1791" i="2"/>
  <c r="J1790" i="2"/>
  <c r="I1790" i="2"/>
  <c r="H1791" i="2"/>
  <c r="G1791" i="2"/>
  <c r="BL1789" i="2"/>
  <c r="BK1789" i="2"/>
  <c r="BH1789" i="2"/>
  <c r="BG1789" i="2"/>
  <c r="BE1789" i="2"/>
  <c r="BD1789" i="2"/>
  <c r="BC1789" i="2"/>
  <c r="BA1789" i="2"/>
  <c r="AZ1789" i="2"/>
  <c r="C1788" i="2"/>
  <c r="AV1788" i="2" s="1"/>
  <c r="B1788" i="2"/>
  <c r="BL1787" i="2"/>
  <c r="BK1787" i="2"/>
  <c r="BH1787" i="2"/>
  <c r="BG1787" i="2"/>
  <c r="BE1787" i="2"/>
  <c r="BD1787" i="2"/>
  <c r="BC1787" i="2"/>
  <c r="BA1787" i="2"/>
  <c r="AZ1787" i="2"/>
  <c r="C1786" i="2"/>
  <c r="AW1786" i="2" s="1"/>
  <c r="B1786" i="2"/>
  <c r="BR1785" i="2"/>
  <c r="BP1785" i="2"/>
  <c r="BL1785" i="2"/>
  <c r="BK1785" i="2"/>
  <c r="BH1785" i="2"/>
  <c r="BG1785" i="2"/>
  <c r="BE1785" i="2"/>
  <c r="BD1785" i="2"/>
  <c r="BC1785" i="2"/>
  <c r="BA1785" i="2"/>
  <c r="AZ1785" i="2"/>
  <c r="AX1785" i="2"/>
  <c r="AW1785" i="2"/>
  <c r="AV1785" i="2"/>
  <c r="AU1785" i="2"/>
  <c r="AT1785" i="2"/>
  <c r="AS1785" i="2"/>
  <c r="AR1785" i="2"/>
  <c r="AQ1785" i="2"/>
  <c r="AP1785" i="2"/>
  <c r="AO1785" i="2"/>
  <c r="AN1785" i="2"/>
  <c r="AL1785" i="2"/>
  <c r="AK1785" i="2"/>
  <c r="AI1785" i="2"/>
  <c r="AH1785" i="2"/>
  <c r="AG1785" i="2"/>
  <c r="AF1785" i="2"/>
  <c r="AE1785" i="2"/>
  <c r="AD1785" i="2"/>
  <c r="AC1785" i="2"/>
  <c r="AB1785" i="2"/>
  <c r="Z1785" i="2"/>
  <c r="Y1785" i="2"/>
  <c r="X1785" i="2"/>
  <c r="V1785" i="2"/>
  <c r="U1785" i="2"/>
  <c r="T1785" i="2"/>
  <c r="S1785" i="2"/>
  <c r="R1785" i="2"/>
  <c r="Q1785" i="2"/>
  <c r="O1785" i="2"/>
  <c r="N1785" i="2"/>
  <c r="M1785" i="2"/>
  <c r="H1785" i="2"/>
  <c r="G1785" i="2"/>
  <c r="BJ1785" i="2" s="1"/>
  <c r="BR1784" i="2"/>
  <c r="BS1784" i="2" s="1"/>
  <c r="BP1784" i="2"/>
  <c r="BQ1784" i="2" s="1"/>
  <c r="BM1784" i="2"/>
  <c r="B1784" i="2"/>
  <c r="BN1784" i="2" l="1"/>
  <c r="BO1784" i="2" s="1"/>
  <c r="I1791" i="2"/>
  <c r="J1791" i="2"/>
  <c r="M1791" i="2"/>
  <c r="AW1787" i="2"/>
  <c r="O1791" i="2"/>
  <c r="S1791" i="2"/>
  <c r="X1791" i="2"/>
  <c r="AF1791" i="2"/>
  <c r="AK1791" i="2"/>
  <c r="AP1791" i="2"/>
  <c r="AT1791" i="2"/>
  <c r="AX1791" i="2"/>
  <c r="P1791" i="2"/>
  <c r="T1791" i="2"/>
  <c r="AC1791" i="2"/>
  <c r="AG1791" i="2"/>
  <c r="AL1791" i="2"/>
  <c r="AQ1791" i="2"/>
  <c r="AU1791" i="2"/>
  <c r="Q1791" i="2"/>
  <c r="U1791" i="2"/>
  <c r="Z1791" i="2"/>
  <c r="AD1791" i="2"/>
  <c r="AH1791" i="2"/>
  <c r="AN1791" i="2"/>
  <c r="AR1791" i="2"/>
  <c r="AV1791" i="2"/>
  <c r="AV1789" i="2"/>
  <c r="R1791" i="2"/>
  <c r="V1791" i="2"/>
  <c r="AE1791" i="2"/>
  <c r="AI1791" i="2"/>
  <c r="AO1791" i="2"/>
  <c r="AS1791" i="2"/>
  <c r="AW1791" i="2"/>
  <c r="BQ1785" i="2"/>
  <c r="BS1785" i="2"/>
  <c r="BN1802" i="2"/>
  <c r="BO1802" i="2" s="1"/>
  <c r="BN1800" i="2"/>
  <c r="BO1800" i="2" s="1"/>
  <c r="BN1798" i="2"/>
  <c r="BO1798" i="2" s="1"/>
  <c r="BN1810" i="2"/>
  <c r="BO1810" i="2" s="1"/>
  <c r="BS1811" i="2"/>
  <c r="BQ1811" i="2"/>
  <c r="BM1811" i="2"/>
  <c r="BJ1811" i="2"/>
  <c r="BN1808" i="2"/>
  <c r="BO1808" i="2" s="1"/>
  <c r="BM1809" i="2"/>
  <c r="BJ1809" i="2"/>
  <c r="BS1809" i="2"/>
  <c r="BQ1809" i="2"/>
  <c r="BN1806" i="2"/>
  <c r="BO1806" i="2" s="1"/>
  <c r="BS1807" i="2"/>
  <c r="BQ1807" i="2"/>
  <c r="BM1807" i="2"/>
  <c r="BJ1807" i="2"/>
  <c r="BN1804" i="2"/>
  <c r="BO1804" i="2" s="1"/>
  <c r="BS1805" i="2"/>
  <c r="BQ1805" i="2"/>
  <c r="BM1805" i="2"/>
  <c r="BJ1805" i="2"/>
  <c r="BM1803" i="2"/>
  <c r="BJ1803" i="2"/>
  <c r="BS1803" i="2"/>
  <c r="BQ1803" i="2"/>
  <c r="BM1801" i="2"/>
  <c r="BJ1801" i="2"/>
  <c r="BS1801" i="2"/>
  <c r="BQ1801" i="2"/>
  <c r="BM1799" i="2"/>
  <c r="BJ1799" i="2"/>
  <c r="BS1799" i="2"/>
  <c r="BQ1799" i="2"/>
  <c r="BN1796" i="2"/>
  <c r="BO1796" i="2" s="1"/>
  <c r="BS1797" i="2"/>
  <c r="BQ1797" i="2"/>
  <c r="BM1797" i="2"/>
  <c r="BJ1797" i="2"/>
  <c r="BN1794" i="2"/>
  <c r="BO1794" i="2" s="1"/>
  <c r="BS1795" i="2"/>
  <c r="BQ1795" i="2"/>
  <c r="BM1795" i="2"/>
  <c r="BJ1795" i="2"/>
  <c r="M1788" i="2"/>
  <c r="S1788" i="2"/>
  <c r="Z1788" i="2"/>
  <c r="AF1788" i="2"/>
  <c r="AN1788" i="2"/>
  <c r="AT1788" i="2"/>
  <c r="R1788" i="2"/>
  <c r="AE1788" i="2"/>
  <c r="AL1788" i="2"/>
  <c r="AS1788" i="2"/>
  <c r="G1788" i="2"/>
  <c r="N1788" i="2"/>
  <c r="N1789" i="2" s="1"/>
  <c r="T1788" i="2"/>
  <c r="AA1788" i="2"/>
  <c r="AG1788" i="2"/>
  <c r="AO1788" i="2"/>
  <c r="AU1788" i="2"/>
  <c r="I1788" i="2"/>
  <c r="P1788" i="2"/>
  <c r="V1788" i="2"/>
  <c r="AC1788" i="2"/>
  <c r="AI1788" i="2"/>
  <c r="AQ1788" i="2"/>
  <c r="AW1788" i="2"/>
  <c r="J1788" i="2"/>
  <c r="Q1788" i="2"/>
  <c r="X1788" i="2"/>
  <c r="AD1788" i="2"/>
  <c r="AK1788" i="2"/>
  <c r="AR1788" i="2"/>
  <c r="AX1788" i="2"/>
  <c r="K1788" i="2"/>
  <c r="Y1788" i="2"/>
  <c r="Y1789" i="2" s="1"/>
  <c r="H1788" i="2"/>
  <c r="O1788" i="2"/>
  <c r="U1788" i="2"/>
  <c r="AB1788" i="2"/>
  <c r="AH1788" i="2"/>
  <c r="AP1788" i="2"/>
  <c r="R1786" i="2"/>
  <c r="Y1786" i="2"/>
  <c r="Y1787" i="2" s="1"/>
  <c r="AE1786" i="2"/>
  <c r="AL1786" i="2"/>
  <c r="AS1786" i="2"/>
  <c r="X1786" i="2"/>
  <c r="G1786" i="2"/>
  <c r="N1786" i="2"/>
  <c r="N1787" i="2" s="1"/>
  <c r="T1786" i="2"/>
  <c r="AA1786" i="2"/>
  <c r="AG1787" i="2"/>
  <c r="AO1786" i="2"/>
  <c r="AU1786" i="2"/>
  <c r="J1786" i="2"/>
  <c r="Q1786" i="2"/>
  <c r="AD1786" i="2"/>
  <c r="AK1786" i="2"/>
  <c r="AR1786" i="2"/>
  <c r="AX1786" i="2"/>
  <c r="M1786" i="2"/>
  <c r="Z1786" i="2"/>
  <c r="AN1786" i="2"/>
  <c r="H1786" i="2"/>
  <c r="O1786" i="2"/>
  <c r="U1786" i="2"/>
  <c r="AB1787" i="2"/>
  <c r="AH1786" i="2"/>
  <c r="AP1786" i="2"/>
  <c r="AV1786" i="2"/>
  <c r="S1786" i="2"/>
  <c r="AF1786" i="2"/>
  <c r="AT1786" i="2"/>
  <c r="I1786" i="2"/>
  <c r="P1786" i="2"/>
  <c r="V1786" i="2"/>
  <c r="AC1787" i="2"/>
  <c r="AI1786" i="2"/>
  <c r="AQ1786" i="2"/>
  <c r="BM1785" i="2"/>
  <c r="BL440" i="2"/>
  <c r="BK440" i="2"/>
  <c r="BH440" i="2"/>
  <c r="BG440" i="2"/>
  <c r="BE440" i="2"/>
  <c r="BD440" i="2"/>
  <c r="BC440" i="2"/>
  <c r="BB440" i="2"/>
  <c r="BA440" i="2"/>
  <c r="AZ440" i="2"/>
  <c r="C439" i="2"/>
  <c r="AW439" i="2" s="1"/>
  <c r="B439" i="2"/>
  <c r="BL642" i="2"/>
  <c r="BK642" i="2"/>
  <c r="BH642" i="2"/>
  <c r="BG642" i="2"/>
  <c r="BE642" i="2"/>
  <c r="BD642" i="2"/>
  <c r="BB642" i="2"/>
  <c r="BA642" i="2"/>
  <c r="AZ642" i="2"/>
  <c r="K642" i="2"/>
  <c r="BR642" i="2" s="1"/>
  <c r="J642" i="2"/>
  <c r="BP642" i="2" s="1"/>
  <c r="I642" i="2"/>
  <c r="H642" i="2"/>
  <c r="G642" i="2"/>
  <c r="BR641" i="2"/>
  <c r="BS641" i="2" s="1"/>
  <c r="BP641" i="2"/>
  <c r="BQ641" i="2" s="1"/>
  <c r="BM641" i="2"/>
  <c r="C641" i="2"/>
  <c r="AW641" i="2" s="1"/>
  <c r="B641" i="2"/>
  <c r="BL237" i="2"/>
  <c r="BK237" i="2"/>
  <c r="BH237" i="2"/>
  <c r="BG237" i="2"/>
  <c r="BE237" i="2"/>
  <c r="BD237" i="2"/>
  <c r="BC237" i="2"/>
  <c r="BA237" i="2"/>
  <c r="AZ237" i="2"/>
  <c r="C236" i="2"/>
  <c r="AW236" i="2" s="1"/>
  <c r="B236" i="2"/>
  <c r="H1789" i="2" l="1"/>
  <c r="H1787" i="2"/>
  <c r="BN1785" i="2"/>
  <c r="BO1785" i="2" s="1"/>
  <c r="V1787" i="2"/>
  <c r="AF1787" i="2"/>
  <c r="AH1787" i="2"/>
  <c r="AX1787" i="2"/>
  <c r="Q1787" i="2"/>
  <c r="AE1787" i="2"/>
  <c r="AH1789" i="2"/>
  <c r="AR1789" i="2"/>
  <c r="Q1789" i="2"/>
  <c r="AI1789" i="2"/>
  <c r="AA1789" i="2"/>
  <c r="AS1789" i="2"/>
  <c r="AT1789" i="2"/>
  <c r="S1789" i="2"/>
  <c r="AW440" i="2"/>
  <c r="AQ1787" i="2"/>
  <c r="P1787" i="2"/>
  <c r="S1787" i="2"/>
  <c r="AN1787" i="2"/>
  <c r="AR1787" i="2"/>
  <c r="AA1787" i="2"/>
  <c r="X1787" i="2"/>
  <c r="AB1789" i="2"/>
  <c r="AK1789" i="2"/>
  <c r="AC1789" i="2"/>
  <c r="AU1789" i="2"/>
  <c r="T1789" i="2"/>
  <c r="AL1789" i="2"/>
  <c r="AN1789" i="2"/>
  <c r="M1789" i="2"/>
  <c r="AI1787" i="2"/>
  <c r="AV1787" i="2"/>
  <c r="Z1787" i="2"/>
  <c r="AU1787" i="2"/>
  <c r="AS1787" i="2"/>
  <c r="R1787" i="2"/>
  <c r="U1789" i="2"/>
  <c r="AD1789" i="2"/>
  <c r="AW1789" i="2"/>
  <c r="V1789" i="2"/>
  <c r="AO1789" i="2"/>
  <c r="AE1789" i="2"/>
  <c r="AF1789" i="2"/>
  <c r="AW642" i="2"/>
  <c r="U1787" i="2"/>
  <c r="AK1787" i="2"/>
  <c r="T1787" i="2"/>
  <c r="AW237" i="2"/>
  <c r="AT1787" i="2"/>
  <c r="AP1787" i="2"/>
  <c r="O1787" i="2"/>
  <c r="M1787" i="2"/>
  <c r="AD1787" i="2"/>
  <c r="AO1787" i="2"/>
  <c r="AL1787" i="2"/>
  <c r="AP1789" i="2"/>
  <c r="O1789" i="2"/>
  <c r="AX1789" i="2"/>
  <c r="X1789" i="2"/>
  <c r="AQ1789" i="2"/>
  <c r="P1789" i="2"/>
  <c r="AG1789" i="2"/>
  <c r="R1789" i="2"/>
  <c r="Z1789" i="2"/>
  <c r="BN1811" i="2"/>
  <c r="BO1811" i="2" s="1"/>
  <c r="BN1805" i="2"/>
  <c r="BO1805" i="2" s="1"/>
  <c r="BN1801" i="2"/>
  <c r="BO1801" i="2" s="1"/>
  <c r="BN1809" i="2"/>
  <c r="BO1809" i="2" s="1"/>
  <c r="BN1803" i="2"/>
  <c r="BO1803" i="2" s="1"/>
  <c r="BN1797" i="2"/>
  <c r="BO1797" i="2" s="1"/>
  <c r="BN1795" i="2"/>
  <c r="BO1795" i="2" s="1"/>
  <c r="BN1807" i="2"/>
  <c r="BO1807" i="2" s="1"/>
  <c r="BN1799" i="2"/>
  <c r="BO1799" i="2" s="1"/>
  <c r="I1789" i="2"/>
  <c r="BM1788" i="2"/>
  <c r="G1789" i="2"/>
  <c r="K1789" i="2"/>
  <c r="BR1789" i="2" s="1"/>
  <c r="BR1788" i="2"/>
  <c r="BS1788" i="2" s="1"/>
  <c r="BP1788" i="2"/>
  <c r="BQ1788" i="2" s="1"/>
  <c r="J1789" i="2"/>
  <c r="BP1789" i="2" s="1"/>
  <c r="I1787" i="2"/>
  <c r="BP1786" i="2"/>
  <c r="BQ1786" i="2" s="1"/>
  <c r="J1787" i="2"/>
  <c r="BP1787" i="2" s="1"/>
  <c r="G1787" i="2"/>
  <c r="BM1786" i="2"/>
  <c r="BR1786" i="2"/>
  <c r="BS1786" i="2" s="1"/>
  <c r="K1787" i="2"/>
  <c r="BR1787" i="2" s="1"/>
  <c r="BM642" i="2"/>
  <c r="BJ642" i="2"/>
  <c r="U439" i="2"/>
  <c r="AG439" i="2"/>
  <c r="K439" i="2"/>
  <c r="AP439" i="2"/>
  <c r="N439" i="2"/>
  <c r="N440" i="2" s="1"/>
  <c r="AR439" i="2"/>
  <c r="AE439" i="2"/>
  <c r="X439" i="2"/>
  <c r="O439" i="2"/>
  <c r="Y439" i="2"/>
  <c r="Y440" i="2" s="1"/>
  <c r="AH439" i="2"/>
  <c r="AS439" i="2"/>
  <c r="G439" i="2"/>
  <c r="Q439" i="2"/>
  <c r="AA439" i="2"/>
  <c r="AK439" i="2"/>
  <c r="AU439" i="2"/>
  <c r="H439" i="2"/>
  <c r="R439" i="2"/>
  <c r="AB439" i="2"/>
  <c r="AL439" i="2"/>
  <c r="AV439" i="2"/>
  <c r="J439" i="2"/>
  <c r="T439" i="2"/>
  <c r="AD439" i="2"/>
  <c r="AO439" i="2"/>
  <c r="AX439" i="2"/>
  <c r="M439" i="2"/>
  <c r="S439" i="2"/>
  <c r="Z439" i="2"/>
  <c r="AF439" i="2"/>
  <c r="AN439" i="2"/>
  <c r="AT439" i="2"/>
  <c r="I439" i="2"/>
  <c r="P439" i="2"/>
  <c r="V439" i="2"/>
  <c r="AC439" i="2"/>
  <c r="AI439" i="2"/>
  <c r="AQ439" i="2"/>
  <c r="BS642" i="2"/>
  <c r="AR641" i="2"/>
  <c r="AX641" i="2"/>
  <c r="AD236" i="2"/>
  <c r="AN641" i="2"/>
  <c r="AT641" i="2"/>
  <c r="AO641" i="2"/>
  <c r="AU641" i="2"/>
  <c r="BQ642" i="2"/>
  <c r="AS641" i="2"/>
  <c r="AP641" i="2"/>
  <c r="AV641" i="2"/>
  <c r="AQ641" i="2"/>
  <c r="AK236" i="2"/>
  <c r="AR236" i="2"/>
  <c r="J236" i="2"/>
  <c r="AX236" i="2"/>
  <c r="Q236" i="2"/>
  <c r="X236" i="2"/>
  <c r="K236" i="2"/>
  <c r="R236" i="2"/>
  <c r="Y236" i="2"/>
  <c r="Y237" i="2" s="1"/>
  <c r="AE236" i="2"/>
  <c r="AL236" i="2"/>
  <c r="AS236" i="2"/>
  <c r="M236" i="2"/>
  <c r="S236" i="2"/>
  <c r="Z236" i="2"/>
  <c r="AF236" i="2"/>
  <c r="AN236" i="2"/>
  <c r="AT236" i="2"/>
  <c r="G236" i="2"/>
  <c r="N236" i="2"/>
  <c r="N237" i="2" s="1"/>
  <c r="T236" i="2"/>
  <c r="AA236" i="2"/>
  <c r="AG236" i="2"/>
  <c r="AO236" i="2"/>
  <c r="AU236" i="2"/>
  <c r="H236" i="2"/>
  <c r="O236" i="2"/>
  <c r="U236" i="2"/>
  <c r="AB236" i="2"/>
  <c r="AH236" i="2"/>
  <c r="AP236" i="2"/>
  <c r="AV236" i="2"/>
  <c r="I236" i="2"/>
  <c r="P236" i="2"/>
  <c r="V236" i="2"/>
  <c r="AC236" i="2"/>
  <c r="AI236" i="2"/>
  <c r="AQ236" i="2"/>
  <c r="BL604" i="2"/>
  <c r="BK604" i="2"/>
  <c r="BH604" i="2"/>
  <c r="BG604" i="2"/>
  <c r="BE604" i="2"/>
  <c r="BD604" i="2"/>
  <c r="BC604" i="2"/>
  <c r="BB604" i="2"/>
  <c r="BA604" i="2"/>
  <c r="AZ604" i="2"/>
  <c r="K604" i="2"/>
  <c r="BR604" i="2" s="1"/>
  <c r="J604" i="2"/>
  <c r="BP604" i="2" s="1"/>
  <c r="I604" i="2"/>
  <c r="H604" i="2"/>
  <c r="G604" i="2"/>
  <c r="BJ604" i="2" s="1"/>
  <c r="BR603" i="2"/>
  <c r="BS603" i="2" s="1"/>
  <c r="BP603" i="2"/>
  <c r="BQ603" i="2" s="1"/>
  <c r="BM603" i="2"/>
  <c r="C603" i="2"/>
  <c r="AV603" i="2" s="1"/>
  <c r="B603" i="2"/>
  <c r="BL406" i="2"/>
  <c r="BK406" i="2"/>
  <c r="BH406" i="2"/>
  <c r="BG406" i="2"/>
  <c r="BE406" i="2"/>
  <c r="BD406" i="2"/>
  <c r="BC406" i="2"/>
  <c r="BB406" i="2"/>
  <c r="BA406" i="2"/>
  <c r="AZ406" i="2"/>
  <c r="C405" i="2"/>
  <c r="AV405" i="2" s="1"/>
  <c r="B405" i="2"/>
  <c r="BP236" i="2" l="1"/>
  <c r="BQ236" i="2" s="1"/>
  <c r="G440" i="2"/>
  <c r="BJ440" i="2" s="1"/>
  <c r="H237" i="2"/>
  <c r="H440" i="2"/>
  <c r="BP439" i="2"/>
  <c r="BQ439" i="2" s="1"/>
  <c r="K440" i="2"/>
  <c r="BR440" i="2" s="1"/>
  <c r="P237" i="2"/>
  <c r="AT237" i="2"/>
  <c r="AE237" i="2"/>
  <c r="AR237" i="2"/>
  <c r="AO642" i="2"/>
  <c r="AI440" i="2"/>
  <c r="Z440" i="2"/>
  <c r="AV440" i="2"/>
  <c r="Q440" i="2"/>
  <c r="AG440" i="2"/>
  <c r="AQ237" i="2"/>
  <c r="AH237" i="2"/>
  <c r="AA237" i="2"/>
  <c r="S237" i="2"/>
  <c r="X237" i="2"/>
  <c r="AP642" i="2"/>
  <c r="AX642" i="2"/>
  <c r="AO440" i="2"/>
  <c r="AR440" i="2"/>
  <c r="AV406" i="2"/>
  <c r="AV604" i="2"/>
  <c r="AI237" i="2"/>
  <c r="AB237" i="2"/>
  <c r="AU237" i="2"/>
  <c r="T237" i="2"/>
  <c r="AN237" i="2"/>
  <c r="M237" i="2"/>
  <c r="Q237" i="2"/>
  <c r="AK237" i="2"/>
  <c r="AS642" i="2"/>
  <c r="AT642" i="2"/>
  <c r="AR642" i="2"/>
  <c r="AC440" i="2"/>
  <c r="AT440" i="2"/>
  <c r="S440" i="2"/>
  <c r="AD440" i="2"/>
  <c r="AL440" i="2"/>
  <c r="AU440" i="2"/>
  <c r="O440" i="2"/>
  <c r="U440" i="2"/>
  <c r="AC237" i="2"/>
  <c r="AV237" i="2"/>
  <c r="U237" i="2"/>
  <c r="AO237" i="2"/>
  <c r="AF237" i="2"/>
  <c r="AS237" i="2"/>
  <c r="R237" i="2"/>
  <c r="AX237" i="2"/>
  <c r="AQ642" i="2"/>
  <c r="AN642" i="2"/>
  <c r="BN642" i="2" s="1"/>
  <c r="BO642" i="2" s="1"/>
  <c r="V440" i="2"/>
  <c r="AN440" i="2"/>
  <c r="M440" i="2"/>
  <c r="T440" i="2"/>
  <c r="AB440" i="2"/>
  <c r="AK440" i="2"/>
  <c r="AS440" i="2"/>
  <c r="X440" i="2"/>
  <c r="AP440" i="2"/>
  <c r="V237" i="2"/>
  <c r="AP237" i="2"/>
  <c r="O237" i="2"/>
  <c r="AG237" i="2"/>
  <c r="Z237" i="2"/>
  <c r="AL237" i="2"/>
  <c r="AV642" i="2"/>
  <c r="AU642" i="2"/>
  <c r="AD237" i="2"/>
  <c r="AQ440" i="2"/>
  <c r="P440" i="2"/>
  <c r="AF440" i="2"/>
  <c r="AX440" i="2"/>
  <c r="R440" i="2"/>
  <c r="AA440" i="2"/>
  <c r="AH440" i="2"/>
  <c r="AE440" i="2"/>
  <c r="BN1788" i="2"/>
  <c r="BO1788" i="2" s="1"/>
  <c r="BM1789" i="2"/>
  <c r="BJ1789" i="2"/>
  <c r="BS1789" i="2"/>
  <c r="BQ1789" i="2"/>
  <c r="BN1786" i="2"/>
  <c r="BO1786" i="2" s="1"/>
  <c r="BM1787" i="2"/>
  <c r="BJ1787" i="2"/>
  <c r="BS1787" i="2"/>
  <c r="BQ1787" i="2"/>
  <c r="BM604" i="2"/>
  <c r="BR439" i="2"/>
  <c r="BS439" i="2" s="1"/>
  <c r="BM439" i="2"/>
  <c r="J440" i="2"/>
  <c r="BP440" i="2" s="1"/>
  <c r="I440" i="2"/>
  <c r="BN641" i="2"/>
  <c r="BO641" i="2" s="1"/>
  <c r="J237" i="2"/>
  <c r="BP237" i="2" s="1"/>
  <c r="I237" i="2"/>
  <c r="G237" i="2"/>
  <c r="BM236" i="2"/>
  <c r="BR236" i="2"/>
  <c r="BS236" i="2" s="1"/>
  <c r="K237" i="2"/>
  <c r="BR237" i="2" s="1"/>
  <c r="AS603" i="2"/>
  <c r="AT603" i="2"/>
  <c r="AO603" i="2"/>
  <c r="AW603" i="2"/>
  <c r="AP603" i="2"/>
  <c r="AX603" i="2"/>
  <c r="BS604" i="2"/>
  <c r="BQ604" i="2"/>
  <c r="AQ603" i="2"/>
  <c r="AU603" i="2"/>
  <c r="AN603" i="2"/>
  <c r="AR603" i="2"/>
  <c r="I405" i="2"/>
  <c r="N405" i="2"/>
  <c r="N406" i="2" s="1"/>
  <c r="R405" i="2"/>
  <c r="V405" i="2"/>
  <c r="AA405" i="2"/>
  <c r="AE405" i="2"/>
  <c r="AI405" i="2"/>
  <c r="AO405" i="2"/>
  <c r="AS405" i="2"/>
  <c r="AW405" i="2"/>
  <c r="J405" i="2"/>
  <c r="O405" i="2"/>
  <c r="S405" i="2"/>
  <c r="X405" i="2"/>
  <c r="AB405" i="2"/>
  <c r="AF405" i="2"/>
  <c r="AK405" i="2"/>
  <c r="AP405" i="2"/>
  <c r="AT405" i="2"/>
  <c r="AX405" i="2"/>
  <c r="G405" i="2"/>
  <c r="K405" i="2"/>
  <c r="P405" i="2"/>
  <c r="T405" i="2"/>
  <c r="Y405" i="2"/>
  <c r="Y406" i="2" s="1"/>
  <c r="AC405" i="2"/>
  <c r="AG405" i="2"/>
  <c r="AL405" i="2"/>
  <c r="AQ405" i="2"/>
  <c r="AU405" i="2"/>
  <c r="H405" i="2"/>
  <c r="M405" i="2"/>
  <c r="Q405" i="2"/>
  <c r="U405" i="2"/>
  <c r="Z405" i="2"/>
  <c r="AD405" i="2"/>
  <c r="AH405" i="2"/>
  <c r="AN405" i="2"/>
  <c r="AR405" i="2"/>
  <c r="BB596" i="2"/>
  <c r="BB398" i="2"/>
  <c r="BB185" i="2"/>
  <c r="AX184" i="2"/>
  <c r="AW184" i="2"/>
  <c r="AV184" i="2"/>
  <c r="AU184" i="2"/>
  <c r="AT184" i="2"/>
  <c r="AS184" i="2"/>
  <c r="AR184" i="2"/>
  <c r="AQ184" i="2"/>
  <c r="AP184" i="2"/>
  <c r="AO184" i="2"/>
  <c r="AN184" i="2"/>
  <c r="AL184" i="2"/>
  <c r="AK184" i="2"/>
  <c r="AI184" i="2"/>
  <c r="AH184" i="2"/>
  <c r="AG184" i="2"/>
  <c r="AF184" i="2"/>
  <c r="AE184" i="2"/>
  <c r="AD184" i="2"/>
  <c r="AC184" i="2"/>
  <c r="AB184" i="2"/>
  <c r="AA184" i="2"/>
  <c r="Z184" i="2"/>
  <c r="Y184" i="2"/>
  <c r="Y185" i="2" s="1"/>
  <c r="X184" i="2"/>
  <c r="V184" i="2"/>
  <c r="U184" i="2"/>
  <c r="T184" i="2"/>
  <c r="S184" i="2"/>
  <c r="R184" i="2"/>
  <c r="Q184" i="2"/>
  <c r="P184" i="2"/>
  <c r="O184" i="2"/>
  <c r="N184" i="2"/>
  <c r="N185" i="2" s="1"/>
  <c r="M184" i="2"/>
  <c r="K184" i="2"/>
  <c r="J184" i="2"/>
  <c r="I184" i="2"/>
  <c r="H184" i="2"/>
  <c r="G184" i="2"/>
  <c r="H406" i="2" l="1"/>
  <c r="J185" i="2"/>
  <c r="K185" i="2"/>
  <c r="I185" i="2"/>
  <c r="G185" i="2"/>
  <c r="H185" i="2"/>
  <c r="BM440" i="2"/>
  <c r="P185" i="2"/>
  <c r="AG185" i="2"/>
  <c r="AU185" i="2"/>
  <c r="U406" i="2"/>
  <c r="AC406" i="2"/>
  <c r="AP406" i="2"/>
  <c r="AW406" i="2"/>
  <c r="AX604" i="2"/>
  <c r="V185" i="2"/>
  <c r="T185" i="2"/>
  <c r="AC185" i="2"/>
  <c r="AL185" i="2"/>
  <c r="AQ185" i="2"/>
  <c r="AN406" i="2"/>
  <c r="AU406" i="2"/>
  <c r="X406" i="2"/>
  <c r="AE406" i="2"/>
  <c r="AU604" i="2"/>
  <c r="AT604" i="2"/>
  <c r="M185" i="2"/>
  <c r="Q185" i="2"/>
  <c r="U185" i="2"/>
  <c r="Z185" i="2"/>
  <c r="AD185" i="2"/>
  <c r="AH185" i="2"/>
  <c r="AN185" i="2"/>
  <c r="AR185" i="2"/>
  <c r="AV185" i="2"/>
  <c r="AH406" i="2"/>
  <c r="Q406" i="2"/>
  <c r="AQ406" i="2"/>
  <c r="AK406" i="2"/>
  <c r="S406" i="2"/>
  <c r="AS406" i="2"/>
  <c r="AA406" i="2"/>
  <c r="AQ604" i="2"/>
  <c r="AP604" i="2"/>
  <c r="AS604" i="2"/>
  <c r="AA185" i="2"/>
  <c r="AI185" i="2"/>
  <c r="AS185" i="2"/>
  <c r="AD406" i="2"/>
  <c r="AL406" i="2"/>
  <c r="AX406" i="2"/>
  <c r="O406" i="2"/>
  <c r="AW604" i="2"/>
  <c r="R185" i="2"/>
  <c r="AE185" i="2"/>
  <c r="AO185" i="2"/>
  <c r="AW185" i="2"/>
  <c r="M406" i="2"/>
  <c r="T406" i="2"/>
  <c r="AF406" i="2"/>
  <c r="AO406" i="2"/>
  <c r="V406" i="2"/>
  <c r="AR604" i="2"/>
  <c r="O185" i="2"/>
  <c r="S185" i="2"/>
  <c r="X185" i="2"/>
  <c r="AB185" i="2"/>
  <c r="AF185" i="2"/>
  <c r="AK185" i="2"/>
  <c r="AP185" i="2"/>
  <c r="AT185" i="2"/>
  <c r="AX185" i="2"/>
  <c r="AR406" i="2"/>
  <c r="Z406" i="2"/>
  <c r="AG406" i="2"/>
  <c r="P406" i="2"/>
  <c r="AT406" i="2"/>
  <c r="AB406" i="2"/>
  <c r="AI406" i="2"/>
  <c r="R406" i="2"/>
  <c r="AN604" i="2"/>
  <c r="BN604" i="2" s="1"/>
  <c r="BO604" i="2" s="1"/>
  <c r="AO604" i="2"/>
  <c r="BN1787" i="2"/>
  <c r="BO1787" i="2" s="1"/>
  <c r="BN1789" i="2"/>
  <c r="BO1789" i="2" s="1"/>
  <c r="BN439" i="2"/>
  <c r="BO439" i="2" s="1"/>
  <c r="BQ440" i="2"/>
  <c r="BS440" i="2"/>
  <c r="BM237" i="2"/>
  <c r="BJ237" i="2"/>
  <c r="BN236" i="2"/>
  <c r="BO236" i="2" s="1"/>
  <c r="BS237" i="2"/>
  <c r="BQ237" i="2"/>
  <c r="BN603" i="2"/>
  <c r="BO603" i="2" s="1"/>
  <c r="J406" i="2"/>
  <c r="BP406" i="2" s="1"/>
  <c r="BP405" i="2"/>
  <c r="BQ405" i="2" s="1"/>
  <c r="BR405" i="2"/>
  <c r="BS405" i="2" s="1"/>
  <c r="K406" i="2"/>
  <c r="BR406" i="2" s="1"/>
  <c r="G406" i="2"/>
  <c r="BM405" i="2"/>
  <c r="I406" i="2"/>
  <c r="K1119" i="2"/>
  <c r="K1121" i="2"/>
  <c r="K1117" i="2"/>
  <c r="K1113" i="2"/>
  <c r="K1107" i="2"/>
  <c r="K1101" i="2"/>
  <c r="K1099" i="2"/>
  <c r="J1099" i="2"/>
  <c r="K1097" i="2"/>
  <c r="J1097" i="2"/>
  <c r="K1095" i="2"/>
  <c r="J1095" i="2"/>
  <c r="K1093" i="2"/>
  <c r="J1093" i="2"/>
  <c r="K1091" i="2"/>
  <c r="J1091" i="2"/>
  <c r="K1089" i="2"/>
  <c r="K1087" i="2"/>
  <c r="K1085" i="2"/>
  <c r="J1083" i="2"/>
  <c r="J1081" i="2"/>
  <c r="J1079" i="2"/>
  <c r="J1077" i="2"/>
  <c r="J1075" i="2"/>
  <c r="J1073" i="2"/>
  <c r="K1071" i="2"/>
  <c r="J1071" i="2"/>
  <c r="K1069" i="2"/>
  <c r="J1069" i="2"/>
  <c r="K1067" i="2"/>
  <c r="J1067" i="2"/>
  <c r="K1065" i="2"/>
  <c r="K1063" i="2"/>
  <c r="BN440" i="2" l="1"/>
  <c r="BO440" i="2" s="1"/>
  <c r="BN237" i="2"/>
  <c r="BO237" i="2" s="1"/>
  <c r="BJ406" i="2"/>
  <c r="BM406" i="2"/>
  <c r="BN405" i="2"/>
  <c r="BO405" i="2" s="1"/>
  <c r="BS406" i="2"/>
  <c r="BQ406" i="2"/>
  <c r="BB193" i="2"/>
  <c r="AX192" i="2"/>
  <c r="AW192" i="2"/>
  <c r="AV192" i="2"/>
  <c r="AU192" i="2"/>
  <c r="AT192" i="2"/>
  <c r="AS192" i="2"/>
  <c r="AR192" i="2"/>
  <c r="AQ192" i="2"/>
  <c r="AP192" i="2"/>
  <c r="AO192" i="2"/>
  <c r="AN192" i="2"/>
  <c r="AL192" i="2"/>
  <c r="AK192" i="2"/>
  <c r="AI192" i="2"/>
  <c r="AH192" i="2"/>
  <c r="AG192" i="2"/>
  <c r="AF192" i="2"/>
  <c r="AE192" i="2"/>
  <c r="AD192" i="2"/>
  <c r="AC192" i="2"/>
  <c r="AB192" i="2"/>
  <c r="AA192" i="2"/>
  <c r="Z192" i="2"/>
  <c r="Y192" i="2"/>
  <c r="Y193" i="2" s="1"/>
  <c r="X192" i="2"/>
  <c r="V192" i="2"/>
  <c r="U192" i="2"/>
  <c r="T192" i="2"/>
  <c r="S192" i="2"/>
  <c r="R192" i="2"/>
  <c r="Q192" i="2"/>
  <c r="P192" i="2"/>
  <c r="O192" i="2"/>
  <c r="N192" i="2"/>
  <c r="N193" i="2" s="1"/>
  <c r="M192" i="2"/>
  <c r="K192" i="2"/>
  <c r="J192" i="2"/>
  <c r="I192" i="2"/>
  <c r="H192" i="2"/>
  <c r="G192" i="2"/>
  <c r="G193" i="2" l="1"/>
  <c r="H193" i="2"/>
  <c r="I193" i="2"/>
  <c r="J193" i="2"/>
  <c r="K193" i="2"/>
  <c r="BN406" i="2"/>
  <c r="BO406" i="2" s="1"/>
  <c r="AG193" i="2"/>
  <c r="X193" i="2"/>
  <c r="AR193" i="2"/>
  <c r="M193" i="2"/>
  <c r="S193" i="2"/>
  <c r="Z193" i="2"/>
  <c r="AF193" i="2"/>
  <c r="AN193" i="2"/>
  <c r="AT193" i="2"/>
  <c r="AA193" i="2"/>
  <c r="AU193" i="2"/>
  <c r="O193" i="2"/>
  <c r="U193" i="2"/>
  <c r="AB193" i="2"/>
  <c r="AH193" i="2"/>
  <c r="AP193" i="2"/>
  <c r="AV193" i="2"/>
  <c r="AO193" i="2"/>
  <c r="P193" i="2"/>
  <c r="V193" i="2"/>
  <c r="AC193" i="2"/>
  <c r="AI193" i="2"/>
  <c r="AQ193" i="2"/>
  <c r="AW193" i="2"/>
  <c r="AK193" i="2"/>
  <c r="AX193" i="2"/>
  <c r="T193" i="2"/>
  <c r="Q193" i="2"/>
  <c r="AD193" i="2"/>
  <c r="R193" i="2"/>
  <c r="AE193" i="2"/>
  <c r="AL193" i="2"/>
  <c r="AS193" i="2"/>
  <c r="I1782" i="2"/>
  <c r="BS1679" i="2" l="1"/>
  <c r="BQ1679" i="2"/>
  <c r="BR1782" i="2"/>
  <c r="BP1782" i="2"/>
  <c r="BL1782" i="2"/>
  <c r="BK1782" i="2"/>
  <c r="BH1782" i="2"/>
  <c r="BG1782" i="2"/>
  <c r="BE1782" i="2"/>
  <c r="BD1782" i="2"/>
  <c r="BC1782" i="2"/>
  <c r="BA1782" i="2"/>
  <c r="AZ1782" i="2"/>
  <c r="AX1782" i="2"/>
  <c r="AW1782" i="2"/>
  <c r="AV1782" i="2"/>
  <c r="AU1782" i="2"/>
  <c r="AT1782" i="2"/>
  <c r="AS1782" i="2"/>
  <c r="AR1782" i="2"/>
  <c r="AQ1782" i="2"/>
  <c r="AP1782" i="2"/>
  <c r="AO1782" i="2"/>
  <c r="AN1782" i="2"/>
  <c r="AL1782" i="2"/>
  <c r="AK1782" i="2"/>
  <c r="AI1782" i="2"/>
  <c r="AH1782" i="2"/>
  <c r="AG1782" i="2"/>
  <c r="AF1782" i="2"/>
  <c r="AE1782" i="2"/>
  <c r="AD1782" i="2"/>
  <c r="AC1782" i="2"/>
  <c r="AB1782" i="2"/>
  <c r="Z1782" i="2"/>
  <c r="Y1782" i="2"/>
  <c r="X1782" i="2"/>
  <c r="V1782" i="2"/>
  <c r="U1782" i="2"/>
  <c r="T1782" i="2"/>
  <c r="S1782" i="2"/>
  <c r="R1782" i="2"/>
  <c r="Q1782" i="2"/>
  <c r="O1782" i="2"/>
  <c r="N1782" i="2"/>
  <c r="M1782" i="2"/>
  <c r="H1782" i="2"/>
  <c r="G1782" i="2"/>
  <c r="BJ1782" i="2" s="1"/>
  <c r="BR1781" i="2"/>
  <c r="BS1781" i="2" s="1"/>
  <c r="BP1781" i="2"/>
  <c r="BQ1781" i="2" s="1"/>
  <c r="BM1781" i="2"/>
  <c r="B1781" i="2"/>
  <c r="BN1679" i="2" l="1"/>
  <c r="BO1679" i="2" s="1"/>
  <c r="BM1782" i="2"/>
  <c r="BQ1782" i="2"/>
  <c r="BS1782" i="2"/>
  <c r="BN1781" i="2"/>
  <c r="BO1781" i="2" s="1"/>
  <c r="BR1780" i="2"/>
  <c r="BP1780" i="2"/>
  <c r="BL1780" i="2"/>
  <c r="BK1780" i="2"/>
  <c r="BH1780" i="2"/>
  <c r="BG1780" i="2"/>
  <c r="BE1780" i="2"/>
  <c r="BD1780" i="2"/>
  <c r="BC1780" i="2"/>
  <c r="BA1780" i="2"/>
  <c r="AZ1780" i="2"/>
  <c r="AX1780" i="2"/>
  <c r="AW1780" i="2"/>
  <c r="AV1780" i="2"/>
  <c r="AU1780" i="2"/>
  <c r="AT1780" i="2"/>
  <c r="AS1780" i="2"/>
  <c r="AR1780" i="2"/>
  <c r="AQ1780" i="2"/>
  <c r="AP1780" i="2"/>
  <c r="AO1780" i="2"/>
  <c r="AN1780" i="2"/>
  <c r="AL1780" i="2"/>
  <c r="AK1780" i="2"/>
  <c r="AI1780" i="2"/>
  <c r="AH1780" i="2"/>
  <c r="AG1780" i="2"/>
  <c r="AF1780" i="2"/>
  <c r="AE1780" i="2"/>
  <c r="AD1780" i="2"/>
  <c r="AC1780" i="2"/>
  <c r="AB1780" i="2"/>
  <c r="Z1780" i="2"/>
  <c r="Y1780" i="2"/>
  <c r="X1780" i="2"/>
  <c r="V1780" i="2"/>
  <c r="U1780" i="2"/>
  <c r="T1780" i="2"/>
  <c r="S1780" i="2"/>
  <c r="R1780" i="2"/>
  <c r="Q1780" i="2"/>
  <c r="O1780" i="2"/>
  <c r="N1780" i="2"/>
  <c r="M1780" i="2"/>
  <c r="H1780" i="2"/>
  <c r="G1780" i="2"/>
  <c r="BR1779" i="2"/>
  <c r="BS1779" i="2" s="1"/>
  <c r="BP1779" i="2"/>
  <c r="BQ1779" i="2" s="1"/>
  <c r="BM1779" i="2"/>
  <c r="B1779" i="2"/>
  <c r="BN1782" i="2" l="1"/>
  <c r="BO1782" i="2" s="1"/>
  <c r="BM1780" i="2"/>
  <c r="BJ1780" i="2"/>
  <c r="BQ1780" i="2"/>
  <c r="BN1779" i="2"/>
  <c r="BO1779" i="2" s="1"/>
  <c r="BS1780" i="2"/>
  <c r="BR1774" i="2"/>
  <c r="BP1774" i="2"/>
  <c r="BL1774" i="2"/>
  <c r="BK1774" i="2"/>
  <c r="BH1774" i="2"/>
  <c r="BG1774" i="2"/>
  <c r="BE1774" i="2"/>
  <c r="BD1774" i="2"/>
  <c r="BC1774" i="2"/>
  <c r="BA1774" i="2"/>
  <c r="AZ1774" i="2"/>
  <c r="AX1774" i="2"/>
  <c r="AW1774" i="2"/>
  <c r="AV1774" i="2"/>
  <c r="AU1774" i="2"/>
  <c r="AT1774" i="2"/>
  <c r="AS1774" i="2"/>
  <c r="AR1774" i="2"/>
  <c r="AQ1774" i="2"/>
  <c r="AP1774" i="2"/>
  <c r="AO1774" i="2"/>
  <c r="AN1774" i="2"/>
  <c r="AL1774" i="2"/>
  <c r="AK1774" i="2"/>
  <c r="AI1774" i="2"/>
  <c r="AH1774" i="2"/>
  <c r="AG1774" i="2"/>
  <c r="AF1774" i="2"/>
  <c r="AE1774" i="2"/>
  <c r="AD1774" i="2"/>
  <c r="AC1774" i="2"/>
  <c r="AB1774" i="2"/>
  <c r="Z1774" i="2"/>
  <c r="Y1774" i="2"/>
  <c r="X1774" i="2"/>
  <c r="V1774" i="2"/>
  <c r="U1774" i="2"/>
  <c r="T1774" i="2"/>
  <c r="S1774" i="2"/>
  <c r="R1774" i="2"/>
  <c r="Q1774" i="2"/>
  <c r="O1774" i="2"/>
  <c r="N1774" i="2"/>
  <c r="M1774" i="2"/>
  <c r="H1774" i="2"/>
  <c r="G1774" i="2"/>
  <c r="BJ1774" i="2" s="1"/>
  <c r="BR1773" i="2"/>
  <c r="BS1773" i="2" s="1"/>
  <c r="BP1773" i="2"/>
  <c r="BQ1773" i="2" s="1"/>
  <c r="BM1773" i="2"/>
  <c r="B1773" i="2"/>
  <c r="BM1774" i="2" l="1"/>
  <c r="BN1780" i="2"/>
  <c r="BO1780" i="2" s="1"/>
  <c r="BQ1774" i="2"/>
  <c r="BS1774" i="2"/>
  <c r="BN1773" i="2"/>
  <c r="BO1773" i="2" s="1"/>
  <c r="BN1774" i="2" l="1"/>
  <c r="BO1774" i="2" s="1"/>
  <c r="BB636" i="2"/>
  <c r="BB632" i="2"/>
  <c r="BB610" i="2"/>
  <c r="BB600" i="2"/>
  <c r="BB594" i="2"/>
  <c r="BB592" i="2"/>
  <c r="BB590" i="2"/>
  <c r="BB588" i="2"/>
  <c r="BB586" i="2"/>
  <c r="BB572" i="2"/>
  <c r="BB570" i="2"/>
  <c r="BB566" i="2"/>
  <c r="BB564" i="2"/>
  <c r="BB560" i="2"/>
  <c r="BB554" i="2"/>
  <c r="BB552" i="2"/>
  <c r="BB546" i="2"/>
  <c r="BB530" i="2"/>
  <c r="BB434" i="2"/>
  <c r="BB430" i="2"/>
  <c r="BB412" i="2"/>
  <c r="BB402" i="2"/>
  <c r="BB396" i="2"/>
  <c r="BB394" i="2"/>
  <c r="BB392" i="2"/>
  <c r="BB390" i="2"/>
  <c r="BB388" i="2"/>
  <c r="BB374" i="2"/>
  <c r="BB372" i="2"/>
  <c r="BB368" i="2"/>
  <c r="BB366" i="2"/>
  <c r="BB362" i="2"/>
  <c r="BB356" i="2"/>
  <c r="BB354" i="2"/>
  <c r="BB348" i="2"/>
  <c r="BB332" i="2"/>
  <c r="BB183" i="2" l="1"/>
  <c r="BL1366" i="2" l="1"/>
  <c r="BK1366" i="2"/>
  <c r="BH1366" i="2"/>
  <c r="BG1366" i="2"/>
  <c r="BE1366" i="2"/>
  <c r="BD1366" i="2"/>
  <c r="BC1366" i="2"/>
  <c r="BA1366" i="2"/>
  <c r="AZ1366" i="2"/>
  <c r="AX1366" i="2"/>
  <c r="AW1366" i="2"/>
  <c r="AV1366" i="2"/>
  <c r="AU1366" i="2"/>
  <c r="AT1366" i="2"/>
  <c r="AS1366" i="2"/>
  <c r="AR1366" i="2"/>
  <c r="AQ1366" i="2"/>
  <c r="AP1366" i="2"/>
  <c r="AO1366" i="2"/>
  <c r="AN1366" i="2"/>
  <c r="AL1366" i="2"/>
  <c r="AK1366" i="2"/>
  <c r="AI1366" i="2"/>
  <c r="AH1366" i="2"/>
  <c r="AG1366" i="2"/>
  <c r="AF1366" i="2"/>
  <c r="AE1366" i="2"/>
  <c r="AD1366" i="2"/>
  <c r="AC1366" i="2"/>
  <c r="AB1366" i="2"/>
  <c r="Z1366" i="2"/>
  <c r="Y1366" i="2"/>
  <c r="V1366" i="2"/>
  <c r="U1366" i="2"/>
  <c r="T1366" i="2"/>
  <c r="S1366" i="2"/>
  <c r="R1366" i="2"/>
  <c r="Q1366" i="2"/>
  <c r="O1366" i="2"/>
  <c r="N1366" i="2"/>
  <c r="K1366" i="2"/>
  <c r="J1366" i="2"/>
  <c r="I1366" i="2"/>
  <c r="H1366" i="2"/>
  <c r="G1366" i="2"/>
  <c r="BJ1366" i="2" s="1"/>
  <c r="BL1677" i="2" l="1"/>
  <c r="BK1677" i="2"/>
  <c r="BH1677" i="2"/>
  <c r="BG1677" i="2"/>
  <c r="BE1677" i="2"/>
  <c r="BD1677" i="2"/>
  <c r="BC1677" i="2"/>
  <c r="BA1677" i="2"/>
  <c r="AZ1677" i="2"/>
  <c r="AX1677" i="2"/>
  <c r="AW1677" i="2"/>
  <c r="AV1677" i="2"/>
  <c r="AU1677" i="2"/>
  <c r="AT1677" i="2"/>
  <c r="AS1677" i="2"/>
  <c r="AR1677" i="2"/>
  <c r="AQ1677" i="2"/>
  <c r="AP1677" i="2"/>
  <c r="AO1677" i="2"/>
  <c r="AN1677" i="2"/>
  <c r="AL1677" i="2"/>
  <c r="AK1677" i="2"/>
  <c r="AI1677" i="2"/>
  <c r="AH1677" i="2"/>
  <c r="AG1677" i="2"/>
  <c r="AF1677" i="2"/>
  <c r="AE1677" i="2"/>
  <c r="AD1677" i="2"/>
  <c r="AC1677" i="2"/>
  <c r="AB1677" i="2"/>
  <c r="Z1677" i="2"/>
  <c r="Y1677" i="2"/>
  <c r="V1677" i="2"/>
  <c r="U1677" i="2"/>
  <c r="T1677" i="2"/>
  <c r="S1677" i="2"/>
  <c r="R1677" i="2"/>
  <c r="Q1677" i="2"/>
  <c r="O1677" i="2"/>
  <c r="N1677" i="2"/>
  <c r="K1677" i="2"/>
  <c r="BR1677" i="2" s="1"/>
  <c r="J1677" i="2"/>
  <c r="BP1677" i="2" s="1"/>
  <c r="I1677" i="2"/>
  <c r="H1677" i="2"/>
  <c r="G1677" i="2"/>
  <c r="BJ1677" i="2" s="1"/>
  <c r="BR1676" i="2"/>
  <c r="BP1676" i="2"/>
  <c r="BM1676" i="2"/>
  <c r="B1676" i="2"/>
  <c r="BR1366" i="2"/>
  <c r="BP1366" i="2"/>
  <c r="BR1365" i="2"/>
  <c r="BS1365" i="2" s="1"/>
  <c r="BP1365" i="2"/>
  <c r="BQ1365" i="2" s="1"/>
  <c r="BM1365" i="2"/>
  <c r="B1365" i="2"/>
  <c r="BQ1676" i="2" l="1"/>
  <c r="BS1676" i="2"/>
  <c r="BN1365" i="2"/>
  <c r="BO1365" i="2" s="1"/>
  <c r="BM1677" i="2"/>
  <c r="BM1366" i="2"/>
  <c r="BL594" i="2"/>
  <c r="BK594" i="2"/>
  <c r="BH594" i="2"/>
  <c r="BG594" i="2"/>
  <c r="BE594" i="2"/>
  <c r="BD594" i="2"/>
  <c r="BA594" i="2"/>
  <c r="AZ594" i="2"/>
  <c r="K594" i="2"/>
  <c r="BR594" i="2" s="1"/>
  <c r="J594" i="2"/>
  <c r="BP594" i="2" s="1"/>
  <c r="I594" i="2"/>
  <c r="H594" i="2"/>
  <c r="G594" i="2"/>
  <c r="BR593" i="2"/>
  <c r="BS593" i="2" s="1"/>
  <c r="BP593" i="2"/>
  <c r="BQ593" i="2" s="1"/>
  <c r="BM593" i="2"/>
  <c r="C593" i="2"/>
  <c r="AV593" i="2" s="1"/>
  <c r="B593" i="2"/>
  <c r="BL396" i="2"/>
  <c r="BK396" i="2"/>
  <c r="BH396" i="2"/>
  <c r="BG396" i="2"/>
  <c r="BE396" i="2"/>
  <c r="BD396" i="2"/>
  <c r="BC396" i="2"/>
  <c r="BA396" i="2"/>
  <c r="AZ396" i="2"/>
  <c r="C395" i="2"/>
  <c r="AW395" i="2" s="1"/>
  <c r="B395" i="2"/>
  <c r="BL183" i="2"/>
  <c r="BK183" i="2"/>
  <c r="BH183" i="2"/>
  <c r="BG183" i="2"/>
  <c r="BE183" i="2"/>
  <c r="BD183" i="2"/>
  <c r="BC183" i="2"/>
  <c r="BA183" i="2"/>
  <c r="AZ183" i="2"/>
  <c r="C182" i="2"/>
  <c r="AV182" i="2" s="1"/>
  <c r="B182" i="2"/>
  <c r="BN1676" i="2" l="1"/>
  <c r="BO1676" i="2" s="1"/>
  <c r="AW396" i="2"/>
  <c r="AV594" i="2"/>
  <c r="AV183" i="2"/>
  <c r="BS594" i="2"/>
  <c r="BM594" i="2"/>
  <c r="R395" i="2"/>
  <c r="AR395" i="2"/>
  <c r="AK395" i="2"/>
  <c r="AL395" i="2"/>
  <c r="K395" i="2"/>
  <c r="Q395" i="2"/>
  <c r="AQ593" i="2"/>
  <c r="AW593" i="2"/>
  <c r="AR593" i="2"/>
  <c r="AX593" i="2"/>
  <c r="AS593" i="2"/>
  <c r="BJ594" i="2"/>
  <c r="X395" i="2"/>
  <c r="AX395" i="2"/>
  <c r="AN593" i="2"/>
  <c r="AT593" i="2"/>
  <c r="BQ594" i="2"/>
  <c r="AD395" i="2"/>
  <c r="AO593" i="2"/>
  <c r="AU593" i="2"/>
  <c r="J395" i="2"/>
  <c r="AE395" i="2"/>
  <c r="AP593" i="2"/>
  <c r="Y395" i="2"/>
  <c r="Y396" i="2" s="1"/>
  <c r="AS395" i="2"/>
  <c r="G395" i="2"/>
  <c r="N395" i="2"/>
  <c r="N396" i="2" s="1"/>
  <c r="T395" i="2"/>
  <c r="AA395" i="2"/>
  <c r="AG395" i="2"/>
  <c r="AO395" i="2"/>
  <c r="AU395" i="2"/>
  <c r="M395" i="2"/>
  <c r="S395" i="2"/>
  <c r="Z395" i="2"/>
  <c r="AF395" i="2"/>
  <c r="AN395" i="2"/>
  <c r="H395" i="2"/>
  <c r="O395" i="2"/>
  <c r="U395" i="2"/>
  <c r="AB395" i="2"/>
  <c r="AH395" i="2"/>
  <c r="AP395" i="2"/>
  <c r="AV395" i="2"/>
  <c r="AT395" i="2"/>
  <c r="I395" i="2"/>
  <c r="P395" i="2"/>
  <c r="V395" i="2"/>
  <c r="AC395" i="2"/>
  <c r="AI395" i="2"/>
  <c r="AQ395" i="2"/>
  <c r="AR182" i="2"/>
  <c r="AW182" i="2"/>
  <c r="AC182" i="2"/>
  <c r="J182" i="2"/>
  <c r="AD182" i="2"/>
  <c r="P182" i="2"/>
  <c r="AI182" i="2"/>
  <c r="V182" i="2"/>
  <c r="AQ182" i="2"/>
  <c r="X182" i="2"/>
  <c r="I182" i="2"/>
  <c r="AX182" i="2"/>
  <c r="Q182" i="2"/>
  <c r="AK182" i="2"/>
  <c r="K182" i="2"/>
  <c r="R182" i="2"/>
  <c r="Y182" i="2"/>
  <c r="Y183" i="2" s="1"/>
  <c r="AE182" i="2"/>
  <c r="AL182" i="2"/>
  <c r="AS182" i="2"/>
  <c r="M182" i="2"/>
  <c r="S182" i="2"/>
  <c r="Z182" i="2"/>
  <c r="AF182" i="2"/>
  <c r="AN182" i="2"/>
  <c r="AT182" i="2"/>
  <c r="G182" i="2"/>
  <c r="N182" i="2"/>
  <c r="N183" i="2" s="1"/>
  <c r="T182" i="2"/>
  <c r="AA182" i="2"/>
  <c r="AG182" i="2"/>
  <c r="AO182" i="2"/>
  <c r="AU182" i="2"/>
  <c r="H182" i="2"/>
  <c r="O182" i="2"/>
  <c r="U182" i="2"/>
  <c r="AB182" i="2"/>
  <c r="AH182" i="2"/>
  <c r="AP182" i="2"/>
  <c r="BL1332" i="2"/>
  <c r="BK1332" i="2"/>
  <c r="BH1332" i="2"/>
  <c r="BG1332" i="2"/>
  <c r="BE1332" i="2"/>
  <c r="BD1332" i="2"/>
  <c r="BC1332" i="2"/>
  <c r="BA1332" i="2"/>
  <c r="AZ1332" i="2"/>
  <c r="AX1332" i="2"/>
  <c r="AW1332" i="2"/>
  <c r="AV1332" i="2"/>
  <c r="AU1332" i="2"/>
  <c r="AT1332" i="2"/>
  <c r="AS1332" i="2"/>
  <c r="AR1332" i="2"/>
  <c r="AQ1332" i="2"/>
  <c r="AP1332" i="2"/>
  <c r="AO1332" i="2"/>
  <c r="AN1332" i="2"/>
  <c r="AL1332" i="2"/>
  <c r="AK1332" i="2"/>
  <c r="AI1332" i="2"/>
  <c r="AH1332" i="2"/>
  <c r="AG1332" i="2"/>
  <c r="AF1332" i="2"/>
  <c r="AE1332" i="2"/>
  <c r="AD1332" i="2"/>
  <c r="AC1332" i="2"/>
  <c r="AB1332" i="2"/>
  <c r="Z1332" i="2"/>
  <c r="Y1332" i="2"/>
  <c r="X1332" i="2"/>
  <c r="V1332" i="2"/>
  <c r="U1332" i="2"/>
  <c r="S1332" i="2"/>
  <c r="R1332" i="2"/>
  <c r="Q1332" i="2"/>
  <c r="O1332" i="2"/>
  <c r="N1332" i="2"/>
  <c r="M1332" i="2"/>
  <c r="K1332" i="2"/>
  <c r="BR1332" i="2" s="1"/>
  <c r="J1332" i="2"/>
  <c r="BP1332" i="2" s="1"/>
  <c r="H1332" i="2"/>
  <c r="G1332" i="2"/>
  <c r="BJ1332" i="2" s="1"/>
  <c r="BR1331" i="2"/>
  <c r="BS1331" i="2" s="1"/>
  <c r="BP1331" i="2"/>
  <c r="BQ1331" i="2" s="1"/>
  <c r="BM1331" i="2"/>
  <c r="B1331" i="2"/>
  <c r="T183" i="2" l="1"/>
  <c r="AU396" i="2"/>
  <c r="AW594" i="2"/>
  <c r="U183" i="2"/>
  <c r="AS183" i="2"/>
  <c r="AX183" i="2"/>
  <c r="P396" i="2"/>
  <c r="O396" i="2"/>
  <c r="AO396" i="2"/>
  <c r="AP594" i="2"/>
  <c r="AN594" i="2"/>
  <c r="BN594" i="2" s="1"/>
  <c r="BO594" i="2" s="1"/>
  <c r="AQ594" i="2"/>
  <c r="M183" i="2"/>
  <c r="AL183" i="2"/>
  <c r="AC183" i="2"/>
  <c r="AG396" i="2"/>
  <c r="AE396" i="2"/>
  <c r="AX396" i="2"/>
  <c r="Q396" i="2"/>
  <c r="Q183" i="2"/>
  <c r="AT183" i="2"/>
  <c r="AE183" i="2"/>
  <c r="X183" i="2"/>
  <c r="AW183" i="2"/>
  <c r="AT396" i="2"/>
  <c r="AN396" i="2"/>
  <c r="AA396" i="2"/>
  <c r="X396" i="2"/>
  <c r="V396" i="2"/>
  <c r="AU183" i="2"/>
  <c r="AN183" i="2"/>
  <c r="AQ183" i="2"/>
  <c r="AR183" i="2"/>
  <c r="AV396" i="2"/>
  <c r="AF396" i="2"/>
  <c r="T396" i="2"/>
  <c r="AU594" i="2"/>
  <c r="AL396" i="2"/>
  <c r="AO183" i="2"/>
  <c r="AF183" i="2"/>
  <c r="R183" i="2"/>
  <c r="V183" i="2"/>
  <c r="AQ396" i="2"/>
  <c r="AP396" i="2"/>
  <c r="Z396" i="2"/>
  <c r="AO594" i="2"/>
  <c r="AS594" i="2"/>
  <c r="AK396" i="2"/>
  <c r="AD183" i="2"/>
  <c r="AT594" i="2"/>
  <c r="AP183" i="2"/>
  <c r="AI396" i="2"/>
  <c r="AH396" i="2"/>
  <c r="S396" i="2"/>
  <c r="AD396" i="2"/>
  <c r="AX594" i="2"/>
  <c r="AR396" i="2"/>
  <c r="AB183" i="2"/>
  <c r="U396" i="2"/>
  <c r="O183" i="2"/>
  <c r="AG183" i="2"/>
  <c r="Z183" i="2"/>
  <c r="AI183" i="2"/>
  <c r="AH183" i="2"/>
  <c r="AA183" i="2"/>
  <c r="S183" i="2"/>
  <c r="AK183" i="2"/>
  <c r="P183" i="2"/>
  <c r="AC396" i="2"/>
  <c r="AB396" i="2"/>
  <c r="M396" i="2"/>
  <c r="AS396" i="2"/>
  <c r="AR594" i="2"/>
  <c r="R396" i="2"/>
  <c r="H183" i="2"/>
  <c r="J396" i="2"/>
  <c r="BP396" i="2" s="1"/>
  <c r="K396" i="2"/>
  <c r="BR396" i="2" s="1"/>
  <c r="I183" i="2"/>
  <c r="H396" i="2"/>
  <c r="BP182" i="2"/>
  <c r="BQ182" i="2" s="1"/>
  <c r="BP395" i="2"/>
  <c r="BQ395" i="2" s="1"/>
  <c r="BR395" i="2"/>
  <c r="BS395" i="2" s="1"/>
  <c r="BM1332" i="2"/>
  <c r="BN593" i="2"/>
  <c r="BO593" i="2" s="1"/>
  <c r="BN1331" i="2"/>
  <c r="BO1331" i="2" s="1"/>
  <c r="J183" i="2"/>
  <c r="BP183" i="2" s="1"/>
  <c r="I396" i="2"/>
  <c r="BM395" i="2"/>
  <c r="G396" i="2"/>
  <c r="G183" i="2"/>
  <c r="BM182" i="2"/>
  <c r="BR182" i="2"/>
  <c r="BS182" i="2" s="1"/>
  <c r="K183" i="2"/>
  <c r="BR183" i="2" s="1"/>
  <c r="BS183" i="2" l="1"/>
  <c r="BQ183" i="2"/>
  <c r="BN395" i="2"/>
  <c r="BO395" i="2" s="1"/>
  <c r="BS396" i="2"/>
  <c r="BQ396" i="2"/>
  <c r="BN182" i="2"/>
  <c r="BO182" i="2" s="1"/>
  <c r="BM396" i="2"/>
  <c r="BJ396" i="2"/>
  <c r="BJ183" i="2"/>
  <c r="BM183" i="2"/>
  <c r="BL1348" i="2"/>
  <c r="BK1348" i="2"/>
  <c r="BN183" i="2" l="1"/>
  <c r="BO183" i="2" s="1"/>
  <c r="BN396" i="2"/>
  <c r="BO396" i="2" s="1"/>
  <c r="BL1772" i="2"/>
  <c r="BK1772" i="2"/>
  <c r="BH1772" i="2"/>
  <c r="BG1772" i="2"/>
  <c r="BE1772" i="2"/>
  <c r="BD1772" i="2"/>
  <c r="BC1772" i="2"/>
  <c r="BB1772" i="2"/>
  <c r="BA1772" i="2"/>
  <c r="AZ1772" i="2"/>
  <c r="C1771" i="2"/>
  <c r="AX1771" i="2" s="1"/>
  <c r="B1771" i="2"/>
  <c r="BL1770" i="2"/>
  <c r="BK1770" i="2"/>
  <c r="BH1770" i="2"/>
  <c r="BG1770" i="2"/>
  <c r="BE1770" i="2"/>
  <c r="BD1770" i="2"/>
  <c r="BC1770" i="2"/>
  <c r="BA1770" i="2"/>
  <c r="AZ1770" i="2"/>
  <c r="C1769" i="2"/>
  <c r="AW1769" i="2" s="1"/>
  <c r="B1769" i="2"/>
  <c r="BL1768" i="2"/>
  <c r="BK1768" i="2"/>
  <c r="BH1768" i="2"/>
  <c r="BG1768" i="2"/>
  <c r="BE1768" i="2"/>
  <c r="BD1768" i="2"/>
  <c r="BC1768" i="2"/>
  <c r="BA1768" i="2"/>
  <c r="AZ1768" i="2"/>
  <c r="C1767" i="2"/>
  <c r="AW1767" i="2" s="1"/>
  <c r="B1767" i="2"/>
  <c r="BL1766" i="2"/>
  <c r="BK1766" i="2"/>
  <c r="BH1766" i="2"/>
  <c r="BG1766" i="2"/>
  <c r="BE1766" i="2"/>
  <c r="BD1766" i="2"/>
  <c r="BC1766" i="2"/>
  <c r="BA1766" i="2"/>
  <c r="AZ1766" i="2"/>
  <c r="C1765" i="2"/>
  <c r="AW1765" i="2" s="1"/>
  <c r="B1765" i="2"/>
  <c r="AW1766" i="2" l="1"/>
  <c r="AW1770" i="2"/>
  <c r="AX1772" i="2"/>
  <c r="AW1768" i="2"/>
  <c r="K1771" i="2"/>
  <c r="R1771" i="2"/>
  <c r="Y1771" i="2"/>
  <c r="Y1772" i="2" s="1"/>
  <c r="AE1771" i="2"/>
  <c r="AL1771" i="2"/>
  <c r="AS1771" i="2"/>
  <c r="AN1771" i="2"/>
  <c r="G1771" i="2"/>
  <c r="AA1771" i="2"/>
  <c r="AU1771" i="2"/>
  <c r="H1771" i="2"/>
  <c r="O1771" i="2"/>
  <c r="U1771" i="2"/>
  <c r="AB1771" i="2"/>
  <c r="AH1771" i="2"/>
  <c r="AP1771" i="2"/>
  <c r="AV1771" i="2"/>
  <c r="M1771" i="2"/>
  <c r="S1771" i="2"/>
  <c r="AF1771" i="2"/>
  <c r="AT1771" i="2"/>
  <c r="T1771" i="2"/>
  <c r="I1771" i="2"/>
  <c r="P1771" i="2"/>
  <c r="V1771" i="2"/>
  <c r="AC1771" i="2"/>
  <c r="AI1771" i="2"/>
  <c r="AQ1771" i="2"/>
  <c r="AW1771" i="2"/>
  <c r="Z1771" i="2"/>
  <c r="N1771" i="2"/>
  <c r="N1772" i="2" s="1"/>
  <c r="AG1771" i="2"/>
  <c r="AO1771" i="2"/>
  <c r="J1771" i="2"/>
  <c r="Q1771" i="2"/>
  <c r="X1771" i="2"/>
  <c r="AD1771" i="2"/>
  <c r="AK1771" i="2"/>
  <c r="AR1771" i="2"/>
  <c r="K1769" i="2"/>
  <c r="R1769" i="2"/>
  <c r="Y1769" i="2"/>
  <c r="Y1770" i="2" s="1"/>
  <c r="AE1769" i="2"/>
  <c r="AL1769" i="2"/>
  <c r="AS1769" i="2"/>
  <c r="J1769" i="2"/>
  <c r="Q1769" i="2"/>
  <c r="X1769" i="2"/>
  <c r="AD1769" i="2"/>
  <c r="AK1769" i="2"/>
  <c r="AR1769" i="2"/>
  <c r="AX1769" i="2"/>
  <c r="M1769" i="2"/>
  <c r="AF1769" i="2"/>
  <c r="N1769" i="2"/>
  <c r="N1770" i="2" s="1"/>
  <c r="AA1769" i="2"/>
  <c r="AG1769" i="2"/>
  <c r="AU1769" i="2"/>
  <c r="H1769" i="2"/>
  <c r="O1769" i="2"/>
  <c r="U1769" i="2"/>
  <c r="AB1769" i="2"/>
  <c r="AH1769" i="2"/>
  <c r="AP1769" i="2"/>
  <c r="AV1769" i="2"/>
  <c r="S1769" i="2"/>
  <c r="Z1769" i="2"/>
  <c r="AN1769" i="2"/>
  <c r="AT1769" i="2"/>
  <c r="G1769" i="2"/>
  <c r="T1769" i="2"/>
  <c r="AO1769" i="2"/>
  <c r="I1769" i="2"/>
  <c r="P1769" i="2"/>
  <c r="V1769" i="2"/>
  <c r="AC1769" i="2"/>
  <c r="AI1769" i="2"/>
  <c r="AQ1769" i="2"/>
  <c r="Y1767" i="2"/>
  <c r="Y1768" i="2" s="1"/>
  <c r="M1767" i="2"/>
  <c r="Z1767" i="2"/>
  <c r="AN1767" i="2"/>
  <c r="G1767" i="2"/>
  <c r="N1767" i="2"/>
  <c r="N1768" i="2" s="1"/>
  <c r="T1767" i="2"/>
  <c r="AA1767" i="2"/>
  <c r="AG1767" i="2"/>
  <c r="AO1767" i="2"/>
  <c r="AU1767" i="2"/>
  <c r="J1767" i="2"/>
  <c r="AD1767" i="2"/>
  <c r="R1767" i="2"/>
  <c r="AL1767" i="2"/>
  <c r="S1767" i="2"/>
  <c r="AT1767" i="2"/>
  <c r="H1767" i="2"/>
  <c r="O1767" i="2"/>
  <c r="U1767" i="2"/>
  <c r="AB1767" i="2"/>
  <c r="AH1767" i="2"/>
  <c r="AP1767" i="2"/>
  <c r="AV1767" i="2"/>
  <c r="Q1767" i="2"/>
  <c r="X1767" i="2"/>
  <c r="AK1767" i="2"/>
  <c r="AR1767" i="2"/>
  <c r="AX1767" i="2"/>
  <c r="K1767" i="2"/>
  <c r="AE1767" i="2"/>
  <c r="AS1767" i="2"/>
  <c r="AF1767" i="2"/>
  <c r="I1767" i="2"/>
  <c r="P1767" i="2"/>
  <c r="V1767" i="2"/>
  <c r="AC1767" i="2"/>
  <c r="AI1767" i="2"/>
  <c r="AQ1767" i="2"/>
  <c r="K1765" i="2"/>
  <c r="R1765" i="2"/>
  <c r="Y1765" i="2"/>
  <c r="Y1766" i="2" s="1"/>
  <c r="AE1765" i="2"/>
  <c r="AL1765" i="2"/>
  <c r="AS1765" i="2"/>
  <c r="S1765" i="2"/>
  <c r="AF1765" i="2"/>
  <c r="T1765" i="2"/>
  <c r="AO1765" i="2"/>
  <c r="O1765" i="2"/>
  <c r="U1765" i="2"/>
  <c r="AB1765" i="2"/>
  <c r="AH1765" i="2"/>
  <c r="AP1765" i="2"/>
  <c r="AV1765" i="2"/>
  <c r="J1765" i="2"/>
  <c r="Q1765" i="2"/>
  <c r="X1765" i="2"/>
  <c r="AD1765" i="2"/>
  <c r="AK1765" i="2"/>
  <c r="AR1765" i="2"/>
  <c r="AX1765" i="2"/>
  <c r="M1765" i="2"/>
  <c r="Z1765" i="2"/>
  <c r="AN1765" i="2"/>
  <c r="AT1765" i="2"/>
  <c r="G1765" i="2"/>
  <c r="N1765" i="2"/>
  <c r="N1766" i="2" s="1"/>
  <c r="AA1765" i="2"/>
  <c r="AG1765" i="2"/>
  <c r="AU1765" i="2"/>
  <c r="H1765" i="2"/>
  <c r="I1765" i="2"/>
  <c r="P1765" i="2"/>
  <c r="V1765" i="2"/>
  <c r="AC1765" i="2"/>
  <c r="AI1765" i="2"/>
  <c r="AQ1765" i="2"/>
  <c r="BR1241" i="2"/>
  <c r="BS1241" i="2" s="1"/>
  <c r="BP1241" i="2"/>
  <c r="BQ1241" i="2" s="1"/>
  <c r="BM1241" i="2"/>
  <c r="B1241" i="2"/>
  <c r="B1242" i="2"/>
  <c r="BM1242" i="2"/>
  <c r="BP1242" i="2"/>
  <c r="BQ1242" i="2" s="1"/>
  <c r="BR1242" i="2"/>
  <c r="BS1242" i="2" s="1"/>
  <c r="AR1766" i="2" l="1"/>
  <c r="P1766" i="2"/>
  <c r="AT1766" i="2"/>
  <c r="X1766" i="2"/>
  <c r="O1766" i="2"/>
  <c r="X1768" i="2"/>
  <c r="AO1768" i="2"/>
  <c r="M1768" i="2"/>
  <c r="AO1770" i="2"/>
  <c r="AP1770" i="2"/>
  <c r="AA1770" i="2"/>
  <c r="X1770" i="2"/>
  <c r="AG1772" i="2"/>
  <c r="P1772" i="2"/>
  <c r="AP1772" i="2"/>
  <c r="Q1766" i="2"/>
  <c r="AF1768" i="2"/>
  <c r="Q1768" i="2"/>
  <c r="AT1768" i="2"/>
  <c r="AG1768" i="2"/>
  <c r="T1770" i="2"/>
  <c r="AH1770" i="2"/>
  <c r="Q1770" i="2"/>
  <c r="AR1772" i="2"/>
  <c r="AH1772" i="2"/>
  <c r="AN1772" i="2"/>
  <c r="AO1766" i="2"/>
  <c r="T1766" i="2"/>
  <c r="AS1768" i="2"/>
  <c r="AV1768" i="2"/>
  <c r="S1768" i="2"/>
  <c r="AA1768" i="2"/>
  <c r="AQ1770" i="2"/>
  <c r="AB1770" i="2"/>
  <c r="AF1770" i="2"/>
  <c r="AK1772" i="2"/>
  <c r="Z1772" i="2"/>
  <c r="T1772" i="2"/>
  <c r="AB1772" i="2"/>
  <c r="AS1772" i="2"/>
  <c r="AI1766" i="2"/>
  <c r="AN1766" i="2"/>
  <c r="R1766" i="2"/>
  <c r="Z1766" i="2"/>
  <c r="AU1766" i="2"/>
  <c r="M1766" i="2"/>
  <c r="AV1766" i="2"/>
  <c r="AF1766" i="2"/>
  <c r="AQ1768" i="2"/>
  <c r="AE1768" i="2"/>
  <c r="AP1768" i="2"/>
  <c r="AL1768" i="2"/>
  <c r="T1768" i="2"/>
  <c r="AI1770" i="2"/>
  <c r="AT1770" i="2"/>
  <c r="U1770" i="2"/>
  <c r="M1770" i="2"/>
  <c r="AS1770" i="2"/>
  <c r="AD1772" i="2"/>
  <c r="AW1772" i="2"/>
  <c r="AT1772" i="2"/>
  <c r="U1772" i="2"/>
  <c r="AL1772" i="2"/>
  <c r="AQ1766" i="2"/>
  <c r="AG1766" i="2"/>
  <c r="AX1766" i="2"/>
  <c r="AP1766" i="2"/>
  <c r="S1766" i="2"/>
  <c r="AI1768" i="2"/>
  <c r="AH1768" i="2"/>
  <c r="R1768" i="2"/>
  <c r="AC1770" i="2"/>
  <c r="AN1770" i="2"/>
  <c r="O1770" i="2"/>
  <c r="AX1770" i="2"/>
  <c r="AL1770" i="2"/>
  <c r="X1772" i="2"/>
  <c r="AQ1772" i="2"/>
  <c r="AF1772" i="2"/>
  <c r="O1772" i="2"/>
  <c r="AE1772" i="2"/>
  <c r="AA1766" i="2"/>
  <c r="AS1766" i="2"/>
  <c r="AC1768" i="2"/>
  <c r="AX1768" i="2"/>
  <c r="AB1768" i="2"/>
  <c r="AD1768" i="2"/>
  <c r="V1770" i="2"/>
  <c r="Z1770" i="2"/>
  <c r="AR1770" i="2"/>
  <c r="AE1770" i="2"/>
  <c r="Q1772" i="2"/>
  <c r="AI1772" i="2"/>
  <c r="S1772" i="2"/>
  <c r="AH1766" i="2"/>
  <c r="AC1766" i="2"/>
  <c r="AK1766" i="2"/>
  <c r="AB1766" i="2"/>
  <c r="AL1766" i="2"/>
  <c r="V1768" i="2"/>
  <c r="AR1768" i="2"/>
  <c r="U1768" i="2"/>
  <c r="AN1768" i="2"/>
  <c r="P1770" i="2"/>
  <c r="S1770" i="2"/>
  <c r="AU1770" i="2"/>
  <c r="AK1770" i="2"/>
  <c r="AC1772" i="2"/>
  <c r="M1772" i="2"/>
  <c r="AU1772" i="2"/>
  <c r="R1772" i="2"/>
  <c r="V1766" i="2"/>
  <c r="AD1766" i="2"/>
  <c r="U1766" i="2"/>
  <c r="AE1766" i="2"/>
  <c r="P1768" i="2"/>
  <c r="AK1768" i="2"/>
  <c r="O1768" i="2"/>
  <c r="AU1768" i="2"/>
  <c r="Z1768" i="2"/>
  <c r="AV1770" i="2"/>
  <c r="AG1770" i="2"/>
  <c r="AD1770" i="2"/>
  <c r="R1770" i="2"/>
  <c r="AO1772" i="2"/>
  <c r="V1772" i="2"/>
  <c r="AV1772" i="2"/>
  <c r="AA1772" i="2"/>
  <c r="BN1241" i="2"/>
  <c r="BO1241" i="2" s="1"/>
  <c r="H1766" i="2"/>
  <c r="H1768" i="2"/>
  <c r="H1770" i="2"/>
  <c r="H1772" i="2"/>
  <c r="I1772" i="2"/>
  <c r="J1772" i="2"/>
  <c r="BP1772" i="2" s="1"/>
  <c r="BP1771" i="2"/>
  <c r="BQ1771" i="2" s="1"/>
  <c r="G1772" i="2"/>
  <c r="BM1771" i="2"/>
  <c r="BR1771" i="2"/>
  <c r="BS1771" i="2" s="1"/>
  <c r="K1772" i="2"/>
  <c r="BR1772" i="2" s="1"/>
  <c r="I1770" i="2"/>
  <c r="G1770" i="2"/>
  <c r="BM1769" i="2"/>
  <c r="BP1769" i="2"/>
  <c r="BQ1769" i="2" s="1"/>
  <c r="J1770" i="2"/>
  <c r="BP1770" i="2" s="1"/>
  <c r="BR1769" i="2"/>
  <c r="BS1769" i="2" s="1"/>
  <c r="K1770" i="2"/>
  <c r="BR1770" i="2" s="1"/>
  <c r="K1768" i="2"/>
  <c r="BR1768" i="2" s="1"/>
  <c r="BR1767" i="2"/>
  <c r="BS1767" i="2" s="1"/>
  <c r="J1768" i="2"/>
  <c r="BP1768" i="2" s="1"/>
  <c r="BP1767" i="2"/>
  <c r="BQ1767" i="2" s="1"/>
  <c r="G1768" i="2"/>
  <c r="BM1767" i="2"/>
  <c r="I1768" i="2"/>
  <c r="G1766" i="2"/>
  <c r="BM1765" i="2"/>
  <c r="J1766" i="2"/>
  <c r="BP1766" i="2" s="1"/>
  <c r="BP1765" i="2"/>
  <c r="BQ1765" i="2" s="1"/>
  <c r="I1766" i="2"/>
  <c r="BR1765" i="2"/>
  <c r="BS1765" i="2" s="1"/>
  <c r="K1766" i="2"/>
  <c r="BR1766" i="2" s="1"/>
  <c r="BN1242" i="2"/>
  <c r="BO1242" i="2" s="1"/>
  <c r="BL548" i="2"/>
  <c r="BK548" i="2"/>
  <c r="BH548" i="2"/>
  <c r="BG548" i="2"/>
  <c r="BE548" i="2"/>
  <c r="BD548" i="2"/>
  <c r="BA548" i="2"/>
  <c r="AZ548" i="2"/>
  <c r="K548" i="2"/>
  <c r="BR548" i="2" s="1"/>
  <c r="J548" i="2"/>
  <c r="BP548" i="2" s="1"/>
  <c r="I548" i="2"/>
  <c r="H548" i="2"/>
  <c r="G548" i="2"/>
  <c r="BJ548" i="2" s="1"/>
  <c r="BR547" i="2"/>
  <c r="BS547" i="2" s="1"/>
  <c r="BP547" i="2"/>
  <c r="BQ547" i="2" s="1"/>
  <c r="BM547" i="2"/>
  <c r="C547" i="2"/>
  <c r="AU547" i="2" s="1"/>
  <c r="B547" i="2"/>
  <c r="BL350" i="2"/>
  <c r="BK350" i="2"/>
  <c r="BH350" i="2"/>
  <c r="BG350" i="2"/>
  <c r="BE350" i="2"/>
  <c r="BD350" i="2"/>
  <c r="BC350" i="2"/>
  <c r="BA350" i="2"/>
  <c r="AZ350" i="2"/>
  <c r="C349" i="2"/>
  <c r="AV349" i="2" s="1"/>
  <c r="B349" i="2"/>
  <c r="AV350" i="2" l="1"/>
  <c r="AU548" i="2"/>
  <c r="BN1771" i="2"/>
  <c r="BO1771" i="2" s="1"/>
  <c r="BS1772" i="2"/>
  <c r="BQ1772" i="2"/>
  <c r="BM1772" i="2"/>
  <c r="BJ1772" i="2"/>
  <c r="BN1769" i="2"/>
  <c r="BO1769" i="2" s="1"/>
  <c r="BM1770" i="2"/>
  <c r="BJ1770" i="2"/>
  <c r="BS1770" i="2"/>
  <c r="BQ1770" i="2"/>
  <c r="BN1767" i="2"/>
  <c r="BO1767" i="2" s="1"/>
  <c r="BS1768" i="2"/>
  <c r="BQ1768" i="2"/>
  <c r="BM1768" i="2"/>
  <c r="BJ1768" i="2"/>
  <c r="BM1766" i="2"/>
  <c r="BJ1766" i="2"/>
  <c r="BS1766" i="2"/>
  <c r="BQ1766" i="2"/>
  <c r="BN1765" i="2"/>
  <c r="BO1765" i="2" s="1"/>
  <c r="BM548" i="2"/>
  <c r="AW547" i="2"/>
  <c r="AR547" i="2"/>
  <c r="AO547" i="2"/>
  <c r="AS547" i="2"/>
  <c r="AN547" i="2"/>
  <c r="AV547" i="2"/>
  <c r="BS548" i="2"/>
  <c r="BQ548" i="2"/>
  <c r="AP547" i="2"/>
  <c r="AT547" i="2"/>
  <c r="AX547" i="2"/>
  <c r="AQ547" i="2"/>
  <c r="O349" i="2"/>
  <c r="X349" i="2"/>
  <c r="AF349" i="2"/>
  <c r="AP349" i="2"/>
  <c r="AT349" i="2"/>
  <c r="AX349" i="2"/>
  <c r="K349" i="2"/>
  <c r="AC349" i="2"/>
  <c r="AL349" i="2"/>
  <c r="AU349" i="2"/>
  <c r="I349" i="2"/>
  <c r="N349" i="2"/>
  <c r="N350" i="2" s="1"/>
  <c r="R349" i="2"/>
  <c r="V349" i="2"/>
  <c r="AA349" i="2"/>
  <c r="AE349" i="2"/>
  <c r="AI349" i="2"/>
  <c r="AO349" i="2"/>
  <c r="AS349" i="2"/>
  <c r="AW349" i="2"/>
  <c r="J349" i="2"/>
  <c r="S349" i="2"/>
  <c r="AB349" i="2"/>
  <c r="AK349" i="2"/>
  <c r="G349" i="2"/>
  <c r="P349" i="2"/>
  <c r="T349" i="2"/>
  <c r="Y349" i="2"/>
  <c r="Y350" i="2" s="1"/>
  <c r="AG349" i="2"/>
  <c r="AQ349" i="2"/>
  <c r="H349" i="2"/>
  <c r="M349" i="2"/>
  <c r="Q349" i="2"/>
  <c r="U349" i="2"/>
  <c r="Z349" i="2"/>
  <c r="AD349" i="2"/>
  <c r="AH349" i="2"/>
  <c r="AN349" i="2"/>
  <c r="AR349" i="2"/>
  <c r="BL137" i="2"/>
  <c r="BK137" i="2"/>
  <c r="BH137" i="2"/>
  <c r="BG137" i="2"/>
  <c r="BE137" i="2"/>
  <c r="BD137" i="2"/>
  <c r="BC137" i="2"/>
  <c r="BA137" i="2"/>
  <c r="AZ137" i="2"/>
  <c r="C136" i="2"/>
  <c r="AV136" i="2" s="1"/>
  <c r="B136" i="2"/>
  <c r="U350" i="2" l="1"/>
  <c r="P350" i="2"/>
  <c r="AO350" i="2"/>
  <c r="AU350" i="2"/>
  <c r="X350" i="2"/>
  <c r="AV548" i="2"/>
  <c r="AF350" i="2"/>
  <c r="Q350" i="2"/>
  <c r="AI350" i="2"/>
  <c r="AL350" i="2"/>
  <c r="O350" i="2"/>
  <c r="AN548" i="2"/>
  <c r="BN548" i="2" s="1"/>
  <c r="BO548" i="2" s="1"/>
  <c r="AS350" i="2"/>
  <c r="AV137" i="2"/>
  <c r="M350" i="2"/>
  <c r="AK350" i="2"/>
  <c r="AE350" i="2"/>
  <c r="AC350" i="2"/>
  <c r="AQ548" i="2"/>
  <c r="AS548" i="2"/>
  <c r="T350" i="2"/>
  <c r="AB350" i="2"/>
  <c r="AA350" i="2"/>
  <c r="AX548" i="2"/>
  <c r="AO548" i="2"/>
  <c r="Z350" i="2"/>
  <c r="AN350" i="2"/>
  <c r="AQ350" i="2"/>
  <c r="S350" i="2"/>
  <c r="V350" i="2"/>
  <c r="AX350" i="2"/>
  <c r="AT548" i="2"/>
  <c r="AR548" i="2"/>
  <c r="AH350" i="2"/>
  <c r="R350" i="2"/>
  <c r="AT350" i="2"/>
  <c r="AP548" i="2"/>
  <c r="AW548" i="2"/>
  <c r="AR350" i="2"/>
  <c r="AG350" i="2"/>
  <c r="AD350" i="2"/>
  <c r="AW350" i="2"/>
  <c r="AP350" i="2"/>
  <c r="BN1766" i="2"/>
  <c r="BO1766" i="2" s="1"/>
  <c r="BN1770" i="2"/>
  <c r="BO1770" i="2" s="1"/>
  <c r="H350" i="2"/>
  <c r="BN1772" i="2"/>
  <c r="BO1772" i="2" s="1"/>
  <c r="BN1768" i="2"/>
  <c r="BO1768" i="2" s="1"/>
  <c r="BN547" i="2"/>
  <c r="BO547" i="2" s="1"/>
  <c r="I350" i="2"/>
  <c r="BR349" i="2"/>
  <c r="BS349" i="2" s="1"/>
  <c r="K350" i="2"/>
  <c r="BR350" i="2" s="1"/>
  <c r="G350" i="2"/>
  <c r="BM349" i="2"/>
  <c r="BP349" i="2"/>
  <c r="BQ349" i="2" s="1"/>
  <c r="J350" i="2"/>
  <c r="BP350" i="2" s="1"/>
  <c r="J136" i="2"/>
  <c r="S136" i="2"/>
  <c r="AB136" i="2"/>
  <c r="AF136" i="2"/>
  <c r="AP136" i="2"/>
  <c r="AT136" i="2"/>
  <c r="AX136" i="2"/>
  <c r="G136" i="2"/>
  <c r="K136" i="2"/>
  <c r="P136" i="2"/>
  <c r="T136" i="2"/>
  <c r="Y136" i="2"/>
  <c r="Y137" i="2" s="1"/>
  <c r="AC136" i="2"/>
  <c r="AG136" i="2"/>
  <c r="AL136" i="2"/>
  <c r="AQ136" i="2"/>
  <c r="AU136" i="2"/>
  <c r="I136" i="2"/>
  <c r="N136" i="2"/>
  <c r="N137" i="2" s="1"/>
  <c r="R136" i="2"/>
  <c r="V136" i="2"/>
  <c r="AA136" i="2"/>
  <c r="AE136" i="2"/>
  <c r="AI136" i="2"/>
  <c r="AO136" i="2"/>
  <c r="AS136" i="2"/>
  <c r="AW136" i="2"/>
  <c r="O136" i="2"/>
  <c r="X136" i="2"/>
  <c r="AK136" i="2"/>
  <c r="H136" i="2"/>
  <c r="M136" i="2"/>
  <c r="Q136" i="2"/>
  <c r="U136" i="2"/>
  <c r="Z136" i="2"/>
  <c r="AD136" i="2"/>
  <c r="AH136" i="2"/>
  <c r="AN136" i="2"/>
  <c r="AR136" i="2"/>
  <c r="BR1239" i="2"/>
  <c r="BS1239" i="2" s="1"/>
  <c r="BP1239" i="2"/>
  <c r="BQ1239" i="2" s="1"/>
  <c r="B1240" i="2"/>
  <c r="B1239" i="2"/>
  <c r="AF137" i="2" l="1"/>
  <c r="Z137" i="2"/>
  <c r="AW137" i="2"/>
  <c r="T137" i="2"/>
  <c r="AB137" i="2"/>
  <c r="AS137" i="2"/>
  <c r="P137" i="2"/>
  <c r="AD137" i="2"/>
  <c r="U137" i="2"/>
  <c r="S137" i="2"/>
  <c r="Q137" i="2"/>
  <c r="AO137" i="2"/>
  <c r="AU137" i="2"/>
  <c r="R137" i="2"/>
  <c r="M137" i="2"/>
  <c r="AQ137" i="2"/>
  <c r="AR137" i="2"/>
  <c r="AE137" i="2"/>
  <c r="AL137" i="2"/>
  <c r="AX137" i="2"/>
  <c r="AI137" i="2"/>
  <c r="AK137" i="2"/>
  <c r="AT137" i="2"/>
  <c r="O137" i="2"/>
  <c r="AN137" i="2"/>
  <c r="AA137" i="2"/>
  <c r="AG137" i="2"/>
  <c r="AH137" i="2"/>
  <c r="X137" i="2"/>
  <c r="V137" i="2"/>
  <c r="AC137" i="2"/>
  <c r="AP137" i="2"/>
  <c r="H137" i="2"/>
  <c r="BN349" i="2"/>
  <c r="BO349" i="2" s="1"/>
  <c r="BJ350" i="2"/>
  <c r="BM350" i="2"/>
  <c r="BS350" i="2"/>
  <c r="BQ350" i="2"/>
  <c r="I137" i="2"/>
  <c r="G137" i="2"/>
  <c r="BM136" i="2"/>
  <c r="BR136" i="2"/>
  <c r="BS136" i="2" s="1"/>
  <c r="K137" i="2"/>
  <c r="BR137" i="2" s="1"/>
  <c r="J137" i="2"/>
  <c r="BP137" i="2" s="1"/>
  <c r="BP136" i="2"/>
  <c r="BQ136" i="2" s="1"/>
  <c r="BR1240" i="2"/>
  <c r="BS1240" i="2" s="1"/>
  <c r="BM1240" i="2"/>
  <c r="BN1239" i="2"/>
  <c r="BM1239" i="2"/>
  <c r="BP1240" i="2"/>
  <c r="BQ1240" i="2" s="1"/>
  <c r="BL1667" i="2"/>
  <c r="BN350" i="2" l="1"/>
  <c r="BO350" i="2" s="1"/>
  <c r="BN136" i="2"/>
  <c r="BO136" i="2" s="1"/>
  <c r="BM137" i="2"/>
  <c r="BJ137" i="2"/>
  <c r="BO1239" i="2"/>
  <c r="BS137" i="2"/>
  <c r="BQ137" i="2"/>
  <c r="BN1240" i="2"/>
  <c r="BO1240" i="2" s="1"/>
  <c r="B609" i="2"/>
  <c r="B411" i="2"/>
  <c r="BN137" i="2" l="1"/>
  <c r="BO137" i="2" s="1"/>
  <c r="B198" i="2"/>
  <c r="BB199" i="2" l="1"/>
  <c r="AX198" i="2"/>
  <c r="AW198" i="2"/>
  <c r="AV198" i="2"/>
  <c r="AU198" i="2"/>
  <c r="AT198" i="2"/>
  <c r="AS198" i="2"/>
  <c r="AR198" i="2"/>
  <c r="AQ198" i="2"/>
  <c r="AP198" i="2"/>
  <c r="AO198" i="2"/>
  <c r="AN198" i="2"/>
  <c r="AL198" i="2"/>
  <c r="AK198" i="2"/>
  <c r="AI198" i="2"/>
  <c r="AH198" i="2"/>
  <c r="AG198" i="2"/>
  <c r="AF198" i="2"/>
  <c r="AE198" i="2"/>
  <c r="AD198" i="2"/>
  <c r="AC198" i="2"/>
  <c r="AB198" i="2"/>
  <c r="AA198" i="2"/>
  <c r="Z198" i="2"/>
  <c r="Y198" i="2"/>
  <c r="Y199" i="2" s="1"/>
  <c r="X198" i="2"/>
  <c r="V198" i="2"/>
  <c r="U198" i="2"/>
  <c r="T198" i="2"/>
  <c r="S198" i="2"/>
  <c r="R198" i="2"/>
  <c r="Q198" i="2"/>
  <c r="P198" i="2"/>
  <c r="O198" i="2"/>
  <c r="N198" i="2"/>
  <c r="N199" i="2" s="1"/>
  <c r="M198" i="2"/>
  <c r="K198" i="2"/>
  <c r="J198" i="2"/>
  <c r="I198" i="2"/>
  <c r="H198" i="2"/>
  <c r="G198" i="2"/>
  <c r="G199" i="2" l="1"/>
  <c r="H199" i="2"/>
  <c r="K199" i="2"/>
  <c r="I199" i="2"/>
  <c r="J199" i="2"/>
  <c r="M199" i="2"/>
  <c r="S199" i="2"/>
  <c r="Z199" i="2"/>
  <c r="AF199" i="2"/>
  <c r="AN199" i="2"/>
  <c r="AT199" i="2"/>
  <c r="AG199" i="2"/>
  <c r="O199" i="2"/>
  <c r="U199" i="2"/>
  <c r="AB199" i="2"/>
  <c r="AH199" i="2"/>
  <c r="AP199" i="2"/>
  <c r="AV199" i="2"/>
  <c r="AA199" i="2"/>
  <c r="V199" i="2"/>
  <c r="AC199" i="2"/>
  <c r="AI199" i="2"/>
  <c r="AQ199" i="2"/>
  <c r="AW199" i="2"/>
  <c r="T199" i="2"/>
  <c r="AU199" i="2"/>
  <c r="Q199" i="2"/>
  <c r="X199" i="2"/>
  <c r="AD199" i="2"/>
  <c r="AK199" i="2"/>
  <c r="AR199" i="2"/>
  <c r="AX199" i="2"/>
  <c r="AO199" i="2"/>
  <c r="P199" i="2"/>
  <c r="R199" i="2"/>
  <c r="AE199" i="2"/>
  <c r="AL199" i="2"/>
  <c r="AS199" i="2"/>
  <c r="BL1763" i="2"/>
  <c r="BK1763" i="2"/>
  <c r="BH1763" i="2"/>
  <c r="BG1763" i="2"/>
  <c r="BE1763" i="2"/>
  <c r="BD1763" i="2"/>
  <c r="BC1763" i="2"/>
  <c r="BA1763" i="2"/>
  <c r="AZ1763" i="2"/>
  <c r="C1762" i="2"/>
  <c r="AW1762" i="2" s="1"/>
  <c r="B1762" i="2"/>
  <c r="AW1763" i="2" l="1"/>
  <c r="J1762" i="2"/>
  <c r="Q1762" i="2"/>
  <c r="X1762" i="2"/>
  <c r="AD1762" i="2"/>
  <c r="AK1762" i="2"/>
  <c r="AR1762" i="2"/>
  <c r="AX1762" i="2"/>
  <c r="S1762" i="2"/>
  <c r="G1762" i="2"/>
  <c r="AA1762" i="2"/>
  <c r="K1762" i="2"/>
  <c r="R1762" i="2"/>
  <c r="Y1762" i="2"/>
  <c r="Y1763" i="2" s="1"/>
  <c r="AE1762" i="2"/>
  <c r="AL1762" i="2"/>
  <c r="AS1762" i="2"/>
  <c r="M1762" i="2"/>
  <c r="Z1762" i="2"/>
  <c r="AF1762" i="2"/>
  <c r="AN1762" i="2"/>
  <c r="AT1762" i="2"/>
  <c r="N1762" i="2"/>
  <c r="N1763" i="2" s="1"/>
  <c r="T1762" i="2"/>
  <c r="AG1762" i="2"/>
  <c r="AO1762" i="2"/>
  <c r="AU1762" i="2"/>
  <c r="H1762" i="2"/>
  <c r="O1762" i="2"/>
  <c r="U1762" i="2"/>
  <c r="AB1762" i="2"/>
  <c r="AH1762" i="2"/>
  <c r="AP1762" i="2"/>
  <c r="AV1762" i="2"/>
  <c r="I1762" i="2"/>
  <c r="P1762" i="2"/>
  <c r="V1762" i="2"/>
  <c r="AC1762" i="2"/>
  <c r="AI1762" i="2"/>
  <c r="AQ1762" i="2"/>
  <c r="BL1761" i="2"/>
  <c r="BK1761" i="2"/>
  <c r="BH1761" i="2"/>
  <c r="BG1761" i="2"/>
  <c r="BE1761" i="2"/>
  <c r="BD1761" i="2"/>
  <c r="BC1761" i="2"/>
  <c r="BB1761" i="2"/>
  <c r="BA1761" i="2"/>
  <c r="AZ1761" i="2"/>
  <c r="C1760" i="2"/>
  <c r="AX1760" i="2" s="1"/>
  <c r="B1760" i="2"/>
  <c r="BL1759" i="2"/>
  <c r="BK1759" i="2"/>
  <c r="BH1759" i="2"/>
  <c r="BG1759" i="2"/>
  <c r="BE1759" i="2"/>
  <c r="BD1759" i="2"/>
  <c r="BC1759" i="2"/>
  <c r="BA1759" i="2"/>
  <c r="AZ1759" i="2"/>
  <c r="C1758" i="2"/>
  <c r="AS1758" i="2" s="1"/>
  <c r="B1758" i="2"/>
  <c r="AS1759" i="2" l="1"/>
  <c r="AH1763" i="2"/>
  <c r="AF1763" i="2"/>
  <c r="AB1763" i="2"/>
  <c r="O1763" i="2"/>
  <c r="AS1763" i="2"/>
  <c r="AA1763" i="2"/>
  <c r="AD1763" i="2"/>
  <c r="AQ1763" i="2"/>
  <c r="AV1763" i="2"/>
  <c r="AT1763" i="2"/>
  <c r="AL1763" i="2"/>
  <c r="X1763" i="2"/>
  <c r="AX1761" i="2"/>
  <c r="AI1763" i="2"/>
  <c r="AP1763" i="2"/>
  <c r="AU1763" i="2"/>
  <c r="AN1763" i="2"/>
  <c r="AE1763" i="2"/>
  <c r="S1763" i="2"/>
  <c r="Q1763" i="2"/>
  <c r="AC1763" i="2"/>
  <c r="AO1763" i="2"/>
  <c r="AX1763" i="2"/>
  <c r="V1763" i="2"/>
  <c r="AG1763" i="2"/>
  <c r="Z1763" i="2"/>
  <c r="R1763" i="2"/>
  <c r="AR1763" i="2"/>
  <c r="P1763" i="2"/>
  <c r="U1763" i="2"/>
  <c r="T1763" i="2"/>
  <c r="M1763" i="2"/>
  <c r="AK1763" i="2"/>
  <c r="H1763" i="2"/>
  <c r="K1763" i="2"/>
  <c r="BR1763" i="2" s="1"/>
  <c r="BR1762" i="2"/>
  <c r="BS1762" i="2" s="1"/>
  <c r="I1763" i="2"/>
  <c r="BM1762" i="2"/>
  <c r="G1763" i="2"/>
  <c r="BP1762" i="2"/>
  <c r="BQ1762" i="2" s="1"/>
  <c r="J1763" i="2"/>
  <c r="BP1763" i="2" s="1"/>
  <c r="AS1760" i="2"/>
  <c r="AL1760" i="2"/>
  <c r="K1760" i="2"/>
  <c r="R1760" i="2"/>
  <c r="Y1760" i="2"/>
  <c r="Y1761" i="2" s="1"/>
  <c r="AE1760" i="2"/>
  <c r="M1760" i="2"/>
  <c r="S1760" i="2"/>
  <c r="Z1760" i="2"/>
  <c r="AF1760" i="2"/>
  <c r="AN1760" i="2"/>
  <c r="AT1760" i="2"/>
  <c r="G1760" i="2"/>
  <c r="N1760" i="2"/>
  <c r="N1761" i="2" s="1"/>
  <c r="T1760" i="2"/>
  <c r="AA1760" i="2"/>
  <c r="AG1760" i="2"/>
  <c r="AO1760" i="2"/>
  <c r="AU1760" i="2"/>
  <c r="H1760" i="2"/>
  <c r="O1760" i="2"/>
  <c r="U1760" i="2"/>
  <c r="AB1760" i="2"/>
  <c r="AH1760" i="2"/>
  <c r="AP1760" i="2"/>
  <c r="AV1760" i="2"/>
  <c r="I1760" i="2"/>
  <c r="P1760" i="2"/>
  <c r="V1760" i="2"/>
  <c r="AC1760" i="2"/>
  <c r="AI1760" i="2"/>
  <c r="AQ1760" i="2"/>
  <c r="AW1760" i="2"/>
  <c r="J1760" i="2"/>
  <c r="Q1760" i="2"/>
  <c r="X1760" i="2"/>
  <c r="AD1760" i="2"/>
  <c r="AK1760" i="2"/>
  <c r="AR1760" i="2"/>
  <c r="M1758" i="2"/>
  <c r="S1758" i="2"/>
  <c r="Z1758" i="2"/>
  <c r="AF1758" i="2"/>
  <c r="AN1758" i="2"/>
  <c r="AT1758" i="2"/>
  <c r="G1758" i="2"/>
  <c r="N1758" i="2"/>
  <c r="N1759" i="2" s="1"/>
  <c r="T1758" i="2"/>
  <c r="AA1758" i="2"/>
  <c r="AG1758" i="2"/>
  <c r="AO1758" i="2"/>
  <c r="AU1758" i="2"/>
  <c r="H1758" i="2"/>
  <c r="O1758" i="2"/>
  <c r="U1758" i="2"/>
  <c r="AB1758" i="2"/>
  <c r="AH1758" i="2"/>
  <c r="AP1758" i="2"/>
  <c r="AV1758" i="2"/>
  <c r="I1758" i="2"/>
  <c r="P1758" i="2"/>
  <c r="V1758" i="2"/>
  <c r="AC1758" i="2"/>
  <c r="AI1758" i="2"/>
  <c r="AQ1758" i="2"/>
  <c r="AW1758" i="2"/>
  <c r="J1758" i="2"/>
  <c r="Q1758" i="2"/>
  <c r="X1758" i="2"/>
  <c r="AD1758" i="2"/>
  <c r="AK1758" i="2"/>
  <c r="AR1758" i="2"/>
  <c r="AX1758" i="2"/>
  <c r="K1758" i="2"/>
  <c r="R1758" i="2"/>
  <c r="Y1758" i="2"/>
  <c r="Y1759" i="2" s="1"/>
  <c r="AE1758" i="2"/>
  <c r="AL1758" i="2"/>
  <c r="B1756" i="2"/>
  <c r="B1754" i="2"/>
  <c r="AB1759" i="2" l="1"/>
  <c r="AQ1761" i="2"/>
  <c r="AX1759" i="2"/>
  <c r="P1759" i="2"/>
  <c r="U1759" i="2"/>
  <c r="AA1759" i="2"/>
  <c r="AF1759" i="2"/>
  <c r="AD1761" i="2"/>
  <c r="AI1761" i="2"/>
  <c r="AP1761" i="2"/>
  <c r="AU1761" i="2"/>
  <c r="M1761" i="2"/>
  <c r="AS1761" i="2"/>
  <c r="Q1759" i="2"/>
  <c r="AN1759" i="2"/>
  <c r="V1759" i="2"/>
  <c r="AG1759" i="2"/>
  <c r="AK1761" i="2"/>
  <c r="AV1761" i="2"/>
  <c r="S1761" i="2"/>
  <c r="AL1761" i="2"/>
  <c r="X1761" i="2"/>
  <c r="AT1761" i="2"/>
  <c r="AE1759" i="2"/>
  <c r="AQ1759" i="2"/>
  <c r="Q1761" i="2"/>
  <c r="AB1761" i="2"/>
  <c r="AN1761" i="2"/>
  <c r="AI1759" i="2"/>
  <c r="AU1759" i="2"/>
  <c r="M1759" i="2"/>
  <c r="P1761" i="2"/>
  <c r="AF1761" i="2"/>
  <c r="AL1759" i="2"/>
  <c r="AR1759" i="2"/>
  <c r="AW1759" i="2"/>
  <c r="O1759" i="2"/>
  <c r="T1759" i="2"/>
  <c r="Z1759" i="2"/>
  <c r="AC1761" i="2"/>
  <c r="AH1761" i="2"/>
  <c r="AO1761" i="2"/>
  <c r="AE1761" i="2"/>
  <c r="AK1759" i="2"/>
  <c r="AV1759" i="2"/>
  <c r="S1759" i="2"/>
  <c r="V1761" i="2"/>
  <c r="AG1761" i="2"/>
  <c r="AD1759" i="2"/>
  <c r="AP1759" i="2"/>
  <c r="U1761" i="2"/>
  <c r="AA1761" i="2"/>
  <c r="R1761" i="2"/>
  <c r="R1759" i="2"/>
  <c r="X1759" i="2"/>
  <c r="AC1759" i="2"/>
  <c r="AH1759" i="2"/>
  <c r="AO1759" i="2"/>
  <c r="AT1759" i="2"/>
  <c r="AR1761" i="2"/>
  <c r="AW1761" i="2"/>
  <c r="O1761" i="2"/>
  <c r="T1761" i="2"/>
  <c r="Z1761" i="2"/>
  <c r="BR1760" i="2"/>
  <c r="BS1760" i="2" s="1"/>
  <c r="H1761" i="2"/>
  <c r="H1759" i="2"/>
  <c r="BN1762" i="2"/>
  <c r="BO1762" i="2" s="1"/>
  <c r="BS1763" i="2"/>
  <c r="BQ1763" i="2"/>
  <c r="BM1763" i="2"/>
  <c r="BJ1763" i="2"/>
  <c r="K1761" i="2"/>
  <c r="BR1761" i="2" s="1"/>
  <c r="J1761" i="2"/>
  <c r="BP1761" i="2" s="1"/>
  <c r="BP1760" i="2"/>
  <c r="BQ1760" i="2" s="1"/>
  <c r="I1761" i="2"/>
  <c r="G1761" i="2"/>
  <c r="BM1760" i="2"/>
  <c r="K1759" i="2"/>
  <c r="BR1759" i="2" s="1"/>
  <c r="BR1758" i="2"/>
  <c r="BS1758" i="2" s="1"/>
  <c r="J1759" i="2"/>
  <c r="BP1759" i="2" s="1"/>
  <c r="BP1758" i="2"/>
  <c r="BQ1758" i="2" s="1"/>
  <c r="I1759" i="2"/>
  <c r="BM1758" i="2"/>
  <c r="G1759" i="2"/>
  <c r="BL1753" i="2"/>
  <c r="BK1753" i="2"/>
  <c r="BH1753" i="2"/>
  <c r="BG1753" i="2"/>
  <c r="BE1753" i="2"/>
  <c r="BD1753" i="2"/>
  <c r="BC1753" i="2"/>
  <c r="BA1753" i="2"/>
  <c r="AZ1753" i="2"/>
  <c r="C1752" i="2"/>
  <c r="AV1752" i="2" s="1"/>
  <c r="B1752" i="2"/>
  <c r="AV1753" i="2" l="1"/>
  <c r="BN1763" i="2"/>
  <c r="BO1763" i="2" s="1"/>
  <c r="BM1761" i="2"/>
  <c r="BJ1761" i="2"/>
  <c r="BN1760" i="2"/>
  <c r="BO1760" i="2" s="1"/>
  <c r="BS1761" i="2"/>
  <c r="BQ1761" i="2"/>
  <c r="BN1758" i="2"/>
  <c r="BO1758" i="2" s="1"/>
  <c r="BS1759" i="2"/>
  <c r="BQ1759" i="2"/>
  <c r="BM1759" i="2"/>
  <c r="BJ1759" i="2"/>
  <c r="K1752" i="2"/>
  <c r="R1752" i="2"/>
  <c r="Y1752" i="2"/>
  <c r="Y1753" i="2" s="1"/>
  <c r="AE1752" i="2"/>
  <c r="AL1752" i="2"/>
  <c r="AS1752" i="2"/>
  <c r="M1752" i="2"/>
  <c r="S1752" i="2"/>
  <c r="Z1752" i="2"/>
  <c r="AF1752" i="2"/>
  <c r="AN1752" i="2"/>
  <c r="AT1752" i="2"/>
  <c r="I1752" i="2"/>
  <c r="P1752" i="2"/>
  <c r="V1752" i="2"/>
  <c r="AC1752" i="2"/>
  <c r="AI1752" i="2"/>
  <c r="AQ1752" i="2"/>
  <c r="AW1752" i="2"/>
  <c r="J1752" i="2"/>
  <c r="Q1752" i="2"/>
  <c r="X1752" i="2"/>
  <c r="AD1752" i="2"/>
  <c r="AK1752" i="2"/>
  <c r="AR1752" i="2"/>
  <c r="AX1752" i="2"/>
  <c r="G1752" i="2"/>
  <c r="N1752" i="2"/>
  <c r="N1753" i="2" s="1"/>
  <c r="T1752" i="2"/>
  <c r="AA1752" i="2"/>
  <c r="AG1752" i="2"/>
  <c r="AO1752" i="2"/>
  <c r="AU1752" i="2"/>
  <c r="H1752" i="2"/>
  <c r="O1752" i="2"/>
  <c r="U1752" i="2"/>
  <c r="AB1752" i="2"/>
  <c r="AH1752" i="2"/>
  <c r="AP1752" i="2"/>
  <c r="BL1751" i="2"/>
  <c r="BK1751" i="2"/>
  <c r="BH1751" i="2"/>
  <c r="BG1751" i="2"/>
  <c r="BE1751" i="2"/>
  <c r="BD1751" i="2"/>
  <c r="BC1751" i="2"/>
  <c r="BA1751" i="2"/>
  <c r="AZ1751" i="2"/>
  <c r="C1750" i="2"/>
  <c r="AW1750" i="2" s="1"/>
  <c r="B1750" i="2"/>
  <c r="AO1753" i="2" l="1"/>
  <c r="S1753" i="2"/>
  <c r="AG1753" i="2"/>
  <c r="M1753" i="2"/>
  <c r="O1753" i="2"/>
  <c r="T1753" i="2"/>
  <c r="AD1753" i="2"/>
  <c r="AI1753" i="2"/>
  <c r="AN1753" i="2"/>
  <c r="AL1753" i="2"/>
  <c r="AX1753" i="2"/>
  <c r="R1753" i="2"/>
  <c r="AB1753" i="2"/>
  <c r="X1753" i="2"/>
  <c r="AC1753" i="2"/>
  <c r="AF1753" i="2"/>
  <c r="AE1753" i="2"/>
  <c r="AH1753" i="2"/>
  <c r="P1753" i="2"/>
  <c r="AR1753" i="2"/>
  <c r="AP1753" i="2"/>
  <c r="AU1753" i="2"/>
  <c r="Q1753" i="2"/>
  <c r="V1753" i="2"/>
  <c r="Z1753" i="2"/>
  <c r="AW1751" i="2"/>
  <c r="AW1753" i="2"/>
  <c r="U1753" i="2"/>
  <c r="AA1753" i="2"/>
  <c r="AK1753" i="2"/>
  <c r="AQ1753" i="2"/>
  <c r="AT1753" i="2"/>
  <c r="AS1753" i="2"/>
  <c r="BN1761" i="2"/>
  <c r="BO1761" i="2" s="1"/>
  <c r="H1753" i="2"/>
  <c r="BN1759" i="2"/>
  <c r="BO1759" i="2" s="1"/>
  <c r="I1753" i="2"/>
  <c r="BR1752" i="2"/>
  <c r="BS1752" i="2" s="1"/>
  <c r="K1753" i="2"/>
  <c r="BR1753" i="2" s="1"/>
  <c r="G1753" i="2"/>
  <c r="BM1752" i="2"/>
  <c r="BP1752" i="2"/>
  <c r="BQ1752" i="2" s="1"/>
  <c r="J1753" i="2"/>
  <c r="BP1753" i="2" s="1"/>
  <c r="K1750" i="2"/>
  <c r="R1750" i="2"/>
  <c r="Y1750" i="2"/>
  <c r="Y1751" i="2" s="1"/>
  <c r="AE1750" i="2"/>
  <c r="AL1750" i="2"/>
  <c r="AS1750" i="2"/>
  <c r="M1750" i="2"/>
  <c r="S1750" i="2"/>
  <c r="Z1750" i="2"/>
  <c r="AF1750" i="2"/>
  <c r="AN1750" i="2"/>
  <c r="AT1750" i="2"/>
  <c r="J1750" i="2"/>
  <c r="Q1750" i="2"/>
  <c r="X1750" i="2"/>
  <c r="AD1750" i="2"/>
  <c r="AK1750" i="2"/>
  <c r="AR1750" i="2"/>
  <c r="AX1750" i="2"/>
  <c r="G1750" i="2"/>
  <c r="N1750" i="2"/>
  <c r="N1751" i="2" s="1"/>
  <c r="T1750" i="2"/>
  <c r="AA1750" i="2"/>
  <c r="AG1750" i="2"/>
  <c r="AO1750" i="2"/>
  <c r="AU1750" i="2"/>
  <c r="H1750" i="2"/>
  <c r="O1750" i="2"/>
  <c r="U1750" i="2"/>
  <c r="AB1750" i="2"/>
  <c r="AH1750" i="2"/>
  <c r="AP1750" i="2"/>
  <c r="AV1750" i="2"/>
  <c r="I1750" i="2"/>
  <c r="P1750" i="2"/>
  <c r="V1750" i="2"/>
  <c r="AC1750" i="2"/>
  <c r="AI1750" i="2"/>
  <c r="AQ1750" i="2"/>
  <c r="BL1749" i="2"/>
  <c r="BK1749" i="2"/>
  <c r="BH1749" i="2"/>
  <c r="BG1749" i="2"/>
  <c r="BE1749" i="2"/>
  <c r="BD1749" i="2"/>
  <c r="BC1749" i="2"/>
  <c r="BA1749" i="2"/>
  <c r="AZ1749" i="2"/>
  <c r="C1748" i="2"/>
  <c r="AQ1748" i="2" s="1"/>
  <c r="B1748" i="2"/>
  <c r="O1751" i="2" l="1"/>
  <c r="AI1751" i="2"/>
  <c r="AU1751" i="2"/>
  <c r="S1751" i="2"/>
  <c r="R1751" i="2"/>
  <c r="AP1751" i="2"/>
  <c r="Q1751" i="2"/>
  <c r="AQ1749" i="2"/>
  <c r="AC1751" i="2"/>
  <c r="AH1751" i="2"/>
  <c r="AO1751" i="2"/>
  <c r="AX1751" i="2"/>
  <c r="M1751" i="2"/>
  <c r="V1751" i="2"/>
  <c r="AG1751" i="2"/>
  <c r="AR1751" i="2"/>
  <c r="AS1751" i="2"/>
  <c r="AB1751" i="2"/>
  <c r="AT1751" i="2"/>
  <c r="P1751" i="2"/>
  <c r="U1751" i="2"/>
  <c r="AA1751" i="2"/>
  <c r="AK1751" i="2"/>
  <c r="AN1751" i="2"/>
  <c r="AL1751" i="2"/>
  <c r="AF1751" i="2"/>
  <c r="T1751" i="2"/>
  <c r="AD1751" i="2"/>
  <c r="AE1751" i="2"/>
  <c r="AQ1751" i="2"/>
  <c r="AV1751" i="2"/>
  <c r="X1751" i="2"/>
  <c r="Z1751" i="2"/>
  <c r="BN1752" i="2"/>
  <c r="BO1752" i="2" s="1"/>
  <c r="BM1753" i="2"/>
  <c r="BJ1753" i="2"/>
  <c r="BQ1753" i="2"/>
  <c r="BS1753" i="2"/>
  <c r="H1751" i="2"/>
  <c r="BP1750" i="2"/>
  <c r="BQ1750" i="2" s="1"/>
  <c r="J1751" i="2"/>
  <c r="BP1751" i="2" s="1"/>
  <c r="I1751" i="2"/>
  <c r="G1751" i="2"/>
  <c r="BM1750" i="2"/>
  <c r="BR1750" i="2"/>
  <c r="BS1750" i="2" s="1"/>
  <c r="K1751" i="2"/>
  <c r="BR1751" i="2" s="1"/>
  <c r="I1748" i="2"/>
  <c r="H1748" i="2"/>
  <c r="AR1748" i="2"/>
  <c r="R1748" i="2"/>
  <c r="S1748" i="2"/>
  <c r="AK1748" i="2"/>
  <c r="K1748" i="2"/>
  <c r="T1748" i="2"/>
  <c r="AC1748" i="2"/>
  <c r="AL1748" i="2"/>
  <c r="AU1748" i="2"/>
  <c r="Q1748" i="2"/>
  <c r="AA1748" i="2"/>
  <c r="AS1748" i="2"/>
  <c r="J1748" i="2"/>
  <c r="M1748" i="2"/>
  <c r="U1748" i="2"/>
  <c r="AD1748" i="2"/>
  <c r="AN1748" i="2"/>
  <c r="AV1748" i="2"/>
  <c r="N1748" i="2"/>
  <c r="N1749" i="2" s="1"/>
  <c r="V1748" i="2"/>
  <c r="AE1748" i="2"/>
  <c r="AO1748" i="2"/>
  <c r="AW1748" i="2"/>
  <c r="O1748" i="2"/>
  <c r="X1748" i="2"/>
  <c r="AF1748" i="2"/>
  <c r="AP1748" i="2"/>
  <c r="AX1748" i="2"/>
  <c r="Z1748" i="2"/>
  <c r="AH1748" i="2"/>
  <c r="AI1748" i="2"/>
  <c r="AB1748" i="2"/>
  <c r="AT1748" i="2"/>
  <c r="G1748" i="2"/>
  <c r="P1748" i="2"/>
  <c r="Y1748" i="2"/>
  <c r="Y1749" i="2" s="1"/>
  <c r="AG1748" i="2"/>
  <c r="BR1238" i="2"/>
  <c r="BS1238" i="2" s="1"/>
  <c r="BP1238" i="2"/>
  <c r="BQ1238" i="2" s="1"/>
  <c r="BM1238" i="2"/>
  <c r="B1238" i="2"/>
  <c r="BR1237" i="2"/>
  <c r="BS1237" i="2" s="1"/>
  <c r="BP1237" i="2"/>
  <c r="BQ1237" i="2" s="1"/>
  <c r="BM1237" i="2"/>
  <c r="B1237" i="2"/>
  <c r="BQ1677" i="2" l="1"/>
  <c r="BS1677" i="2"/>
  <c r="AT1749" i="2"/>
  <c r="AP1749" i="2"/>
  <c r="AE1749" i="2"/>
  <c r="U1749" i="2"/>
  <c r="AU1749" i="2"/>
  <c r="S1749" i="2"/>
  <c r="AB1749" i="2"/>
  <c r="AF1749" i="2"/>
  <c r="V1749" i="2"/>
  <c r="M1749" i="2"/>
  <c r="AL1749" i="2"/>
  <c r="R1749" i="2"/>
  <c r="AW1749" i="2"/>
  <c r="AA1749" i="2"/>
  <c r="AG1749" i="2"/>
  <c r="AI1749" i="2"/>
  <c r="X1749" i="2"/>
  <c r="AC1749" i="2"/>
  <c r="AR1749" i="2"/>
  <c r="Z1749" i="2"/>
  <c r="AN1749" i="2"/>
  <c r="AH1749" i="2"/>
  <c r="O1749" i="2"/>
  <c r="AV1749" i="2"/>
  <c r="AS1749" i="2"/>
  <c r="T1749" i="2"/>
  <c r="P1749" i="2"/>
  <c r="AX1749" i="2"/>
  <c r="AO1749" i="2"/>
  <c r="AD1749" i="2"/>
  <c r="Q1749" i="2"/>
  <c r="AK1749" i="2"/>
  <c r="BN1238" i="2"/>
  <c r="BO1238" i="2" s="1"/>
  <c r="BN1753" i="2"/>
  <c r="BO1753" i="2" s="1"/>
  <c r="H1749" i="2"/>
  <c r="BN1750" i="2"/>
  <c r="BO1750" i="2" s="1"/>
  <c r="BM1751" i="2"/>
  <c r="BJ1751" i="2"/>
  <c r="BS1751" i="2"/>
  <c r="BQ1751" i="2"/>
  <c r="BP1748" i="2"/>
  <c r="BQ1748" i="2" s="1"/>
  <c r="J1749" i="2"/>
  <c r="BP1749" i="2" s="1"/>
  <c r="BR1748" i="2"/>
  <c r="BS1748" i="2" s="1"/>
  <c r="K1749" i="2"/>
  <c r="BR1749" i="2" s="1"/>
  <c r="G1749" i="2"/>
  <c r="BM1748" i="2"/>
  <c r="I1749" i="2"/>
  <c r="BN1237" i="2"/>
  <c r="BO1237" i="2" s="1"/>
  <c r="BN1677" i="2" l="1"/>
  <c r="BO1677" i="2" s="1"/>
  <c r="BN1751" i="2"/>
  <c r="BO1751" i="2" s="1"/>
  <c r="BN1748" i="2"/>
  <c r="BO1748" i="2" s="1"/>
  <c r="BM1749" i="2"/>
  <c r="BJ1749" i="2"/>
  <c r="BS1749" i="2"/>
  <c r="BQ1749" i="2"/>
  <c r="BR1236" i="2"/>
  <c r="BS1236" i="2" s="1"/>
  <c r="BP1236" i="2"/>
  <c r="BQ1236" i="2" s="1"/>
  <c r="BM1236" i="2"/>
  <c r="B1236" i="2"/>
  <c r="BR1235" i="2"/>
  <c r="BS1235" i="2" s="1"/>
  <c r="BP1235" i="2"/>
  <c r="BQ1235" i="2" s="1"/>
  <c r="BM1235" i="2"/>
  <c r="B1235" i="2"/>
  <c r="BN1749" i="2" l="1"/>
  <c r="BO1749" i="2" s="1"/>
  <c r="BN1235" i="2"/>
  <c r="BO1235" i="2" s="1"/>
  <c r="BN1236" i="2"/>
  <c r="BO1236" i="2" s="1"/>
  <c r="BR1234" i="2"/>
  <c r="BS1234" i="2" s="1"/>
  <c r="BP1234" i="2"/>
  <c r="BQ1234" i="2" s="1"/>
  <c r="BM1234" i="2"/>
  <c r="B1234" i="2"/>
  <c r="BN1234" i="2" l="1"/>
  <c r="BO1234" i="2" s="1"/>
  <c r="BM1232" i="2"/>
  <c r="BM1231" i="2"/>
  <c r="BR1233" i="2"/>
  <c r="BS1233" i="2" s="1"/>
  <c r="BP1233" i="2"/>
  <c r="BQ1233" i="2" s="1"/>
  <c r="BM1233" i="2"/>
  <c r="B1233" i="2"/>
  <c r="BR1232" i="2"/>
  <c r="BS1232" i="2" s="1"/>
  <c r="BP1232" i="2"/>
  <c r="BQ1232" i="2" s="1"/>
  <c r="B1232" i="2"/>
  <c r="BR1231" i="2"/>
  <c r="BP1231" i="2"/>
  <c r="B1231" i="2"/>
  <c r="BN1233" i="2" l="1"/>
  <c r="BO1233" i="2" s="1"/>
  <c r="BN1232" i="2"/>
  <c r="BO1232" i="2" s="1"/>
  <c r="BQ1231" i="2"/>
  <c r="BS1231" i="2"/>
  <c r="BR1215" i="2"/>
  <c r="BS1215" i="2" s="1"/>
  <c r="BP1215" i="2"/>
  <c r="BQ1215" i="2" s="1"/>
  <c r="BM1215" i="2"/>
  <c r="B1215" i="2"/>
  <c r="BR1212" i="2"/>
  <c r="BS1212" i="2" s="1"/>
  <c r="BP1212" i="2"/>
  <c r="BQ1212" i="2" s="1"/>
  <c r="BM1212" i="2"/>
  <c r="B1212" i="2"/>
  <c r="BR1209" i="2"/>
  <c r="BS1209" i="2" s="1"/>
  <c r="BP1209" i="2"/>
  <c r="BQ1209" i="2" s="1"/>
  <c r="BM1209" i="2"/>
  <c r="B1209" i="2"/>
  <c r="BR1214" i="2"/>
  <c r="BS1214" i="2" s="1"/>
  <c r="BP1214" i="2"/>
  <c r="BQ1214" i="2" s="1"/>
  <c r="BM1214" i="2"/>
  <c r="B1214" i="2"/>
  <c r="BR1211" i="2"/>
  <c r="BS1211" i="2" s="1"/>
  <c r="BP1211" i="2"/>
  <c r="BQ1211" i="2" s="1"/>
  <c r="BM1211" i="2"/>
  <c r="B1211" i="2"/>
  <c r="BR1208" i="2"/>
  <c r="BS1208" i="2" s="1"/>
  <c r="BP1208" i="2"/>
  <c r="BQ1208" i="2" s="1"/>
  <c r="BM1208" i="2"/>
  <c r="B1208" i="2"/>
  <c r="BN1231" i="2" l="1"/>
  <c r="BO1231" i="2" s="1"/>
  <c r="BN1215" i="2"/>
  <c r="BO1215" i="2" s="1"/>
  <c r="BN1214" i="2"/>
  <c r="BO1214" i="2" s="1"/>
  <c r="BN1212" i="2"/>
  <c r="BO1212" i="2" s="1"/>
  <c r="BN1209" i="2"/>
  <c r="BO1209" i="2" s="1"/>
  <c r="BN1211" i="2"/>
  <c r="BO1211" i="2" s="1"/>
  <c r="BN1208" i="2"/>
  <c r="BO1208" i="2" s="1"/>
  <c r="BL622" i="2"/>
  <c r="BK622" i="2"/>
  <c r="BH622" i="2"/>
  <c r="BG622" i="2"/>
  <c r="BE622" i="2"/>
  <c r="BD622" i="2"/>
  <c r="BC622" i="2"/>
  <c r="BA622" i="2"/>
  <c r="AZ622" i="2"/>
  <c r="K622" i="2"/>
  <c r="BR622" i="2" s="1"/>
  <c r="J622" i="2"/>
  <c r="BP622" i="2" s="1"/>
  <c r="I622" i="2"/>
  <c r="H622" i="2"/>
  <c r="G622" i="2"/>
  <c r="BJ622" i="2" s="1"/>
  <c r="BR621" i="2"/>
  <c r="BS621" i="2" s="1"/>
  <c r="BP621" i="2"/>
  <c r="BQ621" i="2" s="1"/>
  <c r="BM621" i="2"/>
  <c r="C621" i="2"/>
  <c r="AU621" i="2" s="1"/>
  <c r="B621" i="2"/>
  <c r="BL424" i="2"/>
  <c r="BK424" i="2"/>
  <c r="BH424" i="2"/>
  <c r="BG424" i="2"/>
  <c r="BE424" i="2"/>
  <c r="BD424" i="2"/>
  <c r="BA424" i="2"/>
  <c r="AZ424" i="2"/>
  <c r="C423" i="2"/>
  <c r="AX423" i="2" s="1"/>
  <c r="B423" i="2"/>
  <c r="AX424" i="2" l="1"/>
  <c r="AU622" i="2"/>
  <c r="BM622" i="2"/>
  <c r="BS622" i="2"/>
  <c r="AN621" i="2"/>
  <c r="AR621" i="2"/>
  <c r="AV621" i="2"/>
  <c r="AO621" i="2"/>
  <c r="AS621" i="2"/>
  <c r="AW621" i="2"/>
  <c r="BQ622" i="2"/>
  <c r="AP621" i="2"/>
  <c r="AT621" i="2"/>
  <c r="AX621" i="2"/>
  <c r="AQ621" i="2"/>
  <c r="P423" i="2"/>
  <c r="T423" i="2"/>
  <c r="G423" i="2"/>
  <c r="Y423" i="2"/>
  <c r="Y424" i="2" s="1"/>
  <c r="K423" i="2"/>
  <c r="AC423" i="2"/>
  <c r="AG423" i="2"/>
  <c r="AL423" i="2"/>
  <c r="AQ423" i="2"/>
  <c r="AU423" i="2"/>
  <c r="H423" i="2"/>
  <c r="M423" i="2"/>
  <c r="Q423" i="2"/>
  <c r="U423" i="2"/>
  <c r="Z423" i="2"/>
  <c r="AD423" i="2"/>
  <c r="AH423" i="2"/>
  <c r="AN423" i="2"/>
  <c r="AR423" i="2"/>
  <c r="AV423" i="2"/>
  <c r="I423" i="2"/>
  <c r="N423" i="2"/>
  <c r="N424" i="2" s="1"/>
  <c r="R423" i="2"/>
  <c r="V423" i="2"/>
  <c r="AA423" i="2"/>
  <c r="AE423" i="2"/>
  <c r="AI423" i="2"/>
  <c r="AO423" i="2"/>
  <c r="AS423" i="2"/>
  <c r="AW423" i="2"/>
  <c r="J423" i="2"/>
  <c r="O423" i="2"/>
  <c r="S423" i="2"/>
  <c r="X423" i="2"/>
  <c r="AB423" i="2"/>
  <c r="AF423" i="2"/>
  <c r="AK423" i="2"/>
  <c r="AP423" i="2"/>
  <c r="AT423" i="2"/>
  <c r="BK1328" i="2"/>
  <c r="BH1328" i="2"/>
  <c r="BG1328" i="2"/>
  <c r="BE1328" i="2"/>
  <c r="BD1328" i="2"/>
  <c r="BC1328" i="2"/>
  <c r="BA1328" i="2"/>
  <c r="AZ1328" i="2"/>
  <c r="AX1328" i="2"/>
  <c r="AW1328" i="2"/>
  <c r="AV1328" i="2"/>
  <c r="AU1328" i="2"/>
  <c r="AT1328" i="2"/>
  <c r="AS1328" i="2"/>
  <c r="AR1328" i="2"/>
  <c r="AQ1328" i="2"/>
  <c r="AP1328" i="2"/>
  <c r="AO1328" i="2"/>
  <c r="AN1328" i="2"/>
  <c r="AL1328" i="2"/>
  <c r="AK1328" i="2"/>
  <c r="AI1328" i="2"/>
  <c r="AH1328" i="2"/>
  <c r="AF1328" i="2"/>
  <c r="AE1328" i="2"/>
  <c r="AD1328" i="2"/>
  <c r="AC1328" i="2"/>
  <c r="AB1328" i="2"/>
  <c r="Z1328" i="2"/>
  <c r="Y1328" i="2"/>
  <c r="X1328" i="2"/>
  <c r="V1328" i="2"/>
  <c r="U1328" i="2"/>
  <c r="S1328" i="2"/>
  <c r="R1328" i="2"/>
  <c r="Q1328" i="2"/>
  <c r="O1328" i="2"/>
  <c r="N1328" i="2"/>
  <c r="K1328" i="2"/>
  <c r="BR1328" i="2" s="1"/>
  <c r="J1328" i="2"/>
  <c r="BP1328" i="2" s="1"/>
  <c r="H1328" i="2"/>
  <c r="G1328" i="2"/>
  <c r="BJ1328" i="2" s="1"/>
  <c r="BR1327" i="2"/>
  <c r="BS1327" i="2" s="1"/>
  <c r="BP1327" i="2"/>
  <c r="BQ1327" i="2" s="1"/>
  <c r="BM1327" i="2"/>
  <c r="B1327" i="2"/>
  <c r="R424" i="2" l="1"/>
  <c r="AX622" i="2"/>
  <c r="AW424" i="2"/>
  <c r="AN622" i="2"/>
  <c r="BN622" i="2" s="1"/>
  <c r="BO622" i="2" s="1"/>
  <c r="AS424" i="2"/>
  <c r="Q424" i="2"/>
  <c r="AP622" i="2"/>
  <c r="AO424" i="2"/>
  <c r="AB424" i="2"/>
  <c r="AI424" i="2"/>
  <c r="AR424" i="2"/>
  <c r="AW622" i="2"/>
  <c r="Z424" i="2"/>
  <c r="AR622" i="2"/>
  <c r="AC424" i="2"/>
  <c r="AF424" i="2"/>
  <c r="AE424" i="2"/>
  <c r="AN424" i="2"/>
  <c r="AU424" i="2"/>
  <c r="T424" i="2"/>
  <c r="AS622" i="2"/>
  <c r="X424" i="2"/>
  <c r="S424" i="2"/>
  <c r="AA424" i="2"/>
  <c r="AQ424" i="2"/>
  <c r="P424" i="2"/>
  <c r="AO622" i="2"/>
  <c r="AT424" i="2"/>
  <c r="AG424" i="2"/>
  <c r="AP424" i="2"/>
  <c r="U424" i="2"/>
  <c r="AT622" i="2"/>
  <c r="AK424" i="2"/>
  <c r="AV424" i="2"/>
  <c r="M424" i="2"/>
  <c r="AH424" i="2"/>
  <c r="O424" i="2"/>
  <c r="V424" i="2"/>
  <c r="AD424" i="2"/>
  <c r="AL424" i="2"/>
  <c r="AQ622" i="2"/>
  <c r="AV622" i="2"/>
  <c r="H424" i="2"/>
  <c r="G424" i="2"/>
  <c r="BJ424" i="2" s="1"/>
  <c r="BR423" i="2"/>
  <c r="BS423" i="2" s="1"/>
  <c r="K424" i="2"/>
  <c r="BR424" i="2" s="1"/>
  <c r="BN621" i="2"/>
  <c r="BO621" i="2" s="1"/>
  <c r="I424" i="2"/>
  <c r="BM423" i="2"/>
  <c r="BN1327" i="2"/>
  <c r="BO1327" i="2" s="1"/>
  <c r="J424" i="2"/>
  <c r="BP424" i="2" s="1"/>
  <c r="BP423" i="2"/>
  <c r="BQ423" i="2" s="1"/>
  <c r="BM1328" i="2"/>
  <c r="BM424" i="2" l="1"/>
  <c r="BN423" i="2"/>
  <c r="BO423" i="2" s="1"/>
  <c r="BS424" i="2"/>
  <c r="BQ424" i="2"/>
  <c r="BR1230" i="2"/>
  <c r="BS1230" i="2" s="1"/>
  <c r="BP1230" i="2"/>
  <c r="BQ1230" i="2" s="1"/>
  <c r="BM1230" i="2"/>
  <c r="B1230" i="2"/>
  <c r="BR1229" i="2"/>
  <c r="BS1229" i="2" s="1"/>
  <c r="BP1229" i="2"/>
  <c r="BQ1229" i="2" s="1"/>
  <c r="BM1229" i="2"/>
  <c r="B1229" i="2"/>
  <c r="BR1228" i="2"/>
  <c r="BS1228" i="2" s="1"/>
  <c r="BP1228" i="2"/>
  <c r="BQ1228" i="2" s="1"/>
  <c r="BM1228" i="2"/>
  <c r="B1228" i="2"/>
  <c r="BR1227" i="2"/>
  <c r="BS1227" i="2" s="1"/>
  <c r="BP1227" i="2"/>
  <c r="BQ1227" i="2" s="1"/>
  <c r="BM1227" i="2"/>
  <c r="B1227" i="2"/>
  <c r="BR1226" i="2"/>
  <c r="BS1226" i="2" s="1"/>
  <c r="BP1226" i="2"/>
  <c r="BQ1226" i="2" s="1"/>
  <c r="BM1226" i="2"/>
  <c r="B1226" i="2"/>
  <c r="BR1225" i="2"/>
  <c r="BS1225" i="2" s="1"/>
  <c r="BP1225" i="2"/>
  <c r="BQ1225" i="2" s="1"/>
  <c r="BM1225" i="2"/>
  <c r="B1225" i="2"/>
  <c r="BR1224" i="2"/>
  <c r="BS1224" i="2" s="1"/>
  <c r="BP1224" i="2"/>
  <c r="BQ1224" i="2" s="1"/>
  <c r="BM1224" i="2"/>
  <c r="B1224" i="2"/>
  <c r="BR1223" i="2"/>
  <c r="BS1223" i="2" s="1"/>
  <c r="BP1223" i="2"/>
  <c r="BQ1223" i="2" s="1"/>
  <c r="BM1223" i="2"/>
  <c r="B1223" i="2"/>
  <c r="BR1222" i="2"/>
  <c r="BS1222" i="2" s="1"/>
  <c r="BP1222" i="2"/>
  <c r="BQ1222" i="2" s="1"/>
  <c r="BM1222" i="2"/>
  <c r="B1222" i="2"/>
  <c r="BR1221" i="2"/>
  <c r="BS1221" i="2" s="1"/>
  <c r="BP1221" i="2"/>
  <c r="BQ1221" i="2" s="1"/>
  <c r="BM1221" i="2"/>
  <c r="B1221" i="2"/>
  <c r="BR1220" i="2"/>
  <c r="BS1220" i="2" s="1"/>
  <c r="BP1220" i="2"/>
  <c r="BQ1220" i="2" s="1"/>
  <c r="BM1220" i="2"/>
  <c r="B1220" i="2"/>
  <c r="BR1219" i="2"/>
  <c r="BS1219" i="2" s="1"/>
  <c r="BP1219" i="2"/>
  <c r="BQ1219" i="2" s="1"/>
  <c r="BM1219" i="2"/>
  <c r="B1219" i="2"/>
  <c r="BR1218" i="2"/>
  <c r="BS1218" i="2" s="1"/>
  <c r="BP1218" i="2"/>
  <c r="BQ1218" i="2" s="1"/>
  <c r="BM1218" i="2"/>
  <c r="B1218" i="2"/>
  <c r="BR1217" i="2"/>
  <c r="BS1217" i="2" s="1"/>
  <c r="BP1217" i="2"/>
  <c r="BQ1217" i="2" s="1"/>
  <c r="BM1217" i="2"/>
  <c r="B1217" i="2"/>
  <c r="BR1216" i="2"/>
  <c r="BS1216" i="2" s="1"/>
  <c r="BP1216" i="2"/>
  <c r="BQ1216" i="2" s="1"/>
  <c r="BM1216" i="2"/>
  <c r="B1216" i="2"/>
  <c r="BR1213" i="2"/>
  <c r="BS1213" i="2" s="1"/>
  <c r="BP1213" i="2"/>
  <c r="BQ1213" i="2" s="1"/>
  <c r="BM1213" i="2"/>
  <c r="B1213" i="2"/>
  <c r="BR1210" i="2"/>
  <c r="BS1210" i="2" s="1"/>
  <c r="BP1210" i="2"/>
  <c r="BQ1210" i="2" s="1"/>
  <c r="BM1210" i="2"/>
  <c r="B1210" i="2"/>
  <c r="BR1207" i="2"/>
  <c r="BS1207" i="2" s="1"/>
  <c r="BP1207" i="2"/>
  <c r="BQ1207" i="2" s="1"/>
  <c r="BM1207" i="2"/>
  <c r="B1207" i="2"/>
  <c r="BR1206" i="2"/>
  <c r="BS1206" i="2" s="1"/>
  <c r="BP1206" i="2"/>
  <c r="BQ1206" i="2" s="1"/>
  <c r="BM1206" i="2"/>
  <c r="B1206" i="2"/>
  <c r="BR1205" i="2"/>
  <c r="BS1205" i="2" s="1"/>
  <c r="BP1205" i="2"/>
  <c r="BQ1205" i="2" s="1"/>
  <c r="BM1205" i="2"/>
  <c r="B1205" i="2"/>
  <c r="BR1204" i="2"/>
  <c r="BS1204" i="2" s="1"/>
  <c r="BP1204" i="2"/>
  <c r="BQ1204" i="2" s="1"/>
  <c r="BM1204" i="2"/>
  <c r="B1204" i="2"/>
  <c r="BR1203" i="2"/>
  <c r="BS1203" i="2" s="1"/>
  <c r="BP1203" i="2"/>
  <c r="BQ1203" i="2" s="1"/>
  <c r="BM1203" i="2"/>
  <c r="B1203" i="2"/>
  <c r="BR1202" i="2"/>
  <c r="BS1202" i="2" s="1"/>
  <c r="BP1202" i="2"/>
  <c r="BQ1202" i="2" s="1"/>
  <c r="BM1202" i="2"/>
  <c r="B1202" i="2"/>
  <c r="BR1201" i="2"/>
  <c r="BS1201" i="2" s="1"/>
  <c r="BP1201" i="2"/>
  <c r="BQ1201" i="2" s="1"/>
  <c r="BM1201" i="2"/>
  <c r="B1201" i="2"/>
  <c r="BR1200" i="2"/>
  <c r="BS1200" i="2" s="1"/>
  <c r="BP1200" i="2"/>
  <c r="BQ1200" i="2" s="1"/>
  <c r="BM1200" i="2"/>
  <c r="B1200" i="2"/>
  <c r="BR1199" i="2"/>
  <c r="BS1199" i="2" s="1"/>
  <c r="BP1199" i="2"/>
  <c r="BQ1199" i="2" s="1"/>
  <c r="BM1199" i="2"/>
  <c r="B1199" i="2"/>
  <c r="BR1198" i="2"/>
  <c r="BS1198" i="2" s="1"/>
  <c r="BP1198" i="2"/>
  <c r="BQ1198" i="2" s="1"/>
  <c r="BM1198" i="2"/>
  <c r="B1198" i="2"/>
  <c r="BR1197" i="2"/>
  <c r="BS1197" i="2" s="1"/>
  <c r="BP1197" i="2"/>
  <c r="BQ1197" i="2" s="1"/>
  <c r="BM1197" i="2"/>
  <c r="B1197" i="2"/>
  <c r="BR1196" i="2"/>
  <c r="BP1196" i="2"/>
  <c r="BM1196" i="2"/>
  <c r="B1196" i="2"/>
  <c r="BN1210" i="2" l="1"/>
  <c r="BO1210" i="2" s="1"/>
  <c r="BN424" i="2"/>
  <c r="BO424" i="2" s="1"/>
  <c r="BN1223" i="2"/>
  <c r="BO1223" i="2" s="1"/>
  <c r="BN1224" i="2"/>
  <c r="BO1224" i="2" s="1"/>
  <c r="BN1207" i="2"/>
  <c r="BO1207" i="2" s="1"/>
  <c r="BN1199" i="2"/>
  <c r="BO1199" i="2" s="1"/>
  <c r="BN1221" i="2"/>
  <c r="BO1221" i="2" s="1"/>
  <c r="BN1229" i="2"/>
  <c r="BO1229" i="2" s="1"/>
  <c r="BN1198" i="2"/>
  <c r="BO1198" i="2" s="1"/>
  <c r="BN1201" i="2"/>
  <c r="BO1201" i="2" s="1"/>
  <c r="BN1203" i="2"/>
  <c r="BO1203" i="2" s="1"/>
  <c r="BN1200" i="2"/>
  <c r="BO1200" i="2" s="1"/>
  <c r="BN1216" i="2"/>
  <c r="BO1216" i="2" s="1"/>
  <c r="BN1218" i="2"/>
  <c r="BO1218" i="2" s="1"/>
  <c r="BN1206" i="2"/>
  <c r="BO1206" i="2" s="1"/>
  <c r="BN1226" i="2"/>
  <c r="BO1226" i="2" s="1"/>
  <c r="BN1213" i="2"/>
  <c r="BO1213" i="2" s="1"/>
  <c r="BN1220" i="2"/>
  <c r="BO1220" i="2" s="1"/>
  <c r="BN1197" i="2"/>
  <c r="BO1197" i="2" s="1"/>
  <c r="BN1202" i="2"/>
  <c r="BO1202" i="2" s="1"/>
  <c r="BN1204" i="2"/>
  <c r="BO1204" i="2" s="1"/>
  <c r="BN1205" i="2"/>
  <c r="BO1205" i="2" s="1"/>
  <c r="BN1219" i="2"/>
  <c r="BO1219" i="2" s="1"/>
  <c r="BN1222" i="2"/>
  <c r="BO1222" i="2" s="1"/>
  <c r="BN1228" i="2"/>
  <c r="BO1228" i="2" s="1"/>
  <c r="BN1230" i="2"/>
  <c r="BO1230" i="2" s="1"/>
  <c r="BN1227" i="2"/>
  <c r="BO1227" i="2" s="1"/>
  <c r="BN1217" i="2"/>
  <c r="BO1217" i="2" s="1"/>
  <c r="BN1225" i="2"/>
  <c r="BO1225" i="2" s="1"/>
  <c r="BS1196" i="2"/>
  <c r="BQ1196" i="2"/>
  <c r="BN1196" i="2" l="1"/>
  <c r="BO1196" i="2" s="1"/>
  <c r="BL640" i="2"/>
  <c r="BK640" i="2"/>
  <c r="BH640" i="2"/>
  <c r="BG640" i="2"/>
  <c r="BE640" i="2"/>
  <c r="BD640" i="2"/>
  <c r="BC640" i="2"/>
  <c r="BA640" i="2"/>
  <c r="AZ640" i="2"/>
  <c r="K640" i="2"/>
  <c r="BR640" i="2" s="1"/>
  <c r="J640" i="2"/>
  <c r="BP640" i="2" s="1"/>
  <c r="I640" i="2"/>
  <c r="H640" i="2"/>
  <c r="G640" i="2"/>
  <c r="BR639" i="2"/>
  <c r="BS639" i="2" s="1"/>
  <c r="BP639" i="2"/>
  <c r="BQ639" i="2" s="1"/>
  <c r="BM639" i="2"/>
  <c r="C639" i="2"/>
  <c r="AW639" i="2" s="1"/>
  <c r="B639" i="2"/>
  <c r="BL438" i="2"/>
  <c r="BK438" i="2"/>
  <c r="BH438" i="2"/>
  <c r="BG438" i="2"/>
  <c r="BE438" i="2"/>
  <c r="BD438" i="2"/>
  <c r="BA438" i="2"/>
  <c r="AZ438" i="2"/>
  <c r="C437" i="2"/>
  <c r="AV437" i="2" s="1"/>
  <c r="B437" i="2"/>
  <c r="BL235" i="2"/>
  <c r="BK235" i="2"/>
  <c r="BH235" i="2"/>
  <c r="BG235" i="2"/>
  <c r="BE235" i="2"/>
  <c r="BD235" i="2"/>
  <c r="BC235" i="2"/>
  <c r="BA235" i="2"/>
  <c r="AZ235" i="2"/>
  <c r="C234" i="2"/>
  <c r="AW234" i="2" s="1"/>
  <c r="B234" i="2"/>
  <c r="BQ640" i="2" l="1"/>
  <c r="BM640" i="2"/>
  <c r="AW235" i="2"/>
  <c r="AW640" i="2"/>
  <c r="AV438" i="2"/>
  <c r="BS640" i="2"/>
  <c r="AN639" i="2"/>
  <c r="AT639" i="2"/>
  <c r="BJ640" i="2"/>
  <c r="AR639" i="2"/>
  <c r="AX639" i="2"/>
  <c r="AU639" i="2"/>
  <c r="AO639" i="2"/>
  <c r="AS639" i="2"/>
  <c r="AP639" i="2"/>
  <c r="AV639" i="2"/>
  <c r="AQ639" i="2"/>
  <c r="Q437" i="2"/>
  <c r="AK437" i="2"/>
  <c r="V437" i="2"/>
  <c r="AQ437" i="2"/>
  <c r="X437" i="2"/>
  <c r="I437" i="2"/>
  <c r="AW437" i="2"/>
  <c r="J437" i="2"/>
  <c r="AD437" i="2"/>
  <c r="AX437" i="2"/>
  <c r="AR437" i="2"/>
  <c r="AC437" i="2"/>
  <c r="P437" i="2"/>
  <c r="AI437" i="2"/>
  <c r="K437" i="2"/>
  <c r="R437" i="2"/>
  <c r="Y437" i="2"/>
  <c r="Y438" i="2" s="1"/>
  <c r="AE437" i="2"/>
  <c r="AL437" i="2"/>
  <c r="AS437" i="2"/>
  <c r="M437" i="2"/>
  <c r="S437" i="2"/>
  <c r="Z437" i="2"/>
  <c r="AF437" i="2"/>
  <c r="AN437" i="2"/>
  <c r="AT437" i="2"/>
  <c r="G437" i="2"/>
  <c r="N437" i="2"/>
  <c r="N438" i="2" s="1"/>
  <c r="T437" i="2"/>
  <c r="AA437" i="2"/>
  <c r="AG437" i="2"/>
  <c r="AO437" i="2"/>
  <c r="AU437" i="2"/>
  <c r="H437" i="2"/>
  <c r="O437" i="2"/>
  <c r="U437" i="2"/>
  <c r="AB437" i="2"/>
  <c r="AH437" i="2"/>
  <c r="AP437" i="2"/>
  <c r="K234" i="2"/>
  <c r="R234" i="2"/>
  <c r="Y234" i="2"/>
  <c r="Y235" i="2" s="1"/>
  <c r="AE234" i="2"/>
  <c r="AL234" i="2"/>
  <c r="AS234" i="2"/>
  <c r="S234" i="2"/>
  <c r="AN234" i="2"/>
  <c r="N234" i="2"/>
  <c r="N235" i="2" s="1"/>
  <c r="AA234" i="2"/>
  <c r="AO234" i="2"/>
  <c r="AU234" i="2"/>
  <c r="O234" i="2"/>
  <c r="AB234" i="2"/>
  <c r="AP234" i="2"/>
  <c r="AV234" i="2"/>
  <c r="J234" i="2"/>
  <c r="Q234" i="2"/>
  <c r="X234" i="2"/>
  <c r="AD234" i="2"/>
  <c r="AK234" i="2"/>
  <c r="AR234" i="2"/>
  <c r="AX234" i="2"/>
  <c r="M234" i="2"/>
  <c r="Z234" i="2"/>
  <c r="AF234" i="2"/>
  <c r="AT234" i="2"/>
  <c r="G234" i="2"/>
  <c r="T234" i="2"/>
  <c r="AG234" i="2"/>
  <c r="H234" i="2"/>
  <c r="U234" i="2"/>
  <c r="AH234" i="2"/>
  <c r="I234" i="2"/>
  <c r="P234" i="2"/>
  <c r="V234" i="2"/>
  <c r="AC234" i="2"/>
  <c r="AI234" i="2"/>
  <c r="AQ234" i="2"/>
  <c r="BL217" i="2"/>
  <c r="BK217" i="2"/>
  <c r="BH217" i="2"/>
  <c r="BG217" i="2"/>
  <c r="BE217" i="2"/>
  <c r="BD217" i="2"/>
  <c r="BC217" i="2"/>
  <c r="BA217" i="2"/>
  <c r="AZ217" i="2"/>
  <c r="C216" i="2"/>
  <c r="AQ216" i="2" s="1"/>
  <c r="B216" i="2"/>
  <c r="BP437" i="2" l="1"/>
  <c r="BQ437" i="2" s="1"/>
  <c r="H235" i="2"/>
  <c r="I438" i="2"/>
  <c r="H438" i="2"/>
  <c r="AC235" i="2"/>
  <c r="U438" i="2"/>
  <c r="AQ438" i="2"/>
  <c r="AQ235" i="2"/>
  <c r="AX235" i="2"/>
  <c r="AP235" i="2"/>
  <c r="S235" i="2"/>
  <c r="AH438" i="2"/>
  <c r="AA438" i="2"/>
  <c r="S438" i="2"/>
  <c r="AI438" i="2"/>
  <c r="AP640" i="2"/>
  <c r="AN640" i="2"/>
  <c r="BN640" i="2" s="1"/>
  <c r="BO640" i="2" s="1"/>
  <c r="AI235" i="2"/>
  <c r="AG235" i="2"/>
  <c r="AR235" i="2"/>
  <c r="AB235" i="2"/>
  <c r="AS235" i="2"/>
  <c r="AB438" i="2"/>
  <c r="T438" i="2"/>
  <c r="M438" i="2"/>
  <c r="P438" i="2"/>
  <c r="X438" i="2"/>
  <c r="AS640" i="2"/>
  <c r="AK235" i="2"/>
  <c r="AC438" i="2"/>
  <c r="AU235" i="2"/>
  <c r="V438" i="2"/>
  <c r="T235" i="2"/>
  <c r="O438" i="2"/>
  <c r="AR438" i="2"/>
  <c r="AT235" i="2"/>
  <c r="X235" i="2"/>
  <c r="AO235" i="2"/>
  <c r="AT438" i="2"/>
  <c r="AE438" i="2"/>
  <c r="AX438" i="2"/>
  <c r="AK438" i="2"/>
  <c r="AX640" i="2"/>
  <c r="AF235" i="2"/>
  <c r="Q235" i="2"/>
  <c r="AA235" i="2"/>
  <c r="R235" i="2"/>
  <c r="AU438" i="2"/>
  <c r="AN438" i="2"/>
  <c r="AD438" i="2"/>
  <c r="Q438" i="2"/>
  <c r="AR640" i="2"/>
  <c r="O235" i="2"/>
  <c r="AS438" i="2"/>
  <c r="V235" i="2"/>
  <c r="AE235" i="2"/>
  <c r="AL438" i="2"/>
  <c r="P235" i="2"/>
  <c r="AH235" i="2"/>
  <c r="AL235" i="2"/>
  <c r="AO640" i="2"/>
  <c r="AD235" i="2"/>
  <c r="AU640" i="2"/>
  <c r="AQ217" i="2"/>
  <c r="Z235" i="2"/>
  <c r="AO438" i="2"/>
  <c r="AF438" i="2"/>
  <c r="R438" i="2"/>
  <c r="AQ640" i="2"/>
  <c r="U235" i="2"/>
  <c r="M235" i="2"/>
  <c r="AV235" i="2"/>
  <c r="AN235" i="2"/>
  <c r="AP438" i="2"/>
  <c r="AG438" i="2"/>
  <c r="Z438" i="2"/>
  <c r="AW438" i="2"/>
  <c r="AV640" i="2"/>
  <c r="AT640" i="2"/>
  <c r="BN639" i="2"/>
  <c r="BO639" i="2" s="1"/>
  <c r="J438" i="2"/>
  <c r="BP438" i="2" s="1"/>
  <c r="G438" i="2"/>
  <c r="BM437" i="2"/>
  <c r="BR437" i="2"/>
  <c r="BS437" i="2" s="1"/>
  <c r="K438" i="2"/>
  <c r="BR438" i="2" s="1"/>
  <c r="G235" i="2"/>
  <c r="BM234" i="2"/>
  <c r="BP234" i="2"/>
  <c r="BQ234" i="2" s="1"/>
  <c r="J235" i="2"/>
  <c r="BP235" i="2" s="1"/>
  <c r="I235" i="2"/>
  <c r="BR234" i="2"/>
  <c r="BS234" i="2" s="1"/>
  <c r="K235" i="2"/>
  <c r="BR235" i="2" s="1"/>
  <c r="AH216" i="2"/>
  <c r="H216" i="2"/>
  <c r="AR216" i="2"/>
  <c r="AA216" i="2"/>
  <c r="AI216" i="2"/>
  <c r="T216" i="2"/>
  <c r="Z216" i="2"/>
  <c r="I216" i="2"/>
  <c r="AK216" i="2"/>
  <c r="K216" i="2"/>
  <c r="AL216" i="2"/>
  <c r="M216" i="2"/>
  <c r="AD216" i="2"/>
  <c r="N216" i="2"/>
  <c r="N217" i="2" s="1"/>
  <c r="V216" i="2"/>
  <c r="AE216" i="2"/>
  <c r="AO216" i="2"/>
  <c r="AW216" i="2"/>
  <c r="O216" i="2"/>
  <c r="X216" i="2"/>
  <c r="AF216" i="2"/>
  <c r="AP216" i="2"/>
  <c r="AX216" i="2"/>
  <c r="Q216" i="2"/>
  <c r="R216" i="2"/>
  <c r="AS216" i="2"/>
  <c r="J216" i="2"/>
  <c r="S216" i="2"/>
  <c r="AB216" i="2"/>
  <c r="AT216" i="2"/>
  <c r="AC216" i="2"/>
  <c r="AU216" i="2"/>
  <c r="U216" i="2"/>
  <c r="AN216" i="2"/>
  <c r="AV216" i="2"/>
  <c r="G216" i="2"/>
  <c r="P216" i="2"/>
  <c r="Y216" i="2"/>
  <c r="Y217" i="2" s="1"/>
  <c r="AG216" i="2"/>
  <c r="BK1330" i="2"/>
  <c r="BL1330" i="2"/>
  <c r="BK1334" i="2"/>
  <c r="BL1334" i="2"/>
  <c r="BK1336" i="2"/>
  <c r="BL1336" i="2"/>
  <c r="H217" i="2" l="1"/>
  <c r="BQ438" i="2"/>
  <c r="BS438" i="2"/>
  <c r="X217" i="2"/>
  <c r="AV217" i="2"/>
  <c r="O217" i="2"/>
  <c r="AL217" i="2"/>
  <c r="AR217" i="2"/>
  <c r="AW217" i="2"/>
  <c r="AN217" i="2"/>
  <c r="U217" i="2"/>
  <c r="R217" i="2"/>
  <c r="AO217" i="2"/>
  <c r="AK217" i="2"/>
  <c r="AH217" i="2"/>
  <c r="M217" i="2"/>
  <c r="AU217" i="2"/>
  <c r="AE217" i="2"/>
  <c r="S217" i="2"/>
  <c r="AA217" i="2"/>
  <c r="AS217" i="2"/>
  <c r="Q217" i="2"/>
  <c r="AG217" i="2"/>
  <c r="AC217" i="2"/>
  <c r="AX217" i="2"/>
  <c r="V217" i="2"/>
  <c r="Z217" i="2"/>
  <c r="AT217" i="2"/>
  <c r="AP217" i="2"/>
  <c r="T217" i="2"/>
  <c r="P217" i="2"/>
  <c r="AB217" i="2"/>
  <c r="AF217" i="2"/>
  <c r="AD217" i="2"/>
  <c r="AI217" i="2"/>
  <c r="BN437" i="2"/>
  <c r="BO437" i="2" s="1"/>
  <c r="BM438" i="2"/>
  <c r="BJ438" i="2"/>
  <c r="BN234" i="2"/>
  <c r="BO234" i="2" s="1"/>
  <c r="BS235" i="2"/>
  <c r="BQ235" i="2"/>
  <c r="BM235" i="2"/>
  <c r="BJ235" i="2"/>
  <c r="I217" i="2"/>
  <c r="G217" i="2"/>
  <c r="BM216" i="2"/>
  <c r="J217" i="2"/>
  <c r="BP217" i="2" s="1"/>
  <c r="BP216" i="2"/>
  <c r="BQ216" i="2" s="1"/>
  <c r="BR216" i="2"/>
  <c r="BS216" i="2" s="1"/>
  <c r="K217" i="2"/>
  <c r="BR217" i="2" s="1"/>
  <c r="V1308" i="2"/>
  <c r="K1310" i="2"/>
  <c r="J1308" i="2"/>
  <c r="BN438" i="2" l="1"/>
  <c r="BO438" i="2" s="1"/>
  <c r="BN235" i="2"/>
  <c r="BO235" i="2" s="1"/>
  <c r="BN216" i="2"/>
  <c r="BO216" i="2" s="1"/>
  <c r="BJ217" i="2"/>
  <c r="BM217" i="2"/>
  <c r="BS217" i="2"/>
  <c r="BQ217" i="2"/>
  <c r="BN217" i="2" l="1"/>
  <c r="BO217" i="2" s="1"/>
  <c r="BL592" i="2"/>
  <c r="BK592" i="2"/>
  <c r="BH592" i="2"/>
  <c r="BG592" i="2"/>
  <c r="BE592" i="2"/>
  <c r="BD592" i="2"/>
  <c r="BC592" i="2"/>
  <c r="BA592" i="2"/>
  <c r="AZ592" i="2"/>
  <c r="K592" i="2"/>
  <c r="BR592" i="2" s="1"/>
  <c r="J592" i="2"/>
  <c r="BP592" i="2" s="1"/>
  <c r="I592" i="2"/>
  <c r="H592" i="2"/>
  <c r="G592" i="2"/>
  <c r="BJ592" i="2" s="1"/>
  <c r="BR591" i="2"/>
  <c r="BS591" i="2" s="1"/>
  <c r="BP591" i="2"/>
  <c r="BQ591" i="2" s="1"/>
  <c r="BM591" i="2"/>
  <c r="C591" i="2"/>
  <c r="AU591" i="2" s="1"/>
  <c r="B591" i="2"/>
  <c r="BL562" i="2"/>
  <c r="BK562" i="2"/>
  <c r="BH562" i="2"/>
  <c r="BG562" i="2"/>
  <c r="BE562" i="2"/>
  <c r="BD562" i="2"/>
  <c r="BC562" i="2"/>
  <c r="BA562" i="2"/>
  <c r="AZ562" i="2"/>
  <c r="K562" i="2"/>
  <c r="BR562" i="2" s="1"/>
  <c r="J562" i="2"/>
  <c r="BP562" i="2" s="1"/>
  <c r="I562" i="2"/>
  <c r="H562" i="2"/>
  <c r="G562" i="2"/>
  <c r="BJ562" i="2" s="1"/>
  <c r="BR561" i="2"/>
  <c r="BS561" i="2" s="1"/>
  <c r="BP561" i="2"/>
  <c r="BQ561" i="2" s="1"/>
  <c r="BM561" i="2"/>
  <c r="C561" i="2"/>
  <c r="AV561" i="2" s="1"/>
  <c r="B561" i="2"/>
  <c r="BL394" i="2"/>
  <c r="BK394" i="2"/>
  <c r="BH394" i="2"/>
  <c r="BG394" i="2"/>
  <c r="BE394" i="2"/>
  <c r="BD394" i="2"/>
  <c r="BC394" i="2"/>
  <c r="BA394" i="2"/>
  <c r="AZ394" i="2"/>
  <c r="C393" i="2"/>
  <c r="AU393" i="2" s="1"/>
  <c r="B393" i="2"/>
  <c r="BL364" i="2"/>
  <c r="BK364" i="2"/>
  <c r="BH364" i="2"/>
  <c r="BG364" i="2"/>
  <c r="BE364" i="2"/>
  <c r="BD364" i="2"/>
  <c r="BC364" i="2"/>
  <c r="BA364" i="2"/>
  <c r="AZ364" i="2"/>
  <c r="C363" i="2"/>
  <c r="AU363" i="2" s="1"/>
  <c r="B363" i="2"/>
  <c r="AV562" i="2" l="1"/>
  <c r="AU364" i="2"/>
  <c r="AU592" i="2"/>
  <c r="AU394" i="2"/>
  <c r="BS592" i="2"/>
  <c r="BM562" i="2"/>
  <c r="BM592" i="2"/>
  <c r="AS561" i="2"/>
  <c r="AN591" i="2"/>
  <c r="AR591" i="2"/>
  <c r="AV591" i="2"/>
  <c r="AO591" i="2"/>
  <c r="AS591" i="2"/>
  <c r="AW591" i="2"/>
  <c r="BQ592" i="2"/>
  <c r="AP591" i="2"/>
  <c r="AT591" i="2"/>
  <c r="AX591" i="2"/>
  <c r="AQ591" i="2"/>
  <c r="AT561" i="2"/>
  <c r="AO561" i="2"/>
  <c r="AW561" i="2"/>
  <c r="AP561" i="2"/>
  <c r="AX561" i="2"/>
  <c r="BS562" i="2"/>
  <c r="BQ562" i="2"/>
  <c r="AQ561" i="2"/>
  <c r="AU561" i="2"/>
  <c r="AN561" i="2"/>
  <c r="AR561" i="2"/>
  <c r="Q393" i="2"/>
  <c r="AH393" i="2"/>
  <c r="U393" i="2"/>
  <c r="AN393" i="2"/>
  <c r="H393" i="2"/>
  <c r="Z393" i="2"/>
  <c r="AR393" i="2"/>
  <c r="M393" i="2"/>
  <c r="AD393" i="2"/>
  <c r="AV393" i="2"/>
  <c r="I393" i="2"/>
  <c r="N393" i="2"/>
  <c r="N394" i="2" s="1"/>
  <c r="R393" i="2"/>
  <c r="V393" i="2"/>
  <c r="AA393" i="2"/>
  <c r="AE393" i="2"/>
  <c r="AI393" i="2"/>
  <c r="AO393" i="2"/>
  <c r="AS393" i="2"/>
  <c r="AW393" i="2"/>
  <c r="J393" i="2"/>
  <c r="O393" i="2"/>
  <c r="S393" i="2"/>
  <c r="X393" i="2"/>
  <c r="AB393" i="2"/>
  <c r="AF393" i="2"/>
  <c r="AK393" i="2"/>
  <c r="AP393" i="2"/>
  <c r="AT393" i="2"/>
  <c r="AX393" i="2"/>
  <c r="G393" i="2"/>
  <c r="K393" i="2"/>
  <c r="P393" i="2"/>
  <c r="T393" i="2"/>
  <c r="Y393" i="2"/>
  <c r="Y394" i="2" s="1"/>
  <c r="AC393" i="2"/>
  <c r="AG393" i="2"/>
  <c r="AL393" i="2"/>
  <c r="AQ393" i="2"/>
  <c r="H363" i="2"/>
  <c r="M363" i="2"/>
  <c r="Q363" i="2"/>
  <c r="U363" i="2"/>
  <c r="Z363" i="2"/>
  <c r="AD363" i="2"/>
  <c r="AH363" i="2"/>
  <c r="AN363" i="2"/>
  <c r="AR363" i="2"/>
  <c r="AV363" i="2"/>
  <c r="I363" i="2"/>
  <c r="N363" i="2"/>
  <c r="N364" i="2" s="1"/>
  <c r="R363" i="2"/>
  <c r="V363" i="2"/>
  <c r="AA363" i="2"/>
  <c r="AE363" i="2"/>
  <c r="AI363" i="2"/>
  <c r="AO363" i="2"/>
  <c r="AS363" i="2"/>
  <c r="AW363" i="2"/>
  <c r="J363" i="2"/>
  <c r="O363" i="2"/>
  <c r="S363" i="2"/>
  <c r="X363" i="2"/>
  <c r="AB363" i="2"/>
  <c r="AF363" i="2"/>
  <c r="AK363" i="2"/>
  <c r="AP363" i="2"/>
  <c r="AT363" i="2"/>
  <c r="AX363" i="2"/>
  <c r="G363" i="2"/>
  <c r="K363" i="2"/>
  <c r="P363" i="2"/>
  <c r="T363" i="2"/>
  <c r="Y363" i="2"/>
  <c r="Y364" i="2" s="1"/>
  <c r="AC363" i="2"/>
  <c r="AG363" i="2"/>
  <c r="AL363" i="2"/>
  <c r="AQ363" i="2"/>
  <c r="AQ364" i="2" l="1"/>
  <c r="AL394" i="2"/>
  <c r="Z394" i="2"/>
  <c r="AL364" i="2"/>
  <c r="AX364" i="2"/>
  <c r="O364" i="2"/>
  <c r="V364" i="2"/>
  <c r="AD364" i="2"/>
  <c r="AG394" i="2"/>
  <c r="AT394" i="2"/>
  <c r="R394" i="2"/>
  <c r="AQ562" i="2"/>
  <c r="AQ592" i="2"/>
  <c r="AV592" i="2"/>
  <c r="AR364" i="2"/>
  <c r="AE394" i="2"/>
  <c r="S364" i="2"/>
  <c r="AH364" i="2"/>
  <c r="V394" i="2"/>
  <c r="AT562" i="2"/>
  <c r="AG364" i="2"/>
  <c r="R364" i="2"/>
  <c r="Z364" i="2"/>
  <c r="AP394" i="2"/>
  <c r="AW394" i="2"/>
  <c r="AN394" i="2"/>
  <c r="AX592" i="2"/>
  <c r="AR592" i="2"/>
  <c r="P364" i="2"/>
  <c r="X394" i="2"/>
  <c r="AC394" i="2"/>
  <c r="AC364" i="2"/>
  <c r="AP364" i="2"/>
  <c r="AW364" i="2"/>
  <c r="U364" i="2"/>
  <c r="AK394" i="2"/>
  <c r="AS394" i="2"/>
  <c r="U394" i="2"/>
  <c r="AT592" i="2"/>
  <c r="AN592" i="2"/>
  <c r="BN592" i="2" s="1"/>
  <c r="BO592" i="2" s="1"/>
  <c r="AB364" i="2"/>
  <c r="M394" i="2"/>
  <c r="AA364" i="2"/>
  <c r="O394" i="2"/>
  <c r="AO592" i="2"/>
  <c r="AS364" i="2"/>
  <c r="Q364" i="2"/>
  <c r="AF394" i="2"/>
  <c r="AV394" i="2"/>
  <c r="AH394" i="2"/>
  <c r="AX562" i="2"/>
  <c r="AP592" i="2"/>
  <c r="AS562" i="2"/>
  <c r="AX394" i="2"/>
  <c r="AU562" i="2"/>
  <c r="AT364" i="2"/>
  <c r="AK364" i="2"/>
  <c r="T394" i="2"/>
  <c r="AO394" i="2"/>
  <c r="T364" i="2"/>
  <c r="AF364" i="2"/>
  <c r="AO364" i="2"/>
  <c r="AV364" i="2"/>
  <c r="M364" i="2"/>
  <c r="P394" i="2"/>
  <c r="AB394" i="2"/>
  <c r="AI394" i="2"/>
  <c r="AD394" i="2"/>
  <c r="Q394" i="2"/>
  <c r="AP562" i="2"/>
  <c r="AI364" i="2"/>
  <c r="AR562" i="2"/>
  <c r="AW562" i="2"/>
  <c r="AW592" i="2"/>
  <c r="X364" i="2"/>
  <c r="AE364" i="2"/>
  <c r="AN364" i="2"/>
  <c r="AQ394" i="2"/>
  <c r="S394" i="2"/>
  <c r="AA394" i="2"/>
  <c r="AR394" i="2"/>
  <c r="AN562" i="2"/>
  <c r="BN562" i="2" s="1"/>
  <c r="BO562" i="2" s="1"/>
  <c r="AO562" i="2"/>
  <c r="AS592" i="2"/>
  <c r="H394" i="2"/>
  <c r="H364" i="2"/>
  <c r="BN591" i="2"/>
  <c r="BO591" i="2" s="1"/>
  <c r="BN561" i="2"/>
  <c r="BO561" i="2" s="1"/>
  <c r="J394" i="2"/>
  <c r="BP394" i="2" s="1"/>
  <c r="BP393" i="2"/>
  <c r="BQ393" i="2" s="1"/>
  <c r="K394" i="2"/>
  <c r="BR394" i="2" s="1"/>
  <c r="BR393" i="2"/>
  <c r="BS393" i="2" s="1"/>
  <c r="G394" i="2"/>
  <c r="BM393" i="2"/>
  <c r="I394" i="2"/>
  <c r="K364" i="2"/>
  <c r="BR364" i="2" s="1"/>
  <c r="BR363" i="2"/>
  <c r="BS363" i="2" s="1"/>
  <c r="G364" i="2"/>
  <c r="BM363" i="2"/>
  <c r="I364" i="2"/>
  <c r="J364" i="2"/>
  <c r="BP364" i="2" s="1"/>
  <c r="BP363" i="2"/>
  <c r="BQ363" i="2" s="1"/>
  <c r="BN363" i="2" l="1"/>
  <c r="BO363" i="2" s="1"/>
  <c r="BN393" i="2"/>
  <c r="BO393" i="2" s="1"/>
  <c r="BS394" i="2"/>
  <c r="BQ394" i="2"/>
  <c r="BJ394" i="2"/>
  <c r="BM394" i="2"/>
  <c r="BJ364" i="2"/>
  <c r="BM364" i="2"/>
  <c r="BS364" i="2"/>
  <c r="BQ364" i="2"/>
  <c r="BN394" i="2" l="1"/>
  <c r="BO394" i="2" s="1"/>
  <c r="BN364" i="2"/>
  <c r="BO364" i="2" s="1"/>
  <c r="BL1378" i="2" l="1"/>
  <c r="BK1378" i="2"/>
  <c r="BH1378" i="2"/>
  <c r="BG1378" i="2"/>
  <c r="BE1378" i="2"/>
  <c r="BD1378" i="2"/>
  <c r="BC1378" i="2"/>
  <c r="BB1378" i="2"/>
  <c r="BA1378" i="2"/>
  <c r="AZ1378" i="2"/>
  <c r="AX1378" i="2"/>
  <c r="AW1378" i="2"/>
  <c r="AV1378" i="2"/>
  <c r="AU1378" i="2"/>
  <c r="AT1378" i="2"/>
  <c r="AS1378" i="2"/>
  <c r="AR1378" i="2"/>
  <c r="AQ1378" i="2"/>
  <c r="AP1378" i="2"/>
  <c r="AO1378" i="2"/>
  <c r="AN1378" i="2"/>
  <c r="AL1378" i="2"/>
  <c r="AK1378" i="2"/>
  <c r="AI1378" i="2"/>
  <c r="AH1378" i="2"/>
  <c r="AG1378" i="2"/>
  <c r="AF1378" i="2"/>
  <c r="AE1378" i="2"/>
  <c r="AD1378" i="2"/>
  <c r="AC1378" i="2"/>
  <c r="AB1378" i="2"/>
  <c r="AA1378" i="2"/>
  <c r="Z1378" i="2"/>
  <c r="Y1378" i="2"/>
  <c r="X1378" i="2"/>
  <c r="V1378" i="2"/>
  <c r="U1378" i="2"/>
  <c r="T1378" i="2"/>
  <c r="S1378" i="2"/>
  <c r="R1378" i="2"/>
  <c r="Q1378" i="2"/>
  <c r="P1378" i="2"/>
  <c r="O1378" i="2"/>
  <c r="N1378" i="2"/>
  <c r="M1378" i="2"/>
  <c r="K1378" i="2"/>
  <c r="BR1378" i="2" s="1"/>
  <c r="J1378" i="2"/>
  <c r="BP1378" i="2" s="1"/>
  <c r="I1378" i="2"/>
  <c r="H1378" i="2"/>
  <c r="G1378" i="2"/>
  <c r="BJ1378" i="2" s="1"/>
  <c r="BR1377" i="2"/>
  <c r="BP1377" i="2"/>
  <c r="BM1377" i="2"/>
  <c r="B1377" i="2"/>
  <c r="BS1377" i="2" l="1"/>
  <c r="BM1378" i="2"/>
  <c r="BQ1377" i="2"/>
  <c r="BN1377" i="2" l="1"/>
  <c r="BO1377" i="2" s="1"/>
  <c r="BL151" i="2"/>
  <c r="BK151" i="2"/>
  <c r="BH151" i="2"/>
  <c r="BG151" i="2"/>
  <c r="BE151" i="2"/>
  <c r="BD151" i="2"/>
  <c r="BC151" i="2"/>
  <c r="BA151" i="2"/>
  <c r="AZ151" i="2"/>
  <c r="C150" i="2"/>
  <c r="AV150" i="2" s="1"/>
  <c r="B150" i="2"/>
  <c r="AV151" i="2" l="1"/>
  <c r="I150" i="2"/>
  <c r="N150" i="2"/>
  <c r="N151" i="2" s="1"/>
  <c r="R150" i="2"/>
  <c r="V150" i="2"/>
  <c r="AA150" i="2"/>
  <c r="AE150" i="2"/>
  <c r="AI150" i="2"/>
  <c r="AO150" i="2"/>
  <c r="AS150" i="2"/>
  <c r="AW150" i="2"/>
  <c r="J150" i="2"/>
  <c r="O150" i="2"/>
  <c r="S150" i="2"/>
  <c r="X150" i="2"/>
  <c r="AB150" i="2"/>
  <c r="AF150" i="2"/>
  <c r="AK150" i="2"/>
  <c r="AP150" i="2"/>
  <c r="AT150" i="2"/>
  <c r="AX150" i="2"/>
  <c r="G150" i="2"/>
  <c r="K150" i="2"/>
  <c r="P150" i="2"/>
  <c r="T150" i="2"/>
  <c r="Y150" i="2"/>
  <c r="Y151" i="2" s="1"/>
  <c r="AC150" i="2"/>
  <c r="AG150" i="2"/>
  <c r="AL150" i="2"/>
  <c r="AQ150" i="2"/>
  <c r="AU150" i="2"/>
  <c r="H150" i="2"/>
  <c r="M150" i="2"/>
  <c r="Q150" i="2"/>
  <c r="U150" i="2"/>
  <c r="Z150" i="2"/>
  <c r="AD150" i="2"/>
  <c r="AH150" i="2"/>
  <c r="AN150" i="2"/>
  <c r="AR150" i="2"/>
  <c r="BL1627" i="2"/>
  <c r="AU151" i="2" l="1"/>
  <c r="AQ151" i="2"/>
  <c r="AD151" i="2"/>
  <c r="AL151" i="2"/>
  <c r="AX151" i="2"/>
  <c r="O151" i="2"/>
  <c r="V151" i="2"/>
  <c r="AT151" i="2"/>
  <c r="R151" i="2"/>
  <c r="S151" i="2"/>
  <c r="AC151" i="2"/>
  <c r="AP151" i="2"/>
  <c r="AW151" i="2"/>
  <c r="X151" i="2"/>
  <c r="AA151" i="2"/>
  <c r="U151" i="2"/>
  <c r="AK151" i="2"/>
  <c r="AS151" i="2"/>
  <c r="AN151" i="2"/>
  <c r="AH151" i="2"/>
  <c r="AG151" i="2"/>
  <c r="M151" i="2"/>
  <c r="T151" i="2"/>
  <c r="AF151" i="2"/>
  <c r="AO151" i="2"/>
  <c r="AE151" i="2"/>
  <c r="Z151" i="2"/>
  <c r="Q151" i="2"/>
  <c r="AR151" i="2"/>
  <c r="P151" i="2"/>
  <c r="AB151" i="2"/>
  <c r="AI151" i="2"/>
  <c r="H151" i="2"/>
  <c r="J151" i="2"/>
  <c r="BP151" i="2" s="1"/>
  <c r="BP150" i="2"/>
  <c r="BQ150" i="2" s="1"/>
  <c r="BR150" i="2"/>
  <c r="BS150" i="2" s="1"/>
  <c r="K151" i="2"/>
  <c r="BR151" i="2" s="1"/>
  <c r="G151" i="2"/>
  <c r="BM150" i="2"/>
  <c r="I151" i="2"/>
  <c r="BK1627" i="2"/>
  <c r="AG1627" i="2"/>
  <c r="J1627" i="2"/>
  <c r="BN150" i="2" l="1"/>
  <c r="BO150" i="2" s="1"/>
  <c r="BS151" i="2"/>
  <c r="BQ151" i="2"/>
  <c r="BJ151" i="2"/>
  <c r="BM151" i="2"/>
  <c r="K1615" i="2"/>
  <c r="BR1615" i="2" s="1"/>
  <c r="J1615" i="2"/>
  <c r="BP1615" i="2" s="1"/>
  <c r="BL1615" i="2"/>
  <c r="BK1615" i="2"/>
  <c r="BH1615" i="2"/>
  <c r="BG1615" i="2"/>
  <c r="BE1615" i="2"/>
  <c r="BD1615" i="2"/>
  <c r="BC1615" i="2"/>
  <c r="BA1615" i="2"/>
  <c r="AZ1615" i="2"/>
  <c r="AX1615" i="2"/>
  <c r="AW1615" i="2"/>
  <c r="AV1615" i="2"/>
  <c r="AU1615" i="2"/>
  <c r="AT1615" i="2"/>
  <c r="AS1615" i="2"/>
  <c r="AR1615" i="2"/>
  <c r="AQ1615" i="2"/>
  <c r="AP1615" i="2"/>
  <c r="AO1615" i="2"/>
  <c r="AN1615" i="2"/>
  <c r="AL1615" i="2"/>
  <c r="AK1615" i="2"/>
  <c r="AI1615" i="2"/>
  <c r="AH1615" i="2"/>
  <c r="AG1615" i="2"/>
  <c r="AF1615" i="2"/>
  <c r="AE1615" i="2"/>
  <c r="AD1615" i="2"/>
  <c r="AC1615" i="2"/>
  <c r="AB1615" i="2"/>
  <c r="Z1615" i="2"/>
  <c r="Y1615" i="2"/>
  <c r="X1615" i="2"/>
  <c r="V1615" i="2"/>
  <c r="U1615" i="2"/>
  <c r="T1615" i="2"/>
  <c r="S1615" i="2"/>
  <c r="R1615" i="2"/>
  <c r="Q1615" i="2"/>
  <c r="O1615" i="2"/>
  <c r="N1615" i="2"/>
  <c r="M1615" i="2"/>
  <c r="H1615" i="2"/>
  <c r="G1615" i="2"/>
  <c r="BJ1615" i="2" s="1"/>
  <c r="BR1614" i="2"/>
  <c r="BS1614" i="2" s="1"/>
  <c r="BP1614" i="2"/>
  <c r="BQ1614" i="2" s="1"/>
  <c r="BM1614" i="2"/>
  <c r="B1614" i="2"/>
  <c r="BL1613" i="2"/>
  <c r="BK1613" i="2"/>
  <c r="BH1613" i="2"/>
  <c r="BG1613" i="2"/>
  <c r="BE1613" i="2"/>
  <c r="BD1613" i="2"/>
  <c r="BC1613" i="2"/>
  <c r="BA1613" i="2"/>
  <c r="AZ1613" i="2"/>
  <c r="C1612" i="2"/>
  <c r="AQ1612" i="2" s="1"/>
  <c r="B1612" i="2"/>
  <c r="BL1611" i="2"/>
  <c r="BK1611" i="2"/>
  <c r="BH1611" i="2"/>
  <c r="BG1611" i="2"/>
  <c r="BE1611" i="2"/>
  <c r="BD1611" i="2"/>
  <c r="BC1611" i="2"/>
  <c r="BA1611" i="2"/>
  <c r="AZ1611" i="2"/>
  <c r="C1610" i="2"/>
  <c r="AQ1610" i="2" s="1"/>
  <c r="B1610" i="2"/>
  <c r="BL1609" i="2"/>
  <c r="BK1609" i="2"/>
  <c r="BH1609" i="2"/>
  <c r="BG1609" i="2"/>
  <c r="BE1609" i="2"/>
  <c r="BD1609" i="2"/>
  <c r="BC1609" i="2"/>
  <c r="BA1609" i="2"/>
  <c r="AZ1609" i="2"/>
  <c r="C1608" i="2"/>
  <c r="AQ1608" i="2" s="1"/>
  <c r="B1608" i="2"/>
  <c r="BL1607" i="2"/>
  <c r="BK1607" i="2"/>
  <c r="BH1607" i="2"/>
  <c r="BG1607" i="2"/>
  <c r="BE1607" i="2"/>
  <c r="BD1607" i="2"/>
  <c r="BC1607" i="2"/>
  <c r="BA1607" i="2"/>
  <c r="AZ1607" i="2"/>
  <c r="C1606" i="2"/>
  <c r="AQ1606" i="2" s="1"/>
  <c r="B1606" i="2"/>
  <c r="BL1605" i="2"/>
  <c r="BK1605" i="2"/>
  <c r="BH1605" i="2"/>
  <c r="BG1605" i="2"/>
  <c r="BE1605" i="2"/>
  <c r="BD1605" i="2"/>
  <c r="BC1605" i="2"/>
  <c r="BA1605" i="2"/>
  <c r="AZ1605" i="2"/>
  <c r="C1604" i="2"/>
  <c r="AQ1604" i="2" s="1"/>
  <c r="B1604" i="2"/>
  <c r="BL1603" i="2"/>
  <c r="BK1603" i="2"/>
  <c r="BH1603" i="2"/>
  <c r="BG1603" i="2"/>
  <c r="BE1603" i="2"/>
  <c r="BD1603" i="2"/>
  <c r="BC1603" i="2"/>
  <c r="BA1603" i="2"/>
  <c r="AZ1603" i="2"/>
  <c r="C1602" i="2"/>
  <c r="AQ1602" i="2" s="1"/>
  <c r="B1602" i="2"/>
  <c r="BL1601" i="2"/>
  <c r="BK1601" i="2"/>
  <c r="BH1601" i="2"/>
  <c r="BG1601" i="2"/>
  <c r="BE1601" i="2"/>
  <c r="BD1601" i="2"/>
  <c r="BC1601" i="2"/>
  <c r="BA1601" i="2"/>
  <c r="AZ1601" i="2"/>
  <c r="C1600" i="2"/>
  <c r="AQ1600" i="2" s="1"/>
  <c r="B1600" i="2"/>
  <c r="BL1599" i="2"/>
  <c r="BK1599" i="2"/>
  <c r="BH1599" i="2"/>
  <c r="BG1599" i="2"/>
  <c r="BE1599" i="2"/>
  <c r="BD1599" i="2"/>
  <c r="BC1599" i="2"/>
  <c r="BA1599" i="2"/>
  <c r="AZ1599" i="2"/>
  <c r="C1598" i="2"/>
  <c r="AQ1598" i="2" s="1"/>
  <c r="B1598" i="2"/>
  <c r="BL1597" i="2"/>
  <c r="BK1597" i="2"/>
  <c r="BH1597" i="2"/>
  <c r="BG1597" i="2"/>
  <c r="BE1597" i="2"/>
  <c r="BD1597" i="2"/>
  <c r="BC1597" i="2"/>
  <c r="BA1597" i="2"/>
  <c r="AZ1597" i="2"/>
  <c r="C1596" i="2"/>
  <c r="AQ1596" i="2" s="1"/>
  <c r="B1596" i="2"/>
  <c r="BL1595" i="2"/>
  <c r="BK1595" i="2"/>
  <c r="BH1595" i="2"/>
  <c r="BG1595" i="2"/>
  <c r="BE1595" i="2"/>
  <c r="BD1595" i="2"/>
  <c r="BC1595" i="2"/>
  <c r="BA1595" i="2"/>
  <c r="AZ1595" i="2"/>
  <c r="C1594" i="2"/>
  <c r="AQ1594" i="2" s="1"/>
  <c r="B1594" i="2"/>
  <c r="BL1593" i="2"/>
  <c r="BK1593" i="2"/>
  <c r="BH1593" i="2"/>
  <c r="BG1593" i="2"/>
  <c r="BE1593" i="2"/>
  <c r="BD1593" i="2"/>
  <c r="BC1593" i="2"/>
  <c r="BA1593" i="2"/>
  <c r="AZ1593" i="2"/>
  <c r="C1592" i="2"/>
  <c r="AQ1592" i="2" s="1"/>
  <c r="B1592" i="2"/>
  <c r="BL1591" i="2"/>
  <c r="BK1591" i="2"/>
  <c r="BH1591" i="2"/>
  <c r="BG1591" i="2"/>
  <c r="BE1591" i="2"/>
  <c r="BD1591" i="2"/>
  <c r="BC1591" i="2"/>
  <c r="BA1591" i="2"/>
  <c r="AZ1591" i="2"/>
  <c r="C1590" i="2"/>
  <c r="AQ1590" i="2" s="1"/>
  <c r="B1590" i="2"/>
  <c r="BL1589" i="2"/>
  <c r="BK1589" i="2"/>
  <c r="BH1589" i="2"/>
  <c r="BG1589" i="2"/>
  <c r="BE1589" i="2"/>
  <c r="BD1589" i="2"/>
  <c r="BC1589" i="2"/>
  <c r="BA1589" i="2"/>
  <c r="AZ1589" i="2"/>
  <c r="C1588" i="2"/>
  <c r="AQ1588" i="2" s="1"/>
  <c r="B1588" i="2"/>
  <c r="BL1587" i="2"/>
  <c r="BK1587" i="2"/>
  <c r="BH1587" i="2"/>
  <c r="BG1587" i="2"/>
  <c r="BE1587" i="2"/>
  <c r="BD1587" i="2"/>
  <c r="BC1587" i="2"/>
  <c r="BA1587" i="2"/>
  <c r="AZ1587" i="2"/>
  <c r="C1586" i="2"/>
  <c r="AW1586" i="2" s="1"/>
  <c r="B1586" i="2"/>
  <c r="BN151" i="2" l="1"/>
  <c r="BO151" i="2" s="1"/>
  <c r="AQ1595" i="2"/>
  <c r="AQ1601" i="2"/>
  <c r="AQ1591" i="2"/>
  <c r="AQ1607" i="2"/>
  <c r="AQ1597" i="2"/>
  <c r="AQ1613" i="2"/>
  <c r="AQ1603" i="2"/>
  <c r="AQ1593" i="2"/>
  <c r="AQ1609" i="2"/>
  <c r="AQ1599" i="2"/>
  <c r="AQ1589" i="2"/>
  <c r="AQ1605" i="2"/>
  <c r="AQ1611" i="2"/>
  <c r="BQ1615" i="2"/>
  <c r="BM1615" i="2"/>
  <c r="BS1615" i="2"/>
  <c r="AW1587" i="2"/>
  <c r="BN1614" i="2"/>
  <c r="BO1614" i="2" s="1"/>
  <c r="AR1612" i="2"/>
  <c r="AH1610" i="2"/>
  <c r="R1608" i="2"/>
  <c r="AA1608" i="2"/>
  <c r="R1604" i="2"/>
  <c r="R1610" i="2"/>
  <c r="AH1612" i="2"/>
  <c r="H1613" i="2"/>
  <c r="Q1612" i="2"/>
  <c r="Z1612" i="2"/>
  <c r="AI1610" i="2"/>
  <c r="R1612" i="2"/>
  <c r="AA1612" i="2"/>
  <c r="AI1612" i="2"/>
  <c r="AS1612" i="2"/>
  <c r="H1611" i="2"/>
  <c r="AR1610" i="2"/>
  <c r="S1612" i="2"/>
  <c r="AB1612" i="2"/>
  <c r="AK1612" i="2"/>
  <c r="AT1612" i="2"/>
  <c r="I1611" i="2"/>
  <c r="AS1610" i="2"/>
  <c r="T1612" i="2"/>
  <c r="AC1612" i="2"/>
  <c r="AL1612" i="2"/>
  <c r="AU1612" i="2"/>
  <c r="Q1610" i="2"/>
  <c r="M1612" i="2"/>
  <c r="U1612" i="2"/>
  <c r="AD1612" i="2"/>
  <c r="AN1612" i="2"/>
  <c r="AV1612" i="2"/>
  <c r="N1612" i="2"/>
  <c r="N1613" i="2" s="1"/>
  <c r="V1612" i="2"/>
  <c r="AE1612" i="2"/>
  <c r="AO1612" i="2"/>
  <c r="AW1612" i="2"/>
  <c r="Z1610" i="2"/>
  <c r="O1612" i="2"/>
  <c r="X1612" i="2"/>
  <c r="AF1612" i="2"/>
  <c r="AP1612" i="2"/>
  <c r="AX1612" i="2"/>
  <c r="AA1610" i="2"/>
  <c r="P1612" i="2"/>
  <c r="Y1612" i="2"/>
  <c r="Y1613" i="2" s="1"/>
  <c r="AG1612" i="2"/>
  <c r="AI1608" i="2"/>
  <c r="S1610" i="2"/>
  <c r="AB1610" i="2"/>
  <c r="AK1610" i="2"/>
  <c r="AT1610" i="2"/>
  <c r="S1606" i="2"/>
  <c r="AS1608" i="2"/>
  <c r="T1610" i="2"/>
  <c r="AC1610" i="2"/>
  <c r="AL1610" i="2"/>
  <c r="AU1610" i="2"/>
  <c r="M1610" i="2"/>
  <c r="U1610" i="2"/>
  <c r="AD1610" i="2"/>
  <c r="AN1610" i="2"/>
  <c r="AV1610" i="2"/>
  <c r="N1610" i="2"/>
  <c r="N1611" i="2" s="1"/>
  <c r="V1610" i="2"/>
  <c r="AE1610" i="2"/>
  <c r="AO1610" i="2"/>
  <c r="AW1610" i="2"/>
  <c r="O1610" i="2"/>
  <c r="X1610" i="2"/>
  <c r="AF1610" i="2"/>
  <c r="AP1610" i="2"/>
  <c r="AX1610" i="2"/>
  <c r="AR1604" i="2"/>
  <c r="I1609" i="2"/>
  <c r="P1610" i="2"/>
  <c r="Y1610" i="2"/>
  <c r="Y1611" i="2" s="1"/>
  <c r="AG1610" i="2"/>
  <c r="AI1606" i="2"/>
  <c r="H1609" i="2"/>
  <c r="Q1608" i="2"/>
  <c r="Z1608" i="2"/>
  <c r="AH1608" i="2"/>
  <c r="AR1608" i="2"/>
  <c r="T1604" i="2"/>
  <c r="I1607" i="2"/>
  <c r="AS1606" i="2"/>
  <c r="S1608" i="2"/>
  <c r="AB1608" i="2"/>
  <c r="AK1608" i="2"/>
  <c r="AT1608" i="2"/>
  <c r="AR1602" i="2"/>
  <c r="AC1604" i="2"/>
  <c r="J1607" i="2"/>
  <c r="BP1607" i="2" s="1"/>
  <c r="AT1606" i="2"/>
  <c r="T1608" i="2"/>
  <c r="AC1608" i="2"/>
  <c r="AL1608" i="2"/>
  <c r="AU1608" i="2"/>
  <c r="AK1606" i="2"/>
  <c r="AH1604" i="2"/>
  <c r="R1606" i="2"/>
  <c r="M1608" i="2"/>
  <c r="U1608" i="2"/>
  <c r="AD1608" i="2"/>
  <c r="AN1608" i="2"/>
  <c r="AV1608" i="2"/>
  <c r="N1608" i="2"/>
  <c r="N1609" i="2" s="1"/>
  <c r="V1608" i="2"/>
  <c r="AE1608" i="2"/>
  <c r="AO1608" i="2"/>
  <c r="AW1608" i="2"/>
  <c r="AS1604" i="2"/>
  <c r="AA1606" i="2"/>
  <c r="O1608" i="2"/>
  <c r="X1608" i="2"/>
  <c r="AF1608" i="2"/>
  <c r="AP1608" i="2"/>
  <c r="AX1608" i="2"/>
  <c r="H1605" i="2"/>
  <c r="AB1606" i="2"/>
  <c r="P1608" i="2"/>
  <c r="Y1608" i="2"/>
  <c r="Y1609" i="2" s="1"/>
  <c r="AG1608" i="2"/>
  <c r="Z1602" i="2"/>
  <c r="Q1604" i="2"/>
  <c r="AL1604" i="2"/>
  <c r="H1607" i="2"/>
  <c r="Q1606" i="2"/>
  <c r="Z1606" i="2"/>
  <c r="AH1606" i="2"/>
  <c r="AR1606" i="2"/>
  <c r="AL1600" i="2"/>
  <c r="Z1604" i="2"/>
  <c r="AU1604" i="2"/>
  <c r="T1606" i="2"/>
  <c r="AC1606" i="2"/>
  <c r="AL1606" i="2"/>
  <c r="AU1606" i="2"/>
  <c r="AA1604" i="2"/>
  <c r="M1606" i="2"/>
  <c r="U1606" i="2"/>
  <c r="AD1606" i="2"/>
  <c r="AN1606" i="2"/>
  <c r="AV1606" i="2"/>
  <c r="N1606" i="2"/>
  <c r="N1607" i="2" s="1"/>
  <c r="V1606" i="2"/>
  <c r="AE1606" i="2"/>
  <c r="AO1606" i="2"/>
  <c r="AW1606" i="2"/>
  <c r="AC1600" i="2"/>
  <c r="O1606" i="2"/>
  <c r="X1606" i="2"/>
  <c r="AF1606" i="2"/>
  <c r="AP1606" i="2"/>
  <c r="AX1606" i="2"/>
  <c r="Q1602" i="2"/>
  <c r="K1605" i="2"/>
  <c r="BR1605" i="2" s="1"/>
  <c r="AI1604" i="2"/>
  <c r="P1606" i="2"/>
  <c r="Y1606" i="2"/>
  <c r="Y1607" i="2" s="1"/>
  <c r="AG1606" i="2"/>
  <c r="R1600" i="2"/>
  <c r="I1605" i="2"/>
  <c r="AI1598" i="2"/>
  <c r="AI1600" i="2"/>
  <c r="AH1602" i="2"/>
  <c r="S1604" i="2"/>
  <c r="AB1604" i="2"/>
  <c r="AK1604" i="2"/>
  <c r="AT1604" i="2"/>
  <c r="M1604" i="2"/>
  <c r="U1604" i="2"/>
  <c r="AD1604" i="2"/>
  <c r="AN1604" i="2"/>
  <c r="AV1604" i="2"/>
  <c r="N1604" i="2"/>
  <c r="N1605" i="2" s="1"/>
  <c r="V1604" i="2"/>
  <c r="AE1604" i="2"/>
  <c r="AO1604" i="2"/>
  <c r="AW1604" i="2"/>
  <c r="I1601" i="2"/>
  <c r="O1604" i="2"/>
  <c r="X1604" i="2"/>
  <c r="AF1604" i="2"/>
  <c r="AP1604" i="2"/>
  <c r="AX1604" i="2"/>
  <c r="J1601" i="2"/>
  <c r="BP1601" i="2" s="1"/>
  <c r="H1603" i="2"/>
  <c r="P1604" i="2"/>
  <c r="Y1604" i="2"/>
  <c r="Y1605" i="2" s="1"/>
  <c r="AG1604" i="2"/>
  <c r="AA1596" i="2"/>
  <c r="AS1598" i="2"/>
  <c r="S1600" i="2"/>
  <c r="AS1600" i="2"/>
  <c r="R1602" i="2"/>
  <c r="AA1602" i="2"/>
  <c r="AI1602" i="2"/>
  <c r="AS1602" i="2"/>
  <c r="AI1596" i="2"/>
  <c r="T1600" i="2"/>
  <c r="AT1600" i="2"/>
  <c r="S1602" i="2"/>
  <c r="AB1602" i="2"/>
  <c r="AK1602" i="2"/>
  <c r="AT1602" i="2"/>
  <c r="AS1596" i="2"/>
  <c r="AA1600" i="2"/>
  <c r="AU1600" i="2"/>
  <c r="T1602" i="2"/>
  <c r="AC1602" i="2"/>
  <c r="AL1602" i="2"/>
  <c r="AU1602" i="2"/>
  <c r="AB1600" i="2"/>
  <c r="M1602" i="2"/>
  <c r="U1602" i="2"/>
  <c r="AD1602" i="2"/>
  <c r="AN1602" i="2"/>
  <c r="AV1602" i="2"/>
  <c r="N1602" i="2"/>
  <c r="N1603" i="2" s="1"/>
  <c r="V1602" i="2"/>
  <c r="AE1602" i="2"/>
  <c r="AO1602" i="2"/>
  <c r="AW1602" i="2"/>
  <c r="O1602" i="2"/>
  <c r="X1602" i="2"/>
  <c r="AF1602" i="2"/>
  <c r="AP1602" i="2"/>
  <c r="AX1602" i="2"/>
  <c r="AA1598" i="2"/>
  <c r="BR1600" i="2"/>
  <c r="AK1600" i="2"/>
  <c r="P1602" i="2"/>
  <c r="Y1602" i="2"/>
  <c r="Y1603" i="2" s="1"/>
  <c r="AG1602" i="2"/>
  <c r="AA1592" i="2"/>
  <c r="R1596" i="2"/>
  <c r="R1598" i="2"/>
  <c r="H1601" i="2"/>
  <c r="Q1600" i="2"/>
  <c r="Z1600" i="2"/>
  <c r="AH1600" i="2"/>
  <c r="AR1600" i="2"/>
  <c r="M1600" i="2"/>
  <c r="U1600" i="2"/>
  <c r="AD1600" i="2"/>
  <c r="AN1600" i="2"/>
  <c r="AV1600" i="2"/>
  <c r="N1600" i="2"/>
  <c r="N1601" i="2" s="1"/>
  <c r="V1600" i="2"/>
  <c r="AE1600" i="2"/>
  <c r="AO1600" i="2"/>
  <c r="AW1600" i="2"/>
  <c r="O1600" i="2"/>
  <c r="X1600" i="2"/>
  <c r="AF1600" i="2"/>
  <c r="AP1600" i="2"/>
  <c r="AX1600" i="2"/>
  <c r="I1597" i="2"/>
  <c r="I1599" i="2"/>
  <c r="P1600" i="2"/>
  <c r="Y1600" i="2"/>
  <c r="Y1601" i="2" s="1"/>
  <c r="AG1600" i="2"/>
  <c r="H1597" i="2"/>
  <c r="Z1596" i="2"/>
  <c r="AR1596" i="2"/>
  <c r="H1599" i="2"/>
  <c r="Q1598" i="2"/>
  <c r="Z1598" i="2"/>
  <c r="AH1598" i="2"/>
  <c r="AR1598" i="2"/>
  <c r="BR1596" i="2"/>
  <c r="AC1596" i="2"/>
  <c r="AU1596" i="2"/>
  <c r="S1598" i="2"/>
  <c r="AB1598" i="2"/>
  <c r="AK1598" i="2"/>
  <c r="AT1598" i="2"/>
  <c r="M1596" i="2"/>
  <c r="AD1596" i="2"/>
  <c r="AV1596" i="2"/>
  <c r="T1598" i="2"/>
  <c r="AC1598" i="2"/>
  <c r="AL1598" i="2"/>
  <c r="AU1598" i="2"/>
  <c r="Q1596" i="2"/>
  <c r="AH1596" i="2"/>
  <c r="M1598" i="2"/>
  <c r="U1598" i="2"/>
  <c r="AD1598" i="2"/>
  <c r="AN1598" i="2"/>
  <c r="AV1598" i="2"/>
  <c r="N1598" i="2"/>
  <c r="N1599" i="2" s="1"/>
  <c r="V1598" i="2"/>
  <c r="AE1598" i="2"/>
  <c r="AO1598" i="2"/>
  <c r="AW1598" i="2"/>
  <c r="T1596" i="2"/>
  <c r="AL1596" i="2"/>
  <c r="O1598" i="2"/>
  <c r="X1598" i="2"/>
  <c r="AF1598" i="2"/>
  <c r="AP1598" i="2"/>
  <c r="AX1598" i="2"/>
  <c r="U1596" i="2"/>
  <c r="AN1596" i="2"/>
  <c r="P1598" i="2"/>
  <c r="Y1598" i="2"/>
  <c r="Y1599" i="2" s="1"/>
  <c r="AG1598" i="2"/>
  <c r="S1596" i="2"/>
  <c r="AB1596" i="2"/>
  <c r="AK1596" i="2"/>
  <c r="AT1596" i="2"/>
  <c r="N1596" i="2"/>
  <c r="N1597" i="2" s="1"/>
  <c r="V1596" i="2"/>
  <c r="AE1596" i="2"/>
  <c r="AO1596" i="2"/>
  <c r="AW1596" i="2"/>
  <c r="O1596" i="2"/>
  <c r="X1596" i="2"/>
  <c r="AF1596" i="2"/>
  <c r="AP1596" i="2"/>
  <c r="AX1596" i="2"/>
  <c r="S1592" i="2"/>
  <c r="P1596" i="2"/>
  <c r="Y1596" i="2"/>
  <c r="Y1597" i="2" s="1"/>
  <c r="AG1596" i="2"/>
  <c r="AK1592" i="2"/>
  <c r="R1594" i="2"/>
  <c r="AA1594" i="2"/>
  <c r="AI1594" i="2"/>
  <c r="AS1594" i="2"/>
  <c r="I1593" i="2"/>
  <c r="AS1592" i="2"/>
  <c r="S1594" i="2"/>
  <c r="AB1594" i="2"/>
  <c r="AK1594" i="2"/>
  <c r="AT1594" i="2"/>
  <c r="J1593" i="2"/>
  <c r="BP1593" i="2" s="1"/>
  <c r="AT1592" i="2"/>
  <c r="T1594" i="2"/>
  <c r="AC1594" i="2"/>
  <c r="AL1594" i="2"/>
  <c r="AU1594" i="2"/>
  <c r="AI1592" i="2"/>
  <c r="H1595" i="2"/>
  <c r="Q1594" i="2"/>
  <c r="Z1594" i="2"/>
  <c r="AH1594" i="2"/>
  <c r="AR1594" i="2"/>
  <c r="R1592" i="2"/>
  <c r="M1594" i="2"/>
  <c r="U1594" i="2"/>
  <c r="AD1594" i="2"/>
  <c r="AN1594" i="2"/>
  <c r="AV1594" i="2"/>
  <c r="N1594" i="2"/>
  <c r="N1595" i="2" s="1"/>
  <c r="V1594" i="2"/>
  <c r="AE1594" i="2"/>
  <c r="AO1594" i="2"/>
  <c r="AW1594" i="2"/>
  <c r="O1594" i="2"/>
  <c r="X1594" i="2"/>
  <c r="AF1594" i="2"/>
  <c r="AP1594" i="2"/>
  <c r="AX1594" i="2"/>
  <c r="AB1592" i="2"/>
  <c r="P1594" i="2"/>
  <c r="Y1594" i="2"/>
  <c r="Y1595" i="2" s="1"/>
  <c r="AG1594" i="2"/>
  <c r="H1593" i="2"/>
  <c r="Q1592" i="2"/>
  <c r="Z1592" i="2"/>
  <c r="AH1592" i="2"/>
  <c r="AR1592" i="2"/>
  <c r="T1592" i="2"/>
  <c r="AC1592" i="2"/>
  <c r="AL1592" i="2"/>
  <c r="AU1592" i="2"/>
  <c r="M1592" i="2"/>
  <c r="U1592" i="2"/>
  <c r="AD1592" i="2"/>
  <c r="AN1592" i="2"/>
  <c r="AV1592" i="2"/>
  <c r="N1592" i="2"/>
  <c r="N1593" i="2" s="1"/>
  <c r="V1592" i="2"/>
  <c r="AE1592" i="2"/>
  <c r="AO1592" i="2"/>
  <c r="AW1592" i="2"/>
  <c r="O1592" i="2"/>
  <c r="X1592" i="2"/>
  <c r="AF1592" i="2"/>
  <c r="AP1592" i="2"/>
  <c r="AX1592" i="2"/>
  <c r="P1592" i="2"/>
  <c r="Y1592" i="2"/>
  <c r="Y1593" i="2" s="1"/>
  <c r="AG1592" i="2"/>
  <c r="H1591" i="2"/>
  <c r="Q1590" i="2"/>
  <c r="Z1590" i="2"/>
  <c r="AH1590" i="2"/>
  <c r="AR1590" i="2"/>
  <c r="R1590" i="2"/>
  <c r="AA1590" i="2"/>
  <c r="AI1590" i="2"/>
  <c r="AS1590" i="2"/>
  <c r="T1590" i="2"/>
  <c r="AC1590" i="2"/>
  <c r="AL1590" i="2"/>
  <c r="AU1590" i="2"/>
  <c r="S1590" i="2"/>
  <c r="AB1590" i="2"/>
  <c r="AK1590" i="2"/>
  <c r="AT1590" i="2"/>
  <c r="M1590" i="2"/>
  <c r="U1590" i="2"/>
  <c r="AD1590" i="2"/>
  <c r="AN1590" i="2"/>
  <c r="AV1590" i="2"/>
  <c r="N1590" i="2"/>
  <c r="N1591" i="2" s="1"/>
  <c r="V1590" i="2"/>
  <c r="AE1590" i="2"/>
  <c r="AO1590" i="2"/>
  <c r="AW1590" i="2"/>
  <c r="O1590" i="2"/>
  <c r="X1590" i="2"/>
  <c r="AF1590" i="2"/>
  <c r="AP1590" i="2"/>
  <c r="AX1590" i="2"/>
  <c r="P1590" i="2"/>
  <c r="Y1590" i="2"/>
  <c r="Y1591" i="2" s="1"/>
  <c r="AG1590" i="2"/>
  <c r="S1588" i="2"/>
  <c r="AB1588" i="2"/>
  <c r="AK1588" i="2"/>
  <c r="AT1588" i="2"/>
  <c r="T1588" i="2"/>
  <c r="AC1588" i="2"/>
  <c r="AL1588" i="2"/>
  <c r="AU1588" i="2"/>
  <c r="H1589" i="2"/>
  <c r="Q1588" i="2"/>
  <c r="Z1588" i="2"/>
  <c r="AH1588" i="2"/>
  <c r="AR1588" i="2"/>
  <c r="R1588" i="2"/>
  <c r="AA1588" i="2"/>
  <c r="AI1588" i="2"/>
  <c r="AS1588" i="2"/>
  <c r="M1588" i="2"/>
  <c r="U1588" i="2"/>
  <c r="AD1588" i="2"/>
  <c r="AN1588" i="2"/>
  <c r="AV1588" i="2"/>
  <c r="N1588" i="2"/>
  <c r="N1589" i="2" s="1"/>
  <c r="V1588" i="2"/>
  <c r="AE1588" i="2"/>
  <c r="AO1588" i="2"/>
  <c r="AW1588" i="2"/>
  <c r="O1588" i="2"/>
  <c r="X1588" i="2"/>
  <c r="AF1588" i="2"/>
  <c r="AP1588" i="2"/>
  <c r="AX1588" i="2"/>
  <c r="P1588" i="2"/>
  <c r="Y1588" i="2"/>
  <c r="Y1589" i="2" s="1"/>
  <c r="AG1588" i="2"/>
  <c r="X1586" i="2"/>
  <c r="AP1586" i="2"/>
  <c r="P1586" i="2"/>
  <c r="Y1586" i="2"/>
  <c r="Y1587" i="2" s="1"/>
  <c r="AG1586" i="2"/>
  <c r="AQ1586" i="2"/>
  <c r="H1587" i="2"/>
  <c r="Q1586" i="2"/>
  <c r="Z1586" i="2"/>
  <c r="AH1586" i="2"/>
  <c r="AR1586" i="2"/>
  <c r="R1586" i="2"/>
  <c r="AA1586" i="2"/>
  <c r="AI1586" i="2"/>
  <c r="AS1586" i="2"/>
  <c r="O1586" i="2"/>
  <c r="AF1586" i="2"/>
  <c r="AX1586" i="2"/>
  <c r="S1586" i="2"/>
  <c r="AB1586" i="2"/>
  <c r="AK1586" i="2"/>
  <c r="AT1586" i="2"/>
  <c r="T1586" i="2"/>
  <c r="AC1586" i="2"/>
  <c r="AL1586" i="2"/>
  <c r="AU1586" i="2"/>
  <c r="M1586" i="2"/>
  <c r="U1586" i="2"/>
  <c r="AD1586" i="2"/>
  <c r="AN1586" i="2"/>
  <c r="AV1586" i="2"/>
  <c r="N1586" i="2"/>
  <c r="N1587" i="2" s="1"/>
  <c r="V1586" i="2"/>
  <c r="AE1586" i="2"/>
  <c r="AO1586" i="2"/>
  <c r="AF1589" i="2" l="1"/>
  <c r="AV1589" i="2"/>
  <c r="R1589" i="2"/>
  <c r="AC1589" i="2"/>
  <c r="P1591" i="2"/>
  <c r="AE1591" i="2"/>
  <c r="AT1591" i="2"/>
  <c r="AS1591" i="2"/>
  <c r="O1593" i="2"/>
  <c r="AD1593" i="2"/>
  <c r="AH1593" i="2"/>
  <c r="AX1595" i="2"/>
  <c r="V1595" i="2"/>
  <c r="AR1595" i="2"/>
  <c r="AC1595" i="2"/>
  <c r="AS1593" i="2"/>
  <c r="AW1597" i="2"/>
  <c r="S1597" i="2"/>
  <c r="AF1599" i="2"/>
  <c r="V1599" i="2"/>
  <c r="Q1597" i="2"/>
  <c r="AT1599" i="2"/>
  <c r="AH1599" i="2"/>
  <c r="O1601" i="2"/>
  <c r="AD1601" i="2"/>
  <c r="R1599" i="2"/>
  <c r="AA1599" i="2"/>
  <c r="AE1603" i="2"/>
  <c r="AB1601" i="2"/>
  <c r="AT1603" i="2"/>
  <c r="AI1603" i="2"/>
  <c r="O1605" i="2"/>
  <c r="AN1605" i="2"/>
  <c r="AH1603" i="2"/>
  <c r="AI1605" i="2"/>
  <c r="AC1601" i="2"/>
  <c r="AD1607" i="2"/>
  <c r="AU1605" i="2"/>
  <c r="AL1605" i="2"/>
  <c r="AX1609" i="2"/>
  <c r="AO1609" i="2"/>
  <c r="M1609" i="2"/>
  <c r="AT1607" i="2"/>
  <c r="AS1607" i="2"/>
  <c r="AI1607" i="2"/>
  <c r="AF1611" i="2"/>
  <c r="AV1611" i="2"/>
  <c r="T1611" i="2"/>
  <c r="AG1613" i="2"/>
  <c r="O1613" i="2"/>
  <c r="AN1613" i="2"/>
  <c r="T1613" i="2"/>
  <c r="X1589" i="2"/>
  <c r="AN1589" i="2"/>
  <c r="AR1589" i="2"/>
  <c r="T1589" i="2"/>
  <c r="AX1591" i="2"/>
  <c r="V1591" i="2"/>
  <c r="AK1591" i="2"/>
  <c r="AI1591" i="2"/>
  <c r="AG1593" i="2"/>
  <c r="AW1593" i="2"/>
  <c r="U1593" i="2"/>
  <c r="Z1593" i="2"/>
  <c r="AP1595" i="2"/>
  <c r="AH1595" i="2"/>
  <c r="T1595" i="2"/>
  <c r="P1597" i="2"/>
  <c r="AO1597" i="2"/>
  <c r="AG1599" i="2"/>
  <c r="X1599" i="2"/>
  <c r="AU1599" i="2"/>
  <c r="AK1599" i="2"/>
  <c r="Z1599" i="2"/>
  <c r="P1601" i="2"/>
  <c r="AW1601" i="2"/>
  <c r="U1601" i="2"/>
  <c r="R1597" i="2"/>
  <c r="AX1603" i="2"/>
  <c r="V1603" i="2"/>
  <c r="AU1603" i="2"/>
  <c r="AK1603" i="2"/>
  <c r="AA1603" i="2"/>
  <c r="P1605" i="2"/>
  <c r="AD1605" i="2"/>
  <c r="AI1601" i="2"/>
  <c r="AW1607" i="2"/>
  <c r="U1607" i="2"/>
  <c r="Z1605" i="2"/>
  <c r="Q1605" i="2"/>
  <c r="AP1609" i="2"/>
  <c r="AE1609" i="2"/>
  <c r="R1607" i="2"/>
  <c r="AG1611" i="2"/>
  <c r="X1611" i="2"/>
  <c r="AN1611" i="2"/>
  <c r="AS1609" i="2"/>
  <c r="Z1611" i="2"/>
  <c r="AD1613" i="2"/>
  <c r="AS1611" i="2"/>
  <c r="AS1613" i="2"/>
  <c r="AH1613" i="2"/>
  <c r="O1589" i="2"/>
  <c r="AD1589" i="2"/>
  <c r="AH1589" i="2"/>
  <c r="AT1589" i="2"/>
  <c r="AP1591" i="2"/>
  <c r="AB1591" i="2"/>
  <c r="AA1591" i="2"/>
  <c r="AO1593" i="2"/>
  <c r="M1593" i="2"/>
  <c r="Q1593" i="2"/>
  <c r="AF1595" i="2"/>
  <c r="AV1595" i="2"/>
  <c r="Z1595" i="2"/>
  <c r="AT1593" i="2"/>
  <c r="AS1595" i="2"/>
  <c r="S1593" i="2"/>
  <c r="AE1597" i="2"/>
  <c r="O1599" i="2"/>
  <c r="AV1599" i="2"/>
  <c r="AL1599" i="2"/>
  <c r="AB1599" i="2"/>
  <c r="Q1599" i="2"/>
  <c r="AO1601" i="2"/>
  <c r="M1601" i="2"/>
  <c r="AA1593" i="2"/>
  <c r="AP1603" i="2"/>
  <c r="AL1603" i="2"/>
  <c r="AB1603" i="2"/>
  <c r="R1603" i="2"/>
  <c r="AW1605" i="2"/>
  <c r="U1605" i="2"/>
  <c r="AI1599" i="2"/>
  <c r="Q1603" i="2"/>
  <c r="AO1607" i="2"/>
  <c r="M1607" i="2"/>
  <c r="AL1601" i="2"/>
  <c r="Z1603" i="2"/>
  <c r="AF1609" i="2"/>
  <c r="V1609" i="2"/>
  <c r="AH1605" i="2"/>
  <c r="AC1605" i="2"/>
  <c r="T1605" i="2"/>
  <c r="O1611" i="2"/>
  <c r="AD1611" i="2"/>
  <c r="S1607" i="2"/>
  <c r="P1613" i="2"/>
  <c r="AW1613" i="2"/>
  <c r="U1613" i="2"/>
  <c r="AI1613" i="2"/>
  <c r="R1611" i="2"/>
  <c r="AG1589" i="2"/>
  <c r="AW1589" i="2"/>
  <c r="U1589" i="2"/>
  <c r="Z1589" i="2"/>
  <c r="AK1589" i="2"/>
  <c r="AF1591" i="2"/>
  <c r="AV1591" i="2"/>
  <c r="S1591" i="2"/>
  <c r="R1591" i="2"/>
  <c r="P1593" i="2"/>
  <c r="AE1593" i="2"/>
  <c r="AU1593" i="2"/>
  <c r="X1595" i="2"/>
  <c r="AN1595" i="2"/>
  <c r="Q1595" i="2"/>
  <c r="AI1595" i="2"/>
  <c r="AX1597" i="2"/>
  <c r="V1597" i="2"/>
  <c r="P1599" i="2"/>
  <c r="AL1597" i="2"/>
  <c r="AN1599" i="2"/>
  <c r="AC1599" i="2"/>
  <c r="S1599" i="2"/>
  <c r="AE1601" i="2"/>
  <c r="AR1601" i="2"/>
  <c r="AG1603" i="2"/>
  <c r="AF1603" i="2"/>
  <c r="AV1603" i="2"/>
  <c r="AC1603" i="2"/>
  <c r="S1603" i="2"/>
  <c r="AS1601" i="2"/>
  <c r="AO1605" i="2"/>
  <c r="M1605" i="2"/>
  <c r="AX1607" i="2"/>
  <c r="AE1607" i="2"/>
  <c r="AA1605" i="2"/>
  <c r="AR1607" i="2"/>
  <c r="AG1609" i="2"/>
  <c r="X1609" i="2"/>
  <c r="AK1607" i="2"/>
  <c r="AR1603" i="2"/>
  <c r="AR1609" i="2"/>
  <c r="P1611" i="2"/>
  <c r="AW1611" i="2"/>
  <c r="U1611" i="2"/>
  <c r="AT1611" i="2"/>
  <c r="AA1611" i="2"/>
  <c r="AO1613" i="2"/>
  <c r="M1613" i="2"/>
  <c r="AT1613" i="2"/>
  <c r="AA1613" i="2"/>
  <c r="R1605" i="2"/>
  <c r="AO1589" i="2"/>
  <c r="M1589" i="2"/>
  <c r="Q1589" i="2"/>
  <c r="AB1589" i="2"/>
  <c r="X1591" i="2"/>
  <c r="AN1591" i="2"/>
  <c r="AU1591" i="2"/>
  <c r="AR1591" i="2"/>
  <c r="AX1593" i="2"/>
  <c r="V1593" i="2"/>
  <c r="AL1593" i="2"/>
  <c r="AG1595" i="2"/>
  <c r="O1595" i="2"/>
  <c r="AD1595" i="2"/>
  <c r="AT1595" i="2"/>
  <c r="AA1595" i="2"/>
  <c r="AP1597" i="2"/>
  <c r="AN1597" i="2"/>
  <c r="T1597" i="2"/>
  <c r="AD1599" i="2"/>
  <c r="T1599" i="2"/>
  <c r="AU1597" i="2"/>
  <c r="AR1597" i="2"/>
  <c r="AX1601" i="2"/>
  <c r="V1601" i="2"/>
  <c r="AH1601" i="2"/>
  <c r="X1603" i="2"/>
  <c r="AN1603" i="2"/>
  <c r="T1603" i="2"/>
  <c r="AT1601" i="2"/>
  <c r="S1601" i="2"/>
  <c r="AX1605" i="2"/>
  <c r="AE1605" i="2"/>
  <c r="AT1605" i="2"/>
  <c r="R1601" i="2"/>
  <c r="AP1607" i="2"/>
  <c r="V1607" i="2"/>
  <c r="AU1607" i="2"/>
  <c r="AH1607" i="2"/>
  <c r="O1609" i="2"/>
  <c r="AV1609" i="2"/>
  <c r="AU1609" i="2"/>
  <c r="AT1609" i="2"/>
  <c r="AH1609" i="2"/>
  <c r="AO1611" i="2"/>
  <c r="M1611" i="2"/>
  <c r="AK1611" i="2"/>
  <c r="AX1613" i="2"/>
  <c r="AE1613" i="2"/>
  <c r="Q1611" i="2"/>
  <c r="AK1613" i="2"/>
  <c r="R1613" i="2"/>
  <c r="AA1609" i="2"/>
  <c r="P1589" i="2"/>
  <c r="AE1589" i="2"/>
  <c r="AS1589" i="2"/>
  <c r="S1589" i="2"/>
  <c r="O1591" i="2"/>
  <c r="AD1591" i="2"/>
  <c r="AL1591" i="2"/>
  <c r="AH1591" i="2"/>
  <c r="AP1593" i="2"/>
  <c r="AC1593" i="2"/>
  <c r="AW1595" i="2"/>
  <c r="U1595" i="2"/>
  <c r="AI1593" i="2"/>
  <c r="AK1595" i="2"/>
  <c r="R1595" i="2"/>
  <c r="AF1597" i="2"/>
  <c r="AT1597" i="2"/>
  <c r="U1597" i="2"/>
  <c r="AW1599" i="2"/>
  <c r="U1599" i="2"/>
  <c r="AV1597" i="2"/>
  <c r="AC1597" i="2"/>
  <c r="Z1597" i="2"/>
  <c r="AP1601" i="2"/>
  <c r="Z1601" i="2"/>
  <c r="P1603" i="2"/>
  <c r="O1603" i="2"/>
  <c r="AD1603" i="2"/>
  <c r="AU1601" i="2"/>
  <c r="T1601" i="2"/>
  <c r="AS1599" i="2"/>
  <c r="AP1605" i="2"/>
  <c r="V1605" i="2"/>
  <c r="AK1605" i="2"/>
  <c r="AG1607" i="2"/>
  <c r="AF1607" i="2"/>
  <c r="AL1607" i="2"/>
  <c r="Z1607" i="2"/>
  <c r="P1609" i="2"/>
  <c r="AA1607" i="2"/>
  <c r="AN1609" i="2"/>
  <c r="AL1609" i="2"/>
  <c r="AK1609" i="2"/>
  <c r="Z1609" i="2"/>
  <c r="AR1605" i="2"/>
  <c r="AE1611" i="2"/>
  <c r="AU1611" i="2"/>
  <c r="AB1611" i="2"/>
  <c r="AP1613" i="2"/>
  <c r="V1613" i="2"/>
  <c r="AU1613" i="2"/>
  <c r="AB1613" i="2"/>
  <c r="AI1611" i="2"/>
  <c r="R1609" i="2"/>
  <c r="V1589" i="2"/>
  <c r="AG1591" i="2"/>
  <c r="AW1591" i="2"/>
  <c r="U1591" i="2"/>
  <c r="AC1591" i="2"/>
  <c r="Z1591" i="2"/>
  <c r="AF1593" i="2"/>
  <c r="AV1593" i="2"/>
  <c r="T1593" i="2"/>
  <c r="P1595" i="2"/>
  <c r="AO1595" i="2"/>
  <c r="M1595" i="2"/>
  <c r="AU1595" i="2"/>
  <c r="AB1595" i="2"/>
  <c r="AK1593" i="2"/>
  <c r="X1597" i="2"/>
  <c r="AK1597" i="2"/>
  <c r="AX1599" i="2"/>
  <c r="AO1599" i="2"/>
  <c r="M1599" i="2"/>
  <c r="AD1597" i="2"/>
  <c r="AF1601" i="2"/>
  <c r="AV1601" i="2"/>
  <c r="Q1601" i="2"/>
  <c r="AK1601" i="2"/>
  <c r="AW1603" i="2"/>
  <c r="U1603" i="2"/>
  <c r="AA1601" i="2"/>
  <c r="AI1597" i="2"/>
  <c r="AA1597" i="2"/>
  <c r="AF1605" i="2"/>
  <c r="AB1605" i="2"/>
  <c r="X1607" i="2"/>
  <c r="AV1607" i="2"/>
  <c r="AC1607" i="2"/>
  <c r="Q1607" i="2"/>
  <c r="AB1607" i="2"/>
  <c r="AS1605" i="2"/>
  <c r="AD1609" i="2"/>
  <c r="AC1609" i="2"/>
  <c r="AB1609" i="2"/>
  <c r="Q1609" i="2"/>
  <c r="AX1611" i="2"/>
  <c r="V1611" i="2"/>
  <c r="AL1611" i="2"/>
  <c r="S1611" i="2"/>
  <c r="AF1613" i="2"/>
  <c r="AL1613" i="2"/>
  <c r="S1613" i="2"/>
  <c r="Z1613" i="2"/>
  <c r="AH1611" i="2"/>
  <c r="AX1589" i="2"/>
  <c r="AI1589" i="2"/>
  <c r="AU1589" i="2"/>
  <c r="AP1589" i="2"/>
  <c r="AA1589" i="2"/>
  <c r="AL1589" i="2"/>
  <c r="AO1591" i="2"/>
  <c r="M1591" i="2"/>
  <c r="T1591" i="2"/>
  <c r="Q1591" i="2"/>
  <c r="X1593" i="2"/>
  <c r="AN1593" i="2"/>
  <c r="AR1593" i="2"/>
  <c r="AB1593" i="2"/>
  <c r="AE1595" i="2"/>
  <c r="R1593" i="2"/>
  <c r="AL1595" i="2"/>
  <c r="S1595" i="2"/>
  <c r="AG1597" i="2"/>
  <c r="O1597" i="2"/>
  <c r="AB1597" i="2"/>
  <c r="AP1599" i="2"/>
  <c r="AE1599" i="2"/>
  <c r="AH1597" i="2"/>
  <c r="M1597" i="2"/>
  <c r="AR1599" i="2"/>
  <c r="AG1601" i="2"/>
  <c r="X1601" i="2"/>
  <c r="AN1601" i="2"/>
  <c r="AO1603" i="2"/>
  <c r="M1603" i="2"/>
  <c r="AS1597" i="2"/>
  <c r="AS1603" i="2"/>
  <c r="AG1605" i="2"/>
  <c r="X1605" i="2"/>
  <c r="AV1605" i="2"/>
  <c r="S1605" i="2"/>
  <c r="P1607" i="2"/>
  <c r="O1607" i="2"/>
  <c r="AN1607" i="2"/>
  <c r="T1607" i="2"/>
  <c r="AW1609" i="2"/>
  <c r="U1609" i="2"/>
  <c r="T1609" i="2"/>
  <c r="S1609" i="2"/>
  <c r="AP1611" i="2"/>
  <c r="AC1611" i="2"/>
  <c r="AI1609" i="2"/>
  <c r="X1613" i="2"/>
  <c r="AV1613" i="2"/>
  <c r="AC1613" i="2"/>
  <c r="AR1611" i="2"/>
  <c r="Q1613" i="2"/>
  <c r="AR1613" i="2"/>
  <c r="BN1615" i="2"/>
  <c r="BO1615" i="2" s="1"/>
  <c r="AD1587" i="2"/>
  <c r="AA1587" i="2"/>
  <c r="AT1587" i="2"/>
  <c r="AK1587" i="2"/>
  <c r="AG1587" i="2"/>
  <c r="U1587" i="2"/>
  <c r="AB1587" i="2"/>
  <c r="R1587" i="2"/>
  <c r="AI1587" i="2"/>
  <c r="AO1587" i="2"/>
  <c r="M1587" i="2"/>
  <c r="S1587" i="2"/>
  <c r="AR1587" i="2"/>
  <c r="P1587" i="2"/>
  <c r="AQ1587" i="2"/>
  <c r="AU1587" i="2"/>
  <c r="AH1587" i="2"/>
  <c r="AP1587" i="2"/>
  <c r="AN1587" i="2"/>
  <c r="AE1587" i="2"/>
  <c r="AX1587" i="2"/>
  <c r="V1587" i="2"/>
  <c r="AL1587" i="2"/>
  <c r="AF1587" i="2"/>
  <c r="Z1587" i="2"/>
  <c r="X1587" i="2"/>
  <c r="O1587" i="2"/>
  <c r="AC1587" i="2"/>
  <c r="Q1587" i="2"/>
  <c r="AV1587" i="2"/>
  <c r="T1587" i="2"/>
  <c r="AS1587" i="2"/>
  <c r="BR1612" i="2"/>
  <c r="BS1612" i="2" s="1"/>
  <c r="K1613" i="2"/>
  <c r="BR1613" i="2" s="1"/>
  <c r="G1613" i="2"/>
  <c r="BM1612" i="2"/>
  <c r="I1613" i="2"/>
  <c r="J1613" i="2"/>
  <c r="BP1613" i="2" s="1"/>
  <c r="BP1612" i="2"/>
  <c r="BQ1612" i="2" s="1"/>
  <c r="BP1606" i="2"/>
  <c r="BQ1606" i="2" s="1"/>
  <c r="BR1610" i="2"/>
  <c r="BS1610" i="2" s="1"/>
  <c r="K1611" i="2"/>
  <c r="BR1611" i="2" s="1"/>
  <c r="G1611" i="2"/>
  <c r="BM1610" i="2"/>
  <c r="J1611" i="2"/>
  <c r="BP1611" i="2" s="1"/>
  <c r="BP1610" i="2"/>
  <c r="BQ1610" i="2" s="1"/>
  <c r="BP1600" i="2"/>
  <c r="BQ1600" i="2" s="1"/>
  <c r="BR1608" i="2"/>
  <c r="BS1608" i="2" s="1"/>
  <c r="K1609" i="2"/>
  <c r="BR1609" i="2" s="1"/>
  <c r="J1609" i="2"/>
  <c r="BP1609" i="2" s="1"/>
  <c r="BP1608" i="2"/>
  <c r="BQ1608" i="2" s="1"/>
  <c r="G1609" i="2"/>
  <c r="BM1608" i="2"/>
  <c r="BR1606" i="2"/>
  <c r="BS1606" i="2" s="1"/>
  <c r="K1607" i="2"/>
  <c r="BR1607" i="2" s="1"/>
  <c r="BR1604" i="2"/>
  <c r="BS1604" i="2" s="1"/>
  <c r="G1607" i="2"/>
  <c r="BM1606" i="2"/>
  <c r="G1605" i="2"/>
  <c r="BM1604" i="2"/>
  <c r="J1605" i="2"/>
  <c r="BP1605" i="2" s="1"/>
  <c r="BP1604" i="2"/>
  <c r="BQ1604" i="2" s="1"/>
  <c r="K1601" i="2"/>
  <c r="BR1601" i="2" s="1"/>
  <c r="BP1592" i="2"/>
  <c r="BQ1592" i="2" s="1"/>
  <c r="G1603" i="2"/>
  <c r="BM1602" i="2"/>
  <c r="BR1602" i="2"/>
  <c r="BS1602" i="2" s="1"/>
  <c r="K1603" i="2"/>
  <c r="BR1603" i="2" s="1"/>
  <c r="J1603" i="2"/>
  <c r="BP1603" i="2" s="1"/>
  <c r="BP1602" i="2"/>
  <c r="BQ1602" i="2" s="1"/>
  <c r="I1603" i="2"/>
  <c r="G1601" i="2"/>
  <c r="BM1600" i="2"/>
  <c r="K1597" i="2"/>
  <c r="BR1597" i="2" s="1"/>
  <c r="BS1600" i="2"/>
  <c r="BR1598" i="2"/>
  <c r="BS1598" i="2" s="1"/>
  <c r="K1599" i="2"/>
  <c r="BR1599" i="2" s="1"/>
  <c r="J1599" i="2"/>
  <c r="BP1599" i="2" s="1"/>
  <c r="BP1598" i="2"/>
  <c r="BQ1598" i="2" s="1"/>
  <c r="G1599" i="2"/>
  <c r="BM1598" i="2"/>
  <c r="G1597" i="2"/>
  <c r="BM1596" i="2"/>
  <c r="J1597" i="2"/>
  <c r="BP1597" i="2" s="1"/>
  <c r="BP1596" i="2"/>
  <c r="BQ1596" i="2" s="1"/>
  <c r="BS1596" i="2"/>
  <c r="BR1594" i="2"/>
  <c r="BS1594" i="2" s="1"/>
  <c r="K1595" i="2"/>
  <c r="BR1595" i="2" s="1"/>
  <c r="G1595" i="2"/>
  <c r="BM1594" i="2"/>
  <c r="I1595" i="2"/>
  <c r="J1595" i="2"/>
  <c r="BP1595" i="2" s="1"/>
  <c r="BP1594" i="2"/>
  <c r="BQ1594" i="2" s="1"/>
  <c r="G1593" i="2"/>
  <c r="BM1592" i="2"/>
  <c r="BR1592" i="2"/>
  <c r="BS1592" i="2" s="1"/>
  <c r="K1593" i="2"/>
  <c r="BR1593" i="2" s="1"/>
  <c r="J1591" i="2"/>
  <c r="BP1591" i="2" s="1"/>
  <c r="BP1590" i="2"/>
  <c r="BQ1590" i="2" s="1"/>
  <c r="I1591" i="2"/>
  <c r="G1591" i="2"/>
  <c r="BM1590" i="2"/>
  <c r="BR1590" i="2"/>
  <c r="BS1590" i="2" s="1"/>
  <c r="K1591" i="2"/>
  <c r="BR1591" i="2" s="1"/>
  <c r="I1589" i="2"/>
  <c r="BR1588" i="2"/>
  <c r="BS1588" i="2" s="1"/>
  <c r="K1589" i="2"/>
  <c r="BR1589" i="2" s="1"/>
  <c r="G1589" i="2"/>
  <c r="BM1588" i="2"/>
  <c r="J1589" i="2"/>
  <c r="BP1589" i="2" s="1"/>
  <c r="BP1588" i="2"/>
  <c r="BQ1588" i="2" s="1"/>
  <c r="J1587" i="2"/>
  <c r="BP1587" i="2" s="1"/>
  <c r="BP1586" i="2"/>
  <c r="BQ1586" i="2" s="1"/>
  <c r="I1587" i="2"/>
  <c r="G1587" i="2"/>
  <c r="BM1586" i="2"/>
  <c r="BR1586" i="2"/>
  <c r="BS1586" i="2" s="1"/>
  <c r="K1587" i="2"/>
  <c r="BR1587" i="2" s="1"/>
  <c r="BS1601" i="2" l="1"/>
  <c r="BS1607" i="2"/>
  <c r="BQ1599" i="2"/>
  <c r="BQ1601" i="2"/>
  <c r="BS1597" i="2"/>
  <c r="BS1593" i="2"/>
  <c r="BQ1611" i="2"/>
  <c r="BS1605" i="2"/>
  <c r="BQ1607" i="2"/>
  <c r="BQ1593" i="2"/>
  <c r="BQ1597" i="2"/>
  <c r="BS1609" i="2"/>
  <c r="BS1599" i="2"/>
  <c r="BQ1605" i="2"/>
  <c r="BN1610" i="2"/>
  <c r="BO1610" i="2" s="1"/>
  <c r="BQ1609" i="2"/>
  <c r="BS1611" i="2"/>
  <c r="BS1613" i="2"/>
  <c r="BQ1613" i="2"/>
  <c r="BN1612" i="2"/>
  <c r="BO1612" i="2" s="1"/>
  <c r="BJ1613" i="2"/>
  <c r="BM1613" i="2"/>
  <c r="BN1606" i="2"/>
  <c r="BO1606" i="2" s="1"/>
  <c r="BN1604" i="2"/>
  <c r="BO1604" i="2" s="1"/>
  <c r="BN1608" i="2"/>
  <c r="BO1608" i="2" s="1"/>
  <c r="BJ1611" i="2"/>
  <c r="BM1611" i="2"/>
  <c r="BJ1609" i="2"/>
  <c r="BM1609" i="2"/>
  <c r="BN1600" i="2"/>
  <c r="BO1600" i="2" s="1"/>
  <c r="BN1596" i="2"/>
  <c r="BO1596" i="2" s="1"/>
  <c r="BJ1607" i="2"/>
  <c r="BM1607" i="2"/>
  <c r="BN1598" i="2"/>
  <c r="BO1598" i="2" s="1"/>
  <c r="BN1602" i="2"/>
  <c r="BO1602" i="2" s="1"/>
  <c r="BJ1605" i="2"/>
  <c r="BM1605" i="2"/>
  <c r="BS1603" i="2"/>
  <c r="BQ1603" i="2"/>
  <c r="BJ1603" i="2"/>
  <c r="BM1603" i="2"/>
  <c r="BJ1601" i="2"/>
  <c r="BM1601" i="2"/>
  <c r="BJ1599" i="2"/>
  <c r="BM1599" i="2"/>
  <c r="BJ1597" i="2"/>
  <c r="BM1597" i="2"/>
  <c r="BN1594" i="2"/>
  <c r="BO1594" i="2" s="1"/>
  <c r="BS1595" i="2"/>
  <c r="BQ1595" i="2"/>
  <c r="BN1588" i="2"/>
  <c r="BO1588" i="2" s="1"/>
  <c r="BJ1595" i="2"/>
  <c r="BM1595" i="2"/>
  <c r="BN1592" i="2"/>
  <c r="BO1592" i="2" s="1"/>
  <c r="BJ1593" i="2"/>
  <c r="BM1593" i="2"/>
  <c r="BN1590" i="2"/>
  <c r="BO1590" i="2" s="1"/>
  <c r="BJ1591" i="2"/>
  <c r="BM1591" i="2"/>
  <c r="BS1591" i="2"/>
  <c r="BQ1591" i="2"/>
  <c r="BN1586" i="2"/>
  <c r="BO1586" i="2" s="1"/>
  <c r="BJ1589" i="2"/>
  <c r="BM1589" i="2"/>
  <c r="BS1589" i="2"/>
  <c r="BQ1589" i="2"/>
  <c r="BM1587" i="2"/>
  <c r="BJ1587" i="2"/>
  <c r="BQ1587" i="2"/>
  <c r="BS1587" i="2"/>
  <c r="BN1599" i="2" l="1"/>
  <c r="BO1599" i="2" s="1"/>
  <c r="BN1601" i="2"/>
  <c r="BO1601" i="2" s="1"/>
  <c r="BN1597" i="2"/>
  <c r="BO1597" i="2" s="1"/>
  <c r="BN1611" i="2"/>
  <c r="BO1611" i="2" s="1"/>
  <c r="BN1607" i="2"/>
  <c r="BO1607" i="2" s="1"/>
  <c r="BN1593" i="2"/>
  <c r="BO1593" i="2" s="1"/>
  <c r="BN1609" i="2"/>
  <c r="BO1609" i="2" s="1"/>
  <c r="BN1605" i="2"/>
  <c r="BO1605" i="2" s="1"/>
  <c r="BN1613" i="2"/>
  <c r="BO1613" i="2" s="1"/>
  <c r="BN1603" i="2"/>
  <c r="BO1603" i="2" s="1"/>
  <c r="BN1595" i="2"/>
  <c r="BO1595" i="2" s="1"/>
  <c r="BN1591" i="2"/>
  <c r="BO1591" i="2" s="1"/>
  <c r="BN1589" i="2"/>
  <c r="BO1589" i="2" s="1"/>
  <c r="BN1587" i="2"/>
  <c r="BO1587" i="2" s="1"/>
  <c r="BB181" i="2" l="1"/>
  <c r="AX180" i="2"/>
  <c r="AW180" i="2"/>
  <c r="AV180" i="2"/>
  <c r="AU180" i="2"/>
  <c r="AT180" i="2"/>
  <c r="AS180" i="2"/>
  <c r="AR180" i="2"/>
  <c r="AQ180" i="2"/>
  <c r="AP180" i="2"/>
  <c r="AO180" i="2"/>
  <c r="AN180" i="2"/>
  <c r="AL180" i="2"/>
  <c r="AK180" i="2"/>
  <c r="AI180" i="2"/>
  <c r="AH180" i="2"/>
  <c r="AG180" i="2"/>
  <c r="AF180" i="2"/>
  <c r="AE180" i="2"/>
  <c r="AD180" i="2"/>
  <c r="AC180" i="2"/>
  <c r="AB180" i="2"/>
  <c r="AA180" i="2"/>
  <c r="Z180" i="2"/>
  <c r="Y180" i="2"/>
  <c r="Y181" i="2" s="1"/>
  <c r="X180" i="2"/>
  <c r="V180" i="2"/>
  <c r="U180" i="2"/>
  <c r="T180" i="2"/>
  <c r="S180" i="2"/>
  <c r="R180" i="2"/>
  <c r="Q180" i="2"/>
  <c r="P180" i="2"/>
  <c r="O180" i="2"/>
  <c r="N180" i="2"/>
  <c r="N181" i="2" s="1"/>
  <c r="M180" i="2"/>
  <c r="K180" i="2"/>
  <c r="J180" i="2"/>
  <c r="I180" i="2"/>
  <c r="H180" i="2"/>
  <c r="G180" i="2"/>
  <c r="H181" i="2" l="1"/>
  <c r="I181" i="2"/>
  <c r="J181" i="2"/>
  <c r="K181" i="2"/>
  <c r="G181" i="2"/>
  <c r="Q181" i="2"/>
  <c r="Z181" i="2"/>
  <c r="AH181" i="2"/>
  <c r="AR181" i="2"/>
  <c r="R181" i="2"/>
  <c r="AA181" i="2"/>
  <c r="AI181" i="2"/>
  <c r="AS181" i="2"/>
  <c r="S181" i="2"/>
  <c r="AB181" i="2"/>
  <c r="AK181" i="2"/>
  <c r="AT181" i="2"/>
  <c r="T181" i="2"/>
  <c r="AC181" i="2"/>
  <c r="AL181" i="2"/>
  <c r="AU181" i="2"/>
  <c r="M181" i="2"/>
  <c r="U181" i="2"/>
  <c r="AD181" i="2"/>
  <c r="AN181" i="2"/>
  <c r="AV181" i="2"/>
  <c r="V181" i="2"/>
  <c r="AE181" i="2"/>
  <c r="AO181" i="2"/>
  <c r="AW181" i="2"/>
  <c r="O181" i="2"/>
  <c r="X181" i="2"/>
  <c r="AF181" i="2"/>
  <c r="AP181" i="2"/>
  <c r="AX181" i="2"/>
  <c r="P181" i="2"/>
  <c r="AG181" i="2"/>
  <c r="AQ181" i="2"/>
  <c r="BL590" i="2" l="1"/>
  <c r="BK590" i="2"/>
  <c r="BH590" i="2"/>
  <c r="BG590" i="2"/>
  <c r="BE590" i="2"/>
  <c r="BD590" i="2"/>
  <c r="BC590" i="2"/>
  <c r="BA590" i="2"/>
  <c r="AZ590" i="2"/>
  <c r="K590" i="2"/>
  <c r="BR590" i="2" s="1"/>
  <c r="J590" i="2"/>
  <c r="BP590" i="2" s="1"/>
  <c r="I590" i="2"/>
  <c r="H590" i="2"/>
  <c r="G590" i="2"/>
  <c r="BJ590" i="2" s="1"/>
  <c r="BR589" i="2"/>
  <c r="BS589" i="2" s="1"/>
  <c r="BP589" i="2"/>
  <c r="BQ589" i="2" s="1"/>
  <c r="BM589" i="2"/>
  <c r="C589" i="2"/>
  <c r="AU589" i="2" s="1"/>
  <c r="B589" i="2"/>
  <c r="BL392" i="2"/>
  <c r="BK392" i="2"/>
  <c r="BH392" i="2"/>
  <c r="BG392" i="2"/>
  <c r="BE392" i="2"/>
  <c r="BD392" i="2"/>
  <c r="BC392" i="2"/>
  <c r="BA392" i="2"/>
  <c r="AZ392" i="2"/>
  <c r="C391" i="2"/>
  <c r="AU391" i="2" s="1"/>
  <c r="B391" i="2"/>
  <c r="AU590" i="2" l="1"/>
  <c r="AU392" i="2"/>
  <c r="M391" i="2"/>
  <c r="AD391" i="2"/>
  <c r="AV391" i="2"/>
  <c r="BM590" i="2"/>
  <c r="AV589" i="2"/>
  <c r="AR589" i="2"/>
  <c r="AN589" i="2"/>
  <c r="BS590" i="2"/>
  <c r="Q391" i="2"/>
  <c r="AH391" i="2"/>
  <c r="AO589" i="2"/>
  <c r="AS589" i="2"/>
  <c r="AW589" i="2"/>
  <c r="BQ590" i="2"/>
  <c r="AP589" i="2"/>
  <c r="AT589" i="2"/>
  <c r="AX589" i="2"/>
  <c r="U391" i="2"/>
  <c r="AN391" i="2"/>
  <c r="H391" i="2"/>
  <c r="Z391" i="2"/>
  <c r="AR391" i="2"/>
  <c r="AQ589" i="2"/>
  <c r="I391" i="2"/>
  <c r="N391" i="2"/>
  <c r="N392" i="2" s="1"/>
  <c r="R391" i="2"/>
  <c r="V391" i="2"/>
  <c r="AA391" i="2"/>
  <c r="AE391" i="2"/>
  <c r="AI391" i="2"/>
  <c r="AO391" i="2"/>
  <c r="AS391" i="2"/>
  <c r="AW391" i="2"/>
  <c r="J391" i="2"/>
  <c r="O391" i="2"/>
  <c r="S391" i="2"/>
  <c r="X391" i="2"/>
  <c r="AB391" i="2"/>
  <c r="AF391" i="2"/>
  <c r="AK391" i="2"/>
  <c r="AP391" i="2"/>
  <c r="AT391" i="2"/>
  <c r="AX391" i="2"/>
  <c r="G391" i="2"/>
  <c r="K391" i="2"/>
  <c r="P391" i="2"/>
  <c r="T391" i="2"/>
  <c r="Y391" i="2"/>
  <c r="Y392" i="2" s="1"/>
  <c r="AC391" i="2"/>
  <c r="AG391" i="2"/>
  <c r="AL391" i="2"/>
  <c r="AQ391" i="2"/>
  <c r="BH1746" i="2"/>
  <c r="BH1742" i="2"/>
  <c r="BH1744" i="2"/>
  <c r="AQ392" i="2" l="1"/>
  <c r="S392" i="2"/>
  <c r="AA392" i="2"/>
  <c r="AS590" i="2"/>
  <c r="AX392" i="2"/>
  <c r="O392" i="2"/>
  <c r="V392" i="2"/>
  <c r="AN392" i="2"/>
  <c r="AO590" i="2"/>
  <c r="AV392" i="2"/>
  <c r="AG392" i="2"/>
  <c r="AT392" i="2"/>
  <c r="R392" i="2"/>
  <c r="U392" i="2"/>
  <c r="AH392" i="2"/>
  <c r="AD392" i="2"/>
  <c r="AL392" i="2"/>
  <c r="AC392" i="2"/>
  <c r="AP392" i="2"/>
  <c r="AW392" i="2"/>
  <c r="AX590" i="2"/>
  <c r="Q392" i="2"/>
  <c r="M392" i="2"/>
  <c r="AS392" i="2"/>
  <c r="AT590" i="2"/>
  <c r="AK392" i="2"/>
  <c r="T392" i="2"/>
  <c r="AF392" i="2"/>
  <c r="AO392" i="2"/>
  <c r="AQ590" i="2"/>
  <c r="AP590" i="2"/>
  <c r="AN590" i="2"/>
  <c r="BN590" i="2" s="1"/>
  <c r="BO590" i="2" s="1"/>
  <c r="AI392" i="2"/>
  <c r="AR590" i="2"/>
  <c r="P392" i="2"/>
  <c r="AB392" i="2"/>
  <c r="AR392" i="2"/>
  <c r="X392" i="2"/>
  <c r="AE392" i="2"/>
  <c r="Z392" i="2"/>
  <c r="AW590" i="2"/>
  <c r="AV590" i="2"/>
  <c r="H392" i="2"/>
  <c r="BN589" i="2"/>
  <c r="BO589" i="2" s="1"/>
  <c r="J392" i="2"/>
  <c r="BP392" i="2" s="1"/>
  <c r="BP391" i="2"/>
  <c r="BQ391" i="2" s="1"/>
  <c r="K392" i="2"/>
  <c r="BR392" i="2" s="1"/>
  <c r="BR391" i="2"/>
  <c r="BS391" i="2" s="1"/>
  <c r="G392" i="2"/>
  <c r="BM391" i="2"/>
  <c r="I392" i="2"/>
  <c r="BN391" i="2" l="1"/>
  <c r="BO391" i="2" s="1"/>
  <c r="BS392" i="2"/>
  <c r="BQ392" i="2"/>
  <c r="BJ392" i="2"/>
  <c r="BM392" i="2"/>
  <c r="BR1746" i="2"/>
  <c r="BP1746" i="2"/>
  <c r="BL1746" i="2"/>
  <c r="BK1746" i="2"/>
  <c r="BG1746" i="2"/>
  <c r="BE1746" i="2"/>
  <c r="BD1746" i="2"/>
  <c r="BC1746" i="2"/>
  <c r="BA1746" i="2"/>
  <c r="AZ1746" i="2"/>
  <c r="AX1746" i="2"/>
  <c r="AW1746" i="2"/>
  <c r="AV1746" i="2"/>
  <c r="AU1746" i="2"/>
  <c r="AT1746" i="2"/>
  <c r="AS1746" i="2"/>
  <c r="AR1746" i="2"/>
  <c r="AQ1746" i="2"/>
  <c r="AP1746" i="2"/>
  <c r="AO1746" i="2"/>
  <c r="AN1746" i="2"/>
  <c r="AL1746" i="2"/>
  <c r="AK1746" i="2"/>
  <c r="AI1746" i="2"/>
  <c r="AH1746" i="2"/>
  <c r="AG1746" i="2"/>
  <c r="AF1746" i="2"/>
  <c r="AE1746" i="2"/>
  <c r="AD1746" i="2"/>
  <c r="AC1746" i="2"/>
  <c r="AB1746" i="2"/>
  <c r="Z1746" i="2"/>
  <c r="Y1746" i="2"/>
  <c r="X1746" i="2"/>
  <c r="V1746" i="2"/>
  <c r="U1746" i="2"/>
  <c r="T1746" i="2"/>
  <c r="S1746" i="2"/>
  <c r="R1746" i="2"/>
  <c r="Q1746" i="2"/>
  <c r="O1746" i="2"/>
  <c r="N1746" i="2"/>
  <c r="M1746" i="2"/>
  <c r="H1746" i="2"/>
  <c r="G1746" i="2"/>
  <c r="BJ1746" i="2" s="1"/>
  <c r="BR1745" i="2"/>
  <c r="BS1745" i="2" s="1"/>
  <c r="BP1745" i="2"/>
  <c r="BQ1745" i="2" s="1"/>
  <c r="BM1745" i="2"/>
  <c r="B1745" i="2"/>
  <c r="BR1744" i="2"/>
  <c r="BP1744" i="2"/>
  <c r="BL1744" i="2"/>
  <c r="BK1744" i="2"/>
  <c r="BG1744" i="2"/>
  <c r="BE1744" i="2"/>
  <c r="BD1744" i="2"/>
  <c r="BC1744" i="2"/>
  <c r="BA1744" i="2"/>
  <c r="AZ1744" i="2"/>
  <c r="AX1744" i="2"/>
  <c r="AW1744" i="2"/>
  <c r="AV1744" i="2"/>
  <c r="AU1744" i="2"/>
  <c r="AT1744" i="2"/>
  <c r="AS1744" i="2"/>
  <c r="AR1744" i="2"/>
  <c r="AQ1744" i="2"/>
  <c r="AP1744" i="2"/>
  <c r="AO1744" i="2"/>
  <c r="AN1744" i="2"/>
  <c r="AL1744" i="2"/>
  <c r="AK1744" i="2"/>
  <c r="AI1744" i="2"/>
  <c r="AH1744" i="2"/>
  <c r="AG1744" i="2"/>
  <c r="AF1744" i="2"/>
  <c r="AE1744" i="2"/>
  <c r="AD1744" i="2"/>
  <c r="AC1744" i="2"/>
  <c r="AB1744" i="2"/>
  <c r="Z1744" i="2"/>
  <c r="Y1744" i="2"/>
  <c r="X1744" i="2"/>
  <c r="V1744" i="2"/>
  <c r="U1744" i="2"/>
  <c r="T1744" i="2"/>
  <c r="S1744" i="2"/>
  <c r="R1744" i="2"/>
  <c r="Q1744" i="2"/>
  <c r="O1744" i="2"/>
  <c r="N1744" i="2"/>
  <c r="M1744" i="2"/>
  <c r="H1744" i="2"/>
  <c r="G1744" i="2"/>
  <c r="BJ1744" i="2" s="1"/>
  <c r="BR1743" i="2"/>
  <c r="BS1743" i="2" s="1"/>
  <c r="BP1743" i="2"/>
  <c r="BQ1743" i="2" s="1"/>
  <c r="BM1743" i="2"/>
  <c r="B1743" i="2"/>
  <c r="BR1742" i="2"/>
  <c r="BP1742" i="2"/>
  <c r="BL1742" i="2"/>
  <c r="BK1742" i="2"/>
  <c r="BG1742" i="2"/>
  <c r="BE1742" i="2"/>
  <c r="BD1742" i="2"/>
  <c r="BC1742" i="2"/>
  <c r="BA1742" i="2"/>
  <c r="AZ1742" i="2"/>
  <c r="AX1742" i="2"/>
  <c r="AW1742" i="2"/>
  <c r="AV1742" i="2"/>
  <c r="AU1742" i="2"/>
  <c r="AT1742" i="2"/>
  <c r="AS1742" i="2"/>
  <c r="AR1742" i="2"/>
  <c r="AQ1742" i="2"/>
  <c r="AP1742" i="2"/>
  <c r="AO1742" i="2"/>
  <c r="AN1742" i="2"/>
  <c r="AL1742" i="2"/>
  <c r="AK1742" i="2"/>
  <c r="AI1742" i="2"/>
  <c r="AH1742" i="2"/>
  <c r="AG1742" i="2"/>
  <c r="AF1742" i="2"/>
  <c r="AE1742" i="2"/>
  <c r="AD1742" i="2"/>
  <c r="AC1742" i="2"/>
  <c r="AB1742" i="2"/>
  <c r="Z1742" i="2"/>
  <c r="Y1742" i="2"/>
  <c r="X1742" i="2"/>
  <c r="V1742" i="2"/>
  <c r="U1742" i="2"/>
  <c r="T1742" i="2"/>
  <c r="S1742" i="2"/>
  <c r="R1742" i="2"/>
  <c r="Q1742" i="2"/>
  <c r="O1742" i="2"/>
  <c r="N1742" i="2"/>
  <c r="M1742" i="2"/>
  <c r="H1742" i="2"/>
  <c r="G1742" i="2"/>
  <c r="BR1741" i="2"/>
  <c r="BS1741" i="2" s="1"/>
  <c r="BP1741" i="2"/>
  <c r="BQ1741" i="2" s="1"/>
  <c r="BM1741" i="2"/>
  <c r="B1741" i="2"/>
  <c r="BN392" i="2" l="1"/>
  <c r="BO392" i="2" s="1"/>
  <c r="BQ1744" i="2"/>
  <c r="BN1745" i="2"/>
  <c r="BO1745" i="2" s="1"/>
  <c r="BS1742" i="2"/>
  <c r="BM1744" i="2"/>
  <c r="BQ1742" i="2"/>
  <c r="BS1744" i="2"/>
  <c r="BQ1746" i="2"/>
  <c r="BM1742" i="2"/>
  <c r="BM1746" i="2"/>
  <c r="BS1746" i="2"/>
  <c r="BN1741" i="2"/>
  <c r="BO1741" i="2" s="1"/>
  <c r="BN1743" i="2"/>
  <c r="BO1743" i="2" s="1"/>
  <c r="BJ1742" i="2"/>
  <c r="BN1744" i="2" l="1"/>
  <c r="BO1744" i="2" s="1"/>
  <c r="BN1746" i="2"/>
  <c r="BO1746" i="2" s="1"/>
  <c r="BN1742" i="2"/>
  <c r="BO1742" i="2" s="1"/>
  <c r="I1334" i="2" l="1"/>
  <c r="BR1740" i="2" l="1"/>
  <c r="BP1740" i="2"/>
  <c r="BL1740" i="2"/>
  <c r="BK1740" i="2"/>
  <c r="BH1740" i="2"/>
  <c r="BG1740" i="2"/>
  <c r="BE1740" i="2"/>
  <c r="BD1740" i="2"/>
  <c r="BC1740" i="2"/>
  <c r="BA1740" i="2"/>
  <c r="AZ1740" i="2"/>
  <c r="AX1740" i="2"/>
  <c r="AW1740" i="2"/>
  <c r="AV1740" i="2"/>
  <c r="AU1740" i="2"/>
  <c r="AT1740" i="2"/>
  <c r="AS1740" i="2"/>
  <c r="AR1740" i="2"/>
  <c r="AQ1740" i="2"/>
  <c r="AP1740" i="2"/>
  <c r="AO1740" i="2"/>
  <c r="AN1740" i="2"/>
  <c r="AL1740" i="2"/>
  <c r="AK1740" i="2"/>
  <c r="AI1740" i="2"/>
  <c r="AH1740" i="2"/>
  <c r="AG1740" i="2"/>
  <c r="AF1740" i="2"/>
  <c r="AE1740" i="2"/>
  <c r="AD1740" i="2"/>
  <c r="AC1740" i="2"/>
  <c r="AB1740" i="2"/>
  <c r="Z1740" i="2"/>
  <c r="Y1740" i="2"/>
  <c r="X1740" i="2"/>
  <c r="V1740" i="2"/>
  <c r="U1740" i="2"/>
  <c r="T1740" i="2"/>
  <c r="S1740" i="2"/>
  <c r="R1740" i="2"/>
  <c r="Q1740" i="2"/>
  <c r="O1740" i="2"/>
  <c r="N1740" i="2"/>
  <c r="M1740" i="2"/>
  <c r="H1740" i="2"/>
  <c r="G1740" i="2"/>
  <c r="BJ1740" i="2" s="1"/>
  <c r="BR1739" i="2"/>
  <c r="BS1739" i="2" s="1"/>
  <c r="BP1739" i="2"/>
  <c r="BQ1739" i="2" s="1"/>
  <c r="BM1739" i="2"/>
  <c r="BB1738" i="2"/>
  <c r="AX1737" i="2"/>
  <c r="AW1737" i="2"/>
  <c r="AV1737" i="2"/>
  <c r="AU1737" i="2"/>
  <c r="AT1737" i="2"/>
  <c r="AS1737" i="2"/>
  <c r="AR1737" i="2"/>
  <c r="AQ1737" i="2"/>
  <c r="AP1737" i="2"/>
  <c r="AO1737" i="2"/>
  <c r="AN1737" i="2"/>
  <c r="AL1737" i="2"/>
  <c r="AK1737" i="2"/>
  <c r="AI1737" i="2"/>
  <c r="AH1737" i="2"/>
  <c r="AG1737" i="2"/>
  <c r="AF1737" i="2"/>
  <c r="AE1737" i="2"/>
  <c r="AD1737" i="2"/>
  <c r="AC1737" i="2"/>
  <c r="AB1737" i="2"/>
  <c r="AA1737" i="2"/>
  <c r="Z1737" i="2"/>
  <c r="Y1737" i="2"/>
  <c r="Y1738" i="2" s="1"/>
  <c r="X1737" i="2"/>
  <c r="V1737" i="2"/>
  <c r="U1737" i="2"/>
  <c r="T1737" i="2"/>
  <c r="S1737" i="2"/>
  <c r="R1737" i="2"/>
  <c r="Q1737" i="2"/>
  <c r="P1737" i="2"/>
  <c r="O1737" i="2"/>
  <c r="N1737" i="2"/>
  <c r="N1738" i="2" s="1"/>
  <c r="M1737" i="2"/>
  <c r="K1737" i="2"/>
  <c r="J1737" i="2"/>
  <c r="I1737" i="2"/>
  <c r="H1737" i="2"/>
  <c r="G1737" i="2"/>
  <c r="I1738" i="2" l="1"/>
  <c r="J1738" i="2"/>
  <c r="H1738" i="2"/>
  <c r="K1738" i="2"/>
  <c r="G1738" i="2"/>
  <c r="BQ1740" i="2"/>
  <c r="Q1738" i="2"/>
  <c r="Z1738" i="2"/>
  <c r="AH1738" i="2"/>
  <c r="AR1738" i="2"/>
  <c r="R1738" i="2"/>
  <c r="AA1738" i="2"/>
  <c r="AI1738" i="2"/>
  <c r="AS1738" i="2"/>
  <c r="S1738" i="2"/>
  <c r="AB1738" i="2"/>
  <c r="AK1738" i="2"/>
  <c r="AT1738" i="2"/>
  <c r="T1738" i="2"/>
  <c r="AC1738" i="2"/>
  <c r="AL1738" i="2"/>
  <c r="AU1738" i="2"/>
  <c r="M1738" i="2"/>
  <c r="U1738" i="2"/>
  <c r="AD1738" i="2"/>
  <c r="AN1738" i="2"/>
  <c r="AV1738" i="2"/>
  <c r="V1738" i="2"/>
  <c r="AE1738" i="2"/>
  <c r="AO1738" i="2"/>
  <c r="AW1738" i="2"/>
  <c r="O1738" i="2"/>
  <c r="X1738" i="2"/>
  <c r="AF1738" i="2"/>
  <c r="AP1738" i="2"/>
  <c r="AX1738" i="2"/>
  <c r="P1738" i="2"/>
  <c r="AG1738" i="2"/>
  <c r="AQ1738" i="2"/>
  <c r="BS1740" i="2"/>
  <c r="BN1739" i="2"/>
  <c r="BO1739" i="2" s="1"/>
  <c r="BM1740" i="2"/>
  <c r="BL179" i="2"/>
  <c r="BK179" i="2"/>
  <c r="BH179" i="2"/>
  <c r="BG179" i="2"/>
  <c r="BE179" i="2"/>
  <c r="BD179" i="2"/>
  <c r="BC179" i="2"/>
  <c r="BB179" i="2"/>
  <c r="BA179" i="2"/>
  <c r="AZ179" i="2"/>
  <c r="C178" i="2"/>
  <c r="AR178" i="2" s="1"/>
  <c r="B178" i="2"/>
  <c r="BN1740" i="2" l="1"/>
  <c r="BO1740" i="2" s="1"/>
  <c r="AR179" i="2"/>
  <c r="N178" i="2"/>
  <c r="N179" i="2" s="1"/>
  <c r="AA178" i="2"/>
  <c r="AB178" i="2"/>
  <c r="AK178" i="2"/>
  <c r="AT178" i="2"/>
  <c r="R178" i="2"/>
  <c r="AI178" i="2"/>
  <c r="AS178" i="2"/>
  <c r="J178" i="2"/>
  <c r="K178" i="2"/>
  <c r="T178" i="2"/>
  <c r="AC178" i="2"/>
  <c r="AL178" i="2"/>
  <c r="AU178" i="2"/>
  <c r="I178" i="2"/>
  <c r="S178" i="2"/>
  <c r="M178" i="2"/>
  <c r="U178" i="2"/>
  <c r="AD178" i="2"/>
  <c r="AN178" i="2"/>
  <c r="AV178" i="2"/>
  <c r="AE178" i="2"/>
  <c r="O178" i="2"/>
  <c r="X178" i="2"/>
  <c r="AF178" i="2"/>
  <c r="AP178" i="2"/>
  <c r="AX178" i="2"/>
  <c r="V178" i="2"/>
  <c r="AO178" i="2"/>
  <c r="Y178" i="2"/>
  <c r="Y179" i="2" s="1"/>
  <c r="AQ178" i="2"/>
  <c r="AW178" i="2"/>
  <c r="G178" i="2"/>
  <c r="P178" i="2"/>
  <c r="AG178" i="2"/>
  <c r="H178" i="2"/>
  <c r="Q178" i="2"/>
  <c r="Z178" i="2"/>
  <c r="AH178" i="2"/>
  <c r="M1330" i="2"/>
  <c r="AF179" i="2" l="1"/>
  <c r="M179" i="2"/>
  <c r="X179" i="2"/>
  <c r="S179" i="2"/>
  <c r="AS179" i="2"/>
  <c r="O179" i="2"/>
  <c r="AI179" i="2"/>
  <c r="AQ179" i="2"/>
  <c r="AE179" i="2"/>
  <c r="AU179" i="2"/>
  <c r="R179" i="2"/>
  <c r="AH179" i="2"/>
  <c r="Q179" i="2"/>
  <c r="AO179" i="2"/>
  <c r="AV179" i="2"/>
  <c r="AL179" i="2"/>
  <c r="AT179" i="2"/>
  <c r="Z179" i="2"/>
  <c r="V179" i="2"/>
  <c r="AN179" i="2"/>
  <c r="AC179" i="2"/>
  <c r="AK179" i="2"/>
  <c r="AG179" i="2"/>
  <c r="AX179" i="2"/>
  <c r="AD179" i="2"/>
  <c r="T179" i="2"/>
  <c r="AB179" i="2"/>
  <c r="AW179" i="2"/>
  <c r="P179" i="2"/>
  <c r="AP179" i="2"/>
  <c r="U179" i="2"/>
  <c r="AA179" i="2"/>
  <c r="H179" i="2"/>
  <c r="G179" i="2"/>
  <c r="BM178" i="2"/>
  <c r="J179" i="2"/>
  <c r="BP179" i="2" s="1"/>
  <c r="BP178" i="2"/>
  <c r="BQ178" i="2" s="1"/>
  <c r="I179" i="2"/>
  <c r="BR178" i="2"/>
  <c r="BS178" i="2" s="1"/>
  <c r="K179" i="2"/>
  <c r="BR179" i="2" s="1"/>
  <c r="BL638" i="2"/>
  <c r="BK638" i="2"/>
  <c r="BH638" i="2"/>
  <c r="BG638" i="2"/>
  <c r="BE638" i="2"/>
  <c r="BD638" i="2"/>
  <c r="BC638" i="2"/>
  <c r="BA638" i="2"/>
  <c r="AZ638" i="2"/>
  <c r="K638" i="2"/>
  <c r="BR638" i="2" s="1"/>
  <c r="J638" i="2"/>
  <c r="BP638" i="2" s="1"/>
  <c r="I638" i="2"/>
  <c r="H638" i="2"/>
  <c r="G638" i="2"/>
  <c r="BJ638" i="2" s="1"/>
  <c r="BR637" i="2"/>
  <c r="BS637" i="2" s="1"/>
  <c r="BP637" i="2"/>
  <c r="BQ637" i="2" s="1"/>
  <c r="BM637" i="2"/>
  <c r="C637" i="2"/>
  <c r="AU637" i="2" s="1"/>
  <c r="B637" i="2"/>
  <c r="BL436" i="2"/>
  <c r="BK436" i="2"/>
  <c r="BH436" i="2"/>
  <c r="BG436" i="2"/>
  <c r="BE436" i="2"/>
  <c r="BD436" i="2"/>
  <c r="BC436" i="2"/>
  <c r="BA436" i="2"/>
  <c r="AZ436" i="2"/>
  <c r="C435" i="2"/>
  <c r="AU435" i="2" s="1"/>
  <c r="B435" i="2"/>
  <c r="AU436" i="2" l="1"/>
  <c r="AU638" i="2"/>
  <c r="BN178" i="2"/>
  <c r="BO178" i="2" s="1"/>
  <c r="BS179" i="2"/>
  <c r="BQ179" i="2"/>
  <c r="BJ179" i="2"/>
  <c r="BM179" i="2"/>
  <c r="BM638" i="2"/>
  <c r="AR637" i="2"/>
  <c r="AS637" i="2"/>
  <c r="AO637" i="2"/>
  <c r="AW637" i="2"/>
  <c r="AN637" i="2"/>
  <c r="AV637" i="2"/>
  <c r="BS638" i="2"/>
  <c r="BQ638" i="2"/>
  <c r="AP637" i="2"/>
  <c r="AT637" i="2"/>
  <c r="AX637" i="2"/>
  <c r="AQ637" i="2"/>
  <c r="AN435" i="2"/>
  <c r="U435" i="2"/>
  <c r="H435" i="2"/>
  <c r="Z435" i="2"/>
  <c r="AR435" i="2"/>
  <c r="M435" i="2"/>
  <c r="AD435" i="2"/>
  <c r="AV435" i="2"/>
  <c r="Q435" i="2"/>
  <c r="AH435" i="2"/>
  <c r="I435" i="2"/>
  <c r="N435" i="2"/>
  <c r="N436" i="2" s="1"/>
  <c r="R435" i="2"/>
  <c r="V435" i="2"/>
  <c r="AA435" i="2"/>
  <c r="AE435" i="2"/>
  <c r="AI435" i="2"/>
  <c r="AO435" i="2"/>
  <c r="AS435" i="2"/>
  <c r="AW435" i="2"/>
  <c r="J435" i="2"/>
  <c r="X435" i="2"/>
  <c r="AK435" i="2"/>
  <c r="AX435" i="2"/>
  <c r="O435" i="2"/>
  <c r="S435" i="2"/>
  <c r="AB435" i="2"/>
  <c r="AF435" i="2"/>
  <c r="AP435" i="2"/>
  <c r="AT435" i="2"/>
  <c r="G435" i="2"/>
  <c r="K435" i="2"/>
  <c r="P435" i="2"/>
  <c r="T435" i="2"/>
  <c r="Y435" i="2"/>
  <c r="Y436" i="2" s="1"/>
  <c r="AC435" i="2"/>
  <c r="AG435" i="2"/>
  <c r="AL435" i="2"/>
  <c r="AQ435" i="2"/>
  <c r="BH1336" i="2"/>
  <c r="BG1336" i="2"/>
  <c r="BE1336" i="2"/>
  <c r="BD1336" i="2"/>
  <c r="BC1336" i="2"/>
  <c r="BA1336" i="2"/>
  <c r="AZ1336" i="2"/>
  <c r="AX1336" i="2"/>
  <c r="AW1336" i="2"/>
  <c r="AV1336" i="2"/>
  <c r="AU1336" i="2"/>
  <c r="AT1336" i="2"/>
  <c r="AS1336" i="2"/>
  <c r="AR1336" i="2"/>
  <c r="AQ1336" i="2"/>
  <c r="AP1336" i="2"/>
  <c r="AO1336" i="2"/>
  <c r="AN1336" i="2"/>
  <c r="AL1336" i="2"/>
  <c r="AK1336" i="2"/>
  <c r="AI1336" i="2"/>
  <c r="AH1336" i="2"/>
  <c r="AG1336" i="2"/>
  <c r="AF1336" i="2"/>
  <c r="AE1336" i="2"/>
  <c r="AD1336" i="2"/>
  <c r="AC1336" i="2"/>
  <c r="AB1336" i="2"/>
  <c r="Z1336" i="2"/>
  <c r="Y1336" i="2"/>
  <c r="X1336" i="2"/>
  <c r="V1336" i="2"/>
  <c r="U1336" i="2"/>
  <c r="S1336" i="2"/>
  <c r="R1336" i="2"/>
  <c r="Q1336" i="2"/>
  <c r="O1336" i="2"/>
  <c r="N1336" i="2"/>
  <c r="K1336" i="2"/>
  <c r="BR1336" i="2" s="1"/>
  <c r="J1336" i="2"/>
  <c r="BP1336" i="2" s="1"/>
  <c r="H1336" i="2"/>
  <c r="G1336" i="2"/>
  <c r="BJ1336" i="2" s="1"/>
  <c r="BR1335" i="2"/>
  <c r="BS1335" i="2" s="1"/>
  <c r="BP1335" i="2"/>
  <c r="BQ1335" i="2" s="1"/>
  <c r="BM1335" i="2"/>
  <c r="B1335" i="2"/>
  <c r="T436" i="2" l="1"/>
  <c r="S436" i="2"/>
  <c r="AO436" i="2"/>
  <c r="AH436" i="2"/>
  <c r="U436" i="2"/>
  <c r="AV638" i="2"/>
  <c r="P436" i="2"/>
  <c r="O436" i="2"/>
  <c r="AI436" i="2"/>
  <c r="Q436" i="2"/>
  <c r="AN436" i="2"/>
  <c r="AN638" i="2"/>
  <c r="BN638" i="2" s="1"/>
  <c r="BO638" i="2" s="1"/>
  <c r="AX436" i="2"/>
  <c r="AE436" i="2"/>
  <c r="AV436" i="2"/>
  <c r="AQ638" i="2"/>
  <c r="AW638" i="2"/>
  <c r="AK436" i="2"/>
  <c r="AA436" i="2"/>
  <c r="AD436" i="2"/>
  <c r="AX638" i="2"/>
  <c r="AO638" i="2"/>
  <c r="AL436" i="2"/>
  <c r="V436" i="2"/>
  <c r="M436" i="2"/>
  <c r="AT638" i="2"/>
  <c r="AS638" i="2"/>
  <c r="AT436" i="2"/>
  <c r="AG436" i="2"/>
  <c r="AP436" i="2"/>
  <c r="R436" i="2"/>
  <c r="AR436" i="2"/>
  <c r="AP638" i="2"/>
  <c r="AR638" i="2"/>
  <c r="AQ436" i="2"/>
  <c r="AC436" i="2"/>
  <c r="AF436" i="2"/>
  <c r="AW436" i="2"/>
  <c r="Z436" i="2"/>
  <c r="X436" i="2"/>
  <c r="AB436" i="2"/>
  <c r="AS436" i="2"/>
  <c r="H436" i="2"/>
  <c r="BM1336" i="2"/>
  <c r="BN179" i="2"/>
  <c r="BO179" i="2" s="1"/>
  <c r="BN637" i="2"/>
  <c r="BO637" i="2" s="1"/>
  <c r="BN1335" i="2"/>
  <c r="BO1335" i="2" s="1"/>
  <c r="J436" i="2"/>
  <c r="BP436" i="2" s="1"/>
  <c r="BP435" i="2"/>
  <c r="BQ435" i="2" s="1"/>
  <c r="K436" i="2"/>
  <c r="BR436" i="2" s="1"/>
  <c r="BR435" i="2"/>
  <c r="BS435" i="2" s="1"/>
  <c r="G436" i="2"/>
  <c r="BM435" i="2"/>
  <c r="I436" i="2"/>
  <c r="BL1362" i="2"/>
  <c r="BK1362" i="2"/>
  <c r="BN435" i="2" l="1"/>
  <c r="BO435" i="2" s="1"/>
  <c r="BJ436" i="2"/>
  <c r="BM436" i="2"/>
  <c r="BS436" i="2"/>
  <c r="BQ436" i="2"/>
  <c r="BL572" i="2"/>
  <c r="BK572" i="2"/>
  <c r="BH572" i="2"/>
  <c r="BG572" i="2"/>
  <c r="BE572" i="2"/>
  <c r="BD572" i="2"/>
  <c r="BC572" i="2"/>
  <c r="BA572" i="2"/>
  <c r="AZ572" i="2"/>
  <c r="K572" i="2"/>
  <c r="BR572" i="2" s="1"/>
  <c r="J572" i="2"/>
  <c r="BP572" i="2" s="1"/>
  <c r="I572" i="2"/>
  <c r="H572" i="2"/>
  <c r="G572" i="2"/>
  <c r="BJ572" i="2" s="1"/>
  <c r="BR571" i="2"/>
  <c r="BS571" i="2" s="1"/>
  <c r="BP571" i="2"/>
  <c r="BQ571" i="2" s="1"/>
  <c r="BM571" i="2"/>
  <c r="C571" i="2"/>
  <c r="AX571" i="2" s="1"/>
  <c r="B571" i="2"/>
  <c r="BC372" i="2"/>
  <c r="BL374" i="2"/>
  <c r="BK374" i="2"/>
  <c r="BH374" i="2"/>
  <c r="BG374" i="2"/>
  <c r="BE374" i="2"/>
  <c r="BD374" i="2"/>
  <c r="BC374" i="2"/>
  <c r="BA374" i="2"/>
  <c r="AZ374" i="2"/>
  <c r="C373" i="2"/>
  <c r="AQ373" i="2" s="1"/>
  <c r="B373" i="2"/>
  <c r="BN436" i="2" l="1"/>
  <c r="BO436" i="2" s="1"/>
  <c r="BS572" i="2"/>
  <c r="AQ374" i="2"/>
  <c r="AX572" i="2"/>
  <c r="BQ572" i="2"/>
  <c r="AQ571" i="2"/>
  <c r="AR571" i="2"/>
  <c r="AS571" i="2"/>
  <c r="BM572" i="2"/>
  <c r="AT571" i="2"/>
  <c r="AU571" i="2"/>
  <c r="AN571" i="2"/>
  <c r="AV571" i="2"/>
  <c r="AO571" i="2"/>
  <c r="AW571" i="2"/>
  <c r="AP571" i="2"/>
  <c r="Q373" i="2"/>
  <c r="AR373" i="2"/>
  <c r="I373" i="2"/>
  <c r="AH373" i="2"/>
  <c r="AS373" i="2"/>
  <c r="J373" i="2"/>
  <c r="AB373" i="2"/>
  <c r="Z373" i="2"/>
  <c r="R373" i="2"/>
  <c r="AI373" i="2"/>
  <c r="K373" i="2"/>
  <c r="AC373" i="2"/>
  <c r="AU373" i="2"/>
  <c r="M373" i="2"/>
  <c r="H373" i="2"/>
  <c r="AA373" i="2"/>
  <c r="S373" i="2"/>
  <c r="AK373" i="2"/>
  <c r="AT373" i="2"/>
  <c r="T373" i="2"/>
  <c r="AL373" i="2"/>
  <c r="U373" i="2"/>
  <c r="AD373" i="2"/>
  <c r="AN373" i="2"/>
  <c r="AV373" i="2"/>
  <c r="O373" i="2"/>
  <c r="X373" i="2"/>
  <c r="AF373" i="2"/>
  <c r="AP373" i="2"/>
  <c r="AX373" i="2"/>
  <c r="N373" i="2"/>
  <c r="N374" i="2" s="1"/>
  <c r="V373" i="2"/>
  <c r="AE373" i="2"/>
  <c r="AO373" i="2"/>
  <c r="AW373" i="2"/>
  <c r="G373" i="2"/>
  <c r="P373" i="2"/>
  <c r="Y373" i="2"/>
  <c r="Y374" i="2" s="1"/>
  <c r="AG373" i="2"/>
  <c r="J1326" i="2"/>
  <c r="V374" i="2" l="1"/>
  <c r="AN374" i="2"/>
  <c r="AA374" i="2"/>
  <c r="Z374" i="2"/>
  <c r="AP572" i="2"/>
  <c r="AS572" i="2"/>
  <c r="AD374" i="2"/>
  <c r="AB374" i="2"/>
  <c r="AW572" i="2"/>
  <c r="AR572" i="2"/>
  <c r="AX374" i="2"/>
  <c r="M374" i="2"/>
  <c r="AO572" i="2"/>
  <c r="AQ572" i="2"/>
  <c r="AG374" i="2"/>
  <c r="U374" i="2"/>
  <c r="P374" i="2"/>
  <c r="AP374" i="2"/>
  <c r="AL374" i="2"/>
  <c r="AU374" i="2"/>
  <c r="AS374" i="2"/>
  <c r="AV572" i="2"/>
  <c r="T374" i="2"/>
  <c r="AC374" i="2"/>
  <c r="AH374" i="2"/>
  <c r="AN572" i="2"/>
  <c r="BN572" i="2" s="1"/>
  <c r="BO572" i="2" s="1"/>
  <c r="AF374" i="2"/>
  <c r="AT374" i="2"/>
  <c r="AU572" i="2"/>
  <c r="X374" i="2"/>
  <c r="O374" i="2"/>
  <c r="AI374" i="2"/>
  <c r="AR374" i="2"/>
  <c r="AT572" i="2"/>
  <c r="AW374" i="2"/>
  <c r="AO374" i="2"/>
  <c r="AK374" i="2"/>
  <c r="AE374" i="2"/>
  <c r="AV374" i="2"/>
  <c r="S374" i="2"/>
  <c r="R374" i="2"/>
  <c r="Q374" i="2"/>
  <c r="H374" i="2"/>
  <c r="BN571" i="2"/>
  <c r="BO571" i="2" s="1"/>
  <c r="J374" i="2"/>
  <c r="BP374" i="2" s="1"/>
  <c r="BP373" i="2"/>
  <c r="BQ373" i="2" s="1"/>
  <c r="G374" i="2"/>
  <c r="BM373" i="2"/>
  <c r="BR373" i="2"/>
  <c r="BS373" i="2" s="1"/>
  <c r="K374" i="2"/>
  <c r="BR374" i="2" s="1"/>
  <c r="I374" i="2"/>
  <c r="BH1334" i="2"/>
  <c r="BG1334" i="2"/>
  <c r="BE1334" i="2"/>
  <c r="BD1334" i="2"/>
  <c r="BC1334" i="2"/>
  <c r="BA1334" i="2"/>
  <c r="AZ1334" i="2"/>
  <c r="AX1334" i="2"/>
  <c r="AW1334" i="2"/>
  <c r="AV1334" i="2"/>
  <c r="AU1334" i="2"/>
  <c r="AT1334" i="2"/>
  <c r="AS1334" i="2"/>
  <c r="AR1334" i="2"/>
  <c r="AQ1334" i="2"/>
  <c r="AP1334" i="2"/>
  <c r="AO1334" i="2"/>
  <c r="AN1334" i="2"/>
  <c r="AL1334" i="2"/>
  <c r="AK1334" i="2"/>
  <c r="AI1334" i="2"/>
  <c r="AH1334" i="2"/>
  <c r="AG1334" i="2"/>
  <c r="AF1334" i="2"/>
  <c r="AE1334" i="2"/>
  <c r="AD1334" i="2"/>
  <c r="AC1334" i="2"/>
  <c r="AB1334" i="2"/>
  <c r="Z1334" i="2"/>
  <c r="Y1334" i="2"/>
  <c r="X1334" i="2"/>
  <c r="V1334" i="2"/>
  <c r="U1334" i="2"/>
  <c r="S1334" i="2"/>
  <c r="R1334" i="2"/>
  <c r="Q1334" i="2"/>
  <c r="O1334" i="2"/>
  <c r="N1334" i="2"/>
  <c r="K1334" i="2"/>
  <c r="BR1334" i="2" s="1"/>
  <c r="J1334" i="2"/>
  <c r="BP1334" i="2" s="1"/>
  <c r="H1334" i="2"/>
  <c r="G1334" i="2"/>
  <c r="BJ1334" i="2" s="1"/>
  <c r="BR1333" i="2"/>
  <c r="BS1333" i="2" s="1"/>
  <c r="BP1333" i="2"/>
  <c r="BQ1333" i="2" s="1"/>
  <c r="BM1333" i="2"/>
  <c r="B1333" i="2"/>
  <c r="BN373" i="2" l="1"/>
  <c r="BO373" i="2" s="1"/>
  <c r="BJ374" i="2"/>
  <c r="BM374" i="2"/>
  <c r="BS374" i="2"/>
  <c r="BQ374" i="2"/>
  <c r="BN1333" i="2"/>
  <c r="BO1333" i="2" s="1"/>
  <c r="BM1334" i="2"/>
  <c r="AG1330" i="2"/>
  <c r="BH1330" i="2"/>
  <c r="BG1330" i="2"/>
  <c r="BE1330" i="2"/>
  <c r="BD1330" i="2"/>
  <c r="BC1330" i="2"/>
  <c r="BA1330" i="2"/>
  <c r="AZ1330" i="2"/>
  <c r="AX1330" i="2"/>
  <c r="AW1330" i="2"/>
  <c r="AV1330" i="2"/>
  <c r="AU1330" i="2"/>
  <c r="AT1330" i="2"/>
  <c r="AS1330" i="2"/>
  <c r="AR1330" i="2"/>
  <c r="AQ1330" i="2"/>
  <c r="AP1330" i="2"/>
  <c r="AO1330" i="2"/>
  <c r="AN1330" i="2"/>
  <c r="AL1330" i="2"/>
  <c r="AK1330" i="2"/>
  <c r="AI1330" i="2"/>
  <c r="AH1330" i="2"/>
  <c r="AF1330" i="2"/>
  <c r="AE1330" i="2"/>
  <c r="AD1330" i="2"/>
  <c r="AC1330" i="2"/>
  <c r="AB1330" i="2"/>
  <c r="Z1330" i="2"/>
  <c r="Y1330" i="2"/>
  <c r="X1330" i="2"/>
  <c r="V1330" i="2"/>
  <c r="U1330" i="2"/>
  <c r="S1330" i="2"/>
  <c r="R1330" i="2"/>
  <c r="Q1330" i="2"/>
  <c r="O1330" i="2"/>
  <c r="N1330" i="2"/>
  <c r="K1330" i="2"/>
  <c r="BR1330" i="2" s="1"/>
  <c r="J1330" i="2"/>
  <c r="BP1330" i="2" s="1"/>
  <c r="H1330" i="2"/>
  <c r="G1330" i="2"/>
  <c r="BJ1330" i="2" s="1"/>
  <c r="BR1329" i="2"/>
  <c r="BS1329" i="2" s="1"/>
  <c r="BP1329" i="2"/>
  <c r="BQ1329" i="2" s="1"/>
  <c r="BM1329" i="2"/>
  <c r="B1329" i="2"/>
  <c r="BN374" i="2" l="1"/>
  <c r="BO374" i="2" s="1"/>
  <c r="BN1329" i="2"/>
  <c r="BO1329" i="2" s="1"/>
  <c r="BM1330" i="2"/>
  <c r="J1324" i="2"/>
  <c r="K1326" i="2" l="1"/>
  <c r="BL233" i="2" l="1"/>
  <c r="BK233" i="2"/>
  <c r="BH233" i="2"/>
  <c r="BG233" i="2"/>
  <c r="BE233" i="2"/>
  <c r="BD233" i="2"/>
  <c r="BC233" i="2"/>
  <c r="BA233" i="2"/>
  <c r="AZ233" i="2"/>
  <c r="C232" i="2"/>
  <c r="AU232" i="2" s="1"/>
  <c r="B232" i="2"/>
  <c r="AU233" i="2" l="1"/>
  <c r="U232" i="2"/>
  <c r="AN232" i="2"/>
  <c r="H232" i="2"/>
  <c r="Z232" i="2"/>
  <c r="AR232" i="2"/>
  <c r="M232" i="2"/>
  <c r="AD232" i="2"/>
  <c r="AV232" i="2"/>
  <c r="Q232" i="2"/>
  <c r="AH232" i="2"/>
  <c r="S232" i="2"/>
  <c r="AB232" i="2"/>
  <c r="AK232" i="2"/>
  <c r="AP232" i="2"/>
  <c r="AT232" i="2"/>
  <c r="AX232" i="2"/>
  <c r="I232" i="2"/>
  <c r="N232" i="2"/>
  <c r="N233" i="2" s="1"/>
  <c r="R232" i="2"/>
  <c r="V232" i="2"/>
  <c r="AA232" i="2"/>
  <c r="AE232" i="2"/>
  <c r="AI232" i="2"/>
  <c r="AO232" i="2"/>
  <c r="AS232" i="2"/>
  <c r="AW232" i="2"/>
  <c r="J232" i="2"/>
  <c r="O232" i="2"/>
  <c r="X232" i="2"/>
  <c r="AF232" i="2"/>
  <c r="G232" i="2"/>
  <c r="K232" i="2"/>
  <c r="P232" i="2"/>
  <c r="T232" i="2"/>
  <c r="Y232" i="2"/>
  <c r="Y233" i="2" s="1"/>
  <c r="AC232" i="2"/>
  <c r="AG232" i="2"/>
  <c r="AL232" i="2"/>
  <c r="AQ232" i="2"/>
  <c r="BB161" i="2"/>
  <c r="AQ233" i="2" l="1"/>
  <c r="AL233" i="2"/>
  <c r="AF233" i="2"/>
  <c r="AE233" i="2"/>
  <c r="AP233" i="2"/>
  <c r="M233" i="2"/>
  <c r="P233" i="2"/>
  <c r="AG233" i="2"/>
  <c r="X233" i="2"/>
  <c r="AA233" i="2"/>
  <c r="AK233" i="2"/>
  <c r="AR233" i="2"/>
  <c r="AS233" i="2"/>
  <c r="AC233" i="2"/>
  <c r="O233" i="2"/>
  <c r="V233" i="2"/>
  <c r="AB233" i="2"/>
  <c r="Z233" i="2"/>
  <c r="R233" i="2"/>
  <c r="S233" i="2"/>
  <c r="H233" i="2"/>
  <c r="T233" i="2"/>
  <c r="AW233" i="2"/>
  <c r="AH233" i="2"/>
  <c r="AN233" i="2"/>
  <c r="Q233" i="2"/>
  <c r="U233" i="2"/>
  <c r="AO233" i="2"/>
  <c r="AX233" i="2"/>
  <c r="AV233" i="2"/>
  <c r="AI233" i="2"/>
  <c r="AT233" i="2"/>
  <c r="AD233" i="2"/>
  <c r="I233" i="2"/>
  <c r="K233" i="2"/>
  <c r="BR233" i="2" s="1"/>
  <c r="BR232" i="2"/>
  <c r="BS232" i="2" s="1"/>
  <c r="G233" i="2"/>
  <c r="BM232" i="2"/>
  <c r="J233" i="2"/>
  <c r="BP233" i="2" s="1"/>
  <c r="BP232" i="2"/>
  <c r="BQ232" i="2" s="1"/>
  <c r="BL161" i="2"/>
  <c r="BK161" i="2"/>
  <c r="BH161" i="2"/>
  <c r="BG161" i="2"/>
  <c r="BE161" i="2"/>
  <c r="BD161" i="2"/>
  <c r="BC161" i="2"/>
  <c r="BA161" i="2"/>
  <c r="AZ161" i="2"/>
  <c r="C160" i="2"/>
  <c r="AQ160" i="2" s="1"/>
  <c r="B160" i="2"/>
  <c r="AQ161" i="2" l="1"/>
  <c r="BN232" i="2"/>
  <c r="BO232" i="2" s="1"/>
  <c r="BM233" i="2"/>
  <c r="BJ233" i="2"/>
  <c r="BS233" i="2"/>
  <c r="BQ233" i="2"/>
  <c r="H160" i="2"/>
  <c r="AH160" i="2"/>
  <c r="R160" i="2"/>
  <c r="J160" i="2"/>
  <c r="S160" i="2"/>
  <c r="AB160" i="2"/>
  <c r="AK160" i="2"/>
  <c r="AT160" i="2"/>
  <c r="AS160" i="2"/>
  <c r="T160" i="2"/>
  <c r="AC160" i="2"/>
  <c r="AL160" i="2"/>
  <c r="AU160" i="2"/>
  <c r="Q160" i="2"/>
  <c r="AR160" i="2"/>
  <c r="I160" i="2"/>
  <c r="AI160" i="2"/>
  <c r="M160" i="2"/>
  <c r="U160" i="2"/>
  <c r="AD160" i="2"/>
  <c r="AN160" i="2"/>
  <c r="AV160" i="2"/>
  <c r="N160" i="2"/>
  <c r="N161" i="2" s="1"/>
  <c r="V160" i="2"/>
  <c r="AE160" i="2"/>
  <c r="AO160" i="2"/>
  <c r="AW160" i="2"/>
  <c r="O160" i="2"/>
  <c r="X160" i="2"/>
  <c r="AF160" i="2"/>
  <c r="AP160" i="2"/>
  <c r="AX160" i="2"/>
  <c r="Z160" i="2"/>
  <c r="AA160" i="2"/>
  <c r="K160" i="2"/>
  <c r="G160" i="2"/>
  <c r="P160" i="2"/>
  <c r="Y160" i="2"/>
  <c r="Y161" i="2" s="1"/>
  <c r="AG160" i="2"/>
  <c r="BR933" i="2"/>
  <c r="BP933" i="2"/>
  <c r="BL933" i="2"/>
  <c r="BK933" i="2"/>
  <c r="BH933" i="2"/>
  <c r="BG933" i="2"/>
  <c r="BE933" i="2"/>
  <c r="BD933" i="2"/>
  <c r="BC933" i="2"/>
  <c r="BA933" i="2"/>
  <c r="AZ933" i="2"/>
  <c r="AX933" i="2"/>
  <c r="AW933" i="2"/>
  <c r="AV933" i="2"/>
  <c r="AU933" i="2"/>
  <c r="AT933" i="2"/>
  <c r="AS933" i="2"/>
  <c r="AR933" i="2"/>
  <c r="AQ933" i="2"/>
  <c r="AP933" i="2"/>
  <c r="AO933" i="2"/>
  <c r="AN933" i="2"/>
  <c r="AL933" i="2"/>
  <c r="AK933" i="2"/>
  <c r="AI933" i="2"/>
  <c r="AH933" i="2"/>
  <c r="AG933" i="2"/>
  <c r="AF933" i="2"/>
  <c r="AE933" i="2"/>
  <c r="AD933" i="2"/>
  <c r="AC933" i="2"/>
  <c r="AB933" i="2"/>
  <c r="Z933" i="2"/>
  <c r="Y933" i="2"/>
  <c r="X933" i="2"/>
  <c r="V933" i="2"/>
  <c r="U933" i="2"/>
  <c r="T933" i="2"/>
  <c r="S933" i="2"/>
  <c r="R933" i="2"/>
  <c r="Q933" i="2"/>
  <c r="O933" i="2"/>
  <c r="N933" i="2"/>
  <c r="M933" i="2"/>
  <c r="H933" i="2"/>
  <c r="G933" i="2"/>
  <c r="BJ933" i="2" s="1"/>
  <c r="BR932" i="2"/>
  <c r="BS932" i="2" s="1"/>
  <c r="BP932" i="2"/>
  <c r="BQ932" i="2" s="1"/>
  <c r="BM932" i="2"/>
  <c r="B932" i="2"/>
  <c r="BR931" i="2"/>
  <c r="BP931" i="2"/>
  <c r="BL931" i="2"/>
  <c r="BK931" i="2"/>
  <c r="BH931" i="2"/>
  <c r="BG931" i="2"/>
  <c r="BE931" i="2"/>
  <c r="BD931" i="2"/>
  <c r="BC931" i="2"/>
  <c r="BA931" i="2"/>
  <c r="AZ931" i="2"/>
  <c r="AX931" i="2"/>
  <c r="AW931" i="2"/>
  <c r="AV931" i="2"/>
  <c r="AU931" i="2"/>
  <c r="AT931" i="2"/>
  <c r="AS931" i="2"/>
  <c r="AR931" i="2"/>
  <c r="AQ931" i="2"/>
  <c r="AP931" i="2"/>
  <c r="AO931" i="2"/>
  <c r="AN931" i="2"/>
  <c r="AL931" i="2"/>
  <c r="AK931" i="2"/>
  <c r="AI931" i="2"/>
  <c r="AH931" i="2"/>
  <c r="AG931" i="2"/>
  <c r="AF931" i="2"/>
  <c r="AE931" i="2"/>
  <c r="AD931" i="2"/>
  <c r="AC931" i="2"/>
  <c r="AB931" i="2"/>
  <c r="Z931" i="2"/>
  <c r="Y931" i="2"/>
  <c r="X931" i="2"/>
  <c r="V931" i="2"/>
  <c r="U931" i="2"/>
  <c r="T931" i="2"/>
  <c r="S931" i="2"/>
  <c r="R931" i="2"/>
  <c r="Q931" i="2"/>
  <c r="O931" i="2"/>
  <c r="N931" i="2"/>
  <c r="M931" i="2"/>
  <c r="H931" i="2"/>
  <c r="G931" i="2"/>
  <c r="BJ931" i="2" s="1"/>
  <c r="BR930" i="2"/>
  <c r="BS930" i="2" s="1"/>
  <c r="BP930" i="2"/>
  <c r="BQ930" i="2" s="1"/>
  <c r="BM930" i="2"/>
  <c r="B930" i="2"/>
  <c r="BR929" i="2"/>
  <c r="BP929" i="2"/>
  <c r="BL929" i="2"/>
  <c r="BK929" i="2"/>
  <c r="BH929" i="2"/>
  <c r="BG929" i="2"/>
  <c r="BE929" i="2"/>
  <c r="BD929" i="2"/>
  <c r="BC929" i="2"/>
  <c r="BA929" i="2"/>
  <c r="AZ929" i="2"/>
  <c r="AX929" i="2"/>
  <c r="AW929" i="2"/>
  <c r="AV929" i="2"/>
  <c r="AU929" i="2"/>
  <c r="AT929" i="2"/>
  <c r="AS929" i="2"/>
  <c r="AR929" i="2"/>
  <c r="AQ929" i="2"/>
  <c r="AP929" i="2"/>
  <c r="AO929" i="2"/>
  <c r="AN929" i="2"/>
  <c r="AL929" i="2"/>
  <c r="AK929" i="2"/>
  <c r="AI929" i="2"/>
  <c r="AH929" i="2"/>
  <c r="AG929" i="2"/>
  <c r="AF929" i="2"/>
  <c r="AE929" i="2"/>
  <c r="AD929" i="2"/>
  <c r="AC929" i="2"/>
  <c r="AB929" i="2"/>
  <c r="Z929" i="2"/>
  <c r="Y929" i="2"/>
  <c r="X929" i="2"/>
  <c r="V929" i="2"/>
  <c r="U929" i="2"/>
  <c r="T929" i="2"/>
  <c r="S929" i="2"/>
  <c r="R929" i="2"/>
  <c r="Q929" i="2"/>
  <c r="O929" i="2"/>
  <c r="N929" i="2"/>
  <c r="M929" i="2"/>
  <c r="H929" i="2"/>
  <c r="G929" i="2"/>
  <c r="BJ929" i="2" s="1"/>
  <c r="BR928" i="2"/>
  <c r="BS928" i="2" s="1"/>
  <c r="BP928" i="2"/>
  <c r="BQ928" i="2" s="1"/>
  <c r="BM928" i="2"/>
  <c r="B928" i="2"/>
  <c r="BR811" i="2"/>
  <c r="BP811" i="2"/>
  <c r="BL811" i="2"/>
  <c r="BK811" i="2"/>
  <c r="BH811" i="2"/>
  <c r="BG811" i="2"/>
  <c r="BE811" i="2"/>
  <c r="BD811" i="2"/>
  <c r="BC811" i="2"/>
  <c r="BA811" i="2"/>
  <c r="AZ811" i="2"/>
  <c r="AX811" i="2"/>
  <c r="AW811" i="2"/>
  <c r="AV811" i="2"/>
  <c r="AU811" i="2"/>
  <c r="AT811" i="2"/>
  <c r="AS811" i="2"/>
  <c r="AR811" i="2"/>
  <c r="AQ811" i="2"/>
  <c r="AP811" i="2"/>
  <c r="AO811" i="2"/>
  <c r="AN811" i="2"/>
  <c r="AL811" i="2"/>
  <c r="AK811" i="2"/>
  <c r="AI811" i="2"/>
  <c r="AH811" i="2"/>
  <c r="AG811" i="2"/>
  <c r="AF811" i="2"/>
  <c r="AE811" i="2"/>
  <c r="AD811" i="2"/>
  <c r="AC811" i="2"/>
  <c r="AB811" i="2"/>
  <c r="Z811" i="2"/>
  <c r="Y811" i="2"/>
  <c r="X811" i="2"/>
  <c r="V811" i="2"/>
  <c r="U811" i="2"/>
  <c r="T811" i="2"/>
  <c r="S811" i="2"/>
  <c r="R811" i="2"/>
  <c r="Q811" i="2"/>
  <c r="O811" i="2"/>
  <c r="N811" i="2"/>
  <c r="M811" i="2"/>
  <c r="H811" i="2"/>
  <c r="G811" i="2"/>
  <c r="BJ811" i="2" s="1"/>
  <c r="BR810" i="2"/>
  <c r="BS810" i="2" s="1"/>
  <c r="BP810" i="2"/>
  <c r="BQ810" i="2" s="1"/>
  <c r="BM810" i="2"/>
  <c r="B810" i="2"/>
  <c r="BR809" i="2"/>
  <c r="BP809" i="2"/>
  <c r="BL809" i="2"/>
  <c r="BK809" i="2"/>
  <c r="BH809" i="2"/>
  <c r="BG809" i="2"/>
  <c r="BE809" i="2"/>
  <c r="BD809" i="2"/>
  <c r="BC809" i="2"/>
  <c r="BA809" i="2"/>
  <c r="AZ809" i="2"/>
  <c r="AX809" i="2"/>
  <c r="AW809" i="2"/>
  <c r="AV809" i="2"/>
  <c r="AU809" i="2"/>
  <c r="AT809" i="2"/>
  <c r="AS809" i="2"/>
  <c r="AR809" i="2"/>
  <c r="AQ809" i="2"/>
  <c r="AP809" i="2"/>
  <c r="AO809" i="2"/>
  <c r="AN809" i="2"/>
  <c r="AL809" i="2"/>
  <c r="AK809" i="2"/>
  <c r="AI809" i="2"/>
  <c r="AH809" i="2"/>
  <c r="AG809" i="2"/>
  <c r="AF809" i="2"/>
  <c r="AE809" i="2"/>
  <c r="AD809" i="2"/>
  <c r="AC809" i="2"/>
  <c r="AB809" i="2"/>
  <c r="Z809" i="2"/>
  <c r="Y809" i="2"/>
  <c r="X809" i="2"/>
  <c r="V809" i="2"/>
  <c r="U809" i="2"/>
  <c r="T809" i="2"/>
  <c r="S809" i="2"/>
  <c r="R809" i="2"/>
  <c r="Q809" i="2"/>
  <c r="O809" i="2"/>
  <c r="N809" i="2"/>
  <c r="M809" i="2"/>
  <c r="H809" i="2"/>
  <c r="G809" i="2"/>
  <c r="BJ809" i="2" s="1"/>
  <c r="BR808" i="2"/>
  <c r="BS808" i="2" s="1"/>
  <c r="BP808" i="2"/>
  <c r="BQ808" i="2" s="1"/>
  <c r="BM808" i="2"/>
  <c r="B808" i="2"/>
  <c r="BR807" i="2"/>
  <c r="BP807" i="2"/>
  <c r="BL807" i="2"/>
  <c r="BK807" i="2"/>
  <c r="BH807" i="2"/>
  <c r="BG807" i="2"/>
  <c r="BE807" i="2"/>
  <c r="BD807" i="2"/>
  <c r="BC807" i="2"/>
  <c r="BA807" i="2"/>
  <c r="AZ807" i="2"/>
  <c r="AX807" i="2"/>
  <c r="AW807" i="2"/>
  <c r="AV807" i="2"/>
  <c r="AU807" i="2"/>
  <c r="AT807" i="2"/>
  <c r="AS807" i="2"/>
  <c r="AR807" i="2"/>
  <c r="AQ807" i="2"/>
  <c r="AP807" i="2"/>
  <c r="AO807" i="2"/>
  <c r="AN807" i="2"/>
  <c r="AL807" i="2"/>
  <c r="AK807" i="2"/>
  <c r="AI807" i="2"/>
  <c r="AH807" i="2"/>
  <c r="AG807" i="2"/>
  <c r="AF807" i="2"/>
  <c r="AE807" i="2"/>
  <c r="AD807" i="2"/>
  <c r="AC807" i="2"/>
  <c r="AB807" i="2"/>
  <c r="Z807" i="2"/>
  <c r="Y807" i="2"/>
  <c r="X807" i="2"/>
  <c r="V807" i="2"/>
  <c r="U807" i="2"/>
  <c r="T807" i="2"/>
  <c r="S807" i="2"/>
  <c r="R807" i="2"/>
  <c r="Q807" i="2"/>
  <c r="O807" i="2"/>
  <c r="N807" i="2"/>
  <c r="M807" i="2"/>
  <c r="H807" i="2"/>
  <c r="G807" i="2"/>
  <c r="BR806" i="2"/>
  <c r="BS806" i="2" s="1"/>
  <c r="BP806" i="2"/>
  <c r="BQ806" i="2" s="1"/>
  <c r="BM806" i="2"/>
  <c r="B806" i="2"/>
  <c r="B1576" i="2"/>
  <c r="BL1585" i="2"/>
  <c r="BK1585" i="2"/>
  <c r="BH1585" i="2"/>
  <c r="BG1585" i="2"/>
  <c r="BE1585" i="2"/>
  <c r="BD1585" i="2"/>
  <c r="BC1585" i="2"/>
  <c r="BA1585" i="2"/>
  <c r="AZ1585" i="2"/>
  <c r="C1584" i="2"/>
  <c r="AQ1584" i="2" s="1"/>
  <c r="B1584" i="2"/>
  <c r="BL1583" i="2"/>
  <c r="BK1583" i="2"/>
  <c r="BH1583" i="2"/>
  <c r="BG1583" i="2"/>
  <c r="BE1583" i="2"/>
  <c r="BD1583" i="2"/>
  <c r="BC1583" i="2"/>
  <c r="BA1583" i="2"/>
  <c r="AZ1583" i="2"/>
  <c r="C1582" i="2"/>
  <c r="AQ1582" i="2" s="1"/>
  <c r="B1582" i="2"/>
  <c r="BL1581" i="2"/>
  <c r="BK1581" i="2"/>
  <c r="BH1581" i="2"/>
  <c r="BG1581" i="2"/>
  <c r="BE1581" i="2"/>
  <c r="BD1581" i="2"/>
  <c r="BC1581" i="2"/>
  <c r="BA1581" i="2"/>
  <c r="AZ1581" i="2"/>
  <c r="C1580" i="2"/>
  <c r="AQ1580" i="2" s="1"/>
  <c r="B1580" i="2"/>
  <c r="BL1579" i="2"/>
  <c r="BK1579" i="2"/>
  <c r="BH1579" i="2"/>
  <c r="BG1579" i="2"/>
  <c r="BE1579" i="2"/>
  <c r="BD1579" i="2"/>
  <c r="BC1579" i="2"/>
  <c r="BA1579" i="2"/>
  <c r="AZ1579" i="2"/>
  <c r="C1578" i="2"/>
  <c r="AQ1578" i="2" s="1"/>
  <c r="B1578" i="2"/>
  <c r="BB1577" i="2"/>
  <c r="AX1576" i="2"/>
  <c r="AW1576" i="2"/>
  <c r="AV1576" i="2"/>
  <c r="AU1576" i="2"/>
  <c r="AT1576" i="2"/>
  <c r="AS1576" i="2"/>
  <c r="AR1576" i="2"/>
  <c r="AQ1576" i="2"/>
  <c r="AP1576" i="2"/>
  <c r="AO1576" i="2"/>
  <c r="AN1576" i="2"/>
  <c r="AL1576" i="2"/>
  <c r="AK1576" i="2"/>
  <c r="AI1576" i="2"/>
  <c r="AH1576" i="2"/>
  <c r="AG1576" i="2"/>
  <c r="AF1576" i="2"/>
  <c r="AE1576" i="2"/>
  <c r="AD1576" i="2"/>
  <c r="AC1576" i="2"/>
  <c r="AB1576" i="2"/>
  <c r="AA1576" i="2"/>
  <c r="Z1576" i="2"/>
  <c r="Y1576" i="2"/>
  <c r="Y1577" i="2" s="1"/>
  <c r="X1576" i="2"/>
  <c r="V1576" i="2"/>
  <c r="U1576" i="2"/>
  <c r="T1576" i="2"/>
  <c r="S1576" i="2"/>
  <c r="R1576" i="2"/>
  <c r="Q1576" i="2"/>
  <c r="P1576" i="2"/>
  <c r="O1576" i="2"/>
  <c r="N1576" i="2"/>
  <c r="N1577" i="2" s="1"/>
  <c r="M1576" i="2"/>
  <c r="K1576" i="2"/>
  <c r="J1576" i="2"/>
  <c r="I1577" i="2"/>
  <c r="H1577" i="2"/>
  <c r="G1577" i="2"/>
  <c r="BL1575" i="2"/>
  <c r="BK1575" i="2"/>
  <c r="BH1575" i="2"/>
  <c r="BG1575" i="2"/>
  <c r="BE1575" i="2"/>
  <c r="BD1575" i="2"/>
  <c r="BC1575" i="2"/>
  <c r="BA1575" i="2"/>
  <c r="AZ1575" i="2"/>
  <c r="C1574" i="2"/>
  <c r="AQ1574" i="2" s="1"/>
  <c r="B1574" i="2"/>
  <c r="BL1573" i="2"/>
  <c r="BK1573" i="2"/>
  <c r="BH1573" i="2"/>
  <c r="BG1573" i="2"/>
  <c r="BE1573" i="2"/>
  <c r="BD1573" i="2"/>
  <c r="BC1573" i="2"/>
  <c r="BA1573" i="2"/>
  <c r="AZ1573" i="2"/>
  <c r="C1572" i="2"/>
  <c r="AQ1572" i="2" s="1"/>
  <c r="B1572" i="2"/>
  <c r="BL1571" i="2"/>
  <c r="BK1571" i="2"/>
  <c r="BH1571" i="2"/>
  <c r="BG1571" i="2"/>
  <c r="BE1571" i="2"/>
  <c r="BD1571" i="2"/>
  <c r="BC1571" i="2"/>
  <c r="BB1571" i="2"/>
  <c r="BA1571" i="2"/>
  <c r="AZ1571" i="2"/>
  <c r="C1570" i="2"/>
  <c r="AR1570" i="2" s="1"/>
  <c r="B1570" i="2"/>
  <c r="BL1569" i="2"/>
  <c r="BK1569" i="2"/>
  <c r="BH1569" i="2"/>
  <c r="BG1569" i="2"/>
  <c r="BE1569" i="2"/>
  <c r="BD1569" i="2"/>
  <c r="BC1569" i="2"/>
  <c r="BA1569" i="2"/>
  <c r="AZ1569" i="2"/>
  <c r="C1568" i="2"/>
  <c r="AQ1568" i="2" s="1"/>
  <c r="B1568" i="2"/>
  <c r="BL1567" i="2"/>
  <c r="BK1567" i="2"/>
  <c r="BH1567" i="2"/>
  <c r="BG1567" i="2"/>
  <c r="BE1567" i="2"/>
  <c r="BD1567" i="2"/>
  <c r="BC1567" i="2"/>
  <c r="BA1567" i="2"/>
  <c r="AZ1567" i="2"/>
  <c r="C1566" i="2"/>
  <c r="AX1566" i="2" s="1"/>
  <c r="B1566" i="2"/>
  <c r="BL1565" i="2"/>
  <c r="BK1565" i="2"/>
  <c r="BH1565" i="2"/>
  <c r="BG1565" i="2"/>
  <c r="BE1565" i="2"/>
  <c r="BD1565" i="2"/>
  <c r="BC1565" i="2"/>
  <c r="BA1565" i="2"/>
  <c r="AZ1565" i="2"/>
  <c r="C1564" i="2"/>
  <c r="AQ1564" i="2" s="1"/>
  <c r="B1564" i="2"/>
  <c r="BL1563" i="2"/>
  <c r="BK1563" i="2"/>
  <c r="BH1563" i="2"/>
  <c r="BG1563" i="2"/>
  <c r="BE1563" i="2"/>
  <c r="BD1563" i="2"/>
  <c r="BC1563" i="2"/>
  <c r="BA1563" i="2"/>
  <c r="AZ1563" i="2"/>
  <c r="C1562" i="2"/>
  <c r="AQ1562" i="2" s="1"/>
  <c r="B1562" i="2"/>
  <c r="BL1561" i="2"/>
  <c r="BK1561" i="2"/>
  <c r="BH1561" i="2"/>
  <c r="BG1561" i="2"/>
  <c r="BE1561" i="2"/>
  <c r="BD1561" i="2"/>
  <c r="BC1561" i="2"/>
  <c r="BA1561" i="2"/>
  <c r="AZ1561" i="2"/>
  <c r="C1560" i="2"/>
  <c r="AW1560" i="2" s="1"/>
  <c r="B1560" i="2"/>
  <c r="AQ1563" i="2" l="1"/>
  <c r="AQ1573" i="2"/>
  <c r="J1577" i="2"/>
  <c r="S1577" i="2"/>
  <c r="AB1577" i="2"/>
  <c r="AK1577" i="2"/>
  <c r="AT1577" i="2"/>
  <c r="AQ1585" i="2"/>
  <c r="AX161" i="2"/>
  <c r="V161" i="2"/>
  <c r="AT161" i="2"/>
  <c r="R1577" i="2"/>
  <c r="AA1577" i="2"/>
  <c r="AI1577" i="2"/>
  <c r="AS1577" i="2"/>
  <c r="AQ1579" i="2"/>
  <c r="AQ1569" i="2"/>
  <c r="K1577" i="2"/>
  <c r="T1577" i="2"/>
  <c r="AC1577" i="2"/>
  <c r="AL1577" i="2"/>
  <c r="AU1577" i="2"/>
  <c r="AG161" i="2"/>
  <c r="AP161" i="2"/>
  <c r="AR161" i="2"/>
  <c r="AK161" i="2"/>
  <c r="M1577" i="2"/>
  <c r="U1577" i="2"/>
  <c r="AD1577" i="2"/>
  <c r="AN1577" i="2"/>
  <c r="AV1577" i="2"/>
  <c r="AQ1581" i="2"/>
  <c r="AF161" i="2"/>
  <c r="AV161" i="2"/>
  <c r="Q161" i="2"/>
  <c r="AB161" i="2"/>
  <c r="AQ1575" i="2"/>
  <c r="V1577" i="2"/>
  <c r="AE1577" i="2"/>
  <c r="AO1577" i="2"/>
  <c r="AW1577" i="2"/>
  <c r="P161" i="2"/>
  <c r="X161" i="2"/>
  <c r="AN161" i="2"/>
  <c r="AU161" i="2"/>
  <c r="S161" i="2"/>
  <c r="O161" i="2"/>
  <c r="AD161" i="2"/>
  <c r="AL161" i="2"/>
  <c r="AQ1565" i="2"/>
  <c r="P1577" i="2"/>
  <c r="AG1577" i="2"/>
  <c r="AQ1577" i="2"/>
  <c r="AQ1583" i="2"/>
  <c r="AW161" i="2"/>
  <c r="U161" i="2"/>
  <c r="AC161" i="2"/>
  <c r="R161" i="2"/>
  <c r="AR1571" i="2"/>
  <c r="O1577" i="2"/>
  <c r="X1577" i="2"/>
  <c r="AF1577" i="2"/>
  <c r="AP1577" i="2"/>
  <c r="AX1577" i="2"/>
  <c r="AW1561" i="2"/>
  <c r="AX1567" i="2"/>
  <c r="Q1577" i="2"/>
  <c r="Z1577" i="2"/>
  <c r="AH1577" i="2"/>
  <c r="AR1577" i="2"/>
  <c r="AA161" i="2"/>
  <c r="AO161" i="2"/>
  <c r="M161" i="2"/>
  <c r="T161" i="2"/>
  <c r="AH161" i="2"/>
  <c r="Z161" i="2"/>
  <c r="AE161" i="2"/>
  <c r="AI161" i="2"/>
  <c r="AS161" i="2"/>
  <c r="H161" i="2"/>
  <c r="BM807" i="2"/>
  <c r="BS931" i="2"/>
  <c r="BQ811" i="2"/>
  <c r="BJ807" i="2"/>
  <c r="BS811" i="2"/>
  <c r="BQ933" i="2"/>
  <c r="BS933" i="2"/>
  <c r="BQ807" i="2"/>
  <c r="BS929" i="2"/>
  <c r="BS807" i="2"/>
  <c r="BQ809" i="2"/>
  <c r="BM929" i="2"/>
  <c r="BM931" i="2"/>
  <c r="BQ931" i="2"/>
  <c r="BN233" i="2"/>
  <c r="BO233" i="2" s="1"/>
  <c r="BN932" i="2"/>
  <c r="BO932" i="2" s="1"/>
  <c r="I161" i="2"/>
  <c r="G161" i="2"/>
  <c r="BM160" i="2"/>
  <c r="J161" i="2"/>
  <c r="BP161" i="2" s="1"/>
  <c r="BP160" i="2"/>
  <c r="BQ160" i="2" s="1"/>
  <c r="BR160" i="2"/>
  <c r="BS160" i="2" s="1"/>
  <c r="K161" i="2"/>
  <c r="BR161" i="2" s="1"/>
  <c r="BM933" i="2"/>
  <c r="BN930" i="2"/>
  <c r="BO930" i="2" s="1"/>
  <c r="BN928" i="2"/>
  <c r="BO928" i="2" s="1"/>
  <c r="BQ929" i="2"/>
  <c r="BN810" i="2"/>
  <c r="BO810" i="2" s="1"/>
  <c r="BM811" i="2"/>
  <c r="BS809" i="2"/>
  <c r="BN808" i="2"/>
  <c r="BO808" i="2" s="1"/>
  <c r="BN806" i="2"/>
  <c r="BO806" i="2" s="1"/>
  <c r="BM809" i="2"/>
  <c r="H1585" i="2"/>
  <c r="Q1584" i="2"/>
  <c r="Z1584" i="2"/>
  <c r="AH1584" i="2"/>
  <c r="AR1584" i="2"/>
  <c r="T1582" i="2"/>
  <c r="Z1582" i="2"/>
  <c r="AH1582" i="2"/>
  <c r="AI1582" i="2"/>
  <c r="AL1582" i="2"/>
  <c r="H1583" i="2"/>
  <c r="AR1582" i="2"/>
  <c r="Q1582" i="2"/>
  <c r="R1582" i="2"/>
  <c r="AR1580" i="2"/>
  <c r="Z1580" i="2"/>
  <c r="S1578" i="2"/>
  <c r="Z1578" i="2"/>
  <c r="AR1578" i="2"/>
  <c r="I1583" i="2"/>
  <c r="AA1582" i="2"/>
  <c r="AS1582" i="2"/>
  <c r="R1584" i="2"/>
  <c r="AA1584" i="2"/>
  <c r="AI1584" i="2"/>
  <c r="AS1584" i="2"/>
  <c r="Q1580" i="2"/>
  <c r="K1582" i="2"/>
  <c r="AC1582" i="2"/>
  <c r="AU1582" i="2"/>
  <c r="J1584" i="2"/>
  <c r="S1584" i="2"/>
  <c r="AB1584" i="2"/>
  <c r="AK1584" i="2"/>
  <c r="AT1584" i="2"/>
  <c r="M1582" i="2"/>
  <c r="AD1582" i="2"/>
  <c r="AV1582" i="2"/>
  <c r="K1584" i="2"/>
  <c r="T1584" i="2"/>
  <c r="AC1584" i="2"/>
  <c r="AL1584" i="2"/>
  <c r="AU1584" i="2"/>
  <c r="M1584" i="2"/>
  <c r="U1584" i="2"/>
  <c r="AD1584" i="2"/>
  <c r="AN1584" i="2"/>
  <c r="AV1584" i="2"/>
  <c r="N1584" i="2"/>
  <c r="N1585" i="2" s="1"/>
  <c r="V1584" i="2"/>
  <c r="AE1584" i="2"/>
  <c r="AO1584" i="2"/>
  <c r="AW1584" i="2"/>
  <c r="O1584" i="2"/>
  <c r="X1584" i="2"/>
  <c r="AF1584" i="2"/>
  <c r="AP1584" i="2"/>
  <c r="AX1584" i="2"/>
  <c r="U1582" i="2"/>
  <c r="AN1582" i="2"/>
  <c r="P1584" i="2"/>
  <c r="Y1584" i="2"/>
  <c r="Y1585" i="2" s="1"/>
  <c r="AG1584" i="2"/>
  <c r="AH1578" i="2"/>
  <c r="AH1580" i="2"/>
  <c r="J1582" i="2"/>
  <c r="S1582" i="2"/>
  <c r="AB1582" i="2"/>
  <c r="AK1582" i="2"/>
  <c r="AT1582" i="2"/>
  <c r="N1582" i="2"/>
  <c r="N1583" i="2" s="1"/>
  <c r="V1582" i="2"/>
  <c r="AE1582" i="2"/>
  <c r="AO1582" i="2"/>
  <c r="AW1582" i="2"/>
  <c r="O1582" i="2"/>
  <c r="X1582" i="2"/>
  <c r="AF1582" i="2"/>
  <c r="AP1582" i="2"/>
  <c r="AX1582" i="2"/>
  <c r="H1579" i="2"/>
  <c r="H1581" i="2"/>
  <c r="P1582" i="2"/>
  <c r="Y1582" i="2"/>
  <c r="Y1583" i="2" s="1"/>
  <c r="AG1582" i="2"/>
  <c r="AK1578" i="2"/>
  <c r="R1580" i="2"/>
  <c r="AA1580" i="2"/>
  <c r="AI1580" i="2"/>
  <c r="AS1580" i="2"/>
  <c r="J1580" i="2"/>
  <c r="S1580" i="2"/>
  <c r="AB1580" i="2"/>
  <c r="AK1580" i="2"/>
  <c r="AT1580" i="2"/>
  <c r="J1578" i="2"/>
  <c r="AT1578" i="2"/>
  <c r="K1580" i="2"/>
  <c r="T1580" i="2"/>
  <c r="AC1580" i="2"/>
  <c r="AL1580" i="2"/>
  <c r="AU1580" i="2"/>
  <c r="Q1578" i="2"/>
  <c r="M1580" i="2"/>
  <c r="U1580" i="2"/>
  <c r="AD1580" i="2"/>
  <c r="AN1580" i="2"/>
  <c r="AV1580" i="2"/>
  <c r="N1580" i="2"/>
  <c r="N1581" i="2" s="1"/>
  <c r="V1580" i="2"/>
  <c r="AE1580" i="2"/>
  <c r="AO1580" i="2"/>
  <c r="AW1580" i="2"/>
  <c r="O1580" i="2"/>
  <c r="X1580" i="2"/>
  <c r="AF1580" i="2"/>
  <c r="AP1580" i="2"/>
  <c r="AX1580" i="2"/>
  <c r="AB1578" i="2"/>
  <c r="P1580" i="2"/>
  <c r="Y1580" i="2"/>
  <c r="Y1581" i="2" s="1"/>
  <c r="AG1580" i="2"/>
  <c r="Z1574" i="2"/>
  <c r="R1578" i="2"/>
  <c r="AA1578" i="2"/>
  <c r="AI1578" i="2"/>
  <c r="AS1578" i="2"/>
  <c r="K1578" i="2"/>
  <c r="T1578" i="2"/>
  <c r="AC1578" i="2"/>
  <c r="AL1578" i="2"/>
  <c r="AU1578" i="2"/>
  <c r="Q1574" i="2"/>
  <c r="AH1574" i="2"/>
  <c r="M1578" i="2"/>
  <c r="U1578" i="2"/>
  <c r="AD1578" i="2"/>
  <c r="AN1578" i="2"/>
  <c r="AV1578" i="2"/>
  <c r="N1578" i="2"/>
  <c r="N1579" i="2" s="1"/>
  <c r="V1578" i="2"/>
  <c r="AE1578" i="2"/>
  <c r="AO1578" i="2"/>
  <c r="AW1578" i="2"/>
  <c r="O1578" i="2"/>
  <c r="X1578" i="2"/>
  <c r="AF1578" i="2"/>
  <c r="AP1578" i="2"/>
  <c r="AX1578" i="2"/>
  <c r="P1578" i="2"/>
  <c r="Y1578" i="2"/>
  <c r="Y1579" i="2" s="1"/>
  <c r="AG1578" i="2"/>
  <c r="Y1570" i="2"/>
  <c r="Y1571" i="2" s="1"/>
  <c r="H1575" i="2"/>
  <c r="S1572" i="2"/>
  <c r="AR1574" i="2"/>
  <c r="J1568" i="2"/>
  <c r="AG1570" i="2"/>
  <c r="AB1572" i="2"/>
  <c r="R1574" i="2"/>
  <c r="AA1574" i="2"/>
  <c r="AI1574" i="2"/>
  <c r="AS1574" i="2"/>
  <c r="S1568" i="2"/>
  <c r="AU1570" i="2"/>
  <c r="AK1572" i="2"/>
  <c r="J1574" i="2"/>
  <c r="S1574" i="2"/>
  <c r="AB1574" i="2"/>
  <c r="AK1574" i="2"/>
  <c r="AT1574" i="2"/>
  <c r="AT1568" i="2"/>
  <c r="AT1572" i="2"/>
  <c r="K1574" i="2"/>
  <c r="T1574" i="2"/>
  <c r="AC1574" i="2"/>
  <c r="AL1574" i="2"/>
  <c r="AU1574" i="2"/>
  <c r="M1574" i="2"/>
  <c r="U1574" i="2"/>
  <c r="AD1574" i="2"/>
  <c r="AN1574" i="2"/>
  <c r="AV1574" i="2"/>
  <c r="N1574" i="2"/>
  <c r="N1575" i="2" s="1"/>
  <c r="V1574" i="2"/>
  <c r="AE1574" i="2"/>
  <c r="AO1574" i="2"/>
  <c r="AW1574" i="2"/>
  <c r="O1574" i="2"/>
  <c r="X1574" i="2"/>
  <c r="AF1574" i="2"/>
  <c r="AP1574" i="2"/>
  <c r="AX1574" i="2"/>
  <c r="J1572" i="2"/>
  <c r="P1574" i="2"/>
  <c r="Y1574" i="2"/>
  <c r="Y1575" i="2" s="1"/>
  <c r="AG1574" i="2"/>
  <c r="U1566" i="2"/>
  <c r="R1570" i="2"/>
  <c r="AQ1570" i="2"/>
  <c r="H1573" i="2"/>
  <c r="Q1572" i="2"/>
  <c r="Z1572" i="2"/>
  <c r="AH1572" i="2"/>
  <c r="AR1572" i="2"/>
  <c r="AN1566" i="2"/>
  <c r="T1570" i="2"/>
  <c r="AS1570" i="2"/>
  <c r="R1572" i="2"/>
  <c r="AA1572" i="2"/>
  <c r="AI1572" i="2"/>
  <c r="AS1572" i="2"/>
  <c r="AA1570" i="2"/>
  <c r="K1572" i="2"/>
  <c r="T1572" i="2"/>
  <c r="AC1572" i="2"/>
  <c r="AL1572" i="2"/>
  <c r="AU1572" i="2"/>
  <c r="G1571" i="2"/>
  <c r="BJ1571" i="2" s="1"/>
  <c r="AC1570" i="2"/>
  <c r="M1572" i="2"/>
  <c r="U1572" i="2"/>
  <c r="AD1572" i="2"/>
  <c r="AN1572" i="2"/>
  <c r="AV1572" i="2"/>
  <c r="N1572" i="2"/>
  <c r="N1573" i="2" s="1"/>
  <c r="V1572" i="2"/>
  <c r="AE1572" i="2"/>
  <c r="AO1572" i="2"/>
  <c r="AW1572" i="2"/>
  <c r="K1570" i="2"/>
  <c r="AI1570" i="2"/>
  <c r="O1572" i="2"/>
  <c r="X1572" i="2"/>
  <c r="AF1572" i="2"/>
  <c r="AP1572" i="2"/>
  <c r="AX1572" i="2"/>
  <c r="G1567" i="2"/>
  <c r="BJ1567" i="2" s="1"/>
  <c r="AB1568" i="2"/>
  <c r="P1570" i="2"/>
  <c r="AL1570" i="2"/>
  <c r="P1572" i="2"/>
  <c r="Y1572" i="2"/>
  <c r="Y1573" i="2" s="1"/>
  <c r="AG1572" i="2"/>
  <c r="AK1568" i="2"/>
  <c r="I1571" i="2"/>
  <c r="P1566" i="2"/>
  <c r="H1569" i="2"/>
  <c r="AR1568" i="2"/>
  <c r="J1570" i="2"/>
  <c r="S1570" i="2"/>
  <c r="AB1570" i="2"/>
  <c r="AK1570" i="2"/>
  <c r="AT1570" i="2"/>
  <c r="AD1566" i="2"/>
  <c r="Q1568" i="2"/>
  <c r="M1570" i="2"/>
  <c r="U1570" i="2"/>
  <c r="AD1570" i="2"/>
  <c r="AN1570" i="2"/>
  <c r="AV1570" i="2"/>
  <c r="N1570" i="2"/>
  <c r="N1571" i="2" s="1"/>
  <c r="V1570" i="2"/>
  <c r="AE1570" i="2"/>
  <c r="AO1570" i="2"/>
  <c r="AW1570" i="2"/>
  <c r="AU1566" i="2"/>
  <c r="Z1568" i="2"/>
  <c r="O1570" i="2"/>
  <c r="X1570" i="2"/>
  <c r="AF1570" i="2"/>
  <c r="AP1570" i="2"/>
  <c r="AX1570" i="2"/>
  <c r="AH1568" i="2"/>
  <c r="H1571" i="2"/>
  <c r="Q1570" i="2"/>
  <c r="Z1570" i="2"/>
  <c r="AH1570" i="2"/>
  <c r="T1566" i="2"/>
  <c r="AQ1566" i="2"/>
  <c r="R1568" i="2"/>
  <c r="AA1568" i="2"/>
  <c r="AI1568" i="2"/>
  <c r="AS1568" i="2"/>
  <c r="Y1566" i="2"/>
  <c r="Y1567" i="2" s="1"/>
  <c r="AV1566" i="2"/>
  <c r="K1568" i="2"/>
  <c r="T1568" i="2"/>
  <c r="AC1568" i="2"/>
  <c r="AL1568" i="2"/>
  <c r="AU1568" i="2"/>
  <c r="AC1566" i="2"/>
  <c r="M1568" i="2"/>
  <c r="U1568" i="2"/>
  <c r="AD1568" i="2"/>
  <c r="AN1568" i="2"/>
  <c r="AV1568" i="2"/>
  <c r="N1568" i="2"/>
  <c r="N1569" i="2" s="1"/>
  <c r="V1568" i="2"/>
  <c r="AE1568" i="2"/>
  <c r="AO1568" i="2"/>
  <c r="AW1568" i="2"/>
  <c r="K1566" i="2"/>
  <c r="AG1566" i="2"/>
  <c r="O1568" i="2"/>
  <c r="X1568" i="2"/>
  <c r="AF1568" i="2"/>
  <c r="AP1568" i="2"/>
  <c r="AX1568" i="2"/>
  <c r="M1566" i="2"/>
  <c r="AL1566" i="2"/>
  <c r="P1568" i="2"/>
  <c r="Y1568" i="2"/>
  <c r="Y1569" i="2" s="1"/>
  <c r="AG1568" i="2"/>
  <c r="H1567" i="2"/>
  <c r="Q1566" i="2"/>
  <c r="Z1566" i="2"/>
  <c r="AH1566" i="2"/>
  <c r="AR1566" i="2"/>
  <c r="R1566" i="2"/>
  <c r="AA1566" i="2"/>
  <c r="AI1566" i="2"/>
  <c r="AS1566" i="2"/>
  <c r="J1566" i="2"/>
  <c r="S1566" i="2"/>
  <c r="AB1566" i="2"/>
  <c r="AK1566" i="2"/>
  <c r="AT1566" i="2"/>
  <c r="N1566" i="2"/>
  <c r="N1567" i="2" s="1"/>
  <c r="V1566" i="2"/>
  <c r="AE1566" i="2"/>
  <c r="AO1566" i="2"/>
  <c r="AW1566" i="2"/>
  <c r="O1566" i="2"/>
  <c r="X1566" i="2"/>
  <c r="AF1566" i="2"/>
  <c r="AP1566" i="2"/>
  <c r="H1565" i="2"/>
  <c r="Q1564" i="2"/>
  <c r="Z1564" i="2"/>
  <c r="AH1564" i="2"/>
  <c r="AR1564" i="2"/>
  <c r="R1564" i="2"/>
  <c r="AA1564" i="2"/>
  <c r="AI1564" i="2"/>
  <c r="AS1564" i="2"/>
  <c r="O1564" i="2"/>
  <c r="S1564" i="2"/>
  <c r="AT1564" i="2"/>
  <c r="K1564" i="2"/>
  <c r="T1564" i="2"/>
  <c r="AC1564" i="2"/>
  <c r="AL1564" i="2"/>
  <c r="AU1564" i="2"/>
  <c r="J1564" i="2"/>
  <c r="AB1564" i="2"/>
  <c r="AK1564" i="2"/>
  <c r="M1564" i="2"/>
  <c r="U1564" i="2"/>
  <c r="AD1564" i="2"/>
  <c r="AN1564" i="2"/>
  <c r="AV1564" i="2"/>
  <c r="N1564" i="2"/>
  <c r="N1565" i="2" s="1"/>
  <c r="V1564" i="2"/>
  <c r="AE1564" i="2"/>
  <c r="AO1564" i="2"/>
  <c r="AW1564" i="2"/>
  <c r="X1564" i="2"/>
  <c r="AF1564" i="2"/>
  <c r="AP1564" i="2"/>
  <c r="AX1564" i="2"/>
  <c r="P1564" i="2"/>
  <c r="Y1564" i="2"/>
  <c r="Y1565" i="2" s="1"/>
  <c r="AG1564" i="2"/>
  <c r="Z1562" i="2"/>
  <c r="R1562" i="2"/>
  <c r="AI1562" i="2"/>
  <c r="AS1562" i="2"/>
  <c r="J1562" i="2"/>
  <c r="S1562" i="2"/>
  <c r="AB1562" i="2"/>
  <c r="AK1562" i="2"/>
  <c r="AT1562" i="2"/>
  <c r="K1562" i="2"/>
  <c r="T1562" i="2"/>
  <c r="AC1562" i="2"/>
  <c r="AL1562" i="2"/>
  <c r="AU1562" i="2"/>
  <c r="Q1562" i="2"/>
  <c r="AH1562" i="2"/>
  <c r="M1562" i="2"/>
  <c r="U1562" i="2"/>
  <c r="AD1562" i="2"/>
  <c r="AN1562" i="2"/>
  <c r="AV1562" i="2"/>
  <c r="N1562" i="2"/>
  <c r="N1563" i="2" s="1"/>
  <c r="V1562" i="2"/>
  <c r="AE1562" i="2"/>
  <c r="AO1562" i="2"/>
  <c r="AW1562" i="2"/>
  <c r="O1562" i="2"/>
  <c r="X1562" i="2"/>
  <c r="AF1562" i="2"/>
  <c r="AP1562" i="2"/>
  <c r="AX1562" i="2"/>
  <c r="H1563" i="2"/>
  <c r="AR1562" i="2"/>
  <c r="AA1562" i="2"/>
  <c r="P1562" i="2"/>
  <c r="Y1562" i="2"/>
  <c r="Y1563" i="2" s="1"/>
  <c r="AG1562" i="2"/>
  <c r="K1560" i="2"/>
  <c r="T1560" i="2"/>
  <c r="AC1560" i="2"/>
  <c r="AL1560" i="2"/>
  <c r="AU1560" i="2"/>
  <c r="M1560" i="2"/>
  <c r="U1560" i="2"/>
  <c r="AD1560" i="2"/>
  <c r="AN1560" i="2"/>
  <c r="AV1560" i="2"/>
  <c r="O1560" i="2"/>
  <c r="X1560" i="2"/>
  <c r="AP1560" i="2"/>
  <c r="Y1560" i="2"/>
  <c r="Y1561" i="2" s="1"/>
  <c r="AQ1560" i="2"/>
  <c r="Q1560" i="2"/>
  <c r="AR1560" i="2"/>
  <c r="R1560" i="2"/>
  <c r="AA1560" i="2"/>
  <c r="AI1560" i="2"/>
  <c r="AS1560" i="2"/>
  <c r="AF1560" i="2"/>
  <c r="AX1560" i="2"/>
  <c r="P1560" i="2"/>
  <c r="AG1560" i="2"/>
  <c r="H1561" i="2"/>
  <c r="Z1560" i="2"/>
  <c r="AH1560" i="2"/>
  <c r="J1560" i="2"/>
  <c r="S1560" i="2"/>
  <c r="AB1560" i="2"/>
  <c r="AK1560" i="2"/>
  <c r="AT1560" i="2"/>
  <c r="N1560" i="2"/>
  <c r="N1561" i="2" s="1"/>
  <c r="V1560" i="2"/>
  <c r="AE1560" i="2"/>
  <c r="AO1560" i="2"/>
  <c r="BN931" i="2" l="1"/>
  <c r="BO931" i="2" s="1"/>
  <c r="BN811" i="2"/>
  <c r="BO811" i="2" s="1"/>
  <c r="BN807" i="2"/>
  <c r="BO807" i="2" s="1"/>
  <c r="BN809" i="2"/>
  <c r="BO809" i="2" s="1"/>
  <c r="BN933" i="2"/>
  <c r="BO933" i="2" s="1"/>
  <c r="BN929" i="2"/>
  <c r="BO929" i="2" s="1"/>
  <c r="AO1561" i="2"/>
  <c r="AA1561" i="2"/>
  <c r="AC1561" i="2"/>
  <c r="AH1563" i="2"/>
  <c r="AG1565" i="2"/>
  <c r="AR1565" i="2"/>
  <c r="O1567" i="2"/>
  <c r="AB1567" i="2"/>
  <c r="AH1567" i="2"/>
  <c r="M1567" i="2"/>
  <c r="AW1569" i="2"/>
  <c r="U1569" i="2"/>
  <c r="AV1567" i="2"/>
  <c r="AH1571" i="2"/>
  <c r="X1571" i="2"/>
  <c r="AT1571" i="2"/>
  <c r="AW1573" i="2"/>
  <c r="U1573" i="2"/>
  <c r="AN1567" i="2"/>
  <c r="U1567" i="2"/>
  <c r="X1575" i="2"/>
  <c r="AN1575" i="2"/>
  <c r="AK1573" i="2"/>
  <c r="AG1571" i="2"/>
  <c r="P1579" i="2"/>
  <c r="AE1579" i="2"/>
  <c r="AH1575" i="2"/>
  <c r="AI1579" i="2"/>
  <c r="AX1581" i="2"/>
  <c r="V1581" i="2"/>
  <c r="AU1581" i="2"/>
  <c r="AK1581" i="2"/>
  <c r="AK1579" i="2"/>
  <c r="AF1583" i="2"/>
  <c r="AT1583" i="2"/>
  <c r="O1585" i="2"/>
  <c r="AD1585" i="2"/>
  <c r="AV1583" i="2"/>
  <c r="AU1583" i="2"/>
  <c r="AS1583" i="2"/>
  <c r="R1583" i="2"/>
  <c r="T1583" i="2"/>
  <c r="V1561" i="2"/>
  <c r="O1561" i="2"/>
  <c r="AE1563" i="2"/>
  <c r="AK1563" i="2"/>
  <c r="AO1565" i="2"/>
  <c r="M1565" i="2"/>
  <c r="R1561" i="2"/>
  <c r="AV1561" i="2"/>
  <c r="T1561" i="2"/>
  <c r="AX1563" i="2"/>
  <c r="V1563" i="2"/>
  <c r="Q1563" i="2"/>
  <c r="AB1563" i="2"/>
  <c r="AE1565" i="2"/>
  <c r="AK1565" i="2"/>
  <c r="AT1565" i="2"/>
  <c r="AH1565" i="2"/>
  <c r="AW1567" i="2"/>
  <c r="S1567" i="2"/>
  <c r="Z1567" i="2"/>
  <c r="AX1569" i="2"/>
  <c r="AO1569" i="2"/>
  <c r="M1569" i="2"/>
  <c r="Z1571" i="2"/>
  <c r="O1571" i="2"/>
  <c r="AV1571" i="2"/>
  <c r="AK1571" i="2"/>
  <c r="AK1569" i="2"/>
  <c r="AX1573" i="2"/>
  <c r="AO1573" i="2"/>
  <c r="M1573" i="2"/>
  <c r="AA1571" i="2"/>
  <c r="AR1573" i="2"/>
  <c r="AG1575" i="2"/>
  <c r="O1575" i="2"/>
  <c r="AD1575" i="2"/>
  <c r="AT1573" i="2"/>
  <c r="AU1571" i="2"/>
  <c r="J1569" i="2"/>
  <c r="BP1569" i="2" s="1"/>
  <c r="AX1579" i="2"/>
  <c r="V1579" i="2"/>
  <c r="Q1575" i="2"/>
  <c r="AA1579" i="2"/>
  <c r="AP1581" i="2"/>
  <c r="AL1581" i="2"/>
  <c r="AB1581" i="2"/>
  <c r="AG1583" i="2"/>
  <c r="X1583" i="2"/>
  <c r="AK1583" i="2"/>
  <c r="P1585" i="2"/>
  <c r="AW1585" i="2"/>
  <c r="U1585" i="2"/>
  <c r="AD1583" i="2"/>
  <c r="AC1583" i="2"/>
  <c r="AA1583" i="2"/>
  <c r="Q1583" i="2"/>
  <c r="AR1585" i="2"/>
  <c r="AT1561" i="2"/>
  <c r="AG1561" i="2"/>
  <c r="AN1561" i="2"/>
  <c r="AP1563" i="2"/>
  <c r="AU1563" i="2"/>
  <c r="P1565" i="2"/>
  <c r="AB1565" i="2"/>
  <c r="Z1565" i="2"/>
  <c r="Q1567" i="2"/>
  <c r="AP1569" i="2"/>
  <c r="AE1569" i="2"/>
  <c r="AC1567" i="2"/>
  <c r="AS1569" i="2"/>
  <c r="Q1571" i="2"/>
  <c r="Z1569" i="2"/>
  <c r="AN1571" i="2"/>
  <c r="AB1571" i="2"/>
  <c r="AG1573" i="2"/>
  <c r="AP1573" i="2"/>
  <c r="AE1573" i="2"/>
  <c r="AC1571" i="2"/>
  <c r="AS1573" i="2"/>
  <c r="AH1573" i="2"/>
  <c r="AW1575" i="2"/>
  <c r="U1575" i="2"/>
  <c r="AT1569" i="2"/>
  <c r="S1569" i="2"/>
  <c r="AR1575" i="2"/>
  <c r="AP1579" i="2"/>
  <c r="AU1579" i="2"/>
  <c r="R1579" i="2"/>
  <c r="AF1581" i="2"/>
  <c r="AV1581" i="2"/>
  <c r="AC1581" i="2"/>
  <c r="S1581" i="2"/>
  <c r="O1583" i="2"/>
  <c r="AB1583" i="2"/>
  <c r="AN1583" i="2"/>
  <c r="AO1585" i="2"/>
  <c r="M1585" i="2"/>
  <c r="M1583" i="2"/>
  <c r="BR1582" i="2"/>
  <c r="BS1582" i="2" s="1"/>
  <c r="AR1583" i="2"/>
  <c r="AH1585" i="2"/>
  <c r="Z1561" i="2"/>
  <c r="AR1561" i="2"/>
  <c r="S1563" i="2"/>
  <c r="V1565" i="2"/>
  <c r="S1565" i="2"/>
  <c r="AO1567" i="2"/>
  <c r="AK1561" i="2"/>
  <c r="P1561" i="2"/>
  <c r="Q1561" i="2"/>
  <c r="AD1561" i="2"/>
  <c r="AG1563" i="2"/>
  <c r="AF1563" i="2"/>
  <c r="AV1563" i="2"/>
  <c r="AL1563" i="2"/>
  <c r="AX1565" i="2"/>
  <c r="O1565" i="2"/>
  <c r="Q1565" i="2"/>
  <c r="AE1567" i="2"/>
  <c r="AS1567" i="2"/>
  <c r="AF1569" i="2"/>
  <c r="V1569" i="2"/>
  <c r="AU1569" i="2"/>
  <c r="AI1569" i="2"/>
  <c r="AU1567" i="2"/>
  <c r="AD1571" i="2"/>
  <c r="S1571" i="2"/>
  <c r="AF1573" i="2"/>
  <c r="V1573" i="2"/>
  <c r="AI1573" i="2"/>
  <c r="Z1573" i="2"/>
  <c r="P1575" i="2"/>
  <c r="AO1575" i="2"/>
  <c r="M1575" i="2"/>
  <c r="AT1575" i="2"/>
  <c r="AS1575" i="2"/>
  <c r="S1573" i="2"/>
  <c r="AF1579" i="2"/>
  <c r="AV1579" i="2"/>
  <c r="AL1579" i="2"/>
  <c r="Z1575" i="2"/>
  <c r="X1581" i="2"/>
  <c r="AN1581" i="2"/>
  <c r="T1581" i="2"/>
  <c r="P1583" i="2"/>
  <c r="AW1583" i="2"/>
  <c r="S1583" i="2"/>
  <c r="U1583" i="2"/>
  <c r="AE1585" i="2"/>
  <c r="AU1585" i="2"/>
  <c r="AT1585" i="2"/>
  <c r="Q1581" i="2"/>
  <c r="AR1579" i="2"/>
  <c r="Z1585" i="2"/>
  <c r="AX1561" i="2"/>
  <c r="U1561" i="2"/>
  <c r="X1563" i="2"/>
  <c r="AC1563" i="2"/>
  <c r="AP1565" i="2"/>
  <c r="AU1565" i="2"/>
  <c r="AS1565" i="2"/>
  <c r="AI1567" i="2"/>
  <c r="X1569" i="2"/>
  <c r="AL1569" i="2"/>
  <c r="AA1569" i="2"/>
  <c r="AH1569" i="2"/>
  <c r="AW1571" i="2"/>
  <c r="U1571" i="2"/>
  <c r="P1573" i="2"/>
  <c r="X1573" i="2"/>
  <c r="AU1573" i="2"/>
  <c r="AA1573" i="2"/>
  <c r="Q1573" i="2"/>
  <c r="J1573" i="2"/>
  <c r="BP1573" i="2" s="1"/>
  <c r="AE1575" i="2"/>
  <c r="AU1575" i="2"/>
  <c r="AK1575" i="2"/>
  <c r="AI1575" i="2"/>
  <c r="X1579" i="2"/>
  <c r="AN1579" i="2"/>
  <c r="AC1579" i="2"/>
  <c r="AG1581" i="2"/>
  <c r="O1581" i="2"/>
  <c r="AD1581" i="2"/>
  <c r="AS1581" i="2"/>
  <c r="AO1583" i="2"/>
  <c r="AX1585" i="2"/>
  <c r="V1585" i="2"/>
  <c r="AL1585" i="2"/>
  <c r="AK1585" i="2"/>
  <c r="AS1585" i="2"/>
  <c r="Z1579" i="2"/>
  <c r="AL1583" i="2"/>
  <c r="Q1585" i="2"/>
  <c r="AB1561" i="2"/>
  <c r="AQ1561" i="2"/>
  <c r="AN1563" i="2"/>
  <c r="AS1563" i="2"/>
  <c r="AV1565" i="2"/>
  <c r="V1567" i="2"/>
  <c r="AG1569" i="2"/>
  <c r="S1561" i="2"/>
  <c r="AF1561" i="2"/>
  <c r="M1561" i="2"/>
  <c r="P1563" i="2"/>
  <c r="O1563" i="2"/>
  <c r="AD1563" i="2"/>
  <c r="T1563" i="2"/>
  <c r="AI1563" i="2"/>
  <c r="AF1565" i="2"/>
  <c r="AN1565" i="2"/>
  <c r="AL1565" i="2"/>
  <c r="AI1565" i="2"/>
  <c r="AP1567" i="2"/>
  <c r="AA1567" i="2"/>
  <c r="O1569" i="2"/>
  <c r="AV1569" i="2"/>
  <c r="AC1569" i="2"/>
  <c r="R1569" i="2"/>
  <c r="AX1571" i="2"/>
  <c r="AO1571" i="2"/>
  <c r="M1571" i="2"/>
  <c r="AR1569" i="2"/>
  <c r="AL1571" i="2"/>
  <c r="O1573" i="2"/>
  <c r="AV1573" i="2"/>
  <c r="AL1573" i="2"/>
  <c r="R1573" i="2"/>
  <c r="AX1575" i="2"/>
  <c r="V1575" i="2"/>
  <c r="AL1575" i="2"/>
  <c r="AB1575" i="2"/>
  <c r="AA1575" i="2"/>
  <c r="O1579" i="2"/>
  <c r="AD1579" i="2"/>
  <c r="T1579" i="2"/>
  <c r="AW1581" i="2"/>
  <c r="U1581" i="2"/>
  <c r="AT1579" i="2"/>
  <c r="AI1581" i="2"/>
  <c r="AE1583" i="2"/>
  <c r="AH1581" i="2"/>
  <c r="AP1585" i="2"/>
  <c r="AC1585" i="2"/>
  <c r="AB1585" i="2"/>
  <c r="AI1585" i="2"/>
  <c r="S1579" i="2"/>
  <c r="AI1583" i="2"/>
  <c r="AP1561" i="2"/>
  <c r="AA1563" i="2"/>
  <c r="X1565" i="2"/>
  <c r="AD1565" i="2"/>
  <c r="AC1565" i="2"/>
  <c r="AA1565" i="2"/>
  <c r="AF1567" i="2"/>
  <c r="AT1567" i="2"/>
  <c r="R1567" i="2"/>
  <c r="P1569" i="2"/>
  <c r="AG1567" i="2"/>
  <c r="AN1569" i="2"/>
  <c r="T1569" i="2"/>
  <c r="AQ1567" i="2"/>
  <c r="AP1571" i="2"/>
  <c r="AE1571" i="2"/>
  <c r="Q1569" i="2"/>
  <c r="P1571" i="2"/>
  <c r="AI1571" i="2"/>
  <c r="AN1573" i="2"/>
  <c r="AC1573" i="2"/>
  <c r="AS1571" i="2"/>
  <c r="AQ1571" i="2"/>
  <c r="AP1575" i="2"/>
  <c r="AC1575" i="2"/>
  <c r="S1575" i="2"/>
  <c r="R1575" i="2"/>
  <c r="AG1579" i="2"/>
  <c r="AW1579" i="2"/>
  <c r="U1579" i="2"/>
  <c r="P1581" i="2"/>
  <c r="AO1581" i="2"/>
  <c r="M1581" i="2"/>
  <c r="J1579" i="2"/>
  <c r="BP1579" i="2" s="1"/>
  <c r="AA1581" i="2"/>
  <c r="AX1583" i="2"/>
  <c r="V1583" i="2"/>
  <c r="AH1579" i="2"/>
  <c r="AF1585" i="2"/>
  <c r="AV1585" i="2"/>
  <c r="T1585" i="2"/>
  <c r="S1585" i="2"/>
  <c r="AA1585" i="2"/>
  <c r="Z1581" i="2"/>
  <c r="AH1583" i="2"/>
  <c r="AS1561" i="2"/>
  <c r="AU1561" i="2"/>
  <c r="AW1563" i="2"/>
  <c r="U1563" i="2"/>
  <c r="R1563" i="2"/>
  <c r="AE1561" i="2"/>
  <c r="AH1561" i="2"/>
  <c r="AI1561" i="2"/>
  <c r="X1561" i="2"/>
  <c r="AL1561" i="2"/>
  <c r="AR1563" i="2"/>
  <c r="AO1563" i="2"/>
  <c r="M1563" i="2"/>
  <c r="AT1563" i="2"/>
  <c r="Z1563" i="2"/>
  <c r="AW1565" i="2"/>
  <c r="U1565" i="2"/>
  <c r="T1565" i="2"/>
  <c r="R1565" i="2"/>
  <c r="X1567" i="2"/>
  <c r="AK1567" i="2"/>
  <c r="AR1567" i="2"/>
  <c r="AL1567" i="2"/>
  <c r="BR1566" i="2"/>
  <c r="BS1566" i="2" s="1"/>
  <c r="AD1569" i="2"/>
  <c r="T1567" i="2"/>
  <c r="AF1571" i="2"/>
  <c r="V1571" i="2"/>
  <c r="AD1567" i="2"/>
  <c r="P1567" i="2"/>
  <c r="AB1569" i="2"/>
  <c r="BR1570" i="2"/>
  <c r="BS1570" i="2" s="1"/>
  <c r="AD1573" i="2"/>
  <c r="T1573" i="2"/>
  <c r="T1571" i="2"/>
  <c r="R1571" i="2"/>
  <c r="AF1575" i="2"/>
  <c r="AV1575" i="2"/>
  <c r="T1575" i="2"/>
  <c r="AB1573" i="2"/>
  <c r="AO1579" i="2"/>
  <c r="M1579" i="2"/>
  <c r="AS1579" i="2"/>
  <c r="AB1579" i="2"/>
  <c r="AE1581" i="2"/>
  <c r="Q1579" i="2"/>
  <c r="AT1581" i="2"/>
  <c r="R1581" i="2"/>
  <c r="AP1583" i="2"/>
  <c r="AG1585" i="2"/>
  <c r="X1585" i="2"/>
  <c r="AN1585" i="2"/>
  <c r="R1585" i="2"/>
  <c r="AR1581" i="2"/>
  <c r="Z1583" i="2"/>
  <c r="BN160" i="2"/>
  <c r="BO160" i="2" s="1"/>
  <c r="BJ161" i="2"/>
  <c r="BM161" i="2"/>
  <c r="BS161" i="2"/>
  <c r="BQ161" i="2"/>
  <c r="BP1578" i="2"/>
  <c r="BQ1578" i="2" s="1"/>
  <c r="K1583" i="2"/>
  <c r="BR1583" i="2" s="1"/>
  <c r="BR1584" i="2"/>
  <c r="BS1584" i="2" s="1"/>
  <c r="K1585" i="2"/>
  <c r="BR1585" i="2" s="1"/>
  <c r="J1585" i="2"/>
  <c r="BP1585" i="2" s="1"/>
  <c r="BP1584" i="2"/>
  <c r="BQ1584" i="2" s="1"/>
  <c r="I1585" i="2"/>
  <c r="G1585" i="2"/>
  <c r="BM1584" i="2"/>
  <c r="BP1568" i="2"/>
  <c r="BQ1568" i="2" s="1"/>
  <c r="J1583" i="2"/>
  <c r="BP1583" i="2" s="1"/>
  <c r="BP1582" i="2"/>
  <c r="BQ1582" i="2" s="1"/>
  <c r="G1583" i="2"/>
  <c r="BM1582" i="2"/>
  <c r="J1581" i="2"/>
  <c r="BP1581" i="2" s="1"/>
  <c r="BP1580" i="2"/>
  <c r="BQ1580" i="2" s="1"/>
  <c r="BR1580" i="2"/>
  <c r="BS1580" i="2" s="1"/>
  <c r="K1581" i="2"/>
  <c r="BR1581" i="2" s="1"/>
  <c r="G1581" i="2"/>
  <c r="BM1580" i="2"/>
  <c r="I1581" i="2"/>
  <c r="BR1578" i="2"/>
  <c r="BS1578" i="2" s="1"/>
  <c r="K1579" i="2"/>
  <c r="BR1579" i="2" s="1"/>
  <c r="G1579" i="2"/>
  <c r="BM1578" i="2"/>
  <c r="I1579" i="2"/>
  <c r="K1567" i="2"/>
  <c r="BR1567" i="2" s="1"/>
  <c r="BP1572" i="2"/>
  <c r="BQ1572" i="2" s="1"/>
  <c r="J1575" i="2"/>
  <c r="BP1575" i="2" s="1"/>
  <c r="BP1574" i="2"/>
  <c r="BQ1574" i="2" s="1"/>
  <c r="I1575" i="2"/>
  <c r="BR1574" i="2"/>
  <c r="BS1574" i="2" s="1"/>
  <c r="K1575" i="2"/>
  <c r="BR1575" i="2" s="1"/>
  <c r="K1571" i="2"/>
  <c r="BR1571" i="2" s="1"/>
  <c r="G1575" i="2"/>
  <c r="BM1574" i="2"/>
  <c r="G1573" i="2"/>
  <c r="BM1572" i="2"/>
  <c r="I1573" i="2"/>
  <c r="BR1572" i="2"/>
  <c r="BS1572" i="2" s="1"/>
  <c r="K1573" i="2"/>
  <c r="BR1573" i="2" s="1"/>
  <c r="BM1570" i="2"/>
  <c r="J1571" i="2"/>
  <c r="BP1571" i="2" s="1"/>
  <c r="BP1570" i="2"/>
  <c r="BQ1570" i="2" s="1"/>
  <c r="G1569" i="2"/>
  <c r="BM1568" i="2"/>
  <c r="BR1568" i="2"/>
  <c r="BS1568" i="2" s="1"/>
  <c r="K1569" i="2"/>
  <c r="BR1569" i="2" s="1"/>
  <c r="I1569" i="2"/>
  <c r="I1567" i="2"/>
  <c r="J1567" i="2"/>
  <c r="BP1567" i="2" s="1"/>
  <c r="BP1566" i="2"/>
  <c r="BQ1566" i="2" s="1"/>
  <c r="BM1566" i="2"/>
  <c r="BR1564" i="2"/>
  <c r="BS1564" i="2" s="1"/>
  <c r="K1565" i="2"/>
  <c r="BR1565" i="2" s="1"/>
  <c r="I1565" i="2"/>
  <c r="G1565" i="2"/>
  <c r="BM1564" i="2"/>
  <c r="J1565" i="2"/>
  <c r="BP1565" i="2" s="1"/>
  <c r="BP1564" i="2"/>
  <c r="BQ1564" i="2" s="1"/>
  <c r="J1563" i="2"/>
  <c r="BP1563" i="2" s="1"/>
  <c r="BP1562" i="2"/>
  <c r="BQ1562" i="2" s="1"/>
  <c r="G1563" i="2"/>
  <c r="BM1562" i="2"/>
  <c r="BR1562" i="2"/>
  <c r="BS1562" i="2" s="1"/>
  <c r="K1563" i="2"/>
  <c r="BR1563" i="2" s="1"/>
  <c r="I1563" i="2"/>
  <c r="J1561" i="2"/>
  <c r="BP1561" i="2" s="1"/>
  <c r="BP1560" i="2"/>
  <c r="BQ1560" i="2" s="1"/>
  <c r="G1561" i="2"/>
  <c r="BM1560" i="2"/>
  <c r="I1561" i="2"/>
  <c r="BR1560" i="2"/>
  <c r="BS1560" i="2" s="1"/>
  <c r="K1561" i="2"/>
  <c r="BR1561" i="2" s="1"/>
  <c r="BS1484" i="2" l="1"/>
  <c r="BQ1484" i="2"/>
  <c r="BM1567" i="2"/>
  <c r="BS1571" i="2"/>
  <c r="BS1583" i="2"/>
  <c r="BM1571" i="2"/>
  <c r="BQ1583" i="2"/>
  <c r="BQ1571" i="2"/>
  <c r="BN161" i="2"/>
  <c r="BO161" i="2" s="1"/>
  <c r="BN1584" i="2"/>
  <c r="BO1584" i="2" s="1"/>
  <c r="BS1585" i="2"/>
  <c r="BQ1585" i="2"/>
  <c r="BJ1585" i="2"/>
  <c r="BM1585" i="2"/>
  <c r="BN1582" i="2"/>
  <c r="BO1582" i="2" s="1"/>
  <c r="BJ1583" i="2"/>
  <c r="BM1583" i="2"/>
  <c r="BN1580" i="2"/>
  <c r="BO1580" i="2" s="1"/>
  <c r="BN1578" i="2"/>
  <c r="BO1578" i="2" s="1"/>
  <c r="BJ1581" i="2"/>
  <c r="BM1581" i="2"/>
  <c r="BS1581" i="2"/>
  <c r="BQ1581" i="2"/>
  <c r="BS1579" i="2"/>
  <c r="BQ1579" i="2"/>
  <c r="BJ1579" i="2"/>
  <c r="BM1579" i="2"/>
  <c r="BN1568" i="2"/>
  <c r="BO1568" i="2" s="1"/>
  <c r="BS1575" i="2"/>
  <c r="BQ1575" i="2"/>
  <c r="BN1574" i="2"/>
  <c r="BO1574" i="2" s="1"/>
  <c r="BJ1575" i="2"/>
  <c r="BM1575" i="2"/>
  <c r="BN1570" i="2"/>
  <c r="BO1570" i="2" s="1"/>
  <c r="BS1573" i="2"/>
  <c r="BQ1573" i="2"/>
  <c r="BN1572" i="2"/>
  <c r="BO1572" i="2" s="1"/>
  <c r="BJ1573" i="2"/>
  <c r="BM1573" i="2"/>
  <c r="BS1569" i="2"/>
  <c r="BQ1569" i="2"/>
  <c r="BN1566" i="2"/>
  <c r="BO1566" i="2" s="1"/>
  <c r="BJ1569" i="2"/>
  <c r="BM1569" i="2"/>
  <c r="BN1564" i="2"/>
  <c r="BO1564" i="2" s="1"/>
  <c r="BS1567" i="2"/>
  <c r="BQ1567" i="2"/>
  <c r="BJ1565" i="2"/>
  <c r="BM1565" i="2"/>
  <c r="BS1565" i="2"/>
  <c r="BQ1565" i="2"/>
  <c r="BN1562" i="2"/>
  <c r="BO1562" i="2" s="1"/>
  <c r="BJ1563" i="2"/>
  <c r="BM1563" i="2"/>
  <c r="BS1563" i="2"/>
  <c r="BQ1563" i="2"/>
  <c r="BN1560" i="2"/>
  <c r="BO1560" i="2" s="1"/>
  <c r="BM1561" i="2"/>
  <c r="BJ1561" i="2"/>
  <c r="BQ1561" i="2"/>
  <c r="BS1561" i="2"/>
  <c r="BN1484" i="2" l="1"/>
  <c r="BO1484" i="2" s="1"/>
  <c r="BN1571" i="2"/>
  <c r="BO1571" i="2" s="1"/>
  <c r="BN1583" i="2"/>
  <c r="BO1583" i="2" s="1"/>
  <c r="BN1585" i="2"/>
  <c r="BO1585" i="2" s="1"/>
  <c r="BN1573" i="2"/>
  <c r="BO1573" i="2" s="1"/>
  <c r="BN1581" i="2"/>
  <c r="BO1581" i="2" s="1"/>
  <c r="BN1579" i="2"/>
  <c r="BO1579" i="2" s="1"/>
  <c r="BN1575" i="2"/>
  <c r="BO1575" i="2" s="1"/>
  <c r="BN1563" i="2"/>
  <c r="BO1563" i="2" s="1"/>
  <c r="BN1567" i="2"/>
  <c r="BO1567" i="2" s="1"/>
  <c r="BN1569" i="2"/>
  <c r="BO1569" i="2" s="1"/>
  <c r="BN1565" i="2"/>
  <c r="BO1565" i="2" s="1"/>
  <c r="BN1561" i="2"/>
  <c r="BO1561" i="2" s="1"/>
  <c r="BL574" i="2" l="1"/>
  <c r="BK574" i="2"/>
  <c r="BH574" i="2"/>
  <c r="BG574" i="2"/>
  <c r="BE574" i="2"/>
  <c r="BD574" i="2"/>
  <c r="BA574" i="2"/>
  <c r="AZ574" i="2"/>
  <c r="K574" i="2"/>
  <c r="BR574" i="2" s="1"/>
  <c r="J574" i="2"/>
  <c r="BP574" i="2" s="1"/>
  <c r="I574" i="2"/>
  <c r="H574" i="2"/>
  <c r="G574" i="2"/>
  <c r="BJ574" i="2" s="1"/>
  <c r="BR573" i="2"/>
  <c r="BS573" i="2" s="1"/>
  <c r="BP573" i="2"/>
  <c r="BQ573" i="2" s="1"/>
  <c r="BM573" i="2"/>
  <c r="C573" i="2"/>
  <c r="AX573" i="2" s="1"/>
  <c r="B573" i="2"/>
  <c r="BL376" i="2"/>
  <c r="BK376" i="2"/>
  <c r="BH376" i="2"/>
  <c r="BG376" i="2"/>
  <c r="BE376" i="2"/>
  <c r="BD376" i="2"/>
  <c r="BC376" i="2"/>
  <c r="BA376" i="2"/>
  <c r="AZ376" i="2"/>
  <c r="C375" i="2"/>
  <c r="AQ375" i="2" s="1"/>
  <c r="B375" i="2"/>
  <c r="AQ376" i="2" l="1"/>
  <c r="AX574" i="2"/>
  <c r="BS574" i="2"/>
  <c r="BM574" i="2"/>
  <c r="AQ573" i="2"/>
  <c r="AT573" i="2"/>
  <c r="AR573" i="2"/>
  <c r="AS573" i="2"/>
  <c r="BQ574" i="2"/>
  <c r="AN573" i="2"/>
  <c r="AO573" i="2"/>
  <c r="AW573" i="2"/>
  <c r="AU573" i="2"/>
  <c r="AV573" i="2"/>
  <c r="AP573" i="2"/>
  <c r="AH375" i="2"/>
  <c r="I375" i="2"/>
  <c r="AA375" i="2"/>
  <c r="AS375" i="2"/>
  <c r="AB375" i="2"/>
  <c r="AK375" i="2"/>
  <c r="AT375" i="2"/>
  <c r="H375" i="2"/>
  <c r="Z375" i="2"/>
  <c r="S375" i="2"/>
  <c r="T375" i="2"/>
  <c r="AC375" i="2"/>
  <c r="AU375" i="2"/>
  <c r="M375" i="2"/>
  <c r="U375" i="2"/>
  <c r="AD375" i="2"/>
  <c r="AN375" i="2"/>
  <c r="AV375" i="2"/>
  <c r="N375" i="2"/>
  <c r="N376" i="2" s="1"/>
  <c r="V375" i="2"/>
  <c r="AE375" i="2"/>
  <c r="AO375" i="2"/>
  <c r="AW375" i="2"/>
  <c r="O375" i="2"/>
  <c r="X375" i="2"/>
  <c r="AF375" i="2"/>
  <c r="AP375" i="2"/>
  <c r="AX375" i="2"/>
  <c r="Q375" i="2"/>
  <c r="AR375" i="2"/>
  <c r="R375" i="2"/>
  <c r="AI375" i="2"/>
  <c r="J375" i="2"/>
  <c r="K375" i="2"/>
  <c r="AL375" i="2"/>
  <c r="G375" i="2"/>
  <c r="P375" i="2"/>
  <c r="Y375" i="2"/>
  <c r="Y376" i="2" s="1"/>
  <c r="AG375" i="2"/>
  <c r="BL163" i="2"/>
  <c r="BK163" i="2"/>
  <c r="BH163" i="2"/>
  <c r="BG163" i="2"/>
  <c r="BE163" i="2"/>
  <c r="BD163" i="2"/>
  <c r="BC163" i="2"/>
  <c r="BA163" i="2"/>
  <c r="AZ163" i="2"/>
  <c r="C162" i="2"/>
  <c r="AG162" i="2" s="1"/>
  <c r="B162" i="2"/>
  <c r="AG376" i="2" l="1"/>
  <c r="AT376" i="2"/>
  <c r="AR376" i="2"/>
  <c r="AO376" i="2"/>
  <c r="M376" i="2"/>
  <c r="AK376" i="2"/>
  <c r="AU574" i="2"/>
  <c r="AQ574" i="2"/>
  <c r="AW376" i="2"/>
  <c r="AV574" i="2"/>
  <c r="AT574" i="2"/>
  <c r="P376" i="2"/>
  <c r="Q376" i="2"/>
  <c r="AE376" i="2"/>
  <c r="AU376" i="2"/>
  <c r="AB376" i="2"/>
  <c r="AW574" i="2"/>
  <c r="AX376" i="2"/>
  <c r="V376" i="2"/>
  <c r="AC376" i="2"/>
  <c r="AS376" i="2"/>
  <c r="AO574" i="2"/>
  <c r="U376" i="2"/>
  <c r="AP376" i="2"/>
  <c r="T376" i="2"/>
  <c r="AA376" i="2"/>
  <c r="AN574" i="2"/>
  <c r="BN574" i="2" s="1"/>
  <c r="BO574" i="2" s="1"/>
  <c r="AF376" i="2"/>
  <c r="AV376" i="2"/>
  <c r="S376" i="2"/>
  <c r="AL376" i="2"/>
  <c r="AG163" i="2"/>
  <c r="X376" i="2"/>
  <c r="Z376" i="2"/>
  <c r="AH376" i="2"/>
  <c r="AS574" i="2"/>
  <c r="R376" i="2"/>
  <c r="AN376" i="2"/>
  <c r="AI376" i="2"/>
  <c r="O376" i="2"/>
  <c r="AD376" i="2"/>
  <c r="H376" i="2"/>
  <c r="AP574" i="2"/>
  <c r="AR574" i="2"/>
  <c r="BN573" i="2"/>
  <c r="BO573" i="2" s="1"/>
  <c r="I376" i="2"/>
  <c r="J376" i="2"/>
  <c r="BP376" i="2" s="1"/>
  <c r="BP375" i="2"/>
  <c r="BQ375" i="2" s="1"/>
  <c r="G376" i="2"/>
  <c r="BM375" i="2"/>
  <c r="BR375" i="2"/>
  <c r="BS375" i="2" s="1"/>
  <c r="K376" i="2"/>
  <c r="BR376" i="2" s="1"/>
  <c r="AP162" i="2"/>
  <c r="G162" i="2"/>
  <c r="AQ162" i="2"/>
  <c r="Q162" i="2"/>
  <c r="AH162" i="2"/>
  <c r="I162" i="2"/>
  <c r="R162" i="2"/>
  <c r="AA162" i="2"/>
  <c r="AI162" i="2"/>
  <c r="AS162" i="2"/>
  <c r="X162" i="2"/>
  <c r="Y162" i="2"/>
  <c r="Y163" i="2" s="1"/>
  <c r="H162" i="2"/>
  <c r="AR162" i="2"/>
  <c r="J162" i="2"/>
  <c r="S162" i="2"/>
  <c r="AB162" i="2"/>
  <c r="AK162" i="2"/>
  <c r="AT162" i="2"/>
  <c r="O162" i="2"/>
  <c r="AX162" i="2"/>
  <c r="P162" i="2"/>
  <c r="Z162" i="2"/>
  <c r="K162" i="2"/>
  <c r="T162" i="2"/>
  <c r="AC162" i="2"/>
  <c r="AL162" i="2"/>
  <c r="AU162" i="2"/>
  <c r="M162" i="2"/>
  <c r="U162" i="2"/>
  <c r="AD162" i="2"/>
  <c r="AN162" i="2"/>
  <c r="AV162" i="2"/>
  <c r="N162" i="2"/>
  <c r="N163" i="2" s="1"/>
  <c r="V162" i="2"/>
  <c r="AE162" i="2"/>
  <c r="AO162" i="2"/>
  <c r="AW162" i="2"/>
  <c r="AF162" i="2"/>
  <c r="BB153" i="2"/>
  <c r="AF163" i="2" l="1"/>
  <c r="Z163" i="2"/>
  <c r="R163" i="2"/>
  <c r="AO163" i="2"/>
  <c r="AD163" i="2"/>
  <c r="AW163" i="2"/>
  <c r="U163" i="2"/>
  <c r="P163" i="2"/>
  <c r="AR163" i="2"/>
  <c r="AE163" i="2"/>
  <c r="AU163" i="2"/>
  <c r="O163" i="2"/>
  <c r="Q163" i="2"/>
  <c r="M163" i="2"/>
  <c r="V163" i="2"/>
  <c r="AQ163" i="2"/>
  <c r="AH163" i="2"/>
  <c r="AL163" i="2"/>
  <c r="X163" i="2"/>
  <c r="AC163" i="2"/>
  <c r="AK163" i="2"/>
  <c r="AS163" i="2"/>
  <c r="AX163" i="2"/>
  <c r="AT163" i="2"/>
  <c r="T163" i="2"/>
  <c r="AP163" i="2"/>
  <c r="H163" i="2"/>
  <c r="AV163" i="2"/>
  <c r="AB163" i="2"/>
  <c r="AI163" i="2"/>
  <c r="AN163" i="2"/>
  <c r="S163" i="2"/>
  <c r="AA163" i="2"/>
  <c r="BN375" i="2"/>
  <c r="BO375" i="2" s="1"/>
  <c r="BM376" i="2"/>
  <c r="BJ376" i="2"/>
  <c r="BS376" i="2"/>
  <c r="BQ376" i="2"/>
  <c r="J163" i="2"/>
  <c r="BP163" i="2" s="1"/>
  <c r="BP162" i="2"/>
  <c r="BQ162" i="2" s="1"/>
  <c r="G163" i="2"/>
  <c r="BM162" i="2"/>
  <c r="BR162" i="2"/>
  <c r="BS162" i="2" s="1"/>
  <c r="K163" i="2"/>
  <c r="BR163" i="2" s="1"/>
  <c r="I163" i="2"/>
  <c r="BL564" i="2"/>
  <c r="BK564" i="2"/>
  <c r="BH564" i="2"/>
  <c r="BG564" i="2"/>
  <c r="BE564" i="2"/>
  <c r="BD564" i="2"/>
  <c r="BA564" i="2"/>
  <c r="AZ564" i="2"/>
  <c r="K564" i="2"/>
  <c r="BR564" i="2" s="1"/>
  <c r="J564" i="2"/>
  <c r="BP564" i="2" s="1"/>
  <c r="I564" i="2"/>
  <c r="H564" i="2"/>
  <c r="G564" i="2"/>
  <c r="BJ564" i="2" s="1"/>
  <c r="BR563" i="2"/>
  <c r="BS563" i="2" s="1"/>
  <c r="BP563" i="2"/>
  <c r="BQ563" i="2" s="1"/>
  <c r="BM563" i="2"/>
  <c r="C563" i="2"/>
  <c r="AX563" i="2" s="1"/>
  <c r="B563" i="2"/>
  <c r="BL366" i="2"/>
  <c r="BK366" i="2"/>
  <c r="BH366" i="2"/>
  <c r="BG366" i="2"/>
  <c r="BE366" i="2"/>
  <c r="BD366" i="2"/>
  <c r="BC366" i="2"/>
  <c r="BA366" i="2"/>
  <c r="AZ366" i="2"/>
  <c r="C365" i="2"/>
  <c r="AU365" i="2" s="1"/>
  <c r="B365" i="2"/>
  <c r="AX564" i="2" l="1"/>
  <c r="AU366" i="2"/>
  <c r="BN376" i="2"/>
  <c r="BO376" i="2" s="1"/>
  <c r="BN162" i="2"/>
  <c r="BO162" i="2" s="1"/>
  <c r="BM163" i="2"/>
  <c r="BJ163" i="2"/>
  <c r="BQ163" i="2"/>
  <c r="BS163" i="2"/>
  <c r="BQ564" i="2"/>
  <c r="BS564" i="2"/>
  <c r="AQ563" i="2"/>
  <c r="AU563" i="2"/>
  <c r="AN563" i="2"/>
  <c r="AR563" i="2"/>
  <c r="AV563" i="2"/>
  <c r="BM564" i="2"/>
  <c r="AO563" i="2"/>
  <c r="AS563" i="2"/>
  <c r="AW563" i="2"/>
  <c r="AP563" i="2"/>
  <c r="AT563" i="2"/>
  <c r="I365" i="2"/>
  <c r="R365" i="2"/>
  <c r="AA365" i="2"/>
  <c r="AI365" i="2"/>
  <c r="AS365" i="2"/>
  <c r="M365" i="2"/>
  <c r="AN365" i="2"/>
  <c r="AV365" i="2"/>
  <c r="N365" i="2"/>
  <c r="N366" i="2" s="1"/>
  <c r="V365" i="2"/>
  <c r="AE365" i="2"/>
  <c r="AO365" i="2"/>
  <c r="AW365" i="2"/>
  <c r="U365" i="2"/>
  <c r="AD365" i="2"/>
  <c r="H365" i="2"/>
  <c r="Q365" i="2"/>
  <c r="Z365" i="2"/>
  <c r="AH365" i="2"/>
  <c r="AR365" i="2"/>
  <c r="J365" i="2"/>
  <c r="O365" i="2"/>
  <c r="S365" i="2"/>
  <c r="X365" i="2"/>
  <c r="AB365" i="2"/>
  <c r="AF365" i="2"/>
  <c r="AK365" i="2"/>
  <c r="AP365" i="2"/>
  <c r="AT365" i="2"/>
  <c r="AX365" i="2"/>
  <c r="G365" i="2"/>
  <c r="K365" i="2"/>
  <c r="P365" i="2"/>
  <c r="T365" i="2"/>
  <c r="Y365" i="2"/>
  <c r="Y366" i="2" s="1"/>
  <c r="AC365" i="2"/>
  <c r="AG365" i="2"/>
  <c r="AL365" i="2"/>
  <c r="AQ365" i="2"/>
  <c r="I1374" i="2"/>
  <c r="X366" i="2" l="1"/>
  <c r="H366" i="2"/>
  <c r="AV366" i="2"/>
  <c r="AT564" i="2"/>
  <c r="AN564" i="2"/>
  <c r="BN564" i="2" s="1"/>
  <c r="BO564" i="2" s="1"/>
  <c r="Q366" i="2"/>
  <c r="S366" i="2"/>
  <c r="AD366" i="2"/>
  <c r="AN366" i="2"/>
  <c r="AP564" i="2"/>
  <c r="AU564" i="2"/>
  <c r="AB366" i="2"/>
  <c r="AQ366" i="2"/>
  <c r="AL366" i="2"/>
  <c r="AX366" i="2"/>
  <c r="O366" i="2"/>
  <c r="U366" i="2"/>
  <c r="M366" i="2"/>
  <c r="AW564" i="2"/>
  <c r="AQ564" i="2"/>
  <c r="P366" i="2"/>
  <c r="AG366" i="2"/>
  <c r="AW366" i="2"/>
  <c r="AS366" i="2"/>
  <c r="AS564" i="2"/>
  <c r="AR564" i="2"/>
  <c r="AC366" i="2"/>
  <c r="AP366" i="2"/>
  <c r="AR366" i="2"/>
  <c r="AO366" i="2"/>
  <c r="AI366" i="2"/>
  <c r="AO564" i="2"/>
  <c r="AT366" i="2"/>
  <c r="AK366" i="2"/>
  <c r="AH366" i="2"/>
  <c r="AE366" i="2"/>
  <c r="AA366" i="2"/>
  <c r="I366" i="2"/>
  <c r="T366" i="2"/>
  <c r="AF366" i="2"/>
  <c r="Z366" i="2"/>
  <c r="V366" i="2"/>
  <c r="R366" i="2"/>
  <c r="AV564" i="2"/>
  <c r="BN163" i="2"/>
  <c r="BO163" i="2" s="1"/>
  <c r="BN563" i="2"/>
  <c r="BO563" i="2" s="1"/>
  <c r="G366" i="2"/>
  <c r="BM365" i="2"/>
  <c r="J366" i="2"/>
  <c r="BP366" i="2" s="1"/>
  <c r="BP365" i="2"/>
  <c r="BQ365" i="2" s="1"/>
  <c r="K366" i="2"/>
  <c r="BR366" i="2" s="1"/>
  <c r="BR365" i="2"/>
  <c r="BS365" i="2" s="1"/>
  <c r="BH1376" i="2"/>
  <c r="BG1376" i="2"/>
  <c r="BE1376" i="2"/>
  <c r="BD1376" i="2"/>
  <c r="BC1376" i="2"/>
  <c r="BA1376" i="2"/>
  <c r="AZ1376" i="2"/>
  <c r="AX1376" i="2"/>
  <c r="AW1376" i="2"/>
  <c r="AV1376" i="2"/>
  <c r="AU1376" i="2"/>
  <c r="AT1376" i="2"/>
  <c r="AS1376" i="2"/>
  <c r="AR1376" i="2"/>
  <c r="AQ1376" i="2"/>
  <c r="AP1376" i="2"/>
  <c r="AO1376" i="2"/>
  <c r="AN1376" i="2"/>
  <c r="AL1376" i="2"/>
  <c r="AK1376" i="2"/>
  <c r="AI1376" i="2"/>
  <c r="AH1376" i="2"/>
  <c r="AG1376" i="2"/>
  <c r="AF1376" i="2"/>
  <c r="AE1376" i="2"/>
  <c r="AD1376" i="2"/>
  <c r="AC1376" i="2"/>
  <c r="AB1376" i="2"/>
  <c r="Z1376" i="2"/>
  <c r="Y1376" i="2"/>
  <c r="V1376" i="2"/>
  <c r="U1376" i="2"/>
  <c r="T1376" i="2"/>
  <c r="S1376" i="2"/>
  <c r="R1376" i="2"/>
  <c r="Q1376" i="2"/>
  <c r="O1376" i="2"/>
  <c r="N1376" i="2"/>
  <c r="K1376" i="2"/>
  <c r="BR1376" i="2" s="1"/>
  <c r="J1376" i="2"/>
  <c r="BP1376" i="2" s="1"/>
  <c r="H1376" i="2"/>
  <c r="G1376" i="2"/>
  <c r="BR1375" i="2"/>
  <c r="BP1375" i="2"/>
  <c r="BM1375" i="2"/>
  <c r="B1375" i="2"/>
  <c r="BS366" i="2" l="1"/>
  <c r="BQ366" i="2"/>
  <c r="BM1376" i="2"/>
  <c r="BJ1376" i="2"/>
  <c r="BN365" i="2"/>
  <c r="BO365" i="2" s="1"/>
  <c r="BJ366" i="2"/>
  <c r="BM366" i="2"/>
  <c r="BQ1375" i="2"/>
  <c r="BS1375" i="2"/>
  <c r="BN366" i="2" l="1"/>
  <c r="BO366" i="2" s="1"/>
  <c r="BN1375" i="2"/>
  <c r="BO1375" i="2" s="1"/>
  <c r="M1450" i="2" l="1"/>
  <c r="B1463" i="2" l="1"/>
  <c r="BL1464" i="2"/>
  <c r="BK1464" i="2"/>
  <c r="BH1464" i="2"/>
  <c r="BG1464" i="2"/>
  <c r="BE1464" i="2"/>
  <c r="BD1464" i="2"/>
  <c r="BC1464" i="2"/>
  <c r="BA1464" i="2"/>
  <c r="AZ1464" i="2"/>
  <c r="AX1464" i="2"/>
  <c r="AW1464" i="2"/>
  <c r="AV1464" i="2"/>
  <c r="AU1464" i="2"/>
  <c r="AT1464" i="2"/>
  <c r="AS1464" i="2"/>
  <c r="AR1464" i="2"/>
  <c r="AQ1464" i="2"/>
  <c r="AP1464" i="2"/>
  <c r="AO1464" i="2"/>
  <c r="AN1464" i="2"/>
  <c r="AL1464" i="2"/>
  <c r="AK1464" i="2"/>
  <c r="AI1464" i="2"/>
  <c r="AH1464" i="2"/>
  <c r="AG1464" i="2"/>
  <c r="AF1464" i="2"/>
  <c r="AE1464" i="2"/>
  <c r="AD1464" i="2"/>
  <c r="AC1464" i="2"/>
  <c r="AB1464" i="2"/>
  <c r="Z1464" i="2"/>
  <c r="Y1464" i="2"/>
  <c r="X1464" i="2"/>
  <c r="V1464" i="2"/>
  <c r="U1464" i="2"/>
  <c r="T1464" i="2"/>
  <c r="S1464" i="2"/>
  <c r="R1464" i="2"/>
  <c r="Q1464" i="2"/>
  <c r="O1464" i="2"/>
  <c r="N1464" i="2"/>
  <c r="M1464" i="2"/>
  <c r="K1464" i="2"/>
  <c r="BR1464" i="2" s="1"/>
  <c r="J1464" i="2"/>
  <c r="BP1464" i="2" s="1"/>
  <c r="H1464" i="2"/>
  <c r="G1464" i="2"/>
  <c r="BJ1464" i="2" s="1"/>
  <c r="BR1463" i="2"/>
  <c r="BS1463" i="2" s="1"/>
  <c r="BP1463" i="2"/>
  <c r="BQ1463" i="2" s="1"/>
  <c r="BM1463" i="2"/>
  <c r="BQ1464" i="2" l="1"/>
  <c r="BS1464" i="2"/>
  <c r="BM1464" i="2"/>
  <c r="BN1463" i="2"/>
  <c r="BO1463" i="2" s="1"/>
  <c r="BR1462" i="2"/>
  <c r="BP1462" i="2"/>
  <c r="BL1462" i="2"/>
  <c r="BK1462" i="2"/>
  <c r="BJ1462" i="2"/>
  <c r="BH1462" i="2"/>
  <c r="BG1462" i="2"/>
  <c r="BE1462" i="2"/>
  <c r="BD1462" i="2"/>
  <c r="BC1462" i="2"/>
  <c r="BA1462" i="2"/>
  <c r="AZ1462" i="2"/>
  <c r="AX1462" i="2"/>
  <c r="AW1462" i="2"/>
  <c r="AV1462" i="2"/>
  <c r="AU1462" i="2"/>
  <c r="AT1462" i="2"/>
  <c r="AS1462" i="2"/>
  <c r="AR1462" i="2"/>
  <c r="AQ1462" i="2"/>
  <c r="AP1462" i="2"/>
  <c r="AO1462" i="2"/>
  <c r="AN1462" i="2"/>
  <c r="AL1462" i="2"/>
  <c r="AK1462" i="2"/>
  <c r="AI1462" i="2"/>
  <c r="AH1462" i="2"/>
  <c r="AG1462" i="2"/>
  <c r="AF1462" i="2"/>
  <c r="AE1462" i="2"/>
  <c r="AD1462" i="2"/>
  <c r="AC1462" i="2"/>
  <c r="AB1462" i="2"/>
  <c r="Z1462" i="2"/>
  <c r="Y1462" i="2"/>
  <c r="X1462" i="2"/>
  <c r="V1462" i="2"/>
  <c r="U1462" i="2"/>
  <c r="T1462" i="2"/>
  <c r="S1462" i="2"/>
  <c r="R1462" i="2"/>
  <c r="Q1462" i="2"/>
  <c r="O1462" i="2"/>
  <c r="N1462" i="2"/>
  <c r="M1462" i="2"/>
  <c r="BR1461" i="2"/>
  <c r="BS1461" i="2" s="1"/>
  <c r="BP1461" i="2"/>
  <c r="BQ1461" i="2" s="1"/>
  <c r="BM1461" i="2"/>
  <c r="B1461" i="2"/>
  <c r="BR1460" i="2"/>
  <c r="BP1460" i="2"/>
  <c r="BL1460" i="2"/>
  <c r="BK1460" i="2"/>
  <c r="BJ1460" i="2"/>
  <c r="BH1460" i="2"/>
  <c r="BG1460" i="2"/>
  <c r="BE1460" i="2"/>
  <c r="BD1460" i="2"/>
  <c r="BC1460" i="2"/>
  <c r="BA1460" i="2"/>
  <c r="AZ1460" i="2"/>
  <c r="AX1460" i="2"/>
  <c r="AW1460" i="2"/>
  <c r="AV1460" i="2"/>
  <c r="AU1460" i="2"/>
  <c r="AT1460" i="2"/>
  <c r="AS1460" i="2"/>
  <c r="AR1460" i="2"/>
  <c r="AQ1460" i="2"/>
  <c r="AP1460" i="2"/>
  <c r="AO1460" i="2"/>
  <c r="AN1460" i="2"/>
  <c r="AL1460" i="2"/>
  <c r="AK1460" i="2"/>
  <c r="AI1460" i="2"/>
  <c r="AH1460" i="2"/>
  <c r="AG1460" i="2"/>
  <c r="AF1460" i="2"/>
  <c r="AE1460" i="2"/>
  <c r="AD1460" i="2"/>
  <c r="AC1460" i="2"/>
  <c r="AB1460" i="2"/>
  <c r="AA1460" i="2"/>
  <c r="Z1460" i="2"/>
  <c r="Y1460" i="2"/>
  <c r="X1460" i="2"/>
  <c r="V1460" i="2"/>
  <c r="U1460" i="2"/>
  <c r="T1460" i="2"/>
  <c r="S1460" i="2"/>
  <c r="R1460" i="2"/>
  <c r="Q1460" i="2"/>
  <c r="P1460" i="2"/>
  <c r="O1460" i="2"/>
  <c r="N1460" i="2"/>
  <c r="M1460" i="2"/>
  <c r="BR1459" i="2"/>
  <c r="BS1459" i="2" s="1"/>
  <c r="BP1459" i="2"/>
  <c r="BQ1459" i="2" s="1"/>
  <c r="BM1459" i="2"/>
  <c r="B1459" i="2"/>
  <c r="BR1458" i="2"/>
  <c r="BP1458" i="2"/>
  <c r="BL1458" i="2"/>
  <c r="BK1458" i="2"/>
  <c r="BJ1458" i="2"/>
  <c r="BH1458" i="2"/>
  <c r="BG1458" i="2"/>
  <c r="BE1458" i="2"/>
  <c r="BD1458" i="2"/>
  <c r="BC1458" i="2"/>
  <c r="BA1458" i="2"/>
  <c r="AZ1458" i="2"/>
  <c r="AX1458" i="2"/>
  <c r="AW1458" i="2"/>
  <c r="AV1458" i="2"/>
  <c r="AU1458" i="2"/>
  <c r="AT1458" i="2"/>
  <c r="AS1458" i="2"/>
  <c r="AR1458" i="2"/>
  <c r="AQ1458" i="2"/>
  <c r="AP1458" i="2"/>
  <c r="AO1458" i="2"/>
  <c r="AN1458" i="2"/>
  <c r="AL1458" i="2"/>
  <c r="AK1458" i="2"/>
  <c r="AI1458" i="2"/>
  <c r="AH1458" i="2"/>
  <c r="AG1458" i="2"/>
  <c r="AF1458" i="2"/>
  <c r="AE1458" i="2"/>
  <c r="AD1458" i="2"/>
  <c r="AC1458" i="2"/>
  <c r="AB1458" i="2"/>
  <c r="Z1458" i="2"/>
  <c r="Y1458" i="2"/>
  <c r="X1458" i="2"/>
  <c r="V1458" i="2"/>
  <c r="U1458" i="2"/>
  <c r="T1458" i="2"/>
  <c r="S1458" i="2"/>
  <c r="R1458" i="2"/>
  <c r="Q1458" i="2"/>
  <c r="O1458" i="2"/>
  <c r="N1458" i="2"/>
  <c r="M1458" i="2"/>
  <c r="BR1457" i="2"/>
  <c r="BS1457" i="2" s="1"/>
  <c r="BP1457" i="2"/>
  <c r="BQ1457" i="2" s="1"/>
  <c r="BM1457" i="2"/>
  <c r="B1457" i="2"/>
  <c r="BR1456" i="2"/>
  <c r="BP1456" i="2"/>
  <c r="BL1456" i="2"/>
  <c r="BK1456" i="2"/>
  <c r="BJ1456" i="2"/>
  <c r="BH1456" i="2"/>
  <c r="BG1456" i="2"/>
  <c r="BE1456" i="2"/>
  <c r="BD1456" i="2"/>
  <c r="BC1456" i="2"/>
  <c r="BA1456" i="2"/>
  <c r="AZ1456" i="2"/>
  <c r="AX1456" i="2"/>
  <c r="AW1456" i="2"/>
  <c r="AV1456" i="2"/>
  <c r="AU1456" i="2"/>
  <c r="AT1456" i="2"/>
  <c r="AS1456" i="2"/>
  <c r="AR1456" i="2"/>
  <c r="AQ1456" i="2"/>
  <c r="AP1456" i="2"/>
  <c r="AO1456" i="2"/>
  <c r="AN1456" i="2"/>
  <c r="AL1456" i="2"/>
  <c r="AK1456" i="2"/>
  <c r="AI1456" i="2"/>
  <c r="AH1456" i="2"/>
  <c r="AG1456" i="2"/>
  <c r="AF1456" i="2"/>
  <c r="AE1456" i="2"/>
  <c r="AD1456" i="2"/>
  <c r="AC1456" i="2"/>
  <c r="AB1456" i="2"/>
  <c r="Z1456" i="2"/>
  <c r="Y1456" i="2"/>
  <c r="X1456" i="2"/>
  <c r="V1456" i="2"/>
  <c r="U1456" i="2"/>
  <c r="T1456" i="2"/>
  <c r="S1456" i="2"/>
  <c r="R1456" i="2"/>
  <c r="Q1456" i="2"/>
  <c r="O1456" i="2"/>
  <c r="N1456" i="2"/>
  <c r="M1456" i="2"/>
  <c r="BR1455" i="2"/>
  <c r="BS1455" i="2" s="1"/>
  <c r="BP1455" i="2"/>
  <c r="BQ1455" i="2" s="1"/>
  <c r="BM1455" i="2"/>
  <c r="B1455" i="2"/>
  <c r="BR1454" i="2"/>
  <c r="BP1454" i="2"/>
  <c r="BL1454" i="2"/>
  <c r="BK1454" i="2"/>
  <c r="BJ1454" i="2"/>
  <c r="BH1454" i="2"/>
  <c r="BG1454" i="2"/>
  <c r="BE1454" i="2"/>
  <c r="BD1454" i="2"/>
  <c r="BC1454" i="2"/>
  <c r="BA1454" i="2"/>
  <c r="AZ1454" i="2"/>
  <c r="AX1454" i="2"/>
  <c r="AW1454" i="2"/>
  <c r="AV1454" i="2"/>
  <c r="AU1454" i="2"/>
  <c r="AT1454" i="2"/>
  <c r="AS1454" i="2"/>
  <c r="AR1454" i="2"/>
  <c r="AQ1454" i="2"/>
  <c r="AP1454" i="2"/>
  <c r="AO1454" i="2"/>
  <c r="AN1454" i="2"/>
  <c r="AL1454" i="2"/>
  <c r="AK1454" i="2"/>
  <c r="AI1454" i="2"/>
  <c r="AH1454" i="2"/>
  <c r="AG1454" i="2"/>
  <c r="AF1454" i="2"/>
  <c r="AE1454" i="2"/>
  <c r="AD1454" i="2"/>
  <c r="AC1454" i="2"/>
  <c r="AB1454" i="2"/>
  <c r="Z1454" i="2"/>
  <c r="Y1454" i="2"/>
  <c r="X1454" i="2"/>
  <c r="V1454" i="2"/>
  <c r="U1454" i="2"/>
  <c r="T1454" i="2"/>
  <c r="S1454" i="2"/>
  <c r="R1454" i="2"/>
  <c r="Q1454" i="2"/>
  <c r="O1454" i="2"/>
  <c r="N1454" i="2"/>
  <c r="M1454" i="2"/>
  <c r="BR1453" i="2"/>
  <c r="BS1453" i="2" s="1"/>
  <c r="BP1453" i="2"/>
  <c r="BQ1453" i="2" s="1"/>
  <c r="BM1453" i="2"/>
  <c r="B1453" i="2"/>
  <c r="BR1452" i="2"/>
  <c r="BP1452" i="2"/>
  <c r="BL1452" i="2"/>
  <c r="BK1452" i="2"/>
  <c r="BJ1452" i="2"/>
  <c r="BH1452" i="2"/>
  <c r="BG1452" i="2"/>
  <c r="BE1452" i="2"/>
  <c r="BD1452" i="2"/>
  <c r="BC1452" i="2"/>
  <c r="BA1452" i="2"/>
  <c r="AZ1452" i="2"/>
  <c r="AX1452" i="2"/>
  <c r="AW1452" i="2"/>
  <c r="AV1452" i="2"/>
  <c r="AU1452" i="2"/>
  <c r="AT1452" i="2"/>
  <c r="AS1452" i="2"/>
  <c r="AR1452" i="2"/>
  <c r="AQ1452" i="2"/>
  <c r="AP1452" i="2"/>
  <c r="AO1452" i="2"/>
  <c r="AN1452" i="2"/>
  <c r="AL1452" i="2"/>
  <c r="AK1452" i="2"/>
  <c r="AI1452" i="2"/>
  <c r="AH1452" i="2"/>
  <c r="AG1452" i="2"/>
  <c r="AF1452" i="2"/>
  <c r="AE1452" i="2"/>
  <c r="AD1452" i="2"/>
  <c r="AC1452" i="2"/>
  <c r="AB1452" i="2"/>
  <c r="Z1452" i="2"/>
  <c r="Y1452" i="2"/>
  <c r="X1452" i="2"/>
  <c r="V1452" i="2"/>
  <c r="U1452" i="2"/>
  <c r="T1452" i="2"/>
  <c r="S1452" i="2"/>
  <c r="R1452" i="2"/>
  <c r="Q1452" i="2"/>
  <c r="O1452" i="2"/>
  <c r="N1452" i="2"/>
  <c r="M1452" i="2"/>
  <c r="BR1451" i="2"/>
  <c r="BS1451" i="2" s="1"/>
  <c r="BP1451" i="2"/>
  <c r="BQ1451" i="2" s="1"/>
  <c r="BM1451" i="2"/>
  <c r="B1451" i="2"/>
  <c r="BR1450" i="2"/>
  <c r="BP1450" i="2"/>
  <c r="BL1450" i="2"/>
  <c r="BK1450" i="2"/>
  <c r="BJ1450" i="2"/>
  <c r="BH1450" i="2"/>
  <c r="BG1450" i="2"/>
  <c r="BE1450" i="2"/>
  <c r="BD1450" i="2"/>
  <c r="BC1450" i="2"/>
  <c r="BA1450" i="2"/>
  <c r="AZ1450" i="2"/>
  <c r="AX1450" i="2"/>
  <c r="AW1450" i="2"/>
  <c r="AV1450" i="2"/>
  <c r="AU1450" i="2"/>
  <c r="AT1450" i="2"/>
  <c r="AS1450" i="2"/>
  <c r="AR1450" i="2"/>
  <c r="AQ1450" i="2"/>
  <c r="AP1450" i="2"/>
  <c r="AO1450" i="2"/>
  <c r="AN1450" i="2"/>
  <c r="AL1450" i="2"/>
  <c r="AK1450" i="2"/>
  <c r="AI1450" i="2"/>
  <c r="AH1450" i="2"/>
  <c r="AG1450" i="2"/>
  <c r="AF1450" i="2"/>
  <c r="AE1450" i="2"/>
  <c r="AD1450" i="2"/>
  <c r="AC1450" i="2"/>
  <c r="AB1450" i="2"/>
  <c r="Z1450" i="2"/>
  <c r="Y1450" i="2"/>
  <c r="X1450" i="2"/>
  <c r="V1450" i="2"/>
  <c r="U1450" i="2"/>
  <c r="T1450" i="2"/>
  <c r="S1450" i="2"/>
  <c r="R1450" i="2"/>
  <c r="Q1450" i="2"/>
  <c r="O1450" i="2"/>
  <c r="N1450" i="2"/>
  <c r="BR1449" i="2"/>
  <c r="BS1449" i="2" s="1"/>
  <c r="BP1449" i="2"/>
  <c r="BQ1449" i="2" s="1"/>
  <c r="BM1449" i="2"/>
  <c r="B1449" i="2"/>
  <c r="BN1464" i="2" l="1"/>
  <c r="BO1464" i="2" s="1"/>
  <c r="BQ1454" i="2"/>
  <c r="BS1458" i="2"/>
  <c r="BQ1460" i="2"/>
  <c r="BM1452" i="2"/>
  <c r="BS1460" i="2"/>
  <c r="BS1454" i="2"/>
  <c r="BQ1456" i="2"/>
  <c r="BS1456" i="2"/>
  <c r="BQ1458" i="2"/>
  <c r="BN1451" i="2"/>
  <c r="BO1451" i="2" s="1"/>
  <c r="BN1459" i="2"/>
  <c r="BO1459" i="2" s="1"/>
  <c r="BN1461" i="2"/>
  <c r="BO1461" i="2" s="1"/>
  <c r="BM1462" i="2"/>
  <c r="BM1460" i="2"/>
  <c r="BM1458" i="2"/>
  <c r="BM1456" i="2"/>
  <c r="BM1454" i="2"/>
  <c r="BM1450" i="2"/>
  <c r="BN1453" i="2"/>
  <c r="BO1453" i="2" s="1"/>
  <c r="BN1449" i="2"/>
  <c r="BO1449" i="2" s="1"/>
  <c r="BN1455" i="2"/>
  <c r="BO1455" i="2" s="1"/>
  <c r="BN1457" i="2"/>
  <c r="BO1457" i="2" s="1"/>
  <c r="BN1454" i="2" l="1"/>
  <c r="BO1454" i="2" s="1"/>
  <c r="BN1460" i="2"/>
  <c r="BO1460" i="2" s="1"/>
  <c r="BN1456" i="2"/>
  <c r="BO1456" i="2" s="1"/>
  <c r="BN1458" i="2"/>
  <c r="BO1458" i="2" s="1"/>
  <c r="BL153" i="2"/>
  <c r="BK153" i="2"/>
  <c r="BH153" i="2"/>
  <c r="BG153" i="2"/>
  <c r="BE153" i="2"/>
  <c r="BD153" i="2"/>
  <c r="BC153" i="2"/>
  <c r="BA153" i="2"/>
  <c r="AZ153" i="2"/>
  <c r="C152" i="2"/>
  <c r="AQ152" i="2" s="1"/>
  <c r="B152" i="2"/>
  <c r="AQ153" i="2" l="1"/>
  <c r="AH152" i="2"/>
  <c r="I152" i="2"/>
  <c r="AS152" i="2"/>
  <c r="Z152" i="2"/>
  <c r="AI152" i="2"/>
  <c r="J152" i="2"/>
  <c r="S152" i="2"/>
  <c r="AB152" i="2"/>
  <c r="AK152" i="2"/>
  <c r="AT152" i="2"/>
  <c r="H152" i="2"/>
  <c r="AA152" i="2"/>
  <c r="K152" i="2"/>
  <c r="T152" i="2"/>
  <c r="AC152" i="2"/>
  <c r="AL152" i="2"/>
  <c r="AU152" i="2"/>
  <c r="AR152" i="2"/>
  <c r="R152" i="2"/>
  <c r="M152" i="2"/>
  <c r="U152" i="2"/>
  <c r="AD152" i="2"/>
  <c r="AN152" i="2"/>
  <c r="AV152" i="2"/>
  <c r="N152" i="2"/>
  <c r="N153" i="2" s="1"/>
  <c r="V152" i="2"/>
  <c r="AE152" i="2"/>
  <c r="AO152" i="2"/>
  <c r="AW152" i="2"/>
  <c r="O152" i="2"/>
  <c r="X152" i="2"/>
  <c r="AF152" i="2"/>
  <c r="AP152" i="2"/>
  <c r="AX152" i="2"/>
  <c r="Q152" i="2"/>
  <c r="G152" i="2"/>
  <c r="P152" i="2"/>
  <c r="Y152" i="2"/>
  <c r="Y153" i="2" s="1"/>
  <c r="AG152" i="2"/>
  <c r="AD153" i="2" l="1"/>
  <c r="T153" i="2"/>
  <c r="AO153" i="2"/>
  <c r="M153" i="2"/>
  <c r="AA153" i="2"/>
  <c r="Z153" i="2"/>
  <c r="AI153" i="2"/>
  <c r="Q153" i="2"/>
  <c r="AE153" i="2"/>
  <c r="R153" i="2"/>
  <c r="H153" i="2"/>
  <c r="AS153" i="2"/>
  <c r="P153" i="2"/>
  <c r="AR153" i="2"/>
  <c r="O153" i="2"/>
  <c r="AX153" i="2"/>
  <c r="AT153" i="2"/>
  <c r="AP153" i="2"/>
  <c r="AU153" i="2"/>
  <c r="AK153" i="2"/>
  <c r="AH153" i="2"/>
  <c r="U153" i="2"/>
  <c r="AF153" i="2"/>
  <c r="AL153" i="2"/>
  <c r="AB153" i="2"/>
  <c r="AW153" i="2"/>
  <c r="V153" i="2"/>
  <c r="AV153" i="2"/>
  <c r="AG153" i="2"/>
  <c r="X153" i="2"/>
  <c r="AN153" i="2"/>
  <c r="AC153" i="2"/>
  <c r="S153" i="2"/>
  <c r="J153" i="2"/>
  <c r="BP153" i="2" s="1"/>
  <c r="BP152" i="2"/>
  <c r="BQ152" i="2" s="1"/>
  <c r="BR152" i="2"/>
  <c r="BS152" i="2" s="1"/>
  <c r="K153" i="2"/>
  <c r="BR153" i="2" s="1"/>
  <c r="G153" i="2"/>
  <c r="BM152" i="2"/>
  <c r="I153" i="2"/>
  <c r="BN152" i="2" l="1"/>
  <c r="BO152" i="2" s="1"/>
  <c r="BJ153" i="2"/>
  <c r="BM153" i="2"/>
  <c r="BS153" i="2"/>
  <c r="BQ153" i="2"/>
  <c r="BN153" i="2" l="1"/>
  <c r="BO153" i="2" s="1"/>
  <c r="BH1443" i="2" l="1"/>
  <c r="BG1443" i="2"/>
  <c r="BE1443" i="2"/>
  <c r="BD1443" i="2"/>
  <c r="BC1443" i="2"/>
  <c r="BA1443" i="2"/>
  <c r="AZ1443" i="2"/>
  <c r="AX1443" i="2"/>
  <c r="AW1443" i="2"/>
  <c r="AV1443" i="2"/>
  <c r="AU1443" i="2"/>
  <c r="AT1443" i="2"/>
  <c r="AS1443" i="2"/>
  <c r="AR1443" i="2"/>
  <c r="AQ1443" i="2"/>
  <c r="AP1443" i="2"/>
  <c r="AO1443" i="2"/>
  <c r="AN1443" i="2"/>
  <c r="AL1443" i="2"/>
  <c r="AK1443" i="2"/>
  <c r="AI1443" i="2"/>
  <c r="AH1443" i="2"/>
  <c r="AG1443" i="2"/>
  <c r="AF1443" i="2"/>
  <c r="AE1443" i="2"/>
  <c r="AD1443" i="2"/>
  <c r="AC1443" i="2"/>
  <c r="AB1443" i="2"/>
  <c r="Z1443" i="2"/>
  <c r="Y1443" i="2"/>
  <c r="V1443" i="2"/>
  <c r="U1443" i="2"/>
  <c r="T1443" i="2"/>
  <c r="S1443" i="2"/>
  <c r="R1443" i="2"/>
  <c r="Q1443" i="2"/>
  <c r="O1443" i="2"/>
  <c r="N1443" i="2"/>
  <c r="K1443" i="2"/>
  <c r="BR1443" i="2" s="1"/>
  <c r="J1443" i="2"/>
  <c r="BP1443" i="2" s="1"/>
  <c r="H1443" i="2"/>
  <c r="G1443" i="2"/>
  <c r="BJ1443" i="2" s="1"/>
  <c r="BR1442" i="2"/>
  <c r="BP1442" i="2"/>
  <c r="BM1442" i="2"/>
  <c r="B1442" i="2"/>
  <c r="BQ1443" i="2" l="1"/>
  <c r="BM1443" i="2"/>
  <c r="BS1443" i="2"/>
  <c r="BS1442" i="2"/>
  <c r="BQ1442" i="2"/>
  <c r="BN1443" i="2" l="1"/>
  <c r="BO1443" i="2" s="1"/>
  <c r="BN1442" i="2"/>
  <c r="BO1442" i="2" s="1"/>
  <c r="BL1629" i="2" l="1"/>
  <c r="BK1629" i="2"/>
  <c r="BH1629" i="2"/>
  <c r="BG1629" i="2"/>
  <c r="BE1629" i="2"/>
  <c r="BD1629" i="2"/>
  <c r="BC1629" i="2"/>
  <c r="BA1629" i="2"/>
  <c r="AZ1629" i="2"/>
  <c r="AX1629" i="2"/>
  <c r="AW1629" i="2"/>
  <c r="AV1629" i="2"/>
  <c r="AU1629" i="2"/>
  <c r="AT1629" i="2"/>
  <c r="AS1629" i="2"/>
  <c r="AR1629" i="2"/>
  <c r="AQ1629" i="2"/>
  <c r="AP1629" i="2"/>
  <c r="AO1629" i="2"/>
  <c r="AN1629" i="2"/>
  <c r="AL1629" i="2"/>
  <c r="AK1629" i="2"/>
  <c r="AI1629" i="2"/>
  <c r="AH1629" i="2"/>
  <c r="AG1629" i="2"/>
  <c r="AF1629" i="2"/>
  <c r="AE1629" i="2"/>
  <c r="AD1629" i="2"/>
  <c r="AC1629" i="2"/>
  <c r="AB1629" i="2"/>
  <c r="Z1629" i="2"/>
  <c r="Y1629" i="2"/>
  <c r="X1629" i="2"/>
  <c r="V1629" i="2"/>
  <c r="U1629" i="2"/>
  <c r="S1629" i="2"/>
  <c r="R1629" i="2"/>
  <c r="Q1629" i="2"/>
  <c r="O1629" i="2"/>
  <c r="N1629" i="2"/>
  <c r="K1629" i="2"/>
  <c r="BR1629" i="2" s="1"/>
  <c r="J1629" i="2"/>
  <c r="BP1629" i="2" s="1"/>
  <c r="H1629" i="2"/>
  <c r="G1629" i="2"/>
  <c r="BR1628" i="2"/>
  <c r="BS1628" i="2" s="1"/>
  <c r="BP1628" i="2"/>
  <c r="BQ1628" i="2" s="1"/>
  <c r="BM1628" i="2"/>
  <c r="B1628" i="2"/>
  <c r="BQ1629" i="2" l="1"/>
  <c r="BS1629" i="2"/>
  <c r="BM1629" i="2"/>
  <c r="BJ1629" i="2"/>
  <c r="BN1628" i="2"/>
  <c r="BO1628" i="2" s="1"/>
  <c r="BL1675" i="2"/>
  <c r="BK1675" i="2"/>
  <c r="BH1675" i="2"/>
  <c r="BG1675" i="2"/>
  <c r="BE1675" i="2"/>
  <c r="BD1675" i="2"/>
  <c r="BC1675" i="2"/>
  <c r="BA1675" i="2"/>
  <c r="AZ1675" i="2"/>
  <c r="AX1675" i="2"/>
  <c r="AW1675" i="2"/>
  <c r="AV1675" i="2"/>
  <c r="AU1675" i="2"/>
  <c r="AT1675" i="2"/>
  <c r="AS1675" i="2"/>
  <c r="AR1675" i="2"/>
  <c r="AQ1675" i="2"/>
  <c r="AP1675" i="2"/>
  <c r="AO1675" i="2"/>
  <c r="AN1675" i="2"/>
  <c r="AL1675" i="2"/>
  <c r="AK1675" i="2"/>
  <c r="AI1675" i="2"/>
  <c r="AH1675" i="2"/>
  <c r="AG1675" i="2"/>
  <c r="AF1675" i="2"/>
  <c r="AE1675" i="2"/>
  <c r="AD1675" i="2"/>
  <c r="AC1675" i="2"/>
  <c r="AB1675" i="2"/>
  <c r="Z1675" i="2"/>
  <c r="Y1675" i="2"/>
  <c r="V1675" i="2"/>
  <c r="U1675" i="2"/>
  <c r="T1675" i="2"/>
  <c r="S1675" i="2"/>
  <c r="R1675" i="2"/>
  <c r="Q1675" i="2"/>
  <c r="O1675" i="2"/>
  <c r="N1675" i="2"/>
  <c r="K1675" i="2"/>
  <c r="BR1675" i="2" s="1"/>
  <c r="J1675" i="2"/>
  <c r="BP1675" i="2" s="1"/>
  <c r="I1675" i="2"/>
  <c r="H1675" i="2"/>
  <c r="G1675" i="2"/>
  <c r="BJ1675" i="2" s="1"/>
  <c r="BR1674" i="2"/>
  <c r="BP1674" i="2"/>
  <c r="BM1674" i="2"/>
  <c r="B1674" i="2"/>
  <c r="BN1629" i="2" l="1"/>
  <c r="BO1629" i="2" s="1"/>
  <c r="BQ1675" i="2"/>
  <c r="BS1675" i="2"/>
  <c r="BQ1674" i="2"/>
  <c r="BM1675" i="2"/>
  <c r="BS1674" i="2"/>
  <c r="BR1736" i="2"/>
  <c r="BP1736" i="2"/>
  <c r="BL1736" i="2"/>
  <c r="BK1736" i="2"/>
  <c r="BH1736" i="2"/>
  <c r="BG1736" i="2"/>
  <c r="BE1736" i="2"/>
  <c r="BD1736" i="2"/>
  <c r="BC1736" i="2"/>
  <c r="BA1736" i="2"/>
  <c r="AZ1736" i="2"/>
  <c r="AX1736" i="2"/>
  <c r="AW1736" i="2"/>
  <c r="AV1736" i="2"/>
  <c r="AU1736" i="2"/>
  <c r="AT1736" i="2"/>
  <c r="AS1736" i="2"/>
  <c r="AR1736" i="2"/>
  <c r="AQ1736" i="2"/>
  <c r="AP1736" i="2"/>
  <c r="AO1736" i="2"/>
  <c r="AN1736" i="2"/>
  <c r="AL1736" i="2"/>
  <c r="AK1736" i="2"/>
  <c r="AI1736" i="2"/>
  <c r="AH1736" i="2"/>
  <c r="AG1736" i="2"/>
  <c r="AF1736" i="2"/>
  <c r="AE1736" i="2"/>
  <c r="AD1736" i="2"/>
  <c r="AC1736" i="2"/>
  <c r="AB1736" i="2"/>
  <c r="Z1736" i="2"/>
  <c r="Y1736" i="2"/>
  <c r="X1736" i="2"/>
  <c r="V1736" i="2"/>
  <c r="U1736" i="2"/>
  <c r="T1736" i="2"/>
  <c r="S1736" i="2"/>
  <c r="R1736" i="2"/>
  <c r="Q1736" i="2"/>
  <c r="O1736" i="2"/>
  <c r="N1736" i="2"/>
  <c r="M1736" i="2"/>
  <c r="H1736" i="2"/>
  <c r="G1736" i="2"/>
  <c r="BR1735" i="2"/>
  <c r="BS1735" i="2" s="1"/>
  <c r="BP1735" i="2"/>
  <c r="BQ1735" i="2" s="1"/>
  <c r="BM1735" i="2"/>
  <c r="B1735" i="2"/>
  <c r="BN1674" i="2" l="1"/>
  <c r="BO1674" i="2" s="1"/>
  <c r="BN1675" i="2"/>
  <c r="BO1675" i="2" s="1"/>
  <c r="BM1736" i="2"/>
  <c r="BJ1736" i="2"/>
  <c r="BN1735" i="2"/>
  <c r="BO1735" i="2" s="1"/>
  <c r="BQ1736" i="2"/>
  <c r="BS1736" i="2"/>
  <c r="BR1734" i="2"/>
  <c r="BP1734" i="2"/>
  <c r="BL1734" i="2"/>
  <c r="BK1734" i="2"/>
  <c r="BH1734" i="2"/>
  <c r="BG1734" i="2"/>
  <c r="BE1734" i="2"/>
  <c r="BD1734" i="2"/>
  <c r="BC1734" i="2"/>
  <c r="BA1734" i="2"/>
  <c r="AZ1734" i="2"/>
  <c r="AX1734" i="2"/>
  <c r="AW1734" i="2"/>
  <c r="AV1734" i="2"/>
  <c r="AU1734" i="2"/>
  <c r="AT1734" i="2"/>
  <c r="AS1734" i="2"/>
  <c r="AR1734" i="2"/>
  <c r="AQ1734" i="2"/>
  <c r="AP1734" i="2"/>
  <c r="AO1734" i="2"/>
  <c r="AN1734" i="2"/>
  <c r="AL1734" i="2"/>
  <c r="AK1734" i="2"/>
  <c r="AI1734" i="2"/>
  <c r="AH1734" i="2"/>
  <c r="AG1734" i="2"/>
  <c r="AF1734" i="2"/>
  <c r="AE1734" i="2"/>
  <c r="AD1734" i="2"/>
  <c r="AC1734" i="2"/>
  <c r="AB1734" i="2"/>
  <c r="Z1734" i="2"/>
  <c r="Y1734" i="2"/>
  <c r="X1734" i="2"/>
  <c r="V1734" i="2"/>
  <c r="U1734" i="2"/>
  <c r="T1734" i="2"/>
  <c r="S1734" i="2"/>
  <c r="R1734" i="2"/>
  <c r="Q1734" i="2"/>
  <c r="O1734" i="2"/>
  <c r="N1734" i="2"/>
  <c r="M1734" i="2"/>
  <c r="H1734" i="2"/>
  <c r="G1734" i="2"/>
  <c r="BJ1734" i="2" s="1"/>
  <c r="BR1733" i="2"/>
  <c r="BS1733" i="2" s="1"/>
  <c r="BP1733" i="2"/>
  <c r="BQ1733" i="2" s="1"/>
  <c r="BM1733" i="2"/>
  <c r="B1733" i="2"/>
  <c r="BN1736" i="2" l="1"/>
  <c r="BO1736" i="2" s="1"/>
  <c r="BN1733" i="2"/>
  <c r="BO1733" i="2" s="1"/>
  <c r="BS1734" i="2"/>
  <c r="BQ1734" i="2"/>
  <c r="BM1734" i="2"/>
  <c r="BR1732" i="2"/>
  <c r="BP1732" i="2"/>
  <c r="BL1732" i="2"/>
  <c r="BK1732" i="2"/>
  <c r="BH1732" i="2"/>
  <c r="BG1732" i="2"/>
  <c r="BE1732" i="2"/>
  <c r="BD1732" i="2"/>
  <c r="BC1732" i="2"/>
  <c r="BA1732" i="2"/>
  <c r="AZ1732" i="2"/>
  <c r="AX1732" i="2"/>
  <c r="AW1732" i="2"/>
  <c r="AV1732" i="2"/>
  <c r="AU1732" i="2"/>
  <c r="AT1732" i="2"/>
  <c r="AS1732" i="2"/>
  <c r="AR1732" i="2"/>
  <c r="AQ1732" i="2"/>
  <c r="AP1732" i="2"/>
  <c r="AO1732" i="2"/>
  <c r="AN1732" i="2"/>
  <c r="AL1732" i="2"/>
  <c r="AK1732" i="2"/>
  <c r="AI1732" i="2"/>
  <c r="AH1732" i="2"/>
  <c r="AG1732" i="2"/>
  <c r="AF1732" i="2"/>
  <c r="AE1732" i="2"/>
  <c r="AD1732" i="2"/>
  <c r="AC1732" i="2"/>
  <c r="AB1732" i="2"/>
  <c r="Z1732" i="2"/>
  <c r="Y1732" i="2"/>
  <c r="X1732" i="2"/>
  <c r="V1732" i="2"/>
  <c r="U1732" i="2"/>
  <c r="T1732" i="2"/>
  <c r="S1732" i="2"/>
  <c r="R1732" i="2"/>
  <c r="Q1732" i="2"/>
  <c r="O1732" i="2"/>
  <c r="N1732" i="2"/>
  <c r="M1732" i="2"/>
  <c r="H1732" i="2"/>
  <c r="G1732" i="2"/>
  <c r="BJ1732" i="2" s="1"/>
  <c r="BR1731" i="2"/>
  <c r="BS1731" i="2" s="1"/>
  <c r="BP1731" i="2"/>
  <c r="BQ1731" i="2" s="1"/>
  <c r="BM1731" i="2"/>
  <c r="B1731" i="2"/>
  <c r="BN1734" i="2" l="1"/>
  <c r="BO1734" i="2" s="1"/>
  <c r="BM1732" i="2"/>
  <c r="BQ1732" i="2"/>
  <c r="BS1732" i="2"/>
  <c r="BN1731" i="2"/>
  <c r="BO1731" i="2" s="1"/>
  <c r="BR1726" i="2"/>
  <c r="BP1726" i="2"/>
  <c r="BL1726" i="2"/>
  <c r="BK1726" i="2"/>
  <c r="BH1726" i="2"/>
  <c r="BG1726" i="2"/>
  <c r="BE1726" i="2"/>
  <c r="BD1726" i="2"/>
  <c r="BC1726" i="2"/>
  <c r="BA1726" i="2"/>
  <c r="AZ1726" i="2"/>
  <c r="AX1726" i="2"/>
  <c r="AW1726" i="2"/>
  <c r="AV1726" i="2"/>
  <c r="AU1726" i="2"/>
  <c r="AT1726" i="2"/>
  <c r="AS1726" i="2"/>
  <c r="AR1726" i="2"/>
  <c r="AQ1726" i="2"/>
  <c r="AP1726" i="2"/>
  <c r="AO1726" i="2"/>
  <c r="AN1726" i="2"/>
  <c r="AL1726" i="2"/>
  <c r="AK1726" i="2"/>
  <c r="AI1726" i="2"/>
  <c r="AH1726" i="2"/>
  <c r="AG1726" i="2"/>
  <c r="AF1726" i="2"/>
  <c r="AE1726" i="2"/>
  <c r="AD1726" i="2"/>
  <c r="AC1726" i="2"/>
  <c r="AB1726" i="2"/>
  <c r="Z1726" i="2"/>
  <c r="Y1726" i="2"/>
  <c r="X1726" i="2"/>
  <c r="V1726" i="2"/>
  <c r="U1726" i="2"/>
  <c r="T1726" i="2"/>
  <c r="S1726" i="2"/>
  <c r="R1726" i="2"/>
  <c r="Q1726" i="2"/>
  <c r="O1726" i="2"/>
  <c r="N1726" i="2"/>
  <c r="M1726" i="2"/>
  <c r="H1726" i="2"/>
  <c r="G1726" i="2"/>
  <c r="BJ1726" i="2" s="1"/>
  <c r="BR1725" i="2"/>
  <c r="BS1725" i="2" s="1"/>
  <c r="BP1725" i="2"/>
  <c r="BQ1725" i="2" s="1"/>
  <c r="BM1725" i="2"/>
  <c r="B1725" i="2"/>
  <c r="BN1732" i="2" l="1"/>
  <c r="BO1732" i="2" s="1"/>
  <c r="BS1726" i="2"/>
  <c r="BN1725" i="2"/>
  <c r="BO1725" i="2" s="1"/>
  <c r="BM1726" i="2"/>
  <c r="BQ1726" i="2"/>
  <c r="I1391" i="2"/>
  <c r="BN1726" i="2" l="1"/>
  <c r="BO1726" i="2" s="1"/>
  <c r="BL1389" i="2"/>
  <c r="BK1389" i="2"/>
  <c r="BH1389" i="2"/>
  <c r="BG1389" i="2"/>
  <c r="BE1389" i="2"/>
  <c r="BD1389" i="2"/>
  <c r="BC1389" i="2"/>
  <c r="BA1389" i="2"/>
  <c r="AZ1389" i="2"/>
  <c r="AX1389" i="2"/>
  <c r="AW1389" i="2"/>
  <c r="AV1389" i="2"/>
  <c r="AU1389" i="2"/>
  <c r="AT1389" i="2"/>
  <c r="AS1389" i="2"/>
  <c r="AR1389" i="2"/>
  <c r="AQ1389" i="2"/>
  <c r="AP1389" i="2"/>
  <c r="AO1389" i="2"/>
  <c r="AN1389" i="2"/>
  <c r="AL1389" i="2"/>
  <c r="AK1389" i="2"/>
  <c r="AI1389" i="2"/>
  <c r="AH1389" i="2"/>
  <c r="AG1389" i="2"/>
  <c r="AF1389" i="2"/>
  <c r="AE1389" i="2"/>
  <c r="AD1389" i="2"/>
  <c r="AC1389" i="2"/>
  <c r="AB1389" i="2"/>
  <c r="Z1389" i="2"/>
  <c r="Y1389" i="2"/>
  <c r="X1389" i="2"/>
  <c r="V1389" i="2"/>
  <c r="U1389" i="2"/>
  <c r="T1389" i="2"/>
  <c r="S1389" i="2"/>
  <c r="R1389" i="2"/>
  <c r="Q1389" i="2"/>
  <c r="O1389" i="2"/>
  <c r="N1389" i="2"/>
  <c r="M1389" i="2"/>
  <c r="K1389" i="2"/>
  <c r="BR1389" i="2" s="1"/>
  <c r="J1389" i="2"/>
  <c r="BP1389" i="2" s="1"/>
  <c r="I1389" i="2"/>
  <c r="H1389" i="2"/>
  <c r="G1389" i="2"/>
  <c r="BR1388" i="2"/>
  <c r="BP1388" i="2"/>
  <c r="BM1388" i="2"/>
  <c r="B1388" i="2"/>
  <c r="BS1388" i="2" l="1"/>
  <c r="BM1389" i="2"/>
  <c r="BQ1388" i="2"/>
  <c r="BJ1389" i="2"/>
  <c r="BN1388" i="2" l="1"/>
  <c r="BO1388" i="2" s="1"/>
  <c r="BL1399" i="2"/>
  <c r="BK1399" i="2"/>
  <c r="BH1399" i="2"/>
  <c r="BG1399" i="2"/>
  <c r="BE1399" i="2"/>
  <c r="BD1399" i="2"/>
  <c r="BC1399" i="2"/>
  <c r="BA1399" i="2"/>
  <c r="AZ1399" i="2"/>
  <c r="AX1399" i="2"/>
  <c r="AW1399" i="2"/>
  <c r="AV1399" i="2"/>
  <c r="AU1399" i="2"/>
  <c r="AT1399" i="2"/>
  <c r="AS1399" i="2"/>
  <c r="AR1399" i="2"/>
  <c r="AQ1399" i="2"/>
  <c r="AP1399" i="2"/>
  <c r="AO1399" i="2"/>
  <c r="AN1399" i="2"/>
  <c r="AL1399" i="2"/>
  <c r="AK1399" i="2"/>
  <c r="AI1399" i="2"/>
  <c r="AH1399" i="2"/>
  <c r="AG1399" i="2"/>
  <c r="AF1399" i="2"/>
  <c r="AE1399" i="2"/>
  <c r="AD1399" i="2"/>
  <c r="AC1399" i="2"/>
  <c r="AB1399" i="2"/>
  <c r="Z1399" i="2"/>
  <c r="Y1399" i="2"/>
  <c r="X1399" i="2"/>
  <c r="V1399" i="2"/>
  <c r="U1399" i="2"/>
  <c r="T1399" i="2"/>
  <c r="S1399" i="2"/>
  <c r="R1399" i="2"/>
  <c r="Q1399" i="2"/>
  <c r="O1399" i="2"/>
  <c r="N1399" i="2"/>
  <c r="M1399" i="2"/>
  <c r="K1399" i="2"/>
  <c r="BR1399" i="2" s="1"/>
  <c r="J1399" i="2"/>
  <c r="BP1399" i="2" s="1"/>
  <c r="I1399" i="2"/>
  <c r="H1399" i="2"/>
  <c r="G1399" i="2"/>
  <c r="BJ1399" i="2" s="1"/>
  <c r="BR1398" i="2"/>
  <c r="BP1398" i="2"/>
  <c r="BM1398" i="2"/>
  <c r="B1398" i="2"/>
  <c r="BQ1399" i="2" l="1"/>
  <c r="BS1399" i="2"/>
  <c r="BS1398" i="2"/>
  <c r="BM1399" i="2"/>
  <c r="BQ1398" i="2"/>
  <c r="BN1398" i="2" l="1"/>
  <c r="BO1398" i="2" s="1"/>
  <c r="BN1399" i="2"/>
  <c r="BO1399" i="2" s="1"/>
  <c r="BL1397" i="2"/>
  <c r="BK1397" i="2"/>
  <c r="BH1397" i="2"/>
  <c r="BG1397" i="2"/>
  <c r="BE1397" i="2"/>
  <c r="BD1397" i="2"/>
  <c r="BC1397" i="2"/>
  <c r="BA1397" i="2"/>
  <c r="AZ1397" i="2"/>
  <c r="AX1397" i="2"/>
  <c r="AW1397" i="2"/>
  <c r="AV1397" i="2"/>
  <c r="AU1397" i="2"/>
  <c r="AT1397" i="2"/>
  <c r="AS1397" i="2"/>
  <c r="AR1397" i="2"/>
  <c r="AQ1397" i="2"/>
  <c r="AP1397" i="2"/>
  <c r="AO1397" i="2"/>
  <c r="AN1397" i="2"/>
  <c r="AL1397" i="2"/>
  <c r="AK1397" i="2"/>
  <c r="AI1397" i="2"/>
  <c r="AH1397" i="2"/>
  <c r="AG1397" i="2"/>
  <c r="AF1397" i="2"/>
  <c r="AE1397" i="2"/>
  <c r="AD1397" i="2"/>
  <c r="AC1397" i="2"/>
  <c r="AB1397" i="2"/>
  <c r="Z1397" i="2"/>
  <c r="Y1397" i="2"/>
  <c r="X1397" i="2"/>
  <c r="V1397" i="2"/>
  <c r="U1397" i="2"/>
  <c r="T1397" i="2"/>
  <c r="S1397" i="2"/>
  <c r="R1397" i="2"/>
  <c r="Q1397" i="2"/>
  <c r="O1397" i="2"/>
  <c r="N1397" i="2"/>
  <c r="M1397" i="2"/>
  <c r="K1397" i="2"/>
  <c r="BR1397" i="2" s="1"/>
  <c r="J1397" i="2"/>
  <c r="BP1397" i="2" s="1"/>
  <c r="I1397" i="2"/>
  <c r="H1397" i="2"/>
  <c r="G1397" i="2"/>
  <c r="BJ1397" i="2" s="1"/>
  <c r="BR1396" i="2"/>
  <c r="BP1396" i="2"/>
  <c r="BM1396" i="2"/>
  <c r="B1396" i="2"/>
  <c r="BQ1397" i="2" l="1"/>
  <c r="BS1397" i="2"/>
  <c r="BS1396" i="2"/>
  <c r="BM1397" i="2"/>
  <c r="BQ1396" i="2"/>
  <c r="AA1391" i="2"/>
  <c r="P1391" i="2"/>
  <c r="BN1397" i="2" l="1"/>
  <c r="BO1397" i="2" s="1"/>
  <c r="BN1396" i="2"/>
  <c r="BO1396" i="2" s="1"/>
  <c r="BR1395" i="2"/>
  <c r="BP1395" i="2"/>
  <c r="BL1395" i="2"/>
  <c r="BK1395" i="2"/>
  <c r="BJ1395" i="2"/>
  <c r="BH1395" i="2"/>
  <c r="BG1395" i="2"/>
  <c r="BE1395" i="2"/>
  <c r="BD1395" i="2"/>
  <c r="BC1395" i="2"/>
  <c r="BA1395" i="2"/>
  <c r="AZ1395" i="2"/>
  <c r="AX1395" i="2"/>
  <c r="AW1395" i="2"/>
  <c r="AV1395" i="2"/>
  <c r="AU1395" i="2"/>
  <c r="AT1395" i="2"/>
  <c r="AS1395" i="2"/>
  <c r="AR1395" i="2"/>
  <c r="AQ1395" i="2"/>
  <c r="AP1395" i="2"/>
  <c r="AO1395" i="2"/>
  <c r="AN1395" i="2"/>
  <c r="AL1395" i="2"/>
  <c r="AK1395" i="2"/>
  <c r="AI1395" i="2"/>
  <c r="AH1395" i="2"/>
  <c r="AG1395" i="2"/>
  <c r="AF1395" i="2"/>
  <c r="AE1395" i="2"/>
  <c r="AD1395" i="2"/>
  <c r="AC1395" i="2"/>
  <c r="AB1395" i="2"/>
  <c r="Z1395" i="2"/>
  <c r="Y1395" i="2"/>
  <c r="X1395" i="2"/>
  <c r="V1395" i="2"/>
  <c r="U1395" i="2"/>
  <c r="T1395" i="2"/>
  <c r="S1395" i="2"/>
  <c r="R1395" i="2"/>
  <c r="Q1395" i="2"/>
  <c r="O1395" i="2"/>
  <c r="N1395" i="2"/>
  <c r="M1395" i="2"/>
  <c r="BR1394" i="2"/>
  <c r="BS1394" i="2" s="1"/>
  <c r="BP1394" i="2"/>
  <c r="BQ1394" i="2" s="1"/>
  <c r="BM1394" i="2"/>
  <c r="B1394" i="2"/>
  <c r="BQ1395" i="2" l="1"/>
  <c r="BS1395" i="2"/>
  <c r="BM1395" i="2"/>
  <c r="BN1394" i="2"/>
  <c r="BO1394" i="2" s="1"/>
  <c r="BL1393" i="2"/>
  <c r="BK1393" i="2"/>
  <c r="BH1393" i="2"/>
  <c r="BG1393" i="2"/>
  <c r="BE1393" i="2"/>
  <c r="BD1393" i="2"/>
  <c r="BC1393" i="2"/>
  <c r="BA1393" i="2"/>
  <c r="AZ1393" i="2"/>
  <c r="C1392" i="2"/>
  <c r="B1392" i="2"/>
  <c r="BN1395" i="2" l="1"/>
  <c r="BO1395" i="2" s="1"/>
  <c r="AQ1392" i="2"/>
  <c r="AA1392" i="2"/>
  <c r="Q1392" i="2"/>
  <c r="Z1392" i="2"/>
  <c r="I1392" i="2"/>
  <c r="S1392" i="2"/>
  <c r="AK1392" i="2"/>
  <c r="AC1392" i="2"/>
  <c r="H1392" i="2"/>
  <c r="H1393" i="2" s="1"/>
  <c r="AH1392" i="2"/>
  <c r="R1392" i="2"/>
  <c r="AI1392" i="2"/>
  <c r="J1392" i="2"/>
  <c r="AB1392" i="2"/>
  <c r="AT1392" i="2"/>
  <c r="T1392" i="2"/>
  <c r="AL1392" i="2"/>
  <c r="U1392" i="2"/>
  <c r="AN1392" i="2"/>
  <c r="N1392" i="2"/>
  <c r="N1393" i="2" s="1"/>
  <c r="V1392" i="2"/>
  <c r="AE1392" i="2"/>
  <c r="AO1392" i="2"/>
  <c r="AW1392" i="2"/>
  <c r="O1392" i="2"/>
  <c r="X1392" i="2"/>
  <c r="AF1392" i="2"/>
  <c r="AP1392" i="2"/>
  <c r="AX1392" i="2"/>
  <c r="AR1392" i="2"/>
  <c r="AS1392" i="2"/>
  <c r="K1392" i="2"/>
  <c r="AU1392" i="2"/>
  <c r="M1392" i="2"/>
  <c r="AD1392" i="2"/>
  <c r="AV1392" i="2"/>
  <c r="G1392" i="2"/>
  <c r="P1392" i="2"/>
  <c r="Y1392" i="2"/>
  <c r="Y1393" i="2" s="1"/>
  <c r="AG1392" i="2"/>
  <c r="BR1391" i="2"/>
  <c r="BP1391" i="2"/>
  <c r="BL1391" i="2"/>
  <c r="BK1391" i="2"/>
  <c r="BH1391" i="2"/>
  <c r="BG1391" i="2"/>
  <c r="BE1391" i="2"/>
  <c r="BD1391" i="2"/>
  <c r="BC1391" i="2"/>
  <c r="BA1391" i="2"/>
  <c r="AZ1391" i="2"/>
  <c r="AX1391" i="2"/>
  <c r="AW1391" i="2"/>
  <c r="AV1391" i="2"/>
  <c r="AU1391" i="2"/>
  <c r="AT1391" i="2"/>
  <c r="AS1391" i="2"/>
  <c r="AR1391" i="2"/>
  <c r="AQ1391" i="2"/>
  <c r="AP1391" i="2"/>
  <c r="AO1391" i="2"/>
  <c r="AN1391" i="2"/>
  <c r="AL1391" i="2"/>
  <c r="AK1391" i="2"/>
  <c r="AI1391" i="2"/>
  <c r="AH1391" i="2"/>
  <c r="AG1391" i="2"/>
  <c r="AF1391" i="2"/>
  <c r="AE1391" i="2"/>
  <c r="AD1391" i="2"/>
  <c r="AC1391" i="2"/>
  <c r="AB1391" i="2"/>
  <c r="Z1391" i="2"/>
  <c r="Y1391" i="2"/>
  <c r="X1391" i="2"/>
  <c r="V1391" i="2"/>
  <c r="U1391" i="2"/>
  <c r="T1391" i="2"/>
  <c r="S1391" i="2"/>
  <c r="R1391" i="2"/>
  <c r="Q1391" i="2"/>
  <c r="O1391" i="2"/>
  <c r="N1391" i="2"/>
  <c r="M1391" i="2"/>
  <c r="H1391" i="2"/>
  <c r="G1391" i="2"/>
  <c r="BJ1391" i="2" s="1"/>
  <c r="BR1390" i="2"/>
  <c r="BS1390" i="2" s="1"/>
  <c r="BP1390" i="2"/>
  <c r="BQ1390" i="2" s="1"/>
  <c r="BM1390" i="2"/>
  <c r="B1390" i="2"/>
  <c r="U1393" i="2" l="1"/>
  <c r="AG1393" i="2"/>
  <c r="AW1393" i="2"/>
  <c r="T1393" i="2"/>
  <c r="AC1393" i="2"/>
  <c r="AK1393" i="2"/>
  <c r="P1393" i="2"/>
  <c r="AR1393" i="2"/>
  <c r="AE1393" i="2"/>
  <c r="AB1393" i="2"/>
  <c r="S1393" i="2"/>
  <c r="AT1393" i="2"/>
  <c r="AX1393" i="2"/>
  <c r="V1393" i="2"/>
  <c r="M1393" i="2"/>
  <c r="AO1393" i="2"/>
  <c r="AV1393" i="2"/>
  <c r="AP1393" i="2"/>
  <c r="AI1393" i="2"/>
  <c r="Z1393" i="2"/>
  <c r="AS1393" i="2"/>
  <c r="AD1393" i="2"/>
  <c r="AF1393" i="2"/>
  <c r="AN1393" i="2"/>
  <c r="R1393" i="2"/>
  <c r="Q1393" i="2"/>
  <c r="AA1393" i="2"/>
  <c r="X1393" i="2"/>
  <c r="AH1393" i="2"/>
  <c r="AU1393" i="2"/>
  <c r="O1393" i="2"/>
  <c r="AL1393" i="2"/>
  <c r="AQ1393" i="2"/>
  <c r="BM1391" i="2"/>
  <c r="BR1392" i="2"/>
  <c r="BS1392" i="2" s="1"/>
  <c r="K1393" i="2"/>
  <c r="BR1393" i="2" s="1"/>
  <c r="G1393" i="2"/>
  <c r="BM1392" i="2"/>
  <c r="BQ1391" i="2"/>
  <c r="BP1392" i="2"/>
  <c r="BQ1392" i="2" s="1"/>
  <c r="J1393" i="2"/>
  <c r="BP1393" i="2" s="1"/>
  <c r="I1393" i="2"/>
  <c r="BS1391" i="2"/>
  <c r="BN1390" i="2"/>
  <c r="BO1390" i="2" s="1"/>
  <c r="BL1387" i="2"/>
  <c r="BK1387" i="2"/>
  <c r="BH1387" i="2"/>
  <c r="BG1387" i="2"/>
  <c r="BE1387" i="2"/>
  <c r="BD1387" i="2"/>
  <c r="BC1387" i="2"/>
  <c r="BA1387" i="2"/>
  <c r="AZ1387" i="2"/>
  <c r="AX1387" i="2"/>
  <c r="AW1387" i="2"/>
  <c r="AV1387" i="2"/>
  <c r="AU1387" i="2"/>
  <c r="AT1387" i="2"/>
  <c r="AS1387" i="2"/>
  <c r="AR1387" i="2"/>
  <c r="AQ1387" i="2"/>
  <c r="AP1387" i="2"/>
  <c r="AO1387" i="2"/>
  <c r="AN1387" i="2"/>
  <c r="AL1387" i="2"/>
  <c r="AK1387" i="2"/>
  <c r="AI1387" i="2"/>
  <c r="AH1387" i="2"/>
  <c r="AG1387" i="2"/>
  <c r="AF1387" i="2"/>
  <c r="AE1387" i="2"/>
  <c r="AD1387" i="2"/>
  <c r="AC1387" i="2"/>
  <c r="AB1387" i="2"/>
  <c r="Z1387" i="2"/>
  <c r="Y1387" i="2"/>
  <c r="X1387" i="2"/>
  <c r="V1387" i="2"/>
  <c r="U1387" i="2"/>
  <c r="T1387" i="2"/>
  <c r="S1387" i="2"/>
  <c r="R1387" i="2"/>
  <c r="Q1387" i="2"/>
  <c r="O1387" i="2"/>
  <c r="N1387" i="2"/>
  <c r="M1387" i="2"/>
  <c r="K1387" i="2"/>
  <c r="BR1387" i="2" s="1"/>
  <c r="J1387" i="2"/>
  <c r="BP1387" i="2" s="1"/>
  <c r="I1387" i="2"/>
  <c r="H1387" i="2"/>
  <c r="G1387" i="2"/>
  <c r="BJ1387" i="2" s="1"/>
  <c r="BR1386" i="2"/>
  <c r="BP1386" i="2"/>
  <c r="BM1386" i="2"/>
  <c r="B1386" i="2"/>
  <c r="BL1385" i="2"/>
  <c r="BK1385" i="2"/>
  <c r="BH1385" i="2"/>
  <c r="BG1385" i="2"/>
  <c r="BE1385" i="2"/>
  <c r="BD1385" i="2"/>
  <c r="BC1385" i="2"/>
  <c r="BA1385" i="2"/>
  <c r="AZ1385" i="2"/>
  <c r="AX1385" i="2"/>
  <c r="AW1385" i="2"/>
  <c r="AV1385" i="2"/>
  <c r="AU1385" i="2"/>
  <c r="AT1385" i="2"/>
  <c r="AS1385" i="2"/>
  <c r="AR1385" i="2"/>
  <c r="AQ1385" i="2"/>
  <c r="AP1385" i="2"/>
  <c r="AO1385" i="2"/>
  <c r="AN1385" i="2"/>
  <c r="AL1385" i="2"/>
  <c r="AK1385" i="2"/>
  <c r="AI1385" i="2"/>
  <c r="AH1385" i="2"/>
  <c r="AG1385" i="2"/>
  <c r="AF1385" i="2"/>
  <c r="AE1385" i="2"/>
  <c r="AD1385" i="2"/>
  <c r="AC1385" i="2"/>
  <c r="AB1385" i="2"/>
  <c r="Z1385" i="2"/>
  <c r="Y1385" i="2"/>
  <c r="X1385" i="2"/>
  <c r="V1385" i="2"/>
  <c r="U1385" i="2"/>
  <c r="T1385" i="2"/>
  <c r="S1385" i="2"/>
  <c r="R1385" i="2"/>
  <c r="Q1385" i="2"/>
  <c r="O1385" i="2"/>
  <c r="N1385" i="2"/>
  <c r="M1385" i="2"/>
  <c r="K1385" i="2"/>
  <c r="BR1385" i="2" s="1"/>
  <c r="J1385" i="2"/>
  <c r="BP1385" i="2" s="1"/>
  <c r="I1385" i="2"/>
  <c r="H1385" i="2"/>
  <c r="G1385" i="2"/>
  <c r="BJ1385" i="2" s="1"/>
  <c r="BR1384" i="2"/>
  <c r="BP1384" i="2"/>
  <c r="BM1384" i="2"/>
  <c r="B1384" i="2"/>
  <c r="BQ1386" i="2" l="1"/>
  <c r="BS1386" i="2"/>
  <c r="BS1385" i="2"/>
  <c r="BS1387" i="2"/>
  <c r="BQ1385" i="2"/>
  <c r="BM1387" i="2"/>
  <c r="BS1384" i="2"/>
  <c r="BQ1384" i="2"/>
  <c r="BM1385" i="2"/>
  <c r="BQ1387" i="2"/>
  <c r="BN1391" i="2"/>
  <c r="BO1391" i="2" s="1"/>
  <c r="BN1392" i="2"/>
  <c r="BO1392" i="2" s="1"/>
  <c r="BJ1393" i="2"/>
  <c r="BM1393" i="2"/>
  <c r="BS1393" i="2"/>
  <c r="BQ1393" i="2"/>
  <c r="BB155" i="2"/>
  <c r="BN1386" i="2" l="1"/>
  <c r="BO1386" i="2" s="1"/>
  <c r="BN1387" i="2"/>
  <c r="BO1387" i="2" s="1"/>
  <c r="BN1384" i="2"/>
  <c r="BO1384" i="2" s="1"/>
  <c r="BN1385" i="2"/>
  <c r="BO1385" i="2" s="1"/>
  <c r="BN1393" i="2"/>
  <c r="BO1393" i="2" s="1"/>
  <c r="I1105" i="2"/>
  <c r="AA1105" i="2"/>
  <c r="P1105" i="2"/>
  <c r="BH1673" i="2" l="1"/>
  <c r="BG1673" i="2"/>
  <c r="BE1673" i="2"/>
  <c r="BD1673" i="2"/>
  <c r="BC1673" i="2"/>
  <c r="BA1673" i="2"/>
  <c r="AZ1673" i="2"/>
  <c r="AX1673" i="2"/>
  <c r="AW1673" i="2"/>
  <c r="AV1673" i="2"/>
  <c r="AU1673" i="2"/>
  <c r="AT1673" i="2"/>
  <c r="AS1673" i="2"/>
  <c r="AR1673" i="2"/>
  <c r="AQ1673" i="2"/>
  <c r="AP1673" i="2"/>
  <c r="AO1673" i="2"/>
  <c r="AN1673" i="2"/>
  <c r="AL1673" i="2"/>
  <c r="AK1673" i="2"/>
  <c r="AI1673" i="2"/>
  <c r="AH1673" i="2"/>
  <c r="AG1673" i="2"/>
  <c r="AF1673" i="2"/>
  <c r="AE1673" i="2"/>
  <c r="AD1673" i="2"/>
  <c r="AC1673" i="2"/>
  <c r="AB1673" i="2"/>
  <c r="Z1673" i="2"/>
  <c r="Y1673" i="2"/>
  <c r="V1673" i="2"/>
  <c r="U1673" i="2"/>
  <c r="T1673" i="2"/>
  <c r="S1673" i="2"/>
  <c r="R1673" i="2"/>
  <c r="Q1673" i="2"/>
  <c r="O1673" i="2"/>
  <c r="N1673" i="2"/>
  <c r="K1673" i="2"/>
  <c r="BR1673" i="2" s="1"/>
  <c r="J1673" i="2"/>
  <c r="BP1673" i="2" s="1"/>
  <c r="H1673" i="2"/>
  <c r="G1673" i="2"/>
  <c r="BR1672" i="2"/>
  <c r="BS1672" i="2" s="1"/>
  <c r="BP1672" i="2"/>
  <c r="BQ1672" i="2" s="1"/>
  <c r="BM1672" i="2"/>
  <c r="B1672" i="2"/>
  <c r="BM1673" i="2" l="1"/>
  <c r="BS1673" i="2"/>
  <c r="BN1672" i="2"/>
  <c r="BO1672" i="2" s="1"/>
  <c r="BQ1673" i="2"/>
  <c r="BJ1673" i="2"/>
  <c r="BL576" i="2"/>
  <c r="BK576" i="2"/>
  <c r="BH576" i="2"/>
  <c r="BG576" i="2"/>
  <c r="BE576" i="2"/>
  <c r="BD576" i="2"/>
  <c r="BC576" i="2"/>
  <c r="BA576" i="2"/>
  <c r="AZ576" i="2"/>
  <c r="K576" i="2"/>
  <c r="BR576" i="2" s="1"/>
  <c r="J576" i="2"/>
  <c r="BP576" i="2" s="1"/>
  <c r="I576" i="2"/>
  <c r="H576" i="2"/>
  <c r="G576" i="2"/>
  <c r="BR575" i="2"/>
  <c r="BS575" i="2" s="1"/>
  <c r="BP575" i="2"/>
  <c r="BQ575" i="2" s="1"/>
  <c r="BM575" i="2"/>
  <c r="C575" i="2"/>
  <c r="AU575" i="2" s="1"/>
  <c r="B575" i="2"/>
  <c r="BL378" i="2"/>
  <c r="BK378" i="2"/>
  <c r="BH378" i="2"/>
  <c r="BG378" i="2"/>
  <c r="BE378" i="2"/>
  <c r="BD378" i="2"/>
  <c r="BC378" i="2"/>
  <c r="BA378" i="2"/>
  <c r="AZ378" i="2"/>
  <c r="C377" i="2"/>
  <c r="AU377" i="2" s="1"/>
  <c r="B377" i="2"/>
  <c r="BL165" i="2"/>
  <c r="BK165" i="2"/>
  <c r="BH165" i="2"/>
  <c r="BG165" i="2"/>
  <c r="BE165" i="2"/>
  <c r="BD165" i="2"/>
  <c r="BC165" i="2"/>
  <c r="BA165" i="2"/>
  <c r="AZ165" i="2"/>
  <c r="C164" i="2"/>
  <c r="AU164" i="2" s="1"/>
  <c r="B164" i="2"/>
  <c r="BM576" i="2" l="1"/>
  <c r="AU576" i="2"/>
  <c r="AU165" i="2"/>
  <c r="AU378" i="2"/>
  <c r="BN1673" i="2"/>
  <c r="BO1673" i="2" s="1"/>
  <c r="BS576" i="2"/>
  <c r="BJ576" i="2"/>
  <c r="AR575" i="2"/>
  <c r="AT575" i="2"/>
  <c r="AP575" i="2"/>
  <c r="AX575" i="2"/>
  <c r="AN575" i="2"/>
  <c r="AV575" i="2"/>
  <c r="AO575" i="2"/>
  <c r="AS575" i="2"/>
  <c r="AW575" i="2"/>
  <c r="BQ576" i="2"/>
  <c r="AQ575" i="2"/>
  <c r="I377" i="2"/>
  <c r="R377" i="2"/>
  <c r="AA377" i="2"/>
  <c r="AI377" i="2"/>
  <c r="AS377" i="2"/>
  <c r="M377" i="2"/>
  <c r="U377" i="2"/>
  <c r="AD377" i="2"/>
  <c r="AN377" i="2"/>
  <c r="AV377" i="2"/>
  <c r="N377" i="2"/>
  <c r="N378" i="2" s="1"/>
  <c r="V377" i="2"/>
  <c r="AE377" i="2"/>
  <c r="AO377" i="2"/>
  <c r="AW377" i="2"/>
  <c r="H377" i="2"/>
  <c r="Q377" i="2"/>
  <c r="Z377" i="2"/>
  <c r="AH377" i="2"/>
  <c r="AR377" i="2"/>
  <c r="J377" i="2"/>
  <c r="O377" i="2"/>
  <c r="S377" i="2"/>
  <c r="X377" i="2"/>
  <c r="AB377" i="2"/>
  <c r="AF377" i="2"/>
  <c r="AK377" i="2"/>
  <c r="AP377" i="2"/>
  <c r="AT377" i="2"/>
  <c r="AX377" i="2"/>
  <c r="G377" i="2"/>
  <c r="K377" i="2"/>
  <c r="P377" i="2"/>
  <c r="T377" i="2"/>
  <c r="Y377" i="2"/>
  <c r="Y378" i="2" s="1"/>
  <c r="AC377" i="2"/>
  <c r="AG377" i="2"/>
  <c r="AL377" i="2"/>
  <c r="AQ377" i="2"/>
  <c r="U164" i="2"/>
  <c r="AN164" i="2"/>
  <c r="H164" i="2"/>
  <c r="Z164" i="2"/>
  <c r="AR164" i="2"/>
  <c r="M164" i="2"/>
  <c r="AD164" i="2"/>
  <c r="AV164" i="2"/>
  <c r="Q164" i="2"/>
  <c r="AH164" i="2"/>
  <c r="I164" i="2"/>
  <c r="N164" i="2"/>
  <c r="N165" i="2" s="1"/>
  <c r="R164" i="2"/>
  <c r="V164" i="2"/>
  <c r="AA164" i="2"/>
  <c r="AE164" i="2"/>
  <c r="AI164" i="2"/>
  <c r="AO164" i="2"/>
  <c r="AS164" i="2"/>
  <c r="AW164" i="2"/>
  <c r="J164" i="2"/>
  <c r="O164" i="2"/>
  <c r="S164" i="2"/>
  <c r="X164" i="2"/>
  <c r="AB164" i="2"/>
  <c r="AF164" i="2"/>
  <c r="AK164" i="2"/>
  <c r="AP164" i="2"/>
  <c r="AT164" i="2"/>
  <c r="AX164" i="2"/>
  <c r="G164" i="2"/>
  <c r="K164" i="2"/>
  <c r="P164" i="2"/>
  <c r="T164" i="2"/>
  <c r="Y164" i="2"/>
  <c r="Y165" i="2" s="1"/>
  <c r="AC164" i="2"/>
  <c r="AG164" i="2"/>
  <c r="AL164" i="2"/>
  <c r="AQ164" i="2"/>
  <c r="BL566" i="2"/>
  <c r="BK566" i="2"/>
  <c r="BH566" i="2"/>
  <c r="BG566" i="2"/>
  <c r="BE566" i="2"/>
  <c r="BD566" i="2"/>
  <c r="BC566" i="2"/>
  <c r="BA566" i="2"/>
  <c r="AZ566" i="2"/>
  <c r="C565" i="2"/>
  <c r="P565" i="2" s="1"/>
  <c r="B565" i="2"/>
  <c r="BL368" i="2"/>
  <c r="BK368" i="2"/>
  <c r="BH368" i="2"/>
  <c r="BG368" i="2"/>
  <c r="BE368" i="2"/>
  <c r="BD368" i="2"/>
  <c r="BC368" i="2"/>
  <c r="BA368" i="2"/>
  <c r="AZ368" i="2"/>
  <c r="C367" i="2"/>
  <c r="AQ367" i="2" s="1"/>
  <c r="B367" i="2"/>
  <c r="BL155" i="2"/>
  <c r="BK155" i="2"/>
  <c r="BH155" i="2"/>
  <c r="BG155" i="2"/>
  <c r="BE155" i="2"/>
  <c r="BD155" i="2"/>
  <c r="BC155" i="2"/>
  <c r="BA155" i="2"/>
  <c r="AZ155" i="2"/>
  <c r="C154" i="2"/>
  <c r="AQ154" i="2" s="1"/>
  <c r="B154" i="2"/>
  <c r="AG165" i="2" l="1"/>
  <c r="AT165" i="2"/>
  <c r="R165" i="2"/>
  <c r="AR165" i="2"/>
  <c r="AC378" i="2"/>
  <c r="AP378" i="2"/>
  <c r="AR378" i="2"/>
  <c r="V378" i="2"/>
  <c r="AI378" i="2"/>
  <c r="AO576" i="2"/>
  <c r="T165" i="2"/>
  <c r="AH165" i="2"/>
  <c r="Q378" i="2"/>
  <c r="AQ368" i="2"/>
  <c r="AC165" i="2"/>
  <c r="AP165" i="2"/>
  <c r="AW165" i="2"/>
  <c r="Z165" i="2"/>
  <c r="AK378" i="2"/>
  <c r="AH378" i="2"/>
  <c r="AA378" i="2"/>
  <c r="AV576" i="2"/>
  <c r="AK165" i="2"/>
  <c r="AS165" i="2"/>
  <c r="H165" i="2"/>
  <c r="T378" i="2"/>
  <c r="AF378" i="2"/>
  <c r="Z378" i="2"/>
  <c r="AV378" i="2"/>
  <c r="R378" i="2"/>
  <c r="AN576" i="2"/>
  <c r="BN576" i="2" s="1"/>
  <c r="BO576" i="2" s="1"/>
  <c r="X165" i="2"/>
  <c r="AE165" i="2"/>
  <c r="AV165" i="2"/>
  <c r="AQ378" i="2"/>
  <c r="S378" i="2"/>
  <c r="AW378" i="2"/>
  <c r="U378" i="2"/>
  <c r="AT576" i="2"/>
  <c r="AO165" i="2"/>
  <c r="P378" i="2"/>
  <c r="P566" i="2"/>
  <c r="AB165" i="2"/>
  <c r="H378" i="2"/>
  <c r="AQ576" i="2"/>
  <c r="AQ165" i="2"/>
  <c r="S165" i="2"/>
  <c r="AA165" i="2"/>
  <c r="AD165" i="2"/>
  <c r="AL378" i="2"/>
  <c r="AX378" i="2"/>
  <c r="O378" i="2"/>
  <c r="AO378" i="2"/>
  <c r="M378" i="2"/>
  <c r="AW576" i="2"/>
  <c r="AR576" i="2"/>
  <c r="AF165" i="2"/>
  <c r="AN165" i="2"/>
  <c r="AB378" i="2"/>
  <c r="AN378" i="2"/>
  <c r="I378" i="2"/>
  <c r="AX576" i="2"/>
  <c r="P165" i="2"/>
  <c r="AI165" i="2"/>
  <c r="Q165" i="2"/>
  <c r="U165" i="2"/>
  <c r="X378" i="2"/>
  <c r="AD378" i="2"/>
  <c r="AP576" i="2"/>
  <c r="AQ155" i="2"/>
  <c r="AL165" i="2"/>
  <c r="AX165" i="2"/>
  <c r="O165" i="2"/>
  <c r="V165" i="2"/>
  <c r="M165" i="2"/>
  <c r="AG378" i="2"/>
  <c r="AT378" i="2"/>
  <c r="AE378" i="2"/>
  <c r="AS378" i="2"/>
  <c r="AS576" i="2"/>
  <c r="BN575" i="2"/>
  <c r="BO575" i="2" s="1"/>
  <c r="K378" i="2"/>
  <c r="BR378" i="2" s="1"/>
  <c r="BR377" i="2"/>
  <c r="BS377" i="2" s="1"/>
  <c r="G378" i="2"/>
  <c r="BM377" i="2"/>
  <c r="J378" i="2"/>
  <c r="BP378" i="2" s="1"/>
  <c r="BP377" i="2"/>
  <c r="BQ377" i="2" s="1"/>
  <c r="J165" i="2"/>
  <c r="BP165" i="2" s="1"/>
  <c r="BP164" i="2"/>
  <c r="BQ164" i="2" s="1"/>
  <c r="K165" i="2"/>
  <c r="BR165" i="2" s="1"/>
  <c r="BR164" i="2"/>
  <c r="BS164" i="2" s="1"/>
  <c r="G165" i="2"/>
  <c r="BM164" i="2"/>
  <c r="I165" i="2"/>
  <c r="Q565" i="2"/>
  <c r="AH565" i="2"/>
  <c r="R565" i="2"/>
  <c r="AA565" i="2"/>
  <c r="AI565" i="2"/>
  <c r="AS565" i="2"/>
  <c r="S565" i="2"/>
  <c r="AB565" i="2"/>
  <c r="AK565" i="2"/>
  <c r="AT565" i="2"/>
  <c r="T565" i="2"/>
  <c r="AC565" i="2"/>
  <c r="AL565" i="2"/>
  <c r="AU565" i="2"/>
  <c r="Y565" i="2"/>
  <c r="Y566" i="2" s="1"/>
  <c r="AG565" i="2"/>
  <c r="AQ565" i="2"/>
  <c r="H566" i="2"/>
  <c r="Z565" i="2"/>
  <c r="AR565" i="2"/>
  <c r="M565" i="2"/>
  <c r="U565" i="2"/>
  <c r="AD565" i="2"/>
  <c r="AN565" i="2"/>
  <c r="AV565" i="2"/>
  <c r="N565" i="2"/>
  <c r="N566" i="2" s="1"/>
  <c r="V565" i="2"/>
  <c r="AE565" i="2"/>
  <c r="AO565" i="2"/>
  <c r="AW565" i="2"/>
  <c r="O565" i="2"/>
  <c r="AF565" i="2"/>
  <c r="AP565" i="2"/>
  <c r="X565" i="2"/>
  <c r="AX565" i="2"/>
  <c r="Q367" i="2"/>
  <c r="AH367" i="2"/>
  <c r="AA367" i="2"/>
  <c r="AS367" i="2"/>
  <c r="J367" i="2"/>
  <c r="S367" i="2"/>
  <c r="AB367" i="2"/>
  <c r="AK367" i="2"/>
  <c r="AT367" i="2"/>
  <c r="K367" i="2"/>
  <c r="T367" i="2"/>
  <c r="AC367" i="2"/>
  <c r="AL367" i="2"/>
  <c r="AU367" i="2"/>
  <c r="H367" i="2"/>
  <c r="AR367" i="2"/>
  <c r="I367" i="2"/>
  <c r="AI367" i="2"/>
  <c r="M367" i="2"/>
  <c r="U367" i="2"/>
  <c r="AD367" i="2"/>
  <c r="AN367" i="2"/>
  <c r="AV367" i="2"/>
  <c r="N367" i="2"/>
  <c r="N368" i="2" s="1"/>
  <c r="V367" i="2"/>
  <c r="AE367" i="2"/>
  <c r="AO367" i="2"/>
  <c r="AW367" i="2"/>
  <c r="O367" i="2"/>
  <c r="X367" i="2"/>
  <c r="AF367" i="2"/>
  <c r="AP367" i="2"/>
  <c r="AX367" i="2"/>
  <c r="Z367" i="2"/>
  <c r="R367" i="2"/>
  <c r="G367" i="2"/>
  <c r="P367" i="2"/>
  <c r="Y367" i="2"/>
  <c r="Y368" i="2" s="1"/>
  <c r="AG367" i="2"/>
  <c r="AH154" i="2"/>
  <c r="AS154" i="2"/>
  <c r="Q154" i="2"/>
  <c r="AR154" i="2"/>
  <c r="I154" i="2"/>
  <c r="AI154" i="2"/>
  <c r="J154" i="2"/>
  <c r="AB154" i="2"/>
  <c r="T154" i="2"/>
  <c r="AL154" i="2"/>
  <c r="AU154" i="2"/>
  <c r="H154" i="2"/>
  <c r="AA154" i="2"/>
  <c r="AK154" i="2"/>
  <c r="AC154" i="2"/>
  <c r="M154" i="2"/>
  <c r="U154" i="2"/>
  <c r="AD154" i="2"/>
  <c r="AN154" i="2"/>
  <c r="AV154" i="2"/>
  <c r="N154" i="2"/>
  <c r="N155" i="2" s="1"/>
  <c r="V154" i="2"/>
  <c r="AE154" i="2"/>
  <c r="AO154" i="2"/>
  <c r="AW154" i="2"/>
  <c r="O154" i="2"/>
  <c r="X154" i="2"/>
  <c r="AF154" i="2"/>
  <c r="AP154" i="2"/>
  <c r="AX154" i="2"/>
  <c r="Z154" i="2"/>
  <c r="R154" i="2"/>
  <c r="S154" i="2"/>
  <c r="AT154" i="2"/>
  <c r="K154" i="2"/>
  <c r="G154" i="2"/>
  <c r="P154" i="2"/>
  <c r="Y154" i="2"/>
  <c r="Y155" i="2" s="1"/>
  <c r="AG154" i="2"/>
  <c r="BR1105" i="2"/>
  <c r="BP1105" i="2"/>
  <c r="BL1105" i="2"/>
  <c r="BK1105" i="2"/>
  <c r="BH1105" i="2"/>
  <c r="BG1105" i="2"/>
  <c r="BE1105" i="2"/>
  <c r="BD1105" i="2"/>
  <c r="BC1105" i="2"/>
  <c r="BA1105" i="2"/>
  <c r="AZ1105" i="2"/>
  <c r="AX1105" i="2"/>
  <c r="AW1105" i="2"/>
  <c r="AV1105" i="2"/>
  <c r="AU1105" i="2"/>
  <c r="AT1105" i="2"/>
  <c r="AS1105" i="2"/>
  <c r="AR1105" i="2"/>
  <c r="AQ1105" i="2"/>
  <c r="AP1105" i="2"/>
  <c r="AO1105" i="2"/>
  <c r="AN1105" i="2"/>
  <c r="AL1105" i="2"/>
  <c r="AK1105" i="2"/>
  <c r="AI1105" i="2"/>
  <c r="AH1105" i="2"/>
  <c r="AG1105" i="2"/>
  <c r="AF1105" i="2"/>
  <c r="AE1105" i="2"/>
  <c r="AD1105" i="2"/>
  <c r="AC1105" i="2"/>
  <c r="AB1105" i="2"/>
  <c r="Z1105" i="2"/>
  <c r="Y1105" i="2"/>
  <c r="X1105" i="2"/>
  <c r="V1105" i="2"/>
  <c r="U1105" i="2"/>
  <c r="T1105" i="2"/>
  <c r="S1105" i="2"/>
  <c r="R1105" i="2"/>
  <c r="Q1105" i="2"/>
  <c r="O1105" i="2"/>
  <c r="N1105" i="2"/>
  <c r="M1105" i="2"/>
  <c r="H1105" i="2"/>
  <c r="G1105" i="2"/>
  <c r="BJ1105" i="2" s="1"/>
  <c r="BR1104" i="2"/>
  <c r="BS1104" i="2" s="1"/>
  <c r="BP1104" i="2"/>
  <c r="BQ1104" i="2" s="1"/>
  <c r="BM1104" i="2"/>
  <c r="B1104" i="2"/>
  <c r="BQ378" i="2" l="1"/>
  <c r="P155" i="2"/>
  <c r="AU155" i="2"/>
  <c r="AG155" i="2"/>
  <c r="AE155" i="2"/>
  <c r="AC155" i="2"/>
  <c r="AN368" i="2"/>
  <c r="S368" i="2"/>
  <c r="AV566" i="2"/>
  <c r="AK566" i="2"/>
  <c r="Q155" i="2"/>
  <c r="Z155" i="2"/>
  <c r="X368" i="2"/>
  <c r="AU368" i="2"/>
  <c r="AP566" i="2"/>
  <c r="AQ566" i="2"/>
  <c r="Q566" i="2"/>
  <c r="AX155" i="2"/>
  <c r="V155" i="2"/>
  <c r="AK155" i="2"/>
  <c r="AI155" i="2"/>
  <c r="P368" i="2"/>
  <c r="O368" i="2"/>
  <c r="AD368" i="2"/>
  <c r="AL368" i="2"/>
  <c r="AF566" i="2"/>
  <c r="AN566" i="2"/>
  <c r="AG566" i="2"/>
  <c r="AB566" i="2"/>
  <c r="AA155" i="2"/>
  <c r="AW368" i="2"/>
  <c r="AC368" i="2"/>
  <c r="O566" i="2"/>
  <c r="S566" i="2"/>
  <c r="U368" i="2"/>
  <c r="AS368" i="2"/>
  <c r="AD566" i="2"/>
  <c r="AF155" i="2"/>
  <c r="AV155" i="2"/>
  <c r="H155" i="2"/>
  <c r="AR155" i="2"/>
  <c r="R368" i="2"/>
  <c r="AO368" i="2"/>
  <c r="M368" i="2"/>
  <c r="T368" i="2"/>
  <c r="AA368" i="2"/>
  <c r="AW566" i="2"/>
  <c r="U566" i="2"/>
  <c r="AU566" i="2"/>
  <c r="AS566" i="2"/>
  <c r="AP155" i="2"/>
  <c r="AO566" i="2"/>
  <c r="AL566" i="2"/>
  <c r="X155" i="2"/>
  <c r="Z368" i="2"/>
  <c r="AI368" i="2"/>
  <c r="AH368" i="2"/>
  <c r="M566" i="2"/>
  <c r="AI566" i="2"/>
  <c r="AT155" i="2"/>
  <c r="O155" i="2"/>
  <c r="AD155" i="2"/>
  <c r="AL155" i="2"/>
  <c r="AS155" i="2"/>
  <c r="AX368" i="2"/>
  <c r="V368" i="2"/>
  <c r="AT368" i="2"/>
  <c r="Q368" i="2"/>
  <c r="AE566" i="2"/>
  <c r="AR566" i="2"/>
  <c r="AC566" i="2"/>
  <c r="AA566" i="2"/>
  <c r="BS378" i="2"/>
  <c r="AN155" i="2"/>
  <c r="AE368" i="2"/>
  <c r="S155" i="2"/>
  <c r="U155" i="2"/>
  <c r="AH155" i="2"/>
  <c r="AK368" i="2"/>
  <c r="V566" i="2"/>
  <c r="R566" i="2"/>
  <c r="AW155" i="2"/>
  <c r="T155" i="2"/>
  <c r="AP368" i="2"/>
  <c r="AR368" i="2"/>
  <c r="AX566" i="2"/>
  <c r="Z566" i="2"/>
  <c r="T566" i="2"/>
  <c r="R155" i="2"/>
  <c r="AO155" i="2"/>
  <c r="M155" i="2"/>
  <c r="AB155" i="2"/>
  <c r="AG368" i="2"/>
  <c r="AF368" i="2"/>
  <c r="AV368" i="2"/>
  <c r="H368" i="2"/>
  <c r="AB368" i="2"/>
  <c r="X566" i="2"/>
  <c r="AT566" i="2"/>
  <c r="AH566" i="2"/>
  <c r="BS1105" i="2"/>
  <c r="BN377" i="2"/>
  <c r="BO377" i="2" s="1"/>
  <c r="BM1105" i="2"/>
  <c r="BQ1105" i="2"/>
  <c r="BM378" i="2"/>
  <c r="BJ378" i="2"/>
  <c r="BS165" i="2"/>
  <c r="BQ165" i="2"/>
  <c r="BN164" i="2"/>
  <c r="BO164" i="2" s="1"/>
  <c r="BJ165" i="2"/>
  <c r="BM165" i="2"/>
  <c r="J566" i="2"/>
  <c r="BP566" i="2" s="1"/>
  <c r="BP565" i="2"/>
  <c r="BQ565" i="2" s="1"/>
  <c r="BR565" i="2"/>
  <c r="BS565" i="2" s="1"/>
  <c r="K566" i="2"/>
  <c r="BR566" i="2" s="1"/>
  <c r="I566" i="2"/>
  <c r="G566" i="2"/>
  <c r="BM565" i="2"/>
  <c r="J368" i="2"/>
  <c r="BP368" i="2" s="1"/>
  <c r="BP367" i="2"/>
  <c r="BQ367" i="2" s="1"/>
  <c r="G368" i="2"/>
  <c r="BM367" i="2"/>
  <c r="BR367" i="2"/>
  <c r="BS367" i="2" s="1"/>
  <c r="K368" i="2"/>
  <c r="BR368" i="2" s="1"/>
  <c r="I368" i="2"/>
  <c r="J155" i="2"/>
  <c r="BP155" i="2" s="1"/>
  <c r="BP154" i="2"/>
  <c r="BQ154" i="2" s="1"/>
  <c r="I155" i="2"/>
  <c r="G155" i="2"/>
  <c r="BM154" i="2"/>
  <c r="BR154" i="2"/>
  <c r="BS154" i="2" s="1"/>
  <c r="K155" i="2"/>
  <c r="BR155" i="2" s="1"/>
  <c r="BN1104" i="2"/>
  <c r="BO1104" i="2" s="1"/>
  <c r="BN378" i="2" l="1"/>
  <c r="BO378" i="2" s="1"/>
  <c r="BN1105" i="2"/>
  <c r="BO1105" i="2" s="1"/>
  <c r="BN165" i="2"/>
  <c r="BO165" i="2" s="1"/>
  <c r="BJ566" i="2"/>
  <c r="BM566" i="2"/>
  <c r="BQ566" i="2"/>
  <c r="BS566" i="2"/>
  <c r="BN565" i="2"/>
  <c r="BO565" i="2" s="1"/>
  <c r="BN367" i="2"/>
  <c r="BO367" i="2" s="1"/>
  <c r="BN154" i="2"/>
  <c r="BO154" i="2" s="1"/>
  <c r="BJ368" i="2"/>
  <c r="BM368" i="2"/>
  <c r="BS368" i="2"/>
  <c r="BQ368" i="2"/>
  <c r="BJ155" i="2"/>
  <c r="BM155" i="2"/>
  <c r="BS155" i="2"/>
  <c r="BQ155" i="2"/>
  <c r="BB175" i="2"/>
  <c r="BB231" i="2"/>
  <c r="BN368" i="2" l="1"/>
  <c r="BO368" i="2" s="1"/>
  <c r="BN566" i="2"/>
  <c r="BO566" i="2" s="1"/>
  <c r="BN155" i="2"/>
  <c r="BO155" i="2" s="1"/>
  <c r="BR1722" i="2"/>
  <c r="BP1722" i="2"/>
  <c r="BL1722" i="2"/>
  <c r="BK1722" i="2"/>
  <c r="BH1722" i="2"/>
  <c r="BG1722" i="2"/>
  <c r="BE1722" i="2"/>
  <c r="BD1722" i="2"/>
  <c r="BC1722" i="2"/>
  <c r="BA1722" i="2"/>
  <c r="AZ1722" i="2"/>
  <c r="AX1722" i="2"/>
  <c r="AW1722" i="2"/>
  <c r="AV1722" i="2"/>
  <c r="AU1722" i="2"/>
  <c r="AT1722" i="2"/>
  <c r="AS1722" i="2"/>
  <c r="AR1722" i="2"/>
  <c r="AQ1722" i="2"/>
  <c r="AP1722" i="2"/>
  <c r="AO1722" i="2"/>
  <c r="AN1722" i="2"/>
  <c r="AL1722" i="2"/>
  <c r="AK1722" i="2"/>
  <c r="AI1722" i="2"/>
  <c r="AH1722" i="2"/>
  <c r="AG1722" i="2"/>
  <c r="AF1722" i="2"/>
  <c r="AE1722" i="2"/>
  <c r="AD1722" i="2"/>
  <c r="AC1722" i="2"/>
  <c r="AB1722" i="2"/>
  <c r="Z1722" i="2"/>
  <c r="Y1722" i="2"/>
  <c r="X1722" i="2"/>
  <c r="V1722" i="2"/>
  <c r="U1722" i="2"/>
  <c r="T1722" i="2"/>
  <c r="S1722" i="2"/>
  <c r="R1722" i="2"/>
  <c r="Q1722" i="2"/>
  <c r="O1722" i="2"/>
  <c r="N1722" i="2"/>
  <c r="M1722" i="2"/>
  <c r="H1722" i="2"/>
  <c r="G1722" i="2"/>
  <c r="BJ1722" i="2" s="1"/>
  <c r="BR1721" i="2"/>
  <c r="BS1721" i="2" s="1"/>
  <c r="BP1721" i="2"/>
  <c r="BQ1721" i="2" s="1"/>
  <c r="BM1721" i="2"/>
  <c r="B1721" i="2"/>
  <c r="BN1721" i="2" l="1"/>
  <c r="BO1721" i="2" s="1"/>
  <c r="BM1722" i="2"/>
  <c r="BQ1722" i="2"/>
  <c r="BS1722" i="2"/>
  <c r="K1559" i="2"/>
  <c r="J1559" i="2"/>
  <c r="I1559" i="2"/>
  <c r="H1559" i="2"/>
  <c r="G1559" i="2"/>
  <c r="K1557" i="2"/>
  <c r="J1557" i="2"/>
  <c r="I1557" i="2"/>
  <c r="H1557" i="2"/>
  <c r="G1557" i="2"/>
  <c r="BN1722" i="2" l="1"/>
  <c r="BO1722" i="2" s="1"/>
  <c r="BR1559" i="2"/>
  <c r="BP1559" i="2"/>
  <c r="BL1559" i="2"/>
  <c r="BK1559" i="2"/>
  <c r="BJ1559" i="2"/>
  <c r="BH1559" i="2"/>
  <c r="BG1559" i="2"/>
  <c r="BE1559" i="2"/>
  <c r="BD1559" i="2"/>
  <c r="BC1559" i="2"/>
  <c r="BA1559" i="2"/>
  <c r="AZ1559" i="2"/>
  <c r="AX1559" i="2"/>
  <c r="AW1559" i="2"/>
  <c r="AV1559" i="2"/>
  <c r="AU1559" i="2"/>
  <c r="AT1559" i="2"/>
  <c r="AS1559" i="2"/>
  <c r="AR1559" i="2"/>
  <c r="AQ1559" i="2"/>
  <c r="AP1559" i="2"/>
  <c r="AO1559" i="2"/>
  <c r="AN1559" i="2"/>
  <c r="AL1559" i="2"/>
  <c r="AK1559" i="2"/>
  <c r="AI1559" i="2"/>
  <c r="AH1559" i="2"/>
  <c r="AG1559" i="2"/>
  <c r="AF1559" i="2"/>
  <c r="AE1559" i="2"/>
  <c r="AD1559" i="2"/>
  <c r="AC1559" i="2"/>
  <c r="AB1559" i="2"/>
  <c r="Z1559" i="2"/>
  <c r="Y1559" i="2"/>
  <c r="X1559" i="2"/>
  <c r="V1559" i="2"/>
  <c r="U1559" i="2"/>
  <c r="T1559" i="2"/>
  <c r="S1559" i="2"/>
  <c r="R1559" i="2"/>
  <c r="Q1559" i="2"/>
  <c r="O1559" i="2"/>
  <c r="N1559" i="2"/>
  <c r="M1559" i="2"/>
  <c r="BR1558" i="2"/>
  <c r="BS1558" i="2" s="1"/>
  <c r="BP1558" i="2"/>
  <c r="BQ1558" i="2" s="1"/>
  <c r="BM1558" i="2"/>
  <c r="B1558" i="2"/>
  <c r="BR1557" i="2"/>
  <c r="BP1557" i="2"/>
  <c r="BL1557" i="2"/>
  <c r="BK1557" i="2"/>
  <c r="BH1557" i="2"/>
  <c r="BG1557" i="2"/>
  <c r="BE1557" i="2"/>
  <c r="BD1557" i="2"/>
  <c r="BC1557" i="2"/>
  <c r="BA1557" i="2"/>
  <c r="AZ1557" i="2"/>
  <c r="AX1557" i="2"/>
  <c r="AW1557" i="2"/>
  <c r="AV1557" i="2"/>
  <c r="AU1557" i="2"/>
  <c r="AT1557" i="2"/>
  <c r="AS1557" i="2"/>
  <c r="AR1557" i="2"/>
  <c r="AQ1557" i="2"/>
  <c r="AP1557" i="2"/>
  <c r="AO1557" i="2"/>
  <c r="AN1557" i="2"/>
  <c r="AL1557" i="2"/>
  <c r="AK1557" i="2"/>
  <c r="AI1557" i="2"/>
  <c r="AH1557" i="2"/>
  <c r="AG1557" i="2"/>
  <c r="AF1557" i="2"/>
  <c r="AE1557" i="2"/>
  <c r="AD1557" i="2"/>
  <c r="AC1557" i="2"/>
  <c r="AB1557" i="2"/>
  <c r="Z1557" i="2"/>
  <c r="Y1557" i="2"/>
  <c r="X1557" i="2"/>
  <c r="V1557" i="2"/>
  <c r="U1557" i="2"/>
  <c r="T1557" i="2"/>
  <c r="S1557" i="2"/>
  <c r="R1557" i="2"/>
  <c r="Q1557" i="2"/>
  <c r="O1557" i="2"/>
  <c r="N1557" i="2"/>
  <c r="M1557" i="2"/>
  <c r="BJ1557" i="2"/>
  <c r="BR1556" i="2"/>
  <c r="BS1556" i="2" s="1"/>
  <c r="BP1556" i="2"/>
  <c r="BQ1556" i="2" s="1"/>
  <c r="BM1556" i="2"/>
  <c r="B1556" i="2"/>
  <c r="BM1559" i="2" l="1"/>
  <c r="BQ1557" i="2"/>
  <c r="BQ1559" i="2"/>
  <c r="BS1557" i="2"/>
  <c r="BS1559" i="2"/>
  <c r="BN1558" i="2"/>
  <c r="BO1558" i="2" s="1"/>
  <c r="BN1556" i="2"/>
  <c r="BO1556" i="2" s="1"/>
  <c r="BM1557" i="2"/>
  <c r="BL636" i="2"/>
  <c r="BK636" i="2"/>
  <c r="BH636" i="2"/>
  <c r="BG636" i="2"/>
  <c r="BE636" i="2"/>
  <c r="BD636" i="2"/>
  <c r="BC636" i="2"/>
  <c r="BA636" i="2"/>
  <c r="AZ636" i="2"/>
  <c r="K636" i="2"/>
  <c r="BR636" i="2" s="1"/>
  <c r="J636" i="2"/>
  <c r="BP636" i="2" s="1"/>
  <c r="I636" i="2"/>
  <c r="H636" i="2"/>
  <c r="G636" i="2"/>
  <c r="BJ636" i="2" s="1"/>
  <c r="BR635" i="2"/>
  <c r="BS635" i="2" s="1"/>
  <c r="BP635" i="2"/>
  <c r="BQ635" i="2" s="1"/>
  <c r="BM635" i="2"/>
  <c r="C635" i="2"/>
  <c r="AQ635" i="2" s="1"/>
  <c r="B635" i="2"/>
  <c r="BQ636" i="2" l="1"/>
  <c r="AQ636" i="2"/>
  <c r="BS636" i="2"/>
  <c r="BM636" i="2"/>
  <c r="BN1557" i="2"/>
  <c r="BO1557" i="2" s="1"/>
  <c r="BN1559" i="2"/>
  <c r="BO1559" i="2" s="1"/>
  <c r="AS635" i="2"/>
  <c r="AT635" i="2"/>
  <c r="AR635" i="2"/>
  <c r="AU635" i="2"/>
  <c r="AN635" i="2"/>
  <c r="AV635" i="2"/>
  <c r="AO635" i="2"/>
  <c r="AW635" i="2"/>
  <c r="AP635" i="2"/>
  <c r="AX635" i="2"/>
  <c r="BL434" i="2"/>
  <c r="BK434" i="2"/>
  <c r="BH434" i="2"/>
  <c r="BG434" i="2"/>
  <c r="BE434" i="2"/>
  <c r="BD434" i="2"/>
  <c r="BA434" i="2"/>
  <c r="AZ434" i="2"/>
  <c r="C433" i="2"/>
  <c r="AQ433" i="2" s="1"/>
  <c r="B433" i="2"/>
  <c r="BL231" i="2"/>
  <c r="BK231" i="2"/>
  <c r="BH231" i="2"/>
  <c r="BG231" i="2"/>
  <c r="BE231" i="2"/>
  <c r="BD231" i="2"/>
  <c r="BC231" i="2"/>
  <c r="BA231" i="2"/>
  <c r="AZ231" i="2"/>
  <c r="C230" i="2"/>
  <c r="AQ230" i="2" s="1"/>
  <c r="AT636" i="2" l="1"/>
  <c r="AP636" i="2"/>
  <c r="AS636" i="2"/>
  <c r="AX636" i="2"/>
  <c r="AW636" i="2"/>
  <c r="AU636" i="2"/>
  <c r="AO636" i="2"/>
  <c r="AQ231" i="2"/>
  <c r="AV636" i="2"/>
  <c r="AQ434" i="2"/>
  <c r="AR636" i="2"/>
  <c r="AN636" i="2"/>
  <c r="BN636" i="2" s="1"/>
  <c r="BO636" i="2" s="1"/>
  <c r="BN635" i="2"/>
  <c r="BO635" i="2" s="1"/>
  <c r="AA433" i="2"/>
  <c r="S433" i="2"/>
  <c r="AK433" i="2"/>
  <c r="T433" i="2"/>
  <c r="AC433" i="2"/>
  <c r="AU433" i="2"/>
  <c r="H433" i="2"/>
  <c r="Q433" i="2"/>
  <c r="Z433" i="2"/>
  <c r="AH433" i="2"/>
  <c r="AR433" i="2"/>
  <c r="N433" i="2"/>
  <c r="N434" i="2" s="1"/>
  <c r="V433" i="2"/>
  <c r="AE433" i="2"/>
  <c r="AO433" i="2"/>
  <c r="AW433" i="2"/>
  <c r="O433" i="2"/>
  <c r="X433" i="2"/>
  <c r="AF433" i="2"/>
  <c r="AP433" i="2"/>
  <c r="AX433" i="2"/>
  <c r="I433" i="2"/>
  <c r="R433" i="2"/>
  <c r="AI433" i="2"/>
  <c r="AS433" i="2"/>
  <c r="J433" i="2"/>
  <c r="AB433" i="2"/>
  <c r="AT433" i="2"/>
  <c r="K433" i="2"/>
  <c r="AL433" i="2"/>
  <c r="M433" i="2"/>
  <c r="U433" i="2"/>
  <c r="AD433" i="2"/>
  <c r="AN433" i="2"/>
  <c r="AV433" i="2"/>
  <c r="G433" i="2"/>
  <c r="P433" i="2"/>
  <c r="Y433" i="2"/>
  <c r="Y434" i="2" s="1"/>
  <c r="AG433" i="2"/>
  <c r="Z230" i="2"/>
  <c r="AA230" i="2"/>
  <c r="S230" i="2"/>
  <c r="H230" i="2"/>
  <c r="AH230" i="2"/>
  <c r="AS230" i="2"/>
  <c r="T230" i="2"/>
  <c r="AL230" i="2"/>
  <c r="AU230" i="2"/>
  <c r="Q230" i="2"/>
  <c r="AR230" i="2"/>
  <c r="R230" i="2"/>
  <c r="AI230" i="2"/>
  <c r="AB230" i="2"/>
  <c r="AK230" i="2"/>
  <c r="K230" i="2"/>
  <c r="M230" i="2"/>
  <c r="AN230" i="2"/>
  <c r="N230" i="2"/>
  <c r="N231" i="2" s="1"/>
  <c r="V230" i="2"/>
  <c r="AE230" i="2"/>
  <c r="AO230" i="2"/>
  <c r="AW230" i="2"/>
  <c r="I230" i="2"/>
  <c r="J230" i="2"/>
  <c r="AT230" i="2"/>
  <c r="AC230" i="2"/>
  <c r="U230" i="2"/>
  <c r="AD230" i="2"/>
  <c r="AV230" i="2"/>
  <c r="AP230" i="2"/>
  <c r="AX230" i="2"/>
  <c r="O230" i="2"/>
  <c r="X230" i="2"/>
  <c r="AF230" i="2"/>
  <c r="G230" i="2"/>
  <c r="P230" i="2"/>
  <c r="Y230" i="2"/>
  <c r="Y231" i="2" s="1"/>
  <c r="AG230" i="2"/>
  <c r="BL1720" i="2"/>
  <c r="BK1720" i="2"/>
  <c r="BH1720" i="2"/>
  <c r="BG1720" i="2"/>
  <c r="BE1720" i="2"/>
  <c r="BD1720" i="2"/>
  <c r="BC1720" i="2"/>
  <c r="BA1720" i="2"/>
  <c r="AZ1720" i="2"/>
  <c r="AX1720" i="2"/>
  <c r="AW1720" i="2"/>
  <c r="AV1720" i="2"/>
  <c r="AU1720" i="2"/>
  <c r="AT1720" i="2"/>
  <c r="AS1720" i="2"/>
  <c r="AR1720" i="2"/>
  <c r="AQ1720" i="2"/>
  <c r="AP1720" i="2"/>
  <c r="AO1720" i="2"/>
  <c r="AN1720" i="2"/>
  <c r="AL1720" i="2"/>
  <c r="AK1720" i="2"/>
  <c r="AI1720" i="2"/>
  <c r="AH1720" i="2"/>
  <c r="AG1720" i="2"/>
  <c r="AF1720" i="2"/>
  <c r="AE1720" i="2"/>
  <c r="AD1720" i="2"/>
  <c r="AC1720" i="2"/>
  <c r="AB1720" i="2"/>
  <c r="Z1720" i="2"/>
  <c r="Y1720" i="2"/>
  <c r="X1720" i="2"/>
  <c r="V1720" i="2"/>
  <c r="U1720" i="2"/>
  <c r="T1720" i="2"/>
  <c r="S1720" i="2"/>
  <c r="R1720" i="2"/>
  <c r="Q1720" i="2"/>
  <c r="O1720" i="2"/>
  <c r="N1720" i="2"/>
  <c r="M1720" i="2"/>
  <c r="K1720" i="2"/>
  <c r="BR1720" i="2" s="1"/>
  <c r="J1720" i="2"/>
  <c r="BP1720" i="2" s="1"/>
  <c r="H1720" i="2"/>
  <c r="G1720" i="2"/>
  <c r="BJ1720" i="2" s="1"/>
  <c r="BR1719" i="2"/>
  <c r="BS1719" i="2" s="1"/>
  <c r="BP1719" i="2"/>
  <c r="BQ1719" i="2" s="1"/>
  <c r="BM1719" i="2"/>
  <c r="B1719" i="2"/>
  <c r="BR1718" i="2"/>
  <c r="BP1718" i="2"/>
  <c r="BL1718" i="2"/>
  <c r="BK1718" i="2"/>
  <c r="BH1718" i="2"/>
  <c r="BG1718" i="2"/>
  <c r="BE1718" i="2"/>
  <c r="BD1718" i="2"/>
  <c r="BC1718" i="2"/>
  <c r="BA1718" i="2"/>
  <c r="AZ1718" i="2"/>
  <c r="AX1718" i="2"/>
  <c r="AW1718" i="2"/>
  <c r="AV1718" i="2"/>
  <c r="AU1718" i="2"/>
  <c r="AT1718" i="2"/>
  <c r="AS1718" i="2"/>
  <c r="AR1718" i="2"/>
  <c r="AQ1718" i="2"/>
  <c r="AP1718" i="2"/>
  <c r="AO1718" i="2"/>
  <c r="AN1718" i="2"/>
  <c r="AL1718" i="2"/>
  <c r="AK1718" i="2"/>
  <c r="AI1718" i="2"/>
  <c r="AH1718" i="2"/>
  <c r="AG1718" i="2"/>
  <c r="AF1718" i="2"/>
  <c r="AE1718" i="2"/>
  <c r="AD1718" i="2"/>
  <c r="AC1718" i="2"/>
  <c r="AB1718" i="2"/>
  <c r="Z1718" i="2"/>
  <c r="Y1718" i="2"/>
  <c r="X1718" i="2"/>
  <c r="V1718" i="2"/>
  <c r="U1718" i="2"/>
  <c r="T1718" i="2"/>
  <c r="S1718" i="2"/>
  <c r="R1718" i="2"/>
  <c r="Q1718" i="2"/>
  <c r="O1718" i="2"/>
  <c r="N1718" i="2"/>
  <c r="M1718" i="2"/>
  <c r="H1718" i="2"/>
  <c r="G1718" i="2"/>
  <c r="BJ1718" i="2" s="1"/>
  <c r="BR1717" i="2"/>
  <c r="BS1717" i="2" s="1"/>
  <c r="BP1717" i="2"/>
  <c r="BQ1717" i="2" s="1"/>
  <c r="BM1717" i="2"/>
  <c r="B1717" i="2"/>
  <c r="BR1716" i="2"/>
  <c r="BP1716" i="2"/>
  <c r="BL1716" i="2"/>
  <c r="BK1716" i="2"/>
  <c r="BH1716" i="2"/>
  <c r="BG1716" i="2"/>
  <c r="BE1716" i="2"/>
  <c r="BD1716" i="2"/>
  <c r="BC1716" i="2"/>
  <c r="BA1716" i="2"/>
  <c r="AZ1716" i="2"/>
  <c r="AX1716" i="2"/>
  <c r="AW1716" i="2"/>
  <c r="AV1716" i="2"/>
  <c r="AU1716" i="2"/>
  <c r="AT1716" i="2"/>
  <c r="AS1716" i="2"/>
  <c r="AR1716" i="2"/>
  <c r="AQ1716" i="2"/>
  <c r="AP1716" i="2"/>
  <c r="AO1716" i="2"/>
  <c r="AN1716" i="2"/>
  <c r="AL1716" i="2"/>
  <c r="AK1716" i="2"/>
  <c r="AI1716" i="2"/>
  <c r="AH1716" i="2"/>
  <c r="AG1716" i="2"/>
  <c r="AF1716" i="2"/>
  <c r="AE1716" i="2"/>
  <c r="AD1716" i="2"/>
  <c r="AC1716" i="2"/>
  <c r="AB1716" i="2"/>
  <c r="Z1716" i="2"/>
  <c r="Y1716" i="2"/>
  <c r="X1716" i="2"/>
  <c r="V1716" i="2"/>
  <c r="U1716" i="2"/>
  <c r="T1716" i="2"/>
  <c r="S1716" i="2"/>
  <c r="R1716" i="2"/>
  <c r="Q1716" i="2"/>
  <c r="O1716" i="2"/>
  <c r="N1716" i="2"/>
  <c r="M1716" i="2"/>
  <c r="H1716" i="2"/>
  <c r="G1716" i="2"/>
  <c r="BJ1716" i="2" s="1"/>
  <c r="BR1715" i="2"/>
  <c r="BS1715" i="2" s="1"/>
  <c r="BP1715" i="2"/>
  <c r="BQ1715" i="2" s="1"/>
  <c r="BM1715" i="2"/>
  <c r="B1715" i="2"/>
  <c r="BN1717" i="2" l="1"/>
  <c r="BO1717" i="2" s="1"/>
  <c r="O231" i="2"/>
  <c r="M231" i="2"/>
  <c r="AU231" i="2"/>
  <c r="Z231" i="2"/>
  <c r="U434" i="2"/>
  <c r="AI434" i="2"/>
  <c r="AW434" i="2"/>
  <c r="Q434" i="2"/>
  <c r="AG434" i="2"/>
  <c r="AO434" i="2"/>
  <c r="AK231" i="2"/>
  <c r="AE434" i="2"/>
  <c r="AU434" i="2"/>
  <c r="R434" i="2"/>
  <c r="AP231" i="2"/>
  <c r="T231" i="2"/>
  <c r="AL434" i="2"/>
  <c r="AV231" i="2"/>
  <c r="AO231" i="2"/>
  <c r="AB231" i="2"/>
  <c r="AS231" i="2"/>
  <c r="P434" i="2"/>
  <c r="AX434" i="2"/>
  <c r="V434" i="2"/>
  <c r="AC434" i="2"/>
  <c r="AL231" i="2"/>
  <c r="M434" i="2"/>
  <c r="AG231" i="2"/>
  <c r="P231" i="2"/>
  <c r="AE231" i="2"/>
  <c r="AT434" i="2"/>
  <c r="AP434" i="2"/>
  <c r="T434" i="2"/>
  <c r="AD231" i="2"/>
  <c r="AI231" i="2"/>
  <c r="AH231" i="2"/>
  <c r="U231" i="2"/>
  <c r="V231" i="2"/>
  <c r="R231" i="2"/>
  <c r="H231" i="2"/>
  <c r="AV434" i="2"/>
  <c r="AB434" i="2"/>
  <c r="AF434" i="2"/>
  <c r="AR434" i="2"/>
  <c r="AK434" i="2"/>
  <c r="AC231" i="2"/>
  <c r="AR231" i="2"/>
  <c r="X434" i="2"/>
  <c r="AH434" i="2"/>
  <c r="S434" i="2"/>
  <c r="AX231" i="2"/>
  <c r="AW231" i="2"/>
  <c r="AF231" i="2"/>
  <c r="S231" i="2"/>
  <c r="AN434" i="2"/>
  <c r="X231" i="2"/>
  <c r="AT231" i="2"/>
  <c r="AN231" i="2"/>
  <c r="Q231" i="2"/>
  <c r="AA231" i="2"/>
  <c r="AD434" i="2"/>
  <c r="AS434" i="2"/>
  <c r="O434" i="2"/>
  <c r="Z434" i="2"/>
  <c r="AA434" i="2"/>
  <c r="BM1718" i="2"/>
  <c r="BQ1718" i="2"/>
  <c r="BQ1720" i="2"/>
  <c r="BS1718" i="2"/>
  <c r="BM1720" i="2"/>
  <c r="BS1720" i="2"/>
  <c r="BM1716" i="2"/>
  <c r="BS1716" i="2"/>
  <c r="BQ1716" i="2"/>
  <c r="H434" i="2"/>
  <c r="BR433" i="2"/>
  <c r="BS433" i="2" s="1"/>
  <c r="K434" i="2"/>
  <c r="BR434" i="2" s="1"/>
  <c r="G434" i="2"/>
  <c r="BM433" i="2"/>
  <c r="BP433" i="2"/>
  <c r="BQ433" i="2" s="1"/>
  <c r="J434" i="2"/>
  <c r="BP434" i="2" s="1"/>
  <c r="I434" i="2"/>
  <c r="BR230" i="2"/>
  <c r="BS230" i="2" s="1"/>
  <c r="K231" i="2"/>
  <c r="BR231" i="2" s="1"/>
  <c r="BN1719" i="2"/>
  <c r="BO1719" i="2" s="1"/>
  <c r="G231" i="2"/>
  <c r="BM230" i="2"/>
  <c r="I231" i="2"/>
  <c r="J231" i="2"/>
  <c r="BP231" i="2" s="1"/>
  <c r="BP230" i="2"/>
  <c r="BQ230" i="2" s="1"/>
  <c r="BN1715" i="2"/>
  <c r="BO1715" i="2" s="1"/>
  <c r="BL1555" i="2"/>
  <c r="BK1555" i="2"/>
  <c r="BH1555" i="2"/>
  <c r="BG1555" i="2"/>
  <c r="BE1555" i="2"/>
  <c r="BD1555" i="2"/>
  <c r="BC1555" i="2"/>
  <c r="BA1555" i="2"/>
  <c r="AZ1555" i="2"/>
  <c r="C1554" i="2"/>
  <c r="AQ1554" i="2" s="1"/>
  <c r="B1554" i="2"/>
  <c r="BL1553" i="2"/>
  <c r="BK1553" i="2"/>
  <c r="BH1553" i="2"/>
  <c r="BG1553" i="2"/>
  <c r="BE1553" i="2"/>
  <c r="BD1553" i="2"/>
  <c r="BC1553" i="2"/>
  <c r="BA1553" i="2"/>
  <c r="AZ1553" i="2"/>
  <c r="C1552" i="2"/>
  <c r="AQ1552" i="2" s="1"/>
  <c r="B1552" i="2"/>
  <c r="BL1551" i="2"/>
  <c r="BK1551" i="2"/>
  <c r="BH1551" i="2"/>
  <c r="BG1551" i="2"/>
  <c r="BE1551" i="2"/>
  <c r="BD1551" i="2"/>
  <c r="BC1551" i="2"/>
  <c r="BA1551" i="2"/>
  <c r="AZ1551" i="2"/>
  <c r="C1550" i="2"/>
  <c r="AQ1550" i="2" s="1"/>
  <c r="B1550" i="2"/>
  <c r="BL1549" i="2"/>
  <c r="BK1549" i="2"/>
  <c r="BH1549" i="2"/>
  <c r="BG1549" i="2"/>
  <c r="BE1549" i="2"/>
  <c r="BD1549" i="2"/>
  <c r="BC1549" i="2"/>
  <c r="BA1549" i="2"/>
  <c r="AZ1549" i="2"/>
  <c r="C1548" i="2"/>
  <c r="AQ1548" i="2" s="1"/>
  <c r="B1548" i="2"/>
  <c r="BL1547" i="2"/>
  <c r="BK1547" i="2"/>
  <c r="BH1547" i="2"/>
  <c r="BG1547" i="2"/>
  <c r="BE1547" i="2"/>
  <c r="BD1547" i="2"/>
  <c r="BC1547" i="2"/>
  <c r="BA1547" i="2"/>
  <c r="AZ1547" i="2"/>
  <c r="C1546" i="2"/>
  <c r="AQ1546" i="2" s="1"/>
  <c r="B1546" i="2"/>
  <c r="BL1545" i="2"/>
  <c r="BK1545" i="2"/>
  <c r="BH1545" i="2"/>
  <c r="BG1545" i="2"/>
  <c r="BE1545" i="2"/>
  <c r="BD1545" i="2"/>
  <c r="BC1545" i="2"/>
  <c r="BB1545" i="2"/>
  <c r="BA1545" i="2"/>
  <c r="AZ1545" i="2"/>
  <c r="C1544" i="2"/>
  <c r="AQ1544" i="2" s="1"/>
  <c r="B1544" i="2"/>
  <c r="BL1543" i="2"/>
  <c r="BK1543" i="2"/>
  <c r="BH1543" i="2"/>
  <c r="BG1543" i="2"/>
  <c r="BE1543" i="2"/>
  <c r="BD1543" i="2"/>
  <c r="BC1543" i="2"/>
  <c r="BA1543" i="2"/>
  <c r="AZ1543" i="2"/>
  <c r="C1542" i="2"/>
  <c r="AQ1542" i="2" s="1"/>
  <c r="B1542" i="2"/>
  <c r="BL1541" i="2"/>
  <c r="BK1541" i="2"/>
  <c r="BH1541" i="2"/>
  <c r="BG1541" i="2"/>
  <c r="BE1541" i="2"/>
  <c r="BD1541" i="2"/>
  <c r="BC1541" i="2"/>
  <c r="BA1541" i="2"/>
  <c r="AZ1541" i="2"/>
  <c r="C1540" i="2"/>
  <c r="AQ1540" i="2" s="1"/>
  <c r="B1540" i="2"/>
  <c r="BL1539" i="2"/>
  <c r="BK1539" i="2"/>
  <c r="BH1539" i="2"/>
  <c r="BG1539" i="2"/>
  <c r="BE1539" i="2"/>
  <c r="BD1539" i="2"/>
  <c r="BC1539" i="2"/>
  <c r="BA1539" i="2"/>
  <c r="AZ1539" i="2"/>
  <c r="C1538" i="2"/>
  <c r="AQ1538" i="2" s="1"/>
  <c r="B1538" i="2"/>
  <c r="BL1537" i="2"/>
  <c r="BK1537" i="2"/>
  <c r="BH1537" i="2"/>
  <c r="BG1537" i="2"/>
  <c r="BE1537" i="2"/>
  <c r="BD1537" i="2"/>
  <c r="BC1537" i="2"/>
  <c r="BA1537" i="2"/>
  <c r="AZ1537" i="2"/>
  <c r="C1536" i="2"/>
  <c r="AQ1536" i="2" s="1"/>
  <c r="B1536" i="2"/>
  <c r="BL1535" i="2"/>
  <c r="BK1535" i="2"/>
  <c r="BH1535" i="2"/>
  <c r="BG1535" i="2"/>
  <c r="BE1535" i="2"/>
  <c r="BD1535" i="2"/>
  <c r="BC1535" i="2"/>
  <c r="BA1535" i="2"/>
  <c r="AZ1535" i="2"/>
  <c r="C1534" i="2"/>
  <c r="AX1534" i="2" s="1"/>
  <c r="B1534" i="2"/>
  <c r="BL1533" i="2"/>
  <c r="BK1533" i="2"/>
  <c r="BH1533" i="2"/>
  <c r="BG1533" i="2"/>
  <c r="BE1533" i="2"/>
  <c r="BD1533" i="2"/>
  <c r="BC1533" i="2"/>
  <c r="BA1533" i="2"/>
  <c r="AZ1533" i="2"/>
  <c r="C1532" i="2"/>
  <c r="AQ1532" i="2" s="1"/>
  <c r="B1532" i="2"/>
  <c r="BL1531" i="2"/>
  <c r="BK1531" i="2"/>
  <c r="BH1531" i="2"/>
  <c r="BG1531" i="2"/>
  <c r="BE1531" i="2"/>
  <c r="BD1531" i="2"/>
  <c r="BC1531" i="2"/>
  <c r="BA1531" i="2"/>
  <c r="AZ1531" i="2"/>
  <c r="C1530" i="2"/>
  <c r="AQ1530" i="2" s="1"/>
  <c r="B1530" i="2"/>
  <c r="BL1529" i="2"/>
  <c r="BK1529" i="2"/>
  <c r="BH1529" i="2"/>
  <c r="BG1529" i="2"/>
  <c r="BE1529" i="2"/>
  <c r="BD1529" i="2"/>
  <c r="BC1529" i="2"/>
  <c r="BA1529" i="2"/>
  <c r="AZ1529" i="2"/>
  <c r="C1528" i="2"/>
  <c r="AQ1528" i="2" s="1"/>
  <c r="B1528" i="2"/>
  <c r="BN1720" i="2" l="1"/>
  <c r="BO1720" i="2" s="1"/>
  <c r="AQ1539" i="2"/>
  <c r="AQ1545" i="2"/>
  <c r="AQ1555" i="2"/>
  <c r="AQ1529" i="2"/>
  <c r="AX1535" i="2"/>
  <c r="AQ1541" i="2"/>
  <c r="AQ1551" i="2"/>
  <c r="AQ1533" i="2"/>
  <c r="AQ1547" i="2"/>
  <c r="AQ1549" i="2"/>
  <c r="AQ1531" i="2"/>
  <c r="AQ1537" i="2"/>
  <c r="AQ1543" i="2"/>
  <c r="AQ1553" i="2"/>
  <c r="BN1718" i="2"/>
  <c r="BO1718" i="2" s="1"/>
  <c r="BN1716" i="2"/>
  <c r="BO1716" i="2" s="1"/>
  <c r="BN230" i="2"/>
  <c r="BO230" i="2" s="1"/>
  <c r="BN433" i="2"/>
  <c r="BO433" i="2" s="1"/>
  <c r="BJ434" i="2"/>
  <c r="BM434" i="2"/>
  <c r="BS434" i="2"/>
  <c r="BQ434" i="2"/>
  <c r="BS231" i="2"/>
  <c r="BQ231" i="2"/>
  <c r="BJ231" i="2"/>
  <c r="BM231" i="2"/>
  <c r="AB1554" i="2"/>
  <c r="J1554" i="2"/>
  <c r="AI1554" i="2"/>
  <c r="Z1554" i="2"/>
  <c r="H1555" i="2"/>
  <c r="I1555" i="2"/>
  <c r="Q1554" i="2"/>
  <c r="AK1554" i="2"/>
  <c r="AH1554" i="2"/>
  <c r="R1554" i="2"/>
  <c r="AR1554" i="2"/>
  <c r="AT1554" i="2"/>
  <c r="S1554" i="2"/>
  <c r="AS1554" i="2"/>
  <c r="AA1554" i="2"/>
  <c r="Q1552" i="2"/>
  <c r="Z1552" i="2"/>
  <c r="AH1552" i="2"/>
  <c r="Q1550" i="2"/>
  <c r="AR1552" i="2"/>
  <c r="K1554" i="2"/>
  <c r="T1554" i="2"/>
  <c r="AC1554" i="2"/>
  <c r="AL1554" i="2"/>
  <c r="AU1554" i="2"/>
  <c r="M1554" i="2"/>
  <c r="U1554" i="2"/>
  <c r="AD1554" i="2"/>
  <c r="AN1554" i="2"/>
  <c r="AV1554" i="2"/>
  <c r="N1554" i="2"/>
  <c r="N1555" i="2" s="1"/>
  <c r="V1554" i="2"/>
  <c r="AE1554" i="2"/>
  <c r="AO1554" i="2"/>
  <c r="AW1554" i="2"/>
  <c r="O1554" i="2"/>
  <c r="X1554" i="2"/>
  <c r="AF1554" i="2"/>
  <c r="AP1554" i="2"/>
  <c r="AX1554" i="2"/>
  <c r="Q1548" i="2"/>
  <c r="H1553" i="2"/>
  <c r="P1554" i="2"/>
  <c r="Y1554" i="2"/>
  <c r="Y1555" i="2" s="1"/>
  <c r="AG1554" i="2"/>
  <c r="AD1548" i="2"/>
  <c r="Z1550" i="2"/>
  <c r="R1552" i="2"/>
  <c r="AA1552" i="2"/>
  <c r="AI1552" i="2"/>
  <c r="AS1552" i="2"/>
  <c r="AH1548" i="2"/>
  <c r="AH1550" i="2"/>
  <c r="J1552" i="2"/>
  <c r="S1552" i="2"/>
  <c r="AB1552" i="2"/>
  <c r="AK1552" i="2"/>
  <c r="AT1552" i="2"/>
  <c r="AN1548" i="2"/>
  <c r="AR1550" i="2"/>
  <c r="K1552" i="2"/>
  <c r="T1552" i="2"/>
  <c r="AC1552" i="2"/>
  <c r="AL1552" i="2"/>
  <c r="AU1552" i="2"/>
  <c r="M1552" i="2"/>
  <c r="U1552" i="2"/>
  <c r="AD1552" i="2"/>
  <c r="AN1552" i="2"/>
  <c r="AV1552" i="2"/>
  <c r="N1552" i="2"/>
  <c r="N1553" i="2" s="1"/>
  <c r="V1552" i="2"/>
  <c r="AE1552" i="2"/>
  <c r="AO1552" i="2"/>
  <c r="AW1552" i="2"/>
  <c r="H1549" i="2"/>
  <c r="O1552" i="2"/>
  <c r="X1552" i="2"/>
  <c r="AF1552" i="2"/>
  <c r="AP1552" i="2"/>
  <c r="AX1552" i="2"/>
  <c r="I1549" i="2"/>
  <c r="H1551" i="2"/>
  <c r="P1552" i="2"/>
  <c r="Y1552" i="2"/>
  <c r="Y1553" i="2" s="1"/>
  <c r="AG1552" i="2"/>
  <c r="AH1542" i="2"/>
  <c r="AK1546" i="2"/>
  <c r="R1548" i="2"/>
  <c r="AR1548" i="2"/>
  <c r="R1550" i="2"/>
  <c r="AA1550" i="2"/>
  <c r="AI1550" i="2"/>
  <c r="AS1550" i="2"/>
  <c r="U1548" i="2"/>
  <c r="AS1548" i="2"/>
  <c r="J1550" i="2"/>
  <c r="S1550" i="2"/>
  <c r="AB1550" i="2"/>
  <c r="AK1550" i="2"/>
  <c r="AT1550" i="2"/>
  <c r="Z1548" i="2"/>
  <c r="AV1548" i="2"/>
  <c r="K1550" i="2"/>
  <c r="T1550" i="2"/>
  <c r="AC1550" i="2"/>
  <c r="AL1550" i="2"/>
  <c r="AU1550" i="2"/>
  <c r="AA1548" i="2"/>
  <c r="M1550" i="2"/>
  <c r="U1550" i="2"/>
  <c r="AD1550" i="2"/>
  <c r="AN1550" i="2"/>
  <c r="AV1550" i="2"/>
  <c r="N1550" i="2"/>
  <c r="N1551" i="2" s="1"/>
  <c r="V1550" i="2"/>
  <c r="AE1550" i="2"/>
  <c r="AO1550" i="2"/>
  <c r="AW1550" i="2"/>
  <c r="O1550" i="2"/>
  <c r="X1550" i="2"/>
  <c r="AF1550" i="2"/>
  <c r="AP1550" i="2"/>
  <c r="AX1550" i="2"/>
  <c r="M1548" i="2"/>
  <c r="AI1548" i="2"/>
  <c r="P1550" i="2"/>
  <c r="Y1550" i="2"/>
  <c r="Y1551" i="2" s="1"/>
  <c r="AG1550" i="2"/>
  <c r="K1544" i="2"/>
  <c r="S1544" i="2"/>
  <c r="J1546" i="2"/>
  <c r="AT1546" i="2"/>
  <c r="J1548" i="2"/>
  <c r="S1548" i="2"/>
  <c r="AB1548" i="2"/>
  <c r="AK1548" i="2"/>
  <c r="AT1548" i="2"/>
  <c r="AC1544" i="2"/>
  <c r="N1546" i="2"/>
  <c r="N1547" i="2" s="1"/>
  <c r="AW1546" i="2"/>
  <c r="K1548" i="2"/>
  <c r="T1548" i="2"/>
  <c r="AC1548" i="2"/>
  <c r="AL1548" i="2"/>
  <c r="AU1548" i="2"/>
  <c r="AK1544" i="2"/>
  <c r="S1546" i="2"/>
  <c r="AO1546" i="2"/>
  <c r="N1548" i="2"/>
  <c r="N1549" i="2" s="1"/>
  <c r="V1548" i="2"/>
  <c r="AE1548" i="2"/>
  <c r="AO1548" i="2"/>
  <c r="AW1548" i="2"/>
  <c r="AU1544" i="2"/>
  <c r="V1546" i="2"/>
  <c r="AB1546" i="2"/>
  <c r="O1548" i="2"/>
  <c r="X1548" i="2"/>
  <c r="AF1548" i="2"/>
  <c r="AP1548" i="2"/>
  <c r="AX1548" i="2"/>
  <c r="AE1546" i="2"/>
  <c r="P1548" i="2"/>
  <c r="Y1548" i="2"/>
  <c r="Y1549" i="2" s="1"/>
  <c r="AG1548" i="2"/>
  <c r="Q1542" i="2"/>
  <c r="I1545" i="2"/>
  <c r="AA1544" i="2"/>
  <c r="AS1544" i="2"/>
  <c r="H1547" i="2"/>
  <c r="Q1546" i="2"/>
  <c r="Z1546" i="2"/>
  <c r="AH1546" i="2"/>
  <c r="AR1546" i="2"/>
  <c r="AK1538" i="2"/>
  <c r="Z1542" i="2"/>
  <c r="J1544" i="2"/>
  <c r="AB1544" i="2"/>
  <c r="AT1544" i="2"/>
  <c r="R1546" i="2"/>
  <c r="AA1546" i="2"/>
  <c r="AI1546" i="2"/>
  <c r="AS1546" i="2"/>
  <c r="AR1542" i="2"/>
  <c r="Q1544" i="2"/>
  <c r="AH1544" i="2"/>
  <c r="K1546" i="2"/>
  <c r="T1546" i="2"/>
  <c r="AC1546" i="2"/>
  <c r="AL1546" i="2"/>
  <c r="AU1546" i="2"/>
  <c r="R1544" i="2"/>
  <c r="AI1544" i="2"/>
  <c r="M1546" i="2"/>
  <c r="U1546" i="2"/>
  <c r="AD1546" i="2"/>
  <c r="AN1546" i="2"/>
  <c r="AV1546" i="2"/>
  <c r="T1544" i="2"/>
  <c r="AL1544" i="2"/>
  <c r="O1546" i="2"/>
  <c r="X1546" i="2"/>
  <c r="AF1546" i="2"/>
  <c r="AP1546" i="2"/>
  <c r="AX1546" i="2"/>
  <c r="H1545" i="2"/>
  <c r="Z1544" i="2"/>
  <c r="AR1544" i="2"/>
  <c r="P1546" i="2"/>
  <c r="Y1546" i="2"/>
  <c r="Y1547" i="2" s="1"/>
  <c r="AG1546" i="2"/>
  <c r="S1540" i="2"/>
  <c r="AA1540" i="2"/>
  <c r="AI1540" i="2"/>
  <c r="AB1538" i="2"/>
  <c r="M1544" i="2"/>
  <c r="U1544" i="2"/>
  <c r="AD1544" i="2"/>
  <c r="AN1544" i="2"/>
  <c r="AV1544" i="2"/>
  <c r="N1544" i="2"/>
  <c r="N1545" i="2" s="1"/>
  <c r="V1544" i="2"/>
  <c r="AE1544" i="2"/>
  <c r="AO1544" i="2"/>
  <c r="AW1544" i="2"/>
  <c r="O1544" i="2"/>
  <c r="X1544" i="2"/>
  <c r="AF1544" i="2"/>
  <c r="AP1544" i="2"/>
  <c r="AX1544" i="2"/>
  <c r="H1543" i="2"/>
  <c r="P1544" i="2"/>
  <c r="Y1544" i="2"/>
  <c r="Y1545" i="2" s="1"/>
  <c r="AG1544" i="2"/>
  <c r="AK1540" i="2"/>
  <c r="R1542" i="2"/>
  <c r="AA1542" i="2"/>
  <c r="AI1542" i="2"/>
  <c r="AS1542" i="2"/>
  <c r="I1541" i="2"/>
  <c r="AS1540" i="2"/>
  <c r="J1542" i="2"/>
  <c r="S1542" i="2"/>
  <c r="AB1542" i="2"/>
  <c r="AK1542" i="2"/>
  <c r="AT1542" i="2"/>
  <c r="J1540" i="2"/>
  <c r="AT1540" i="2"/>
  <c r="K1542" i="2"/>
  <c r="T1542" i="2"/>
  <c r="AC1542" i="2"/>
  <c r="AL1542" i="2"/>
  <c r="AU1542" i="2"/>
  <c r="R1540" i="2"/>
  <c r="M1542" i="2"/>
  <c r="U1542" i="2"/>
  <c r="AD1542" i="2"/>
  <c r="AN1542" i="2"/>
  <c r="AV1542" i="2"/>
  <c r="N1542" i="2"/>
  <c r="N1543" i="2" s="1"/>
  <c r="V1542" i="2"/>
  <c r="AE1542" i="2"/>
  <c r="AO1542" i="2"/>
  <c r="AW1542" i="2"/>
  <c r="O1542" i="2"/>
  <c r="X1542" i="2"/>
  <c r="AF1542" i="2"/>
  <c r="AP1542" i="2"/>
  <c r="AX1542" i="2"/>
  <c r="AB1540" i="2"/>
  <c r="P1542" i="2"/>
  <c r="Y1542" i="2"/>
  <c r="Y1543" i="2" s="1"/>
  <c r="AG1542" i="2"/>
  <c r="S1538" i="2"/>
  <c r="H1541" i="2"/>
  <c r="Q1540" i="2"/>
  <c r="Z1540" i="2"/>
  <c r="AH1540" i="2"/>
  <c r="AR1540" i="2"/>
  <c r="AK1536" i="2"/>
  <c r="AT1538" i="2"/>
  <c r="K1540" i="2"/>
  <c r="T1540" i="2"/>
  <c r="AC1540" i="2"/>
  <c r="AL1540" i="2"/>
  <c r="AU1540" i="2"/>
  <c r="M1540" i="2"/>
  <c r="U1540" i="2"/>
  <c r="AD1540" i="2"/>
  <c r="AN1540" i="2"/>
  <c r="AV1540" i="2"/>
  <c r="N1540" i="2"/>
  <c r="N1541" i="2" s="1"/>
  <c r="V1540" i="2"/>
  <c r="AE1540" i="2"/>
  <c r="AO1540" i="2"/>
  <c r="AW1540" i="2"/>
  <c r="O1540" i="2"/>
  <c r="X1540" i="2"/>
  <c r="AF1540" i="2"/>
  <c r="AP1540" i="2"/>
  <c r="AX1540" i="2"/>
  <c r="Y1534" i="2"/>
  <c r="Y1535" i="2" s="1"/>
  <c r="J1538" i="2"/>
  <c r="P1540" i="2"/>
  <c r="Y1540" i="2"/>
  <c r="Y1541" i="2" s="1"/>
  <c r="AG1540" i="2"/>
  <c r="G1535" i="2"/>
  <c r="BJ1535" i="2" s="1"/>
  <c r="S1536" i="2"/>
  <c r="H1539" i="2"/>
  <c r="Q1538" i="2"/>
  <c r="Z1538" i="2"/>
  <c r="AH1538" i="2"/>
  <c r="AR1538" i="2"/>
  <c r="S1534" i="2"/>
  <c r="AB1536" i="2"/>
  <c r="R1538" i="2"/>
  <c r="AA1538" i="2"/>
  <c r="AI1538" i="2"/>
  <c r="AS1538" i="2"/>
  <c r="AQ1534" i="2"/>
  <c r="AT1536" i="2"/>
  <c r="K1538" i="2"/>
  <c r="T1538" i="2"/>
  <c r="AC1538" i="2"/>
  <c r="AL1538" i="2"/>
  <c r="AU1538" i="2"/>
  <c r="M1538" i="2"/>
  <c r="U1538" i="2"/>
  <c r="AD1538" i="2"/>
  <c r="AN1538" i="2"/>
  <c r="AV1538" i="2"/>
  <c r="N1538" i="2"/>
  <c r="N1539" i="2" s="1"/>
  <c r="V1538" i="2"/>
  <c r="AE1538" i="2"/>
  <c r="AO1538" i="2"/>
  <c r="AW1538" i="2"/>
  <c r="O1538" i="2"/>
  <c r="X1538" i="2"/>
  <c r="AF1538" i="2"/>
  <c r="AP1538" i="2"/>
  <c r="AX1538" i="2"/>
  <c r="J1536" i="2"/>
  <c r="P1538" i="2"/>
  <c r="Y1538" i="2"/>
  <c r="Y1539" i="2" s="1"/>
  <c r="AG1538" i="2"/>
  <c r="AG1534" i="2"/>
  <c r="H1537" i="2"/>
  <c r="Q1536" i="2"/>
  <c r="Z1536" i="2"/>
  <c r="AH1536" i="2"/>
  <c r="AR1536" i="2"/>
  <c r="AK1534" i="2"/>
  <c r="R1536" i="2"/>
  <c r="AA1536" i="2"/>
  <c r="AI1536" i="2"/>
  <c r="AS1536" i="2"/>
  <c r="J1534" i="2"/>
  <c r="AT1534" i="2"/>
  <c r="K1536" i="2"/>
  <c r="T1536" i="2"/>
  <c r="AC1536" i="2"/>
  <c r="AL1536" i="2"/>
  <c r="AU1536" i="2"/>
  <c r="P1534" i="2"/>
  <c r="M1536" i="2"/>
  <c r="U1536" i="2"/>
  <c r="AD1536" i="2"/>
  <c r="AN1536" i="2"/>
  <c r="AV1536" i="2"/>
  <c r="N1536" i="2"/>
  <c r="N1537" i="2" s="1"/>
  <c r="V1536" i="2"/>
  <c r="AE1536" i="2"/>
  <c r="AO1536" i="2"/>
  <c r="AW1536" i="2"/>
  <c r="O1536" i="2"/>
  <c r="X1536" i="2"/>
  <c r="AF1536" i="2"/>
  <c r="AP1536" i="2"/>
  <c r="AX1536" i="2"/>
  <c r="AB1534" i="2"/>
  <c r="P1536" i="2"/>
  <c r="Y1536" i="2"/>
  <c r="Y1537" i="2" s="1"/>
  <c r="AG1536" i="2"/>
  <c r="H1535" i="2"/>
  <c r="Q1534" i="2"/>
  <c r="Z1534" i="2"/>
  <c r="AH1534" i="2"/>
  <c r="AR1534" i="2"/>
  <c r="R1534" i="2"/>
  <c r="AA1534" i="2"/>
  <c r="AI1534" i="2"/>
  <c r="AS1534" i="2"/>
  <c r="K1534" i="2"/>
  <c r="T1534" i="2"/>
  <c r="AC1534" i="2"/>
  <c r="AL1534" i="2"/>
  <c r="AU1534" i="2"/>
  <c r="M1534" i="2"/>
  <c r="U1534" i="2"/>
  <c r="AD1534" i="2"/>
  <c r="AN1534" i="2"/>
  <c r="AV1534" i="2"/>
  <c r="N1534" i="2"/>
  <c r="N1535" i="2" s="1"/>
  <c r="V1534" i="2"/>
  <c r="AE1534" i="2"/>
  <c r="AO1534" i="2"/>
  <c r="AW1534" i="2"/>
  <c r="O1534" i="2"/>
  <c r="X1534" i="2"/>
  <c r="AF1534" i="2"/>
  <c r="AP1534" i="2"/>
  <c r="H1533" i="2"/>
  <c r="Q1532" i="2"/>
  <c r="AH1532" i="2"/>
  <c r="R1532" i="2"/>
  <c r="AA1532" i="2"/>
  <c r="AI1532" i="2"/>
  <c r="AS1532" i="2"/>
  <c r="S1532" i="2"/>
  <c r="AK1532" i="2"/>
  <c r="K1532" i="2"/>
  <c r="T1532" i="2"/>
  <c r="AC1532" i="2"/>
  <c r="AL1532" i="2"/>
  <c r="AU1532" i="2"/>
  <c r="Z1532" i="2"/>
  <c r="AR1532" i="2"/>
  <c r="J1532" i="2"/>
  <c r="AB1532" i="2"/>
  <c r="AT1532" i="2"/>
  <c r="M1532" i="2"/>
  <c r="U1532" i="2"/>
  <c r="AD1532" i="2"/>
  <c r="AN1532" i="2"/>
  <c r="AV1532" i="2"/>
  <c r="N1532" i="2"/>
  <c r="N1533" i="2" s="1"/>
  <c r="V1532" i="2"/>
  <c r="AE1532" i="2"/>
  <c r="AO1532" i="2"/>
  <c r="AW1532" i="2"/>
  <c r="O1532" i="2"/>
  <c r="X1532" i="2"/>
  <c r="AF1532" i="2"/>
  <c r="AP1532" i="2"/>
  <c r="AX1532" i="2"/>
  <c r="P1532" i="2"/>
  <c r="Y1532" i="2"/>
  <c r="Y1533" i="2" s="1"/>
  <c r="AG1532" i="2"/>
  <c r="Q1530" i="2"/>
  <c r="AR1530" i="2"/>
  <c r="R1530" i="2"/>
  <c r="AA1530" i="2"/>
  <c r="AI1530" i="2"/>
  <c r="AS1530" i="2"/>
  <c r="Z1530" i="2"/>
  <c r="S1530" i="2"/>
  <c r="K1530" i="2"/>
  <c r="T1530" i="2"/>
  <c r="AC1530" i="2"/>
  <c r="AL1530" i="2"/>
  <c r="AU1530" i="2"/>
  <c r="H1531" i="2"/>
  <c r="AH1530" i="2"/>
  <c r="J1530" i="2"/>
  <c r="AB1530" i="2"/>
  <c r="AT1530" i="2"/>
  <c r="M1530" i="2"/>
  <c r="U1530" i="2"/>
  <c r="AD1530" i="2"/>
  <c r="AN1530" i="2"/>
  <c r="AV1530" i="2"/>
  <c r="N1530" i="2"/>
  <c r="N1531" i="2" s="1"/>
  <c r="V1530" i="2"/>
  <c r="AE1530" i="2"/>
  <c r="AO1530" i="2"/>
  <c r="AW1530" i="2"/>
  <c r="O1530" i="2"/>
  <c r="X1530" i="2"/>
  <c r="AF1530" i="2"/>
  <c r="AP1530" i="2"/>
  <c r="AX1530" i="2"/>
  <c r="AK1530" i="2"/>
  <c r="P1530" i="2"/>
  <c r="Y1530" i="2"/>
  <c r="Y1531" i="2" s="1"/>
  <c r="AG1530" i="2"/>
  <c r="Q1528" i="2"/>
  <c r="H1529" i="2"/>
  <c r="Z1528" i="2"/>
  <c r="AH1528" i="2"/>
  <c r="AR1528" i="2"/>
  <c r="R1528" i="2"/>
  <c r="AA1528" i="2"/>
  <c r="AI1528" i="2"/>
  <c r="AS1528" i="2"/>
  <c r="AC1528" i="2"/>
  <c r="S1528" i="2"/>
  <c r="AK1528" i="2"/>
  <c r="K1528" i="2"/>
  <c r="AL1528" i="2"/>
  <c r="M1528" i="2"/>
  <c r="U1528" i="2"/>
  <c r="AD1528" i="2"/>
  <c r="AN1528" i="2"/>
  <c r="AV1528" i="2"/>
  <c r="N1528" i="2"/>
  <c r="N1529" i="2" s="1"/>
  <c r="V1528" i="2"/>
  <c r="AE1528" i="2"/>
  <c r="AO1528" i="2"/>
  <c r="AW1528" i="2"/>
  <c r="O1528" i="2"/>
  <c r="X1528" i="2"/>
  <c r="AF1528" i="2"/>
  <c r="AP1528" i="2"/>
  <c r="AX1528" i="2"/>
  <c r="J1528" i="2"/>
  <c r="AB1528" i="2"/>
  <c r="AT1528" i="2"/>
  <c r="T1528" i="2"/>
  <c r="AU1528" i="2"/>
  <c r="P1528" i="2"/>
  <c r="Y1528" i="2"/>
  <c r="Y1529" i="2" s="1"/>
  <c r="AG1528" i="2"/>
  <c r="O1531" i="2" l="1"/>
  <c r="AB1533" i="2"/>
  <c r="AO1537" i="2"/>
  <c r="AX1539" i="2"/>
  <c r="Z1541" i="2"/>
  <c r="AP1545" i="2"/>
  <c r="AB1529" i="2"/>
  <c r="AW1531" i="2"/>
  <c r="AX1529" i="2"/>
  <c r="T1529" i="2"/>
  <c r="O1529" i="2"/>
  <c r="AD1529" i="2"/>
  <c r="AS1529" i="2"/>
  <c r="Q1529" i="2"/>
  <c r="X1531" i="2"/>
  <c r="AN1531" i="2"/>
  <c r="AS1531" i="2"/>
  <c r="P1533" i="2"/>
  <c r="AE1533" i="2"/>
  <c r="AT1533" i="2"/>
  <c r="T1533" i="2"/>
  <c r="AH1533" i="2"/>
  <c r="AO1535" i="2"/>
  <c r="M1535" i="2"/>
  <c r="AA1535" i="2"/>
  <c r="AW1537" i="2"/>
  <c r="U1537" i="2"/>
  <c r="AT1535" i="2"/>
  <c r="AH1537" i="2"/>
  <c r="J1537" i="2"/>
  <c r="BP1537" i="2" s="1"/>
  <c r="AE1539" i="2"/>
  <c r="AU1539" i="2"/>
  <c r="AI1539" i="2"/>
  <c r="Q1539" i="2"/>
  <c r="AE1541" i="2"/>
  <c r="AU1541" i="2"/>
  <c r="AH1541" i="2"/>
  <c r="AB1541" i="2"/>
  <c r="AE1543" i="2"/>
  <c r="R1541" i="2"/>
  <c r="AT1543" i="2"/>
  <c r="AI1543" i="2"/>
  <c r="AX1545" i="2"/>
  <c r="V1545" i="2"/>
  <c r="AI1541" i="2"/>
  <c r="AV1547" i="2"/>
  <c r="AL1547" i="2"/>
  <c r="AI1547" i="2"/>
  <c r="AR1547" i="2"/>
  <c r="Q1543" i="2"/>
  <c r="X1549" i="2"/>
  <c r="V1549" i="2"/>
  <c r="T1549" i="2"/>
  <c r="S1549" i="2"/>
  <c r="P1551" i="2"/>
  <c r="AW1551" i="2"/>
  <c r="U1551" i="2"/>
  <c r="AV1549" i="2"/>
  <c r="U1549" i="2"/>
  <c r="AH1543" i="2"/>
  <c r="AF1553" i="2"/>
  <c r="AC1553" i="2"/>
  <c r="S1553" i="2"/>
  <c r="Z1551" i="2"/>
  <c r="AP1555" i="2"/>
  <c r="AC1555" i="2"/>
  <c r="AA1555" i="2"/>
  <c r="Q1555" i="2"/>
  <c r="AW1529" i="2"/>
  <c r="AX1533" i="2"/>
  <c r="AU1535" i="2"/>
  <c r="AA1539" i="2"/>
  <c r="AG1553" i="2"/>
  <c r="AD1549" i="2"/>
  <c r="V1535" i="2"/>
  <c r="AR1535" i="2"/>
  <c r="AE1537" i="2"/>
  <c r="AS1537" i="2"/>
  <c r="AP1539" i="2"/>
  <c r="AC1539" i="2"/>
  <c r="S1537" i="2"/>
  <c r="Q1541" i="2"/>
  <c r="AB1543" i="2"/>
  <c r="AV1545" i="2"/>
  <c r="AP1547" i="2"/>
  <c r="T1547" i="2"/>
  <c r="Z1547" i="2"/>
  <c r="AB1547" i="2"/>
  <c r="AW1547" i="2"/>
  <c r="M1549" i="2"/>
  <c r="AA1549" i="2"/>
  <c r="AT1551" i="2"/>
  <c r="AI1551" i="2"/>
  <c r="O1553" i="2"/>
  <c r="AN1553" i="2"/>
  <c r="AH1551" i="2"/>
  <c r="AG1555" i="2"/>
  <c r="X1555" i="2"/>
  <c r="AN1555" i="2"/>
  <c r="S1555" i="2"/>
  <c r="P1537" i="2"/>
  <c r="V1539" i="2"/>
  <c r="M1551" i="2"/>
  <c r="AV1553" i="2"/>
  <c r="AS1555" i="2"/>
  <c r="AO1529" i="2"/>
  <c r="U1531" i="2"/>
  <c r="AA1531" i="2"/>
  <c r="AP1533" i="2"/>
  <c r="AK1533" i="2"/>
  <c r="AL1535" i="2"/>
  <c r="AB1535" i="2"/>
  <c r="P1535" i="2"/>
  <c r="Q1537" i="2"/>
  <c r="R1539" i="2"/>
  <c r="AP1541" i="2"/>
  <c r="AC1541" i="2"/>
  <c r="AP1543" i="2"/>
  <c r="AL1543" i="2"/>
  <c r="R1543" i="2"/>
  <c r="AF1545" i="2"/>
  <c r="S1541" i="2"/>
  <c r="AD1547" i="2"/>
  <c r="R1547" i="2"/>
  <c r="AO1547" i="2"/>
  <c r="AT1547" i="2"/>
  <c r="AE1551" i="2"/>
  <c r="AE1529" i="2"/>
  <c r="AL1529" i="2"/>
  <c r="R1529" i="2"/>
  <c r="P1531" i="2"/>
  <c r="AO1531" i="2"/>
  <c r="M1531" i="2"/>
  <c r="AC1531" i="2"/>
  <c r="R1531" i="2"/>
  <c r="AF1533" i="2"/>
  <c r="AV1533" i="2"/>
  <c r="AR1533" i="2"/>
  <c r="S1533" i="2"/>
  <c r="AP1535" i="2"/>
  <c r="AC1535" i="2"/>
  <c r="AH1535" i="2"/>
  <c r="AX1537" i="2"/>
  <c r="V1537" i="2"/>
  <c r="AU1537" i="2"/>
  <c r="AI1537" i="2"/>
  <c r="AF1539" i="2"/>
  <c r="AV1539" i="2"/>
  <c r="T1539" i="2"/>
  <c r="AB1537" i="2"/>
  <c r="AF1541" i="2"/>
  <c r="AV1541" i="2"/>
  <c r="T1541" i="2"/>
  <c r="AF1543" i="2"/>
  <c r="AV1543" i="2"/>
  <c r="AC1543" i="2"/>
  <c r="S1543" i="2"/>
  <c r="AK1541" i="2"/>
  <c r="X1545" i="2"/>
  <c r="AN1545" i="2"/>
  <c r="AG1547" i="2"/>
  <c r="AF1547" i="2"/>
  <c r="U1547" i="2"/>
  <c r="AT1545" i="2"/>
  <c r="Q1547" i="2"/>
  <c r="P1549" i="2"/>
  <c r="V1547" i="2"/>
  <c r="S1547" i="2"/>
  <c r="J1547" i="2"/>
  <c r="BP1547" i="2" s="1"/>
  <c r="AX1551" i="2"/>
  <c r="V1551" i="2"/>
  <c r="AU1551" i="2"/>
  <c r="AK1551" i="2"/>
  <c r="AA1551" i="2"/>
  <c r="P1553" i="2"/>
  <c r="AD1553" i="2"/>
  <c r="AR1551" i="2"/>
  <c r="AH1549" i="2"/>
  <c r="O1555" i="2"/>
  <c r="AD1555" i="2"/>
  <c r="AR1553" i="2"/>
  <c r="AT1555" i="2"/>
  <c r="Z1555" i="2"/>
  <c r="AG1531" i="2"/>
  <c r="AU1531" i="2"/>
  <c r="Q1533" i="2"/>
  <c r="BP1534" i="2"/>
  <c r="BQ1534" i="2" s="1"/>
  <c r="V1541" i="2"/>
  <c r="V1543" i="2"/>
  <c r="AC1547" i="2"/>
  <c r="O1549" i="2"/>
  <c r="Z1549" i="2"/>
  <c r="T1553" i="2"/>
  <c r="T1555" i="2"/>
  <c r="AA1529" i="2"/>
  <c r="AL1531" i="2"/>
  <c r="AR1529" i="2"/>
  <c r="T1531" i="2"/>
  <c r="AN1533" i="2"/>
  <c r="Z1533" i="2"/>
  <c r="AS1533" i="2"/>
  <c r="AF1535" i="2"/>
  <c r="AV1535" i="2"/>
  <c r="T1535" i="2"/>
  <c r="Z1535" i="2"/>
  <c r="AP1537" i="2"/>
  <c r="AL1537" i="2"/>
  <c r="AA1537" i="2"/>
  <c r="AG1535" i="2"/>
  <c r="X1539" i="2"/>
  <c r="AN1539" i="2"/>
  <c r="S1535" i="2"/>
  <c r="AG1541" i="2"/>
  <c r="X1541" i="2"/>
  <c r="AN1541" i="2"/>
  <c r="S1539" i="2"/>
  <c r="X1543" i="2"/>
  <c r="AN1543" i="2"/>
  <c r="T1543" i="2"/>
  <c r="AG1545" i="2"/>
  <c r="O1545" i="2"/>
  <c r="AD1545" i="2"/>
  <c r="X1547" i="2"/>
  <c r="M1547" i="2"/>
  <c r="AH1545" i="2"/>
  <c r="AB1545" i="2"/>
  <c r="AE1547" i="2"/>
  <c r="AU1545" i="2"/>
  <c r="AK1545" i="2"/>
  <c r="AC1545" i="2"/>
  <c r="S1545" i="2"/>
  <c r="AP1551" i="2"/>
  <c r="AL1551" i="2"/>
  <c r="AB1551" i="2"/>
  <c r="R1551" i="2"/>
  <c r="AW1553" i="2"/>
  <c r="U1553" i="2"/>
  <c r="AN1549" i="2"/>
  <c r="AS1553" i="2"/>
  <c r="P1555" i="2"/>
  <c r="AW1555" i="2"/>
  <c r="U1555" i="2"/>
  <c r="Q1551" i="2"/>
  <c r="AR1555" i="2"/>
  <c r="AI1555" i="2"/>
  <c r="AT1529" i="2"/>
  <c r="AD1531" i="2"/>
  <c r="M1537" i="2"/>
  <c r="AX1541" i="2"/>
  <c r="AU1543" i="2"/>
  <c r="AN1547" i="2"/>
  <c r="AG1549" i="2"/>
  <c r="AO1551" i="2"/>
  <c r="AF1555" i="2"/>
  <c r="M1529" i="2"/>
  <c r="V1529" i="2"/>
  <c r="AT1531" i="2"/>
  <c r="AK1529" i="2"/>
  <c r="V1531" i="2"/>
  <c r="Q1535" i="2"/>
  <c r="AF1537" i="2"/>
  <c r="AV1537" i="2"/>
  <c r="AC1537" i="2"/>
  <c r="R1537" i="2"/>
  <c r="AG1539" i="2"/>
  <c r="O1539" i="2"/>
  <c r="AD1539" i="2"/>
  <c r="AT1537" i="2"/>
  <c r="AR1539" i="2"/>
  <c r="O1541" i="2"/>
  <c r="AD1541" i="2"/>
  <c r="AT1539" i="2"/>
  <c r="AG1543" i="2"/>
  <c r="O1543" i="2"/>
  <c r="AD1543" i="2"/>
  <c r="AS1541" i="2"/>
  <c r="AW1545" i="2"/>
  <c r="U1545" i="2"/>
  <c r="P1547" i="2"/>
  <c r="O1547" i="2"/>
  <c r="AI1545" i="2"/>
  <c r="Q1545" i="2"/>
  <c r="J1545" i="2"/>
  <c r="BP1545" i="2" s="1"/>
  <c r="AS1545" i="2"/>
  <c r="AX1549" i="2"/>
  <c r="AW1549" i="2"/>
  <c r="AU1549" i="2"/>
  <c r="AT1549" i="2"/>
  <c r="BR1544" i="2"/>
  <c r="BS1544" i="2" s="1"/>
  <c r="AF1551" i="2"/>
  <c r="AV1551" i="2"/>
  <c r="AC1551" i="2"/>
  <c r="S1551" i="2"/>
  <c r="AR1549" i="2"/>
  <c r="AO1553" i="2"/>
  <c r="M1553" i="2"/>
  <c r="AT1553" i="2"/>
  <c r="AI1553" i="2"/>
  <c r="AO1555" i="2"/>
  <c r="M1555" i="2"/>
  <c r="AH1553" i="2"/>
  <c r="R1555" i="2"/>
  <c r="J1555" i="2"/>
  <c r="BP1555" i="2" s="1"/>
  <c r="U1529" i="2"/>
  <c r="AI1531" i="2"/>
  <c r="R1535" i="2"/>
  <c r="AL1539" i="2"/>
  <c r="AX1543" i="2"/>
  <c r="AA1543" i="2"/>
  <c r="AX1547" i="2"/>
  <c r="AH1547" i="2"/>
  <c r="AI1549" i="2"/>
  <c r="X1553" i="2"/>
  <c r="AV1555" i="2"/>
  <c r="AG1529" i="2"/>
  <c r="AK1531" i="2"/>
  <c r="AR1531" i="2"/>
  <c r="O1533" i="2"/>
  <c r="AU1533" i="2"/>
  <c r="X1535" i="2"/>
  <c r="P1529" i="2"/>
  <c r="AV1529" i="2"/>
  <c r="S1529" i="2"/>
  <c r="Z1529" i="2"/>
  <c r="AP1531" i="2"/>
  <c r="S1531" i="2"/>
  <c r="AW1533" i="2"/>
  <c r="AL1533" i="2"/>
  <c r="O1535" i="2"/>
  <c r="AS1535" i="2"/>
  <c r="AN1537" i="2"/>
  <c r="AK1535" i="2"/>
  <c r="AW1539" i="2"/>
  <c r="AQ1535" i="2"/>
  <c r="P1541" i="2"/>
  <c r="U1541" i="2"/>
  <c r="U1543" i="2"/>
  <c r="AT1541" i="2"/>
  <c r="P1545" i="2"/>
  <c r="AO1545" i="2"/>
  <c r="M1545" i="2"/>
  <c r="AR1545" i="2"/>
  <c r="AL1545" i="2"/>
  <c r="R1545" i="2"/>
  <c r="AR1543" i="2"/>
  <c r="Z1543" i="2"/>
  <c r="AA1545" i="2"/>
  <c r="AP1549" i="2"/>
  <c r="AO1549" i="2"/>
  <c r="AL1549" i="2"/>
  <c r="AK1549" i="2"/>
  <c r="AG1551" i="2"/>
  <c r="X1551" i="2"/>
  <c r="AN1551" i="2"/>
  <c r="T1551" i="2"/>
  <c r="R1549" i="2"/>
  <c r="AX1553" i="2"/>
  <c r="AE1553" i="2"/>
  <c r="AU1553" i="2"/>
  <c r="AK1553" i="2"/>
  <c r="AA1553" i="2"/>
  <c r="Q1549" i="2"/>
  <c r="AE1555" i="2"/>
  <c r="AU1555" i="2"/>
  <c r="Z1553" i="2"/>
  <c r="AH1555" i="2"/>
  <c r="AB1555" i="2"/>
  <c r="AI1529" i="2"/>
  <c r="V1533" i="2"/>
  <c r="AE1535" i="2"/>
  <c r="Z1537" i="2"/>
  <c r="AL1541" i="2"/>
  <c r="AK1543" i="2"/>
  <c r="AA1541" i="2"/>
  <c r="AA1547" i="2"/>
  <c r="AS1551" i="2"/>
  <c r="AE1531" i="2"/>
  <c r="X1533" i="2"/>
  <c r="AP1529" i="2"/>
  <c r="AH1529" i="2"/>
  <c r="AX1531" i="2"/>
  <c r="AB1531" i="2"/>
  <c r="Q1531" i="2"/>
  <c r="AD1533" i="2"/>
  <c r="AI1533" i="2"/>
  <c r="AN1535" i="2"/>
  <c r="AF1529" i="2"/>
  <c r="AG1533" i="2"/>
  <c r="U1533" i="2"/>
  <c r="AA1533" i="2"/>
  <c r="AD1535" i="2"/>
  <c r="X1537" i="2"/>
  <c r="T1537" i="2"/>
  <c r="U1539" i="2"/>
  <c r="AH1539" i="2"/>
  <c r="AW1541" i="2"/>
  <c r="AK1537" i="2"/>
  <c r="AW1543" i="2"/>
  <c r="AU1529" i="2"/>
  <c r="X1529" i="2"/>
  <c r="AN1529" i="2"/>
  <c r="AC1529" i="2"/>
  <c r="AF1531" i="2"/>
  <c r="AV1531" i="2"/>
  <c r="AH1531" i="2"/>
  <c r="Z1531" i="2"/>
  <c r="AO1533" i="2"/>
  <c r="M1533" i="2"/>
  <c r="AC1533" i="2"/>
  <c r="R1533" i="2"/>
  <c r="AW1535" i="2"/>
  <c r="U1535" i="2"/>
  <c r="AI1535" i="2"/>
  <c r="AG1537" i="2"/>
  <c r="O1537" i="2"/>
  <c r="AD1537" i="2"/>
  <c r="AR1537" i="2"/>
  <c r="P1539" i="2"/>
  <c r="AO1539" i="2"/>
  <c r="M1539" i="2"/>
  <c r="AS1539" i="2"/>
  <c r="Z1539" i="2"/>
  <c r="J1539" i="2"/>
  <c r="BP1539" i="2" s="1"/>
  <c r="AO1541" i="2"/>
  <c r="M1541" i="2"/>
  <c r="AR1541" i="2"/>
  <c r="P1543" i="2"/>
  <c r="AO1543" i="2"/>
  <c r="M1543" i="2"/>
  <c r="J1541" i="2"/>
  <c r="BP1541" i="2" s="1"/>
  <c r="AS1543" i="2"/>
  <c r="AE1545" i="2"/>
  <c r="AB1539" i="2"/>
  <c r="Z1545" i="2"/>
  <c r="T1545" i="2"/>
  <c r="AU1547" i="2"/>
  <c r="AS1547" i="2"/>
  <c r="AK1539" i="2"/>
  <c r="AF1549" i="2"/>
  <c r="AE1549" i="2"/>
  <c r="AC1549" i="2"/>
  <c r="AB1549" i="2"/>
  <c r="O1551" i="2"/>
  <c r="AD1551" i="2"/>
  <c r="AS1549" i="2"/>
  <c r="AK1547" i="2"/>
  <c r="AP1553" i="2"/>
  <c r="V1553" i="2"/>
  <c r="AL1553" i="2"/>
  <c r="AB1553" i="2"/>
  <c r="R1553" i="2"/>
  <c r="AX1555" i="2"/>
  <c r="V1555" i="2"/>
  <c r="AL1555" i="2"/>
  <c r="Q1553" i="2"/>
  <c r="AK1555" i="2"/>
  <c r="BN434" i="2"/>
  <c r="BO434" i="2" s="1"/>
  <c r="BN231" i="2"/>
  <c r="BO231" i="2" s="1"/>
  <c r="BP1554" i="2"/>
  <c r="BQ1554" i="2" s="1"/>
  <c r="BP1538" i="2"/>
  <c r="BQ1538" i="2" s="1"/>
  <c r="BP1544" i="2"/>
  <c r="BQ1544" i="2" s="1"/>
  <c r="K1545" i="2"/>
  <c r="BR1545" i="2" s="1"/>
  <c r="BR1554" i="2"/>
  <c r="BS1554" i="2" s="1"/>
  <c r="K1555" i="2"/>
  <c r="BR1555" i="2" s="1"/>
  <c r="G1555" i="2"/>
  <c r="BM1554" i="2"/>
  <c r="BP1546" i="2"/>
  <c r="BQ1546" i="2" s="1"/>
  <c r="G1553" i="2"/>
  <c r="BM1552" i="2"/>
  <c r="I1553" i="2"/>
  <c r="J1553" i="2"/>
  <c r="BP1553" i="2" s="1"/>
  <c r="BP1552" i="2"/>
  <c r="BQ1552" i="2" s="1"/>
  <c r="BR1552" i="2"/>
  <c r="BS1552" i="2" s="1"/>
  <c r="K1553" i="2"/>
  <c r="BR1553" i="2" s="1"/>
  <c r="I1551" i="2"/>
  <c r="J1551" i="2"/>
  <c r="BP1551" i="2" s="1"/>
  <c r="BP1550" i="2"/>
  <c r="BQ1550" i="2" s="1"/>
  <c r="BR1550" i="2"/>
  <c r="BS1550" i="2" s="1"/>
  <c r="K1551" i="2"/>
  <c r="BR1551" i="2" s="1"/>
  <c r="G1551" i="2"/>
  <c r="BM1550" i="2"/>
  <c r="J1549" i="2"/>
  <c r="BP1549" i="2" s="1"/>
  <c r="BP1548" i="2"/>
  <c r="BQ1548" i="2" s="1"/>
  <c r="BP1540" i="2"/>
  <c r="BQ1540" i="2" s="1"/>
  <c r="G1549" i="2"/>
  <c r="BM1548" i="2"/>
  <c r="BR1548" i="2"/>
  <c r="BS1548" i="2" s="1"/>
  <c r="K1549" i="2"/>
  <c r="BR1549" i="2" s="1"/>
  <c r="G1547" i="2"/>
  <c r="BM1546" i="2"/>
  <c r="I1547" i="2"/>
  <c r="BR1546" i="2"/>
  <c r="BS1546" i="2" s="1"/>
  <c r="K1547" i="2"/>
  <c r="BR1547" i="2" s="1"/>
  <c r="G1545" i="2"/>
  <c r="BM1544" i="2"/>
  <c r="BP1536" i="2"/>
  <c r="BQ1536" i="2" s="1"/>
  <c r="BR1542" i="2"/>
  <c r="BS1542" i="2" s="1"/>
  <c r="K1543" i="2"/>
  <c r="BR1543" i="2" s="1"/>
  <c r="G1543" i="2"/>
  <c r="BM1542" i="2"/>
  <c r="I1543" i="2"/>
  <c r="J1543" i="2"/>
  <c r="BP1543" i="2" s="1"/>
  <c r="BP1542" i="2"/>
  <c r="BQ1542" i="2" s="1"/>
  <c r="G1541" i="2"/>
  <c r="BM1540" i="2"/>
  <c r="BR1540" i="2"/>
  <c r="BS1540" i="2" s="1"/>
  <c r="K1541" i="2"/>
  <c r="BR1541" i="2" s="1"/>
  <c r="J1535" i="2"/>
  <c r="BP1535" i="2" s="1"/>
  <c r="G1539" i="2"/>
  <c r="BM1538" i="2"/>
  <c r="I1539" i="2"/>
  <c r="BR1538" i="2"/>
  <c r="BS1538" i="2" s="1"/>
  <c r="K1539" i="2"/>
  <c r="BR1539" i="2" s="1"/>
  <c r="I1537" i="2"/>
  <c r="G1537" i="2"/>
  <c r="BM1536" i="2"/>
  <c r="BR1536" i="2"/>
  <c r="BS1536" i="2" s="1"/>
  <c r="K1537" i="2"/>
  <c r="BR1537" i="2" s="1"/>
  <c r="I1535" i="2"/>
  <c r="BR1534" i="2"/>
  <c r="BS1534" i="2" s="1"/>
  <c r="K1535" i="2"/>
  <c r="BR1535" i="2" s="1"/>
  <c r="BM1534" i="2"/>
  <c r="G1533" i="2"/>
  <c r="BM1532" i="2"/>
  <c r="I1533" i="2"/>
  <c r="BR1532" i="2"/>
  <c r="BS1532" i="2" s="1"/>
  <c r="K1533" i="2"/>
  <c r="BR1533" i="2" s="1"/>
  <c r="J1533" i="2"/>
  <c r="BP1533" i="2" s="1"/>
  <c r="BP1532" i="2"/>
  <c r="BQ1532" i="2" s="1"/>
  <c r="G1531" i="2"/>
  <c r="BM1530" i="2"/>
  <c r="I1531" i="2"/>
  <c r="BR1530" i="2"/>
  <c r="BS1530" i="2" s="1"/>
  <c r="K1531" i="2"/>
  <c r="BR1531" i="2" s="1"/>
  <c r="J1531" i="2"/>
  <c r="BP1531" i="2" s="1"/>
  <c r="BP1530" i="2"/>
  <c r="BQ1530" i="2" s="1"/>
  <c r="J1529" i="2"/>
  <c r="BP1529" i="2" s="1"/>
  <c r="BP1528" i="2"/>
  <c r="BQ1528" i="2" s="1"/>
  <c r="K1529" i="2"/>
  <c r="BR1529" i="2" s="1"/>
  <c r="BR1528" i="2"/>
  <c r="BS1528" i="2" s="1"/>
  <c r="G1529" i="2"/>
  <c r="BM1528" i="2"/>
  <c r="I1529" i="2"/>
  <c r="BQ1477" i="2" l="1"/>
  <c r="BS1477" i="2"/>
  <c r="BQ1450" i="2"/>
  <c r="BS1450" i="2"/>
  <c r="BS1555" i="2"/>
  <c r="BS1541" i="2"/>
  <c r="BQ1555" i="2"/>
  <c r="BQ1545" i="2"/>
  <c r="BS1545" i="2"/>
  <c r="BQ1541" i="2"/>
  <c r="BM1535" i="2"/>
  <c r="BQ1549" i="2"/>
  <c r="BS1549" i="2"/>
  <c r="BN1554" i="2"/>
  <c r="BO1554" i="2" s="1"/>
  <c r="BN1544" i="2"/>
  <c r="BO1544" i="2" s="1"/>
  <c r="BJ1555" i="2"/>
  <c r="BM1555" i="2"/>
  <c r="BN1552" i="2"/>
  <c r="BO1552" i="2" s="1"/>
  <c r="BS1553" i="2"/>
  <c r="BQ1553" i="2"/>
  <c r="BJ1553" i="2"/>
  <c r="BM1553" i="2"/>
  <c r="BN1550" i="2"/>
  <c r="BO1550" i="2" s="1"/>
  <c r="BJ1551" i="2"/>
  <c r="BM1551" i="2"/>
  <c r="BS1551" i="2"/>
  <c r="BQ1551" i="2"/>
  <c r="BJ1549" i="2"/>
  <c r="BM1549" i="2"/>
  <c r="BN1548" i="2"/>
  <c r="BO1548" i="2" s="1"/>
  <c r="BS1547" i="2"/>
  <c r="BQ1547" i="2"/>
  <c r="BN1546" i="2"/>
  <c r="BO1546" i="2" s="1"/>
  <c r="BJ1547" i="2"/>
  <c r="BM1547" i="2"/>
  <c r="BN1540" i="2"/>
  <c r="BO1540" i="2" s="1"/>
  <c r="BJ1545" i="2"/>
  <c r="BM1545" i="2"/>
  <c r="BN1542" i="2"/>
  <c r="BO1542" i="2" s="1"/>
  <c r="BS1543" i="2"/>
  <c r="BQ1543" i="2"/>
  <c r="BJ1543" i="2"/>
  <c r="BM1543" i="2"/>
  <c r="BJ1541" i="2"/>
  <c r="BM1541" i="2"/>
  <c r="BN1538" i="2"/>
  <c r="BO1538" i="2" s="1"/>
  <c r="BS1539" i="2"/>
  <c r="BQ1539" i="2"/>
  <c r="BJ1539" i="2"/>
  <c r="BM1539" i="2"/>
  <c r="BN1532" i="2"/>
  <c r="BO1532" i="2" s="1"/>
  <c r="BJ1537" i="2"/>
  <c r="BM1537" i="2"/>
  <c r="BS1537" i="2"/>
  <c r="BQ1537" i="2"/>
  <c r="BN1530" i="2"/>
  <c r="BO1530" i="2" s="1"/>
  <c r="BN1536" i="2"/>
  <c r="BO1536" i="2" s="1"/>
  <c r="BS1535" i="2"/>
  <c r="BQ1535" i="2"/>
  <c r="BN1534" i="2"/>
  <c r="BO1534" i="2" s="1"/>
  <c r="BS1533" i="2"/>
  <c r="BQ1533" i="2"/>
  <c r="BJ1533" i="2"/>
  <c r="BM1533" i="2"/>
  <c r="BS1531" i="2"/>
  <c r="BQ1531" i="2"/>
  <c r="BJ1531" i="2"/>
  <c r="BM1531" i="2"/>
  <c r="BN1528" i="2"/>
  <c r="BO1528" i="2" s="1"/>
  <c r="BJ1529" i="2"/>
  <c r="BM1529" i="2"/>
  <c r="BS1529" i="2"/>
  <c r="BQ1529" i="2"/>
  <c r="BN1477" i="2" l="1"/>
  <c r="BO1477" i="2" s="1"/>
  <c r="BN1450" i="2"/>
  <c r="BO1450" i="2" s="1"/>
  <c r="BN1541" i="2"/>
  <c r="BO1541" i="2" s="1"/>
  <c r="BN1555" i="2"/>
  <c r="BO1555" i="2" s="1"/>
  <c r="BN1545" i="2"/>
  <c r="BO1545" i="2" s="1"/>
  <c r="BN1549" i="2"/>
  <c r="BO1549" i="2" s="1"/>
  <c r="BN1553" i="2"/>
  <c r="BO1553" i="2" s="1"/>
  <c r="BN1551" i="2"/>
  <c r="BO1551" i="2" s="1"/>
  <c r="BN1533" i="2"/>
  <c r="BO1533" i="2" s="1"/>
  <c r="BN1547" i="2"/>
  <c r="BO1547" i="2" s="1"/>
  <c r="BN1537" i="2"/>
  <c r="BO1537" i="2" s="1"/>
  <c r="BN1543" i="2"/>
  <c r="BO1543" i="2" s="1"/>
  <c r="BN1539" i="2"/>
  <c r="BO1539" i="2" s="1"/>
  <c r="BN1529" i="2"/>
  <c r="BO1529" i="2" s="1"/>
  <c r="BN1531" i="2"/>
  <c r="BO1531" i="2" s="1"/>
  <c r="BN1535" i="2"/>
  <c r="BO1535" i="2" s="1"/>
  <c r="BH1712" i="2" l="1"/>
  <c r="BG1712" i="2"/>
  <c r="BE1712" i="2"/>
  <c r="BD1712" i="2"/>
  <c r="BC1712" i="2"/>
  <c r="BA1712" i="2"/>
  <c r="AZ1712" i="2"/>
  <c r="AX1712" i="2"/>
  <c r="AW1712" i="2"/>
  <c r="AV1712" i="2"/>
  <c r="AU1712" i="2"/>
  <c r="AT1712" i="2"/>
  <c r="AS1712" i="2"/>
  <c r="AR1712" i="2"/>
  <c r="AQ1712" i="2"/>
  <c r="AP1712" i="2"/>
  <c r="AO1712" i="2"/>
  <c r="AN1712" i="2"/>
  <c r="AL1712" i="2"/>
  <c r="AK1712" i="2"/>
  <c r="AI1712" i="2"/>
  <c r="AH1712" i="2"/>
  <c r="AG1712" i="2"/>
  <c r="AF1712" i="2"/>
  <c r="AE1712" i="2"/>
  <c r="AD1712" i="2"/>
  <c r="AC1712" i="2"/>
  <c r="AB1712" i="2"/>
  <c r="Z1712" i="2"/>
  <c r="Y1712" i="2"/>
  <c r="X1712" i="2"/>
  <c r="V1712" i="2"/>
  <c r="U1712" i="2"/>
  <c r="T1712" i="2"/>
  <c r="S1712" i="2"/>
  <c r="R1712" i="2"/>
  <c r="Q1712" i="2"/>
  <c r="O1712" i="2"/>
  <c r="N1712" i="2"/>
  <c r="M1712" i="2"/>
  <c r="H1712" i="2"/>
  <c r="G1712" i="2"/>
  <c r="BR1708" i="2" l="1"/>
  <c r="BP1708" i="2"/>
  <c r="BL1708" i="2"/>
  <c r="BK1708" i="2"/>
  <c r="BH1708" i="2"/>
  <c r="BG1708" i="2"/>
  <c r="BE1708" i="2"/>
  <c r="BD1708" i="2"/>
  <c r="BC1708" i="2"/>
  <c r="BA1708" i="2"/>
  <c r="AZ1708" i="2"/>
  <c r="AX1708" i="2"/>
  <c r="AW1708" i="2"/>
  <c r="AV1708" i="2"/>
  <c r="AU1708" i="2"/>
  <c r="AT1708" i="2"/>
  <c r="AS1708" i="2"/>
  <c r="AR1708" i="2"/>
  <c r="AQ1708" i="2"/>
  <c r="AP1708" i="2"/>
  <c r="AO1708" i="2"/>
  <c r="AN1708" i="2"/>
  <c r="AL1708" i="2"/>
  <c r="AK1708" i="2"/>
  <c r="AI1708" i="2"/>
  <c r="AH1708" i="2"/>
  <c r="AG1708" i="2"/>
  <c r="AF1708" i="2"/>
  <c r="AE1708" i="2"/>
  <c r="AD1708" i="2"/>
  <c r="AC1708" i="2"/>
  <c r="AB1708" i="2"/>
  <c r="Z1708" i="2"/>
  <c r="Y1708" i="2"/>
  <c r="X1708" i="2"/>
  <c r="V1708" i="2"/>
  <c r="U1708" i="2"/>
  <c r="T1708" i="2"/>
  <c r="S1708" i="2"/>
  <c r="R1708" i="2"/>
  <c r="Q1708" i="2"/>
  <c r="O1708" i="2"/>
  <c r="N1708" i="2"/>
  <c r="M1708" i="2"/>
  <c r="H1708" i="2"/>
  <c r="G1708" i="2"/>
  <c r="BJ1708" i="2" s="1"/>
  <c r="BR1707" i="2"/>
  <c r="BS1707" i="2" s="1"/>
  <c r="BP1707" i="2"/>
  <c r="BQ1707" i="2" s="1"/>
  <c r="BM1707" i="2"/>
  <c r="B1707" i="2"/>
  <c r="BM1708" i="2" l="1"/>
  <c r="BQ1708" i="2"/>
  <c r="BS1708" i="2"/>
  <c r="BN1707" i="2"/>
  <c r="BO1707" i="2" s="1"/>
  <c r="BH1671" i="2"/>
  <c r="BG1671" i="2"/>
  <c r="BE1671" i="2"/>
  <c r="BD1671" i="2"/>
  <c r="BC1671" i="2"/>
  <c r="BB1671" i="2"/>
  <c r="BA1671" i="2"/>
  <c r="AZ1671" i="2"/>
  <c r="AX1671" i="2"/>
  <c r="AW1671" i="2"/>
  <c r="AV1671" i="2"/>
  <c r="AU1671" i="2"/>
  <c r="AT1671" i="2"/>
  <c r="AS1671" i="2"/>
  <c r="AR1671" i="2"/>
  <c r="AQ1671" i="2"/>
  <c r="AP1671" i="2"/>
  <c r="AO1671" i="2"/>
  <c r="AN1671" i="2"/>
  <c r="AL1671" i="2"/>
  <c r="AK1671" i="2"/>
  <c r="AI1671" i="2"/>
  <c r="AH1671" i="2"/>
  <c r="AG1671" i="2"/>
  <c r="AF1671" i="2"/>
  <c r="AE1671" i="2"/>
  <c r="AD1671" i="2"/>
  <c r="AC1671" i="2"/>
  <c r="AB1671" i="2"/>
  <c r="AA1671" i="2"/>
  <c r="Z1671" i="2"/>
  <c r="Y1671" i="2"/>
  <c r="X1671" i="2"/>
  <c r="V1671" i="2"/>
  <c r="U1671" i="2"/>
  <c r="T1671" i="2"/>
  <c r="S1671" i="2"/>
  <c r="R1671" i="2"/>
  <c r="Q1671" i="2"/>
  <c r="P1671" i="2"/>
  <c r="O1671" i="2"/>
  <c r="N1671" i="2"/>
  <c r="M1671" i="2"/>
  <c r="K1671" i="2"/>
  <c r="BR1671" i="2" s="1"/>
  <c r="J1671" i="2"/>
  <c r="BP1671" i="2" s="1"/>
  <c r="I1671" i="2"/>
  <c r="H1671" i="2"/>
  <c r="G1671" i="2"/>
  <c r="BR1670" i="2"/>
  <c r="BP1670" i="2"/>
  <c r="BM1670" i="2"/>
  <c r="BN1708" i="2" l="1"/>
  <c r="BO1708" i="2" s="1"/>
  <c r="BS1670" i="2"/>
  <c r="BM1671" i="2"/>
  <c r="BQ1671" i="2"/>
  <c r="BS1671" i="2"/>
  <c r="BJ1671" i="2"/>
  <c r="BQ1670" i="2"/>
  <c r="K1348" i="2"/>
  <c r="I1348" i="2"/>
  <c r="BN1670" i="2" l="1"/>
  <c r="BO1670" i="2" s="1"/>
  <c r="BN1671" i="2"/>
  <c r="BO1671" i="2" s="1"/>
  <c r="BB159" i="2" l="1"/>
  <c r="BL570" i="2" l="1"/>
  <c r="BK570" i="2"/>
  <c r="BH570" i="2"/>
  <c r="BG570" i="2"/>
  <c r="BE570" i="2"/>
  <c r="BD570" i="2"/>
  <c r="BA570" i="2"/>
  <c r="AZ570" i="2"/>
  <c r="K570" i="2"/>
  <c r="BR570" i="2" s="1"/>
  <c r="J570" i="2"/>
  <c r="BP570" i="2" s="1"/>
  <c r="I570" i="2"/>
  <c r="H570" i="2"/>
  <c r="G570" i="2"/>
  <c r="BJ570" i="2" s="1"/>
  <c r="BR569" i="2"/>
  <c r="BS569" i="2" s="1"/>
  <c r="BP569" i="2"/>
  <c r="BQ569" i="2" s="1"/>
  <c r="BM569" i="2"/>
  <c r="C569" i="2"/>
  <c r="AU569" i="2" s="1"/>
  <c r="B569" i="2"/>
  <c r="BL568" i="2"/>
  <c r="BK568" i="2"/>
  <c r="BH568" i="2"/>
  <c r="BG568" i="2"/>
  <c r="BE568" i="2"/>
  <c r="BD568" i="2"/>
  <c r="BC568" i="2"/>
  <c r="BA568" i="2"/>
  <c r="AZ568" i="2"/>
  <c r="K568" i="2"/>
  <c r="BR568" i="2" s="1"/>
  <c r="J568" i="2"/>
  <c r="BP568" i="2" s="1"/>
  <c r="I568" i="2"/>
  <c r="H568" i="2"/>
  <c r="G568" i="2"/>
  <c r="BJ568" i="2" s="1"/>
  <c r="BR567" i="2"/>
  <c r="BS567" i="2" s="1"/>
  <c r="BP567" i="2"/>
  <c r="BQ567" i="2" s="1"/>
  <c r="BM567" i="2"/>
  <c r="C567" i="2"/>
  <c r="AU567" i="2" s="1"/>
  <c r="B567" i="2"/>
  <c r="BL546" i="2"/>
  <c r="BK546" i="2"/>
  <c r="BH546" i="2"/>
  <c r="BG546" i="2"/>
  <c r="BE546" i="2"/>
  <c r="BD546" i="2"/>
  <c r="BA546" i="2"/>
  <c r="AZ546" i="2"/>
  <c r="K546" i="2"/>
  <c r="BR546" i="2" s="1"/>
  <c r="J546" i="2"/>
  <c r="BP546" i="2" s="1"/>
  <c r="I546" i="2"/>
  <c r="H546" i="2"/>
  <c r="G546" i="2"/>
  <c r="BJ546" i="2" s="1"/>
  <c r="BR545" i="2"/>
  <c r="BS545" i="2" s="1"/>
  <c r="BP545" i="2"/>
  <c r="BQ545" i="2" s="1"/>
  <c r="BM545" i="2"/>
  <c r="C545" i="2"/>
  <c r="AV545" i="2" s="1"/>
  <c r="B545" i="2"/>
  <c r="BL370" i="2"/>
  <c r="BK370" i="2"/>
  <c r="BH370" i="2"/>
  <c r="BG370" i="2"/>
  <c r="BE370" i="2"/>
  <c r="BD370" i="2"/>
  <c r="BC370" i="2"/>
  <c r="BA370" i="2"/>
  <c r="AZ370" i="2"/>
  <c r="C369" i="2"/>
  <c r="AU369" i="2" s="1"/>
  <c r="B369" i="2"/>
  <c r="BL372" i="2"/>
  <c r="BK372" i="2"/>
  <c r="BH372" i="2"/>
  <c r="BG372" i="2"/>
  <c r="BE372" i="2"/>
  <c r="BD372" i="2"/>
  <c r="BA372" i="2"/>
  <c r="AZ372" i="2"/>
  <c r="C371" i="2"/>
  <c r="AU371" i="2" s="1"/>
  <c r="B371" i="2"/>
  <c r="BL348" i="2"/>
  <c r="BK348" i="2"/>
  <c r="BH348" i="2"/>
  <c r="BG348" i="2"/>
  <c r="BE348" i="2"/>
  <c r="BD348" i="2"/>
  <c r="BC348" i="2"/>
  <c r="BA348" i="2"/>
  <c r="AZ348" i="2"/>
  <c r="C347" i="2"/>
  <c r="AV347" i="2" s="1"/>
  <c r="B347" i="2"/>
  <c r="BL157" i="2"/>
  <c r="BK157" i="2"/>
  <c r="BH157" i="2"/>
  <c r="BG157" i="2"/>
  <c r="BE157" i="2"/>
  <c r="BD157" i="2"/>
  <c r="BC157" i="2"/>
  <c r="BA157" i="2"/>
  <c r="AZ157" i="2"/>
  <c r="C156" i="2"/>
  <c r="AU156" i="2" s="1"/>
  <c r="B156" i="2"/>
  <c r="BL135" i="2"/>
  <c r="BK135" i="2"/>
  <c r="BH135" i="2"/>
  <c r="BG135" i="2"/>
  <c r="BE135" i="2"/>
  <c r="BD135" i="2"/>
  <c r="BC135" i="2"/>
  <c r="BB135" i="2"/>
  <c r="BA135" i="2"/>
  <c r="AZ135" i="2"/>
  <c r="C134" i="2"/>
  <c r="AV134" i="2" s="1"/>
  <c r="B134" i="2"/>
  <c r="BM570" i="2" l="1"/>
  <c r="BS570" i="2"/>
  <c r="BM546" i="2"/>
  <c r="BM568" i="2"/>
  <c r="AU157" i="2"/>
  <c r="AU568" i="2"/>
  <c r="AU370" i="2"/>
  <c r="AV348" i="2"/>
  <c r="AU570" i="2"/>
  <c r="AV135" i="2"/>
  <c r="AV546" i="2"/>
  <c r="AU372" i="2"/>
  <c r="AR569" i="2"/>
  <c r="AW569" i="2"/>
  <c r="AN569" i="2"/>
  <c r="AS569" i="2"/>
  <c r="AX569" i="2"/>
  <c r="AO569" i="2"/>
  <c r="AT569" i="2"/>
  <c r="AP569" i="2"/>
  <c r="AV569" i="2"/>
  <c r="BQ570" i="2"/>
  <c r="AQ569" i="2"/>
  <c r="AO567" i="2"/>
  <c r="AW567" i="2"/>
  <c r="AN567" i="2"/>
  <c r="AV567" i="2"/>
  <c r="AR567" i="2"/>
  <c r="AS567" i="2"/>
  <c r="BS568" i="2"/>
  <c r="R369" i="2"/>
  <c r="BQ568" i="2"/>
  <c r="AA369" i="2"/>
  <c r="AP567" i="2"/>
  <c r="AT567" i="2"/>
  <c r="AX567" i="2"/>
  <c r="AQ567" i="2"/>
  <c r="AW545" i="2"/>
  <c r="AO545" i="2"/>
  <c r="AS545" i="2"/>
  <c r="BS546" i="2"/>
  <c r="AP545" i="2"/>
  <c r="AT545" i="2"/>
  <c r="AX545" i="2"/>
  <c r="BQ546" i="2"/>
  <c r="AI369" i="2"/>
  <c r="AQ545" i="2"/>
  <c r="AU545" i="2"/>
  <c r="I369" i="2"/>
  <c r="AS369" i="2"/>
  <c r="AN545" i="2"/>
  <c r="AR545" i="2"/>
  <c r="M369" i="2"/>
  <c r="U369" i="2"/>
  <c r="AD369" i="2"/>
  <c r="AN369" i="2"/>
  <c r="AV369" i="2"/>
  <c r="N369" i="2"/>
  <c r="N370" i="2" s="1"/>
  <c r="V369" i="2"/>
  <c r="AE369" i="2"/>
  <c r="AO369" i="2"/>
  <c r="AW369" i="2"/>
  <c r="H369" i="2"/>
  <c r="Q369" i="2"/>
  <c r="Z369" i="2"/>
  <c r="AH369" i="2"/>
  <c r="AR369" i="2"/>
  <c r="J369" i="2"/>
  <c r="O369" i="2"/>
  <c r="S369" i="2"/>
  <c r="X369" i="2"/>
  <c r="AB369" i="2"/>
  <c r="AF369" i="2"/>
  <c r="AK369" i="2"/>
  <c r="AP369" i="2"/>
  <c r="AT369" i="2"/>
  <c r="AX369" i="2"/>
  <c r="G369" i="2"/>
  <c r="K369" i="2"/>
  <c r="P369" i="2"/>
  <c r="T369" i="2"/>
  <c r="Y369" i="2"/>
  <c r="Y370" i="2" s="1"/>
  <c r="AC369" i="2"/>
  <c r="AG369" i="2"/>
  <c r="AL369" i="2"/>
  <c r="AQ369" i="2"/>
  <c r="H371" i="2"/>
  <c r="M371" i="2"/>
  <c r="Q371" i="2"/>
  <c r="U371" i="2"/>
  <c r="Z371" i="2"/>
  <c r="AD371" i="2"/>
  <c r="AH371" i="2"/>
  <c r="AN371" i="2"/>
  <c r="AR371" i="2"/>
  <c r="AV371" i="2"/>
  <c r="J371" i="2"/>
  <c r="O371" i="2"/>
  <c r="S371" i="2"/>
  <c r="X371" i="2"/>
  <c r="AB371" i="2"/>
  <c r="AF371" i="2"/>
  <c r="AK371" i="2"/>
  <c r="AP371" i="2"/>
  <c r="AT371" i="2"/>
  <c r="AX371" i="2"/>
  <c r="I371" i="2"/>
  <c r="N371" i="2"/>
  <c r="N372" i="2" s="1"/>
  <c r="R371" i="2"/>
  <c r="V371" i="2"/>
  <c r="AA371" i="2"/>
  <c r="AE371" i="2"/>
  <c r="AI371" i="2"/>
  <c r="AO371" i="2"/>
  <c r="AS371" i="2"/>
  <c r="AW371" i="2"/>
  <c r="G371" i="2"/>
  <c r="K371" i="2"/>
  <c r="P371" i="2"/>
  <c r="T371" i="2"/>
  <c r="Y371" i="2"/>
  <c r="Y372" i="2" s="1"/>
  <c r="AC371" i="2"/>
  <c r="AG371" i="2"/>
  <c r="AL371" i="2"/>
  <c r="AQ371" i="2"/>
  <c r="R347" i="2"/>
  <c r="AI347" i="2"/>
  <c r="I347" i="2"/>
  <c r="AA347" i="2"/>
  <c r="AS347" i="2"/>
  <c r="N347" i="2"/>
  <c r="N348" i="2" s="1"/>
  <c r="AE347" i="2"/>
  <c r="AW347" i="2"/>
  <c r="V347" i="2"/>
  <c r="AO347" i="2"/>
  <c r="J347" i="2"/>
  <c r="S347" i="2"/>
  <c r="AB347" i="2"/>
  <c r="AF347" i="2"/>
  <c r="AP347" i="2"/>
  <c r="AX347" i="2"/>
  <c r="O347" i="2"/>
  <c r="X347" i="2"/>
  <c r="AK347" i="2"/>
  <c r="AT347" i="2"/>
  <c r="G347" i="2"/>
  <c r="K347" i="2"/>
  <c r="P347" i="2"/>
  <c r="T347" i="2"/>
  <c r="Y347" i="2"/>
  <c r="Y348" i="2" s="1"/>
  <c r="AC347" i="2"/>
  <c r="AG347" i="2"/>
  <c r="AL347" i="2"/>
  <c r="AQ347" i="2"/>
  <c r="AU347" i="2"/>
  <c r="H347" i="2"/>
  <c r="M347" i="2"/>
  <c r="Q347" i="2"/>
  <c r="U347" i="2"/>
  <c r="Z347" i="2"/>
  <c r="AD347" i="2"/>
  <c r="AH347" i="2"/>
  <c r="AN347" i="2"/>
  <c r="AR347" i="2"/>
  <c r="H156" i="2"/>
  <c r="Q156" i="2"/>
  <c r="Z156" i="2"/>
  <c r="AH156" i="2"/>
  <c r="AR156" i="2"/>
  <c r="I156" i="2"/>
  <c r="R156" i="2"/>
  <c r="AA156" i="2"/>
  <c r="AI156" i="2"/>
  <c r="AS156" i="2"/>
  <c r="M156" i="2"/>
  <c r="U156" i="2"/>
  <c r="AD156" i="2"/>
  <c r="AN156" i="2"/>
  <c r="AV156" i="2"/>
  <c r="N156" i="2"/>
  <c r="N157" i="2" s="1"/>
  <c r="V156" i="2"/>
  <c r="AE156" i="2"/>
  <c r="AO156" i="2"/>
  <c r="AW156" i="2"/>
  <c r="S156" i="2"/>
  <c r="AK156" i="2"/>
  <c r="AP156" i="2"/>
  <c r="AX156" i="2"/>
  <c r="J156" i="2"/>
  <c r="O156" i="2"/>
  <c r="X156" i="2"/>
  <c r="AB156" i="2"/>
  <c r="AF156" i="2"/>
  <c r="AT156" i="2"/>
  <c r="G156" i="2"/>
  <c r="K156" i="2"/>
  <c r="P156" i="2"/>
  <c r="T156" i="2"/>
  <c r="Y156" i="2"/>
  <c r="Y157" i="2" s="1"/>
  <c r="AC156" i="2"/>
  <c r="AG156" i="2"/>
  <c r="AL156" i="2"/>
  <c r="AQ156" i="2"/>
  <c r="AI134" i="2"/>
  <c r="N134" i="2"/>
  <c r="N135" i="2" s="1"/>
  <c r="AW134" i="2"/>
  <c r="R134" i="2"/>
  <c r="AE134" i="2"/>
  <c r="V134" i="2"/>
  <c r="AO134" i="2"/>
  <c r="I134" i="2"/>
  <c r="AA134" i="2"/>
  <c r="AS134" i="2"/>
  <c r="J134" i="2"/>
  <c r="O134" i="2"/>
  <c r="S134" i="2"/>
  <c r="X134" i="2"/>
  <c r="AB134" i="2"/>
  <c r="AF134" i="2"/>
  <c r="AK134" i="2"/>
  <c r="AP134" i="2"/>
  <c r="AT134" i="2"/>
  <c r="AX134" i="2"/>
  <c r="G134" i="2"/>
  <c r="K134" i="2"/>
  <c r="P134" i="2"/>
  <c r="T134" i="2"/>
  <c r="Y134" i="2"/>
  <c r="Y135" i="2" s="1"/>
  <c r="AC134" i="2"/>
  <c r="AG134" i="2"/>
  <c r="AL134" i="2"/>
  <c r="AQ134" i="2"/>
  <c r="AU134" i="2"/>
  <c r="H134" i="2"/>
  <c r="M134" i="2"/>
  <c r="Q134" i="2"/>
  <c r="U134" i="2"/>
  <c r="Z134" i="2"/>
  <c r="AD134" i="2"/>
  <c r="AH134" i="2"/>
  <c r="AN134" i="2"/>
  <c r="AR134" i="2"/>
  <c r="BL159" i="2"/>
  <c r="BK159" i="2"/>
  <c r="BH159" i="2"/>
  <c r="BG159" i="2"/>
  <c r="BE159" i="2"/>
  <c r="BD159" i="2"/>
  <c r="BC159" i="2"/>
  <c r="BA159" i="2"/>
  <c r="AZ159" i="2"/>
  <c r="C158" i="2"/>
  <c r="AQ158" i="2" s="1"/>
  <c r="B158" i="2"/>
  <c r="H135" i="2" l="1"/>
  <c r="I135" i="2"/>
  <c r="I157" i="2"/>
  <c r="H157" i="2"/>
  <c r="H348" i="2"/>
  <c r="I348" i="2"/>
  <c r="H372" i="2"/>
  <c r="H370" i="2"/>
  <c r="I370" i="2"/>
  <c r="P348" i="2"/>
  <c r="AD372" i="2"/>
  <c r="AR546" i="2"/>
  <c r="M135" i="2"/>
  <c r="T135" i="2"/>
  <c r="AF135" i="2"/>
  <c r="AQ157" i="2"/>
  <c r="AP157" i="2"/>
  <c r="AV157" i="2"/>
  <c r="R157" i="2"/>
  <c r="AN348" i="2"/>
  <c r="AU348" i="2"/>
  <c r="AF348" i="2"/>
  <c r="AG372" i="2"/>
  <c r="AS372" i="2"/>
  <c r="S372" i="2"/>
  <c r="Z372" i="2"/>
  <c r="AC370" i="2"/>
  <c r="AP370" i="2"/>
  <c r="AR370" i="2"/>
  <c r="V370" i="2"/>
  <c r="AN546" i="2"/>
  <c r="BN546" i="2" s="1"/>
  <c r="BO546" i="2" s="1"/>
  <c r="AT546" i="2"/>
  <c r="AT568" i="2"/>
  <c r="AV568" i="2"/>
  <c r="AT570" i="2"/>
  <c r="AQ159" i="2"/>
  <c r="AI135" i="2"/>
  <c r="AP348" i="2"/>
  <c r="AB135" i="2"/>
  <c r="AL157" i="2"/>
  <c r="AK157" i="2"/>
  <c r="AH348" i="2"/>
  <c r="AQ348" i="2"/>
  <c r="AB348" i="2"/>
  <c r="AS348" i="2"/>
  <c r="AC372" i="2"/>
  <c r="AO372" i="2"/>
  <c r="AX372" i="2"/>
  <c r="O372" i="2"/>
  <c r="U372" i="2"/>
  <c r="AK370" i="2"/>
  <c r="AH370" i="2"/>
  <c r="AS370" i="2"/>
  <c r="AP546" i="2"/>
  <c r="AP568" i="2"/>
  <c r="AN568" i="2"/>
  <c r="BN568" i="2" s="1"/>
  <c r="BO568" i="2" s="1"/>
  <c r="AO570" i="2"/>
  <c r="Q135" i="2"/>
  <c r="AX157" i="2"/>
  <c r="AE348" i="2"/>
  <c r="X372" i="2"/>
  <c r="AR568" i="2"/>
  <c r="AR135" i="2"/>
  <c r="P135" i="2"/>
  <c r="AO135" i="2"/>
  <c r="AT157" i="2"/>
  <c r="AN157" i="2"/>
  <c r="AN135" i="2"/>
  <c r="AU135" i="2"/>
  <c r="X135" i="2"/>
  <c r="V135" i="2"/>
  <c r="AG157" i="2"/>
  <c r="AF157" i="2"/>
  <c r="S157" i="2"/>
  <c r="AD157" i="2"/>
  <c r="AR157" i="2"/>
  <c r="AD348" i="2"/>
  <c r="AL348" i="2"/>
  <c r="AT348" i="2"/>
  <c r="S348" i="2"/>
  <c r="AA348" i="2"/>
  <c r="AI372" i="2"/>
  <c r="AT372" i="2"/>
  <c r="Q372" i="2"/>
  <c r="T370" i="2"/>
  <c r="AF370" i="2"/>
  <c r="Z370" i="2"/>
  <c r="AV370" i="2"/>
  <c r="AA370" i="2"/>
  <c r="AW568" i="2"/>
  <c r="AX570" i="2"/>
  <c r="AK135" i="2"/>
  <c r="AE370" i="2"/>
  <c r="AX546" i="2"/>
  <c r="AP570" i="2"/>
  <c r="AQ135" i="2"/>
  <c r="S135" i="2"/>
  <c r="AC157" i="2"/>
  <c r="AW157" i="2"/>
  <c r="AH157" i="2"/>
  <c r="AG348" i="2"/>
  <c r="AK348" i="2"/>
  <c r="T372" i="2"/>
  <c r="AE372" i="2"/>
  <c r="AP372" i="2"/>
  <c r="AV372" i="2"/>
  <c r="M372" i="2"/>
  <c r="P370" i="2"/>
  <c r="AB370" i="2"/>
  <c r="Q370" i="2"/>
  <c r="AN370" i="2"/>
  <c r="AU546" i="2"/>
  <c r="AS546" i="2"/>
  <c r="AO568" i="2"/>
  <c r="AS570" i="2"/>
  <c r="AA135" i="2"/>
  <c r="AR348" i="2"/>
  <c r="AL372" i="2"/>
  <c r="AT370" i="2"/>
  <c r="AX568" i="2"/>
  <c r="AH135" i="2"/>
  <c r="AE135" i="2"/>
  <c r="AB157" i="2"/>
  <c r="U157" i="2"/>
  <c r="Z348" i="2"/>
  <c r="AD135" i="2"/>
  <c r="AL135" i="2"/>
  <c r="AX135" i="2"/>
  <c r="O135" i="2"/>
  <c r="R135" i="2"/>
  <c r="X157" i="2"/>
  <c r="AO157" i="2"/>
  <c r="M157" i="2"/>
  <c r="Z157" i="2"/>
  <c r="U348" i="2"/>
  <c r="AC348" i="2"/>
  <c r="X348" i="2"/>
  <c r="AO348" i="2"/>
  <c r="AI348" i="2"/>
  <c r="P372" i="2"/>
  <c r="AA372" i="2"/>
  <c r="AK372" i="2"/>
  <c r="AR372" i="2"/>
  <c r="X370" i="2"/>
  <c r="AD370" i="2"/>
  <c r="AQ546" i="2"/>
  <c r="AO546" i="2"/>
  <c r="R370" i="2"/>
  <c r="AQ570" i="2"/>
  <c r="AN570" i="2"/>
  <c r="BN570" i="2" s="1"/>
  <c r="BO570" i="2" s="1"/>
  <c r="AW372" i="2"/>
  <c r="AG135" i="2"/>
  <c r="O157" i="2"/>
  <c r="AS157" i="2"/>
  <c r="Q348" i="2"/>
  <c r="V348" i="2"/>
  <c r="V372" i="2"/>
  <c r="AF372" i="2"/>
  <c r="AN372" i="2"/>
  <c r="AQ370" i="2"/>
  <c r="S370" i="2"/>
  <c r="AW370" i="2"/>
  <c r="U370" i="2"/>
  <c r="AI370" i="2"/>
  <c r="AW546" i="2"/>
  <c r="AW570" i="2"/>
  <c r="AA157" i="2"/>
  <c r="AG370" i="2"/>
  <c r="Z135" i="2"/>
  <c r="AT135" i="2"/>
  <c r="AW135" i="2"/>
  <c r="T157" i="2"/>
  <c r="AE157" i="2"/>
  <c r="Q157" i="2"/>
  <c r="O348" i="2"/>
  <c r="R348" i="2"/>
  <c r="U135" i="2"/>
  <c r="AC135" i="2"/>
  <c r="AP135" i="2"/>
  <c r="AS135" i="2"/>
  <c r="P157" i="2"/>
  <c r="V157" i="2"/>
  <c r="AI157" i="2"/>
  <c r="M348" i="2"/>
  <c r="T348" i="2"/>
  <c r="AX348" i="2"/>
  <c r="AW348" i="2"/>
  <c r="AQ372" i="2"/>
  <c r="R372" i="2"/>
  <c r="AB372" i="2"/>
  <c r="AH372" i="2"/>
  <c r="AL370" i="2"/>
  <c r="AX370" i="2"/>
  <c r="O370" i="2"/>
  <c r="AO370" i="2"/>
  <c r="M370" i="2"/>
  <c r="AQ568" i="2"/>
  <c r="AS568" i="2"/>
  <c r="AV570" i="2"/>
  <c r="AR570" i="2"/>
  <c r="BN569" i="2"/>
  <c r="BO569" i="2" s="1"/>
  <c r="BN567" i="2"/>
  <c r="BO567" i="2" s="1"/>
  <c r="BN545" i="2"/>
  <c r="BO545" i="2" s="1"/>
  <c r="J370" i="2"/>
  <c r="BP370" i="2" s="1"/>
  <c r="BP369" i="2"/>
  <c r="BQ369" i="2" s="1"/>
  <c r="K370" i="2"/>
  <c r="BR370" i="2" s="1"/>
  <c r="BR369" i="2"/>
  <c r="BS369" i="2" s="1"/>
  <c r="G370" i="2"/>
  <c r="BM369" i="2"/>
  <c r="K372" i="2"/>
  <c r="BR372" i="2" s="1"/>
  <c r="BR371" i="2"/>
  <c r="BS371" i="2" s="1"/>
  <c r="G372" i="2"/>
  <c r="BM371" i="2"/>
  <c r="J372" i="2"/>
  <c r="BP372" i="2" s="1"/>
  <c r="BP371" i="2"/>
  <c r="BQ371" i="2" s="1"/>
  <c r="I372" i="2"/>
  <c r="BR347" i="2"/>
  <c r="BS347" i="2" s="1"/>
  <c r="K348" i="2"/>
  <c r="BR348" i="2" s="1"/>
  <c r="G348" i="2"/>
  <c r="BM347" i="2"/>
  <c r="J348" i="2"/>
  <c r="BP348" i="2" s="1"/>
  <c r="BP347" i="2"/>
  <c r="BQ347" i="2" s="1"/>
  <c r="J157" i="2"/>
  <c r="BP157" i="2" s="1"/>
  <c r="BP156" i="2"/>
  <c r="BQ156" i="2" s="1"/>
  <c r="K157" i="2"/>
  <c r="BR157" i="2" s="1"/>
  <c r="BR156" i="2"/>
  <c r="BS156" i="2" s="1"/>
  <c r="G157" i="2"/>
  <c r="BM156" i="2"/>
  <c r="J135" i="2"/>
  <c r="BP135" i="2" s="1"/>
  <c r="BP134" i="2"/>
  <c r="BQ134" i="2" s="1"/>
  <c r="G135" i="2"/>
  <c r="BM134" i="2"/>
  <c r="BR134" i="2"/>
  <c r="BS134" i="2" s="1"/>
  <c r="K135" i="2"/>
  <c r="BR135" i="2" s="1"/>
  <c r="H158" i="2"/>
  <c r="Z158" i="2"/>
  <c r="AH158" i="2"/>
  <c r="AR158" i="2"/>
  <c r="AA158" i="2"/>
  <c r="I158" i="2"/>
  <c r="AS158" i="2"/>
  <c r="J158" i="2"/>
  <c r="AK158" i="2"/>
  <c r="AT158" i="2"/>
  <c r="K158" i="2"/>
  <c r="T158" i="2"/>
  <c r="AC158" i="2"/>
  <c r="AL158" i="2"/>
  <c r="AU158" i="2"/>
  <c r="R158" i="2"/>
  <c r="AI158" i="2"/>
  <c r="AB158" i="2"/>
  <c r="M158" i="2"/>
  <c r="AD158" i="2"/>
  <c r="AN158" i="2"/>
  <c r="N158" i="2"/>
  <c r="N159" i="2" s="1"/>
  <c r="V158" i="2"/>
  <c r="AE158" i="2"/>
  <c r="AO158" i="2"/>
  <c r="AW158" i="2"/>
  <c r="O158" i="2"/>
  <c r="X158" i="2"/>
  <c r="AF158" i="2"/>
  <c r="AP158" i="2"/>
  <c r="AX158" i="2"/>
  <c r="Q158" i="2"/>
  <c r="S158" i="2"/>
  <c r="U158" i="2"/>
  <c r="AV158" i="2"/>
  <c r="G158" i="2"/>
  <c r="P158" i="2"/>
  <c r="Y158" i="2"/>
  <c r="Y159" i="2" s="1"/>
  <c r="AG158" i="2"/>
  <c r="I1364" i="2"/>
  <c r="H159" i="2" l="1"/>
  <c r="BQ370" i="2"/>
  <c r="BS348" i="2"/>
  <c r="BS157" i="2"/>
  <c r="BQ348" i="2"/>
  <c r="BQ157" i="2"/>
  <c r="X159" i="2"/>
  <c r="AD159" i="2"/>
  <c r="T159" i="2"/>
  <c r="AR159" i="2"/>
  <c r="BS370" i="2"/>
  <c r="AF159" i="2"/>
  <c r="AH159" i="2"/>
  <c r="AN159" i="2"/>
  <c r="AV159" i="2"/>
  <c r="BQ135" i="2"/>
  <c r="U159" i="2"/>
  <c r="AW159" i="2"/>
  <c r="AB159" i="2"/>
  <c r="AT159" i="2"/>
  <c r="Z159" i="2"/>
  <c r="AO159" i="2"/>
  <c r="AK159" i="2"/>
  <c r="P159" i="2"/>
  <c r="AA159" i="2"/>
  <c r="S159" i="2"/>
  <c r="AI159" i="2"/>
  <c r="Q159" i="2"/>
  <c r="AE159" i="2"/>
  <c r="R159" i="2"/>
  <c r="BS135" i="2"/>
  <c r="O159" i="2"/>
  <c r="AG159" i="2"/>
  <c r="AU159" i="2"/>
  <c r="AC159" i="2"/>
  <c r="M159" i="2"/>
  <c r="AX159" i="2"/>
  <c r="V159" i="2"/>
  <c r="AS159" i="2"/>
  <c r="AP159" i="2"/>
  <c r="AL159" i="2"/>
  <c r="BN369" i="2"/>
  <c r="BO369" i="2" s="1"/>
  <c r="BJ370" i="2"/>
  <c r="BM370" i="2"/>
  <c r="BN371" i="2"/>
  <c r="BO371" i="2" s="1"/>
  <c r="BM372" i="2"/>
  <c r="BJ372" i="2"/>
  <c r="BS372" i="2"/>
  <c r="BQ372" i="2"/>
  <c r="BN347" i="2"/>
  <c r="BO347" i="2" s="1"/>
  <c r="BJ348" i="2"/>
  <c r="BM348" i="2"/>
  <c r="BN156" i="2"/>
  <c r="BO156" i="2" s="1"/>
  <c r="BJ157" i="2"/>
  <c r="BM157" i="2"/>
  <c r="BN134" i="2"/>
  <c r="BO134" i="2" s="1"/>
  <c r="BJ135" i="2"/>
  <c r="BM135" i="2"/>
  <c r="I159" i="2"/>
  <c r="J159" i="2"/>
  <c r="BP159" i="2" s="1"/>
  <c r="BP158" i="2"/>
  <c r="BQ158" i="2" s="1"/>
  <c r="G159" i="2"/>
  <c r="BM158" i="2"/>
  <c r="BR158" i="2"/>
  <c r="BS158" i="2" s="1"/>
  <c r="K159" i="2"/>
  <c r="BR159" i="2" s="1"/>
  <c r="BL1364" i="2"/>
  <c r="BK1364" i="2"/>
  <c r="BN370" i="2" l="1"/>
  <c r="BO370" i="2" s="1"/>
  <c r="BN348" i="2"/>
  <c r="BO348" i="2" s="1"/>
  <c r="BN135" i="2"/>
  <c r="BO135" i="2" s="1"/>
  <c r="BN157" i="2"/>
  <c r="BO157" i="2" s="1"/>
  <c r="BN372" i="2"/>
  <c r="BO372" i="2" s="1"/>
  <c r="BN158" i="2"/>
  <c r="BO158" i="2" s="1"/>
  <c r="BJ159" i="2"/>
  <c r="BM159" i="2"/>
  <c r="BS159" i="2"/>
  <c r="BQ159" i="2"/>
  <c r="K1364" i="2"/>
  <c r="J1364" i="2"/>
  <c r="BN159" i="2" l="1"/>
  <c r="BO159" i="2" s="1"/>
  <c r="BR1706" i="2"/>
  <c r="BP1706" i="2"/>
  <c r="BL1706" i="2"/>
  <c r="BK1706" i="2"/>
  <c r="BH1706" i="2"/>
  <c r="BG1706" i="2"/>
  <c r="BE1706" i="2"/>
  <c r="BD1706" i="2"/>
  <c r="BC1706" i="2"/>
  <c r="BA1706" i="2"/>
  <c r="AZ1706" i="2"/>
  <c r="AX1706" i="2"/>
  <c r="AW1706" i="2"/>
  <c r="AV1706" i="2"/>
  <c r="AU1706" i="2"/>
  <c r="AT1706" i="2"/>
  <c r="AS1706" i="2"/>
  <c r="AR1706" i="2"/>
  <c r="AQ1706" i="2"/>
  <c r="AP1706" i="2"/>
  <c r="AO1706" i="2"/>
  <c r="AN1706" i="2"/>
  <c r="AL1706" i="2"/>
  <c r="AK1706" i="2"/>
  <c r="AI1706" i="2"/>
  <c r="AH1706" i="2"/>
  <c r="AG1706" i="2"/>
  <c r="AF1706" i="2"/>
  <c r="AE1706" i="2"/>
  <c r="AD1706" i="2"/>
  <c r="AC1706" i="2"/>
  <c r="AB1706" i="2"/>
  <c r="Z1706" i="2"/>
  <c r="Y1706" i="2"/>
  <c r="X1706" i="2"/>
  <c r="V1706" i="2"/>
  <c r="U1706" i="2"/>
  <c r="T1706" i="2"/>
  <c r="S1706" i="2"/>
  <c r="R1706" i="2"/>
  <c r="Q1706" i="2"/>
  <c r="O1706" i="2"/>
  <c r="N1706" i="2"/>
  <c r="M1706" i="2"/>
  <c r="H1706" i="2"/>
  <c r="G1706" i="2"/>
  <c r="BJ1706" i="2" s="1"/>
  <c r="BR1705" i="2"/>
  <c r="BS1705" i="2" s="1"/>
  <c r="BP1705" i="2"/>
  <c r="BQ1705" i="2" s="1"/>
  <c r="BM1705" i="2"/>
  <c r="B1705" i="2"/>
  <c r="BS1706" i="2" l="1"/>
  <c r="BM1706" i="2"/>
  <c r="BQ1706" i="2"/>
  <c r="BN1705" i="2"/>
  <c r="BO1705" i="2" s="1"/>
  <c r="BR1704" i="2"/>
  <c r="BP1704" i="2"/>
  <c r="BL1704" i="2"/>
  <c r="BK1704" i="2"/>
  <c r="BH1704" i="2"/>
  <c r="BG1704" i="2"/>
  <c r="BE1704" i="2"/>
  <c r="BD1704" i="2"/>
  <c r="BC1704" i="2"/>
  <c r="BA1704" i="2"/>
  <c r="AZ1704" i="2"/>
  <c r="AX1704" i="2"/>
  <c r="AW1704" i="2"/>
  <c r="AV1704" i="2"/>
  <c r="AU1704" i="2"/>
  <c r="AT1704" i="2"/>
  <c r="AS1704" i="2"/>
  <c r="AR1704" i="2"/>
  <c r="AQ1704" i="2"/>
  <c r="AP1704" i="2"/>
  <c r="AO1704" i="2"/>
  <c r="AN1704" i="2"/>
  <c r="AL1704" i="2"/>
  <c r="AK1704" i="2"/>
  <c r="AI1704" i="2"/>
  <c r="AH1704" i="2"/>
  <c r="AG1704" i="2"/>
  <c r="AF1704" i="2"/>
  <c r="AE1704" i="2"/>
  <c r="AD1704" i="2"/>
  <c r="AC1704" i="2"/>
  <c r="AB1704" i="2"/>
  <c r="Z1704" i="2"/>
  <c r="Y1704" i="2"/>
  <c r="X1704" i="2"/>
  <c r="V1704" i="2"/>
  <c r="U1704" i="2"/>
  <c r="T1704" i="2"/>
  <c r="S1704" i="2"/>
  <c r="R1704" i="2"/>
  <c r="Q1704" i="2"/>
  <c r="O1704" i="2"/>
  <c r="N1704" i="2"/>
  <c r="M1704" i="2"/>
  <c r="H1704" i="2"/>
  <c r="G1704" i="2"/>
  <c r="BJ1704" i="2" s="1"/>
  <c r="BR1703" i="2"/>
  <c r="BS1703" i="2" s="1"/>
  <c r="BP1703" i="2"/>
  <c r="BQ1703" i="2" s="1"/>
  <c r="BM1703" i="2"/>
  <c r="B1703" i="2"/>
  <c r="BN1706" i="2" l="1"/>
  <c r="BO1706" i="2" s="1"/>
  <c r="BQ1704" i="2"/>
  <c r="BS1704" i="2"/>
  <c r="BM1704" i="2"/>
  <c r="BN1703" i="2"/>
  <c r="BO1703" i="2" s="1"/>
  <c r="BR1702" i="2"/>
  <c r="BP1702" i="2"/>
  <c r="BL1702" i="2"/>
  <c r="BK1702" i="2"/>
  <c r="BH1702" i="2"/>
  <c r="BG1702" i="2"/>
  <c r="BE1702" i="2"/>
  <c r="BD1702" i="2"/>
  <c r="BC1702" i="2"/>
  <c r="BA1702" i="2"/>
  <c r="AZ1702" i="2"/>
  <c r="AX1702" i="2"/>
  <c r="AW1702" i="2"/>
  <c r="AV1702" i="2"/>
  <c r="AU1702" i="2"/>
  <c r="AT1702" i="2"/>
  <c r="AS1702" i="2"/>
  <c r="AR1702" i="2"/>
  <c r="AQ1702" i="2"/>
  <c r="AP1702" i="2"/>
  <c r="AO1702" i="2"/>
  <c r="AN1702" i="2"/>
  <c r="AL1702" i="2"/>
  <c r="AK1702" i="2"/>
  <c r="AI1702" i="2"/>
  <c r="AH1702" i="2"/>
  <c r="AG1702" i="2"/>
  <c r="AF1702" i="2"/>
  <c r="AE1702" i="2"/>
  <c r="AD1702" i="2"/>
  <c r="AC1702" i="2"/>
  <c r="AB1702" i="2"/>
  <c r="Z1702" i="2"/>
  <c r="Y1702" i="2"/>
  <c r="X1702" i="2"/>
  <c r="V1702" i="2"/>
  <c r="U1702" i="2"/>
  <c r="T1702" i="2"/>
  <c r="S1702" i="2"/>
  <c r="R1702" i="2"/>
  <c r="Q1702" i="2"/>
  <c r="O1702" i="2"/>
  <c r="N1702" i="2"/>
  <c r="M1702" i="2"/>
  <c r="H1702" i="2"/>
  <c r="G1702" i="2"/>
  <c r="BJ1702" i="2" s="1"/>
  <c r="BR1701" i="2"/>
  <c r="BS1701" i="2" s="1"/>
  <c r="BP1701" i="2"/>
  <c r="BQ1701" i="2" s="1"/>
  <c r="BM1701" i="2"/>
  <c r="B1701" i="2"/>
  <c r="BN1704" i="2" l="1"/>
  <c r="BO1704" i="2" s="1"/>
  <c r="BM1702" i="2"/>
  <c r="BQ1702" i="2"/>
  <c r="BS1702" i="2"/>
  <c r="BN1701" i="2"/>
  <c r="BO1701" i="2" s="1"/>
  <c r="BR1700" i="2"/>
  <c r="BP1700" i="2"/>
  <c r="BL1700" i="2"/>
  <c r="BK1700" i="2"/>
  <c r="BH1700" i="2"/>
  <c r="BG1700" i="2"/>
  <c r="BE1700" i="2"/>
  <c r="BD1700" i="2"/>
  <c r="BC1700" i="2"/>
  <c r="BA1700" i="2"/>
  <c r="AZ1700" i="2"/>
  <c r="AX1700" i="2"/>
  <c r="AW1700" i="2"/>
  <c r="AV1700" i="2"/>
  <c r="AU1700" i="2"/>
  <c r="AT1700" i="2"/>
  <c r="AS1700" i="2"/>
  <c r="AR1700" i="2"/>
  <c r="AQ1700" i="2"/>
  <c r="AP1700" i="2"/>
  <c r="AO1700" i="2"/>
  <c r="AN1700" i="2"/>
  <c r="AL1700" i="2"/>
  <c r="AK1700" i="2"/>
  <c r="AI1700" i="2"/>
  <c r="AH1700" i="2"/>
  <c r="AG1700" i="2"/>
  <c r="AF1700" i="2"/>
  <c r="AE1700" i="2"/>
  <c r="AD1700" i="2"/>
  <c r="AC1700" i="2"/>
  <c r="AB1700" i="2"/>
  <c r="Z1700" i="2"/>
  <c r="Y1700" i="2"/>
  <c r="X1700" i="2"/>
  <c r="V1700" i="2"/>
  <c r="U1700" i="2"/>
  <c r="T1700" i="2"/>
  <c r="S1700" i="2"/>
  <c r="R1700" i="2"/>
  <c r="Q1700" i="2"/>
  <c r="O1700" i="2"/>
  <c r="N1700" i="2"/>
  <c r="M1700" i="2"/>
  <c r="H1700" i="2"/>
  <c r="G1700" i="2"/>
  <c r="BJ1700" i="2" s="1"/>
  <c r="BR1699" i="2"/>
  <c r="BS1699" i="2" s="1"/>
  <c r="BP1699" i="2"/>
  <c r="BQ1699" i="2" s="1"/>
  <c r="BM1699" i="2"/>
  <c r="B1699" i="2"/>
  <c r="BN1699" i="2" l="1"/>
  <c r="BO1699" i="2" s="1"/>
  <c r="BN1702" i="2"/>
  <c r="BO1702" i="2" s="1"/>
  <c r="BS1700" i="2"/>
  <c r="BM1700" i="2"/>
  <c r="BQ1700" i="2"/>
  <c r="BR1698" i="2"/>
  <c r="BP1698" i="2"/>
  <c r="BL1698" i="2"/>
  <c r="BK1698" i="2"/>
  <c r="BH1698" i="2"/>
  <c r="BG1698" i="2"/>
  <c r="BE1698" i="2"/>
  <c r="BD1698" i="2"/>
  <c r="BC1698" i="2"/>
  <c r="BA1698" i="2"/>
  <c r="AZ1698" i="2"/>
  <c r="AX1698" i="2"/>
  <c r="AW1698" i="2"/>
  <c r="AV1698" i="2"/>
  <c r="AU1698" i="2"/>
  <c r="AT1698" i="2"/>
  <c r="AS1698" i="2"/>
  <c r="AR1698" i="2"/>
  <c r="AQ1698" i="2"/>
  <c r="AP1698" i="2"/>
  <c r="AO1698" i="2"/>
  <c r="AN1698" i="2"/>
  <c r="AL1698" i="2"/>
  <c r="AK1698" i="2"/>
  <c r="AI1698" i="2"/>
  <c r="AH1698" i="2"/>
  <c r="AG1698" i="2"/>
  <c r="AF1698" i="2"/>
  <c r="AE1698" i="2"/>
  <c r="AD1698" i="2"/>
  <c r="AC1698" i="2"/>
  <c r="AB1698" i="2"/>
  <c r="Z1698" i="2"/>
  <c r="Y1698" i="2"/>
  <c r="X1698" i="2"/>
  <c r="V1698" i="2"/>
  <c r="U1698" i="2"/>
  <c r="T1698" i="2"/>
  <c r="S1698" i="2"/>
  <c r="R1698" i="2"/>
  <c r="Q1698" i="2"/>
  <c r="O1698" i="2"/>
  <c r="N1698" i="2"/>
  <c r="M1698" i="2"/>
  <c r="H1698" i="2"/>
  <c r="G1698" i="2"/>
  <c r="BJ1698" i="2" s="1"/>
  <c r="BR1697" i="2"/>
  <c r="BS1697" i="2" s="1"/>
  <c r="BP1697" i="2"/>
  <c r="BQ1697" i="2" s="1"/>
  <c r="BM1697" i="2"/>
  <c r="B1697" i="2"/>
  <c r="BR1696" i="2"/>
  <c r="BP1696" i="2"/>
  <c r="BL1696" i="2"/>
  <c r="BK1696" i="2"/>
  <c r="BH1696" i="2"/>
  <c r="BG1696" i="2"/>
  <c r="BE1696" i="2"/>
  <c r="BD1696" i="2"/>
  <c r="BC1696" i="2"/>
  <c r="BA1696" i="2"/>
  <c r="AZ1696" i="2"/>
  <c r="AX1696" i="2"/>
  <c r="AW1696" i="2"/>
  <c r="AV1696" i="2"/>
  <c r="AU1696" i="2"/>
  <c r="AT1696" i="2"/>
  <c r="AS1696" i="2"/>
  <c r="AR1696" i="2"/>
  <c r="AQ1696" i="2"/>
  <c r="AP1696" i="2"/>
  <c r="AO1696" i="2"/>
  <c r="AN1696" i="2"/>
  <c r="AL1696" i="2"/>
  <c r="AK1696" i="2"/>
  <c r="AI1696" i="2"/>
  <c r="AH1696" i="2"/>
  <c r="AG1696" i="2"/>
  <c r="AF1696" i="2"/>
  <c r="AE1696" i="2"/>
  <c r="AD1696" i="2"/>
  <c r="AC1696" i="2"/>
  <c r="AB1696" i="2"/>
  <c r="Z1696" i="2"/>
  <c r="Y1696" i="2"/>
  <c r="X1696" i="2"/>
  <c r="V1696" i="2"/>
  <c r="U1696" i="2"/>
  <c r="T1696" i="2"/>
  <c r="S1696" i="2"/>
  <c r="R1696" i="2"/>
  <c r="Q1696" i="2"/>
  <c r="O1696" i="2"/>
  <c r="N1696" i="2"/>
  <c r="M1696" i="2"/>
  <c r="H1696" i="2"/>
  <c r="G1696" i="2"/>
  <c r="BR1695" i="2"/>
  <c r="BS1695" i="2" s="1"/>
  <c r="BP1695" i="2"/>
  <c r="BQ1695" i="2" s="1"/>
  <c r="BM1695" i="2"/>
  <c r="B1695" i="2"/>
  <c r="BQ1698" i="2" l="1"/>
  <c r="BQ1696" i="2"/>
  <c r="BN1697" i="2"/>
  <c r="BO1697" i="2" s="1"/>
  <c r="BM1696" i="2"/>
  <c r="BM1698" i="2"/>
  <c r="BS1698" i="2"/>
  <c r="BJ1696" i="2"/>
  <c r="BN1700" i="2"/>
  <c r="BO1700" i="2" s="1"/>
  <c r="BN1695" i="2"/>
  <c r="BO1695" i="2" s="1"/>
  <c r="BS1696" i="2"/>
  <c r="BH1364" i="2"/>
  <c r="BG1364" i="2"/>
  <c r="BE1364" i="2"/>
  <c r="BD1364" i="2"/>
  <c r="BC1364" i="2"/>
  <c r="BA1364" i="2"/>
  <c r="AZ1364" i="2"/>
  <c r="AX1364" i="2"/>
  <c r="AW1364" i="2"/>
  <c r="AV1364" i="2"/>
  <c r="AU1364" i="2"/>
  <c r="AT1364" i="2"/>
  <c r="AS1364" i="2"/>
  <c r="AR1364" i="2"/>
  <c r="AQ1364" i="2"/>
  <c r="AP1364" i="2"/>
  <c r="AO1364" i="2"/>
  <c r="AN1364" i="2"/>
  <c r="AL1364" i="2"/>
  <c r="AK1364" i="2"/>
  <c r="AI1364" i="2"/>
  <c r="AH1364" i="2"/>
  <c r="AG1364" i="2"/>
  <c r="AF1364" i="2"/>
  <c r="AE1364" i="2"/>
  <c r="AD1364" i="2"/>
  <c r="AC1364" i="2"/>
  <c r="AB1364" i="2"/>
  <c r="Z1364" i="2"/>
  <c r="Y1364" i="2"/>
  <c r="V1364" i="2"/>
  <c r="U1364" i="2"/>
  <c r="T1364" i="2"/>
  <c r="S1364" i="2"/>
  <c r="R1364" i="2"/>
  <c r="Q1364" i="2"/>
  <c r="O1364" i="2"/>
  <c r="N1364" i="2"/>
  <c r="BR1364" i="2"/>
  <c r="BP1364" i="2"/>
  <c r="H1364" i="2"/>
  <c r="G1364" i="2"/>
  <c r="BR1363" i="2"/>
  <c r="BS1363" i="2" s="1"/>
  <c r="BP1363" i="2"/>
  <c r="BQ1363" i="2" s="1"/>
  <c r="BM1363" i="2"/>
  <c r="B1363" i="2"/>
  <c r="BN1696" i="2" l="1"/>
  <c r="BO1696" i="2" s="1"/>
  <c r="BM1364" i="2"/>
  <c r="BN1698" i="2"/>
  <c r="BO1698" i="2" s="1"/>
  <c r="BJ1364" i="2"/>
  <c r="BN1363" i="2"/>
  <c r="BO1363" i="2" s="1"/>
  <c r="BL634" i="2"/>
  <c r="BK634" i="2"/>
  <c r="BH634" i="2"/>
  <c r="BG634" i="2"/>
  <c r="BE634" i="2"/>
  <c r="BD634" i="2"/>
  <c r="BC634" i="2"/>
  <c r="BA634" i="2"/>
  <c r="AZ634" i="2"/>
  <c r="K634" i="2"/>
  <c r="BR634" i="2" s="1"/>
  <c r="J634" i="2"/>
  <c r="BP634" i="2" s="1"/>
  <c r="I634" i="2"/>
  <c r="H634" i="2"/>
  <c r="G634" i="2"/>
  <c r="BJ634" i="2" s="1"/>
  <c r="BR633" i="2"/>
  <c r="BS633" i="2" s="1"/>
  <c r="BP633" i="2"/>
  <c r="BQ633" i="2" s="1"/>
  <c r="BM633" i="2"/>
  <c r="C633" i="2"/>
  <c r="AU633" i="2" s="1"/>
  <c r="B633" i="2"/>
  <c r="B228" i="2"/>
  <c r="BL432" i="2"/>
  <c r="BK432" i="2"/>
  <c r="BH432" i="2"/>
  <c r="BG432" i="2"/>
  <c r="BE432" i="2"/>
  <c r="BD432" i="2"/>
  <c r="BA432" i="2"/>
  <c r="AZ432" i="2"/>
  <c r="C431" i="2"/>
  <c r="AU431" i="2" s="1"/>
  <c r="B431" i="2"/>
  <c r="BL229" i="2"/>
  <c r="BK229" i="2"/>
  <c r="BH229" i="2"/>
  <c r="BG229" i="2"/>
  <c r="BE229" i="2"/>
  <c r="BD229" i="2"/>
  <c r="BC229" i="2"/>
  <c r="BA229" i="2"/>
  <c r="AZ229" i="2"/>
  <c r="C228" i="2"/>
  <c r="AU228" i="2" s="1"/>
  <c r="AU634" i="2" l="1"/>
  <c r="AU229" i="2"/>
  <c r="AU432" i="2"/>
  <c r="AV633" i="2"/>
  <c r="AN633" i="2"/>
  <c r="BM634" i="2"/>
  <c r="AO633" i="2"/>
  <c r="AW633" i="2"/>
  <c r="AR633" i="2"/>
  <c r="AS633" i="2"/>
  <c r="BS634" i="2"/>
  <c r="AP633" i="2"/>
  <c r="AT633" i="2"/>
  <c r="AX633" i="2"/>
  <c r="BQ634" i="2"/>
  <c r="AQ633" i="2"/>
  <c r="AN431" i="2"/>
  <c r="H431" i="2"/>
  <c r="Z431" i="2"/>
  <c r="AR431" i="2"/>
  <c r="Q431" i="2"/>
  <c r="AH431" i="2"/>
  <c r="U431" i="2"/>
  <c r="M431" i="2"/>
  <c r="AD431" i="2"/>
  <c r="AV431" i="2"/>
  <c r="J431" i="2"/>
  <c r="O431" i="2"/>
  <c r="S431" i="2"/>
  <c r="X431" i="2"/>
  <c r="AB431" i="2"/>
  <c r="AF431" i="2"/>
  <c r="AK431" i="2"/>
  <c r="AP431" i="2"/>
  <c r="AT431" i="2"/>
  <c r="AX431" i="2"/>
  <c r="I431" i="2"/>
  <c r="N431" i="2"/>
  <c r="N432" i="2" s="1"/>
  <c r="R431" i="2"/>
  <c r="V431" i="2"/>
  <c r="AA431" i="2"/>
  <c r="AE431" i="2"/>
  <c r="AI431" i="2"/>
  <c r="AO431" i="2"/>
  <c r="AS431" i="2"/>
  <c r="AW431" i="2"/>
  <c r="G431" i="2"/>
  <c r="K431" i="2"/>
  <c r="P431" i="2"/>
  <c r="T431" i="2"/>
  <c r="Y431" i="2"/>
  <c r="Y432" i="2" s="1"/>
  <c r="AC431" i="2"/>
  <c r="AG431" i="2"/>
  <c r="AL431" i="2"/>
  <c r="AQ431" i="2"/>
  <c r="H228" i="2"/>
  <c r="M228" i="2"/>
  <c r="Q228" i="2"/>
  <c r="U228" i="2"/>
  <c r="Z228" i="2"/>
  <c r="AD228" i="2"/>
  <c r="AH228" i="2"/>
  <c r="AN228" i="2"/>
  <c r="AR228" i="2"/>
  <c r="AV228" i="2"/>
  <c r="J228" i="2"/>
  <c r="O228" i="2"/>
  <c r="S228" i="2"/>
  <c r="X228" i="2"/>
  <c r="AB228" i="2"/>
  <c r="AF228" i="2"/>
  <c r="AK228" i="2"/>
  <c r="AP228" i="2"/>
  <c r="AT228" i="2"/>
  <c r="AX228" i="2"/>
  <c r="I228" i="2"/>
  <c r="N228" i="2"/>
  <c r="N229" i="2" s="1"/>
  <c r="R228" i="2"/>
  <c r="V228" i="2"/>
  <c r="AA228" i="2"/>
  <c r="AE228" i="2"/>
  <c r="AI228" i="2"/>
  <c r="AO228" i="2"/>
  <c r="AS228" i="2"/>
  <c r="AW228" i="2"/>
  <c r="G228" i="2"/>
  <c r="K228" i="2"/>
  <c r="P228" i="2"/>
  <c r="T228" i="2"/>
  <c r="Y228" i="2"/>
  <c r="Y229" i="2" s="1"/>
  <c r="AC228" i="2"/>
  <c r="AG228" i="2"/>
  <c r="AL228" i="2"/>
  <c r="AQ228" i="2"/>
  <c r="BH1667" i="2"/>
  <c r="BG1667" i="2"/>
  <c r="BE1667" i="2"/>
  <c r="BD1667" i="2"/>
  <c r="BC1667" i="2"/>
  <c r="BA1667" i="2"/>
  <c r="AZ1667" i="2"/>
  <c r="AX1667" i="2"/>
  <c r="AW1667" i="2"/>
  <c r="AV1667" i="2"/>
  <c r="AU1667" i="2"/>
  <c r="AT1667" i="2"/>
  <c r="AS1667" i="2"/>
  <c r="AR1667" i="2"/>
  <c r="AQ1667" i="2"/>
  <c r="AP1667" i="2"/>
  <c r="AO1667" i="2"/>
  <c r="AN1667" i="2"/>
  <c r="AL1667" i="2"/>
  <c r="AK1667" i="2"/>
  <c r="AI1667" i="2"/>
  <c r="AH1667" i="2"/>
  <c r="AG1667" i="2"/>
  <c r="AF1667" i="2"/>
  <c r="AE1667" i="2"/>
  <c r="AD1667" i="2"/>
  <c r="AC1667" i="2"/>
  <c r="AB1667" i="2"/>
  <c r="Z1667" i="2"/>
  <c r="Y1667" i="2"/>
  <c r="V1667" i="2"/>
  <c r="U1667" i="2"/>
  <c r="T1667" i="2"/>
  <c r="S1667" i="2"/>
  <c r="R1667" i="2"/>
  <c r="Q1667" i="2"/>
  <c r="O1667" i="2"/>
  <c r="N1667" i="2"/>
  <c r="K1667" i="2"/>
  <c r="BR1667" i="2" s="1"/>
  <c r="J1667" i="2"/>
  <c r="BP1667" i="2" s="1"/>
  <c r="H1667" i="2"/>
  <c r="G1667" i="2"/>
  <c r="BJ1667" i="2" s="1"/>
  <c r="BR1666" i="2"/>
  <c r="BS1666" i="2" s="1"/>
  <c r="BP1666" i="2"/>
  <c r="BQ1666" i="2" s="1"/>
  <c r="BM1666" i="2"/>
  <c r="B1666" i="2"/>
  <c r="H229" i="2" l="1"/>
  <c r="H432" i="2"/>
  <c r="Q432" i="2"/>
  <c r="AX432" i="2"/>
  <c r="AC229" i="2"/>
  <c r="U229" i="2"/>
  <c r="Z432" i="2"/>
  <c r="AD229" i="2"/>
  <c r="AT634" i="2"/>
  <c r="S229" i="2"/>
  <c r="AR432" i="2"/>
  <c r="AO229" i="2"/>
  <c r="AI229" i="2"/>
  <c r="AT229" i="2"/>
  <c r="Q229" i="2"/>
  <c r="T432" i="2"/>
  <c r="AE432" i="2"/>
  <c r="AP432" i="2"/>
  <c r="AV432" i="2"/>
  <c r="AS634" i="2"/>
  <c r="AL229" i="2"/>
  <c r="AG432" i="2"/>
  <c r="AN634" i="2"/>
  <c r="BN634" i="2" s="1"/>
  <c r="BO634" i="2" s="1"/>
  <c r="AC432" i="2"/>
  <c r="AP634" i="2"/>
  <c r="O229" i="2"/>
  <c r="AT432" i="2"/>
  <c r="AE229" i="2"/>
  <c r="AV229" i="2"/>
  <c r="P432" i="2"/>
  <c r="AK432" i="2"/>
  <c r="AD432" i="2"/>
  <c r="AN432" i="2"/>
  <c r="AR634" i="2"/>
  <c r="AW229" i="2"/>
  <c r="AG229" i="2"/>
  <c r="Z229" i="2"/>
  <c r="AV634" i="2"/>
  <c r="AX229" i="2"/>
  <c r="AI432" i="2"/>
  <c r="T229" i="2"/>
  <c r="AP229" i="2"/>
  <c r="M229" i="2"/>
  <c r="AA432" i="2"/>
  <c r="P229" i="2"/>
  <c r="AA229" i="2"/>
  <c r="AK229" i="2"/>
  <c r="AR229" i="2"/>
  <c r="V432" i="2"/>
  <c r="AF432" i="2"/>
  <c r="M432" i="2"/>
  <c r="AQ634" i="2"/>
  <c r="AW634" i="2"/>
  <c r="S432" i="2"/>
  <c r="O432" i="2"/>
  <c r="V229" i="2"/>
  <c r="AN229" i="2"/>
  <c r="R432" i="2"/>
  <c r="X229" i="2"/>
  <c r="AS432" i="2"/>
  <c r="AS229" i="2"/>
  <c r="AO432" i="2"/>
  <c r="AF229" i="2"/>
  <c r="AQ432" i="2"/>
  <c r="AB432" i="2"/>
  <c r="U432" i="2"/>
  <c r="AO634" i="2"/>
  <c r="AQ229" i="2"/>
  <c r="R229" i="2"/>
  <c r="AB229" i="2"/>
  <c r="AH229" i="2"/>
  <c r="AL432" i="2"/>
  <c r="AW432" i="2"/>
  <c r="X432" i="2"/>
  <c r="AH432" i="2"/>
  <c r="AX634" i="2"/>
  <c r="BM1667" i="2"/>
  <c r="BN633" i="2"/>
  <c r="BO633" i="2" s="1"/>
  <c r="I432" i="2"/>
  <c r="K432" i="2"/>
  <c r="BR432" i="2" s="1"/>
  <c r="BR431" i="2"/>
  <c r="BS431" i="2" s="1"/>
  <c r="G432" i="2"/>
  <c r="BM431" i="2"/>
  <c r="J432" i="2"/>
  <c r="BP432" i="2" s="1"/>
  <c r="BP431" i="2"/>
  <c r="BQ431" i="2" s="1"/>
  <c r="BS1667" i="2"/>
  <c r="BN1666" i="2"/>
  <c r="BO1666" i="2" s="1"/>
  <c r="BQ1667" i="2"/>
  <c r="G229" i="2"/>
  <c r="BM228" i="2"/>
  <c r="J229" i="2"/>
  <c r="BP229" i="2" s="1"/>
  <c r="BP228" i="2"/>
  <c r="BQ228" i="2" s="1"/>
  <c r="K229" i="2"/>
  <c r="BR229" i="2" s="1"/>
  <c r="BR228" i="2"/>
  <c r="BS228" i="2" s="1"/>
  <c r="I229" i="2"/>
  <c r="AG1195" i="2"/>
  <c r="AG1193" i="2"/>
  <c r="AG1191" i="2"/>
  <c r="AG1189" i="2"/>
  <c r="AG1187" i="2"/>
  <c r="AG1185" i="2"/>
  <c r="AG1183" i="2"/>
  <c r="AG1181" i="2"/>
  <c r="AG1179" i="2"/>
  <c r="AG1177" i="2"/>
  <c r="AG1175" i="2"/>
  <c r="AG1173" i="2"/>
  <c r="AG1171" i="2"/>
  <c r="AG1169" i="2"/>
  <c r="AG1167" i="2"/>
  <c r="AG1165" i="2"/>
  <c r="AG1163" i="2"/>
  <c r="AG1159" i="2"/>
  <c r="AG1157" i="2"/>
  <c r="AG1155" i="2"/>
  <c r="AG1153" i="2"/>
  <c r="AG1151" i="2"/>
  <c r="AG1149" i="2"/>
  <c r="AG1147" i="2"/>
  <c r="AG1145" i="2"/>
  <c r="AG1143" i="2"/>
  <c r="AG1141" i="2"/>
  <c r="AG1139" i="2"/>
  <c r="AG1137" i="2"/>
  <c r="AG1135" i="2"/>
  <c r="AG1133" i="2"/>
  <c r="AG1131" i="2"/>
  <c r="AG1129" i="2"/>
  <c r="AG1127" i="2"/>
  <c r="AG1125" i="2"/>
  <c r="V1195" i="2"/>
  <c r="V1193" i="2"/>
  <c r="V1191" i="2"/>
  <c r="V1189" i="2"/>
  <c r="V1187" i="2"/>
  <c r="V1185" i="2"/>
  <c r="V1183" i="2"/>
  <c r="V1181" i="2"/>
  <c r="V1179" i="2"/>
  <c r="V1177" i="2"/>
  <c r="V1175" i="2"/>
  <c r="V1173" i="2"/>
  <c r="V1171" i="2"/>
  <c r="V1169" i="2"/>
  <c r="V1167" i="2"/>
  <c r="V1165" i="2"/>
  <c r="V1163" i="2"/>
  <c r="V1159" i="2"/>
  <c r="V1157" i="2"/>
  <c r="V1155" i="2"/>
  <c r="V1153" i="2"/>
  <c r="V1151" i="2"/>
  <c r="V1149" i="2"/>
  <c r="V1147" i="2"/>
  <c r="V1145" i="2"/>
  <c r="V1143" i="2"/>
  <c r="V1141" i="2"/>
  <c r="V1139" i="2"/>
  <c r="V1137" i="2"/>
  <c r="V1135" i="2"/>
  <c r="V1133" i="2"/>
  <c r="V1131" i="2"/>
  <c r="V1129" i="2"/>
  <c r="V1127" i="2"/>
  <c r="BN1667" i="2" l="1"/>
  <c r="BO1667" i="2" s="1"/>
  <c r="BN431" i="2"/>
  <c r="BO431" i="2" s="1"/>
  <c r="BM432" i="2"/>
  <c r="BJ432" i="2"/>
  <c r="BS432" i="2"/>
  <c r="BQ432" i="2"/>
  <c r="BN228" i="2"/>
  <c r="BO228" i="2" s="1"/>
  <c r="BS229" i="2"/>
  <c r="BQ229" i="2"/>
  <c r="BM229" i="2"/>
  <c r="BJ229" i="2"/>
  <c r="BL1372" i="2"/>
  <c r="BN432" i="2" l="1"/>
  <c r="BO432" i="2" s="1"/>
  <c r="BN229" i="2"/>
  <c r="BO229" i="2" s="1"/>
  <c r="J1374" i="2"/>
  <c r="AG1372" i="2" l="1"/>
  <c r="BL1374" i="2" l="1"/>
  <c r="BK1374" i="2"/>
  <c r="BK1372" i="2"/>
  <c r="AE1195" i="2" l="1"/>
  <c r="AE1193" i="2"/>
  <c r="AE1191" i="2"/>
  <c r="AE1189" i="2"/>
  <c r="AE1187" i="2"/>
  <c r="AE1185" i="2"/>
  <c r="AE1183" i="2"/>
  <c r="AE1181" i="2"/>
  <c r="AE1179" i="2"/>
  <c r="AE1177" i="2"/>
  <c r="AE1175" i="2"/>
  <c r="AE1173" i="2"/>
  <c r="AE1171" i="2"/>
  <c r="AE1169" i="2"/>
  <c r="AE1167" i="2"/>
  <c r="AE1165" i="2"/>
  <c r="AE1163" i="2"/>
  <c r="AE1159" i="2"/>
  <c r="AE1157" i="2"/>
  <c r="AE1155" i="2"/>
  <c r="AE1153" i="2"/>
  <c r="AE1151" i="2"/>
  <c r="AE1149" i="2"/>
  <c r="AE1147" i="2"/>
  <c r="AE1145" i="2"/>
  <c r="AE1143" i="2"/>
  <c r="AE1141" i="2"/>
  <c r="AE1139" i="2"/>
  <c r="AE1137" i="2"/>
  <c r="AE1135" i="2"/>
  <c r="AE1133" i="2"/>
  <c r="AE1131" i="2"/>
  <c r="AE1129" i="2"/>
  <c r="AE1127" i="2"/>
  <c r="AE1125" i="2"/>
  <c r="T1195" i="2"/>
  <c r="T1193" i="2"/>
  <c r="T1191" i="2"/>
  <c r="T1189" i="2"/>
  <c r="T1187" i="2"/>
  <c r="T1185" i="2"/>
  <c r="T1183" i="2"/>
  <c r="T1181" i="2"/>
  <c r="T1179" i="2"/>
  <c r="T1177" i="2"/>
  <c r="T1175" i="2"/>
  <c r="T1173" i="2"/>
  <c r="T1171" i="2"/>
  <c r="T1169" i="2"/>
  <c r="T1167" i="2"/>
  <c r="T1165" i="2"/>
  <c r="T1163" i="2"/>
  <c r="T1159" i="2"/>
  <c r="T1157" i="2"/>
  <c r="T1155" i="2"/>
  <c r="T1153" i="2"/>
  <c r="T1151" i="2"/>
  <c r="T1149" i="2"/>
  <c r="T1147" i="2"/>
  <c r="T1145" i="2"/>
  <c r="T1143" i="2"/>
  <c r="T1141" i="2"/>
  <c r="T1139" i="2"/>
  <c r="T1137" i="2"/>
  <c r="T1135" i="2"/>
  <c r="T1133" i="2"/>
  <c r="T1131" i="2"/>
  <c r="T1129" i="2"/>
  <c r="T1127" i="2"/>
  <c r="I1195" i="2"/>
  <c r="I1193" i="2"/>
  <c r="I1191" i="2"/>
  <c r="I1189" i="2"/>
  <c r="I1187" i="2"/>
  <c r="I1185" i="2"/>
  <c r="I1183" i="2"/>
  <c r="I1181" i="2"/>
  <c r="I1179" i="2"/>
  <c r="I1177" i="2"/>
  <c r="I1175" i="2"/>
  <c r="I1173" i="2"/>
  <c r="I1171" i="2"/>
  <c r="I1169" i="2"/>
  <c r="I1167" i="2"/>
  <c r="I1165" i="2"/>
  <c r="I1163" i="2"/>
  <c r="I1159" i="2"/>
  <c r="I1157" i="2"/>
  <c r="I1155" i="2"/>
  <c r="I1153" i="2"/>
  <c r="I1151" i="2"/>
  <c r="I1149" i="2"/>
  <c r="I1147" i="2"/>
  <c r="I1145" i="2"/>
  <c r="I1143" i="2"/>
  <c r="I1141" i="2"/>
  <c r="I1139" i="2"/>
  <c r="I1137" i="2"/>
  <c r="I1135" i="2"/>
  <c r="I1133" i="2"/>
  <c r="I1131" i="2"/>
  <c r="I1129" i="2"/>
  <c r="I1127" i="2"/>
  <c r="I1125" i="2"/>
  <c r="K1195" i="2"/>
  <c r="J1195" i="2"/>
  <c r="K1193" i="2"/>
  <c r="J1193" i="2"/>
  <c r="K1191" i="2"/>
  <c r="J1191" i="2"/>
  <c r="K1189" i="2"/>
  <c r="J1189" i="2"/>
  <c r="K1187" i="2"/>
  <c r="J1187" i="2"/>
  <c r="K1185" i="2"/>
  <c r="J1185" i="2"/>
  <c r="K1183" i="2"/>
  <c r="J1183" i="2"/>
  <c r="K1181" i="2"/>
  <c r="J1181" i="2"/>
  <c r="K1179" i="2"/>
  <c r="J1179" i="2"/>
  <c r="K1177" i="2"/>
  <c r="J1177" i="2"/>
  <c r="K1175" i="2"/>
  <c r="J1175" i="2"/>
  <c r="K1173" i="2"/>
  <c r="J1173" i="2"/>
  <c r="K1171" i="2"/>
  <c r="J1171" i="2"/>
  <c r="K1169" i="2"/>
  <c r="J1169" i="2"/>
  <c r="K1167" i="2"/>
  <c r="J1167" i="2"/>
  <c r="K1165" i="2"/>
  <c r="J1165" i="2"/>
  <c r="K1163" i="2"/>
  <c r="J1163" i="2"/>
  <c r="K1159" i="2"/>
  <c r="J1159" i="2"/>
  <c r="K1157" i="2"/>
  <c r="J1157" i="2"/>
  <c r="K1155" i="2"/>
  <c r="J1155" i="2"/>
  <c r="K1153" i="2"/>
  <c r="J1153" i="2"/>
  <c r="K1151" i="2"/>
  <c r="J1151" i="2"/>
  <c r="K1149" i="2"/>
  <c r="J1149" i="2"/>
  <c r="K1147" i="2"/>
  <c r="J1147" i="2"/>
  <c r="K1145" i="2"/>
  <c r="J1145" i="2"/>
  <c r="K1143" i="2"/>
  <c r="J1143" i="2"/>
  <c r="K1141" i="2"/>
  <c r="J1141" i="2"/>
  <c r="K1139" i="2"/>
  <c r="J1139" i="2"/>
  <c r="K1137" i="2"/>
  <c r="J1137" i="2"/>
  <c r="K1135" i="2"/>
  <c r="J1135" i="2"/>
  <c r="K1133" i="2"/>
  <c r="J1133" i="2"/>
  <c r="K1131" i="2"/>
  <c r="J1131" i="2"/>
  <c r="K1129" i="2"/>
  <c r="J1129" i="2"/>
  <c r="K1127" i="2"/>
  <c r="J1127" i="2"/>
  <c r="K1125" i="2"/>
  <c r="J1125" i="2"/>
  <c r="AK1195" i="2" l="1"/>
  <c r="AK1193" i="2"/>
  <c r="AK1191" i="2"/>
  <c r="AK1189" i="2"/>
  <c r="AK1187" i="2"/>
  <c r="AK1185" i="2"/>
  <c r="AK1183" i="2"/>
  <c r="AK1181" i="2"/>
  <c r="AK1179" i="2"/>
  <c r="AK1177" i="2"/>
  <c r="AK1175" i="2"/>
  <c r="AK1173" i="2"/>
  <c r="AK1171" i="2"/>
  <c r="AK1169" i="2"/>
  <c r="AK1167" i="2"/>
  <c r="AK1165" i="2"/>
  <c r="AK1163" i="2"/>
  <c r="AK1159" i="2"/>
  <c r="AK1157" i="2"/>
  <c r="AK1155" i="2"/>
  <c r="AK1153" i="2"/>
  <c r="AK1151" i="2"/>
  <c r="AK1149" i="2"/>
  <c r="AK1147" i="2"/>
  <c r="AK1145" i="2"/>
  <c r="AK1143" i="2"/>
  <c r="AK1141" i="2"/>
  <c r="AK1139" i="2"/>
  <c r="AK1137" i="2"/>
  <c r="BR1195" i="2" l="1"/>
  <c r="BP1195" i="2"/>
  <c r="BL1195" i="2"/>
  <c r="BK1195" i="2"/>
  <c r="BH1195" i="2"/>
  <c r="BG1195" i="2"/>
  <c r="BE1195" i="2"/>
  <c r="BD1195" i="2"/>
  <c r="BC1195" i="2"/>
  <c r="BA1195" i="2"/>
  <c r="AZ1195" i="2"/>
  <c r="AX1195" i="2"/>
  <c r="AW1195" i="2"/>
  <c r="AV1195" i="2"/>
  <c r="AU1195" i="2"/>
  <c r="AT1195" i="2"/>
  <c r="AS1195" i="2"/>
  <c r="AR1195" i="2"/>
  <c r="AQ1195" i="2"/>
  <c r="AP1195" i="2"/>
  <c r="AO1195" i="2"/>
  <c r="AN1195" i="2"/>
  <c r="AL1195" i="2"/>
  <c r="AI1195" i="2"/>
  <c r="AH1195" i="2"/>
  <c r="AF1195" i="2"/>
  <c r="AD1195" i="2"/>
  <c r="AC1195" i="2"/>
  <c r="AB1195" i="2"/>
  <c r="Z1195" i="2"/>
  <c r="Y1195" i="2"/>
  <c r="X1195" i="2"/>
  <c r="U1195" i="2"/>
  <c r="S1195" i="2"/>
  <c r="R1195" i="2"/>
  <c r="Q1195" i="2"/>
  <c r="O1195" i="2"/>
  <c r="N1195" i="2"/>
  <c r="M1195" i="2"/>
  <c r="H1195" i="2"/>
  <c r="G1195" i="2"/>
  <c r="BJ1195" i="2" s="1"/>
  <c r="BR1194" i="2"/>
  <c r="BS1194" i="2" s="1"/>
  <c r="BP1194" i="2"/>
  <c r="BQ1194" i="2" s="1"/>
  <c r="BM1194" i="2"/>
  <c r="B1194" i="2"/>
  <c r="BN1194" i="2" l="1"/>
  <c r="BO1194" i="2" s="1"/>
  <c r="BQ1195" i="2"/>
  <c r="BS1195" i="2"/>
  <c r="BM1195" i="2"/>
  <c r="AX148" i="2"/>
  <c r="AW148" i="2"/>
  <c r="AV148" i="2"/>
  <c r="AU148" i="2"/>
  <c r="AT148" i="2"/>
  <c r="AS148" i="2"/>
  <c r="AR148" i="2"/>
  <c r="AQ148" i="2"/>
  <c r="AP148" i="2"/>
  <c r="AO148" i="2"/>
  <c r="AN148" i="2"/>
  <c r="AL148" i="2"/>
  <c r="AK148" i="2"/>
  <c r="AI148" i="2"/>
  <c r="AH148" i="2"/>
  <c r="AG148" i="2"/>
  <c r="AF148" i="2"/>
  <c r="AE148" i="2"/>
  <c r="AD148" i="2"/>
  <c r="AC148" i="2"/>
  <c r="AB148" i="2"/>
  <c r="AA148" i="2"/>
  <c r="Z148" i="2"/>
  <c r="Y148" i="2"/>
  <c r="Y149" i="2" s="1"/>
  <c r="X148" i="2"/>
  <c r="V148" i="2"/>
  <c r="U148" i="2"/>
  <c r="T148" i="2"/>
  <c r="S148" i="2"/>
  <c r="R148" i="2"/>
  <c r="Q148" i="2"/>
  <c r="P148" i="2"/>
  <c r="O148" i="2"/>
  <c r="N148" i="2"/>
  <c r="N149" i="2" s="1"/>
  <c r="M148" i="2"/>
  <c r="K148" i="2"/>
  <c r="J148" i="2"/>
  <c r="I148" i="2"/>
  <c r="H148" i="2"/>
  <c r="G148" i="2"/>
  <c r="AX176" i="2"/>
  <c r="AW176" i="2"/>
  <c r="AV176" i="2"/>
  <c r="AU176" i="2"/>
  <c r="AT176" i="2"/>
  <c r="AS176" i="2"/>
  <c r="AR176" i="2"/>
  <c r="AQ176" i="2"/>
  <c r="AP176" i="2"/>
  <c r="AO176" i="2"/>
  <c r="AN176" i="2"/>
  <c r="AL176" i="2"/>
  <c r="AK176" i="2"/>
  <c r="AI176" i="2"/>
  <c r="AH176" i="2"/>
  <c r="AG176" i="2"/>
  <c r="AF176" i="2"/>
  <c r="AE176" i="2"/>
  <c r="AD176" i="2"/>
  <c r="AC176" i="2"/>
  <c r="AB176" i="2"/>
  <c r="AA176" i="2"/>
  <c r="Z176" i="2"/>
  <c r="Y176" i="2"/>
  <c r="Y177" i="2" s="1"/>
  <c r="X176" i="2"/>
  <c r="V176" i="2"/>
  <c r="U176" i="2"/>
  <c r="T176" i="2"/>
  <c r="S176" i="2"/>
  <c r="R176" i="2"/>
  <c r="Q176" i="2"/>
  <c r="P176" i="2"/>
  <c r="O176" i="2"/>
  <c r="N176" i="2"/>
  <c r="N177" i="2" s="1"/>
  <c r="M176" i="2"/>
  <c r="K176" i="2"/>
  <c r="J176" i="2"/>
  <c r="I176" i="2"/>
  <c r="H176" i="2"/>
  <c r="G176" i="2"/>
  <c r="AX188" i="2"/>
  <c r="AW188" i="2"/>
  <c r="AV188" i="2"/>
  <c r="AU188" i="2"/>
  <c r="AT188" i="2"/>
  <c r="AS188" i="2"/>
  <c r="AR188" i="2"/>
  <c r="AQ188" i="2"/>
  <c r="AP188" i="2"/>
  <c r="AO188" i="2"/>
  <c r="AN188" i="2"/>
  <c r="AL188" i="2"/>
  <c r="AK188" i="2"/>
  <c r="AI188" i="2"/>
  <c r="AH188" i="2"/>
  <c r="AG188" i="2"/>
  <c r="AF188" i="2"/>
  <c r="AE188" i="2"/>
  <c r="AD188" i="2"/>
  <c r="AC188" i="2"/>
  <c r="AB188" i="2"/>
  <c r="AA188" i="2"/>
  <c r="Z188" i="2"/>
  <c r="Y188" i="2"/>
  <c r="Y189" i="2" s="1"/>
  <c r="X188" i="2"/>
  <c r="V188" i="2"/>
  <c r="U188" i="2"/>
  <c r="T188" i="2"/>
  <c r="S188" i="2"/>
  <c r="R188" i="2"/>
  <c r="Q188" i="2"/>
  <c r="P188" i="2"/>
  <c r="O188" i="2"/>
  <c r="N188" i="2"/>
  <c r="N189" i="2" s="1"/>
  <c r="M188" i="2"/>
  <c r="K188" i="2"/>
  <c r="J188" i="2"/>
  <c r="I188" i="2"/>
  <c r="H188" i="2"/>
  <c r="G188" i="2"/>
  <c r="BB177" i="2"/>
  <c r="BB189" i="2"/>
  <c r="BB149" i="2"/>
  <c r="G189" i="2" l="1"/>
  <c r="H189" i="2"/>
  <c r="I189" i="2"/>
  <c r="J189" i="2"/>
  <c r="K189" i="2"/>
  <c r="G177" i="2"/>
  <c r="H177" i="2"/>
  <c r="I177" i="2"/>
  <c r="J177" i="2"/>
  <c r="K177" i="2"/>
  <c r="G149" i="2"/>
  <c r="H149" i="2"/>
  <c r="I149" i="2"/>
  <c r="J149" i="2"/>
  <c r="K149" i="2"/>
  <c r="P189" i="2"/>
  <c r="T189" i="2"/>
  <c r="AC189" i="2"/>
  <c r="AG189" i="2"/>
  <c r="AL189" i="2"/>
  <c r="AQ189" i="2"/>
  <c r="AU189" i="2"/>
  <c r="P177" i="2"/>
  <c r="T177" i="2"/>
  <c r="AC177" i="2"/>
  <c r="AG177" i="2"/>
  <c r="AL177" i="2"/>
  <c r="AQ177" i="2"/>
  <c r="AU177" i="2"/>
  <c r="P149" i="2"/>
  <c r="T149" i="2"/>
  <c r="AC149" i="2"/>
  <c r="AG149" i="2"/>
  <c r="AL149" i="2"/>
  <c r="AQ149" i="2"/>
  <c r="AU149" i="2"/>
  <c r="M189" i="2"/>
  <c r="Q189" i="2"/>
  <c r="U189" i="2"/>
  <c r="Z189" i="2"/>
  <c r="AD189" i="2"/>
  <c r="AH189" i="2"/>
  <c r="AN189" i="2"/>
  <c r="AR189" i="2"/>
  <c r="AV189" i="2"/>
  <c r="M177" i="2"/>
  <c r="Q177" i="2"/>
  <c r="U177" i="2"/>
  <c r="Z177" i="2"/>
  <c r="AD177" i="2"/>
  <c r="AH177" i="2"/>
  <c r="AN177" i="2"/>
  <c r="AR177" i="2"/>
  <c r="AV177" i="2"/>
  <c r="M149" i="2"/>
  <c r="Q149" i="2"/>
  <c r="U149" i="2"/>
  <c r="Z149" i="2"/>
  <c r="AD149" i="2"/>
  <c r="AH149" i="2"/>
  <c r="AN149" i="2"/>
  <c r="AR149" i="2"/>
  <c r="AV149" i="2"/>
  <c r="R189" i="2"/>
  <c r="V189" i="2"/>
  <c r="AA189" i="2"/>
  <c r="AE189" i="2"/>
  <c r="AI189" i="2"/>
  <c r="AO189" i="2"/>
  <c r="AS189" i="2"/>
  <c r="AW189" i="2"/>
  <c r="R177" i="2"/>
  <c r="V177" i="2"/>
  <c r="AA177" i="2"/>
  <c r="AE177" i="2"/>
  <c r="AI177" i="2"/>
  <c r="AO177" i="2"/>
  <c r="AS177" i="2"/>
  <c r="AW177" i="2"/>
  <c r="R149" i="2"/>
  <c r="V149" i="2"/>
  <c r="AA149" i="2"/>
  <c r="AE149" i="2"/>
  <c r="AI149" i="2"/>
  <c r="AO149" i="2"/>
  <c r="AS149" i="2"/>
  <c r="AW149" i="2"/>
  <c r="O189" i="2"/>
  <c r="S189" i="2"/>
  <c r="X189" i="2"/>
  <c r="AB189" i="2"/>
  <c r="AF189" i="2"/>
  <c r="AK189" i="2"/>
  <c r="AP189" i="2"/>
  <c r="AT189" i="2"/>
  <c r="AX189" i="2"/>
  <c r="O177" i="2"/>
  <c r="S177" i="2"/>
  <c r="X177" i="2"/>
  <c r="AB177" i="2"/>
  <c r="AF177" i="2"/>
  <c r="AK177" i="2"/>
  <c r="AP177" i="2"/>
  <c r="AT177" i="2"/>
  <c r="AX177" i="2"/>
  <c r="O149" i="2"/>
  <c r="S149" i="2"/>
  <c r="X149" i="2"/>
  <c r="AB149" i="2"/>
  <c r="AF149" i="2"/>
  <c r="AK149" i="2"/>
  <c r="AP149" i="2"/>
  <c r="AT149" i="2"/>
  <c r="AX149" i="2"/>
  <c r="BN1195" i="2"/>
  <c r="BO1195" i="2" s="1"/>
  <c r="BR1129" i="2"/>
  <c r="BP1129" i="2"/>
  <c r="BL1129" i="2"/>
  <c r="BK1129" i="2"/>
  <c r="BH1129" i="2"/>
  <c r="BG1129" i="2"/>
  <c r="BE1129" i="2"/>
  <c r="BD1129" i="2"/>
  <c r="BC1129" i="2"/>
  <c r="BA1129" i="2"/>
  <c r="AZ1129" i="2"/>
  <c r="AX1129" i="2"/>
  <c r="AW1129" i="2"/>
  <c r="AV1129" i="2"/>
  <c r="AU1129" i="2"/>
  <c r="AT1129" i="2"/>
  <c r="AS1129" i="2"/>
  <c r="AR1129" i="2"/>
  <c r="AQ1129" i="2"/>
  <c r="AP1129" i="2"/>
  <c r="AO1129" i="2"/>
  <c r="AN1129" i="2"/>
  <c r="AL1129" i="2"/>
  <c r="AK1129" i="2"/>
  <c r="AI1129" i="2"/>
  <c r="AH1129" i="2"/>
  <c r="AF1129" i="2"/>
  <c r="AD1129" i="2"/>
  <c r="AC1129" i="2"/>
  <c r="AB1129" i="2"/>
  <c r="Z1129" i="2"/>
  <c r="Y1129" i="2"/>
  <c r="X1129" i="2"/>
  <c r="U1129" i="2"/>
  <c r="S1129" i="2"/>
  <c r="R1129" i="2"/>
  <c r="Q1129" i="2"/>
  <c r="O1129" i="2"/>
  <c r="N1129" i="2"/>
  <c r="M1129" i="2"/>
  <c r="H1129" i="2"/>
  <c r="G1129" i="2"/>
  <c r="BJ1129" i="2" s="1"/>
  <c r="BR1128" i="2"/>
  <c r="BS1128" i="2" s="1"/>
  <c r="BP1128" i="2"/>
  <c r="BQ1128" i="2" s="1"/>
  <c r="BM1128" i="2"/>
  <c r="B1128" i="2"/>
  <c r="BR1127" i="2"/>
  <c r="BP1127" i="2"/>
  <c r="BL1127" i="2"/>
  <c r="BK1127" i="2"/>
  <c r="BH1127" i="2"/>
  <c r="BG1127" i="2"/>
  <c r="BE1127" i="2"/>
  <c r="BD1127" i="2"/>
  <c r="BC1127" i="2"/>
  <c r="BA1127" i="2"/>
  <c r="AZ1127" i="2"/>
  <c r="AX1127" i="2"/>
  <c r="AW1127" i="2"/>
  <c r="AV1127" i="2"/>
  <c r="AU1127" i="2"/>
  <c r="AT1127" i="2"/>
  <c r="AS1127" i="2"/>
  <c r="AR1127" i="2"/>
  <c r="AQ1127" i="2"/>
  <c r="AP1127" i="2"/>
  <c r="AO1127" i="2"/>
  <c r="AN1127" i="2"/>
  <c r="AL1127" i="2"/>
  <c r="AK1127" i="2"/>
  <c r="AI1127" i="2"/>
  <c r="AH1127" i="2"/>
  <c r="AF1127" i="2"/>
  <c r="AD1127" i="2"/>
  <c r="AC1127" i="2"/>
  <c r="AB1127" i="2"/>
  <c r="Z1127" i="2"/>
  <c r="Y1127" i="2"/>
  <c r="X1127" i="2"/>
  <c r="U1127" i="2"/>
  <c r="S1127" i="2"/>
  <c r="R1127" i="2"/>
  <c r="Q1127" i="2"/>
  <c r="O1127" i="2"/>
  <c r="N1127" i="2"/>
  <c r="M1127" i="2"/>
  <c r="H1127" i="2"/>
  <c r="G1127" i="2"/>
  <c r="BR1126" i="2"/>
  <c r="BS1126" i="2" s="1"/>
  <c r="BP1126" i="2"/>
  <c r="BQ1126" i="2" s="1"/>
  <c r="BM1126" i="2"/>
  <c r="B1126" i="2"/>
  <c r="BN1126" i="2" l="1"/>
  <c r="BO1126" i="2" s="1"/>
  <c r="BQ1129" i="2"/>
  <c r="BS1127" i="2"/>
  <c r="BS1129" i="2"/>
  <c r="BM1127" i="2"/>
  <c r="BQ1127" i="2"/>
  <c r="BN1128" i="2"/>
  <c r="BO1128" i="2" s="1"/>
  <c r="BM1129" i="2"/>
  <c r="BJ1127" i="2"/>
  <c r="BH1374" i="2"/>
  <c r="BG1374" i="2"/>
  <c r="BE1374" i="2"/>
  <c r="BD1374" i="2"/>
  <c r="BC1374" i="2"/>
  <c r="BB1374" i="2"/>
  <c r="BA1374" i="2"/>
  <c r="AZ1374" i="2"/>
  <c r="AX1374" i="2"/>
  <c r="AW1374" i="2"/>
  <c r="AV1374" i="2"/>
  <c r="AU1374" i="2"/>
  <c r="AT1374" i="2"/>
  <c r="AS1374" i="2"/>
  <c r="AR1374" i="2"/>
  <c r="AQ1374" i="2"/>
  <c r="AP1374" i="2"/>
  <c r="AO1374" i="2"/>
  <c r="AN1374" i="2"/>
  <c r="AL1374" i="2"/>
  <c r="AK1374" i="2"/>
  <c r="AI1374" i="2"/>
  <c r="AH1374" i="2"/>
  <c r="AG1374" i="2"/>
  <c r="AF1374" i="2"/>
  <c r="AE1374" i="2"/>
  <c r="AD1374" i="2"/>
  <c r="AC1374" i="2"/>
  <c r="AB1374" i="2"/>
  <c r="AA1374" i="2"/>
  <c r="Z1374" i="2"/>
  <c r="Y1374" i="2"/>
  <c r="X1374" i="2"/>
  <c r="V1374" i="2"/>
  <c r="U1374" i="2"/>
  <c r="T1374" i="2"/>
  <c r="S1374" i="2"/>
  <c r="R1374" i="2"/>
  <c r="Q1374" i="2"/>
  <c r="P1374" i="2"/>
  <c r="O1374" i="2"/>
  <c r="N1374" i="2"/>
  <c r="M1374" i="2"/>
  <c r="K1374" i="2"/>
  <c r="BR1374" i="2" s="1"/>
  <c r="BP1374" i="2"/>
  <c r="H1374" i="2"/>
  <c r="G1374" i="2"/>
  <c r="BR1373" i="2"/>
  <c r="BP1373" i="2"/>
  <c r="BM1373" i="2"/>
  <c r="B1373" i="2"/>
  <c r="BN1129" i="2" l="1"/>
  <c r="BO1129" i="2" s="1"/>
  <c r="BQ1373" i="2"/>
  <c r="BN1127" i="2"/>
  <c r="BO1127" i="2" s="1"/>
  <c r="BS1373" i="2"/>
  <c r="BM1374" i="2"/>
  <c r="BJ1374" i="2"/>
  <c r="J1276" i="2"/>
  <c r="K1276" i="2"/>
  <c r="BN1373" i="2" l="1"/>
  <c r="BO1373" i="2" s="1"/>
  <c r="BH1372" i="2"/>
  <c r="BG1372" i="2"/>
  <c r="BE1372" i="2"/>
  <c r="BD1372" i="2"/>
  <c r="BC1372" i="2"/>
  <c r="BB1372" i="2"/>
  <c r="BA1372" i="2"/>
  <c r="AZ1372" i="2"/>
  <c r="AX1372" i="2"/>
  <c r="AW1372" i="2"/>
  <c r="AV1372" i="2"/>
  <c r="AU1372" i="2"/>
  <c r="AT1372" i="2"/>
  <c r="AS1372" i="2"/>
  <c r="AR1372" i="2"/>
  <c r="AQ1372" i="2"/>
  <c r="AP1372" i="2"/>
  <c r="AO1372" i="2"/>
  <c r="AN1372" i="2"/>
  <c r="AL1372" i="2"/>
  <c r="AK1372" i="2"/>
  <c r="AI1372" i="2"/>
  <c r="AH1372" i="2"/>
  <c r="AF1372" i="2"/>
  <c r="AE1372" i="2"/>
  <c r="AD1372" i="2"/>
  <c r="AC1372" i="2"/>
  <c r="AB1372" i="2"/>
  <c r="AA1372" i="2"/>
  <c r="Z1372" i="2"/>
  <c r="Y1372" i="2"/>
  <c r="X1372" i="2"/>
  <c r="V1372" i="2"/>
  <c r="U1372" i="2"/>
  <c r="T1372" i="2"/>
  <c r="S1372" i="2"/>
  <c r="R1372" i="2"/>
  <c r="Q1372" i="2"/>
  <c r="P1372" i="2"/>
  <c r="O1372" i="2"/>
  <c r="N1372" i="2"/>
  <c r="M1372" i="2"/>
  <c r="K1372" i="2"/>
  <c r="BR1372" i="2" s="1"/>
  <c r="J1372" i="2"/>
  <c r="BP1372" i="2" s="1"/>
  <c r="I1372" i="2"/>
  <c r="H1372" i="2"/>
  <c r="G1372" i="2"/>
  <c r="BJ1372" i="2" s="1"/>
  <c r="BR1371" i="2"/>
  <c r="BP1371" i="2"/>
  <c r="BM1371" i="2"/>
  <c r="B1371" i="2"/>
  <c r="BS1371" i="2" l="1"/>
  <c r="BM1372" i="2"/>
  <c r="BQ1371" i="2"/>
  <c r="BR1193" i="2"/>
  <c r="BP1193" i="2"/>
  <c r="BL1193" i="2"/>
  <c r="BK1193" i="2"/>
  <c r="BH1193" i="2"/>
  <c r="BG1193" i="2"/>
  <c r="BE1193" i="2"/>
  <c r="BD1193" i="2"/>
  <c r="BC1193" i="2"/>
  <c r="BA1193" i="2"/>
  <c r="AZ1193" i="2"/>
  <c r="AX1193" i="2"/>
  <c r="AW1193" i="2"/>
  <c r="AV1193" i="2"/>
  <c r="AU1193" i="2"/>
  <c r="AT1193" i="2"/>
  <c r="AS1193" i="2"/>
  <c r="AR1193" i="2"/>
  <c r="AQ1193" i="2"/>
  <c r="AP1193" i="2"/>
  <c r="AO1193" i="2"/>
  <c r="AN1193" i="2"/>
  <c r="AL1193" i="2"/>
  <c r="AI1193" i="2"/>
  <c r="AH1193" i="2"/>
  <c r="AF1193" i="2"/>
  <c r="AD1193" i="2"/>
  <c r="AC1193" i="2"/>
  <c r="AB1193" i="2"/>
  <c r="Z1193" i="2"/>
  <c r="Y1193" i="2"/>
  <c r="X1193" i="2"/>
  <c r="U1193" i="2"/>
  <c r="S1193" i="2"/>
  <c r="R1193" i="2"/>
  <c r="Q1193" i="2"/>
  <c r="O1193" i="2"/>
  <c r="N1193" i="2"/>
  <c r="M1193" i="2"/>
  <c r="H1193" i="2"/>
  <c r="G1193" i="2"/>
  <c r="BJ1193" i="2" s="1"/>
  <c r="BR1192" i="2"/>
  <c r="BS1192" i="2" s="1"/>
  <c r="BP1192" i="2"/>
  <c r="BQ1192" i="2" s="1"/>
  <c r="BM1192" i="2"/>
  <c r="B1192" i="2"/>
  <c r="BR1191" i="2"/>
  <c r="BP1191" i="2"/>
  <c r="BL1191" i="2"/>
  <c r="BK1191" i="2"/>
  <c r="BH1191" i="2"/>
  <c r="BG1191" i="2"/>
  <c r="BE1191" i="2"/>
  <c r="BD1191" i="2"/>
  <c r="BC1191" i="2"/>
  <c r="BA1191" i="2"/>
  <c r="AZ1191" i="2"/>
  <c r="AX1191" i="2"/>
  <c r="AW1191" i="2"/>
  <c r="AV1191" i="2"/>
  <c r="AU1191" i="2"/>
  <c r="AT1191" i="2"/>
  <c r="AS1191" i="2"/>
  <c r="AR1191" i="2"/>
  <c r="AQ1191" i="2"/>
  <c r="AP1191" i="2"/>
  <c r="AO1191" i="2"/>
  <c r="AN1191" i="2"/>
  <c r="AL1191" i="2"/>
  <c r="AI1191" i="2"/>
  <c r="AH1191" i="2"/>
  <c r="AF1191" i="2"/>
  <c r="AD1191" i="2"/>
  <c r="AC1191" i="2"/>
  <c r="AB1191" i="2"/>
  <c r="Z1191" i="2"/>
  <c r="Y1191" i="2"/>
  <c r="X1191" i="2"/>
  <c r="U1191" i="2"/>
  <c r="S1191" i="2"/>
  <c r="R1191" i="2"/>
  <c r="Q1191" i="2"/>
  <c r="O1191" i="2"/>
  <c r="N1191" i="2"/>
  <c r="M1191" i="2"/>
  <c r="H1191" i="2"/>
  <c r="G1191" i="2"/>
  <c r="BJ1191" i="2" s="1"/>
  <c r="BR1190" i="2"/>
  <c r="BS1190" i="2" s="1"/>
  <c r="BP1190" i="2"/>
  <c r="BQ1190" i="2" s="1"/>
  <c r="BM1190" i="2"/>
  <c r="B1190" i="2"/>
  <c r="BR1189" i="2"/>
  <c r="BP1189" i="2"/>
  <c r="BL1189" i="2"/>
  <c r="BK1189" i="2"/>
  <c r="BH1189" i="2"/>
  <c r="BG1189" i="2"/>
  <c r="BE1189" i="2"/>
  <c r="BD1189" i="2"/>
  <c r="BC1189" i="2"/>
  <c r="BA1189" i="2"/>
  <c r="AZ1189" i="2"/>
  <c r="AX1189" i="2"/>
  <c r="AW1189" i="2"/>
  <c r="AV1189" i="2"/>
  <c r="AU1189" i="2"/>
  <c r="AT1189" i="2"/>
  <c r="AS1189" i="2"/>
  <c r="AR1189" i="2"/>
  <c r="AQ1189" i="2"/>
  <c r="AP1189" i="2"/>
  <c r="AO1189" i="2"/>
  <c r="AN1189" i="2"/>
  <c r="AL1189" i="2"/>
  <c r="AI1189" i="2"/>
  <c r="AH1189" i="2"/>
  <c r="AF1189" i="2"/>
  <c r="AD1189" i="2"/>
  <c r="AC1189" i="2"/>
  <c r="AB1189" i="2"/>
  <c r="Z1189" i="2"/>
  <c r="Y1189" i="2"/>
  <c r="X1189" i="2"/>
  <c r="U1189" i="2"/>
  <c r="S1189" i="2"/>
  <c r="R1189" i="2"/>
  <c r="Q1189" i="2"/>
  <c r="O1189" i="2"/>
  <c r="N1189" i="2"/>
  <c r="M1189" i="2"/>
  <c r="H1189" i="2"/>
  <c r="G1189" i="2"/>
  <c r="BJ1189" i="2" s="1"/>
  <c r="BR1188" i="2"/>
  <c r="BS1188" i="2" s="1"/>
  <c r="BP1188" i="2"/>
  <c r="BQ1188" i="2" s="1"/>
  <c r="BM1188" i="2"/>
  <c r="B1188" i="2"/>
  <c r="BR1187" i="2"/>
  <c r="BP1187" i="2"/>
  <c r="BL1187" i="2"/>
  <c r="BK1187" i="2"/>
  <c r="BH1187" i="2"/>
  <c r="BG1187" i="2"/>
  <c r="BE1187" i="2"/>
  <c r="BD1187" i="2"/>
  <c r="BC1187" i="2"/>
  <c r="BA1187" i="2"/>
  <c r="AZ1187" i="2"/>
  <c r="AX1187" i="2"/>
  <c r="AW1187" i="2"/>
  <c r="AV1187" i="2"/>
  <c r="AU1187" i="2"/>
  <c r="AT1187" i="2"/>
  <c r="AS1187" i="2"/>
  <c r="AR1187" i="2"/>
  <c r="AQ1187" i="2"/>
  <c r="AP1187" i="2"/>
  <c r="AO1187" i="2"/>
  <c r="AN1187" i="2"/>
  <c r="AL1187" i="2"/>
  <c r="AI1187" i="2"/>
  <c r="AH1187" i="2"/>
  <c r="AF1187" i="2"/>
  <c r="AD1187" i="2"/>
  <c r="AC1187" i="2"/>
  <c r="AB1187" i="2"/>
  <c r="Z1187" i="2"/>
  <c r="Y1187" i="2"/>
  <c r="X1187" i="2"/>
  <c r="U1187" i="2"/>
  <c r="S1187" i="2"/>
  <c r="R1187" i="2"/>
  <c r="Q1187" i="2"/>
  <c r="O1187" i="2"/>
  <c r="N1187" i="2"/>
  <c r="M1187" i="2"/>
  <c r="H1187" i="2"/>
  <c r="G1187" i="2"/>
  <c r="BJ1187" i="2" s="1"/>
  <c r="BR1186" i="2"/>
  <c r="BS1186" i="2" s="1"/>
  <c r="BP1186" i="2"/>
  <c r="BQ1186" i="2" s="1"/>
  <c r="BM1186" i="2"/>
  <c r="B1186" i="2"/>
  <c r="BR1185" i="2"/>
  <c r="BP1185" i="2"/>
  <c r="BL1185" i="2"/>
  <c r="BK1185" i="2"/>
  <c r="BH1185" i="2"/>
  <c r="BG1185" i="2"/>
  <c r="BE1185" i="2"/>
  <c r="BD1185" i="2"/>
  <c r="BC1185" i="2"/>
  <c r="BA1185" i="2"/>
  <c r="AZ1185" i="2"/>
  <c r="AX1185" i="2"/>
  <c r="AW1185" i="2"/>
  <c r="AV1185" i="2"/>
  <c r="AU1185" i="2"/>
  <c r="AT1185" i="2"/>
  <c r="AS1185" i="2"/>
  <c r="AR1185" i="2"/>
  <c r="AQ1185" i="2"/>
  <c r="AP1185" i="2"/>
  <c r="AO1185" i="2"/>
  <c r="AN1185" i="2"/>
  <c r="AL1185" i="2"/>
  <c r="AI1185" i="2"/>
  <c r="AH1185" i="2"/>
  <c r="AF1185" i="2"/>
  <c r="AD1185" i="2"/>
  <c r="AC1185" i="2"/>
  <c r="AB1185" i="2"/>
  <c r="Z1185" i="2"/>
  <c r="Y1185" i="2"/>
  <c r="X1185" i="2"/>
  <c r="U1185" i="2"/>
  <c r="S1185" i="2"/>
  <c r="R1185" i="2"/>
  <c r="Q1185" i="2"/>
  <c r="O1185" i="2"/>
  <c r="N1185" i="2"/>
  <c r="M1185" i="2"/>
  <c r="H1185" i="2"/>
  <c r="G1185" i="2"/>
  <c r="BR1184" i="2"/>
  <c r="BS1184" i="2" s="1"/>
  <c r="BP1184" i="2"/>
  <c r="BQ1184" i="2" s="1"/>
  <c r="BM1184" i="2"/>
  <c r="B1184" i="2"/>
  <c r="BR1183" i="2"/>
  <c r="BP1183" i="2"/>
  <c r="BL1183" i="2"/>
  <c r="BK1183" i="2"/>
  <c r="BH1183" i="2"/>
  <c r="BG1183" i="2"/>
  <c r="BE1183" i="2"/>
  <c r="BD1183" i="2"/>
  <c r="BC1183" i="2"/>
  <c r="BA1183" i="2"/>
  <c r="AZ1183" i="2"/>
  <c r="AX1183" i="2"/>
  <c r="AW1183" i="2"/>
  <c r="AV1183" i="2"/>
  <c r="AU1183" i="2"/>
  <c r="AT1183" i="2"/>
  <c r="AS1183" i="2"/>
  <c r="AR1183" i="2"/>
  <c r="AQ1183" i="2"/>
  <c r="AP1183" i="2"/>
  <c r="AO1183" i="2"/>
  <c r="AN1183" i="2"/>
  <c r="AL1183" i="2"/>
  <c r="AI1183" i="2"/>
  <c r="AH1183" i="2"/>
  <c r="AF1183" i="2"/>
  <c r="AD1183" i="2"/>
  <c r="AC1183" i="2"/>
  <c r="AB1183" i="2"/>
  <c r="Z1183" i="2"/>
  <c r="Y1183" i="2"/>
  <c r="X1183" i="2"/>
  <c r="U1183" i="2"/>
  <c r="S1183" i="2"/>
  <c r="R1183" i="2"/>
  <c r="Q1183" i="2"/>
  <c r="O1183" i="2"/>
  <c r="N1183" i="2"/>
  <c r="M1183" i="2"/>
  <c r="H1183" i="2"/>
  <c r="G1183" i="2"/>
  <c r="BJ1183" i="2" s="1"/>
  <c r="BR1182" i="2"/>
  <c r="BS1182" i="2" s="1"/>
  <c r="BP1182" i="2"/>
  <c r="BQ1182" i="2" s="1"/>
  <c r="BM1182" i="2"/>
  <c r="B1182" i="2"/>
  <c r="BR1181" i="2"/>
  <c r="BP1181" i="2"/>
  <c r="BL1181" i="2"/>
  <c r="BK1181" i="2"/>
  <c r="BH1181" i="2"/>
  <c r="BG1181" i="2"/>
  <c r="BE1181" i="2"/>
  <c r="BD1181" i="2"/>
  <c r="BC1181" i="2"/>
  <c r="BA1181" i="2"/>
  <c r="AZ1181" i="2"/>
  <c r="AX1181" i="2"/>
  <c r="AW1181" i="2"/>
  <c r="AV1181" i="2"/>
  <c r="AU1181" i="2"/>
  <c r="AT1181" i="2"/>
  <c r="AS1181" i="2"/>
  <c r="AR1181" i="2"/>
  <c r="AQ1181" i="2"/>
  <c r="AP1181" i="2"/>
  <c r="AO1181" i="2"/>
  <c r="AN1181" i="2"/>
  <c r="AL1181" i="2"/>
  <c r="AI1181" i="2"/>
  <c r="AH1181" i="2"/>
  <c r="AF1181" i="2"/>
  <c r="AD1181" i="2"/>
  <c r="AC1181" i="2"/>
  <c r="AB1181" i="2"/>
  <c r="Z1181" i="2"/>
  <c r="Y1181" i="2"/>
  <c r="X1181" i="2"/>
  <c r="U1181" i="2"/>
  <c r="S1181" i="2"/>
  <c r="R1181" i="2"/>
  <c r="Q1181" i="2"/>
  <c r="O1181" i="2"/>
  <c r="N1181" i="2"/>
  <c r="M1181" i="2"/>
  <c r="H1181" i="2"/>
  <c r="G1181" i="2"/>
  <c r="BJ1181" i="2" s="1"/>
  <c r="BR1180" i="2"/>
  <c r="BS1180" i="2" s="1"/>
  <c r="BP1180" i="2"/>
  <c r="BQ1180" i="2" s="1"/>
  <c r="BM1180" i="2"/>
  <c r="B1180" i="2"/>
  <c r="BR1179" i="2"/>
  <c r="BP1179" i="2"/>
  <c r="BL1179" i="2"/>
  <c r="BK1179" i="2"/>
  <c r="BH1179" i="2"/>
  <c r="BG1179" i="2"/>
  <c r="BE1179" i="2"/>
  <c r="BD1179" i="2"/>
  <c r="BC1179" i="2"/>
  <c r="BA1179" i="2"/>
  <c r="AZ1179" i="2"/>
  <c r="AX1179" i="2"/>
  <c r="AW1179" i="2"/>
  <c r="AV1179" i="2"/>
  <c r="AU1179" i="2"/>
  <c r="AT1179" i="2"/>
  <c r="AS1179" i="2"/>
  <c r="AR1179" i="2"/>
  <c r="AQ1179" i="2"/>
  <c r="AP1179" i="2"/>
  <c r="AO1179" i="2"/>
  <c r="AN1179" i="2"/>
  <c r="AL1179" i="2"/>
  <c r="AI1179" i="2"/>
  <c r="AH1179" i="2"/>
  <c r="AF1179" i="2"/>
  <c r="AD1179" i="2"/>
  <c r="AC1179" i="2"/>
  <c r="AB1179" i="2"/>
  <c r="Z1179" i="2"/>
  <c r="Y1179" i="2"/>
  <c r="X1179" i="2"/>
  <c r="U1179" i="2"/>
  <c r="S1179" i="2"/>
  <c r="R1179" i="2"/>
  <c r="Q1179" i="2"/>
  <c r="O1179" i="2"/>
  <c r="N1179" i="2"/>
  <c r="M1179" i="2"/>
  <c r="H1179" i="2"/>
  <c r="G1179" i="2"/>
  <c r="BJ1179" i="2" s="1"/>
  <c r="BR1178" i="2"/>
  <c r="BS1178" i="2" s="1"/>
  <c r="BP1178" i="2"/>
  <c r="BQ1178" i="2" s="1"/>
  <c r="BM1178" i="2"/>
  <c r="B1178" i="2"/>
  <c r="BR1177" i="2"/>
  <c r="BP1177" i="2"/>
  <c r="BL1177" i="2"/>
  <c r="BK1177" i="2"/>
  <c r="BH1177" i="2"/>
  <c r="BG1177" i="2"/>
  <c r="BE1177" i="2"/>
  <c r="BD1177" i="2"/>
  <c r="BC1177" i="2"/>
  <c r="BA1177" i="2"/>
  <c r="AZ1177" i="2"/>
  <c r="AX1177" i="2"/>
  <c r="AW1177" i="2"/>
  <c r="AV1177" i="2"/>
  <c r="AU1177" i="2"/>
  <c r="AT1177" i="2"/>
  <c r="AS1177" i="2"/>
  <c r="AR1177" i="2"/>
  <c r="AQ1177" i="2"/>
  <c r="AP1177" i="2"/>
  <c r="AO1177" i="2"/>
  <c r="AN1177" i="2"/>
  <c r="AL1177" i="2"/>
  <c r="AI1177" i="2"/>
  <c r="AH1177" i="2"/>
  <c r="AF1177" i="2"/>
  <c r="AD1177" i="2"/>
  <c r="AC1177" i="2"/>
  <c r="AB1177" i="2"/>
  <c r="Z1177" i="2"/>
  <c r="Y1177" i="2"/>
  <c r="X1177" i="2"/>
  <c r="U1177" i="2"/>
  <c r="S1177" i="2"/>
  <c r="R1177" i="2"/>
  <c r="Q1177" i="2"/>
  <c r="O1177" i="2"/>
  <c r="N1177" i="2"/>
  <c r="M1177" i="2"/>
  <c r="H1177" i="2"/>
  <c r="G1177" i="2"/>
  <c r="BJ1177" i="2" s="1"/>
  <c r="BR1176" i="2"/>
  <c r="BS1176" i="2" s="1"/>
  <c r="BP1176" i="2"/>
  <c r="BQ1176" i="2" s="1"/>
  <c r="BM1176" i="2"/>
  <c r="B1176" i="2"/>
  <c r="BR1175" i="2"/>
  <c r="BP1175" i="2"/>
  <c r="BL1175" i="2"/>
  <c r="BK1175" i="2"/>
  <c r="BH1175" i="2"/>
  <c r="BG1175" i="2"/>
  <c r="BE1175" i="2"/>
  <c r="BD1175" i="2"/>
  <c r="BC1175" i="2"/>
  <c r="BA1175" i="2"/>
  <c r="AZ1175" i="2"/>
  <c r="AX1175" i="2"/>
  <c r="AW1175" i="2"/>
  <c r="AV1175" i="2"/>
  <c r="AU1175" i="2"/>
  <c r="AT1175" i="2"/>
  <c r="AS1175" i="2"/>
  <c r="AR1175" i="2"/>
  <c r="AQ1175" i="2"/>
  <c r="AP1175" i="2"/>
  <c r="AO1175" i="2"/>
  <c r="AN1175" i="2"/>
  <c r="AL1175" i="2"/>
  <c r="AI1175" i="2"/>
  <c r="AH1175" i="2"/>
  <c r="AF1175" i="2"/>
  <c r="AD1175" i="2"/>
  <c r="AC1175" i="2"/>
  <c r="AB1175" i="2"/>
  <c r="Z1175" i="2"/>
  <c r="Y1175" i="2"/>
  <c r="X1175" i="2"/>
  <c r="U1175" i="2"/>
  <c r="S1175" i="2"/>
  <c r="R1175" i="2"/>
  <c r="Q1175" i="2"/>
  <c r="O1175" i="2"/>
  <c r="N1175" i="2"/>
  <c r="M1175" i="2"/>
  <c r="H1175" i="2"/>
  <c r="G1175" i="2"/>
  <c r="BR1174" i="2"/>
  <c r="BS1174" i="2" s="1"/>
  <c r="BP1174" i="2"/>
  <c r="BQ1174" i="2" s="1"/>
  <c r="BM1174" i="2"/>
  <c r="B1174" i="2"/>
  <c r="BR1173" i="2"/>
  <c r="BP1173" i="2"/>
  <c r="BL1173" i="2"/>
  <c r="BK1173" i="2"/>
  <c r="BH1173" i="2"/>
  <c r="BG1173" i="2"/>
  <c r="BE1173" i="2"/>
  <c r="BD1173" i="2"/>
  <c r="BC1173" i="2"/>
  <c r="BA1173" i="2"/>
  <c r="AZ1173" i="2"/>
  <c r="AX1173" i="2"/>
  <c r="AW1173" i="2"/>
  <c r="AV1173" i="2"/>
  <c r="AU1173" i="2"/>
  <c r="AT1173" i="2"/>
  <c r="AS1173" i="2"/>
  <c r="AR1173" i="2"/>
  <c r="AQ1173" i="2"/>
  <c r="AP1173" i="2"/>
  <c r="AO1173" i="2"/>
  <c r="AN1173" i="2"/>
  <c r="AL1173" i="2"/>
  <c r="AI1173" i="2"/>
  <c r="AH1173" i="2"/>
  <c r="AF1173" i="2"/>
  <c r="AD1173" i="2"/>
  <c r="AC1173" i="2"/>
  <c r="AB1173" i="2"/>
  <c r="Z1173" i="2"/>
  <c r="Y1173" i="2"/>
  <c r="X1173" i="2"/>
  <c r="U1173" i="2"/>
  <c r="S1173" i="2"/>
  <c r="R1173" i="2"/>
  <c r="Q1173" i="2"/>
  <c r="O1173" i="2"/>
  <c r="N1173" i="2"/>
  <c r="M1173" i="2"/>
  <c r="H1173" i="2"/>
  <c r="G1173" i="2"/>
  <c r="BJ1173" i="2" s="1"/>
  <c r="BR1172" i="2"/>
  <c r="BS1172" i="2" s="1"/>
  <c r="BP1172" i="2"/>
  <c r="BQ1172" i="2" s="1"/>
  <c r="BM1172" i="2"/>
  <c r="B1172" i="2"/>
  <c r="BR1171" i="2"/>
  <c r="BP1171" i="2"/>
  <c r="BL1171" i="2"/>
  <c r="BK1171" i="2"/>
  <c r="BH1171" i="2"/>
  <c r="BG1171" i="2"/>
  <c r="BE1171" i="2"/>
  <c r="BD1171" i="2"/>
  <c r="BC1171" i="2"/>
  <c r="BA1171" i="2"/>
  <c r="AZ1171" i="2"/>
  <c r="AX1171" i="2"/>
  <c r="AW1171" i="2"/>
  <c r="AV1171" i="2"/>
  <c r="AU1171" i="2"/>
  <c r="AT1171" i="2"/>
  <c r="AS1171" i="2"/>
  <c r="AR1171" i="2"/>
  <c r="AQ1171" i="2"/>
  <c r="AP1171" i="2"/>
  <c r="AO1171" i="2"/>
  <c r="AN1171" i="2"/>
  <c r="AL1171" i="2"/>
  <c r="AI1171" i="2"/>
  <c r="AH1171" i="2"/>
  <c r="AF1171" i="2"/>
  <c r="AD1171" i="2"/>
  <c r="AC1171" i="2"/>
  <c r="AB1171" i="2"/>
  <c r="Z1171" i="2"/>
  <c r="Y1171" i="2"/>
  <c r="X1171" i="2"/>
  <c r="U1171" i="2"/>
  <c r="S1171" i="2"/>
  <c r="R1171" i="2"/>
  <c r="Q1171" i="2"/>
  <c r="O1171" i="2"/>
  <c r="N1171" i="2"/>
  <c r="M1171" i="2"/>
  <c r="H1171" i="2"/>
  <c r="G1171" i="2"/>
  <c r="BJ1171" i="2" s="1"/>
  <c r="BR1170" i="2"/>
  <c r="BS1170" i="2" s="1"/>
  <c r="BP1170" i="2"/>
  <c r="BQ1170" i="2" s="1"/>
  <c r="BM1170" i="2"/>
  <c r="B1170" i="2"/>
  <c r="BR1169" i="2"/>
  <c r="BP1169" i="2"/>
  <c r="BL1169" i="2"/>
  <c r="BK1169" i="2"/>
  <c r="BH1169" i="2"/>
  <c r="BG1169" i="2"/>
  <c r="BE1169" i="2"/>
  <c r="BD1169" i="2"/>
  <c r="BC1169" i="2"/>
  <c r="BA1169" i="2"/>
  <c r="AZ1169" i="2"/>
  <c r="AX1169" i="2"/>
  <c r="AW1169" i="2"/>
  <c r="AV1169" i="2"/>
  <c r="AU1169" i="2"/>
  <c r="AT1169" i="2"/>
  <c r="AS1169" i="2"/>
  <c r="AR1169" i="2"/>
  <c r="AQ1169" i="2"/>
  <c r="AP1169" i="2"/>
  <c r="AO1169" i="2"/>
  <c r="AN1169" i="2"/>
  <c r="AL1169" i="2"/>
  <c r="AI1169" i="2"/>
  <c r="AH1169" i="2"/>
  <c r="AF1169" i="2"/>
  <c r="AD1169" i="2"/>
  <c r="AC1169" i="2"/>
  <c r="AB1169" i="2"/>
  <c r="Z1169" i="2"/>
  <c r="Y1169" i="2"/>
  <c r="X1169" i="2"/>
  <c r="U1169" i="2"/>
  <c r="S1169" i="2"/>
  <c r="R1169" i="2"/>
  <c r="Q1169" i="2"/>
  <c r="O1169" i="2"/>
  <c r="N1169" i="2"/>
  <c r="M1169" i="2"/>
  <c r="H1169" i="2"/>
  <c r="G1169" i="2"/>
  <c r="BJ1169" i="2" s="1"/>
  <c r="BR1168" i="2"/>
  <c r="BS1168" i="2" s="1"/>
  <c r="BP1168" i="2"/>
  <c r="BQ1168" i="2" s="1"/>
  <c r="BM1168" i="2"/>
  <c r="B1168" i="2"/>
  <c r="BR1167" i="2"/>
  <c r="BP1167" i="2"/>
  <c r="BL1167" i="2"/>
  <c r="BK1167" i="2"/>
  <c r="BH1167" i="2"/>
  <c r="BG1167" i="2"/>
  <c r="BE1167" i="2"/>
  <c r="BD1167" i="2"/>
  <c r="BC1167" i="2"/>
  <c r="BA1167" i="2"/>
  <c r="AZ1167" i="2"/>
  <c r="AX1167" i="2"/>
  <c r="AW1167" i="2"/>
  <c r="AV1167" i="2"/>
  <c r="AU1167" i="2"/>
  <c r="AT1167" i="2"/>
  <c r="AS1167" i="2"/>
  <c r="AR1167" i="2"/>
  <c r="AQ1167" i="2"/>
  <c r="AP1167" i="2"/>
  <c r="AO1167" i="2"/>
  <c r="AN1167" i="2"/>
  <c r="AL1167" i="2"/>
  <c r="AI1167" i="2"/>
  <c r="AH1167" i="2"/>
  <c r="AF1167" i="2"/>
  <c r="AD1167" i="2"/>
  <c r="AC1167" i="2"/>
  <c r="AB1167" i="2"/>
  <c r="Z1167" i="2"/>
  <c r="Y1167" i="2"/>
  <c r="X1167" i="2"/>
  <c r="U1167" i="2"/>
  <c r="S1167" i="2"/>
  <c r="R1167" i="2"/>
  <c r="Q1167" i="2"/>
  <c r="O1167" i="2"/>
  <c r="N1167" i="2"/>
  <c r="M1167" i="2"/>
  <c r="H1167" i="2"/>
  <c r="G1167" i="2"/>
  <c r="BJ1167" i="2" s="1"/>
  <c r="BR1166" i="2"/>
  <c r="BS1166" i="2" s="1"/>
  <c r="BP1166" i="2"/>
  <c r="BQ1166" i="2" s="1"/>
  <c r="BM1166" i="2"/>
  <c r="B1166" i="2"/>
  <c r="BR1165" i="2"/>
  <c r="BP1165" i="2"/>
  <c r="BL1165" i="2"/>
  <c r="BK1165" i="2"/>
  <c r="BH1165" i="2"/>
  <c r="BG1165" i="2"/>
  <c r="BE1165" i="2"/>
  <c r="BD1165" i="2"/>
  <c r="BC1165" i="2"/>
  <c r="BA1165" i="2"/>
  <c r="AZ1165" i="2"/>
  <c r="AX1165" i="2"/>
  <c r="AW1165" i="2"/>
  <c r="AV1165" i="2"/>
  <c r="AU1165" i="2"/>
  <c r="AT1165" i="2"/>
  <c r="AS1165" i="2"/>
  <c r="AR1165" i="2"/>
  <c r="AQ1165" i="2"/>
  <c r="AP1165" i="2"/>
  <c r="AO1165" i="2"/>
  <c r="AN1165" i="2"/>
  <c r="AL1165" i="2"/>
  <c r="AI1165" i="2"/>
  <c r="AH1165" i="2"/>
  <c r="AF1165" i="2"/>
  <c r="AD1165" i="2"/>
  <c r="AC1165" i="2"/>
  <c r="AB1165" i="2"/>
  <c r="Z1165" i="2"/>
  <c r="Y1165" i="2"/>
  <c r="X1165" i="2"/>
  <c r="U1165" i="2"/>
  <c r="S1165" i="2"/>
  <c r="R1165" i="2"/>
  <c r="Q1165" i="2"/>
  <c r="O1165" i="2"/>
  <c r="N1165" i="2"/>
  <c r="M1165" i="2"/>
  <c r="H1165" i="2"/>
  <c r="G1165" i="2"/>
  <c r="BJ1165" i="2" s="1"/>
  <c r="BR1164" i="2"/>
  <c r="BS1164" i="2" s="1"/>
  <c r="BP1164" i="2"/>
  <c r="BQ1164" i="2" s="1"/>
  <c r="BM1164" i="2"/>
  <c r="B1164" i="2"/>
  <c r="BR1163" i="2"/>
  <c r="BP1163" i="2"/>
  <c r="BL1163" i="2"/>
  <c r="BK1163" i="2"/>
  <c r="BH1163" i="2"/>
  <c r="BG1163" i="2"/>
  <c r="BE1163" i="2"/>
  <c r="BD1163" i="2"/>
  <c r="BC1163" i="2"/>
  <c r="BA1163" i="2"/>
  <c r="AZ1163" i="2"/>
  <c r="AX1163" i="2"/>
  <c r="AW1163" i="2"/>
  <c r="AV1163" i="2"/>
  <c r="AU1163" i="2"/>
  <c r="AT1163" i="2"/>
  <c r="AS1163" i="2"/>
  <c r="AR1163" i="2"/>
  <c r="AQ1163" i="2"/>
  <c r="AP1163" i="2"/>
  <c r="AO1163" i="2"/>
  <c r="AN1163" i="2"/>
  <c r="AL1163" i="2"/>
  <c r="AI1163" i="2"/>
  <c r="AH1163" i="2"/>
  <c r="AF1163" i="2"/>
  <c r="AD1163" i="2"/>
  <c r="AC1163" i="2"/>
  <c r="AB1163" i="2"/>
  <c r="Z1163" i="2"/>
  <c r="Y1163" i="2"/>
  <c r="X1163" i="2"/>
  <c r="U1163" i="2"/>
  <c r="S1163" i="2"/>
  <c r="R1163" i="2"/>
  <c r="Q1163" i="2"/>
  <c r="O1163" i="2"/>
  <c r="N1163" i="2"/>
  <c r="M1163" i="2"/>
  <c r="H1163" i="2"/>
  <c r="G1163" i="2"/>
  <c r="BJ1163" i="2" s="1"/>
  <c r="BR1162" i="2"/>
  <c r="BS1162" i="2" s="1"/>
  <c r="BP1162" i="2"/>
  <c r="BQ1162" i="2" s="1"/>
  <c r="BM1162" i="2"/>
  <c r="B1162" i="2"/>
  <c r="BR1159" i="2"/>
  <c r="BP1159" i="2"/>
  <c r="BL1159" i="2"/>
  <c r="BK1159" i="2"/>
  <c r="BH1159" i="2"/>
  <c r="BG1159" i="2"/>
  <c r="BE1159" i="2"/>
  <c r="BD1159" i="2"/>
  <c r="BC1159" i="2"/>
  <c r="BA1159" i="2"/>
  <c r="AZ1159" i="2"/>
  <c r="AX1159" i="2"/>
  <c r="AW1159" i="2"/>
  <c r="AV1159" i="2"/>
  <c r="AU1159" i="2"/>
  <c r="AT1159" i="2"/>
  <c r="AS1159" i="2"/>
  <c r="AR1159" i="2"/>
  <c r="AQ1159" i="2"/>
  <c r="AP1159" i="2"/>
  <c r="AO1159" i="2"/>
  <c r="AN1159" i="2"/>
  <c r="AL1159" i="2"/>
  <c r="AI1159" i="2"/>
  <c r="AH1159" i="2"/>
  <c r="AF1159" i="2"/>
  <c r="AD1159" i="2"/>
  <c r="AC1159" i="2"/>
  <c r="AB1159" i="2"/>
  <c r="Z1159" i="2"/>
  <c r="Y1159" i="2"/>
  <c r="X1159" i="2"/>
  <c r="U1159" i="2"/>
  <c r="S1159" i="2"/>
  <c r="R1159" i="2"/>
  <c r="Q1159" i="2"/>
  <c r="O1159" i="2"/>
  <c r="N1159" i="2"/>
  <c r="M1159" i="2"/>
  <c r="H1159" i="2"/>
  <c r="G1159" i="2"/>
  <c r="BJ1159" i="2" s="1"/>
  <c r="BR1158" i="2"/>
  <c r="BS1158" i="2" s="1"/>
  <c r="BP1158" i="2"/>
  <c r="BQ1158" i="2" s="1"/>
  <c r="BM1158" i="2"/>
  <c r="B1158" i="2"/>
  <c r="BR1157" i="2"/>
  <c r="BP1157" i="2"/>
  <c r="BL1157" i="2"/>
  <c r="BK1157" i="2"/>
  <c r="BH1157" i="2"/>
  <c r="BG1157" i="2"/>
  <c r="BE1157" i="2"/>
  <c r="BD1157" i="2"/>
  <c r="BC1157" i="2"/>
  <c r="BA1157" i="2"/>
  <c r="AZ1157" i="2"/>
  <c r="AX1157" i="2"/>
  <c r="AW1157" i="2"/>
  <c r="AV1157" i="2"/>
  <c r="AU1157" i="2"/>
  <c r="AT1157" i="2"/>
  <c r="AS1157" i="2"/>
  <c r="AR1157" i="2"/>
  <c r="AQ1157" i="2"/>
  <c r="AP1157" i="2"/>
  <c r="AO1157" i="2"/>
  <c r="AN1157" i="2"/>
  <c r="AL1157" i="2"/>
  <c r="AI1157" i="2"/>
  <c r="AH1157" i="2"/>
  <c r="AF1157" i="2"/>
  <c r="AD1157" i="2"/>
  <c r="AC1157" i="2"/>
  <c r="AB1157" i="2"/>
  <c r="Z1157" i="2"/>
  <c r="Y1157" i="2"/>
  <c r="X1157" i="2"/>
  <c r="U1157" i="2"/>
  <c r="S1157" i="2"/>
  <c r="R1157" i="2"/>
  <c r="Q1157" i="2"/>
  <c r="O1157" i="2"/>
  <c r="N1157" i="2"/>
  <c r="M1157" i="2"/>
  <c r="H1157" i="2"/>
  <c r="G1157" i="2"/>
  <c r="BR1156" i="2"/>
  <c r="BS1156" i="2" s="1"/>
  <c r="BP1156" i="2"/>
  <c r="BQ1156" i="2" s="1"/>
  <c r="BM1156" i="2"/>
  <c r="B1156" i="2"/>
  <c r="BR1155" i="2"/>
  <c r="BP1155" i="2"/>
  <c r="BL1155" i="2"/>
  <c r="BK1155" i="2"/>
  <c r="BH1155" i="2"/>
  <c r="BG1155" i="2"/>
  <c r="BE1155" i="2"/>
  <c r="BD1155" i="2"/>
  <c r="BC1155" i="2"/>
  <c r="BA1155" i="2"/>
  <c r="AZ1155" i="2"/>
  <c r="AX1155" i="2"/>
  <c r="AW1155" i="2"/>
  <c r="AV1155" i="2"/>
  <c r="AU1155" i="2"/>
  <c r="AT1155" i="2"/>
  <c r="AS1155" i="2"/>
  <c r="AR1155" i="2"/>
  <c r="AQ1155" i="2"/>
  <c r="AP1155" i="2"/>
  <c r="AO1155" i="2"/>
  <c r="AN1155" i="2"/>
  <c r="AL1155" i="2"/>
  <c r="AI1155" i="2"/>
  <c r="AH1155" i="2"/>
  <c r="AF1155" i="2"/>
  <c r="AD1155" i="2"/>
  <c r="AC1155" i="2"/>
  <c r="AB1155" i="2"/>
  <c r="Z1155" i="2"/>
  <c r="Y1155" i="2"/>
  <c r="X1155" i="2"/>
  <c r="U1155" i="2"/>
  <c r="S1155" i="2"/>
  <c r="R1155" i="2"/>
  <c r="Q1155" i="2"/>
  <c r="O1155" i="2"/>
  <c r="N1155" i="2"/>
  <c r="M1155" i="2"/>
  <c r="H1155" i="2"/>
  <c r="G1155" i="2"/>
  <c r="BJ1155" i="2" s="1"/>
  <c r="BR1154" i="2"/>
  <c r="BS1154" i="2" s="1"/>
  <c r="BP1154" i="2"/>
  <c r="BQ1154" i="2" s="1"/>
  <c r="BM1154" i="2"/>
  <c r="B1154" i="2"/>
  <c r="BR1153" i="2"/>
  <c r="BP1153" i="2"/>
  <c r="BL1153" i="2"/>
  <c r="BK1153" i="2"/>
  <c r="BH1153" i="2"/>
  <c r="BG1153" i="2"/>
  <c r="BE1153" i="2"/>
  <c r="BD1153" i="2"/>
  <c r="BC1153" i="2"/>
  <c r="BA1153" i="2"/>
  <c r="AZ1153" i="2"/>
  <c r="AX1153" i="2"/>
  <c r="AW1153" i="2"/>
  <c r="AV1153" i="2"/>
  <c r="AU1153" i="2"/>
  <c r="AT1153" i="2"/>
  <c r="AS1153" i="2"/>
  <c r="AR1153" i="2"/>
  <c r="AQ1153" i="2"/>
  <c r="AP1153" i="2"/>
  <c r="AO1153" i="2"/>
  <c r="AN1153" i="2"/>
  <c r="AL1153" i="2"/>
  <c r="AI1153" i="2"/>
  <c r="AH1153" i="2"/>
  <c r="AF1153" i="2"/>
  <c r="AD1153" i="2"/>
  <c r="AC1153" i="2"/>
  <c r="AB1153" i="2"/>
  <c r="Z1153" i="2"/>
  <c r="Y1153" i="2"/>
  <c r="X1153" i="2"/>
  <c r="U1153" i="2"/>
  <c r="S1153" i="2"/>
  <c r="R1153" i="2"/>
  <c r="Q1153" i="2"/>
  <c r="O1153" i="2"/>
  <c r="N1153" i="2"/>
  <c r="M1153" i="2"/>
  <c r="H1153" i="2"/>
  <c r="G1153" i="2"/>
  <c r="BR1152" i="2"/>
  <c r="BS1152" i="2" s="1"/>
  <c r="BP1152" i="2"/>
  <c r="BQ1152" i="2" s="1"/>
  <c r="BM1152" i="2"/>
  <c r="B1152" i="2"/>
  <c r="BR1151" i="2"/>
  <c r="BP1151" i="2"/>
  <c r="BL1151" i="2"/>
  <c r="BK1151" i="2"/>
  <c r="BH1151" i="2"/>
  <c r="BG1151" i="2"/>
  <c r="BE1151" i="2"/>
  <c r="BD1151" i="2"/>
  <c r="BC1151" i="2"/>
  <c r="BA1151" i="2"/>
  <c r="AZ1151" i="2"/>
  <c r="AX1151" i="2"/>
  <c r="AW1151" i="2"/>
  <c r="AV1151" i="2"/>
  <c r="AU1151" i="2"/>
  <c r="AT1151" i="2"/>
  <c r="AS1151" i="2"/>
  <c r="AR1151" i="2"/>
  <c r="AQ1151" i="2"/>
  <c r="AP1151" i="2"/>
  <c r="AO1151" i="2"/>
  <c r="AN1151" i="2"/>
  <c r="AL1151" i="2"/>
  <c r="AI1151" i="2"/>
  <c r="AH1151" i="2"/>
  <c r="AF1151" i="2"/>
  <c r="AD1151" i="2"/>
  <c r="AC1151" i="2"/>
  <c r="AB1151" i="2"/>
  <c r="Z1151" i="2"/>
  <c r="Y1151" i="2"/>
  <c r="X1151" i="2"/>
  <c r="U1151" i="2"/>
  <c r="S1151" i="2"/>
  <c r="R1151" i="2"/>
  <c r="Q1151" i="2"/>
  <c r="O1151" i="2"/>
  <c r="N1151" i="2"/>
  <c r="M1151" i="2"/>
  <c r="H1151" i="2"/>
  <c r="G1151" i="2"/>
  <c r="BJ1151" i="2" s="1"/>
  <c r="BR1150" i="2"/>
  <c r="BS1150" i="2" s="1"/>
  <c r="BP1150" i="2"/>
  <c r="BQ1150" i="2" s="1"/>
  <c r="BM1150" i="2"/>
  <c r="B1150" i="2"/>
  <c r="BR1149" i="2"/>
  <c r="BP1149" i="2"/>
  <c r="BL1149" i="2"/>
  <c r="BK1149" i="2"/>
  <c r="BH1149" i="2"/>
  <c r="BG1149" i="2"/>
  <c r="BE1149" i="2"/>
  <c r="BD1149" i="2"/>
  <c r="BC1149" i="2"/>
  <c r="BA1149" i="2"/>
  <c r="AZ1149" i="2"/>
  <c r="AX1149" i="2"/>
  <c r="AW1149" i="2"/>
  <c r="AV1149" i="2"/>
  <c r="AU1149" i="2"/>
  <c r="AT1149" i="2"/>
  <c r="AS1149" i="2"/>
  <c r="AR1149" i="2"/>
  <c r="AQ1149" i="2"/>
  <c r="AP1149" i="2"/>
  <c r="AO1149" i="2"/>
  <c r="AN1149" i="2"/>
  <c r="AL1149" i="2"/>
  <c r="AI1149" i="2"/>
  <c r="AH1149" i="2"/>
  <c r="AF1149" i="2"/>
  <c r="AD1149" i="2"/>
  <c r="AC1149" i="2"/>
  <c r="AB1149" i="2"/>
  <c r="Z1149" i="2"/>
  <c r="Y1149" i="2"/>
  <c r="X1149" i="2"/>
  <c r="U1149" i="2"/>
  <c r="S1149" i="2"/>
  <c r="R1149" i="2"/>
  <c r="Q1149" i="2"/>
  <c r="O1149" i="2"/>
  <c r="N1149" i="2"/>
  <c r="M1149" i="2"/>
  <c r="H1149" i="2"/>
  <c r="G1149" i="2"/>
  <c r="BJ1149" i="2" s="1"/>
  <c r="BR1148" i="2"/>
  <c r="BS1148" i="2" s="1"/>
  <c r="BP1148" i="2"/>
  <c r="BQ1148" i="2" s="1"/>
  <c r="BM1148" i="2"/>
  <c r="B1148" i="2"/>
  <c r="BR1147" i="2"/>
  <c r="BP1147" i="2"/>
  <c r="BL1147" i="2"/>
  <c r="BK1147" i="2"/>
  <c r="BH1147" i="2"/>
  <c r="BG1147" i="2"/>
  <c r="BE1147" i="2"/>
  <c r="BD1147" i="2"/>
  <c r="BC1147" i="2"/>
  <c r="BA1147" i="2"/>
  <c r="AZ1147" i="2"/>
  <c r="AX1147" i="2"/>
  <c r="AW1147" i="2"/>
  <c r="AV1147" i="2"/>
  <c r="AU1147" i="2"/>
  <c r="AT1147" i="2"/>
  <c r="AS1147" i="2"/>
  <c r="AR1147" i="2"/>
  <c r="AQ1147" i="2"/>
  <c r="AP1147" i="2"/>
  <c r="AO1147" i="2"/>
  <c r="AN1147" i="2"/>
  <c r="AL1147" i="2"/>
  <c r="AI1147" i="2"/>
  <c r="AH1147" i="2"/>
  <c r="AF1147" i="2"/>
  <c r="AD1147" i="2"/>
  <c r="AC1147" i="2"/>
  <c r="AB1147" i="2"/>
  <c r="Z1147" i="2"/>
  <c r="Y1147" i="2"/>
  <c r="X1147" i="2"/>
  <c r="U1147" i="2"/>
  <c r="S1147" i="2"/>
  <c r="R1147" i="2"/>
  <c r="Q1147" i="2"/>
  <c r="O1147" i="2"/>
  <c r="N1147" i="2"/>
  <c r="M1147" i="2"/>
  <c r="H1147" i="2"/>
  <c r="G1147" i="2"/>
  <c r="BR1146" i="2"/>
  <c r="BS1146" i="2" s="1"/>
  <c r="BP1146" i="2"/>
  <c r="BQ1146" i="2" s="1"/>
  <c r="BM1146" i="2"/>
  <c r="B1146" i="2"/>
  <c r="BR1145" i="2"/>
  <c r="BP1145" i="2"/>
  <c r="BL1145" i="2"/>
  <c r="BK1145" i="2"/>
  <c r="BH1145" i="2"/>
  <c r="BG1145" i="2"/>
  <c r="BE1145" i="2"/>
  <c r="BD1145" i="2"/>
  <c r="BC1145" i="2"/>
  <c r="BA1145" i="2"/>
  <c r="AZ1145" i="2"/>
  <c r="AX1145" i="2"/>
  <c r="AW1145" i="2"/>
  <c r="AV1145" i="2"/>
  <c r="AU1145" i="2"/>
  <c r="AT1145" i="2"/>
  <c r="AS1145" i="2"/>
  <c r="AR1145" i="2"/>
  <c r="AQ1145" i="2"/>
  <c r="AP1145" i="2"/>
  <c r="AO1145" i="2"/>
  <c r="AN1145" i="2"/>
  <c r="AL1145" i="2"/>
  <c r="AI1145" i="2"/>
  <c r="AH1145" i="2"/>
  <c r="AF1145" i="2"/>
  <c r="AD1145" i="2"/>
  <c r="AC1145" i="2"/>
  <c r="AB1145" i="2"/>
  <c r="Z1145" i="2"/>
  <c r="Y1145" i="2"/>
  <c r="X1145" i="2"/>
  <c r="U1145" i="2"/>
  <c r="S1145" i="2"/>
  <c r="R1145" i="2"/>
  <c r="Q1145" i="2"/>
  <c r="O1145" i="2"/>
  <c r="N1145" i="2"/>
  <c r="M1145" i="2"/>
  <c r="H1145" i="2"/>
  <c r="G1145" i="2"/>
  <c r="BJ1145" i="2" s="1"/>
  <c r="BR1144" i="2"/>
  <c r="BS1144" i="2" s="1"/>
  <c r="BP1144" i="2"/>
  <c r="BQ1144" i="2" s="1"/>
  <c r="BM1144" i="2"/>
  <c r="B1144" i="2"/>
  <c r="BR1143" i="2"/>
  <c r="BP1143" i="2"/>
  <c r="BL1143" i="2"/>
  <c r="BK1143" i="2"/>
  <c r="BH1143" i="2"/>
  <c r="BG1143" i="2"/>
  <c r="BE1143" i="2"/>
  <c r="BD1143" i="2"/>
  <c r="BC1143" i="2"/>
  <c r="BA1143" i="2"/>
  <c r="AZ1143" i="2"/>
  <c r="AX1143" i="2"/>
  <c r="AW1143" i="2"/>
  <c r="AV1143" i="2"/>
  <c r="AU1143" i="2"/>
  <c r="AT1143" i="2"/>
  <c r="AS1143" i="2"/>
  <c r="AR1143" i="2"/>
  <c r="AQ1143" i="2"/>
  <c r="AP1143" i="2"/>
  <c r="AO1143" i="2"/>
  <c r="AN1143" i="2"/>
  <c r="AL1143" i="2"/>
  <c r="AI1143" i="2"/>
  <c r="AH1143" i="2"/>
  <c r="AF1143" i="2"/>
  <c r="AD1143" i="2"/>
  <c r="AC1143" i="2"/>
  <c r="AB1143" i="2"/>
  <c r="Z1143" i="2"/>
  <c r="Y1143" i="2"/>
  <c r="X1143" i="2"/>
  <c r="U1143" i="2"/>
  <c r="S1143" i="2"/>
  <c r="R1143" i="2"/>
  <c r="Q1143" i="2"/>
  <c r="O1143" i="2"/>
  <c r="N1143" i="2"/>
  <c r="M1143" i="2"/>
  <c r="H1143" i="2"/>
  <c r="G1143" i="2"/>
  <c r="BJ1143" i="2" s="1"/>
  <c r="BR1142" i="2"/>
  <c r="BS1142" i="2" s="1"/>
  <c r="BP1142" i="2"/>
  <c r="BQ1142" i="2" s="1"/>
  <c r="BM1142" i="2"/>
  <c r="B1142" i="2"/>
  <c r="BR1141" i="2"/>
  <c r="BP1141" i="2"/>
  <c r="BL1141" i="2"/>
  <c r="BK1141" i="2"/>
  <c r="BH1141" i="2"/>
  <c r="BG1141" i="2"/>
  <c r="BE1141" i="2"/>
  <c r="BD1141" i="2"/>
  <c r="BC1141" i="2"/>
  <c r="BA1141" i="2"/>
  <c r="AZ1141" i="2"/>
  <c r="AX1141" i="2"/>
  <c r="AW1141" i="2"/>
  <c r="AV1141" i="2"/>
  <c r="AU1141" i="2"/>
  <c r="AT1141" i="2"/>
  <c r="AS1141" i="2"/>
  <c r="AR1141" i="2"/>
  <c r="AQ1141" i="2"/>
  <c r="AP1141" i="2"/>
  <c r="AO1141" i="2"/>
  <c r="AN1141" i="2"/>
  <c r="AL1141" i="2"/>
  <c r="AI1141" i="2"/>
  <c r="AH1141" i="2"/>
  <c r="AF1141" i="2"/>
  <c r="AD1141" i="2"/>
  <c r="AC1141" i="2"/>
  <c r="AB1141" i="2"/>
  <c r="Z1141" i="2"/>
  <c r="Y1141" i="2"/>
  <c r="X1141" i="2"/>
  <c r="U1141" i="2"/>
  <c r="S1141" i="2"/>
  <c r="R1141" i="2"/>
  <c r="Q1141" i="2"/>
  <c r="O1141" i="2"/>
  <c r="N1141" i="2"/>
  <c r="M1141" i="2"/>
  <c r="H1141" i="2"/>
  <c r="G1141" i="2"/>
  <c r="BR1140" i="2"/>
  <c r="BS1140" i="2" s="1"/>
  <c r="BP1140" i="2"/>
  <c r="BQ1140" i="2" s="1"/>
  <c r="BM1140" i="2"/>
  <c r="B1140" i="2"/>
  <c r="BR1139" i="2"/>
  <c r="BP1139" i="2"/>
  <c r="BL1139" i="2"/>
  <c r="BK1139" i="2"/>
  <c r="BH1139" i="2"/>
  <c r="BG1139" i="2"/>
  <c r="BE1139" i="2"/>
  <c r="BD1139" i="2"/>
  <c r="BC1139" i="2"/>
  <c r="BA1139" i="2"/>
  <c r="AZ1139" i="2"/>
  <c r="AX1139" i="2"/>
  <c r="AW1139" i="2"/>
  <c r="AV1139" i="2"/>
  <c r="AU1139" i="2"/>
  <c r="AT1139" i="2"/>
  <c r="AS1139" i="2"/>
  <c r="AR1139" i="2"/>
  <c r="AQ1139" i="2"/>
  <c r="AP1139" i="2"/>
  <c r="AO1139" i="2"/>
  <c r="AN1139" i="2"/>
  <c r="AL1139" i="2"/>
  <c r="AI1139" i="2"/>
  <c r="AH1139" i="2"/>
  <c r="AF1139" i="2"/>
  <c r="AD1139" i="2"/>
  <c r="AC1139" i="2"/>
  <c r="AB1139" i="2"/>
  <c r="Z1139" i="2"/>
  <c r="Y1139" i="2"/>
  <c r="X1139" i="2"/>
  <c r="U1139" i="2"/>
  <c r="S1139" i="2"/>
  <c r="R1139" i="2"/>
  <c r="Q1139" i="2"/>
  <c r="O1139" i="2"/>
  <c r="N1139" i="2"/>
  <c r="M1139" i="2"/>
  <c r="H1139" i="2"/>
  <c r="G1139" i="2"/>
  <c r="BJ1139" i="2" s="1"/>
  <c r="BR1138" i="2"/>
  <c r="BS1138" i="2" s="1"/>
  <c r="BP1138" i="2"/>
  <c r="BQ1138" i="2" s="1"/>
  <c r="BM1138" i="2"/>
  <c r="B1138" i="2"/>
  <c r="BR1137" i="2"/>
  <c r="BP1137" i="2"/>
  <c r="BL1137" i="2"/>
  <c r="BK1137" i="2"/>
  <c r="BH1137" i="2"/>
  <c r="BG1137" i="2"/>
  <c r="BE1137" i="2"/>
  <c r="BD1137" i="2"/>
  <c r="BC1137" i="2"/>
  <c r="BA1137" i="2"/>
  <c r="AZ1137" i="2"/>
  <c r="AX1137" i="2"/>
  <c r="AW1137" i="2"/>
  <c r="AV1137" i="2"/>
  <c r="AU1137" i="2"/>
  <c r="AT1137" i="2"/>
  <c r="AS1137" i="2"/>
  <c r="AR1137" i="2"/>
  <c r="AQ1137" i="2"/>
  <c r="AP1137" i="2"/>
  <c r="AO1137" i="2"/>
  <c r="AN1137" i="2"/>
  <c r="AL1137" i="2"/>
  <c r="AI1137" i="2"/>
  <c r="AH1137" i="2"/>
  <c r="AF1137" i="2"/>
  <c r="AD1137" i="2"/>
  <c r="AC1137" i="2"/>
  <c r="AB1137" i="2"/>
  <c r="Z1137" i="2"/>
  <c r="Y1137" i="2"/>
  <c r="X1137" i="2"/>
  <c r="U1137" i="2"/>
  <c r="S1137" i="2"/>
  <c r="R1137" i="2"/>
  <c r="Q1137" i="2"/>
  <c r="O1137" i="2"/>
  <c r="N1137" i="2"/>
  <c r="M1137" i="2"/>
  <c r="H1137" i="2"/>
  <c r="G1137" i="2"/>
  <c r="BR1136" i="2"/>
  <c r="BS1136" i="2" s="1"/>
  <c r="BP1136" i="2"/>
  <c r="BQ1136" i="2" s="1"/>
  <c r="BM1136" i="2"/>
  <c r="B1136" i="2"/>
  <c r="BR1135" i="2"/>
  <c r="BP1135" i="2"/>
  <c r="BL1135" i="2"/>
  <c r="BK1135" i="2"/>
  <c r="BH1135" i="2"/>
  <c r="BG1135" i="2"/>
  <c r="BE1135" i="2"/>
  <c r="BD1135" i="2"/>
  <c r="BC1135" i="2"/>
  <c r="BA1135" i="2"/>
  <c r="AZ1135" i="2"/>
  <c r="AX1135" i="2"/>
  <c r="AW1135" i="2"/>
  <c r="AV1135" i="2"/>
  <c r="AU1135" i="2"/>
  <c r="AT1135" i="2"/>
  <c r="AS1135" i="2"/>
  <c r="AR1135" i="2"/>
  <c r="AQ1135" i="2"/>
  <c r="AP1135" i="2"/>
  <c r="AO1135" i="2"/>
  <c r="AN1135" i="2"/>
  <c r="AL1135" i="2"/>
  <c r="AK1135" i="2"/>
  <c r="AI1135" i="2"/>
  <c r="AH1135" i="2"/>
  <c r="AF1135" i="2"/>
  <c r="AD1135" i="2"/>
  <c r="AC1135" i="2"/>
  <c r="AB1135" i="2"/>
  <c r="Z1135" i="2"/>
  <c r="Y1135" i="2"/>
  <c r="X1135" i="2"/>
  <c r="U1135" i="2"/>
  <c r="S1135" i="2"/>
  <c r="R1135" i="2"/>
  <c r="Q1135" i="2"/>
  <c r="O1135" i="2"/>
  <c r="N1135" i="2"/>
  <c r="M1135" i="2"/>
  <c r="H1135" i="2"/>
  <c r="G1135" i="2"/>
  <c r="BJ1135" i="2" s="1"/>
  <c r="BR1134" i="2"/>
  <c r="BS1134" i="2" s="1"/>
  <c r="BP1134" i="2"/>
  <c r="BQ1134" i="2" s="1"/>
  <c r="BM1134" i="2"/>
  <c r="B1134" i="2"/>
  <c r="BR1133" i="2"/>
  <c r="BP1133" i="2"/>
  <c r="BL1133" i="2"/>
  <c r="BK1133" i="2"/>
  <c r="BH1133" i="2"/>
  <c r="BG1133" i="2"/>
  <c r="BE1133" i="2"/>
  <c r="BD1133" i="2"/>
  <c r="BC1133" i="2"/>
  <c r="BA1133" i="2"/>
  <c r="AZ1133" i="2"/>
  <c r="AX1133" i="2"/>
  <c r="AW1133" i="2"/>
  <c r="AV1133" i="2"/>
  <c r="AU1133" i="2"/>
  <c r="AT1133" i="2"/>
  <c r="AS1133" i="2"/>
  <c r="AR1133" i="2"/>
  <c r="AQ1133" i="2"/>
  <c r="AP1133" i="2"/>
  <c r="AO1133" i="2"/>
  <c r="AN1133" i="2"/>
  <c r="AL1133" i="2"/>
  <c r="AK1133" i="2"/>
  <c r="AI1133" i="2"/>
  <c r="AH1133" i="2"/>
  <c r="AF1133" i="2"/>
  <c r="AD1133" i="2"/>
  <c r="AC1133" i="2"/>
  <c r="AB1133" i="2"/>
  <c r="Z1133" i="2"/>
  <c r="Y1133" i="2"/>
  <c r="X1133" i="2"/>
  <c r="U1133" i="2"/>
  <c r="S1133" i="2"/>
  <c r="R1133" i="2"/>
  <c r="Q1133" i="2"/>
  <c r="O1133" i="2"/>
  <c r="N1133" i="2"/>
  <c r="M1133" i="2"/>
  <c r="H1133" i="2"/>
  <c r="G1133" i="2"/>
  <c r="BJ1133" i="2" s="1"/>
  <c r="BR1132" i="2"/>
  <c r="BS1132" i="2" s="1"/>
  <c r="BP1132" i="2"/>
  <c r="BQ1132" i="2" s="1"/>
  <c r="BM1132" i="2"/>
  <c r="B1132" i="2"/>
  <c r="BR1131" i="2"/>
  <c r="BP1131" i="2"/>
  <c r="BL1131" i="2"/>
  <c r="BK1131" i="2"/>
  <c r="BH1131" i="2"/>
  <c r="BG1131" i="2"/>
  <c r="BE1131" i="2"/>
  <c r="BD1131" i="2"/>
  <c r="BC1131" i="2"/>
  <c r="BA1131" i="2"/>
  <c r="AZ1131" i="2"/>
  <c r="AX1131" i="2"/>
  <c r="AW1131" i="2"/>
  <c r="AV1131" i="2"/>
  <c r="AU1131" i="2"/>
  <c r="AT1131" i="2"/>
  <c r="AS1131" i="2"/>
  <c r="AR1131" i="2"/>
  <c r="AQ1131" i="2"/>
  <c r="AP1131" i="2"/>
  <c r="AO1131" i="2"/>
  <c r="AN1131" i="2"/>
  <c r="AL1131" i="2"/>
  <c r="AK1131" i="2"/>
  <c r="AI1131" i="2"/>
  <c r="AH1131" i="2"/>
  <c r="AF1131" i="2"/>
  <c r="AD1131" i="2"/>
  <c r="AC1131" i="2"/>
  <c r="AB1131" i="2"/>
  <c r="Z1131" i="2"/>
  <c r="Y1131" i="2"/>
  <c r="X1131" i="2"/>
  <c r="U1131" i="2"/>
  <c r="S1131" i="2"/>
  <c r="R1131" i="2"/>
  <c r="Q1131" i="2"/>
  <c r="O1131" i="2"/>
  <c r="N1131" i="2"/>
  <c r="M1131" i="2"/>
  <c r="H1131" i="2"/>
  <c r="G1131" i="2"/>
  <c r="BR1130" i="2"/>
  <c r="BS1130" i="2" s="1"/>
  <c r="BP1130" i="2"/>
  <c r="BQ1130" i="2" s="1"/>
  <c r="BM1130" i="2"/>
  <c r="B1130" i="2"/>
  <c r="BR1125" i="2"/>
  <c r="BP1125" i="2"/>
  <c r="BL1125" i="2"/>
  <c r="BK1125" i="2"/>
  <c r="BH1125" i="2"/>
  <c r="BG1125" i="2"/>
  <c r="BE1125" i="2"/>
  <c r="BD1125" i="2"/>
  <c r="BC1125" i="2"/>
  <c r="BA1125" i="2"/>
  <c r="AZ1125" i="2"/>
  <c r="AX1125" i="2"/>
  <c r="AW1125" i="2"/>
  <c r="AV1125" i="2"/>
  <c r="AU1125" i="2"/>
  <c r="AT1125" i="2"/>
  <c r="AS1125" i="2"/>
  <c r="AR1125" i="2"/>
  <c r="AQ1125" i="2"/>
  <c r="AP1125" i="2"/>
  <c r="AO1125" i="2"/>
  <c r="AN1125" i="2"/>
  <c r="AL1125" i="2"/>
  <c r="AK1125" i="2"/>
  <c r="AI1125" i="2"/>
  <c r="AH1125" i="2"/>
  <c r="AF1125" i="2"/>
  <c r="AD1125" i="2"/>
  <c r="AC1125" i="2"/>
  <c r="AB1125" i="2"/>
  <c r="Z1125" i="2"/>
  <c r="Y1125" i="2"/>
  <c r="X1125" i="2"/>
  <c r="V1125" i="2"/>
  <c r="U1125" i="2"/>
  <c r="T1125" i="2"/>
  <c r="S1125" i="2"/>
  <c r="R1125" i="2"/>
  <c r="Q1125" i="2"/>
  <c r="O1125" i="2"/>
  <c r="N1125" i="2"/>
  <c r="M1125" i="2"/>
  <c r="H1125" i="2"/>
  <c r="G1125" i="2"/>
  <c r="BJ1125" i="2" s="1"/>
  <c r="BR1124" i="2"/>
  <c r="BS1124" i="2" s="1"/>
  <c r="BP1124" i="2"/>
  <c r="BQ1124" i="2" s="1"/>
  <c r="BM1124" i="2"/>
  <c r="B1124" i="2"/>
  <c r="BN1371" i="2" l="1"/>
  <c r="BO1371" i="2" s="1"/>
  <c r="BM1177" i="2"/>
  <c r="BN1180" i="2"/>
  <c r="BO1180" i="2" s="1"/>
  <c r="BM1157" i="2"/>
  <c r="BM1165" i="2"/>
  <c r="BM1173" i="2"/>
  <c r="BS1135" i="2"/>
  <c r="BQ1153" i="2"/>
  <c r="BM1125" i="2"/>
  <c r="BQ1125" i="2"/>
  <c r="BM1145" i="2"/>
  <c r="BS1173" i="2"/>
  <c r="BN1152" i="2"/>
  <c r="BO1152" i="2" s="1"/>
  <c r="BN1154" i="2"/>
  <c r="BO1154" i="2" s="1"/>
  <c r="BQ1135" i="2"/>
  <c r="BN1188" i="2"/>
  <c r="BO1188" i="2" s="1"/>
  <c r="BN1186" i="2"/>
  <c r="BO1186" i="2" s="1"/>
  <c r="BM1147" i="2"/>
  <c r="BM1155" i="2"/>
  <c r="BM1163" i="2"/>
  <c r="BQ1167" i="2"/>
  <c r="BM1169" i="2"/>
  <c r="BQ1171" i="2"/>
  <c r="BS1171" i="2"/>
  <c r="BQ1177" i="2"/>
  <c r="BQ1185" i="2"/>
  <c r="BM1189" i="2"/>
  <c r="BQ1191" i="2"/>
  <c r="BQ1133" i="2"/>
  <c r="BM1139" i="2"/>
  <c r="BM1151" i="2"/>
  <c r="BM1153" i="2"/>
  <c r="BN1166" i="2"/>
  <c r="BO1166" i="2" s="1"/>
  <c r="BM1175" i="2"/>
  <c r="BN1176" i="2"/>
  <c r="BO1176" i="2" s="1"/>
  <c r="BQ1183" i="2"/>
  <c r="BS1187" i="2"/>
  <c r="BQ1189" i="2"/>
  <c r="BN1190" i="2"/>
  <c r="BO1190" i="2" s="1"/>
  <c r="BS1191" i="2"/>
  <c r="BS1137" i="2"/>
  <c r="BM1137" i="2"/>
  <c r="BQ1145" i="2"/>
  <c r="BM1131" i="2"/>
  <c r="BM1135" i="2"/>
  <c r="BQ1137" i="2"/>
  <c r="BQ1141" i="2"/>
  <c r="BM1143" i="2"/>
  <c r="BS1145" i="2"/>
  <c r="BS1147" i="2"/>
  <c r="BS1151" i="2"/>
  <c r="BJ1153" i="2"/>
  <c r="BQ1157" i="2"/>
  <c r="BM1159" i="2"/>
  <c r="BQ1163" i="2"/>
  <c r="BM1181" i="2"/>
  <c r="BQ1181" i="2"/>
  <c r="BM1193" i="2"/>
  <c r="BQ1193" i="2"/>
  <c r="BJ1137" i="2"/>
  <c r="BS1141" i="2"/>
  <c r="BS1157" i="2"/>
  <c r="BS1159" i="2"/>
  <c r="BS1163" i="2"/>
  <c r="BS1165" i="2"/>
  <c r="BS1169" i="2"/>
  <c r="BM1171" i="2"/>
  <c r="BQ1179" i="2"/>
  <c r="BS1193" i="2"/>
  <c r="BS1149" i="2"/>
  <c r="BQ1155" i="2"/>
  <c r="BQ1175" i="2"/>
  <c r="BS1179" i="2"/>
  <c r="BM1187" i="2"/>
  <c r="BM1191" i="2"/>
  <c r="BS1125" i="2"/>
  <c r="BQ1143" i="2"/>
  <c r="BQ1149" i="2"/>
  <c r="BQ1159" i="2"/>
  <c r="BS1175" i="2"/>
  <c r="BS1189" i="2"/>
  <c r="BQ1131" i="2"/>
  <c r="BM1141" i="2"/>
  <c r="BS1153" i="2"/>
  <c r="BS1167" i="2"/>
  <c r="BM1179" i="2"/>
  <c r="BM1185" i="2"/>
  <c r="BN1174" i="2"/>
  <c r="BO1174" i="2" s="1"/>
  <c r="BN1170" i="2"/>
  <c r="BO1170" i="2" s="1"/>
  <c r="BN1136" i="2"/>
  <c r="BO1136" i="2" s="1"/>
  <c r="BN1148" i="2"/>
  <c r="BO1148" i="2" s="1"/>
  <c r="BN1140" i="2"/>
  <c r="BO1140" i="2" s="1"/>
  <c r="BN1182" i="2"/>
  <c r="BO1182" i="2" s="1"/>
  <c r="BN1150" i="2"/>
  <c r="BO1150" i="2" s="1"/>
  <c r="BS1155" i="2"/>
  <c r="BQ1165" i="2"/>
  <c r="BQ1169" i="2"/>
  <c r="BS1183" i="2"/>
  <c r="BS1185" i="2"/>
  <c r="BQ1139" i="2"/>
  <c r="BS1143" i="2"/>
  <c r="BS1133" i="2"/>
  <c r="BS1131" i="2"/>
  <c r="BN1134" i="2"/>
  <c r="BO1134" i="2" s="1"/>
  <c r="BS1139" i="2"/>
  <c r="BQ1147" i="2"/>
  <c r="BQ1151" i="2"/>
  <c r="BN1162" i="2"/>
  <c r="BO1162" i="2" s="1"/>
  <c r="BQ1173" i="2"/>
  <c r="BS1177" i="2"/>
  <c r="BS1181" i="2"/>
  <c r="BN1156" i="2"/>
  <c r="BO1156" i="2" s="1"/>
  <c r="BN1178" i="2"/>
  <c r="BO1178" i="2" s="1"/>
  <c r="BN1184" i="2"/>
  <c r="BO1184" i="2" s="1"/>
  <c r="BN1132" i="2"/>
  <c r="BO1132" i="2" s="1"/>
  <c r="BN1144" i="2"/>
  <c r="BO1144" i="2" s="1"/>
  <c r="BN1168" i="2"/>
  <c r="BO1168" i="2" s="1"/>
  <c r="BQ1187" i="2"/>
  <c r="BN1124" i="2"/>
  <c r="BO1124" i="2" s="1"/>
  <c r="BN1142" i="2"/>
  <c r="BO1142" i="2" s="1"/>
  <c r="BN1146" i="2"/>
  <c r="BO1146" i="2" s="1"/>
  <c r="BN1172" i="2"/>
  <c r="BO1172" i="2" s="1"/>
  <c r="BN1130" i="2"/>
  <c r="BO1130" i="2" s="1"/>
  <c r="BN1138" i="2"/>
  <c r="BO1138" i="2" s="1"/>
  <c r="BN1158" i="2"/>
  <c r="BO1158" i="2" s="1"/>
  <c r="BN1164" i="2"/>
  <c r="BO1164" i="2" s="1"/>
  <c r="BN1192" i="2"/>
  <c r="BO1192" i="2" s="1"/>
  <c r="BJ1131" i="2"/>
  <c r="BM1133" i="2"/>
  <c r="BJ1147" i="2"/>
  <c r="BM1149" i="2"/>
  <c r="BM1167" i="2"/>
  <c r="BM1183" i="2"/>
  <c r="BJ1141" i="2"/>
  <c r="BJ1157" i="2"/>
  <c r="BJ1175" i="2"/>
  <c r="BJ1185" i="2"/>
  <c r="BH1362" i="2"/>
  <c r="BG1362" i="2"/>
  <c r="BE1362" i="2"/>
  <c r="BD1362" i="2"/>
  <c r="BC1362" i="2"/>
  <c r="BA1362" i="2"/>
  <c r="AZ1362" i="2"/>
  <c r="AX1362" i="2"/>
  <c r="AW1362" i="2"/>
  <c r="AV1362" i="2"/>
  <c r="AU1362" i="2"/>
  <c r="AT1362" i="2"/>
  <c r="AS1362" i="2"/>
  <c r="AR1362" i="2"/>
  <c r="AQ1362" i="2"/>
  <c r="AP1362" i="2"/>
  <c r="AO1362" i="2"/>
  <c r="AN1362" i="2"/>
  <c r="AL1362" i="2"/>
  <c r="AK1362" i="2"/>
  <c r="AI1362" i="2"/>
  <c r="AH1362" i="2"/>
  <c r="AG1362" i="2"/>
  <c r="AF1362" i="2"/>
  <c r="AE1362" i="2"/>
  <c r="AD1362" i="2"/>
  <c r="AC1362" i="2"/>
  <c r="AB1362" i="2"/>
  <c r="Z1362" i="2"/>
  <c r="Y1362" i="2"/>
  <c r="V1362" i="2"/>
  <c r="U1362" i="2"/>
  <c r="T1362" i="2"/>
  <c r="S1362" i="2"/>
  <c r="R1362" i="2"/>
  <c r="Q1362" i="2"/>
  <c r="O1362" i="2"/>
  <c r="N1362" i="2"/>
  <c r="K1362" i="2"/>
  <c r="BR1362" i="2" s="1"/>
  <c r="J1362" i="2"/>
  <c r="BP1362" i="2" s="1"/>
  <c r="H1362" i="2"/>
  <c r="G1362" i="2"/>
  <c r="BJ1362" i="2" s="1"/>
  <c r="BR1361" i="2"/>
  <c r="BS1361" i="2" s="1"/>
  <c r="BP1361" i="2"/>
  <c r="BQ1361" i="2" s="1"/>
  <c r="BM1361" i="2"/>
  <c r="B1361" i="2"/>
  <c r="BN1159" i="2" l="1"/>
  <c r="BO1159" i="2" s="1"/>
  <c r="BN1143" i="2"/>
  <c r="BO1143" i="2" s="1"/>
  <c r="BN1135" i="2"/>
  <c r="BO1135" i="2" s="1"/>
  <c r="BN1149" i="2"/>
  <c r="BO1149" i="2" s="1"/>
  <c r="BN1153" i="2"/>
  <c r="BO1153" i="2" s="1"/>
  <c r="BN1187" i="2"/>
  <c r="BO1187" i="2" s="1"/>
  <c r="BN1133" i="2"/>
  <c r="BO1133" i="2" s="1"/>
  <c r="BN1181" i="2"/>
  <c r="BO1181" i="2" s="1"/>
  <c r="BN1157" i="2"/>
  <c r="BO1157" i="2" s="1"/>
  <c r="BN1151" i="2"/>
  <c r="BO1151" i="2" s="1"/>
  <c r="BN1191" i="2"/>
  <c r="BO1191" i="2" s="1"/>
  <c r="BN1189" i="2"/>
  <c r="BO1189" i="2" s="1"/>
  <c r="BN1139" i="2"/>
  <c r="BO1139" i="2" s="1"/>
  <c r="BN1183" i="2"/>
  <c r="BO1183" i="2" s="1"/>
  <c r="BN1173" i="2"/>
  <c r="BO1173" i="2" s="1"/>
  <c r="BN1169" i="2"/>
  <c r="BO1169" i="2" s="1"/>
  <c r="BN1125" i="2"/>
  <c r="BO1125" i="2" s="1"/>
  <c r="BN1193" i="2"/>
  <c r="BO1193" i="2" s="1"/>
  <c r="BN1131" i="2"/>
  <c r="BO1131" i="2" s="1"/>
  <c r="BN1179" i="2"/>
  <c r="BO1179" i="2" s="1"/>
  <c r="BN1175" i="2"/>
  <c r="BO1175" i="2" s="1"/>
  <c r="BN1155" i="2"/>
  <c r="BO1155" i="2" s="1"/>
  <c r="BN1163" i="2"/>
  <c r="BO1163" i="2" s="1"/>
  <c r="BN1141" i="2"/>
  <c r="BO1141" i="2" s="1"/>
  <c r="BN1147" i="2"/>
  <c r="BO1147" i="2" s="1"/>
  <c r="BN1185" i="2"/>
  <c r="BO1185" i="2" s="1"/>
  <c r="BN1171" i="2"/>
  <c r="BO1171" i="2" s="1"/>
  <c r="BN1145" i="2"/>
  <c r="BO1145" i="2" s="1"/>
  <c r="BN1177" i="2"/>
  <c r="BO1177" i="2" s="1"/>
  <c r="BN1137" i="2"/>
  <c r="BO1137" i="2" s="1"/>
  <c r="BN1167" i="2"/>
  <c r="BO1167" i="2" s="1"/>
  <c r="BM1362" i="2"/>
  <c r="BN1165" i="2"/>
  <c r="BO1165" i="2" s="1"/>
  <c r="BN1361" i="2"/>
  <c r="BO1361" i="2" s="1"/>
  <c r="BR1694" i="2"/>
  <c r="BP1694" i="2"/>
  <c r="BL1694" i="2"/>
  <c r="BK1694" i="2"/>
  <c r="BH1694" i="2"/>
  <c r="BG1694" i="2"/>
  <c r="BE1694" i="2"/>
  <c r="BD1694" i="2"/>
  <c r="BC1694" i="2"/>
  <c r="BA1694" i="2"/>
  <c r="AZ1694" i="2"/>
  <c r="AX1694" i="2"/>
  <c r="AW1694" i="2"/>
  <c r="AV1694" i="2"/>
  <c r="AU1694" i="2"/>
  <c r="AT1694" i="2"/>
  <c r="AS1694" i="2"/>
  <c r="AR1694" i="2"/>
  <c r="AQ1694" i="2"/>
  <c r="AP1694" i="2"/>
  <c r="AO1694" i="2"/>
  <c r="AN1694" i="2"/>
  <c r="AL1694" i="2"/>
  <c r="AK1694" i="2"/>
  <c r="AI1694" i="2"/>
  <c r="AH1694" i="2"/>
  <c r="AG1694" i="2"/>
  <c r="AF1694" i="2"/>
  <c r="AE1694" i="2"/>
  <c r="AD1694" i="2"/>
  <c r="AC1694" i="2"/>
  <c r="AB1694" i="2"/>
  <c r="Z1694" i="2"/>
  <c r="Y1694" i="2"/>
  <c r="X1694" i="2"/>
  <c r="V1694" i="2"/>
  <c r="U1694" i="2"/>
  <c r="T1694" i="2"/>
  <c r="S1694" i="2"/>
  <c r="R1694" i="2"/>
  <c r="Q1694" i="2"/>
  <c r="O1694" i="2"/>
  <c r="N1694" i="2"/>
  <c r="M1694" i="2"/>
  <c r="H1694" i="2"/>
  <c r="G1694" i="2"/>
  <c r="BJ1694" i="2" s="1"/>
  <c r="BR1693" i="2"/>
  <c r="BS1693" i="2" s="1"/>
  <c r="BP1693" i="2"/>
  <c r="BQ1693" i="2" s="1"/>
  <c r="BM1693" i="2"/>
  <c r="B1693" i="2"/>
  <c r="BQ1694" i="2" l="1"/>
  <c r="BS1694" i="2"/>
  <c r="BN1693" i="2"/>
  <c r="BO1693" i="2" s="1"/>
  <c r="BM1694" i="2"/>
  <c r="BR1690" i="2"/>
  <c r="BP1690" i="2"/>
  <c r="BL1690" i="2"/>
  <c r="BK1690" i="2"/>
  <c r="BH1690" i="2"/>
  <c r="BG1690" i="2"/>
  <c r="BE1690" i="2"/>
  <c r="BD1690" i="2"/>
  <c r="BC1690" i="2"/>
  <c r="BA1690" i="2"/>
  <c r="AZ1690" i="2"/>
  <c r="AX1690" i="2"/>
  <c r="AW1690" i="2"/>
  <c r="AV1690" i="2"/>
  <c r="AU1690" i="2"/>
  <c r="AT1690" i="2"/>
  <c r="AS1690" i="2"/>
  <c r="AR1690" i="2"/>
  <c r="AQ1690" i="2"/>
  <c r="AP1690" i="2"/>
  <c r="AO1690" i="2"/>
  <c r="AN1690" i="2"/>
  <c r="AL1690" i="2"/>
  <c r="AK1690" i="2"/>
  <c r="AI1690" i="2"/>
  <c r="AH1690" i="2"/>
  <c r="AG1690" i="2"/>
  <c r="AF1690" i="2"/>
  <c r="AE1690" i="2"/>
  <c r="AD1690" i="2"/>
  <c r="AC1690" i="2"/>
  <c r="AB1690" i="2"/>
  <c r="Z1690" i="2"/>
  <c r="Y1690" i="2"/>
  <c r="X1690" i="2"/>
  <c r="V1690" i="2"/>
  <c r="U1690" i="2"/>
  <c r="T1690" i="2"/>
  <c r="S1690" i="2"/>
  <c r="R1690" i="2"/>
  <c r="Q1690" i="2"/>
  <c r="O1690" i="2"/>
  <c r="N1690" i="2"/>
  <c r="M1690" i="2"/>
  <c r="H1690" i="2"/>
  <c r="G1690" i="2"/>
  <c r="BJ1690" i="2" s="1"/>
  <c r="BR1689" i="2"/>
  <c r="BS1689" i="2" s="1"/>
  <c r="BP1689" i="2"/>
  <c r="BQ1689" i="2" s="1"/>
  <c r="BM1689" i="2"/>
  <c r="B1689" i="2"/>
  <c r="BN1694" i="2" l="1"/>
  <c r="BO1694" i="2" s="1"/>
  <c r="BN1689" i="2"/>
  <c r="BO1689" i="2" s="1"/>
  <c r="BQ1690" i="2"/>
  <c r="BS1690" i="2"/>
  <c r="BM1690" i="2"/>
  <c r="BR1688" i="2"/>
  <c r="BP1688" i="2"/>
  <c r="BL1688" i="2"/>
  <c r="BK1688" i="2"/>
  <c r="BH1688" i="2"/>
  <c r="BG1688" i="2"/>
  <c r="BE1688" i="2"/>
  <c r="BD1688" i="2"/>
  <c r="BC1688" i="2"/>
  <c r="BA1688" i="2"/>
  <c r="AZ1688" i="2"/>
  <c r="AX1688" i="2"/>
  <c r="AW1688" i="2"/>
  <c r="AV1688" i="2"/>
  <c r="AU1688" i="2"/>
  <c r="AT1688" i="2"/>
  <c r="AS1688" i="2"/>
  <c r="AR1688" i="2"/>
  <c r="AQ1688" i="2"/>
  <c r="AP1688" i="2"/>
  <c r="AO1688" i="2"/>
  <c r="AN1688" i="2"/>
  <c r="AL1688" i="2"/>
  <c r="AK1688" i="2"/>
  <c r="AI1688" i="2"/>
  <c r="AH1688" i="2"/>
  <c r="AG1688" i="2"/>
  <c r="AF1688" i="2"/>
  <c r="AE1688" i="2"/>
  <c r="AD1688" i="2"/>
  <c r="AC1688" i="2"/>
  <c r="AB1688" i="2"/>
  <c r="Z1688" i="2"/>
  <c r="Y1688" i="2"/>
  <c r="X1688" i="2"/>
  <c r="V1688" i="2"/>
  <c r="U1688" i="2"/>
  <c r="T1688" i="2"/>
  <c r="S1688" i="2"/>
  <c r="R1688" i="2"/>
  <c r="Q1688" i="2"/>
  <c r="O1688" i="2"/>
  <c r="N1688" i="2"/>
  <c r="M1688" i="2"/>
  <c r="H1688" i="2"/>
  <c r="G1688" i="2"/>
  <c r="BJ1688" i="2" s="1"/>
  <c r="BR1687" i="2"/>
  <c r="BS1687" i="2" s="1"/>
  <c r="BP1687" i="2"/>
  <c r="BQ1687" i="2" s="1"/>
  <c r="BM1687" i="2"/>
  <c r="B1687" i="2"/>
  <c r="BN1690" i="2" l="1"/>
  <c r="BO1690" i="2" s="1"/>
  <c r="BQ1688" i="2"/>
  <c r="BS1688" i="2"/>
  <c r="BN1687" i="2"/>
  <c r="BO1687" i="2" s="1"/>
  <c r="BM1688" i="2"/>
  <c r="BR1665" i="2"/>
  <c r="BP1665" i="2"/>
  <c r="BL1665" i="2"/>
  <c r="BK1665" i="2"/>
  <c r="BH1665" i="2"/>
  <c r="BG1665" i="2"/>
  <c r="BE1665" i="2"/>
  <c r="BD1665" i="2"/>
  <c r="BC1665" i="2"/>
  <c r="BA1665" i="2"/>
  <c r="AZ1665" i="2"/>
  <c r="AX1665" i="2"/>
  <c r="AW1665" i="2"/>
  <c r="AV1665" i="2"/>
  <c r="AU1665" i="2"/>
  <c r="AT1665" i="2"/>
  <c r="AS1665" i="2"/>
  <c r="AR1665" i="2"/>
  <c r="AQ1665" i="2"/>
  <c r="AP1665" i="2"/>
  <c r="AO1665" i="2"/>
  <c r="AN1665" i="2"/>
  <c r="AL1665" i="2"/>
  <c r="AK1665" i="2"/>
  <c r="AI1665" i="2"/>
  <c r="AH1665" i="2"/>
  <c r="AG1665" i="2"/>
  <c r="AF1665" i="2"/>
  <c r="AE1665" i="2"/>
  <c r="AD1665" i="2"/>
  <c r="AC1665" i="2"/>
  <c r="AB1665" i="2"/>
  <c r="Z1665" i="2"/>
  <c r="Y1665" i="2"/>
  <c r="X1665" i="2"/>
  <c r="V1665" i="2"/>
  <c r="U1665" i="2"/>
  <c r="T1665" i="2"/>
  <c r="S1665" i="2"/>
  <c r="R1665" i="2"/>
  <c r="Q1665" i="2"/>
  <c r="O1665" i="2"/>
  <c r="N1665" i="2"/>
  <c r="M1665" i="2"/>
  <c r="H1665" i="2"/>
  <c r="G1665" i="2"/>
  <c r="BJ1665" i="2" s="1"/>
  <c r="BR1664" i="2"/>
  <c r="BS1664" i="2" s="1"/>
  <c r="BP1664" i="2"/>
  <c r="BQ1664" i="2" s="1"/>
  <c r="BM1664" i="2"/>
  <c r="B1664" i="2"/>
  <c r="BS1665" i="2" l="1"/>
  <c r="BN1688" i="2"/>
  <c r="BO1688" i="2" s="1"/>
  <c r="BM1665" i="2"/>
  <c r="BQ1665" i="2"/>
  <c r="BN1664" i="2"/>
  <c r="BO1664" i="2" s="1"/>
  <c r="BN1665" i="2" l="1"/>
  <c r="BO1665" i="2" s="1"/>
  <c r="BR1686" i="2" l="1"/>
  <c r="BP1686" i="2"/>
  <c r="BL1686" i="2"/>
  <c r="BK1686" i="2"/>
  <c r="BH1686" i="2"/>
  <c r="BG1686" i="2"/>
  <c r="BE1686" i="2"/>
  <c r="BD1686" i="2"/>
  <c r="BC1686" i="2"/>
  <c r="BA1686" i="2"/>
  <c r="AZ1686" i="2"/>
  <c r="AX1686" i="2"/>
  <c r="AW1686" i="2"/>
  <c r="AV1686" i="2"/>
  <c r="AU1686" i="2"/>
  <c r="AT1686" i="2"/>
  <c r="AS1686" i="2"/>
  <c r="AR1686" i="2"/>
  <c r="AQ1686" i="2"/>
  <c r="AP1686" i="2"/>
  <c r="AO1686" i="2"/>
  <c r="AN1686" i="2"/>
  <c r="AL1686" i="2"/>
  <c r="AK1686" i="2"/>
  <c r="AI1686" i="2"/>
  <c r="AH1686" i="2"/>
  <c r="AG1686" i="2"/>
  <c r="AF1686" i="2"/>
  <c r="AE1686" i="2"/>
  <c r="AD1686" i="2"/>
  <c r="AC1686" i="2"/>
  <c r="AB1686" i="2"/>
  <c r="Z1686" i="2"/>
  <c r="Y1686" i="2"/>
  <c r="X1686" i="2"/>
  <c r="V1686" i="2"/>
  <c r="U1686" i="2"/>
  <c r="T1686" i="2"/>
  <c r="S1686" i="2"/>
  <c r="R1686" i="2"/>
  <c r="Q1686" i="2"/>
  <c r="O1686" i="2"/>
  <c r="N1686" i="2"/>
  <c r="M1686" i="2"/>
  <c r="H1686" i="2"/>
  <c r="G1686" i="2"/>
  <c r="BJ1686" i="2" s="1"/>
  <c r="BR1685" i="2"/>
  <c r="BS1685" i="2" s="1"/>
  <c r="BP1685" i="2"/>
  <c r="BQ1685" i="2" s="1"/>
  <c r="BM1685" i="2"/>
  <c r="B1685" i="2"/>
  <c r="BS1686" i="2" l="1"/>
  <c r="BN1685" i="2"/>
  <c r="BO1685" i="2" s="1"/>
  <c r="BQ1686" i="2"/>
  <c r="BM1686" i="2"/>
  <c r="AA1684" i="2"/>
  <c r="BN1686" i="2" l="1"/>
  <c r="BO1686" i="2" s="1"/>
  <c r="BR1684" i="2"/>
  <c r="BP1684" i="2"/>
  <c r="BL1684" i="2"/>
  <c r="BK1684" i="2"/>
  <c r="BH1684" i="2"/>
  <c r="BG1684" i="2"/>
  <c r="BE1684" i="2"/>
  <c r="BD1684" i="2"/>
  <c r="BC1684" i="2"/>
  <c r="BA1684" i="2"/>
  <c r="AZ1684" i="2"/>
  <c r="AX1684" i="2"/>
  <c r="AW1684" i="2"/>
  <c r="AV1684" i="2"/>
  <c r="AU1684" i="2"/>
  <c r="AT1684" i="2"/>
  <c r="AS1684" i="2"/>
  <c r="AR1684" i="2"/>
  <c r="AQ1684" i="2"/>
  <c r="AP1684" i="2"/>
  <c r="AO1684" i="2"/>
  <c r="AN1684" i="2"/>
  <c r="AL1684" i="2"/>
  <c r="AK1684" i="2"/>
  <c r="AI1684" i="2"/>
  <c r="AH1684" i="2"/>
  <c r="AG1684" i="2"/>
  <c r="AF1684" i="2"/>
  <c r="AE1684" i="2"/>
  <c r="AD1684" i="2"/>
  <c r="AC1684" i="2"/>
  <c r="AB1684" i="2"/>
  <c r="Z1684" i="2"/>
  <c r="Y1684" i="2"/>
  <c r="X1684" i="2"/>
  <c r="V1684" i="2"/>
  <c r="U1684" i="2"/>
  <c r="T1684" i="2"/>
  <c r="S1684" i="2"/>
  <c r="R1684" i="2"/>
  <c r="Q1684" i="2"/>
  <c r="O1684" i="2"/>
  <c r="N1684" i="2"/>
  <c r="M1684" i="2"/>
  <c r="H1684" i="2"/>
  <c r="G1684" i="2"/>
  <c r="BR1683" i="2"/>
  <c r="BS1683" i="2" s="1"/>
  <c r="BP1683" i="2"/>
  <c r="BQ1683" i="2" s="1"/>
  <c r="BM1683" i="2"/>
  <c r="B1683" i="2"/>
  <c r="BM1684" i="2" l="1"/>
  <c r="BQ1684" i="2"/>
  <c r="BJ1684" i="2"/>
  <c r="BS1684" i="2"/>
  <c r="BN1683" i="2"/>
  <c r="BO1683" i="2" s="1"/>
  <c r="B1662" i="2"/>
  <c r="BR1663" i="2"/>
  <c r="BP1663" i="2"/>
  <c r="BH1663" i="2"/>
  <c r="BG1663" i="2"/>
  <c r="BE1663" i="2"/>
  <c r="BD1663" i="2"/>
  <c r="BC1663" i="2"/>
  <c r="BA1663" i="2"/>
  <c r="AZ1663" i="2"/>
  <c r="AX1663" i="2"/>
  <c r="AW1663" i="2"/>
  <c r="AV1663" i="2"/>
  <c r="AU1663" i="2"/>
  <c r="AT1663" i="2"/>
  <c r="AS1663" i="2"/>
  <c r="AR1663" i="2"/>
  <c r="AQ1663" i="2"/>
  <c r="AP1663" i="2"/>
  <c r="AO1663" i="2"/>
  <c r="AN1663" i="2"/>
  <c r="AL1663" i="2"/>
  <c r="AK1663" i="2"/>
  <c r="AI1663" i="2"/>
  <c r="AH1663" i="2"/>
  <c r="AF1663" i="2"/>
  <c r="AE1663" i="2"/>
  <c r="AD1663" i="2"/>
  <c r="AC1663" i="2"/>
  <c r="AB1663" i="2"/>
  <c r="Z1663" i="2"/>
  <c r="Y1663" i="2"/>
  <c r="X1663" i="2"/>
  <c r="V1663" i="2"/>
  <c r="U1663" i="2"/>
  <c r="T1663" i="2"/>
  <c r="S1663" i="2"/>
  <c r="R1663" i="2"/>
  <c r="Q1663" i="2"/>
  <c r="O1663" i="2"/>
  <c r="N1663" i="2"/>
  <c r="H1663" i="2"/>
  <c r="G1663" i="2"/>
  <c r="BR1662" i="2"/>
  <c r="BS1662" i="2" s="1"/>
  <c r="BP1662" i="2"/>
  <c r="BQ1662" i="2" s="1"/>
  <c r="BM1662" i="2"/>
  <c r="BS1663" i="2" l="1"/>
  <c r="BN1684" i="2"/>
  <c r="BO1684" i="2" s="1"/>
  <c r="BM1663" i="2"/>
  <c r="BQ1663" i="2"/>
  <c r="BN1662" i="2"/>
  <c r="BO1662" i="2" s="1"/>
  <c r="BJ1663" i="2"/>
  <c r="BL362" i="2"/>
  <c r="BK362" i="2"/>
  <c r="BH362" i="2"/>
  <c r="BG362" i="2"/>
  <c r="BE362" i="2"/>
  <c r="BD362" i="2"/>
  <c r="BC362" i="2"/>
  <c r="BA362" i="2"/>
  <c r="AZ362" i="2"/>
  <c r="C361" i="2"/>
  <c r="AV361" i="2" s="1"/>
  <c r="B166" i="2"/>
  <c r="C166" i="2"/>
  <c r="G166" i="2" s="1"/>
  <c r="AZ167" i="2"/>
  <c r="BA167" i="2"/>
  <c r="BC167" i="2"/>
  <c r="BD167" i="2"/>
  <c r="BE167" i="2"/>
  <c r="BG167" i="2"/>
  <c r="BH167" i="2"/>
  <c r="BK167" i="2"/>
  <c r="BL167" i="2"/>
  <c r="B222" i="2"/>
  <c r="C222" i="2"/>
  <c r="I222" i="2" s="1"/>
  <c r="AZ223" i="2"/>
  <c r="BA223" i="2"/>
  <c r="BC223" i="2"/>
  <c r="BD223" i="2"/>
  <c r="BE223" i="2"/>
  <c r="BG223" i="2"/>
  <c r="BH223" i="2"/>
  <c r="BK223" i="2"/>
  <c r="BL223" i="2"/>
  <c r="G167" i="2" l="1"/>
  <c r="BJ167" i="2" s="1"/>
  <c r="BN1663" i="2"/>
  <c r="BO1663" i="2" s="1"/>
  <c r="AV362" i="2"/>
  <c r="AS361" i="2"/>
  <c r="I361" i="2"/>
  <c r="AW361" i="2"/>
  <c r="N361" i="2"/>
  <c r="N362" i="2" s="1"/>
  <c r="AA361" i="2"/>
  <c r="AE361" i="2"/>
  <c r="R361" i="2"/>
  <c r="AI361" i="2"/>
  <c r="V361" i="2"/>
  <c r="AO361" i="2"/>
  <c r="J361" i="2"/>
  <c r="O361" i="2"/>
  <c r="S361" i="2"/>
  <c r="X361" i="2"/>
  <c r="AB361" i="2"/>
  <c r="AF361" i="2"/>
  <c r="AK361" i="2"/>
  <c r="AP361" i="2"/>
  <c r="AT361" i="2"/>
  <c r="AX361" i="2"/>
  <c r="G361" i="2"/>
  <c r="K361" i="2"/>
  <c r="P361" i="2"/>
  <c r="T361" i="2"/>
  <c r="Y361" i="2"/>
  <c r="Y362" i="2" s="1"/>
  <c r="AC361" i="2"/>
  <c r="AG361" i="2"/>
  <c r="AL361" i="2"/>
  <c r="AQ361" i="2"/>
  <c r="AU361" i="2"/>
  <c r="H361" i="2"/>
  <c r="M361" i="2"/>
  <c r="Q361" i="2"/>
  <c r="U361" i="2"/>
  <c r="Z361" i="2"/>
  <c r="AD361" i="2"/>
  <c r="AH361" i="2"/>
  <c r="AN361" i="2"/>
  <c r="AR361" i="2"/>
  <c r="AP166" i="2"/>
  <c r="X166" i="2"/>
  <c r="AK166" i="2"/>
  <c r="S166" i="2"/>
  <c r="AX166" i="2"/>
  <c r="AF166" i="2"/>
  <c r="O166" i="2"/>
  <c r="AT166" i="2"/>
  <c r="AB166" i="2"/>
  <c r="J166" i="2"/>
  <c r="AW166" i="2"/>
  <c r="AS166" i="2"/>
  <c r="AO166" i="2"/>
  <c r="AI166" i="2"/>
  <c r="AE166" i="2"/>
  <c r="AA166" i="2"/>
  <c r="V166" i="2"/>
  <c r="R166" i="2"/>
  <c r="N166" i="2"/>
  <c r="N167" i="2" s="1"/>
  <c r="I166" i="2"/>
  <c r="AV166" i="2"/>
  <c r="AR166" i="2"/>
  <c r="AN166" i="2"/>
  <c r="AH166" i="2"/>
  <c r="AD166" i="2"/>
  <c r="Z166" i="2"/>
  <c r="U166" i="2"/>
  <c r="Q166" i="2"/>
  <c r="M166" i="2"/>
  <c r="H166" i="2"/>
  <c r="AU166" i="2"/>
  <c r="AQ166" i="2"/>
  <c r="AL166" i="2"/>
  <c r="AG166" i="2"/>
  <c r="AC166" i="2"/>
  <c r="Y166" i="2"/>
  <c r="Y167" i="2" s="1"/>
  <c r="T166" i="2"/>
  <c r="P166" i="2"/>
  <c r="K166" i="2"/>
  <c r="AX222" i="2"/>
  <c r="AR222" i="2"/>
  <c r="AL222" i="2"/>
  <c r="AF222" i="2"/>
  <c r="Z222" i="2"/>
  <c r="T222" i="2"/>
  <c r="O222" i="2"/>
  <c r="H222" i="2"/>
  <c r="AT222" i="2"/>
  <c r="AN222" i="2"/>
  <c r="AG222" i="2"/>
  <c r="AB222" i="2"/>
  <c r="U222" i="2"/>
  <c r="P222" i="2"/>
  <c r="J222" i="2"/>
  <c r="AV222" i="2"/>
  <c r="AQ222" i="2"/>
  <c r="AK222" i="2"/>
  <c r="AD222" i="2"/>
  <c r="Y222" i="2"/>
  <c r="Y223" i="2" s="1"/>
  <c r="S222" i="2"/>
  <c r="M222" i="2"/>
  <c r="G222" i="2"/>
  <c r="AU222" i="2"/>
  <c r="AP222" i="2"/>
  <c r="AH222" i="2"/>
  <c r="AC222" i="2"/>
  <c r="X222" i="2"/>
  <c r="Q222" i="2"/>
  <c r="K222" i="2"/>
  <c r="I223" i="2"/>
  <c r="AW222" i="2"/>
  <c r="AS222" i="2"/>
  <c r="AO222" i="2"/>
  <c r="AI222" i="2"/>
  <c r="AE222" i="2"/>
  <c r="AA222" i="2"/>
  <c r="V222" i="2"/>
  <c r="R222" i="2"/>
  <c r="N222" i="2"/>
  <c r="N223" i="2" s="1"/>
  <c r="BR893" i="2"/>
  <c r="BP893" i="2"/>
  <c r="BL893" i="2"/>
  <c r="BK893" i="2"/>
  <c r="BH893" i="2"/>
  <c r="BG893" i="2"/>
  <c r="BE893" i="2"/>
  <c r="BD893" i="2"/>
  <c r="BC893" i="2"/>
  <c r="BA893" i="2"/>
  <c r="AZ893" i="2"/>
  <c r="AX893" i="2"/>
  <c r="AW893" i="2"/>
  <c r="AV893" i="2"/>
  <c r="AU893" i="2"/>
  <c r="AT893" i="2"/>
  <c r="AS893" i="2"/>
  <c r="AR893" i="2"/>
  <c r="AQ893" i="2"/>
  <c r="AP893" i="2"/>
  <c r="AO893" i="2"/>
  <c r="AN893" i="2"/>
  <c r="AL893" i="2"/>
  <c r="AK893" i="2"/>
  <c r="AI893" i="2"/>
  <c r="AH893" i="2"/>
  <c r="AG893" i="2"/>
  <c r="AF893" i="2"/>
  <c r="AE893" i="2"/>
  <c r="AD893" i="2"/>
  <c r="AC893" i="2"/>
  <c r="AB893" i="2"/>
  <c r="Z893" i="2"/>
  <c r="Y893" i="2"/>
  <c r="X893" i="2"/>
  <c r="V893" i="2"/>
  <c r="U893" i="2"/>
  <c r="T893" i="2"/>
  <c r="S893" i="2"/>
  <c r="R893" i="2"/>
  <c r="Q893" i="2"/>
  <c r="O893" i="2"/>
  <c r="N893" i="2"/>
  <c r="M893" i="2"/>
  <c r="H893" i="2"/>
  <c r="G893" i="2"/>
  <c r="BJ893" i="2" s="1"/>
  <c r="BR892" i="2"/>
  <c r="BS892" i="2" s="1"/>
  <c r="BP892" i="2"/>
  <c r="BQ892" i="2" s="1"/>
  <c r="BM892" i="2"/>
  <c r="B892" i="2"/>
  <c r="BR703" i="2"/>
  <c r="BP703" i="2"/>
  <c r="BL703" i="2"/>
  <c r="BK703" i="2"/>
  <c r="BH703" i="2"/>
  <c r="BG703" i="2"/>
  <c r="BE703" i="2"/>
  <c r="BD703" i="2"/>
  <c r="BC703" i="2"/>
  <c r="BA703" i="2"/>
  <c r="AZ703" i="2"/>
  <c r="AX703" i="2"/>
  <c r="AW703" i="2"/>
  <c r="AV703" i="2"/>
  <c r="AU703" i="2"/>
  <c r="AT703" i="2"/>
  <c r="AS703" i="2"/>
  <c r="AR703" i="2"/>
  <c r="AQ703" i="2"/>
  <c r="AP703" i="2"/>
  <c r="AO703" i="2"/>
  <c r="AN703" i="2"/>
  <c r="AL703" i="2"/>
  <c r="AK703" i="2"/>
  <c r="AI703" i="2"/>
  <c r="AH703" i="2"/>
  <c r="AG703" i="2"/>
  <c r="AF703" i="2"/>
  <c r="AE703" i="2"/>
  <c r="AD703" i="2"/>
  <c r="AC703" i="2"/>
  <c r="AB703" i="2"/>
  <c r="Z703" i="2"/>
  <c r="Y703" i="2"/>
  <c r="X703" i="2"/>
  <c r="V703" i="2"/>
  <c r="U703" i="2"/>
  <c r="T703" i="2"/>
  <c r="S703" i="2"/>
  <c r="R703" i="2"/>
  <c r="Q703" i="2"/>
  <c r="O703" i="2"/>
  <c r="N703" i="2"/>
  <c r="M703" i="2"/>
  <c r="H703" i="2"/>
  <c r="G703" i="2"/>
  <c r="BJ703" i="2" s="1"/>
  <c r="BR702" i="2"/>
  <c r="BS702" i="2" s="1"/>
  <c r="BP702" i="2"/>
  <c r="BQ702" i="2" s="1"/>
  <c r="BM702" i="2"/>
  <c r="B702" i="2"/>
  <c r="G223" i="2" l="1"/>
  <c r="BJ223" i="2" s="1"/>
  <c r="H223" i="2"/>
  <c r="H167" i="2"/>
  <c r="BP166" i="2"/>
  <c r="BQ166" i="2" s="1"/>
  <c r="H362" i="2"/>
  <c r="I362" i="2"/>
  <c r="M167" i="2"/>
  <c r="BS703" i="2"/>
  <c r="J167" i="2"/>
  <c r="BP167" i="2" s="1"/>
  <c r="V223" i="2"/>
  <c r="AO223" i="2"/>
  <c r="AH223" i="2"/>
  <c r="M223" i="2"/>
  <c r="AK223" i="2"/>
  <c r="P223" i="2"/>
  <c r="AN223" i="2"/>
  <c r="O223" i="2"/>
  <c r="AL223" i="2"/>
  <c r="P167" i="2"/>
  <c r="AG167" i="2"/>
  <c r="U167" i="2"/>
  <c r="AN167" i="2"/>
  <c r="AE167" i="2"/>
  <c r="AW167" i="2"/>
  <c r="O167" i="2"/>
  <c r="AK167" i="2"/>
  <c r="AN362" i="2"/>
  <c r="U362" i="2"/>
  <c r="AU362" i="2"/>
  <c r="AC362" i="2"/>
  <c r="AP362" i="2"/>
  <c r="X362" i="2"/>
  <c r="AO362" i="2"/>
  <c r="AE362" i="2"/>
  <c r="AA223" i="2"/>
  <c r="AS223" i="2"/>
  <c r="Q223" i="2"/>
  <c r="AP223" i="2"/>
  <c r="S223" i="2"/>
  <c r="AQ223" i="2"/>
  <c r="U223" i="2"/>
  <c r="AT223" i="2"/>
  <c r="T223" i="2"/>
  <c r="AR223" i="2"/>
  <c r="T167" i="2"/>
  <c r="AL167" i="2"/>
  <c r="Z167" i="2"/>
  <c r="AR167" i="2"/>
  <c r="R167" i="2"/>
  <c r="AI167" i="2"/>
  <c r="AF167" i="2"/>
  <c r="X167" i="2"/>
  <c r="AH362" i="2"/>
  <c r="Q362" i="2"/>
  <c r="AQ362" i="2"/>
  <c r="AK362" i="2"/>
  <c r="S362" i="2"/>
  <c r="V362" i="2"/>
  <c r="AA362" i="2"/>
  <c r="AS362" i="2"/>
  <c r="AE223" i="2"/>
  <c r="X223" i="2"/>
  <c r="AV223" i="2"/>
  <c r="AB223" i="2"/>
  <c r="Z223" i="2"/>
  <c r="AX223" i="2"/>
  <c r="AQ167" i="2"/>
  <c r="AD167" i="2"/>
  <c r="AV167" i="2"/>
  <c r="V167" i="2"/>
  <c r="AO167" i="2"/>
  <c r="AB167" i="2"/>
  <c r="AX167" i="2"/>
  <c r="AP167" i="2"/>
  <c r="AD362" i="2"/>
  <c r="M362" i="2"/>
  <c r="AL362" i="2"/>
  <c r="T362" i="2"/>
  <c r="AX362" i="2"/>
  <c r="AF362" i="2"/>
  <c r="O362" i="2"/>
  <c r="AI362" i="2"/>
  <c r="AW223" i="2"/>
  <c r="AU223" i="2"/>
  <c r="R223" i="2"/>
  <c r="AI223" i="2"/>
  <c r="AC223" i="2"/>
  <c r="AD223" i="2"/>
  <c r="AG223" i="2"/>
  <c r="AF223" i="2"/>
  <c r="AC167" i="2"/>
  <c r="AU167" i="2"/>
  <c r="Q167" i="2"/>
  <c r="AH167" i="2"/>
  <c r="AA167" i="2"/>
  <c r="AS167" i="2"/>
  <c r="AT167" i="2"/>
  <c r="S167" i="2"/>
  <c r="AR362" i="2"/>
  <c r="Z362" i="2"/>
  <c r="AG362" i="2"/>
  <c r="P362" i="2"/>
  <c r="AT362" i="2"/>
  <c r="AB362" i="2"/>
  <c r="R362" i="2"/>
  <c r="AW362" i="2"/>
  <c r="BR361" i="2"/>
  <c r="BS361" i="2" s="1"/>
  <c r="K362" i="2"/>
  <c r="BR362" i="2" s="1"/>
  <c r="G362" i="2"/>
  <c r="BM361" i="2"/>
  <c r="J362" i="2"/>
  <c r="BP362" i="2" s="1"/>
  <c r="BP361" i="2"/>
  <c r="BQ361" i="2" s="1"/>
  <c r="BM166" i="2"/>
  <c r="BR166" i="2"/>
  <c r="BS166" i="2" s="1"/>
  <c r="K167" i="2"/>
  <c r="BR167" i="2" s="1"/>
  <c r="I167" i="2"/>
  <c r="BR222" i="2"/>
  <c r="BS222" i="2" s="1"/>
  <c r="K223" i="2"/>
  <c r="BR223" i="2" s="1"/>
  <c r="BP222" i="2"/>
  <c r="BQ222" i="2" s="1"/>
  <c r="J223" i="2"/>
  <c r="BP223" i="2" s="1"/>
  <c r="BM222" i="2"/>
  <c r="BM703" i="2"/>
  <c r="BQ893" i="2"/>
  <c r="BQ703" i="2"/>
  <c r="BS893" i="2"/>
  <c r="BN892" i="2"/>
  <c r="BO892" i="2" s="1"/>
  <c r="BM893" i="2"/>
  <c r="BN702" i="2"/>
  <c r="BO702" i="2" s="1"/>
  <c r="K1638" i="2"/>
  <c r="J1638" i="2"/>
  <c r="K1634" i="2"/>
  <c r="J1634" i="2"/>
  <c r="K1632" i="2"/>
  <c r="J1632" i="2"/>
  <c r="BN703" i="2" l="1"/>
  <c r="BO703" i="2" s="1"/>
  <c r="BS362" i="2"/>
  <c r="BM223" i="2"/>
  <c r="BM167" i="2"/>
  <c r="BQ223" i="2"/>
  <c r="BQ362" i="2"/>
  <c r="BS223" i="2"/>
  <c r="BN361" i="2"/>
  <c r="BO361" i="2" s="1"/>
  <c r="BJ362" i="2"/>
  <c r="BM362" i="2"/>
  <c r="BQ167" i="2"/>
  <c r="BS167" i="2"/>
  <c r="BN166" i="2"/>
  <c r="BO166" i="2" s="1"/>
  <c r="BN222" i="2"/>
  <c r="BO222" i="2" s="1"/>
  <c r="BN893" i="2"/>
  <c r="BO893" i="2" s="1"/>
  <c r="BR1660" i="2"/>
  <c r="BP1660" i="2"/>
  <c r="BL1660" i="2"/>
  <c r="BK1660" i="2"/>
  <c r="BH1660" i="2"/>
  <c r="BG1660" i="2"/>
  <c r="BE1660" i="2"/>
  <c r="BD1660" i="2"/>
  <c r="BC1660" i="2"/>
  <c r="BA1660" i="2"/>
  <c r="AZ1660" i="2"/>
  <c r="AX1660" i="2"/>
  <c r="AW1660" i="2"/>
  <c r="AV1660" i="2"/>
  <c r="AU1660" i="2"/>
  <c r="AT1660" i="2"/>
  <c r="AS1660" i="2"/>
  <c r="AR1660" i="2"/>
  <c r="AQ1660" i="2"/>
  <c r="AP1660" i="2"/>
  <c r="AO1660" i="2"/>
  <c r="AN1660" i="2"/>
  <c r="AL1660" i="2"/>
  <c r="AK1660" i="2"/>
  <c r="AI1660" i="2"/>
  <c r="AH1660" i="2"/>
  <c r="AG1660" i="2"/>
  <c r="AF1660" i="2"/>
  <c r="AE1660" i="2"/>
  <c r="AD1660" i="2"/>
  <c r="AC1660" i="2"/>
  <c r="AB1660" i="2"/>
  <c r="Z1660" i="2"/>
  <c r="Y1660" i="2"/>
  <c r="X1660" i="2"/>
  <c r="V1660" i="2"/>
  <c r="U1660" i="2"/>
  <c r="T1660" i="2"/>
  <c r="S1660" i="2"/>
  <c r="R1660" i="2"/>
  <c r="Q1660" i="2"/>
  <c r="O1660" i="2"/>
  <c r="N1660" i="2"/>
  <c r="M1660" i="2"/>
  <c r="H1660" i="2"/>
  <c r="G1660" i="2"/>
  <c r="BJ1660" i="2" s="1"/>
  <c r="BR1659" i="2"/>
  <c r="BS1659" i="2" s="1"/>
  <c r="BP1659" i="2"/>
  <c r="BQ1659" i="2" s="1"/>
  <c r="BM1659" i="2"/>
  <c r="B1659" i="2"/>
  <c r="BR1658" i="2"/>
  <c r="BP1658" i="2"/>
  <c r="BL1658" i="2"/>
  <c r="BK1658" i="2"/>
  <c r="BH1658" i="2"/>
  <c r="BG1658" i="2"/>
  <c r="BE1658" i="2"/>
  <c r="BD1658" i="2"/>
  <c r="BC1658" i="2"/>
  <c r="BA1658" i="2"/>
  <c r="AZ1658" i="2"/>
  <c r="AX1658" i="2"/>
  <c r="AW1658" i="2"/>
  <c r="AV1658" i="2"/>
  <c r="AU1658" i="2"/>
  <c r="AT1658" i="2"/>
  <c r="AS1658" i="2"/>
  <c r="AR1658" i="2"/>
  <c r="AQ1658" i="2"/>
  <c r="AP1658" i="2"/>
  <c r="AO1658" i="2"/>
  <c r="AN1658" i="2"/>
  <c r="AL1658" i="2"/>
  <c r="AK1658" i="2"/>
  <c r="AI1658" i="2"/>
  <c r="AH1658" i="2"/>
  <c r="AG1658" i="2"/>
  <c r="AF1658" i="2"/>
  <c r="AE1658" i="2"/>
  <c r="AD1658" i="2"/>
  <c r="AC1658" i="2"/>
  <c r="AB1658" i="2"/>
  <c r="Z1658" i="2"/>
  <c r="Y1658" i="2"/>
  <c r="X1658" i="2"/>
  <c r="V1658" i="2"/>
  <c r="U1658" i="2"/>
  <c r="T1658" i="2"/>
  <c r="S1658" i="2"/>
  <c r="R1658" i="2"/>
  <c r="Q1658" i="2"/>
  <c r="O1658" i="2"/>
  <c r="N1658" i="2"/>
  <c r="M1658" i="2"/>
  <c r="H1658" i="2"/>
  <c r="G1658" i="2"/>
  <c r="BJ1658" i="2" s="1"/>
  <c r="BR1657" i="2"/>
  <c r="BS1657" i="2" s="1"/>
  <c r="BP1657" i="2"/>
  <c r="BQ1657" i="2" s="1"/>
  <c r="BM1657" i="2"/>
  <c r="B1657" i="2"/>
  <c r="BR1656" i="2"/>
  <c r="BP1656" i="2"/>
  <c r="BL1656" i="2"/>
  <c r="BK1656" i="2"/>
  <c r="BH1656" i="2"/>
  <c r="BG1656" i="2"/>
  <c r="BE1656" i="2"/>
  <c r="BD1656" i="2"/>
  <c r="BC1656" i="2"/>
  <c r="BA1656" i="2"/>
  <c r="AZ1656" i="2"/>
  <c r="AX1656" i="2"/>
  <c r="AW1656" i="2"/>
  <c r="AV1656" i="2"/>
  <c r="AU1656" i="2"/>
  <c r="AT1656" i="2"/>
  <c r="AS1656" i="2"/>
  <c r="AR1656" i="2"/>
  <c r="AQ1656" i="2"/>
  <c r="AP1656" i="2"/>
  <c r="AO1656" i="2"/>
  <c r="AN1656" i="2"/>
  <c r="AL1656" i="2"/>
  <c r="AK1656" i="2"/>
  <c r="AI1656" i="2"/>
  <c r="AH1656" i="2"/>
  <c r="AG1656" i="2"/>
  <c r="AF1656" i="2"/>
  <c r="AE1656" i="2"/>
  <c r="AD1656" i="2"/>
  <c r="AC1656" i="2"/>
  <c r="AB1656" i="2"/>
  <c r="Z1656" i="2"/>
  <c r="Y1656" i="2"/>
  <c r="X1656" i="2"/>
  <c r="V1656" i="2"/>
  <c r="U1656" i="2"/>
  <c r="T1656" i="2"/>
  <c r="S1656" i="2"/>
  <c r="R1656" i="2"/>
  <c r="Q1656" i="2"/>
  <c r="O1656" i="2"/>
  <c r="N1656" i="2"/>
  <c r="M1656" i="2"/>
  <c r="H1656" i="2"/>
  <c r="G1656" i="2"/>
  <c r="BJ1656" i="2" s="1"/>
  <c r="BR1655" i="2"/>
  <c r="BS1655" i="2" s="1"/>
  <c r="BP1655" i="2"/>
  <c r="BQ1655" i="2" s="1"/>
  <c r="BM1655" i="2"/>
  <c r="B1655" i="2"/>
  <c r="BN362" i="2" l="1"/>
  <c r="BO362" i="2" s="1"/>
  <c r="BQ1656" i="2"/>
  <c r="BN223" i="2"/>
  <c r="BO223" i="2" s="1"/>
  <c r="BS1656" i="2"/>
  <c r="BN1657" i="2"/>
  <c r="BO1657" i="2" s="1"/>
  <c r="BN167" i="2"/>
  <c r="BO167" i="2" s="1"/>
  <c r="BS1658" i="2"/>
  <c r="BN1659" i="2"/>
  <c r="BO1659" i="2" s="1"/>
  <c r="BQ1660" i="2"/>
  <c r="BQ1658" i="2"/>
  <c r="BS1660" i="2"/>
  <c r="BN1655" i="2"/>
  <c r="BO1655" i="2" s="1"/>
  <c r="BM1656" i="2"/>
  <c r="BM1658" i="2"/>
  <c r="BM1660" i="2"/>
  <c r="I1654" i="2"/>
  <c r="BN1656" i="2" l="1"/>
  <c r="BO1656" i="2" s="1"/>
  <c r="BN1658" i="2"/>
  <c r="BO1658" i="2" s="1"/>
  <c r="BN1660" i="2"/>
  <c r="BO1660" i="2" s="1"/>
  <c r="K1636" i="2"/>
  <c r="J1636" i="2"/>
  <c r="I1636" i="2" l="1"/>
  <c r="BL1654" i="2" l="1"/>
  <c r="BK1654" i="2"/>
  <c r="BH1654" i="2"/>
  <c r="BG1654" i="2"/>
  <c r="BE1654" i="2"/>
  <c r="BD1654" i="2"/>
  <c r="BC1654" i="2"/>
  <c r="BA1654" i="2"/>
  <c r="AZ1654" i="2"/>
  <c r="AX1654" i="2"/>
  <c r="AW1654" i="2"/>
  <c r="AV1654" i="2"/>
  <c r="AU1654" i="2"/>
  <c r="AT1654" i="2"/>
  <c r="AS1654" i="2"/>
  <c r="AR1654" i="2"/>
  <c r="AQ1654" i="2"/>
  <c r="AP1654" i="2"/>
  <c r="AO1654" i="2"/>
  <c r="AN1654" i="2"/>
  <c r="AL1654" i="2"/>
  <c r="AK1654" i="2"/>
  <c r="AI1654" i="2"/>
  <c r="AH1654" i="2"/>
  <c r="AG1654" i="2"/>
  <c r="AF1654" i="2"/>
  <c r="AE1654" i="2"/>
  <c r="AD1654" i="2"/>
  <c r="AC1654" i="2"/>
  <c r="AB1654" i="2"/>
  <c r="Z1654" i="2"/>
  <c r="Y1654" i="2"/>
  <c r="X1654" i="2"/>
  <c r="V1654" i="2"/>
  <c r="U1654" i="2"/>
  <c r="T1654" i="2"/>
  <c r="S1654" i="2"/>
  <c r="R1654" i="2"/>
  <c r="Q1654" i="2"/>
  <c r="O1654" i="2"/>
  <c r="N1654" i="2"/>
  <c r="M1654" i="2"/>
  <c r="K1654" i="2"/>
  <c r="BR1654" i="2" s="1"/>
  <c r="J1654" i="2"/>
  <c r="BP1654" i="2" s="1"/>
  <c r="H1654" i="2"/>
  <c r="G1654" i="2"/>
  <c r="BJ1654" i="2" s="1"/>
  <c r="BR1653" i="2"/>
  <c r="BS1653" i="2" s="1"/>
  <c r="BP1653" i="2"/>
  <c r="BQ1653" i="2" s="1"/>
  <c r="BM1653" i="2"/>
  <c r="B1653" i="2"/>
  <c r="BQ1654" i="2" l="1"/>
  <c r="BN1653" i="2"/>
  <c r="BO1653" i="2" s="1"/>
  <c r="BS1654" i="2"/>
  <c r="BM1654" i="2"/>
  <c r="K667" i="2"/>
  <c r="J667" i="2"/>
  <c r="AA1636" i="2"/>
  <c r="BN1654" i="2" l="1"/>
  <c r="BO1654" i="2" s="1"/>
  <c r="Q1636" i="2"/>
  <c r="P1636" i="2"/>
  <c r="BR1648" i="2" l="1"/>
  <c r="BP1648" i="2"/>
  <c r="BL1648" i="2"/>
  <c r="BK1648" i="2"/>
  <c r="BH1648" i="2"/>
  <c r="BG1648" i="2"/>
  <c r="BE1648" i="2"/>
  <c r="BD1648" i="2"/>
  <c r="BC1648" i="2"/>
  <c r="BA1648" i="2"/>
  <c r="AZ1648" i="2"/>
  <c r="AX1648" i="2"/>
  <c r="AW1648" i="2"/>
  <c r="AV1648" i="2"/>
  <c r="AU1648" i="2"/>
  <c r="AT1648" i="2"/>
  <c r="AS1648" i="2"/>
  <c r="AR1648" i="2"/>
  <c r="AQ1648" i="2"/>
  <c r="AP1648" i="2"/>
  <c r="AO1648" i="2"/>
  <c r="AN1648" i="2"/>
  <c r="AL1648" i="2"/>
  <c r="AK1648" i="2"/>
  <c r="AI1648" i="2"/>
  <c r="AH1648" i="2"/>
  <c r="AG1648" i="2"/>
  <c r="AF1648" i="2"/>
  <c r="AE1648" i="2"/>
  <c r="AD1648" i="2"/>
  <c r="AC1648" i="2"/>
  <c r="AB1648" i="2"/>
  <c r="Z1648" i="2"/>
  <c r="Y1648" i="2"/>
  <c r="X1648" i="2"/>
  <c r="V1648" i="2"/>
  <c r="U1648" i="2"/>
  <c r="T1648" i="2"/>
  <c r="S1648" i="2"/>
  <c r="R1648" i="2"/>
  <c r="Q1648" i="2"/>
  <c r="O1648" i="2"/>
  <c r="N1648" i="2"/>
  <c r="M1648" i="2"/>
  <c r="H1648" i="2"/>
  <c r="G1648" i="2"/>
  <c r="BR1647" i="2"/>
  <c r="BS1647" i="2" s="1"/>
  <c r="BP1647" i="2"/>
  <c r="BQ1647" i="2" s="1"/>
  <c r="BM1647" i="2"/>
  <c r="B1647" i="2"/>
  <c r="BR1646" i="2"/>
  <c r="BP1646" i="2"/>
  <c r="BL1646" i="2"/>
  <c r="BK1646" i="2"/>
  <c r="BH1646" i="2"/>
  <c r="BG1646" i="2"/>
  <c r="BE1646" i="2"/>
  <c r="BD1646" i="2"/>
  <c r="BC1646" i="2"/>
  <c r="BA1646" i="2"/>
  <c r="AZ1646" i="2"/>
  <c r="AX1646" i="2"/>
  <c r="AW1646" i="2"/>
  <c r="AV1646" i="2"/>
  <c r="AU1646" i="2"/>
  <c r="AT1646" i="2"/>
  <c r="AS1646" i="2"/>
  <c r="AR1646" i="2"/>
  <c r="AQ1646" i="2"/>
  <c r="AP1646" i="2"/>
  <c r="AO1646" i="2"/>
  <c r="AN1646" i="2"/>
  <c r="AL1646" i="2"/>
  <c r="AK1646" i="2"/>
  <c r="AI1646" i="2"/>
  <c r="AH1646" i="2"/>
  <c r="AG1646" i="2"/>
  <c r="AF1646" i="2"/>
  <c r="AE1646" i="2"/>
  <c r="AD1646" i="2"/>
  <c r="AC1646" i="2"/>
  <c r="AB1646" i="2"/>
  <c r="Z1646" i="2"/>
  <c r="Y1646" i="2"/>
  <c r="X1646" i="2"/>
  <c r="V1646" i="2"/>
  <c r="U1646" i="2"/>
  <c r="T1646" i="2"/>
  <c r="S1646" i="2"/>
  <c r="R1646" i="2"/>
  <c r="Q1646" i="2"/>
  <c r="O1646" i="2"/>
  <c r="N1646" i="2"/>
  <c r="M1646" i="2"/>
  <c r="H1646" i="2"/>
  <c r="G1646" i="2"/>
  <c r="BJ1646" i="2" s="1"/>
  <c r="BR1645" i="2"/>
  <c r="BS1645" i="2" s="1"/>
  <c r="BP1645" i="2"/>
  <c r="BQ1645" i="2" s="1"/>
  <c r="BM1645" i="2"/>
  <c r="B1645" i="2"/>
  <c r="BN1647" i="2" l="1"/>
  <c r="BO1647" i="2" s="1"/>
  <c r="BM1648" i="2"/>
  <c r="BQ1648" i="2"/>
  <c r="BS1648" i="2"/>
  <c r="BS1646" i="2"/>
  <c r="BJ1648" i="2"/>
  <c r="BQ1646" i="2"/>
  <c r="BN1645" i="2"/>
  <c r="BO1645" i="2" s="1"/>
  <c r="BM1646" i="2"/>
  <c r="BR1652" i="2"/>
  <c r="BP1652" i="2"/>
  <c r="BL1652" i="2"/>
  <c r="BK1652" i="2"/>
  <c r="BH1652" i="2"/>
  <c r="BG1652" i="2"/>
  <c r="BE1652" i="2"/>
  <c r="BD1652" i="2"/>
  <c r="BC1652" i="2"/>
  <c r="BA1652" i="2"/>
  <c r="AZ1652" i="2"/>
  <c r="AX1652" i="2"/>
  <c r="AW1652" i="2"/>
  <c r="AV1652" i="2"/>
  <c r="AU1652" i="2"/>
  <c r="AT1652" i="2"/>
  <c r="AS1652" i="2"/>
  <c r="AR1652" i="2"/>
  <c r="AQ1652" i="2"/>
  <c r="AP1652" i="2"/>
  <c r="AO1652" i="2"/>
  <c r="AN1652" i="2"/>
  <c r="AL1652" i="2"/>
  <c r="AK1652" i="2"/>
  <c r="AI1652" i="2"/>
  <c r="AH1652" i="2"/>
  <c r="AG1652" i="2"/>
  <c r="AF1652" i="2"/>
  <c r="AE1652" i="2"/>
  <c r="AD1652" i="2"/>
  <c r="AC1652" i="2"/>
  <c r="AB1652" i="2"/>
  <c r="Z1652" i="2"/>
  <c r="Y1652" i="2"/>
  <c r="X1652" i="2"/>
  <c r="V1652" i="2"/>
  <c r="U1652" i="2"/>
  <c r="T1652" i="2"/>
  <c r="S1652" i="2"/>
  <c r="R1652" i="2"/>
  <c r="Q1652" i="2"/>
  <c r="O1652" i="2"/>
  <c r="N1652" i="2"/>
  <c r="M1652" i="2"/>
  <c r="H1652" i="2"/>
  <c r="G1652" i="2"/>
  <c r="BR1651" i="2"/>
  <c r="BS1651" i="2" s="1"/>
  <c r="BP1651" i="2"/>
  <c r="BQ1651" i="2" s="1"/>
  <c r="BM1651" i="2"/>
  <c r="B1651" i="2"/>
  <c r="BN1648" i="2" l="1"/>
  <c r="BO1648" i="2" s="1"/>
  <c r="BM1652" i="2"/>
  <c r="BN1646" i="2"/>
  <c r="BO1646" i="2" s="1"/>
  <c r="BN1651" i="2"/>
  <c r="BO1651" i="2" s="1"/>
  <c r="BQ1652" i="2"/>
  <c r="BJ1652" i="2"/>
  <c r="BS1652" i="2"/>
  <c r="BR1636" i="2"/>
  <c r="BP1636" i="2"/>
  <c r="BL1636" i="2"/>
  <c r="BK1636" i="2"/>
  <c r="BH1636" i="2"/>
  <c r="BG1636" i="2"/>
  <c r="BE1636" i="2"/>
  <c r="BD1636" i="2"/>
  <c r="BC1636" i="2"/>
  <c r="BA1636" i="2"/>
  <c r="AZ1636" i="2"/>
  <c r="AX1636" i="2"/>
  <c r="AW1636" i="2"/>
  <c r="AV1636" i="2"/>
  <c r="AU1636" i="2"/>
  <c r="AT1636" i="2"/>
  <c r="AS1636" i="2"/>
  <c r="AR1636" i="2"/>
  <c r="AQ1636" i="2"/>
  <c r="AP1636" i="2"/>
  <c r="AO1636" i="2"/>
  <c r="AN1636" i="2"/>
  <c r="AL1636" i="2"/>
  <c r="AK1636" i="2"/>
  <c r="AI1636" i="2"/>
  <c r="AH1636" i="2"/>
  <c r="AG1636" i="2"/>
  <c r="AF1636" i="2"/>
  <c r="AE1636" i="2"/>
  <c r="AD1636" i="2"/>
  <c r="AC1636" i="2"/>
  <c r="AB1636" i="2"/>
  <c r="Z1636" i="2"/>
  <c r="Y1636" i="2"/>
  <c r="X1636" i="2"/>
  <c r="V1636" i="2"/>
  <c r="U1636" i="2"/>
  <c r="T1636" i="2"/>
  <c r="S1636" i="2"/>
  <c r="R1636" i="2"/>
  <c r="O1636" i="2"/>
  <c r="N1636" i="2"/>
  <c r="M1636" i="2"/>
  <c r="H1636" i="2"/>
  <c r="G1636" i="2"/>
  <c r="BJ1636" i="2" s="1"/>
  <c r="BR1635" i="2"/>
  <c r="BS1635" i="2" s="1"/>
  <c r="BP1635" i="2"/>
  <c r="BQ1635" i="2" s="1"/>
  <c r="BM1635" i="2"/>
  <c r="B1635" i="2"/>
  <c r="BQ1636" i="2" l="1"/>
  <c r="BN1635" i="2"/>
  <c r="BO1635" i="2" s="1"/>
  <c r="BN1652" i="2"/>
  <c r="BO1652" i="2" s="1"/>
  <c r="BS1636" i="2"/>
  <c r="BM1636" i="2"/>
  <c r="BR1644" i="2"/>
  <c r="BP1644" i="2"/>
  <c r="BL1644" i="2"/>
  <c r="BK1644" i="2"/>
  <c r="BH1644" i="2"/>
  <c r="BG1644" i="2"/>
  <c r="BE1644" i="2"/>
  <c r="BD1644" i="2"/>
  <c r="BC1644" i="2"/>
  <c r="BA1644" i="2"/>
  <c r="AZ1644" i="2"/>
  <c r="AX1644" i="2"/>
  <c r="AW1644" i="2"/>
  <c r="AV1644" i="2"/>
  <c r="AU1644" i="2"/>
  <c r="AT1644" i="2"/>
  <c r="AS1644" i="2"/>
  <c r="AR1644" i="2"/>
  <c r="AQ1644" i="2"/>
  <c r="AP1644" i="2"/>
  <c r="AO1644" i="2"/>
  <c r="AN1644" i="2"/>
  <c r="AL1644" i="2"/>
  <c r="AK1644" i="2"/>
  <c r="AI1644" i="2"/>
  <c r="AH1644" i="2"/>
  <c r="AG1644" i="2"/>
  <c r="AF1644" i="2"/>
  <c r="AE1644" i="2"/>
  <c r="AD1644" i="2"/>
  <c r="AC1644" i="2"/>
  <c r="AB1644" i="2"/>
  <c r="Z1644" i="2"/>
  <c r="Y1644" i="2"/>
  <c r="X1644" i="2"/>
  <c r="V1644" i="2"/>
  <c r="U1644" i="2"/>
  <c r="T1644" i="2"/>
  <c r="S1644" i="2"/>
  <c r="R1644" i="2"/>
  <c r="Q1644" i="2"/>
  <c r="O1644" i="2"/>
  <c r="N1644" i="2"/>
  <c r="M1644" i="2"/>
  <c r="H1644" i="2"/>
  <c r="G1644" i="2"/>
  <c r="BJ1644" i="2" s="1"/>
  <c r="BR1643" i="2"/>
  <c r="BS1643" i="2" s="1"/>
  <c r="BP1643" i="2"/>
  <c r="BQ1643" i="2" s="1"/>
  <c r="BM1643" i="2"/>
  <c r="B1643" i="2"/>
  <c r="BR1642" i="2"/>
  <c r="BP1642" i="2"/>
  <c r="BL1642" i="2"/>
  <c r="BK1642" i="2"/>
  <c r="BH1642" i="2"/>
  <c r="BG1642" i="2"/>
  <c r="BE1642" i="2"/>
  <c r="BD1642" i="2"/>
  <c r="BC1642" i="2"/>
  <c r="BA1642" i="2"/>
  <c r="AZ1642" i="2"/>
  <c r="AX1642" i="2"/>
  <c r="AW1642" i="2"/>
  <c r="AV1642" i="2"/>
  <c r="AU1642" i="2"/>
  <c r="AT1642" i="2"/>
  <c r="AS1642" i="2"/>
  <c r="AR1642" i="2"/>
  <c r="AQ1642" i="2"/>
  <c r="AP1642" i="2"/>
  <c r="AO1642" i="2"/>
  <c r="AN1642" i="2"/>
  <c r="AL1642" i="2"/>
  <c r="AK1642" i="2"/>
  <c r="AI1642" i="2"/>
  <c r="AH1642" i="2"/>
  <c r="AG1642" i="2"/>
  <c r="AF1642" i="2"/>
  <c r="AE1642" i="2"/>
  <c r="AD1642" i="2"/>
  <c r="AC1642" i="2"/>
  <c r="AB1642" i="2"/>
  <c r="Z1642" i="2"/>
  <c r="Y1642" i="2"/>
  <c r="X1642" i="2"/>
  <c r="V1642" i="2"/>
  <c r="U1642" i="2"/>
  <c r="T1642" i="2"/>
  <c r="S1642" i="2"/>
  <c r="R1642" i="2"/>
  <c r="Q1642" i="2"/>
  <c r="O1642" i="2"/>
  <c r="N1642" i="2"/>
  <c r="M1642" i="2"/>
  <c r="H1642" i="2"/>
  <c r="G1642" i="2"/>
  <c r="BJ1642" i="2" s="1"/>
  <c r="BR1641" i="2"/>
  <c r="BS1641" i="2" s="1"/>
  <c r="BP1641" i="2"/>
  <c r="BQ1641" i="2" s="1"/>
  <c r="BM1641" i="2"/>
  <c r="B1641" i="2"/>
  <c r="BR1638" i="2"/>
  <c r="BP1638" i="2"/>
  <c r="BL1638" i="2"/>
  <c r="BK1638" i="2"/>
  <c r="BH1638" i="2"/>
  <c r="BG1638" i="2"/>
  <c r="BE1638" i="2"/>
  <c r="BD1638" i="2"/>
  <c r="BC1638" i="2"/>
  <c r="BA1638" i="2"/>
  <c r="AZ1638" i="2"/>
  <c r="AX1638" i="2"/>
  <c r="AW1638" i="2"/>
  <c r="AV1638" i="2"/>
  <c r="AU1638" i="2"/>
  <c r="AT1638" i="2"/>
  <c r="AS1638" i="2"/>
  <c r="AR1638" i="2"/>
  <c r="AQ1638" i="2"/>
  <c r="AP1638" i="2"/>
  <c r="AO1638" i="2"/>
  <c r="AN1638" i="2"/>
  <c r="AL1638" i="2"/>
  <c r="AK1638" i="2"/>
  <c r="AI1638" i="2"/>
  <c r="AH1638" i="2"/>
  <c r="AG1638" i="2"/>
  <c r="AF1638" i="2"/>
  <c r="AE1638" i="2"/>
  <c r="AD1638" i="2"/>
  <c r="AC1638" i="2"/>
  <c r="AB1638" i="2"/>
  <c r="Z1638" i="2"/>
  <c r="Y1638" i="2"/>
  <c r="X1638" i="2"/>
  <c r="V1638" i="2"/>
  <c r="U1638" i="2"/>
  <c r="T1638" i="2"/>
  <c r="S1638" i="2"/>
  <c r="R1638" i="2"/>
  <c r="Q1638" i="2"/>
  <c r="O1638" i="2"/>
  <c r="N1638" i="2"/>
  <c r="M1638" i="2"/>
  <c r="H1638" i="2"/>
  <c r="G1638" i="2"/>
  <c r="BJ1638" i="2" s="1"/>
  <c r="BR1637" i="2"/>
  <c r="BS1637" i="2" s="1"/>
  <c r="BP1637" i="2"/>
  <c r="BQ1637" i="2" s="1"/>
  <c r="BM1637" i="2"/>
  <c r="B1637" i="2"/>
  <c r="BN1636" i="2" l="1"/>
  <c r="BO1636" i="2" s="1"/>
  <c r="BN1637" i="2"/>
  <c r="BO1637" i="2" s="1"/>
  <c r="BN1643" i="2"/>
  <c r="BO1643" i="2" s="1"/>
  <c r="BM1644" i="2"/>
  <c r="BS1644" i="2"/>
  <c r="BQ1644" i="2"/>
  <c r="BN1641" i="2"/>
  <c r="BO1641" i="2" s="1"/>
  <c r="BQ1638" i="2"/>
  <c r="BS1638" i="2"/>
  <c r="BQ1642" i="2"/>
  <c r="BS1642" i="2"/>
  <c r="BM1642" i="2"/>
  <c r="BM1638" i="2"/>
  <c r="BR1650" i="2"/>
  <c r="BP1650" i="2"/>
  <c r="BL1650" i="2"/>
  <c r="BK1650" i="2"/>
  <c r="BH1650" i="2"/>
  <c r="BG1650" i="2"/>
  <c r="BE1650" i="2"/>
  <c r="BD1650" i="2"/>
  <c r="BC1650" i="2"/>
  <c r="BA1650" i="2"/>
  <c r="AZ1650" i="2"/>
  <c r="AX1650" i="2"/>
  <c r="AW1650" i="2"/>
  <c r="AV1650" i="2"/>
  <c r="AU1650" i="2"/>
  <c r="AT1650" i="2"/>
  <c r="AS1650" i="2"/>
  <c r="AR1650" i="2"/>
  <c r="AQ1650" i="2"/>
  <c r="AP1650" i="2"/>
  <c r="AO1650" i="2"/>
  <c r="AN1650" i="2"/>
  <c r="AL1650" i="2"/>
  <c r="AK1650" i="2"/>
  <c r="AI1650" i="2"/>
  <c r="AH1650" i="2"/>
  <c r="AG1650" i="2"/>
  <c r="AF1650" i="2"/>
  <c r="AE1650" i="2"/>
  <c r="AD1650" i="2"/>
  <c r="AC1650" i="2"/>
  <c r="AB1650" i="2"/>
  <c r="Z1650" i="2"/>
  <c r="Y1650" i="2"/>
  <c r="X1650" i="2"/>
  <c r="V1650" i="2"/>
  <c r="U1650" i="2"/>
  <c r="T1650" i="2"/>
  <c r="S1650" i="2"/>
  <c r="R1650" i="2"/>
  <c r="Q1650" i="2"/>
  <c r="O1650" i="2"/>
  <c r="N1650" i="2"/>
  <c r="M1650" i="2"/>
  <c r="H1650" i="2"/>
  <c r="G1650" i="2"/>
  <c r="BJ1650" i="2" s="1"/>
  <c r="BR1649" i="2"/>
  <c r="BS1649" i="2" s="1"/>
  <c r="BP1649" i="2"/>
  <c r="BQ1649" i="2" s="1"/>
  <c r="BM1649" i="2"/>
  <c r="B1649" i="2"/>
  <c r="BR1640" i="2"/>
  <c r="BP1640" i="2"/>
  <c r="BL1640" i="2"/>
  <c r="BK1640" i="2"/>
  <c r="BH1640" i="2"/>
  <c r="BG1640" i="2"/>
  <c r="BE1640" i="2"/>
  <c r="BD1640" i="2"/>
  <c r="BC1640" i="2"/>
  <c r="BA1640" i="2"/>
  <c r="AZ1640" i="2"/>
  <c r="AX1640" i="2"/>
  <c r="AW1640" i="2"/>
  <c r="AV1640" i="2"/>
  <c r="AU1640" i="2"/>
  <c r="AT1640" i="2"/>
  <c r="AS1640" i="2"/>
  <c r="AR1640" i="2"/>
  <c r="AQ1640" i="2"/>
  <c r="AP1640" i="2"/>
  <c r="AO1640" i="2"/>
  <c r="AN1640" i="2"/>
  <c r="AL1640" i="2"/>
  <c r="AK1640" i="2"/>
  <c r="AI1640" i="2"/>
  <c r="AH1640" i="2"/>
  <c r="AG1640" i="2"/>
  <c r="AF1640" i="2"/>
  <c r="AE1640" i="2"/>
  <c r="AD1640" i="2"/>
  <c r="AC1640" i="2"/>
  <c r="AB1640" i="2"/>
  <c r="Z1640" i="2"/>
  <c r="Y1640" i="2"/>
  <c r="X1640" i="2"/>
  <c r="V1640" i="2"/>
  <c r="U1640" i="2"/>
  <c r="T1640" i="2"/>
  <c r="S1640" i="2"/>
  <c r="R1640" i="2"/>
  <c r="Q1640" i="2"/>
  <c r="O1640" i="2"/>
  <c r="N1640" i="2"/>
  <c r="M1640" i="2"/>
  <c r="H1640" i="2"/>
  <c r="G1640" i="2"/>
  <c r="BR1639" i="2"/>
  <c r="BS1639" i="2" s="1"/>
  <c r="BP1639" i="2"/>
  <c r="BQ1639" i="2" s="1"/>
  <c r="BM1639" i="2"/>
  <c r="B1639" i="2"/>
  <c r="BN1638" i="2" l="1"/>
  <c r="BO1638" i="2" s="1"/>
  <c r="BN1644" i="2"/>
  <c r="BO1644" i="2" s="1"/>
  <c r="BM1640" i="2"/>
  <c r="BM1650" i="2"/>
  <c r="BN1642" i="2"/>
  <c r="BO1642" i="2" s="1"/>
  <c r="BN1639" i="2"/>
  <c r="BO1639" i="2" s="1"/>
  <c r="BJ1640" i="2"/>
  <c r="BQ1640" i="2"/>
  <c r="BS1640" i="2"/>
  <c r="BS1650" i="2"/>
  <c r="BN1649" i="2"/>
  <c r="BO1649" i="2" s="1"/>
  <c r="BQ1650" i="2"/>
  <c r="BR1634" i="2"/>
  <c r="BP1634" i="2"/>
  <c r="BL1634" i="2"/>
  <c r="BK1634" i="2"/>
  <c r="BH1634" i="2"/>
  <c r="BG1634" i="2"/>
  <c r="BE1634" i="2"/>
  <c r="BD1634" i="2"/>
  <c r="BC1634" i="2"/>
  <c r="BA1634" i="2"/>
  <c r="AZ1634" i="2"/>
  <c r="AX1634" i="2"/>
  <c r="AW1634" i="2"/>
  <c r="AV1634" i="2"/>
  <c r="AU1634" i="2"/>
  <c r="AT1634" i="2"/>
  <c r="AS1634" i="2"/>
  <c r="AR1634" i="2"/>
  <c r="AQ1634" i="2"/>
  <c r="AP1634" i="2"/>
  <c r="AO1634" i="2"/>
  <c r="AN1634" i="2"/>
  <c r="AL1634" i="2"/>
  <c r="AK1634" i="2"/>
  <c r="AH1634" i="2"/>
  <c r="AG1634" i="2"/>
  <c r="AF1634" i="2"/>
  <c r="AE1634" i="2"/>
  <c r="AD1634" i="2"/>
  <c r="AC1634" i="2"/>
  <c r="AB1634" i="2"/>
  <c r="Z1634" i="2"/>
  <c r="Y1634" i="2"/>
  <c r="X1634" i="2"/>
  <c r="V1634" i="2"/>
  <c r="U1634" i="2"/>
  <c r="T1634" i="2"/>
  <c r="S1634" i="2"/>
  <c r="R1634" i="2"/>
  <c r="Q1634" i="2"/>
  <c r="O1634" i="2"/>
  <c r="N1634" i="2"/>
  <c r="M1634" i="2"/>
  <c r="H1634" i="2"/>
  <c r="G1634" i="2"/>
  <c r="BJ1634" i="2" s="1"/>
  <c r="BR1633" i="2"/>
  <c r="BS1633" i="2" s="1"/>
  <c r="BP1633" i="2"/>
  <c r="BQ1633" i="2" s="1"/>
  <c r="BM1633" i="2"/>
  <c r="B1633" i="2"/>
  <c r="BM1634" i="2" l="1"/>
  <c r="BN1650" i="2"/>
  <c r="BO1650" i="2" s="1"/>
  <c r="BN1640" i="2"/>
  <c r="BO1640" i="2" s="1"/>
  <c r="BS1634" i="2"/>
  <c r="BQ1634" i="2"/>
  <c r="BN1633" i="2"/>
  <c r="BO1633" i="2" s="1"/>
  <c r="BR1632" i="2"/>
  <c r="BP1632" i="2"/>
  <c r="BL1632" i="2"/>
  <c r="BK1632" i="2"/>
  <c r="BH1632" i="2"/>
  <c r="BG1632" i="2"/>
  <c r="BE1632" i="2"/>
  <c r="BD1632" i="2"/>
  <c r="BC1632" i="2"/>
  <c r="BA1632" i="2"/>
  <c r="AZ1632" i="2"/>
  <c r="AX1632" i="2"/>
  <c r="AW1632" i="2"/>
  <c r="AV1632" i="2"/>
  <c r="AU1632" i="2"/>
  <c r="AT1632" i="2"/>
  <c r="AS1632" i="2"/>
  <c r="AR1632" i="2"/>
  <c r="AQ1632" i="2"/>
  <c r="AP1632" i="2"/>
  <c r="AO1632" i="2"/>
  <c r="AN1632" i="2"/>
  <c r="AL1632" i="2"/>
  <c r="AK1632" i="2"/>
  <c r="AH1632" i="2"/>
  <c r="AG1632" i="2"/>
  <c r="AF1632" i="2"/>
  <c r="AE1632" i="2"/>
  <c r="AD1632" i="2"/>
  <c r="AC1632" i="2"/>
  <c r="AB1632" i="2"/>
  <c r="Z1632" i="2"/>
  <c r="Y1632" i="2"/>
  <c r="X1632" i="2"/>
  <c r="V1632" i="2"/>
  <c r="U1632" i="2"/>
  <c r="T1632" i="2"/>
  <c r="S1632" i="2"/>
  <c r="R1632" i="2"/>
  <c r="Q1632" i="2"/>
  <c r="O1632" i="2"/>
  <c r="N1632" i="2"/>
  <c r="M1632" i="2"/>
  <c r="H1632" i="2"/>
  <c r="G1632" i="2"/>
  <c r="BR1631" i="2"/>
  <c r="BS1631" i="2" s="1"/>
  <c r="BP1631" i="2"/>
  <c r="BQ1631" i="2" s="1"/>
  <c r="BM1631" i="2"/>
  <c r="B1631" i="2"/>
  <c r="BN1634" i="2" l="1"/>
  <c r="BO1634" i="2" s="1"/>
  <c r="BM1632" i="2"/>
  <c r="BQ1632" i="2"/>
  <c r="BJ1632" i="2"/>
  <c r="BS1632" i="2"/>
  <c r="BN1631" i="2"/>
  <c r="BO1631" i="2" s="1"/>
  <c r="BH1360" i="2"/>
  <c r="BG1360" i="2"/>
  <c r="BE1360" i="2"/>
  <c r="BD1360" i="2"/>
  <c r="BC1360" i="2"/>
  <c r="BB1360" i="2"/>
  <c r="BA1360" i="2"/>
  <c r="AZ1360" i="2"/>
  <c r="AX1360" i="2"/>
  <c r="AW1360" i="2"/>
  <c r="AV1360" i="2"/>
  <c r="AU1360" i="2"/>
  <c r="AT1360" i="2"/>
  <c r="AS1360" i="2"/>
  <c r="AR1360" i="2"/>
  <c r="AQ1360" i="2"/>
  <c r="AP1360" i="2"/>
  <c r="AO1360" i="2"/>
  <c r="AN1360" i="2"/>
  <c r="AL1360" i="2"/>
  <c r="AK1360" i="2"/>
  <c r="AI1360" i="2"/>
  <c r="AH1360" i="2"/>
  <c r="AG1360" i="2"/>
  <c r="AF1360" i="2"/>
  <c r="AE1360" i="2"/>
  <c r="AD1360" i="2"/>
  <c r="AC1360" i="2"/>
  <c r="AB1360" i="2"/>
  <c r="AA1360" i="2"/>
  <c r="Z1360" i="2"/>
  <c r="Y1360" i="2"/>
  <c r="X1360" i="2"/>
  <c r="V1360" i="2"/>
  <c r="U1360" i="2"/>
  <c r="T1360" i="2"/>
  <c r="S1360" i="2"/>
  <c r="R1360" i="2"/>
  <c r="Q1360" i="2"/>
  <c r="P1360" i="2"/>
  <c r="O1360" i="2"/>
  <c r="N1360" i="2"/>
  <c r="M1360" i="2"/>
  <c r="G1360" i="2"/>
  <c r="H1360" i="2"/>
  <c r="I1360" i="2"/>
  <c r="J1360" i="2"/>
  <c r="BP1360" i="2" s="1"/>
  <c r="K1360" i="2"/>
  <c r="BR1360" i="2" s="1"/>
  <c r="BR1359" i="2"/>
  <c r="BP1359" i="2"/>
  <c r="BM1359" i="2"/>
  <c r="B1359" i="2"/>
  <c r="BM1360" i="2" l="1"/>
  <c r="BN1632" i="2"/>
  <c r="BO1632" i="2" s="1"/>
  <c r="BQ1359" i="2"/>
  <c r="BS1359" i="2"/>
  <c r="BJ1360" i="2"/>
  <c r="AG1352" i="2"/>
  <c r="BN1359" i="2" l="1"/>
  <c r="BO1359" i="2" s="1"/>
  <c r="K1352" i="2"/>
  <c r="J1352" i="2"/>
  <c r="BL388" i="2" l="1"/>
  <c r="BK388" i="2"/>
  <c r="BH388" i="2"/>
  <c r="BG388" i="2"/>
  <c r="BE388" i="2"/>
  <c r="BD388" i="2"/>
  <c r="BC388" i="2"/>
  <c r="BA388" i="2"/>
  <c r="AZ388" i="2"/>
  <c r="C387" i="2"/>
  <c r="AU387" i="2" s="1"/>
  <c r="B387" i="2"/>
  <c r="AU388" i="2" l="1"/>
  <c r="I387" i="2"/>
  <c r="R387" i="2"/>
  <c r="AA387" i="2"/>
  <c r="AI387" i="2"/>
  <c r="AS387" i="2"/>
  <c r="H387" i="2"/>
  <c r="M387" i="2"/>
  <c r="Q387" i="2"/>
  <c r="U387" i="2"/>
  <c r="Z387" i="2"/>
  <c r="AD387" i="2"/>
  <c r="AH387" i="2"/>
  <c r="AN387" i="2"/>
  <c r="AR387" i="2"/>
  <c r="AV387" i="2"/>
  <c r="J387" i="2"/>
  <c r="O387" i="2"/>
  <c r="S387" i="2"/>
  <c r="X387" i="2"/>
  <c r="AB387" i="2"/>
  <c r="AF387" i="2"/>
  <c r="AK387" i="2"/>
  <c r="AP387" i="2"/>
  <c r="AT387" i="2"/>
  <c r="AX387" i="2"/>
  <c r="N387" i="2"/>
  <c r="N388" i="2" s="1"/>
  <c r="V387" i="2"/>
  <c r="AE387" i="2"/>
  <c r="AO387" i="2"/>
  <c r="AW387" i="2"/>
  <c r="G387" i="2"/>
  <c r="K387" i="2"/>
  <c r="P387" i="2"/>
  <c r="T387" i="2"/>
  <c r="Y387" i="2"/>
  <c r="Y388" i="2" s="1"/>
  <c r="AC387" i="2"/>
  <c r="AG387" i="2"/>
  <c r="AL387" i="2"/>
  <c r="AQ387" i="2"/>
  <c r="BL430" i="2"/>
  <c r="BK430" i="2"/>
  <c r="BH430" i="2"/>
  <c r="BG430" i="2"/>
  <c r="BE430" i="2"/>
  <c r="BD430" i="2"/>
  <c r="BC430" i="2"/>
  <c r="BA430" i="2"/>
  <c r="AZ430" i="2"/>
  <c r="C429" i="2"/>
  <c r="AU429" i="2" s="1"/>
  <c r="B429" i="2"/>
  <c r="BL632" i="2"/>
  <c r="BK632" i="2"/>
  <c r="BH632" i="2"/>
  <c r="BG632" i="2"/>
  <c r="BE632" i="2"/>
  <c r="BD632" i="2"/>
  <c r="BC632" i="2"/>
  <c r="BA632" i="2"/>
  <c r="AZ632" i="2"/>
  <c r="K632" i="2"/>
  <c r="BR632" i="2" s="1"/>
  <c r="J632" i="2"/>
  <c r="BP632" i="2" s="1"/>
  <c r="I632" i="2"/>
  <c r="H632" i="2"/>
  <c r="G632" i="2"/>
  <c r="BJ632" i="2" s="1"/>
  <c r="BR631" i="2"/>
  <c r="BS631" i="2" s="1"/>
  <c r="BP631" i="2"/>
  <c r="BQ631" i="2" s="1"/>
  <c r="BM631" i="2"/>
  <c r="C631" i="2"/>
  <c r="AU631" i="2" s="1"/>
  <c r="B631" i="2"/>
  <c r="BL586" i="2"/>
  <c r="BK586" i="2"/>
  <c r="BH586" i="2"/>
  <c r="BG586" i="2"/>
  <c r="BE586" i="2"/>
  <c r="BD586" i="2"/>
  <c r="BC586" i="2"/>
  <c r="BA586" i="2"/>
  <c r="AZ586" i="2"/>
  <c r="K586" i="2"/>
  <c r="BR586" i="2" s="1"/>
  <c r="J586" i="2"/>
  <c r="BP586" i="2" s="1"/>
  <c r="I586" i="2"/>
  <c r="H586" i="2"/>
  <c r="G586" i="2"/>
  <c r="BJ586" i="2" s="1"/>
  <c r="BR585" i="2"/>
  <c r="BS585" i="2" s="1"/>
  <c r="BP585" i="2"/>
  <c r="BQ585" i="2" s="1"/>
  <c r="BM585" i="2"/>
  <c r="C585" i="2"/>
  <c r="AU585" i="2" s="1"/>
  <c r="B585" i="2"/>
  <c r="BL558" i="2"/>
  <c r="BK558" i="2"/>
  <c r="BH558" i="2"/>
  <c r="BG558" i="2"/>
  <c r="BE558" i="2"/>
  <c r="BD558" i="2"/>
  <c r="BA558" i="2"/>
  <c r="AZ558" i="2"/>
  <c r="K558" i="2"/>
  <c r="BR558" i="2" s="1"/>
  <c r="J558" i="2"/>
  <c r="BP558" i="2" s="1"/>
  <c r="I558" i="2"/>
  <c r="H558" i="2"/>
  <c r="G558" i="2"/>
  <c r="BJ558" i="2" s="1"/>
  <c r="BR557" i="2"/>
  <c r="BS557" i="2" s="1"/>
  <c r="BP557" i="2"/>
  <c r="BQ557" i="2" s="1"/>
  <c r="BM557" i="2"/>
  <c r="C557" i="2"/>
  <c r="AV557" i="2" s="1"/>
  <c r="B557" i="2"/>
  <c r="BL556" i="2"/>
  <c r="BK556" i="2"/>
  <c r="BH556" i="2"/>
  <c r="BG556" i="2"/>
  <c r="BE556" i="2"/>
  <c r="BD556" i="2"/>
  <c r="BA556" i="2"/>
  <c r="AZ556" i="2"/>
  <c r="K556" i="2"/>
  <c r="BR556" i="2" s="1"/>
  <c r="J556" i="2"/>
  <c r="BP556" i="2" s="1"/>
  <c r="I556" i="2"/>
  <c r="H556" i="2"/>
  <c r="G556" i="2"/>
  <c r="BJ556" i="2" s="1"/>
  <c r="BR555" i="2"/>
  <c r="BS555" i="2" s="1"/>
  <c r="BP555" i="2"/>
  <c r="BQ555" i="2" s="1"/>
  <c r="BM555" i="2"/>
  <c r="C555" i="2"/>
  <c r="AU555" i="2" s="1"/>
  <c r="B555" i="2"/>
  <c r="BL360" i="2"/>
  <c r="BK360" i="2"/>
  <c r="BH360" i="2"/>
  <c r="BG360" i="2"/>
  <c r="BE360" i="2"/>
  <c r="BD360" i="2"/>
  <c r="BC360" i="2"/>
  <c r="BA360" i="2"/>
  <c r="AZ360" i="2"/>
  <c r="C359" i="2"/>
  <c r="AV359" i="2" s="1"/>
  <c r="B359" i="2"/>
  <c r="BL358" i="2"/>
  <c r="BK358" i="2"/>
  <c r="BH358" i="2"/>
  <c r="BG358" i="2"/>
  <c r="BE358" i="2"/>
  <c r="BD358" i="2"/>
  <c r="BC358" i="2"/>
  <c r="BA358" i="2"/>
  <c r="AZ358" i="2"/>
  <c r="C357" i="2"/>
  <c r="AV357" i="2" s="1"/>
  <c r="B357" i="2"/>
  <c r="BL175" i="2"/>
  <c r="BK175" i="2"/>
  <c r="BH175" i="2"/>
  <c r="BG175" i="2"/>
  <c r="BE175" i="2"/>
  <c r="BD175" i="2"/>
  <c r="BC175" i="2"/>
  <c r="BA175" i="2"/>
  <c r="AZ175" i="2"/>
  <c r="C174" i="2"/>
  <c r="G174" i="2" s="1"/>
  <c r="B174" i="2"/>
  <c r="BL147" i="2"/>
  <c r="BK147" i="2"/>
  <c r="BH147" i="2"/>
  <c r="BG147" i="2"/>
  <c r="BE147" i="2"/>
  <c r="BD147" i="2"/>
  <c r="BC147" i="2"/>
  <c r="BA147" i="2"/>
  <c r="AZ147" i="2"/>
  <c r="C146" i="2"/>
  <c r="AU146" i="2" s="1"/>
  <c r="B146" i="2"/>
  <c r="BL145" i="2"/>
  <c r="BK145" i="2"/>
  <c r="BH145" i="2"/>
  <c r="BG145" i="2"/>
  <c r="BE145" i="2"/>
  <c r="BD145" i="2"/>
  <c r="BC145" i="2"/>
  <c r="BA145" i="2"/>
  <c r="AZ145" i="2"/>
  <c r="C144" i="2"/>
  <c r="AX144" i="2" s="1"/>
  <c r="B144" i="2"/>
  <c r="H388" i="2" l="1"/>
  <c r="AX145" i="2"/>
  <c r="AV558" i="2"/>
  <c r="AL388" i="2"/>
  <c r="T388" i="2"/>
  <c r="AW388" i="2"/>
  <c r="AK388" i="2"/>
  <c r="S388" i="2"/>
  <c r="AR388" i="2"/>
  <c r="Z388" i="2"/>
  <c r="R388" i="2"/>
  <c r="AU147" i="2"/>
  <c r="AU556" i="2"/>
  <c r="AU430" i="2"/>
  <c r="AG388" i="2"/>
  <c r="P388" i="2"/>
  <c r="AO388" i="2"/>
  <c r="AX388" i="2"/>
  <c r="AF388" i="2"/>
  <c r="O388" i="2"/>
  <c r="AN388" i="2"/>
  <c r="U388" i="2"/>
  <c r="AS388" i="2"/>
  <c r="AU632" i="2"/>
  <c r="AC388" i="2"/>
  <c r="AE388" i="2"/>
  <c r="AT388" i="2"/>
  <c r="AB388" i="2"/>
  <c r="AH388" i="2"/>
  <c r="Q388" i="2"/>
  <c r="AI388" i="2"/>
  <c r="AV360" i="2"/>
  <c r="AV358" i="2"/>
  <c r="AU586" i="2"/>
  <c r="AQ388" i="2"/>
  <c r="V388" i="2"/>
  <c r="AP388" i="2"/>
  <c r="X388" i="2"/>
  <c r="AV388" i="2"/>
  <c r="AD388" i="2"/>
  <c r="M388" i="2"/>
  <c r="AA388" i="2"/>
  <c r="BS632" i="2"/>
  <c r="AH144" i="2"/>
  <c r="BM586" i="2"/>
  <c r="BM556" i="2"/>
  <c r="K388" i="2"/>
  <c r="BR388" i="2" s="1"/>
  <c r="BR387" i="2"/>
  <c r="BS387" i="2" s="1"/>
  <c r="J388" i="2"/>
  <c r="BP388" i="2" s="1"/>
  <c r="BP387" i="2"/>
  <c r="BQ387" i="2" s="1"/>
  <c r="G388" i="2"/>
  <c r="BM387" i="2"/>
  <c r="I388" i="2"/>
  <c r="R429" i="2"/>
  <c r="AI429" i="2"/>
  <c r="V429" i="2"/>
  <c r="AO429" i="2"/>
  <c r="I429" i="2"/>
  <c r="AA429" i="2"/>
  <c r="AS429" i="2"/>
  <c r="N429" i="2"/>
  <c r="N430" i="2" s="1"/>
  <c r="AE429" i="2"/>
  <c r="AW429" i="2"/>
  <c r="H429" i="2"/>
  <c r="M429" i="2"/>
  <c r="Q429" i="2"/>
  <c r="U429" i="2"/>
  <c r="Z429" i="2"/>
  <c r="AD429" i="2"/>
  <c r="AH429" i="2"/>
  <c r="AN429" i="2"/>
  <c r="AR429" i="2"/>
  <c r="AV429" i="2"/>
  <c r="J429" i="2"/>
  <c r="O429" i="2"/>
  <c r="S429" i="2"/>
  <c r="X429" i="2"/>
  <c r="AB429" i="2"/>
  <c r="AF429" i="2"/>
  <c r="AK429" i="2"/>
  <c r="AP429" i="2"/>
  <c r="AT429" i="2"/>
  <c r="AX429" i="2"/>
  <c r="G429" i="2"/>
  <c r="K429" i="2"/>
  <c r="P429" i="2"/>
  <c r="T429" i="2"/>
  <c r="Y429" i="2"/>
  <c r="Y430" i="2" s="1"/>
  <c r="AC429" i="2"/>
  <c r="AG429" i="2"/>
  <c r="AL429" i="2"/>
  <c r="AQ429" i="2"/>
  <c r="AN631" i="2"/>
  <c r="AR631" i="2"/>
  <c r="AV631" i="2"/>
  <c r="AO631" i="2"/>
  <c r="AS631" i="2"/>
  <c r="AW631" i="2"/>
  <c r="BM632" i="2"/>
  <c r="BQ632" i="2"/>
  <c r="AP631" i="2"/>
  <c r="AT631" i="2"/>
  <c r="AX631" i="2"/>
  <c r="AQ631" i="2"/>
  <c r="BS586" i="2"/>
  <c r="BQ556" i="2"/>
  <c r="AN585" i="2"/>
  <c r="AR585" i="2"/>
  <c r="AV585" i="2"/>
  <c r="AO585" i="2"/>
  <c r="AS585" i="2"/>
  <c r="AW585" i="2"/>
  <c r="BQ586" i="2"/>
  <c r="AP585" i="2"/>
  <c r="AT585" i="2"/>
  <c r="AX585" i="2"/>
  <c r="AQ585" i="2"/>
  <c r="AS555" i="2"/>
  <c r="AT555" i="2"/>
  <c r="AO555" i="2"/>
  <c r="AW555" i="2"/>
  <c r="AP555" i="2"/>
  <c r="AX555" i="2"/>
  <c r="BS558" i="2"/>
  <c r="AN555" i="2"/>
  <c r="AR555" i="2"/>
  <c r="AV555" i="2"/>
  <c r="BS556" i="2"/>
  <c r="AO557" i="2"/>
  <c r="AS557" i="2"/>
  <c r="AW557" i="2"/>
  <c r="AP557" i="2"/>
  <c r="AT557" i="2"/>
  <c r="AX557" i="2"/>
  <c r="BM558" i="2"/>
  <c r="BQ558" i="2"/>
  <c r="AQ557" i="2"/>
  <c r="AU557" i="2"/>
  <c r="AQ555" i="2"/>
  <c r="AN557" i="2"/>
  <c r="AR557" i="2"/>
  <c r="N359" i="2"/>
  <c r="N360" i="2" s="1"/>
  <c r="AE359" i="2"/>
  <c r="AW359" i="2"/>
  <c r="I359" i="2"/>
  <c r="AA359" i="2"/>
  <c r="AS359" i="2"/>
  <c r="R359" i="2"/>
  <c r="AI359" i="2"/>
  <c r="V359" i="2"/>
  <c r="AO359" i="2"/>
  <c r="R357" i="2"/>
  <c r="AI357" i="2"/>
  <c r="V357" i="2"/>
  <c r="I357" i="2"/>
  <c r="AA357" i="2"/>
  <c r="AS357" i="2"/>
  <c r="AO357" i="2"/>
  <c r="N357" i="2"/>
  <c r="N358" i="2" s="1"/>
  <c r="AE357" i="2"/>
  <c r="AW357" i="2"/>
  <c r="J357" i="2"/>
  <c r="O357" i="2"/>
  <c r="S357" i="2"/>
  <c r="X357" i="2"/>
  <c r="AB357" i="2"/>
  <c r="AF357" i="2"/>
  <c r="AK357" i="2"/>
  <c r="AP357" i="2"/>
  <c r="AT357" i="2"/>
  <c r="AX357" i="2"/>
  <c r="J359" i="2"/>
  <c r="O359" i="2"/>
  <c r="S359" i="2"/>
  <c r="X359" i="2"/>
  <c r="AB359" i="2"/>
  <c r="AF359" i="2"/>
  <c r="AK359" i="2"/>
  <c r="AP359" i="2"/>
  <c r="AT359" i="2"/>
  <c r="AX359" i="2"/>
  <c r="G357" i="2"/>
  <c r="K357" i="2"/>
  <c r="P357" i="2"/>
  <c r="T357" i="2"/>
  <c r="Y357" i="2"/>
  <c r="Y358" i="2" s="1"/>
  <c r="AC357" i="2"/>
  <c r="AG357" i="2"/>
  <c r="AL357" i="2"/>
  <c r="AQ357" i="2"/>
  <c r="AU357" i="2"/>
  <c r="G359" i="2"/>
  <c r="K359" i="2"/>
  <c r="P359" i="2"/>
  <c r="T359" i="2"/>
  <c r="Y359" i="2"/>
  <c r="Y360" i="2" s="1"/>
  <c r="AC359" i="2"/>
  <c r="AG359" i="2"/>
  <c r="AL359" i="2"/>
  <c r="AQ359" i="2"/>
  <c r="AU359" i="2"/>
  <c r="Q144" i="2"/>
  <c r="H357" i="2"/>
  <c r="M357" i="2"/>
  <c r="Q357" i="2"/>
  <c r="U357" i="2"/>
  <c r="Z357" i="2"/>
  <c r="AD357" i="2"/>
  <c r="AH357" i="2"/>
  <c r="AN357" i="2"/>
  <c r="AR357" i="2"/>
  <c r="H359" i="2"/>
  <c r="M359" i="2"/>
  <c r="Q359" i="2"/>
  <c r="U359" i="2"/>
  <c r="Z359" i="2"/>
  <c r="AD359" i="2"/>
  <c r="AH359" i="2"/>
  <c r="AN359" i="2"/>
  <c r="AR359" i="2"/>
  <c r="V174" i="2"/>
  <c r="AO174" i="2"/>
  <c r="I174" i="2"/>
  <c r="AA174" i="2"/>
  <c r="AS174" i="2"/>
  <c r="N174" i="2"/>
  <c r="N175" i="2" s="1"/>
  <c r="AE174" i="2"/>
  <c r="AW174" i="2"/>
  <c r="R174" i="2"/>
  <c r="AI174" i="2"/>
  <c r="G175" i="2"/>
  <c r="K174" i="2"/>
  <c r="P174" i="2"/>
  <c r="T174" i="2"/>
  <c r="Y174" i="2"/>
  <c r="Y175" i="2" s="1"/>
  <c r="AC174" i="2"/>
  <c r="AG174" i="2"/>
  <c r="AL174" i="2"/>
  <c r="AQ174" i="2"/>
  <c r="AU174" i="2"/>
  <c r="M144" i="2"/>
  <c r="AD144" i="2"/>
  <c r="AV144" i="2"/>
  <c r="H174" i="2"/>
  <c r="M174" i="2"/>
  <c r="Q174" i="2"/>
  <c r="U174" i="2"/>
  <c r="Z174" i="2"/>
  <c r="AD174" i="2"/>
  <c r="AH174" i="2"/>
  <c r="AN174" i="2"/>
  <c r="AR174" i="2"/>
  <c r="AV174" i="2"/>
  <c r="U144" i="2"/>
  <c r="AN144" i="2"/>
  <c r="O174" i="2"/>
  <c r="X174" i="2"/>
  <c r="AT174" i="2"/>
  <c r="J174" i="2"/>
  <c r="S174" i="2"/>
  <c r="AB174" i="2"/>
  <c r="AF174" i="2"/>
  <c r="AK174" i="2"/>
  <c r="AP174" i="2"/>
  <c r="AX174" i="2"/>
  <c r="H144" i="2"/>
  <c r="Z144" i="2"/>
  <c r="AR144" i="2"/>
  <c r="N146" i="2"/>
  <c r="N147" i="2" s="1"/>
  <c r="V146" i="2"/>
  <c r="AE146" i="2"/>
  <c r="AO146" i="2"/>
  <c r="AW146" i="2"/>
  <c r="H146" i="2"/>
  <c r="M146" i="2"/>
  <c r="Q146" i="2"/>
  <c r="U146" i="2"/>
  <c r="Z146" i="2"/>
  <c r="AD146" i="2"/>
  <c r="AH146" i="2"/>
  <c r="AN146" i="2"/>
  <c r="AR146" i="2"/>
  <c r="AV146" i="2"/>
  <c r="J146" i="2"/>
  <c r="O146" i="2"/>
  <c r="S146" i="2"/>
  <c r="X146" i="2"/>
  <c r="AB146" i="2"/>
  <c r="AF146" i="2"/>
  <c r="AK146" i="2"/>
  <c r="AP146" i="2"/>
  <c r="AT146" i="2"/>
  <c r="AX146" i="2"/>
  <c r="I146" i="2"/>
  <c r="R146" i="2"/>
  <c r="AA146" i="2"/>
  <c r="AI146" i="2"/>
  <c r="AS146" i="2"/>
  <c r="G146" i="2"/>
  <c r="K146" i="2"/>
  <c r="P146" i="2"/>
  <c r="T146" i="2"/>
  <c r="Y146" i="2"/>
  <c r="Y147" i="2" s="1"/>
  <c r="AC146" i="2"/>
  <c r="AG146" i="2"/>
  <c r="AL146" i="2"/>
  <c r="AQ146" i="2"/>
  <c r="G144" i="2"/>
  <c r="K144" i="2"/>
  <c r="P144" i="2"/>
  <c r="T144" i="2"/>
  <c r="Y144" i="2"/>
  <c r="Y145" i="2" s="1"/>
  <c r="AC144" i="2"/>
  <c r="AG144" i="2"/>
  <c r="AL144" i="2"/>
  <c r="AQ144" i="2"/>
  <c r="AU144" i="2"/>
  <c r="I144" i="2"/>
  <c r="N144" i="2"/>
  <c r="N145" i="2" s="1"/>
  <c r="R144" i="2"/>
  <c r="V144" i="2"/>
  <c r="AA144" i="2"/>
  <c r="AE144" i="2"/>
  <c r="AI144" i="2"/>
  <c r="AO144" i="2"/>
  <c r="AS144" i="2"/>
  <c r="AW144" i="2"/>
  <c r="J144" i="2"/>
  <c r="O144" i="2"/>
  <c r="S144" i="2"/>
  <c r="X144" i="2"/>
  <c r="AB144" i="2"/>
  <c r="AF144" i="2"/>
  <c r="AK144" i="2"/>
  <c r="AP144" i="2"/>
  <c r="AT144" i="2"/>
  <c r="U1326" i="2"/>
  <c r="K147" i="2" l="1"/>
  <c r="BR147" i="2" s="1"/>
  <c r="G147" i="2"/>
  <c r="BJ147" i="2" s="1"/>
  <c r="I147" i="2"/>
  <c r="J147" i="2"/>
  <c r="BP147" i="2" s="1"/>
  <c r="H147" i="2"/>
  <c r="H145" i="2"/>
  <c r="H175" i="2"/>
  <c r="I175" i="2"/>
  <c r="H360" i="2"/>
  <c r="H358" i="2"/>
  <c r="I358" i="2"/>
  <c r="I360" i="2"/>
  <c r="H430" i="2"/>
  <c r="I430" i="2"/>
  <c r="BP146" i="2"/>
  <c r="BQ146" i="2" s="1"/>
  <c r="AU145" i="2"/>
  <c r="AG147" i="2"/>
  <c r="AX147" i="2"/>
  <c r="AN147" i="2"/>
  <c r="AW147" i="2"/>
  <c r="AX175" i="2"/>
  <c r="AV175" i="2"/>
  <c r="AD175" i="2"/>
  <c r="M175" i="2"/>
  <c r="M145" i="2"/>
  <c r="AG175" i="2"/>
  <c r="P175" i="2"/>
  <c r="R175" i="2"/>
  <c r="AS175" i="2"/>
  <c r="V175" i="2"/>
  <c r="AD360" i="2"/>
  <c r="M360" i="2"/>
  <c r="AH358" i="2"/>
  <c r="Q358" i="2"/>
  <c r="AU360" i="2"/>
  <c r="AC360" i="2"/>
  <c r="AL358" i="2"/>
  <c r="T358" i="2"/>
  <c r="AX360" i="2"/>
  <c r="AF360" i="2"/>
  <c r="O360" i="2"/>
  <c r="AP145" i="2"/>
  <c r="X145" i="2"/>
  <c r="AI145" i="2"/>
  <c r="R145" i="2"/>
  <c r="AQ145" i="2"/>
  <c r="AC147" i="2"/>
  <c r="AA147" i="2"/>
  <c r="AT147" i="2"/>
  <c r="AB147" i="2"/>
  <c r="AH147" i="2"/>
  <c r="Q147" i="2"/>
  <c r="AO147" i="2"/>
  <c r="AR145" i="2"/>
  <c r="AP175" i="2"/>
  <c r="S175" i="2"/>
  <c r="O175" i="2"/>
  <c r="AR175" i="2"/>
  <c r="Z175" i="2"/>
  <c r="AU175" i="2"/>
  <c r="AC175" i="2"/>
  <c r="AW175" i="2"/>
  <c r="AA175" i="2"/>
  <c r="AR360" i="2"/>
  <c r="Z360" i="2"/>
  <c r="AD358" i="2"/>
  <c r="M358" i="2"/>
  <c r="AQ360" i="2"/>
  <c r="AG358" i="2"/>
  <c r="P358" i="2"/>
  <c r="AT360" i="2"/>
  <c r="AB360" i="2"/>
  <c r="AK358" i="2"/>
  <c r="S358" i="2"/>
  <c r="AE358" i="2"/>
  <c r="AA358" i="2"/>
  <c r="R358" i="2"/>
  <c r="R360" i="2"/>
  <c r="AW360" i="2"/>
  <c r="AN558" i="2"/>
  <c r="BN558" i="2" s="1"/>
  <c r="BO558" i="2" s="1"/>
  <c r="AP558" i="2"/>
  <c r="AO556" i="2"/>
  <c r="AX586" i="2"/>
  <c r="AW586" i="2"/>
  <c r="AR586" i="2"/>
  <c r="AQ632" i="2"/>
  <c r="AO632" i="2"/>
  <c r="AQ430" i="2"/>
  <c r="AK430" i="2"/>
  <c r="S430" i="2"/>
  <c r="AR430" i="2"/>
  <c r="Z430" i="2"/>
  <c r="AS430" i="2"/>
  <c r="V430" i="2"/>
  <c r="AH145" i="2"/>
  <c r="AB145" i="2"/>
  <c r="AO145" i="2"/>
  <c r="AC145" i="2"/>
  <c r="P147" i="2"/>
  <c r="AF147" i="2"/>
  <c r="U147" i="2"/>
  <c r="AB175" i="2"/>
  <c r="AK145" i="2"/>
  <c r="AW145" i="2"/>
  <c r="AE145" i="2"/>
  <c r="T145" i="2"/>
  <c r="R147" i="2"/>
  <c r="X147" i="2"/>
  <c r="M147" i="2"/>
  <c r="U175" i="2"/>
  <c r="AV145" i="2"/>
  <c r="AQ175" i="2"/>
  <c r="AE175" i="2"/>
  <c r="AN360" i="2"/>
  <c r="U360" i="2"/>
  <c r="AR358" i="2"/>
  <c r="Z358" i="2"/>
  <c r="AL360" i="2"/>
  <c r="T360" i="2"/>
  <c r="AU358" i="2"/>
  <c r="AC358" i="2"/>
  <c r="AP360" i="2"/>
  <c r="X360" i="2"/>
  <c r="AX358" i="2"/>
  <c r="AF358" i="2"/>
  <c r="O358" i="2"/>
  <c r="AO360" i="2"/>
  <c r="AS360" i="2"/>
  <c r="AE360" i="2"/>
  <c r="AQ556" i="2"/>
  <c r="AW558" i="2"/>
  <c r="AV556" i="2"/>
  <c r="AX556" i="2"/>
  <c r="AT556" i="2"/>
  <c r="AT586" i="2"/>
  <c r="AS586" i="2"/>
  <c r="AN586" i="2"/>
  <c r="BN586" i="2" s="1"/>
  <c r="BO586" i="2" s="1"/>
  <c r="AX632" i="2"/>
  <c r="AV632" i="2"/>
  <c r="AL430" i="2"/>
  <c r="T430" i="2"/>
  <c r="AX430" i="2"/>
  <c r="AF430" i="2"/>
  <c r="O430" i="2"/>
  <c r="AN430" i="2"/>
  <c r="U430" i="2"/>
  <c r="AW430" i="2"/>
  <c r="AA430" i="2"/>
  <c r="AI430" i="2"/>
  <c r="AT145" i="2"/>
  <c r="V145" i="2"/>
  <c r="AI147" i="2"/>
  <c r="O147" i="2"/>
  <c r="X175" i="2"/>
  <c r="S145" i="2"/>
  <c r="AL145" i="2"/>
  <c r="AQ147" i="2"/>
  <c r="AP147" i="2"/>
  <c r="AV147" i="2"/>
  <c r="AD147" i="2"/>
  <c r="AE147" i="2"/>
  <c r="Z145" i="2"/>
  <c r="AK175" i="2"/>
  <c r="AN145" i="2"/>
  <c r="AN175" i="2"/>
  <c r="AF145" i="2"/>
  <c r="O145" i="2"/>
  <c r="AS145" i="2"/>
  <c r="AA145" i="2"/>
  <c r="AG145" i="2"/>
  <c r="P145" i="2"/>
  <c r="AL147" i="2"/>
  <c r="T147" i="2"/>
  <c r="AS147" i="2"/>
  <c r="AK147" i="2"/>
  <c r="S147" i="2"/>
  <c r="AR147" i="2"/>
  <c r="Z147" i="2"/>
  <c r="V147" i="2"/>
  <c r="AF175" i="2"/>
  <c r="AT175" i="2"/>
  <c r="U145" i="2"/>
  <c r="AH175" i="2"/>
  <c r="Q175" i="2"/>
  <c r="AD145" i="2"/>
  <c r="AL175" i="2"/>
  <c r="T175" i="2"/>
  <c r="AI175" i="2"/>
  <c r="AO175" i="2"/>
  <c r="AH360" i="2"/>
  <c r="Q360" i="2"/>
  <c r="AN358" i="2"/>
  <c r="U358" i="2"/>
  <c r="Q145" i="2"/>
  <c r="AG360" i="2"/>
  <c r="P360" i="2"/>
  <c r="AQ358" i="2"/>
  <c r="AK360" i="2"/>
  <c r="S360" i="2"/>
  <c r="AT358" i="2"/>
  <c r="AB358" i="2"/>
  <c r="AO358" i="2"/>
  <c r="V358" i="2"/>
  <c r="V360" i="2"/>
  <c r="AA360" i="2"/>
  <c r="AU558" i="2"/>
  <c r="AX558" i="2"/>
  <c r="AS558" i="2"/>
  <c r="AR556" i="2"/>
  <c r="AP556" i="2"/>
  <c r="AS556" i="2"/>
  <c r="AP586" i="2"/>
  <c r="AO586" i="2"/>
  <c r="AT632" i="2"/>
  <c r="AW632" i="2"/>
  <c r="AR632" i="2"/>
  <c r="AG430" i="2"/>
  <c r="P430" i="2"/>
  <c r="AT430" i="2"/>
  <c r="AB430" i="2"/>
  <c r="AH430" i="2"/>
  <c r="Q430" i="2"/>
  <c r="AE430" i="2"/>
  <c r="R430" i="2"/>
  <c r="AP358" i="2"/>
  <c r="X358" i="2"/>
  <c r="AW358" i="2"/>
  <c r="AS358" i="2"/>
  <c r="AI358" i="2"/>
  <c r="AI360" i="2"/>
  <c r="AR558" i="2"/>
  <c r="AQ558" i="2"/>
  <c r="AT558" i="2"/>
  <c r="AO558" i="2"/>
  <c r="AN556" i="2"/>
  <c r="BN556" i="2" s="1"/>
  <c r="BO556" i="2" s="1"/>
  <c r="AW556" i="2"/>
  <c r="AQ586" i="2"/>
  <c r="AV586" i="2"/>
  <c r="AP632" i="2"/>
  <c r="AS632" i="2"/>
  <c r="AN632" i="2"/>
  <c r="BN632" i="2" s="1"/>
  <c r="BO632" i="2" s="1"/>
  <c r="AC430" i="2"/>
  <c r="AP430" i="2"/>
  <c r="X430" i="2"/>
  <c r="AV430" i="2"/>
  <c r="AD430" i="2"/>
  <c r="M430" i="2"/>
  <c r="AO430" i="2"/>
  <c r="BN387" i="2"/>
  <c r="BO387" i="2" s="1"/>
  <c r="BS388" i="2"/>
  <c r="BQ388" i="2"/>
  <c r="BJ388" i="2"/>
  <c r="BM388" i="2"/>
  <c r="G430" i="2"/>
  <c r="BM429" i="2"/>
  <c r="J430" i="2"/>
  <c r="BP430" i="2" s="1"/>
  <c r="BP429" i="2"/>
  <c r="BQ429" i="2" s="1"/>
  <c r="K430" i="2"/>
  <c r="BR430" i="2" s="1"/>
  <c r="BR429" i="2"/>
  <c r="BS429" i="2" s="1"/>
  <c r="BN631" i="2"/>
  <c r="BO631" i="2" s="1"/>
  <c r="BN585" i="2"/>
  <c r="BO585" i="2" s="1"/>
  <c r="BN557" i="2"/>
  <c r="BO557" i="2" s="1"/>
  <c r="BN555" i="2"/>
  <c r="BO555" i="2" s="1"/>
  <c r="BR357" i="2"/>
  <c r="BS357" i="2" s="1"/>
  <c r="K358" i="2"/>
  <c r="BR358" i="2" s="1"/>
  <c r="G358" i="2"/>
  <c r="BM357" i="2"/>
  <c r="J358" i="2"/>
  <c r="BP358" i="2" s="1"/>
  <c r="BP357" i="2"/>
  <c r="BQ357" i="2" s="1"/>
  <c r="BR359" i="2"/>
  <c r="BS359" i="2" s="1"/>
  <c r="K360" i="2"/>
  <c r="BR360" i="2" s="1"/>
  <c r="G360" i="2"/>
  <c r="BM359" i="2"/>
  <c r="J360" i="2"/>
  <c r="BP360" i="2" s="1"/>
  <c r="BP359" i="2"/>
  <c r="BQ359" i="2" s="1"/>
  <c r="J175" i="2"/>
  <c r="BP175" i="2" s="1"/>
  <c r="BP174" i="2"/>
  <c r="BQ174" i="2" s="1"/>
  <c r="BM174" i="2"/>
  <c r="BR174" i="2"/>
  <c r="BS174" i="2" s="1"/>
  <c r="K175" i="2"/>
  <c r="BR175" i="2" s="1"/>
  <c r="BJ175" i="2"/>
  <c r="BM146" i="2"/>
  <c r="BR146" i="2"/>
  <c r="BS146" i="2" s="1"/>
  <c r="I145" i="2"/>
  <c r="J145" i="2"/>
  <c r="BP145" i="2" s="1"/>
  <c r="BP144" i="2"/>
  <c r="BQ144" i="2" s="1"/>
  <c r="BR144" i="2"/>
  <c r="BS144" i="2" s="1"/>
  <c r="K145" i="2"/>
  <c r="BR145" i="2" s="1"/>
  <c r="G145" i="2"/>
  <c r="BM144" i="2"/>
  <c r="K1324" i="2"/>
  <c r="BS175" i="2" l="1"/>
  <c r="BQ175" i="2"/>
  <c r="BS358" i="2"/>
  <c r="BS147" i="2"/>
  <c r="BQ430" i="2"/>
  <c r="BQ147" i="2"/>
  <c r="BS430" i="2"/>
  <c r="BM147" i="2"/>
  <c r="BM175" i="2"/>
  <c r="BQ360" i="2"/>
  <c r="BQ358" i="2"/>
  <c r="BS360" i="2"/>
  <c r="BN359" i="2"/>
  <c r="BO359" i="2" s="1"/>
  <c r="BN388" i="2"/>
  <c r="BO388" i="2" s="1"/>
  <c r="BN357" i="2"/>
  <c r="BO357" i="2" s="1"/>
  <c r="BN429" i="2"/>
  <c r="BO429" i="2" s="1"/>
  <c r="BJ430" i="2"/>
  <c r="BM430" i="2"/>
  <c r="BN146" i="2"/>
  <c r="BO146" i="2" s="1"/>
  <c r="BJ358" i="2"/>
  <c r="BM358" i="2"/>
  <c r="BJ360" i="2"/>
  <c r="BM360" i="2"/>
  <c r="BN174" i="2"/>
  <c r="BO174" i="2" s="1"/>
  <c r="BN144" i="2"/>
  <c r="BO144" i="2" s="1"/>
  <c r="BQ145" i="2"/>
  <c r="BS145" i="2"/>
  <c r="BJ145" i="2"/>
  <c r="BM145" i="2"/>
  <c r="BB227" i="2"/>
  <c r="BL227" i="2"/>
  <c r="BK227" i="2"/>
  <c r="BH227" i="2"/>
  <c r="BG227" i="2"/>
  <c r="BE227" i="2"/>
  <c r="BD227" i="2"/>
  <c r="BC227" i="2"/>
  <c r="BA227" i="2"/>
  <c r="AZ227" i="2"/>
  <c r="C226" i="2"/>
  <c r="AU226" i="2" s="1"/>
  <c r="B226" i="2"/>
  <c r="BN358" i="2" l="1"/>
  <c r="BO358" i="2" s="1"/>
  <c r="BN175" i="2"/>
  <c r="BO175" i="2" s="1"/>
  <c r="BN147" i="2"/>
  <c r="BO147" i="2" s="1"/>
  <c r="BN430" i="2"/>
  <c r="BO430" i="2" s="1"/>
  <c r="BN360" i="2"/>
  <c r="BO360" i="2" s="1"/>
  <c r="AU227" i="2"/>
  <c r="BN145" i="2"/>
  <c r="BO145" i="2" s="1"/>
  <c r="O226" i="2"/>
  <c r="X226" i="2"/>
  <c r="AK226" i="2"/>
  <c r="AT226" i="2"/>
  <c r="H226" i="2"/>
  <c r="M226" i="2"/>
  <c r="Q226" i="2"/>
  <c r="U226" i="2"/>
  <c r="Z226" i="2"/>
  <c r="AD226" i="2"/>
  <c r="AH226" i="2"/>
  <c r="AN226" i="2"/>
  <c r="AR226" i="2"/>
  <c r="AV226" i="2"/>
  <c r="I226" i="2"/>
  <c r="N226" i="2"/>
  <c r="N227" i="2" s="1"/>
  <c r="R226" i="2"/>
  <c r="V226" i="2"/>
  <c r="AA226" i="2"/>
  <c r="AE226" i="2"/>
  <c r="AI226" i="2"/>
  <c r="AO226" i="2"/>
  <c r="AS226" i="2"/>
  <c r="AW226" i="2"/>
  <c r="AB226" i="2"/>
  <c r="J226" i="2"/>
  <c r="S226" i="2"/>
  <c r="AF226" i="2"/>
  <c r="AP226" i="2"/>
  <c r="AX226" i="2"/>
  <c r="G226" i="2"/>
  <c r="K226" i="2"/>
  <c r="P226" i="2"/>
  <c r="T226" i="2"/>
  <c r="Y226" i="2"/>
  <c r="Y227" i="2" s="1"/>
  <c r="AC226" i="2"/>
  <c r="AG226" i="2"/>
  <c r="AL226" i="2"/>
  <c r="AQ226" i="2"/>
  <c r="X1308" i="2"/>
  <c r="H227" i="2" l="1"/>
  <c r="AL227" i="2"/>
  <c r="T227" i="2"/>
  <c r="AX227" i="2"/>
  <c r="AO227" i="2"/>
  <c r="V227" i="2"/>
  <c r="AV227" i="2"/>
  <c r="AD227" i="2"/>
  <c r="M227" i="2"/>
  <c r="X227" i="2"/>
  <c r="P227" i="2"/>
  <c r="AP227" i="2"/>
  <c r="AB227" i="2"/>
  <c r="AI227" i="2"/>
  <c r="R227" i="2"/>
  <c r="AR227" i="2"/>
  <c r="Z227" i="2"/>
  <c r="O227" i="2"/>
  <c r="AC227" i="2"/>
  <c r="AF227" i="2"/>
  <c r="AW227" i="2"/>
  <c r="AE227" i="2"/>
  <c r="AN227" i="2"/>
  <c r="U227" i="2"/>
  <c r="AT227" i="2"/>
  <c r="AG227" i="2"/>
  <c r="AQ227" i="2"/>
  <c r="S227" i="2"/>
  <c r="AS227" i="2"/>
  <c r="AA227" i="2"/>
  <c r="AH227" i="2"/>
  <c r="Q227" i="2"/>
  <c r="AK227" i="2"/>
  <c r="K227" i="2"/>
  <c r="BR227" i="2" s="1"/>
  <c r="BR226" i="2"/>
  <c r="BS226" i="2" s="1"/>
  <c r="G227" i="2"/>
  <c r="BM226" i="2"/>
  <c r="I227" i="2"/>
  <c r="J227" i="2"/>
  <c r="BP227" i="2" s="1"/>
  <c r="BP226" i="2"/>
  <c r="BQ226" i="2" s="1"/>
  <c r="BR1322" i="2"/>
  <c r="BP1322" i="2"/>
  <c r="BL1322" i="2"/>
  <c r="BK1322" i="2"/>
  <c r="BH1322" i="2"/>
  <c r="BG1322" i="2"/>
  <c r="BE1322" i="2"/>
  <c r="BD1322" i="2"/>
  <c r="BC1322" i="2"/>
  <c r="BA1322" i="2"/>
  <c r="AZ1322" i="2"/>
  <c r="AX1322" i="2"/>
  <c r="AW1322" i="2"/>
  <c r="AV1322" i="2"/>
  <c r="AU1322" i="2"/>
  <c r="AT1322" i="2"/>
  <c r="AS1322" i="2"/>
  <c r="AR1322" i="2"/>
  <c r="AQ1322" i="2"/>
  <c r="AP1322" i="2"/>
  <c r="AO1322" i="2"/>
  <c r="AN1322" i="2"/>
  <c r="AL1322" i="2"/>
  <c r="AK1322" i="2"/>
  <c r="AI1322" i="2"/>
  <c r="AH1322" i="2"/>
  <c r="AG1322" i="2"/>
  <c r="AF1322" i="2"/>
  <c r="AE1322" i="2"/>
  <c r="AD1322" i="2"/>
  <c r="Z1322" i="2"/>
  <c r="Y1322" i="2"/>
  <c r="X1322" i="2"/>
  <c r="V1322" i="2"/>
  <c r="U1322" i="2"/>
  <c r="T1322" i="2"/>
  <c r="S1322" i="2"/>
  <c r="O1322" i="2"/>
  <c r="N1322" i="2"/>
  <c r="M1322" i="2"/>
  <c r="H1322" i="2"/>
  <c r="G1322" i="2"/>
  <c r="BJ1322" i="2" s="1"/>
  <c r="BR1321" i="2"/>
  <c r="BS1321" i="2" s="1"/>
  <c r="BP1321" i="2"/>
  <c r="BQ1321" i="2" s="1"/>
  <c r="BM1321" i="2"/>
  <c r="B1321" i="2"/>
  <c r="BR1320" i="2"/>
  <c r="BP1320" i="2"/>
  <c r="BL1320" i="2"/>
  <c r="BK1320" i="2"/>
  <c r="BH1320" i="2"/>
  <c r="BG1320" i="2"/>
  <c r="BE1320" i="2"/>
  <c r="BD1320" i="2"/>
  <c r="BC1320" i="2"/>
  <c r="BA1320" i="2"/>
  <c r="AZ1320" i="2"/>
  <c r="AX1320" i="2"/>
  <c r="AW1320" i="2"/>
  <c r="AV1320" i="2"/>
  <c r="AU1320" i="2"/>
  <c r="AT1320" i="2"/>
  <c r="AS1320" i="2"/>
  <c r="AR1320" i="2"/>
  <c r="AQ1320" i="2"/>
  <c r="AP1320" i="2"/>
  <c r="AO1320" i="2"/>
  <c r="AN1320" i="2"/>
  <c r="AL1320" i="2"/>
  <c r="AK1320" i="2"/>
  <c r="AI1320" i="2"/>
  <c r="AH1320" i="2"/>
  <c r="AG1320" i="2"/>
  <c r="AF1320" i="2"/>
  <c r="AE1320" i="2"/>
  <c r="AD1320" i="2"/>
  <c r="AC1320" i="2"/>
  <c r="AB1320" i="2"/>
  <c r="Z1320" i="2"/>
  <c r="Y1320" i="2"/>
  <c r="X1320" i="2"/>
  <c r="V1320" i="2"/>
  <c r="U1320" i="2"/>
  <c r="T1320" i="2"/>
  <c r="S1320" i="2"/>
  <c r="O1320" i="2"/>
  <c r="N1320" i="2"/>
  <c r="M1320" i="2"/>
  <c r="H1320" i="2"/>
  <c r="G1320" i="2"/>
  <c r="BJ1320" i="2" s="1"/>
  <c r="BR1319" i="2"/>
  <c r="BS1319" i="2" s="1"/>
  <c r="BP1319" i="2"/>
  <c r="BQ1319" i="2" s="1"/>
  <c r="BM1319" i="2"/>
  <c r="B1319" i="2"/>
  <c r="BR1318" i="2"/>
  <c r="BP1318" i="2"/>
  <c r="BL1318" i="2"/>
  <c r="BK1318" i="2"/>
  <c r="BH1318" i="2"/>
  <c r="BG1318" i="2"/>
  <c r="BE1318" i="2"/>
  <c r="BD1318" i="2"/>
  <c r="BC1318" i="2"/>
  <c r="BA1318" i="2"/>
  <c r="AZ1318" i="2"/>
  <c r="AX1318" i="2"/>
  <c r="AW1318" i="2"/>
  <c r="AV1318" i="2"/>
  <c r="AU1318" i="2"/>
  <c r="AT1318" i="2"/>
  <c r="AS1318" i="2"/>
  <c r="AR1318" i="2"/>
  <c r="AQ1318" i="2"/>
  <c r="AP1318" i="2"/>
  <c r="AO1318" i="2"/>
  <c r="AN1318" i="2"/>
  <c r="AL1318" i="2"/>
  <c r="AK1318" i="2"/>
  <c r="AI1318" i="2"/>
  <c r="AH1318" i="2"/>
  <c r="AG1318" i="2"/>
  <c r="AF1318" i="2"/>
  <c r="AE1318" i="2"/>
  <c r="AD1318" i="2"/>
  <c r="AC1318" i="2"/>
  <c r="AB1318" i="2"/>
  <c r="Z1318" i="2"/>
  <c r="Y1318" i="2"/>
  <c r="X1318" i="2"/>
  <c r="V1318" i="2"/>
  <c r="U1318" i="2"/>
  <c r="T1318" i="2"/>
  <c r="S1318" i="2"/>
  <c r="R1318" i="2"/>
  <c r="Q1318" i="2"/>
  <c r="O1318" i="2"/>
  <c r="N1318" i="2"/>
  <c r="M1318" i="2"/>
  <c r="H1318" i="2"/>
  <c r="G1318" i="2"/>
  <c r="BJ1318" i="2" s="1"/>
  <c r="BR1317" i="2"/>
  <c r="BS1317" i="2" s="1"/>
  <c r="BP1317" i="2"/>
  <c r="BQ1317" i="2" s="1"/>
  <c r="BM1317" i="2"/>
  <c r="B1317" i="2"/>
  <c r="BR1316" i="2"/>
  <c r="BP1316" i="2"/>
  <c r="BL1316" i="2"/>
  <c r="BK1316" i="2"/>
  <c r="BH1316" i="2"/>
  <c r="BG1316" i="2"/>
  <c r="BE1316" i="2"/>
  <c r="BD1316" i="2"/>
  <c r="BC1316" i="2"/>
  <c r="BA1316" i="2"/>
  <c r="AZ1316" i="2"/>
  <c r="AX1316" i="2"/>
  <c r="AW1316" i="2"/>
  <c r="AV1316" i="2"/>
  <c r="AU1316" i="2"/>
  <c r="AT1316" i="2"/>
  <c r="AS1316" i="2"/>
  <c r="AR1316" i="2"/>
  <c r="AQ1316" i="2"/>
  <c r="AP1316" i="2"/>
  <c r="AO1316" i="2"/>
  <c r="AN1316" i="2"/>
  <c r="AL1316" i="2"/>
  <c r="AK1316" i="2"/>
  <c r="AI1316" i="2"/>
  <c r="AH1316" i="2"/>
  <c r="AG1316" i="2"/>
  <c r="AF1316" i="2"/>
  <c r="AE1316" i="2"/>
  <c r="AD1316" i="2"/>
  <c r="AC1316" i="2"/>
  <c r="AB1316" i="2"/>
  <c r="Z1316" i="2"/>
  <c r="Y1316" i="2"/>
  <c r="X1316" i="2"/>
  <c r="U1316" i="2"/>
  <c r="T1316" i="2"/>
  <c r="Q1316" i="2"/>
  <c r="O1316" i="2"/>
  <c r="N1316" i="2"/>
  <c r="M1316" i="2"/>
  <c r="H1316" i="2"/>
  <c r="G1316" i="2"/>
  <c r="BJ1316" i="2" s="1"/>
  <c r="BR1315" i="2"/>
  <c r="BS1315" i="2" s="1"/>
  <c r="BP1315" i="2"/>
  <c r="BQ1315" i="2" s="1"/>
  <c r="BM1315" i="2"/>
  <c r="B1315" i="2"/>
  <c r="BN1317" i="2" l="1"/>
  <c r="BO1317" i="2" s="1"/>
  <c r="BN1321" i="2"/>
  <c r="BO1321" i="2" s="1"/>
  <c r="BS1316" i="2"/>
  <c r="BS1318" i="2"/>
  <c r="BQ1316" i="2"/>
  <c r="BQ1318" i="2"/>
  <c r="BM1320" i="2"/>
  <c r="BQ1320" i="2"/>
  <c r="BN226" i="2"/>
  <c r="BO226" i="2" s="1"/>
  <c r="BN1319" i="2"/>
  <c r="BO1319" i="2" s="1"/>
  <c r="BS1320" i="2"/>
  <c r="BJ227" i="2"/>
  <c r="BM227" i="2"/>
  <c r="BS227" i="2"/>
  <c r="BQ227" i="2"/>
  <c r="BM1316" i="2"/>
  <c r="BN1315" i="2"/>
  <c r="BO1315" i="2" s="1"/>
  <c r="BM1318" i="2"/>
  <c r="BM1322" i="2"/>
  <c r="BL1426" i="2"/>
  <c r="BK1426" i="2"/>
  <c r="BH1426" i="2"/>
  <c r="BG1426" i="2"/>
  <c r="BE1426" i="2"/>
  <c r="BD1426" i="2"/>
  <c r="BC1426" i="2"/>
  <c r="BA1426" i="2"/>
  <c r="AZ1426" i="2"/>
  <c r="AX1426" i="2"/>
  <c r="AW1426" i="2"/>
  <c r="AV1426" i="2"/>
  <c r="AU1426" i="2"/>
  <c r="AT1426" i="2"/>
  <c r="AS1426" i="2"/>
  <c r="AR1426" i="2"/>
  <c r="AQ1426" i="2"/>
  <c r="AP1426" i="2"/>
  <c r="AO1426" i="2"/>
  <c r="AN1426" i="2"/>
  <c r="AL1426" i="2"/>
  <c r="AK1426" i="2"/>
  <c r="AI1426" i="2"/>
  <c r="AH1426" i="2"/>
  <c r="AG1426" i="2"/>
  <c r="AF1426" i="2"/>
  <c r="AE1426" i="2"/>
  <c r="AD1426" i="2"/>
  <c r="AC1426" i="2"/>
  <c r="AB1426" i="2"/>
  <c r="Z1426" i="2"/>
  <c r="Y1426" i="2"/>
  <c r="X1426" i="2"/>
  <c r="V1426" i="2"/>
  <c r="U1426" i="2"/>
  <c r="T1426" i="2"/>
  <c r="S1426" i="2"/>
  <c r="R1426" i="2"/>
  <c r="Q1426" i="2"/>
  <c r="O1426" i="2"/>
  <c r="N1426" i="2"/>
  <c r="M1426" i="2"/>
  <c r="BR1425" i="2"/>
  <c r="BS1425" i="2" s="1"/>
  <c r="BP1425" i="2"/>
  <c r="BQ1425" i="2" s="1"/>
  <c r="BM1425" i="2"/>
  <c r="B1425" i="2"/>
  <c r="BN1318" i="2" l="1"/>
  <c r="BO1318" i="2" s="1"/>
  <c r="BN1320" i="2"/>
  <c r="BO1320" i="2" s="1"/>
  <c r="BN1316" i="2"/>
  <c r="BO1316" i="2" s="1"/>
  <c r="BN227" i="2"/>
  <c r="BO227" i="2" s="1"/>
  <c r="BN1425" i="2"/>
  <c r="BO1425" i="2" s="1"/>
  <c r="BB119" i="2" l="1"/>
  <c r="BB141" i="2"/>
  <c r="BB143" i="2"/>
  <c r="BL554" i="2" l="1"/>
  <c r="BK554" i="2"/>
  <c r="BH554" i="2"/>
  <c r="BG554" i="2"/>
  <c r="BE554" i="2"/>
  <c r="BD554" i="2"/>
  <c r="BA554" i="2"/>
  <c r="AZ554" i="2"/>
  <c r="K554" i="2"/>
  <c r="BR554" i="2" s="1"/>
  <c r="J554" i="2"/>
  <c r="BP554" i="2" s="1"/>
  <c r="I554" i="2"/>
  <c r="H554" i="2"/>
  <c r="G554" i="2"/>
  <c r="BJ554" i="2" s="1"/>
  <c r="BR553" i="2"/>
  <c r="BS553" i="2" s="1"/>
  <c r="BP553" i="2"/>
  <c r="BQ553" i="2" s="1"/>
  <c r="BM553" i="2"/>
  <c r="C553" i="2"/>
  <c r="AX553" i="2" s="1"/>
  <c r="B553" i="2"/>
  <c r="BL552" i="2"/>
  <c r="BK552" i="2"/>
  <c r="BH552" i="2"/>
  <c r="BG552" i="2"/>
  <c r="BE552" i="2"/>
  <c r="BD552" i="2"/>
  <c r="BA552" i="2"/>
  <c r="AZ552" i="2"/>
  <c r="K552" i="2"/>
  <c r="BR552" i="2" s="1"/>
  <c r="J552" i="2"/>
  <c r="BP552" i="2" s="1"/>
  <c r="I552" i="2"/>
  <c r="H552" i="2"/>
  <c r="G552" i="2"/>
  <c r="BJ552" i="2" s="1"/>
  <c r="BR551" i="2"/>
  <c r="BS551" i="2" s="1"/>
  <c r="BP551" i="2"/>
  <c r="BQ551" i="2" s="1"/>
  <c r="BM551" i="2"/>
  <c r="C551" i="2"/>
  <c r="AW551" i="2" s="1"/>
  <c r="B551" i="2"/>
  <c r="BL530" i="2"/>
  <c r="BK530" i="2"/>
  <c r="BH530" i="2"/>
  <c r="BG530" i="2"/>
  <c r="BE530" i="2"/>
  <c r="BD530" i="2"/>
  <c r="BC530" i="2"/>
  <c r="BA530" i="2"/>
  <c r="AZ530" i="2"/>
  <c r="K530" i="2"/>
  <c r="BR530" i="2" s="1"/>
  <c r="J530" i="2"/>
  <c r="BP530" i="2" s="1"/>
  <c r="I530" i="2"/>
  <c r="H530" i="2"/>
  <c r="G530" i="2"/>
  <c r="BR529" i="2"/>
  <c r="BS529" i="2" s="1"/>
  <c r="BP529" i="2"/>
  <c r="BQ529" i="2" s="1"/>
  <c r="BM529" i="2"/>
  <c r="C529" i="2"/>
  <c r="AP529" i="2" s="1"/>
  <c r="B529" i="2"/>
  <c r="BL356" i="2"/>
  <c r="BK356" i="2"/>
  <c r="BH356" i="2"/>
  <c r="BG356" i="2"/>
  <c r="BE356" i="2"/>
  <c r="BD356" i="2"/>
  <c r="BC356" i="2"/>
  <c r="BA356" i="2"/>
  <c r="AZ356" i="2"/>
  <c r="C355" i="2"/>
  <c r="AU355" i="2" s="1"/>
  <c r="B355" i="2"/>
  <c r="BL354" i="2"/>
  <c r="BK354" i="2"/>
  <c r="BH354" i="2"/>
  <c r="BG354" i="2"/>
  <c r="BE354" i="2"/>
  <c r="BD354" i="2"/>
  <c r="BC354" i="2"/>
  <c r="BA354" i="2"/>
  <c r="AZ354" i="2"/>
  <c r="C353" i="2"/>
  <c r="AX353" i="2" s="1"/>
  <c r="B353" i="2"/>
  <c r="BL332" i="2"/>
  <c r="BK332" i="2"/>
  <c r="BH332" i="2"/>
  <c r="BG332" i="2"/>
  <c r="BE332" i="2"/>
  <c r="BD332" i="2"/>
  <c r="BC332" i="2"/>
  <c r="BA332" i="2"/>
  <c r="AZ332" i="2"/>
  <c r="C331" i="2"/>
  <c r="AU331" i="2" s="1"/>
  <c r="B331" i="2"/>
  <c r="AP530" i="2" l="1"/>
  <c r="AU356" i="2"/>
  <c r="AX354" i="2"/>
  <c r="AX554" i="2"/>
  <c r="AU332" i="2"/>
  <c r="AW552" i="2"/>
  <c r="BS552" i="2"/>
  <c r="BM552" i="2"/>
  <c r="BQ554" i="2"/>
  <c r="BS554" i="2"/>
  <c r="BQ552" i="2"/>
  <c r="BQ530" i="2"/>
  <c r="BM530" i="2"/>
  <c r="BS530" i="2"/>
  <c r="BM554" i="2"/>
  <c r="BJ530" i="2"/>
  <c r="AD331" i="2"/>
  <c r="Q331" i="2"/>
  <c r="Q355" i="2"/>
  <c r="AH355" i="2"/>
  <c r="U355" i="2"/>
  <c r="AN355" i="2"/>
  <c r="AH331" i="2"/>
  <c r="H355" i="2"/>
  <c r="Z355" i="2"/>
  <c r="AR355" i="2"/>
  <c r="M331" i="2"/>
  <c r="AV331" i="2"/>
  <c r="M355" i="2"/>
  <c r="AD355" i="2"/>
  <c r="AV355" i="2"/>
  <c r="AQ553" i="2"/>
  <c r="AU553" i="2"/>
  <c r="AN553" i="2"/>
  <c r="AR553" i="2"/>
  <c r="AV553" i="2"/>
  <c r="AO553" i="2"/>
  <c r="AS553" i="2"/>
  <c r="AW553" i="2"/>
  <c r="AP553" i="2"/>
  <c r="AT553" i="2"/>
  <c r="AP551" i="2"/>
  <c r="AT551" i="2"/>
  <c r="AX551" i="2"/>
  <c r="AQ551" i="2"/>
  <c r="AU551" i="2"/>
  <c r="AN551" i="2"/>
  <c r="AR551" i="2"/>
  <c r="AV551" i="2"/>
  <c r="AO551" i="2"/>
  <c r="AS551" i="2"/>
  <c r="AQ529" i="2"/>
  <c r="AU529" i="2"/>
  <c r="AN529" i="2"/>
  <c r="AR529" i="2"/>
  <c r="AV529" i="2"/>
  <c r="AT529" i="2"/>
  <c r="AX529" i="2"/>
  <c r="AO529" i="2"/>
  <c r="AS529" i="2"/>
  <c r="AW529" i="2"/>
  <c r="K353" i="2"/>
  <c r="Q353" i="2"/>
  <c r="V353" i="2"/>
  <c r="AC353" i="2"/>
  <c r="AH353" i="2"/>
  <c r="AO353" i="2"/>
  <c r="AU353" i="2"/>
  <c r="G353" i="2"/>
  <c r="M353" i="2"/>
  <c r="R353" i="2"/>
  <c r="Y353" i="2"/>
  <c r="Y354" i="2" s="1"/>
  <c r="AD353" i="2"/>
  <c r="AI353" i="2"/>
  <c r="AQ353" i="2"/>
  <c r="AV353" i="2"/>
  <c r="H353" i="2"/>
  <c r="N353" i="2"/>
  <c r="N354" i="2" s="1"/>
  <c r="T353" i="2"/>
  <c r="Z353" i="2"/>
  <c r="AE353" i="2"/>
  <c r="AL353" i="2"/>
  <c r="AR353" i="2"/>
  <c r="AW353" i="2"/>
  <c r="I353" i="2"/>
  <c r="P353" i="2"/>
  <c r="U353" i="2"/>
  <c r="AA353" i="2"/>
  <c r="AG353" i="2"/>
  <c r="AN353" i="2"/>
  <c r="AS353" i="2"/>
  <c r="I355" i="2"/>
  <c r="N355" i="2"/>
  <c r="N356" i="2" s="1"/>
  <c r="R355" i="2"/>
  <c r="V355" i="2"/>
  <c r="AA355" i="2"/>
  <c r="AE355" i="2"/>
  <c r="AI355" i="2"/>
  <c r="AO355" i="2"/>
  <c r="AS355" i="2"/>
  <c r="AW355" i="2"/>
  <c r="U331" i="2"/>
  <c r="AN331" i="2"/>
  <c r="J355" i="2"/>
  <c r="O355" i="2"/>
  <c r="S355" i="2"/>
  <c r="X355" i="2"/>
  <c r="AB355" i="2"/>
  <c r="AF355" i="2"/>
  <c r="AK355" i="2"/>
  <c r="AP355" i="2"/>
  <c r="AT355" i="2"/>
  <c r="AX355" i="2"/>
  <c r="H331" i="2"/>
  <c r="Z331" i="2"/>
  <c r="AR331" i="2"/>
  <c r="J353" i="2"/>
  <c r="O353" i="2"/>
  <c r="S353" i="2"/>
  <c r="X353" i="2"/>
  <c r="AB353" i="2"/>
  <c r="AF353" i="2"/>
  <c r="AK353" i="2"/>
  <c r="AP353" i="2"/>
  <c r="AT353" i="2"/>
  <c r="G355" i="2"/>
  <c r="K355" i="2"/>
  <c r="P355" i="2"/>
  <c r="T355" i="2"/>
  <c r="Y355" i="2"/>
  <c r="Y356" i="2" s="1"/>
  <c r="AC355" i="2"/>
  <c r="AG355" i="2"/>
  <c r="AL355" i="2"/>
  <c r="AQ355" i="2"/>
  <c r="I331" i="2"/>
  <c r="N331" i="2"/>
  <c r="N332" i="2" s="1"/>
  <c r="R331" i="2"/>
  <c r="V331" i="2"/>
  <c r="AA331" i="2"/>
  <c r="AE331" i="2"/>
  <c r="AI331" i="2"/>
  <c r="AO331" i="2"/>
  <c r="AS331" i="2"/>
  <c r="AW331" i="2"/>
  <c r="J331" i="2"/>
  <c r="O331" i="2"/>
  <c r="S331" i="2"/>
  <c r="X331" i="2"/>
  <c r="AB331" i="2"/>
  <c r="AF331" i="2"/>
  <c r="AK331" i="2"/>
  <c r="AP331" i="2"/>
  <c r="AT331" i="2"/>
  <c r="AX331" i="2"/>
  <c r="G331" i="2"/>
  <c r="K331" i="2"/>
  <c r="P331" i="2"/>
  <c r="T331" i="2"/>
  <c r="Y331" i="2"/>
  <c r="Y332" i="2" s="1"/>
  <c r="AC331" i="2"/>
  <c r="AG331" i="2"/>
  <c r="AL331" i="2"/>
  <c r="AQ331" i="2"/>
  <c r="H332" i="2" l="1"/>
  <c r="I354" i="2"/>
  <c r="H354" i="2"/>
  <c r="G354" i="2"/>
  <c r="BJ354" i="2" s="1"/>
  <c r="K354" i="2"/>
  <c r="BR354" i="2" s="1"/>
  <c r="H356" i="2"/>
  <c r="BR353" i="2"/>
  <c r="BS353" i="2" s="1"/>
  <c r="AT332" i="2"/>
  <c r="AL356" i="2"/>
  <c r="AT354" i="2"/>
  <c r="AF356" i="2"/>
  <c r="O356" i="2"/>
  <c r="AI356" i="2"/>
  <c r="R356" i="2"/>
  <c r="AN354" i="2"/>
  <c r="P354" i="2"/>
  <c r="AL354" i="2"/>
  <c r="AI354" i="2"/>
  <c r="M354" i="2"/>
  <c r="AH354" i="2"/>
  <c r="AX530" i="2"/>
  <c r="AN530" i="2"/>
  <c r="BN530" i="2" s="1"/>
  <c r="BO530" i="2" s="1"/>
  <c r="AO552" i="2"/>
  <c r="AU552" i="2"/>
  <c r="AP552" i="2"/>
  <c r="AS554" i="2"/>
  <c r="AN554" i="2"/>
  <c r="BN554" i="2" s="1"/>
  <c r="BO554" i="2" s="1"/>
  <c r="AD356" i="2"/>
  <c r="AR356" i="2"/>
  <c r="AN356" i="2"/>
  <c r="Q332" i="2"/>
  <c r="AB332" i="2"/>
  <c r="R332" i="2"/>
  <c r="T356" i="2"/>
  <c r="AB354" i="2"/>
  <c r="AX356" i="2"/>
  <c r="AC332" i="2"/>
  <c r="AP332" i="2"/>
  <c r="X332" i="2"/>
  <c r="AW332" i="2"/>
  <c r="AE332" i="2"/>
  <c r="AG356" i="2"/>
  <c r="P356" i="2"/>
  <c r="AP354" i="2"/>
  <c r="X354" i="2"/>
  <c r="AR332" i="2"/>
  <c r="AT356" i="2"/>
  <c r="AB356" i="2"/>
  <c r="AW356" i="2"/>
  <c r="AE356" i="2"/>
  <c r="AG354" i="2"/>
  <c r="AE354" i="2"/>
  <c r="AD354" i="2"/>
  <c r="AC354" i="2"/>
  <c r="AW530" i="2"/>
  <c r="AT530" i="2"/>
  <c r="AU530" i="2"/>
  <c r="AV552" i="2"/>
  <c r="AQ552" i="2"/>
  <c r="AT554" i="2"/>
  <c r="AO554" i="2"/>
  <c r="AU554" i="2"/>
  <c r="M356" i="2"/>
  <c r="Z356" i="2"/>
  <c r="U356" i="2"/>
  <c r="AD332" i="2"/>
  <c r="P332" i="2"/>
  <c r="AI332" i="2"/>
  <c r="AK332" i="2"/>
  <c r="AS332" i="2"/>
  <c r="S354" i="2"/>
  <c r="AP356" i="2"/>
  <c r="X356" i="2"/>
  <c r="AN332" i="2"/>
  <c r="AS356" i="2"/>
  <c r="AA356" i="2"/>
  <c r="AA354" i="2"/>
  <c r="AW354" i="2"/>
  <c r="Z354" i="2"/>
  <c r="AV354" i="2"/>
  <c r="AU354" i="2"/>
  <c r="V354" i="2"/>
  <c r="AS530" i="2"/>
  <c r="AV530" i="2"/>
  <c r="AQ530" i="2"/>
  <c r="AR552" i="2"/>
  <c r="AX552" i="2"/>
  <c r="AP554" i="2"/>
  <c r="AV554" i="2"/>
  <c r="AQ554" i="2"/>
  <c r="AV332" i="2"/>
  <c r="AH356" i="2"/>
  <c r="AG332" i="2"/>
  <c r="AQ332" i="2"/>
  <c r="S332" i="2"/>
  <c r="AA332" i="2"/>
  <c r="AC356" i="2"/>
  <c r="AK354" i="2"/>
  <c r="Z332" i="2"/>
  <c r="AL332" i="2"/>
  <c r="T332" i="2"/>
  <c r="AX332" i="2"/>
  <c r="AF332" i="2"/>
  <c r="O332" i="2"/>
  <c r="AO332" i="2"/>
  <c r="V332" i="2"/>
  <c r="AQ356" i="2"/>
  <c r="AF354" i="2"/>
  <c r="O354" i="2"/>
  <c r="AK356" i="2"/>
  <c r="S356" i="2"/>
  <c r="U332" i="2"/>
  <c r="AO356" i="2"/>
  <c r="V356" i="2"/>
  <c r="AS354" i="2"/>
  <c r="U354" i="2"/>
  <c r="AR354" i="2"/>
  <c r="T354" i="2"/>
  <c r="AQ354" i="2"/>
  <c r="R354" i="2"/>
  <c r="AO354" i="2"/>
  <c r="Q354" i="2"/>
  <c r="AO530" i="2"/>
  <c r="AR530" i="2"/>
  <c r="AS552" i="2"/>
  <c r="AN552" i="2"/>
  <c r="BN552" i="2" s="1"/>
  <c r="BO552" i="2" s="1"/>
  <c r="AT552" i="2"/>
  <c r="AW554" i="2"/>
  <c r="AR554" i="2"/>
  <c r="AV356" i="2"/>
  <c r="M332" i="2"/>
  <c r="AH332" i="2"/>
  <c r="Q356" i="2"/>
  <c r="BN553" i="2"/>
  <c r="BO553" i="2" s="1"/>
  <c r="BN551" i="2"/>
  <c r="BO551" i="2" s="1"/>
  <c r="BN529" i="2"/>
  <c r="BO529" i="2" s="1"/>
  <c r="BM353" i="2"/>
  <c r="J354" i="2"/>
  <c r="BP354" i="2" s="1"/>
  <c r="BP353" i="2"/>
  <c r="BQ353" i="2" s="1"/>
  <c r="J356" i="2"/>
  <c r="BP356" i="2" s="1"/>
  <c r="BP355" i="2"/>
  <c r="BQ355" i="2" s="1"/>
  <c r="K356" i="2"/>
  <c r="BR356" i="2" s="1"/>
  <c r="BR355" i="2"/>
  <c r="BS355" i="2" s="1"/>
  <c r="G356" i="2"/>
  <c r="BM355" i="2"/>
  <c r="I356" i="2"/>
  <c r="J332" i="2"/>
  <c r="BP332" i="2" s="1"/>
  <c r="BP331" i="2"/>
  <c r="BQ331" i="2" s="1"/>
  <c r="K332" i="2"/>
  <c r="BR332" i="2" s="1"/>
  <c r="BR331" i="2"/>
  <c r="BS331" i="2" s="1"/>
  <c r="G332" i="2"/>
  <c r="BM331" i="2"/>
  <c r="I332" i="2"/>
  <c r="BQ354" i="2" l="1"/>
  <c r="BS354" i="2"/>
  <c r="BM354" i="2"/>
  <c r="BN353" i="2"/>
  <c r="BO353" i="2" s="1"/>
  <c r="BN355" i="2"/>
  <c r="BO355" i="2" s="1"/>
  <c r="BS356" i="2"/>
  <c r="BQ356" i="2"/>
  <c r="BJ356" i="2"/>
  <c r="BM356" i="2"/>
  <c r="BN331" i="2"/>
  <c r="BO331" i="2" s="1"/>
  <c r="BS332" i="2"/>
  <c r="BQ332" i="2"/>
  <c r="BJ332" i="2"/>
  <c r="BM332" i="2"/>
  <c r="BN354" i="2" l="1"/>
  <c r="BO354" i="2" s="1"/>
  <c r="BN356" i="2"/>
  <c r="BO356" i="2" s="1"/>
  <c r="BN332" i="2"/>
  <c r="BO332" i="2" s="1"/>
  <c r="BL143" i="2" l="1"/>
  <c r="BK143" i="2"/>
  <c r="BH143" i="2"/>
  <c r="BG143" i="2"/>
  <c r="BE143" i="2"/>
  <c r="BD143" i="2"/>
  <c r="BC143" i="2"/>
  <c r="BA143" i="2"/>
  <c r="AZ143" i="2"/>
  <c r="C142" i="2"/>
  <c r="AW142" i="2" s="1"/>
  <c r="B142" i="2"/>
  <c r="BL141" i="2"/>
  <c r="BK141" i="2"/>
  <c r="BH141" i="2"/>
  <c r="BG141" i="2"/>
  <c r="BE141" i="2"/>
  <c r="BD141" i="2"/>
  <c r="BC141" i="2"/>
  <c r="BA141" i="2"/>
  <c r="AZ141" i="2"/>
  <c r="C140" i="2"/>
  <c r="AX140" i="2" s="1"/>
  <c r="B140" i="2"/>
  <c r="BL119" i="2"/>
  <c r="BK119" i="2"/>
  <c r="BH119" i="2"/>
  <c r="BG119" i="2"/>
  <c r="BE119" i="2"/>
  <c r="BD119" i="2"/>
  <c r="BC119" i="2"/>
  <c r="BA119" i="2"/>
  <c r="AZ119" i="2"/>
  <c r="C118" i="2"/>
  <c r="AU118" i="2" s="1"/>
  <c r="B118" i="2"/>
  <c r="AU119" i="2" l="1"/>
  <c r="AW143" i="2"/>
  <c r="AX141" i="2"/>
  <c r="V140" i="2"/>
  <c r="AO140" i="2"/>
  <c r="I140" i="2"/>
  <c r="AA140" i="2"/>
  <c r="AS140" i="2"/>
  <c r="N140" i="2"/>
  <c r="N141" i="2" s="1"/>
  <c r="AE140" i="2"/>
  <c r="AW140" i="2"/>
  <c r="R140" i="2"/>
  <c r="AI140" i="2"/>
  <c r="J142" i="2"/>
  <c r="O142" i="2"/>
  <c r="X142" i="2"/>
  <c r="AK142" i="2"/>
  <c r="AT142" i="2"/>
  <c r="G142" i="2"/>
  <c r="K142" i="2"/>
  <c r="P142" i="2"/>
  <c r="T142" i="2"/>
  <c r="Y142" i="2"/>
  <c r="Y143" i="2" s="1"/>
  <c r="AC142" i="2"/>
  <c r="AG142" i="2"/>
  <c r="AL142" i="2"/>
  <c r="AQ142" i="2"/>
  <c r="AU142" i="2"/>
  <c r="S142" i="2"/>
  <c r="AB142" i="2"/>
  <c r="AF142" i="2"/>
  <c r="AP142" i="2"/>
  <c r="AX142" i="2"/>
  <c r="H142" i="2"/>
  <c r="M142" i="2"/>
  <c r="Q142" i="2"/>
  <c r="U142" i="2"/>
  <c r="Z142" i="2"/>
  <c r="AD142" i="2"/>
  <c r="AH142" i="2"/>
  <c r="AN142" i="2"/>
  <c r="AR142" i="2"/>
  <c r="AV142" i="2"/>
  <c r="I142" i="2"/>
  <c r="N142" i="2"/>
  <c r="N143" i="2" s="1"/>
  <c r="R142" i="2"/>
  <c r="V142" i="2"/>
  <c r="AA142" i="2"/>
  <c r="AE142" i="2"/>
  <c r="AI142" i="2"/>
  <c r="AO142" i="2"/>
  <c r="AS142" i="2"/>
  <c r="G140" i="2"/>
  <c r="K140" i="2"/>
  <c r="P140" i="2"/>
  <c r="T140" i="2"/>
  <c r="Y140" i="2"/>
  <c r="Y141" i="2" s="1"/>
  <c r="AC140" i="2"/>
  <c r="AG140" i="2"/>
  <c r="AL140" i="2"/>
  <c r="AQ140" i="2"/>
  <c r="AU140" i="2"/>
  <c r="H140" i="2"/>
  <c r="M140" i="2"/>
  <c r="Q140" i="2"/>
  <c r="U140" i="2"/>
  <c r="Z140" i="2"/>
  <c r="AD140" i="2"/>
  <c r="AH140" i="2"/>
  <c r="AN140" i="2"/>
  <c r="AR140" i="2"/>
  <c r="AV140" i="2"/>
  <c r="J140" i="2"/>
  <c r="O140" i="2"/>
  <c r="S140" i="2"/>
  <c r="X140" i="2"/>
  <c r="AB140" i="2"/>
  <c r="AF140" i="2"/>
  <c r="AK140" i="2"/>
  <c r="AP140" i="2"/>
  <c r="AT140" i="2"/>
  <c r="I118" i="2"/>
  <c r="N118" i="2"/>
  <c r="N119" i="2" s="1"/>
  <c r="R118" i="2"/>
  <c r="V118" i="2"/>
  <c r="AA118" i="2"/>
  <c r="AE118" i="2"/>
  <c r="AI118" i="2"/>
  <c r="AO118" i="2"/>
  <c r="AS118" i="2"/>
  <c r="AW118" i="2"/>
  <c r="O118" i="2"/>
  <c r="X118" i="2"/>
  <c r="AF118" i="2"/>
  <c r="AP118" i="2"/>
  <c r="AT118" i="2"/>
  <c r="AX118" i="2"/>
  <c r="H118" i="2"/>
  <c r="M118" i="2"/>
  <c r="Q118" i="2"/>
  <c r="U118" i="2"/>
  <c r="Z118" i="2"/>
  <c r="AD118" i="2"/>
  <c r="AH118" i="2"/>
  <c r="AN118" i="2"/>
  <c r="AR118" i="2"/>
  <c r="AV118" i="2"/>
  <c r="J118" i="2"/>
  <c r="S118" i="2"/>
  <c r="AB118" i="2"/>
  <c r="AK118" i="2"/>
  <c r="G118" i="2"/>
  <c r="K118" i="2"/>
  <c r="P118" i="2"/>
  <c r="T118" i="2"/>
  <c r="Y118" i="2"/>
  <c r="Y119" i="2" s="1"/>
  <c r="AC118" i="2"/>
  <c r="AG118" i="2"/>
  <c r="AL118" i="2"/>
  <c r="AQ118" i="2"/>
  <c r="BR1358" i="2"/>
  <c r="BP1358" i="2"/>
  <c r="BH1358" i="2"/>
  <c r="BG1358" i="2"/>
  <c r="BE1358" i="2"/>
  <c r="BD1358" i="2"/>
  <c r="BC1358" i="2"/>
  <c r="BA1358" i="2"/>
  <c r="AZ1358" i="2"/>
  <c r="AX1358" i="2"/>
  <c r="AW1358" i="2"/>
  <c r="AV1358" i="2"/>
  <c r="AU1358" i="2"/>
  <c r="AT1358" i="2"/>
  <c r="AS1358" i="2"/>
  <c r="AR1358" i="2"/>
  <c r="AQ1358" i="2"/>
  <c r="AP1358" i="2"/>
  <c r="AO1358" i="2"/>
  <c r="AN1358" i="2"/>
  <c r="AL1358" i="2"/>
  <c r="AK1358" i="2"/>
  <c r="AI1358" i="2"/>
  <c r="AH1358" i="2"/>
  <c r="AF1358" i="2"/>
  <c r="AE1358" i="2"/>
  <c r="AD1358" i="2"/>
  <c r="AC1358" i="2"/>
  <c r="AB1358" i="2"/>
  <c r="Z1358" i="2"/>
  <c r="Y1358" i="2"/>
  <c r="V1358" i="2"/>
  <c r="U1358" i="2"/>
  <c r="T1358" i="2"/>
  <c r="S1358" i="2"/>
  <c r="R1358" i="2"/>
  <c r="Q1358" i="2"/>
  <c r="O1358" i="2"/>
  <c r="N1358" i="2"/>
  <c r="H1358" i="2"/>
  <c r="G1358" i="2"/>
  <c r="BR1357" i="2"/>
  <c r="BS1357" i="2" s="1"/>
  <c r="BP1357" i="2"/>
  <c r="BQ1357" i="2" s="1"/>
  <c r="BM1357" i="2"/>
  <c r="B1357" i="2"/>
  <c r="BR1356" i="2"/>
  <c r="BP1356" i="2"/>
  <c r="BH1356" i="2"/>
  <c r="BG1356" i="2"/>
  <c r="BE1356" i="2"/>
  <c r="BD1356" i="2"/>
  <c r="BC1356" i="2"/>
  <c r="BA1356" i="2"/>
  <c r="AZ1356" i="2"/>
  <c r="AX1356" i="2"/>
  <c r="AW1356" i="2"/>
  <c r="AV1356" i="2"/>
  <c r="AU1356" i="2"/>
  <c r="AT1356" i="2"/>
  <c r="AS1356" i="2"/>
  <c r="AR1356" i="2"/>
  <c r="AQ1356" i="2"/>
  <c r="AP1356" i="2"/>
  <c r="AO1356" i="2"/>
  <c r="AN1356" i="2"/>
  <c r="AL1356" i="2"/>
  <c r="AK1356" i="2"/>
  <c r="AI1356" i="2"/>
  <c r="AH1356" i="2"/>
  <c r="AF1356" i="2"/>
  <c r="AE1356" i="2"/>
  <c r="AD1356" i="2"/>
  <c r="AC1356" i="2"/>
  <c r="AB1356" i="2"/>
  <c r="Z1356" i="2"/>
  <c r="Y1356" i="2"/>
  <c r="V1356" i="2"/>
  <c r="U1356" i="2"/>
  <c r="T1356" i="2"/>
  <c r="S1356" i="2"/>
  <c r="R1356" i="2"/>
  <c r="Q1356" i="2"/>
  <c r="O1356" i="2"/>
  <c r="N1356" i="2"/>
  <c r="H1356" i="2"/>
  <c r="G1356" i="2"/>
  <c r="BJ1356" i="2" s="1"/>
  <c r="BR1355" i="2"/>
  <c r="BS1355" i="2" s="1"/>
  <c r="BP1355" i="2"/>
  <c r="BQ1355" i="2" s="1"/>
  <c r="BM1355" i="2"/>
  <c r="B1355" i="2"/>
  <c r="H119" i="2" l="1"/>
  <c r="H141" i="2"/>
  <c r="I143" i="2"/>
  <c r="H143" i="2"/>
  <c r="G143" i="2"/>
  <c r="BJ143" i="2" s="1"/>
  <c r="J143" i="2"/>
  <c r="BP143" i="2" s="1"/>
  <c r="I141" i="2"/>
  <c r="AC119" i="2"/>
  <c r="AN119" i="2"/>
  <c r="U119" i="2"/>
  <c r="AX119" i="2"/>
  <c r="X119" i="2"/>
  <c r="AO119" i="2"/>
  <c r="V119" i="2"/>
  <c r="AT141" i="2"/>
  <c r="AB141" i="2"/>
  <c r="AH141" i="2"/>
  <c r="Q141" i="2"/>
  <c r="AQ141" i="2"/>
  <c r="AE143" i="2"/>
  <c r="AN143" i="2"/>
  <c r="U143" i="2"/>
  <c r="AX143" i="2"/>
  <c r="S143" i="2"/>
  <c r="AG143" i="2"/>
  <c r="P143" i="2"/>
  <c r="AK143" i="2"/>
  <c r="AI141" i="2"/>
  <c r="AO141" i="2"/>
  <c r="S119" i="2"/>
  <c r="AQ119" i="2"/>
  <c r="AH119" i="2"/>
  <c r="Q119" i="2"/>
  <c r="AT119" i="2"/>
  <c r="O119" i="2"/>
  <c r="AI119" i="2"/>
  <c r="R119" i="2"/>
  <c r="AP141" i="2"/>
  <c r="X141" i="2"/>
  <c r="AV141" i="2"/>
  <c r="AD141" i="2"/>
  <c r="M141" i="2"/>
  <c r="AL141" i="2"/>
  <c r="T141" i="2"/>
  <c r="AS143" i="2"/>
  <c r="AA143" i="2"/>
  <c r="AH143" i="2"/>
  <c r="Q143" i="2"/>
  <c r="AP143" i="2"/>
  <c r="AU143" i="2"/>
  <c r="AC143" i="2"/>
  <c r="X143" i="2"/>
  <c r="R141" i="2"/>
  <c r="AS141" i="2"/>
  <c r="V141" i="2"/>
  <c r="T119" i="2"/>
  <c r="AV119" i="2"/>
  <c r="M119" i="2"/>
  <c r="AP119" i="2"/>
  <c r="AW119" i="2"/>
  <c r="AE119" i="2"/>
  <c r="AK141" i="2"/>
  <c r="S141" i="2"/>
  <c r="AR141" i="2"/>
  <c r="Z141" i="2"/>
  <c r="AG141" i="2"/>
  <c r="P141" i="2"/>
  <c r="AO143" i="2"/>
  <c r="V143" i="2"/>
  <c r="AV143" i="2"/>
  <c r="AD143" i="2"/>
  <c r="M143" i="2"/>
  <c r="AF143" i="2"/>
  <c r="AQ143" i="2"/>
  <c r="O143" i="2"/>
  <c r="AW141" i="2"/>
  <c r="AA141" i="2"/>
  <c r="AL119" i="2"/>
  <c r="AK119" i="2"/>
  <c r="AD119" i="2"/>
  <c r="AG119" i="2"/>
  <c r="P119" i="2"/>
  <c r="AB119" i="2"/>
  <c r="AR119" i="2"/>
  <c r="Z119" i="2"/>
  <c r="AF119" i="2"/>
  <c r="AS119" i="2"/>
  <c r="AA119" i="2"/>
  <c r="AF141" i="2"/>
  <c r="O141" i="2"/>
  <c r="AN141" i="2"/>
  <c r="U141" i="2"/>
  <c r="AU141" i="2"/>
  <c r="AC141" i="2"/>
  <c r="AI143" i="2"/>
  <c r="R143" i="2"/>
  <c r="AR143" i="2"/>
  <c r="Z143" i="2"/>
  <c r="AB143" i="2"/>
  <c r="AL143" i="2"/>
  <c r="T143" i="2"/>
  <c r="AT143" i="2"/>
  <c r="AE141" i="2"/>
  <c r="BM1358" i="2"/>
  <c r="BP142" i="2"/>
  <c r="BQ142" i="2" s="1"/>
  <c r="BM1356" i="2"/>
  <c r="BQ1356" i="2"/>
  <c r="BS1356" i="2"/>
  <c r="BJ1358" i="2"/>
  <c r="BM142" i="2"/>
  <c r="BN1357" i="2"/>
  <c r="BO1357" i="2" s="1"/>
  <c r="K143" i="2"/>
  <c r="BR143" i="2" s="1"/>
  <c r="BR142" i="2"/>
  <c r="BS142" i="2" s="1"/>
  <c r="G141" i="2"/>
  <c r="BM140" i="2"/>
  <c r="J141" i="2"/>
  <c r="BP141" i="2" s="1"/>
  <c r="BP140" i="2"/>
  <c r="BQ140" i="2" s="1"/>
  <c r="BR140" i="2"/>
  <c r="BS140" i="2" s="1"/>
  <c r="K141" i="2"/>
  <c r="BR141" i="2" s="1"/>
  <c r="K119" i="2"/>
  <c r="BR119" i="2" s="1"/>
  <c r="BR118" i="2"/>
  <c r="BS118" i="2" s="1"/>
  <c r="G119" i="2"/>
  <c r="BM118" i="2"/>
  <c r="J119" i="2"/>
  <c r="BP119" i="2" s="1"/>
  <c r="BP118" i="2"/>
  <c r="BQ118" i="2" s="1"/>
  <c r="I119" i="2"/>
  <c r="BN1355" i="2"/>
  <c r="BO1355" i="2" s="1"/>
  <c r="T1348" i="2"/>
  <c r="T1350" i="2"/>
  <c r="T1352" i="2"/>
  <c r="T1354" i="2"/>
  <c r="BR1354" i="2"/>
  <c r="BP1354" i="2"/>
  <c r="BH1354" i="2"/>
  <c r="BG1354" i="2"/>
  <c r="BE1354" i="2"/>
  <c r="BD1354" i="2"/>
  <c r="BC1354" i="2"/>
  <c r="BA1354" i="2"/>
  <c r="AZ1354" i="2"/>
  <c r="AX1354" i="2"/>
  <c r="AW1354" i="2"/>
  <c r="AV1354" i="2"/>
  <c r="AU1354" i="2"/>
  <c r="AT1354" i="2"/>
  <c r="AS1354" i="2"/>
  <c r="AR1354" i="2"/>
  <c r="AQ1354" i="2"/>
  <c r="AP1354" i="2"/>
  <c r="AO1354" i="2"/>
  <c r="AN1354" i="2"/>
  <c r="AL1354" i="2"/>
  <c r="AK1354" i="2"/>
  <c r="AI1354" i="2"/>
  <c r="AH1354" i="2"/>
  <c r="AF1354" i="2"/>
  <c r="AE1354" i="2"/>
  <c r="AD1354" i="2"/>
  <c r="AC1354" i="2"/>
  <c r="AB1354" i="2"/>
  <c r="Z1354" i="2"/>
  <c r="Y1354" i="2"/>
  <c r="V1354" i="2"/>
  <c r="U1354" i="2"/>
  <c r="S1354" i="2"/>
  <c r="R1354" i="2"/>
  <c r="Q1354" i="2"/>
  <c r="O1354" i="2"/>
  <c r="N1354" i="2"/>
  <c r="H1354" i="2"/>
  <c r="G1354" i="2"/>
  <c r="BR1353" i="2"/>
  <c r="BS1353" i="2" s="1"/>
  <c r="BP1353" i="2"/>
  <c r="BQ1353" i="2" s="1"/>
  <c r="BM1353" i="2"/>
  <c r="B1353" i="2"/>
  <c r="BS143" i="2" l="1"/>
  <c r="BS141" i="2"/>
  <c r="BM143" i="2"/>
  <c r="BQ141" i="2"/>
  <c r="BQ143" i="2"/>
  <c r="BN1356" i="2"/>
  <c r="BO1356" i="2" s="1"/>
  <c r="BS1354" i="2"/>
  <c r="BQ1354" i="2"/>
  <c r="BN142" i="2"/>
  <c r="BO142" i="2" s="1"/>
  <c r="BN118" i="2"/>
  <c r="BO118" i="2" s="1"/>
  <c r="BN140" i="2"/>
  <c r="BO140" i="2" s="1"/>
  <c r="BJ141" i="2"/>
  <c r="BM141" i="2"/>
  <c r="BS119" i="2"/>
  <c r="BQ119" i="2"/>
  <c r="BJ119" i="2"/>
  <c r="BM119" i="2"/>
  <c r="BM1354" i="2"/>
  <c r="BN1353" i="2"/>
  <c r="BO1353" i="2" s="1"/>
  <c r="BJ1354" i="2"/>
  <c r="BR1352" i="2"/>
  <c r="BP1352" i="2"/>
  <c r="BH1352" i="2"/>
  <c r="BG1352" i="2"/>
  <c r="BE1352" i="2"/>
  <c r="BD1352" i="2"/>
  <c r="BC1352" i="2"/>
  <c r="BA1352" i="2"/>
  <c r="AZ1352" i="2"/>
  <c r="AX1352" i="2"/>
  <c r="AW1352" i="2"/>
  <c r="AV1352" i="2"/>
  <c r="AU1352" i="2"/>
  <c r="AT1352" i="2"/>
  <c r="AS1352" i="2"/>
  <c r="AR1352" i="2"/>
  <c r="AQ1352" i="2"/>
  <c r="AP1352" i="2"/>
  <c r="AO1352" i="2"/>
  <c r="AN1352" i="2"/>
  <c r="AL1352" i="2"/>
  <c r="AK1352" i="2"/>
  <c r="AI1352" i="2"/>
  <c r="AH1352" i="2"/>
  <c r="AF1352" i="2"/>
  <c r="AE1352" i="2"/>
  <c r="AD1352" i="2"/>
  <c r="AC1352" i="2"/>
  <c r="AB1352" i="2"/>
  <c r="Z1352" i="2"/>
  <c r="Y1352" i="2"/>
  <c r="V1352" i="2"/>
  <c r="U1352" i="2"/>
  <c r="S1352" i="2"/>
  <c r="R1352" i="2"/>
  <c r="Q1352" i="2"/>
  <c r="O1352" i="2"/>
  <c r="N1352" i="2"/>
  <c r="H1352" i="2"/>
  <c r="G1352" i="2"/>
  <c r="BJ1352" i="2" s="1"/>
  <c r="BR1351" i="2"/>
  <c r="BS1351" i="2" s="1"/>
  <c r="BP1351" i="2"/>
  <c r="BQ1351" i="2" s="1"/>
  <c r="BM1351" i="2"/>
  <c r="B1351" i="2"/>
  <c r="BN143" i="2" l="1"/>
  <c r="BO143" i="2" s="1"/>
  <c r="BN141" i="2"/>
  <c r="BO141" i="2" s="1"/>
  <c r="BN1354" i="2"/>
  <c r="BO1354" i="2" s="1"/>
  <c r="BN119" i="2"/>
  <c r="BO119" i="2" s="1"/>
  <c r="BN1351" i="2"/>
  <c r="BO1351" i="2" s="1"/>
  <c r="BQ1352" i="2"/>
  <c r="BM1352" i="2"/>
  <c r="BS1352" i="2"/>
  <c r="AB1350" i="2"/>
  <c r="BN1352" i="2" l="1"/>
  <c r="BO1352" i="2" s="1"/>
  <c r="AE1350" i="2"/>
  <c r="AD1350" i="2"/>
  <c r="S1350" i="2"/>
  <c r="BR1627" i="2" l="1"/>
  <c r="BP1627" i="2"/>
  <c r="BH1627" i="2"/>
  <c r="BG1627" i="2"/>
  <c r="BE1627" i="2"/>
  <c r="BD1627" i="2"/>
  <c r="BC1627" i="2"/>
  <c r="BA1627" i="2"/>
  <c r="AZ1627" i="2"/>
  <c r="AX1627" i="2"/>
  <c r="AW1627" i="2"/>
  <c r="AV1627" i="2"/>
  <c r="AU1627" i="2"/>
  <c r="AT1627" i="2"/>
  <c r="AS1627" i="2"/>
  <c r="AR1627" i="2"/>
  <c r="AQ1627" i="2"/>
  <c r="AP1627" i="2"/>
  <c r="AO1627" i="2"/>
  <c r="AN1627" i="2"/>
  <c r="AL1627" i="2"/>
  <c r="AK1627" i="2"/>
  <c r="AI1627" i="2"/>
  <c r="AH1627" i="2"/>
  <c r="AF1627" i="2"/>
  <c r="AE1627" i="2"/>
  <c r="AD1627" i="2"/>
  <c r="AC1627" i="2"/>
  <c r="AB1627" i="2"/>
  <c r="Z1627" i="2"/>
  <c r="Y1627" i="2"/>
  <c r="X1627" i="2"/>
  <c r="V1627" i="2"/>
  <c r="U1627" i="2"/>
  <c r="S1627" i="2"/>
  <c r="R1627" i="2"/>
  <c r="Q1627" i="2"/>
  <c r="O1627" i="2"/>
  <c r="N1627" i="2"/>
  <c r="H1627" i="2"/>
  <c r="G1627" i="2"/>
  <c r="BJ1627" i="2" s="1"/>
  <c r="BR1626" i="2"/>
  <c r="BS1626" i="2" s="1"/>
  <c r="BP1626" i="2"/>
  <c r="BQ1626" i="2" s="1"/>
  <c r="BM1626" i="2"/>
  <c r="B1626" i="2"/>
  <c r="BN1626" i="2" l="1"/>
  <c r="BO1626" i="2" s="1"/>
  <c r="BQ1627" i="2"/>
  <c r="BM1627" i="2"/>
  <c r="BS1627" i="2"/>
  <c r="BR1350" i="2"/>
  <c r="BP1350" i="2"/>
  <c r="BL1350" i="2"/>
  <c r="BK1350" i="2"/>
  <c r="BH1350" i="2"/>
  <c r="BG1350" i="2"/>
  <c r="BE1350" i="2"/>
  <c r="BD1350" i="2"/>
  <c r="BC1350" i="2"/>
  <c r="BA1350" i="2"/>
  <c r="AZ1350" i="2"/>
  <c r="AX1350" i="2"/>
  <c r="AW1350" i="2"/>
  <c r="AV1350" i="2"/>
  <c r="AU1350" i="2"/>
  <c r="AT1350" i="2"/>
  <c r="AS1350" i="2"/>
  <c r="AR1350" i="2"/>
  <c r="AQ1350" i="2"/>
  <c r="AP1350" i="2"/>
  <c r="AO1350" i="2"/>
  <c r="AN1350" i="2"/>
  <c r="AL1350" i="2"/>
  <c r="AK1350" i="2"/>
  <c r="AI1350" i="2"/>
  <c r="AH1350" i="2"/>
  <c r="AG1350" i="2"/>
  <c r="AF1350" i="2"/>
  <c r="AC1350" i="2"/>
  <c r="Z1350" i="2"/>
  <c r="Y1350" i="2"/>
  <c r="X1350" i="2"/>
  <c r="V1350" i="2"/>
  <c r="U1350" i="2"/>
  <c r="R1350" i="2"/>
  <c r="Q1350" i="2"/>
  <c r="O1350" i="2"/>
  <c r="N1350" i="2"/>
  <c r="M1350" i="2"/>
  <c r="H1350" i="2"/>
  <c r="G1350" i="2"/>
  <c r="BJ1350" i="2" s="1"/>
  <c r="BR1349" i="2"/>
  <c r="BS1349" i="2" s="1"/>
  <c r="BP1349" i="2"/>
  <c r="BQ1349" i="2" s="1"/>
  <c r="BM1349" i="2"/>
  <c r="B1349" i="2"/>
  <c r="BQ1350" i="2" l="1"/>
  <c r="BS1350" i="2"/>
  <c r="BN1627" i="2"/>
  <c r="BO1627" i="2" s="1"/>
  <c r="BN1349" i="2"/>
  <c r="BO1349" i="2" s="1"/>
  <c r="BM1350" i="2"/>
  <c r="K997" i="2"/>
  <c r="J997" i="2"/>
  <c r="BN1350" i="2" l="1"/>
  <c r="BO1350" i="2" s="1"/>
  <c r="BR1624" i="2"/>
  <c r="BP1624" i="2"/>
  <c r="BL1624" i="2"/>
  <c r="BK1624" i="2"/>
  <c r="BH1624" i="2"/>
  <c r="BG1624" i="2"/>
  <c r="BE1624" i="2"/>
  <c r="BD1624" i="2"/>
  <c r="BC1624" i="2"/>
  <c r="BA1624" i="2"/>
  <c r="AZ1624" i="2"/>
  <c r="AX1624" i="2"/>
  <c r="AW1624" i="2"/>
  <c r="AV1624" i="2"/>
  <c r="AU1624" i="2"/>
  <c r="AT1624" i="2"/>
  <c r="AS1624" i="2"/>
  <c r="AR1624" i="2"/>
  <c r="AQ1624" i="2"/>
  <c r="AP1624" i="2"/>
  <c r="AO1624" i="2"/>
  <c r="AN1624" i="2"/>
  <c r="AL1624" i="2"/>
  <c r="AK1624" i="2"/>
  <c r="AI1624" i="2"/>
  <c r="AH1624" i="2"/>
  <c r="AG1624" i="2"/>
  <c r="AF1624" i="2"/>
  <c r="AE1624" i="2"/>
  <c r="AD1624" i="2"/>
  <c r="AC1624" i="2"/>
  <c r="AB1624" i="2"/>
  <c r="Z1624" i="2"/>
  <c r="Y1624" i="2"/>
  <c r="X1624" i="2"/>
  <c r="V1624" i="2"/>
  <c r="U1624" i="2"/>
  <c r="T1624" i="2"/>
  <c r="S1624" i="2"/>
  <c r="R1624" i="2"/>
  <c r="Q1624" i="2"/>
  <c r="O1624" i="2"/>
  <c r="N1624" i="2"/>
  <c r="M1624" i="2"/>
  <c r="H1624" i="2"/>
  <c r="G1624" i="2"/>
  <c r="BJ1624" i="2" s="1"/>
  <c r="BR1623" i="2"/>
  <c r="BS1623" i="2" s="1"/>
  <c r="BP1623" i="2"/>
  <c r="BQ1623" i="2" s="1"/>
  <c r="BM1623" i="2"/>
  <c r="B1623" i="2"/>
  <c r="BQ1624" i="2" l="1"/>
  <c r="BS1624" i="2"/>
  <c r="BN1623" i="2"/>
  <c r="BO1623" i="2" s="1"/>
  <c r="BM1624" i="2"/>
  <c r="BR1622" i="2"/>
  <c r="BP1622" i="2"/>
  <c r="BL1622" i="2"/>
  <c r="BK1622" i="2"/>
  <c r="BH1622" i="2"/>
  <c r="BG1622" i="2"/>
  <c r="BE1622" i="2"/>
  <c r="BD1622" i="2"/>
  <c r="BC1622" i="2"/>
  <c r="BA1622" i="2"/>
  <c r="AZ1622" i="2"/>
  <c r="AX1622" i="2"/>
  <c r="AW1622" i="2"/>
  <c r="AV1622" i="2"/>
  <c r="AU1622" i="2"/>
  <c r="AT1622" i="2"/>
  <c r="AS1622" i="2"/>
  <c r="AR1622" i="2"/>
  <c r="AQ1622" i="2"/>
  <c r="AP1622" i="2"/>
  <c r="AO1622" i="2"/>
  <c r="AN1622" i="2"/>
  <c r="AL1622" i="2"/>
  <c r="AK1622" i="2"/>
  <c r="AI1622" i="2"/>
  <c r="AH1622" i="2"/>
  <c r="AG1622" i="2"/>
  <c r="AF1622" i="2"/>
  <c r="AE1622" i="2"/>
  <c r="AD1622" i="2"/>
  <c r="AC1622" i="2"/>
  <c r="AB1622" i="2"/>
  <c r="Z1622" i="2"/>
  <c r="Y1622" i="2"/>
  <c r="X1622" i="2"/>
  <c r="V1622" i="2"/>
  <c r="U1622" i="2"/>
  <c r="T1622" i="2"/>
  <c r="S1622" i="2"/>
  <c r="R1622" i="2"/>
  <c r="Q1622" i="2"/>
  <c r="O1622" i="2"/>
  <c r="N1622" i="2"/>
  <c r="M1622" i="2"/>
  <c r="H1622" i="2"/>
  <c r="G1622" i="2"/>
  <c r="BJ1622" i="2" s="1"/>
  <c r="BR1621" i="2"/>
  <c r="BS1621" i="2" s="1"/>
  <c r="BP1621" i="2"/>
  <c r="BQ1621" i="2" s="1"/>
  <c r="BM1621" i="2"/>
  <c r="B1621" i="2"/>
  <c r="BN1624" i="2" l="1"/>
  <c r="BO1624" i="2" s="1"/>
  <c r="BQ1622" i="2"/>
  <c r="BS1622" i="2"/>
  <c r="BN1621" i="2"/>
  <c r="BO1621" i="2" s="1"/>
  <c r="BM1622" i="2"/>
  <c r="BR1620" i="2"/>
  <c r="BP1620" i="2"/>
  <c r="BL1620" i="2"/>
  <c r="BK1620" i="2"/>
  <c r="BH1620" i="2"/>
  <c r="BG1620" i="2"/>
  <c r="BE1620" i="2"/>
  <c r="BD1620" i="2"/>
  <c r="BC1620" i="2"/>
  <c r="BA1620" i="2"/>
  <c r="AZ1620" i="2"/>
  <c r="AX1620" i="2"/>
  <c r="AW1620" i="2"/>
  <c r="AV1620" i="2"/>
  <c r="AU1620" i="2"/>
  <c r="AT1620" i="2"/>
  <c r="AS1620" i="2"/>
  <c r="AR1620" i="2"/>
  <c r="AQ1620" i="2"/>
  <c r="AP1620" i="2"/>
  <c r="AO1620" i="2"/>
  <c r="AN1620" i="2"/>
  <c r="AL1620" i="2"/>
  <c r="AK1620" i="2"/>
  <c r="AI1620" i="2"/>
  <c r="AH1620" i="2"/>
  <c r="AG1620" i="2"/>
  <c r="AF1620" i="2"/>
  <c r="AE1620" i="2"/>
  <c r="AD1620" i="2"/>
  <c r="AC1620" i="2"/>
  <c r="AB1620" i="2"/>
  <c r="Z1620" i="2"/>
  <c r="Y1620" i="2"/>
  <c r="X1620" i="2"/>
  <c r="V1620" i="2"/>
  <c r="U1620" i="2"/>
  <c r="T1620" i="2"/>
  <c r="S1620" i="2"/>
  <c r="R1620" i="2"/>
  <c r="Q1620" i="2"/>
  <c r="O1620" i="2"/>
  <c r="N1620" i="2"/>
  <c r="M1620" i="2"/>
  <c r="H1620" i="2"/>
  <c r="G1620" i="2"/>
  <c r="BJ1620" i="2" s="1"/>
  <c r="BR1619" i="2"/>
  <c r="BS1619" i="2" s="1"/>
  <c r="BP1619" i="2"/>
  <c r="BQ1619" i="2" s="1"/>
  <c r="BM1619" i="2"/>
  <c r="B1619" i="2"/>
  <c r="BR1618" i="2"/>
  <c r="BP1618" i="2"/>
  <c r="BL1618" i="2"/>
  <c r="BK1618" i="2"/>
  <c r="BH1618" i="2"/>
  <c r="BG1618" i="2"/>
  <c r="BE1618" i="2"/>
  <c r="BD1618" i="2"/>
  <c r="BC1618" i="2"/>
  <c r="BA1618" i="2"/>
  <c r="AZ1618" i="2"/>
  <c r="AX1618" i="2"/>
  <c r="AW1618" i="2"/>
  <c r="AV1618" i="2"/>
  <c r="AU1618" i="2"/>
  <c r="AT1618" i="2"/>
  <c r="AS1618" i="2"/>
  <c r="AR1618" i="2"/>
  <c r="AQ1618" i="2"/>
  <c r="AP1618" i="2"/>
  <c r="AO1618" i="2"/>
  <c r="AN1618" i="2"/>
  <c r="AL1618" i="2"/>
  <c r="AK1618" i="2"/>
  <c r="AI1618" i="2"/>
  <c r="AH1618" i="2"/>
  <c r="AG1618" i="2"/>
  <c r="AF1618" i="2"/>
  <c r="AE1618" i="2"/>
  <c r="AD1618" i="2"/>
  <c r="AC1618" i="2"/>
  <c r="AB1618" i="2"/>
  <c r="Z1618" i="2"/>
  <c r="Y1618" i="2"/>
  <c r="X1618" i="2"/>
  <c r="V1618" i="2"/>
  <c r="U1618" i="2"/>
  <c r="T1618" i="2"/>
  <c r="S1618" i="2"/>
  <c r="R1618" i="2"/>
  <c r="Q1618" i="2"/>
  <c r="O1618" i="2"/>
  <c r="N1618" i="2"/>
  <c r="M1618" i="2"/>
  <c r="H1618" i="2"/>
  <c r="G1618" i="2"/>
  <c r="BJ1618" i="2" s="1"/>
  <c r="BR1617" i="2"/>
  <c r="BS1617" i="2" s="1"/>
  <c r="BP1617" i="2"/>
  <c r="BQ1617" i="2" s="1"/>
  <c r="BM1617" i="2"/>
  <c r="B1617" i="2"/>
  <c r="BN1622" i="2" l="1"/>
  <c r="BO1622" i="2" s="1"/>
  <c r="BN1617" i="2"/>
  <c r="BO1617" i="2" s="1"/>
  <c r="BQ1618" i="2"/>
  <c r="BN1619" i="2"/>
  <c r="BO1619" i="2" s="1"/>
  <c r="BQ1620" i="2"/>
  <c r="BS1620" i="2"/>
  <c r="BS1618" i="2"/>
  <c r="BM1620" i="2"/>
  <c r="BM1618" i="2"/>
  <c r="BL584" i="2"/>
  <c r="BK584" i="2"/>
  <c r="BH584" i="2"/>
  <c r="BG584" i="2"/>
  <c r="BE584" i="2"/>
  <c r="BD584" i="2"/>
  <c r="BC584" i="2"/>
  <c r="BA584" i="2"/>
  <c r="AZ584" i="2"/>
  <c r="K584" i="2"/>
  <c r="BR584" i="2" s="1"/>
  <c r="J584" i="2"/>
  <c r="BP584" i="2" s="1"/>
  <c r="I584" i="2"/>
  <c r="H584" i="2"/>
  <c r="G584" i="2"/>
  <c r="BJ584" i="2" s="1"/>
  <c r="BR583" i="2"/>
  <c r="BS583" i="2" s="1"/>
  <c r="BP583" i="2"/>
  <c r="BQ583" i="2" s="1"/>
  <c r="BM583" i="2"/>
  <c r="C583" i="2"/>
  <c r="AW583" i="2" s="1"/>
  <c r="B583" i="2"/>
  <c r="BL580" i="2"/>
  <c r="BK580" i="2"/>
  <c r="BH580" i="2"/>
  <c r="BG580" i="2"/>
  <c r="BE580" i="2"/>
  <c r="BD580" i="2"/>
  <c r="BC580" i="2"/>
  <c r="BA580" i="2"/>
  <c r="AZ580" i="2"/>
  <c r="K580" i="2"/>
  <c r="BR580" i="2" s="1"/>
  <c r="J580" i="2"/>
  <c r="BP580" i="2" s="1"/>
  <c r="I580" i="2"/>
  <c r="H580" i="2"/>
  <c r="G580" i="2"/>
  <c r="BJ580" i="2" s="1"/>
  <c r="BR579" i="2"/>
  <c r="BS579" i="2" s="1"/>
  <c r="BP579" i="2"/>
  <c r="BQ579" i="2" s="1"/>
  <c r="BM579" i="2"/>
  <c r="C579" i="2"/>
  <c r="AU579" i="2" s="1"/>
  <c r="B579" i="2"/>
  <c r="BL578" i="2"/>
  <c r="BK578" i="2"/>
  <c r="BH578" i="2"/>
  <c r="BG578" i="2"/>
  <c r="BE578" i="2"/>
  <c r="BD578" i="2"/>
  <c r="BC578" i="2"/>
  <c r="BA578" i="2"/>
  <c r="AZ578" i="2"/>
  <c r="K578" i="2"/>
  <c r="BR578" i="2" s="1"/>
  <c r="J578" i="2"/>
  <c r="BP578" i="2" s="1"/>
  <c r="I578" i="2"/>
  <c r="H578" i="2"/>
  <c r="G578" i="2"/>
  <c r="BJ578" i="2" s="1"/>
  <c r="BR577" i="2"/>
  <c r="BS577" i="2" s="1"/>
  <c r="BP577" i="2"/>
  <c r="BQ577" i="2" s="1"/>
  <c r="BM577" i="2"/>
  <c r="C577" i="2"/>
  <c r="AW577" i="2" s="1"/>
  <c r="B577" i="2"/>
  <c r="BL386" i="2"/>
  <c r="BK386" i="2"/>
  <c r="BH386" i="2"/>
  <c r="BG386" i="2"/>
  <c r="BE386" i="2"/>
  <c r="BD386" i="2"/>
  <c r="BC386" i="2"/>
  <c r="BA386" i="2"/>
  <c r="AZ386" i="2"/>
  <c r="C385" i="2"/>
  <c r="AU385" i="2" s="1"/>
  <c r="B385" i="2"/>
  <c r="BL382" i="2"/>
  <c r="BK382" i="2"/>
  <c r="BH382" i="2"/>
  <c r="BG382" i="2"/>
  <c r="BE382" i="2"/>
  <c r="BD382" i="2"/>
  <c r="BC382" i="2"/>
  <c r="BA382" i="2"/>
  <c r="AZ382" i="2"/>
  <c r="C381" i="2"/>
  <c r="AX381" i="2" s="1"/>
  <c r="B381" i="2"/>
  <c r="BL380" i="2"/>
  <c r="BK380" i="2"/>
  <c r="BH380" i="2"/>
  <c r="BG380" i="2"/>
  <c r="BE380" i="2"/>
  <c r="BD380" i="2"/>
  <c r="BC380" i="2"/>
  <c r="BA380" i="2"/>
  <c r="AZ380" i="2"/>
  <c r="C379" i="2"/>
  <c r="AN379" i="2" s="1"/>
  <c r="B379" i="2"/>
  <c r="BL173" i="2"/>
  <c r="BK173" i="2"/>
  <c r="BH173" i="2"/>
  <c r="BG173" i="2"/>
  <c r="BE173" i="2"/>
  <c r="BD173" i="2"/>
  <c r="BC173" i="2"/>
  <c r="BA173" i="2"/>
  <c r="AZ173" i="2"/>
  <c r="C172" i="2"/>
  <c r="B172" i="2"/>
  <c r="BL169" i="2"/>
  <c r="BK169" i="2"/>
  <c r="BH169" i="2"/>
  <c r="BG169" i="2"/>
  <c r="BE169" i="2"/>
  <c r="BD169" i="2"/>
  <c r="BC169" i="2"/>
  <c r="BA169" i="2"/>
  <c r="AZ169" i="2"/>
  <c r="C168" i="2"/>
  <c r="AV168" i="2" s="1"/>
  <c r="B168" i="2"/>
  <c r="AW578" i="2" l="1"/>
  <c r="AN380" i="2"/>
  <c r="AU580" i="2"/>
  <c r="AV169" i="2"/>
  <c r="AU386" i="2"/>
  <c r="AX382" i="2"/>
  <c r="AW584" i="2"/>
  <c r="BQ578" i="2"/>
  <c r="BN1620" i="2"/>
  <c r="BO1620" i="2" s="1"/>
  <c r="BQ584" i="2"/>
  <c r="BN1618" i="2"/>
  <c r="BO1618" i="2" s="1"/>
  <c r="BM580" i="2"/>
  <c r="BM584" i="2"/>
  <c r="BS584" i="2"/>
  <c r="BM578" i="2"/>
  <c r="BS580" i="2"/>
  <c r="AQ583" i="2"/>
  <c r="AU583" i="2"/>
  <c r="AN583" i="2"/>
  <c r="AR583" i="2"/>
  <c r="AV583" i="2"/>
  <c r="AS583" i="2"/>
  <c r="AP583" i="2"/>
  <c r="AT583" i="2"/>
  <c r="AX583" i="2"/>
  <c r="AO583" i="2"/>
  <c r="AN577" i="2"/>
  <c r="AR577" i="2"/>
  <c r="AV577" i="2"/>
  <c r="AP577" i="2"/>
  <c r="AT577" i="2"/>
  <c r="AX577" i="2"/>
  <c r="AN579" i="2"/>
  <c r="AR579" i="2"/>
  <c r="AV579" i="2"/>
  <c r="AQ577" i="2"/>
  <c r="AU577" i="2"/>
  <c r="BS578" i="2"/>
  <c r="AO579" i="2"/>
  <c r="AS579" i="2"/>
  <c r="AW579" i="2"/>
  <c r="BQ580" i="2"/>
  <c r="AP579" i="2"/>
  <c r="AT579" i="2"/>
  <c r="AX579" i="2"/>
  <c r="AO577" i="2"/>
  <c r="AS577" i="2"/>
  <c r="AQ579" i="2"/>
  <c r="N385" i="2"/>
  <c r="N386" i="2" s="1"/>
  <c r="V385" i="2"/>
  <c r="AE385" i="2"/>
  <c r="AO385" i="2"/>
  <c r="AW385" i="2"/>
  <c r="H385" i="2"/>
  <c r="Q385" i="2"/>
  <c r="Z385" i="2"/>
  <c r="AH385" i="2"/>
  <c r="AR385" i="2"/>
  <c r="I385" i="2"/>
  <c r="R385" i="2"/>
  <c r="AA385" i="2"/>
  <c r="AI385" i="2"/>
  <c r="AS385" i="2"/>
  <c r="M385" i="2"/>
  <c r="U385" i="2"/>
  <c r="AD385" i="2"/>
  <c r="AN385" i="2"/>
  <c r="AV385" i="2"/>
  <c r="J385" i="2"/>
  <c r="O385" i="2"/>
  <c r="S385" i="2"/>
  <c r="X385" i="2"/>
  <c r="AB385" i="2"/>
  <c r="AF385" i="2"/>
  <c r="AK385" i="2"/>
  <c r="AP385" i="2"/>
  <c r="AT385" i="2"/>
  <c r="AX385" i="2"/>
  <c r="G385" i="2"/>
  <c r="K385" i="2"/>
  <c r="P385" i="2"/>
  <c r="T385" i="2"/>
  <c r="Y385" i="2"/>
  <c r="Y386" i="2" s="1"/>
  <c r="AC385" i="2"/>
  <c r="AG385" i="2"/>
  <c r="AL385" i="2"/>
  <c r="AQ385" i="2"/>
  <c r="T381" i="2"/>
  <c r="AL381" i="2"/>
  <c r="P381" i="2"/>
  <c r="AG381" i="2"/>
  <c r="G381" i="2"/>
  <c r="Y381" i="2"/>
  <c r="Y382" i="2" s="1"/>
  <c r="AQ381" i="2"/>
  <c r="K381" i="2"/>
  <c r="AC381" i="2"/>
  <c r="AU381" i="2"/>
  <c r="J379" i="2"/>
  <c r="U379" i="2"/>
  <c r="AU172" i="2"/>
  <c r="AD172" i="2"/>
  <c r="AW379" i="2"/>
  <c r="AS379" i="2"/>
  <c r="AO379" i="2"/>
  <c r="AI379" i="2"/>
  <c r="AE379" i="2"/>
  <c r="AA379" i="2"/>
  <c r="V379" i="2"/>
  <c r="R379" i="2"/>
  <c r="N379" i="2"/>
  <c r="N380" i="2" s="1"/>
  <c r="I379" i="2"/>
  <c r="AU379" i="2"/>
  <c r="AQ379" i="2"/>
  <c r="AL379" i="2"/>
  <c r="AG379" i="2"/>
  <c r="AC379" i="2"/>
  <c r="Y379" i="2"/>
  <c r="Y380" i="2" s="1"/>
  <c r="T379" i="2"/>
  <c r="P379" i="2"/>
  <c r="K379" i="2"/>
  <c r="G379" i="2"/>
  <c r="AX379" i="2"/>
  <c r="AT379" i="2"/>
  <c r="AP379" i="2"/>
  <c r="AK379" i="2"/>
  <c r="AF379" i="2"/>
  <c r="AB379" i="2"/>
  <c r="X379" i="2"/>
  <c r="S379" i="2"/>
  <c r="O379" i="2"/>
  <c r="AD379" i="2"/>
  <c r="AV379" i="2"/>
  <c r="M172" i="2"/>
  <c r="H379" i="2"/>
  <c r="Q379" i="2"/>
  <c r="AH379" i="2"/>
  <c r="M379" i="2"/>
  <c r="Z379" i="2"/>
  <c r="AR379" i="2"/>
  <c r="H381" i="2"/>
  <c r="M381" i="2"/>
  <c r="Q381" i="2"/>
  <c r="U381" i="2"/>
  <c r="Z381" i="2"/>
  <c r="AD381" i="2"/>
  <c r="AH381" i="2"/>
  <c r="AN381" i="2"/>
  <c r="AR381" i="2"/>
  <c r="AV381" i="2"/>
  <c r="I381" i="2"/>
  <c r="N381" i="2"/>
  <c r="N382" i="2" s="1"/>
  <c r="R381" i="2"/>
  <c r="V381" i="2"/>
  <c r="AA381" i="2"/>
  <c r="AE381" i="2"/>
  <c r="AI381" i="2"/>
  <c r="AO381" i="2"/>
  <c r="AS381" i="2"/>
  <c r="AW381" i="2"/>
  <c r="J381" i="2"/>
  <c r="O381" i="2"/>
  <c r="S381" i="2"/>
  <c r="X381" i="2"/>
  <c r="AB381" i="2"/>
  <c r="AF381" i="2"/>
  <c r="AK381" i="2"/>
  <c r="AP381" i="2"/>
  <c r="AT381" i="2"/>
  <c r="U172" i="2"/>
  <c r="AN172" i="2"/>
  <c r="Q172" i="2"/>
  <c r="AH172" i="2"/>
  <c r="H172" i="2"/>
  <c r="Z172" i="2"/>
  <c r="AR172" i="2"/>
  <c r="AV172" i="2"/>
  <c r="I172" i="2"/>
  <c r="N172" i="2"/>
  <c r="N173" i="2" s="1"/>
  <c r="R172" i="2"/>
  <c r="V172" i="2"/>
  <c r="AA172" i="2"/>
  <c r="AE172" i="2"/>
  <c r="AI172" i="2"/>
  <c r="AO172" i="2"/>
  <c r="AS172" i="2"/>
  <c r="AW172" i="2"/>
  <c r="J172" i="2"/>
  <c r="O172" i="2"/>
  <c r="S172" i="2"/>
  <c r="X172" i="2"/>
  <c r="AB172" i="2"/>
  <c r="AF172" i="2"/>
  <c r="AK172" i="2"/>
  <c r="AP172" i="2"/>
  <c r="AT172" i="2"/>
  <c r="AX172" i="2"/>
  <c r="G172" i="2"/>
  <c r="K172" i="2"/>
  <c r="P172" i="2"/>
  <c r="T172" i="2"/>
  <c r="Y172" i="2"/>
  <c r="Y173" i="2" s="1"/>
  <c r="AC172" i="2"/>
  <c r="AG172" i="2"/>
  <c r="AL172" i="2"/>
  <c r="AQ172" i="2"/>
  <c r="R168" i="2"/>
  <c r="AI168" i="2"/>
  <c r="V168" i="2"/>
  <c r="AO168" i="2"/>
  <c r="I168" i="2"/>
  <c r="AA168" i="2"/>
  <c r="AS168" i="2"/>
  <c r="N168" i="2"/>
  <c r="N169" i="2" s="1"/>
  <c r="AE168" i="2"/>
  <c r="AW168" i="2"/>
  <c r="J168" i="2"/>
  <c r="O168" i="2"/>
  <c r="S168" i="2"/>
  <c r="X168" i="2"/>
  <c r="AB168" i="2"/>
  <c r="AF168" i="2"/>
  <c r="AK168" i="2"/>
  <c r="AP168" i="2"/>
  <c r="AT168" i="2"/>
  <c r="AX168" i="2"/>
  <c r="G168" i="2"/>
  <c r="K168" i="2"/>
  <c r="P168" i="2"/>
  <c r="T168" i="2"/>
  <c r="Y168" i="2"/>
  <c r="Y169" i="2" s="1"/>
  <c r="AC168" i="2"/>
  <c r="AG168" i="2"/>
  <c r="AL168" i="2"/>
  <c r="AQ168" i="2"/>
  <c r="AU168" i="2"/>
  <c r="H168" i="2"/>
  <c r="M168" i="2"/>
  <c r="Q168" i="2"/>
  <c r="U168" i="2"/>
  <c r="Z168" i="2"/>
  <c r="AD168" i="2"/>
  <c r="AH168" i="2"/>
  <c r="AN168" i="2"/>
  <c r="AR168" i="2"/>
  <c r="BR1053" i="2"/>
  <c r="BP1053" i="2"/>
  <c r="BL1053" i="2"/>
  <c r="BK1053" i="2"/>
  <c r="BH1053" i="2"/>
  <c r="BG1053" i="2"/>
  <c r="BE1053" i="2"/>
  <c r="BD1053" i="2"/>
  <c r="BC1053" i="2"/>
  <c r="BA1053" i="2"/>
  <c r="AZ1053" i="2"/>
  <c r="AX1053" i="2"/>
  <c r="AW1053" i="2"/>
  <c r="AV1053" i="2"/>
  <c r="AU1053" i="2"/>
  <c r="AT1053" i="2"/>
  <c r="AS1053" i="2"/>
  <c r="AR1053" i="2"/>
  <c r="AQ1053" i="2"/>
  <c r="AP1053" i="2"/>
  <c r="AO1053" i="2"/>
  <c r="AN1053" i="2"/>
  <c r="AL1053" i="2"/>
  <c r="AK1053" i="2"/>
  <c r="AI1053" i="2"/>
  <c r="AH1053" i="2"/>
  <c r="AG1053" i="2"/>
  <c r="AF1053" i="2"/>
  <c r="AE1053" i="2"/>
  <c r="AD1053" i="2"/>
  <c r="AC1053" i="2"/>
  <c r="AB1053" i="2"/>
  <c r="Z1053" i="2"/>
  <c r="Y1053" i="2"/>
  <c r="X1053" i="2"/>
  <c r="V1053" i="2"/>
  <c r="U1053" i="2"/>
  <c r="T1053" i="2"/>
  <c r="S1053" i="2"/>
  <c r="R1053" i="2"/>
  <c r="Q1053" i="2"/>
  <c r="O1053" i="2"/>
  <c r="N1053" i="2"/>
  <c r="M1053" i="2"/>
  <c r="H1053" i="2"/>
  <c r="G1053" i="2"/>
  <c r="BJ1053" i="2" s="1"/>
  <c r="BR1052" i="2"/>
  <c r="BS1052" i="2" s="1"/>
  <c r="BP1052" i="2"/>
  <c r="BQ1052" i="2" s="1"/>
  <c r="BM1052" i="2"/>
  <c r="B1052" i="2"/>
  <c r="BR847" i="2"/>
  <c r="BP847" i="2"/>
  <c r="BL847" i="2"/>
  <c r="BK847" i="2"/>
  <c r="BH847" i="2"/>
  <c r="BG847" i="2"/>
  <c r="BE847" i="2"/>
  <c r="BD847" i="2"/>
  <c r="BC847" i="2"/>
  <c r="BA847" i="2"/>
  <c r="AZ847" i="2"/>
  <c r="AX847" i="2"/>
  <c r="AW847" i="2"/>
  <c r="AV847" i="2"/>
  <c r="AU847" i="2"/>
  <c r="AT847" i="2"/>
  <c r="AS847" i="2"/>
  <c r="AR847" i="2"/>
  <c r="AQ847" i="2"/>
  <c r="AP847" i="2"/>
  <c r="AO847" i="2"/>
  <c r="AN847" i="2"/>
  <c r="AL847" i="2"/>
  <c r="AK847" i="2"/>
  <c r="AI847" i="2"/>
  <c r="AH847" i="2"/>
  <c r="AG847" i="2"/>
  <c r="AF847" i="2"/>
  <c r="AE847" i="2"/>
  <c r="AD847" i="2"/>
  <c r="AC847" i="2"/>
  <c r="AB847" i="2"/>
  <c r="Z847" i="2"/>
  <c r="Y847" i="2"/>
  <c r="X847" i="2"/>
  <c r="V847" i="2"/>
  <c r="U847" i="2"/>
  <c r="T847" i="2"/>
  <c r="S847" i="2"/>
  <c r="R847" i="2"/>
  <c r="Q847" i="2"/>
  <c r="O847" i="2"/>
  <c r="N847" i="2"/>
  <c r="M847" i="2"/>
  <c r="H847" i="2"/>
  <c r="G847" i="2"/>
  <c r="BJ847" i="2" s="1"/>
  <c r="BR846" i="2"/>
  <c r="BS846" i="2" s="1"/>
  <c r="BP846" i="2"/>
  <c r="BQ846" i="2" s="1"/>
  <c r="BM846" i="2"/>
  <c r="B846" i="2"/>
  <c r="BR997" i="2"/>
  <c r="BP997" i="2"/>
  <c r="BL997" i="2"/>
  <c r="BK997" i="2"/>
  <c r="BH997" i="2"/>
  <c r="BG997" i="2"/>
  <c r="BE997" i="2"/>
  <c r="BD997" i="2"/>
  <c r="BC997" i="2"/>
  <c r="BA997" i="2"/>
  <c r="AZ997" i="2"/>
  <c r="AX997" i="2"/>
  <c r="AW997" i="2"/>
  <c r="AV997" i="2"/>
  <c r="AU997" i="2"/>
  <c r="AT997" i="2"/>
  <c r="AS997" i="2"/>
  <c r="AR997" i="2"/>
  <c r="AQ997" i="2"/>
  <c r="AP997" i="2"/>
  <c r="AO997" i="2"/>
  <c r="AN997" i="2"/>
  <c r="AL997" i="2"/>
  <c r="AK997" i="2"/>
  <c r="AI997" i="2"/>
  <c r="AH997" i="2"/>
  <c r="AG997" i="2"/>
  <c r="AF997" i="2"/>
  <c r="AE997" i="2"/>
  <c r="AD997" i="2"/>
  <c r="AC997" i="2"/>
  <c r="AB997" i="2"/>
  <c r="Z997" i="2"/>
  <c r="Y997" i="2"/>
  <c r="X997" i="2"/>
  <c r="V997" i="2"/>
  <c r="U997" i="2"/>
  <c r="T997" i="2"/>
  <c r="S997" i="2"/>
  <c r="R997" i="2"/>
  <c r="Q997" i="2"/>
  <c r="O997" i="2"/>
  <c r="N997" i="2"/>
  <c r="M997" i="2"/>
  <c r="H997" i="2"/>
  <c r="G997" i="2"/>
  <c r="BJ997" i="2" s="1"/>
  <c r="BR996" i="2"/>
  <c r="BS996" i="2" s="1"/>
  <c r="BP996" i="2"/>
  <c r="BQ996" i="2" s="1"/>
  <c r="BM996" i="2"/>
  <c r="B996" i="2"/>
  <c r="H169" i="2" l="1"/>
  <c r="I169" i="2"/>
  <c r="H173" i="2"/>
  <c r="H382" i="2"/>
  <c r="H380" i="2"/>
  <c r="J380" i="2"/>
  <c r="BP380" i="2" s="1"/>
  <c r="BR381" i="2"/>
  <c r="BS381" i="2" s="1"/>
  <c r="G382" i="2"/>
  <c r="BJ382" i="2" s="1"/>
  <c r="I386" i="2"/>
  <c r="H386" i="2"/>
  <c r="AU169" i="2"/>
  <c r="M169" i="2"/>
  <c r="T169" i="2"/>
  <c r="O169" i="2"/>
  <c r="AQ173" i="2"/>
  <c r="AK173" i="2"/>
  <c r="S173" i="2"/>
  <c r="AS173" i="2"/>
  <c r="AA173" i="2"/>
  <c r="U173" i="2"/>
  <c r="AF382" i="2"/>
  <c r="O382" i="2"/>
  <c r="AO382" i="2"/>
  <c r="V382" i="2"/>
  <c r="AV382" i="2"/>
  <c r="AD382" i="2"/>
  <c r="M382" i="2"/>
  <c r="M380" i="2"/>
  <c r="M173" i="2"/>
  <c r="S380" i="2"/>
  <c r="AK380" i="2"/>
  <c r="AQ380" i="2"/>
  <c r="R380" i="2"/>
  <c r="AI380" i="2"/>
  <c r="AD173" i="2"/>
  <c r="AU382" i="2"/>
  <c r="AL382" i="2"/>
  <c r="AG386" i="2"/>
  <c r="P386" i="2"/>
  <c r="AT386" i="2"/>
  <c r="AB386" i="2"/>
  <c r="U386" i="2"/>
  <c r="AA386" i="2"/>
  <c r="AH386" i="2"/>
  <c r="AW386" i="2"/>
  <c r="AX580" i="2"/>
  <c r="AW580" i="2"/>
  <c r="AU578" i="2"/>
  <c r="AN580" i="2"/>
  <c r="BN580" i="2" s="1"/>
  <c r="BO580" i="2" s="1"/>
  <c r="AV578" i="2"/>
  <c r="AX584" i="2"/>
  <c r="AV584" i="2"/>
  <c r="AQ584" i="2"/>
  <c r="AC169" i="2"/>
  <c r="AD169" i="2"/>
  <c r="AL169" i="2"/>
  <c r="AX169" i="2"/>
  <c r="AF169" i="2"/>
  <c r="AO169" i="2"/>
  <c r="AR169" i="2"/>
  <c r="Z169" i="2"/>
  <c r="AG169" i="2"/>
  <c r="P169" i="2"/>
  <c r="AT169" i="2"/>
  <c r="AB169" i="2"/>
  <c r="AS169" i="2"/>
  <c r="V169" i="2"/>
  <c r="AL173" i="2"/>
  <c r="T173" i="2"/>
  <c r="AX173" i="2"/>
  <c r="AF173" i="2"/>
  <c r="O173" i="2"/>
  <c r="AO173" i="2"/>
  <c r="V173" i="2"/>
  <c r="AV173" i="2"/>
  <c r="AH173" i="2"/>
  <c r="AT382" i="2"/>
  <c r="AB382" i="2"/>
  <c r="AI382" i="2"/>
  <c r="R382" i="2"/>
  <c r="AR382" i="2"/>
  <c r="Z382" i="2"/>
  <c r="AH380" i="2"/>
  <c r="AV380" i="2"/>
  <c r="X380" i="2"/>
  <c r="AP380" i="2"/>
  <c r="AC380" i="2"/>
  <c r="AU380" i="2"/>
  <c r="V380" i="2"/>
  <c r="AO380" i="2"/>
  <c r="AU173" i="2"/>
  <c r="AC382" i="2"/>
  <c r="T382" i="2"/>
  <c r="AC386" i="2"/>
  <c r="AP386" i="2"/>
  <c r="X386" i="2"/>
  <c r="AV386" i="2"/>
  <c r="M386" i="2"/>
  <c r="R386" i="2"/>
  <c r="Z386" i="2"/>
  <c r="AO386" i="2"/>
  <c r="AQ580" i="2"/>
  <c r="AT580" i="2"/>
  <c r="AS580" i="2"/>
  <c r="AQ578" i="2"/>
  <c r="AX578" i="2"/>
  <c r="AR578" i="2"/>
  <c r="AT584" i="2"/>
  <c r="AR584" i="2"/>
  <c r="AN169" i="2"/>
  <c r="X169" i="2"/>
  <c r="AA169" i="2"/>
  <c r="AG173" i="2"/>
  <c r="AT173" i="2"/>
  <c r="AI173" i="2"/>
  <c r="AR173" i="2"/>
  <c r="Q173" i="2"/>
  <c r="AP382" i="2"/>
  <c r="X382" i="2"/>
  <c r="AW382" i="2"/>
  <c r="AE382" i="2"/>
  <c r="AN382" i="2"/>
  <c r="U382" i="2"/>
  <c r="AR380" i="2"/>
  <c r="Q380" i="2"/>
  <c r="AD380" i="2"/>
  <c r="AB380" i="2"/>
  <c r="AT380" i="2"/>
  <c r="P380" i="2"/>
  <c r="AG380" i="2"/>
  <c r="AA380" i="2"/>
  <c r="AS380" i="2"/>
  <c r="U380" i="2"/>
  <c r="AG382" i="2"/>
  <c r="AQ386" i="2"/>
  <c r="AK386" i="2"/>
  <c r="S386" i="2"/>
  <c r="AN386" i="2"/>
  <c r="AS386" i="2"/>
  <c r="Q386" i="2"/>
  <c r="AE386" i="2"/>
  <c r="AS578" i="2"/>
  <c r="AP580" i="2"/>
  <c r="AO580" i="2"/>
  <c r="AV580" i="2"/>
  <c r="AT578" i="2"/>
  <c r="AN578" i="2"/>
  <c r="BN578" i="2" s="1"/>
  <c r="BO578" i="2" s="1"/>
  <c r="AP584" i="2"/>
  <c r="AN584" i="2"/>
  <c r="BN584" i="2" s="1"/>
  <c r="BO584" i="2" s="1"/>
  <c r="U169" i="2"/>
  <c r="AP169" i="2"/>
  <c r="AW169" i="2"/>
  <c r="AI169" i="2"/>
  <c r="P173" i="2"/>
  <c r="AB173" i="2"/>
  <c r="R173" i="2"/>
  <c r="AH169" i="2"/>
  <c r="Q169" i="2"/>
  <c r="AQ169" i="2"/>
  <c r="AK169" i="2"/>
  <c r="S169" i="2"/>
  <c r="AE169" i="2"/>
  <c r="R169" i="2"/>
  <c r="AC173" i="2"/>
  <c r="AP173" i="2"/>
  <c r="X173" i="2"/>
  <c r="AW173" i="2"/>
  <c r="AE173" i="2"/>
  <c r="Z173" i="2"/>
  <c r="AN173" i="2"/>
  <c r="AK382" i="2"/>
  <c r="S382" i="2"/>
  <c r="AS382" i="2"/>
  <c r="AA382" i="2"/>
  <c r="AH382" i="2"/>
  <c r="Q382" i="2"/>
  <c r="Z380" i="2"/>
  <c r="O380" i="2"/>
  <c r="AF380" i="2"/>
  <c r="AX380" i="2"/>
  <c r="T380" i="2"/>
  <c r="AL380" i="2"/>
  <c r="AE380" i="2"/>
  <c r="AW380" i="2"/>
  <c r="AQ382" i="2"/>
  <c r="P382" i="2"/>
  <c r="AL386" i="2"/>
  <c r="T386" i="2"/>
  <c r="AX386" i="2"/>
  <c r="AF386" i="2"/>
  <c r="O386" i="2"/>
  <c r="AD386" i="2"/>
  <c r="AI386" i="2"/>
  <c r="AR386" i="2"/>
  <c r="V386" i="2"/>
  <c r="AO578" i="2"/>
  <c r="AR580" i="2"/>
  <c r="AP578" i="2"/>
  <c r="AO584" i="2"/>
  <c r="AS584" i="2"/>
  <c r="AU584" i="2"/>
  <c r="BQ1053" i="2"/>
  <c r="K382" i="2"/>
  <c r="BR382" i="2" s="1"/>
  <c r="BN583" i="2"/>
  <c r="BO583" i="2" s="1"/>
  <c r="BN577" i="2"/>
  <c r="BO577" i="2" s="1"/>
  <c r="BP379" i="2"/>
  <c r="BQ379" i="2" s="1"/>
  <c r="BN579" i="2"/>
  <c r="BO579" i="2" s="1"/>
  <c r="J386" i="2"/>
  <c r="BP386" i="2" s="1"/>
  <c r="BP385" i="2"/>
  <c r="BQ385" i="2" s="1"/>
  <c r="K386" i="2"/>
  <c r="BR386" i="2" s="1"/>
  <c r="BR385" i="2"/>
  <c r="BS385" i="2" s="1"/>
  <c r="G386" i="2"/>
  <c r="BM385" i="2"/>
  <c r="I380" i="2"/>
  <c r="J382" i="2"/>
  <c r="BP382" i="2" s="1"/>
  <c r="BP381" i="2"/>
  <c r="BQ381" i="2" s="1"/>
  <c r="G380" i="2"/>
  <c r="BM379" i="2"/>
  <c r="I382" i="2"/>
  <c r="BM381" i="2"/>
  <c r="K380" i="2"/>
  <c r="BR380" i="2" s="1"/>
  <c r="BR379" i="2"/>
  <c r="BS379" i="2" s="1"/>
  <c r="J173" i="2"/>
  <c r="BP173" i="2" s="1"/>
  <c r="BP172" i="2"/>
  <c r="BQ172" i="2" s="1"/>
  <c r="K173" i="2"/>
  <c r="BR173" i="2" s="1"/>
  <c r="BR172" i="2"/>
  <c r="BS172" i="2" s="1"/>
  <c r="G173" i="2"/>
  <c r="BM172" i="2"/>
  <c r="I173" i="2"/>
  <c r="J169" i="2"/>
  <c r="BP169" i="2" s="1"/>
  <c r="BP168" i="2"/>
  <c r="BQ168" i="2" s="1"/>
  <c r="BN1052" i="2"/>
  <c r="BO1052" i="2" s="1"/>
  <c r="BR168" i="2"/>
  <c r="BS168" i="2" s="1"/>
  <c r="K169" i="2"/>
  <c r="BR169" i="2" s="1"/>
  <c r="G169" i="2"/>
  <c r="BM168" i="2"/>
  <c r="BQ997" i="2"/>
  <c r="BS997" i="2"/>
  <c r="BQ847" i="2"/>
  <c r="BM997" i="2"/>
  <c r="BS847" i="2"/>
  <c r="BS1053" i="2"/>
  <c r="BM1053" i="2"/>
  <c r="BN846" i="2"/>
  <c r="BO846" i="2" s="1"/>
  <c r="BN996" i="2"/>
  <c r="BO996" i="2" s="1"/>
  <c r="BM847" i="2"/>
  <c r="BQ386" i="2" l="1"/>
  <c r="BQ169" i="2"/>
  <c r="BS169" i="2"/>
  <c r="BM382" i="2"/>
  <c r="BS386" i="2"/>
  <c r="BN1053" i="2"/>
  <c r="BO1053" i="2" s="1"/>
  <c r="BN997" i="2"/>
  <c r="BO997" i="2" s="1"/>
  <c r="BN385" i="2"/>
  <c r="BO385" i="2" s="1"/>
  <c r="BJ386" i="2"/>
  <c r="BM386" i="2"/>
  <c r="BN381" i="2"/>
  <c r="BO381" i="2" s="1"/>
  <c r="BN379" i="2"/>
  <c r="BO379" i="2" s="1"/>
  <c r="BM380" i="2"/>
  <c r="BJ380" i="2"/>
  <c r="BQ380" i="2"/>
  <c r="BS380" i="2"/>
  <c r="BN172" i="2"/>
  <c r="BO172" i="2" s="1"/>
  <c r="BQ382" i="2"/>
  <c r="BS382" i="2"/>
  <c r="BJ173" i="2"/>
  <c r="BM173" i="2"/>
  <c r="BN168" i="2"/>
  <c r="BO168" i="2" s="1"/>
  <c r="BS173" i="2"/>
  <c r="BQ173" i="2"/>
  <c r="BN847" i="2"/>
  <c r="BO847" i="2" s="1"/>
  <c r="BM169" i="2"/>
  <c r="BJ169" i="2"/>
  <c r="BL1527" i="2"/>
  <c r="BK1527" i="2"/>
  <c r="BH1527" i="2"/>
  <c r="BG1527" i="2"/>
  <c r="BE1527" i="2"/>
  <c r="BD1527" i="2"/>
  <c r="BC1527" i="2"/>
  <c r="BA1527" i="2"/>
  <c r="AZ1527" i="2"/>
  <c r="C1526" i="2"/>
  <c r="B1526" i="2"/>
  <c r="BL1525" i="2"/>
  <c r="BK1525" i="2"/>
  <c r="BH1525" i="2"/>
  <c r="BG1525" i="2"/>
  <c r="BE1525" i="2"/>
  <c r="BD1525" i="2"/>
  <c r="BC1525" i="2"/>
  <c r="BA1525" i="2"/>
  <c r="AZ1525" i="2"/>
  <c r="C1524" i="2"/>
  <c r="AU1524" i="2" s="1"/>
  <c r="B1524" i="2"/>
  <c r="BL1523" i="2"/>
  <c r="BK1523" i="2"/>
  <c r="BH1523" i="2"/>
  <c r="BG1523" i="2"/>
  <c r="BE1523" i="2"/>
  <c r="BD1523" i="2"/>
  <c r="BC1523" i="2"/>
  <c r="BA1523" i="2"/>
  <c r="AZ1523" i="2"/>
  <c r="C1522" i="2"/>
  <c r="AU1522" i="2" s="1"/>
  <c r="B1522" i="2"/>
  <c r="BL1521" i="2"/>
  <c r="BK1521" i="2"/>
  <c r="BH1521" i="2"/>
  <c r="BG1521" i="2"/>
  <c r="BE1521" i="2"/>
  <c r="BD1521" i="2"/>
  <c r="BC1521" i="2"/>
  <c r="BA1521" i="2"/>
  <c r="AZ1521" i="2"/>
  <c r="C1520" i="2"/>
  <c r="AU1520" i="2" s="1"/>
  <c r="B1520" i="2"/>
  <c r="BL1519" i="2"/>
  <c r="BK1519" i="2"/>
  <c r="BH1519" i="2"/>
  <c r="BG1519" i="2"/>
  <c r="BE1519" i="2"/>
  <c r="BD1519" i="2"/>
  <c r="BC1519" i="2"/>
  <c r="BA1519" i="2"/>
  <c r="AZ1519" i="2"/>
  <c r="C1518" i="2"/>
  <c r="AX1518" i="2" s="1"/>
  <c r="B1518" i="2"/>
  <c r="BN386" i="2" l="1"/>
  <c r="BO386" i="2" s="1"/>
  <c r="BN169" i="2"/>
  <c r="BO169" i="2" s="1"/>
  <c r="AU1526" i="2"/>
  <c r="I1526" i="2"/>
  <c r="BN380" i="2"/>
  <c r="BO380" i="2" s="1"/>
  <c r="BN173" i="2"/>
  <c r="BO173" i="2" s="1"/>
  <c r="BN382" i="2"/>
  <c r="BO382" i="2" s="1"/>
  <c r="AX1519" i="2"/>
  <c r="AU1521" i="2"/>
  <c r="AU1525" i="2"/>
  <c r="AU1523" i="2"/>
  <c r="U1526" i="2"/>
  <c r="AN1526" i="2"/>
  <c r="Q1526" i="2"/>
  <c r="AH1526" i="2"/>
  <c r="Z1526" i="2"/>
  <c r="AR1526" i="2"/>
  <c r="M1526" i="2"/>
  <c r="AD1526" i="2"/>
  <c r="AV1526" i="2"/>
  <c r="AH1524" i="2"/>
  <c r="Z1524" i="2"/>
  <c r="AR1524" i="2"/>
  <c r="Q1524" i="2"/>
  <c r="M1524" i="2"/>
  <c r="AD1524" i="2"/>
  <c r="AV1524" i="2"/>
  <c r="U1524" i="2"/>
  <c r="AN1524" i="2"/>
  <c r="M1520" i="2"/>
  <c r="U1520" i="2"/>
  <c r="AD1520" i="2"/>
  <c r="AN1520" i="2"/>
  <c r="AV1520" i="2"/>
  <c r="N1520" i="2"/>
  <c r="N1521" i="2" s="1"/>
  <c r="V1520" i="2"/>
  <c r="AE1520" i="2"/>
  <c r="AO1520" i="2"/>
  <c r="AW1520" i="2"/>
  <c r="H1520" i="2"/>
  <c r="Q1520" i="2"/>
  <c r="Z1520" i="2"/>
  <c r="AH1520" i="2"/>
  <c r="AR1520" i="2"/>
  <c r="I1520" i="2"/>
  <c r="R1520" i="2"/>
  <c r="AA1520" i="2"/>
  <c r="AI1520" i="2"/>
  <c r="AS1520" i="2"/>
  <c r="N1526" i="2"/>
  <c r="N1527" i="2" s="1"/>
  <c r="R1526" i="2"/>
  <c r="V1526" i="2"/>
  <c r="AA1526" i="2"/>
  <c r="AE1526" i="2"/>
  <c r="AI1526" i="2"/>
  <c r="AO1526" i="2"/>
  <c r="AS1526" i="2"/>
  <c r="AW1526" i="2"/>
  <c r="J1526" i="2"/>
  <c r="O1526" i="2"/>
  <c r="S1526" i="2"/>
  <c r="X1526" i="2"/>
  <c r="AB1526" i="2"/>
  <c r="AF1526" i="2"/>
  <c r="AP1526" i="2"/>
  <c r="AT1526" i="2"/>
  <c r="AX1526" i="2"/>
  <c r="K1526" i="2"/>
  <c r="P1526" i="2"/>
  <c r="T1526" i="2"/>
  <c r="Y1526" i="2"/>
  <c r="Y1527" i="2" s="1"/>
  <c r="AC1526" i="2"/>
  <c r="AG1526" i="2"/>
  <c r="AL1526" i="2"/>
  <c r="AQ1526" i="2"/>
  <c r="J1524" i="2"/>
  <c r="O1524" i="2"/>
  <c r="S1524" i="2"/>
  <c r="X1524" i="2"/>
  <c r="AB1524" i="2"/>
  <c r="AF1524" i="2"/>
  <c r="AP1524" i="2"/>
  <c r="AT1524" i="2"/>
  <c r="AX1524" i="2"/>
  <c r="I1524" i="2"/>
  <c r="N1524" i="2"/>
  <c r="N1525" i="2" s="1"/>
  <c r="R1524" i="2"/>
  <c r="V1524" i="2"/>
  <c r="AA1524" i="2"/>
  <c r="AE1524" i="2"/>
  <c r="AI1524" i="2"/>
  <c r="AO1524" i="2"/>
  <c r="AS1524" i="2"/>
  <c r="AW1524" i="2"/>
  <c r="K1524" i="2"/>
  <c r="P1524" i="2"/>
  <c r="T1524" i="2"/>
  <c r="Y1524" i="2"/>
  <c r="Y1525" i="2" s="1"/>
  <c r="AC1524" i="2"/>
  <c r="AG1524" i="2"/>
  <c r="AL1524" i="2"/>
  <c r="AQ1524" i="2"/>
  <c r="N1522" i="2"/>
  <c r="N1523" i="2" s="1"/>
  <c r="V1522" i="2"/>
  <c r="AE1522" i="2"/>
  <c r="AO1522" i="2"/>
  <c r="M1522" i="2"/>
  <c r="Q1522" i="2"/>
  <c r="U1522" i="2"/>
  <c r="Z1522" i="2"/>
  <c r="AD1522" i="2"/>
  <c r="AH1522" i="2"/>
  <c r="AN1522" i="2"/>
  <c r="AR1522" i="2"/>
  <c r="AV1522" i="2"/>
  <c r="J1522" i="2"/>
  <c r="O1522" i="2"/>
  <c r="S1522" i="2"/>
  <c r="X1522" i="2"/>
  <c r="AB1522" i="2"/>
  <c r="AF1522" i="2"/>
  <c r="AK1522" i="2"/>
  <c r="AP1522" i="2"/>
  <c r="AT1522" i="2"/>
  <c r="AX1522" i="2"/>
  <c r="I1522" i="2"/>
  <c r="R1522" i="2"/>
  <c r="AA1522" i="2"/>
  <c r="AI1522" i="2"/>
  <c r="AS1522" i="2"/>
  <c r="AW1522" i="2"/>
  <c r="K1522" i="2"/>
  <c r="P1522" i="2"/>
  <c r="T1522" i="2"/>
  <c r="Y1522" i="2"/>
  <c r="Y1523" i="2" s="1"/>
  <c r="AC1522" i="2"/>
  <c r="AG1522" i="2"/>
  <c r="AL1522" i="2"/>
  <c r="AQ1522" i="2"/>
  <c r="J1520" i="2"/>
  <c r="O1520" i="2"/>
  <c r="S1520" i="2"/>
  <c r="X1520" i="2"/>
  <c r="AB1520" i="2"/>
  <c r="AF1520" i="2"/>
  <c r="AK1520" i="2"/>
  <c r="AP1520" i="2"/>
  <c r="AT1520" i="2"/>
  <c r="AX1520" i="2"/>
  <c r="G1520" i="2"/>
  <c r="K1520" i="2"/>
  <c r="P1520" i="2"/>
  <c r="T1520" i="2"/>
  <c r="Y1520" i="2"/>
  <c r="Y1521" i="2" s="1"/>
  <c r="AC1520" i="2"/>
  <c r="AG1520" i="2"/>
  <c r="AL1520" i="2"/>
  <c r="AQ1520" i="2"/>
  <c r="G1518" i="2"/>
  <c r="K1518" i="2"/>
  <c r="P1518" i="2"/>
  <c r="T1518" i="2"/>
  <c r="Y1518" i="2"/>
  <c r="Y1519" i="2" s="1"/>
  <c r="AC1518" i="2"/>
  <c r="AG1518" i="2"/>
  <c r="AL1518" i="2"/>
  <c r="AQ1518" i="2"/>
  <c r="AU1518" i="2"/>
  <c r="H1518" i="2"/>
  <c r="M1518" i="2"/>
  <c r="Q1518" i="2"/>
  <c r="U1518" i="2"/>
  <c r="Z1518" i="2"/>
  <c r="AD1518" i="2"/>
  <c r="AH1518" i="2"/>
  <c r="AN1518" i="2"/>
  <c r="AR1518" i="2"/>
  <c r="AV1518" i="2"/>
  <c r="I1518" i="2"/>
  <c r="N1518" i="2"/>
  <c r="N1519" i="2" s="1"/>
  <c r="R1518" i="2"/>
  <c r="V1518" i="2"/>
  <c r="AA1518" i="2"/>
  <c r="AE1518" i="2"/>
  <c r="AI1518" i="2"/>
  <c r="AO1518" i="2"/>
  <c r="AS1518" i="2"/>
  <c r="AW1518" i="2"/>
  <c r="J1518" i="2"/>
  <c r="O1518" i="2"/>
  <c r="S1518" i="2"/>
  <c r="X1518" i="2"/>
  <c r="AB1518" i="2"/>
  <c r="AF1518" i="2"/>
  <c r="AK1518" i="2"/>
  <c r="AP1518" i="2"/>
  <c r="AT1518" i="2"/>
  <c r="BR1348" i="2"/>
  <c r="BP1348" i="2"/>
  <c r="BH1348" i="2"/>
  <c r="BG1348" i="2"/>
  <c r="BE1348" i="2"/>
  <c r="BD1348" i="2"/>
  <c r="BC1348" i="2"/>
  <c r="BA1348" i="2"/>
  <c r="AZ1348" i="2"/>
  <c r="AX1348" i="2"/>
  <c r="AW1348" i="2"/>
  <c r="AV1348" i="2"/>
  <c r="AU1348" i="2"/>
  <c r="AT1348" i="2"/>
  <c r="AS1348" i="2"/>
  <c r="AR1348" i="2"/>
  <c r="AQ1348" i="2"/>
  <c r="AP1348" i="2"/>
  <c r="AO1348" i="2"/>
  <c r="AN1348" i="2"/>
  <c r="AL1348" i="2"/>
  <c r="AK1348" i="2"/>
  <c r="AI1348" i="2"/>
  <c r="AH1348" i="2"/>
  <c r="AF1348" i="2"/>
  <c r="AE1348" i="2"/>
  <c r="AD1348" i="2"/>
  <c r="AC1348" i="2"/>
  <c r="AB1348" i="2"/>
  <c r="Z1348" i="2"/>
  <c r="Y1348" i="2"/>
  <c r="X1348" i="2"/>
  <c r="V1348" i="2"/>
  <c r="U1348" i="2"/>
  <c r="S1348" i="2"/>
  <c r="R1348" i="2"/>
  <c r="Q1348" i="2"/>
  <c r="O1348" i="2"/>
  <c r="N1348" i="2"/>
  <c r="H1348" i="2"/>
  <c r="G1348" i="2"/>
  <c r="BJ1348" i="2" s="1"/>
  <c r="BR1347" i="2"/>
  <c r="BS1347" i="2" s="1"/>
  <c r="BP1347" i="2"/>
  <c r="BQ1347" i="2" s="1"/>
  <c r="BM1347" i="2"/>
  <c r="B1347" i="2"/>
  <c r="BS1462" i="2" l="1"/>
  <c r="BQ1462" i="2"/>
  <c r="BS1452" i="2"/>
  <c r="BQ1452" i="2"/>
  <c r="AU1527" i="2"/>
  <c r="BQ1348" i="2"/>
  <c r="BN1347" i="2"/>
  <c r="BO1347" i="2" s="1"/>
  <c r="AG1521" i="2"/>
  <c r="P1521" i="2"/>
  <c r="AT1521" i="2"/>
  <c r="AB1521" i="2"/>
  <c r="AC1523" i="2"/>
  <c r="AI1523" i="2"/>
  <c r="AX1523" i="2"/>
  <c r="AF1523" i="2"/>
  <c r="O1523" i="2"/>
  <c r="AN1523" i="2"/>
  <c r="U1523" i="2"/>
  <c r="AO1523" i="2"/>
  <c r="AQ1525" i="2"/>
  <c r="AI1525" i="2"/>
  <c r="R1525" i="2"/>
  <c r="AT1525" i="2"/>
  <c r="AB1525" i="2"/>
  <c r="AC1527" i="2"/>
  <c r="AP1527" i="2"/>
  <c r="X1527" i="2"/>
  <c r="AW1527" i="2"/>
  <c r="AE1527" i="2"/>
  <c r="AA1521" i="2"/>
  <c r="AH1521" i="2"/>
  <c r="AW1521" i="2"/>
  <c r="U1521" i="2"/>
  <c r="AV1525" i="2"/>
  <c r="AR1525" i="2"/>
  <c r="AV1527" i="2"/>
  <c r="Z1527" i="2"/>
  <c r="AN1527" i="2"/>
  <c r="AP1519" i="2"/>
  <c r="AW1519" i="2"/>
  <c r="AE1519" i="2"/>
  <c r="AN1519" i="2"/>
  <c r="AU1519" i="2"/>
  <c r="S1519" i="2"/>
  <c r="AS1519" i="2"/>
  <c r="AH1519" i="2"/>
  <c r="Q1519" i="2"/>
  <c r="AQ1519" i="2"/>
  <c r="AC1521" i="2"/>
  <c r="AP1521" i="2"/>
  <c r="X1521" i="2"/>
  <c r="AQ1523" i="2"/>
  <c r="AA1523" i="2"/>
  <c r="AT1523" i="2"/>
  <c r="AB1523" i="2"/>
  <c r="AH1523" i="2"/>
  <c r="Q1523" i="2"/>
  <c r="AE1523" i="2"/>
  <c r="AL1525" i="2"/>
  <c r="T1525" i="2"/>
  <c r="AW1525" i="2"/>
  <c r="AE1525" i="2"/>
  <c r="AP1525" i="2"/>
  <c r="X1525" i="2"/>
  <c r="AQ1527" i="2"/>
  <c r="AK1527" i="2"/>
  <c r="S1527" i="2"/>
  <c r="AS1527" i="2"/>
  <c r="AA1527" i="2"/>
  <c r="R1521" i="2"/>
  <c r="Z1521" i="2"/>
  <c r="AO1521" i="2"/>
  <c r="AV1521" i="2"/>
  <c r="M1521" i="2"/>
  <c r="AD1525" i="2"/>
  <c r="Z1525" i="2"/>
  <c r="AD1527" i="2"/>
  <c r="U1527" i="2"/>
  <c r="X1519" i="2"/>
  <c r="U1519" i="2"/>
  <c r="AC1519" i="2"/>
  <c r="AK1519" i="2"/>
  <c r="AA1519" i="2"/>
  <c r="O1519" i="2"/>
  <c r="V1519" i="2"/>
  <c r="AD1519" i="2"/>
  <c r="AL1519" i="2"/>
  <c r="AK1521" i="2"/>
  <c r="S1521" i="2"/>
  <c r="AL1523" i="2"/>
  <c r="T1523" i="2"/>
  <c r="AW1523" i="2"/>
  <c r="R1523" i="2"/>
  <c r="AP1523" i="2"/>
  <c r="X1523" i="2"/>
  <c r="AV1523" i="2"/>
  <c r="AD1523" i="2"/>
  <c r="M1523" i="2"/>
  <c r="V1523" i="2"/>
  <c r="AG1525" i="2"/>
  <c r="P1525" i="2"/>
  <c r="AS1525" i="2"/>
  <c r="AA1525" i="2"/>
  <c r="AK1525" i="2"/>
  <c r="S1525" i="2"/>
  <c r="AL1527" i="2"/>
  <c r="T1527" i="2"/>
  <c r="AX1527" i="2"/>
  <c r="AF1527" i="2"/>
  <c r="O1527" i="2"/>
  <c r="AO1527" i="2"/>
  <c r="V1527" i="2"/>
  <c r="AS1521" i="2"/>
  <c r="Q1521" i="2"/>
  <c r="AE1521" i="2"/>
  <c r="AN1521" i="2"/>
  <c r="AN1525" i="2"/>
  <c r="M1525" i="2"/>
  <c r="M1527" i="2"/>
  <c r="AH1527" i="2"/>
  <c r="AF1519" i="2"/>
  <c r="AO1519" i="2"/>
  <c r="AV1519" i="2"/>
  <c r="M1519" i="2"/>
  <c r="T1519" i="2"/>
  <c r="AQ1521" i="2"/>
  <c r="AT1519" i="2"/>
  <c r="AB1519" i="2"/>
  <c r="AI1519" i="2"/>
  <c r="R1519" i="2"/>
  <c r="AR1519" i="2"/>
  <c r="Z1519" i="2"/>
  <c r="AG1519" i="2"/>
  <c r="P1519" i="2"/>
  <c r="AL1521" i="2"/>
  <c r="T1521" i="2"/>
  <c r="AX1521" i="2"/>
  <c r="AF1521" i="2"/>
  <c r="O1521" i="2"/>
  <c r="AG1523" i="2"/>
  <c r="P1523" i="2"/>
  <c r="AS1523" i="2"/>
  <c r="AK1523" i="2"/>
  <c r="S1523" i="2"/>
  <c r="AR1523" i="2"/>
  <c r="Z1523" i="2"/>
  <c r="AC1525" i="2"/>
  <c r="AO1525" i="2"/>
  <c r="V1525" i="2"/>
  <c r="AX1525" i="2"/>
  <c r="AF1525" i="2"/>
  <c r="O1525" i="2"/>
  <c r="AG1527" i="2"/>
  <c r="P1527" i="2"/>
  <c r="AT1527" i="2"/>
  <c r="AB1527" i="2"/>
  <c r="AI1527" i="2"/>
  <c r="R1527" i="2"/>
  <c r="AI1521" i="2"/>
  <c r="AR1521" i="2"/>
  <c r="V1521" i="2"/>
  <c r="AD1521" i="2"/>
  <c r="U1525" i="2"/>
  <c r="Q1525" i="2"/>
  <c r="AH1525" i="2"/>
  <c r="AR1527" i="2"/>
  <c r="Q1527" i="2"/>
  <c r="I1521" i="2"/>
  <c r="H1525" i="2"/>
  <c r="H1519" i="2"/>
  <c r="H1523" i="2"/>
  <c r="H1521" i="2"/>
  <c r="H1527" i="2"/>
  <c r="J1527" i="2"/>
  <c r="BP1527" i="2" s="1"/>
  <c r="BP1526" i="2"/>
  <c r="BQ1526" i="2" s="1"/>
  <c r="K1527" i="2"/>
  <c r="BR1527" i="2" s="1"/>
  <c r="BR1526" i="2"/>
  <c r="BS1526" i="2" s="1"/>
  <c r="G1527" i="2"/>
  <c r="BM1526" i="2"/>
  <c r="I1527" i="2"/>
  <c r="K1525" i="2"/>
  <c r="BR1525" i="2" s="1"/>
  <c r="BR1524" i="2"/>
  <c r="BS1524" i="2" s="1"/>
  <c r="I1525" i="2"/>
  <c r="G1525" i="2"/>
  <c r="BM1524" i="2"/>
  <c r="J1525" i="2"/>
  <c r="BP1525" i="2" s="1"/>
  <c r="BP1524" i="2"/>
  <c r="BQ1524" i="2" s="1"/>
  <c r="K1523" i="2"/>
  <c r="BR1523" i="2" s="1"/>
  <c r="BR1522" i="2"/>
  <c r="BS1522" i="2" s="1"/>
  <c r="G1523" i="2"/>
  <c r="BM1522" i="2"/>
  <c r="J1523" i="2"/>
  <c r="BP1523" i="2" s="1"/>
  <c r="BP1522" i="2"/>
  <c r="BQ1522" i="2" s="1"/>
  <c r="I1523" i="2"/>
  <c r="G1521" i="2"/>
  <c r="BM1520" i="2"/>
  <c r="J1521" i="2"/>
  <c r="BP1521" i="2" s="1"/>
  <c r="BP1520" i="2"/>
  <c r="BQ1520" i="2" s="1"/>
  <c r="K1521" i="2"/>
  <c r="BR1521" i="2" s="1"/>
  <c r="BR1520" i="2"/>
  <c r="BS1520" i="2" s="1"/>
  <c r="J1519" i="2"/>
  <c r="BP1519" i="2" s="1"/>
  <c r="BP1518" i="2"/>
  <c r="BQ1518" i="2" s="1"/>
  <c r="BR1518" i="2"/>
  <c r="BS1518" i="2" s="1"/>
  <c r="K1519" i="2"/>
  <c r="BR1519" i="2" s="1"/>
  <c r="I1519" i="2"/>
  <c r="G1519" i="2"/>
  <c r="BM1518" i="2"/>
  <c r="BS1348" i="2"/>
  <c r="BM1348" i="2"/>
  <c r="BL582" i="2"/>
  <c r="BK582" i="2"/>
  <c r="BH582" i="2"/>
  <c r="BG582" i="2"/>
  <c r="BE582" i="2"/>
  <c r="BD582" i="2"/>
  <c r="BC582" i="2"/>
  <c r="BA582" i="2"/>
  <c r="AZ582" i="2"/>
  <c r="K582" i="2"/>
  <c r="BR582" i="2" s="1"/>
  <c r="J582" i="2"/>
  <c r="BP582" i="2" s="1"/>
  <c r="I582" i="2"/>
  <c r="H582" i="2"/>
  <c r="G582" i="2"/>
  <c r="BJ582" i="2" s="1"/>
  <c r="BR581" i="2"/>
  <c r="BS581" i="2" s="1"/>
  <c r="BP581" i="2"/>
  <c r="BQ581" i="2" s="1"/>
  <c r="BM581" i="2"/>
  <c r="C581" i="2"/>
  <c r="AU581" i="2" s="1"/>
  <c r="B581" i="2"/>
  <c r="BL384" i="2"/>
  <c r="BK384" i="2"/>
  <c r="BH384" i="2"/>
  <c r="BG384" i="2"/>
  <c r="BE384" i="2"/>
  <c r="BD384" i="2"/>
  <c r="BC384" i="2"/>
  <c r="BA384" i="2"/>
  <c r="AZ384" i="2"/>
  <c r="C383" i="2"/>
  <c r="AU383" i="2" s="1"/>
  <c r="B383" i="2"/>
  <c r="BL536" i="2"/>
  <c r="BK536" i="2"/>
  <c r="BH536" i="2"/>
  <c r="BG536" i="2"/>
  <c r="BE536" i="2"/>
  <c r="BD536" i="2"/>
  <c r="BA536" i="2"/>
  <c r="AZ536" i="2"/>
  <c r="C535" i="2"/>
  <c r="AU535" i="2" s="1"/>
  <c r="B535" i="2"/>
  <c r="BL534" i="2"/>
  <c r="BK534" i="2"/>
  <c r="BH534" i="2"/>
  <c r="BG534" i="2"/>
  <c r="BE534" i="2"/>
  <c r="BD534" i="2"/>
  <c r="BC534" i="2"/>
  <c r="BA534" i="2"/>
  <c r="AZ534" i="2"/>
  <c r="C533" i="2"/>
  <c r="AX533" i="2" s="1"/>
  <c r="B533" i="2"/>
  <c r="BL338" i="2"/>
  <c r="BK338" i="2"/>
  <c r="BH338" i="2"/>
  <c r="BG338" i="2"/>
  <c r="BE338" i="2"/>
  <c r="BD338" i="2"/>
  <c r="BC338" i="2"/>
  <c r="BA338" i="2"/>
  <c r="AZ338" i="2"/>
  <c r="C337" i="2"/>
  <c r="AU337" i="2" s="1"/>
  <c r="B337" i="2"/>
  <c r="BL336" i="2"/>
  <c r="BK336" i="2"/>
  <c r="BH336" i="2"/>
  <c r="BG336" i="2"/>
  <c r="BE336" i="2"/>
  <c r="BD336" i="2"/>
  <c r="BC336" i="2"/>
  <c r="BA336" i="2"/>
  <c r="AZ336" i="2"/>
  <c r="C335" i="2"/>
  <c r="AX335" i="2" s="1"/>
  <c r="B335" i="2"/>
  <c r="BL171" i="2"/>
  <c r="BK171" i="2"/>
  <c r="BH171" i="2"/>
  <c r="BG171" i="2"/>
  <c r="BE171" i="2"/>
  <c r="BD171" i="2"/>
  <c r="BC171" i="2"/>
  <c r="BA171" i="2"/>
  <c r="AZ171" i="2"/>
  <c r="C170" i="2"/>
  <c r="AU170" i="2" s="1"/>
  <c r="B170" i="2"/>
  <c r="C655" i="2"/>
  <c r="C629" i="2"/>
  <c r="C627" i="2"/>
  <c r="C543" i="2"/>
  <c r="C541" i="2"/>
  <c r="C539" i="2"/>
  <c r="C537" i="2"/>
  <c r="C531" i="2"/>
  <c r="C527" i="2"/>
  <c r="C525" i="2"/>
  <c r="C523" i="2"/>
  <c r="C521" i="2"/>
  <c r="C519" i="2"/>
  <c r="C517" i="2"/>
  <c r="C515" i="2"/>
  <c r="C513" i="2"/>
  <c r="C511" i="2"/>
  <c r="C509" i="2"/>
  <c r="C507" i="2"/>
  <c r="C505" i="2"/>
  <c r="C503" i="2"/>
  <c r="C501" i="2"/>
  <c r="C499" i="2"/>
  <c r="C497" i="2"/>
  <c r="C495" i="2"/>
  <c r="C493" i="2"/>
  <c r="C491" i="2"/>
  <c r="C489" i="2"/>
  <c r="C487" i="2"/>
  <c r="C485" i="2"/>
  <c r="C483" i="2"/>
  <c r="C481" i="2"/>
  <c r="C479" i="2"/>
  <c r="C477" i="2"/>
  <c r="C475" i="2"/>
  <c r="C473" i="2"/>
  <c r="C471" i="2"/>
  <c r="C469" i="2"/>
  <c r="C467" i="2"/>
  <c r="C465" i="2"/>
  <c r="C463" i="2"/>
  <c r="C461" i="2"/>
  <c r="C459" i="2"/>
  <c r="C457" i="2"/>
  <c r="C455" i="2"/>
  <c r="C453" i="2"/>
  <c r="C427" i="2"/>
  <c r="C425" i="2"/>
  <c r="C345" i="2"/>
  <c r="C343" i="2"/>
  <c r="C341" i="2"/>
  <c r="C339" i="2"/>
  <c r="C333" i="2"/>
  <c r="C329" i="2"/>
  <c r="C327" i="2"/>
  <c r="C325" i="2"/>
  <c r="C323" i="2"/>
  <c r="C321" i="2"/>
  <c r="C319" i="2"/>
  <c r="C317" i="2"/>
  <c r="C315" i="2"/>
  <c r="C313" i="2"/>
  <c r="C311" i="2"/>
  <c r="C309" i="2"/>
  <c r="C307" i="2"/>
  <c r="C305" i="2"/>
  <c r="C303" i="2"/>
  <c r="C301" i="2"/>
  <c r="C299" i="2"/>
  <c r="C297" i="2"/>
  <c r="C295" i="2"/>
  <c r="C293" i="2"/>
  <c r="C291" i="2"/>
  <c r="C289" i="2"/>
  <c r="C287" i="2"/>
  <c r="C285" i="2"/>
  <c r="C283" i="2"/>
  <c r="C281" i="2"/>
  <c r="C279" i="2"/>
  <c r="C277" i="2"/>
  <c r="C275" i="2"/>
  <c r="C273" i="2"/>
  <c r="C271" i="2"/>
  <c r="C269" i="2"/>
  <c r="C267" i="2"/>
  <c r="C265" i="2"/>
  <c r="C263" i="2"/>
  <c r="C261" i="2"/>
  <c r="C259" i="2"/>
  <c r="C257" i="2"/>
  <c r="C254" i="2"/>
  <c r="C252" i="2"/>
  <c r="C250" i="2"/>
  <c r="C224" i="2"/>
  <c r="C132" i="2"/>
  <c r="C130" i="2"/>
  <c r="C128" i="2"/>
  <c r="C126" i="2"/>
  <c r="C124" i="2"/>
  <c r="J124" i="2" s="1"/>
  <c r="C120" i="2"/>
  <c r="C116" i="2"/>
  <c r="C114" i="2"/>
  <c r="C112" i="2"/>
  <c r="C110" i="2"/>
  <c r="C108" i="2"/>
  <c r="C106" i="2"/>
  <c r="C104" i="2"/>
  <c r="C102" i="2"/>
  <c r="C100" i="2"/>
  <c r="C98" i="2"/>
  <c r="C96" i="2"/>
  <c r="C94" i="2"/>
  <c r="C92" i="2"/>
  <c r="C90" i="2"/>
  <c r="C88" i="2"/>
  <c r="C86" i="2"/>
  <c r="C84" i="2"/>
  <c r="C82" i="2"/>
  <c r="C80" i="2"/>
  <c r="C78" i="2"/>
  <c r="C76" i="2"/>
  <c r="C74" i="2"/>
  <c r="C72" i="2"/>
  <c r="C70" i="2"/>
  <c r="C68" i="2"/>
  <c r="C66" i="2"/>
  <c r="C64" i="2"/>
  <c r="C62" i="2"/>
  <c r="C60" i="2"/>
  <c r="C58" i="2"/>
  <c r="C56" i="2"/>
  <c r="C54" i="2"/>
  <c r="C52" i="2"/>
  <c r="C50" i="2"/>
  <c r="C48" i="2"/>
  <c r="C46" i="2"/>
  <c r="C44" i="2"/>
  <c r="C122" i="2"/>
  <c r="AU122" i="2" s="1"/>
  <c r="BL123" i="2"/>
  <c r="BK123" i="2"/>
  <c r="BH123" i="2"/>
  <c r="BG123" i="2"/>
  <c r="BE123" i="2"/>
  <c r="BD123" i="2"/>
  <c r="BC123" i="2"/>
  <c r="BA123" i="2"/>
  <c r="AZ123" i="2"/>
  <c r="B122" i="2"/>
  <c r="AZ125" i="2"/>
  <c r="BA125" i="2"/>
  <c r="BC125" i="2"/>
  <c r="BD125" i="2"/>
  <c r="BE125" i="2"/>
  <c r="BG125" i="2"/>
  <c r="BH125" i="2"/>
  <c r="BL125" i="2"/>
  <c r="BK125" i="2"/>
  <c r="B124" i="2"/>
  <c r="BN1452" i="2" l="1"/>
  <c r="BO1452" i="2" s="1"/>
  <c r="BN1462" i="2"/>
  <c r="BO1462" i="2" s="1"/>
  <c r="BN1348" i="2"/>
  <c r="BO1348" i="2" s="1"/>
  <c r="BS582" i="2"/>
  <c r="BS1521" i="2"/>
  <c r="BQ1521" i="2"/>
  <c r="AX534" i="2"/>
  <c r="J125" i="2"/>
  <c r="AU338" i="2"/>
  <c r="AU582" i="2"/>
  <c r="AU384" i="2"/>
  <c r="AU123" i="2"/>
  <c r="AX336" i="2"/>
  <c r="AU171" i="2"/>
  <c r="AU536" i="2"/>
  <c r="BN1522" i="2"/>
  <c r="BO1522" i="2" s="1"/>
  <c r="BN1524" i="2"/>
  <c r="BO1524" i="2" s="1"/>
  <c r="BN1518" i="2"/>
  <c r="BO1518" i="2" s="1"/>
  <c r="BS1527" i="2"/>
  <c r="BQ1527" i="2"/>
  <c r="BN1526" i="2"/>
  <c r="BO1526" i="2" s="1"/>
  <c r="BJ1527" i="2"/>
  <c r="BM1527" i="2"/>
  <c r="BS1525" i="2"/>
  <c r="BQ1525" i="2"/>
  <c r="BM1525" i="2"/>
  <c r="BJ1525" i="2"/>
  <c r="BM1523" i="2"/>
  <c r="BJ1523" i="2"/>
  <c r="BS1523" i="2"/>
  <c r="BQ1523" i="2"/>
  <c r="BJ1521" i="2"/>
  <c r="BM1521" i="2"/>
  <c r="BN1520" i="2"/>
  <c r="BO1520" i="2" s="1"/>
  <c r="BJ1519" i="2"/>
  <c r="BM1519" i="2"/>
  <c r="BQ1519" i="2"/>
  <c r="BS1519" i="2"/>
  <c r="BM582" i="2"/>
  <c r="BQ582" i="2"/>
  <c r="AN581" i="2"/>
  <c r="AR581" i="2"/>
  <c r="AV581" i="2"/>
  <c r="AO581" i="2"/>
  <c r="AS581" i="2"/>
  <c r="AW581" i="2"/>
  <c r="AP581" i="2"/>
  <c r="AT581" i="2"/>
  <c r="AX581" i="2"/>
  <c r="AQ581" i="2"/>
  <c r="S383" i="2"/>
  <c r="AK383" i="2"/>
  <c r="H383" i="2"/>
  <c r="M383" i="2"/>
  <c r="Q383" i="2"/>
  <c r="U383" i="2"/>
  <c r="Z383" i="2"/>
  <c r="AD383" i="2"/>
  <c r="AH383" i="2"/>
  <c r="AN383" i="2"/>
  <c r="AR383" i="2"/>
  <c r="AV383" i="2"/>
  <c r="N383" i="2"/>
  <c r="N384" i="2" s="1"/>
  <c r="R383" i="2"/>
  <c r="V383" i="2"/>
  <c r="AE383" i="2"/>
  <c r="AI383" i="2"/>
  <c r="AS383" i="2"/>
  <c r="J383" i="2"/>
  <c r="X383" i="2"/>
  <c r="AB383" i="2"/>
  <c r="AP383" i="2"/>
  <c r="AT383" i="2"/>
  <c r="AX383" i="2"/>
  <c r="I383" i="2"/>
  <c r="AA383" i="2"/>
  <c r="AO383" i="2"/>
  <c r="AW383" i="2"/>
  <c r="O383" i="2"/>
  <c r="AF383" i="2"/>
  <c r="G383" i="2"/>
  <c r="K383" i="2"/>
  <c r="P383" i="2"/>
  <c r="T383" i="2"/>
  <c r="Y383" i="2"/>
  <c r="Y384" i="2" s="1"/>
  <c r="AC383" i="2"/>
  <c r="AG383" i="2"/>
  <c r="AL383" i="2"/>
  <c r="AQ383" i="2"/>
  <c r="Q533" i="2"/>
  <c r="Z533" i="2"/>
  <c r="AH533" i="2"/>
  <c r="AR533" i="2"/>
  <c r="R533" i="2"/>
  <c r="AA533" i="2"/>
  <c r="AI533" i="2"/>
  <c r="AS533" i="2"/>
  <c r="M533" i="2"/>
  <c r="U533" i="2"/>
  <c r="AD533" i="2"/>
  <c r="AN533" i="2"/>
  <c r="AV533" i="2"/>
  <c r="N533" i="2"/>
  <c r="N534" i="2" s="1"/>
  <c r="V533" i="2"/>
  <c r="AE533" i="2"/>
  <c r="AO533" i="2"/>
  <c r="AW533" i="2"/>
  <c r="P533" i="2"/>
  <c r="T533" i="2"/>
  <c r="Y533" i="2"/>
  <c r="Y534" i="2" s="1"/>
  <c r="AC533" i="2"/>
  <c r="AG533" i="2"/>
  <c r="AL533" i="2"/>
  <c r="AQ533" i="2"/>
  <c r="AU533" i="2"/>
  <c r="M535" i="2"/>
  <c r="Q535" i="2"/>
  <c r="U535" i="2"/>
  <c r="Z535" i="2"/>
  <c r="AD535" i="2"/>
  <c r="AH535" i="2"/>
  <c r="AN535" i="2"/>
  <c r="AR535" i="2"/>
  <c r="AV535" i="2"/>
  <c r="N535" i="2"/>
  <c r="N536" i="2" s="1"/>
  <c r="R535" i="2"/>
  <c r="V535" i="2"/>
  <c r="AA535" i="2"/>
  <c r="AE535" i="2"/>
  <c r="AI535" i="2"/>
  <c r="AO535" i="2"/>
  <c r="AS535" i="2"/>
  <c r="AW535" i="2"/>
  <c r="O535" i="2"/>
  <c r="S535" i="2"/>
  <c r="X535" i="2"/>
  <c r="AB535" i="2"/>
  <c r="AF535" i="2"/>
  <c r="AK535" i="2"/>
  <c r="AP535" i="2"/>
  <c r="AT535" i="2"/>
  <c r="AX535" i="2"/>
  <c r="O533" i="2"/>
  <c r="S533" i="2"/>
  <c r="X533" i="2"/>
  <c r="AB533" i="2"/>
  <c r="AF533" i="2"/>
  <c r="AK533" i="2"/>
  <c r="AP533" i="2"/>
  <c r="AT533" i="2"/>
  <c r="P535" i="2"/>
  <c r="T535" i="2"/>
  <c r="Y535" i="2"/>
  <c r="Y536" i="2" s="1"/>
  <c r="AC535" i="2"/>
  <c r="AG535" i="2"/>
  <c r="AL535" i="2"/>
  <c r="AQ535" i="2"/>
  <c r="AN337" i="2"/>
  <c r="H337" i="2"/>
  <c r="Z337" i="2"/>
  <c r="AR337" i="2"/>
  <c r="U337" i="2"/>
  <c r="M337" i="2"/>
  <c r="AD337" i="2"/>
  <c r="AV337" i="2"/>
  <c r="Q337" i="2"/>
  <c r="AH337" i="2"/>
  <c r="I335" i="2"/>
  <c r="P335" i="2"/>
  <c r="U335" i="2"/>
  <c r="AA335" i="2"/>
  <c r="AG335" i="2"/>
  <c r="AN335" i="2"/>
  <c r="AS335" i="2"/>
  <c r="K335" i="2"/>
  <c r="Q335" i="2"/>
  <c r="V335" i="2"/>
  <c r="AC335" i="2"/>
  <c r="AH335" i="2"/>
  <c r="AO335" i="2"/>
  <c r="AU335" i="2"/>
  <c r="H335" i="2"/>
  <c r="N335" i="2"/>
  <c r="N336" i="2" s="1"/>
  <c r="T335" i="2"/>
  <c r="Z335" i="2"/>
  <c r="AE335" i="2"/>
  <c r="AL335" i="2"/>
  <c r="AR335" i="2"/>
  <c r="AW335" i="2"/>
  <c r="G335" i="2"/>
  <c r="M335" i="2"/>
  <c r="R335" i="2"/>
  <c r="Y335" i="2"/>
  <c r="Y336" i="2" s="1"/>
  <c r="AD335" i="2"/>
  <c r="AI335" i="2"/>
  <c r="AQ335" i="2"/>
  <c r="AV335" i="2"/>
  <c r="I337" i="2"/>
  <c r="N337" i="2"/>
  <c r="N338" i="2" s="1"/>
  <c r="R337" i="2"/>
  <c r="V337" i="2"/>
  <c r="AA337" i="2"/>
  <c r="AE337" i="2"/>
  <c r="AI337" i="2"/>
  <c r="AO337" i="2"/>
  <c r="AS337" i="2"/>
  <c r="AW337" i="2"/>
  <c r="J337" i="2"/>
  <c r="O337" i="2"/>
  <c r="S337" i="2"/>
  <c r="X337" i="2"/>
  <c r="AB337" i="2"/>
  <c r="AF337" i="2"/>
  <c r="AK337" i="2"/>
  <c r="AP337" i="2"/>
  <c r="AT337" i="2"/>
  <c r="AX337" i="2"/>
  <c r="J335" i="2"/>
  <c r="O335" i="2"/>
  <c r="S335" i="2"/>
  <c r="X335" i="2"/>
  <c r="AB335" i="2"/>
  <c r="AF335" i="2"/>
  <c r="AK335" i="2"/>
  <c r="AP335" i="2"/>
  <c r="AT335" i="2"/>
  <c r="G337" i="2"/>
  <c r="K337" i="2"/>
  <c r="P337" i="2"/>
  <c r="T337" i="2"/>
  <c r="Y337" i="2"/>
  <c r="Y338" i="2" s="1"/>
  <c r="AC337" i="2"/>
  <c r="AG337" i="2"/>
  <c r="AL337" i="2"/>
  <c r="AQ337" i="2"/>
  <c r="AN170" i="2"/>
  <c r="H170" i="2"/>
  <c r="Z170" i="2"/>
  <c r="AR170" i="2"/>
  <c r="U170" i="2"/>
  <c r="M170" i="2"/>
  <c r="AD170" i="2"/>
  <c r="AV170" i="2"/>
  <c r="Q170" i="2"/>
  <c r="AH170" i="2"/>
  <c r="I170" i="2"/>
  <c r="N170" i="2"/>
  <c r="N171" i="2" s="1"/>
  <c r="R170" i="2"/>
  <c r="V170" i="2"/>
  <c r="AA170" i="2"/>
  <c r="AE170" i="2"/>
  <c r="AI170" i="2"/>
  <c r="AO170" i="2"/>
  <c r="AS170" i="2"/>
  <c r="AW170" i="2"/>
  <c r="J170" i="2"/>
  <c r="O170" i="2"/>
  <c r="S170" i="2"/>
  <c r="X170" i="2"/>
  <c r="AB170" i="2"/>
  <c r="AF170" i="2"/>
  <c r="AK170" i="2"/>
  <c r="AP170" i="2"/>
  <c r="AT170" i="2"/>
  <c r="AX170" i="2"/>
  <c r="G170" i="2"/>
  <c r="K170" i="2"/>
  <c r="P170" i="2"/>
  <c r="T170" i="2"/>
  <c r="Y170" i="2"/>
  <c r="Y171" i="2" s="1"/>
  <c r="AC170" i="2"/>
  <c r="AG170" i="2"/>
  <c r="AL170" i="2"/>
  <c r="AQ170" i="2"/>
  <c r="AV124" i="2"/>
  <c r="AR124" i="2"/>
  <c r="AN124" i="2"/>
  <c r="AH124" i="2"/>
  <c r="AD124" i="2"/>
  <c r="Z124" i="2"/>
  <c r="U124" i="2"/>
  <c r="Q124" i="2"/>
  <c r="M124" i="2"/>
  <c r="H124" i="2"/>
  <c r="AW124" i="2"/>
  <c r="AS124" i="2"/>
  <c r="AO124" i="2"/>
  <c r="AI124" i="2"/>
  <c r="AE124" i="2"/>
  <c r="AA124" i="2"/>
  <c r="V124" i="2"/>
  <c r="R124" i="2"/>
  <c r="N124" i="2"/>
  <c r="N125" i="2" s="1"/>
  <c r="I124" i="2"/>
  <c r="AU124" i="2"/>
  <c r="AQ124" i="2"/>
  <c r="AL124" i="2"/>
  <c r="AG124" i="2"/>
  <c r="AC124" i="2"/>
  <c r="Y124" i="2"/>
  <c r="Y125" i="2" s="1"/>
  <c r="T124" i="2"/>
  <c r="P124" i="2"/>
  <c r="K124" i="2"/>
  <c r="G124" i="2"/>
  <c r="AX124" i="2"/>
  <c r="AT124" i="2"/>
  <c r="AP124" i="2"/>
  <c r="AK124" i="2"/>
  <c r="AF124" i="2"/>
  <c r="AB124" i="2"/>
  <c r="X124" i="2"/>
  <c r="S124" i="2"/>
  <c r="O124" i="2"/>
  <c r="U122" i="2"/>
  <c r="AN122" i="2"/>
  <c r="H122" i="2"/>
  <c r="Z122" i="2"/>
  <c r="AR122" i="2"/>
  <c r="M122" i="2"/>
  <c r="AD122" i="2"/>
  <c r="AV122" i="2"/>
  <c r="Q122" i="2"/>
  <c r="AH122" i="2"/>
  <c r="I122" i="2"/>
  <c r="N122" i="2"/>
  <c r="N123" i="2" s="1"/>
  <c r="R122" i="2"/>
  <c r="V122" i="2"/>
  <c r="AA122" i="2"/>
  <c r="AE122" i="2"/>
  <c r="AI122" i="2"/>
  <c r="AO122" i="2"/>
  <c r="AS122" i="2"/>
  <c r="AW122" i="2"/>
  <c r="J122" i="2"/>
  <c r="O122" i="2"/>
  <c r="S122" i="2"/>
  <c r="X122" i="2"/>
  <c r="AB122" i="2"/>
  <c r="AF122" i="2"/>
  <c r="AK122" i="2"/>
  <c r="AP122" i="2"/>
  <c r="AT122" i="2"/>
  <c r="AX122" i="2"/>
  <c r="G122" i="2"/>
  <c r="K122" i="2"/>
  <c r="P122" i="2"/>
  <c r="T122" i="2"/>
  <c r="Y122" i="2"/>
  <c r="Y123" i="2" s="1"/>
  <c r="AC122" i="2"/>
  <c r="AG122" i="2"/>
  <c r="AL122" i="2"/>
  <c r="AQ122" i="2"/>
  <c r="C1516" i="2"/>
  <c r="AX1516" i="2" s="1"/>
  <c r="C1514" i="2"/>
  <c r="AU1514" i="2" s="1"/>
  <c r="C1512" i="2"/>
  <c r="O1512" i="2" s="1"/>
  <c r="AX629" i="2"/>
  <c r="AW629" i="2"/>
  <c r="AV629" i="2"/>
  <c r="AU629" i="2"/>
  <c r="AT629" i="2"/>
  <c r="AS629" i="2"/>
  <c r="AR629" i="2"/>
  <c r="AQ629" i="2"/>
  <c r="AP629" i="2"/>
  <c r="AO629" i="2"/>
  <c r="AN629" i="2"/>
  <c r="AB427" i="2"/>
  <c r="AX224" i="2"/>
  <c r="AW224" i="2"/>
  <c r="AS224" i="2"/>
  <c r="AR224" i="2"/>
  <c r="AN224" i="2"/>
  <c r="AL224" i="2"/>
  <c r="AG224" i="2"/>
  <c r="AE224" i="2"/>
  <c r="AA224" i="2"/>
  <c r="Z224" i="2"/>
  <c r="T224" i="2"/>
  <c r="S224" i="2"/>
  <c r="O224" i="2"/>
  <c r="AX537" i="2"/>
  <c r="AW537" i="2"/>
  <c r="AV537" i="2"/>
  <c r="AU537" i="2"/>
  <c r="AT537" i="2"/>
  <c r="AS537" i="2"/>
  <c r="AR537" i="2"/>
  <c r="AQ537" i="2"/>
  <c r="AP537" i="2"/>
  <c r="AO537" i="2"/>
  <c r="AN537" i="2"/>
  <c r="AX531" i="2"/>
  <c r="AW531" i="2"/>
  <c r="AV531" i="2"/>
  <c r="AU531" i="2"/>
  <c r="AT531" i="2"/>
  <c r="AS531" i="2"/>
  <c r="AR531" i="2"/>
  <c r="AQ531" i="2"/>
  <c r="AP531" i="2"/>
  <c r="AO531" i="2"/>
  <c r="AN531" i="2"/>
  <c r="AX543" i="2"/>
  <c r="AW543" i="2"/>
  <c r="AV543" i="2"/>
  <c r="AU543" i="2"/>
  <c r="AT543" i="2"/>
  <c r="AS543" i="2"/>
  <c r="AR543" i="2"/>
  <c r="AQ543" i="2"/>
  <c r="AP543" i="2"/>
  <c r="AO543" i="2"/>
  <c r="AN543" i="2"/>
  <c r="P132" i="2"/>
  <c r="Q339" i="2"/>
  <c r="X120" i="2"/>
  <c r="P126" i="2"/>
  <c r="Q345" i="2"/>
  <c r="AC345" i="2"/>
  <c r="AO345" i="2"/>
  <c r="AQ345" i="2"/>
  <c r="T345" i="2"/>
  <c r="AE345" i="2"/>
  <c r="AS345" i="2"/>
  <c r="P345" i="2"/>
  <c r="X345" i="2"/>
  <c r="AP345" i="2"/>
  <c r="AQ333" i="2"/>
  <c r="AC339" i="2"/>
  <c r="AO339" i="2"/>
  <c r="AQ339" i="2"/>
  <c r="T339" i="2"/>
  <c r="AE339" i="2"/>
  <c r="AA339" i="2"/>
  <c r="AN339" i="2"/>
  <c r="X339" i="2"/>
  <c r="AP339" i="2"/>
  <c r="AL132" i="2"/>
  <c r="Q132" i="2"/>
  <c r="AH132" i="2"/>
  <c r="AF132" i="2"/>
  <c r="AX132" i="2"/>
  <c r="AE132" i="2"/>
  <c r="Q126" i="2"/>
  <c r="Z126" i="2"/>
  <c r="AQ126" i="2"/>
  <c r="AT126" i="2"/>
  <c r="AR126" i="2"/>
  <c r="AE126" i="2"/>
  <c r="O120" i="2"/>
  <c r="AF120" i="2"/>
  <c r="M120" i="2"/>
  <c r="AD120" i="2"/>
  <c r="AX517" i="2"/>
  <c r="AW517" i="2"/>
  <c r="AV517" i="2"/>
  <c r="AU517" i="2"/>
  <c r="AT517" i="2"/>
  <c r="AS517" i="2"/>
  <c r="AR517" i="2"/>
  <c r="AQ517" i="2"/>
  <c r="AP517" i="2"/>
  <c r="AO517" i="2"/>
  <c r="AN517" i="2"/>
  <c r="AX525" i="2"/>
  <c r="AW525" i="2"/>
  <c r="AV525" i="2"/>
  <c r="AU525" i="2"/>
  <c r="AT525" i="2"/>
  <c r="AS525" i="2"/>
  <c r="AR525" i="2"/>
  <c r="AQ525" i="2"/>
  <c r="AP525" i="2"/>
  <c r="AO525" i="2"/>
  <c r="AN525" i="2"/>
  <c r="AX627" i="2"/>
  <c r="AW627" i="2"/>
  <c r="AV627" i="2"/>
  <c r="AU627" i="2"/>
  <c r="AT627" i="2"/>
  <c r="AS627" i="2"/>
  <c r="AR627" i="2"/>
  <c r="AQ627" i="2"/>
  <c r="AP627" i="2"/>
  <c r="AO627" i="2"/>
  <c r="AN627" i="2"/>
  <c r="AX541" i="2"/>
  <c r="AW541" i="2"/>
  <c r="AV541" i="2"/>
  <c r="AU541" i="2"/>
  <c r="AT541" i="2"/>
  <c r="AS541" i="2"/>
  <c r="AR541" i="2"/>
  <c r="AQ541" i="2"/>
  <c r="AP541" i="2"/>
  <c r="AO541" i="2"/>
  <c r="AN541" i="2"/>
  <c r="AX425" i="2"/>
  <c r="Q327" i="2"/>
  <c r="AW319" i="2"/>
  <c r="M425" i="2"/>
  <c r="AD425" i="2"/>
  <c r="AW425" i="2"/>
  <c r="AB425" i="2"/>
  <c r="O319" i="2"/>
  <c r="S319" i="2"/>
  <c r="X319" i="2"/>
  <c r="AF319" i="2"/>
  <c r="AK319" i="2"/>
  <c r="AP319" i="2"/>
  <c r="AX319" i="2"/>
  <c r="P319" i="2"/>
  <c r="T319" i="2"/>
  <c r="AG319" i="2"/>
  <c r="AL319" i="2"/>
  <c r="AQ319" i="2"/>
  <c r="M319" i="2"/>
  <c r="Q319" i="2"/>
  <c r="U319" i="2"/>
  <c r="AD319" i="2"/>
  <c r="AH319" i="2"/>
  <c r="AN319" i="2"/>
  <c r="AV319" i="2"/>
  <c r="R319" i="2"/>
  <c r="V319" i="2"/>
  <c r="AE319" i="2"/>
  <c r="AI319" i="2"/>
  <c r="AO319" i="2"/>
  <c r="AX130" i="2"/>
  <c r="T130" i="2"/>
  <c r="AG130" i="2"/>
  <c r="M130" i="2"/>
  <c r="Q130" i="2"/>
  <c r="AH130" i="2"/>
  <c r="AN130" i="2"/>
  <c r="V130" i="2"/>
  <c r="AE130" i="2"/>
  <c r="AW130" i="2"/>
  <c r="O130" i="2"/>
  <c r="AF130" i="2"/>
  <c r="AK130" i="2"/>
  <c r="AO106" i="2"/>
  <c r="S106" i="2"/>
  <c r="AC106" i="2"/>
  <c r="AH114" i="2"/>
  <c r="AX114" i="2"/>
  <c r="AN114" i="2"/>
  <c r="AR114" i="2"/>
  <c r="Z114" i="2"/>
  <c r="M114" i="2"/>
  <c r="P114" i="2"/>
  <c r="T114" i="2"/>
  <c r="AC114" i="2"/>
  <c r="AQ114" i="2"/>
  <c r="AU114" i="2"/>
  <c r="V114" i="2"/>
  <c r="AE114" i="2"/>
  <c r="AO114" i="2"/>
  <c r="AS114" i="2"/>
  <c r="S114" i="2"/>
  <c r="X114" i="2"/>
  <c r="AB114" i="2"/>
  <c r="AP114" i="2"/>
  <c r="AT114" i="2"/>
  <c r="AX539" i="2"/>
  <c r="AW539" i="2"/>
  <c r="AV539" i="2"/>
  <c r="AU539" i="2"/>
  <c r="AT539" i="2"/>
  <c r="AS539" i="2"/>
  <c r="AR539" i="2"/>
  <c r="AQ539" i="2"/>
  <c r="AP539" i="2"/>
  <c r="AO539" i="2"/>
  <c r="AN539" i="2"/>
  <c r="AH341" i="2"/>
  <c r="AV128" i="2"/>
  <c r="AX523" i="2"/>
  <c r="AW523" i="2"/>
  <c r="AV523" i="2"/>
  <c r="AU523" i="2"/>
  <c r="AT523" i="2"/>
  <c r="AS523" i="2"/>
  <c r="AR523" i="2"/>
  <c r="AQ523" i="2"/>
  <c r="AP523" i="2"/>
  <c r="AO523" i="2"/>
  <c r="AN523" i="2"/>
  <c r="T325" i="2"/>
  <c r="P325" i="2"/>
  <c r="AC325" i="2"/>
  <c r="AU325" i="2"/>
  <c r="Q325" i="2"/>
  <c r="Z325" i="2"/>
  <c r="AR325" i="2"/>
  <c r="R325" i="2"/>
  <c r="AA325" i="2"/>
  <c r="AS325" i="2"/>
  <c r="O325" i="2"/>
  <c r="X325" i="2"/>
  <c r="AP325" i="2"/>
  <c r="AA112" i="2"/>
  <c r="AC112" i="2"/>
  <c r="AE112" i="2"/>
  <c r="Z112" i="2"/>
  <c r="AV112" i="2"/>
  <c r="AB112" i="2"/>
  <c r="AU521" i="2"/>
  <c r="AQ521" i="2"/>
  <c r="AX521" i="2"/>
  <c r="AT521" i="2"/>
  <c r="AP521" i="2"/>
  <c r="AV521" i="2"/>
  <c r="AR521" i="2"/>
  <c r="AN521" i="2"/>
  <c r="AW521" i="2"/>
  <c r="AS521" i="2"/>
  <c r="AO521" i="2"/>
  <c r="AU519" i="2"/>
  <c r="AQ519" i="2"/>
  <c r="AX519" i="2"/>
  <c r="AT519" i="2"/>
  <c r="AP519" i="2"/>
  <c r="AV519" i="2"/>
  <c r="AR519" i="2"/>
  <c r="AN519" i="2"/>
  <c r="AO519" i="2"/>
  <c r="AS519" i="2"/>
  <c r="AW519" i="2"/>
  <c r="AU527" i="2"/>
  <c r="AQ527" i="2"/>
  <c r="AX527" i="2"/>
  <c r="AT527" i="2"/>
  <c r="AP527" i="2"/>
  <c r="AV527" i="2"/>
  <c r="AR527" i="2"/>
  <c r="AN527" i="2"/>
  <c r="AO527" i="2"/>
  <c r="AS527" i="2"/>
  <c r="AW527" i="2"/>
  <c r="AX110" i="2"/>
  <c r="AE321" i="2"/>
  <c r="AB329" i="2"/>
  <c r="AG108" i="2"/>
  <c r="AX116" i="2"/>
  <c r="AH323" i="2"/>
  <c r="AX323" i="2"/>
  <c r="AN323" i="2"/>
  <c r="AV323" i="2"/>
  <c r="AL323" i="2"/>
  <c r="T321" i="2"/>
  <c r="AQ321" i="2"/>
  <c r="R321" i="2"/>
  <c r="V323" i="2"/>
  <c r="AE323" i="2"/>
  <c r="AW323" i="2"/>
  <c r="M321" i="2"/>
  <c r="AV321" i="2"/>
  <c r="O323" i="2"/>
  <c r="AF323" i="2"/>
  <c r="AK323" i="2"/>
  <c r="S321" i="2"/>
  <c r="AB321" i="2"/>
  <c r="AH116" i="2"/>
  <c r="AQ116" i="2"/>
  <c r="AP116" i="2"/>
  <c r="P110" i="2"/>
  <c r="AL110" i="2"/>
  <c r="AU110" i="2"/>
  <c r="Q110" i="2"/>
  <c r="AH110" i="2"/>
  <c r="AR110" i="2"/>
  <c r="R110" i="2"/>
  <c r="AI110" i="2"/>
  <c r="AS110" i="2"/>
  <c r="O110" i="2"/>
  <c r="AF110" i="2"/>
  <c r="AP110" i="2"/>
  <c r="P108" i="2"/>
  <c r="AC108" i="2"/>
  <c r="AL108" i="2"/>
  <c r="AU108" i="2"/>
  <c r="Q108" i="2"/>
  <c r="Z108" i="2"/>
  <c r="AH108" i="2"/>
  <c r="AR108" i="2"/>
  <c r="R108" i="2"/>
  <c r="AA108" i="2"/>
  <c r="AI108" i="2"/>
  <c r="AS108" i="2"/>
  <c r="O108" i="2"/>
  <c r="X108" i="2"/>
  <c r="AF108" i="2"/>
  <c r="AP108" i="2"/>
  <c r="AV513" i="2"/>
  <c r="AR513" i="2"/>
  <c r="AN513" i="2"/>
  <c r="AU513" i="2"/>
  <c r="AQ513" i="2"/>
  <c r="AW513" i="2"/>
  <c r="AS513" i="2"/>
  <c r="AO513" i="2"/>
  <c r="AP513" i="2"/>
  <c r="AT513" i="2"/>
  <c r="AX513" i="2"/>
  <c r="X315" i="2"/>
  <c r="AF315" i="2"/>
  <c r="AD315" i="2"/>
  <c r="V315" i="2"/>
  <c r="AS102" i="2"/>
  <c r="AW102" i="2"/>
  <c r="AU102" i="2"/>
  <c r="AQ102" i="2"/>
  <c r="AO102" i="2"/>
  <c r="AL102" i="2"/>
  <c r="AG102" i="2"/>
  <c r="AE102" i="2"/>
  <c r="AC102" i="2"/>
  <c r="X102" i="2"/>
  <c r="U102" i="2"/>
  <c r="S102" i="2"/>
  <c r="O102" i="2"/>
  <c r="AV515" i="2"/>
  <c r="AR515" i="2"/>
  <c r="AN515" i="2"/>
  <c r="AU515" i="2"/>
  <c r="AQ515" i="2"/>
  <c r="AW515" i="2"/>
  <c r="AS515" i="2"/>
  <c r="AO515" i="2"/>
  <c r="AX515" i="2"/>
  <c r="AT515" i="2"/>
  <c r="AP515" i="2"/>
  <c r="AV505" i="2"/>
  <c r="AR505" i="2"/>
  <c r="AN505" i="2"/>
  <c r="AU505" i="2"/>
  <c r="AQ505" i="2"/>
  <c r="AW505" i="2"/>
  <c r="AS505" i="2"/>
  <c r="AO505" i="2"/>
  <c r="AT505" i="2"/>
  <c r="AP505" i="2"/>
  <c r="AX505" i="2"/>
  <c r="T317" i="2"/>
  <c r="AE307" i="2"/>
  <c r="Z307" i="2"/>
  <c r="AR307" i="2"/>
  <c r="M307" i="2"/>
  <c r="AA307" i="2"/>
  <c r="U307" i="2"/>
  <c r="AG317" i="2"/>
  <c r="M317" i="2"/>
  <c r="AD317" i="2"/>
  <c r="AV317" i="2"/>
  <c r="T307" i="2"/>
  <c r="AL307" i="2"/>
  <c r="AA317" i="2"/>
  <c r="AS317" i="2"/>
  <c r="X317" i="2"/>
  <c r="AP317" i="2"/>
  <c r="S307" i="2"/>
  <c r="AP307" i="2"/>
  <c r="AT307" i="2"/>
  <c r="AS104" i="2"/>
  <c r="AH104" i="2"/>
  <c r="S104" i="2"/>
  <c r="S94" i="2"/>
  <c r="AU655" i="2"/>
  <c r="AQ655" i="2"/>
  <c r="AX655" i="2"/>
  <c r="AT655" i="2"/>
  <c r="AP655" i="2"/>
  <c r="AV655" i="2"/>
  <c r="AR655" i="2"/>
  <c r="AN655" i="2"/>
  <c r="AW655" i="2"/>
  <c r="AS655" i="2"/>
  <c r="AO655" i="2"/>
  <c r="AV455" i="2"/>
  <c r="AR455" i="2"/>
  <c r="AN455" i="2"/>
  <c r="AU455" i="2"/>
  <c r="AQ455" i="2"/>
  <c r="AW455" i="2"/>
  <c r="AS455" i="2"/>
  <c r="AO455" i="2"/>
  <c r="AT455" i="2"/>
  <c r="AP455" i="2"/>
  <c r="AX455" i="2"/>
  <c r="AV459" i="2"/>
  <c r="AR459" i="2"/>
  <c r="AN459" i="2"/>
  <c r="AU459" i="2"/>
  <c r="AQ459" i="2"/>
  <c r="AW459" i="2"/>
  <c r="AS459" i="2"/>
  <c r="AO459" i="2"/>
  <c r="AT459" i="2"/>
  <c r="AP459" i="2"/>
  <c r="AX459" i="2"/>
  <c r="AV463" i="2"/>
  <c r="AR463" i="2"/>
  <c r="AN463" i="2"/>
  <c r="AU463" i="2"/>
  <c r="AQ463" i="2"/>
  <c r="AW463" i="2"/>
  <c r="AS463" i="2"/>
  <c r="AO463" i="2"/>
  <c r="AT463" i="2"/>
  <c r="AP463" i="2"/>
  <c r="AX463" i="2"/>
  <c r="AV467" i="2"/>
  <c r="AR467" i="2"/>
  <c r="AN467" i="2"/>
  <c r="AU467" i="2"/>
  <c r="AQ467" i="2"/>
  <c r="AW467" i="2"/>
  <c r="AS467" i="2"/>
  <c r="AO467" i="2"/>
  <c r="AT467" i="2"/>
  <c r="AP467" i="2"/>
  <c r="AX467" i="2"/>
  <c r="AV471" i="2"/>
  <c r="AR471" i="2"/>
  <c r="AN471" i="2"/>
  <c r="AT471" i="2"/>
  <c r="AU471" i="2"/>
  <c r="AQ471" i="2"/>
  <c r="AP471" i="2"/>
  <c r="AW471" i="2"/>
  <c r="AS471" i="2"/>
  <c r="AO471" i="2"/>
  <c r="AX471" i="2"/>
  <c r="AX475" i="2"/>
  <c r="AT475" i="2"/>
  <c r="AP475" i="2"/>
  <c r="AV475" i="2"/>
  <c r="AW475" i="2"/>
  <c r="AS475" i="2"/>
  <c r="AO475" i="2"/>
  <c r="AR475" i="2"/>
  <c r="AU475" i="2"/>
  <c r="AQ475" i="2"/>
  <c r="AN475" i="2"/>
  <c r="AV479" i="2"/>
  <c r="AR479" i="2"/>
  <c r="AN479" i="2"/>
  <c r="AU479" i="2"/>
  <c r="AQ479" i="2"/>
  <c r="AX479" i="2"/>
  <c r="AT479" i="2"/>
  <c r="AP479" i="2"/>
  <c r="AW479" i="2"/>
  <c r="AO479" i="2"/>
  <c r="AS479" i="2"/>
  <c r="AV483" i="2"/>
  <c r="AR483" i="2"/>
  <c r="AN483" i="2"/>
  <c r="AU483" i="2"/>
  <c r="AQ483" i="2"/>
  <c r="AX483" i="2"/>
  <c r="AT483" i="2"/>
  <c r="AP483" i="2"/>
  <c r="AW483" i="2"/>
  <c r="AS483" i="2"/>
  <c r="AO483" i="2"/>
  <c r="AW487" i="2"/>
  <c r="AS487" i="2"/>
  <c r="AO487" i="2"/>
  <c r="AV487" i="2"/>
  <c r="AR487" i="2"/>
  <c r="AN487" i="2"/>
  <c r="AU487" i="2"/>
  <c r="AQ487" i="2"/>
  <c r="AT487" i="2"/>
  <c r="AP487" i="2"/>
  <c r="AX487" i="2"/>
  <c r="AX491" i="2"/>
  <c r="AT491" i="2"/>
  <c r="AP491" i="2"/>
  <c r="AW491" i="2"/>
  <c r="AS491" i="2"/>
  <c r="AO491" i="2"/>
  <c r="AU491" i="2"/>
  <c r="AV491" i="2"/>
  <c r="AR491" i="2"/>
  <c r="AQ491" i="2"/>
  <c r="AN491" i="2"/>
  <c r="AV495" i="2"/>
  <c r="AR495" i="2"/>
  <c r="AN495" i="2"/>
  <c r="AU495" i="2"/>
  <c r="AQ495" i="2"/>
  <c r="AW495" i="2"/>
  <c r="AS495" i="2"/>
  <c r="AO495" i="2"/>
  <c r="AX495" i="2"/>
  <c r="AT495" i="2"/>
  <c r="AP495" i="2"/>
  <c r="AV499" i="2"/>
  <c r="AR499" i="2"/>
  <c r="AN499" i="2"/>
  <c r="AU499" i="2"/>
  <c r="AQ499" i="2"/>
  <c r="AW499" i="2"/>
  <c r="AS499" i="2"/>
  <c r="AO499" i="2"/>
  <c r="AX499" i="2"/>
  <c r="AT499" i="2"/>
  <c r="AP499" i="2"/>
  <c r="AV503" i="2"/>
  <c r="AR503" i="2"/>
  <c r="AN503" i="2"/>
  <c r="AU503" i="2"/>
  <c r="AQ503" i="2"/>
  <c r="AW503" i="2"/>
  <c r="AS503" i="2"/>
  <c r="AO503" i="2"/>
  <c r="AX503" i="2"/>
  <c r="AT503" i="2"/>
  <c r="AP503" i="2"/>
  <c r="AV509" i="2"/>
  <c r="AR509" i="2"/>
  <c r="AN509" i="2"/>
  <c r="AU509" i="2"/>
  <c r="AQ509" i="2"/>
  <c r="AW509" i="2"/>
  <c r="AS509" i="2"/>
  <c r="AO509" i="2"/>
  <c r="AP509" i="2"/>
  <c r="AT509" i="2"/>
  <c r="AX509" i="2"/>
  <c r="AV457" i="2"/>
  <c r="AR457" i="2"/>
  <c r="AN457" i="2"/>
  <c r="AU457" i="2"/>
  <c r="AQ457" i="2"/>
  <c r="AW457" i="2"/>
  <c r="AS457" i="2"/>
  <c r="AO457" i="2"/>
  <c r="AX457" i="2"/>
  <c r="AT457" i="2"/>
  <c r="AP457" i="2"/>
  <c r="AV461" i="2"/>
  <c r="AR461" i="2"/>
  <c r="AN461" i="2"/>
  <c r="AU461" i="2"/>
  <c r="AQ461" i="2"/>
  <c r="AW461" i="2"/>
  <c r="AS461" i="2"/>
  <c r="AO461" i="2"/>
  <c r="AP461" i="2"/>
  <c r="AX461" i="2"/>
  <c r="AT461" i="2"/>
  <c r="AV465" i="2"/>
  <c r="AR465" i="2"/>
  <c r="AN465" i="2"/>
  <c r="AU465" i="2"/>
  <c r="AQ465" i="2"/>
  <c r="AW465" i="2"/>
  <c r="AS465" i="2"/>
  <c r="AO465" i="2"/>
  <c r="AX465" i="2"/>
  <c r="AT465" i="2"/>
  <c r="AP465" i="2"/>
  <c r="AV469" i="2"/>
  <c r="AR469" i="2"/>
  <c r="AN469" i="2"/>
  <c r="AU469" i="2"/>
  <c r="AQ469" i="2"/>
  <c r="AW469" i="2"/>
  <c r="AS469" i="2"/>
  <c r="AO469" i="2"/>
  <c r="AX469" i="2"/>
  <c r="AT469" i="2"/>
  <c r="AP469" i="2"/>
  <c r="AV473" i="2"/>
  <c r="AR473" i="2"/>
  <c r="AN473" i="2"/>
  <c r="AP473" i="2"/>
  <c r="AU473" i="2"/>
  <c r="AQ473" i="2"/>
  <c r="AX473" i="2"/>
  <c r="AW473" i="2"/>
  <c r="AS473" i="2"/>
  <c r="AO473" i="2"/>
  <c r="AT473" i="2"/>
  <c r="AW477" i="2"/>
  <c r="AS477" i="2"/>
  <c r="AO477" i="2"/>
  <c r="AV477" i="2"/>
  <c r="AR477" i="2"/>
  <c r="AN477" i="2"/>
  <c r="AU477" i="2"/>
  <c r="AX477" i="2"/>
  <c r="AT477" i="2"/>
  <c r="AP477" i="2"/>
  <c r="AQ477" i="2"/>
  <c r="AX481" i="2"/>
  <c r="AT481" i="2"/>
  <c r="AP481" i="2"/>
  <c r="AW481" i="2"/>
  <c r="AS481" i="2"/>
  <c r="AO481" i="2"/>
  <c r="AV481" i="2"/>
  <c r="AR481" i="2"/>
  <c r="AN481" i="2"/>
  <c r="AQ481" i="2"/>
  <c r="AU481" i="2"/>
  <c r="AX485" i="2"/>
  <c r="AT485" i="2"/>
  <c r="AP485" i="2"/>
  <c r="AW485" i="2"/>
  <c r="AS485" i="2"/>
  <c r="AO485" i="2"/>
  <c r="AV485" i="2"/>
  <c r="AR485" i="2"/>
  <c r="AN485" i="2"/>
  <c r="AQ485" i="2"/>
  <c r="AU485" i="2"/>
  <c r="AU489" i="2"/>
  <c r="AQ489" i="2"/>
  <c r="AX489" i="2"/>
  <c r="AT489" i="2"/>
  <c r="AP489" i="2"/>
  <c r="AW489" i="2"/>
  <c r="AS489" i="2"/>
  <c r="AO489" i="2"/>
  <c r="AR489" i="2"/>
  <c r="AV489" i="2"/>
  <c r="AN489" i="2"/>
  <c r="AU493" i="2"/>
  <c r="AQ493" i="2"/>
  <c r="AX493" i="2"/>
  <c r="AT493" i="2"/>
  <c r="AP493" i="2"/>
  <c r="AV493" i="2"/>
  <c r="AR493" i="2"/>
  <c r="AN493" i="2"/>
  <c r="AW493" i="2"/>
  <c r="AS493" i="2"/>
  <c r="AO493" i="2"/>
  <c r="AV497" i="2"/>
  <c r="AR497" i="2"/>
  <c r="AN497" i="2"/>
  <c r="AU497" i="2"/>
  <c r="AQ497" i="2"/>
  <c r="AW497" i="2"/>
  <c r="AS497" i="2"/>
  <c r="AO497" i="2"/>
  <c r="AT497" i="2"/>
  <c r="AP497" i="2"/>
  <c r="AX497" i="2"/>
  <c r="AV501" i="2"/>
  <c r="AR501" i="2"/>
  <c r="AN501" i="2"/>
  <c r="AU501" i="2"/>
  <c r="AQ501" i="2"/>
  <c r="AW501" i="2"/>
  <c r="AS501" i="2"/>
  <c r="AO501" i="2"/>
  <c r="AT501" i="2"/>
  <c r="AP501" i="2"/>
  <c r="AX501" i="2"/>
  <c r="AV507" i="2"/>
  <c r="AR507" i="2"/>
  <c r="AN507" i="2"/>
  <c r="AU507" i="2"/>
  <c r="AQ507" i="2"/>
  <c r="AW507" i="2"/>
  <c r="AS507" i="2"/>
  <c r="AO507" i="2"/>
  <c r="AX507" i="2"/>
  <c r="AP507" i="2"/>
  <c r="AT507" i="2"/>
  <c r="AV511" i="2"/>
  <c r="AR511" i="2"/>
  <c r="AN511" i="2"/>
  <c r="AU511" i="2"/>
  <c r="AQ511" i="2"/>
  <c r="AW511" i="2"/>
  <c r="AS511" i="2"/>
  <c r="AO511" i="2"/>
  <c r="AX511" i="2"/>
  <c r="AT511" i="2"/>
  <c r="AP511" i="2"/>
  <c r="AC250" i="2"/>
  <c r="U313" i="2"/>
  <c r="AU100" i="2"/>
  <c r="AW100" i="2"/>
  <c r="AS100" i="2"/>
  <c r="AO100" i="2"/>
  <c r="AL100" i="2"/>
  <c r="AH100" i="2"/>
  <c r="AC100" i="2"/>
  <c r="AA100" i="2"/>
  <c r="Z100" i="2"/>
  <c r="S100" i="2"/>
  <c r="P100" i="2"/>
  <c r="AD309" i="2"/>
  <c r="AF96" i="2"/>
  <c r="AP96" i="2"/>
  <c r="P98" i="2"/>
  <c r="O98" i="2"/>
  <c r="S98" i="2"/>
  <c r="T98" i="2"/>
  <c r="Z98" i="2"/>
  <c r="AA98" i="2"/>
  <c r="AE98" i="2"/>
  <c r="AG98" i="2"/>
  <c r="AL98" i="2"/>
  <c r="AN98" i="2"/>
  <c r="AR98" i="2"/>
  <c r="AS98" i="2"/>
  <c r="AW98" i="2"/>
  <c r="T305" i="2"/>
  <c r="AI305" i="2"/>
  <c r="AW303" i="2"/>
  <c r="AX303" i="2"/>
  <c r="AT303" i="2"/>
  <c r="AS303" i="2"/>
  <c r="AO303" i="2"/>
  <c r="AL303" i="2"/>
  <c r="AG303" i="2"/>
  <c r="AF303" i="2"/>
  <c r="AB303" i="2"/>
  <c r="AA303" i="2"/>
  <c r="U303" i="2"/>
  <c r="S303" i="2"/>
  <c r="O303" i="2"/>
  <c r="M303" i="2"/>
  <c r="AR301" i="2"/>
  <c r="AU301" i="2"/>
  <c r="AN301" i="2"/>
  <c r="AL301" i="2"/>
  <c r="AE301" i="2"/>
  <c r="AA301" i="2"/>
  <c r="T301" i="2"/>
  <c r="S301" i="2"/>
  <c r="AP299" i="2"/>
  <c r="AC299" i="2"/>
  <c r="AQ297" i="2"/>
  <c r="AR297" i="2"/>
  <c r="X297" i="2"/>
  <c r="Q297" i="2"/>
  <c r="AU295" i="2"/>
  <c r="AX295" i="2"/>
  <c r="AT295" i="2"/>
  <c r="AS295" i="2"/>
  <c r="AP295" i="2"/>
  <c r="AL295" i="2"/>
  <c r="AI295" i="2"/>
  <c r="AG295" i="2"/>
  <c r="AC295" i="2"/>
  <c r="AB295" i="2"/>
  <c r="AA295" i="2"/>
  <c r="V295" i="2"/>
  <c r="U295" i="2"/>
  <c r="S295" i="2"/>
  <c r="Q295" i="2"/>
  <c r="O295" i="2"/>
  <c r="M295" i="2"/>
  <c r="AR293" i="2"/>
  <c r="S293" i="2"/>
  <c r="AG291" i="2"/>
  <c r="AU287" i="2"/>
  <c r="AW287" i="2"/>
  <c r="AT287" i="2"/>
  <c r="AQ287" i="2"/>
  <c r="AO287" i="2"/>
  <c r="AK287" i="2"/>
  <c r="AG287" i="2"/>
  <c r="AE287" i="2"/>
  <c r="AB287" i="2"/>
  <c r="X287" i="2"/>
  <c r="U287" i="2"/>
  <c r="R287" i="2"/>
  <c r="O287" i="2"/>
  <c r="AA285" i="2"/>
  <c r="AN285" i="2"/>
  <c r="O285" i="2"/>
  <c r="AT283" i="2"/>
  <c r="AO283" i="2"/>
  <c r="O283" i="2"/>
  <c r="AR281" i="2"/>
  <c r="AQ281" i="2"/>
  <c r="AG281" i="2"/>
  <c r="AD281" i="2"/>
  <c r="T281" i="2"/>
  <c r="S281" i="2"/>
  <c r="AO279" i="2"/>
  <c r="AB279" i="2"/>
  <c r="AA277" i="2"/>
  <c r="AX275" i="2"/>
  <c r="AW275" i="2"/>
  <c r="AT275" i="2"/>
  <c r="AS275" i="2"/>
  <c r="AQ275" i="2"/>
  <c r="AO275" i="2"/>
  <c r="AL275" i="2"/>
  <c r="AK275" i="2"/>
  <c r="AG275" i="2"/>
  <c r="AF275" i="2"/>
  <c r="AE275" i="2"/>
  <c r="AB275" i="2"/>
  <c r="AA275" i="2"/>
  <c r="X275" i="2"/>
  <c r="U275" i="2"/>
  <c r="S275" i="2"/>
  <c r="R275" i="2"/>
  <c r="O275" i="2"/>
  <c r="M275" i="2"/>
  <c r="AS273" i="2"/>
  <c r="AN273" i="2"/>
  <c r="AG273" i="2"/>
  <c r="AA273" i="2"/>
  <c r="T273" i="2"/>
  <c r="O273" i="2"/>
  <c r="AQ271" i="2"/>
  <c r="AO271" i="2"/>
  <c r="AB271" i="2"/>
  <c r="O271" i="2"/>
  <c r="AN269" i="2"/>
  <c r="AA269" i="2"/>
  <c r="O269" i="2"/>
  <c r="AB267" i="2"/>
  <c r="AG267" i="2"/>
  <c r="AA265" i="2"/>
  <c r="AS263" i="2"/>
  <c r="AX263" i="2"/>
  <c r="AT263" i="2"/>
  <c r="AO263" i="2"/>
  <c r="AN263" i="2"/>
  <c r="AI263" i="2"/>
  <c r="AE263" i="2"/>
  <c r="AD263" i="2"/>
  <c r="AA263" i="2"/>
  <c r="U263" i="2"/>
  <c r="T263" i="2"/>
  <c r="Q263" i="2"/>
  <c r="AW261" i="2"/>
  <c r="AX261" i="2"/>
  <c r="AU261" i="2"/>
  <c r="AQ261" i="2"/>
  <c r="AP261" i="2"/>
  <c r="AL261" i="2"/>
  <c r="AG261" i="2"/>
  <c r="AF261" i="2"/>
  <c r="AC261" i="2"/>
  <c r="X261" i="2"/>
  <c r="V261" i="2"/>
  <c r="S261" i="2"/>
  <c r="O261" i="2"/>
  <c r="M261" i="2"/>
  <c r="AV259" i="2"/>
  <c r="AU259" i="2"/>
  <c r="AT259" i="2"/>
  <c r="AQ259" i="2"/>
  <c r="AP259" i="2"/>
  <c r="AN259" i="2"/>
  <c r="AK259" i="2"/>
  <c r="AH259" i="2"/>
  <c r="AG259" i="2"/>
  <c r="AD259" i="2"/>
  <c r="AC259" i="2"/>
  <c r="AB259" i="2"/>
  <c r="X259" i="2"/>
  <c r="V259" i="2"/>
  <c r="T259" i="2"/>
  <c r="R259" i="2"/>
  <c r="P259" i="2"/>
  <c r="O259" i="2"/>
  <c r="AX257" i="2"/>
  <c r="AU257" i="2"/>
  <c r="AP257" i="2"/>
  <c r="AG257" i="2"/>
  <c r="AC257" i="2"/>
  <c r="V257" i="2"/>
  <c r="O257" i="2"/>
  <c r="AX254" i="2"/>
  <c r="AQ254" i="2"/>
  <c r="AG254" i="2"/>
  <c r="AF254" i="2"/>
  <c r="X254" i="2"/>
  <c r="O254" i="2"/>
  <c r="M254" i="2"/>
  <c r="AV252" i="2"/>
  <c r="AT252" i="2"/>
  <c r="AQ252" i="2"/>
  <c r="AP252" i="2"/>
  <c r="AK252" i="2"/>
  <c r="AH252" i="2"/>
  <c r="AG252" i="2"/>
  <c r="AC252" i="2"/>
  <c r="AB252" i="2"/>
  <c r="X252" i="2"/>
  <c r="T252" i="2"/>
  <c r="R252" i="2"/>
  <c r="P252" i="2"/>
  <c r="O252" i="2"/>
  <c r="AX92" i="2"/>
  <c r="AQ92" i="2"/>
  <c r="AF92" i="2"/>
  <c r="O92" i="2"/>
  <c r="AN90" i="2"/>
  <c r="AG90" i="2"/>
  <c r="O90" i="2"/>
  <c r="AX88" i="2"/>
  <c r="AN88" i="2"/>
  <c r="AL88" i="2"/>
  <c r="AG88" i="2"/>
  <c r="AB88" i="2"/>
  <c r="Z88" i="2"/>
  <c r="T88" i="2"/>
  <c r="O88" i="2"/>
  <c r="M88" i="2"/>
  <c r="AT86" i="2"/>
  <c r="AB86" i="2"/>
  <c r="AV84" i="2"/>
  <c r="AX84" i="2"/>
  <c r="AR84" i="2"/>
  <c r="AN84" i="2"/>
  <c r="AL84" i="2"/>
  <c r="AF84" i="2"/>
  <c r="AB84" i="2"/>
  <c r="Z84" i="2"/>
  <c r="S84" i="2"/>
  <c r="O84" i="2"/>
  <c r="M84" i="2"/>
  <c r="AT82" i="2"/>
  <c r="AN82" i="2"/>
  <c r="AG82" i="2"/>
  <c r="AB82" i="2"/>
  <c r="T82" i="2"/>
  <c r="O82" i="2"/>
  <c r="AV80" i="2"/>
  <c r="AN80" i="2"/>
  <c r="AB80" i="2"/>
  <c r="O80" i="2"/>
  <c r="AG78" i="2"/>
  <c r="AN78" i="2"/>
  <c r="AB78" i="2"/>
  <c r="O78" i="2"/>
  <c r="AV76" i="2"/>
  <c r="AX76" i="2"/>
  <c r="AT76" i="2"/>
  <c r="AR76" i="2"/>
  <c r="AN76" i="2"/>
  <c r="AL76" i="2"/>
  <c r="AG76" i="2"/>
  <c r="AF76" i="2"/>
  <c r="AB76" i="2"/>
  <c r="Z76" i="2"/>
  <c r="T76" i="2"/>
  <c r="S76" i="2"/>
  <c r="O76" i="2"/>
  <c r="M76" i="2"/>
  <c r="AN74" i="2"/>
  <c r="AT74" i="2"/>
  <c r="AG74" i="2"/>
  <c r="AB74" i="2"/>
  <c r="T74" i="2"/>
  <c r="AV72" i="2"/>
  <c r="AU72" i="2"/>
  <c r="AQ72" i="2"/>
  <c r="AL72" i="2"/>
  <c r="AG72" i="2"/>
  <c r="AC72" i="2"/>
  <c r="X72" i="2"/>
  <c r="S72" i="2"/>
  <c r="O72" i="2"/>
  <c r="AT70" i="2"/>
  <c r="AB70" i="2"/>
  <c r="AV68" i="2"/>
  <c r="AX68" i="2"/>
  <c r="AT68" i="2"/>
  <c r="AQ68" i="2"/>
  <c r="AP68" i="2"/>
  <c r="AK68" i="2"/>
  <c r="AG68" i="2"/>
  <c r="AF68" i="2"/>
  <c r="AB68" i="2"/>
  <c r="X68" i="2"/>
  <c r="V68" i="2"/>
  <c r="R68" i="2"/>
  <c r="O68" i="2"/>
  <c r="M68" i="2"/>
  <c r="AT66" i="2"/>
  <c r="AO66" i="2"/>
  <c r="AI66" i="2"/>
  <c r="AE66" i="2"/>
  <c r="AA66" i="2"/>
  <c r="U66" i="2"/>
  <c r="Q66" i="2"/>
  <c r="AV64" i="2"/>
  <c r="AQ64" i="2"/>
  <c r="AG64" i="2"/>
  <c r="X64" i="2"/>
  <c r="O64" i="2"/>
  <c r="AV62" i="2"/>
  <c r="AW62" i="2"/>
  <c r="AU62" i="2"/>
  <c r="AS62" i="2"/>
  <c r="AQ62" i="2"/>
  <c r="AO62" i="2"/>
  <c r="AL62" i="2"/>
  <c r="AI62" i="2"/>
  <c r="AG62" i="2"/>
  <c r="AE62" i="2"/>
  <c r="AC62" i="2"/>
  <c r="AA62" i="2"/>
  <c r="X62" i="2"/>
  <c r="U62" i="2"/>
  <c r="S62" i="2"/>
  <c r="Q62" i="2"/>
  <c r="O62" i="2"/>
  <c r="AV60" i="2"/>
  <c r="O60" i="2"/>
  <c r="AX58" i="2"/>
  <c r="AW58" i="2"/>
  <c r="AV58" i="2"/>
  <c r="AU58" i="2"/>
  <c r="AT58" i="2"/>
  <c r="AS58" i="2"/>
  <c r="AR58" i="2"/>
  <c r="AQ58" i="2"/>
  <c r="AP58" i="2"/>
  <c r="AO58" i="2"/>
  <c r="AN58" i="2"/>
  <c r="AL58" i="2"/>
  <c r="AK58" i="2"/>
  <c r="AI58" i="2"/>
  <c r="AH58" i="2"/>
  <c r="AG58" i="2"/>
  <c r="AF58" i="2"/>
  <c r="AE58" i="2"/>
  <c r="AD58" i="2"/>
  <c r="AC58" i="2"/>
  <c r="AB58" i="2"/>
  <c r="AA58" i="2"/>
  <c r="Z58" i="2"/>
  <c r="X58" i="2"/>
  <c r="V58" i="2"/>
  <c r="U58" i="2"/>
  <c r="T58" i="2"/>
  <c r="S58" i="2"/>
  <c r="R58" i="2"/>
  <c r="Q58" i="2"/>
  <c r="P58" i="2"/>
  <c r="O58" i="2"/>
  <c r="M58" i="2"/>
  <c r="AV56" i="2"/>
  <c r="AQ56" i="2"/>
  <c r="X56" i="2"/>
  <c r="O56" i="2"/>
  <c r="AX54" i="2"/>
  <c r="AU54" i="2"/>
  <c r="AQ54" i="2"/>
  <c r="AL54" i="2"/>
  <c r="AG54" i="2"/>
  <c r="AC54" i="2"/>
  <c r="X54" i="2"/>
  <c r="S54" i="2"/>
  <c r="O54" i="2"/>
  <c r="AV52" i="2"/>
  <c r="AG52" i="2"/>
  <c r="O52" i="2"/>
  <c r="AW50" i="2"/>
  <c r="AX50" i="2"/>
  <c r="AV50" i="2"/>
  <c r="AU50" i="2"/>
  <c r="AT50" i="2"/>
  <c r="AR50" i="2"/>
  <c r="AQ50" i="2"/>
  <c r="AP50" i="2"/>
  <c r="AN50" i="2"/>
  <c r="AL50" i="2"/>
  <c r="AK50" i="2"/>
  <c r="AH50" i="2"/>
  <c r="AG50" i="2"/>
  <c r="AF50" i="2"/>
  <c r="AD50" i="2"/>
  <c r="AC50" i="2"/>
  <c r="AB50" i="2"/>
  <c r="Z50" i="2"/>
  <c r="X50" i="2"/>
  <c r="V50" i="2"/>
  <c r="T50" i="2"/>
  <c r="S50" i="2"/>
  <c r="R50" i="2"/>
  <c r="P50" i="2"/>
  <c r="O50" i="2"/>
  <c r="M50" i="2"/>
  <c r="AV48" i="2"/>
  <c r="AQ48" i="2"/>
  <c r="AG48" i="2"/>
  <c r="X48" i="2"/>
  <c r="O48" i="2"/>
  <c r="AV46" i="2"/>
  <c r="AW46" i="2"/>
  <c r="AU46" i="2"/>
  <c r="AS46" i="2"/>
  <c r="AQ46" i="2"/>
  <c r="AO46" i="2"/>
  <c r="AL46" i="2"/>
  <c r="AI46" i="2"/>
  <c r="AG46" i="2"/>
  <c r="AE46" i="2"/>
  <c r="AC46" i="2"/>
  <c r="AA46" i="2"/>
  <c r="X46" i="2"/>
  <c r="U46" i="2"/>
  <c r="S46" i="2"/>
  <c r="Q46" i="2"/>
  <c r="O46" i="2"/>
  <c r="AV44" i="2"/>
  <c r="O44" i="2"/>
  <c r="K427" i="2"/>
  <c r="J427" i="2"/>
  <c r="I427" i="2"/>
  <c r="H427" i="2"/>
  <c r="G427" i="2"/>
  <c r="K224" i="2"/>
  <c r="J224" i="2"/>
  <c r="I224" i="2"/>
  <c r="H224" i="2"/>
  <c r="G224" i="2"/>
  <c r="K333" i="2"/>
  <c r="J333" i="2"/>
  <c r="I333" i="2"/>
  <c r="H333" i="2"/>
  <c r="G333" i="2"/>
  <c r="K345" i="2"/>
  <c r="J345" i="2"/>
  <c r="I345" i="2"/>
  <c r="H345" i="2"/>
  <c r="G345" i="2"/>
  <c r="K339" i="2"/>
  <c r="J339" i="2"/>
  <c r="I339" i="2"/>
  <c r="H339" i="2"/>
  <c r="G339" i="2"/>
  <c r="K132" i="2"/>
  <c r="J132" i="2"/>
  <c r="I132" i="2"/>
  <c r="H132" i="2"/>
  <c r="G132" i="2"/>
  <c r="K126" i="2"/>
  <c r="J126" i="2"/>
  <c r="I126" i="2"/>
  <c r="H126" i="2"/>
  <c r="G126" i="2"/>
  <c r="K120" i="2"/>
  <c r="J120" i="2"/>
  <c r="I120" i="2"/>
  <c r="H120" i="2"/>
  <c r="G120" i="2"/>
  <c r="I343" i="2"/>
  <c r="I327" i="2"/>
  <c r="G327" i="2"/>
  <c r="K327" i="2"/>
  <c r="H327" i="2"/>
  <c r="J327" i="2"/>
  <c r="G425" i="2"/>
  <c r="K425" i="2"/>
  <c r="H425" i="2"/>
  <c r="I425" i="2"/>
  <c r="J425" i="2"/>
  <c r="J319" i="2"/>
  <c r="G319" i="2"/>
  <c r="K319" i="2"/>
  <c r="H319" i="2"/>
  <c r="I319" i="2"/>
  <c r="G343" i="2"/>
  <c r="K343" i="2"/>
  <c r="J343" i="2"/>
  <c r="H343" i="2"/>
  <c r="G130" i="2"/>
  <c r="K130" i="2"/>
  <c r="H130" i="2"/>
  <c r="I130" i="2"/>
  <c r="J130" i="2"/>
  <c r="I106" i="2"/>
  <c r="J106" i="2"/>
  <c r="G106" i="2"/>
  <c r="K106" i="2"/>
  <c r="H106" i="2"/>
  <c r="H114" i="2"/>
  <c r="G114" i="2"/>
  <c r="K114" i="2"/>
  <c r="I114" i="2"/>
  <c r="J114" i="2"/>
  <c r="I341" i="2"/>
  <c r="G341" i="2"/>
  <c r="K341" i="2"/>
  <c r="H341" i="2"/>
  <c r="J341" i="2"/>
  <c r="I128" i="2"/>
  <c r="H128" i="2"/>
  <c r="J128" i="2"/>
  <c r="G128" i="2"/>
  <c r="K128" i="2"/>
  <c r="I112" i="2"/>
  <c r="J325" i="2"/>
  <c r="H325" i="2"/>
  <c r="K325" i="2"/>
  <c r="G112" i="2"/>
  <c r="J112" i="2"/>
  <c r="H112" i="2"/>
  <c r="K112" i="2"/>
  <c r="I325" i="2"/>
  <c r="G325" i="2"/>
  <c r="I100" i="2"/>
  <c r="I102" i="2"/>
  <c r="I96" i="2"/>
  <c r="I104" i="2"/>
  <c r="I329" i="2"/>
  <c r="I321" i="2"/>
  <c r="I323" i="2"/>
  <c r="K108" i="2"/>
  <c r="H321" i="2"/>
  <c r="H323" i="2"/>
  <c r="G108" i="2"/>
  <c r="H329" i="2"/>
  <c r="K329" i="2"/>
  <c r="I116" i="2"/>
  <c r="J110" i="2"/>
  <c r="K110" i="2"/>
  <c r="G116" i="2"/>
  <c r="J329" i="2"/>
  <c r="J323" i="2"/>
  <c r="G329" i="2"/>
  <c r="G321" i="2"/>
  <c r="K321" i="2"/>
  <c r="I315" i="2"/>
  <c r="J108" i="2"/>
  <c r="J116" i="2"/>
  <c r="G323" i="2"/>
  <c r="H110" i="2"/>
  <c r="K116" i="2"/>
  <c r="H116" i="2"/>
  <c r="H108" i="2"/>
  <c r="G110" i="2"/>
  <c r="J321" i="2"/>
  <c r="K323" i="2"/>
  <c r="I108" i="2"/>
  <c r="I110" i="2"/>
  <c r="J315" i="2"/>
  <c r="G102" i="2"/>
  <c r="H315" i="2"/>
  <c r="K102" i="2"/>
  <c r="H102" i="2"/>
  <c r="K315" i="2"/>
  <c r="J102" i="2"/>
  <c r="G315" i="2"/>
  <c r="K104" i="2"/>
  <c r="J104" i="2"/>
  <c r="G317" i="2"/>
  <c r="H307" i="2"/>
  <c r="G104" i="2"/>
  <c r="I317" i="2"/>
  <c r="G307" i="2"/>
  <c r="J307" i="2"/>
  <c r="H317" i="2"/>
  <c r="K317" i="2"/>
  <c r="I307" i="2"/>
  <c r="H104" i="2"/>
  <c r="J317" i="2"/>
  <c r="K307" i="2"/>
  <c r="K94" i="2"/>
  <c r="H94" i="2"/>
  <c r="J94" i="2"/>
  <c r="I94" i="2"/>
  <c r="G94" i="2"/>
  <c r="G96" i="2"/>
  <c r="K96" i="2"/>
  <c r="J100" i="2"/>
  <c r="J96" i="2"/>
  <c r="H96" i="2"/>
  <c r="G100" i="2"/>
  <c r="K100" i="2"/>
  <c r="H100" i="2"/>
  <c r="I64" i="2"/>
  <c r="I72" i="2"/>
  <c r="I80" i="2"/>
  <c r="I88" i="2"/>
  <c r="I250" i="2"/>
  <c r="I257" i="2"/>
  <c r="I265" i="2"/>
  <c r="I273" i="2"/>
  <c r="I281" i="2"/>
  <c r="I289" i="2"/>
  <c r="I297" i="2"/>
  <c r="I305" i="2"/>
  <c r="I453" i="2"/>
  <c r="I50" i="2"/>
  <c r="I58" i="2"/>
  <c r="I74" i="2"/>
  <c r="I82" i="2"/>
  <c r="I90" i="2"/>
  <c r="I252" i="2"/>
  <c r="I259" i="2"/>
  <c r="I267" i="2"/>
  <c r="I275" i="2"/>
  <c r="I283" i="2"/>
  <c r="I291" i="2"/>
  <c r="I299" i="2"/>
  <c r="I309" i="2"/>
  <c r="I52" i="2"/>
  <c r="I68" i="2"/>
  <c r="I76" i="2"/>
  <c r="I84" i="2"/>
  <c r="I92" i="2"/>
  <c r="I254" i="2"/>
  <c r="I261" i="2"/>
  <c r="I269" i="2"/>
  <c r="I277" i="2"/>
  <c r="I285" i="2"/>
  <c r="I293" i="2"/>
  <c r="I301" i="2"/>
  <c r="I311" i="2"/>
  <c r="I62" i="2"/>
  <c r="I70" i="2"/>
  <c r="I78" i="2"/>
  <c r="I98" i="2"/>
  <c r="I263" i="2"/>
  <c r="I271" i="2"/>
  <c r="I279" i="2"/>
  <c r="I287" i="2"/>
  <c r="I295" i="2"/>
  <c r="I303" i="2"/>
  <c r="K303" i="2"/>
  <c r="K295" i="2"/>
  <c r="K287" i="2"/>
  <c r="K279" i="2"/>
  <c r="K271" i="2"/>
  <c r="K263" i="2"/>
  <c r="H98" i="2"/>
  <c r="G78" i="2"/>
  <c r="H62" i="2"/>
  <c r="H76" i="2"/>
  <c r="H453" i="2"/>
  <c r="H297" i="2"/>
  <c r="H273" i="2"/>
  <c r="J250" i="2"/>
  <c r="H56" i="2"/>
  <c r="G311" i="2"/>
  <c r="G301" i="2"/>
  <c r="G293" i="2"/>
  <c r="G285" i="2"/>
  <c r="G269" i="2"/>
  <c r="G261" i="2"/>
  <c r="H92" i="2"/>
  <c r="K84" i="2"/>
  <c r="G68" i="2"/>
  <c r="H305" i="2"/>
  <c r="H281" i="2"/>
  <c r="H257" i="2"/>
  <c r="H80" i="2"/>
  <c r="K64" i="2"/>
  <c r="G309" i="2"/>
  <c r="G299" i="2"/>
  <c r="G291" i="2"/>
  <c r="G283" i="2"/>
  <c r="G275" i="2"/>
  <c r="G267" i="2"/>
  <c r="G259" i="2"/>
  <c r="H90" i="2"/>
  <c r="J82" i="2"/>
  <c r="K74" i="2"/>
  <c r="G66" i="2"/>
  <c r="H58" i="2"/>
  <c r="H50" i="2"/>
  <c r="H289" i="2"/>
  <c r="H265" i="2"/>
  <c r="H88" i="2"/>
  <c r="G72" i="2"/>
  <c r="H313" i="2"/>
  <c r="H303" i="2"/>
  <c r="H295" i="2"/>
  <c r="H287" i="2"/>
  <c r="H279" i="2"/>
  <c r="H271" i="2"/>
  <c r="H263" i="2"/>
  <c r="G98" i="2"/>
  <c r="H86" i="2"/>
  <c r="K78" i="2"/>
  <c r="J62" i="2"/>
  <c r="G54" i="2"/>
  <c r="J76" i="2"/>
  <c r="J453" i="2"/>
  <c r="J297" i="2"/>
  <c r="J273" i="2"/>
  <c r="G250" i="2"/>
  <c r="G56" i="2"/>
  <c r="K311" i="2"/>
  <c r="K301" i="2"/>
  <c r="K293" i="2"/>
  <c r="K285" i="2"/>
  <c r="K269" i="2"/>
  <c r="K261" i="2"/>
  <c r="J92" i="2"/>
  <c r="H84" i="2"/>
  <c r="K68" i="2"/>
  <c r="G52" i="2"/>
  <c r="J305" i="2"/>
  <c r="J281" i="2"/>
  <c r="J257" i="2"/>
  <c r="H64" i="2"/>
  <c r="K309" i="2"/>
  <c r="K299" i="2"/>
  <c r="K291" i="2"/>
  <c r="K283" i="2"/>
  <c r="K275" i="2"/>
  <c r="K267" i="2"/>
  <c r="K259" i="2"/>
  <c r="G90" i="2"/>
  <c r="H82" i="2"/>
  <c r="H74" i="2"/>
  <c r="K66" i="2"/>
  <c r="G58" i="2"/>
  <c r="G50" i="2"/>
  <c r="J289" i="2"/>
  <c r="J265" i="2"/>
  <c r="G88" i="2"/>
  <c r="H72" i="2"/>
  <c r="J303" i="2"/>
  <c r="J295" i="2"/>
  <c r="J287" i="2"/>
  <c r="J279" i="2"/>
  <c r="J271" i="2"/>
  <c r="J263" i="2"/>
  <c r="K98" i="2"/>
  <c r="H78" i="2"/>
  <c r="G62" i="2"/>
  <c r="J46" i="2"/>
  <c r="G76" i="2"/>
  <c r="G453" i="2"/>
  <c r="G297" i="2"/>
  <c r="G273" i="2"/>
  <c r="K250" i="2"/>
  <c r="J56" i="2"/>
  <c r="H311" i="2"/>
  <c r="H301" i="2"/>
  <c r="H293" i="2"/>
  <c r="H285" i="2"/>
  <c r="H277" i="2"/>
  <c r="H269" i="2"/>
  <c r="H261" i="2"/>
  <c r="G92" i="2"/>
  <c r="J84" i="2"/>
  <c r="H68" i="2"/>
  <c r="K52" i="2"/>
  <c r="G305" i="2"/>
  <c r="G281" i="2"/>
  <c r="G257" i="2"/>
  <c r="G64" i="2"/>
  <c r="H309" i="2"/>
  <c r="H299" i="2"/>
  <c r="H291" i="2"/>
  <c r="H283" i="2"/>
  <c r="H275" i="2"/>
  <c r="H267" i="2"/>
  <c r="H259" i="2"/>
  <c r="K90" i="2"/>
  <c r="G82" i="2"/>
  <c r="J74" i="2"/>
  <c r="J66" i="2"/>
  <c r="K58" i="2"/>
  <c r="J50" i="2"/>
  <c r="G289" i="2"/>
  <c r="G265" i="2"/>
  <c r="J88" i="2"/>
  <c r="K72" i="2"/>
  <c r="G303" i="2"/>
  <c r="G295" i="2"/>
  <c r="G287" i="2"/>
  <c r="G279" i="2"/>
  <c r="G271" i="2"/>
  <c r="G263" i="2"/>
  <c r="J98" i="2"/>
  <c r="J78" i="2"/>
  <c r="J70" i="2"/>
  <c r="K62" i="2"/>
  <c r="G46" i="2"/>
  <c r="K76" i="2"/>
  <c r="K453" i="2"/>
  <c r="K297" i="2"/>
  <c r="K273" i="2"/>
  <c r="H250" i="2"/>
  <c r="K56" i="2"/>
  <c r="J311" i="2"/>
  <c r="J301" i="2"/>
  <c r="J293" i="2"/>
  <c r="J285" i="2"/>
  <c r="J277" i="2"/>
  <c r="J269" i="2"/>
  <c r="J261" i="2"/>
  <c r="K92" i="2"/>
  <c r="G84" i="2"/>
  <c r="J68" i="2"/>
  <c r="H52" i="2"/>
  <c r="K305" i="2"/>
  <c r="K281" i="2"/>
  <c r="K257" i="2"/>
  <c r="J64" i="2"/>
  <c r="J309" i="2"/>
  <c r="J299" i="2"/>
  <c r="J291" i="2"/>
  <c r="J283" i="2"/>
  <c r="J275" i="2"/>
  <c r="J267" i="2"/>
  <c r="J259" i="2"/>
  <c r="J90" i="2"/>
  <c r="K82" i="2"/>
  <c r="G74" i="2"/>
  <c r="H66" i="2"/>
  <c r="J58" i="2"/>
  <c r="K50" i="2"/>
  <c r="K289" i="2"/>
  <c r="K265" i="2"/>
  <c r="K88" i="2"/>
  <c r="J72" i="2"/>
  <c r="K48" i="2"/>
  <c r="G252" i="2"/>
  <c r="H254" i="2"/>
  <c r="H252" i="2"/>
  <c r="J254" i="2"/>
  <c r="J252" i="2"/>
  <c r="K254" i="2"/>
  <c r="K252" i="2"/>
  <c r="G254" i="2"/>
  <c r="BG1517" i="2"/>
  <c r="BL1517" i="2"/>
  <c r="BK1517" i="2"/>
  <c r="BH1517" i="2"/>
  <c r="BE1517" i="2"/>
  <c r="BD1517" i="2"/>
  <c r="BC1517" i="2"/>
  <c r="BA1517" i="2"/>
  <c r="AZ1517" i="2"/>
  <c r="B1516" i="2"/>
  <c r="BG1515" i="2"/>
  <c r="BL1515" i="2"/>
  <c r="BK1515" i="2"/>
  <c r="BH1515" i="2"/>
  <c r="BE1515" i="2"/>
  <c r="BD1515" i="2"/>
  <c r="BC1515" i="2"/>
  <c r="BA1515" i="2"/>
  <c r="AZ1515" i="2"/>
  <c r="B1514" i="2"/>
  <c r="B1512" i="2"/>
  <c r="BG1513" i="2"/>
  <c r="BL1513" i="2"/>
  <c r="BK1513" i="2"/>
  <c r="BH1513" i="2"/>
  <c r="BE1513" i="2"/>
  <c r="BD1513" i="2"/>
  <c r="BC1513" i="2"/>
  <c r="BA1513" i="2"/>
  <c r="AZ1513" i="2"/>
  <c r="BG428" i="2"/>
  <c r="BL428" i="2"/>
  <c r="BK428" i="2"/>
  <c r="BH428" i="2"/>
  <c r="BE428" i="2"/>
  <c r="BD428" i="2"/>
  <c r="BC428" i="2"/>
  <c r="BA428" i="2"/>
  <c r="AZ428" i="2"/>
  <c r="Y427" i="2"/>
  <c r="Y428" i="2" s="1"/>
  <c r="N427" i="2"/>
  <c r="N428" i="2" s="1"/>
  <c r="BM4" i="2"/>
  <c r="BP4" i="2"/>
  <c r="BQ4" i="2" s="1"/>
  <c r="BR4" i="2"/>
  <c r="BS4" i="2" s="1"/>
  <c r="B427" i="2"/>
  <c r="I630" i="2"/>
  <c r="K630" i="2"/>
  <c r="BR630" i="2" s="1"/>
  <c r="J630" i="2"/>
  <c r="BP630" i="2" s="1"/>
  <c r="G630" i="2"/>
  <c r="BJ630" i="2" s="1"/>
  <c r="H630" i="2"/>
  <c r="BG630" i="2"/>
  <c r="BL630" i="2"/>
  <c r="BK630" i="2"/>
  <c r="BH630" i="2"/>
  <c r="BE630" i="2"/>
  <c r="BD630" i="2"/>
  <c r="BC630" i="2"/>
  <c r="BA630" i="2"/>
  <c r="AZ630" i="2"/>
  <c r="BM629" i="2"/>
  <c r="BP629" i="2"/>
  <c r="BQ629" i="2" s="1"/>
  <c r="BR629" i="2"/>
  <c r="BS629" i="2" s="1"/>
  <c r="B629" i="2"/>
  <c r="BG225" i="2"/>
  <c r="BL225" i="2"/>
  <c r="BK225" i="2"/>
  <c r="BH225" i="2"/>
  <c r="BE225" i="2"/>
  <c r="BD225" i="2"/>
  <c r="BC225" i="2"/>
  <c r="BA225" i="2"/>
  <c r="AZ225" i="2"/>
  <c r="Y224" i="2"/>
  <c r="Y225" i="2" s="1"/>
  <c r="N224" i="2"/>
  <c r="N225" i="2" s="1"/>
  <c r="B224" i="2"/>
  <c r="BL1511" i="2"/>
  <c r="BK1511" i="2"/>
  <c r="BH1511" i="2"/>
  <c r="BG1511" i="2"/>
  <c r="BE1511" i="2"/>
  <c r="BD1511" i="2"/>
  <c r="BC1511" i="2"/>
  <c r="BA1511" i="2"/>
  <c r="AZ1511" i="2"/>
  <c r="C1510" i="2"/>
  <c r="G1510" i="2" s="1"/>
  <c r="G1511" i="2" s="1"/>
  <c r="BJ1511" i="2" s="1"/>
  <c r="B1510" i="2"/>
  <c r="BL1509" i="2"/>
  <c r="BK1509" i="2"/>
  <c r="BH1509" i="2"/>
  <c r="BG1509" i="2"/>
  <c r="BE1509" i="2"/>
  <c r="BD1509" i="2"/>
  <c r="BC1509" i="2"/>
  <c r="BA1509" i="2"/>
  <c r="AZ1509" i="2"/>
  <c r="C1508" i="2"/>
  <c r="AV1508" i="2" s="1"/>
  <c r="AV1509" i="2" s="1"/>
  <c r="B1508" i="2"/>
  <c r="BL1507" i="2"/>
  <c r="BK1507" i="2"/>
  <c r="BH1507" i="2"/>
  <c r="BG1507" i="2"/>
  <c r="BE1507" i="2"/>
  <c r="BD1507" i="2"/>
  <c r="BC1507" i="2"/>
  <c r="BA1507" i="2"/>
  <c r="AZ1507" i="2"/>
  <c r="C1506" i="2"/>
  <c r="AU1506" i="2" s="1"/>
  <c r="AU1507" i="2" s="1"/>
  <c r="B1506" i="2"/>
  <c r="BL1505" i="2"/>
  <c r="BK1505" i="2"/>
  <c r="BH1505" i="2"/>
  <c r="BG1505" i="2"/>
  <c r="BE1505" i="2"/>
  <c r="BD1505" i="2"/>
  <c r="BC1505" i="2"/>
  <c r="BA1505" i="2"/>
  <c r="AZ1505" i="2"/>
  <c r="C1504" i="2"/>
  <c r="R1504" i="2" s="1"/>
  <c r="R1505" i="2" s="1"/>
  <c r="B1504" i="2"/>
  <c r="BL1503" i="2"/>
  <c r="BK1503" i="2"/>
  <c r="BH1503" i="2"/>
  <c r="BG1503" i="2"/>
  <c r="BE1503" i="2"/>
  <c r="BD1503" i="2"/>
  <c r="BC1503" i="2"/>
  <c r="BA1503" i="2"/>
  <c r="AZ1503" i="2"/>
  <c r="C1502" i="2"/>
  <c r="AF1502" i="2" s="1"/>
  <c r="AF1503" i="2" s="1"/>
  <c r="B1502" i="2"/>
  <c r="BL1501" i="2"/>
  <c r="BK1501" i="2"/>
  <c r="BH1501" i="2"/>
  <c r="BG1501" i="2"/>
  <c r="BE1501" i="2"/>
  <c r="BD1501" i="2"/>
  <c r="BC1501" i="2"/>
  <c r="BA1501" i="2"/>
  <c r="AZ1501" i="2"/>
  <c r="C1500" i="2"/>
  <c r="AU1500" i="2" s="1"/>
  <c r="AU1501" i="2" s="1"/>
  <c r="B1500" i="2"/>
  <c r="BR1338" i="2"/>
  <c r="BP1338" i="2"/>
  <c r="BL1338" i="2"/>
  <c r="BK1338" i="2"/>
  <c r="BH1338" i="2"/>
  <c r="BG1338" i="2"/>
  <c r="BE1338" i="2"/>
  <c r="BD1338" i="2"/>
  <c r="BC1338" i="2"/>
  <c r="BA1338" i="2"/>
  <c r="AZ1338" i="2"/>
  <c r="AX1338" i="2"/>
  <c r="AW1338" i="2"/>
  <c r="AV1338" i="2"/>
  <c r="AU1338" i="2"/>
  <c r="AT1338" i="2"/>
  <c r="AS1338" i="2"/>
  <c r="AR1338" i="2"/>
  <c r="AQ1338" i="2"/>
  <c r="AP1338" i="2"/>
  <c r="AO1338" i="2"/>
  <c r="AN1338" i="2"/>
  <c r="AL1338" i="2"/>
  <c r="AK1338" i="2"/>
  <c r="AI1338" i="2"/>
  <c r="AH1338" i="2"/>
  <c r="AG1338" i="2"/>
  <c r="AF1338" i="2"/>
  <c r="AE1338" i="2"/>
  <c r="AD1338" i="2"/>
  <c r="AC1338" i="2"/>
  <c r="AB1338" i="2"/>
  <c r="Z1338" i="2"/>
  <c r="Y1338" i="2"/>
  <c r="X1338" i="2"/>
  <c r="V1338" i="2"/>
  <c r="U1338" i="2"/>
  <c r="T1338" i="2"/>
  <c r="S1338" i="2"/>
  <c r="R1338" i="2"/>
  <c r="Q1338" i="2"/>
  <c r="O1338" i="2"/>
  <c r="N1338" i="2"/>
  <c r="M1338" i="2"/>
  <c r="H1338" i="2"/>
  <c r="G1338" i="2"/>
  <c r="BR1337" i="2"/>
  <c r="BS1337" i="2" s="1"/>
  <c r="BP1337" i="2"/>
  <c r="BQ1337" i="2" s="1"/>
  <c r="BM1337" i="2"/>
  <c r="B1337" i="2"/>
  <c r="BR1326" i="2"/>
  <c r="BP1326" i="2"/>
  <c r="BK1326" i="2"/>
  <c r="BH1326" i="2"/>
  <c r="BG1326" i="2"/>
  <c r="BE1326" i="2"/>
  <c r="BD1326" i="2"/>
  <c r="BC1326" i="2"/>
  <c r="BA1326" i="2"/>
  <c r="AZ1326" i="2"/>
  <c r="AX1326" i="2"/>
  <c r="AW1326" i="2"/>
  <c r="AV1326" i="2"/>
  <c r="AU1326" i="2"/>
  <c r="AT1326" i="2"/>
  <c r="AS1326" i="2"/>
  <c r="AR1326" i="2"/>
  <c r="AQ1326" i="2"/>
  <c r="AP1326" i="2"/>
  <c r="AO1326" i="2"/>
  <c r="AN1326" i="2"/>
  <c r="AL1326" i="2"/>
  <c r="AK1326" i="2"/>
  <c r="AI1326" i="2"/>
  <c r="AH1326" i="2"/>
  <c r="AF1326" i="2"/>
  <c r="AE1326" i="2"/>
  <c r="AD1326" i="2"/>
  <c r="AC1326" i="2"/>
  <c r="AB1326" i="2"/>
  <c r="Z1326" i="2"/>
  <c r="Y1326" i="2"/>
  <c r="X1326" i="2"/>
  <c r="V1326" i="2"/>
  <c r="S1326" i="2"/>
  <c r="R1326" i="2"/>
  <c r="Q1326" i="2"/>
  <c r="O1326" i="2"/>
  <c r="N1326" i="2"/>
  <c r="H1326" i="2"/>
  <c r="G1326" i="2"/>
  <c r="BJ1326" i="2" s="1"/>
  <c r="BR1325" i="2"/>
  <c r="BS1325" i="2" s="1"/>
  <c r="BP1325" i="2"/>
  <c r="BQ1325" i="2" s="1"/>
  <c r="BM1325" i="2"/>
  <c r="B1325" i="2"/>
  <c r="H1314" i="2"/>
  <c r="G1314" i="2"/>
  <c r="H1312" i="2"/>
  <c r="G1312" i="2"/>
  <c r="BJ1312" i="2" s="1"/>
  <c r="X1314" i="2"/>
  <c r="X1312" i="2"/>
  <c r="M1314" i="2"/>
  <c r="M1312" i="2"/>
  <c r="M1310" i="2"/>
  <c r="AE1314" i="2"/>
  <c r="AE1312" i="2"/>
  <c r="AE1310" i="2"/>
  <c r="T1314" i="2"/>
  <c r="T1312" i="2"/>
  <c r="T1310" i="2"/>
  <c r="AD1314" i="2"/>
  <c r="S1314" i="2"/>
  <c r="N1312" i="2"/>
  <c r="Y1312" i="2"/>
  <c r="S1312" i="2"/>
  <c r="AD1312" i="2"/>
  <c r="BK1441" i="2"/>
  <c r="BK1439" i="2"/>
  <c r="BK1437" i="2"/>
  <c r="BK1435" i="2"/>
  <c r="BK1433" i="2"/>
  <c r="BK1431" i="2"/>
  <c r="BK1429" i="2"/>
  <c r="BK1424" i="2"/>
  <c r="BK1422" i="2"/>
  <c r="BK1420" i="2"/>
  <c r="BK1418" i="2"/>
  <c r="BK1416" i="2"/>
  <c r="BK1414" i="2"/>
  <c r="BK1412" i="2"/>
  <c r="BK1410" i="2"/>
  <c r="BK1408" i="2"/>
  <c r="BK1406" i="2"/>
  <c r="BK1404" i="2"/>
  <c r="BK1383" i="2"/>
  <c r="BK1346" i="2"/>
  <c r="BK1344" i="2"/>
  <c r="BK1342" i="2"/>
  <c r="BK1340" i="2"/>
  <c r="BK1324" i="2"/>
  <c r="BK1314" i="2"/>
  <c r="BK1312" i="2"/>
  <c r="BK1310" i="2"/>
  <c r="BK1308" i="2"/>
  <c r="BK1306" i="2"/>
  <c r="BK1304" i="2"/>
  <c r="BK1302" i="2"/>
  <c r="BK1300" i="2"/>
  <c r="BK1294" i="2"/>
  <c r="BK1292" i="2"/>
  <c r="BK1290" i="2"/>
  <c r="BK1288" i="2"/>
  <c r="BK1286" i="2"/>
  <c r="BK1284" i="2"/>
  <c r="BK1282" i="2"/>
  <c r="BK1280" i="2"/>
  <c r="BK1278" i="2"/>
  <c r="BK1276" i="2"/>
  <c r="BK1272" i="2"/>
  <c r="BK1270" i="2"/>
  <c r="BK1268" i="2"/>
  <c r="BK1266" i="2"/>
  <c r="BK1264" i="2"/>
  <c r="BK1260" i="2"/>
  <c r="BK1258" i="2"/>
  <c r="BK1256" i="2"/>
  <c r="BK1254" i="2"/>
  <c r="BK1252" i="2"/>
  <c r="BK1250" i="2"/>
  <c r="BK1248" i="2"/>
  <c r="BK1123" i="2"/>
  <c r="BK1121" i="2"/>
  <c r="BK1119" i="2"/>
  <c r="BK1117" i="2"/>
  <c r="BK1115" i="2"/>
  <c r="BK1113" i="2"/>
  <c r="BK1111" i="2"/>
  <c r="BK1109" i="2"/>
  <c r="BK1107" i="2"/>
  <c r="BK1103" i="2"/>
  <c r="BK1101" i="2"/>
  <c r="BK1099" i="2"/>
  <c r="BK1097" i="2"/>
  <c r="BK1095" i="2"/>
  <c r="BK1093" i="2"/>
  <c r="BK1091" i="2"/>
  <c r="BK1089" i="2"/>
  <c r="BK1087" i="2"/>
  <c r="BK1085" i="2"/>
  <c r="BK1083" i="2"/>
  <c r="BK1081" i="2"/>
  <c r="BK1079" i="2"/>
  <c r="BK1077" i="2"/>
  <c r="BK1075" i="2"/>
  <c r="BK1073" i="2"/>
  <c r="BK1071" i="2"/>
  <c r="BK1069" i="2"/>
  <c r="BK1067" i="2"/>
  <c r="BK1065" i="2"/>
  <c r="BK1063" i="2"/>
  <c r="BK1061" i="2"/>
  <c r="BK1059" i="2"/>
  <c r="BK1057" i="2"/>
  <c r="BK1055" i="2"/>
  <c r="BK1051" i="2"/>
  <c r="BK1049" i="2"/>
  <c r="BK1047" i="2"/>
  <c r="BK1045" i="2"/>
  <c r="BK1043" i="2"/>
  <c r="BK1041" i="2"/>
  <c r="BK1039" i="2"/>
  <c r="BK1037" i="2"/>
  <c r="BK1035" i="2"/>
  <c r="BK1033" i="2"/>
  <c r="BK1031" i="2"/>
  <c r="BK1029" i="2"/>
  <c r="BK1027" i="2"/>
  <c r="BK1025" i="2"/>
  <c r="BK1023" i="2"/>
  <c r="BK1021" i="2"/>
  <c r="BK1019" i="2"/>
  <c r="BK1017" i="2"/>
  <c r="BK1015" i="2"/>
  <c r="BK1013" i="2"/>
  <c r="BK1011" i="2"/>
  <c r="BK1009" i="2"/>
  <c r="BK1007" i="2"/>
  <c r="BK1005" i="2"/>
  <c r="BK1003" i="2"/>
  <c r="BK1001" i="2"/>
  <c r="BK999" i="2"/>
  <c r="BK995" i="2"/>
  <c r="BK993" i="2"/>
  <c r="BK991" i="2"/>
  <c r="BK989" i="2"/>
  <c r="BK987" i="2"/>
  <c r="BK985" i="2"/>
  <c r="BK983" i="2"/>
  <c r="BK981" i="2"/>
  <c r="BK979" i="2"/>
  <c r="BK977" i="2"/>
  <c r="BK975" i="2"/>
  <c r="BK973" i="2"/>
  <c r="BK971" i="2"/>
  <c r="BK969" i="2"/>
  <c r="BK967" i="2"/>
  <c r="BK965" i="2"/>
  <c r="BK963" i="2"/>
  <c r="BK961" i="2"/>
  <c r="BK959" i="2"/>
  <c r="BK957" i="2"/>
  <c r="BK955" i="2"/>
  <c r="BK953" i="2"/>
  <c r="BK951" i="2"/>
  <c r="BK949" i="2"/>
  <c r="BK947" i="2"/>
  <c r="BK945" i="2"/>
  <c r="BK943" i="2"/>
  <c r="BK941" i="2"/>
  <c r="BK939" i="2"/>
  <c r="BK937" i="2"/>
  <c r="BK935" i="2"/>
  <c r="BK927" i="2"/>
  <c r="BK925" i="2"/>
  <c r="BK923" i="2"/>
  <c r="BK921" i="2"/>
  <c r="BK919" i="2"/>
  <c r="BK917" i="2"/>
  <c r="BK915" i="2"/>
  <c r="BK913" i="2"/>
  <c r="BK911" i="2"/>
  <c r="BK909" i="2"/>
  <c r="BK907" i="2"/>
  <c r="BK905" i="2"/>
  <c r="BK903" i="2"/>
  <c r="BK901" i="2"/>
  <c r="BK899" i="2"/>
  <c r="BK897" i="2"/>
  <c r="BK895" i="2"/>
  <c r="BK891" i="2"/>
  <c r="BK889" i="2"/>
  <c r="BK887" i="2"/>
  <c r="BK885" i="2"/>
  <c r="BK883" i="2"/>
  <c r="BK881" i="2"/>
  <c r="BK879" i="2"/>
  <c r="BK877" i="2"/>
  <c r="BK875" i="2"/>
  <c r="BK873" i="2"/>
  <c r="BK871" i="2"/>
  <c r="BK869" i="2"/>
  <c r="BK867" i="2"/>
  <c r="BK865" i="2"/>
  <c r="BK863" i="2"/>
  <c r="BK861" i="2"/>
  <c r="BK859" i="2"/>
  <c r="BK857" i="2"/>
  <c r="BK855" i="2"/>
  <c r="BK853" i="2"/>
  <c r="BK851" i="2"/>
  <c r="BK849" i="2"/>
  <c r="BK845" i="2"/>
  <c r="BK843" i="2"/>
  <c r="BK841" i="2"/>
  <c r="BK839" i="2"/>
  <c r="BK837" i="2"/>
  <c r="BK835" i="2"/>
  <c r="BK833" i="2"/>
  <c r="BK831" i="2"/>
  <c r="BK829" i="2"/>
  <c r="BK827" i="2"/>
  <c r="BK825" i="2"/>
  <c r="BK823" i="2"/>
  <c r="BK821" i="2"/>
  <c r="BK819" i="2"/>
  <c r="BK817" i="2"/>
  <c r="BK815" i="2"/>
  <c r="BK813" i="2"/>
  <c r="BK805" i="2"/>
  <c r="BK803" i="2"/>
  <c r="BK801" i="2"/>
  <c r="BK799" i="2"/>
  <c r="BK797" i="2"/>
  <c r="BK795" i="2"/>
  <c r="BK793" i="2"/>
  <c r="BK791" i="2"/>
  <c r="BK789" i="2"/>
  <c r="BK787" i="2"/>
  <c r="BK785" i="2"/>
  <c r="BK783" i="2"/>
  <c r="BK781" i="2"/>
  <c r="BK779" i="2"/>
  <c r="BK777" i="2"/>
  <c r="BK775" i="2"/>
  <c r="BK773" i="2"/>
  <c r="BK771" i="2"/>
  <c r="BK769" i="2"/>
  <c r="BK767" i="2"/>
  <c r="BK765" i="2"/>
  <c r="BK763" i="2"/>
  <c r="BK761" i="2"/>
  <c r="BK759" i="2"/>
  <c r="BK757" i="2"/>
  <c r="BK755" i="2"/>
  <c r="BK753" i="2"/>
  <c r="BK751" i="2"/>
  <c r="BK749" i="2"/>
  <c r="BK747" i="2"/>
  <c r="BK745" i="2"/>
  <c r="BK743" i="2"/>
  <c r="BK741" i="2"/>
  <c r="BK739" i="2"/>
  <c r="BK737" i="2"/>
  <c r="BK735" i="2"/>
  <c r="BK733" i="2"/>
  <c r="BK731" i="2"/>
  <c r="BK729" i="2"/>
  <c r="BK727" i="2"/>
  <c r="BK725" i="2"/>
  <c r="BK723" i="2"/>
  <c r="BK721" i="2"/>
  <c r="BK719" i="2"/>
  <c r="BK717" i="2"/>
  <c r="BK715" i="2"/>
  <c r="BK713" i="2"/>
  <c r="BK711" i="2"/>
  <c r="BK709" i="2"/>
  <c r="BK707" i="2"/>
  <c r="BK705" i="2"/>
  <c r="BK701" i="2"/>
  <c r="BK699" i="2"/>
  <c r="BK697" i="2"/>
  <c r="BK695" i="2"/>
  <c r="BK693" i="2"/>
  <c r="BK691" i="2"/>
  <c r="BK689" i="2"/>
  <c r="BK687" i="2"/>
  <c r="BK685" i="2"/>
  <c r="BK683" i="2"/>
  <c r="BK681" i="2"/>
  <c r="BK679" i="2"/>
  <c r="BK677" i="2"/>
  <c r="BK671" i="2"/>
  <c r="BK669" i="2"/>
  <c r="BK667" i="2"/>
  <c r="BK665" i="2"/>
  <c r="BK663" i="2"/>
  <c r="BK661" i="2"/>
  <c r="BK659" i="2"/>
  <c r="BK656" i="2"/>
  <c r="BK628" i="2"/>
  <c r="BK544" i="2"/>
  <c r="BK542" i="2"/>
  <c r="BK540" i="2"/>
  <c r="BK538" i="2"/>
  <c r="BK532" i="2"/>
  <c r="BK528" i="2"/>
  <c r="BK526" i="2"/>
  <c r="BK524" i="2"/>
  <c r="BK522" i="2"/>
  <c r="BK520" i="2"/>
  <c r="BK518" i="2"/>
  <c r="BK516" i="2"/>
  <c r="BK514" i="2"/>
  <c r="BK512" i="2"/>
  <c r="BK510" i="2"/>
  <c r="BK508" i="2"/>
  <c r="BK506" i="2"/>
  <c r="BK504" i="2"/>
  <c r="BK502" i="2"/>
  <c r="BK500" i="2"/>
  <c r="BK498" i="2"/>
  <c r="BK496" i="2"/>
  <c r="BK494" i="2"/>
  <c r="BK492" i="2"/>
  <c r="BK490" i="2"/>
  <c r="BK488" i="2"/>
  <c r="BK486" i="2"/>
  <c r="BK484" i="2"/>
  <c r="BK482" i="2"/>
  <c r="BK480" i="2"/>
  <c r="BK478" i="2"/>
  <c r="BK476" i="2"/>
  <c r="BK474" i="2"/>
  <c r="BK472" i="2"/>
  <c r="BK470" i="2"/>
  <c r="BK468" i="2"/>
  <c r="BK466" i="2"/>
  <c r="BK464" i="2"/>
  <c r="BK462" i="2"/>
  <c r="BK460" i="2"/>
  <c r="BK458" i="2"/>
  <c r="BK456" i="2"/>
  <c r="BK454" i="2"/>
  <c r="BK426" i="2"/>
  <c r="BK346" i="2"/>
  <c r="BK344" i="2"/>
  <c r="BK342" i="2"/>
  <c r="BK340" i="2"/>
  <c r="BK334" i="2"/>
  <c r="BK330" i="2"/>
  <c r="BK328" i="2"/>
  <c r="BK326" i="2"/>
  <c r="BK324" i="2"/>
  <c r="BK322" i="2"/>
  <c r="BK320" i="2"/>
  <c r="BK318" i="2"/>
  <c r="BK316" i="2"/>
  <c r="BK314" i="2"/>
  <c r="BK312" i="2"/>
  <c r="BK310" i="2"/>
  <c r="BK308" i="2"/>
  <c r="BK306" i="2"/>
  <c r="BK304" i="2"/>
  <c r="BK302" i="2"/>
  <c r="BK300" i="2"/>
  <c r="BK298" i="2"/>
  <c r="BK296" i="2"/>
  <c r="BK294" i="2"/>
  <c r="BK292" i="2"/>
  <c r="BK290" i="2"/>
  <c r="BK288" i="2"/>
  <c r="BK286" i="2"/>
  <c r="BK284" i="2"/>
  <c r="BK282" i="2"/>
  <c r="BK280" i="2"/>
  <c r="BK278" i="2"/>
  <c r="BK276" i="2"/>
  <c r="BK274" i="2"/>
  <c r="BK272" i="2"/>
  <c r="BK270" i="2"/>
  <c r="BK268" i="2"/>
  <c r="BK266" i="2"/>
  <c r="BK264" i="2"/>
  <c r="BK262" i="2"/>
  <c r="BK260" i="2"/>
  <c r="BK258" i="2"/>
  <c r="BK255" i="2"/>
  <c r="BK253" i="2"/>
  <c r="BK251" i="2"/>
  <c r="BK133" i="2"/>
  <c r="BK131" i="2"/>
  <c r="BK129" i="2"/>
  <c r="BK127" i="2"/>
  <c r="BK121" i="2"/>
  <c r="BK117" i="2"/>
  <c r="BK115" i="2"/>
  <c r="BK113" i="2"/>
  <c r="BK111" i="2"/>
  <c r="BK109" i="2"/>
  <c r="BK107" i="2"/>
  <c r="BK105" i="2"/>
  <c r="BK103" i="2"/>
  <c r="BK101" i="2"/>
  <c r="BK99" i="2"/>
  <c r="BK97" i="2"/>
  <c r="BK95" i="2"/>
  <c r="BK93" i="2"/>
  <c r="BK91" i="2"/>
  <c r="BK89" i="2"/>
  <c r="BK87" i="2"/>
  <c r="BK85" i="2"/>
  <c r="BK83" i="2"/>
  <c r="BK81" i="2"/>
  <c r="BK79" i="2"/>
  <c r="BK77" i="2"/>
  <c r="BK75" i="2"/>
  <c r="BK73" i="2"/>
  <c r="BK71" i="2"/>
  <c r="BK69" i="2"/>
  <c r="BK67" i="2"/>
  <c r="BK65" i="2"/>
  <c r="BK63" i="2"/>
  <c r="BK61" i="2"/>
  <c r="BK59" i="2"/>
  <c r="BK57" i="2"/>
  <c r="BK55" i="2"/>
  <c r="BK53" i="2"/>
  <c r="BK51" i="2"/>
  <c r="BK49" i="2"/>
  <c r="BK47" i="2"/>
  <c r="BK45" i="2"/>
  <c r="BK42" i="2"/>
  <c r="BK40" i="2"/>
  <c r="BK38" i="2"/>
  <c r="BK36" i="2"/>
  <c r="BK34" i="2"/>
  <c r="BK32" i="2"/>
  <c r="BK30" i="2"/>
  <c r="BK27" i="2"/>
  <c r="BK25" i="2"/>
  <c r="BK23" i="2"/>
  <c r="BK21" i="2"/>
  <c r="BK19" i="2"/>
  <c r="BK17" i="2"/>
  <c r="BK15" i="2"/>
  <c r="BK13" i="2"/>
  <c r="BK11" i="2"/>
  <c r="BK9" i="2"/>
  <c r="BK7" i="2"/>
  <c r="BK5" i="2"/>
  <c r="BL1441" i="2"/>
  <c r="BL1439" i="2"/>
  <c r="BL1437" i="2"/>
  <c r="BL1435" i="2"/>
  <c r="BL1433" i="2"/>
  <c r="BL1431" i="2"/>
  <c r="BL1429" i="2"/>
  <c r="BL1424" i="2"/>
  <c r="BL1422" i="2"/>
  <c r="BL1420" i="2"/>
  <c r="BL1418" i="2"/>
  <c r="BL1416" i="2"/>
  <c r="BL1414" i="2"/>
  <c r="BL1412" i="2"/>
  <c r="BL1410" i="2"/>
  <c r="BL1408" i="2"/>
  <c r="BL1406" i="2"/>
  <c r="BL1404" i="2"/>
  <c r="BL1383" i="2"/>
  <c r="BL1346" i="2"/>
  <c r="BL1344" i="2"/>
  <c r="BL1342" i="2"/>
  <c r="BL1340" i="2"/>
  <c r="BL1324" i="2"/>
  <c r="BL1314" i="2"/>
  <c r="BL1312" i="2"/>
  <c r="BL1310" i="2"/>
  <c r="BL1308" i="2"/>
  <c r="BL1306" i="2"/>
  <c r="BL1304" i="2"/>
  <c r="BL1302" i="2"/>
  <c r="BL1300" i="2"/>
  <c r="BL1294" i="2"/>
  <c r="BL1292" i="2"/>
  <c r="BL1290" i="2"/>
  <c r="BL1288" i="2"/>
  <c r="BL1286" i="2"/>
  <c r="BL1284" i="2"/>
  <c r="BL1282" i="2"/>
  <c r="BL1280" i="2"/>
  <c r="BL1278" i="2"/>
  <c r="BL1276" i="2"/>
  <c r="BL1272" i="2"/>
  <c r="BL1270" i="2"/>
  <c r="BL1268" i="2"/>
  <c r="BL1266" i="2"/>
  <c r="BL1264" i="2"/>
  <c r="BL1260" i="2"/>
  <c r="BL1258" i="2"/>
  <c r="BL1256" i="2"/>
  <c r="BL1254" i="2"/>
  <c r="BL1252" i="2"/>
  <c r="BL1250" i="2"/>
  <c r="BL1248" i="2"/>
  <c r="BL1123" i="2"/>
  <c r="BL1121" i="2"/>
  <c r="BL1119" i="2"/>
  <c r="BL1117" i="2"/>
  <c r="BL1115" i="2"/>
  <c r="BL1113" i="2"/>
  <c r="BL1111" i="2"/>
  <c r="BL1109" i="2"/>
  <c r="BL1107" i="2"/>
  <c r="BL1103" i="2"/>
  <c r="BL1101" i="2"/>
  <c r="BL1099" i="2"/>
  <c r="BL1097" i="2"/>
  <c r="BL1095" i="2"/>
  <c r="BL1093" i="2"/>
  <c r="BL1091" i="2"/>
  <c r="BL1089" i="2"/>
  <c r="BL1087" i="2"/>
  <c r="BL1085" i="2"/>
  <c r="BL1083" i="2"/>
  <c r="BL1081" i="2"/>
  <c r="BL1079" i="2"/>
  <c r="BL1077" i="2"/>
  <c r="BL1075" i="2"/>
  <c r="BL1073" i="2"/>
  <c r="BL1071" i="2"/>
  <c r="BL1069" i="2"/>
  <c r="BL1067" i="2"/>
  <c r="BL1065" i="2"/>
  <c r="BL1063" i="2"/>
  <c r="BL1061" i="2"/>
  <c r="BL1059" i="2"/>
  <c r="BL1057" i="2"/>
  <c r="BL1055" i="2"/>
  <c r="BL1051" i="2"/>
  <c r="BL1049" i="2"/>
  <c r="BL1047" i="2"/>
  <c r="BL1045" i="2"/>
  <c r="BL1043" i="2"/>
  <c r="BL1041" i="2"/>
  <c r="BL1039" i="2"/>
  <c r="BL1037" i="2"/>
  <c r="BL1035" i="2"/>
  <c r="BL1033" i="2"/>
  <c r="BL1031" i="2"/>
  <c r="BL1029" i="2"/>
  <c r="BL1027" i="2"/>
  <c r="BL1025" i="2"/>
  <c r="BL1023" i="2"/>
  <c r="BL1021" i="2"/>
  <c r="BL1019" i="2"/>
  <c r="BL1017" i="2"/>
  <c r="BL1015" i="2"/>
  <c r="BL1013" i="2"/>
  <c r="BL1011" i="2"/>
  <c r="BL1009" i="2"/>
  <c r="BL1007" i="2"/>
  <c r="BL1005" i="2"/>
  <c r="BL1003" i="2"/>
  <c r="BL1001" i="2"/>
  <c r="BL999" i="2"/>
  <c r="BL995" i="2"/>
  <c r="BL993" i="2"/>
  <c r="BL991" i="2"/>
  <c r="BL989" i="2"/>
  <c r="BL987" i="2"/>
  <c r="BL985" i="2"/>
  <c r="BL983" i="2"/>
  <c r="BL981" i="2"/>
  <c r="BL979" i="2"/>
  <c r="BL977" i="2"/>
  <c r="BL975" i="2"/>
  <c r="BL973" i="2"/>
  <c r="BL971" i="2"/>
  <c r="BL969" i="2"/>
  <c r="BL967" i="2"/>
  <c r="BL965" i="2"/>
  <c r="BL963" i="2"/>
  <c r="BL961" i="2"/>
  <c r="BL959" i="2"/>
  <c r="BL957" i="2"/>
  <c r="BL955" i="2"/>
  <c r="BL953" i="2"/>
  <c r="BL951" i="2"/>
  <c r="BL949" i="2"/>
  <c r="BL947" i="2"/>
  <c r="BL945" i="2"/>
  <c r="BL943" i="2"/>
  <c r="BL941" i="2"/>
  <c r="BL939" i="2"/>
  <c r="BL937" i="2"/>
  <c r="BL935" i="2"/>
  <c r="BL927" i="2"/>
  <c r="BL925" i="2"/>
  <c r="BL923" i="2"/>
  <c r="BL921" i="2"/>
  <c r="BL919" i="2"/>
  <c r="BL917" i="2"/>
  <c r="BL915" i="2"/>
  <c r="BL913" i="2"/>
  <c r="BL911" i="2"/>
  <c r="BL909" i="2"/>
  <c r="BL907" i="2"/>
  <c r="BL905" i="2"/>
  <c r="BL903" i="2"/>
  <c r="BL901" i="2"/>
  <c r="BL899" i="2"/>
  <c r="BL897" i="2"/>
  <c r="BL895" i="2"/>
  <c r="BL891" i="2"/>
  <c r="BL889" i="2"/>
  <c r="BL887" i="2"/>
  <c r="BL885" i="2"/>
  <c r="BL883" i="2"/>
  <c r="BL881" i="2"/>
  <c r="BL879" i="2"/>
  <c r="BL877" i="2"/>
  <c r="BL875" i="2"/>
  <c r="BL873" i="2"/>
  <c r="BL871" i="2"/>
  <c r="BL869" i="2"/>
  <c r="BL867" i="2"/>
  <c r="BL865" i="2"/>
  <c r="BL863" i="2"/>
  <c r="BL861" i="2"/>
  <c r="BL859" i="2"/>
  <c r="BL857" i="2"/>
  <c r="BL855" i="2"/>
  <c r="BL853" i="2"/>
  <c r="BL851" i="2"/>
  <c r="BL849" i="2"/>
  <c r="BL845" i="2"/>
  <c r="BL843" i="2"/>
  <c r="BL841" i="2"/>
  <c r="BL839" i="2"/>
  <c r="BL837" i="2"/>
  <c r="BL835" i="2"/>
  <c r="BL833" i="2"/>
  <c r="BL831" i="2"/>
  <c r="BL829" i="2"/>
  <c r="BL827" i="2"/>
  <c r="BL825" i="2"/>
  <c r="BL823" i="2"/>
  <c r="BL821" i="2"/>
  <c r="BL819" i="2"/>
  <c r="BL817" i="2"/>
  <c r="BL815" i="2"/>
  <c r="BL813" i="2"/>
  <c r="BL805" i="2"/>
  <c r="BL803" i="2"/>
  <c r="BL801" i="2"/>
  <c r="BL799" i="2"/>
  <c r="BL797" i="2"/>
  <c r="BL795" i="2"/>
  <c r="BL793" i="2"/>
  <c r="BL791" i="2"/>
  <c r="BL789" i="2"/>
  <c r="BL787" i="2"/>
  <c r="BL785" i="2"/>
  <c r="BL783" i="2"/>
  <c r="BL781" i="2"/>
  <c r="BL779" i="2"/>
  <c r="BL777" i="2"/>
  <c r="BL775" i="2"/>
  <c r="BL773" i="2"/>
  <c r="BL771" i="2"/>
  <c r="BL769" i="2"/>
  <c r="BL767" i="2"/>
  <c r="BL765" i="2"/>
  <c r="BL763" i="2"/>
  <c r="BL761" i="2"/>
  <c r="BL759" i="2"/>
  <c r="BL757" i="2"/>
  <c r="BL755" i="2"/>
  <c r="BL753" i="2"/>
  <c r="BL751" i="2"/>
  <c r="BL749" i="2"/>
  <c r="BL747" i="2"/>
  <c r="BL745" i="2"/>
  <c r="BL743" i="2"/>
  <c r="BL741" i="2"/>
  <c r="BL739" i="2"/>
  <c r="BL737" i="2"/>
  <c r="BL735" i="2"/>
  <c r="BL733" i="2"/>
  <c r="BL731" i="2"/>
  <c r="BL729" i="2"/>
  <c r="BL727" i="2"/>
  <c r="BL725" i="2"/>
  <c r="BL723" i="2"/>
  <c r="BL721" i="2"/>
  <c r="BL719" i="2"/>
  <c r="BL717" i="2"/>
  <c r="BL715" i="2"/>
  <c r="BL713" i="2"/>
  <c r="BL711" i="2"/>
  <c r="BL709" i="2"/>
  <c r="BL707" i="2"/>
  <c r="BL705" i="2"/>
  <c r="BL701" i="2"/>
  <c r="BL699" i="2"/>
  <c r="BL697" i="2"/>
  <c r="BL695" i="2"/>
  <c r="BL693" i="2"/>
  <c r="BL691" i="2"/>
  <c r="BL689" i="2"/>
  <c r="BL687" i="2"/>
  <c r="BL685" i="2"/>
  <c r="BL683" i="2"/>
  <c r="BL681" i="2"/>
  <c r="BL679" i="2"/>
  <c r="BL677" i="2"/>
  <c r="BL671" i="2"/>
  <c r="BL669" i="2"/>
  <c r="BL667" i="2"/>
  <c r="BL665" i="2"/>
  <c r="BL663" i="2"/>
  <c r="BL661" i="2"/>
  <c r="BL659" i="2"/>
  <c r="BL656" i="2"/>
  <c r="BL628" i="2"/>
  <c r="BL544" i="2"/>
  <c r="BL542" i="2"/>
  <c r="BL540" i="2"/>
  <c r="BL538" i="2"/>
  <c r="BL532" i="2"/>
  <c r="BL528" i="2"/>
  <c r="BL526" i="2"/>
  <c r="BL524" i="2"/>
  <c r="BL522" i="2"/>
  <c r="BL520" i="2"/>
  <c r="BL518" i="2"/>
  <c r="BL516" i="2"/>
  <c r="BL514" i="2"/>
  <c r="BL512" i="2"/>
  <c r="BL510" i="2"/>
  <c r="BL508" i="2"/>
  <c r="BL506" i="2"/>
  <c r="BL504" i="2"/>
  <c r="BL502" i="2"/>
  <c r="BL500" i="2"/>
  <c r="BL498" i="2"/>
  <c r="BL496" i="2"/>
  <c r="BL494" i="2"/>
  <c r="BL492" i="2"/>
  <c r="BL490" i="2"/>
  <c r="BL488" i="2"/>
  <c r="BL486" i="2"/>
  <c r="BL484" i="2"/>
  <c r="BL482" i="2"/>
  <c r="BL480" i="2"/>
  <c r="BL478" i="2"/>
  <c r="BL476" i="2"/>
  <c r="BL474" i="2"/>
  <c r="BL472" i="2"/>
  <c r="BL470" i="2"/>
  <c r="BL468" i="2"/>
  <c r="BL466" i="2"/>
  <c r="BL464" i="2"/>
  <c r="BL462" i="2"/>
  <c r="BL460" i="2"/>
  <c r="BL458" i="2"/>
  <c r="BL456" i="2"/>
  <c r="BL454" i="2"/>
  <c r="BL426" i="2"/>
  <c r="BL346" i="2"/>
  <c r="BL344" i="2"/>
  <c r="BL342" i="2"/>
  <c r="BL340" i="2"/>
  <c r="BL334" i="2"/>
  <c r="BL330" i="2"/>
  <c r="BL328" i="2"/>
  <c r="BL326" i="2"/>
  <c r="BL324" i="2"/>
  <c r="BL322" i="2"/>
  <c r="BL320" i="2"/>
  <c r="BL318" i="2"/>
  <c r="BL316" i="2"/>
  <c r="BL314" i="2"/>
  <c r="BL312" i="2"/>
  <c r="BL310" i="2"/>
  <c r="BL308" i="2"/>
  <c r="BL306" i="2"/>
  <c r="BL304" i="2"/>
  <c r="BL302" i="2"/>
  <c r="BL300" i="2"/>
  <c r="BL298" i="2"/>
  <c r="BL296" i="2"/>
  <c r="BL294" i="2"/>
  <c r="BL292" i="2"/>
  <c r="BL290" i="2"/>
  <c r="BL288" i="2"/>
  <c r="BL286" i="2"/>
  <c r="BL284" i="2"/>
  <c r="BL282" i="2"/>
  <c r="BL280" i="2"/>
  <c r="BL278" i="2"/>
  <c r="BL276" i="2"/>
  <c r="BL274" i="2"/>
  <c r="BL272" i="2"/>
  <c r="BL270" i="2"/>
  <c r="BL268" i="2"/>
  <c r="BL266" i="2"/>
  <c r="BL264" i="2"/>
  <c r="BL262" i="2"/>
  <c r="BL260" i="2"/>
  <c r="BL258" i="2"/>
  <c r="BL255" i="2"/>
  <c r="BL253" i="2"/>
  <c r="BL251" i="2"/>
  <c r="BL133" i="2"/>
  <c r="BL131" i="2"/>
  <c r="BL129" i="2"/>
  <c r="BL127" i="2"/>
  <c r="BL121" i="2"/>
  <c r="BL117" i="2"/>
  <c r="BL115" i="2"/>
  <c r="BL113" i="2"/>
  <c r="BL111" i="2"/>
  <c r="BL109" i="2"/>
  <c r="BL107" i="2"/>
  <c r="BL105" i="2"/>
  <c r="BL103" i="2"/>
  <c r="BL101" i="2"/>
  <c r="BL99" i="2"/>
  <c r="BL97" i="2"/>
  <c r="BL95" i="2"/>
  <c r="BL93" i="2"/>
  <c r="BL91" i="2"/>
  <c r="BL89" i="2"/>
  <c r="BL87" i="2"/>
  <c r="BL85" i="2"/>
  <c r="BL83" i="2"/>
  <c r="BL81" i="2"/>
  <c r="BL79" i="2"/>
  <c r="BL77" i="2"/>
  <c r="BL75" i="2"/>
  <c r="BL73" i="2"/>
  <c r="BL71" i="2"/>
  <c r="BL69" i="2"/>
  <c r="BL67" i="2"/>
  <c r="BL65" i="2"/>
  <c r="BL63" i="2"/>
  <c r="BL61" i="2"/>
  <c r="BL59" i="2"/>
  <c r="BL57" i="2"/>
  <c r="BL55" i="2"/>
  <c r="BL53" i="2"/>
  <c r="BL51" i="2"/>
  <c r="BL49" i="2"/>
  <c r="BL47" i="2"/>
  <c r="BL45" i="2"/>
  <c r="BL42" i="2"/>
  <c r="BL40" i="2"/>
  <c r="BL38" i="2"/>
  <c r="BL36" i="2"/>
  <c r="BL34" i="2"/>
  <c r="BL32" i="2"/>
  <c r="BL30" i="2"/>
  <c r="BL27" i="2"/>
  <c r="BL25" i="2"/>
  <c r="BL23" i="2"/>
  <c r="BL21" i="2"/>
  <c r="BL19" i="2"/>
  <c r="BL17" i="2"/>
  <c r="BL15" i="2"/>
  <c r="BL13" i="2"/>
  <c r="BL11" i="2"/>
  <c r="BL9" i="2"/>
  <c r="BL7" i="2"/>
  <c r="BL5" i="2"/>
  <c r="BR805" i="2"/>
  <c r="BP805" i="2"/>
  <c r="BH805" i="2"/>
  <c r="BG805" i="2"/>
  <c r="BE805" i="2"/>
  <c r="BD805" i="2"/>
  <c r="BC805" i="2"/>
  <c r="BA805" i="2"/>
  <c r="AZ805" i="2"/>
  <c r="AX805" i="2"/>
  <c r="AW805" i="2"/>
  <c r="AV805" i="2"/>
  <c r="AU805" i="2"/>
  <c r="AT805" i="2"/>
  <c r="AS805" i="2"/>
  <c r="AR805" i="2"/>
  <c r="AQ805" i="2"/>
  <c r="AP805" i="2"/>
  <c r="AO805" i="2"/>
  <c r="AN805" i="2"/>
  <c r="AL805" i="2"/>
  <c r="AK805" i="2"/>
  <c r="AI805" i="2"/>
  <c r="AH805" i="2"/>
  <c r="AG805" i="2"/>
  <c r="AF805" i="2"/>
  <c r="AE805" i="2"/>
  <c r="AD805" i="2"/>
  <c r="AC805" i="2"/>
  <c r="AB805" i="2"/>
  <c r="Z805" i="2"/>
  <c r="Y805" i="2"/>
  <c r="X805" i="2"/>
  <c r="V805" i="2"/>
  <c r="U805" i="2"/>
  <c r="T805" i="2"/>
  <c r="S805" i="2"/>
  <c r="R805" i="2"/>
  <c r="Q805" i="2"/>
  <c r="O805" i="2"/>
  <c r="N805" i="2"/>
  <c r="M805" i="2"/>
  <c r="H805" i="2"/>
  <c r="G805" i="2"/>
  <c r="BJ805" i="2" s="1"/>
  <c r="BR804" i="2"/>
  <c r="BS804" i="2" s="1"/>
  <c r="BP804" i="2"/>
  <c r="BQ804" i="2" s="1"/>
  <c r="BM804" i="2"/>
  <c r="B804" i="2"/>
  <c r="BR803" i="2"/>
  <c r="BP803" i="2"/>
  <c r="BH803" i="2"/>
  <c r="BG803" i="2"/>
  <c r="BE803" i="2"/>
  <c r="BD803" i="2"/>
  <c r="BC803" i="2"/>
  <c r="BA803" i="2"/>
  <c r="AZ803" i="2"/>
  <c r="AX803" i="2"/>
  <c r="AW803" i="2"/>
  <c r="AV803" i="2"/>
  <c r="AU803" i="2"/>
  <c r="AT803" i="2"/>
  <c r="AS803" i="2"/>
  <c r="AR803" i="2"/>
  <c r="AQ803" i="2"/>
  <c r="AP803" i="2"/>
  <c r="AO803" i="2"/>
  <c r="AN803" i="2"/>
  <c r="AL803" i="2"/>
  <c r="AK803" i="2"/>
  <c r="AI803" i="2"/>
  <c r="AH803" i="2"/>
  <c r="AG803" i="2"/>
  <c r="AF803" i="2"/>
  <c r="AE803" i="2"/>
  <c r="AD803" i="2"/>
  <c r="AC803" i="2"/>
  <c r="AB803" i="2"/>
  <c r="Z803" i="2"/>
  <c r="Y803" i="2"/>
  <c r="X803" i="2"/>
  <c r="V803" i="2"/>
  <c r="U803" i="2"/>
  <c r="T803" i="2"/>
  <c r="S803" i="2"/>
  <c r="R803" i="2"/>
  <c r="Q803" i="2"/>
  <c r="O803" i="2"/>
  <c r="N803" i="2"/>
  <c r="M803" i="2"/>
  <c r="H803" i="2"/>
  <c r="G803" i="2"/>
  <c r="BJ803" i="2" s="1"/>
  <c r="BR802" i="2"/>
  <c r="BS802" i="2" s="1"/>
  <c r="BP802" i="2"/>
  <c r="BQ802" i="2" s="1"/>
  <c r="BM802" i="2"/>
  <c r="B802" i="2"/>
  <c r="BR801" i="2"/>
  <c r="BP801" i="2"/>
  <c r="BH801" i="2"/>
  <c r="BG801" i="2"/>
  <c r="BE801" i="2"/>
  <c r="BD801" i="2"/>
  <c r="BC801" i="2"/>
  <c r="BA801" i="2"/>
  <c r="AZ801" i="2"/>
  <c r="AX801" i="2"/>
  <c r="AW801" i="2"/>
  <c r="AV801" i="2"/>
  <c r="AU801" i="2"/>
  <c r="AT801" i="2"/>
  <c r="AS801" i="2"/>
  <c r="AR801" i="2"/>
  <c r="AQ801" i="2"/>
  <c r="AP801" i="2"/>
  <c r="AO801" i="2"/>
  <c r="AN801" i="2"/>
  <c r="AL801" i="2"/>
  <c r="AK801" i="2"/>
  <c r="AI801" i="2"/>
  <c r="AH801" i="2"/>
  <c r="AG801" i="2"/>
  <c r="AF801" i="2"/>
  <c r="AE801" i="2"/>
  <c r="AD801" i="2"/>
  <c r="AC801" i="2"/>
  <c r="AB801" i="2"/>
  <c r="Z801" i="2"/>
  <c r="Y801" i="2"/>
  <c r="X801" i="2"/>
  <c r="V801" i="2"/>
  <c r="U801" i="2"/>
  <c r="T801" i="2"/>
  <c r="S801" i="2"/>
  <c r="R801" i="2"/>
  <c r="Q801" i="2"/>
  <c r="O801" i="2"/>
  <c r="N801" i="2"/>
  <c r="M801" i="2"/>
  <c r="H801" i="2"/>
  <c r="G801" i="2"/>
  <c r="BJ801" i="2" s="1"/>
  <c r="BR800" i="2"/>
  <c r="BS800" i="2" s="1"/>
  <c r="BP800" i="2"/>
  <c r="BQ800" i="2" s="1"/>
  <c r="BM800" i="2"/>
  <c r="B800" i="2"/>
  <c r="BR977" i="2"/>
  <c r="BP977" i="2"/>
  <c r="BH977" i="2"/>
  <c r="BG977" i="2"/>
  <c r="BE977" i="2"/>
  <c r="BD977" i="2"/>
  <c r="BC977" i="2"/>
  <c r="BA977" i="2"/>
  <c r="AZ977" i="2"/>
  <c r="AX977" i="2"/>
  <c r="AW977" i="2"/>
  <c r="AV977" i="2"/>
  <c r="AU977" i="2"/>
  <c r="AT977" i="2"/>
  <c r="AS977" i="2"/>
  <c r="AR977" i="2"/>
  <c r="AQ977" i="2"/>
  <c r="AP977" i="2"/>
  <c r="AO977" i="2"/>
  <c r="AN977" i="2"/>
  <c r="AL977" i="2"/>
  <c r="AK977" i="2"/>
  <c r="AI977" i="2"/>
  <c r="AH977" i="2"/>
  <c r="AG977" i="2"/>
  <c r="AF977" i="2"/>
  <c r="AE977" i="2"/>
  <c r="AD977" i="2"/>
  <c r="AC977" i="2"/>
  <c r="AB977" i="2"/>
  <c r="Z977" i="2"/>
  <c r="Y977" i="2"/>
  <c r="X977" i="2"/>
  <c r="V977" i="2"/>
  <c r="U977" i="2"/>
  <c r="T977" i="2"/>
  <c r="S977" i="2"/>
  <c r="R977" i="2"/>
  <c r="Q977" i="2"/>
  <c r="O977" i="2"/>
  <c r="N977" i="2"/>
  <c r="M977" i="2"/>
  <c r="H977" i="2"/>
  <c r="G977" i="2"/>
  <c r="BR976" i="2"/>
  <c r="BS976" i="2" s="1"/>
  <c r="BP976" i="2"/>
  <c r="BQ976" i="2" s="1"/>
  <c r="BM976" i="2"/>
  <c r="B976" i="2"/>
  <c r="BR945" i="2"/>
  <c r="BP945" i="2"/>
  <c r="BH945" i="2"/>
  <c r="BG945" i="2"/>
  <c r="BE945" i="2"/>
  <c r="BD945" i="2"/>
  <c r="BC945" i="2"/>
  <c r="BA945" i="2"/>
  <c r="AZ945" i="2"/>
  <c r="AX945" i="2"/>
  <c r="AW945" i="2"/>
  <c r="AV945" i="2"/>
  <c r="AU945" i="2"/>
  <c r="AT945" i="2"/>
  <c r="AS945" i="2"/>
  <c r="AR945" i="2"/>
  <c r="AQ945" i="2"/>
  <c r="AP945" i="2"/>
  <c r="AO945" i="2"/>
  <c r="AN945" i="2"/>
  <c r="AL945" i="2"/>
  <c r="AK945" i="2"/>
  <c r="AI945" i="2"/>
  <c r="AH945" i="2"/>
  <c r="AG945" i="2"/>
  <c r="AF945" i="2"/>
  <c r="AE945" i="2"/>
  <c r="AD945" i="2"/>
  <c r="AC945" i="2"/>
  <c r="AB945" i="2"/>
  <c r="Z945" i="2"/>
  <c r="Y945" i="2"/>
  <c r="X945" i="2"/>
  <c r="V945" i="2"/>
  <c r="U945" i="2"/>
  <c r="T945" i="2"/>
  <c r="S945" i="2"/>
  <c r="R945" i="2"/>
  <c r="Q945" i="2"/>
  <c r="O945" i="2"/>
  <c r="N945" i="2"/>
  <c r="M945" i="2"/>
  <c r="H945" i="2"/>
  <c r="G945" i="2"/>
  <c r="BR944" i="2"/>
  <c r="BS944" i="2" s="1"/>
  <c r="BP944" i="2"/>
  <c r="BQ944" i="2" s="1"/>
  <c r="BM944" i="2"/>
  <c r="B944" i="2"/>
  <c r="BR845" i="2"/>
  <c r="BP845" i="2"/>
  <c r="BH845" i="2"/>
  <c r="BG845" i="2"/>
  <c r="BE845" i="2"/>
  <c r="BD845" i="2"/>
  <c r="BC845" i="2"/>
  <c r="BA845" i="2"/>
  <c r="AZ845" i="2"/>
  <c r="AX845" i="2"/>
  <c r="AW845" i="2"/>
  <c r="AV845" i="2"/>
  <c r="AU845" i="2"/>
  <c r="AT845" i="2"/>
  <c r="AS845" i="2"/>
  <c r="AR845" i="2"/>
  <c r="AQ845" i="2"/>
  <c r="AP845" i="2"/>
  <c r="AO845" i="2"/>
  <c r="AN845" i="2"/>
  <c r="AL845" i="2"/>
  <c r="AK845" i="2"/>
  <c r="AI845" i="2"/>
  <c r="AH845" i="2"/>
  <c r="AG845" i="2"/>
  <c r="AF845" i="2"/>
  <c r="AE845" i="2"/>
  <c r="AD845" i="2"/>
  <c r="AC845" i="2"/>
  <c r="AB845" i="2"/>
  <c r="Z845" i="2"/>
  <c r="Y845" i="2"/>
  <c r="X845" i="2"/>
  <c r="V845" i="2"/>
  <c r="U845" i="2"/>
  <c r="T845" i="2"/>
  <c r="S845" i="2"/>
  <c r="R845" i="2"/>
  <c r="Q845" i="2"/>
  <c r="O845" i="2"/>
  <c r="N845" i="2"/>
  <c r="M845" i="2"/>
  <c r="H845" i="2"/>
  <c r="G845" i="2"/>
  <c r="BJ845" i="2" s="1"/>
  <c r="BR844" i="2"/>
  <c r="BS844" i="2" s="1"/>
  <c r="BP844" i="2"/>
  <c r="BQ844" i="2" s="1"/>
  <c r="BM844" i="2"/>
  <c r="B844" i="2"/>
  <c r="BR1429" i="2"/>
  <c r="BP1429" i="2"/>
  <c r="BH1429" i="2"/>
  <c r="BG1429" i="2"/>
  <c r="BE1429" i="2"/>
  <c r="BD1429" i="2"/>
  <c r="BC1429" i="2"/>
  <c r="BA1429" i="2"/>
  <c r="AZ1429" i="2"/>
  <c r="AX1429" i="2"/>
  <c r="AW1429" i="2"/>
  <c r="AV1429" i="2"/>
  <c r="AU1429" i="2"/>
  <c r="AT1429" i="2"/>
  <c r="AS1429" i="2"/>
  <c r="AR1429" i="2"/>
  <c r="AQ1429" i="2"/>
  <c r="AP1429" i="2"/>
  <c r="AO1429" i="2"/>
  <c r="AN1429" i="2"/>
  <c r="AL1429" i="2"/>
  <c r="AK1429" i="2"/>
  <c r="AI1429" i="2"/>
  <c r="AH1429" i="2"/>
  <c r="AG1429" i="2"/>
  <c r="AF1429" i="2"/>
  <c r="AE1429" i="2"/>
  <c r="AD1429" i="2"/>
  <c r="AC1429" i="2"/>
  <c r="AB1429" i="2"/>
  <c r="Z1429" i="2"/>
  <c r="Y1429" i="2"/>
  <c r="X1429" i="2"/>
  <c r="V1429" i="2"/>
  <c r="U1429" i="2"/>
  <c r="T1429" i="2"/>
  <c r="S1429" i="2"/>
  <c r="R1429" i="2"/>
  <c r="Q1429" i="2"/>
  <c r="O1429" i="2"/>
  <c r="N1429" i="2"/>
  <c r="M1429" i="2"/>
  <c r="BR1428" i="2"/>
  <c r="BS1428" i="2" s="1"/>
  <c r="BP1428" i="2"/>
  <c r="BQ1428" i="2" s="1"/>
  <c r="BM1428" i="2"/>
  <c r="B1428" i="2"/>
  <c r="BJ1429" i="2"/>
  <c r="BR1441" i="2"/>
  <c r="BP1441" i="2"/>
  <c r="BH1441" i="2"/>
  <c r="BG1441" i="2"/>
  <c r="BE1441" i="2"/>
  <c r="BD1441" i="2"/>
  <c r="BC1441" i="2"/>
  <c r="BA1441" i="2"/>
  <c r="AZ1441" i="2"/>
  <c r="AX1441" i="2"/>
  <c r="AW1441" i="2"/>
  <c r="AV1441" i="2"/>
  <c r="AU1441" i="2"/>
  <c r="AT1441" i="2"/>
  <c r="AS1441" i="2"/>
  <c r="AR1441" i="2"/>
  <c r="AQ1441" i="2"/>
  <c r="AP1441" i="2"/>
  <c r="AO1441" i="2"/>
  <c r="AN1441" i="2"/>
  <c r="AL1441" i="2"/>
  <c r="AK1441" i="2"/>
  <c r="AI1441" i="2"/>
  <c r="AH1441" i="2"/>
  <c r="AG1441" i="2"/>
  <c r="AF1441" i="2"/>
  <c r="AE1441" i="2"/>
  <c r="AD1441" i="2"/>
  <c r="AC1441" i="2"/>
  <c r="AB1441" i="2"/>
  <c r="Z1441" i="2"/>
  <c r="Y1441" i="2"/>
  <c r="X1441" i="2"/>
  <c r="V1441" i="2"/>
  <c r="U1441" i="2"/>
  <c r="T1441" i="2"/>
  <c r="S1441" i="2"/>
  <c r="R1441" i="2"/>
  <c r="Q1441" i="2"/>
  <c r="O1441" i="2"/>
  <c r="N1441" i="2"/>
  <c r="M1441" i="2"/>
  <c r="BJ1441" i="2"/>
  <c r="BR1440" i="2"/>
  <c r="BS1440" i="2" s="1"/>
  <c r="BP1440" i="2"/>
  <c r="BQ1440" i="2" s="1"/>
  <c r="BM1440" i="2"/>
  <c r="B1440" i="2"/>
  <c r="BR1439" i="2"/>
  <c r="BP1439" i="2"/>
  <c r="BH1439" i="2"/>
  <c r="BG1439" i="2"/>
  <c r="BE1439" i="2"/>
  <c r="BD1439" i="2"/>
  <c r="BC1439" i="2"/>
  <c r="BA1439" i="2"/>
  <c r="AZ1439" i="2"/>
  <c r="AX1439" i="2"/>
  <c r="AW1439" i="2"/>
  <c r="AV1439" i="2"/>
  <c r="AU1439" i="2"/>
  <c r="AT1439" i="2"/>
  <c r="AS1439" i="2"/>
  <c r="AR1439" i="2"/>
  <c r="AQ1439" i="2"/>
  <c r="AP1439" i="2"/>
  <c r="AO1439" i="2"/>
  <c r="AN1439" i="2"/>
  <c r="AL1439" i="2"/>
  <c r="AK1439" i="2"/>
  <c r="AI1439" i="2"/>
  <c r="AH1439" i="2"/>
  <c r="AG1439" i="2"/>
  <c r="AF1439" i="2"/>
  <c r="AE1439" i="2"/>
  <c r="AD1439" i="2"/>
  <c r="AC1439" i="2"/>
  <c r="AB1439" i="2"/>
  <c r="AA1439" i="2"/>
  <c r="Z1439" i="2"/>
  <c r="Y1439" i="2"/>
  <c r="X1439" i="2"/>
  <c r="V1439" i="2"/>
  <c r="U1439" i="2"/>
  <c r="T1439" i="2"/>
  <c r="S1439" i="2"/>
  <c r="R1439" i="2"/>
  <c r="Q1439" i="2"/>
  <c r="P1439" i="2"/>
  <c r="O1439" i="2"/>
  <c r="N1439" i="2"/>
  <c r="M1439" i="2"/>
  <c r="BJ1439" i="2"/>
  <c r="BR1438" i="2"/>
  <c r="BS1438" i="2" s="1"/>
  <c r="BP1438" i="2"/>
  <c r="BQ1438" i="2" s="1"/>
  <c r="BM1438" i="2"/>
  <c r="B1438" i="2"/>
  <c r="BR1437" i="2"/>
  <c r="BP1437" i="2"/>
  <c r="BH1437" i="2"/>
  <c r="BG1437" i="2"/>
  <c r="BE1437" i="2"/>
  <c r="BD1437" i="2"/>
  <c r="BC1437" i="2"/>
  <c r="BA1437" i="2"/>
  <c r="AZ1437" i="2"/>
  <c r="AX1437" i="2"/>
  <c r="AW1437" i="2"/>
  <c r="AV1437" i="2"/>
  <c r="AU1437" i="2"/>
  <c r="AT1437" i="2"/>
  <c r="AS1437" i="2"/>
  <c r="AR1437" i="2"/>
  <c r="AQ1437" i="2"/>
  <c r="AP1437" i="2"/>
  <c r="AO1437" i="2"/>
  <c r="AN1437" i="2"/>
  <c r="AL1437" i="2"/>
  <c r="AK1437" i="2"/>
  <c r="AI1437" i="2"/>
  <c r="AH1437" i="2"/>
  <c r="AG1437" i="2"/>
  <c r="AF1437" i="2"/>
  <c r="AE1437" i="2"/>
  <c r="AD1437" i="2"/>
  <c r="AC1437" i="2"/>
  <c r="AB1437" i="2"/>
  <c r="Z1437" i="2"/>
  <c r="Y1437" i="2"/>
  <c r="X1437" i="2"/>
  <c r="V1437" i="2"/>
  <c r="U1437" i="2"/>
  <c r="T1437" i="2"/>
  <c r="S1437" i="2"/>
  <c r="R1437" i="2"/>
  <c r="Q1437" i="2"/>
  <c r="O1437" i="2"/>
  <c r="N1437" i="2"/>
  <c r="M1437" i="2"/>
  <c r="BJ1437" i="2"/>
  <c r="BR1436" i="2"/>
  <c r="BS1436" i="2" s="1"/>
  <c r="BP1436" i="2"/>
  <c r="BQ1436" i="2" s="1"/>
  <c r="BM1436" i="2"/>
  <c r="B1436" i="2"/>
  <c r="BR1435" i="2"/>
  <c r="BP1435" i="2"/>
  <c r="BH1435" i="2"/>
  <c r="BG1435" i="2"/>
  <c r="BE1435" i="2"/>
  <c r="BD1435" i="2"/>
  <c r="BC1435" i="2"/>
  <c r="BA1435" i="2"/>
  <c r="AZ1435" i="2"/>
  <c r="AX1435" i="2"/>
  <c r="AW1435" i="2"/>
  <c r="AV1435" i="2"/>
  <c r="AU1435" i="2"/>
  <c r="AT1435" i="2"/>
  <c r="AS1435" i="2"/>
  <c r="AR1435" i="2"/>
  <c r="AQ1435" i="2"/>
  <c r="AP1435" i="2"/>
  <c r="AO1435" i="2"/>
  <c r="AN1435" i="2"/>
  <c r="AL1435" i="2"/>
  <c r="AK1435" i="2"/>
  <c r="AI1435" i="2"/>
  <c r="AH1435" i="2"/>
  <c r="AG1435" i="2"/>
  <c r="AF1435" i="2"/>
  <c r="AE1435" i="2"/>
  <c r="AD1435" i="2"/>
  <c r="AC1435" i="2"/>
  <c r="AB1435" i="2"/>
  <c r="Z1435" i="2"/>
  <c r="Y1435" i="2"/>
  <c r="X1435" i="2"/>
  <c r="V1435" i="2"/>
  <c r="U1435" i="2"/>
  <c r="T1435" i="2"/>
  <c r="S1435" i="2"/>
  <c r="R1435" i="2"/>
  <c r="Q1435" i="2"/>
  <c r="O1435" i="2"/>
  <c r="N1435" i="2"/>
  <c r="M1435" i="2"/>
  <c r="BR1434" i="2"/>
  <c r="BS1434" i="2" s="1"/>
  <c r="BP1434" i="2"/>
  <c r="BQ1434" i="2" s="1"/>
  <c r="BM1434" i="2"/>
  <c r="B1434" i="2"/>
  <c r="BR1433" i="2"/>
  <c r="BP1433" i="2"/>
  <c r="BH1433" i="2"/>
  <c r="BG1433" i="2"/>
  <c r="BE1433" i="2"/>
  <c r="BD1433" i="2"/>
  <c r="BC1433" i="2"/>
  <c r="BA1433" i="2"/>
  <c r="AZ1433" i="2"/>
  <c r="AX1433" i="2"/>
  <c r="AW1433" i="2"/>
  <c r="AV1433" i="2"/>
  <c r="AU1433" i="2"/>
  <c r="AT1433" i="2"/>
  <c r="AS1433" i="2"/>
  <c r="AR1433" i="2"/>
  <c r="AQ1433" i="2"/>
  <c r="AP1433" i="2"/>
  <c r="AO1433" i="2"/>
  <c r="AN1433" i="2"/>
  <c r="AL1433" i="2"/>
  <c r="AK1433" i="2"/>
  <c r="AI1433" i="2"/>
  <c r="AH1433" i="2"/>
  <c r="AG1433" i="2"/>
  <c r="AF1433" i="2"/>
  <c r="AE1433" i="2"/>
  <c r="AD1433" i="2"/>
  <c r="AC1433" i="2"/>
  <c r="AB1433" i="2"/>
  <c r="Z1433" i="2"/>
  <c r="Y1433" i="2"/>
  <c r="X1433" i="2"/>
  <c r="V1433" i="2"/>
  <c r="U1433" i="2"/>
  <c r="T1433" i="2"/>
  <c r="S1433" i="2"/>
  <c r="R1433" i="2"/>
  <c r="Q1433" i="2"/>
  <c r="O1433" i="2"/>
  <c r="N1433" i="2"/>
  <c r="M1433" i="2"/>
  <c r="BR1432" i="2"/>
  <c r="BS1432" i="2" s="1"/>
  <c r="BP1432" i="2"/>
  <c r="BQ1432" i="2" s="1"/>
  <c r="BM1432" i="2"/>
  <c r="B1432" i="2"/>
  <c r="BR1431" i="2"/>
  <c r="BP1431" i="2"/>
  <c r="BH1431" i="2"/>
  <c r="BG1431" i="2"/>
  <c r="BE1431" i="2"/>
  <c r="BD1431" i="2"/>
  <c r="BC1431" i="2"/>
  <c r="BA1431" i="2"/>
  <c r="AZ1431" i="2"/>
  <c r="AX1431" i="2"/>
  <c r="AW1431" i="2"/>
  <c r="AV1431" i="2"/>
  <c r="AU1431" i="2"/>
  <c r="AT1431" i="2"/>
  <c r="AS1431" i="2"/>
  <c r="AR1431" i="2"/>
  <c r="AQ1431" i="2"/>
  <c r="AP1431" i="2"/>
  <c r="AO1431" i="2"/>
  <c r="AN1431" i="2"/>
  <c r="AL1431" i="2"/>
  <c r="AK1431" i="2"/>
  <c r="AI1431" i="2"/>
  <c r="AH1431" i="2"/>
  <c r="AG1431" i="2"/>
  <c r="AF1431" i="2"/>
  <c r="AE1431" i="2"/>
  <c r="AD1431" i="2"/>
  <c r="AC1431" i="2"/>
  <c r="AB1431" i="2"/>
  <c r="Z1431" i="2"/>
  <c r="Y1431" i="2"/>
  <c r="X1431" i="2"/>
  <c r="V1431" i="2"/>
  <c r="U1431" i="2"/>
  <c r="T1431" i="2"/>
  <c r="S1431" i="2"/>
  <c r="R1431" i="2"/>
  <c r="Q1431" i="2"/>
  <c r="O1431" i="2"/>
  <c r="N1431" i="2"/>
  <c r="M1431" i="2"/>
  <c r="BJ1431" i="2"/>
  <c r="BR1430" i="2"/>
  <c r="BS1430" i="2" s="1"/>
  <c r="BP1430" i="2"/>
  <c r="BQ1430" i="2" s="1"/>
  <c r="BM1430" i="2"/>
  <c r="B1430" i="2"/>
  <c r="BJ1435" i="2"/>
  <c r="BJ1433" i="2"/>
  <c r="BH538" i="2"/>
  <c r="BG538" i="2"/>
  <c r="BE538" i="2"/>
  <c r="BD538" i="2"/>
  <c r="BA538" i="2"/>
  <c r="AZ538" i="2"/>
  <c r="K538" i="2"/>
  <c r="BR538" i="2" s="1"/>
  <c r="J538" i="2"/>
  <c r="BP538" i="2" s="1"/>
  <c r="I538" i="2"/>
  <c r="H538" i="2"/>
  <c r="G538" i="2"/>
  <c r="BJ538" i="2" s="1"/>
  <c r="BR537" i="2"/>
  <c r="BS537" i="2" s="1"/>
  <c r="BP537" i="2"/>
  <c r="BQ537" i="2" s="1"/>
  <c r="BM537" i="2"/>
  <c r="B537" i="2"/>
  <c r="BH532" i="2"/>
  <c r="BG532" i="2"/>
  <c r="BE532" i="2"/>
  <c r="BD532" i="2"/>
  <c r="BC532" i="2"/>
  <c r="BA532" i="2"/>
  <c r="AZ532" i="2"/>
  <c r="K532" i="2"/>
  <c r="BR532" i="2" s="1"/>
  <c r="J532" i="2"/>
  <c r="BP532" i="2" s="1"/>
  <c r="I532" i="2"/>
  <c r="H532" i="2"/>
  <c r="G532" i="2"/>
  <c r="BJ532" i="2" s="1"/>
  <c r="BR531" i="2"/>
  <c r="BS531" i="2" s="1"/>
  <c r="BP531" i="2"/>
  <c r="BQ531" i="2" s="1"/>
  <c r="BM531" i="2"/>
  <c r="B531" i="2"/>
  <c r="BH544" i="2"/>
  <c r="BG544" i="2"/>
  <c r="BE544" i="2"/>
  <c r="BD544" i="2"/>
  <c r="BA544" i="2"/>
  <c r="AZ544" i="2"/>
  <c r="K544" i="2"/>
  <c r="BR544" i="2" s="1"/>
  <c r="J544" i="2"/>
  <c r="BP544" i="2" s="1"/>
  <c r="I544" i="2"/>
  <c r="H544" i="2"/>
  <c r="G544" i="2"/>
  <c r="BR543" i="2"/>
  <c r="BS543" i="2" s="1"/>
  <c r="BP543" i="2"/>
  <c r="BQ543" i="2" s="1"/>
  <c r="BM543" i="2"/>
  <c r="B543" i="2"/>
  <c r="BH346" i="2"/>
  <c r="BG346" i="2"/>
  <c r="BE346" i="2"/>
  <c r="BD346" i="2"/>
  <c r="BC346" i="2"/>
  <c r="BA346" i="2"/>
  <c r="AZ346" i="2"/>
  <c r="B345" i="2"/>
  <c r="BH334" i="2"/>
  <c r="BG334" i="2"/>
  <c r="BE334" i="2"/>
  <c r="BD334" i="2"/>
  <c r="BC334" i="2"/>
  <c r="BA334" i="2"/>
  <c r="AZ334" i="2"/>
  <c r="B333" i="2"/>
  <c r="BH340" i="2"/>
  <c r="BG340" i="2"/>
  <c r="BE340" i="2"/>
  <c r="BD340" i="2"/>
  <c r="BC340" i="2"/>
  <c r="BA340" i="2"/>
  <c r="AZ340" i="2"/>
  <c r="B339" i="2"/>
  <c r="BH133" i="2"/>
  <c r="BG133" i="2"/>
  <c r="BE133" i="2"/>
  <c r="BD133" i="2"/>
  <c r="BC133" i="2"/>
  <c r="BA133" i="2"/>
  <c r="AZ133" i="2"/>
  <c r="B132" i="2"/>
  <c r="BH127" i="2"/>
  <c r="BG127" i="2"/>
  <c r="BE127" i="2"/>
  <c r="BD127" i="2"/>
  <c r="BC127" i="2"/>
  <c r="BA127" i="2"/>
  <c r="AZ127" i="2"/>
  <c r="B126" i="2"/>
  <c r="BH121" i="2"/>
  <c r="BG121" i="2"/>
  <c r="BE121" i="2"/>
  <c r="BD121" i="2"/>
  <c r="BC121" i="2"/>
  <c r="BA121" i="2"/>
  <c r="AZ121" i="2"/>
  <c r="B120" i="2"/>
  <c r="Y345" i="2"/>
  <c r="Y346" i="2" s="1"/>
  <c r="Y333" i="2"/>
  <c r="Y334" i="2" s="1"/>
  <c r="N333" i="2"/>
  <c r="N334" i="2" s="1"/>
  <c r="N132" i="2"/>
  <c r="N133" i="2" s="1"/>
  <c r="Y126" i="2"/>
  <c r="Y127" i="2" s="1"/>
  <c r="Y120" i="2"/>
  <c r="Y121" i="2" s="1"/>
  <c r="N120" i="2"/>
  <c r="N121" i="2" s="1"/>
  <c r="BR1314" i="2"/>
  <c r="BP1314" i="2"/>
  <c r="BH1314" i="2"/>
  <c r="BG1314" i="2"/>
  <c r="BE1314" i="2"/>
  <c r="BD1314" i="2"/>
  <c r="BC1314" i="2"/>
  <c r="BA1314" i="2"/>
  <c r="AZ1314" i="2"/>
  <c r="AX1314" i="2"/>
  <c r="AW1314" i="2"/>
  <c r="AV1314" i="2"/>
  <c r="AU1314" i="2"/>
  <c r="AT1314" i="2"/>
  <c r="AS1314" i="2"/>
  <c r="AR1314" i="2"/>
  <c r="AQ1314" i="2"/>
  <c r="AP1314" i="2"/>
  <c r="AO1314" i="2"/>
  <c r="AN1314" i="2"/>
  <c r="AL1314" i="2"/>
  <c r="AK1314" i="2"/>
  <c r="AI1314" i="2"/>
  <c r="AH1314" i="2"/>
  <c r="AG1314" i="2"/>
  <c r="AF1314" i="2"/>
  <c r="Z1314" i="2"/>
  <c r="Y1314" i="2"/>
  <c r="V1314" i="2"/>
  <c r="U1314" i="2"/>
  <c r="O1314" i="2"/>
  <c r="N1314" i="2"/>
  <c r="BR1313" i="2"/>
  <c r="BS1313" i="2" s="1"/>
  <c r="BP1313" i="2"/>
  <c r="BQ1313" i="2" s="1"/>
  <c r="BM1313" i="2"/>
  <c r="B1313" i="2"/>
  <c r="BR1312" i="2"/>
  <c r="BP1312" i="2"/>
  <c r="BH1312" i="2"/>
  <c r="BG1312" i="2"/>
  <c r="BE1312" i="2"/>
  <c r="BD1312" i="2"/>
  <c r="BC1312" i="2"/>
  <c r="BA1312" i="2"/>
  <c r="AZ1312" i="2"/>
  <c r="AX1312" i="2"/>
  <c r="AW1312" i="2"/>
  <c r="AV1312" i="2"/>
  <c r="AU1312" i="2"/>
  <c r="AT1312" i="2"/>
  <c r="AS1312" i="2"/>
  <c r="AR1312" i="2"/>
  <c r="AQ1312" i="2"/>
  <c r="AP1312" i="2"/>
  <c r="AO1312" i="2"/>
  <c r="AN1312" i="2"/>
  <c r="AL1312" i="2"/>
  <c r="AK1312" i="2"/>
  <c r="AI1312" i="2"/>
  <c r="AH1312" i="2"/>
  <c r="AG1312" i="2"/>
  <c r="AF1312" i="2"/>
  <c r="AC1312" i="2"/>
  <c r="AB1312" i="2"/>
  <c r="Z1312" i="2"/>
  <c r="V1312" i="2"/>
  <c r="U1312" i="2"/>
  <c r="O1312" i="2"/>
  <c r="BR1311" i="2"/>
  <c r="BS1311" i="2" s="1"/>
  <c r="BP1311" i="2"/>
  <c r="BQ1311" i="2" s="1"/>
  <c r="BM1311" i="2"/>
  <c r="B1311" i="2"/>
  <c r="BR1310" i="2"/>
  <c r="BP1310" i="2"/>
  <c r="BH1310" i="2"/>
  <c r="BG1310" i="2"/>
  <c r="BE1310" i="2"/>
  <c r="BD1310" i="2"/>
  <c r="BC1310" i="2"/>
  <c r="BA1310" i="2"/>
  <c r="AZ1310" i="2"/>
  <c r="AX1310" i="2"/>
  <c r="AW1310" i="2"/>
  <c r="AV1310" i="2"/>
  <c r="AU1310" i="2"/>
  <c r="AT1310" i="2"/>
  <c r="AS1310" i="2"/>
  <c r="AR1310" i="2"/>
  <c r="AQ1310" i="2"/>
  <c r="AP1310" i="2"/>
  <c r="AO1310" i="2"/>
  <c r="AN1310" i="2"/>
  <c r="AL1310" i="2"/>
  <c r="AK1310" i="2"/>
  <c r="AI1310" i="2"/>
  <c r="AH1310" i="2"/>
  <c r="AG1310" i="2"/>
  <c r="AF1310" i="2"/>
  <c r="AD1310" i="2"/>
  <c r="AC1310" i="2"/>
  <c r="AB1310" i="2"/>
  <c r="Z1310" i="2"/>
  <c r="Y1310" i="2"/>
  <c r="X1310" i="2"/>
  <c r="V1310" i="2"/>
  <c r="U1310" i="2"/>
  <c r="S1310" i="2"/>
  <c r="R1310" i="2"/>
  <c r="Q1310" i="2"/>
  <c r="O1310" i="2"/>
  <c r="N1310" i="2"/>
  <c r="H1310" i="2"/>
  <c r="G1310" i="2"/>
  <c r="BJ1310" i="2" s="1"/>
  <c r="BR1309" i="2"/>
  <c r="BS1309" i="2" s="1"/>
  <c r="BP1309" i="2"/>
  <c r="BQ1309" i="2" s="1"/>
  <c r="BM1309" i="2"/>
  <c r="B1309" i="2"/>
  <c r="BR1308" i="2"/>
  <c r="BP1308" i="2"/>
  <c r="BH1308" i="2"/>
  <c r="BG1308" i="2"/>
  <c r="BE1308" i="2"/>
  <c r="BD1308" i="2"/>
  <c r="BC1308" i="2"/>
  <c r="BA1308" i="2"/>
  <c r="AZ1308" i="2"/>
  <c r="AX1308" i="2"/>
  <c r="AW1308" i="2"/>
  <c r="AV1308" i="2"/>
  <c r="AU1308" i="2"/>
  <c r="AT1308" i="2"/>
  <c r="AS1308" i="2"/>
  <c r="AR1308" i="2"/>
  <c r="AQ1308" i="2"/>
  <c r="AP1308" i="2"/>
  <c r="AO1308" i="2"/>
  <c r="AN1308" i="2"/>
  <c r="AL1308" i="2"/>
  <c r="AK1308" i="2"/>
  <c r="AI1308" i="2"/>
  <c r="AH1308" i="2"/>
  <c r="AG1308" i="2"/>
  <c r="AF1308" i="2"/>
  <c r="AE1308" i="2"/>
  <c r="AD1308" i="2"/>
  <c r="AC1308" i="2"/>
  <c r="AB1308" i="2"/>
  <c r="Z1308" i="2"/>
  <c r="Y1308" i="2"/>
  <c r="U1308" i="2"/>
  <c r="T1308" i="2"/>
  <c r="Q1308" i="2"/>
  <c r="O1308" i="2"/>
  <c r="N1308" i="2"/>
  <c r="H1308" i="2"/>
  <c r="G1308" i="2"/>
  <c r="BR1307" i="2"/>
  <c r="BS1307" i="2" s="1"/>
  <c r="BP1307" i="2"/>
  <c r="BQ1307" i="2" s="1"/>
  <c r="BM1307" i="2"/>
  <c r="B1307" i="2"/>
  <c r="BR1383" i="2"/>
  <c r="BP1383" i="2"/>
  <c r="BH1383" i="2"/>
  <c r="BG1383" i="2"/>
  <c r="BE1383" i="2"/>
  <c r="BD1383" i="2"/>
  <c r="BC1383" i="2"/>
  <c r="BA1383" i="2"/>
  <c r="AZ1383" i="2"/>
  <c r="AX1383" i="2"/>
  <c r="AW1383" i="2"/>
  <c r="AV1383" i="2"/>
  <c r="AU1383" i="2"/>
  <c r="AT1383" i="2"/>
  <c r="AS1383" i="2"/>
  <c r="AR1383" i="2"/>
  <c r="AQ1383" i="2"/>
  <c r="AP1383" i="2"/>
  <c r="AO1383" i="2"/>
  <c r="AN1383" i="2"/>
  <c r="AL1383" i="2"/>
  <c r="AK1383" i="2"/>
  <c r="AI1383" i="2"/>
  <c r="AH1383" i="2"/>
  <c r="AG1383" i="2"/>
  <c r="AF1383" i="2"/>
  <c r="AE1383" i="2"/>
  <c r="AD1383" i="2"/>
  <c r="AC1383" i="2"/>
  <c r="AB1383" i="2"/>
  <c r="Z1383" i="2"/>
  <c r="Y1383" i="2"/>
  <c r="X1383" i="2"/>
  <c r="V1383" i="2"/>
  <c r="U1383" i="2"/>
  <c r="T1383" i="2"/>
  <c r="S1383" i="2"/>
  <c r="R1383" i="2"/>
  <c r="Q1383" i="2"/>
  <c r="O1383" i="2"/>
  <c r="N1383" i="2"/>
  <c r="M1383" i="2"/>
  <c r="H1383" i="2"/>
  <c r="G1383" i="2"/>
  <c r="BJ1383" i="2" s="1"/>
  <c r="BR1382" i="2"/>
  <c r="BS1382" i="2" s="1"/>
  <c r="BP1382" i="2"/>
  <c r="BQ1382" i="2" s="1"/>
  <c r="BM1382" i="2"/>
  <c r="B1382" i="2"/>
  <c r="BR1107" i="2"/>
  <c r="BP1107" i="2"/>
  <c r="BH1107" i="2"/>
  <c r="BG1107" i="2"/>
  <c r="BE1107" i="2"/>
  <c r="BD1107" i="2"/>
  <c r="BC1107" i="2"/>
  <c r="BA1107" i="2"/>
  <c r="AZ1107" i="2"/>
  <c r="AX1107" i="2"/>
  <c r="AW1107" i="2"/>
  <c r="AV1107" i="2"/>
  <c r="AU1107" i="2"/>
  <c r="AT1107" i="2"/>
  <c r="AS1107" i="2"/>
  <c r="AR1107" i="2"/>
  <c r="AQ1107" i="2"/>
  <c r="AP1107" i="2"/>
  <c r="AO1107" i="2"/>
  <c r="AN1107" i="2"/>
  <c r="AL1107" i="2"/>
  <c r="AK1107" i="2"/>
  <c r="AI1107" i="2"/>
  <c r="AH1107" i="2"/>
  <c r="AG1107" i="2"/>
  <c r="AF1107" i="2"/>
  <c r="AE1107" i="2"/>
  <c r="AD1107" i="2"/>
  <c r="AC1107" i="2"/>
  <c r="AB1107" i="2"/>
  <c r="Z1107" i="2"/>
  <c r="Y1107" i="2"/>
  <c r="X1107" i="2"/>
  <c r="V1107" i="2"/>
  <c r="U1107" i="2"/>
  <c r="T1107" i="2"/>
  <c r="S1107" i="2"/>
  <c r="R1107" i="2"/>
  <c r="Q1107" i="2"/>
  <c r="O1107" i="2"/>
  <c r="N1107" i="2"/>
  <c r="M1107" i="2"/>
  <c r="H1107" i="2"/>
  <c r="G1107" i="2"/>
  <c r="BJ1107" i="2" s="1"/>
  <c r="BR1106" i="2"/>
  <c r="BS1106" i="2" s="1"/>
  <c r="BP1106" i="2"/>
  <c r="BQ1106" i="2" s="1"/>
  <c r="BM1106" i="2"/>
  <c r="B1106" i="2"/>
  <c r="BH518" i="2"/>
  <c r="BG518" i="2"/>
  <c r="BE518" i="2"/>
  <c r="BD518" i="2"/>
  <c r="BC518" i="2"/>
  <c r="BA518" i="2"/>
  <c r="AZ518" i="2"/>
  <c r="K518" i="2"/>
  <c r="BR518" i="2" s="1"/>
  <c r="J518" i="2"/>
  <c r="BP518" i="2" s="1"/>
  <c r="I518" i="2"/>
  <c r="H518" i="2"/>
  <c r="G518" i="2"/>
  <c r="BJ518" i="2" s="1"/>
  <c r="BR517" i="2"/>
  <c r="BS517" i="2" s="1"/>
  <c r="BP517" i="2"/>
  <c r="BQ517" i="2" s="1"/>
  <c r="BM517" i="2"/>
  <c r="B517" i="2"/>
  <c r="BH526" i="2"/>
  <c r="BG526" i="2"/>
  <c r="BE526" i="2"/>
  <c r="BD526" i="2"/>
  <c r="BC526" i="2"/>
  <c r="BA526" i="2"/>
  <c r="AZ526" i="2"/>
  <c r="K526" i="2"/>
  <c r="BR526" i="2" s="1"/>
  <c r="J526" i="2"/>
  <c r="BP526" i="2" s="1"/>
  <c r="I526" i="2"/>
  <c r="H526" i="2"/>
  <c r="G526" i="2"/>
  <c r="BJ526" i="2" s="1"/>
  <c r="BR525" i="2"/>
  <c r="BS525" i="2" s="1"/>
  <c r="BP525" i="2"/>
  <c r="BQ525" i="2" s="1"/>
  <c r="BM525" i="2"/>
  <c r="B525" i="2"/>
  <c r="BH628" i="2"/>
  <c r="BG628" i="2"/>
  <c r="BE628" i="2"/>
  <c r="BD628" i="2"/>
  <c r="BC628" i="2"/>
  <c r="BA628" i="2"/>
  <c r="AZ628" i="2"/>
  <c r="K628" i="2"/>
  <c r="BR628" i="2" s="1"/>
  <c r="I628" i="2"/>
  <c r="J628" i="2"/>
  <c r="BP628" i="2" s="1"/>
  <c r="H628" i="2"/>
  <c r="G628" i="2"/>
  <c r="BJ628" i="2" s="1"/>
  <c r="BR627" i="2"/>
  <c r="BS627" i="2" s="1"/>
  <c r="BP627" i="2"/>
  <c r="BQ627" i="2" s="1"/>
  <c r="BM627" i="2"/>
  <c r="B627" i="2"/>
  <c r="BH542" i="2"/>
  <c r="BG542" i="2"/>
  <c r="BE542" i="2"/>
  <c r="BD542" i="2"/>
  <c r="BA542" i="2"/>
  <c r="AZ542" i="2"/>
  <c r="K542" i="2"/>
  <c r="BR542" i="2" s="1"/>
  <c r="J542" i="2"/>
  <c r="BP542" i="2" s="1"/>
  <c r="I542" i="2"/>
  <c r="H542" i="2"/>
  <c r="G542" i="2"/>
  <c r="BJ542" i="2" s="1"/>
  <c r="BR541" i="2"/>
  <c r="BS541" i="2" s="1"/>
  <c r="BP541" i="2"/>
  <c r="BQ541" i="2" s="1"/>
  <c r="BM541" i="2"/>
  <c r="B541" i="2"/>
  <c r="BH328" i="2"/>
  <c r="BG328" i="2"/>
  <c r="BE328" i="2"/>
  <c r="BD328" i="2"/>
  <c r="BC328" i="2"/>
  <c r="BA328" i="2"/>
  <c r="AZ328" i="2"/>
  <c r="B327" i="2"/>
  <c r="BH426" i="2"/>
  <c r="BG426" i="2"/>
  <c r="BE426" i="2"/>
  <c r="BD426" i="2"/>
  <c r="BC426" i="2"/>
  <c r="BA426" i="2"/>
  <c r="AZ426" i="2"/>
  <c r="B425" i="2"/>
  <c r="BH320" i="2"/>
  <c r="BG320" i="2"/>
  <c r="BE320" i="2"/>
  <c r="BD320" i="2"/>
  <c r="BC320" i="2"/>
  <c r="BA320" i="2"/>
  <c r="AZ320" i="2"/>
  <c r="B319" i="2"/>
  <c r="BH344" i="2"/>
  <c r="BG344" i="2"/>
  <c r="BE344" i="2"/>
  <c r="BD344" i="2"/>
  <c r="BC344" i="2"/>
  <c r="BA344" i="2"/>
  <c r="AZ344" i="2"/>
  <c r="B343" i="2"/>
  <c r="N327" i="2"/>
  <c r="N328" i="2" s="1"/>
  <c r="Y327" i="2"/>
  <c r="Y328" i="2" s="1"/>
  <c r="Y425" i="2"/>
  <c r="Y426" i="2" s="1"/>
  <c r="N425" i="2"/>
  <c r="N426" i="2" s="1"/>
  <c r="N343" i="2"/>
  <c r="N344" i="2" s="1"/>
  <c r="Y343" i="2"/>
  <c r="Y344" i="2" s="1"/>
  <c r="BH131" i="2"/>
  <c r="BG131" i="2"/>
  <c r="BE131" i="2"/>
  <c r="BD131" i="2"/>
  <c r="BC131" i="2"/>
  <c r="BA131" i="2"/>
  <c r="AZ131" i="2"/>
  <c r="B130" i="2"/>
  <c r="Y130" i="2"/>
  <c r="Y131" i="2" s="1"/>
  <c r="N130" i="2"/>
  <c r="N131" i="2" s="1"/>
  <c r="BR975" i="2"/>
  <c r="BP975" i="2"/>
  <c r="BH975" i="2"/>
  <c r="BG975" i="2"/>
  <c r="BE975" i="2"/>
  <c r="BD975" i="2"/>
  <c r="BC975" i="2"/>
  <c r="BA975" i="2"/>
  <c r="AZ975" i="2"/>
  <c r="AX975" i="2"/>
  <c r="AW975" i="2"/>
  <c r="AV975" i="2"/>
  <c r="AU975" i="2"/>
  <c r="AT975" i="2"/>
  <c r="AS975" i="2"/>
  <c r="AR975" i="2"/>
  <c r="AQ975" i="2"/>
  <c r="AP975" i="2"/>
  <c r="AO975" i="2"/>
  <c r="AN975" i="2"/>
  <c r="AL975" i="2"/>
  <c r="AK975" i="2"/>
  <c r="AI975" i="2"/>
  <c r="AH975" i="2"/>
  <c r="AG975" i="2"/>
  <c r="AF975" i="2"/>
  <c r="AE975" i="2"/>
  <c r="AD975" i="2"/>
  <c r="AC975" i="2"/>
  <c r="AB975" i="2"/>
  <c r="Z975" i="2"/>
  <c r="Y975" i="2"/>
  <c r="X975" i="2"/>
  <c r="V975" i="2"/>
  <c r="U975" i="2"/>
  <c r="T975" i="2"/>
  <c r="S975" i="2"/>
  <c r="R975" i="2"/>
  <c r="Q975" i="2"/>
  <c r="O975" i="2"/>
  <c r="N975" i="2"/>
  <c r="M975" i="2"/>
  <c r="H975" i="2"/>
  <c r="G975" i="2"/>
  <c r="BJ975" i="2" s="1"/>
  <c r="BR974" i="2"/>
  <c r="BS974" i="2" s="1"/>
  <c r="BP974" i="2"/>
  <c r="BQ974" i="2" s="1"/>
  <c r="BM974" i="2"/>
  <c r="B974" i="2"/>
  <c r="BR901" i="2"/>
  <c r="BP901" i="2"/>
  <c r="BH901" i="2"/>
  <c r="BG901" i="2"/>
  <c r="BE901" i="2"/>
  <c r="BD901" i="2"/>
  <c r="BC901" i="2"/>
  <c r="BA901" i="2"/>
  <c r="AZ901" i="2"/>
  <c r="AX901" i="2"/>
  <c r="AW901" i="2"/>
  <c r="AV901" i="2"/>
  <c r="AU901" i="2"/>
  <c r="AT901" i="2"/>
  <c r="AS901" i="2"/>
  <c r="AR901" i="2"/>
  <c r="AQ901" i="2"/>
  <c r="AP901" i="2"/>
  <c r="AO901" i="2"/>
  <c r="AN901" i="2"/>
  <c r="AL901" i="2"/>
  <c r="AK901" i="2"/>
  <c r="AI901" i="2"/>
  <c r="AH901" i="2"/>
  <c r="AG901" i="2"/>
  <c r="AF901" i="2"/>
  <c r="AE901" i="2"/>
  <c r="AD901" i="2"/>
  <c r="AC901" i="2"/>
  <c r="AB901" i="2"/>
  <c r="Z901" i="2"/>
  <c r="Y901" i="2"/>
  <c r="X901" i="2"/>
  <c r="V901" i="2"/>
  <c r="U901" i="2"/>
  <c r="T901" i="2"/>
  <c r="S901" i="2"/>
  <c r="R901" i="2"/>
  <c r="Q901" i="2"/>
  <c r="O901" i="2"/>
  <c r="N901" i="2"/>
  <c r="M901" i="2"/>
  <c r="H901" i="2"/>
  <c r="G901" i="2"/>
  <c r="BJ901" i="2" s="1"/>
  <c r="BR900" i="2"/>
  <c r="BS900" i="2" s="1"/>
  <c r="BP900" i="2"/>
  <c r="BQ900" i="2" s="1"/>
  <c r="BM900" i="2"/>
  <c r="B900" i="2"/>
  <c r="BR899" i="2"/>
  <c r="BP899" i="2"/>
  <c r="BH899" i="2"/>
  <c r="BG899" i="2"/>
  <c r="BE899" i="2"/>
  <c r="BD899" i="2"/>
  <c r="BC899" i="2"/>
  <c r="BA899" i="2"/>
  <c r="AZ899" i="2"/>
  <c r="AX899" i="2"/>
  <c r="AW899" i="2"/>
  <c r="AV899" i="2"/>
  <c r="AU899" i="2"/>
  <c r="AT899" i="2"/>
  <c r="AS899" i="2"/>
  <c r="AR899" i="2"/>
  <c r="AQ899" i="2"/>
  <c r="AP899" i="2"/>
  <c r="AO899" i="2"/>
  <c r="AN899" i="2"/>
  <c r="AL899" i="2"/>
  <c r="AK899" i="2"/>
  <c r="AI899" i="2"/>
  <c r="AH899" i="2"/>
  <c r="AG899" i="2"/>
  <c r="AF899" i="2"/>
  <c r="AE899" i="2"/>
  <c r="AD899" i="2"/>
  <c r="AC899" i="2"/>
  <c r="AB899" i="2"/>
  <c r="Z899" i="2"/>
  <c r="Y899" i="2"/>
  <c r="X899" i="2"/>
  <c r="V899" i="2"/>
  <c r="U899" i="2"/>
  <c r="T899" i="2"/>
  <c r="S899" i="2"/>
  <c r="R899" i="2"/>
  <c r="Q899" i="2"/>
  <c r="O899" i="2"/>
  <c r="N899" i="2"/>
  <c r="M899" i="2"/>
  <c r="H899" i="2"/>
  <c r="G899" i="2"/>
  <c r="BJ899" i="2" s="1"/>
  <c r="BR898" i="2"/>
  <c r="BS898" i="2" s="1"/>
  <c r="BP898" i="2"/>
  <c r="BQ898" i="2" s="1"/>
  <c r="BM898" i="2"/>
  <c r="B898" i="2"/>
  <c r="BR891" i="2"/>
  <c r="BP891" i="2"/>
  <c r="BH891" i="2"/>
  <c r="BG891" i="2"/>
  <c r="BE891" i="2"/>
  <c r="BD891" i="2"/>
  <c r="BC891" i="2"/>
  <c r="BA891" i="2"/>
  <c r="AZ891" i="2"/>
  <c r="AX891" i="2"/>
  <c r="AW891" i="2"/>
  <c r="AV891" i="2"/>
  <c r="AU891" i="2"/>
  <c r="AT891" i="2"/>
  <c r="AS891" i="2"/>
  <c r="AR891" i="2"/>
  <c r="AQ891" i="2"/>
  <c r="AP891" i="2"/>
  <c r="AO891" i="2"/>
  <c r="AN891" i="2"/>
  <c r="AL891" i="2"/>
  <c r="AK891" i="2"/>
  <c r="AI891" i="2"/>
  <c r="AH891" i="2"/>
  <c r="AG891" i="2"/>
  <c r="AF891" i="2"/>
  <c r="AE891" i="2"/>
  <c r="AD891" i="2"/>
  <c r="AC891" i="2"/>
  <c r="AB891" i="2"/>
  <c r="Z891" i="2"/>
  <c r="Y891" i="2"/>
  <c r="X891" i="2"/>
  <c r="V891" i="2"/>
  <c r="U891" i="2"/>
  <c r="T891" i="2"/>
  <c r="S891" i="2"/>
  <c r="R891" i="2"/>
  <c r="Q891" i="2"/>
  <c r="O891" i="2"/>
  <c r="N891" i="2"/>
  <c r="M891" i="2"/>
  <c r="H891" i="2"/>
  <c r="G891" i="2"/>
  <c r="BJ891" i="2" s="1"/>
  <c r="BR890" i="2"/>
  <c r="BS890" i="2" s="1"/>
  <c r="BP890" i="2"/>
  <c r="BQ890" i="2" s="1"/>
  <c r="BM890" i="2"/>
  <c r="B890" i="2"/>
  <c r="BR889" i="2"/>
  <c r="BP889" i="2"/>
  <c r="BH889" i="2"/>
  <c r="BG889" i="2"/>
  <c r="BE889" i="2"/>
  <c r="BD889" i="2"/>
  <c r="BC889" i="2"/>
  <c r="BA889" i="2"/>
  <c r="AZ889" i="2"/>
  <c r="AX889" i="2"/>
  <c r="AW889" i="2"/>
  <c r="AV889" i="2"/>
  <c r="AU889" i="2"/>
  <c r="AT889" i="2"/>
  <c r="AS889" i="2"/>
  <c r="AR889" i="2"/>
  <c r="AQ889" i="2"/>
  <c r="AP889" i="2"/>
  <c r="AO889" i="2"/>
  <c r="AN889" i="2"/>
  <c r="AL889" i="2"/>
  <c r="AK889" i="2"/>
  <c r="AI889" i="2"/>
  <c r="AH889" i="2"/>
  <c r="AG889" i="2"/>
  <c r="AF889" i="2"/>
  <c r="AE889" i="2"/>
  <c r="AD889" i="2"/>
  <c r="AC889" i="2"/>
  <c r="AB889" i="2"/>
  <c r="Z889" i="2"/>
  <c r="Y889" i="2"/>
  <c r="X889" i="2"/>
  <c r="V889" i="2"/>
  <c r="U889" i="2"/>
  <c r="T889" i="2"/>
  <c r="S889" i="2"/>
  <c r="R889" i="2"/>
  <c r="Q889" i="2"/>
  <c r="O889" i="2"/>
  <c r="N889" i="2"/>
  <c r="M889" i="2"/>
  <c r="H889" i="2"/>
  <c r="G889" i="2"/>
  <c r="BJ889" i="2" s="1"/>
  <c r="BR888" i="2"/>
  <c r="BS888" i="2" s="1"/>
  <c r="BP888" i="2"/>
  <c r="BQ888" i="2" s="1"/>
  <c r="BM888" i="2"/>
  <c r="B888" i="2"/>
  <c r="BR887" i="2"/>
  <c r="BP887" i="2"/>
  <c r="BH887" i="2"/>
  <c r="BG887" i="2"/>
  <c r="BE887" i="2"/>
  <c r="BD887" i="2"/>
  <c r="BC887" i="2"/>
  <c r="BA887" i="2"/>
  <c r="AZ887" i="2"/>
  <c r="AX887" i="2"/>
  <c r="AW887" i="2"/>
  <c r="AV887" i="2"/>
  <c r="AU887" i="2"/>
  <c r="AT887" i="2"/>
  <c r="AS887" i="2"/>
  <c r="AR887" i="2"/>
  <c r="AQ887" i="2"/>
  <c r="AP887" i="2"/>
  <c r="AO887" i="2"/>
  <c r="AN887" i="2"/>
  <c r="AL887" i="2"/>
  <c r="AK887" i="2"/>
  <c r="AI887" i="2"/>
  <c r="AH887" i="2"/>
  <c r="AG887" i="2"/>
  <c r="AF887" i="2"/>
  <c r="AE887" i="2"/>
  <c r="AD887" i="2"/>
  <c r="AC887" i="2"/>
  <c r="AB887" i="2"/>
  <c r="Z887" i="2"/>
  <c r="Y887" i="2"/>
  <c r="X887" i="2"/>
  <c r="V887" i="2"/>
  <c r="U887" i="2"/>
  <c r="T887" i="2"/>
  <c r="S887" i="2"/>
  <c r="R887" i="2"/>
  <c r="Q887" i="2"/>
  <c r="O887" i="2"/>
  <c r="N887" i="2"/>
  <c r="M887" i="2"/>
  <c r="H887" i="2"/>
  <c r="G887" i="2"/>
  <c r="BJ887" i="2" s="1"/>
  <c r="BR886" i="2"/>
  <c r="BS886" i="2" s="1"/>
  <c r="BP886" i="2"/>
  <c r="BQ886" i="2" s="1"/>
  <c r="BM886" i="2"/>
  <c r="B886" i="2"/>
  <c r="BR873" i="2"/>
  <c r="BP873" i="2"/>
  <c r="BH873" i="2"/>
  <c r="BG873" i="2"/>
  <c r="BE873" i="2"/>
  <c r="BD873" i="2"/>
  <c r="BC873" i="2"/>
  <c r="BA873" i="2"/>
  <c r="AZ873" i="2"/>
  <c r="AX873" i="2"/>
  <c r="AW873" i="2"/>
  <c r="AV873" i="2"/>
  <c r="AU873" i="2"/>
  <c r="AT873" i="2"/>
  <c r="AS873" i="2"/>
  <c r="AR873" i="2"/>
  <c r="AQ873" i="2"/>
  <c r="AP873" i="2"/>
  <c r="AO873" i="2"/>
  <c r="AN873" i="2"/>
  <c r="AL873" i="2"/>
  <c r="AK873" i="2"/>
  <c r="AI873" i="2"/>
  <c r="AH873" i="2"/>
  <c r="AG873" i="2"/>
  <c r="AF873" i="2"/>
  <c r="AE873" i="2"/>
  <c r="AD873" i="2"/>
  <c r="AC873" i="2"/>
  <c r="AB873" i="2"/>
  <c r="Z873" i="2"/>
  <c r="Y873" i="2"/>
  <c r="X873" i="2"/>
  <c r="V873" i="2"/>
  <c r="U873" i="2"/>
  <c r="T873" i="2"/>
  <c r="S873" i="2"/>
  <c r="R873" i="2"/>
  <c r="Q873" i="2"/>
  <c r="O873" i="2"/>
  <c r="N873" i="2"/>
  <c r="M873" i="2"/>
  <c r="H873" i="2"/>
  <c r="G873" i="2"/>
  <c r="BJ873" i="2" s="1"/>
  <c r="BR872" i="2"/>
  <c r="BS872" i="2" s="1"/>
  <c r="BP872" i="2"/>
  <c r="BQ872" i="2" s="1"/>
  <c r="BM872" i="2"/>
  <c r="B872" i="2"/>
  <c r="BR871" i="2"/>
  <c r="BP871" i="2"/>
  <c r="BH871" i="2"/>
  <c r="BG871" i="2"/>
  <c r="BE871" i="2"/>
  <c r="BD871" i="2"/>
  <c r="BC871" i="2"/>
  <c r="BA871" i="2"/>
  <c r="AZ871" i="2"/>
  <c r="AX871" i="2"/>
  <c r="AW871" i="2"/>
  <c r="AV871" i="2"/>
  <c r="AU871" i="2"/>
  <c r="AT871" i="2"/>
  <c r="AS871" i="2"/>
  <c r="AR871" i="2"/>
  <c r="AQ871" i="2"/>
  <c r="AP871" i="2"/>
  <c r="AO871" i="2"/>
  <c r="AN871" i="2"/>
  <c r="AL871" i="2"/>
  <c r="AK871" i="2"/>
  <c r="AI871" i="2"/>
  <c r="AH871" i="2"/>
  <c r="AG871" i="2"/>
  <c r="AF871" i="2"/>
  <c r="AE871" i="2"/>
  <c r="AD871" i="2"/>
  <c r="AC871" i="2"/>
  <c r="AB871" i="2"/>
  <c r="Z871" i="2"/>
  <c r="Y871" i="2"/>
  <c r="X871" i="2"/>
  <c r="V871" i="2"/>
  <c r="U871" i="2"/>
  <c r="T871" i="2"/>
  <c r="S871" i="2"/>
  <c r="R871" i="2"/>
  <c r="Q871" i="2"/>
  <c r="O871" i="2"/>
  <c r="N871" i="2"/>
  <c r="M871" i="2"/>
  <c r="H871" i="2"/>
  <c r="G871" i="2"/>
  <c r="BJ871" i="2" s="1"/>
  <c r="BR870" i="2"/>
  <c r="BS870" i="2" s="1"/>
  <c r="BP870" i="2"/>
  <c r="BQ870" i="2" s="1"/>
  <c r="BM870" i="2"/>
  <c r="B870" i="2"/>
  <c r="BR865" i="2"/>
  <c r="BP865" i="2"/>
  <c r="BH865" i="2"/>
  <c r="BG865" i="2"/>
  <c r="BE865" i="2"/>
  <c r="BD865" i="2"/>
  <c r="BC865" i="2"/>
  <c r="BA865" i="2"/>
  <c r="AZ865" i="2"/>
  <c r="AX865" i="2"/>
  <c r="AW865" i="2"/>
  <c r="AV865" i="2"/>
  <c r="AU865" i="2"/>
  <c r="AT865" i="2"/>
  <c r="AS865" i="2"/>
  <c r="AR865" i="2"/>
  <c r="AQ865" i="2"/>
  <c r="AP865" i="2"/>
  <c r="AO865" i="2"/>
  <c r="AN865" i="2"/>
  <c r="AL865" i="2"/>
  <c r="AK865" i="2"/>
  <c r="AI865" i="2"/>
  <c r="AH865" i="2"/>
  <c r="AG865" i="2"/>
  <c r="AF865" i="2"/>
  <c r="AE865" i="2"/>
  <c r="AD865" i="2"/>
  <c r="AC865" i="2"/>
  <c r="AB865" i="2"/>
  <c r="Z865" i="2"/>
  <c r="Y865" i="2"/>
  <c r="X865" i="2"/>
  <c r="V865" i="2"/>
  <c r="U865" i="2"/>
  <c r="T865" i="2"/>
  <c r="S865" i="2"/>
  <c r="R865" i="2"/>
  <c r="Q865" i="2"/>
  <c r="O865" i="2"/>
  <c r="N865" i="2"/>
  <c r="M865" i="2"/>
  <c r="H865" i="2"/>
  <c r="G865" i="2"/>
  <c r="BJ865" i="2" s="1"/>
  <c r="BR864" i="2"/>
  <c r="BS864" i="2" s="1"/>
  <c r="BP864" i="2"/>
  <c r="BQ864" i="2" s="1"/>
  <c r="BM864" i="2"/>
  <c r="B864" i="2"/>
  <c r="BR863" i="2"/>
  <c r="BP863" i="2"/>
  <c r="BH863" i="2"/>
  <c r="BG863" i="2"/>
  <c r="BE863" i="2"/>
  <c r="BD863" i="2"/>
  <c r="BC863" i="2"/>
  <c r="BA863" i="2"/>
  <c r="AZ863" i="2"/>
  <c r="AX863" i="2"/>
  <c r="AW863" i="2"/>
  <c r="AV863" i="2"/>
  <c r="AU863" i="2"/>
  <c r="AT863" i="2"/>
  <c r="AS863" i="2"/>
  <c r="AR863" i="2"/>
  <c r="AQ863" i="2"/>
  <c r="AP863" i="2"/>
  <c r="AO863" i="2"/>
  <c r="AN863" i="2"/>
  <c r="AL863" i="2"/>
  <c r="AK863" i="2"/>
  <c r="AI863" i="2"/>
  <c r="AH863" i="2"/>
  <c r="AG863" i="2"/>
  <c r="AF863" i="2"/>
  <c r="AE863" i="2"/>
  <c r="AD863" i="2"/>
  <c r="AC863" i="2"/>
  <c r="AB863" i="2"/>
  <c r="Z863" i="2"/>
  <c r="Y863" i="2"/>
  <c r="X863" i="2"/>
  <c r="V863" i="2"/>
  <c r="U863" i="2"/>
  <c r="T863" i="2"/>
  <c r="S863" i="2"/>
  <c r="R863" i="2"/>
  <c r="Q863" i="2"/>
  <c r="O863" i="2"/>
  <c r="N863" i="2"/>
  <c r="M863" i="2"/>
  <c r="H863" i="2"/>
  <c r="G863" i="2"/>
  <c r="BJ863" i="2" s="1"/>
  <c r="BR862" i="2"/>
  <c r="BS862" i="2" s="1"/>
  <c r="BP862" i="2"/>
  <c r="BQ862" i="2" s="1"/>
  <c r="BM862" i="2"/>
  <c r="B862" i="2"/>
  <c r="BR861" i="2"/>
  <c r="BP861" i="2"/>
  <c r="BH861" i="2"/>
  <c r="BG861" i="2"/>
  <c r="BE861" i="2"/>
  <c r="BD861" i="2"/>
  <c r="BC861" i="2"/>
  <c r="BA861" i="2"/>
  <c r="AZ861" i="2"/>
  <c r="AX861" i="2"/>
  <c r="AW861" i="2"/>
  <c r="AV861" i="2"/>
  <c r="AU861" i="2"/>
  <c r="AT861" i="2"/>
  <c r="AS861" i="2"/>
  <c r="AR861" i="2"/>
  <c r="AQ861" i="2"/>
  <c r="AP861" i="2"/>
  <c r="AO861" i="2"/>
  <c r="AN861" i="2"/>
  <c r="AL861" i="2"/>
  <c r="AK861" i="2"/>
  <c r="AI861" i="2"/>
  <c r="AH861" i="2"/>
  <c r="AG861" i="2"/>
  <c r="AF861" i="2"/>
  <c r="AE861" i="2"/>
  <c r="AD861" i="2"/>
  <c r="AC861" i="2"/>
  <c r="AB861" i="2"/>
  <c r="Z861" i="2"/>
  <c r="Y861" i="2"/>
  <c r="X861" i="2"/>
  <c r="V861" i="2"/>
  <c r="U861" i="2"/>
  <c r="T861" i="2"/>
  <c r="S861" i="2"/>
  <c r="R861" i="2"/>
  <c r="Q861" i="2"/>
  <c r="O861" i="2"/>
  <c r="N861" i="2"/>
  <c r="M861" i="2"/>
  <c r="H861" i="2"/>
  <c r="G861" i="2"/>
  <c r="BJ861" i="2" s="1"/>
  <c r="BR860" i="2"/>
  <c r="BS860" i="2" s="1"/>
  <c r="BP860" i="2"/>
  <c r="BQ860" i="2" s="1"/>
  <c r="BM860" i="2"/>
  <c r="B860" i="2"/>
  <c r="BR799" i="2"/>
  <c r="BP799" i="2"/>
  <c r="BH799" i="2"/>
  <c r="BG799" i="2"/>
  <c r="BE799" i="2"/>
  <c r="BD799" i="2"/>
  <c r="BC799" i="2"/>
  <c r="BA799" i="2"/>
  <c r="AZ799" i="2"/>
  <c r="AX799" i="2"/>
  <c r="AW799" i="2"/>
  <c r="AV799" i="2"/>
  <c r="AU799" i="2"/>
  <c r="AT799" i="2"/>
  <c r="AS799" i="2"/>
  <c r="AR799" i="2"/>
  <c r="AQ799" i="2"/>
  <c r="AP799" i="2"/>
  <c r="AO799" i="2"/>
  <c r="AN799" i="2"/>
  <c r="AL799" i="2"/>
  <c r="AK799" i="2"/>
  <c r="AI799" i="2"/>
  <c r="AH799" i="2"/>
  <c r="AG799" i="2"/>
  <c r="AF799" i="2"/>
  <c r="AE799" i="2"/>
  <c r="AD799" i="2"/>
  <c r="AC799" i="2"/>
  <c r="AB799" i="2"/>
  <c r="Z799" i="2"/>
  <c r="Y799" i="2"/>
  <c r="X799" i="2"/>
  <c r="V799" i="2"/>
  <c r="U799" i="2"/>
  <c r="T799" i="2"/>
  <c r="S799" i="2"/>
  <c r="R799" i="2"/>
  <c r="Q799" i="2"/>
  <c r="O799" i="2"/>
  <c r="N799" i="2"/>
  <c r="M799" i="2"/>
  <c r="H799" i="2"/>
  <c r="G799" i="2"/>
  <c r="BJ799" i="2" s="1"/>
  <c r="BR798" i="2"/>
  <c r="BS798" i="2" s="1"/>
  <c r="BP798" i="2"/>
  <c r="BQ798" i="2" s="1"/>
  <c r="BM798" i="2"/>
  <c r="B798" i="2"/>
  <c r="BR797" i="2"/>
  <c r="BP797" i="2"/>
  <c r="BH797" i="2"/>
  <c r="BG797" i="2"/>
  <c r="BE797" i="2"/>
  <c r="BD797" i="2"/>
  <c r="BC797" i="2"/>
  <c r="BA797" i="2"/>
  <c r="AZ797" i="2"/>
  <c r="AX797" i="2"/>
  <c r="AW797" i="2"/>
  <c r="AV797" i="2"/>
  <c r="AU797" i="2"/>
  <c r="AT797" i="2"/>
  <c r="AS797" i="2"/>
  <c r="AR797" i="2"/>
  <c r="AQ797" i="2"/>
  <c r="AP797" i="2"/>
  <c r="AO797" i="2"/>
  <c r="AN797" i="2"/>
  <c r="AL797" i="2"/>
  <c r="AK797" i="2"/>
  <c r="AI797" i="2"/>
  <c r="AH797" i="2"/>
  <c r="AG797" i="2"/>
  <c r="AF797" i="2"/>
  <c r="AE797" i="2"/>
  <c r="AD797" i="2"/>
  <c r="AC797" i="2"/>
  <c r="AB797" i="2"/>
  <c r="Z797" i="2"/>
  <c r="Y797" i="2"/>
  <c r="X797" i="2"/>
  <c r="V797" i="2"/>
  <c r="U797" i="2"/>
  <c r="T797" i="2"/>
  <c r="S797" i="2"/>
  <c r="R797" i="2"/>
  <c r="Q797" i="2"/>
  <c r="O797" i="2"/>
  <c r="N797" i="2"/>
  <c r="M797" i="2"/>
  <c r="H797" i="2"/>
  <c r="G797" i="2"/>
  <c r="BJ797" i="2" s="1"/>
  <c r="BR796" i="2"/>
  <c r="BS796" i="2" s="1"/>
  <c r="BP796" i="2"/>
  <c r="BQ796" i="2" s="1"/>
  <c r="BM796" i="2"/>
  <c r="B796" i="2"/>
  <c r="BR795" i="2"/>
  <c r="BP795" i="2"/>
  <c r="BH795" i="2"/>
  <c r="BG795" i="2"/>
  <c r="BE795" i="2"/>
  <c r="BD795" i="2"/>
  <c r="BC795" i="2"/>
  <c r="BA795" i="2"/>
  <c r="AZ795" i="2"/>
  <c r="AX795" i="2"/>
  <c r="AW795" i="2"/>
  <c r="AV795" i="2"/>
  <c r="AU795" i="2"/>
  <c r="AT795" i="2"/>
  <c r="AS795" i="2"/>
  <c r="AR795" i="2"/>
  <c r="AQ795" i="2"/>
  <c r="AP795" i="2"/>
  <c r="AO795" i="2"/>
  <c r="AN795" i="2"/>
  <c r="AL795" i="2"/>
  <c r="AK795" i="2"/>
  <c r="AI795" i="2"/>
  <c r="AH795" i="2"/>
  <c r="AG795" i="2"/>
  <c r="AF795" i="2"/>
  <c r="AE795" i="2"/>
  <c r="AD795" i="2"/>
  <c r="AC795" i="2"/>
  <c r="AB795" i="2"/>
  <c r="Z795" i="2"/>
  <c r="Y795" i="2"/>
  <c r="X795" i="2"/>
  <c r="V795" i="2"/>
  <c r="U795" i="2"/>
  <c r="T795" i="2"/>
  <c r="S795" i="2"/>
  <c r="R795" i="2"/>
  <c r="Q795" i="2"/>
  <c r="O795" i="2"/>
  <c r="N795" i="2"/>
  <c r="M795" i="2"/>
  <c r="H795" i="2"/>
  <c r="G795" i="2"/>
  <c r="BJ795" i="2" s="1"/>
  <c r="BR794" i="2"/>
  <c r="BS794" i="2" s="1"/>
  <c r="BP794" i="2"/>
  <c r="BQ794" i="2" s="1"/>
  <c r="BM794" i="2"/>
  <c r="B794" i="2"/>
  <c r="BR793" i="2"/>
  <c r="BP793" i="2"/>
  <c r="BH793" i="2"/>
  <c r="BG793" i="2"/>
  <c r="BE793" i="2"/>
  <c r="BD793" i="2"/>
  <c r="BC793" i="2"/>
  <c r="BA793" i="2"/>
  <c r="AZ793" i="2"/>
  <c r="AX793" i="2"/>
  <c r="AW793" i="2"/>
  <c r="AV793" i="2"/>
  <c r="AU793" i="2"/>
  <c r="AT793" i="2"/>
  <c r="AS793" i="2"/>
  <c r="AR793" i="2"/>
  <c r="AQ793" i="2"/>
  <c r="AP793" i="2"/>
  <c r="AO793" i="2"/>
  <c r="AN793" i="2"/>
  <c r="AL793" i="2"/>
  <c r="AK793" i="2"/>
  <c r="AI793" i="2"/>
  <c r="AH793" i="2"/>
  <c r="AG793" i="2"/>
  <c r="AF793" i="2"/>
  <c r="AE793" i="2"/>
  <c r="AD793" i="2"/>
  <c r="AC793" i="2"/>
  <c r="AB793" i="2"/>
  <c r="Z793" i="2"/>
  <c r="Y793" i="2"/>
  <c r="X793" i="2"/>
  <c r="V793" i="2"/>
  <c r="U793" i="2"/>
  <c r="T793" i="2"/>
  <c r="S793" i="2"/>
  <c r="R793" i="2"/>
  <c r="Q793" i="2"/>
  <c r="O793" i="2"/>
  <c r="N793" i="2"/>
  <c r="M793" i="2"/>
  <c r="H793" i="2"/>
  <c r="G793" i="2"/>
  <c r="BR792" i="2"/>
  <c r="BS792" i="2" s="1"/>
  <c r="BP792" i="2"/>
  <c r="BQ792" i="2" s="1"/>
  <c r="BM792" i="2"/>
  <c r="B792" i="2"/>
  <c r="BR1272" i="2"/>
  <c r="BP1272" i="2"/>
  <c r="BH1272" i="2"/>
  <c r="BG1272" i="2"/>
  <c r="BE1272" i="2"/>
  <c r="BD1272" i="2"/>
  <c r="BC1272" i="2"/>
  <c r="BA1272" i="2"/>
  <c r="AZ1272" i="2"/>
  <c r="AX1272" i="2"/>
  <c r="AW1272" i="2"/>
  <c r="AV1272" i="2"/>
  <c r="AU1272" i="2"/>
  <c r="AT1272" i="2"/>
  <c r="AS1272" i="2"/>
  <c r="AR1272" i="2"/>
  <c r="AQ1272" i="2"/>
  <c r="AP1272" i="2"/>
  <c r="AO1272" i="2"/>
  <c r="AN1272" i="2"/>
  <c r="AL1272" i="2"/>
  <c r="AK1272" i="2"/>
  <c r="AI1272" i="2"/>
  <c r="AH1272" i="2"/>
  <c r="AG1272" i="2"/>
  <c r="AF1272" i="2"/>
  <c r="AE1272" i="2"/>
  <c r="AD1272" i="2"/>
  <c r="AC1272" i="2"/>
  <c r="AB1272" i="2"/>
  <c r="Z1272" i="2"/>
  <c r="Y1272" i="2"/>
  <c r="X1272" i="2"/>
  <c r="V1272" i="2"/>
  <c r="U1272" i="2"/>
  <c r="T1272" i="2"/>
  <c r="S1272" i="2"/>
  <c r="R1272" i="2"/>
  <c r="Q1272" i="2"/>
  <c r="O1272" i="2"/>
  <c r="N1272" i="2"/>
  <c r="M1272" i="2"/>
  <c r="H1272" i="2"/>
  <c r="G1272" i="2"/>
  <c r="BJ1272" i="2" s="1"/>
  <c r="BR1271" i="2"/>
  <c r="BS1271" i="2" s="1"/>
  <c r="BP1271" i="2"/>
  <c r="BQ1271" i="2" s="1"/>
  <c r="BM1271" i="2"/>
  <c r="B1271" i="2"/>
  <c r="BH107" i="2"/>
  <c r="BG107" i="2"/>
  <c r="BE107" i="2"/>
  <c r="BD107" i="2"/>
  <c r="BC107" i="2"/>
  <c r="BA107" i="2"/>
  <c r="AZ107" i="2"/>
  <c r="N106" i="2"/>
  <c r="N107" i="2" s="1"/>
  <c r="B106" i="2"/>
  <c r="BH115" i="2"/>
  <c r="BG115" i="2"/>
  <c r="BE115" i="2"/>
  <c r="BD115" i="2"/>
  <c r="BC115" i="2"/>
  <c r="BA115" i="2"/>
  <c r="AZ115" i="2"/>
  <c r="B114" i="2"/>
  <c r="Y114" i="2"/>
  <c r="Y115" i="2" s="1"/>
  <c r="N114" i="2"/>
  <c r="N115" i="2" s="1"/>
  <c r="BR1346" i="2"/>
  <c r="BP1346" i="2"/>
  <c r="BH1346" i="2"/>
  <c r="BG1346" i="2"/>
  <c r="BE1346" i="2"/>
  <c r="BD1346" i="2"/>
  <c r="BC1346" i="2"/>
  <c r="BA1346" i="2"/>
  <c r="AZ1346" i="2"/>
  <c r="AX1346" i="2"/>
  <c r="AW1346" i="2"/>
  <c r="AV1346" i="2"/>
  <c r="AU1346" i="2"/>
  <c r="AT1346" i="2"/>
  <c r="AS1346" i="2"/>
  <c r="AR1346" i="2"/>
  <c r="AQ1346" i="2"/>
  <c r="AP1346" i="2"/>
  <c r="AO1346" i="2"/>
  <c r="AN1346" i="2"/>
  <c r="AL1346" i="2"/>
  <c r="AK1346" i="2"/>
  <c r="AI1346" i="2"/>
  <c r="AH1346" i="2"/>
  <c r="AG1346" i="2"/>
  <c r="AF1346" i="2"/>
  <c r="AE1346" i="2"/>
  <c r="AD1346" i="2"/>
  <c r="AC1346" i="2"/>
  <c r="AB1346" i="2"/>
  <c r="Z1346" i="2"/>
  <c r="Y1346" i="2"/>
  <c r="X1346" i="2"/>
  <c r="V1346" i="2"/>
  <c r="U1346" i="2"/>
  <c r="T1346" i="2"/>
  <c r="S1346" i="2"/>
  <c r="R1346" i="2"/>
  <c r="Q1346" i="2"/>
  <c r="O1346" i="2"/>
  <c r="N1346" i="2"/>
  <c r="M1346" i="2"/>
  <c r="H1346" i="2"/>
  <c r="G1346" i="2"/>
  <c r="BJ1346" i="2" s="1"/>
  <c r="BR1345" i="2"/>
  <c r="BS1345" i="2" s="1"/>
  <c r="BP1345" i="2"/>
  <c r="BQ1345" i="2" s="1"/>
  <c r="BM1345" i="2"/>
  <c r="B1345" i="2"/>
  <c r="BR821" i="2"/>
  <c r="BP821" i="2"/>
  <c r="BH821" i="2"/>
  <c r="BG821" i="2"/>
  <c r="BE821" i="2"/>
  <c r="BD821" i="2"/>
  <c r="BC821" i="2"/>
  <c r="BA821" i="2"/>
  <c r="AZ821" i="2"/>
  <c r="AX821" i="2"/>
  <c r="AW821" i="2"/>
  <c r="AV821" i="2"/>
  <c r="AU821" i="2"/>
  <c r="AT821" i="2"/>
  <c r="AS821" i="2"/>
  <c r="AR821" i="2"/>
  <c r="AQ821" i="2"/>
  <c r="AP821" i="2"/>
  <c r="AO821" i="2"/>
  <c r="AN821" i="2"/>
  <c r="AL821" i="2"/>
  <c r="AK821" i="2"/>
  <c r="AI821" i="2"/>
  <c r="AH821" i="2"/>
  <c r="AG821" i="2"/>
  <c r="AF821" i="2"/>
  <c r="AE821" i="2"/>
  <c r="AD821" i="2"/>
  <c r="AC821" i="2"/>
  <c r="AB821" i="2"/>
  <c r="Z821" i="2"/>
  <c r="Y821" i="2"/>
  <c r="X821" i="2"/>
  <c r="V821" i="2"/>
  <c r="U821" i="2"/>
  <c r="T821" i="2"/>
  <c r="S821" i="2"/>
  <c r="R821" i="2"/>
  <c r="Q821" i="2"/>
  <c r="O821" i="2"/>
  <c r="N821" i="2"/>
  <c r="M821" i="2"/>
  <c r="H821" i="2"/>
  <c r="G821" i="2"/>
  <c r="BR820" i="2"/>
  <c r="BS820" i="2" s="1"/>
  <c r="BP820" i="2"/>
  <c r="BQ820" i="2" s="1"/>
  <c r="BM820" i="2"/>
  <c r="B820" i="2"/>
  <c r="BR1276" i="2"/>
  <c r="BP1276" i="2"/>
  <c r="BH1276" i="2"/>
  <c r="BG1276" i="2"/>
  <c r="BE1276" i="2"/>
  <c r="BD1276" i="2"/>
  <c r="BC1276" i="2"/>
  <c r="BA1276" i="2"/>
  <c r="AZ1276" i="2"/>
  <c r="AX1276" i="2"/>
  <c r="AW1276" i="2"/>
  <c r="AV1276" i="2"/>
  <c r="AU1276" i="2"/>
  <c r="AT1276" i="2"/>
  <c r="AS1276" i="2"/>
  <c r="AR1276" i="2"/>
  <c r="AQ1276" i="2"/>
  <c r="AP1276" i="2"/>
  <c r="AO1276" i="2"/>
  <c r="AN1276" i="2"/>
  <c r="AL1276" i="2"/>
  <c r="AK1276" i="2"/>
  <c r="AI1276" i="2"/>
  <c r="AH1276" i="2"/>
  <c r="AG1276" i="2"/>
  <c r="AF1276" i="2"/>
  <c r="AE1276" i="2"/>
  <c r="AD1276" i="2"/>
  <c r="AC1276" i="2"/>
  <c r="AB1276" i="2"/>
  <c r="Z1276" i="2"/>
  <c r="Y1276" i="2"/>
  <c r="X1276" i="2"/>
  <c r="V1276" i="2"/>
  <c r="U1276" i="2"/>
  <c r="T1276" i="2"/>
  <c r="S1276" i="2"/>
  <c r="R1276" i="2"/>
  <c r="Q1276" i="2"/>
  <c r="O1276" i="2"/>
  <c r="N1276" i="2"/>
  <c r="M1276" i="2"/>
  <c r="H1276" i="2"/>
  <c r="G1276" i="2"/>
  <c r="BR1275" i="2"/>
  <c r="BS1275" i="2" s="1"/>
  <c r="BP1275" i="2"/>
  <c r="BQ1275" i="2" s="1"/>
  <c r="BM1275" i="2"/>
  <c r="BR981" i="2"/>
  <c r="BP981" i="2"/>
  <c r="BH981" i="2"/>
  <c r="BG981" i="2"/>
  <c r="BE981" i="2"/>
  <c r="BD981" i="2"/>
  <c r="BC981" i="2"/>
  <c r="BA981" i="2"/>
  <c r="AZ981" i="2"/>
  <c r="AX981" i="2"/>
  <c r="AW981" i="2"/>
  <c r="AV981" i="2"/>
  <c r="AU981" i="2"/>
  <c r="AT981" i="2"/>
  <c r="AS981" i="2"/>
  <c r="AR981" i="2"/>
  <c r="AQ981" i="2"/>
  <c r="AP981" i="2"/>
  <c r="AO981" i="2"/>
  <c r="AN981" i="2"/>
  <c r="AL981" i="2"/>
  <c r="AK981" i="2"/>
  <c r="AI981" i="2"/>
  <c r="AH981" i="2"/>
  <c r="AG981" i="2"/>
  <c r="AF981" i="2"/>
  <c r="AE981" i="2"/>
  <c r="AD981" i="2"/>
  <c r="AC981" i="2"/>
  <c r="AB981" i="2"/>
  <c r="Z981" i="2"/>
  <c r="Y981" i="2"/>
  <c r="X981" i="2"/>
  <c r="V981" i="2"/>
  <c r="U981" i="2"/>
  <c r="T981" i="2"/>
  <c r="S981" i="2"/>
  <c r="R981" i="2"/>
  <c r="Q981" i="2"/>
  <c r="O981" i="2"/>
  <c r="N981" i="2"/>
  <c r="M981" i="2"/>
  <c r="H981" i="2"/>
  <c r="G981" i="2"/>
  <c r="BJ981" i="2" s="1"/>
  <c r="BR980" i="2"/>
  <c r="BS980" i="2" s="1"/>
  <c r="BP980" i="2"/>
  <c r="BQ980" i="2" s="1"/>
  <c r="BM980" i="2"/>
  <c r="B980" i="2"/>
  <c r="BR971" i="2"/>
  <c r="BP971" i="2"/>
  <c r="BH971" i="2"/>
  <c r="BG971" i="2"/>
  <c r="BE971" i="2"/>
  <c r="BD971" i="2"/>
  <c r="BC971" i="2"/>
  <c r="BA971" i="2"/>
  <c r="AZ971" i="2"/>
  <c r="AX971" i="2"/>
  <c r="AW971" i="2"/>
  <c r="AV971" i="2"/>
  <c r="AU971" i="2"/>
  <c r="AT971" i="2"/>
  <c r="AS971" i="2"/>
  <c r="AR971" i="2"/>
  <c r="AQ971" i="2"/>
  <c r="AP971" i="2"/>
  <c r="AO971" i="2"/>
  <c r="AN971" i="2"/>
  <c r="AL971" i="2"/>
  <c r="AK971" i="2"/>
  <c r="AI971" i="2"/>
  <c r="AH971" i="2"/>
  <c r="AG971" i="2"/>
  <c r="AF971" i="2"/>
  <c r="AE971" i="2"/>
  <c r="AD971" i="2"/>
  <c r="AC971" i="2"/>
  <c r="AB971" i="2"/>
  <c r="Z971" i="2"/>
  <c r="Y971" i="2"/>
  <c r="X971" i="2"/>
  <c r="V971" i="2"/>
  <c r="U971" i="2"/>
  <c r="T971" i="2"/>
  <c r="S971" i="2"/>
  <c r="R971" i="2"/>
  <c r="Q971" i="2"/>
  <c r="O971" i="2"/>
  <c r="N971" i="2"/>
  <c r="M971" i="2"/>
  <c r="H971" i="2"/>
  <c r="G971" i="2"/>
  <c r="BJ971" i="2" s="1"/>
  <c r="BR970" i="2"/>
  <c r="BS970" i="2" s="1"/>
  <c r="BP970" i="2"/>
  <c r="BQ970" i="2" s="1"/>
  <c r="BM970" i="2"/>
  <c r="B970" i="2"/>
  <c r="BR973" i="2"/>
  <c r="BP973" i="2"/>
  <c r="BH973" i="2"/>
  <c r="BG973" i="2"/>
  <c r="BE973" i="2"/>
  <c r="BD973" i="2"/>
  <c r="BC973" i="2"/>
  <c r="BA973" i="2"/>
  <c r="AZ973" i="2"/>
  <c r="AX973" i="2"/>
  <c r="AW973" i="2"/>
  <c r="AV973" i="2"/>
  <c r="AU973" i="2"/>
  <c r="AT973" i="2"/>
  <c r="AS973" i="2"/>
  <c r="AR973" i="2"/>
  <c r="AQ973" i="2"/>
  <c r="AP973" i="2"/>
  <c r="AO973" i="2"/>
  <c r="AN973" i="2"/>
  <c r="AL973" i="2"/>
  <c r="AK973" i="2"/>
  <c r="AI973" i="2"/>
  <c r="AH973" i="2"/>
  <c r="AG973" i="2"/>
  <c r="AF973" i="2"/>
  <c r="AE973" i="2"/>
  <c r="AD973" i="2"/>
  <c r="AC973" i="2"/>
  <c r="AB973" i="2"/>
  <c r="Z973" i="2"/>
  <c r="Y973" i="2"/>
  <c r="X973" i="2"/>
  <c r="V973" i="2"/>
  <c r="U973" i="2"/>
  <c r="T973" i="2"/>
  <c r="S973" i="2"/>
  <c r="R973" i="2"/>
  <c r="Q973" i="2"/>
  <c r="O973" i="2"/>
  <c r="N973" i="2"/>
  <c r="M973" i="2"/>
  <c r="H973" i="2"/>
  <c r="G973" i="2"/>
  <c r="BJ973" i="2" s="1"/>
  <c r="BR972" i="2"/>
  <c r="BS972" i="2" s="1"/>
  <c r="BP972" i="2"/>
  <c r="BQ972" i="2" s="1"/>
  <c r="BM972" i="2"/>
  <c r="B972" i="2"/>
  <c r="BR839" i="2"/>
  <c r="BP839" i="2"/>
  <c r="BH839" i="2"/>
  <c r="BG839" i="2"/>
  <c r="BE839" i="2"/>
  <c r="BD839" i="2"/>
  <c r="BC839" i="2"/>
  <c r="BA839" i="2"/>
  <c r="AZ839" i="2"/>
  <c r="AX839" i="2"/>
  <c r="AW839" i="2"/>
  <c r="AV839" i="2"/>
  <c r="AU839" i="2"/>
  <c r="AT839" i="2"/>
  <c r="AS839" i="2"/>
  <c r="AR839" i="2"/>
  <c r="AQ839" i="2"/>
  <c r="AP839" i="2"/>
  <c r="AO839" i="2"/>
  <c r="AN839" i="2"/>
  <c r="AL839" i="2"/>
  <c r="AK839" i="2"/>
  <c r="AI839" i="2"/>
  <c r="AH839" i="2"/>
  <c r="AG839" i="2"/>
  <c r="AF839" i="2"/>
  <c r="AE839" i="2"/>
  <c r="AD839" i="2"/>
  <c r="AC839" i="2"/>
  <c r="AB839" i="2"/>
  <c r="Z839" i="2"/>
  <c r="Y839" i="2"/>
  <c r="X839" i="2"/>
  <c r="V839" i="2"/>
  <c r="U839" i="2"/>
  <c r="T839" i="2"/>
  <c r="S839" i="2"/>
  <c r="R839" i="2"/>
  <c r="Q839" i="2"/>
  <c r="O839" i="2"/>
  <c r="N839" i="2"/>
  <c r="M839" i="2"/>
  <c r="H839" i="2"/>
  <c r="G839" i="2"/>
  <c r="BR838" i="2"/>
  <c r="BS838" i="2" s="1"/>
  <c r="BP838" i="2"/>
  <c r="BQ838" i="2" s="1"/>
  <c r="BM838" i="2"/>
  <c r="B838" i="2"/>
  <c r="BR851" i="2"/>
  <c r="BP851" i="2"/>
  <c r="BH851" i="2"/>
  <c r="BG851" i="2"/>
  <c r="BE851" i="2"/>
  <c r="BD851" i="2"/>
  <c r="BC851" i="2"/>
  <c r="BA851" i="2"/>
  <c r="AZ851" i="2"/>
  <c r="AX851" i="2"/>
  <c r="AW851" i="2"/>
  <c r="AV851" i="2"/>
  <c r="AU851" i="2"/>
  <c r="AT851" i="2"/>
  <c r="AS851" i="2"/>
  <c r="AR851" i="2"/>
  <c r="AQ851" i="2"/>
  <c r="AP851" i="2"/>
  <c r="AO851" i="2"/>
  <c r="AN851" i="2"/>
  <c r="AL851" i="2"/>
  <c r="AK851" i="2"/>
  <c r="AI851" i="2"/>
  <c r="AH851" i="2"/>
  <c r="AG851" i="2"/>
  <c r="AF851" i="2"/>
  <c r="AE851" i="2"/>
  <c r="AD851" i="2"/>
  <c r="AC851" i="2"/>
  <c r="AB851" i="2"/>
  <c r="Z851" i="2"/>
  <c r="Y851" i="2"/>
  <c r="X851" i="2"/>
  <c r="V851" i="2"/>
  <c r="U851" i="2"/>
  <c r="T851" i="2"/>
  <c r="S851" i="2"/>
  <c r="R851" i="2"/>
  <c r="Q851" i="2"/>
  <c r="O851" i="2"/>
  <c r="N851" i="2"/>
  <c r="M851" i="2"/>
  <c r="H851" i="2"/>
  <c r="G851" i="2"/>
  <c r="BJ851" i="2" s="1"/>
  <c r="BR850" i="2"/>
  <c r="BS850" i="2" s="1"/>
  <c r="BP850" i="2"/>
  <c r="BQ850" i="2" s="1"/>
  <c r="BM850" i="2"/>
  <c r="B850" i="2"/>
  <c r="BR843" i="2"/>
  <c r="BP843" i="2"/>
  <c r="BH843" i="2"/>
  <c r="BG843" i="2"/>
  <c r="BE843" i="2"/>
  <c r="BD843" i="2"/>
  <c r="BC843" i="2"/>
  <c r="BA843" i="2"/>
  <c r="AZ843" i="2"/>
  <c r="AX843" i="2"/>
  <c r="AW843" i="2"/>
  <c r="AV843" i="2"/>
  <c r="AU843" i="2"/>
  <c r="AT843" i="2"/>
  <c r="AS843" i="2"/>
  <c r="AR843" i="2"/>
  <c r="AQ843" i="2"/>
  <c r="AP843" i="2"/>
  <c r="AO843" i="2"/>
  <c r="AN843" i="2"/>
  <c r="AL843" i="2"/>
  <c r="AK843" i="2"/>
  <c r="AI843" i="2"/>
  <c r="AH843" i="2"/>
  <c r="AG843" i="2"/>
  <c r="AF843" i="2"/>
  <c r="AE843" i="2"/>
  <c r="AD843" i="2"/>
  <c r="AC843" i="2"/>
  <c r="AB843" i="2"/>
  <c r="Z843" i="2"/>
  <c r="Y843" i="2"/>
  <c r="X843" i="2"/>
  <c r="V843" i="2"/>
  <c r="U843" i="2"/>
  <c r="T843" i="2"/>
  <c r="S843" i="2"/>
  <c r="R843" i="2"/>
  <c r="Q843" i="2"/>
  <c r="O843" i="2"/>
  <c r="N843" i="2"/>
  <c r="M843" i="2"/>
  <c r="H843" i="2"/>
  <c r="G843" i="2"/>
  <c r="BJ843" i="2" s="1"/>
  <c r="BR842" i="2"/>
  <c r="BS842" i="2" s="1"/>
  <c r="BP842" i="2"/>
  <c r="BQ842" i="2" s="1"/>
  <c r="BM842" i="2"/>
  <c r="B842" i="2"/>
  <c r="BR841" i="2"/>
  <c r="BP841" i="2"/>
  <c r="BH841" i="2"/>
  <c r="BG841" i="2"/>
  <c r="BE841" i="2"/>
  <c r="BD841" i="2"/>
  <c r="BC841" i="2"/>
  <c r="BA841" i="2"/>
  <c r="AZ841" i="2"/>
  <c r="AX841" i="2"/>
  <c r="AW841" i="2"/>
  <c r="AV841" i="2"/>
  <c r="AU841" i="2"/>
  <c r="AT841" i="2"/>
  <c r="AS841" i="2"/>
  <c r="AR841" i="2"/>
  <c r="AQ841" i="2"/>
  <c r="AP841" i="2"/>
  <c r="AO841" i="2"/>
  <c r="AN841" i="2"/>
  <c r="AL841" i="2"/>
  <c r="AK841" i="2"/>
  <c r="AI841" i="2"/>
  <c r="AH841" i="2"/>
  <c r="AG841" i="2"/>
  <c r="AF841" i="2"/>
  <c r="AE841" i="2"/>
  <c r="AD841" i="2"/>
  <c r="AC841" i="2"/>
  <c r="AB841" i="2"/>
  <c r="Z841" i="2"/>
  <c r="Y841" i="2"/>
  <c r="X841" i="2"/>
  <c r="V841" i="2"/>
  <c r="U841" i="2"/>
  <c r="T841" i="2"/>
  <c r="S841" i="2"/>
  <c r="R841" i="2"/>
  <c r="Q841" i="2"/>
  <c r="O841" i="2"/>
  <c r="N841" i="2"/>
  <c r="M841" i="2"/>
  <c r="H841" i="2"/>
  <c r="G841" i="2"/>
  <c r="BJ841" i="2" s="1"/>
  <c r="BR840" i="2"/>
  <c r="BS840" i="2" s="1"/>
  <c r="BP840" i="2"/>
  <c r="BQ840" i="2" s="1"/>
  <c r="BM840" i="2"/>
  <c r="B840" i="2"/>
  <c r="BR791" i="2"/>
  <c r="BP791" i="2"/>
  <c r="BH791" i="2"/>
  <c r="BG791" i="2"/>
  <c r="BE791" i="2"/>
  <c r="BD791" i="2"/>
  <c r="BC791" i="2"/>
  <c r="BA791" i="2"/>
  <c r="AZ791" i="2"/>
  <c r="AX791" i="2"/>
  <c r="AW791" i="2"/>
  <c r="AV791" i="2"/>
  <c r="AU791" i="2"/>
  <c r="AT791" i="2"/>
  <c r="AS791" i="2"/>
  <c r="AR791" i="2"/>
  <c r="AQ791" i="2"/>
  <c r="AP791" i="2"/>
  <c r="AO791" i="2"/>
  <c r="AN791" i="2"/>
  <c r="AL791" i="2"/>
  <c r="AK791" i="2"/>
  <c r="AI791" i="2"/>
  <c r="AH791" i="2"/>
  <c r="AG791" i="2"/>
  <c r="AF791" i="2"/>
  <c r="AE791" i="2"/>
  <c r="AD791" i="2"/>
  <c r="AC791" i="2"/>
  <c r="AB791" i="2"/>
  <c r="Z791" i="2"/>
  <c r="Y791" i="2"/>
  <c r="X791" i="2"/>
  <c r="V791" i="2"/>
  <c r="U791" i="2"/>
  <c r="T791" i="2"/>
  <c r="S791" i="2"/>
  <c r="R791" i="2"/>
  <c r="Q791" i="2"/>
  <c r="O791" i="2"/>
  <c r="N791" i="2"/>
  <c r="M791" i="2"/>
  <c r="H791" i="2"/>
  <c r="G791" i="2"/>
  <c r="BJ791" i="2" s="1"/>
  <c r="BR790" i="2"/>
  <c r="BS790" i="2" s="1"/>
  <c r="BP790" i="2"/>
  <c r="BQ790" i="2" s="1"/>
  <c r="BM790" i="2"/>
  <c r="B790" i="2"/>
  <c r="BR1270" i="2"/>
  <c r="BP1270" i="2"/>
  <c r="BH1270" i="2"/>
  <c r="BG1270" i="2"/>
  <c r="BE1270" i="2"/>
  <c r="BD1270" i="2"/>
  <c r="BC1270" i="2"/>
  <c r="BA1270" i="2"/>
  <c r="AZ1270" i="2"/>
  <c r="AX1270" i="2"/>
  <c r="AW1270" i="2"/>
  <c r="AV1270" i="2"/>
  <c r="AU1270" i="2"/>
  <c r="AT1270" i="2"/>
  <c r="AS1270" i="2"/>
  <c r="AR1270" i="2"/>
  <c r="AQ1270" i="2"/>
  <c r="AP1270" i="2"/>
  <c r="AO1270" i="2"/>
  <c r="AN1270" i="2"/>
  <c r="AL1270" i="2"/>
  <c r="AK1270" i="2"/>
  <c r="AI1270" i="2"/>
  <c r="AH1270" i="2"/>
  <c r="AG1270" i="2"/>
  <c r="AF1270" i="2"/>
  <c r="AE1270" i="2"/>
  <c r="AD1270" i="2"/>
  <c r="AC1270" i="2"/>
  <c r="AB1270" i="2"/>
  <c r="Z1270" i="2"/>
  <c r="Y1270" i="2"/>
  <c r="X1270" i="2"/>
  <c r="V1270" i="2"/>
  <c r="U1270" i="2"/>
  <c r="T1270" i="2"/>
  <c r="S1270" i="2"/>
  <c r="R1270" i="2"/>
  <c r="Q1270" i="2"/>
  <c r="O1270" i="2"/>
  <c r="N1270" i="2"/>
  <c r="M1270" i="2"/>
  <c r="H1270" i="2"/>
  <c r="G1270" i="2"/>
  <c r="BJ1270" i="2" s="1"/>
  <c r="BR1269" i="2"/>
  <c r="BS1269" i="2" s="1"/>
  <c r="BP1269" i="2"/>
  <c r="BQ1269" i="2" s="1"/>
  <c r="BM1269" i="2"/>
  <c r="B1269" i="2"/>
  <c r="B1122" i="2"/>
  <c r="B1120" i="2"/>
  <c r="B1118" i="2"/>
  <c r="B1116" i="2"/>
  <c r="B1114" i="2"/>
  <c r="B1112" i="2"/>
  <c r="B1110" i="2"/>
  <c r="B1108" i="2"/>
  <c r="B1102" i="2"/>
  <c r="B1100" i="2"/>
  <c r="BR1123" i="2"/>
  <c r="BP1123" i="2"/>
  <c r="BH1123" i="2"/>
  <c r="BG1123" i="2"/>
  <c r="BE1123" i="2"/>
  <c r="BD1123" i="2"/>
  <c r="BC1123" i="2"/>
  <c r="BA1123" i="2"/>
  <c r="AZ1123" i="2"/>
  <c r="AX1123" i="2"/>
  <c r="AW1123" i="2"/>
  <c r="AV1123" i="2"/>
  <c r="AU1123" i="2"/>
  <c r="AT1123" i="2"/>
  <c r="AS1123" i="2"/>
  <c r="AR1123" i="2"/>
  <c r="AQ1123" i="2"/>
  <c r="AP1123" i="2"/>
  <c r="AO1123" i="2"/>
  <c r="AN1123" i="2"/>
  <c r="AL1123" i="2"/>
  <c r="AK1123" i="2"/>
  <c r="AI1123" i="2"/>
  <c r="AH1123" i="2"/>
  <c r="AG1123" i="2"/>
  <c r="AF1123" i="2"/>
  <c r="AE1123" i="2"/>
  <c r="AD1123" i="2"/>
  <c r="AC1123" i="2"/>
  <c r="AB1123" i="2"/>
  <c r="Z1123" i="2"/>
  <c r="Y1123" i="2"/>
  <c r="X1123" i="2"/>
  <c r="V1123" i="2"/>
  <c r="U1123" i="2"/>
  <c r="T1123" i="2"/>
  <c r="S1123" i="2"/>
  <c r="R1123" i="2"/>
  <c r="Q1123" i="2"/>
  <c r="O1123" i="2"/>
  <c r="N1123" i="2"/>
  <c r="M1123" i="2"/>
  <c r="H1123" i="2"/>
  <c r="G1123" i="2"/>
  <c r="BJ1123" i="2" s="1"/>
  <c r="BR1122" i="2"/>
  <c r="BS1122" i="2" s="1"/>
  <c r="BP1122" i="2"/>
  <c r="BQ1122" i="2" s="1"/>
  <c r="BM1122" i="2"/>
  <c r="BR1121" i="2"/>
  <c r="BP1121" i="2"/>
  <c r="BH1121" i="2"/>
  <c r="BG1121" i="2"/>
  <c r="BE1121" i="2"/>
  <c r="BD1121" i="2"/>
  <c r="BC1121" i="2"/>
  <c r="BA1121" i="2"/>
  <c r="AZ1121" i="2"/>
  <c r="AX1121" i="2"/>
  <c r="AW1121" i="2"/>
  <c r="AV1121" i="2"/>
  <c r="AU1121" i="2"/>
  <c r="AT1121" i="2"/>
  <c r="AS1121" i="2"/>
  <c r="AR1121" i="2"/>
  <c r="AQ1121" i="2"/>
  <c r="AP1121" i="2"/>
  <c r="AO1121" i="2"/>
  <c r="AN1121" i="2"/>
  <c r="AL1121" i="2"/>
  <c r="AK1121" i="2"/>
  <c r="AI1121" i="2"/>
  <c r="AH1121" i="2"/>
  <c r="AG1121" i="2"/>
  <c r="AF1121" i="2"/>
  <c r="AE1121" i="2"/>
  <c r="AD1121" i="2"/>
  <c r="AC1121" i="2"/>
  <c r="AB1121" i="2"/>
  <c r="Z1121" i="2"/>
  <c r="Y1121" i="2"/>
  <c r="X1121" i="2"/>
  <c r="V1121" i="2"/>
  <c r="U1121" i="2"/>
  <c r="T1121" i="2"/>
  <c r="S1121" i="2"/>
  <c r="R1121" i="2"/>
  <c r="Q1121" i="2"/>
  <c r="O1121" i="2"/>
  <c r="N1121" i="2"/>
  <c r="M1121" i="2"/>
  <c r="H1121" i="2"/>
  <c r="G1121" i="2"/>
  <c r="BR1120" i="2"/>
  <c r="BS1120" i="2" s="1"/>
  <c r="BP1120" i="2"/>
  <c r="BQ1120" i="2" s="1"/>
  <c r="BM1120" i="2"/>
  <c r="BR1119" i="2"/>
  <c r="BP1119" i="2"/>
  <c r="BH1119" i="2"/>
  <c r="BG1119" i="2"/>
  <c r="BE1119" i="2"/>
  <c r="BD1119" i="2"/>
  <c r="BC1119" i="2"/>
  <c r="BA1119" i="2"/>
  <c r="AZ1119" i="2"/>
  <c r="AX1119" i="2"/>
  <c r="AW1119" i="2"/>
  <c r="AV1119" i="2"/>
  <c r="AU1119" i="2"/>
  <c r="AT1119" i="2"/>
  <c r="AS1119" i="2"/>
  <c r="AR1119" i="2"/>
  <c r="AQ1119" i="2"/>
  <c r="AP1119" i="2"/>
  <c r="AO1119" i="2"/>
  <c r="AN1119" i="2"/>
  <c r="AL1119" i="2"/>
  <c r="AK1119" i="2"/>
  <c r="AI1119" i="2"/>
  <c r="AH1119" i="2"/>
  <c r="AG1119" i="2"/>
  <c r="AF1119" i="2"/>
  <c r="AE1119" i="2"/>
  <c r="AD1119" i="2"/>
  <c r="AC1119" i="2"/>
  <c r="AB1119" i="2"/>
  <c r="Z1119" i="2"/>
  <c r="Y1119" i="2"/>
  <c r="X1119" i="2"/>
  <c r="V1119" i="2"/>
  <c r="U1119" i="2"/>
  <c r="T1119" i="2"/>
  <c r="S1119" i="2"/>
  <c r="R1119" i="2"/>
  <c r="Q1119" i="2"/>
  <c r="O1119" i="2"/>
  <c r="N1119" i="2"/>
  <c r="M1119" i="2"/>
  <c r="H1119" i="2"/>
  <c r="G1119" i="2"/>
  <c r="BJ1119" i="2" s="1"/>
  <c r="BR1118" i="2"/>
  <c r="BS1118" i="2" s="1"/>
  <c r="BP1118" i="2"/>
  <c r="BQ1118" i="2" s="1"/>
  <c r="BM1118" i="2"/>
  <c r="BR1117" i="2"/>
  <c r="BP1117" i="2"/>
  <c r="BH1117" i="2"/>
  <c r="BG1117" i="2"/>
  <c r="BE1117" i="2"/>
  <c r="BD1117" i="2"/>
  <c r="BC1117" i="2"/>
  <c r="BA1117" i="2"/>
  <c r="AZ1117" i="2"/>
  <c r="AX1117" i="2"/>
  <c r="AW1117" i="2"/>
  <c r="AV1117" i="2"/>
  <c r="AU1117" i="2"/>
  <c r="AT1117" i="2"/>
  <c r="AS1117" i="2"/>
  <c r="AR1117" i="2"/>
  <c r="AQ1117" i="2"/>
  <c r="AP1117" i="2"/>
  <c r="AO1117" i="2"/>
  <c r="AN1117" i="2"/>
  <c r="AL1117" i="2"/>
  <c r="AK1117" i="2"/>
  <c r="AI1117" i="2"/>
  <c r="AH1117" i="2"/>
  <c r="AG1117" i="2"/>
  <c r="AF1117" i="2"/>
  <c r="AE1117" i="2"/>
  <c r="AD1117" i="2"/>
  <c r="AC1117" i="2"/>
  <c r="AB1117" i="2"/>
  <c r="Z1117" i="2"/>
  <c r="Y1117" i="2"/>
  <c r="X1117" i="2"/>
  <c r="V1117" i="2"/>
  <c r="U1117" i="2"/>
  <c r="T1117" i="2"/>
  <c r="S1117" i="2"/>
  <c r="R1117" i="2"/>
  <c r="Q1117" i="2"/>
  <c r="O1117" i="2"/>
  <c r="N1117" i="2"/>
  <c r="M1117" i="2"/>
  <c r="H1117" i="2"/>
  <c r="G1117" i="2"/>
  <c r="BJ1117" i="2" s="1"/>
  <c r="BR1116" i="2"/>
  <c r="BS1116" i="2" s="1"/>
  <c r="BP1116" i="2"/>
  <c r="BQ1116" i="2" s="1"/>
  <c r="BM1116" i="2"/>
  <c r="BR1115" i="2"/>
  <c r="BP1115" i="2"/>
  <c r="BH1115" i="2"/>
  <c r="BG1115" i="2"/>
  <c r="BE1115" i="2"/>
  <c r="BD1115" i="2"/>
  <c r="BC1115" i="2"/>
  <c r="BA1115" i="2"/>
  <c r="AZ1115" i="2"/>
  <c r="AX1115" i="2"/>
  <c r="AW1115" i="2"/>
  <c r="AV1115" i="2"/>
  <c r="AU1115" i="2"/>
  <c r="AT1115" i="2"/>
  <c r="AS1115" i="2"/>
  <c r="AR1115" i="2"/>
  <c r="AQ1115" i="2"/>
  <c r="AP1115" i="2"/>
  <c r="AO1115" i="2"/>
  <c r="AN1115" i="2"/>
  <c r="AL1115" i="2"/>
  <c r="AK1115" i="2"/>
  <c r="AI1115" i="2"/>
  <c r="AH1115" i="2"/>
  <c r="AG1115" i="2"/>
  <c r="AF1115" i="2"/>
  <c r="AE1115" i="2"/>
  <c r="AD1115" i="2"/>
  <c r="AC1115" i="2"/>
  <c r="AB1115" i="2"/>
  <c r="Z1115" i="2"/>
  <c r="Y1115" i="2"/>
  <c r="X1115" i="2"/>
  <c r="V1115" i="2"/>
  <c r="U1115" i="2"/>
  <c r="T1115" i="2"/>
  <c r="S1115" i="2"/>
  <c r="R1115" i="2"/>
  <c r="Q1115" i="2"/>
  <c r="O1115" i="2"/>
  <c r="N1115" i="2"/>
  <c r="M1115" i="2"/>
  <c r="H1115" i="2"/>
  <c r="G1115" i="2"/>
  <c r="BJ1115" i="2" s="1"/>
  <c r="BR1114" i="2"/>
  <c r="BS1114" i="2" s="1"/>
  <c r="BP1114" i="2"/>
  <c r="BQ1114" i="2" s="1"/>
  <c r="BM1114" i="2"/>
  <c r="BR1113" i="2"/>
  <c r="BP1113" i="2"/>
  <c r="BH1113" i="2"/>
  <c r="BG1113" i="2"/>
  <c r="BE1113" i="2"/>
  <c r="BD1113" i="2"/>
  <c r="BC1113" i="2"/>
  <c r="BA1113" i="2"/>
  <c r="AZ1113" i="2"/>
  <c r="AX1113" i="2"/>
  <c r="AW1113" i="2"/>
  <c r="AV1113" i="2"/>
  <c r="AU1113" i="2"/>
  <c r="AT1113" i="2"/>
  <c r="AS1113" i="2"/>
  <c r="AR1113" i="2"/>
  <c r="AQ1113" i="2"/>
  <c r="AP1113" i="2"/>
  <c r="AO1113" i="2"/>
  <c r="AN1113" i="2"/>
  <c r="AL1113" i="2"/>
  <c r="AK1113" i="2"/>
  <c r="AI1113" i="2"/>
  <c r="AH1113" i="2"/>
  <c r="AG1113" i="2"/>
  <c r="AF1113" i="2"/>
  <c r="AE1113" i="2"/>
  <c r="AD1113" i="2"/>
  <c r="AC1113" i="2"/>
  <c r="AB1113" i="2"/>
  <c r="Z1113" i="2"/>
  <c r="Y1113" i="2"/>
  <c r="X1113" i="2"/>
  <c r="V1113" i="2"/>
  <c r="U1113" i="2"/>
  <c r="T1113" i="2"/>
  <c r="S1113" i="2"/>
  <c r="R1113" i="2"/>
  <c r="Q1113" i="2"/>
  <c r="O1113" i="2"/>
  <c r="N1113" i="2"/>
  <c r="M1113" i="2"/>
  <c r="H1113" i="2"/>
  <c r="G1113" i="2"/>
  <c r="BJ1113" i="2" s="1"/>
  <c r="BR1112" i="2"/>
  <c r="BS1112" i="2" s="1"/>
  <c r="BP1112" i="2"/>
  <c r="BQ1112" i="2" s="1"/>
  <c r="BM1112" i="2"/>
  <c r="BR1111" i="2"/>
  <c r="BP1111" i="2"/>
  <c r="BH1111" i="2"/>
  <c r="BG1111" i="2"/>
  <c r="BE1111" i="2"/>
  <c r="BD1111" i="2"/>
  <c r="BC1111" i="2"/>
  <c r="BA1111" i="2"/>
  <c r="AZ1111" i="2"/>
  <c r="AX1111" i="2"/>
  <c r="AW1111" i="2"/>
  <c r="AV1111" i="2"/>
  <c r="AU1111" i="2"/>
  <c r="AT1111" i="2"/>
  <c r="AS1111" i="2"/>
  <c r="AR1111" i="2"/>
  <c r="AQ1111" i="2"/>
  <c r="AP1111" i="2"/>
  <c r="AO1111" i="2"/>
  <c r="AN1111" i="2"/>
  <c r="AL1111" i="2"/>
  <c r="AK1111" i="2"/>
  <c r="AI1111" i="2"/>
  <c r="AH1111" i="2"/>
  <c r="AG1111" i="2"/>
  <c r="AF1111" i="2"/>
  <c r="AE1111" i="2"/>
  <c r="AD1111" i="2"/>
  <c r="AC1111" i="2"/>
  <c r="AB1111" i="2"/>
  <c r="Z1111" i="2"/>
  <c r="Y1111" i="2"/>
  <c r="X1111" i="2"/>
  <c r="V1111" i="2"/>
  <c r="U1111" i="2"/>
  <c r="T1111" i="2"/>
  <c r="S1111" i="2"/>
  <c r="R1111" i="2"/>
  <c r="Q1111" i="2"/>
  <c r="O1111" i="2"/>
  <c r="N1111" i="2"/>
  <c r="M1111" i="2"/>
  <c r="H1111" i="2"/>
  <c r="G1111" i="2"/>
  <c r="BJ1111" i="2" s="1"/>
  <c r="BR1110" i="2"/>
  <c r="BS1110" i="2" s="1"/>
  <c r="BP1110" i="2"/>
  <c r="BQ1110" i="2" s="1"/>
  <c r="BM1110" i="2"/>
  <c r="BR1109" i="2"/>
  <c r="BP1109" i="2"/>
  <c r="BH1109" i="2"/>
  <c r="BG1109" i="2"/>
  <c r="BE1109" i="2"/>
  <c r="BD1109" i="2"/>
  <c r="BC1109" i="2"/>
  <c r="BA1109" i="2"/>
  <c r="AZ1109" i="2"/>
  <c r="AX1109" i="2"/>
  <c r="AW1109" i="2"/>
  <c r="AV1109" i="2"/>
  <c r="AU1109" i="2"/>
  <c r="AT1109" i="2"/>
  <c r="AS1109" i="2"/>
  <c r="AR1109" i="2"/>
  <c r="AQ1109" i="2"/>
  <c r="AP1109" i="2"/>
  <c r="AO1109" i="2"/>
  <c r="AN1109" i="2"/>
  <c r="AL1109" i="2"/>
  <c r="AK1109" i="2"/>
  <c r="AI1109" i="2"/>
  <c r="AH1109" i="2"/>
  <c r="AG1109" i="2"/>
  <c r="AF1109" i="2"/>
  <c r="AE1109" i="2"/>
  <c r="AD1109" i="2"/>
  <c r="AC1109" i="2"/>
  <c r="AB1109" i="2"/>
  <c r="Z1109" i="2"/>
  <c r="Y1109" i="2"/>
  <c r="X1109" i="2"/>
  <c r="V1109" i="2"/>
  <c r="U1109" i="2"/>
  <c r="T1109" i="2"/>
  <c r="S1109" i="2"/>
  <c r="R1109" i="2"/>
  <c r="Q1109" i="2"/>
  <c r="O1109" i="2"/>
  <c r="N1109" i="2"/>
  <c r="M1109" i="2"/>
  <c r="H1109" i="2"/>
  <c r="G1109" i="2"/>
  <c r="BJ1109" i="2" s="1"/>
  <c r="BR1108" i="2"/>
  <c r="BS1108" i="2" s="1"/>
  <c r="BP1108" i="2"/>
  <c r="BQ1108" i="2" s="1"/>
  <c r="BM1108" i="2"/>
  <c r="BR1344" i="2"/>
  <c r="BP1344" i="2"/>
  <c r="BH1344" i="2"/>
  <c r="BG1344" i="2"/>
  <c r="BE1344" i="2"/>
  <c r="BD1344" i="2"/>
  <c r="BC1344" i="2"/>
  <c r="BA1344" i="2"/>
  <c r="AZ1344" i="2"/>
  <c r="AX1344" i="2"/>
  <c r="AW1344" i="2"/>
  <c r="AV1344" i="2"/>
  <c r="AU1344" i="2"/>
  <c r="AT1344" i="2"/>
  <c r="AS1344" i="2"/>
  <c r="AR1344" i="2"/>
  <c r="AQ1344" i="2"/>
  <c r="AP1344" i="2"/>
  <c r="AO1344" i="2"/>
  <c r="AN1344" i="2"/>
  <c r="AL1344" i="2"/>
  <c r="AK1344" i="2"/>
  <c r="AI1344" i="2"/>
  <c r="AH1344" i="2"/>
  <c r="AG1344" i="2"/>
  <c r="AF1344" i="2"/>
  <c r="AE1344" i="2"/>
  <c r="AD1344" i="2"/>
  <c r="AC1344" i="2"/>
  <c r="AB1344" i="2"/>
  <c r="Z1344" i="2"/>
  <c r="Y1344" i="2"/>
  <c r="X1344" i="2"/>
  <c r="V1344" i="2"/>
  <c r="U1344" i="2"/>
  <c r="T1344" i="2"/>
  <c r="S1344" i="2"/>
  <c r="R1344" i="2"/>
  <c r="Q1344" i="2"/>
  <c r="O1344" i="2"/>
  <c r="N1344" i="2"/>
  <c r="M1344" i="2"/>
  <c r="H1344" i="2"/>
  <c r="G1344" i="2"/>
  <c r="BJ1344" i="2" s="1"/>
  <c r="BR1343" i="2"/>
  <c r="BS1343" i="2" s="1"/>
  <c r="BP1343" i="2"/>
  <c r="BQ1343" i="2" s="1"/>
  <c r="BM1343" i="2"/>
  <c r="B1343" i="2"/>
  <c r="BR1342" i="2"/>
  <c r="BP1342" i="2"/>
  <c r="BH1342" i="2"/>
  <c r="BG1342" i="2"/>
  <c r="BE1342" i="2"/>
  <c r="BD1342" i="2"/>
  <c r="BC1342" i="2"/>
  <c r="BA1342" i="2"/>
  <c r="AZ1342" i="2"/>
  <c r="AX1342" i="2"/>
  <c r="AW1342" i="2"/>
  <c r="AV1342" i="2"/>
  <c r="AU1342" i="2"/>
  <c r="AT1342" i="2"/>
  <c r="AS1342" i="2"/>
  <c r="AR1342" i="2"/>
  <c r="AQ1342" i="2"/>
  <c r="AP1342" i="2"/>
  <c r="AO1342" i="2"/>
  <c r="AN1342" i="2"/>
  <c r="AL1342" i="2"/>
  <c r="AK1342" i="2"/>
  <c r="AI1342" i="2"/>
  <c r="AH1342" i="2"/>
  <c r="AG1342" i="2"/>
  <c r="AF1342" i="2"/>
  <c r="AE1342" i="2"/>
  <c r="AD1342" i="2"/>
  <c r="AC1342" i="2"/>
  <c r="AB1342" i="2"/>
  <c r="Z1342" i="2"/>
  <c r="Y1342" i="2"/>
  <c r="X1342" i="2"/>
  <c r="V1342" i="2"/>
  <c r="U1342" i="2"/>
  <c r="T1342" i="2"/>
  <c r="S1342" i="2"/>
  <c r="R1342" i="2"/>
  <c r="Q1342" i="2"/>
  <c r="O1342" i="2"/>
  <c r="N1342" i="2"/>
  <c r="M1342" i="2"/>
  <c r="H1342" i="2"/>
  <c r="G1342" i="2"/>
  <c r="BJ1342" i="2" s="1"/>
  <c r="BR1341" i="2"/>
  <c r="BS1341" i="2" s="1"/>
  <c r="BP1341" i="2"/>
  <c r="BQ1341" i="2" s="1"/>
  <c r="BM1341" i="2"/>
  <c r="B1341" i="2"/>
  <c r="BR1340" i="2"/>
  <c r="BP1340" i="2"/>
  <c r="BH1340" i="2"/>
  <c r="BG1340" i="2"/>
  <c r="BE1340" i="2"/>
  <c r="BD1340" i="2"/>
  <c r="BC1340" i="2"/>
  <c r="BA1340" i="2"/>
  <c r="AZ1340" i="2"/>
  <c r="AX1340" i="2"/>
  <c r="AW1340" i="2"/>
  <c r="AV1340" i="2"/>
  <c r="AU1340" i="2"/>
  <c r="AT1340" i="2"/>
  <c r="AS1340" i="2"/>
  <c r="AR1340" i="2"/>
  <c r="AQ1340" i="2"/>
  <c r="AP1340" i="2"/>
  <c r="AO1340" i="2"/>
  <c r="AN1340" i="2"/>
  <c r="AL1340" i="2"/>
  <c r="AK1340" i="2"/>
  <c r="AI1340" i="2"/>
  <c r="AH1340" i="2"/>
  <c r="AG1340" i="2"/>
  <c r="AF1340" i="2"/>
  <c r="AE1340" i="2"/>
  <c r="AD1340" i="2"/>
  <c r="AC1340" i="2"/>
  <c r="AB1340" i="2"/>
  <c r="Z1340" i="2"/>
  <c r="Y1340" i="2"/>
  <c r="X1340" i="2"/>
  <c r="V1340" i="2"/>
  <c r="U1340" i="2"/>
  <c r="T1340" i="2"/>
  <c r="S1340" i="2"/>
  <c r="R1340" i="2"/>
  <c r="Q1340" i="2"/>
  <c r="O1340" i="2"/>
  <c r="N1340" i="2"/>
  <c r="M1340" i="2"/>
  <c r="H1340" i="2"/>
  <c r="G1340" i="2"/>
  <c r="BJ1340" i="2" s="1"/>
  <c r="BR1339" i="2"/>
  <c r="BS1339" i="2" s="1"/>
  <c r="BP1339" i="2"/>
  <c r="BQ1339" i="2" s="1"/>
  <c r="BM1339" i="2"/>
  <c r="B1339" i="2"/>
  <c r="BR1324" i="2"/>
  <c r="BP1324" i="2"/>
  <c r="BH1324" i="2"/>
  <c r="BG1324" i="2"/>
  <c r="BE1324" i="2"/>
  <c r="BD1324" i="2"/>
  <c r="BC1324" i="2"/>
  <c r="BA1324" i="2"/>
  <c r="AZ1324" i="2"/>
  <c r="AX1324" i="2"/>
  <c r="AW1324" i="2"/>
  <c r="AV1324" i="2"/>
  <c r="AU1324" i="2"/>
  <c r="AT1324" i="2"/>
  <c r="AS1324" i="2"/>
  <c r="AR1324" i="2"/>
  <c r="AQ1324" i="2"/>
  <c r="AP1324" i="2"/>
  <c r="AO1324" i="2"/>
  <c r="AN1324" i="2"/>
  <c r="AL1324" i="2"/>
  <c r="AK1324" i="2"/>
  <c r="AI1324" i="2"/>
  <c r="AH1324" i="2"/>
  <c r="AG1324" i="2"/>
  <c r="AF1324" i="2"/>
  <c r="AE1324" i="2"/>
  <c r="AD1324" i="2"/>
  <c r="AC1324" i="2"/>
  <c r="AB1324" i="2"/>
  <c r="Z1324" i="2"/>
  <c r="Y1324" i="2"/>
  <c r="X1324" i="2"/>
  <c r="V1324" i="2"/>
  <c r="U1324" i="2"/>
  <c r="S1324" i="2"/>
  <c r="R1324" i="2"/>
  <c r="Q1324" i="2"/>
  <c r="O1324" i="2"/>
  <c r="N1324" i="2"/>
  <c r="H1324" i="2"/>
  <c r="BJ1324" i="2"/>
  <c r="BR1323" i="2"/>
  <c r="BS1323" i="2" s="1"/>
  <c r="BP1323" i="2"/>
  <c r="BQ1323" i="2" s="1"/>
  <c r="BM1323" i="2"/>
  <c r="B1323" i="2"/>
  <c r="BH540" i="2"/>
  <c r="BG540" i="2"/>
  <c r="BE540" i="2"/>
  <c r="BD540" i="2"/>
  <c r="BA540" i="2"/>
  <c r="AZ540" i="2"/>
  <c r="K540" i="2"/>
  <c r="BR540" i="2" s="1"/>
  <c r="J540" i="2"/>
  <c r="BP540" i="2" s="1"/>
  <c r="I540" i="2"/>
  <c r="H540" i="2"/>
  <c r="G540" i="2"/>
  <c r="BJ540" i="2" s="1"/>
  <c r="BR539" i="2"/>
  <c r="BS539" i="2" s="1"/>
  <c r="BP539" i="2"/>
  <c r="BQ539" i="2" s="1"/>
  <c r="BM539" i="2"/>
  <c r="B539" i="2"/>
  <c r="BH342" i="2"/>
  <c r="BG342" i="2"/>
  <c r="BE342" i="2"/>
  <c r="BD342" i="2"/>
  <c r="BC342" i="2"/>
  <c r="BA342" i="2"/>
  <c r="AZ342" i="2"/>
  <c r="B341" i="2"/>
  <c r="BH129" i="2"/>
  <c r="BG129" i="2"/>
  <c r="BE129" i="2"/>
  <c r="BD129" i="2"/>
  <c r="BC129" i="2"/>
  <c r="BA129" i="2"/>
  <c r="AZ129" i="2"/>
  <c r="B128" i="2"/>
  <c r="N128" i="2"/>
  <c r="N129" i="2" s="1"/>
  <c r="Y128" i="2"/>
  <c r="Y129" i="2" s="1"/>
  <c r="BH524" i="2"/>
  <c r="BG524" i="2"/>
  <c r="BE524" i="2"/>
  <c r="BD524" i="2"/>
  <c r="BC524" i="2"/>
  <c r="BA524" i="2"/>
  <c r="AZ524" i="2"/>
  <c r="K524" i="2"/>
  <c r="BR524" i="2" s="1"/>
  <c r="J524" i="2"/>
  <c r="BP524" i="2" s="1"/>
  <c r="I524" i="2"/>
  <c r="H524" i="2"/>
  <c r="G524" i="2"/>
  <c r="BJ524" i="2" s="1"/>
  <c r="BR523" i="2"/>
  <c r="BS523" i="2" s="1"/>
  <c r="BP523" i="2"/>
  <c r="BQ523" i="2" s="1"/>
  <c r="BM523" i="2"/>
  <c r="B523" i="2"/>
  <c r="BH326" i="2"/>
  <c r="BG326" i="2"/>
  <c r="BE326" i="2"/>
  <c r="BD326" i="2"/>
  <c r="BC326" i="2"/>
  <c r="BA326" i="2"/>
  <c r="AZ326" i="2"/>
  <c r="B325" i="2"/>
  <c r="BH113" i="2"/>
  <c r="BG113" i="2"/>
  <c r="BE113" i="2"/>
  <c r="BD113" i="2"/>
  <c r="BC113" i="2"/>
  <c r="BA113" i="2"/>
  <c r="AZ113" i="2"/>
  <c r="B112" i="2"/>
  <c r="Y325" i="2"/>
  <c r="Y326" i="2" s="1"/>
  <c r="N325" i="2"/>
  <c r="N326" i="2" s="1"/>
  <c r="H1290" i="2"/>
  <c r="G1290" i="2"/>
  <c r="BJ1290" i="2" s="1"/>
  <c r="AA1290" i="2"/>
  <c r="P1290" i="2"/>
  <c r="AE1294" i="2"/>
  <c r="AE1292" i="2"/>
  <c r="AE1290" i="2"/>
  <c r="AE1288" i="2"/>
  <c r="AE1286" i="2"/>
  <c r="AE1284" i="2"/>
  <c r="AE1282" i="2"/>
  <c r="AE1280" i="2"/>
  <c r="AD1294" i="2"/>
  <c r="AD1292" i="2"/>
  <c r="AD1290" i="2"/>
  <c r="AD1288" i="2"/>
  <c r="AD1286" i="2"/>
  <c r="AD1284" i="2"/>
  <c r="AD1282" i="2"/>
  <c r="AD1280" i="2"/>
  <c r="BR1294" i="2"/>
  <c r="BP1294" i="2"/>
  <c r="BH1294" i="2"/>
  <c r="BG1294" i="2"/>
  <c r="BE1294" i="2"/>
  <c r="BD1294" i="2"/>
  <c r="BC1294" i="2"/>
  <c r="BA1294" i="2"/>
  <c r="AZ1294" i="2"/>
  <c r="AX1294" i="2"/>
  <c r="AW1294" i="2"/>
  <c r="AV1294" i="2"/>
  <c r="AU1294" i="2"/>
  <c r="AT1294" i="2"/>
  <c r="AS1294" i="2"/>
  <c r="AR1294" i="2"/>
  <c r="AQ1294" i="2"/>
  <c r="AP1294" i="2"/>
  <c r="AO1294" i="2"/>
  <c r="AN1294" i="2"/>
  <c r="AL1294" i="2"/>
  <c r="AK1294" i="2"/>
  <c r="AI1294" i="2"/>
  <c r="AH1294" i="2"/>
  <c r="AG1294" i="2"/>
  <c r="AF1294" i="2"/>
  <c r="AC1294" i="2"/>
  <c r="AB1294" i="2"/>
  <c r="Z1294" i="2"/>
  <c r="Y1294" i="2"/>
  <c r="X1294" i="2"/>
  <c r="V1294" i="2"/>
  <c r="U1294" i="2"/>
  <c r="T1294" i="2"/>
  <c r="S1294" i="2"/>
  <c r="R1294" i="2"/>
  <c r="Q1294" i="2"/>
  <c r="O1294" i="2"/>
  <c r="N1294" i="2"/>
  <c r="M1294" i="2"/>
  <c r="BJ1294" i="2"/>
  <c r="BR1293" i="2"/>
  <c r="BS1293" i="2" s="1"/>
  <c r="BP1293" i="2"/>
  <c r="BQ1293" i="2" s="1"/>
  <c r="BM1293" i="2"/>
  <c r="B1293" i="2"/>
  <c r="BR1292" i="2"/>
  <c r="BP1292" i="2"/>
  <c r="BH1292" i="2"/>
  <c r="BG1292" i="2"/>
  <c r="BE1292" i="2"/>
  <c r="BD1292" i="2"/>
  <c r="BC1292" i="2"/>
  <c r="BA1292" i="2"/>
  <c r="AZ1292" i="2"/>
  <c r="AX1292" i="2"/>
  <c r="AW1292" i="2"/>
  <c r="AV1292" i="2"/>
  <c r="AU1292" i="2"/>
  <c r="AT1292" i="2"/>
  <c r="AS1292" i="2"/>
  <c r="AR1292" i="2"/>
  <c r="AQ1292" i="2"/>
  <c r="AP1292" i="2"/>
  <c r="AO1292" i="2"/>
  <c r="AN1292" i="2"/>
  <c r="AL1292" i="2"/>
  <c r="AK1292" i="2"/>
  <c r="AI1292" i="2"/>
  <c r="AH1292" i="2"/>
  <c r="AG1292" i="2"/>
  <c r="AF1292" i="2"/>
  <c r="AC1292" i="2"/>
  <c r="AB1292" i="2"/>
  <c r="Z1292" i="2"/>
  <c r="Y1292" i="2"/>
  <c r="X1292" i="2"/>
  <c r="V1292" i="2"/>
  <c r="U1292" i="2"/>
  <c r="T1292" i="2"/>
  <c r="S1292" i="2"/>
  <c r="R1292" i="2"/>
  <c r="Q1292" i="2"/>
  <c r="O1292" i="2"/>
  <c r="N1292" i="2"/>
  <c r="M1292" i="2"/>
  <c r="H1292" i="2"/>
  <c r="G1292" i="2"/>
  <c r="BR1291" i="2"/>
  <c r="BS1291" i="2" s="1"/>
  <c r="BP1291" i="2"/>
  <c r="BQ1291" i="2" s="1"/>
  <c r="BM1291" i="2"/>
  <c r="B1291" i="2"/>
  <c r="BR1290" i="2"/>
  <c r="BP1290" i="2"/>
  <c r="BH1290" i="2"/>
  <c r="BG1290" i="2"/>
  <c r="BE1290" i="2"/>
  <c r="BD1290" i="2"/>
  <c r="BC1290" i="2"/>
  <c r="BA1290" i="2"/>
  <c r="AZ1290" i="2"/>
  <c r="AX1290" i="2"/>
  <c r="AW1290" i="2"/>
  <c r="AV1290" i="2"/>
  <c r="AU1290" i="2"/>
  <c r="AT1290" i="2"/>
  <c r="AS1290" i="2"/>
  <c r="AR1290" i="2"/>
  <c r="AQ1290" i="2"/>
  <c r="AP1290" i="2"/>
  <c r="AO1290" i="2"/>
  <c r="AN1290" i="2"/>
  <c r="AL1290" i="2"/>
  <c r="AK1290" i="2"/>
  <c r="AI1290" i="2"/>
  <c r="AH1290" i="2"/>
  <c r="AG1290" i="2"/>
  <c r="AF1290" i="2"/>
  <c r="AC1290" i="2"/>
  <c r="AB1290" i="2"/>
  <c r="Z1290" i="2"/>
  <c r="Y1290" i="2"/>
  <c r="X1290" i="2"/>
  <c r="V1290" i="2"/>
  <c r="U1290" i="2"/>
  <c r="T1290" i="2"/>
  <c r="S1290" i="2"/>
  <c r="R1290" i="2"/>
  <c r="Q1290" i="2"/>
  <c r="O1290" i="2"/>
  <c r="N1290" i="2"/>
  <c r="M1290" i="2"/>
  <c r="BR1289" i="2"/>
  <c r="BS1289" i="2" s="1"/>
  <c r="BP1289" i="2"/>
  <c r="BQ1289" i="2" s="1"/>
  <c r="BM1289" i="2"/>
  <c r="B1289" i="2"/>
  <c r="BR1288" i="2"/>
  <c r="BP1288" i="2"/>
  <c r="BH1288" i="2"/>
  <c r="BG1288" i="2"/>
  <c r="BE1288" i="2"/>
  <c r="BD1288" i="2"/>
  <c r="BC1288" i="2"/>
  <c r="BA1288" i="2"/>
  <c r="AZ1288" i="2"/>
  <c r="AX1288" i="2"/>
  <c r="AW1288" i="2"/>
  <c r="AV1288" i="2"/>
  <c r="AU1288" i="2"/>
  <c r="AT1288" i="2"/>
  <c r="AS1288" i="2"/>
  <c r="AR1288" i="2"/>
  <c r="AQ1288" i="2"/>
  <c r="AP1288" i="2"/>
  <c r="AO1288" i="2"/>
  <c r="AN1288" i="2"/>
  <c r="AL1288" i="2"/>
  <c r="AK1288" i="2"/>
  <c r="AI1288" i="2"/>
  <c r="AH1288" i="2"/>
  <c r="AG1288" i="2"/>
  <c r="AF1288" i="2"/>
  <c r="AC1288" i="2"/>
  <c r="AB1288" i="2"/>
  <c r="Z1288" i="2"/>
  <c r="Y1288" i="2"/>
  <c r="X1288" i="2"/>
  <c r="V1288" i="2"/>
  <c r="U1288" i="2"/>
  <c r="T1288" i="2"/>
  <c r="S1288" i="2"/>
  <c r="R1288" i="2"/>
  <c r="Q1288" i="2"/>
  <c r="O1288" i="2"/>
  <c r="N1288" i="2"/>
  <c r="M1288" i="2"/>
  <c r="H1288" i="2"/>
  <c r="G1288" i="2"/>
  <c r="BJ1288" i="2" s="1"/>
  <c r="BR1287" i="2"/>
  <c r="BS1287" i="2" s="1"/>
  <c r="BP1287" i="2"/>
  <c r="BQ1287" i="2" s="1"/>
  <c r="BM1287" i="2"/>
  <c r="B1287" i="2"/>
  <c r="BR1286" i="2"/>
  <c r="BP1286" i="2"/>
  <c r="BH1286" i="2"/>
  <c r="BG1286" i="2"/>
  <c r="BE1286" i="2"/>
  <c r="BD1286" i="2"/>
  <c r="BC1286" i="2"/>
  <c r="BA1286" i="2"/>
  <c r="AZ1286" i="2"/>
  <c r="AX1286" i="2"/>
  <c r="AW1286" i="2"/>
  <c r="AV1286" i="2"/>
  <c r="AU1286" i="2"/>
  <c r="AT1286" i="2"/>
  <c r="AS1286" i="2"/>
  <c r="AR1286" i="2"/>
  <c r="AQ1286" i="2"/>
  <c r="AP1286" i="2"/>
  <c r="AO1286" i="2"/>
  <c r="AN1286" i="2"/>
  <c r="AL1286" i="2"/>
  <c r="AK1286" i="2"/>
  <c r="AI1286" i="2"/>
  <c r="AH1286" i="2"/>
  <c r="AG1286" i="2"/>
  <c r="AF1286" i="2"/>
  <c r="AC1286" i="2"/>
  <c r="AB1286" i="2"/>
  <c r="Z1286" i="2"/>
  <c r="Y1286" i="2"/>
  <c r="X1286" i="2"/>
  <c r="V1286" i="2"/>
  <c r="U1286" i="2"/>
  <c r="T1286" i="2"/>
  <c r="S1286" i="2"/>
  <c r="R1286" i="2"/>
  <c r="Q1286" i="2"/>
  <c r="O1286" i="2"/>
  <c r="N1286" i="2"/>
  <c r="M1286" i="2"/>
  <c r="H1286" i="2"/>
  <c r="G1286" i="2"/>
  <c r="BJ1286" i="2" s="1"/>
  <c r="BR1285" i="2"/>
  <c r="BS1285" i="2" s="1"/>
  <c r="BP1285" i="2"/>
  <c r="BQ1285" i="2" s="1"/>
  <c r="BM1285" i="2"/>
  <c r="B1285" i="2"/>
  <c r="BR1284" i="2"/>
  <c r="BP1284" i="2"/>
  <c r="BH1284" i="2"/>
  <c r="BG1284" i="2"/>
  <c r="BE1284" i="2"/>
  <c r="BD1284" i="2"/>
  <c r="BC1284" i="2"/>
  <c r="BA1284" i="2"/>
  <c r="AZ1284" i="2"/>
  <c r="AX1284" i="2"/>
  <c r="AW1284" i="2"/>
  <c r="AV1284" i="2"/>
  <c r="AU1284" i="2"/>
  <c r="AT1284" i="2"/>
  <c r="AS1284" i="2"/>
  <c r="AR1284" i="2"/>
  <c r="AQ1284" i="2"/>
  <c r="AP1284" i="2"/>
  <c r="AO1284" i="2"/>
  <c r="AN1284" i="2"/>
  <c r="AL1284" i="2"/>
  <c r="AK1284" i="2"/>
  <c r="AI1284" i="2"/>
  <c r="AH1284" i="2"/>
  <c r="AG1284" i="2"/>
  <c r="AF1284" i="2"/>
  <c r="AC1284" i="2"/>
  <c r="AB1284" i="2"/>
  <c r="Z1284" i="2"/>
  <c r="Y1284" i="2"/>
  <c r="X1284" i="2"/>
  <c r="V1284" i="2"/>
  <c r="U1284" i="2"/>
  <c r="T1284" i="2"/>
  <c r="S1284" i="2"/>
  <c r="R1284" i="2"/>
  <c r="Q1284" i="2"/>
  <c r="O1284" i="2"/>
  <c r="N1284" i="2"/>
  <c r="M1284" i="2"/>
  <c r="H1284" i="2"/>
  <c r="G1284" i="2"/>
  <c r="BR1283" i="2"/>
  <c r="BS1283" i="2" s="1"/>
  <c r="BP1283" i="2"/>
  <c r="BQ1283" i="2" s="1"/>
  <c r="BM1283" i="2"/>
  <c r="B1283" i="2"/>
  <c r="BR1282" i="2"/>
  <c r="BP1282" i="2"/>
  <c r="BH1282" i="2"/>
  <c r="BG1282" i="2"/>
  <c r="BE1282" i="2"/>
  <c r="BD1282" i="2"/>
  <c r="BC1282" i="2"/>
  <c r="BA1282" i="2"/>
  <c r="AZ1282" i="2"/>
  <c r="AX1282" i="2"/>
  <c r="AW1282" i="2"/>
  <c r="AV1282" i="2"/>
  <c r="AU1282" i="2"/>
  <c r="AT1282" i="2"/>
  <c r="AS1282" i="2"/>
  <c r="AR1282" i="2"/>
  <c r="AQ1282" i="2"/>
  <c r="AP1282" i="2"/>
  <c r="AO1282" i="2"/>
  <c r="AN1282" i="2"/>
  <c r="AL1282" i="2"/>
  <c r="AK1282" i="2"/>
  <c r="AI1282" i="2"/>
  <c r="AH1282" i="2"/>
  <c r="AG1282" i="2"/>
  <c r="AF1282" i="2"/>
  <c r="AC1282" i="2"/>
  <c r="AB1282" i="2"/>
  <c r="Z1282" i="2"/>
  <c r="Y1282" i="2"/>
  <c r="X1282" i="2"/>
  <c r="V1282" i="2"/>
  <c r="U1282" i="2"/>
  <c r="T1282" i="2"/>
  <c r="S1282" i="2"/>
  <c r="R1282" i="2"/>
  <c r="Q1282" i="2"/>
  <c r="O1282" i="2"/>
  <c r="N1282" i="2"/>
  <c r="M1282" i="2"/>
  <c r="H1282" i="2"/>
  <c r="G1282" i="2"/>
  <c r="BJ1282" i="2" s="1"/>
  <c r="BR1281" i="2"/>
  <c r="BS1281" i="2" s="1"/>
  <c r="BP1281" i="2"/>
  <c r="BQ1281" i="2" s="1"/>
  <c r="BM1281" i="2"/>
  <c r="B1281" i="2"/>
  <c r="G458" i="2"/>
  <c r="BJ458" i="2" s="1"/>
  <c r="H458" i="2"/>
  <c r="I458" i="2"/>
  <c r="J458" i="2"/>
  <c r="BP458" i="2" s="1"/>
  <c r="K458" i="2"/>
  <c r="BR458" i="2" s="1"/>
  <c r="G460" i="2"/>
  <c r="BJ460" i="2" s="1"/>
  <c r="H460" i="2"/>
  <c r="I460" i="2"/>
  <c r="J460" i="2"/>
  <c r="BP460" i="2" s="1"/>
  <c r="K460" i="2"/>
  <c r="BR460" i="2" s="1"/>
  <c r="G462" i="2"/>
  <c r="BJ462" i="2" s="1"/>
  <c r="H462" i="2"/>
  <c r="I462" i="2"/>
  <c r="J462" i="2"/>
  <c r="BP462" i="2" s="1"/>
  <c r="K462" i="2"/>
  <c r="BR462" i="2" s="1"/>
  <c r="G464" i="2"/>
  <c r="BJ464" i="2" s="1"/>
  <c r="H464" i="2"/>
  <c r="I464" i="2"/>
  <c r="J464" i="2"/>
  <c r="BP464" i="2" s="1"/>
  <c r="K464" i="2"/>
  <c r="BR464" i="2" s="1"/>
  <c r="G466" i="2"/>
  <c r="BJ466" i="2" s="1"/>
  <c r="H466" i="2"/>
  <c r="I466" i="2"/>
  <c r="J466" i="2"/>
  <c r="BP466" i="2" s="1"/>
  <c r="K466" i="2"/>
  <c r="BR466" i="2" s="1"/>
  <c r="G468" i="2"/>
  <c r="BJ468" i="2" s="1"/>
  <c r="H468" i="2"/>
  <c r="I468" i="2"/>
  <c r="J468" i="2"/>
  <c r="BP468" i="2" s="1"/>
  <c r="K468" i="2"/>
  <c r="BR468" i="2" s="1"/>
  <c r="G470" i="2"/>
  <c r="BJ470" i="2" s="1"/>
  <c r="H470" i="2"/>
  <c r="I470" i="2"/>
  <c r="J470" i="2"/>
  <c r="BP470" i="2" s="1"/>
  <c r="K470" i="2"/>
  <c r="BR470" i="2" s="1"/>
  <c r="G472" i="2"/>
  <c r="BJ472" i="2" s="1"/>
  <c r="H472" i="2"/>
  <c r="I472" i="2"/>
  <c r="J472" i="2"/>
  <c r="BP472" i="2" s="1"/>
  <c r="K472" i="2"/>
  <c r="BR472" i="2" s="1"/>
  <c r="G474" i="2"/>
  <c r="BJ474" i="2" s="1"/>
  <c r="H474" i="2"/>
  <c r="I474" i="2"/>
  <c r="J474" i="2"/>
  <c r="BP474" i="2" s="1"/>
  <c r="K474" i="2"/>
  <c r="BR474" i="2" s="1"/>
  <c r="G476" i="2"/>
  <c r="BJ476" i="2" s="1"/>
  <c r="H476" i="2"/>
  <c r="I476" i="2"/>
  <c r="J476" i="2"/>
  <c r="BP476" i="2" s="1"/>
  <c r="K476" i="2"/>
  <c r="BR476" i="2" s="1"/>
  <c r="G478" i="2"/>
  <c r="BJ478" i="2" s="1"/>
  <c r="H478" i="2"/>
  <c r="I478" i="2"/>
  <c r="J478" i="2"/>
  <c r="BP478" i="2" s="1"/>
  <c r="K478" i="2"/>
  <c r="BR478" i="2" s="1"/>
  <c r="G480" i="2"/>
  <c r="H480" i="2"/>
  <c r="I480" i="2"/>
  <c r="J480" i="2"/>
  <c r="BP480" i="2" s="1"/>
  <c r="K480" i="2"/>
  <c r="BR480" i="2" s="1"/>
  <c r="G482" i="2"/>
  <c r="BJ482" i="2" s="1"/>
  <c r="H482" i="2"/>
  <c r="I482" i="2"/>
  <c r="J482" i="2"/>
  <c r="BP482" i="2" s="1"/>
  <c r="K482" i="2"/>
  <c r="BR482" i="2" s="1"/>
  <c r="G484" i="2"/>
  <c r="BJ484" i="2" s="1"/>
  <c r="H484" i="2"/>
  <c r="I484" i="2"/>
  <c r="J484" i="2"/>
  <c r="BP484" i="2" s="1"/>
  <c r="K484" i="2"/>
  <c r="BR484" i="2" s="1"/>
  <c r="G486" i="2"/>
  <c r="BJ486" i="2" s="1"/>
  <c r="H486" i="2"/>
  <c r="I486" i="2"/>
  <c r="J486" i="2"/>
  <c r="BP486" i="2" s="1"/>
  <c r="K486" i="2"/>
  <c r="BR486" i="2" s="1"/>
  <c r="G488" i="2"/>
  <c r="BJ488" i="2" s="1"/>
  <c r="H488" i="2"/>
  <c r="I488" i="2"/>
  <c r="J488" i="2"/>
  <c r="BP488" i="2" s="1"/>
  <c r="K488" i="2"/>
  <c r="BR488" i="2" s="1"/>
  <c r="G490" i="2"/>
  <c r="BJ490" i="2" s="1"/>
  <c r="H490" i="2"/>
  <c r="I490" i="2"/>
  <c r="J490" i="2"/>
  <c r="BP490" i="2" s="1"/>
  <c r="K490" i="2"/>
  <c r="BR490" i="2" s="1"/>
  <c r="G492" i="2"/>
  <c r="BJ492" i="2" s="1"/>
  <c r="H492" i="2"/>
  <c r="I492" i="2"/>
  <c r="J492" i="2"/>
  <c r="BP492" i="2" s="1"/>
  <c r="K492" i="2"/>
  <c r="BR492" i="2" s="1"/>
  <c r="G494" i="2"/>
  <c r="BJ494" i="2" s="1"/>
  <c r="H494" i="2"/>
  <c r="I494" i="2"/>
  <c r="J494" i="2"/>
  <c r="BP494" i="2" s="1"/>
  <c r="K494" i="2"/>
  <c r="BR494" i="2" s="1"/>
  <c r="G496" i="2"/>
  <c r="BJ496" i="2" s="1"/>
  <c r="H496" i="2"/>
  <c r="I496" i="2"/>
  <c r="J496" i="2"/>
  <c r="BP496" i="2" s="1"/>
  <c r="K496" i="2"/>
  <c r="BR496" i="2" s="1"/>
  <c r="G498" i="2"/>
  <c r="BJ498" i="2" s="1"/>
  <c r="H498" i="2"/>
  <c r="I498" i="2"/>
  <c r="J498" i="2"/>
  <c r="BP498" i="2" s="1"/>
  <c r="K498" i="2"/>
  <c r="BR498" i="2" s="1"/>
  <c r="G500" i="2"/>
  <c r="BJ500" i="2" s="1"/>
  <c r="H500" i="2"/>
  <c r="I500" i="2"/>
  <c r="J500" i="2"/>
  <c r="BP500" i="2" s="1"/>
  <c r="K500" i="2"/>
  <c r="BR500" i="2" s="1"/>
  <c r="G502" i="2"/>
  <c r="BJ502" i="2" s="1"/>
  <c r="H502" i="2"/>
  <c r="I502" i="2"/>
  <c r="J502" i="2"/>
  <c r="BP502" i="2" s="1"/>
  <c r="K502" i="2"/>
  <c r="BR502" i="2" s="1"/>
  <c r="G504" i="2"/>
  <c r="BJ504" i="2" s="1"/>
  <c r="H504" i="2"/>
  <c r="I504" i="2"/>
  <c r="J504" i="2"/>
  <c r="BP504" i="2" s="1"/>
  <c r="K504" i="2"/>
  <c r="BR504" i="2" s="1"/>
  <c r="G506" i="2"/>
  <c r="BJ506" i="2" s="1"/>
  <c r="H506" i="2"/>
  <c r="I506" i="2"/>
  <c r="J506" i="2"/>
  <c r="BP506" i="2" s="1"/>
  <c r="K506" i="2"/>
  <c r="BR506" i="2" s="1"/>
  <c r="G508" i="2"/>
  <c r="BJ508" i="2" s="1"/>
  <c r="H508" i="2"/>
  <c r="I508" i="2"/>
  <c r="J508" i="2"/>
  <c r="BP508" i="2" s="1"/>
  <c r="K508" i="2"/>
  <c r="BR508" i="2" s="1"/>
  <c r="G510" i="2"/>
  <c r="BJ510" i="2" s="1"/>
  <c r="H510" i="2"/>
  <c r="I510" i="2"/>
  <c r="J510" i="2"/>
  <c r="BP510" i="2" s="1"/>
  <c r="K510" i="2"/>
  <c r="BR510" i="2" s="1"/>
  <c r="G512" i="2"/>
  <c r="H512" i="2"/>
  <c r="I512" i="2"/>
  <c r="J512" i="2"/>
  <c r="BP512" i="2" s="1"/>
  <c r="K512" i="2"/>
  <c r="BR512" i="2" s="1"/>
  <c r="G514" i="2"/>
  <c r="BJ514" i="2" s="1"/>
  <c r="H514" i="2"/>
  <c r="I514" i="2"/>
  <c r="J514" i="2"/>
  <c r="BP514" i="2" s="1"/>
  <c r="K514" i="2"/>
  <c r="BR514" i="2" s="1"/>
  <c r="G516" i="2"/>
  <c r="BJ516" i="2" s="1"/>
  <c r="H516" i="2"/>
  <c r="I516" i="2"/>
  <c r="J516" i="2"/>
  <c r="BP516" i="2" s="1"/>
  <c r="K516" i="2"/>
  <c r="BR516" i="2" s="1"/>
  <c r="G520" i="2"/>
  <c r="BJ520" i="2" s="1"/>
  <c r="H520" i="2"/>
  <c r="I520" i="2"/>
  <c r="J520" i="2"/>
  <c r="BP520" i="2" s="1"/>
  <c r="K520" i="2"/>
  <c r="BR520" i="2" s="1"/>
  <c r="G522" i="2"/>
  <c r="BJ522" i="2" s="1"/>
  <c r="H522" i="2"/>
  <c r="I522" i="2"/>
  <c r="J522" i="2"/>
  <c r="BP522" i="2" s="1"/>
  <c r="K522" i="2"/>
  <c r="BR522" i="2" s="1"/>
  <c r="G528" i="2"/>
  <c r="BJ528" i="2" s="1"/>
  <c r="H528" i="2"/>
  <c r="I528" i="2"/>
  <c r="J528" i="2"/>
  <c r="BP528" i="2" s="1"/>
  <c r="K528" i="2"/>
  <c r="BR528" i="2" s="1"/>
  <c r="G656" i="2"/>
  <c r="BJ656" i="2" s="1"/>
  <c r="H656" i="2"/>
  <c r="I656" i="2"/>
  <c r="J656" i="2"/>
  <c r="BP656" i="2" s="1"/>
  <c r="K656" i="2"/>
  <c r="BR656" i="2" s="1"/>
  <c r="K456" i="2"/>
  <c r="BR456" i="2" s="1"/>
  <c r="J456" i="2"/>
  <c r="BP456" i="2" s="1"/>
  <c r="I456" i="2"/>
  <c r="H456" i="2"/>
  <c r="G456" i="2"/>
  <c r="BJ456" i="2" s="1"/>
  <c r="H1248" i="2"/>
  <c r="H1250" i="2"/>
  <c r="H1252" i="2"/>
  <c r="H1254" i="2"/>
  <c r="H1256" i="2"/>
  <c r="H1258" i="2"/>
  <c r="H1260" i="2"/>
  <c r="H1264" i="2"/>
  <c r="H1266" i="2"/>
  <c r="H1268" i="2"/>
  <c r="H1278" i="2"/>
  <c r="H1280" i="2"/>
  <c r="H1300" i="2"/>
  <c r="H1302" i="2"/>
  <c r="H1304" i="2"/>
  <c r="H1306" i="2"/>
  <c r="H659" i="2"/>
  <c r="H661" i="2"/>
  <c r="H663" i="2"/>
  <c r="H665" i="2"/>
  <c r="H667" i="2"/>
  <c r="H669" i="2"/>
  <c r="H671" i="2"/>
  <c r="H677" i="2"/>
  <c r="H679" i="2"/>
  <c r="H681" i="2"/>
  <c r="H683" i="2"/>
  <c r="H685" i="2"/>
  <c r="H687" i="2"/>
  <c r="H689" i="2"/>
  <c r="H691" i="2"/>
  <c r="H693" i="2"/>
  <c r="H695" i="2"/>
  <c r="H697" i="2"/>
  <c r="H699" i="2"/>
  <c r="H701" i="2"/>
  <c r="H705" i="2"/>
  <c r="H707" i="2"/>
  <c r="H709" i="2"/>
  <c r="H711" i="2"/>
  <c r="H713" i="2"/>
  <c r="H715" i="2"/>
  <c r="H717" i="2"/>
  <c r="H719" i="2"/>
  <c r="H721" i="2"/>
  <c r="H723" i="2"/>
  <c r="H725" i="2"/>
  <c r="H727" i="2"/>
  <c r="H729" i="2"/>
  <c r="H731" i="2"/>
  <c r="H733" i="2"/>
  <c r="H735" i="2"/>
  <c r="H737" i="2"/>
  <c r="H739" i="2"/>
  <c r="H741" i="2"/>
  <c r="H743" i="2"/>
  <c r="H745" i="2"/>
  <c r="H747" i="2"/>
  <c r="H749" i="2"/>
  <c r="H751" i="2"/>
  <c r="H753" i="2"/>
  <c r="H755" i="2"/>
  <c r="H757" i="2"/>
  <c r="H759" i="2"/>
  <c r="H761" i="2"/>
  <c r="H763" i="2"/>
  <c r="H765" i="2"/>
  <c r="H767" i="2"/>
  <c r="H769" i="2"/>
  <c r="H771" i="2"/>
  <c r="H773" i="2"/>
  <c r="H775" i="2"/>
  <c r="H777" i="2"/>
  <c r="H779" i="2"/>
  <c r="H781" i="2"/>
  <c r="H783" i="2"/>
  <c r="H785" i="2"/>
  <c r="H787" i="2"/>
  <c r="H789" i="2"/>
  <c r="H813" i="2"/>
  <c r="H815" i="2"/>
  <c r="H817" i="2"/>
  <c r="H819" i="2"/>
  <c r="H823" i="2"/>
  <c r="H825" i="2"/>
  <c r="H827" i="2"/>
  <c r="H829" i="2"/>
  <c r="H831" i="2"/>
  <c r="H833" i="2"/>
  <c r="H835" i="2"/>
  <c r="H837" i="2"/>
  <c r="H849" i="2"/>
  <c r="H853" i="2"/>
  <c r="H855" i="2"/>
  <c r="H857" i="2"/>
  <c r="H859" i="2"/>
  <c r="H867" i="2"/>
  <c r="H869" i="2"/>
  <c r="H875" i="2"/>
  <c r="H877" i="2"/>
  <c r="H879" i="2"/>
  <c r="H881" i="2"/>
  <c r="H883" i="2"/>
  <c r="H885" i="2"/>
  <c r="H895" i="2"/>
  <c r="H897" i="2"/>
  <c r="H903" i="2"/>
  <c r="H905" i="2"/>
  <c r="H907" i="2"/>
  <c r="H909" i="2"/>
  <c r="H911" i="2"/>
  <c r="H913" i="2"/>
  <c r="H915" i="2"/>
  <c r="H917" i="2"/>
  <c r="H919" i="2"/>
  <c r="H921" i="2"/>
  <c r="H923" i="2"/>
  <c r="H925" i="2"/>
  <c r="H927" i="2"/>
  <c r="H935" i="2"/>
  <c r="H937" i="2"/>
  <c r="H939" i="2"/>
  <c r="H941" i="2"/>
  <c r="H943" i="2"/>
  <c r="H947" i="2"/>
  <c r="H949" i="2"/>
  <c r="H951" i="2"/>
  <c r="H953" i="2"/>
  <c r="H955" i="2"/>
  <c r="H957" i="2"/>
  <c r="H959" i="2"/>
  <c r="H961" i="2"/>
  <c r="H963" i="2"/>
  <c r="H965" i="2"/>
  <c r="H967" i="2"/>
  <c r="H969" i="2"/>
  <c r="H979" i="2"/>
  <c r="H983" i="2"/>
  <c r="H985" i="2"/>
  <c r="H987" i="2"/>
  <c r="H989" i="2"/>
  <c r="H991" i="2"/>
  <c r="H993" i="2"/>
  <c r="H995" i="2"/>
  <c r="H999" i="2"/>
  <c r="H1001" i="2"/>
  <c r="H1003" i="2"/>
  <c r="H1005" i="2"/>
  <c r="H1007" i="2"/>
  <c r="H1009" i="2"/>
  <c r="H1011" i="2"/>
  <c r="H1013" i="2"/>
  <c r="H1015" i="2"/>
  <c r="H1017" i="2"/>
  <c r="H1019" i="2"/>
  <c r="H1021" i="2"/>
  <c r="H1023" i="2"/>
  <c r="H1025" i="2"/>
  <c r="H1027" i="2"/>
  <c r="H1029" i="2"/>
  <c r="H1031" i="2"/>
  <c r="H1033" i="2"/>
  <c r="H1035" i="2"/>
  <c r="H1037" i="2"/>
  <c r="H1039" i="2"/>
  <c r="H1041" i="2"/>
  <c r="H1043" i="2"/>
  <c r="H1045" i="2"/>
  <c r="H1047" i="2"/>
  <c r="H1049" i="2"/>
  <c r="H1051" i="2"/>
  <c r="H1055" i="2"/>
  <c r="H1057" i="2"/>
  <c r="H1059" i="2"/>
  <c r="H1061" i="2"/>
  <c r="H1063" i="2"/>
  <c r="H1065" i="2"/>
  <c r="H1067" i="2"/>
  <c r="H1069" i="2"/>
  <c r="H1071" i="2"/>
  <c r="H1073" i="2"/>
  <c r="H1075" i="2"/>
  <c r="H1077" i="2"/>
  <c r="H1079" i="2"/>
  <c r="H1081" i="2"/>
  <c r="H1083" i="2"/>
  <c r="H1085" i="2"/>
  <c r="H1087" i="2"/>
  <c r="H1089" i="2"/>
  <c r="H1091" i="2"/>
  <c r="H1093" i="2"/>
  <c r="H1095" i="2"/>
  <c r="H1097" i="2"/>
  <c r="H1099" i="2"/>
  <c r="H1101" i="2"/>
  <c r="H1103" i="2"/>
  <c r="G1306" i="2"/>
  <c r="BJ1306" i="2" s="1"/>
  <c r="G1304" i="2"/>
  <c r="BJ1304" i="2" s="1"/>
  <c r="G1302" i="2"/>
  <c r="BJ1302" i="2" s="1"/>
  <c r="G1300" i="2"/>
  <c r="BJ1300" i="2" s="1"/>
  <c r="G1280" i="2"/>
  <c r="BJ1280" i="2" s="1"/>
  <c r="G1278" i="2"/>
  <c r="BJ1278" i="2" s="1"/>
  <c r="G1268" i="2"/>
  <c r="BJ1268" i="2" s="1"/>
  <c r="G1266" i="2"/>
  <c r="BJ1266" i="2" s="1"/>
  <c r="G1264" i="2"/>
  <c r="BJ1264" i="2" s="1"/>
  <c r="G1260" i="2"/>
  <c r="BJ1260" i="2" s="1"/>
  <c r="G1258" i="2"/>
  <c r="BJ1258" i="2" s="1"/>
  <c r="G1256" i="2"/>
  <c r="BJ1256" i="2" s="1"/>
  <c r="G1254" i="2"/>
  <c r="BJ1254" i="2" s="1"/>
  <c r="G1252" i="2"/>
  <c r="BJ1252" i="2" s="1"/>
  <c r="G1250" i="2"/>
  <c r="BJ1250" i="2" s="1"/>
  <c r="G1248" i="2"/>
  <c r="BJ1248" i="2" s="1"/>
  <c r="G661" i="2"/>
  <c r="BJ661" i="2" s="1"/>
  <c r="G663" i="2"/>
  <c r="BJ663" i="2" s="1"/>
  <c r="G665" i="2"/>
  <c r="BJ665" i="2" s="1"/>
  <c r="G667" i="2"/>
  <c r="BJ667" i="2" s="1"/>
  <c r="G669" i="2"/>
  <c r="BJ669" i="2" s="1"/>
  <c r="G671" i="2"/>
  <c r="BJ671" i="2" s="1"/>
  <c r="G677" i="2"/>
  <c r="BJ677" i="2" s="1"/>
  <c r="G679" i="2"/>
  <c r="G681" i="2"/>
  <c r="BJ681" i="2" s="1"/>
  <c r="G683" i="2"/>
  <c r="BJ683" i="2" s="1"/>
  <c r="G685" i="2"/>
  <c r="BJ685" i="2" s="1"/>
  <c r="G687" i="2"/>
  <c r="BJ687" i="2" s="1"/>
  <c r="G689" i="2"/>
  <c r="BJ689" i="2" s="1"/>
  <c r="G691" i="2"/>
  <c r="BJ691" i="2" s="1"/>
  <c r="G693" i="2"/>
  <c r="BJ693" i="2" s="1"/>
  <c r="G695" i="2"/>
  <c r="BJ695" i="2" s="1"/>
  <c r="G697" i="2"/>
  <c r="BJ697" i="2" s="1"/>
  <c r="G699" i="2"/>
  <c r="BJ699" i="2" s="1"/>
  <c r="G701" i="2"/>
  <c r="BJ701" i="2" s="1"/>
  <c r="G705" i="2"/>
  <c r="BJ705" i="2" s="1"/>
  <c r="G707" i="2"/>
  <c r="BJ707" i="2" s="1"/>
  <c r="G709" i="2"/>
  <c r="BJ709" i="2" s="1"/>
  <c r="G711" i="2"/>
  <c r="BJ711" i="2" s="1"/>
  <c r="G713" i="2"/>
  <c r="BJ713" i="2" s="1"/>
  <c r="G715" i="2"/>
  <c r="BJ715" i="2" s="1"/>
  <c r="G717" i="2"/>
  <c r="BJ717" i="2" s="1"/>
  <c r="G719" i="2"/>
  <c r="BJ719" i="2" s="1"/>
  <c r="G721" i="2"/>
  <c r="BJ721" i="2" s="1"/>
  <c r="G723" i="2"/>
  <c r="BJ723" i="2" s="1"/>
  <c r="G725" i="2"/>
  <c r="BJ725" i="2" s="1"/>
  <c r="G727" i="2"/>
  <c r="BJ727" i="2" s="1"/>
  <c r="G729" i="2"/>
  <c r="G731" i="2"/>
  <c r="BJ731" i="2" s="1"/>
  <c r="G733" i="2"/>
  <c r="BJ733" i="2" s="1"/>
  <c r="G735" i="2"/>
  <c r="BJ735" i="2" s="1"/>
  <c r="G737" i="2"/>
  <c r="BJ737" i="2" s="1"/>
  <c r="G739" i="2"/>
  <c r="BJ739" i="2" s="1"/>
  <c r="G741" i="2"/>
  <c r="BJ741" i="2" s="1"/>
  <c r="G743" i="2"/>
  <c r="BJ743" i="2" s="1"/>
  <c r="G745" i="2"/>
  <c r="BJ745" i="2" s="1"/>
  <c r="G747" i="2"/>
  <c r="BJ747" i="2" s="1"/>
  <c r="G749" i="2"/>
  <c r="BJ749" i="2" s="1"/>
  <c r="G751" i="2"/>
  <c r="BJ751" i="2" s="1"/>
  <c r="G753" i="2"/>
  <c r="BJ753" i="2" s="1"/>
  <c r="G755" i="2"/>
  <c r="BJ755" i="2" s="1"/>
  <c r="G757" i="2"/>
  <c r="BJ757" i="2" s="1"/>
  <c r="G759" i="2"/>
  <c r="BJ759" i="2" s="1"/>
  <c r="G761" i="2"/>
  <c r="G763" i="2"/>
  <c r="BJ763" i="2" s="1"/>
  <c r="G765" i="2"/>
  <c r="G767" i="2"/>
  <c r="BJ767" i="2" s="1"/>
  <c r="G769" i="2"/>
  <c r="BJ769" i="2" s="1"/>
  <c r="G771" i="2"/>
  <c r="BJ771" i="2" s="1"/>
  <c r="G773" i="2"/>
  <c r="BJ773" i="2" s="1"/>
  <c r="G775" i="2"/>
  <c r="BJ775" i="2" s="1"/>
  <c r="G777" i="2"/>
  <c r="G779" i="2"/>
  <c r="BJ779" i="2" s="1"/>
  <c r="G781" i="2"/>
  <c r="BJ781" i="2" s="1"/>
  <c r="G783" i="2"/>
  <c r="BJ783" i="2" s="1"/>
  <c r="G785" i="2"/>
  <c r="BJ785" i="2" s="1"/>
  <c r="G787" i="2"/>
  <c r="BJ787" i="2" s="1"/>
  <c r="G789" i="2"/>
  <c r="BJ789" i="2" s="1"/>
  <c r="G813" i="2"/>
  <c r="BJ813" i="2" s="1"/>
  <c r="G815" i="2"/>
  <c r="BJ815" i="2" s="1"/>
  <c r="G817" i="2"/>
  <c r="BJ817" i="2" s="1"/>
  <c r="G819" i="2"/>
  <c r="BJ819" i="2" s="1"/>
  <c r="G823" i="2"/>
  <c r="BJ823" i="2" s="1"/>
  <c r="G825" i="2"/>
  <c r="BJ825" i="2" s="1"/>
  <c r="G827" i="2"/>
  <c r="BJ827" i="2" s="1"/>
  <c r="G829" i="2"/>
  <c r="BJ829" i="2" s="1"/>
  <c r="G831" i="2"/>
  <c r="BJ831" i="2" s="1"/>
  <c r="G833" i="2"/>
  <c r="BJ833" i="2" s="1"/>
  <c r="G835" i="2"/>
  <c r="BJ835" i="2" s="1"/>
  <c r="G837" i="2"/>
  <c r="BJ837" i="2" s="1"/>
  <c r="G849" i="2"/>
  <c r="BJ849" i="2" s="1"/>
  <c r="G853" i="2"/>
  <c r="BJ853" i="2" s="1"/>
  <c r="G855" i="2"/>
  <c r="BJ855" i="2" s="1"/>
  <c r="G857" i="2"/>
  <c r="BJ857" i="2" s="1"/>
  <c r="G859" i="2"/>
  <c r="BJ859" i="2" s="1"/>
  <c r="G867" i="2"/>
  <c r="BJ867" i="2" s="1"/>
  <c r="G869" i="2"/>
  <c r="BJ869" i="2" s="1"/>
  <c r="G875" i="2"/>
  <c r="BJ875" i="2" s="1"/>
  <c r="G877" i="2"/>
  <c r="BJ877" i="2" s="1"/>
  <c r="G879" i="2"/>
  <c r="BJ879" i="2" s="1"/>
  <c r="G881" i="2"/>
  <c r="BJ881" i="2" s="1"/>
  <c r="G883" i="2"/>
  <c r="BJ883" i="2" s="1"/>
  <c r="G885" i="2"/>
  <c r="BJ885" i="2" s="1"/>
  <c r="G895" i="2"/>
  <c r="BJ895" i="2" s="1"/>
  <c r="G897" i="2"/>
  <c r="BJ897" i="2" s="1"/>
  <c r="G903" i="2"/>
  <c r="BJ903" i="2" s="1"/>
  <c r="G905" i="2"/>
  <c r="BJ905" i="2" s="1"/>
  <c r="G907" i="2"/>
  <c r="BJ907" i="2" s="1"/>
  <c r="G909" i="2"/>
  <c r="BJ909" i="2" s="1"/>
  <c r="G911" i="2"/>
  <c r="BJ911" i="2" s="1"/>
  <c r="G913" i="2"/>
  <c r="BJ913" i="2" s="1"/>
  <c r="G915" i="2"/>
  <c r="BJ915" i="2" s="1"/>
  <c r="G917" i="2"/>
  <c r="BJ917" i="2" s="1"/>
  <c r="G919" i="2"/>
  <c r="BJ919" i="2" s="1"/>
  <c r="G921" i="2"/>
  <c r="BJ921" i="2" s="1"/>
  <c r="G923" i="2"/>
  <c r="BJ923" i="2" s="1"/>
  <c r="G925" i="2"/>
  <c r="BJ925" i="2" s="1"/>
  <c r="G927" i="2"/>
  <c r="BJ927" i="2" s="1"/>
  <c r="G935" i="2"/>
  <c r="BJ935" i="2" s="1"/>
  <c r="G937" i="2"/>
  <c r="G939" i="2"/>
  <c r="BJ939" i="2" s="1"/>
  <c r="G941" i="2"/>
  <c r="BJ941" i="2" s="1"/>
  <c r="G943" i="2"/>
  <c r="BJ943" i="2" s="1"/>
  <c r="G947" i="2"/>
  <c r="BJ947" i="2" s="1"/>
  <c r="G949" i="2"/>
  <c r="BJ949" i="2" s="1"/>
  <c r="G951" i="2"/>
  <c r="BJ951" i="2" s="1"/>
  <c r="G953" i="2"/>
  <c r="BJ953" i="2" s="1"/>
  <c r="G955" i="2"/>
  <c r="BJ955" i="2" s="1"/>
  <c r="G957" i="2"/>
  <c r="BJ957" i="2" s="1"/>
  <c r="G959" i="2"/>
  <c r="G961" i="2"/>
  <c r="BJ961" i="2" s="1"/>
  <c r="G963" i="2"/>
  <c r="BJ963" i="2" s="1"/>
  <c r="G965" i="2"/>
  <c r="BJ965" i="2" s="1"/>
  <c r="G967" i="2"/>
  <c r="BJ967" i="2" s="1"/>
  <c r="G969" i="2"/>
  <c r="BJ969" i="2" s="1"/>
  <c r="G979" i="2"/>
  <c r="G983" i="2"/>
  <c r="G985" i="2"/>
  <c r="BJ985" i="2" s="1"/>
  <c r="G987" i="2"/>
  <c r="BJ987" i="2" s="1"/>
  <c r="G989" i="2"/>
  <c r="BJ989" i="2" s="1"/>
  <c r="G991" i="2"/>
  <c r="BJ991" i="2" s="1"/>
  <c r="G993" i="2"/>
  <c r="BJ993" i="2" s="1"/>
  <c r="G995" i="2"/>
  <c r="BJ995" i="2" s="1"/>
  <c r="G999" i="2"/>
  <c r="G1001" i="2"/>
  <c r="G1003" i="2"/>
  <c r="BJ1003" i="2" s="1"/>
  <c r="G1005" i="2"/>
  <c r="BJ1005" i="2" s="1"/>
  <c r="G1007" i="2"/>
  <c r="BJ1007" i="2" s="1"/>
  <c r="G1009" i="2"/>
  <c r="BJ1009" i="2" s="1"/>
  <c r="G1011" i="2"/>
  <c r="BJ1011" i="2" s="1"/>
  <c r="G1013" i="2"/>
  <c r="BJ1013" i="2" s="1"/>
  <c r="G1015" i="2"/>
  <c r="BJ1015" i="2" s="1"/>
  <c r="G1017" i="2"/>
  <c r="BJ1017" i="2" s="1"/>
  <c r="G1019" i="2"/>
  <c r="BJ1019" i="2" s="1"/>
  <c r="G1021" i="2"/>
  <c r="BJ1021" i="2" s="1"/>
  <c r="G1023" i="2"/>
  <c r="BJ1023" i="2" s="1"/>
  <c r="G1025" i="2"/>
  <c r="BJ1025" i="2" s="1"/>
  <c r="G1027" i="2"/>
  <c r="BJ1027" i="2" s="1"/>
  <c r="G1029" i="2"/>
  <c r="BJ1029" i="2" s="1"/>
  <c r="G1031" i="2"/>
  <c r="BJ1031" i="2" s="1"/>
  <c r="G1033" i="2"/>
  <c r="BJ1033" i="2" s="1"/>
  <c r="G1035" i="2"/>
  <c r="BJ1035" i="2" s="1"/>
  <c r="G1037" i="2"/>
  <c r="BJ1037" i="2" s="1"/>
  <c r="G1039" i="2"/>
  <c r="BJ1039" i="2" s="1"/>
  <c r="G1041" i="2"/>
  <c r="BJ1041" i="2" s="1"/>
  <c r="G1043" i="2"/>
  <c r="BJ1043" i="2" s="1"/>
  <c r="G1045" i="2"/>
  <c r="BJ1045" i="2" s="1"/>
  <c r="G1047" i="2"/>
  <c r="BJ1047" i="2" s="1"/>
  <c r="G1049" i="2"/>
  <c r="BJ1049" i="2" s="1"/>
  <c r="G1051" i="2"/>
  <c r="BJ1051" i="2" s="1"/>
  <c r="G1055" i="2"/>
  <c r="BJ1055" i="2" s="1"/>
  <c r="G1057" i="2"/>
  <c r="BJ1057" i="2" s="1"/>
  <c r="G1059" i="2"/>
  <c r="BJ1059" i="2" s="1"/>
  <c r="G1061" i="2"/>
  <c r="BJ1061" i="2" s="1"/>
  <c r="G1063" i="2"/>
  <c r="BJ1063" i="2" s="1"/>
  <c r="G1065" i="2"/>
  <c r="BJ1065" i="2" s="1"/>
  <c r="G1067" i="2"/>
  <c r="G1069" i="2"/>
  <c r="BJ1069" i="2" s="1"/>
  <c r="G1071" i="2"/>
  <c r="BJ1071" i="2" s="1"/>
  <c r="G1073" i="2"/>
  <c r="BJ1073" i="2" s="1"/>
  <c r="G1075" i="2"/>
  <c r="BJ1075" i="2" s="1"/>
  <c r="G1077" i="2"/>
  <c r="BJ1077" i="2" s="1"/>
  <c r="G1079" i="2"/>
  <c r="BJ1079" i="2" s="1"/>
  <c r="G1081" i="2"/>
  <c r="BJ1081" i="2" s="1"/>
  <c r="G1083" i="2"/>
  <c r="BJ1083" i="2" s="1"/>
  <c r="G1085" i="2"/>
  <c r="BJ1085" i="2" s="1"/>
  <c r="G1087" i="2"/>
  <c r="BJ1087" i="2" s="1"/>
  <c r="G1089" i="2"/>
  <c r="BJ1089" i="2" s="1"/>
  <c r="G1091" i="2"/>
  <c r="BJ1091" i="2" s="1"/>
  <c r="G1093" i="2"/>
  <c r="BJ1093" i="2" s="1"/>
  <c r="G1095" i="2"/>
  <c r="BJ1095" i="2" s="1"/>
  <c r="G1097" i="2"/>
  <c r="G1099" i="2"/>
  <c r="BJ1099" i="2" s="1"/>
  <c r="G1101" i="2"/>
  <c r="BJ1101" i="2" s="1"/>
  <c r="G1103" i="2"/>
  <c r="BJ1103" i="2" s="1"/>
  <c r="I659" i="2"/>
  <c r="G659" i="2"/>
  <c r="BJ659" i="2" s="1"/>
  <c r="BH1306" i="2"/>
  <c r="BG1306" i="2"/>
  <c r="BE1306" i="2"/>
  <c r="BD1306" i="2"/>
  <c r="BC1306" i="2"/>
  <c r="BA1306" i="2"/>
  <c r="AZ1306" i="2"/>
  <c r="AX1306" i="2"/>
  <c r="AW1306" i="2"/>
  <c r="AV1306" i="2"/>
  <c r="AU1306" i="2"/>
  <c r="AT1306" i="2"/>
  <c r="AS1306" i="2"/>
  <c r="AR1306" i="2"/>
  <c r="AQ1306" i="2"/>
  <c r="AP1306" i="2"/>
  <c r="AO1306" i="2"/>
  <c r="AN1306" i="2"/>
  <c r="AL1306" i="2"/>
  <c r="AK1306" i="2"/>
  <c r="AI1306" i="2"/>
  <c r="AH1306" i="2"/>
  <c r="AG1306" i="2"/>
  <c r="AF1306" i="2"/>
  <c r="AE1306" i="2"/>
  <c r="AD1306" i="2"/>
  <c r="AC1306" i="2"/>
  <c r="AB1306" i="2"/>
  <c r="Z1306" i="2"/>
  <c r="Y1306" i="2"/>
  <c r="X1306" i="2"/>
  <c r="V1306" i="2"/>
  <c r="U1306" i="2"/>
  <c r="T1306" i="2"/>
  <c r="S1306" i="2"/>
  <c r="R1306" i="2"/>
  <c r="Q1306" i="2"/>
  <c r="O1306" i="2"/>
  <c r="N1306" i="2"/>
  <c r="M1306" i="2"/>
  <c r="S665" i="2"/>
  <c r="BH528" i="2"/>
  <c r="BG528" i="2"/>
  <c r="BE528" i="2"/>
  <c r="BD528" i="2"/>
  <c r="BC528" i="2"/>
  <c r="BA528" i="2"/>
  <c r="AZ528" i="2"/>
  <c r="B527" i="2"/>
  <c r="BH522" i="2"/>
  <c r="BG522" i="2"/>
  <c r="BE522" i="2"/>
  <c r="BD522" i="2"/>
  <c r="BC522" i="2"/>
  <c r="BA522" i="2"/>
  <c r="AZ522" i="2"/>
  <c r="B521" i="2"/>
  <c r="BH520" i="2"/>
  <c r="BG520" i="2"/>
  <c r="BE520" i="2"/>
  <c r="BD520" i="2"/>
  <c r="BC520" i="2"/>
  <c r="BA520" i="2"/>
  <c r="AZ520" i="2"/>
  <c r="B519" i="2"/>
  <c r="BH330" i="2"/>
  <c r="BG330" i="2"/>
  <c r="BE330" i="2"/>
  <c r="BD330" i="2"/>
  <c r="BC330" i="2"/>
  <c r="BA330" i="2"/>
  <c r="AZ330" i="2"/>
  <c r="B329" i="2"/>
  <c r="BH324" i="2"/>
  <c r="BG324" i="2"/>
  <c r="BE324" i="2"/>
  <c r="BD324" i="2"/>
  <c r="BC324" i="2"/>
  <c r="BA324" i="2"/>
  <c r="AZ324" i="2"/>
  <c r="B323" i="2"/>
  <c r="BH322" i="2"/>
  <c r="BG322" i="2"/>
  <c r="BE322" i="2"/>
  <c r="BD322" i="2"/>
  <c r="BC322" i="2"/>
  <c r="BA322" i="2"/>
  <c r="AZ322" i="2"/>
  <c r="B321" i="2"/>
  <c r="BH117" i="2"/>
  <c r="BG117" i="2"/>
  <c r="BE117" i="2"/>
  <c r="BD117" i="2"/>
  <c r="BC117" i="2"/>
  <c r="BA117" i="2"/>
  <c r="AZ117" i="2"/>
  <c r="B116" i="2"/>
  <c r="BH111" i="2"/>
  <c r="BG111" i="2"/>
  <c r="BE111" i="2"/>
  <c r="BD111" i="2"/>
  <c r="BC111" i="2"/>
  <c r="BA111" i="2"/>
  <c r="AZ111" i="2"/>
  <c r="B110" i="2"/>
  <c r="BH109" i="2"/>
  <c r="BG109" i="2"/>
  <c r="BE109" i="2"/>
  <c r="BD109" i="2"/>
  <c r="BC109" i="2"/>
  <c r="BA109" i="2"/>
  <c r="AZ109" i="2"/>
  <c r="B108" i="2"/>
  <c r="Y323" i="2"/>
  <c r="Y324" i="2" s="1"/>
  <c r="N321" i="2"/>
  <c r="N322" i="2" s="1"/>
  <c r="Y321" i="2"/>
  <c r="Y322" i="2" s="1"/>
  <c r="N323" i="2"/>
  <c r="N324" i="2" s="1"/>
  <c r="Y329" i="2"/>
  <c r="Y330" i="2" s="1"/>
  <c r="N116" i="2"/>
  <c r="N117" i="2" s="1"/>
  <c r="Y116" i="2"/>
  <c r="Y117" i="2" s="1"/>
  <c r="N108" i="2"/>
  <c r="N109" i="2" s="1"/>
  <c r="BH514" i="2"/>
  <c r="BG514" i="2"/>
  <c r="BE514" i="2"/>
  <c r="BD514" i="2"/>
  <c r="BC514" i="2"/>
  <c r="BA514" i="2"/>
  <c r="AZ514" i="2"/>
  <c r="B513" i="2"/>
  <c r="BH316" i="2"/>
  <c r="BG316" i="2"/>
  <c r="BE316" i="2"/>
  <c r="BD316" i="2"/>
  <c r="BC316" i="2"/>
  <c r="BA316" i="2"/>
  <c r="AZ316" i="2"/>
  <c r="B315" i="2"/>
  <c r="BR527" i="2"/>
  <c r="BS527" i="2" s="1"/>
  <c r="BR519" i="2"/>
  <c r="BS519" i="2" s="1"/>
  <c r="BR521" i="2"/>
  <c r="BS521" i="2" s="1"/>
  <c r="BP527" i="2"/>
  <c r="BQ527" i="2" s="1"/>
  <c r="BM527" i="2"/>
  <c r="BM519" i="2"/>
  <c r="BP519" i="2"/>
  <c r="BQ519" i="2" s="1"/>
  <c r="BM521" i="2"/>
  <c r="BP521" i="2"/>
  <c r="BQ521" i="2" s="1"/>
  <c r="Y315" i="2"/>
  <c r="Y316" i="2" s="1"/>
  <c r="N315" i="2"/>
  <c r="N316" i="2" s="1"/>
  <c r="BH103" i="2"/>
  <c r="BG103" i="2"/>
  <c r="BE103" i="2"/>
  <c r="BD103" i="2"/>
  <c r="BC103" i="2"/>
  <c r="BA103" i="2"/>
  <c r="AZ103" i="2"/>
  <c r="N102" i="2"/>
  <c r="N103" i="2" s="1"/>
  <c r="B102" i="2"/>
  <c r="BR513" i="2"/>
  <c r="BS513" i="2" s="1"/>
  <c r="BP513" i="2"/>
  <c r="BQ513" i="2" s="1"/>
  <c r="BM513" i="2"/>
  <c r="BH308" i="2"/>
  <c r="BG308" i="2"/>
  <c r="BE308" i="2"/>
  <c r="BD308" i="2"/>
  <c r="BC308" i="2"/>
  <c r="BA308" i="2"/>
  <c r="AZ308" i="2"/>
  <c r="B307" i="2"/>
  <c r="BH318" i="2"/>
  <c r="BG318" i="2"/>
  <c r="BE318" i="2"/>
  <c r="BD318" i="2"/>
  <c r="BC318" i="2"/>
  <c r="BA318" i="2"/>
  <c r="AZ318" i="2"/>
  <c r="B317" i="2"/>
  <c r="BH506" i="2"/>
  <c r="BG506" i="2"/>
  <c r="BE506" i="2"/>
  <c r="BD506" i="2"/>
  <c r="BC506" i="2"/>
  <c r="BA506" i="2"/>
  <c r="AZ506" i="2"/>
  <c r="B505" i="2"/>
  <c r="BH516" i="2"/>
  <c r="BG516" i="2"/>
  <c r="BE516" i="2"/>
  <c r="BD516" i="2"/>
  <c r="BC516" i="2"/>
  <c r="BA516" i="2"/>
  <c r="AZ516" i="2"/>
  <c r="B515" i="2"/>
  <c r="N307" i="2"/>
  <c r="N308" i="2" s="1"/>
  <c r="Y317" i="2"/>
  <c r="Y318" i="2" s="1"/>
  <c r="N317" i="2"/>
  <c r="N318" i="2" s="1"/>
  <c r="BH95" i="2"/>
  <c r="BG95" i="2"/>
  <c r="BE95" i="2"/>
  <c r="BD95" i="2"/>
  <c r="BC95" i="2"/>
  <c r="BA95" i="2"/>
  <c r="AZ95" i="2"/>
  <c r="B94" i="2"/>
  <c r="BH105" i="2"/>
  <c r="BG105" i="2"/>
  <c r="BE105" i="2"/>
  <c r="BD105" i="2"/>
  <c r="BC105" i="2"/>
  <c r="BA105" i="2"/>
  <c r="AZ105" i="2"/>
  <c r="Y104" i="2"/>
  <c r="Y105" i="2" s="1"/>
  <c r="N104" i="2"/>
  <c r="N105" i="2" s="1"/>
  <c r="B104" i="2"/>
  <c r="BP505" i="2"/>
  <c r="BQ505" i="2" s="1"/>
  <c r="BP515" i="2"/>
  <c r="BQ515" i="2" s="1"/>
  <c r="BR505" i="2"/>
  <c r="BS505" i="2" s="1"/>
  <c r="BR515" i="2"/>
  <c r="BS515" i="2" s="1"/>
  <c r="BM505" i="2"/>
  <c r="BM515" i="2"/>
  <c r="Y94" i="2"/>
  <c r="Y95" i="2" s="1"/>
  <c r="N94" i="2"/>
  <c r="N95" i="2" s="1"/>
  <c r="T1085" i="2"/>
  <c r="AE1067" i="2"/>
  <c r="V1063" i="2"/>
  <c r="V1065" i="2"/>
  <c r="T1067" i="2"/>
  <c r="V1087" i="2"/>
  <c r="C192" i="6"/>
  <c r="R192" i="6" s="1"/>
  <c r="AD192" i="6" s="1"/>
  <c r="C185" i="6"/>
  <c r="R185" i="6" s="1"/>
  <c r="AD185" i="6" s="1"/>
  <c r="C178" i="6"/>
  <c r="R178" i="6" s="1"/>
  <c r="C171" i="6"/>
  <c r="R171" i="6" s="1"/>
  <c r="AD171" i="6" s="1"/>
  <c r="C164" i="6"/>
  <c r="R164" i="6" s="1"/>
  <c r="C157" i="6"/>
  <c r="R157" i="6" s="1"/>
  <c r="AD157" i="6" s="1"/>
  <c r="AH157" i="6" s="1"/>
  <c r="C150" i="6"/>
  <c r="R150" i="6" s="1"/>
  <c r="AD150" i="6" s="1"/>
  <c r="C143" i="6"/>
  <c r="R143" i="6" s="1"/>
  <c r="T143" i="6" s="1"/>
  <c r="U143" i="6" s="1"/>
  <c r="V143" i="6" s="1"/>
  <c r="C136" i="6"/>
  <c r="R136" i="6" s="1"/>
  <c r="C129" i="6"/>
  <c r="R129" i="6" s="1"/>
  <c r="AD129" i="6" s="1"/>
  <c r="C122" i="6"/>
  <c r="R122" i="6" s="1"/>
  <c r="AD122" i="6" s="1"/>
  <c r="AE122" i="6" s="1"/>
  <c r="C115" i="6"/>
  <c r="R115" i="6" s="1"/>
  <c r="C108" i="6"/>
  <c r="R108" i="6" s="1"/>
  <c r="AD108" i="6" s="1"/>
  <c r="AE108" i="6" s="1"/>
  <c r="C101" i="6"/>
  <c r="R101" i="6" s="1"/>
  <c r="C94" i="6"/>
  <c r="R94" i="6" s="1"/>
  <c r="C87" i="6"/>
  <c r="R87" i="6" s="1"/>
  <c r="T87" i="6" s="1"/>
  <c r="Y87" i="6" s="1"/>
  <c r="AN87" i="6" s="1"/>
  <c r="C80" i="6"/>
  <c r="R80" i="6" s="1"/>
  <c r="C73" i="6"/>
  <c r="R73" i="6" s="1"/>
  <c r="AD73" i="6" s="1"/>
  <c r="AE73" i="6" s="1"/>
  <c r="C66" i="6"/>
  <c r="R66" i="6" s="1"/>
  <c r="C59" i="6"/>
  <c r="R59" i="6" s="1"/>
  <c r="C52" i="6"/>
  <c r="R52" i="6" s="1"/>
  <c r="AD52" i="6" s="1"/>
  <c r="C45" i="6"/>
  <c r="R45" i="6" s="1"/>
  <c r="C38" i="6"/>
  <c r="R38" i="6" s="1"/>
  <c r="AD38" i="6" s="1"/>
  <c r="C31" i="6"/>
  <c r="R31" i="6" s="1"/>
  <c r="T31" i="6" s="1"/>
  <c r="Y31" i="6" s="1"/>
  <c r="AN31" i="6" s="1"/>
  <c r="C24" i="6"/>
  <c r="R24" i="6" s="1"/>
  <c r="C17" i="6"/>
  <c r="R17" i="6" s="1"/>
  <c r="AD17" i="6" s="1"/>
  <c r="AH17" i="6" s="1"/>
  <c r="C10" i="6"/>
  <c r="R10" i="6" s="1"/>
  <c r="C3" i="6"/>
  <c r="R3" i="6" s="1"/>
  <c r="BH1061" i="2"/>
  <c r="BG1061" i="2"/>
  <c r="BE1061" i="2"/>
  <c r="BD1061" i="2"/>
  <c r="BC1061" i="2"/>
  <c r="BA1061" i="2"/>
  <c r="AZ1061" i="2"/>
  <c r="AX1061" i="2"/>
  <c r="AW1061" i="2"/>
  <c r="AV1061" i="2"/>
  <c r="AU1061" i="2"/>
  <c r="AT1061" i="2"/>
  <c r="AS1061" i="2"/>
  <c r="AR1061" i="2"/>
  <c r="AQ1061" i="2"/>
  <c r="AP1061" i="2"/>
  <c r="AO1061" i="2"/>
  <c r="AN1061" i="2"/>
  <c r="AL1061" i="2"/>
  <c r="AK1061" i="2"/>
  <c r="AI1061" i="2"/>
  <c r="AH1061" i="2"/>
  <c r="AG1061" i="2"/>
  <c r="AF1061" i="2"/>
  <c r="AE1061" i="2"/>
  <c r="AD1061" i="2"/>
  <c r="AC1061" i="2"/>
  <c r="AB1061" i="2"/>
  <c r="Z1061" i="2"/>
  <c r="Y1061" i="2"/>
  <c r="X1061" i="2"/>
  <c r="U1061" i="2"/>
  <c r="T1061" i="2"/>
  <c r="S1061" i="2"/>
  <c r="R1061" i="2"/>
  <c r="Q1061" i="2"/>
  <c r="O1061" i="2"/>
  <c r="N1061" i="2"/>
  <c r="M1061" i="2"/>
  <c r="BR1060" i="2"/>
  <c r="BS1060" i="2" s="1"/>
  <c r="BP1060" i="2"/>
  <c r="BQ1060" i="2" s="1"/>
  <c r="BM1060" i="2"/>
  <c r="B1060" i="2"/>
  <c r="BG1268" i="2"/>
  <c r="BE1268" i="2"/>
  <c r="BD1268" i="2"/>
  <c r="BC1268" i="2"/>
  <c r="BA1268" i="2"/>
  <c r="AZ1268" i="2"/>
  <c r="AX1268" i="2"/>
  <c r="AW1268" i="2"/>
  <c r="AV1268" i="2"/>
  <c r="AU1268" i="2"/>
  <c r="AT1268" i="2"/>
  <c r="AS1268" i="2"/>
  <c r="AR1268" i="2"/>
  <c r="AQ1268" i="2"/>
  <c r="AP1268" i="2"/>
  <c r="AO1268" i="2"/>
  <c r="AN1268" i="2"/>
  <c r="AL1268" i="2"/>
  <c r="AK1268" i="2"/>
  <c r="AI1268" i="2"/>
  <c r="AH1268" i="2"/>
  <c r="AG1268" i="2"/>
  <c r="AF1268" i="2"/>
  <c r="AE1268" i="2"/>
  <c r="AD1268" i="2"/>
  <c r="AC1268" i="2"/>
  <c r="AB1268" i="2"/>
  <c r="Z1268" i="2"/>
  <c r="Y1268" i="2"/>
  <c r="X1268" i="2"/>
  <c r="V1268" i="2"/>
  <c r="U1268" i="2"/>
  <c r="T1268" i="2"/>
  <c r="S1268" i="2"/>
  <c r="R1268" i="2"/>
  <c r="Q1268" i="2"/>
  <c r="O1268" i="2"/>
  <c r="N1268" i="2"/>
  <c r="M1268" i="2"/>
  <c r="BR1267" i="2"/>
  <c r="BS1267" i="2" s="1"/>
  <c r="BP1267" i="2"/>
  <c r="BQ1267" i="2" s="1"/>
  <c r="BM1267" i="2"/>
  <c r="B1267" i="2"/>
  <c r="BH656" i="2"/>
  <c r="BG656" i="2"/>
  <c r="BE656" i="2"/>
  <c r="BD656" i="2"/>
  <c r="BC656" i="2"/>
  <c r="BA656" i="2"/>
  <c r="AZ656" i="2"/>
  <c r="B655" i="2"/>
  <c r="BH512" i="2"/>
  <c r="BG512" i="2"/>
  <c r="BE512" i="2"/>
  <c r="BD512" i="2"/>
  <c r="BC512" i="2"/>
  <c r="BA512" i="2"/>
  <c r="AZ512" i="2"/>
  <c r="B511" i="2"/>
  <c r="BH510" i="2"/>
  <c r="BG510" i="2"/>
  <c r="BE510" i="2"/>
  <c r="BD510" i="2"/>
  <c r="BC510" i="2"/>
  <c r="BA510" i="2"/>
  <c r="AZ510" i="2"/>
  <c r="B509" i="2"/>
  <c r="BH508" i="2"/>
  <c r="BG508" i="2"/>
  <c r="BE508" i="2"/>
  <c r="BD508" i="2"/>
  <c r="BC508" i="2"/>
  <c r="BA508" i="2"/>
  <c r="AZ508" i="2"/>
  <c r="B507" i="2"/>
  <c r="BH504" i="2"/>
  <c r="BG504" i="2"/>
  <c r="BE504" i="2"/>
  <c r="BD504" i="2"/>
  <c r="BC504" i="2"/>
  <c r="BA504" i="2"/>
  <c r="AZ504" i="2"/>
  <c r="B503" i="2"/>
  <c r="BH502" i="2"/>
  <c r="BG502" i="2"/>
  <c r="BE502" i="2"/>
  <c r="BD502" i="2"/>
  <c r="BC502" i="2"/>
  <c r="BA502" i="2"/>
  <c r="AZ502" i="2"/>
  <c r="B501" i="2"/>
  <c r="BH500" i="2"/>
  <c r="BG500" i="2"/>
  <c r="BE500" i="2"/>
  <c r="BD500" i="2"/>
  <c r="BC500" i="2"/>
  <c r="BA500" i="2"/>
  <c r="AZ500" i="2"/>
  <c r="B499" i="2"/>
  <c r="BH498" i="2"/>
  <c r="BG498" i="2"/>
  <c r="BE498" i="2"/>
  <c r="BD498" i="2"/>
  <c r="BC498" i="2"/>
  <c r="BA498" i="2"/>
  <c r="AZ498" i="2"/>
  <c r="B497" i="2"/>
  <c r="BH496" i="2"/>
  <c r="BG496" i="2"/>
  <c r="BE496" i="2"/>
  <c r="BD496" i="2"/>
  <c r="BC496" i="2"/>
  <c r="BA496" i="2"/>
  <c r="AZ496" i="2"/>
  <c r="B495" i="2"/>
  <c r="BH494" i="2"/>
  <c r="BG494" i="2"/>
  <c r="BE494" i="2"/>
  <c r="BD494" i="2"/>
  <c r="BC494" i="2"/>
  <c r="BA494" i="2"/>
  <c r="AZ494" i="2"/>
  <c r="B493" i="2"/>
  <c r="BH492" i="2"/>
  <c r="BG492" i="2"/>
  <c r="BE492" i="2"/>
  <c r="BD492" i="2"/>
  <c r="BC492" i="2"/>
  <c r="BA492" i="2"/>
  <c r="AZ492" i="2"/>
  <c r="B491" i="2"/>
  <c r="BH490" i="2"/>
  <c r="BG490" i="2"/>
  <c r="BE490" i="2"/>
  <c r="BD490" i="2"/>
  <c r="BC490" i="2"/>
  <c r="BA490" i="2"/>
  <c r="AZ490" i="2"/>
  <c r="B489" i="2"/>
  <c r="BH488" i="2"/>
  <c r="BG488" i="2"/>
  <c r="BE488" i="2"/>
  <c r="BD488" i="2"/>
  <c r="BC488" i="2"/>
  <c r="BA488" i="2"/>
  <c r="AZ488" i="2"/>
  <c r="B487" i="2"/>
  <c r="BH486" i="2"/>
  <c r="BG486" i="2"/>
  <c r="BE486" i="2"/>
  <c r="BD486" i="2"/>
  <c r="BC486" i="2"/>
  <c r="BA486" i="2"/>
  <c r="AZ486" i="2"/>
  <c r="B485" i="2"/>
  <c r="BH484" i="2"/>
  <c r="BG484" i="2"/>
  <c r="BE484" i="2"/>
  <c r="BD484" i="2"/>
  <c r="BC484" i="2"/>
  <c r="BA484" i="2"/>
  <c r="AZ484" i="2"/>
  <c r="B483" i="2"/>
  <c r="BH482" i="2"/>
  <c r="BG482" i="2"/>
  <c r="BE482" i="2"/>
  <c r="BD482" i="2"/>
  <c r="BC482" i="2"/>
  <c r="BA482" i="2"/>
  <c r="AZ482" i="2"/>
  <c r="B481" i="2"/>
  <c r="BH480" i="2"/>
  <c r="BG480" i="2"/>
  <c r="BE480" i="2"/>
  <c r="BD480" i="2"/>
  <c r="BC480" i="2"/>
  <c r="BA480" i="2"/>
  <c r="AZ480" i="2"/>
  <c r="B479" i="2"/>
  <c r="BH478" i="2"/>
  <c r="BG478" i="2"/>
  <c r="BE478" i="2"/>
  <c r="BD478" i="2"/>
  <c r="BC478" i="2"/>
  <c r="BA478" i="2"/>
  <c r="AZ478" i="2"/>
  <c r="B477" i="2"/>
  <c r="BH476" i="2"/>
  <c r="BG476" i="2"/>
  <c r="BE476" i="2"/>
  <c r="BD476" i="2"/>
  <c r="BC476" i="2"/>
  <c r="BA476" i="2"/>
  <c r="AZ476" i="2"/>
  <c r="B475" i="2"/>
  <c r="BH474" i="2"/>
  <c r="BG474" i="2"/>
  <c r="BE474" i="2"/>
  <c r="BD474" i="2"/>
  <c r="BC474" i="2"/>
  <c r="BA474" i="2"/>
  <c r="AZ474" i="2"/>
  <c r="B473" i="2"/>
  <c r="BH472" i="2"/>
  <c r="BG472" i="2"/>
  <c r="BE472" i="2"/>
  <c r="BD472" i="2"/>
  <c r="BC472" i="2"/>
  <c r="BA472" i="2"/>
  <c r="AZ472" i="2"/>
  <c r="B471" i="2"/>
  <c r="BH470" i="2"/>
  <c r="BG470" i="2"/>
  <c r="BE470" i="2"/>
  <c r="BD470" i="2"/>
  <c r="BC470" i="2"/>
  <c r="BA470" i="2"/>
  <c r="AZ470" i="2"/>
  <c r="B469" i="2"/>
  <c r="BH468" i="2"/>
  <c r="BG468" i="2"/>
  <c r="BE468" i="2"/>
  <c r="BD468" i="2"/>
  <c r="BC468" i="2"/>
  <c r="BA468" i="2"/>
  <c r="AZ468" i="2"/>
  <c r="B467" i="2"/>
  <c r="BH466" i="2"/>
  <c r="BG466" i="2"/>
  <c r="BE466" i="2"/>
  <c r="BD466" i="2"/>
  <c r="BC466" i="2"/>
  <c r="BA466" i="2"/>
  <c r="AZ466" i="2"/>
  <c r="B465" i="2"/>
  <c r="BH464" i="2"/>
  <c r="BG464" i="2"/>
  <c r="BE464" i="2"/>
  <c r="BD464" i="2"/>
  <c r="BC464" i="2"/>
  <c r="BA464" i="2"/>
  <c r="AZ464" i="2"/>
  <c r="B463" i="2"/>
  <c r="BH462" i="2"/>
  <c r="BG462" i="2"/>
  <c r="BE462" i="2"/>
  <c r="BD462" i="2"/>
  <c r="BC462" i="2"/>
  <c r="BA462" i="2"/>
  <c r="AZ462" i="2"/>
  <c r="B461" i="2"/>
  <c r="BH460" i="2"/>
  <c r="BG460" i="2"/>
  <c r="BE460" i="2"/>
  <c r="BD460" i="2"/>
  <c r="BC460" i="2"/>
  <c r="BA460" i="2"/>
  <c r="AZ460" i="2"/>
  <c r="B459" i="2"/>
  <c r="BH458" i="2"/>
  <c r="BG458" i="2"/>
  <c r="BE458" i="2"/>
  <c r="BD458" i="2"/>
  <c r="BC458" i="2"/>
  <c r="BA458" i="2"/>
  <c r="AZ458" i="2"/>
  <c r="B457" i="2"/>
  <c r="BH456" i="2"/>
  <c r="BG456" i="2"/>
  <c r="BE456" i="2"/>
  <c r="BD456" i="2"/>
  <c r="BC456" i="2"/>
  <c r="BA456" i="2"/>
  <c r="AZ456" i="2"/>
  <c r="B455" i="2"/>
  <c r="BP473" i="2"/>
  <c r="BQ473" i="2" s="1"/>
  <c r="BP507" i="2"/>
  <c r="BQ507" i="2" s="1"/>
  <c r="BR655" i="2"/>
  <c r="BS655" i="2" s="1"/>
  <c r="BM655" i="2"/>
  <c r="BP655" i="2"/>
  <c r="BQ655" i="2" s="1"/>
  <c r="BP481" i="2"/>
  <c r="BQ481" i="2" s="1"/>
  <c r="BR479" i="2"/>
  <c r="BS479" i="2" s="1"/>
  <c r="BP461" i="2"/>
  <c r="BQ461" i="2" s="1"/>
  <c r="BP465" i="2"/>
  <c r="BQ465" i="2" s="1"/>
  <c r="BP469" i="2"/>
  <c r="BQ469" i="2" s="1"/>
  <c r="BP495" i="2"/>
  <c r="BQ495" i="2" s="1"/>
  <c r="BR503" i="2"/>
  <c r="BS503" i="2" s="1"/>
  <c r="BH995" i="2"/>
  <c r="BG995" i="2"/>
  <c r="BE995" i="2"/>
  <c r="BD995" i="2"/>
  <c r="BC995" i="2"/>
  <c r="BA995" i="2"/>
  <c r="AZ995" i="2"/>
  <c r="AX995" i="2"/>
  <c r="AW995" i="2"/>
  <c r="AV995" i="2"/>
  <c r="AU995" i="2"/>
  <c r="AT995" i="2"/>
  <c r="AS995" i="2"/>
  <c r="AR995" i="2"/>
  <c r="AQ995" i="2"/>
  <c r="AP995" i="2"/>
  <c r="AO995" i="2"/>
  <c r="AN995" i="2"/>
  <c r="AL995" i="2"/>
  <c r="AK995" i="2"/>
  <c r="AI995" i="2"/>
  <c r="AH995" i="2"/>
  <c r="AG995" i="2"/>
  <c r="AF995" i="2"/>
  <c r="AE995" i="2"/>
  <c r="AD995" i="2"/>
  <c r="AC995" i="2"/>
  <c r="AB995" i="2"/>
  <c r="Z995" i="2"/>
  <c r="Y995" i="2"/>
  <c r="X995" i="2"/>
  <c r="V995" i="2"/>
  <c r="U995" i="2"/>
  <c r="T995" i="2"/>
  <c r="S995" i="2"/>
  <c r="R995" i="2"/>
  <c r="Q995" i="2"/>
  <c r="O995" i="2"/>
  <c r="N995" i="2"/>
  <c r="M995" i="2"/>
  <c r="BR994" i="2"/>
  <c r="BS994" i="2" s="1"/>
  <c r="BP994" i="2"/>
  <c r="BQ994" i="2" s="1"/>
  <c r="BM994" i="2"/>
  <c r="B994" i="2"/>
  <c r="BR501" i="2"/>
  <c r="BS501" i="2" s="1"/>
  <c r="BP457" i="2"/>
  <c r="BQ457" i="2" s="1"/>
  <c r="BR509" i="2"/>
  <c r="BS509" i="2" s="1"/>
  <c r="BR493" i="2"/>
  <c r="BS493" i="2" s="1"/>
  <c r="BR497" i="2"/>
  <c r="BS497" i="2" s="1"/>
  <c r="BR489" i="2"/>
  <c r="BS489" i="2" s="1"/>
  <c r="BP477" i="2"/>
  <c r="BQ477" i="2" s="1"/>
  <c r="BR485" i="2"/>
  <c r="BS485" i="2" s="1"/>
  <c r="BP491" i="2"/>
  <c r="BQ491" i="2" s="1"/>
  <c r="BR475" i="2"/>
  <c r="BS475" i="2" s="1"/>
  <c r="BR471" i="2"/>
  <c r="BS471" i="2" s="1"/>
  <c r="BR459" i="2"/>
  <c r="BS459" i="2" s="1"/>
  <c r="BR467" i="2"/>
  <c r="BS467" i="2" s="1"/>
  <c r="BR463" i="2"/>
  <c r="BS463" i="2" s="1"/>
  <c r="BM509" i="2"/>
  <c r="BP511" i="2"/>
  <c r="BQ511" i="2" s="1"/>
  <c r="BM507" i="2"/>
  <c r="BM503" i="2"/>
  <c r="BP485" i="2"/>
  <c r="BQ485" i="2" s="1"/>
  <c r="BR499" i="2"/>
  <c r="BS499" i="2" s="1"/>
  <c r="BM491" i="2"/>
  <c r="BR487" i="2"/>
  <c r="BS487" i="2" s="1"/>
  <c r="BM487" i="2"/>
  <c r="BP487" i="2"/>
  <c r="BQ487" i="2" s="1"/>
  <c r="BP467" i="2"/>
  <c r="BQ467" i="2" s="1"/>
  <c r="BM463" i="2"/>
  <c r="BR469" i="2"/>
  <c r="BS469" i="2" s="1"/>
  <c r="BM465" i="2"/>
  <c r="BP455" i="2"/>
  <c r="BQ455" i="2" s="1"/>
  <c r="BR455" i="2"/>
  <c r="BS455" i="2" s="1"/>
  <c r="BP509" i="2"/>
  <c r="BQ509" i="2" s="1"/>
  <c r="BR511" i="2"/>
  <c r="BS511" i="2" s="1"/>
  <c r="BR507" i="2"/>
  <c r="BS507" i="2" s="1"/>
  <c r="BP501" i="2"/>
  <c r="BQ501" i="2" s="1"/>
  <c r="BM497" i="2"/>
  <c r="BR495" i="2"/>
  <c r="BS495" i="2" s="1"/>
  <c r="BM511" i="2"/>
  <c r="BP499" i="2"/>
  <c r="BQ499" i="2" s="1"/>
  <c r="BM495" i="2"/>
  <c r="BP479" i="2"/>
  <c r="BQ479" i="2" s="1"/>
  <c r="BM475" i="2"/>
  <c r="BP463" i="2"/>
  <c r="BQ463" i="2" s="1"/>
  <c r="BM459" i="2"/>
  <c r="BM479" i="2"/>
  <c r="BP483" i="2"/>
  <c r="BQ483" i="2" s="1"/>
  <c r="BR465" i="2"/>
  <c r="BS465" i="2" s="1"/>
  <c r="BM461" i="2"/>
  <c r="BM473" i="2"/>
  <c r="BP497" i="2"/>
  <c r="BQ497" i="2" s="1"/>
  <c r="BM493" i="2"/>
  <c r="BM489" i="2"/>
  <c r="BR491" i="2"/>
  <c r="BS491" i="2" s="1"/>
  <c r="BM501" i="2"/>
  <c r="BR481" i="2"/>
  <c r="BS481" i="2" s="1"/>
  <c r="BP475" i="2"/>
  <c r="BQ475" i="2" s="1"/>
  <c r="BP459" i="2"/>
  <c r="BQ459" i="2" s="1"/>
  <c r="BM483" i="2"/>
  <c r="BR477" i="2"/>
  <c r="BS477" i="2" s="1"/>
  <c r="BR461" i="2"/>
  <c r="BS461" i="2" s="1"/>
  <c r="BM481" i="2"/>
  <c r="BM457" i="2"/>
  <c r="BM471" i="2"/>
  <c r="BP503" i="2"/>
  <c r="BQ503" i="2" s="1"/>
  <c r="BP493" i="2"/>
  <c r="BQ493" i="2" s="1"/>
  <c r="BP489" i="2"/>
  <c r="BQ489" i="2" s="1"/>
  <c r="BM485" i="2"/>
  <c r="BM499" i="2"/>
  <c r="BP471" i="2"/>
  <c r="BQ471" i="2" s="1"/>
  <c r="BM467" i="2"/>
  <c r="BR483" i="2"/>
  <c r="BS483" i="2" s="1"/>
  <c r="BR473" i="2"/>
  <c r="BS473" i="2" s="1"/>
  <c r="BR457" i="2"/>
  <c r="BS457" i="2" s="1"/>
  <c r="BM477" i="2"/>
  <c r="BM455" i="2"/>
  <c r="BM469" i="2"/>
  <c r="BR1305" i="2"/>
  <c r="BS1305" i="2" s="1"/>
  <c r="BP1305" i="2"/>
  <c r="BQ1305" i="2" s="1"/>
  <c r="BM1305" i="2"/>
  <c r="B1305" i="2"/>
  <c r="AN191" i="6"/>
  <c r="AN184" i="6"/>
  <c r="AN177" i="6"/>
  <c r="AN170" i="6"/>
  <c r="AN163" i="6"/>
  <c r="AN156" i="6"/>
  <c r="AN149" i="6"/>
  <c r="AN142" i="6"/>
  <c r="AN135" i="6"/>
  <c r="AN128" i="6"/>
  <c r="AN121" i="6"/>
  <c r="AN114" i="6"/>
  <c r="AN107" i="6"/>
  <c r="AN100" i="6"/>
  <c r="AN93" i="6"/>
  <c r="AN86" i="6"/>
  <c r="AN79" i="6"/>
  <c r="AN72" i="6"/>
  <c r="AN65" i="6"/>
  <c r="AN58" i="6"/>
  <c r="AN51" i="6"/>
  <c r="AN44" i="6"/>
  <c r="AN37" i="6"/>
  <c r="AN30" i="6"/>
  <c r="BH1103" i="2"/>
  <c r="BG1103" i="2"/>
  <c r="BE1103" i="2"/>
  <c r="BD1103" i="2"/>
  <c r="BC1103" i="2"/>
  <c r="BA1103" i="2"/>
  <c r="AZ1103" i="2"/>
  <c r="AX1103" i="2"/>
  <c r="AW1103" i="2"/>
  <c r="AV1103" i="2"/>
  <c r="AU1103" i="2"/>
  <c r="AT1103" i="2"/>
  <c r="AS1103" i="2"/>
  <c r="AR1103" i="2"/>
  <c r="AQ1103" i="2"/>
  <c r="AP1103" i="2"/>
  <c r="AO1103" i="2"/>
  <c r="AN1103" i="2"/>
  <c r="AL1103" i="2"/>
  <c r="AK1103" i="2"/>
  <c r="AI1103" i="2"/>
  <c r="AH1103" i="2"/>
  <c r="AG1103" i="2"/>
  <c r="AF1103" i="2"/>
  <c r="AE1103" i="2"/>
  <c r="AD1103" i="2"/>
  <c r="AC1103" i="2"/>
  <c r="AB1103" i="2"/>
  <c r="Z1103" i="2"/>
  <c r="Y1103" i="2"/>
  <c r="X1103" i="2"/>
  <c r="V1103" i="2"/>
  <c r="U1103" i="2"/>
  <c r="T1103" i="2"/>
  <c r="S1103" i="2"/>
  <c r="R1103" i="2"/>
  <c r="Q1103" i="2"/>
  <c r="O1103" i="2"/>
  <c r="N1103" i="2"/>
  <c r="M1103" i="2"/>
  <c r="BR1102" i="2"/>
  <c r="BS1102" i="2" s="1"/>
  <c r="BP1102" i="2"/>
  <c r="BQ1102" i="2" s="1"/>
  <c r="BM1102" i="2"/>
  <c r="BH1097" i="2"/>
  <c r="BH1089" i="2"/>
  <c r="BH1077" i="2"/>
  <c r="BH1079" i="2"/>
  <c r="BH1081" i="2"/>
  <c r="BH1083" i="2"/>
  <c r="BH1085" i="2"/>
  <c r="BH1087" i="2"/>
  <c r="BH1091" i="2"/>
  <c r="BH1093" i="2"/>
  <c r="BH1095" i="2"/>
  <c r="BH1099" i="2"/>
  <c r="BH1101" i="2"/>
  <c r="BG1101" i="2"/>
  <c r="BE1101" i="2"/>
  <c r="BD1101" i="2"/>
  <c r="BC1101" i="2"/>
  <c r="BA1101" i="2"/>
  <c r="AZ1101" i="2"/>
  <c r="AX1101" i="2"/>
  <c r="AW1101" i="2"/>
  <c r="AV1101" i="2"/>
  <c r="AU1101" i="2"/>
  <c r="AT1101" i="2"/>
  <c r="AS1101" i="2"/>
  <c r="AR1101" i="2"/>
  <c r="AQ1101" i="2"/>
  <c r="AP1101" i="2"/>
  <c r="AO1101" i="2"/>
  <c r="AN1101" i="2"/>
  <c r="AL1101" i="2"/>
  <c r="AK1101" i="2"/>
  <c r="AI1101" i="2"/>
  <c r="AH1101" i="2"/>
  <c r="AG1101" i="2"/>
  <c r="AF1101" i="2"/>
  <c r="AE1101" i="2"/>
  <c r="AD1101" i="2"/>
  <c r="AC1101" i="2"/>
  <c r="AB1101" i="2"/>
  <c r="Z1101" i="2"/>
  <c r="Y1101" i="2"/>
  <c r="X1101" i="2"/>
  <c r="V1101" i="2"/>
  <c r="U1101" i="2"/>
  <c r="T1101" i="2"/>
  <c r="S1101" i="2"/>
  <c r="R1101" i="2"/>
  <c r="Q1101" i="2"/>
  <c r="O1101" i="2"/>
  <c r="N1101" i="2"/>
  <c r="M1101" i="2"/>
  <c r="BR1100" i="2"/>
  <c r="BS1100" i="2" s="1"/>
  <c r="BP1100" i="2"/>
  <c r="BQ1100" i="2" s="1"/>
  <c r="BM1100" i="2"/>
  <c r="BG1099" i="2"/>
  <c r="BE1099" i="2"/>
  <c r="BD1099" i="2"/>
  <c r="BC1099" i="2"/>
  <c r="BA1099" i="2"/>
  <c r="AZ1099" i="2"/>
  <c r="AX1099" i="2"/>
  <c r="AW1099" i="2"/>
  <c r="AV1099" i="2"/>
  <c r="AU1099" i="2"/>
  <c r="AT1099" i="2"/>
  <c r="AS1099" i="2"/>
  <c r="AR1099" i="2"/>
  <c r="AQ1099" i="2"/>
  <c r="AP1099" i="2"/>
  <c r="AO1099" i="2"/>
  <c r="AN1099" i="2"/>
  <c r="AL1099" i="2"/>
  <c r="AK1099" i="2"/>
  <c r="AI1099" i="2"/>
  <c r="AH1099" i="2"/>
  <c r="AG1099" i="2"/>
  <c r="AF1099" i="2"/>
  <c r="AE1099" i="2"/>
  <c r="AD1099" i="2"/>
  <c r="AC1099" i="2"/>
  <c r="AB1099" i="2"/>
  <c r="Z1099" i="2"/>
  <c r="Y1099" i="2"/>
  <c r="X1099" i="2"/>
  <c r="V1099" i="2"/>
  <c r="U1099" i="2"/>
  <c r="T1099" i="2"/>
  <c r="S1099" i="2"/>
  <c r="R1099" i="2"/>
  <c r="Q1099" i="2"/>
  <c r="O1099" i="2"/>
  <c r="N1099" i="2"/>
  <c r="M1099" i="2"/>
  <c r="BR1098" i="2"/>
  <c r="BS1098" i="2" s="1"/>
  <c r="BP1098" i="2"/>
  <c r="BQ1098" i="2" s="1"/>
  <c r="BM1098" i="2"/>
  <c r="B1098" i="2"/>
  <c r="BG1097" i="2"/>
  <c r="BE1097" i="2"/>
  <c r="BD1097" i="2"/>
  <c r="BC1097" i="2"/>
  <c r="BA1097" i="2"/>
  <c r="AZ1097" i="2"/>
  <c r="AX1097" i="2"/>
  <c r="AW1097" i="2"/>
  <c r="AV1097" i="2"/>
  <c r="AU1097" i="2"/>
  <c r="AT1097" i="2"/>
  <c r="AS1097" i="2"/>
  <c r="AR1097" i="2"/>
  <c r="AQ1097" i="2"/>
  <c r="AP1097" i="2"/>
  <c r="AO1097" i="2"/>
  <c r="AN1097" i="2"/>
  <c r="AL1097" i="2"/>
  <c r="AK1097" i="2"/>
  <c r="AI1097" i="2"/>
  <c r="AH1097" i="2"/>
  <c r="AG1097" i="2"/>
  <c r="AF1097" i="2"/>
  <c r="AE1097" i="2"/>
  <c r="AD1097" i="2"/>
  <c r="AC1097" i="2"/>
  <c r="AB1097" i="2"/>
  <c r="Z1097" i="2"/>
  <c r="Y1097" i="2"/>
  <c r="X1097" i="2"/>
  <c r="V1097" i="2"/>
  <c r="U1097" i="2"/>
  <c r="T1097" i="2"/>
  <c r="S1097" i="2"/>
  <c r="R1097" i="2"/>
  <c r="Q1097" i="2"/>
  <c r="O1097" i="2"/>
  <c r="N1097" i="2"/>
  <c r="M1097" i="2"/>
  <c r="BR1096" i="2"/>
  <c r="BS1096" i="2" s="1"/>
  <c r="BP1096" i="2"/>
  <c r="BQ1096" i="2" s="1"/>
  <c r="BM1096" i="2"/>
  <c r="B1096" i="2"/>
  <c r="BG1095" i="2"/>
  <c r="BE1095" i="2"/>
  <c r="BD1095" i="2"/>
  <c r="BC1095" i="2"/>
  <c r="BA1095" i="2"/>
  <c r="AZ1095" i="2"/>
  <c r="AX1095" i="2"/>
  <c r="AW1095" i="2"/>
  <c r="AV1095" i="2"/>
  <c r="AU1095" i="2"/>
  <c r="AT1095" i="2"/>
  <c r="AS1095" i="2"/>
  <c r="AR1095" i="2"/>
  <c r="AQ1095" i="2"/>
  <c r="AP1095" i="2"/>
  <c r="AO1095" i="2"/>
  <c r="AN1095" i="2"/>
  <c r="AL1095" i="2"/>
  <c r="AK1095" i="2"/>
  <c r="AI1095" i="2"/>
  <c r="AH1095" i="2"/>
  <c r="AG1095" i="2"/>
  <c r="AF1095" i="2"/>
  <c r="AE1095" i="2"/>
  <c r="AD1095" i="2"/>
  <c r="AC1095" i="2"/>
  <c r="AB1095" i="2"/>
  <c r="Z1095" i="2"/>
  <c r="Y1095" i="2"/>
  <c r="X1095" i="2"/>
  <c r="V1095" i="2"/>
  <c r="U1095" i="2"/>
  <c r="T1095" i="2"/>
  <c r="S1095" i="2"/>
  <c r="R1095" i="2"/>
  <c r="Q1095" i="2"/>
  <c r="O1095" i="2"/>
  <c r="N1095" i="2"/>
  <c r="M1095" i="2"/>
  <c r="BR1094" i="2"/>
  <c r="BS1094" i="2" s="1"/>
  <c r="BP1094" i="2"/>
  <c r="BQ1094" i="2" s="1"/>
  <c r="BM1094" i="2"/>
  <c r="B1094" i="2"/>
  <c r="BG1093" i="2"/>
  <c r="BE1093" i="2"/>
  <c r="BD1093" i="2"/>
  <c r="BC1093" i="2"/>
  <c r="BA1093" i="2"/>
  <c r="AZ1093" i="2"/>
  <c r="AX1093" i="2"/>
  <c r="AW1093" i="2"/>
  <c r="AV1093" i="2"/>
  <c r="AU1093" i="2"/>
  <c r="AT1093" i="2"/>
  <c r="AS1093" i="2"/>
  <c r="AR1093" i="2"/>
  <c r="AQ1093" i="2"/>
  <c r="AP1093" i="2"/>
  <c r="AO1093" i="2"/>
  <c r="AN1093" i="2"/>
  <c r="AL1093" i="2"/>
  <c r="AK1093" i="2"/>
  <c r="AI1093" i="2"/>
  <c r="AH1093" i="2"/>
  <c r="AG1093" i="2"/>
  <c r="AF1093" i="2"/>
  <c r="AE1093" i="2"/>
  <c r="AD1093" i="2"/>
  <c r="AC1093" i="2"/>
  <c r="AB1093" i="2"/>
  <c r="Z1093" i="2"/>
  <c r="Y1093" i="2"/>
  <c r="X1093" i="2"/>
  <c r="V1093" i="2"/>
  <c r="U1093" i="2"/>
  <c r="T1093" i="2"/>
  <c r="S1093" i="2"/>
  <c r="R1093" i="2"/>
  <c r="Q1093" i="2"/>
  <c r="O1093" i="2"/>
  <c r="N1093" i="2"/>
  <c r="M1093" i="2"/>
  <c r="BR1092" i="2"/>
  <c r="BS1092" i="2" s="1"/>
  <c r="BP1092" i="2"/>
  <c r="BQ1092" i="2" s="1"/>
  <c r="BM1092" i="2"/>
  <c r="B1092" i="2"/>
  <c r="BH1073" i="2"/>
  <c r="BG1073" i="2"/>
  <c r="BE1073" i="2"/>
  <c r="BD1073" i="2"/>
  <c r="BC1073" i="2"/>
  <c r="BA1073" i="2"/>
  <c r="AZ1073" i="2"/>
  <c r="AX1073" i="2"/>
  <c r="AW1073" i="2"/>
  <c r="AV1073" i="2"/>
  <c r="AU1073" i="2"/>
  <c r="AT1073" i="2"/>
  <c r="AS1073" i="2"/>
  <c r="AR1073" i="2"/>
  <c r="AQ1073" i="2"/>
  <c r="AP1073" i="2"/>
  <c r="AO1073" i="2"/>
  <c r="AN1073" i="2"/>
  <c r="AL1073" i="2"/>
  <c r="AK1073" i="2"/>
  <c r="AI1073" i="2"/>
  <c r="AH1073" i="2"/>
  <c r="AG1073" i="2"/>
  <c r="AF1073" i="2"/>
  <c r="AE1073" i="2"/>
  <c r="AD1073" i="2"/>
  <c r="AC1073" i="2"/>
  <c r="AB1073" i="2"/>
  <c r="Z1073" i="2"/>
  <c r="Y1073" i="2"/>
  <c r="X1073" i="2"/>
  <c r="V1073" i="2"/>
  <c r="U1073" i="2"/>
  <c r="T1073" i="2"/>
  <c r="S1073" i="2"/>
  <c r="R1073" i="2"/>
  <c r="Q1073" i="2"/>
  <c r="O1073" i="2"/>
  <c r="N1073" i="2"/>
  <c r="M1073" i="2"/>
  <c r="BR1072" i="2"/>
  <c r="BS1072" i="2" s="1"/>
  <c r="BP1072" i="2"/>
  <c r="BQ1072" i="2" s="1"/>
  <c r="BM1072" i="2"/>
  <c r="B1072" i="2"/>
  <c r="BH1067" i="2"/>
  <c r="BG1067" i="2"/>
  <c r="BE1067" i="2"/>
  <c r="BD1067" i="2"/>
  <c r="BC1067" i="2"/>
  <c r="BA1067" i="2"/>
  <c r="AZ1067" i="2"/>
  <c r="AX1067" i="2"/>
  <c r="AW1067" i="2"/>
  <c r="AV1067" i="2"/>
  <c r="AU1067" i="2"/>
  <c r="AT1067" i="2"/>
  <c r="AS1067" i="2"/>
  <c r="AR1067" i="2"/>
  <c r="AQ1067" i="2"/>
  <c r="AP1067" i="2"/>
  <c r="AO1067" i="2"/>
  <c r="AN1067" i="2"/>
  <c r="AL1067" i="2"/>
  <c r="AK1067" i="2"/>
  <c r="AI1067" i="2"/>
  <c r="AH1067" i="2"/>
  <c r="AG1067" i="2"/>
  <c r="AF1067" i="2"/>
  <c r="AD1067" i="2"/>
  <c r="AC1067" i="2"/>
  <c r="AB1067" i="2"/>
  <c r="Z1067" i="2"/>
  <c r="Y1067" i="2"/>
  <c r="X1067" i="2"/>
  <c r="V1067" i="2"/>
  <c r="U1067" i="2"/>
  <c r="S1067" i="2"/>
  <c r="R1067" i="2"/>
  <c r="Q1067" i="2"/>
  <c r="O1067" i="2"/>
  <c r="N1067" i="2"/>
  <c r="M1067" i="2"/>
  <c r="BR1066" i="2"/>
  <c r="BS1066" i="2" s="1"/>
  <c r="BP1066" i="2"/>
  <c r="BQ1066" i="2" s="1"/>
  <c r="BM1066" i="2"/>
  <c r="B1066" i="2"/>
  <c r="BG1091" i="2"/>
  <c r="BE1091" i="2"/>
  <c r="BD1091" i="2"/>
  <c r="BC1091" i="2"/>
  <c r="BA1091" i="2"/>
  <c r="AZ1091" i="2"/>
  <c r="AX1091" i="2"/>
  <c r="AW1091" i="2"/>
  <c r="AV1091" i="2"/>
  <c r="AU1091" i="2"/>
  <c r="AT1091" i="2"/>
  <c r="AS1091" i="2"/>
  <c r="AR1091" i="2"/>
  <c r="AQ1091" i="2"/>
  <c r="AP1091" i="2"/>
  <c r="AO1091" i="2"/>
  <c r="AN1091" i="2"/>
  <c r="AL1091" i="2"/>
  <c r="AK1091" i="2"/>
  <c r="AI1091" i="2"/>
  <c r="AH1091" i="2"/>
  <c r="AG1091" i="2"/>
  <c r="AF1091" i="2"/>
  <c r="AE1091" i="2"/>
  <c r="AD1091" i="2"/>
  <c r="AC1091" i="2"/>
  <c r="AB1091" i="2"/>
  <c r="Z1091" i="2"/>
  <c r="Y1091" i="2"/>
  <c r="X1091" i="2"/>
  <c r="V1091" i="2"/>
  <c r="U1091" i="2"/>
  <c r="T1091" i="2"/>
  <c r="S1091" i="2"/>
  <c r="R1091" i="2"/>
  <c r="Q1091" i="2"/>
  <c r="O1091" i="2"/>
  <c r="N1091" i="2"/>
  <c r="M1091" i="2"/>
  <c r="BR1090" i="2"/>
  <c r="BS1090" i="2" s="1"/>
  <c r="BP1090" i="2"/>
  <c r="BQ1090" i="2" s="1"/>
  <c r="BM1090" i="2"/>
  <c r="B1090" i="2"/>
  <c r="BG1089" i="2"/>
  <c r="BE1089" i="2"/>
  <c r="BD1089" i="2"/>
  <c r="BC1089" i="2"/>
  <c r="BA1089" i="2"/>
  <c r="AZ1089" i="2"/>
  <c r="AX1089" i="2"/>
  <c r="AW1089" i="2"/>
  <c r="AV1089" i="2"/>
  <c r="AU1089" i="2"/>
  <c r="AT1089" i="2"/>
  <c r="AS1089" i="2"/>
  <c r="AR1089" i="2"/>
  <c r="AQ1089" i="2"/>
  <c r="AP1089" i="2"/>
  <c r="AO1089" i="2"/>
  <c r="AN1089" i="2"/>
  <c r="AL1089" i="2"/>
  <c r="AK1089" i="2"/>
  <c r="AI1089" i="2"/>
  <c r="AH1089" i="2"/>
  <c r="AG1089" i="2"/>
  <c r="AF1089" i="2"/>
  <c r="AE1089" i="2"/>
  <c r="AD1089" i="2"/>
  <c r="AC1089" i="2"/>
  <c r="AB1089" i="2"/>
  <c r="Z1089" i="2"/>
  <c r="Y1089" i="2"/>
  <c r="X1089" i="2"/>
  <c r="V1089" i="2"/>
  <c r="U1089" i="2"/>
  <c r="T1089" i="2"/>
  <c r="S1089" i="2"/>
  <c r="R1089" i="2"/>
  <c r="Q1089" i="2"/>
  <c r="O1089" i="2"/>
  <c r="N1089" i="2"/>
  <c r="M1089" i="2"/>
  <c r="BR1088" i="2"/>
  <c r="BS1088" i="2" s="1"/>
  <c r="BP1088" i="2"/>
  <c r="BQ1088" i="2" s="1"/>
  <c r="BM1088" i="2"/>
  <c r="B1088" i="2"/>
  <c r="BG1087" i="2"/>
  <c r="BE1087" i="2"/>
  <c r="BD1087" i="2"/>
  <c r="BC1087" i="2"/>
  <c r="BA1087" i="2"/>
  <c r="AZ1087" i="2"/>
  <c r="AX1087" i="2"/>
  <c r="AW1087" i="2"/>
  <c r="AV1087" i="2"/>
  <c r="AU1087" i="2"/>
  <c r="AT1087" i="2"/>
  <c r="AS1087" i="2"/>
  <c r="AR1087" i="2"/>
  <c r="AQ1087" i="2"/>
  <c r="AP1087" i="2"/>
  <c r="AO1087" i="2"/>
  <c r="AN1087" i="2"/>
  <c r="AL1087" i="2"/>
  <c r="AK1087" i="2"/>
  <c r="AI1087" i="2"/>
  <c r="AH1087" i="2"/>
  <c r="AG1087" i="2"/>
  <c r="AF1087" i="2"/>
  <c r="AE1087" i="2"/>
  <c r="AD1087" i="2"/>
  <c r="AC1087" i="2"/>
  <c r="AB1087" i="2"/>
  <c r="Z1087" i="2"/>
  <c r="Y1087" i="2"/>
  <c r="X1087" i="2"/>
  <c r="U1087" i="2"/>
  <c r="T1087" i="2"/>
  <c r="S1087" i="2"/>
  <c r="R1087" i="2"/>
  <c r="Q1087" i="2"/>
  <c r="O1087" i="2"/>
  <c r="N1087" i="2"/>
  <c r="M1087" i="2"/>
  <c r="BR1086" i="2"/>
  <c r="BS1086" i="2" s="1"/>
  <c r="BP1086" i="2"/>
  <c r="BQ1086" i="2" s="1"/>
  <c r="BM1086" i="2"/>
  <c r="B1086" i="2"/>
  <c r="BG1085" i="2"/>
  <c r="BE1085" i="2"/>
  <c r="BD1085" i="2"/>
  <c r="BC1085" i="2"/>
  <c r="BA1085" i="2"/>
  <c r="AZ1085" i="2"/>
  <c r="AX1085" i="2"/>
  <c r="AW1085" i="2"/>
  <c r="AV1085" i="2"/>
  <c r="AU1085" i="2"/>
  <c r="AT1085" i="2"/>
  <c r="AS1085" i="2"/>
  <c r="AR1085" i="2"/>
  <c r="AQ1085" i="2"/>
  <c r="AP1085" i="2"/>
  <c r="AO1085" i="2"/>
  <c r="AN1085" i="2"/>
  <c r="AL1085" i="2"/>
  <c r="AK1085" i="2"/>
  <c r="AI1085" i="2"/>
  <c r="AH1085" i="2"/>
  <c r="AG1085" i="2"/>
  <c r="AF1085" i="2"/>
  <c r="AE1085" i="2"/>
  <c r="AD1085" i="2"/>
  <c r="AC1085" i="2"/>
  <c r="AB1085" i="2"/>
  <c r="Z1085" i="2"/>
  <c r="Y1085" i="2"/>
  <c r="X1085" i="2"/>
  <c r="V1085" i="2"/>
  <c r="U1085" i="2"/>
  <c r="S1085" i="2"/>
  <c r="R1085" i="2"/>
  <c r="Q1085" i="2"/>
  <c r="O1085" i="2"/>
  <c r="N1085" i="2"/>
  <c r="M1085" i="2"/>
  <c r="BR1084" i="2"/>
  <c r="BS1084" i="2" s="1"/>
  <c r="BP1084" i="2"/>
  <c r="BQ1084" i="2" s="1"/>
  <c r="BM1084" i="2"/>
  <c r="B1084" i="2"/>
  <c r="BG1083" i="2"/>
  <c r="BE1083" i="2"/>
  <c r="BD1083" i="2"/>
  <c r="BC1083" i="2"/>
  <c r="BA1083" i="2"/>
  <c r="AZ1083" i="2"/>
  <c r="AX1083" i="2"/>
  <c r="AW1083" i="2"/>
  <c r="AV1083" i="2"/>
  <c r="AU1083" i="2"/>
  <c r="AT1083" i="2"/>
  <c r="AS1083" i="2"/>
  <c r="AR1083" i="2"/>
  <c r="AQ1083" i="2"/>
  <c r="AP1083" i="2"/>
  <c r="AO1083" i="2"/>
  <c r="AN1083" i="2"/>
  <c r="AL1083" i="2"/>
  <c r="AK1083" i="2"/>
  <c r="AI1083" i="2"/>
  <c r="AH1083" i="2"/>
  <c r="AG1083" i="2"/>
  <c r="AF1083" i="2"/>
  <c r="AE1083" i="2"/>
  <c r="AD1083" i="2"/>
  <c r="AC1083" i="2"/>
  <c r="AB1083" i="2"/>
  <c r="Z1083" i="2"/>
  <c r="Y1083" i="2"/>
  <c r="X1083" i="2"/>
  <c r="V1083" i="2"/>
  <c r="U1083" i="2"/>
  <c r="T1083" i="2"/>
  <c r="S1083" i="2"/>
  <c r="R1083" i="2"/>
  <c r="Q1083" i="2"/>
  <c r="O1083" i="2"/>
  <c r="N1083" i="2"/>
  <c r="M1083" i="2"/>
  <c r="BR1082" i="2"/>
  <c r="BS1082" i="2" s="1"/>
  <c r="BP1082" i="2"/>
  <c r="BQ1082" i="2" s="1"/>
  <c r="BM1082" i="2"/>
  <c r="B1082" i="2"/>
  <c r="BG1081" i="2"/>
  <c r="BE1081" i="2"/>
  <c r="BD1081" i="2"/>
  <c r="BC1081" i="2"/>
  <c r="BA1081" i="2"/>
  <c r="AZ1081" i="2"/>
  <c r="AX1081" i="2"/>
  <c r="AW1081" i="2"/>
  <c r="AV1081" i="2"/>
  <c r="AU1081" i="2"/>
  <c r="AT1081" i="2"/>
  <c r="AS1081" i="2"/>
  <c r="AR1081" i="2"/>
  <c r="AQ1081" i="2"/>
  <c r="AP1081" i="2"/>
  <c r="AO1081" i="2"/>
  <c r="AN1081" i="2"/>
  <c r="AL1081" i="2"/>
  <c r="AK1081" i="2"/>
  <c r="AI1081" i="2"/>
  <c r="AH1081" i="2"/>
  <c r="AG1081" i="2"/>
  <c r="AF1081" i="2"/>
  <c r="AE1081" i="2"/>
  <c r="AD1081" i="2"/>
  <c r="AC1081" i="2"/>
  <c r="AB1081" i="2"/>
  <c r="Z1081" i="2"/>
  <c r="Y1081" i="2"/>
  <c r="X1081" i="2"/>
  <c r="V1081" i="2"/>
  <c r="U1081" i="2"/>
  <c r="T1081" i="2"/>
  <c r="S1081" i="2"/>
  <c r="R1081" i="2"/>
  <c r="Q1081" i="2"/>
  <c r="O1081" i="2"/>
  <c r="N1081" i="2"/>
  <c r="M1081" i="2"/>
  <c r="BR1080" i="2"/>
  <c r="BS1080" i="2" s="1"/>
  <c r="BP1080" i="2"/>
  <c r="BQ1080" i="2" s="1"/>
  <c r="BM1080" i="2"/>
  <c r="B1080" i="2"/>
  <c r="BG1079" i="2"/>
  <c r="BE1079" i="2"/>
  <c r="BD1079" i="2"/>
  <c r="BC1079" i="2"/>
  <c r="BA1079" i="2"/>
  <c r="AZ1079" i="2"/>
  <c r="AX1079" i="2"/>
  <c r="AW1079" i="2"/>
  <c r="AV1079" i="2"/>
  <c r="AU1079" i="2"/>
  <c r="AT1079" i="2"/>
  <c r="AS1079" i="2"/>
  <c r="AR1079" i="2"/>
  <c r="AQ1079" i="2"/>
  <c r="AP1079" i="2"/>
  <c r="AO1079" i="2"/>
  <c r="AN1079" i="2"/>
  <c r="AL1079" i="2"/>
  <c r="AK1079" i="2"/>
  <c r="AI1079" i="2"/>
  <c r="AH1079" i="2"/>
  <c r="AG1079" i="2"/>
  <c r="AF1079" i="2"/>
  <c r="AE1079" i="2"/>
  <c r="AD1079" i="2"/>
  <c r="AC1079" i="2"/>
  <c r="AB1079" i="2"/>
  <c r="Z1079" i="2"/>
  <c r="Y1079" i="2"/>
  <c r="X1079" i="2"/>
  <c r="V1079" i="2"/>
  <c r="U1079" i="2"/>
  <c r="T1079" i="2"/>
  <c r="S1079" i="2"/>
  <c r="R1079" i="2"/>
  <c r="Q1079" i="2"/>
  <c r="O1079" i="2"/>
  <c r="N1079" i="2"/>
  <c r="M1079" i="2"/>
  <c r="BR1078" i="2"/>
  <c r="BS1078" i="2" s="1"/>
  <c r="BP1078" i="2"/>
  <c r="BQ1078" i="2" s="1"/>
  <c r="BM1078" i="2"/>
  <c r="B1078" i="2"/>
  <c r="BG1077" i="2"/>
  <c r="BE1077" i="2"/>
  <c r="BD1077" i="2"/>
  <c r="BC1077" i="2"/>
  <c r="BA1077" i="2"/>
  <c r="AZ1077" i="2"/>
  <c r="AX1077" i="2"/>
  <c r="AW1077" i="2"/>
  <c r="AV1077" i="2"/>
  <c r="AU1077" i="2"/>
  <c r="AT1077" i="2"/>
  <c r="AS1077" i="2"/>
  <c r="AR1077" i="2"/>
  <c r="AQ1077" i="2"/>
  <c r="AP1077" i="2"/>
  <c r="AO1077" i="2"/>
  <c r="AN1077" i="2"/>
  <c r="AL1077" i="2"/>
  <c r="AK1077" i="2"/>
  <c r="AI1077" i="2"/>
  <c r="AH1077" i="2"/>
  <c r="AG1077" i="2"/>
  <c r="AF1077" i="2"/>
  <c r="AE1077" i="2"/>
  <c r="AD1077" i="2"/>
  <c r="AC1077" i="2"/>
  <c r="AB1077" i="2"/>
  <c r="Z1077" i="2"/>
  <c r="Y1077" i="2"/>
  <c r="X1077" i="2"/>
  <c r="V1077" i="2"/>
  <c r="U1077" i="2"/>
  <c r="T1077" i="2"/>
  <c r="S1077" i="2"/>
  <c r="R1077" i="2"/>
  <c r="Q1077" i="2"/>
  <c r="O1077" i="2"/>
  <c r="N1077" i="2"/>
  <c r="M1077" i="2"/>
  <c r="BR1076" i="2"/>
  <c r="BS1076" i="2" s="1"/>
  <c r="BP1076" i="2"/>
  <c r="BQ1076" i="2" s="1"/>
  <c r="BM1076" i="2"/>
  <c r="B1076" i="2"/>
  <c r="BH1075" i="2"/>
  <c r="BG1075" i="2"/>
  <c r="BE1075" i="2"/>
  <c r="BD1075" i="2"/>
  <c r="BC1075" i="2"/>
  <c r="BA1075" i="2"/>
  <c r="AZ1075" i="2"/>
  <c r="AX1075" i="2"/>
  <c r="AW1075" i="2"/>
  <c r="AV1075" i="2"/>
  <c r="AU1075" i="2"/>
  <c r="AT1075" i="2"/>
  <c r="AS1075" i="2"/>
  <c r="AR1075" i="2"/>
  <c r="AQ1075" i="2"/>
  <c r="AP1075" i="2"/>
  <c r="AO1075" i="2"/>
  <c r="AN1075" i="2"/>
  <c r="AL1075" i="2"/>
  <c r="AK1075" i="2"/>
  <c r="AI1075" i="2"/>
  <c r="AH1075" i="2"/>
  <c r="AG1075" i="2"/>
  <c r="AF1075" i="2"/>
  <c r="AE1075" i="2"/>
  <c r="AD1075" i="2"/>
  <c r="AC1075" i="2"/>
  <c r="AB1075" i="2"/>
  <c r="Z1075" i="2"/>
  <c r="Y1075" i="2"/>
  <c r="X1075" i="2"/>
  <c r="V1075" i="2"/>
  <c r="U1075" i="2"/>
  <c r="T1075" i="2"/>
  <c r="S1075" i="2"/>
  <c r="R1075" i="2"/>
  <c r="Q1075" i="2"/>
  <c r="O1075" i="2"/>
  <c r="N1075" i="2"/>
  <c r="M1075" i="2"/>
  <c r="BR1074" i="2"/>
  <c r="BS1074" i="2" s="1"/>
  <c r="BP1074" i="2"/>
  <c r="BQ1074" i="2" s="1"/>
  <c r="BM1074" i="2"/>
  <c r="B1074" i="2"/>
  <c r="BH1071" i="2"/>
  <c r="BG1071" i="2"/>
  <c r="BE1071" i="2"/>
  <c r="BD1071" i="2"/>
  <c r="BC1071" i="2"/>
  <c r="BA1071" i="2"/>
  <c r="AZ1071" i="2"/>
  <c r="AX1071" i="2"/>
  <c r="AW1071" i="2"/>
  <c r="AV1071" i="2"/>
  <c r="AU1071" i="2"/>
  <c r="AT1071" i="2"/>
  <c r="AS1071" i="2"/>
  <c r="AR1071" i="2"/>
  <c r="AQ1071" i="2"/>
  <c r="AP1071" i="2"/>
  <c r="AO1071" i="2"/>
  <c r="AN1071" i="2"/>
  <c r="AL1071" i="2"/>
  <c r="AK1071" i="2"/>
  <c r="AI1071" i="2"/>
  <c r="AH1071" i="2"/>
  <c r="AG1071" i="2"/>
  <c r="AF1071" i="2"/>
  <c r="AE1071" i="2"/>
  <c r="AD1071" i="2"/>
  <c r="AC1071" i="2"/>
  <c r="AB1071" i="2"/>
  <c r="Z1071" i="2"/>
  <c r="Y1071" i="2"/>
  <c r="X1071" i="2"/>
  <c r="V1071" i="2"/>
  <c r="U1071" i="2"/>
  <c r="T1071" i="2"/>
  <c r="S1071" i="2"/>
  <c r="R1071" i="2"/>
  <c r="Q1071" i="2"/>
  <c r="O1071" i="2"/>
  <c r="N1071" i="2"/>
  <c r="M1071" i="2"/>
  <c r="BR1070" i="2"/>
  <c r="BS1070" i="2" s="1"/>
  <c r="BP1070" i="2"/>
  <c r="BQ1070" i="2" s="1"/>
  <c r="BM1070" i="2"/>
  <c r="B1070" i="2"/>
  <c r="BH1069" i="2"/>
  <c r="BG1069" i="2"/>
  <c r="BE1069" i="2"/>
  <c r="BD1069" i="2"/>
  <c r="BC1069" i="2"/>
  <c r="BA1069" i="2"/>
  <c r="AZ1069" i="2"/>
  <c r="AX1069" i="2"/>
  <c r="AW1069" i="2"/>
  <c r="AV1069" i="2"/>
  <c r="AU1069" i="2"/>
  <c r="AT1069" i="2"/>
  <c r="AS1069" i="2"/>
  <c r="AR1069" i="2"/>
  <c r="AQ1069" i="2"/>
  <c r="AP1069" i="2"/>
  <c r="AO1069" i="2"/>
  <c r="AN1069" i="2"/>
  <c r="AL1069" i="2"/>
  <c r="AK1069" i="2"/>
  <c r="AI1069" i="2"/>
  <c r="AH1069" i="2"/>
  <c r="AG1069" i="2"/>
  <c r="AF1069" i="2"/>
  <c r="AE1069" i="2"/>
  <c r="AD1069" i="2"/>
  <c r="AC1069" i="2"/>
  <c r="AB1069" i="2"/>
  <c r="Z1069" i="2"/>
  <c r="Y1069" i="2"/>
  <c r="X1069" i="2"/>
  <c r="V1069" i="2"/>
  <c r="U1069" i="2"/>
  <c r="T1069" i="2"/>
  <c r="S1069" i="2"/>
  <c r="R1069" i="2"/>
  <c r="Q1069" i="2"/>
  <c r="O1069" i="2"/>
  <c r="N1069" i="2"/>
  <c r="M1069" i="2"/>
  <c r="BR1068" i="2"/>
  <c r="BS1068" i="2" s="1"/>
  <c r="BP1068" i="2"/>
  <c r="BQ1068" i="2" s="1"/>
  <c r="BM1068" i="2"/>
  <c r="B1068" i="2"/>
  <c r="BH1065" i="2"/>
  <c r="BG1065" i="2"/>
  <c r="BE1065" i="2"/>
  <c r="BD1065" i="2"/>
  <c r="BC1065" i="2"/>
  <c r="BA1065" i="2"/>
  <c r="AZ1065" i="2"/>
  <c r="AX1065" i="2"/>
  <c r="AW1065" i="2"/>
  <c r="AV1065" i="2"/>
  <c r="AU1065" i="2"/>
  <c r="AT1065" i="2"/>
  <c r="AS1065" i="2"/>
  <c r="AR1065" i="2"/>
  <c r="AQ1065" i="2"/>
  <c r="AP1065" i="2"/>
  <c r="AO1065" i="2"/>
  <c r="AN1065" i="2"/>
  <c r="AL1065" i="2"/>
  <c r="AK1065" i="2"/>
  <c r="AI1065" i="2"/>
  <c r="AH1065" i="2"/>
  <c r="AG1065" i="2"/>
  <c r="AF1065" i="2"/>
  <c r="AE1065" i="2"/>
  <c r="AD1065" i="2"/>
  <c r="AC1065" i="2"/>
  <c r="AB1065" i="2"/>
  <c r="Z1065" i="2"/>
  <c r="Y1065" i="2"/>
  <c r="X1065" i="2"/>
  <c r="U1065" i="2"/>
  <c r="T1065" i="2"/>
  <c r="S1065" i="2"/>
  <c r="R1065" i="2"/>
  <c r="Q1065" i="2"/>
  <c r="O1065" i="2"/>
  <c r="N1065" i="2"/>
  <c r="M1065" i="2"/>
  <c r="BR1064" i="2"/>
  <c r="BS1064" i="2" s="1"/>
  <c r="BP1064" i="2"/>
  <c r="BQ1064" i="2" s="1"/>
  <c r="BM1064" i="2"/>
  <c r="B1064" i="2"/>
  <c r="BH1063" i="2"/>
  <c r="BG1063" i="2"/>
  <c r="BE1063" i="2"/>
  <c r="BD1063" i="2"/>
  <c r="BC1063" i="2"/>
  <c r="BA1063" i="2"/>
  <c r="AZ1063" i="2"/>
  <c r="AX1063" i="2"/>
  <c r="AW1063" i="2"/>
  <c r="AV1063" i="2"/>
  <c r="AU1063" i="2"/>
  <c r="AT1063" i="2"/>
  <c r="AS1063" i="2"/>
  <c r="AR1063" i="2"/>
  <c r="AQ1063" i="2"/>
  <c r="AP1063" i="2"/>
  <c r="AO1063" i="2"/>
  <c r="AN1063" i="2"/>
  <c r="AL1063" i="2"/>
  <c r="AK1063" i="2"/>
  <c r="AI1063" i="2"/>
  <c r="AH1063" i="2"/>
  <c r="AG1063" i="2"/>
  <c r="AF1063" i="2"/>
  <c r="AE1063" i="2"/>
  <c r="AD1063" i="2"/>
  <c r="AC1063" i="2"/>
  <c r="AB1063" i="2"/>
  <c r="Z1063" i="2"/>
  <c r="Y1063" i="2"/>
  <c r="X1063" i="2"/>
  <c r="U1063" i="2"/>
  <c r="T1063" i="2"/>
  <c r="S1063" i="2"/>
  <c r="R1063" i="2"/>
  <c r="Q1063" i="2"/>
  <c r="O1063" i="2"/>
  <c r="N1063" i="2"/>
  <c r="M1063" i="2"/>
  <c r="BR1062" i="2"/>
  <c r="BS1062" i="2" s="1"/>
  <c r="BP1062" i="2"/>
  <c r="BQ1062" i="2" s="1"/>
  <c r="BM1062" i="2"/>
  <c r="B1062" i="2"/>
  <c r="B1247" i="2"/>
  <c r="BM1247" i="2"/>
  <c r="BP1247" i="2"/>
  <c r="BQ1247" i="2" s="1"/>
  <c r="BR1247" i="2"/>
  <c r="BS1247" i="2" s="1"/>
  <c r="M1248" i="2"/>
  <c r="N1248" i="2"/>
  <c r="O1248" i="2"/>
  <c r="Q1248" i="2"/>
  <c r="R1248" i="2"/>
  <c r="S1248" i="2"/>
  <c r="T1248" i="2"/>
  <c r="U1248" i="2"/>
  <c r="V1248" i="2"/>
  <c r="X1248" i="2"/>
  <c r="Y1248" i="2"/>
  <c r="Z1248" i="2"/>
  <c r="AB1248" i="2"/>
  <c r="AC1248" i="2"/>
  <c r="AD1248" i="2"/>
  <c r="AE1248" i="2"/>
  <c r="AF1248" i="2"/>
  <c r="AG1248" i="2"/>
  <c r="AH1248" i="2"/>
  <c r="AI1248" i="2"/>
  <c r="AK1248" i="2"/>
  <c r="AL1248" i="2"/>
  <c r="AN1248" i="2"/>
  <c r="AO1248" i="2"/>
  <c r="AP1248" i="2"/>
  <c r="AQ1248" i="2"/>
  <c r="AR1248" i="2"/>
  <c r="AS1248" i="2"/>
  <c r="AT1248" i="2"/>
  <c r="AU1248" i="2"/>
  <c r="AV1248" i="2"/>
  <c r="AW1248" i="2"/>
  <c r="AX1248" i="2"/>
  <c r="AZ1248" i="2"/>
  <c r="BA1248" i="2"/>
  <c r="BC1248" i="2"/>
  <c r="BD1248" i="2"/>
  <c r="BE1248" i="2"/>
  <c r="BG1248" i="2"/>
  <c r="BH1248" i="2"/>
  <c r="B1249" i="2"/>
  <c r="BM1249" i="2"/>
  <c r="BP1249" i="2"/>
  <c r="BQ1249" i="2" s="1"/>
  <c r="BR1249" i="2"/>
  <c r="BS1249" i="2" s="1"/>
  <c r="M1250" i="2"/>
  <c r="N1250" i="2"/>
  <c r="O1250" i="2"/>
  <c r="Q1250" i="2"/>
  <c r="R1250" i="2"/>
  <c r="S1250" i="2"/>
  <c r="T1250" i="2"/>
  <c r="U1250" i="2"/>
  <c r="V1250" i="2"/>
  <c r="X1250" i="2"/>
  <c r="Y1250" i="2"/>
  <c r="Z1250" i="2"/>
  <c r="AB1250" i="2"/>
  <c r="AC1250" i="2"/>
  <c r="AD1250" i="2"/>
  <c r="AE1250" i="2"/>
  <c r="AF1250" i="2"/>
  <c r="AG1250" i="2"/>
  <c r="AH1250" i="2"/>
  <c r="AI1250" i="2"/>
  <c r="AK1250" i="2"/>
  <c r="AL1250" i="2"/>
  <c r="AN1250" i="2"/>
  <c r="AO1250" i="2"/>
  <c r="AP1250" i="2"/>
  <c r="AQ1250" i="2"/>
  <c r="AR1250" i="2"/>
  <c r="AS1250" i="2"/>
  <c r="AT1250" i="2"/>
  <c r="AU1250" i="2"/>
  <c r="AV1250" i="2"/>
  <c r="AW1250" i="2"/>
  <c r="AX1250" i="2"/>
  <c r="AZ1250" i="2"/>
  <c r="BA1250" i="2"/>
  <c r="BC1250" i="2"/>
  <c r="BD1250" i="2"/>
  <c r="BE1250" i="2"/>
  <c r="BG1250" i="2"/>
  <c r="BH1250" i="2"/>
  <c r="B1251" i="2"/>
  <c r="BM1251" i="2"/>
  <c r="BP1251" i="2"/>
  <c r="BQ1251" i="2" s="1"/>
  <c r="BR1251" i="2"/>
  <c r="BS1251" i="2" s="1"/>
  <c r="M1252" i="2"/>
  <c r="N1252" i="2"/>
  <c r="O1252" i="2"/>
  <c r="Q1252" i="2"/>
  <c r="R1252" i="2"/>
  <c r="S1252" i="2"/>
  <c r="T1252" i="2"/>
  <c r="U1252" i="2"/>
  <c r="V1252" i="2"/>
  <c r="X1252" i="2"/>
  <c r="Y1252" i="2"/>
  <c r="Z1252" i="2"/>
  <c r="AB1252" i="2"/>
  <c r="AC1252" i="2"/>
  <c r="AD1252" i="2"/>
  <c r="AE1252" i="2"/>
  <c r="AF1252" i="2"/>
  <c r="AG1252" i="2"/>
  <c r="AH1252" i="2"/>
  <c r="AI1252" i="2"/>
  <c r="AK1252" i="2"/>
  <c r="AL1252" i="2"/>
  <c r="AN1252" i="2"/>
  <c r="AO1252" i="2"/>
  <c r="AP1252" i="2"/>
  <c r="AQ1252" i="2"/>
  <c r="AR1252" i="2"/>
  <c r="AS1252" i="2"/>
  <c r="AT1252" i="2"/>
  <c r="AU1252" i="2"/>
  <c r="AV1252" i="2"/>
  <c r="AW1252" i="2"/>
  <c r="AX1252" i="2"/>
  <c r="AZ1252" i="2"/>
  <c r="BA1252" i="2"/>
  <c r="BC1252" i="2"/>
  <c r="BD1252" i="2"/>
  <c r="BE1252" i="2"/>
  <c r="BG1252" i="2"/>
  <c r="BH1252" i="2"/>
  <c r="B1253" i="2"/>
  <c r="BM1253" i="2"/>
  <c r="BP1253" i="2"/>
  <c r="BQ1253" i="2" s="1"/>
  <c r="BR1253" i="2"/>
  <c r="BS1253" i="2" s="1"/>
  <c r="M1254" i="2"/>
  <c r="N1254" i="2"/>
  <c r="O1254" i="2"/>
  <c r="Q1254" i="2"/>
  <c r="R1254" i="2"/>
  <c r="S1254" i="2"/>
  <c r="T1254" i="2"/>
  <c r="U1254" i="2"/>
  <c r="V1254" i="2"/>
  <c r="X1254" i="2"/>
  <c r="Y1254" i="2"/>
  <c r="Z1254" i="2"/>
  <c r="AB1254" i="2"/>
  <c r="AC1254" i="2"/>
  <c r="AD1254" i="2"/>
  <c r="AE1254" i="2"/>
  <c r="AF1254" i="2"/>
  <c r="AG1254" i="2"/>
  <c r="AH1254" i="2"/>
  <c r="AI1254" i="2"/>
  <c r="AK1254" i="2"/>
  <c r="AL1254" i="2"/>
  <c r="AN1254" i="2"/>
  <c r="AO1254" i="2"/>
  <c r="AP1254" i="2"/>
  <c r="AQ1254" i="2"/>
  <c r="AR1254" i="2"/>
  <c r="AS1254" i="2"/>
  <c r="AT1254" i="2"/>
  <c r="AU1254" i="2"/>
  <c r="AV1254" i="2"/>
  <c r="AW1254" i="2"/>
  <c r="AX1254" i="2"/>
  <c r="AZ1254" i="2"/>
  <c r="BA1254" i="2"/>
  <c r="BC1254" i="2"/>
  <c r="BD1254" i="2"/>
  <c r="BE1254" i="2"/>
  <c r="BG1254" i="2"/>
  <c r="BH1254" i="2"/>
  <c r="B1255" i="2"/>
  <c r="BM1255" i="2"/>
  <c r="BP1255" i="2"/>
  <c r="BQ1255" i="2" s="1"/>
  <c r="BR1255" i="2"/>
  <c r="BS1255" i="2" s="1"/>
  <c r="M1256" i="2"/>
  <c r="N1256" i="2"/>
  <c r="O1256" i="2"/>
  <c r="Q1256" i="2"/>
  <c r="R1256" i="2"/>
  <c r="S1256" i="2"/>
  <c r="T1256" i="2"/>
  <c r="U1256" i="2"/>
  <c r="V1256" i="2"/>
  <c r="X1256" i="2"/>
  <c r="Y1256" i="2"/>
  <c r="Z1256" i="2"/>
  <c r="AB1256" i="2"/>
  <c r="AC1256" i="2"/>
  <c r="AD1256" i="2"/>
  <c r="AE1256" i="2"/>
  <c r="AF1256" i="2"/>
  <c r="AG1256" i="2"/>
  <c r="AH1256" i="2"/>
  <c r="AI1256" i="2"/>
  <c r="AK1256" i="2"/>
  <c r="AL1256" i="2"/>
  <c r="AN1256" i="2"/>
  <c r="AO1256" i="2"/>
  <c r="AP1256" i="2"/>
  <c r="AQ1256" i="2"/>
  <c r="AR1256" i="2"/>
  <c r="AS1256" i="2"/>
  <c r="AT1256" i="2"/>
  <c r="AU1256" i="2"/>
  <c r="AV1256" i="2"/>
  <c r="AW1256" i="2"/>
  <c r="AX1256" i="2"/>
  <c r="AZ1256" i="2"/>
  <c r="BA1256" i="2"/>
  <c r="BC1256" i="2"/>
  <c r="BD1256" i="2"/>
  <c r="BE1256" i="2"/>
  <c r="BG1256" i="2"/>
  <c r="BH1256" i="2"/>
  <c r="B1257" i="2"/>
  <c r="BM1257" i="2"/>
  <c r="BP1257" i="2"/>
  <c r="BQ1257" i="2" s="1"/>
  <c r="BR1257" i="2"/>
  <c r="BS1257" i="2" s="1"/>
  <c r="M1258" i="2"/>
  <c r="N1258" i="2"/>
  <c r="O1258" i="2"/>
  <c r="Q1258" i="2"/>
  <c r="R1258" i="2"/>
  <c r="S1258" i="2"/>
  <c r="T1258" i="2"/>
  <c r="U1258" i="2"/>
  <c r="V1258" i="2"/>
  <c r="X1258" i="2"/>
  <c r="Y1258" i="2"/>
  <c r="Z1258" i="2"/>
  <c r="AB1258" i="2"/>
  <c r="AC1258" i="2"/>
  <c r="AD1258" i="2"/>
  <c r="AE1258" i="2"/>
  <c r="AF1258" i="2"/>
  <c r="AG1258" i="2"/>
  <c r="AH1258" i="2"/>
  <c r="AI1258" i="2"/>
  <c r="AK1258" i="2"/>
  <c r="AL1258" i="2"/>
  <c r="AN1258" i="2"/>
  <c r="AO1258" i="2"/>
  <c r="AP1258" i="2"/>
  <c r="AQ1258" i="2"/>
  <c r="AR1258" i="2"/>
  <c r="AS1258" i="2"/>
  <c r="AT1258" i="2"/>
  <c r="AU1258" i="2"/>
  <c r="AV1258" i="2"/>
  <c r="AW1258" i="2"/>
  <c r="AX1258" i="2"/>
  <c r="AZ1258" i="2"/>
  <c r="BA1258" i="2"/>
  <c r="BC1258" i="2"/>
  <c r="BD1258" i="2"/>
  <c r="BE1258" i="2"/>
  <c r="BG1258" i="2"/>
  <c r="BH1258" i="2"/>
  <c r="B1259" i="2"/>
  <c r="BM1259" i="2"/>
  <c r="BP1259" i="2"/>
  <c r="BQ1259" i="2" s="1"/>
  <c r="BR1259" i="2"/>
  <c r="BS1259" i="2" s="1"/>
  <c r="M1260" i="2"/>
  <c r="N1260" i="2"/>
  <c r="O1260" i="2"/>
  <c r="Q1260" i="2"/>
  <c r="R1260" i="2"/>
  <c r="S1260" i="2"/>
  <c r="T1260" i="2"/>
  <c r="U1260" i="2"/>
  <c r="V1260" i="2"/>
  <c r="X1260" i="2"/>
  <c r="Y1260" i="2"/>
  <c r="Z1260" i="2"/>
  <c r="AB1260" i="2"/>
  <c r="AC1260" i="2"/>
  <c r="AD1260" i="2"/>
  <c r="AE1260" i="2"/>
  <c r="AF1260" i="2"/>
  <c r="AG1260" i="2"/>
  <c r="AH1260" i="2"/>
  <c r="AI1260" i="2"/>
  <c r="AK1260" i="2"/>
  <c r="AL1260" i="2"/>
  <c r="AN1260" i="2"/>
  <c r="AO1260" i="2"/>
  <c r="AP1260" i="2"/>
  <c r="AQ1260" i="2"/>
  <c r="AR1260" i="2"/>
  <c r="AS1260" i="2"/>
  <c r="AT1260" i="2"/>
  <c r="AU1260" i="2"/>
  <c r="AV1260" i="2"/>
  <c r="AW1260" i="2"/>
  <c r="AX1260" i="2"/>
  <c r="AZ1260" i="2"/>
  <c r="BA1260" i="2"/>
  <c r="BC1260" i="2"/>
  <c r="BD1260" i="2"/>
  <c r="BE1260" i="2"/>
  <c r="BG1260" i="2"/>
  <c r="BH1260" i="2"/>
  <c r="B1263" i="2"/>
  <c r="BM1263" i="2"/>
  <c r="BP1263" i="2"/>
  <c r="BQ1263" i="2" s="1"/>
  <c r="BR1263" i="2"/>
  <c r="BS1263" i="2" s="1"/>
  <c r="M1264" i="2"/>
  <c r="N1264" i="2"/>
  <c r="O1264" i="2"/>
  <c r="Q1264" i="2"/>
  <c r="R1264" i="2"/>
  <c r="S1264" i="2"/>
  <c r="T1264" i="2"/>
  <c r="U1264" i="2"/>
  <c r="V1264" i="2"/>
  <c r="X1264" i="2"/>
  <c r="Y1264" i="2"/>
  <c r="Z1264" i="2"/>
  <c r="AB1264" i="2"/>
  <c r="AC1264" i="2"/>
  <c r="AD1264" i="2"/>
  <c r="AE1264" i="2"/>
  <c r="AF1264" i="2"/>
  <c r="AG1264" i="2"/>
  <c r="AH1264" i="2"/>
  <c r="AI1264" i="2"/>
  <c r="AK1264" i="2"/>
  <c r="AL1264" i="2"/>
  <c r="AN1264" i="2"/>
  <c r="AO1264" i="2"/>
  <c r="AP1264" i="2"/>
  <c r="AQ1264" i="2"/>
  <c r="AR1264" i="2"/>
  <c r="AS1264" i="2"/>
  <c r="AT1264" i="2"/>
  <c r="AU1264" i="2"/>
  <c r="AV1264" i="2"/>
  <c r="AW1264" i="2"/>
  <c r="AX1264" i="2"/>
  <c r="AZ1264" i="2"/>
  <c r="BA1264" i="2"/>
  <c r="BC1264" i="2"/>
  <c r="BD1264" i="2"/>
  <c r="BE1264" i="2"/>
  <c r="BG1264" i="2"/>
  <c r="BH1264" i="2"/>
  <c r="B1265" i="2"/>
  <c r="BM1265" i="2"/>
  <c r="BP1265" i="2"/>
  <c r="BQ1265" i="2" s="1"/>
  <c r="BR1265" i="2"/>
  <c r="BS1265" i="2" s="1"/>
  <c r="BH1059" i="2"/>
  <c r="BG1059" i="2"/>
  <c r="BE1059" i="2"/>
  <c r="BD1059" i="2"/>
  <c r="BC1059" i="2"/>
  <c r="BA1059" i="2"/>
  <c r="AZ1059" i="2"/>
  <c r="AX1059" i="2"/>
  <c r="AW1059" i="2"/>
  <c r="AV1059" i="2"/>
  <c r="AU1059" i="2"/>
  <c r="AT1059" i="2"/>
  <c r="AS1059" i="2"/>
  <c r="AR1059" i="2"/>
  <c r="AQ1059" i="2"/>
  <c r="AP1059" i="2"/>
  <c r="AO1059" i="2"/>
  <c r="AN1059" i="2"/>
  <c r="AL1059" i="2"/>
  <c r="AK1059" i="2"/>
  <c r="AI1059" i="2"/>
  <c r="AH1059" i="2"/>
  <c r="AG1059" i="2"/>
  <c r="AF1059" i="2"/>
  <c r="AE1059" i="2"/>
  <c r="AD1059" i="2"/>
  <c r="AC1059" i="2"/>
  <c r="AB1059" i="2"/>
  <c r="Z1059" i="2"/>
  <c r="Y1059" i="2"/>
  <c r="X1059" i="2"/>
  <c r="V1059" i="2"/>
  <c r="U1059" i="2"/>
  <c r="T1059" i="2"/>
  <c r="S1059" i="2"/>
  <c r="R1059" i="2"/>
  <c r="Q1059" i="2"/>
  <c r="O1059" i="2"/>
  <c r="N1059" i="2"/>
  <c r="M1059" i="2"/>
  <c r="AK192" i="6"/>
  <c r="AK185" i="6"/>
  <c r="AK178" i="6"/>
  <c r="A179" i="6"/>
  <c r="A193" i="6"/>
  <c r="D192" i="6"/>
  <c r="A186" i="6"/>
  <c r="D178" i="6"/>
  <c r="A172" i="6"/>
  <c r="A173" i="6" s="1"/>
  <c r="A165" i="6"/>
  <c r="A46" i="6"/>
  <c r="A39" i="6"/>
  <c r="C39" i="6" s="1"/>
  <c r="R39" i="6" s="1"/>
  <c r="AD39" i="6" s="1"/>
  <c r="AE39" i="6" s="1"/>
  <c r="A158" i="6"/>
  <c r="A159" i="6" s="1"/>
  <c r="A151" i="6"/>
  <c r="A144" i="6"/>
  <c r="A137" i="6"/>
  <c r="A130" i="6"/>
  <c r="C130" i="6" s="1"/>
  <c r="R130" i="6" s="1"/>
  <c r="A123" i="6"/>
  <c r="C123" i="6" s="1"/>
  <c r="R123" i="6" s="1"/>
  <c r="A116" i="6"/>
  <c r="A117" i="6" s="1"/>
  <c r="A109" i="6"/>
  <c r="A110" i="6" s="1"/>
  <c r="C110" i="6" s="1"/>
  <c r="R110" i="6" s="1"/>
  <c r="T110" i="6" s="1"/>
  <c r="A102" i="6"/>
  <c r="A95" i="6"/>
  <c r="D95" i="6" s="1"/>
  <c r="A88" i="6"/>
  <c r="A89" i="6" s="1"/>
  <c r="A90" i="6" s="1"/>
  <c r="A81" i="6"/>
  <c r="A82" i="6" s="1"/>
  <c r="A83" i="6" s="1"/>
  <c r="A74" i="6"/>
  <c r="A67" i="6"/>
  <c r="C67" i="6" s="1"/>
  <c r="R67" i="6" s="1"/>
  <c r="A60" i="6"/>
  <c r="C60" i="6" s="1"/>
  <c r="R60" i="6" s="1"/>
  <c r="T60" i="6" s="1"/>
  <c r="U60" i="6" s="1"/>
  <c r="V60" i="6" s="1"/>
  <c r="A53" i="6"/>
  <c r="C53" i="6" s="1"/>
  <c r="R53" i="6" s="1"/>
  <c r="T53" i="6" s="1"/>
  <c r="U53" i="6" s="1"/>
  <c r="V53" i="6" s="1"/>
  <c r="A32" i="6"/>
  <c r="A25" i="6"/>
  <c r="D25" i="6" s="1"/>
  <c r="A18" i="6"/>
  <c r="D18" i="6" s="1"/>
  <c r="A11" i="6"/>
  <c r="A4" i="6"/>
  <c r="D4" i="6" s="1"/>
  <c r="F15" i="3"/>
  <c r="G15" i="3" s="1"/>
  <c r="F20" i="3"/>
  <c r="G20" i="3" s="1"/>
  <c r="F19" i="3"/>
  <c r="G19" i="3" s="1"/>
  <c r="F18" i="3"/>
  <c r="G18" i="3" s="1"/>
  <c r="F17" i="3"/>
  <c r="G17" i="3" s="1"/>
  <c r="F16" i="3"/>
  <c r="G16" i="3" s="1"/>
  <c r="D24" i="6"/>
  <c r="D52" i="6"/>
  <c r="D80" i="6"/>
  <c r="D108" i="6"/>
  <c r="D136" i="6"/>
  <c r="D164" i="6"/>
  <c r="D73" i="6"/>
  <c r="D87" i="6"/>
  <c r="D143" i="6"/>
  <c r="D171" i="6"/>
  <c r="D115" i="6"/>
  <c r="D10" i="6"/>
  <c r="D94" i="6"/>
  <c r="D122" i="6"/>
  <c r="D150" i="6"/>
  <c r="D185" i="6"/>
  <c r="D66" i="6"/>
  <c r="D17" i="6"/>
  <c r="D59" i="6"/>
  <c r="D31" i="6"/>
  <c r="D38" i="6"/>
  <c r="D3" i="6"/>
  <c r="BH251" i="2"/>
  <c r="BG251" i="2"/>
  <c r="BE251" i="2"/>
  <c r="BD251" i="2"/>
  <c r="BC251" i="2"/>
  <c r="BA251" i="2"/>
  <c r="AZ251" i="2"/>
  <c r="Y250" i="2"/>
  <c r="Y251" i="2" s="1"/>
  <c r="N250" i="2"/>
  <c r="N251" i="2" s="1"/>
  <c r="B250" i="2"/>
  <c r="BH314" i="2"/>
  <c r="BG314" i="2"/>
  <c r="BE314" i="2"/>
  <c r="BD314" i="2"/>
  <c r="BC314" i="2"/>
  <c r="BA314" i="2"/>
  <c r="AZ314" i="2"/>
  <c r="B313" i="2"/>
  <c r="BH101" i="2"/>
  <c r="BG101" i="2"/>
  <c r="BE101" i="2"/>
  <c r="BD101" i="2"/>
  <c r="BC101" i="2"/>
  <c r="BA101" i="2"/>
  <c r="AZ101" i="2"/>
  <c r="Y100" i="2"/>
  <c r="Y101" i="2" s="1"/>
  <c r="N100" i="2"/>
  <c r="N101" i="2" s="1"/>
  <c r="B100" i="2"/>
  <c r="B192" i="6" s="1"/>
  <c r="BH312" i="2"/>
  <c r="BG312" i="2"/>
  <c r="BE312" i="2"/>
  <c r="BD312" i="2"/>
  <c r="BC312" i="2"/>
  <c r="BA312" i="2"/>
  <c r="AZ312" i="2"/>
  <c r="Y311" i="2"/>
  <c r="Y312" i="2" s="1"/>
  <c r="N311" i="2"/>
  <c r="N312" i="2" s="1"/>
  <c r="B311" i="2"/>
  <c r="BH310" i="2"/>
  <c r="BG310" i="2"/>
  <c r="BE310" i="2"/>
  <c r="BD310" i="2"/>
  <c r="BC310" i="2"/>
  <c r="BA310" i="2"/>
  <c r="AZ310" i="2"/>
  <c r="Y309" i="2"/>
  <c r="Y310" i="2" s="1"/>
  <c r="N309" i="2"/>
  <c r="N310" i="2" s="1"/>
  <c r="B309" i="2"/>
  <c r="BH97" i="2"/>
  <c r="BG97" i="2"/>
  <c r="BE97" i="2"/>
  <c r="BD97" i="2"/>
  <c r="BC97" i="2"/>
  <c r="BA97" i="2"/>
  <c r="AZ97" i="2"/>
  <c r="Y96" i="2"/>
  <c r="Y97" i="2" s="1"/>
  <c r="N96" i="2"/>
  <c r="N97" i="2" s="1"/>
  <c r="B96" i="2"/>
  <c r="B178" i="6" s="1"/>
  <c r="B98" i="2"/>
  <c r="B185" i="6" s="1"/>
  <c r="N98" i="2"/>
  <c r="N99" i="2" s="1"/>
  <c r="Y98" i="2"/>
  <c r="Y99" i="2" s="1"/>
  <c r="AZ99" i="2"/>
  <c r="BA99" i="2"/>
  <c r="BC99" i="2"/>
  <c r="BD99" i="2"/>
  <c r="BE99" i="2"/>
  <c r="BG99" i="2"/>
  <c r="BH99" i="2"/>
  <c r="BR1423" i="2"/>
  <c r="BS1423" i="2" s="1"/>
  <c r="BP1423" i="2"/>
  <c r="BQ1423" i="2" s="1"/>
  <c r="BR1421" i="2"/>
  <c r="BS1421" i="2" s="1"/>
  <c r="BP1421" i="2"/>
  <c r="BQ1421" i="2" s="1"/>
  <c r="BR1419" i="2"/>
  <c r="BS1419" i="2" s="1"/>
  <c r="BP1419" i="2"/>
  <c r="BQ1419" i="2" s="1"/>
  <c r="BR1417" i="2"/>
  <c r="BS1417" i="2" s="1"/>
  <c r="BP1417" i="2"/>
  <c r="BQ1417" i="2" s="1"/>
  <c r="BR1415" i="2"/>
  <c r="BS1415" i="2" s="1"/>
  <c r="BP1415" i="2"/>
  <c r="BQ1415" i="2" s="1"/>
  <c r="BR1413" i="2"/>
  <c r="BS1413" i="2" s="1"/>
  <c r="BP1413" i="2"/>
  <c r="BQ1413" i="2" s="1"/>
  <c r="BR1411" i="2"/>
  <c r="BS1411" i="2" s="1"/>
  <c r="BP1411" i="2"/>
  <c r="BQ1411" i="2" s="1"/>
  <c r="BR1409" i="2"/>
  <c r="BS1409" i="2" s="1"/>
  <c r="BP1409" i="2"/>
  <c r="BQ1409" i="2" s="1"/>
  <c r="BR1407" i="2"/>
  <c r="BS1407" i="2" s="1"/>
  <c r="BP1407" i="2"/>
  <c r="BQ1407" i="2" s="1"/>
  <c r="BR1405" i="2"/>
  <c r="BS1405" i="2" s="1"/>
  <c r="BP1405" i="2"/>
  <c r="BQ1405" i="2" s="1"/>
  <c r="BR1403" i="2"/>
  <c r="BS1403" i="2" s="1"/>
  <c r="BP1403" i="2"/>
  <c r="BQ1403" i="2" s="1"/>
  <c r="BR1303" i="2"/>
  <c r="BS1303" i="2" s="1"/>
  <c r="BP1303" i="2"/>
  <c r="BQ1303" i="2" s="1"/>
  <c r="BR1301" i="2"/>
  <c r="BS1301" i="2" s="1"/>
  <c r="BP1301" i="2"/>
  <c r="BQ1301" i="2" s="1"/>
  <c r="BR1299" i="2"/>
  <c r="BS1299" i="2" s="1"/>
  <c r="BP1299" i="2"/>
  <c r="BQ1299" i="2" s="1"/>
  <c r="BR1279" i="2"/>
  <c r="BS1279" i="2" s="1"/>
  <c r="BP1279" i="2"/>
  <c r="BQ1279" i="2" s="1"/>
  <c r="BR1277" i="2"/>
  <c r="BS1277" i="2" s="1"/>
  <c r="BP1277" i="2"/>
  <c r="BQ1277" i="2" s="1"/>
  <c r="BR1058" i="2"/>
  <c r="BS1058" i="2" s="1"/>
  <c r="BP1058" i="2"/>
  <c r="BQ1058" i="2" s="1"/>
  <c r="BR1056" i="2"/>
  <c r="BS1056" i="2" s="1"/>
  <c r="BP1056" i="2"/>
  <c r="BQ1056" i="2" s="1"/>
  <c r="BR1054" i="2"/>
  <c r="BS1054" i="2" s="1"/>
  <c r="BP1054" i="2"/>
  <c r="BQ1054" i="2" s="1"/>
  <c r="BR1050" i="2"/>
  <c r="BS1050" i="2" s="1"/>
  <c r="BP1050" i="2"/>
  <c r="BQ1050" i="2" s="1"/>
  <c r="BR1048" i="2"/>
  <c r="BS1048" i="2" s="1"/>
  <c r="BP1048" i="2"/>
  <c r="BQ1048" i="2" s="1"/>
  <c r="BR1046" i="2"/>
  <c r="BS1046" i="2" s="1"/>
  <c r="BP1046" i="2"/>
  <c r="BQ1046" i="2" s="1"/>
  <c r="BR1044" i="2"/>
  <c r="BS1044" i="2" s="1"/>
  <c r="BP1044" i="2"/>
  <c r="BQ1044" i="2" s="1"/>
  <c r="BR1042" i="2"/>
  <c r="BS1042" i="2" s="1"/>
  <c r="BP1042" i="2"/>
  <c r="BQ1042" i="2" s="1"/>
  <c r="BR1040" i="2"/>
  <c r="BS1040" i="2" s="1"/>
  <c r="BP1040" i="2"/>
  <c r="BQ1040" i="2" s="1"/>
  <c r="BR1038" i="2"/>
  <c r="BS1038" i="2" s="1"/>
  <c r="BP1038" i="2"/>
  <c r="BQ1038" i="2" s="1"/>
  <c r="BR1036" i="2"/>
  <c r="BS1036" i="2" s="1"/>
  <c r="BP1036" i="2"/>
  <c r="BQ1036" i="2" s="1"/>
  <c r="BR1034" i="2"/>
  <c r="BS1034" i="2" s="1"/>
  <c r="BP1034" i="2"/>
  <c r="BQ1034" i="2" s="1"/>
  <c r="BR1032" i="2"/>
  <c r="BS1032" i="2" s="1"/>
  <c r="BP1032" i="2"/>
  <c r="BQ1032" i="2" s="1"/>
  <c r="BR1030" i="2"/>
  <c r="BS1030" i="2" s="1"/>
  <c r="BP1030" i="2"/>
  <c r="BQ1030" i="2" s="1"/>
  <c r="BR1028" i="2"/>
  <c r="BS1028" i="2" s="1"/>
  <c r="BP1028" i="2"/>
  <c r="BQ1028" i="2" s="1"/>
  <c r="BR1026" i="2"/>
  <c r="BS1026" i="2" s="1"/>
  <c r="BP1026" i="2"/>
  <c r="BQ1026" i="2" s="1"/>
  <c r="BR1024" i="2"/>
  <c r="BS1024" i="2" s="1"/>
  <c r="BP1024" i="2"/>
  <c r="BQ1024" i="2" s="1"/>
  <c r="BR1022" i="2"/>
  <c r="BS1022" i="2" s="1"/>
  <c r="BP1022" i="2"/>
  <c r="BQ1022" i="2" s="1"/>
  <c r="BR1020" i="2"/>
  <c r="BS1020" i="2" s="1"/>
  <c r="BP1020" i="2"/>
  <c r="BQ1020" i="2" s="1"/>
  <c r="BR1018" i="2"/>
  <c r="BS1018" i="2" s="1"/>
  <c r="BP1018" i="2"/>
  <c r="BQ1018" i="2" s="1"/>
  <c r="BR1016" i="2"/>
  <c r="BS1016" i="2" s="1"/>
  <c r="BP1016" i="2"/>
  <c r="BQ1016" i="2" s="1"/>
  <c r="BR1014" i="2"/>
  <c r="BS1014" i="2" s="1"/>
  <c r="BP1014" i="2"/>
  <c r="BQ1014" i="2" s="1"/>
  <c r="BR1012" i="2"/>
  <c r="BS1012" i="2" s="1"/>
  <c r="BP1012" i="2"/>
  <c r="BQ1012" i="2" s="1"/>
  <c r="BR1010" i="2"/>
  <c r="BS1010" i="2" s="1"/>
  <c r="BP1010" i="2"/>
  <c r="BQ1010" i="2" s="1"/>
  <c r="BR1008" i="2"/>
  <c r="BS1008" i="2" s="1"/>
  <c r="BP1008" i="2"/>
  <c r="BQ1008" i="2" s="1"/>
  <c r="BR1006" i="2"/>
  <c r="BS1006" i="2" s="1"/>
  <c r="BP1006" i="2"/>
  <c r="BQ1006" i="2" s="1"/>
  <c r="BR1004" i="2"/>
  <c r="BS1004" i="2" s="1"/>
  <c r="BP1004" i="2"/>
  <c r="BQ1004" i="2" s="1"/>
  <c r="BR1002" i="2"/>
  <c r="BS1002" i="2" s="1"/>
  <c r="BP1002" i="2"/>
  <c r="BQ1002" i="2" s="1"/>
  <c r="BR1000" i="2"/>
  <c r="BS1000" i="2" s="1"/>
  <c r="BP1000" i="2"/>
  <c r="BQ1000" i="2" s="1"/>
  <c r="BR998" i="2"/>
  <c r="BS998" i="2" s="1"/>
  <c r="BP998" i="2"/>
  <c r="BQ998" i="2" s="1"/>
  <c r="BR992" i="2"/>
  <c r="BS992" i="2" s="1"/>
  <c r="BP992" i="2"/>
  <c r="BQ992" i="2" s="1"/>
  <c r="BR990" i="2"/>
  <c r="BS990" i="2" s="1"/>
  <c r="BP990" i="2"/>
  <c r="BQ990" i="2" s="1"/>
  <c r="BR988" i="2"/>
  <c r="BS988" i="2" s="1"/>
  <c r="BP988" i="2"/>
  <c r="BQ988" i="2" s="1"/>
  <c r="BR986" i="2"/>
  <c r="BS986" i="2" s="1"/>
  <c r="BP986" i="2"/>
  <c r="BQ986" i="2" s="1"/>
  <c r="BR984" i="2"/>
  <c r="BS984" i="2" s="1"/>
  <c r="BP984" i="2"/>
  <c r="BQ984" i="2" s="1"/>
  <c r="BR982" i="2"/>
  <c r="BS982" i="2" s="1"/>
  <c r="BP982" i="2"/>
  <c r="BQ982" i="2" s="1"/>
  <c r="BR978" i="2"/>
  <c r="BS978" i="2" s="1"/>
  <c r="BP978" i="2"/>
  <c r="BQ978" i="2" s="1"/>
  <c r="BR968" i="2"/>
  <c r="BS968" i="2" s="1"/>
  <c r="BP968" i="2"/>
  <c r="BQ968" i="2" s="1"/>
  <c r="BR966" i="2"/>
  <c r="BS966" i="2" s="1"/>
  <c r="BP966" i="2"/>
  <c r="BQ966" i="2" s="1"/>
  <c r="BR964" i="2"/>
  <c r="BS964" i="2" s="1"/>
  <c r="BP964" i="2"/>
  <c r="BQ964" i="2" s="1"/>
  <c r="BR962" i="2"/>
  <c r="BS962" i="2" s="1"/>
  <c r="BP962" i="2"/>
  <c r="BQ962" i="2" s="1"/>
  <c r="BR960" i="2"/>
  <c r="BS960" i="2" s="1"/>
  <c r="BP960" i="2"/>
  <c r="BQ960" i="2" s="1"/>
  <c r="BR958" i="2"/>
  <c r="BS958" i="2" s="1"/>
  <c r="BP958" i="2"/>
  <c r="BQ958" i="2" s="1"/>
  <c r="BR956" i="2"/>
  <c r="BS956" i="2" s="1"/>
  <c r="BP956" i="2"/>
  <c r="BQ956" i="2" s="1"/>
  <c r="BR954" i="2"/>
  <c r="BS954" i="2" s="1"/>
  <c r="BP954" i="2"/>
  <c r="BQ954" i="2" s="1"/>
  <c r="BR952" i="2"/>
  <c r="BS952" i="2" s="1"/>
  <c r="BP952" i="2"/>
  <c r="BQ952" i="2" s="1"/>
  <c r="BR950" i="2"/>
  <c r="BS950" i="2" s="1"/>
  <c r="BP950" i="2"/>
  <c r="BQ950" i="2" s="1"/>
  <c r="BR948" i="2"/>
  <c r="BS948" i="2" s="1"/>
  <c r="BP948" i="2"/>
  <c r="BQ948" i="2" s="1"/>
  <c r="BR946" i="2"/>
  <c r="BS946" i="2" s="1"/>
  <c r="BP946" i="2"/>
  <c r="BQ946" i="2" s="1"/>
  <c r="BR942" i="2"/>
  <c r="BS942" i="2" s="1"/>
  <c r="BP942" i="2"/>
  <c r="BQ942" i="2" s="1"/>
  <c r="BR940" i="2"/>
  <c r="BS940" i="2" s="1"/>
  <c r="BP940" i="2"/>
  <c r="BQ940" i="2" s="1"/>
  <c r="BR938" i="2"/>
  <c r="BS938" i="2" s="1"/>
  <c r="BP938" i="2"/>
  <c r="BQ938" i="2" s="1"/>
  <c r="BR936" i="2"/>
  <c r="BS936" i="2" s="1"/>
  <c r="BP936" i="2"/>
  <c r="BQ936" i="2" s="1"/>
  <c r="BR934" i="2"/>
  <c r="BS934" i="2" s="1"/>
  <c r="BP934" i="2"/>
  <c r="BQ934" i="2" s="1"/>
  <c r="BR926" i="2"/>
  <c r="BS926" i="2" s="1"/>
  <c r="BP926" i="2"/>
  <c r="BQ926" i="2" s="1"/>
  <c r="BR924" i="2"/>
  <c r="BS924" i="2" s="1"/>
  <c r="BP924" i="2"/>
  <c r="BQ924" i="2" s="1"/>
  <c r="BR922" i="2"/>
  <c r="BS922" i="2" s="1"/>
  <c r="BP922" i="2"/>
  <c r="BQ922" i="2" s="1"/>
  <c r="BR920" i="2"/>
  <c r="BS920" i="2" s="1"/>
  <c r="BP920" i="2"/>
  <c r="BQ920" i="2" s="1"/>
  <c r="BR918" i="2"/>
  <c r="BS918" i="2" s="1"/>
  <c r="BP918" i="2"/>
  <c r="BQ918" i="2" s="1"/>
  <c r="BR916" i="2"/>
  <c r="BS916" i="2" s="1"/>
  <c r="BP916" i="2"/>
  <c r="BQ916" i="2" s="1"/>
  <c r="BR914" i="2"/>
  <c r="BS914" i="2" s="1"/>
  <c r="BP914" i="2"/>
  <c r="BQ914" i="2" s="1"/>
  <c r="BR912" i="2"/>
  <c r="BS912" i="2" s="1"/>
  <c r="BP912" i="2"/>
  <c r="BQ912" i="2" s="1"/>
  <c r="BR910" i="2"/>
  <c r="BS910" i="2" s="1"/>
  <c r="BP910" i="2"/>
  <c r="BQ910" i="2" s="1"/>
  <c r="BR908" i="2"/>
  <c r="BS908" i="2" s="1"/>
  <c r="BP908" i="2"/>
  <c r="BQ908" i="2" s="1"/>
  <c r="BR906" i="2"/>
  <c r="BS906" i="2" s="1"/>
  <c r="BP906" i="2"/>
  <c r="BQ906" i="2" s="1"/>
  <c r="BR904" i="2"/>
  <c r="BS904" i="2" s="1"/>
  <c r="BP904" i="2"/>
  <c r="BQ904" i="2" s="1"/>
  <c r="BR902" i="2"/>
  <c r="BS902" i="2" s="1"/>
  <c r="BP902" i="2"/>
  <c r="BQ902" i="2" s="1"/>
  <c r="BR896" i="2"/>
  <c r="BS896" i="2" s="1"/>
  <c r="BP896" i="2"/>
  <c r="BQ896" i="2" s="1"/>
  <c r="BR894" i="2"/>
  <c r="BS894" i="2" s="1"/>
  <c r="BP894" i="2"/>
  <c r="BQ894" i="2" s="1"/>
  <c r="BR884" i="2"/>
  <c r="BS884" i="2" s="1"/>
  <c r="BP884" i="2"/>
  <c r="BQ884" i="2" s="1"/>
  <c r="BR882" i="2"/>
  <c r="BS882" i="2" s="1"/>
  <c r="BP882" i="2"/>
  <c r="BQ882" i="2" s="1"/>
  <c r="BR880" i="2"/>
  <c r="BS880" i="2" s="1"/>
  <c r="BP880" i="2"/>
  <c r="BQ880" i="2" s="1"/>
  <c r="BR878" i="2"/>
  <c r="BS878" i="2" s="1"/>
  <c r="BP878" i="2"/>
  <c r="BQ878" i="2" s="1"/>
  <c r="BR876" i="2"/>
  <c r="BS876" i="2" s="1"/>
  <c r="BP876" i="2"/>
  <c r="BQ876" i="2" s="1"/>
  <c r="BR874" i="2"/>
  <c r="BS874" i="2" s="1"/>
  <c r="BP874" i="2"/>
  <c r="BQ874" i="2" s="1"/>
  <c r="BR868" i="2"/>
  <c r="BS868" i="2" s="1"/>
  <c r="BP868" i="2"/>
  <c r="BQ868" i="2" s="1"/>
  <c r="BR866" i="2"/>
  <c r="BS866" i="2" s="1"/>
  <c r="BP866" i="2"/>
  <c r="BQ866" i="2" s="1"/>
  <c r="BR858" i="2"/>
  <c r="BS858" i="2" s="1"/>
  <c r="BP858" i="2"/>
  <c r="BQ858" i="2" s="1"/>
  <c r="BR856" i="2"/>
  <c r="BS856" i="2" s="1"/>
  <c r="BP856" i="2"/>
  <c r="BQ856" i="2" s="1"/>
  <c r="BR854" i="2"/>
  <c r="BS854" i="2" s="1"/>
  <c r="BP854" i="2"/>
  <c r="BQ854" i="2" s="1"/>
  <c r="BR852" i="2"/>
  <c r="BS852" i="2" s="1"/>
  <c r="BP852" i="2"/>
  <c r="BQ852" i="2" s="1"/>
  <c r="BR848" i="2"/>
  <c r="BS848" i="2" s="1"/>
  <c r="BP848" i="2"/>
  <c r="BQ848" i="2" s="1"/>
  <c r="BR836" i="2"/>
  <c r="BS836" i="2" s="1"/>
  <c r="BP836" i="2"/>
  <c r="BQ836" i="2" s="1"/>
  <c r="BR834" i="2"/>
  <c r="BS834" i="2" s="1"/>
  <c r="BP834" i="2"/>
  <c r="BQ834" i="2" s="1"/>
  <c r="BR832" i="2"/>
  <c r="BS832" i="2" s="1"/>
  <c r="BP832" i="2"/>
  <c r="BQ832" i="2" s="1"/>
  <c r="BR830" i="2"/>
  <c r="BS830" i="2" s="1"/>
  <c r="BP830" i="2"/>
  <c r="BQ830" i="2" s="1"/>
  <c r="BR828" i="2"/>
  <c r="BS828" i="2" s="1"/>
  <c r="BP828" i="2"/>
  <c r="BQ828" i="2" s="1"/>
  <c r="BR826" i="2"/>
  <c r="BS826" i="2" s="1"/>
  <c r="BP826" i="2"/>
  <c r="BQ826" i="2" s="1"/>
  <c r="BR824" i="2"/>
  <c r="BS824" i="2" s="1"/>
  <c r="BP824" i="2"/>
  <c r="BQ824" i="2" s="1"/>
  <c r="BR822" i="2"/>
  <c r="BS822" i="2" s="1"/>
  <c r="BP822" i="2"/>
  <c r="BQ822" i="2" s="1"/>
  <c r="BR818" i="2"/>
  <c r="BS818" i="2" s="1"/>
  <c r="BP818" i="2"/>
  <c r="BQ818" i="2" s="1"/>
  <c r="BR816" i="2"/>
  <c r="BS816" i="2" s="1"/>
  <c r="BP816" i="2"/>
  <c r="BQ816" i="2" s="1"/>
  <c r="BR814" i="2"/>
  <c r="BS814" i="2" s="1"/>
  <c r="BP814" i="2"/>
  <c r="BQ814" i="2" s="1"/>
  <c r="BR812" i="2"/>
  <c r="BS812" i="2" s="1"/>
  <c r="BP812" i="2"/>
  <c r="BQ812" i="2" s="1"/>
  <c r="BR788" i="2"/>
  <c r="BS788" i="2" s="1"/>
  <c r="BP788" i="2"/>
  <c r="BQ788" i="2" s="1"/>
  <c r="BR786" i="2"/>
  <c r="BS786" i="2" s="1"/>
  <c r="BP786" i="2"/>
  <c r="BQ786" i="2" s="1"/>
  <c r="BR784" i="2"/>
  <c r="BS784" i="2" s="1"/>
  <c r="BP784" i="2"/>
  <c r="BQ784" i="2" s="1"/>
  <c r="BR782" i="2"/>
  <c r="BS782" i="2" s="1"/>
  <c r="BP782" i="2"/>
  <c r="BQ782" i="2" s="1"/>
  <c r="BR780" i="2"/>
  <c r="BS780" i="2" s="1"/>
  <c r="BP780" i="2"/>
  <c r="BQ780" i="2" s="1"/>
  <c r="BR778" i="2"/>
  <c r="BS778" i="2" s="1"/>
  <c r="BP778" i="2"/>
  <c r="BQ778" i="2" s="1"/>
  <c r="BR776" i="2"/>
  <c r="BS776" i="2" s="1"/>
  <c r="BP776" i="2"/>
  <c r="BQ776" i="2" s="1"/>
  <c r="BR774" i="2"/>
  <c r="BS774" i="2" s="1"/>
  <c r="BP774" i="2"/>
  <c r="BQ774" i="2" s="1"/>
  <c r="BR772" i="2"/>
  <c r="BS772" i="2" s="1"/>
  <c r="BP772" i="2"/>
  <c r="BQ772" i="2" s="1"/>
  <c r="BR770" i="2"/>
  <c r="BS770" i="2" s="1"/>
  <c r="BP770" i="2"/>
  <c r="BQ770" i="2" s="1"/>
  <c r="BR768" i="2"/>
  <c r="BS768" i="2" s="1"/>
  <c r="BP768" i="2"/>
  <c r="BQ768" i="2" s="1"/>
  <c r="BR766" i="2"/>
  <c r="BS766" i="2" s="1"/>
  <c r="BP766" i="2"/>
  <c r="BQ766" i="2" s="1"/>
  <c r="BR764" i="2"/>
  <c r="BS764" i="2" s="1"/>
  <c r="BP764" i="2"/>
  <c r="BQ764" i="2" s="1"/>
  <c r="BR762" i="2"/>
  <c r="BS762" i="2" s="1"/>
  <c r="BP762" i="2"/>
  <c r="BQ762" i="2" s="1"/>
  <c r="BR760" i="2"/>
  <c r="BS760" i="2" s="1"/>
  <c r="BP760" i="2"/>
  <c r="BQ760" i="2" s="1"/>
  <c r="BR758" i="2"/>
  <c r="BS758" i="2" s="1"/>
  <c r="BP758" i="2"/>
  <c r="BQ758" i="2" s="1"/>
  <c r="BR756" i="2"/>
  <c r="BS756" i="2" s="1"/>
  <c r="BP756" i="2"/>
  <c r="BQ756" i="2" s="1"/>
  <c r="BR754" i="2"/>
  <c r="BS754" i="2" s="1"/>
  <c r="BP754" i="2"/>
  <c r="BQ754" i="2" s="1"/>
  <c r="BR752" i="2"/>
  <c r="BS752" i="2" s="1"/>
  <c r="BP752" i="2"/>
  <c r="BQ752" i="2" s="1"/>
  <c r="BR750" i="2"/>
  <c r="BS750" i="2" s="1"/>
  <c r="BP750" i="2"/>
  <c r="BQ750" i="2" s="1"/>
  <c r="BR748" i="2"/>
  <c r="BS748" i="2" s="1"/>
  <c r="BP748" i="2"/>
  <c r="BQ748" i="2" s="1"/>
  <c r="BR746" i="2"/>
  <c r="BS746" i="2" s="1"/>
  <c r="BP746" i="2"/>
  <c r="BQ746" i="2" s="1"/>
  <c r="BR744" i="2"/>
  <c r="BS744" i="2" s="1"/>
  <c r="BP744" i="2"/>
  <c r="BQ744" i="2" s="1"/>
  <c r="BR742" i="2"/>
  <c r="BS742" i="2" s="1"/>
  <c r="BP742" i="2"/>
  <c r="BQ742" i="2" s="1"/>
  <c r="BR740" i="2"/>
  <c r="BS740" i="2" s="1"/>
  <c r="BP740" i="2"/>
  <c r="BQ740" i="2" s="1"/>
  <c r="BR738" i="2"/>
  <c r="BS738" i="2" s="1"/>
  <c r="BP738" i="2"/>
  <c r="BQ738" i="2" s="1"/>
  <c r="BR736" i="2"/>
  <c r="BS736" i="2" s="1"/>
  <c r="BP736" i="2"/>
  <c r="BQ736" i="2" s="1"/>
  <c r="BR734" i="2"/>
  <c r="BS734" i="2" s="1"/>
  <c r="BP734" i="2"/>
  <c r="BQ734" i="2" s="1"/>
  <c r="BR732" i="2"/>
  <c r="BS732" i="2" s="1"/>
  <c r="BP732" i="2"/>
  <c r="BQ732" i="2" s="1"/>
  <c r="BR730" i="2"/>
  <c r="BS730" i="2" s="1"/>
  <c r="BP730" i="2"/>
  <c r="BQ730" i="2" s="1"/>
  <c r="BR728" i="2"/>
  <c r="BS728" i="2" s="1"/>
  <c r="BP728" i="2"/>
  <c r="BQ728" i="2" s="1"/>
  <c r="BR726" i="2"/>
  <c r="BS726" i="2" s="1"/>
  <c r="BP726" i="2"/>
  <c r="BQ726" i="2" s="1"/>
  <c r="BR724" i="2"/>
  <c r="BS724" i="2" s="1"/>
  <c r="BP724" i="2"/>
  <c r="BQ724" i="2" s="1"/>
  <c r="BR722" i="2"/>
  <c r="BS722" i="2" s="1"/>
  <c r="BP722" i="2"/>
  <c r="BQ722" i="2" s="1"/>
  <c r="BR720" i="2"/>
  <c r="BS720" i="2" s="1"/>
  <c r="BP720" i="2"/>
  <c r="BQ720" i="2" s="1"/>
  <c r="BR718" i="2"/>
  <c r="BS718" i="2" s="1"/>
  <c r="BP718" i="2"/>
  <c r="BQ718" i="2" s="1"/>
  <c r="BR716" i="2"/>
  <c r="BS716" i="2" s="1"/>
  <c r="BP716" i="2"/>
  <c r="BQ716" i="2" s="1"/>
  <c r="BR714" i="2"/>
  <c r="BS714" i="2" s="1"/>
  <c r="BP714" i="2"/>
  <c r="BQ714" i="2" s="1"/>
  <c r="BR712" i="2"/>
  <c r="BS712" i="2" s="1"/>
  <c r="BP712" i="2"/>
  <c r="BQ712" i="2" s="1"/>
  <c r="BR710" i="2"/>
  <c r="BS710" i="2" s="1"/>
  <c r="BP710" i="2"/>
  <c r="BQ710" i="2" s="1"/>
  <c r="BR708" i="2"/>
  <c r="BS708" i="2" s="1"/>
  <c r="BP708" i="2"/>
  <c r="BQ708" i="2" s="1"/>
  <c r="BR706" i="2"/>
  <c r="BS706" i="2" s="1"/>
  <c r="BP706" i="2"/>
  <c r="BQ706" i="2" s="1"/>
  <c r="BR704" i="2"/>
  <c r="BS704" i="2" s="1"/>
  <c r="BP704" i="2"/>
  <c r="BQ704" i="2" s="1"/>
  <c r="BR700" i="2"/>
  <c r="BS700" i="2" s="1"/>
  <c r="BP700" i="2"/>
  <c r="BQ700" i="2" s="1"/>
  <c r="BR698" i="2"/>
  <c r="BS698" i="2" s="1"/>
  <c r="BP698" i="2"/>
  <c r="BQ698" i="2" s="1"/>
  <c r="BR696" i="2"/>
  <c r="BS696" i="2" s="1"/>
  <c r="BP696" i="2"/>
  <c r="BQ696" i="2" s="1"/>
  <c r="BR694" i="2"/>
  <c r="BS694" i="2" s="1"/>
  <c r="BP694" i="2"/>
  <c r="BQ694" i="2" s="1"/>
  <c r="BR692" i="2"/>
  <c r="BS692" i="2" s="1"/>
  <c r="BP692" i="2"/>
  <c r="BQ692" i="2" s="1"/>
  <c r="BR690" i="2"/>
  <c r="BS690" i="2" s="1"/>
  <c r="BP690" i="2"/>
  <c r="BQ690" i="2" s="1"/>
  <c r="BR688" i="2"/>
  <c r="BS688" i="2" s="1"/>
  <c r="BP688" i="2"/>
  <c r="BQ688" i="2" s="1"/>
  <c r="BR686" i="2"/>
  <c r="BS686" i="2" s="1"/>
  <c r="BP686" i="2"/>
  <c r="BQ686" i="2" s="1"/>
  <c r="BR684" i="2"/>
  <c r="BS684" i="2" s="1"/>
  <c r="BP684" i="2"/>
  <c r="BQ684" i="2" s="1"/>
  <c r="BR682" i="2"/>
  <c r="BS682" i="2" s="1"/>
  <c r="BP682" i="2"/>
  <c r="BQ682" i="2" s="1"/>
  <c r="BR680" i="2"/>
  <c r="BS680" i="2" s="1"/>
  <c r="BP680" i="2"/>
  <c r="BQ680" i="2" s="1"/>
  <c r="BR678" i="2"/>
  <c r="BS678" i="2" s="1"/>
  <c r="BP678" i="2"/>
  <c r="BQ678" i="2" s="1"/>
  <c r="BR676" i="2"/>
  <c r="BS676" i="2" s="1"/>
  <c r="BP676" i="2"/>
  <c r="BQ676" i="2" s="1"/>
  <c r="BR670" i="2"/>
  <c r="BS670" i="2" s="1"/>
  <c r="BP670" i="2"/>
  <c r="BQ670" i="2" s="1"/>
  <c r="BR668" i="2"/>
  <c r="BS668" i="2" s="1"/>
  <c r="BP668" i="2"/>
  <c r="BQ668" i="2" s="1"/>
  <c r="BR666" i="2"/>
  <c r="BS666" i="2" s="1"/>
  <c r="BP666" i="2"/>
  <c r="BQ666" i="2" s="1"/>
  <c r="BR664" i="2"/>
  <c r="BS664" i="2" s="1"/>
  <c r="BP664" i="2"/>
  <c r="BQ664" i="2" s="1"/>
  <c r="BR662" i="2"/>
  <c r="BS662" i="2" s="1"/>
  <c r="BP662" i="2"/>
  <c r="BQ662" i="2" s="1"/>
  <c r="BR660" i="2"/>
  <c r="BS660" i="2" s="1"/>
  <c r="BP660" i="2"/>
  <c r="BQ660" i="2" s="1"/>
  <c r="BR658" i="2"/>
  <c r="BS658" i="2" s="1"/>
  <c r="BP658" i="2"/>
  <c r="BQ658" i="2" s="1"/>
  <c r="BR41" i="2"/>
  <c r="BS41" i="2" s="1"/>
  <c r="BP41" i="2"/>
  <c r="BQ41" i="2" s="1"/>
  <c r="BR39" i="2"/>
  <c r="BS39" i="2" s="1"/>
  <c r="BP39" i="2"/>
  <c r="BQ39" i="2" s="1"/>
  <c r="BR37" i="2"/>
  <c r="BS37" i="2" s="1"/>
  <c r="BP37" i="2"/>
  <c r="BQ37" i="2" s="1"/>
  <c r="BR35" i="2"/>
  <c r="BS35" i="2" s="1"/>
  <c r="BP35" i="2"/>
  <c r="BQ35" i="2" s="1"/>
  <c r="BR33" i="2"/>
  <c r="BS33" i="2" s="1"/>
  <c r="BP33" i="2"/>
  <c r="BQ33" i="2" s="1"/>
  <c r="BR31" i="2"/>
  <c r="BS31" i="2" s="1"/>
  <c r="BP31" i="2"/>
  <c r="BQ31" i="2" s="1"/>
  <c r="BR29" i="2"/>
  <c r="BS29" i="2" s="1"/>
  <c r="BP29" i="2"/>
  <c r="BQ29" i="2" s="1"/>
  <c r="BM1423" i="2"/>
  <c r="BM1421" i="2"/>
  <c r="BM1419" i="2"/>
  <c r="BM1417" i="2"/>
  <c r="BM1415" i="2"/>
  <c r="BM1413" i="2"/>
  <c r="BM1411" i="2"/>
  <c r="BM1409" i="2"/>
  <c r="BM1407" i="2"/>
  <c r="BM1405" i="2"/>
  <c r="BM1403" i="2"/>
  <c r="BM41" i="2"/>
  <c r="BM39" i="2"/>
  <c r="BM37" i="2"/>
  <c r="BM35" i="2"/>
  <c r="BM33" i="2"/>
  <c r="BM31" i="2"/>
  <c r="BM29" i="2"/>
  <c r="BM26" i="2"/>
  <c r="BM24" i="2"/>
  <c r="BM22" i="2"/>
  <c r="BM20" i="2"/>
  <c r="BM18" i="2"/>
  <c r="BM16" i="2"/>
  <c r="BM14" i="2"/>
  <c r="BM12" i="2"/>
  <c r="BM10" i="2"/>
  <c r="BM8" i="2"/>
  <c r="BM6" i="2"/>
  <c r="BM2" i="2"/>
  <c r="BR26" i="2"/>
  <c r="BS26" i="2" s="1"/>
  <c r="BP26" i="2"/>
  <c r="BQ26" i="2" s="1"/>
  <c r="BR24" i="2"/>
  <c r="BS24" i="2" s="1"/>
  <c r="BP24" i="2"/>
  <c r="BQ24" i="2" s="1"/>
  <c r="BR22" i="2"/>
  <c r="BS22" i="2" s="1"/>
  <c r="BP22" i="2"/>
  <c r="BQ22" i="2" s="1"/>
  <c r="BR20" i="2"/>
  <c r="BS20" i="2" s="1"/>
  <c r="BP20" i="2"/>
  <c r="BQ20" i="2" s="1"/>
  <c r="BR18" i="2"/>
  <c r="BS18" i="2" s="1"/>
  <c r="BP18" i="2"/>
  <c r="BQ18" i="2" s="1"/>
  <c r="BR16" i="2"/>
  <c r="BS16" i="2" s="1"/>
  <c r="BP16" i="2"/>
  <c r="BQ16" i="2" s="1"/>
  <c r="BR14" i="2"/>
  <c r="BS14" i="2" s="1"/>
  <c r="BP14" i="2"/>
  <c r="BQ14" i="2" s="1"/>
  <c r="BR12" i="2"/>
  <c r="BS12" i="2" s="1"/>
  <c r="BP12" i="2"/>
  <c r="BQ12" i="2" s="1"/>
  <c r="BR10" i="2"/>
  <c r="BS10" i="2" s="1"/>
  <c r="BP10" i="2"/>
  <c r="BQ10" i="2" s="1"/>
  <c r="BR8" i="2"/>
  <c r="BS8" i="2" s="1"/>
  <c r="BP8" i="2"/>
  <c r="BQ8" i="2" s="1"/>
  <c r="BR6" i="2"/>
  <c r="BS6" i="2" s="1"/>
  <c r="BP6" i="2"/>
  <c r="BQ6" i="2" s="1"/>
  <c r="BR2" i="2"/>
  <c r="BS2" i="2" s="1"/>
  <c r="BP2" i="2"/>
  <c r="BQ2" i="2" s="1"/>
  <c r="M5" i="2"/>
  <c r="I3" i="3"/>
  <c r="H3" i="3"/>
  <c r="G3" i="3"/>
  <c r="F3" i="3"/>
  <c r="E3" i="3"/>
  <c r="D3" i="3"/>
  <c r="BP1306" i="2"/>
  <c r="BP1268" i="2"/>
  <c r="BR909" i="2"/>
  <c r="BP1258" i="2"/>
  <c r="BR1065" i="2"/>
  <c r="BR1306" i="2"/>
  <c r="BR1061" i="2"/>
  <c r="BP1073" i="2"/>
  <c r="BR927" i="2"/>
  <c r="BR1077" i="2"/>
  <c r="BP1101" i="2"/>
  <c r="BP1067" i="2"/>
  <c r="BP905" i="2"/>
  <c r="BR905" i="2"/>
  <c r="BP1059" i="2"/>
  <c r="BR995" i="2"/>
  <c r="BP1071" i="2"/>
  <c r="BP1099" i="2"/>
  <c r="BP1079" i="2"/>
  <c r="BP1081" i="2"/>
  <c r="BR1248" i="2"/>
  <c r="BR1264" i="2"/>
  <c r="BR1258" i="2"/>
  <c r="BR1260" i="2"/>
  <c r="BP1069" i="2"/>
  <c r="BR1069" i="2"/>
  <c r="BP1087" i="2"/>
  <c r="BP1095" i="2"/>
  <c r="BP1103" i="2"/>
  <c r="BR1087" i="2"/>
  <c r="BP1097" i="2"/>
  <c r="BR1095" i="2"/>
  <c r="BR1103" i="2"/>
  <c r="BR1063" i="2"/>
  <c r="BP1065" i="2"/>
  <c r="BR1071" i="2"/>
  <c r="BR1073" i="2"/>
  <c r="BP1075" i="2"/>
  <c r="BR1081" i="2"/>
  <c r="BP1083" i="2"/>
  <c r="BR1089" i="2"/>
  <c r="BP1091" i="2"/>
  <c r="BR1097" i="2"/>
  <c r="BP1061" i="2"/>
  <c r="BR1067" i="2"/>
  <c r="BR1075" i="2"/>
  <c r="BP1077" i="2"/>
  <c r="BR1083" i="2"/>
  <c r="BP1085" i="2"/>
  <c r="BR1091" i="2"/>
  <c r="BP1093" i="2"/>
  <c r="BR1099" i="2"/>
  <c r="BP1063" i="2"/>
  <c r="BR1085" i="2"/>
  <c r="BR1093" i="2"/>
  <c r="BR1101" i="2"/>
  <c r="BR1079" i="2"/>
  <c r="BP1089" i="2"/>
  <c r="BR1268" i="2"/>
  <c r="BP995" i="2"/>
  <c r="BP1250" i="2"/>
  <c r="BR1256" i="2"/>
  <c r="BR1250" i="2"/>
  <c r="BP1252" i="2"/>
  <c r="BP1260" i="2"/>
  <c r="BP1248" i="2"/>
  <c r="BR1254" i="2"/>
  <c r="BP1256" i="2"/>
  <c r="BR1059" i="2"/>
  <c r="BR1252" i="2"/>
  <c r="BP1254" i="2"/>
  <c r="BP1264" i="2"/>
  <c r="BR925" i="2"/>
  <c r="BR36" i="2"/>
  <c r="BP30" i="2"/>
  <c r="BP925" i="2"/>
  <c r="BP917" i="2"/>
  <c r="BR911" i="2"/>
  <c r="BP909" i="2"/>
  <c r="BR42" i="2"/>
  <c r="BP36" i="2"/>
  <c r="BR34" i="2"/>
  <c r="BR923" i="2"/>
  <c r="BR919" i="2"/>
  <c r="BR907" i="2"/>
  <c r="BP42" i="2"/>
  <c r="BR40" i="2"/>
  <c r="BP34" i="2"/>
  <c r="BR32" i="2"/>
  <c r="BP923" i="2"/>
  <c r="BR921" i="2"/>
  <c r="BP919" i="2"/>
  <c r="BP907" i="2"/>
  <c r="BP40" i="2"/>
  <c r="BR38" i="2"/>
  <c r="BP32" i="2"/>
  <c r="BR30" i="2"/>
  <c r="BR917" i="2"/>
  <c r="BP38" i="2"/>
  <c r="B1423" i="2"/>
  <c r="B1421" i="2"/>
  <c r="B1419" i="2"/>
  <c r="B1417" i="2"/>
  <c r="B1415" i="2"/>
  <c r="B1413" i="2"/>
  <c r="B1411" i="2"/>
  <c r="B1409" i="2"/>
  <c r="B1407" i="2"/>
  <c r="B1405" i="2"/>
  <c r="B1403" i="2"/>
  <c r="B1303" i="2"/>
  <c r="B1301" i="2"/>
  <c r="B1299" i="2"/>
  <c r="B1279" i="2"/>
  <c r="B1277" i="2"/>
  <c r="B1058" i="2"/>
  <c r="B1056" i="2"/>
  <c r="B1054" i="2"/>
  <c r="B1050" i="2"/>
  <c r="B1048" i="2"/>
  <c r="B1046" i="2"/>
  <c r="B1044" i="2"/>
  <c r="B1042" i="2"/>
  <c r="B1040" i="2"/>
  <c r="B1038" i="2"/>
  <c r="B1036" i="2"/>
  <c r="B1034" i="2"/>
  <c r="B1032" i="2"/>
  <c r="B1030" i="2"/>
  <c r="B1028" i="2"/>
  <c r="B1026" i="2"/>
  <c r="B1024" i="2"/>
  <c r="B1022" i="2"/>
  <c r="B1020" i="2"/>
  <c r="B1018" i="2"/>
  <c r="B1016" i="2"/>
  <c r="B1014" i="2"/>
  <c r="B1012" i="2"/>
  <c r="B1010" i="2"/>
  <c r="B1008" i="2"/>
  <c r="B1006" i="2"/>
  <c r="B1004" i="2"/>
  <c r="B1002" i="2"/>
  <c r="B1000" i="2"/>
  <c r="B998" i="2"/>
  <c r="B992" i="2"/>
  <c r="B990" i="2"/>
  <c r="B988" i="2"/>
  <c r="B986" i="2"/>
  <c r="B984" i="2"/>
  <c r="B982" i="2"/>
  <c r="B978" i="2"/>
  <c r="B968" i="2"/>
  <c r="B966" i="2"/>
  <c r="B964" i="2"/>
  <c r="B962" i="2"/>
  <c r="B960" i="2"/>
  <c r="B958" i="2"/>
  <c r="B956" i="2"/>
  <c r="B954" i="2"/>
  <c r="B952" i="2"/>
  <c r="B950" i="2"/>
  <c r="B948" i="2"/>
  <c r="B946" i="2"/>
  <c r="B942" i="2"/>
  <c r="B940" i="2"/>
  <c r="B938" i="2"/>
  <c r="B936" i="2"/>
  <c r="B934" i="2"/>
  <c r="B926" i="2"/>
  <c r="B924" i="2"/>
  <c r="B922" i="2"/>
  <c r="B920" i="2"/>
  <c r="B918" i="2"/>
  <c r="B916" i="2"/>
  <c r="B914" i="2"/>
  <c r="B912" i="2"/>
  <c r="B910" i="2"/>
  <c r="B908" i="2"/>
  <c r="B906" i="2"/>
  <c r="B904" i="2"/>
  <c r="B902" i="2"/>
  <c r="B896" i="2"/>
  <c r="B894" i="2"/>
  <c r="B884" i="2"/>
  <c r="B882" i="2"/>
  <c r="B880" i="2"/>
  <c r="B878" i="2"/>
  <c r="B876" i="2"/>
  <c r="B874" i="2"/>
  <c r="B868" i="2"/>
  <c r="B866" i="2"/>
  <c r="B858" i="2"/>
  <c r="B856" i="2"/>
  <c r="B854" i="2"/>
  <c r="B852" i="2"/>
  <c r="B848" i="2"/>
  <c r="B836" i="2"/>
  <c r="B834" i="2"/>
  <c r="B832" i="2"/>
  <c r="B830" i="2"/>
  <c r="B828" i="2"/>
  <c r="B826" i="2"/>
  <c r="B824" i="2"/>
  <c r="B822" i="2"/>
  <c r="B818" i="2"/>
  <c r="B816" i="2"/>
  <c r="B814" i="2"/>
  <c r="B812" i="2"/>
  <c r="B788" i="2"/>
  <c r="B786" i="2"/>
  <c r="B784" i="2"/>
  <c r="B782" i="2"/>
  <c r="B780" i="2"/>
  <c r="B778" i="2"/>
  <c r="B776" i="2"/>
  <c r="B774" i="2"/>
  <c r="B772" i="2"/>
  <c r="B770" i="2"/>
  <c r="B768" i="2"/>
  <c r="B766" i="2"/>
  <c r="B764" i="2"/>
  <c r="B762" i="2"/>
  <c r="B760" i="2"/>
  <c r="B758" i="2"/>
  <c r="B756" i="2"/>
  <c r="B754" i="2"/>
  <c r="B752" i="2"/>
  <c r="B750" i="2"/>
  <c r="B748" i="2"/>
  <c r="B746" i="2"/>
  <c r="B744" i="2"/>
  <c r="B742" i="2"/>
  <c r="B740" i="2"/>
  <c r="B738" i="2"/>
  <c r="B736" i="2"/>
  <c r="B734" i="2"/>
  <c r="B732" i="2"/>
  <c r="B730" i="2"/>
  <c r="B728" i="2"/>
  <c r="B726" i="2"/>
  <c r="B724" i="2"/>
  <c r="B722" i="2"/>
  <c r="B720" i="2"/>
  <c r="B718" i="2"/>
  <c r="B716" i="2"/>
  <c r="B714" i="2"/>
  <c r="B712" i="2"/>
  <c r="B710" i="2"/>
  <c r="B708" i="2"/>
  <c r="B706" i="2"/>
  <c r="B704" i="2"/>
  <c r="B700" i="2"/>
  <c r="B698" i="2"/>
  <c r="B696" i="2"/>
  <c r="B694" i="2"/>
  <c r="B692" i="2"/>
  <c r="B690" i="2"/>
  <c r="B688" i="2"/>
  <c r="B686" i="2"/>
  <c r="B684" i="2"/>
  <c r="B682" i="2"/>
  <c r="B680" i="2"/>
  <c r="B678" i="2"/>
  <c r="B676" i="2"/>
  <c r="B670" i="2"/>
  <c r="B668" i="2"/>
  <c r="B666" i="2"/>
  <c r="B664" i="2"/>
  <c r="B662" i="2"/>
  <c r="B660" i="2"/>
  <c r="B658" i="2"/>
  <c r="B453" i="2"/>
  <c r="B305" i="2"/>
  <c r="B303" i="2"/>
  <c r="B301" i="2"/>
  <c r="B299" i="2"/>
  <c r="B297" i="2"/>
  <c r="B295" i="2"/>
  <c r="B293" i="2"/>
  <c r="B291" i="2"/>
  <c r="B289" i="2"/>
  <c r="B287" i="2"/>
  <c r="B285" i="2"/>
  <c r="B283" i="2"/>
  <c r="B281" i="2"/>
  <c r="B279" i="2"/>
  <c r="B277" i="2"/>
  <c r="B275" i="2"/>
  <c r="B273" i="2"/>
  <c r="B271" i="2"/>
  <c r="B269" i="2"/>
  <c r="B267" i="2"/>
  <c r="B265" i="2"/>
  <c r="B263" i="2"/>
  <c r="B261" i="2"/>
  <c r="B259" i="2"/>
  <c r="B257" i="2"/>
  <c r="B254" i="2"/>
  <c r="B252" i="2"/>
  <c r="B92" i="2"/>
  <c r="B90" i="2"/>
  <c r="B88" i="2"/>
  <c r="B86" i="2"/>
  <c r="B150" i="6" s="1"/>
  <c r="B84" i="2"/>
  <c r="B143" i="6" s="1"/>
  <c r="B82" i="2"/>
  <c r="B80" i="2"/>
  <c r="B78" i="2"/>
  <c r="B76" i="2"/>
  <c r="B74" i="2"/>
  <c r="B72" i="2"/>
  <c r="B70" i="2"/>
  <c r="B68" i="2"/>
  <c r="B66" i="2"/>
  <c r="B64" i="2"/>
  <c r="B62" i="2"/>
  <c r="B66" i="6" s="1"/>
  <c r="B60" i="2"/>
  <c r="B58" i="2"/>
  <c r="B56" i="2"/>
  <c r="B54" i="2"/>
  <c r="B52" i="2"/>
  <c r="B50" i="2"/>
  <c r="B48" i="2"/>
  <c r="B46" i="2"/>
  <c r="B10" i="6" s="1"/>
  <c r="B44" i="2"/>
  <c r="B3" i="6" s="1"/>
  <c r="BJ1097" i="2"/>
  <c r="BH27" i="2"/>
  <c r="BG27" i="2"/>
  <c r="BE27" i="2"/>
  <c r="BD27" i="2"/>
  <c r="BC27" i="2"/>
  <c r="BA27" i="2"/>
  <c r="AZ27" i="2"/>
  <c r="AX27" i="2"/>
  <c r="AW27" i="2"/>
  <c r="AV27" i="2"/>
  <c r="AU27" i="2"/>
  <c r="AT27" i="2"/>
  <c r="AS27" i="2"/>
  <c r="AR27" i="2"/>
  <c r="AQ27" i="2"/>
  <c r="AP27" i="2"/>
  <c r="AO27" i="2"/>
  <c r="AN27" i="2"/>
  <c r="AL27" i="2"/>
  <c r="AK27" i="2"/>
  <c r="AI27" i="2"/>
  <c r="AH27" i="2"/>
  <c r="AG27" i="2"/>
  <c r="AF27" i="2"/>
  <c r="AE27" i="2"/>
  <c r="AD27" i="2"/>
  <c r="AC27" i="2"/>
  <c r="AB27" i="2"/>
  <c r="AA27" i="2"/>
  <c r="Z27" i="2"/>
  <c r="Y27" i="2"/>
  <c r="X27" i="2"/>
  <c r="V27" i="2"/>
  <c r="U27" i="2"/>
  <c r="T27" i="2"/>
  <c r="S27" i="2"/>
  <c r="R27" i="2"/>
  <c r="Q27" i="2"/>
  <c r="P27" i="2"/>
  <c r="O27" i="2"/>
  <c r="N27" i="2"/>
  <c r="M27" i="2"/>
  <c r="BH25" i="2"/>
  <c r="BG25" i="2"/>
  <c r="BE25" i="2"/>
  <c r="BD25" i="2"/>
  <c r="BC25" i="2"/>
  <c r="BA25" i="2"/>
  <c r="AZ25" i="2"/>
  <c r="AX25" i="2"/>
  <c r="AW25" i="2"/>
  <c r="AV25" i="2"/>
  <c r="AU25" i="2"/>
  <c r="AT25" i="2"/>
  <c r="AS25" i="2"/>
  <c r="AR25" i="2"/>
  <c r="AQ25" i="2"/>
  <c r="AP25" i="2"/>
  <c r="AO25" i="2"/>
  <c r="AN25" i="2"/>
  <c r="AL25" i="2"/>
  <c r="AK25" i="2"/>
  <c r="AI25" i="2"/>
  <c r="AH25" i="2"/>
  <c r="AG25" i="2"/>
  <c r="AF25" i="2"/>
  <c r="AE25" i="2"/>
  <c r="AD25" i="2"/>
  <c r="AC25" i="2"/>
  <c r="AB25" i="2"/>
  <c r="AA25" i="2"/>
  <c r="Z25" i="2"/>
  <c r="Y25" i="2"/>
  <c r="X25" i="2"/>
  <c r="V25" i="2"/>
  <c r="U25" i="2"/>
  <c r="T25" i="2"/>
  <c r="S25" i="2"/>
  <c r="R25" i="2"/>
  <c r="Q25" i="2"/>
  <c r="P25" i="2"/>
  <c r="O25" i="2"/>
  <c r="N25" i="2"/>
  <c r="M25" i="2"/>
  <c r="BH23" i="2"/>
  <c r="BG23" i="2"/>
  <c r="BE23" i="2"/>
  <c r="BD23" i="2"/>
  <c r="BC23" i="2"/>
  <c r="BA23" i="2"/>
  <c r="AZ23" i="2"/>
  <c r="AX23" i="2"/>
  <c r="AW23" i="2"/>
  <c r="AV23" i="2"/>
  <c r="AU23" i="2"/>
  <c r="AT23" i="2"/>
  <c r="AS23" i="2"/>
  <c r="AR23" i="2"/>
  <c r="AQ23" i="2"/>
  <c r="AP23" i="2"/>
  <c r="AO23" i="2"/>
  <c r="AN23" i="2"/>
  <c r="AL23" i="2"/>
  <c r="AK23" i="2"/>
  <c r="AI23" i="2"/>
  <c r="AH23" i="2"/>
  <c r="AG23" i="2"/>
  <c r="AF23" i="2"/>
  <c r="AE23" i="2"/>
  <c r="AD23" i="2"/>
  <c r="AC23" i="2"/>
  <c r="AB23" i="2"/>
  <c r="AA23" i="2"/>
  <c r="Z23" i="2"/>
  <c r="Y23" i="2"/>
  <c r="X23" i="2"/>
  <c r="V23" i="2"/>
  <c r="U23" i="2"/>
  <c r="T23" i="2"/>
  <c r="S23" i="2"/>
  <c r="R23" i="2"/>
  <c r="Q23" i="2"/>
  <c r="P23" i="2"/>
  <c r="O23" i="2"/>
  <c r="N23" i="2"/>
  <c r="M23" i="2"/>
  <c r="BH21" i="2"/>
  <c r="BG21" i="2"/>
  <c r="BE21" i="2"/>
  <c r="BD21" i="2"/>
  <c r="BC21" i="2"/>
  <c r="BA21" i="2"/>
  <c r="AZ21" i="2"/>
  <c r="AX21" i="2"/>
  <c r="AW21" i="2"/>
  <c r="AV21" i="2"/>
  <c r="AU21" i="2"/>
  <c r="AT21" i="2"/>
  <c r="AS21" i="2"/>
  <c r="AR21" i="2"/>
  <c r="AQ21" i="2"/>
  <c r="AP21" i="2"/>
  <c r="AO21" i="2"/>
  <c r="AN21" i="2"/>
  <c r="AL21" i="2"/>
  <c r="AK21" i="2"/>
  <c r="AI21" i="2"/>
  <c r="AH21" i="2"/>
  <c r="AG21" i="2"/>
  <c r="AF21" i="2"/>
  <c r="AE21" i="2"/>
  <c r="AD21" i="2"/>
  <c r="AC21" i="2"/>
  <c r="AB21" i="2"/>
  <c r="AA21" i="2"/>
  <c r="Z21" i="2"/>
  <c r="Y21" i="2"/>
  <c r="X21" i="2"/>
  <c r="V21" i="2"/>
  <c r="U21" i="2"/>
  <c r="T21" i="2"/>
  <c r="S21" i="2"/>
  <c r="R21" i="2"/>
  <c r="Q21" i="2"/>
  <c r="P21" i="2"/>
  <c r="O21" i="2"/>
  <c r="N21" i="2"/>
  <c r="M21" i="2"/>
  <c r="BH19" i="2"/>
  <c r="BG19" i="2"/>
  <c r="BE19" i="2"/>
  <c r="BD19" i="2"/>
  <c r="BC19" i="2"/>
  <c r="BA19" i="2"/>
  <c r="AZ19" i="2"/>
  <c r="AX19" i="2"/>
  <c r="AW19" i="2"/>
  <c r="AV19" i="2"/>
  <c r="AU19" i="2"/>
  <c r="AT19" i="2"/>
  <c r="AS19" i="2"/>
  <c r="AR19" i="2"/>
  <c r="AQ19" i="2"/>
  <c r="AP19" i="2"/>
  <c r="AO19" i="2"/>
  <c r="AN19" i="2"/>
  <c r="AL19" i="2"/>
  <c r="AK19" i="2"/>
  <c r="AI19" i="2"/>
  <c r="AH19" i="2"/>
  <c r="AG19" i="2"/>
  <c r="AF19" i="2"/>
  <c r="AE19" i="2"/>
  <c r="AD19" i="2"/>
  <c r="AC19" i="2"/>
  <c r="AB19" i="2"/>
  <c r="AA19" i="2"/>
  <c r="Z19" i="2"/>
  <c r="Y19" i="2"/>
  <c r="X19" i="2"/>
  <c r="V19" i="2"/>
  <c r="U19" i="2"/>
  <c r="T19" i="2"/>
  <c r="S19" i="2"/>
  <c r="R19" i="2"/>
  <c r="Q19" i="2"/>
  <c r="P19" i="2"/>
  <c r="O19" i="2"/>
  <c r="M19" i="2"/>
  <c r="BH17" i="2"/>
  <c r="BG17" i="2"/>
  <c r="BE17" i="2"/>
  <c r="BD17" i="2"/>
  <c r="BC17" i="2"/>
  <c r="BA17" i="2"/>
  <c r="AZ17" i="2"/>
  <c r="AX17" i="2"/>
  <c r="AW17" i="2"/>
  <c r="AV17" i="2"/>
  <c r="AU17" i="2"/>
  <c r="AT17" i="2"/>
  <c r="AS17" i="2"/>
  <c r="AR17" i="2"/>
  <c r="AQ17" i="2"/>
  <c r="AP17" i="2"/>
  <c r="AO17" i="2"/>
  <c r="AN17" i="2"/>
  <c r="AL17" i="2"/>
  <c r="AK17" i="2"/>
  <c r="AI17" i="2"/>
  <c r="AH17" i="2"/>
  <c r="AG17" i="2"/>
  <c r="AF17" i="2"/>
  <c r="AE17" i="2"/>
  <c r="AD17" i="2"/>
  <c r="AC17" i="2"/>
  <c r="AB17" i="2"/>
  <c r="AA17" i="2"/>
  <c r="Z17" i="2"/>
  <c r="Y17" i="2"/>
  <c r="X17" i="2"/>
  <c r="V17" i="2"/>
  <c r="U17" i="2"/>
  <c r="T17" i="2"/>
  <c r="S17" i="2"/>
  <c r="R17" i="2"/>
  <c r="Q17" i="2"/>
  <c r="P17" i="2"/>
  <c r="O17" i="2"/>
  <c r="N17" i="2"/>
  <c r="M17" i="2"/>
  <c r="BH15" i="2"/>
  <c r="BG15" i="2"/>
  <c r="BE15" i="2"/>
  <c r="BD15" i="2"/>
  <c r="BC15" i="2"/>
  <c r="BA15" i="2"/>
  <c r="AZ15" i="2"/>
  <c r="AX15" i="2"/>
  <c r="AW15" i="2"/>
  <c r="AV15" i="2"/>
  <c r="AU15" i="2"/>
  <c r="AT15" i="2"/>
  <c r="AS15" i="2"/>
  <c r="AR15" i="2"/>
  <c r="AQ15" i="2"/>
  <c r="AP15" i="2"/>
  <c r="AO15" i="2"/>
  <c r="AN15" i="2"/>
  <c r="AL15" i="2"/>
  <c r="AK15" i="2"/>
  <c r="AI15" i="2"/>
  <c r="AH15" i="2"/>
  <c r="AG15" i="2"/>
  <c r="AF15" i="2"/>
  <c r="AE15" i="2"/>
  <c r="AD15" i="2"/>
  <c r="AC15" i="2"/>
  <c r="AB15" i="2"/>
  <c r="AA15" i="2"/>
  <c r="Z15" i="2"/>
  <c r="Y15" i="2"/>
  <c r="X15" i="2"/>
  <c r="V15" i="2"/>
  <c r="U15" i="2"/>
  <c r="T15" i="2"/>
  <c r="S15" i="2"/>
  <c r="R15" i="2"/>
  <c r="Q15" i="2"/>
  <c r="P15" i="2"/>
  <c r="O15" i="2"/>
  <c r="N15" i="2"/>
  <c r="M15" i="2"/>
  <c r="BH13" i="2"/>
  <c r="BG13" i="2"/>
  <c r="BE13" i="2"/>
  <c r="BD13" i="2"/>
  <c r="BC13" i="2"/>
  <c r="BA13" i="2"/>
  <c r="AZ13" i="2"/>
  <c r="AX13" i="2"/>
  <c r="AW13" i="2"/>
  <c r="AV13" i="2"/>
  <c r="AU13" i="2"/>
  <c r="AT13" i="2"/>
  <c r="AS13" i="2"/>
  <c r="AR13" i="2"/>
  <c r="AQ13" i="2"/>
  <c r="AP13" i="2"/>
  <c r="AO13" i="2"/>
  <c r="AN13" i="2"/>
  <c r="AL13" i="2"/>
  <c r="AK13" i="2"/>
  <c r="AI13" i="2"/>
  <c r="AH13" i="2"/>
  <c r="AG13" i="2"/>
  <c r="AF13" i="2"/>
  <c r="AE13" i="2"/>
  <c r="AD13" i="2"/>
  <c r="AC13" i="2"/>
  <c r="AB13" i="2"/>
  <c r="AA13" i="2"/>
  <c r="Z13" i="2"/>
  <c r="Y13" i="2"/>
  <c r="X13" i="2"/>
  <c r="V13" i="2"/>
  <c r="U13" i="2"/>
  <c r="T13" i="2"/>
  <c r="S13" i="2"/>
  <c r="R13" i="2"/>
  <c r="Q13" i="2"/>
  <c r="P13" i="2"/>
  <c r="O13" i="2"/>
  <c r="N13" i="2"/>
  <c r="M13" i="2"/>
  <c r="BH11" i="2"/>
  <c r="BG11" i="2"/>
  <c r="BE11" i="2"/>
  <c r="BD11" i="2"/>
  <c r="BC11" i="2"/>
  <c r="BA11" i="2"/>
  <c r="AZ11" i="2"/>
  <c r="AX11" i="2"/>
  <c r="AW11" i="2"/>
  <c r="AV11" i="2"/>
  <c r="AU11" i="2"/>
  <c r="AT11" i="2"/>
  <c r="AS11" i="2"/>
  <c r="AR11" i="2"/>
  <c r="AQ11" i="2"/>
  <c r="AP11" i="2"/>
  <c r="AO11" i="2"/>
  <c r="AN11" i="2"/>
  <c r="AL11" i="2"/>
  <c r="AK11" i="2"/>
  <c r="AI11" i="2"/>
  <c r="AH11" i="2"/>
  <c r="AG11" i="2"/>
  <c r="AF11" i="2"/>
  <c r="AE11" i="2"/>
  <c r="AD11" i="2"/>
  <c r="AC11" i="2"/>
  <c r="AB11" i="2"/>
  <c r="AA11" i="2"/>
  <c r="Z11" i="2"/>
  <c r="Y11" i="2"/>
  <c r="X11" i="2"/>
  <c r="V11" i="2"/>
  <c r="U11" i="2"/>
  <c r="T11" i="2"/>
  <c r="S11" i="2"/>
  <c r="R11" i="2"/>
  <c r="Q11" i="2"/>
  <c r="P11" i="2"/>
  <c r="O11" i="2"/>
  <c r="N11" i="2"/>
  <c r="M11" i="2"/>
  <c r="BH9" i="2"/>
  <c r="BG9" i="2"/>
  <c r="BE9" i="2"/>
  <c r="BD9" i="2"/>
  <c r="BC9" i="2"/>
  <c r="BA9" i="2"/>
  <c r="AZ9" i="2"/>
  <c r="AX9" i="2"/>
  <c r="AW9" i="2"/>
  <c r="AV9" i="2"/>
  <c r="AU9" i="2"/>
  <c r="AT9" i="2"/>
  <c r="AS9" i="2"/>
  <c r="AR9" i="2"/>
  <c r="AQ9" i="2"/>
  <c r="AP9" i="2"/>
  <c r="AO9" i="2"/>
  <c r="AN9" i="2"/>
  <c r="AL9" i="2"/>
  <c r="AK9" i="2"/>
  <c r="AI9" i="2"/>
  <c r="AH9" i="2"/>
  <c r="AG9" i="2"/>
  <c r="AF9" i="2"/>
  <c r="AE9" i="2"/>
  <c r="AD9" i="2"/>
  <c r="AC9" i="2"/>
  <c r="AB9" i="2"/>
  <c r="AA9" i="2"/>
  <c r="Z9" i="2"/>
  <c r="Y9" i="2"/>
  <c r="X9" i="2"/>
  <c r="V9" i="2"/>
  <c r="U9" i="2"/>
  <c r="T9" i="2"/>
  <c r="S9" i="2"/>
  <c r="R9" i="2"/>
  <c r="Q9" i="2"/>
  <c r="P9" i="2"/>
  <c r="O9" i="2"/>
  <c r="N9" i="2"/>
  <c r="M9" i="2"/>
  <c r="BH7" i="2"/>
  <c r="BG7" i="2"/>
  <c r="BE7" i="2"/>
  <c r="BD7" i="2"/>
  <c r="BC7" i="2"/>
  <c r="BA7" i="2"/>
  <c r="AZ7" i="2"/>
  <c r="AX7" i="2"/>
  <c r="AW7" i="2"/>
  <c r="AV7" i="2"/>
  <c r="AU7" i="2"/>
  <c r="AT7" i="2"/>
  <c r="AS7" i="2"/>
  <c r="AR7" i="2"/>
  <c r="AQ7" i="2"/>
  <c r="AP7" i="2"/>
  <c r="AO7" i="2"/>
  <c r="AN7" i="2"/>
  <c r="AL7" i="2"/>
  <c r="AK7" i="2"/>
  <c r="AI7" i="2"/>
  <c r="AH7" i="2"/>
  <c r="AG7" i="2"/>
  <c r="AF7" i="2"/>
  <c r="AE7" i="2"/>
  <c r="AD7" i="2"/>
  <c r="AC7" i="2"/>
  <c r="AB7" i="2"/>
  <c r="AA7" i="2"/>
  <c r="Z7" i="2"/>
  <c r="Y7" i="2"/>
  <c r="X7" i="2"/>
  <c r="V7" i="2"/>
  <c r="U7" i="2"/>
  <c r="T7" i="2"/>
  <c r="S7" i="2"/>
  <c r="R7" i="2"/>
  <c r="Q7" i="2"/>
  <c r="P7" i="2"/>
  <c r="O7" i="2"/>
  <c r="N7" i="2"/>
  <c r="M7" i="2"/>
  <c r="BH1057" i="2"/>
  <c r="BG1057" i="2"/>
  <c r="BE1057" i="2"/>
  <c r="BD1057" i="2"/>
  <c r="BC1057" i="2"/>
  <c r="BA1057" i="2"/>
  <c r="AZ1057" i="2"/>
  <c r="BH1055" i="2"/>
  <c r="BG1055" i="2"/>
  <c r="BE1055" i="2"/>
  <c r="BD1055" i="2"/>
  <c r="BC1055" i="2"/>
  <c r="BA1055" i="2"/>
  <c r="AZ1055" i="2"/>
  <c r="BM1054" i="2"/>
  <c r="BM1056" i="2"/>
  <c r="BM1058" i="2"/>
  <c r="BP1057" i="2"/>
  <c r="BR1055" i="2"/>
  <c r="BP1055" i="2"/>
  <c r="BR1057" i="2"/>
  <c r="Y1055" i="2"/>
  <c r="AL1055" i="2"/>
  <c r="S1057" i="2"/>
  <c r="AF1057" i="2"/>
  <c r="AP1057" i="2"/>
  <c r="AX1057" i="2"/>
  <c r="N1055" i="2"/>
  <c r="O1055" i="2"/>
  <c r="S1055" i="2"/>
  <c r="X1055" i="2"/>
  <c r="AB1055" i="2"/>
  <c r="AF1055" i="2"/>
  <c r="AK1055" i="2"/>
  <c r="AP1055" i="2"/>
  <c r="AT1055" i="2"/>
  <c r="AX1055" i="2"/>
  <c r="N1057" i="2"/>
  <c r="R1057" i="2"/>
  <c r="AE1057" i="2"/>
  <c r="AI1057" i="2"/>
  <c r="AO1057" i="2"/>
  <c r="AS1057" i="2"/>
  <c r="AW1057" i="2"/>
  <c r="T1055" i="2"/>
  <c r="AG1055" i="2"/>
  <c r="AU1055" i="2"/>
  <c r="O1057" i="2"/>
  <c r="X1057" i="2"/>
  <c r="AK1057" i="2"/>
  <c r="AT1057" i="2"/>
  <c r="M1055" i="2"/>
  <c r="Q1055" i="2"/>
  <c r="U1055" i="2"/>
  <c r="Z1055" i="2"/>
  <c r="AD1055" i="2"/>
  <c r="AH1055" i="2"/>
  <c r="AN1055" i="2"/>
  <c r="AR1055" i="2"/>
  <c r="AV1055" i="2"/>
  <c r="T1057" i="2"/>
  <c r="Y1057" i="2"/>
  <c r="AC1057" i="2"/>
  <c r="AG1057" i="2"/>
  <c r="AL1057" i="2"/>
  <c r="AQ1057" i="2"/>
  <c r="AU1057" i="2"/>
  <c r="AC1055" i="2"/>
  <c r="AQ1055" i="2"/>
  <c r="AB1057" i="2"/>
  <c r="R1055" i="2"/>
  <c r="V1055" i="2"/>
  <c r="AE1055" i="2"/>
  <c r="AI1055" i="2"/>
  <c r="AO1055" i="2"/>
  <c r="AS1055" i="2"/>
  <c r="AW1055" i="2"/>
  <c r="M1057" i="2"/>
  <c r="Q1057" i="2"/>
  <c r="U1057" i="2"/>
  <c r="Z1057" i="2"/>
  <c r="AD1057" i="2"/>
  <c r="AH1057" i="2"/>
  <c r="AN1057" i="2"/>
  <c r="AR1057" i="2"/>
  <c r="AV1057" i="2"/>
  <c r="BH1304" i="2"/>
  <c r="BG1304" i="2"/>
  <c r="BE1304" i="2"/>
  <c r="BD1304" i="2"/>
  <c r="BC1304" i="2"/>
  <c r="BA1304" i="2"/>
  <c r="AZ1304" i="2"/>
  <c r="BH1302" i="2"/>
  <c r="BG1302" i="2"/>
  <c r="BE1302" i="2"/>
  <c r="BD1302" i="2"/>
  <c r="BC1302" i="2"/>
  <c r="BA1302" i="2"/>
  <c r="AZ1302" i="2"/>
  <c r="BH1300" i="2"/>
  <c r="BG1300" i="2"/>
  <c r="BE1300" i="2"/>
  <c r="BD1300" i="2"/>
  <c r="BC1300" i="2"/>
  <c r="BA1300" i="2"/>
  <c r="AZ1300" i="2"/>
  <c r="BM1299" i="2"/>
  <c r="BM1301" i="2"/>
  <c r="BM1303" i="2"/>
  <c r="BP1300" i="2"/>
  <c r="BR1302" i="2"/>
  <c r="BR1304" i="2"/>
  <c r="BP1302" i="2"/>
  <c r="BP1304" i="2"/>
  <c r="BR1300" i="2"/>
  <c r="T1300" i="2"/>
  <c r="AG1300" i="2"/>
  <c r="AU1300" i="2"/>
  <c r="O1302" i="2"/>
  <c r="AF1302" i="2"/>
  <c r="AT1302" i="2"/>
  <c r="N1304" i="2"/>
  <c r="AE1304" i="2"/>
  <c r="AS1304" i="2"/>
  <c r="Q1300" i="2"/>
  <c r="AD1300" i="2"/>
  <c r="AN1300" i="2"/>
  <c r="AV1300" i="2"/>
  <c r="Y1302" i="2"/>
  <c r="AG1302" i="2"/>
  <c r="AQ1302" i="2"/>
  <c r="AB1304" i="2"/>
  <c r="AK1304" i="2"/>
  <c r="AX1304" i="2"/>
  <c r="O1300" i="2"/>
  <c r="S1300" i="2"/>
  <c r="X1300" i="2"/>
  <c r="AB1300" i="2"/>
  <c r="AF1300" i="2"/>
  <c r="AK1300" i="2"/>
  <c r="AP1300" i="2"/>
  <c r="AT1300" i="2"/>
  <c r="AX1300" i="2"/>
  <c r="N1302" i="2"/>
  <c r="R1302" i="2"/>
  <c r="V1302" i="2"/>
  <c r="AE1302" i="2"/>
  <c r="AI1302" i="2"/>
  <c r="AO1302" i="2"/>
  <c r="AS1302" i="2"/>
  <c r="AW1302" i="2"/>
  <c r="M1304" i="2"/>
  <c r="U1304" i="2"/>
  <c r="Z1304" i="2"/>
  <c r="AH1304" i="2"/>
  <c r="AN1304" i="2"/>
  <c r="AR1304" i="2"/>
  <c r="AV1304" i="2"/>
  <c r="AB1302" i="2"/>
  <c r="AP1302" i="2"/>
  <c r="AW1304" i="2"/>
  <c r="Y1300" i="2"/>
  <c r="AL1300" i="2"/>
  <c r="X1302" i="2"/>
  <c r="AK1302" i="2"/>
  <c r="AX1302" i="2"/>
  <c r="V1304" i="2"/>
  <c r="AI1304" i="2"/>
  <c r="M1300" i="2"/>
  <c r="U1300" i="2"/>
  <c r="AH1300" i="2"/>
  <c r="AR1300" i="2"/>
  <c r="T1302" i="2"/>
  <c r="AL1302" i="2"/>
  <c r="AU1302" i="2"/>
  <c r="O1304" i="2"/>
  <c r="AP1304" i="2"/>
  <c r="AC1300" i="2"/>
  <c r="AQ1300" i="2"/>
  <c r="S1302" i="2"/>
  <c r="AO1304" i="2"/>
  <c r="Z1300" i="2"/>
  <c r="AC1302" i="2"/>
  <c r="X1304" i="2"/>
  <c r="AF1304" i="2"/>
  <c r="AT1304" i="2"/>
  <c r="N1300" i="2"/>
  <c r="R1300" i="2"/>
  <c r="V1300" i="2"/>
  <c r="AE1300" i="2"/>
  <c r="AI1300" i="2"/>
  <c r="AO1300" i="2"/>
  <c r="AS1300" i="2"/>
  <c r="AW1300" i="2"/>
  <c r="M1302" i="2"/>
  <c r="Q1302" i="2"/>
  <c r="U1302" i="2"/>
  <c r="Z1302" i="2"/>
  <c r="AD1302" i="2"/>
  <c r="AH1302" i="2"/>
  <c r="AN1302" i="2"/>
  <c r="AR1302" i="2"/>
  <c r="AV1302" i="2"/>
  <c r="T1304" i="2"/>
  <c r="Y1304" i="2"/>
  <c r="AC1304" i="2"/>
  <c r="AG1304" i="2"/>
  <c r="AL1304" i="2"/>
  <c r="AQ1304" i="2"/>
  <c r="AU1304" i="2"/>
  <c r="BM926" i="2"/>
  <c r="BM916" i="2"/>
  <c r="BM920" i="2"/>
  <c r="BM924" i="2"/>
  <c r="BM922" i="2"/>
  <c r="BM918" i="2"/>
  <c r="BP927" i="2"/>
  <c r="BP921" i="2"/>
  <c r="Y453" i="2"/>
  <c r="Y454" i="2" s="1"/>
  <c r="N453" i="2"/>
  <c r="N454" i="2" s="1"/>
  <c r="Y305" i="2"/>
  <c r="Y306" i="2" s="1"/>
  <c r="N305" i="2"/>
  <c r="N306" i="2" s="1"/>
  <c r="Y303" i="2"/>
  <c r="Y304" i="2" s="1"/>
  <c r="N303" i="2"/>
  <c r="N304" i="2" s="1"/>
  <c r="Y301" i="2"/>
  <c r="Y302" i="2" s="1"/>
  <c r="N301" i="2"/>
  <c r="N302" i="2" s="1"/>
  <c r="Y299" i="2"/>
  <c r="Y300" i="2" s="1"/>
  <c r="N299" i="2"/>
  <c r="N300" i="2" s="1"/>
  <c r="Y297" i="2"/>
  <c r="Y298" i="2" s="1"/>
  <c r="N297" i="2"/>
  <c r="N298" i="2" s="1"/>
  <c r="Y295" i="2"/>
  <c r="Y296" i="2" s="1"/>
  <c r="N295" i="2"/>
  <c r="N296" i="2" s="1"/>
  <c r="Y293" i="2"/>
  <c r="Y294" i="2" s="1"/>
  <c r="N293" i="2"/>
  <c r="N294" i="2" s="1"/>
  <c r="Y291" i="2"/>
  <c r="Y292" i="2" s="1"/>
  <c r="N291" i="2"/>
  <c r="N292" i="2" s="1"/>
  <c r="Y289" i="2"/>
  <c r="Y290" i="2" s="1"/>
  <c r="N289" i="2"/>
  <c r="N290" i="2" s="1"/>
  <c r="Y287" i="2"/>
  <c r="Y288" i="2" s="1"/>
  <c r="N287" i="2"/>
  <c r="N288" i="2" s="1"/>
  <c r="Y285" i="2"/>
  <c r="Y286" i="2" s="1"/>
  <c r="N285" i="2"/>
  <c r="N286" i="2" s="1"/>
  <c r="Y283" i="2"/>
  <c r="Y284" i="2" s="1"/>
  <c r="N283" i="2"/>
  <c r="N284" i="2" s="1"/>
  <c r="Y281" i="2"/>
  <c r="Y282" i="2" s="1"/>
  <c r="N281" i="2"/>
  <c r="N282" i="2" s="1"/>
  <c r="Y279" i="2"/>
  <c r="Y280" i="2" s="1"/>
  <c r="N279" i="2"/>
  <c r="N280" i="2" s="1"/>
  <c r="Y277" i="2"/>
  <c r="Y278" i="2" s="1"/>
  <c r="N277" i="2"/>
  <c r="N278" i="2" s="1"/>
  <c r="Y275" i="2"/>
  <c r="Y276" i="2" s="1"/>
  <c r="N275" i="2"/>
  <c r="N276" i="2" s="1"/>
  <c r="Y273" i="2"/>
  <c r="Y274" i="2" s="1"/>
  <c r="N273" i="2"/>
  <c r="N274" i="2" s="1"/>
  <c r="Y271" i="2"/>
  <c r="Y272" i="2" s="1"/>
  <c r="N271" i="2"/>
  <c r="N272" i="2" s="1"/>
  <c r="Y269" i="2"/>
  <c r="Y270" i="2" s="1"/>
  <c r="N269" i="2"/>
  <c r="N270" i="2" s="1"/>
  <c r="Y267" i="2"/>
  <c r="Y268" i="2" s="1"/>
  <c r="N267" i="2"/>
  <c r="N268" i="2" s="1"/>
  <c r="Y265" i="2"/>
  <c r="Y266" i="2" s="1"/>
  <c r="N265" i="2"/>
  <c r="N266" i="2" s="1"/>
  <c r="Y263" i="2"/>
  <c r="Y264" i="2" s="1"/>
  <c r="N263" i="2"/>
  <c r="N264" i="2" s="1"/>
  <c r="Y261" i="2"/>
  <c r="Y262" i="2" s="1"/>
  <c r="N261" i="2"/>
  <c r="N262" i="2" s="1"/>
  <c r="Y259" i="2"/>
  <c r="Y260" i="2" s="1"/>
  <c r="N259" i="2"/>
  <c r="N260" i="2" s="1"/>
  <c r="Y257" i="2"/>
  <c r="Y258" i="2" s="1"/>
  <c r="N257" i="2"/>
  <c r="N258" i="2" s="1"/>
  <c r="Y254" i="2"/>
  <c r="Y255" i="2" s="1"/>
  <c r="N254" i="2"/>
  <c r="N255" i="2" s="1"/>
  <c r="Y252" i="2"/>
  <c r="Y253" i="2" s="1"/>
  <c r="N252" i="2"/>
  <c r="N253" i="2" s="1"/>
  <c r="Y92" i="2"/>
  <c r="Y93" i="2" s="1"/>
  <c r="N92" i="2"/>
  <c r="N93" i="2" s="1"/>
  <c r="Y90" i="2"/>
  <c r="Y91" i="2" s="1"/>
  <c r="N90" i="2"/>
  <c r="N91" i="2" s="1"/>
  <c r="Y88" i="2"/>
  <c r="Y89" i="2" s="1"/>
  <c r="N88" i="2"/>
  <c r="N89" i="2" s="1"/>
  <c r="Y86" i="2"/>
  <c r="Y87" i="2" s="1"/>
  <c r="N86" i="2"/>
  <c r="N87" i="2" s="1"/>
  <c r="Y84" i="2"/>
  <c r="Y85" i="2" s="1"/>
  <c r="N84" i="2"/>
  <c r="N85" i="2" s="1"/>
  <c r="Y82" i="2"/>
  <c r="Y83" i="2" s="1"/>
  <c r="N82" i="2"/>
  <c r="N83" i="2" s="1"/>
  <c r="Y80" i="2"/>
  <c r="Y81" i="2" s="1"/>
  <c r="N80" i="2"/>
  <c r="N81" i="2" s="1"/>
  <c r="Y78" i="2"/>
  <c r="Y79" i="2" s="1"/>
  <c r="N78" i="2"/>
  <c r="N79" i="2" s="1"/>
  <c r="Y76" i="2"/>
  <c r="Y77" i="2" s="1"/>
  <c r="N76" i="2"/>
  <c r="N77" i="2" s="1"/>
  <c r="Y74" i="2"/>
  <c r="Y75" i="2" s="1"/>
  <c r="N74" i="2"/>
  <c r="N75" i="2" s="1"/>
  <c r="Y72" i="2"/>
  <c r="Y73" i="2" s="1"/>
  <c r="N72" i="2"/>
  <c r="N73" i="2" s="1"/>
  <c r="Y70" i="2"/>
  <c r="Y71" i="2" s="1"/>
  <c r="N70" i="2"/>
  <c r="N71" i="2" s="1"/>
  <c r="Y68" i="2"/>
  <c r="Y69" i="2" s="1"/>
  <c r="N68" i="2"/>
  <c r="N69" i="2" s="1"/>
  <c r="Y66" i="2"/>
  <c r="Y67" i="2" s="1"/>
  <c r="N66" i="2"/>
  <c r="N67" i="2" s="1"/>
  <c r="Y64" i="2"/>
  <c r="Y65" i="2" s="1"/>
  <c r="N64" i="2"/>
  <c r="N65" i="2" s="1"/>
  <c r="Y62" i="2"/>
  <c r="Y63" i="2" s="1"/>
  <c r="N62" i="2"/>
  <c r="N63" i="2" s="1"/>
  <c r="Y60" i="2"/>
  <c r="Y61" i="2" s="1"/>
  <c r="N60" i="2"/>
  <c r="N61" i="2" s="1"/>
  <c r="Y58" i="2"/>
  <c r="Y59" i="2" s="1"/>
  <c r="N58" i="2"/>
  <c r="N59" i="2" s="1"/>
  <c r="Y56" i="2"/>
  <c r="Y57" i="2" s="1"/>
  <c r="N56" i="2"/>
  <c r="N57" i="2" s="1"/>
  <c r="Y54" i="2"/>
  <c r="Y55" i="2" s="1"/>
  <c r="N54" i="2"/>
  <c r="N55" i="2" s="1"/>
  <c r="Y52" i="2"/>
  <c r="Y53" i="2" s="1"/>
  <c r="N52" i="2"/>
  <c r="N53" i="2" s="1"/>
  <c r="Y50" i="2"/>
  <c r="Y51" i="2" s="1"/>
  <c r="N50" i="2"/>
  <c r="N51" i="2" s="1"/>
  <c r="Y48" i="2"/>
  <c r="Y49" i="2" s="1"/>
  <c r="N48" i="2"/>
  <c r="N49" i="2" s="1"/>
  <c r="Y46" i="2"/>
  <c r="Y47" i="2" s="1"/>
  <c r="N46" i="2"/>
  <c r="N47" i="2" s="1"/>
  <c r="Y44" i="2"/>
  <c r="Y45" i="2" s="1"/>
  <c r="N44" i="2"/>
  <c r="N45" i="2" s="1"/>
  <c r="BM658" i="2"/>
  <c r="BM660" i="2"/>
  <c r="BM662" i="2"/>
  <c r="BM664" i="2"/>
  <c r="BM666" i="2"/>
  <c r="BM668" i="2"/>
  <c r="BM670" i="2"/>
  <c r="BM676" i="2"/>
  <c r="BM678" i="2"/>
  <c r="BM680" i="2"/>
  <c r="BM682" i="2"/>
  <c r="BM684" i="2"/>
  <c r="BM686" i="2"/>
  <c r="BM688" i="2"/>
  <c r="BM690" i="2"/>
  <c r="BM692" i="2"/>
  <c r="BM694" i="2"/>
  <c r="BM696" i="2"/>
  <c r="BM698" i="2"/>
  <c r="BM700" i="2"/>
  <c r="BM704" i="2"/>
  <c r="BM706" i="2"/>
  <c r="BM708" i="2"/>
  <c r="BM710" i="2"/>
  <c r="BM712" i="2"/>
  <c r="BM714" i="2"/>
  <c r="BM716" i="2"/>
  <c r="BM718" i="2"/>
  <c r="BM720" i="2"/>
  <c r="BM722" i="2"/>
  <c r="BM724" i="2"/>
  <c r="BM726" i="2"/>
  <c r="BM728" i="2"/>
  <c r="BM730" i="2"/>
  <c r="BM732" i="2"/>
  <c r="BM734" i="2"/>
  <c r="BM736" i="2"/>
  <c r="BM738" i="2"/>
  <c r="BM740" i="2"/>
  <c r="BM742" i="2"/>
  <c r="BM744" i="2"/>
  <c r="BM746" i="2"/>
  <c r="BM748" i="2"/>
  <c r="BM750" i="2"/>
  <c r="BM752" i="2"/>
  <c r="BM754" i="2"/>
  <c r="BM756" i="2"/>
  <c r="BM758" i="2"/>
  <c r="BM760" i="2"/>
  <c r="BM762" i="2"/>
  <c r="BM764" i="2"/>
  <c r="BM766" i="2"/>
  <c r="BM768" i="2"/>
  <c r="BM770" i="2"/>
  <c r="BM772" i="2"/>
  <c r="BM774" i="2"/>
  <c r="BM776" i="2"/>
  <c r="BM778" i="2"/>
  <c r="BM780" i="2"/>
  <c r="BM782" i="2"/>
  <c r="BM784" i="2"/>
  <c r="BM786" i="2"/>
  <c r="BM788" i="2"/>
  <c r="BM812" i="2"/>
  <c r="BM814" i="2"/>
  <c r="BM816" i="2"/>
  <c r="BM818" i="2"/>
  <c r="BM822" i="2"/>
  <c r="BM824" i="2"/>
  <c r="BM826" i="2"/>
  <c r="BM828" i="2"/>
  <c r="BM830" i="2"/>
  <c r="BM832" i="2"/>
  <c r="BM834" i="2"/>
  <c r="BM836" i="2"/>
  <c r="BM848" i="2"/>
  <c r="BM852" i="2"/>
  <c r="BM854" i="2"/>
  <c r="BM856" i="2"/>
  <c r="BM858" i="2"/>
  <c r="BM866" i="2"/>
  <c r="BM868" i="2"/>
  <c r="BM874" i="2"/>
  <c r="BM876" i="2"/>
  <c r="BM878" i="2"/>
  <c r="BM880" i="2"/>
  <c r="BM882" i="2"/>
  <c r="BM884" i="2"/>
  <c r="BM894" i="2"/>
  <c r="BM896" i="2"/>
  <c r="BM902" i="2"/>
  <c r="BM904" i="2"/>
  <c r="BM906" i="2"/>
  <c r="BM912" i="2"/>
  <c r="BM914" i="2"/>
  <c r="BM934" i="2"/>
  <c r="BM936" i="2"/>
  <c r="BM938" i="2"/>
  <c r="BM940" i="2"/>
  <c r="BM942" i="2"/>
  <c r="BM946" i="2"/>
  <c r="BM948" i="2"/>
  <c r="BM950" i="2"/>
  <c r="BM952" i="2"/>
  <c r="BM954" i="2"/>
  <c r="BM956" i="2"/>
  <c r="BM958" i="2"/>
  <c r="BM960" i="2"/>
  <c r="BM962" i="2"/>
  <c r="BM964" i="2"/>
  <c r="BM966" i="2"/>
  <c r="BM968" i="2"/>
  <c r="BM908" i="2"/>
  <c r="BM978" i="2"/>
  <c r="BM982" i="2"/>
  <c r="BM984" i="2"/>
  <c r="BM986" i="2"/>
  <c r="BM988" i="2"/>
  <c r="BM990" i="2"/>
  <c r="BM992" i="2"/>
  <c r="BM998" i="2"/>
  <c r="BM1000" i="2"/>
  <c r="BM1002" i="2"/>
  <c r="BM1004" i="2"/>
  <c r="BM1006" i="2"/>
  <c r="BM1008" i="2"/>
  <c r="BM1010" i="2"/>
  <c r="BM1012" i="2"/>
  <c r="BM1014" i="2"/>
  <c r="BM1016" i="2"/>
  <c r="BM1018" i="2"/>
  <c r="BM1020" i="2"/>
  <c r="BM1022" i="2"/>
  <c r="BM1024" i="2"/>
  <c r="BM1026" i="2"/>
  <c r="BM1028" i="2"/>
  <c r="BM1030" i="2"/>
  <c r="BM1032" i="2"/>
  <c r="BM1034" i="2"/>
  <c r="BM1036" i="2"/>
  <c r="BM1038" i="2"/>
  <c r="BM1040" i="2"/>
  <c r="BM1042" i="2"/>
  <c r="BM1044" i="2"/>
  <c r="BM1046" i="2"/>
  <c r="BM1048" i="2"/>
  <c r="BM1050" i="2"/>
  <c r="BM1277" i="2"/>
  <c r="BM1279" i="2"/>
  <c r="BM910" i="2"/>
  <c r="BR659" i="2"/>
  <c r="BR661" i="2"/>
  <c r="BR663" i="2"/>
  <c r="BR665" i="2"/>
  <c r="BR667" i="2"/>
  <c r="BR669" i="2"/>
  <c r="BR671" i="2"/>
  <c r="BR677" i="2"/>
  <c r="BR679" i="2"/>
  <c r="BR681" i="2"/>
  <c r="BR683" i="2"/>
  <c r="BR685" i="2"/>
  <c r="BR687" i="2"/>
  <c r="BR689" i="2"/>
  <c r="BR691" i="2"/>
  <c r="BR693" i="2"/>
  <c r="BR695" i="2"/>
  <c r="BR697" i="2"/>
  <c r="BR699" i="2"/>
  <c r="BR701" i="2"/>
  <c r="BR705" i="2"/>
  <c r="BR707" i="2"/>
  <c r="BR709" i="2"/>
  <c r="BR711" i="2"/>
  <c r="BR713" i="2"/>
  <c r="BR715" i="2"/>
  <c r="BR717" i="2"/>
  <c r="BR719" i="2"/>
  <c r="BR721" i="2"/>
  <c r="BR723" i="2"/>
  <c r="BR725" i="2"/>
  <c r="BR727" i="2"/>
  <c r="BR729" i="2"/>
  <c r="BR731" i="2"/>
  <c r="BR733" i="2"/>
  <c r="BR735" i="2"/>
  <c r="BR737" i="2"/>
  <c r="BR739" i="2"/>
  <c r="BR741" i="2"/>
  <c r="BR743" i="2"/>
  <c r="BR745" i="2"/>
  <c r="BR747" i="2"/>
  <c r="BR749" i="2"/>
  <c r="BR751" i="2"/>
  <c r="BR753" i="2"/>
  <c r="BR755" i="2"/>
  <c r="BR757" i="2"/>
  <c r="BR759" i="2"/>
  <c r="BR761" i="2"/>
  <c r="BR763" i="2"/>
  <c r="BR765" i="2"/>
  <c r="BR767" i="2"/>
  <c r="BR769" i="2"/>
  <c r="BR771" i="2"/>
  <c r="BR773" i="2"/>
  <c r="BR775" i="2"/>
  <c r="BR777" i="2"/>
  <c r="BR779" i="2"/>
  <c r="BR781" i="2"/>
  <c r="BR783" i="2"/>
  <c r="BR785" i="2"/>
  <c r="BR787" i="2"/>
  <c r="BR789" i="2"/>
  <c r="BR813" i="2"/>
  <c r="BR815" i="2"/>
  <c r="BR817" i="2"/>
  <c r="BR819" i="2"/>
  <c r="BR823" i="2"/>
  <c r="BR825" i="2"/>
  <c r="BR827" i="2"/>
  <c r="BR829" i="2"/>
  <c r="BR831" i="2"/>
  <c r="BR833" i="2"/>
  <c r="BR835" i="2"/>
  <c r="BR837" i="2"/>
  <c r="BR849" i="2"/>
  <c r="BR853" i="2"/>
  <c r="BR855" i="2"/>
  <c r="BR857" i="2"/>
  <c r="BR859" i="2"/>
  <c r="BR867" i="2"/>
  <c r="BR869" i="2"/>
  <c r="BR875" i="2"/>
  <c r="BR877" i="2"/>
  <c r="BR879" i="2"/>
  <c r="BR881" i="2"/>
  <c r="BR883" i="2"/>
  <c r="BR885" i="2"/>
  <c r="BR895" i="2"/>
  <c r="BR897" i="2"/>
  <c r="BR903" i="2"/>
  <c r="BP911" i="2"/>
  <c r="BR913" i="2"/>
  <c r="BR915" i="2"/>
  <c r="BR935" i="2"/>
  <c r="BR937" i="2"/>
  <c r="BR939" i="2"/>
  <c r="BR941" i="2"/>
  <c r="BR943" i="2"/>
  <c r="BR947" i="2"/>
  <c r="BR949" i="2"/>
  <c r="BR951" i="2"/>
  <c r="BR953" i="2"/>
  <c r="BR955" i="2"/>
  <c r="BR957" i="2"/>
  <c r="BR959" i="2"/>
  <c r="BR961" i="2"/>
  <c r="BR963" i="2"/>
  <c r="BR965" i="2"/>
  <c r="BR967" i="2"/>
  <c r="BR969" i="2"/>
  <c r="BR979" i="2"/>
  <c r="BR983" i="2"/>
  <c r="BR985" i="2"/>
  <c r="BR987" i="2"/>
  <c r="BR989" i="2"/>
  <c r="BR991" i="2"/>
  <c r="BR993" i="2"/>
  <c r="BR999" i="2"/>
  <c r="BR1001" i="2"/>
  <c r="BR1003" i="2"/>
  <c r="BR1005" i="2"/>
  <c r="BR1007" i="2"/>
  <c r="BR1009" i="2"/>
  <c r="BR1011" i="2"/>
  <c r="BR1013" i="2"/>
  <c r="BR1015" i="2"/>
  <c r="BR1017" i="2"/>
  <c r="BR1019" i="2"/>
  <c r="BR1021" i="2"/>
  <c r="BR1023" i="2"/>
  <c r="BR1025" i="2"/>
  <c r="BR1027" i="2"/>
  <c r="BR1029" i="2"/>
  <c r="BR1031" i="2"/>
  <c r="BR1033" i="2"/>
  <c r="BR1035" i="2"/>
  <c r="BR1037" i="2"/>
  <c r="BR1039" i="2"/>
  <c r="BR1041" i="2"/>
  <c r="BR1043" i="2"/>
  <c r="BR1045" i="2"/>
  <c r="BR1047" i="2"/>
  <c r="BR1049" i="2"/>
  <c r="BR1051" i="2"/>
  <c r="BP659" i="2"/>
  <c r="BP661" i="2"/>
  <c r="BP663" i="2"/>
  <c r="BP665" i="2"/>
  <c r="BP667" i="2"/>
  <c r="BP669" i="2"/>
  <c r="BP671" i="2"/>
  <c r="BP677" i="2"/>
  <c r="BP679" i="2"/>
  <c r="BP681" i="2"/>
  <c r="BP683" i="2"/>
  <c r="BP685" i="2"/>
  <c r="BP687" i="2"/>
  <c r="BP689" i="2"/>
  <c r="BP691" i="2"/>
  <c r="BP693" i="2"/>
  <c r="BP695" i="2"/>
  <c r="BP697" i="2"/>
  <c r="BP699" i="2"/>
  <c r="BP701" i="2"/>
  <c r="BP705" i="2"/>
  <c r="BP707" i="2"/>
  <c r="BP709" i="2"/>
  <c r="BP711" i="2"/>
  <c r="BP713" i="2"/>
  <c r="BP715" i="2"/>
  <c r="BP717" i="2"/>
  <c r="BP719" i="2"/>
  <c r="BP721" i="2"/>
  <c r="BP723" i="2"/>
  <c r="BP725" i="2"/>
  <c r="BP727" i="2"/>
  <c r="BP729" i="2"/>
  <c r="BP731" i="2"/>
  <c r="BP733" i="2"/>
  <c r="BP735" i="2"/>
  <c r="BP737" i="2"/>
  <c r="BP739" i="2"/>
  <c r="BP741" i="2"/>
  <c r="BP743" i="2"/>
  <c r="BP745" i="2"/>
  <c r="BP747" i="2"/>
  <c r="BP749" i="2"/>
  <c r="BP751" i="2"/>
  <c r="BP753" i="2"/>
  <c r="BP755" i="2"/>
  <c r="BP757" i="2"/>
  <c r="BP759" i="2"/>
  <c r="BP761" i="2"/>
  <c r="BP763" i="2"/>
  <c r="BP765" i="2"/>
  <c r="BP767" i="2"/>
  <c r="BP769" i="2"/>
  <c r="BP771" i="2"/>
  <c r="BP773" i="2"/>
  <c r="BP775" i="2"/>
  <c r="BP777" i="2"/>
  <c r="BP779" i="2"/>
  <c r="BP781" i="2"/>
  <c r="BP783" i="2"/>
  <c r="BP785" i="2"/>
  <c r="BP787" i="2"/>
  <c r="BP789" i="2"/>
  <c r="BP813" i="2"/>
  <c r="BP815" i="2"/>
  <c r="BP817" i="2"/>
  <c r="BP819" i="2"/>
  <c r="BP823" i="2"/>
  <c r="BP825" i="2"/>
  <c r="BP827" i="2"/>
  <c r="BP829" i="2"/>
  <c r="BP831" i="2"/>
  <c r="BP833" i="2"/>
  <c r="BP835" i="2"/>
  <c r="BP837" i="2"/>
  <c r="BP849" i="2"/>
  <c r="BP853" i="2"/>
  <c r="BP855" i="2"/>
  <c r="BP857" i="2"/>
  <c r="BP859" i="2"/>
  <c r="BP867" i="2"/>
  <c r="BP869" i="2"/>
  <c r="BP875" i="2"/>
  <c r="BP877" i="2"/>
  <c r="BP879" i="2"/>
  <c r="BP881" i="2"/>
  <c r="BP883" i="2"/>
  <c r="BP885" i="2"/>
  <c r="BP895" i="2"/>
  <c r="BP897" i="2"/>
  <c r="BP903" i="2"/>
  <c r="BP913" i="2"/>
  <c r="BP915" i="2"/>
  <c r="BP935" i="2"/>
  <c r="BP937" i="2"/>
  <c r="BP939" i="2"/>
  <c r="BP941" i="2"/>
  <c r="BP943" i="2"/>
  <c r="BP947" i="2"/>
  <c r="BP949" i="2"/>
  <c r="BP951" i="2"/>
  <c r="BP953" i="2"/>
  <c r="BP955" i="2"/>
  <c r="BP957" i="2"/>
  <c r="BP959" i="2"/>
  <c r="BP961" i="2"/>
  <c r="BP963" i="2"/>
  <c r="BP965" i="2"/>
  <c r="BP967" i="2"/>
  <c r="BP969" i="2"/>
  <c r="BP979" i="2"/>
  <c r="BP983" i="2"/>
  <c r="BP985" i="2"/>
  <c r="BP987" i="2"/>
  <c r="BP989" i="2"/>
  <c r="BP991" i="2"/>
  <c r="BP993" i="2"/>
  <c r="BP999" i="2"/>
  <c r="BP1001" i="2"/>
  <c r="BP1003" i="2"/>
  <c r="BP1005" i="2"/>
  <c r="BP1007" i="2"/>
  <c r="BP1009" i="2"/>
  <c r="BP1011" i="2"/>
  <c r="BP1013" i="2"/>
  <c r="BP1015" i="2"/>
  <c r="BP1017" i="2"/>
  <c r="BP1019" i="2"/>
  <c r="BP1021" i="2"/>
  <c r="BP1023" i="2"/>
  <c r="BP1025" i="2"/>
  <c r="BP1027" i="2"/>
  <c r="BP1029" i="2"/>
  <c r="BP1031" i="2"/>
  <c r="BP1033" i="2"/>
  <c r="BP1035" i="2"/>
  <c r="BP1037" i="2"/>
  <c r="BP1039" i="2"/>
  <c r="BP1041" i="2"/>
  <c r="BP1043" i="2"/>
  <c r="BP1045" i="2"/>
  <c r="BP1047" i="2"/>
  <c r="BP1049" i="2"/>
  <c r="BP1051" i="2"/>
  <c r="BP1266" i="2"/>
  <c r="BP1278" i="2"/>
  <c r="BP1280" i="2"/>
  <c r="BR1266" i="2"/>
  <c r="BR1278" i="2"/>
  <c r="BR1280" i="2"/>
  <c r="AZ755" i="2"/>
  <c r="BA755" i="2"/>
  <c r="BC755" i="2"/>
  <c r="BD755" i="2"/>
  <c r="BE755" i="2"/>
  <c r="BE1424" i="2"/>
  <c r="BE1422" i="2"/>
  <c r="BE1420" i="2"/>
  <c r="BE1418" i="2"/>
  <c r="BE1416" i="2"/>
  <c r="BE1414" i="2"/>
  <c r="BE1412" i="2"/>
  <c r="BE1410" i="2"/>
  <c r="BE1408" i="2"/>
  <c r="BE1406" i="2"/>
  <c r="BE1404" i="2"/>
  <c r="BE1280" i="2"/>
  <c r="BE1278" i="2"/>
  <c r="BE1266" i="2"/>
  <c r="BE1051" i="2"/>
  <c r="BE1049" i="2"/>
  <c r="BE1047" i="2"/>
  <c r="BE1045" i="2"/>
  <c r="BE1043" i="2"/>
  <c r="BE1041" i="2"/>
  <c r="BE1039" i="2"/>
  <c r="BE1037" i="2"/>
  <c r="BE1035" i="2"/>
  <c r="BE1033" i="2"/>
  <c r="BE1031" i="2"/>
  <c r="BE1029" i="2"/>
  <c r="BE1027" i="2"/>
  <c r="BE1025" i="2"/>
  <c r="BE1023" i="2"/>
  <c r="BE1021" i="2"/>
  <c r="BE1019" i="2"/>
  <c r="BE1017" i="2"/>
  <c r="BE1015" i="2"/>
  <c r="BE1013" i="2"/>
  <c r="BE1011" i="2"/>
  <c r="BE1009" i="2"/>
  <c r="BE1007" i="2"/>
  <c r="BE1005" i="2"/>
  <c r="BE1003" i="2"/>
  <c r="BE1001" i="2"/>
  <c r="BE999" i="2"/>
  <c r="BE993" i="2"/>
  <c r="BE991" i="2"/>
  <c r="BE989" i="2"/>
  <c r="BE987" i="2"/>
  <c r="BE985" i="2"/>
  <c r="BE983" i="2"/>
  <c r="BE979" i="2"/>
  <c r="BE969" i="2"/>
  <c r="BE967" i="2"/>
  <c r="BE965" i="2"/>
  <c r="BE963" i="2"/>
  <c r="BE961" i="2"/>
  <c r="BE959" i="2"/>
  <c r="BE957" i="2"/>
  <c r="BE955" i="2"/>
  <c r="BE953" i="2"/>
  <c r="BE951" i="2"/>
  <c r="BE949" i="2"/>
  <c r="BE947" i="2"/>
  <c r="BE943" i="2"/>
  <c r="BE941" i="2"/>
  <c r="BE939" i="2"/>
  <c r="BE937" i="2"/>
  <c r="BE935" i="2"/>
  <c r="BE927" i="2"/>
  <c r="BE925" i="2"/>
  <c r="BE923" i="2"/>
  <c r="BE921" i="2"/>
  <c r="BE919" i="2"/>
  <c r="BE917" i="2"/>
  <c r="BE915" i="2"/>
  <c r="BE913" i="2"/>
  <c r="BE911" i="2"/>
  <c r="BE909" i="2"/>
  <c r="BE907" i="2"/>
  <c r="BE905" i="2"/>
  <c r="BE903" i="2"/>
  <c r="BE897" i="2"/>
  <c r="BE895" i="2"/>
  <c r="BE885" i="2"/>
  <c r="BE883" i="2"/>
  <c r="BE881" i="2"/>
  <c r="BE879" i="2"/>
  <c r="BE877" i="2"/>
  <c r="BE875" i="2"/>
  <c r="BE869" i="2"/>
  <c r="BE867" i="2"/>
  <c r="BE859" i="2"/>
  <c r="BE857" i="2"/>
  <c r="BE855" i="2"/>
  <c r="BE853" i="2"/>
  <c r="BE849" i="2"/>
  <c r="BE837" i="2"/>
  <c r="BE835" i="2"/>
  <c r="BE833" i="2"/>
  <c r="BE831" i="2"/>
  <c r="BE829" i="2"/>
  <c r="BE827" i="2"/>
  <c r="BE825" i="2"/>
  <c r="BE823" i="2"/>
  <c r="BE819" i="2"/>
  <c r="BE817" i="2"/>
  <c r="BE815" i="2"/>
  <c r="BE813" i="2"/>
  <c r="BE789" i="2"/>
  <c r="BE787" i="2"/>
  <c r="BE785" i="2"/>
  <c r="BE783" i="2"/>
  <c r="BE781" i="2"/>
  <c r="BE779" i="2"/>
  <c r="BE777" i="2"/>
  <c r="BE775" i="2"/>
  <c r="BE773" i="2"/>
  <c r="BE771" i="2"/>
  <c r="BE769" i="2"/>
  <c r="BE767" i="2"/>
  <c r="BE765" i="2"/>
  <c r="BE763" i="2"/>
  <c r="BE761" i="2"/>
  <c r="BE759" i="2"/>
  <c r="BE757" i="2"/>
  <c r="BE753" i="2"/>
  <c r="BE751" i="2"/>
  <c r="BE749" i="2"/>
  <c r="BE747" i="2"/>
  <c r="BE745" i="2"/>
  <c r="BE743" i="2"/>
  <c r="BE741" i="2"/>
  <c r="BE739" i="2"/>
  <c r="BE737" i="2"/>
  <c r="BE735" i="2"/>
  <c r="BE733" i="2"/>
  <c r="BE731" i="2"/>
  <c r="BE729" i="2"/>
  <c r="BE727" i="2"/>
  <c r="BE725" i="2"/>
  <c r="BE723" i="2"/>
  <c r="BE721" i="2"/>
  <c r="BE719" i="2"/>
  <c r="BE717" i="2"/>
  <c r="BE715" i="2"/>
  <c r="BE713" i="2"/>
  <c r="BE711" i="2"/>
  <c r="BE709" i="2"/>
  <c r="BE707" i="2"/>
  <c r="BE705" i="2"/>
  <c r="BE701" i="2"/>
  <c r="BE699" i="2"/>
  <c r="BE697" i="2"/>
  <c r="BE695" i="2"/>
  <c r="BE693" i="2"/>
  <c r="BE691" i="2"/>
  <c r="BE689" i="2"/>
  <c r="BE687" i="2"/>
  <c r="BE685" i="2"/>
  <c r="BE683" i="2"/>
  <c r="BE681" i="2"/>
  <c r="BE679" i="2"/>
  <c r="BE677" i="2"/>
  <c r="BE671" i="2"/>
  <c r="BE669" i="2"/>
  <c r="BE667" i="2"/>
  <c r="BE665" i="2"/>
  <c r="BE663" i="2"/>
  <c r="BE661" i="2"/>
  <c r="BE659" i="2"/>
  <c r="BE454" i="2"/>
  <c r="BE306" i="2"/>
  <c r="BE304" i="2"/>
  <c r="BE302" i="2"/>
  <c r="BE300" i="2"/>
  <c r="BE298" i="2"/>
  <c r="BE296" i="2"/>
  <c r="BE294" i="2"/>
  <c r="BE292" i="2"/>
  <c r="BE290" i="2"/>
  <c r="BE288" i="2"/>
  <c r="BE286" i="2"/>
  <c r="BE284" i="2"/>
  <c r="BE282" i="2"/>
  <c r="BE280" i="2"/>
  <c r="BE278" i="2"/>
  <c r="BE276" i="2"/>
  <c r="BE274" i="2"/>
  <c r="BE272" i="2"/>
  <c r="BE270" i="2"/>
  <c r="BE268" i="2"/>
  <c r="BE266" i="2"/>
  <c r="BE264" i="2"/>
  <c r="BE262" i="2"/>
  <c r="BE260" i="2"/>
  <c r="BE258" i="2"/>
  <c r="BE255" i="2"/>
  <c r="BE253" i="2"/>
  <c r="BE93" i="2"/>
  <c r="BE91" i="2"/>
  <c r="BE89" i="2"/>
  <c r="BE87" i="2"/>
  <c r="BE85" i="2"/>
  <c r="BE83" i="2"/>
  <c r="BE81" i="2"/>
  <c r="BE79" i="2"/>
  <c r="BE77" i="2"/>
  <c r="BE75" i="2"/>
  <c r="BE73" i="2"/>
  <c r="BE71" i="2"/>
  <c r="BE69" i="2"/>
  <c r="BE67" i="2"/>
  <c r="BE65" i="2"/>
  <c r="BE63" i="2"/>
  <c r="BE61" i="2"/>
  <c r="BE59" i="2"/>
  <c r="BE57" i="2"/>
  <c r="BE55" i="2"/>
  <c r="BE53" i="2"/>
  <c r="BE51" i="2"/>
  <c r="BE49" i="2"/>
  <c r="BE47" i="2"/>
  <c r="BE45" i="2"/>
  <c r="BE42" i="2"/>
  <c r="BE40" i="2"/>
  <c r="BE38" i="2"/>
  <c r="BE36" i="2"/>
  <c r="BE34" i="2"/>
  <c r="BE32" i="2"/>
  <c r="BE30" i="2"/>
  <c r="BE5" i="2"/>
  <c r="AS1424" i="2"/>
  <c r="AS1422" i="2"/>
  <c r="AS1420" i="2"/>
  <c r="AS1418" i="2"/>
  <c r="AS1416" i="2"/>
  <c r="AS1414" i="2"/>
  <c r="AS1412" i="2"/>
  <c r="AS1410" i="2"/>
  <c r="AS1408" i="2"/>
  <c r="AS1406" i="2"/>
  <c r="AS1404" i="2"/>
  <c r="AS1280" i="2"/>
  <c r="AS1278" i="2"/>
  <c r="AS1266" i="2"/>
  <c r="AS1051" i="2"/>
  <c r="AS1049" i="2"/>
  <c r="AS1047" i="2"/>
  <c r="AS1045" i="2"/>
  <c r="AS1043" i="2"/>
  <c r="AS1041" i="2"/>
  <c r="AS1039" i="2"/>
  <c r="AS1037" i="2"/>
  <c r="AS1035" i="2"/>
  <c r="AS1033" i="2"/>
  <c r="AS1031" i="2"/>
  <c r="AS1029" i="2"/>
  <c r="AS1027" i="2"/>
  <c r="AS1025" i="2"/>
  <c r="AS1023" i="2"/>
  <c r="AS1021" i="2"/>
  <c r="AS1019" i="2"/>
  <c r="AS1017" i="2"/>
  <c r="AS1015" i="2"/>
  <c r="AS1013" i="2"/>
  <c r="AS1011" i="2"/>
  <c r="AS1009" i="2"/>
  <c r="AS1007" i="2"/>
  <c r="AS1005" i="2"/>
  <c r="AS1003" i="2"/>
  <c r="AS1001" i="2"/>
  <c r="AS999" i="2"/>
  <c r="AS993" i="2"/>
  <c r="AS991" i="2"/>
  <c r="AS989" i="2"/>
  <c r="AS987" i="2"/>
  <c r="AS985" i="2"/>
  <c r="AS983" i="2"/>
  <c r="AS979" i="2"/>
  <c r="AS969" i="2"/>
  <c r="AS967" i="2"/>
  <c r="AS965" i="2"/>
  <c r="AS963" i="2"/>
  <c r="AS961" i="2"/>
  <c r="AS959" i="2"/>
  <c r="AS957" i="2"/>
  <c r="AS955" i="2"/>
  <c r="AS953" i="2"/>
  <c r="AS951" i="2"/>
  <c r="AS949" i="2"/>
  <c r="AS947" i="2"/>
  <c r="AS943" i="2"/>
  <c r="AS941" i="2"/>
  <c r="AS939" i="2"/>
  <c r="AS937" i="2"/>
  <c r="AS935" i="2"/>
  <c r="AS927" i="2"/>
  <c r="AS925" i="2"/>
  <c r="AS923" i="2"/>
  <c r="AS921" i="2"/>
  <c r="AS919" i="2"/>
  <c r="AS917" i="2"/>
  <c r="AS915" i="2"/>
  <c r="AS913" i="2"/>
  <c r="AS911" i="2"/>
  <c r="AS909" i="2"/>
  <c r="AS907" i="2"/>
  <c r="AS905" i="2"/>
  <c r="AS903" i="2"/>
  <c r="AS897" i="2"/>
  <c r="AS895" i="2"/>
  <c r="AS885" i="2"/>
  <c r="AS883" i="2"/>
  <c r="AS881" i="2"/>
  <c r="AS879" i="2"/>
  <c r="AS877" i="2"/>
  <c r="AS875" i="2"/>
  <c r="AS869" i="2"/>
  <c r="AS867" i="2"/>
  <c r="AS859" i="2"/>
  <c r="AS857" i="2"/>
  <c r="AS855" i="2"/>
  <c r="AS853" i="2"/>
  <c r="AS849" i="2"/>
  <c r="AS837" i="2"/>
  <c r="AS835" i="2"/>
  <c r="AS833" i="2"/>
  <c r="AS831" i="2"/>
  <c r="AS829" i="2"/>
  <c r="AS827" i="2"/>
  <c r="AS825" i="2"/>
  <c r="AS823" i="2"/>
  <c r="AS819" i="2"/>
  <c r="AS817" i="2"/>
  <c r="AS815" i="2"/>
  <c r="AS813" i="2"/>
  <c r="AS789" i="2"/>
  <c r="AS787" i="2"/>
  <c r="AS785" i="2"/>
  <c r="AS783" i="2"/>
  <c r="AS781" i="2"/>
  <c r="AS779" i="2"/>
  <c r="AS777" i="2"/>
  <c r="AS775" i="2"/>
  <c r="AS773" i="2"/>
  <c r="AS771" i="2"/>
  <c r="AS769" i="2"/>
  <c r="AS767" i="2"/>
  <c r="AS765" i="2"/>
  <c r="AS763" i="2"/>
  <c r="AS761" i="2"/>
  <c r="AS759" i="2"/>
  <c r="AS757" i="2"/>
  <c r="AS755" i="2"/>
  <c r="AS753" i="2"/>
  <c r="AS751" i="2"/>
  <c r="AS749" i="2"/>
  <c r="AS747" i="2"/>
  <c r="AS745" i="2"/>
  <c r="AS743" i="2"/>
  <c r="AS741" i="2"/>
  <c r="AS739" i="2"/>
  <c r="AS737" i="2"/>
  <c r="AS735" i="2"/>
  <c r="AS733" i="2"/>
  <c r="AS731" i="2"/>
  <c r="AS729" i="2"/>
  <c r="AS727" i="2"/>
  <c r="AS725" i="2"/>
  <c r="AS723" i="2"/>
  <c r="AS721" i="2"/>
  <c r="AS719" i="2"/>
  <c r="AS717" i="2"/>
  <c r="AS715" i="2"/>
  <c r="AS713" i="2"/>
  <c r="AS711" i="2"/>
  <c r="AS709" i="2"/>
  <c r="AS707" i="2"/>
  <c r="AS705" i="2"/>
  <c r="AS701" i="2"/>
  <c r="AS699" i="2"/>
  <c r="AS697" i="2"/>
  <c r="AS695" i="2"/>
  <c r="AS693" i="2"/>
  <c r="AS691" i="2"/>
  <c r="AS689" i="2"/>
  <c r="AS687" i="2"/>
  <c r="AS685" i="2"/>
  <c r="AS683" i="2"/>
  <c r="AS681" i="2"/>
  <c r="AS679" i="2"/>
  <c r="AS677" i="2"/>
  <c r="AS671" i="2"/>
  <c r="AS669" i="2"/>
  <c r="AS667" i="2"/>
  <c r="AS665" i="2"/>
  <c r="AS663" i="2"/>
  <c r="AS661" i="2"/>
  <c r="AS659" i="2"/>
  <c r="AS42" i="2"/>
  <c r="AS40" i="2"/>
  <c r="AS38" i="2"/>
  <c r="AS36" i="2"/>
  <c r="AS34" i="2"/>
  <c r="AS32" i="2"/>
  <c r="AS30" i="2"/>
  <c r="AS5" i="2"/>
  <c r="AX1424" i="2"/>
  <c r="AX1422" i="2"/>
  <c r="AX1420" i="2"/>
  <c r="AX1418" i="2"/>
  <c r="AX1416" i="2"/>
  <c r="AX1414" i="2"/>
  <c r="AX1412" i="2"/>
  <c r="AX1410" i="2"/>
  <c r="AX1408" i="2"/>
  <c r="AX1406" i="2"/>
  <c r="AX1404" i="2"/>
  <c r="AX1280" i="2"/>
  <c r="AX1278" i="2"/>
  <c r="AX1266" i="2"/>
  <c r="AX1051" i="2"/>
  <c r="AX1049" i="2"/>
  <c r="AX1047" i="2"/>
  <c r="AX1045" i="2"/>
  <c r="AX1043" i="2"/>
  <c r="AX1041" i="2"/>
  <c r="AX1039" i="2"/>
  <c r="AX1037" i="2"/>
  <c r="AX1035" i="2"/>
  <c r="AX1033" i="2"/>
  <c r="AX1031" i="2"/>
  <c r="AX1029" i="2"/>
  <c r="AX1027" i="2"/>
  <c r="AX1025" i="2"/>
  <c r="AX1023" i="2"/>
  <c r="AX1021" i="2"/>
  <c r="AX1019" i="2"/>
  <c r="AX1017" i="2"/>
  <c r="AX1015" i="2"/>
  <c r="AX1013" i="2"/>
  <c r="AX1011" i="2"/>
  <c r="AX1009" i="2"/>
  <c r="AX1007" i="2"/>
  <c r="AX1005" i="2"/>
  <c r="AX1003" i="2"/>
  <c r="AX1001" i="2"/>
  <c r="AX999" i="2"/>
  <c r="AX993" i="2"/>
  <c r="AX991" i="2"/>
  <c r="AX989" i="2"/>
  <c r="AX987" i="2"/>
  <c r="AX985" i="2"/>
  <c r="AX983" i="2"/>
  <c r="AX979" i="2"/>
  <c r="AX969" i="2"/>
  <c r="AX967" i="2"/>
  <c r="AX965" i="2"/>
  <c r="AX963" i="2"/>
  <c r="AX961" i="2"/>
  <c r="AX959" i="2"/>
  <c r="AX957" i="2"/>
  <c r="AX955" i="2"/>
  <c r="AX953" i="2"/>
  <c r="AX951" i="2"/>
  <c r="AX949" i="2"/>
  <c r="AX947" i="2"/>
  <c r="AX943" i="2"/>
  <c r="AX941" i="2"/>
  <c r="AX939" i="2"/>
  <c r="AX937" i="2"/>
  <c r="AX935" i="2"/>
  <c r="AX927" i="2"/>
  <c r="AX925" i="2"/>
  <c r="AX923" i="2"/>
  <c r="AX921" i="2"/>
  <c r="AX919" i="2"/>
  <c r="AX917" i="2"/>
  <c r="AX915" i="2"/>
  <c r="AX913" i="2"/>
  <c r="AX911" i="2"/>
  <c r="AX909" i="2"/>
  <c r="AX907" i="2"/>
  <c r="AX905" i="2"/>
  <c r="AX903" i="2"/>
  <c r="AX897" i="2"/>
  <c r="AX895" i="2"/>
  <c r="AX885" i="2"/>
  <c r="AX883" i="2"/>
  <c r="AX881" i="2"/>
  <c r="AX879" i="2"/>
  <c r="AX877" i="2"/>
  <c r="AX875" i="2"/>
  <c r="AX869" i="2"/>
  <c r="AX867" i="2"/>
  <c r="AX859" i="2"/>
  <c r="AX857" i="2"/>
  <c r="AX855" i="2"/>
  <c r="AX853" i="2"/>
  <c r="AX849" i="2"/>
  <c r="AX837" i="2"/>
  <c r="AX835" i="2"/>
  <c r="AX833" i="2"/>
  <c r="AX831" i="2"/>
  <c r="AX829" i="2"/>
  <c r="AX827" i="2"/>
  <c r="AX825" i="2"/>
  <c r="AX823" i="2"/>
  <c r="AX819" i="2"/>
  <c r="AX817" i="2"/>
  <c r="AX815" i="2"/>
  <c r="AX813" i="2"/>
  <c r="AX789" i="2"/>
  <c r="AX787" i="2"/>
  <c r="AX785" i="2"/>
  <c r="AX783" i="2"/>
  <c r="AX781" i="2"/>
  <c r="AX779" i="2"/>
  <c r="AX777" i="2"/>
  <c r="AX775" i="2"/>
  <c r="AX773" i="2"/>
  <c r="AX771" i="2"/>
  <c r="AX769" i="2"/>
  <c r="AX767" i="2"/>
  <c r="AX765" i="2"/>
  <c r="AX763" i="2"/>
  <c r="AX761" i="2"/>
  <c r="AX759" i="2"/>
  <c r="AX757" i="2"/>
  <c r="AX755" i="2"/>
  <c r="AX753" i="2"/>
  <c r="AX751" i="2"/>
  <c r="AX749" i="2"/>
  <c r="AX747" i="2"/>
  <c r="AX745" i="2"/>
  <c r="AX743" i="2"/>
  <c r="AX741" i="2"/>
  <c r="AX739" i="2"/>
  <c r="AX737" i="2"/>
  <c r="AX735" i="2"/>
  <c r="AX733" i="2"/>
  <c r="AX731" i="2"/>
  <c r="AX729" i="2"/>
  <c r="AX727" i="2"/>
  <c r="AX725" i="2"/>
  <c r="AX723" i="2"/>
  <c r="AX721" i="2"/>
  <c r="AX719" i="2"/>
  <c r="AX717" i="2"/>
  <c r="AX715" i="2"/>
  <c r="AX713" i="2"/>
  <c r="AX711" i="2"/>
  <c r="AX709" i="2"/>
  <c r="AX707" i="2"/>
  <c r="AX705" i="2"/>
  <c r="AX701" i="2"/>
  <c r="AX699" i="2"/>
  <c r="AX697" i="2"/>
  <c r="AX695" i="2"/>
  <c r="AX693" i="2"/>
  <c r="AX691" i="2"/>
  <c r="AX689" i="2"/>
  <c r="AX687" i="2"/>
  <c r="AX685" i="2"/>
  <c r="AX683" i="2"/>
  <c r="AX681" i="2"/>
  <c r="AX679" i="2"/>
  <c r="AX677" i="2"/>
  <c r="AX671" i="2"/>
  <c r="AX669" i="2"/>
  <c r="AX667" i="2"/>
  <c r="AX665" i="2"/>
  <c r="AX663" i="2"/>
  <c r="AX661" i="2"/>
  <c r="AX659" i="2"/>
  <c r="AX42" i="2"/>
  <c r="AX40" i="2"/>
  <c r="AX38" i="2"/>
  <c r="AX36" i="2"/>
  <c r="AX34" i="2"/>
  <c r="AX32" i="2"/>
  <c r="AX30" i="2"/>
  <c r="AX5" i="2"/>
  <c r="BH255" i="2"/>
  <c r="BG255" i="2"/>
  <c r="BD255" i="2"/>
  <c r="BC255" i="2"/>
  <c r="BA255" i="2"/>
  <c r="AZ255" i="2"/>
  <c r="BH253" i="2"/>
  <c r="BG253" i="2"/>
  <c r="BD253" i="2"/>
  <c r="BC253" i="2"/>
  <c r="BA253" i="2"/>
  <c r="AZ253" i="2"/>
  <c r="BH306" i="2"/>
  <c r="BG306" i="2"/>
  <c r="BD306" i="2"/>
  <c r="BC306" i="2"/>
  <c r="BA306" i="2"/>
  <c r="AZ306" i="2"/>
  <c r="BH304" i="2"/>
  <c r="BG304" i="2"/>
  <c r="BD304" i="2"/>
  <c r="BC304" i="2"/>
  <c r="BA304" i="2"/>
  <c r="AZ304" i="2"/>
  <c r="BH302" i="2"/>
  <c r="BG302" i="2"/>
  <c r="BD302" i="2"/>
  <c r="BC302" i="2"/>
  <c r="BA302" i="2"/>
  <c r="AZ302" i="2"/>
  <c r="BH300" i="2"/>
  <c r="BG300" i="2"/>
  <c r="BD300" i="2"/>
  <c r="BC300" i="2"/>
  <c r="BA300" i="2"/>
  <c r="AZ300" i="2"/>
  <c r="BH298" i="2"/>
  <c r="BG298" i="2"/>
  <c r="BD298" i="2"/>
  <c r="BC298" i="2"/>
  <c r="BA298" i="2"/>
  <c r="AZ298" i="2"/>
  <c r="BH1043" i="2"/>
  <c r="BG1043" i="2"/>
  <c r="BD1043" i="2"/>
  <c r="BC1043" i="2"/>
  <c r="BA1043" i="2"/>
  <c r="AZ1043" i="2"/>
  <c r="AW1043" i="2"/>
  <c r="AV1043" i="2"/>
  <c r="AU1043" i="2"/>
  <c r="AT1043" i="2"/>
  <c r="AR1043" i="2"/>
  <c r="AQ1043" i="2"/>
  <c r="AP1043" i="2"/>
  <c r="AO1043" i="2"/>
  <c r="AN1043" i="2"/>
  <c r="AL1043" i="2"/>
  <c r="AK1043" i="2"/>
  <c r="AI1043" i="2"/>
  <c r="AH1043" i="2"/>
  <c r="AG1043" i="2"/>
  <c r="AF1043" i="2"/>
  <c r="AE1043" i="2"/>
  <c r="AD1043" i="2"/>
  <c r="AC1043" i="2"/>
  <c r="AB1043" i="2"/>
  <c r="Z1043" i="2"/>
  <c r="Y1043" i="2"/>
  <c r="X1043" i="2"/>
  <c r="V1043" i="2"/>
  <c r="U1043" i="2"/>
  <c r="T1043" i="2"/>
  <c r="S1043" i="2"/>
  <c r="R1043" i="2"/>
  <c r="Q1043" i="2"/>
  <c r="O1043" i="2"/>
  <c r="N1043" i="2"/>
  <c r="M1043" i="2"/>
  <c r="M1045" i="2"/>
  <c r="N1045" i="2"/>
  <c r="O1045" i="2"/>
  <c r="Q1045" i="2"/>
  <c r="R1045" i="2"/>
  <c r="S1045" i="2"/>
  <c r="T1045" i="2"/>
  <c r="U1045" i="2"/>
  <c r="V1045" i="2"/>
  <c r="X1045" i="2"/>
  <c r="Y1045" i="2"/>
  <c r="Z1045" i="2"/>
  <c r="AB1045" i="2"/>
  <c r="AC1045" i="2"/>
  <c r="AD1045" i="2"/>
  <c r="AE1045" i="2"/>
  <c r="AF1045" i="2"/>
  <c r="AG1045" i="2"/>
  <c r="AH1045" i="2"/>
  <c r="AI1045" i="2"/>
  <c r="AK1045" i="2"/>
  <c r="AL1045" i="2"/>
  <c r="AN1045" i="2"/>
  <c r="AO1045" i="2"/>
  <c r="AP1045" i="2"/>
  <c r="AQ1045" i="2"/>
  <c r="AR1045" i="2"/>
  <c r="AT1045" i="2"/>
  <c r="AU1045" i="2"/>
  <c r="AV1045" i="2"/>
  <c r="AW1045" i="2"/>
  <c r="AZ1045" i="2"/>
  <c r="BA1045" i="2"/>
  <c r="BC1045" i="2"/>
  <c r="BD1045" i="2"/>
  <c r="BG1045" i="2"/>
  <c r="BH1045" i="2"/>
  <c r="BH1039" i="2"/>
  <c r="BG1039" i="2"/>
  <c r="BD1039" i="2"/>
  <c r="BC1039" i="2"/>
  <c r="BA1039" i="2"/>
  <c r="AZ1039" i="2"/>
  <c r="AW1039" i="2"/>
  <c r="AV1039" i="2"/>
  <c r="AU1039" i="2"/>
  <c r="AT1039" i="2"/>
  <c r="AR1039" i="2"/>
  <c r="AQ1039" i="2"/>
  <c r="AP1039" i="2"/>
  <c r="AO1039" i="2"/>
  <c r="AN1039" i="2"/>
  <c r="AL1039" i="2"/>
  <c r="AK1039" i="2"/>
  <c r="AI1039" i="2"/>
  <c r="AH1039" i="2"/>
  <c r="AG1039" i="2"/>
  <c r="AF1039" i="2"/>
  <c r="AE1039" i="2"/>
  <c r="AD1039" i="2"/>
  <c r="AC1039" i="2"/>
  <c r="AB1039" i="2"/>
  <c r="Z1039" i="2"/>
  <c r="Y1039" i="2"/>
  <c r="X1039" i="2"/>
  <c r="V1039" i="2"/>
  <c r="U1039" i="2"/>
  <c r="T1039" i="2"/>
  <c r="S1039" i="2"/>
  <c r="R1039" i="2"/>
  <c r="Q1039" i="2"/>
  <c r="O1039" i="2"/>
  <c r="N1039" i="2"/>
  <c r="M1039" i="2"/>
  <c r="BH1031" i="2"/>
  <c r="BG1031" i="2"/>
  <c r="BD1031" i="2"/>
  <c r="BC1031" i="2"/>
  <c r="BA1031" i="2"/>
  <c r="AZ1031" i="2"/>
  <c r="AW1031" i="2"/>
  <c r="AV1031" i="2"/>
  <c r="AU1031" i="2"/>
  <c r="AT1031" i="2"/>
  <c r="AR1031" i="2"/>
  <c r="AQ1031" i="2"/>
  <c r="AP1031" i="2"/>
  <c r="AO1031" i="2"/>
  <c r="AN1031" i="2"/>
  <c r="AL1031" i="2"/>
  <c r="AK1031" i="2"/>
  <c r="AI1031" i="2"/>
  <c r="AH1031" i="2"/>
  <c r="AG1031" i="2"/>
  <c r="AF1031" i="2"/>
  <c r="AE1031" i="2"/>
  <c r="AD1031" i="2"/>
  <c r="AC1031" i="2"/>
  <c r="AB1031" i="2"/>
  <c r="Z1031" i="2"/>
  <c r="Y1031" i="2"/>
  <c r="X1031" i="2"/>
  <c r="V1031" i="2"/>
  <c r="U1031" i="2"/>
  <c r="T1031" i="2"/>
  <c r="S1031" i="2"/>
  <c r="R1031" i="2"/>
  <c r="Q1031" i="2"/>
  <c r="O1031" i="2"/>
  <c r="N1031" i="2"/>
  <c r="M1031" i="2"/>
  <c r="BH454" i="2"/>
  <c r="BG454" i="2"/>
  <c r="BD454" i="2"/>
  <c r="BC454" i="2"/>
  <c r="BA454" i="2"/>
  <c r="AZ454" i="2"/>
  <c r="BH1041" i="2"/>
  <c r="BG1041" i="2"/>
  <c r="BD1041" i="2"/>
  <c r="BC1041" i="2"/>
  <c r="BA1041" i="2"/>
  <c r="AZ1041" i="2"/>
  <c r="AW1041" i="2"/>
  <c r="AV1041" i="2"/>
  <c r="AU1041" i="2"/>
  <c r="AT1041" i="2"/>
  <c r="AR1041" i="2"/>
  <c r="AQ1041" i="2"/>
  <c r="AP1041" i="2"/>
  <c r="AO1041" i="2"/>
  <c r="AN1041" i="2"/>
  <c r="AL1041" i="2"/>
  <c r="AK1041" i="2"/>
  <c r="AI1041" i="2"/>
  <c r="AH1041" i="2"/>
  <c r="AG1041" i="2"/>
  <c r="AF1041" i="2"/>
  <c r="AE1041" i="2"/>
  <c r="AD1041" i="2"/>
  <c r="AC1041" i="2"/>
  <c r="AB1041" i="2"/>
  <c r="Z1041" i="2"/>
  <c r="Y1041" i="2"/>
  <c r="X1041" i="2"/>
  <c r="V1041" i="2"/>
  <c r="U1041" i="2"/>
  <c r="T1041" i="2"/>
  <c r="S1041" i="2"/>
  <c r="R1041" i="2"/>
  <c r="Q1041" i="2"/>
  <c r="O1041" i="2"/>
  <c r="N1041" i="2"/>
  <c r="M1041" i="2"/>
  <c r="BH955" i="2"/>
  <c r="BG955" i="2"/>
  <c r="BD955" i="2"/>
  <c r="BC955" i="2"/>
  <c r="BA955" i="2"/>
  <c r="AZ955" i="2"/>
  <c r="AW955" i="2"/>
  <c r="AV955" i="2"/>
  <c r="AU955" i="2"/>
  <c r="AT955" i="2"/>
  <c r="AR955" i="2"/>
  <c r="AQ955" i="2"/>
  <c r="AP955" i="2"/>
  <c r="AO955" i="2"/>
  <c r="AN955" i="2"/>
  <c r="AL955" i="2"/>
  <c r="AK955" i="2"/>
  <c r="AI955" i="2"/>
  <c r="AH955" i="2"/>
  <c r="AG955" i="2"/>
  <c r="AF955" i="2"/>
  <c r="AE955" i="2"/>
  <c r="AD955" i="2"/>
  <c r="AC955" i="2"/>
  <c r="AB955" i="2"/>
  <c r="Z955" i="2"/>
  <c r="Y955" i="2"/>
  <c r="X955" i="2"/>
  <c r="V955" i="2"/>
  <c r="U955" i="2"/>
  <c r="T955" i="2"/>
  <c r="S955" i="2"/>
  <c r="R955" i="2"/>
  <c r="Q955" i="2"/>
  <c r="O955" i="2"/>
  <c r="N955" i="2"/>
  <c r="M955" i="2"/>
  <c r="BH979" i="2"/>
  <c r="BG979" i="2"/>
  <c r="BD979" i="2"/>
  <c r="BC979" i="2"/>
  <c r="BA979" i="2"/>
  <c r="AZ979" i="2"/>
  <c r="AW979" i="2"/>
  <c r="AV979" i="2"/>
  <c r="AU979" i="2"/>
  <c r="AT979" i="2"/>
  <c r="AR979" i="2"/>
  <c r="AQ979" i="2"/>
  <c r="AP979" i="2"/>
  <c r="AO979" i="2"/>
  <c r="AN979" i="2"/>
  <c r="AL979" i="2"/>
  <c r="AK979" i="2"/>
  <c r="AI979" i="2"/>
  <c r="AH979" i="2"/>
  <c r="AG979" i="2"/>
  <c r="AF979" i="2"/>
  <c r="AE979" i="2"/>
  <c r="AD979" i="2"/>
  <c r="AC979" i="2"/>
  <c r="AB979" i="2"/>
  <c r="Z979" i="2"/>
  <c r="Y979" i="2"/>
  <c r="X979" i="2"/>
  <c r="V979" i="2"/>
  <c r="U979" i="2"/>
  <c r="T979" i="2"/>
  <c r="S979" i="2"/>
  <c r="R979" i="2"/>
  <c r="Q979" i="2"/>
  <c r="O979" i="2"/>
  <c r="N979" i="2"/>
  <c r="M979" i="2"/>
  <c r="BH849" i="2"/>
  <c r="BG849" i="2"/>
  <c r="BD849" i="2"/>
  <c r="BC849" i="2"/>
  <c r="BA849" i="2"/>
  <c r="AZ849" i="2"/>
  <c r="AW849" i="2"/>
  <c r="AV849" i="2"/>
  <c r="AU849" i="2"/>
  <c r="AT849" i="2"/>
  <c r="AR849" i="2"/>
  <c r="AQ849" i="2"/>
  <c r="AP849" i="2"/>
  <c r="AO849" i="2"/>
  <c r="AN849" i="2"/>
  <c r="AL849" i="2"/>
  <c r="AK849" i="2"/>
  <c r="AI849" i="2"/>
  <c r="AH849" i="2"/>
  <c r="AG849" i="2"/>
  <c r="AF849" i="2"/>
  <c r="AE849" i="2"/>
  <c r="AD849" i="2"/>
  <c r="AC849" i="2"/>
  <c r="AB849" i="2"/>
  <c r="Z849" i="2"/>
  <c r="Y849" i="2"/>
  <c r="X849" i="2"/>
  <c r="V849" i="2"/>
  <c r="U849" i="2"/>
  <c r="T849" i="2"/>
  <c r="S849" i="2"/>
  <c r="R849" i="2"/>
  <c r="Q849" i="2"/>
  <c r="O849" i="2"/>
  <c r="N849" i="2"/>
  <c r="M849" i="2"/>
  <c r="BH1051" i="2"/>
  <c r="BG1051" i="2"/>
  <c r="BD1051" i="2"/>
  <c r="BC1051" i="2"/>
  <c r="BA1051" i="2"/>
  <c r="AZ1051" i="2"/>
  <c r="AW1051" i="2"/>
  <c r="AV1051" i="2"/>
  <c r="AU1051" i="2"/>
  <c r="AT1051" i="2"/>
  <c r="AR1051" i="2"/>
  <c r="AQ1051" i="2"/>
  <c r="AP1051" i="2"/>
  <c r="AO1051" i="2"/>
  <c r="AN1051" i="2"/>
  <c r="AL1051" i="2"/>
  <c r="AK1051" i="2"/>
  <c r="AI1051" i="2"/>
  <c r="AH1051" i="2"/>
  <c r="AG1051" i="2"/>
  <c r="AF1051" i="2"/>
  <c r="AE1051" i="2"/>
  <c r="AD1051" i="2"/>
  <c r="AC1051" i="2"/>
  <c r="AB1051" i="2"/>
  <c r="Z1051" i="2"/>
  <c r="Y1051" i="2"/>
  <c r="X1051" i="2"/>
  <c r="V1051" i="2"/>
  <c r="U1051" i="2"/>
  <c r="T1051" i="2"/>
  <c r="S1051" i="2"/>
  <c r="R1051" i="2"/>
  <c r="Q1051" i="2"/>
  <c r="O1051" i="2"/>
  <c r="N1051" i="2"/>
  <c r="M1051" i="2"/>
  <c r="BH1049" i="2"/>
  <c r="BG1049" i="2"/>
  <c r="BD1049" i="2"/>
  <c r="BC1049" i="2"/>
  <c r="BA1049" i="2"/>
  <c r="AZ1049" i="2"/>
  <c r="AW1049" i="2"/>
  <c r="AV1049" i="2"/>
  <c r="AU1049" i="2"/>
  <c r="AT1049" i="2"/>
  <c r="AR1049" i="2"/>
  <c r="AQ1049" i="2"/>
  <c r="AP1049" i="2"/>
  <c r="AO1049" i="2"/>
  <c r="AN1049" i="2"/>
  <c r="AL1049" i="2"/>
  <c r="AK1049" i="2"/>
  <c r="AI1049" i="2"/>
  <c r="AH1049" i="2"/>
  <c r="AG1049" i="2"/>
  <c r="AF1049" i="2"/>
  <c r="AE1049" i="2"/>
  <c r="AD1049" i="2"/>
  <c r="AC1049" i="2"/>
  <c r="AB1049" i="2"/>
  <c r="Z1049" i="2"/>
  <c r="Y1049" i="2"/>
  <c r="X1049" i="2"/>
  <c r="V1049" i="2"/>
  <c r="U1049" i="2"/>
  <c r="T1049" i="2"/>
  <c r="S1049" i="2"/>
  <c r="R1049" i="2"/>
  <c r="Q1049" i="2"/>
  <c r="O1049" i="2"/>
  <c r="N1049" i="2"/>
  <c r="M1049" i="2"/>
  <c r="BH1047" i="2"/>
  <c r="BG1047" i="2"/>
  <c r="BD1047" i="2"/>
  <c r="BC1047" i="2"/>
  <c r="BA1047" i="2"/>
  <c r="AZ1047" i="2"/>
  <c r="AW1047" i="2"/>
  <c r="AV1047" i="2"/>
  <c r="AU1047" i="2"/>
  <c r="AT1047" i="2"/>
  <c r="AR1047" i="2"/>
  <c r="AQ1047" i="2"/>
  <c r="AP1047" i="2"/>
  <c r="AO1047" i="2"/>
  <c r="AN1047" i="2"/>
  <c r="AL1047" i="2"/>
  <c r="AK1047" i="2"/>
  <c r="AI1047" i="2"/>
  <c r="AH1047" i="2"/>
  <c r="AG1047" i="2"/>
  <c r="AF1047" i="2"/>
  <c r="AE1047" i="2"/>
  <c r="AD1047" i="2"/>
  <c r="AC1047" i="2"/>
  <c r="AB1047" i="2"/>
  <c r="Z1047" i="2"/>
  <c r="Y1047" i="2"/>
  <c r="X1047" i="2"/>
  <c r="V1047" i="2"/>
  <c r="U1047" i="2"/>
  <c r="T1047" i="2"/>
  <c r="S1047" i="2"/>
  <c r="R1047" i="2"/>
  <c r="Q1047" i="2"/>
  <c r="O1047" i="2"/>
  <c r="N1047" i="2"/>
  <c r="M1047" i="2"/>
  <c r="BH927" i="2"/>
  <c r="BG927" i="2"/>
  <c r="BD927" i="2"/>
  <c r="BC927" i="2"/>
  <c r="BA927" i="2"/>
  <c r="AZ927" i="2"/>
  <c r="AW927" i="2"/>
  <c r="AV927" i="2"/>
  <c r="AU927" i="2"/>
  <c r="AT927" i="2"/>
  <c r="AR927" i="2"/>
  <c r="AQ927" i="2"/>
  <c r="AP927" i="2"/>
  <c r="AO927" i="2"/>
  <c r="AN927" i="2"/>
  <c r="AL927" i="2"/>
  <c r="AK927" i="2"/>
  <c r="AI927" i="2"/>
  <c r="AH927" i="2"/>
  <c r="AG927" i="2"/>
  <c r="AF927" i="2"/>
  <c r="AE927" i="2"/>
  <c r="AD927" i="2"/>
  <c r="AC927" i="2"/>
  <c r="AB927" i="2"/>
  <c r="Z927" i="2"/>
  <c r="Y927" i="2"/>
  <c r="X927" i="2"/>
  <c r="V927" i="2"/>
  <c r="U927" i="2"/>
  <c r="T927" i="2"/>
  <c r="S927" i="2"/>
  <c r="R927" i="2"/>
  <c r="Q927" i="2"/>
  <c r="O927" i="2"/>
  <c r="N927" i="2"/>
  <c r="M927" i="2"/>
  <c r="BH925" i="2"/>
  <c r="BG925" i="2"/>
  <c r="BD925" i="2"/>
  <c r="BC925" i="2"/>
  <c r="BA925" i="2"/>
  <c r="AZ925" i="2"/>
  <c r="AW925" i="2"/>
  <c r="AV925" i="2"/>
  <c r="AU925" i="2"/>
  <c r="AT925" i="2"/>
  <c r="AR925" i="2"/>
  <c r="AQ925" i="2"/>
  <c r="AP925" i="2"/>
  <c r="AO925" i="2"/>
  <c r="AN925" i="2"/>
  <c r="AL925" i="2"/>
  <c r="AK925" i="2"/>
  <c r="AI925" i="2"/>
  <c r="AH925" i="2"/>
  <c r="AG925" i="2"/>
  <c r="AF925" i="2"/>
  <c r="AE925" i="2"/>
  <c r="AD925" i="2"/>
  <c r="AC925" i="2"/>
  <c r="AB925" i="2"/>
  <c r="Z925" i="2"/>
  <c r="Y925" i="2"/>
  <c r="X925" i="2"/>
  <c r="V925" i="2"/>
  <c r="U925" i="2"/>
  <c r="T925" i="2"/>
  <c r="S925" i="2"/>
  <c r="R925" i="2"/>
  <c r="Q925" i="2"/>
  <c r="O925" i="2"/>
  <c r="N925" i="2"/>
  <c r="M925" i="2"/>
  <c r="BH923" i="2"/>
  <c r="BG923" i="2"/>
  <c r="BD923" i="2"/>
  <c r="BC923" i="2"/>
  <c r="BA923" i="2"/>
  <c r="AZ923" i="2"/>
  <c r="AW923" i="2"/>
  <c r="AV923" i="2"/>
  <c r="AU923" i="2"/>
  <c r="AT923" i="2"/>
  <c r="AR923" i="2"/>
  <c r="AQ923" i="2"/>
  <c r="AP923" i="2"/>
  <c r="AO923" i="2"/>
  <c r="AN923" i="2"/>
  <c r="AL923" i="2"/>
  <c r="AK923" i="2"/>
  <c r="AI923" i="2"/>
  <c r="AH923" i="2"/>
  <c r="AG923" i="2"/>
  <c r="AF923" i="2"/>
  <c r="AE923" i="2"/>
  <c r="AD923" i="2"/>
  <c r="AC923" i="2"/>
  <c r="AB923" i="2"/>
  <c r="Z923" i="2"/>
  <c r="Y923" i="2"/>
  <c r="X923" i="2"/>
  <c r="V923" i="2"/>
  <c r="U923" i="2"/>
  <c r="T923" i="2"/>
  <c r="S923" i="2"/>
  <c r="R923" i="2"/>
  <c r="Q923" i="2"/>
  <c r="O923" i="2"/>
  <c r="N923" i="2"/>
  <c r="M923" i="2"/>
  <c r="BJ979" i="2"/>
  <c r="BH915" i="2"/>
  <c r="BG915" i="2"/>
  <c r="BD915" i="2"/>
  <c r="BC915" i="2"/>
  <c r="BA915" i="2"/>
  <c r="AZ915" i="2"/>
  <c r="AW915" i="2"/>
  <c r="AV915" i="2"/>
  <c r="AU915" i="2"/>
  <c r="AT915" i="2"/>
  <c r="AR915" i="2"/>
  <c r="AQ915" i="2"/>
  <c r="AP915" i="2"/>
  <c r="AO915" i="2"/>
  <c r="AN915" i="2"/>
  <c r="AL915" i="2"/>
  <c r="AK915" i="2"/>
  <c r="AI915" i="2"/>
  <c r="AH915" i="2"/>
  <c r="AG915" i="2"/>
  <c r="AF915" i="2"/>
  <c r="AE915" i="2"/>
  <c r="AD915" i="2"/>
  <c r="AC915" i="2"/>
  <c r="AB915" i="2"/>
  <c r="Z915" i="2"/>
  <c r="Y915" i="2"/>
  <c r="X915" i="2"/>
  <c r="V915" i="2"/>
  <c r="U915" i="2"/>
  <c r="T915" i="2"/>
  <c r="S915" i="2"/>
  <c r="R915" i="2"/>
  <c r="Q915" i="2"/>
  <c r="O915" i="2"/>
  <c r="N915" i="2"/>
  <c r="M915" i="2"/>
  <c r="BH911" i="2"/>
  <c r="BG911" i="2"/>
  <c r="BD911" i="2"/>
  <c r="BC911" i="2"/>
  <c r="BA911" i="2"/>
  <c r="AZ911" i="2"/>
  <c r="AW911" i="2"/>
  <c r="AV911" i="2"/>
  <c r="AU911" i="2"/>
  <c r="AT911" i="2"/>
  <c r="AR911" i="2"/>
  <c r="AQ911" i="2"/>
  <c r="AP911" i="2"/>
  <c r="AO911" i="2"/>
  <c r="AN911" i="2"/>
  <c r="AL911" i="2"/>
  <c r="AK911" i="2"/>
  <c r="AI911" i="2"/>
  <c r="AH911" i="2"/>
  <c r="AG911" i="2"/>
  <c r="AF911" i="2"/>
  <c r="AE911" i="2"/>
  <c r="AD911" i="2"/>
  <c r="AC911" i="2"/>
  <c r="AB911" i="2"/>
  <c r="Z911" i="2"/>
  <c r="Y911" i="2"/>
  <c r="X911" i="2"/>
  <c r="V911" i="2"/>
  <c r="U911" i="2"/>
  <c r="T911" i="2"/>
  <c r="S911" i="2"/>
  <c r="R911" i="2"/>
  <c r="Q911" i="2"/>
  <c r="O911" i="2"/>
  <c r="N911" i="2"/>
  <c r="M911" i="2"/>
  <c r="BH913" i="2"/>
  <c r="BG913" i="2"/>
  <c r="BD913" i="2"/>
  <c r="BC913" i="2"/>
  <c r="BA913" i="2"/>
  <c r="AZ913" i="2"/>
  <c r="AW913" i="2"/>
  <c r="AV913" i="2"/>
  <c r="AU913" i="2"/>
  <c r="AT913" i="2"/>
  <c r="AR913" i="2"/>
  <c r="AQ913" i="2"/>
  <c r="AP913" i="2"/>
  <c r="AO913" i="2"/>
  <c r="AN913" i="2"/>
  <c r="AL913" i="2"/>
  <c r="AK913" i="2"/>
  <c r="AI913" i="2"/>
  <c r="AH913" i="2"/>
  <c r="AG913" i="2"/>
  <c r="AF913" i="2"/>
  <c r="AE913" i="2"/>
  <c r="AD913" i="2"/>
  <c r="AC913" i="2"/>
  <c r="AB913" i="2"/>
  <c r="Z913" i="2"/>
  <c r="Y913" i="2"/>
  <c r="X913" i="2"/>
  <c r="V913" i="2"/>
  <c r="U913" i="2"/>
  <c r="T913" i="2"/>
  <c r="S913" i="2"/>
  <c r="R913" i="2"/>
  <c r="Q913" i="2"/>
  <c r="O913" i="2"/>
  <c r="N913" i="2"/>
  <c r="M913" i="2"/>
  <c r="BH87" i="2"/>
  <c r="BG87" i="2"/>
  <c r="BD87" i="2"/>
  <c r="BC87" i="2"/>
  <c r="BA87" i="2"/>
  <c r="AZ87" i="2"/>
  <c r="BH93" i="2"/>
  <c r="BG93" i="2"/>
  <c r="BD93" i="2"/>
  <c r="BC93" i="2"/>
  <c r="BA93" i="2"/>
  <c r="AZ93" i="2"/>
  <c r="BH89" i="2"/>
  <c r="BG89" i="2"/>
  <c r="BD89" i="2"/>
  <c r="BC89" i="2"/>
  <c r="BA89" i="2"/>
  <c r="AZ89" i="2"/>
  <c r="BH85" i="2"/>
  <c r="BG85" i="2"/>
  <c r="BD85" i="2"/>
  <c r="BC85" i="2"/>
  <c r="BA85" i="2"/>
  <c r="AZ85" i="2"/>
  <c r="BH91" i="2"/>
  <c r="BG91" i="2"/>
  <c r="BD91" i="2"/>
  <c r="BC91" i="2"/>
  <c r="BA91" i="2"/>
  <c r="AZ91" i="2"/>
  <c r="BH1037" i="2"/>
  <c r="BG1037" i="2"/>
  <c r="BD1037" i="2"/>
  <c r="BC1037" i="2"/>
  <c r="BA1037" i="2"/>
  <c r="AZ1037" i="2"/>
  <c r="AW1037" i="2"/>
  <c r="AV1037" i="2"/>
  <c r="AU1037" i="2"/>
  <c r="AT1037" i="2"/>
  <c r="AR1037" i="2"/>
  <c r="AQ1037" i="2"/>
  <c r="AP1037" i="2"/>
  <c r="AO1037" i="2"/>
  <c r="AN1037" i="2"/>
  <c r="AL1037" i="2"/>
  <c r="AK1037" i="2"/>
  <c r="AI1037" i="2"/>
  <c r="AH1037" i="2"/>
  <c r="AG1037" i="2"/>
  <c r="AF1037" i="2"/>
  <c r="AE1037" i="2"/>
  <c r="AD1037" i="2"/>
  <c r="AC1037" i="2"/>
  <c r="AB1037" i="2"/>
  <c r="Z1037" i="2"/>
  <c r="Y1037" i="2"/>
  <c r="X1037" i="2"/>
  <c r="V1037" i="2"/>
  <c r="U1037" i="2"/>
  <c r="T1037" i="2"/>
  <c r="S1037" i="2"/>
  <c r="R1037" i="2"/>
  <c r="Q1037" i="2"/>
  <c r="O1037" i="2"/>
  <c r="N1037" i="2"/>
  <c r="M1037" i="2"/>
  <c r="BH1035" i="2"/>
  <c r="BG1035" i="2"/>
  <c r="BD1035" i="2"/>
  <c r="BC1035" i="2"/>
  <c r="BA1035" i="2"/>
  <c r="AZ1035" i="2"/>
  <c r="AW1035" i="2"/>
  <c r="AV1035" i="2"/>
  <c r="AU1035" i="2"/>
  <c r="AT1035" i="2"/>
  <c r="AR1035" i="2"/>
  <c r="AQ1035" i="2"/>
  <c r="AP1035" i="2"/>
  <c r="AO1035" i="2"/>
  <c r="AN1035" i="2"/>
  <c r="AL1035" i="2"/>
  <c r="AK1035" i="2"/>
  <c r="AI1035" i="2"/>
  <c r="AH1035" i="2"/>
  <c r="AG1035" i="2"/>
  <c r="AF1035" i="2"/>
  <c r="AE1035" i="2"/>
  <c r="AD1035" i="2"/>
  <c r="AC1035" i="2"/>
  <c r="AB1035" i="2"/>
  <c r="Z1035" i="2"/>
  <c r="Y1035" i="2"/>
  <c r="X1035" i="2"/>
  <c r="V1035" i="2"/>
  <c r="U1035" i="2"/>
  <c r="T1035" i="2"/>
  <c r="S1035" i="2"/>
  <c r="R1035" i="2"/>
  <c r="Q1035" i="2"/>
  <c r="O1035" i="2"/>
  <c r="N1035" i="2"/>
  <c r="M1035" i="2"/>
  <c r="BH1033" i="2"/>
  <c r="BG1033" i="2"/>
  <c r="BD1033" i="2"/>
  <c r="BC1033" i="2"/>
  <c r="BA1033" i="2"/>
  <c r="AZ1033" i="2"/>
  <c r="AW1033" i="2"/>
  <c r="AV1033" i="2"/>
  <c r="AU1033" i="2"/>
  <c r="AT1033" i="2"/>
  <c r="AR1033" i="2"/>
  <c r="AQ1033" i="2"/>
  <c r="AP1033" i="2"/>
  <c r="AO1033" i="2"/>
  <c r="AN1033" i="2"/>
  <c r="AL1033" i="2"/>
  <c r="AK1033" i="2"/>
  <c r="AI1033" i="2"/>
  <c r="AH1033" i="2"/>
  <c r="AG1033" i="2"/>
  <c r="AF1033" i="2"/>
  <c r="AE1033" i="2"/>
  <c r="AD1033" i="2"/>
  <c r="AC1033" i="2"/>
  <c r="AB1033" i="2"/>
  <c r="Z1033" i="2"/>
  <c r="Y1033" i="2"/>
  <c r="X1033" i="2"/>
  <c r="V1033" i="2"/>
  <c r="U1033" i="2"/>
  <c r="T1033" i="2"/>
  <c r="S1033" i="2"/>
  <c r="R1033" i="2"/>
  <c r="Q1033" i="2"/>
  <c r="O1033" i="2"/>
  <c r="N1033" i="2"/>
  <c r="M1033" i="2"/>
  <c r="BH1011" i="2"/>
  <c r="BG1011" i="2"/>
  <c r="BD1011" i="2"/>
  <c r="BC1011" i="2"/>
  <c r="BA1011" i="2"/>
  <c r="AZ1011" i="2"/>
  <c r="AW1011" i="2"/>
  <c r="AV1011" i="2"/>
  <c r="AU1011" i="2"/>
  <c r="AT1011" i="2"/>
  <c r="AR1011" i="2"/>
  <c r="AQ1011" i="2"/>
  <c r="AP1011" i="2"/>
  <c r="AO1011" i="2"/>
  <c r="AN1011" i="2"/>
  <c r="AL1011" i="2"/>
  <c r="AK1011" i="2"/>
  <c r="AI1011" i="2"/>
  <c r="AH1011" i="2"/>
  <c r="AG1011" i="2"/>
  <c r="AF1011" i="2"/>
  <c r="AE1011" i="2"/>
  <c r="AD1011" i="2"/>
  <c r="AC1011" i="2"/>
  <c r="AB1011" i="2"/>
  <c r="Z1011" i="2"/>
  <c r="Y1011" i="2"/>
  <c r="X1011" i="2"/>
  <c r="V1011" i="2"/>
  <c r="U1011" i="2"/>
  <c r="T1011" i="2"/>
  <c r="S1011" i="2"/>
  <c r="R1011" i="2"/>
  <c r="Q1011" i="2"/>
  <c r="O1011" i="2"/>
  <c r="N1011" i="2"/>
  <c r="M1011" i="2"/>
  <c r="BH739" i="2"/>
  <c r="BG739" i="2"/>
  <c r="BD739" i="2"/>
  <c r="BC739" i="2"/>
  <c r="BA739" i="2"/>
  <c r="AZ739" i="2"/>
  <c r="AW739" i="2"/>
  <c r="AV739" i="2"/>
  <c r="AU739" i="2"/>
  <c r="AT739" i="2"/>
  <c r="AR739" i="2"/>
  <c r="AQ739" i="2"/>
  <c r="AP739" i="2"/>
  <c r="AO739" i="2"/>
  <c r="AN739" i="2"/>
  <c r="AL739" i="2"/>
  <c r="AK739" i="2"/>
  <c r="AI739" i="2"/>
  <c r="AH739" i="2"/>
  <c r="AG739" i="2"/>
  <c r="AF739" i="2"/>
  <c r="AE739" i="2"/>
  <c r="AD739" i="2"/>
  <c r="AC739" i="2"/>
  <c r="AB739" i="2"/>
  <c r="Z739" i="2"/>
  <c r="Y739" i="2"/>
  <c r="X739" i="2"/>
  <c r="V739" i="2"/>
  <c r="U739" i="2"/>
  <c r="T739" i="2"/>
  <c r="S739" i="2"/>
  <c r="R739" i="2"/>
  <c r="Q739" i="2"/>
  <c r="O739" i="2"/>
  <c r="N739" i="2"/>
  <c r="M739" i="2"/>
  <c r="BH737" i="2"/>
  <c r="BG737" i="2"/>
  <c r="BD737" i="2"/>
  <c r="BC737" i="2"/>
  <c r="BA737" i="2"/>
  <c r="AZ737" i="2"/>
  <c r="AW737" i="2"/>
  <c r="AV737" i="2"/>
  <c r="AU737" i="2"/>
  <c r="AT737" i="2"/>
  <c r="AR737" i="2"/>
  <c r="AQ737" i="2"/>
  <c r="AP737" i="2"/>
  <c r="AO737" i="2"/>
  <c r="AN737" i="2"/>
  <c r="AL737" i="2"/>
  <c r="AK737" i="2"/>
  <c r="AI737" i="2"/>
  <c r="AH737" i="2"/>
  <c r="AG737" i="2"/>
  <c r="AF737" i="2"/>
  <c r="AE737" i="2"/>
  <c r="AD737" i="2"/>
  <c r="AC737" i="2"/>
  <c r="AB737" i="2"/>
  <c r="Z737" i="2"/>
  <c r="Y737" i="2"/>
  <c r="X737" i="2"/>
  <c r="V737" i="2"/>
  <c r="U737" i="2"/>
  <c r="T737" i="2"/>
  <c r="S737" i="2"/>
  <c r="R737" i="2"/>
  <c r="Q737" i="2"/>
  <c r="O737" i="2"/>
  <c r="N737" i="2"/>
  <c r="M737" i="2"/>
  <c r="BH735" i="2"/>
  <c r="BG735" i="2"/>
  <c r="BD735" i="2"/>
  <c r="BC735" i="2"/>
  <c r="BA735" i="2"/>
  <c r="AZ735" i="2"/>
  <c r="AW735" i="2"/>
  <c r="AV735" i="2"/>
  <c r="AU735" i="2"/>
  <c r="AT735" i="2"/>
  <c r="AR735" i="2"/>
  <c r="AQ735" i="2"/>
  <c r="AP735" i="2"/>
  <c r="AO735" i="2"/>
  <c r="AN735" i="2"/>
  <c r="AL735" i="2"/>
  <c r="AK735" i="2"/>
  <c r="AI735" i="2"/>
  <c r="AH735" i="2"/>
  <c r="AG735" i="2"/>
  <c r="AF735" i="2"/>
  <c r="AE735" i="2"/>
  <c r="AD735" i="2"/>
  <c r="AC735" i="2"/>
  <c r="AB735" i="2"/>
  <c r="Z735" i="2"/>
  <c r="Y735" i="2"/>
  <c r="X735" i="2"/>
  <c r="V735" i="2"/>
  <c r="U735" i="2"/>
  <c r="T735" i="2"/>
  <c r="S735" i="2"/>
  <c r="R735" i="2"/>
  <c r="Q735" i="2"/>
  <c r="O735" i="2"/>
  <c r="N735" i="2"/>
  <c r="M735" i="2"/>
  <c r="BH731" i="2"/>
  <c r="BG731" i="2"/>
  <c r="BD731" i="2"/>
  <c r="BC731" i="2"/>
  <c r="BA731" i="2"/>
  <c r="AZ731" i="2"/>
  <c r="AW731" i="2"/>
  <c r="AV731" i="2"/>
  <c r="AU731" i="2"/>
  <c r="AT731" i="2"/>
  <c r="AR731" i="2"/>
  <c r="AQ731" i="2"/>
  <c r="AP731" i="2"/>
  <c r="AO731" i="2"/>
  <c r="AN731" i="2"/>
  <c r="AL731" i="2"/>
  <c r="AK731" i="2"/>
  <c r="AI731" i="2"/>
  <c r="AH731" i="2"/>
  <c r="AG731" i="2"/>
  <c r="AF731" i="2"/>
  <c r="AE731" i="2"/>
  <c r="AD731" i="2"/>
  <c r="AC731" i="2"/>
  <c r="AB731" i="2"/>
  <c r="Z731" i="2"/>
  <c r="Y731" i="2"/>
  <c r="X731" i="2"/>
  <c r="V731" i="2"/>
  <c r="U731" i="2"/>
  <c r="T731" i="2"/>
  <c r="S731" i="2"/>
  <c r="R731" i="2"/>
  <c r="Q731" i="2"/>
  <c r="O731" i="2"/>
  <c r="N731" i="2"/>
  <c r="M731" i="2"/>
  <c r="BH729" i="2"/>
  <c r="BG729" i="2"/>
  <c r="BD729" i="2"/>
  <c r="BC729" i="2"/>
  <c r="BA729" i="2"/>
  <c r="AZ729" i="2"/>
  <c r="AW729" i="2"/>
  <c r="AV729" i="2"/>
  <c r="AU729" i="2"/>
  <c r="AT729" i="2"/>
  <c r="AR729" i="2"/>
  <c r="AQ729" i="2"/>
  <c r="AP729" i="2"/>
  <c r="AO729" i="2"/>
  <c r="AN729" i="2"/>
  <c r="AL729" i="2"/>
  <c r="AK729" i="2"/>
  <c r="AI729" i="2"/>
  <c r="AH729" i="2"/>
  <c r="AG729" i="2"/>
  <c r="AF729" i="2"/>
  <c r="AE729" i="2"/>
  <c r="AD729" i="2"/>
  <c r="AC729" i="2"/>
  <c r="AB729" i="2"/>
  <c r="Z729" i="2"/>
  <c r="Y729" i="2"/>
  <c r="X729" i="2"/>
  <c r="V729" i="2"/>
  <c r="U729" i="2"/>
  <c r="T729" i="2"/>
  <c r="S729" i="2"/>
  <c r="R729" i="2"/>
  <c r="Q729" i="2"/>
  <c r="O729" i="2"/>
  <c r="N729" i="2"/>
  <c r="M729" i="2"/>
  <c r="BH727" i="2"/>
  <c r="BG727" i="2"/>
  <c r="BD727" i="2"/>
  <c r="BC727" i="2"/>
  <c r="BA727" i="2"/>
  <c r="AZ727" i="2"/>
  <c r="AW727" i="2"/>
  <c r="AV727" i="2"/>
  <c r="AU727" i="2"/>
  <c r="AT727" i="2"/>
  <c r="AR727" i="2"/>
  <c r="AQ727" i="2"/>
  <c r="AP727" i="2"/>
  <c r="AO727" i="2"/>
  <c r="AN727" i="2"/>
  <c r="AL727" i="2"/>
  <c r="AK727" i="2"/>
  <c r="AI727" i="2"/>
  <c r="AH727" i="2"/>
  <c r="AG727" i="2"/>
  <c r="AF727" i="2"/>
  <c r="AE727" i="2"/>
  <c r="AD727" i="2"/>
  <c r="AC727" i="2"/>
  <c r="AB727" i="2"/>
  <c r="Z727" i="2"/>
  <c r="Y727" i="2"/>
  <c r="X727" i="2"/>
  <c r="V727" i="2"/>
  <c r="U727" i="2"/>
  <c r="T727" i="2"/>
  <c r="S727" i="2"/>
  <c r="R727" i="2"/>
  <c r="Q727" i="2"/>
  <c r="O727" i="2"/>
  <c r="N727" i="2"/>
  <c r="M727" i="2"/>
  <c r="BH725" i="2"/>
  <c r="BG725" i="2"/>
  <c r="BD725" i="2"/>
  <c r="BC725" i="2"/>
  <c r="BA725" i="2"/>
  <c r="AZ725" i="2"/>
  <c r="AW725" i="2"/>
  <c r="AV725" i="2"/>
  <c r="AU725" i="2"/>
  <c r="AT725" i="2"/>
  <c r="AR725" i="2"/>
  <c r="AQ725" i="2"/>
  <c r="AP725" i="2"/>
  <c r="AO725" i="2"/>
  <c r="AN725" i="2"/>
  <c r="AL725" i="2"/>
  <c r="AK725" i="2"/>
  <c r="AI725" i="2"/>
  <c r="AH725" i="2"/>
  <c r="AG725" i="2"/>
  <c r="AF725" i="2"/>
  <c r="AE725" i="2"/>
  <c r="AD725" i="2"/>
  <c r="AC725" i="2"/>
  <c r="AB725" i="2"/>
  <c r="Z725" i="2"/>
  <c r="Y725" i="2"/>
  <c r="X725" i="2"/>
  <c r="V725" i="2"/>
  <c r="U725" i="2"/>
  <c r="T725" i="2"/>
  <c r="S725" i="2"/>
  <c r="R725" i="2"/>
  <c r="Q725" i="2"/>
  <c r="O725" i="2"/>
  <c r="N725" i="2"/>
  <c r="M725" i="2"/>
  <c r="BH723" i="2"/>
  <c r="BG723" i="2"/>
  <c r="BD723" i="2"/>
  <c r="BC723" i="2"/>
  <c r="BA723" i="2"/>
  <c r="AZ723" i="2"/>
  <c r="AW723" i="2"/>
  <c r="AV723" i="2"/>
  <c r="AU723" i="2"/>
  <c r="AT723" i="2"/>
  <c r="AR723" i="2"/>
  <c r="AQ723" i="2"/>
  <c r="AP723" i="2"/>
  <c r="AO723" i="2"/>
  <c r="AN723" i="2"/>
  <c r="AL723" i="2"/>
  <c r="AK723" i="2"/>
  <c r="AI723" i="2"/>
  <c r="AH723" i="2"/>
  <c r="AG723" i="2"/>
  <c r="AF723" i="2"/>
  <c r="AE723" i="2"/>
  <c r="AD723" i="2"/>
  <c r="AC723" i="2"/>
  <c r="AB723" i="2"/>
  <c r="Z723" i="2"/>
  <c r="Y723" i="2"/>
  <c r="X723" i="2"/>
  <c r="V723" i="2"/>
  <c r="U723" i="2"/>
  <c r="T723" i="2"/>
  <c r="S723" i="2"/>
  <c r="R723" i="2"/>
  <c r="Q723" i="2"/>
  <c r="O723" i="2"/>
  <c r="N723" i="2"/>
  <c r="M723" i="2"/>
  <c r="BH721" i="2"/>
  <c r="BG721" i="2"/>
  <c r="BD721" i="2"/>
  <c r="BC721" i="2"/>
  <c r="BA721" i="2"/>
  <c r="AZ721" i="2"/>
  <c r="AW721" i="2"/>
  <c r="AV721" i="2"/>
  <c r="AU721" i="2"/>
  <c r="AT721" i="2"/>
  <c r="AR721" i="2"/>
  <c r="AQ721" i="2"/>
  <c r="AP721" i="2"/>
  <c r="AO721" i="2"/>
  <c r="AN721" i="2"/>
  <c r="AL721" i="2"/>
  <c r="AK721" i="2"/>
  <c r="AI721" i="2"/>
  <c r="AH721" i="2"/>
  <c r="AG721" i="2"/>
  <c r="AF721" i="2"/>
  <c r="AE721" i="2"/>
  <c r="AD721" i="2"/>
  <c r="AC721" i="2"/>
  <c r="AB721" i="2"/>
  <c r="Z721" i="2"/>
  <c r="Y721" i="2"/>
  <c r="X721" i="2"/>
  <c r="V721" i="2"/>
  <c r="U721" i="2"/>
  <c r="T721" i="2"/>
  <c r="S721" i="2"/>
  <c r="R721" i="2"/>
  <c r="Q721" i="2"/>
  <c r="O721" i="2"/>
  <c r="N721" i="2"/>
  <c r="M721" i="2"/>
  <c r="BJ729" i="2"/>
  <c r="BH877" i="2"/>
  <c r="BG877" i="2"/>
  <c r="BD877" i="2"/>
  <c r="BC877" i="2"/>
  <c r="BA877" i="2"/>
  <c r="AZ877" i="2"/>
  <c r="AW877" i="2"/>
  <c r="AV877" i="2"/>
  <c r="AU877" i="2"/>
  <c r="AT877" i="2"/>
  <c r="AR877" i="2"/>
  <c r="AQ877" i="2"/>
  <c r="AP877" i="2"/>
  <c r="AO877" i="2"/>
  <c r="AN877" i="2"/>
  <c r="AL877" i="2"/>
  <c r="AK877" i="2"/>
  <c r="AI877" i="2"/>
  <c r="AH877" i="2"/>
  <c r="AG877" i="2"/>
  <c r="AF877" i="2"/>
  <c r="AE877" i="2"/>
  <c r="AD877" i="2"/>
  <c r="AC877" i="2"/>
  <c r="AB877" i="2"/>
  <c r="Z877" i="2"/>
  <c r="Y877" i="2"/>
  <c r="X877" i="2"/>
  <c r="V877" i="2"/>
  <c r="U877" i="2"/>
  <c r="T877" i="2"/>
  <c r="S877" i="2"/>
  <c r="R877" i="2"/>
  <c r="Q877" i="2"/>
  <c r="O877" i="2"/>
  <c r="N877" i="2"/>
  <c r="M877" i="2"/>
  <c r="BH831" i="2"/>
  <c r="BG831" i="2"/>
  <c r="BD831" i="2"/>
  <c r="BC831" i="2"/>
  <c r="BA831" i="2"/>
  <c r="AZ831" i="2"/>
  <c r="AW831" i="2"/>
  <c r="AV831" i="2"/>
  <c r="AU831" i="2"/>
  <c r="AT831" i="2"/>
  <c r="AR831" i="2"/>
  <c r="AQ831" i="2"/>
  <c r="AP831" i="2"/>
  <c r="AO831" i="2"/>
  <c r="AN831" i="2"/>
  <c r="AL831" i="2"/>
  <c r="AK831" i="2"/>
  <c r="AI831" i="2"/>
  <c r="AH831" i="2"/>
  <c r="AG831" i="2"/>
  <c r="AF831" i="2"/>
  <c r="AE831" i="2"/>
  <c r="AD831" i="2"/>
  <c r="AC831" i="2"/>
  <c r="AB831" i="2"/>
  <c r="Z831" i="2"/>
  <c r="Y831" i="2"/>
  <c r="X831" i="2"/>
  <c r="V831" i="2"/>
  <c r="U831" i="2"/>
  <c r="T831" i="2"/>
  <c r="S831" i="2"/>
  <c r="R831" i="2"/>
  <c r="Q831" i="2"/>
  <c r="O831" i="2"/>
  <c r="N831" i="2"/>
  <c r="M831" i="2"/>
  <c r="BH1021" i="2"/>
  <c r="BG1021" i="2"/>
  <c r="BD1021" i="2"/>
  <c r="BC1021" i="2"/>
  <c r="BA1021" i="2"/>
  <c r="AZ1021" i="2"/>
  <c r="AW1021" i="2"/>
  <c r="AV1021" i="2"/>
  <c r="AU1021" i="2"/>
  <c r="AT1021" i="2"/>
  <c r="AR1021" i="2"/>
  <c r="AQ1021" i="2"/>
  <c r="AP1021" i="2"/>
  <c r="AO1021" i="2"/>
  <c r="AN1021" i="2"/>
  <c r="AL1021" i="2"/>
  <c r="AK1021" i="2"/>
  <c r="AI1021" i="2"/>
  <c r="AH1021" i="2"/>
  <c r="AG1021" i="2"/>
  <c r="AF1021" i="2"/>
  <c r="AE1021" i="2"/>
  <c r="AD1021" i="2"/>
  <c r="AC1021" i="2"/>
  <c r="AB1021" i="2"/>
  <c r="Z1021" i="2"/>
  <c r="Y1021" i="2"/>
  <c r="X1021" i="2"/>
  <c r="V1021" i="2"/>
  <c r="U1021" i="2"/>
  <c r="T1021" i="2"/>
  <c r="S1021" i="2"/>
  <c r="R1021" i="2"/>
  <c r="Q1021" i="2"/>
  <c r="O1021" i="2"/>
  <c r="N1021" i="2"/>
  <c r="M1021" i="2"/>
  <c r="BH761" i="2"/>
  <c r="BG761" i="2"/>
  <c r="BD761" i="2"/>
  <c r="BC761" i="2"/>
  <c r="BA761" i="2"/>
  <c r="AZ761" i="2"/>
  <c r="AW761" i="2"/>
  <c r="AV761" i="2"/>
  <c r="AU761" i="2"/>
  <c r="AT761" i="2"/>
  <c r="AR761" i="2"/>
  <c r="AQ761" i="2"/>
  <c r="AP761" i="2"/>
  <c r="AO761" i="2"/>
  <c r="AN761" i="2"/>
  <c r="AL761" i="2"/>
  <c r="AK761" i="2"/>
  <c r="AI761" i="2"/>
  <c r="AH761" i="2"/>
  <c r="AG761" i="2"/>
  <c r="AF761" i="2"/>
  <c r="AE761" i="2"/>
  <c r="AD761" i="2"/>
  <c r="AC761" i="2"/>
  <c r="AB761" i="2"/>
  <c r="Z761" i="2"/>
  <c r="Y761" i="2"/>
  <c r="X761" i="2"/>
  <c r="V761" i="2"/>
  <c r="U761" i="2"/>
  <c r="T761" i="2"/>
  <c r="S761" i="2"/>
  <c r="R761" i="2"/>
  <c r="Q761" i="2"/>
  <c r="O761" i="2"/>
  <c r="N761" i="2"/>
  <c r="M761" i="2"/>
  <c r="BH701" i="2"/>
  <c r="BG701" i="2"/>
  <c r="BD701" i="2"/>
  <c r="BC701" i="2"/>
  <c r="BA701" i="2"/>
  <c r="AZ701" i="2"/>
  <c r="AW701" i="2"/>
  <c r="AV701" i="2"/>
  <c r="AU701" i="2"/>
  <c r="AT701" i="2"/>
  <c r="AR701" i="2"/>
  <c r="AQ701" i="2"/>
  <c r="AP701" i="2"/>
  <c r="AO701" i="2"/>
  <c r="AN701" i="2"/>
  <c r="AL701" i="2"/>
  <c r="AK701" i="2"/>
  <c r="AI701" i="2"/>
  <c r="AH701" i="2"/>
  <c r="AG701" i="2"/>
  <c r="AF701" i="2"/>
  <c r="AE701" i="2"/>
  <c r="AD701" i="2"/>
  <c r="AC701" i="2"/>
  <c r="AB701" i="2"/>
  <c r="Z701" i="2"/>
  <c r="Y701" i="2"/>
  <c r="X701" i="2"/>
  <c r="V701" i="2"/>
  <c r="U701" i="2"/>
  <c r="T701" i="2"/>
  <c r="S701" i="2"/>
  <c r="R701" i="2"/>
  <c r="Q701" i="2"/>
  <c r="O701" i="2"/>
  <c r="N701" i="2"/>
  <c r="M701" i="2"/>
  <c r="BH699" i="2"/>
  <c r="BG699" i="2"/>
  <c r="BD699" i="2"/>
  <c r="BC699" i="2"/>
  <c r="BA699" i="2"/>
  <c r="AZ699" i="2"/>
  <c r="AW699" i="2"/>
  <c r="AV699" i="2"/>
  <c r="AU699" i="2"/>
  <c r="AT699" i="2"/>
  <c r="AR699" i="2"/>
  <c r="AQ699" i="2"/>
  <c r="AP699" i="2"/>
  <c r="AO699" i="2"/>
  <c r="AN699" i="2"/>
  <c r="AL699" i="2"/>
  <c r="AK699" i="2"/>
  <c r="AI699" i="2"/>
  <c r="AH699" i="2"/>
  <c r="AG699" i="2"/>
  <c r="AF699" i="2"/>
  <c r="AE699" i="2"/>
  <c r="AD699" i="2"/>
  <c r="AC699" i="2"/>
  <c r="AB699" i="2"/>
  <c r="Z699" i="2"/>
  <c r="Y699" i="2"/>
  <c r="X699" i="2"/>
  <c r="V699" i="2"/>
  <c r="U699" i="2"/>
  <c r="T699" i="2"/>
  <c r="S699" i="2"/>
  <c r="R699" i="2"/>
  <c r="Q699" i="2"/>
  <c r="O699" i="2"/>
  <c r="N699" i="2"/>
  <c r="M699" i="2"/>
  <c r="BJ761" i="2"/>
  <c r="BH5" i="2"/>
  <c r="BG5" i="2"/>
  <c r="BD5" i="2"/>
  <c r="BC5" i="2"/>
  <c r="BA5" i="2"/>
  <c r="AZ5" i="2"/>
  <c r="AW5" i="2"/>
  <c r="AV5" i="2"/>
  <c r="AU5" i="2"/>
  <c r="AT5" i="2"/>
  <c r="AR5" i="2"/>
  <c r="AQ5" i="2"/>
  <c r="AP5" i="2"/>
  <c r="AO5" i="2"/>
  <c r="AN5" i="2"/>
  <c r="AL5" i="2"/>
  <c r="AK5" i="2"/>
  <c r="AI5" i="2"/>
  <c r="AH5" i="2"/>
  <c r="AG5" i="2"/>
  <c r="AF5" i="2"/>
  <c r="AE5" i="2"/>
  <c r="AD5" i="2"/>
  <c r="AC5" i="2"/>
  <c r="AB5" i="2"/>
  <c r="AA5" i="2"/>
  <c r="Z5" i="2"/>
  <c r="Y5" i="2"/>
  <c r="X5" i="2"/>
  <c r="V5" i="2"/>
  <c r="U5" i="2"/>
  <c r="T5" i="2"/>
  <c r="S5" i="2"/>
  <c r="R5" i="2"/>
  <c r="Q5" i="2"/>
  <c r="P5" i="2"/>
  <c r="O5" i="2"/>
  <c r="N5" i="2"/>
  <c r="BH296" i="2"/>
  <c r="BG296" i="2"/>
  <c r="BD296" i="2"/>
  <c r="BC296" i="2"/>
  <c r="BA296" i="2"/>
  <c r="AZ296" i="2"/>
  <c r="BH294" i="2"/>
  <c r="BG294" i="2"/>
  <c r="BD294" i="2"/>
  <c r="BC294" i="2"/>
  <c r="BA294" i="2"/>
  <c r="AZ294" i="2"/>
  <c r="BH292" i="2"/>
  <c r="BG292" i="2"/>
  <c r="BD292" i="2"/>
  <c r="BC292" i="2"/>
  <c r="BA292" i="2"/>
  <c r="AZ292" i="2"/>
  <c r="BH290" i="2"/>
  <c r="BG290" i="2"/>
  <c r="BD290" i="2"/>
  <c r="BC290" i="2"/>
  <c r="BA290" i="2"/>
  <c r="AZ290" i="2"/>
  <c r="BH288" i="2"/>
  <c r="BG288" i="2"/>
  <c r="BD288" i="2"/>
  <c r="BC288" i="2"/>
  <c r="BA288" i="2"/>
  <c r="AZ288" i="2"/>
  <c r="BH286" i="2"/>
  <c r="BG286" i="2"/>
  <c r="BD286" i="2"/>
  <c r="BC286" i="2"/>
  <c r="BA286" i="2"/>
  <c r="AZ286" i="2"/>
  <c r="BH284" i="2"/>
  <c r="BG284" i="2"/>
  <c r="BD284" i="2"/>
  <c r="BC284" i="2"/>
  <c r="BA284" i="2"/>
  <c r="AZ284" i="2"/>
  <c r="BH282" i="2"/>
  <c r="BG282" i="2"/>
  <c r="BD282" i="2"/>
  <c r="BC282" i="2"/>
  <c r="BA282" i="2"/>
  <c r="AZ282" i="2"/>
  <c r="BH280" i="2"/>
  <c r="BG280" i="2"/>
  <c r="BD280" i="2"/>
  <c r="BC280" i="2"/>
  <c r="BA280" i="2"/>
  <c r="AZ280" i="2"/>
  <c r="BH278" i="2"/>
  <c r="BG278" i="2"/>
  <c r="BD278" i="2"/>
  <c r="BC278" i="2"/>
  <c r="BA278" i="2"/>
  <c r="AZ278" i="2"/>
  <c r="BH276" i="2"/>
  <c r="BG276" i="2"/>
  <c r="BD276" i="2"/>
  <c r="BC276" i="2"/>
  <c r="BA276" i="2"/>
  <c r="AZ276" i="2"/>
  <c r="BH274" i="2"/>
  <c r="BG274" i="2"/>
  <c r="BD274" i="2"/>
  <c r="BC274" i="2"/>
  <c r="BA274" i="2"/>
  <c r="AZ274" i="2"/>
  <c r="BH272" i="2"/>
  <c r="BG272" i="2"/>
  <c r="BD272" i="2"/>
  <c r="BC272" i="2"/>
  <c r="BA272" i="2"/>
  <c r="AZ272" i="2"/>
  <c r="BH270" i="2"/>
  <c r="BG270" i="2"/>
  <c r="BD270" i="2"/>
  <c r="BC270" i="2"/>
  <c r="BA270" i="2"/>
  <c r="AZ270" i="2"/>
  <c r="BH268" i="2"/>
  <c r="BG268" i="2"/>
  <c r="BD268" i="2"/>
  <c r="BC268" i="2"/>
  <c r="BA268" i="2"/>
  <c r="AZ268" i="2"/>
  <c r="BH266" i="2"/>
  <c r="BG266" i="2"/>
  <c r="BD266" i="2"/>
  <c r="BC266" i="2"/>
  <c r="BA266" i="2"/>
  <c r="AZ266" i="2"/>
  <c r="BH264" i="2"/>
  <c r="BG264" i="2"/>
  <c r="BD264" i="2"/>
  <c r="BC264" i="2"/>
  <c r="BA264" i="2"/>
  <c r="AZ264" i="2"/>
  <c r="BH262" i="2"/>
  <c r="BG262" i="2"/>
  <c r="BD262" i="2"/>
  <c r="BC262" i="2"/>
  <c r="BA262" i="2"/>
  <c r="AZ262" i="2"/>
  <c r="BH260" i="2"/>
  <c r="BG260" i="2"/>
  <c r="BD260" i="2"/>
  <c r="BC260" i="2"/>
  <c r="BA260" i="2"/>
  <c r="AZ260" i="2"/>
  <c r="BH258" i="2"/>
  <c r="BG258" i="2"/>
  <c r="BD258" i="2"/>
  <c r="BC258" i="2"/>
  <c r="BA258" i="2"/>
  <c r="AZ258" i="2"/>
  <c r="BH935" i="2"/>
  <c r="BG935" i="2"/>
  <c r="BD935" i="2"/>
  <c r="BC935" i="2"/>
  <c r="BA935" i="2"/>
  <c r="AZ935" i="2"/>
  <c r="AW935" i="2"/>
  <c r="AV935" i="2"/>
  <c r="AU935" i="2"/>
  <c r="AT935" i="2"/>
  <c r="AR935" i="2"/>
  <c r="AQ935" i="2"/>
  <c r="AP935" i="2"/>
  <c r="AO935" i="2"/>
  <c r="AN935" i="2"/>
  <c r="AL935" i="2"/>
  <c r="AK935" i="2"/>
  <c r="AI935" i="2"/>
  <c r="AH935" i="2"/>
  <c r="AG935" i="2"/>
  <c r="AF935" i="2"/>
  <c r="AE935" i="2"/>
  <c r="AD935" i="2"/>
  <c r="AC935" i="2"/>
  <c r="AB935" i="2"/>
  <c r="Z935" i="2"/>
  <c r="Y935" i="2"/>
  <c r="X935" i="2"/>
  <c r="V935" i="2"/>
  <c r="U935" i="2"/>
  <c r="T935" i="2"/>
  <c r="S935" i="2"/>
  <c r="R935" i="2"/>
  <c r="Q935" i="2"/>
  <c r="O935" i="2"/>
  <c r="N935" i="2"/>
  <c r="M935" i="2"/>
  <c r="BH1424" i="2"/>
  <c r="BG1424" i="2"/>
  <c r="BD1424" i="2"/>
  <c r="BC1424" i="2"/>
  <c r="BA1424" i="2"/>
  <c r="AZ1424" i="2"/>
  <c r="AW1424" i="2"/>
  <c r="AV1424" i="2"/>
  <c r="AU1424" i="2"/>
  <c r="AT1424" i="2"/>
  <c r="AR1424" i="2"/>
  <c r="AQ1424" i="2"/>
  <c r="AP1424" i="2"/>
  <c r="AO1424" i="2"/>
  <c r="AN1424" i="2"/>
  <c r="AL1424" i="2"/>
  <c r="AK1424" i="2"/>
  <c r="AI1424" i="2"/>
  <c r="AH1424" i="2"/>
  <c r="AG1424" i="2"/>
  <c r="AF1424" i="2"/>
  <c r="AE1424" i="2"/>
  <c r="AD1424" i="2"/>
  <c r="AC1424" i="2"/>
  <c r="AB1424" i="2"/>
  <c r="Z1424" i="2"/>
  <c r="Y1424" i="2"/>
  <c r="X1424" i="2"/>
  <c r="V1424" i="2"/>
  <c r="U1424" i="2"/>
  <c r="T1424" i="2"/>
  <c r="S1424" i="2"/>
  <c r="R1424" i="2"/>
  <c r="Q1424" i="2"/>
  <c r="O1424" i="2"/>
  <c r="N1424" i="2"/>
  <c r="M1424" i="2"/>
  <c r="BH1013" i="2"/>
  <c r="BG1013" i="2"/>
  <c r="BD1013" i="2"/>
  <c r="BC1013" i="2"/>
  <c r="BA1013" i="2"/>
  <c r="AZ1013" i="2"/>
  <c r="AW1013" i="2"/>
  <c r="AV1013" i="2"/>
  <c r="AU1013" i="2"/>
  <c r="AT1013" i="2"/>
  <c r="AR1013" i="2"/>
  <c r="AQ1013" i="2"/>
  <c r="AP1013" i="2"/>
  <c r="AO1013" i="2"/>
  <c r="AN1013" i="2"/>
  <c r="AL1013" i="2"/>
  <c r="AK1013" i="2"/>
  <c r="AI1013" i="2"/>
  <c r="AH1013" i="2"/>
  <c r="AG1013" i="2"/>
  <c r="AF1013" i="2"/>
  <c r="AE1013" i="2"/>
  <c r="AD1013" i="2"/>
  <c r="AC1013" i="2"/>
  <c r="AB1013" i="2"/>
  <c r="Z1013" i="2"/>
  <c r="Y1013" i="2"/>
  <c r="X1013" i="2"/>
  <c r="V1013" i="2"/>
  <c r="U1013" i="2"/>
  <c r="T1013" i="2"/>
  <c r="S1013" i="2"/>
  <c r="R1013" i="2"/>
  <c r="Q1013" i="2"/>
  <c r="O1013" i="2"/>
  <c r="N1013" i="2"/>
  <c r="M1013" i="2"/>
  <c r="BH825" i="2"/>
  <c r="BG825" i="2"/>
  <c r="BD825" i="2"/>
  <c r="BC825" i="2"/>
  <c r="BA825" i="2"/>
  <c r="AZ825" i="2"/>
  <c r="AW825" i="2"/>
  <c r="AV825" i="2"/>
  <c r="AU825" i="2"/>
  <c r="AT825" i="2"/>
  <c r="AR825" i="2"/>
  <c r="AQ825" i="2"/>
  <c r="AP825" i="2"/>
  <c r="AO825" i="2"/>
  <c r="AN825" i="2"/>
  <c r="AL825" i="2"/>
  <c r="AK825" i="2"/>
  <c r="AI825" i="2"/>
  <c r="AH825" i="2"/>
  <c r="AG825" i="2"/>
  <c r="AF825" i="2"/>
  <c r="AE825" i="2"/>
  <c r="AD825" i="2"/>
  <c r="AC825" i="2"/>
  <c r="AB825" i="2"/>
  <c r="Z825" i="2"/>
  <c r="Y825" i="2"/>
  <c r="X825" i="2"/>
  <c r="V825" i="2"/>
  <c r="U825" i="2"/>
  <c r="T825" i="2"/>
  <c r="S825" i="2"/>
  <c r="R825" i="2"/>
  <c r="Q825" i="2"/>
  <c r="O825" i="2"/>
  <c r="N825" i="2"/>
  <c r="M825" i="2"/>
  <c r="BH771" i="2"/>
  <c r="BG771" i="2"/>
  <c r="BD771" i="2"/>
  <c r="BC771" i="2"/>
  <c r="BA771" i="2"/>
  <c r="AZ771" i="2"/>
  <c r="AW771" i="2"/>
  <c r="AV771" i="2"/>
  <c r="AU771" i="2"/>
  <c r="AT771" i="2"/>
  <c r="AR771" i="2"/>
  <c r="AQ771" i="2"/>
  <c r="AP771" i="2"/>
  <c r="AO771" i="2"/>
  <c r="AN771" i="2"/>
  <c r="AL771" i="2"/>
  <c r="AK771" i="2"/>
  <c r="AI771" i="2"/>
  <c r="AH771" i="2"/>
  <c r="AG771" i="2"/>
  <c r="AF771" i="2"/>
  <c r="AE771" i="2"/>
  <c r="AD771" i="2"/>
  <c r="AC771" i="2"/>
  <c r="AB771" i="2"/>
  <c r="Z771" i="2"/>
  <c r="Y771" i="2"/>
  <c r="X771" i="2"/>
  <c r="V771" i="2"/>
  <c r="U771" i="2"/>
  <c r="T771" i="2"/>
  <c r="S771" i="2"/>
  <c r="R771" i="2"/>
  <c r="Q771" i="2"/>
  <c r="O771" i="2"/>
  <c r="N771" i="2"/>
  <c r="M771" i="2"/>
  <c r="BH683" i="2"/>
  <c r="BG683" i="2"/>
  <c r="BD683" i="2"/>
  <c r="BC683" i="2"/>
  <c r="BA683" i="2"/>
  <c r="AZ683" i="2"/>
  <c r="AW683" i="2"/>
  <c r="AV683" i="2"/>
  <c r="AU683" i="2"/>
  <c r="AT683" i="2"/>
  <c r="AR683" i="2"/>
  <c r="AQ683" i="2"/>
  <c r="AP683" i="2"/>
  <c r="AO683" i="2"/>
  <c r="AN683" i="2"/>
  <c r="AL683" i="2"/>
  <c r="AK683" i="2"/>
  <c r="AI683" i="2"/>
  <c r="AH683" i="2"/>
  <c r="AG683" i="2"/>
  <c r="AF683" i="2"/>
  <c r="AE683" i="2"/>
  <c r="AD683" i="2"/>
  <c r="AC683" i="2"/>
  <c r="AB683" i="2"/>
  <c r="Z683" i="2"/>
  <c r="Y683" i="2"/>
  <c r="X683" i="2"/>
  <c r="V683" i="2"/>
  <c r="U683" i="2"/>
  <c r="T683" i="2"/>
  <c r="S683" i="2"/>
  <c r="R683" i="2"/>
  <c r="Q683" i="2"/>
  <c r="O683" i="2"/>
  <c r="N683" i="2"/>
  <c r="M683" i="2"/>
  <c r="BH763" i="2"/>
  <c r="BG763" i="2"/>
  <c r="BD763" i="2"/>
  <c r="BC763" i="2"/>
  <c r="BA763" i="2"/>
  <c r="AZ763" i="2"/>
  <c r="AW763" i="2"/>
  <c r="AV763" i="2"/>
  <c r="AU763" i="2"/>
  <c r="AT763" i="2"/>
  <c r="AR763" i="2"/>
  <c r="AQ763" i="2"/>
  <c r="AP763" i="2"/>
  <c r="AO763" i="2"/>
  <c r="AN763" i="2"/>
  <c r="AL763" i="2"/>
  <c r="AK763" i="2"/>
  <c r="AI763" i="2"/>
  <c r="AH763" i="2"/>
  <c r="AG763" i="2"/>
  <c r="AF763" i="2"/>
  <c r="AE763" i="2"/>
  <c r="AD763" i="2"/>
  <c r="AC763" i="2"/>
  <c r="AB763" i="2"/>
  <c r="Z763" i="2"/>
  <c r="Y763" i="2"/>
  <c r="X763" i="2"/>
  <c r="V763" i="2"/>
  <c r="U763" i="2"/>
  <c r="T763" i="2"/>
  <c r="S763" i="2"/>
  <c r="R763" i="2"/>
  <c r="Q763" i="2"/>
  <c r="O763" i="2"/>
  <c r="N763" i="2"/>
  <c r="M763" i="2"/>
  <c r="BH1422" i="2"/>
  <c r="BG1422" i="2"/>
  <c r="BD1422" i="2"/>
  <c r="BC1422" i="2"/>
  <c r="BA1422" i="2"/>
  <c r="AZ1422" i="2"/>
  <c r="AW1422" i="2"/>
  <c r="AV1422" i="2"/>
  <c r="AU1422" i="2"/>
  <c r="AT1422" i="2"/>
  <c r="AR1422" i="2"/>
  <c r="AQ1422" i="2"/>
  <c r="AP1422" i="2"/>
  <c r="AO1422" i="2"/>
  <c r="AN1422" i="2"/>
  <c r="AL1422" i="2"/>
  <c r="AK1422" i="2"/>
  <c r="AI1422" i="2"/>
  <c r="AH1422" i="2"/>
  <c r="AG1422" i="2"/>
  <c r="AF1422" i="2"/>
  <c r="AE1422" i="2"/>
  <c r="AD1422" i="2"/>
  <c r="AC1422" i="2"/>
  <c r="AB1422" i="2"/>
  <c r="Z1422" i="2"/>
  <c r="Y1422" i="2"/>
  <c r="X1422" i="2"/>
  <c r="V1422" i="2"/>
  <c r="U1422" i="2"/>
  <c r="T1422" i="2"/>
  <c r="S1422" i="2"/>
  <c r="R1422" i="2"/>
  <c r="Q1422" i="2"/>
  <c r="O1422" i="2"/>
  <c r="N1422" i="2"/>
  <c r="M1422" i="2"/>
  <c r="BH1420" i="2"/>
  <c r="BG1420" i="2"/>
  <c r="BD1420" i="2"/>
  <c r="BC1420" i="2"/>
  <c r="BA1420" i="2"/>
  <c r="AZ1420" i="2"/>
  <c r="AW1420" i="2"/>
  <c r="AV1420" i="2"/>
  <c r="AU1420" i="2"/>
  <c r="AT1420" i="2"/>
  <c r="AR1420" i="2"/>
  <c r="AQ1420" i="2"/>
  <c r="AP1420" i="2"/>
  <c r="AO1420" i="2"/>
  <c r="AN1420" i="2"/>
  <c r="AL1420" i="2"/>
  <c r="AK1420" i="2"/>
  <c r="AI1420" i="2"/>
  <c r="AH1420" i="2"/>
  <c r="AG1420" i="2"/>
  <c r="AF1420" i="2"/>
  <c r="AE1420" i="2"/>
  <c r="AD1420" i="2"/>
  <c r="AC1420" i="2"/>
  <c r="AB1420" i="2"/>
  <c r="Z1420" i="2"/>
  <c r="Y1420" i="2"/>
  <c r="X1420" i="2"/>
  <c r="V1420" i="2"/>
  <c r="U1420" i="2"/>
  <c r="T1420" i="2"/>
  <c r="S1420" i="2"/>
  <c r="R1420" i="2"/>
  <c r="Q1420" i="2"/>
  <c r="O1420" i="2"/>
  <c r="N1420" i="2"/>
  <c r="M1420" i="2"/>
  <c r="BH1418" i="2"/>
  <c r="BG1418" i="2"/>
  <c r="BD1418" i="2"/>
  <c r="BC1418" i="2"/>
  <c r="BA1418" i="2"/>
  <c r="AZ1418" i="2"/>
  <c r="AW1418" i="2"/>
  <c r="AV1418" i="2"/>
  <c r="AU1418" i="2"/>
  <c r="AT1418" i="2"/>
  <c r="AR1418" i="2"/>
  <c r="AQ1418" i="2"/>
  <c r="AP1418" i="2"/>
  <c r="AO1418" i="2"/>
  <c r="AN1418" i="2"/>
  <c r="AL1418" i="2"/>
  <c r="AK1418" i="2"/>
  <c r="AI1418" i="2"/>
  <c r="AH1418" i="2"/>
  <c r="AG1418" i="2"/>
  <c r="AF1418" i="2"/>
  <c r="AE1418" i="2"/>
  <c r="AD1418" i="2"/>
  <c r="AC1418" i="2"/>
  <c r="AB1418" i="2"/>
  <c r="Z1418" i="2"/>
  <c r="Y1418" i="2"/>
  <c r="X1418" i="2"/>
  <c r="V1418" i="2"/>
  <c r="U1418" i="2"/>
  <c r="T1418" i="2"/>
  <c r="S1418" i="2"/>
  <c r="R1418" i="2"/>
  <c r="Q1418" i="2"/>
  <c r="O1418" i="2"/>
  <c r="N1418" i="2"/>
  <c r="M1418" i="2"/>
  <c r="BH1416" i="2"/>
  <c r="BG1416" i="2"/>
  <c r="BD1416" i="2"/>
  <c r="BC1416" i="2"/>
  <c r="BA1416" i="2"/>
  <c r="AZ1416" i="2"/>
  <c r="AW1416" i="2"/>
  <c r="AV1416" i="2"/>
  <c r="AU1416" i="2"/>
  <c r="AT1416" i="2"/>
  <c r="AR1416" i="2"/>
  <c r="AQ1416" i="2"/>
  <c r="AP1416" i="2"/>
  <c r="AO1416" i="2"/>
  <c r="AN1416" i="2"/>
  <c r="AL1416" i="2"/>
  <c r="AK1416" i="2"/>
  <c r="AI1416" i="2"/>
  <c r="AH1416" i="2"/>
  <c r="AG1416" i="2"/>
  <c r="AF1416" i="2"/>
  <c r="AE1416" i="2"/>
  <c r="AD1416" i="2"/>
  <c r="AC1416" i="2"/>
  <c r="AB1416" i="2"/>
  <c r="Z1416" i="2"/>
  <c r="Y1416" i="2"/>
  <c r="X1416" i="2"/>
  <c r="V1416" i="2"/>
  <c r="U1416" i="2"/>
  <c r="T1416" i="2"/>
  <c r="S1416" i="2"/>
  <c r="R1416" i="2"/>
  <c r="Q1416" i="2"/>
  <c r="O1416" i="2"/>
  <c r="N1416" i="2"/>
  <c r="M1416" i="2"/>
  <c r="BH1414" i="2"/>
  <c r="BG1414" i="2"/>
  <c r="BD1414" i="2"/>
  <c r="BC1414" i="2"/>
  <c r="BA1414" i="2"/>
  <c r="AZ1414" i="2"/>
  <c r="AW1414" i="2"/>
  <c r="AV1414" i="2"/>
  <c r="AU1414" i="2"/>
  <c r="AT1414" i="2"/>
  <c r="AR1414" i="2"/>
  <c r="AQ1414" i="2"/>
  <c r="AP1414" i="2"/>
  <c r="AO1414" i="2"/>
  <c r="AN1414" i="2"/>
  <c r="AL1414" i="2"/>
  <c r="AK1414" i="2"/>
  <c r="AI1414" i="2"/>
  <c r="AH1414" i="2"/>
  <c r="AG1414" i="2"/>
  <c r="AF1414" i="2"/>
  <c r="AE1414" i="2"/>
  <c r="AD1414" i="2"/>
  <c r="AC1414" i="2"/>
  <c r="AB1414" i="2"/>
  <c r="Z1414" i="2"/>
  <c r="Y1414" i="2"/>
  <c r="X1414" i="2"/>
  <c r="V1414" i="2"/>
  <c r="U1414" i="2"/>
  <c r="T1414" i="2"/>
  <c r="S1414" i="2"/>
  <c r="R1414" i="2"/>
  <c r="Q1414" i="2"/>
  <c r="O1414" i="2"/>
  <c r="N1414" i="2"/>
  <c r="M1414" i="2"/>
  <c r="BH1412" i="2"/>
  <c r="BG1412" i="2"/>
  <c r="BD1412" i="2"/>
  <c r="BC1412" i="2"/>
  <c r="BA1412" i="2"/>
  <c r="AZ1412" i="2"/>
  <c r="AW1412" i="2"/>
  <c r="AV1412" i="2"/>
  <c r="AU1412" i="2"/>
  <c r="AT1412" i="2"/>
  <c r="AR1412" i="2"/>
  <c r="AQ1412" i="2"/>
  <c r="AP1412" i="2"/>
  <c r="AO1412" i="2"/>
  <c r="AN1412" i="2"/>
  <c r="AL1412" i="2"/>
  <c r="AK1412" i="2"/>
  <c r="AI1412" i="2"/>
  <c r="AH1412" i="2"/>
  <c r="AG1412" i="2"/>
  <c r="AF1412" i="2"/>
  <c r="AE1412" i="2"/>
  <c r="AD1412" i="2"/>
  <c r="AC1412" i="2"/>
  <c r="AB1412" i="2"/>
  <c r="Z1412" i="2"/>
  <c r="Y1412" i="2"/>
  <c r="X1412" i="2"/>
  <c r="V1412" i="2"/>
  <c r="U1412" i="2"/>
  <c r="T1412" i="2"/>
  <c r="S1412" i="2"/>
  <c r="R1412" i="2"/>
  <c r="Q1412" i="2"/>
  <c r="O1412" i="2"/>
  <c r="N1412" i="2"/>
  <c r="M1412" i="2"/>
  <c r="BH1410" i="2"/>
  <c r="BG1410" i="2"/>
  <c r="BD1410" i="2"/>
  <c r="BC1410" i="2"/>
  <c r="BA1410" i="2"/>
  <c r="AZ1410" i="2"/>
  <c r="AW1410" i="2"/>
  <c r="AV1410" i="2"/>
  <c r="AU1410" i="2"/>
  <c r="AT1410" i="2"/>
  <c r="AR1410" i="2"/>
  <c r="AQ1410" i="2"/>
  <c r="AP1410" i="2"/>
  <c r="AO1410" i="2"/>
  <c r="AN1410" i="2"/>
  <c r="AL1410" i="2"/>
  <c r="AK1410" i="2"/>
  <c r="AI1410" i="2"/>
  <c r="AH1410" i="2"/>
  <c r="AG1410" i="2"/>
  <c r="AF1410" i="2"/>
  <c r="AE1410" i="2"/>
  <c r="AD1410" i="2"/>
  <c r="AC1410" i="2"/>
  <c r="AB1410" i="2"/>
  <c r="Z1410" i="2"/>
  <c r="Y1410" i="2"/>
  <c r="X1410" i="2"/>
  <c r="V1410" i="2"/>
  <c r="U1410" i="2"/>
  <c r="T1410" i="2"/>
  <c r="S1410" i="2"/>
  <c r="R1410" i="2"/>
  <c r="Q1410" i="2"/>
  <c r="O1410" i="2"/>
  <c r="N1410" i="2"/>
  <c r="M1410" i="2"/>
  <c r="BH1408" i="2"/>
  <c r="BG1408" i="2"/>
  <c r="BD1408" i="2"/>
  <c r="BC1408" i="2"/>
  <c r="BA1408" i="2"/>
  <c r="AZ1408" i="2"/>
  <c r="AW1408" i="2"/>
  <c r="AV1408" i="2"/>
  <c r="AU1408" i="2"/>
  <c r="AT1408" i="2"/>
  <c r="AR1408" i="2"/>
  <c r="AQ1408" i="2"/>
  <c r="AP1408" i="2"/>
  <c r="AO1408" i="2"/>
  <c r="AN1408" i="2"/>
  <c r="AL1408" i="2"/>
  <c r="AK1408" i="2"/>
  <c r="AI1408" i="2"/>
  <c r="AH1408" i="2"/>
  <c r="AG1408" i="2"/>
  <c r="AF1408" i="2"/>
  <c r="AE1408" i="2"/>
  <c r="AD1408" i="2"/>
  <c r="AC1408" i="2"/>
  <c r="AB1408" i="2"/>
  <c r="Z1408" i="2"/>
  <c r="Y1408" i="2"/>
  <c r="X1408" i="2"/>
  <c r="V1408" i="2"/>
  <c r="U1408" i="2"/>
  <c r="T1408" i="2"/>
  <c r="S1408" i="2"/>
  <c r="R1408" i="2"/>
  <c r="Q1408" i="2"/>
  <c r="O1408" i="2"/>
  <c r="N1408" i="2"/>
  <c r="M1408" i="2"/>
  <c r="BH1406" i="2"/>
  <c r="BG1406" i="2"/>
  <c r="BD1406" i="2"/>
  <c r="BC1406" i="2"/>
  <c r="BA1406" i="2"/>
  <c r="AZ1406" i="2"/>
  <c r="AW1406" i="2"/>
  <c r="AV1406" i="2"/>
  <c r="AU1406" i="2"/>
  <c r="AT1406" i="2"/>
  <c r="AR1406" i="2"/>
  <c r="AQ1406" i="2"/>
  <c r="AP1406" i="2"/>
  <c r="AO1406" i="2"/>
  <c r="AN1406" i="2"/>
  <c r="AL1406" i="2"/>
  <c r="AK1406" i="2"/>
  <c r="AI1406" i="2"/>
  <c r="AH1406" i="2"/>
  <c r="AG1406" i="2"/>
  <c r="AF1406" i="2"/>
  <c r="AE1406" i="2"/>
  <c r="AD1406" i="2"/>
  <c r="AC1406" i="2"/>
  <c r="AB1406" i="2"/>
  <c r="Z1406" i="2"/>
  <c r="Y1406" i="2"/>
  <c r="X1406" i="2"/>
  <c r="V1406" i="2"/>
  <c r="U1406" i="2"/>
  <c r="T1406" i="2"/>
  <c r="S1406" i="2"/>
  <c r="R1406" i="2"/>
  <c r="Q1406" i="2"/>
  <c r="O1406" i="2"/>
  <c r="N1406" i="2"/>
  <c r="M1406" i="2"/>
  <c r="BH1404" i="2"/>
  <c r="BG1404" i="2"/>
  <c r="BD1404" i="2"/>
  <c r="BC1404" i="2"/>
  <c r="BA1404" i="2"/>
  <c r="AZ1404" i="2"/>
  <c r="AW1404" i="2"/>
  <c r="AV1404" i="2"/>
  <c r="AU1404" i="2"/>
  <c r="AT1404" i="2"/>
  <c r="AR1404" i="2"/>
  <c r="AQ1404" i="2"/>
  <c r="AP1404" i="2"/>
  <c r="AO1404" i="2"/>
  <c r="AN1404" i="2"/>
  <c r="AL1404" i="2"/>
  <c r="AK1404" i="2"/>
  <c r="AI1404" i="2"/>
  <c r="AH1404" i="2"/>
  <c r="AG1404" i="2"/>
  <c r="AF1404" i="2"/>
  <c r="AE1404" i="2"/>
  <c r="AD1404" i="2"/>
  <c r="AC1404" i="2"/>
  <c r="AB1404" i="2"/>
  <c r="Z1404" i="2"/>
  <c r="Y1404" i="2"/>
  <c r="X1404" i="2"/>
  <c r="V1404" i="2"/>
  <c r="U1404" i="2"/>
  <c r="T1404" i="2"/>
  <c r="S1404" i="2"/>
  <c r="R1404" i="2"/>
  <c r="Q1404" i="2"/>
  <c r="O1404" i="2"/>
  <c r="N1404" i="2"/>
  <c r="M1404" i="2"/>
  <c r="AG1280" i="2"/>
  <c r="AG1278" i="2"/>
  <c r="AG1266" i="2"/>
  <c r="AG1029" i="2"/>
  <c r="AG1027" i="2"/>
  <c r="AG1025" i="2"/>
  <c r="AG1023" i="2"/>
  <c r="AG1019" i="2"/>
  <c r="AG1017" i="2"/>
  <c r="AG1015" i="2"/>
  <c r="AG1009" i="2"/>
  <c r="AG1007" i="2"/>
  <c r="AG1005" i="2"/>
  <c r="AG1003" i="2"/>
  <c r="AG1001" i="2"/>
  <c r="AG999" i="2"/>
  <c r="AG993" i="2"/>
  <c r="AG991" i="2"/>
  <c r="AG989" i="2"/>
  <c r="AG987" i="2"/>
  <c r="AG985" i="2"/>
  <c r="AG983" i="2"/>
  <c r="AG969" i="2"/>
  <c r="AG967" i="2"/>
  <c r="AG965" i="2"/>
  <c r="AG963" i="2"/>
  <c r="AG961" i="2"/>
  <c r="AG959" i="2"/>
  <c r="AG957" i="2"/>
  <c r="AG953" i="2"/>
  <c r="AG951" i="2"/>
  <c r="AG949" i="2"/>
  <c r="AG947" i="2"/>
  <c r="AG943" i="2"/>
  <c r="AG941" i="2"/>
  <c r="AG939" i="2"/>
  <c r="AG937" i="2"/>
  <c r="AG921" i="2"/>
  <c r="AG919" i="2"/>
  <c r="AG917" i="2"/>
  <c r="AG909" i="2"/>
  <c r="AG907" i="2"/>
  <c r="AG905" i="2"/>
  <c r="AG903" i="2"/>
  <c r="AG897" i="2"/>
  <c r="AG895" i="2"/>
  <c r="AG885" i="2"/>
  <c r="AG883" i="2"/>
  <c r="AG881" i="2"/>
  <c r="AG879" i="2"/>
  <c r="AG875" i="2"/>
  <c r="AG869" i="2"/>
  <c r="AG867" i="2"/>
  <c r="AG859" i="2"/>
  <c r="AG857" i="2"/>
  <c r="AG855" i="2"/>
  <c r="AG853" i="2"/>
  <c r="AG837" i="2"/>
  <c r="AG835" i="2"/>
  <c r="AG833" i="2"/>
  <c r="AG829" i="2"/>
  <c r="AG827" i="2"/>
  <c r="AG823" i="2"/>
  <c r="AG819" i="2"/>
  <c r="AG817" i="2"/>
  <c r="AG815" i="2"/>
  <c r="AG813" i="2"/>
  <c r="AG789" i="2"/>
  <c r="AG787" i="2"/>
  <c r="AG785" i="2"/>
  <c r="AG783" i="2"/>
  <c r="AG781" i="2"/>
  <c r="AG779" i="2"/>
  <c r="AG777" i="2"/>
  <c r="AG775" i="2"/>
  <c r="AG773" i="2"/>
  <c r="AG769" i="2"/>
  <c r="AG767" i="2"/>
  <c r="AG765" i="2"/>
  <c r="AG759" i="2"/>
  <c r="AG757" i="2"/>
  <c r="AG755" i="2"/>
  <c r="AG753" i="2"/>
  <c r="AG751" i="2"/>
  <c r="AG749" i="2"/>
  <c r="AG747" i="2"/>
  <c r="AG745" i="2"/>
  <c r="AG743" i="2"/>
  <c r="AG741" i="2"/>
  <c r="AG733" i="2"/>
  <c r="AG719" i="2"/>
  <c r="AG717" i="2"/>
  <c r="AG715" i="2"/>
  <c r="AG713" i="2"/>
  <c r="AG711" i="2"/>
  <c r="AG709" i="2"/>
  <c r="AG707" i="2"/>
  <c r="AG705" i="2"/>
  <c r="AG697" i="2"/>
  <c r="AG695" i="2"/>
  <c r="AG693" i="2"/>
  <c r="AG691" i="2"/>
  <c r="AG689" i="2"/>
  <c r="AG687" i="2"/>
  <c r="AG685" i="2"/>
  <c r="AG681" i="2"/>
  <c r="AG679" i="2"/>
  <c r="AG677" i="2"/>
  <c r="AG671" i="2"/>
  <c r="AG669" i="2"/>
  <c r="AG667" i="2"/>
  <c r="AG665" i="2"/>
  <c r="AG663" i="2"/>
  <c r="AG661" i="2"/>
  <c r="AG659" i="2"/>
  <c r="AG42" i="2"/>
  <c r="AG40" i="2"/>
  <c r="AG38" i="2"/>
  <c r="AG36" i="2"/>
  <c r="AG34" i="2"/>
  <c r="AG32" i="2"/>
  <c r="AG30" i="2"/>
  <c r="Y1280" i="2"/>
  <c r="Y1278" i="2"/>
  <c r="Y1266" i="2"/>
  <c r="Y1029" i="2"/>
  <c r="Y1027" i="2"/>
  <c r="Y1025" i="2"/>
  <c r="Y1023" i="2"/>
  <c r="Y1019" i="2"/>
  <c r="Y1017" i="2"/>
  <c r="Y1015" i="2"/>
  <c r="Y1009" i="2"/>
  <c r="Y1007" i="2"/>
  <c r="Y1005" i="2"/>
  <c r="Y1003" i="2"/>
  <c r="Y1001" i="2"/>
  <c r="Y999" i="2"/>
  <c r="Y993" i="2"/>
  <c r="Y991" i="2"/>
  <c r="Y989" i="2"/>
  <c r="Y987" i="2"/>
  <c r="Y985" i="2"/>
  <c r="Y983" i="2"/>
  <c r="Y969" i="2"/>
  <c r="Y967" i="2"/>
  <c r="Y965" i="2"/>
  <c r="Y963" i="2"/>
  <c r="Y961" i="2"/>
  <c r="Y959" i="2"/>
  <c r="Y957" i="2"/>
  <c r="Y953" i="2"/>
  <c r="Y951" i="2"/>
  <c r="Y949" i="2"/>
  <c r="Y947" i="2"/>
  <c r="Y943" i="2"/>
  <c r="Y941" i="2"/>
  <c r="Y939" i="2"/>
  <c r="Y937" i="2"/>
  <c r="Y921" i="2"/>
  <c r="Y919" i="2"/>
  <c r="Y917" i="2"/>
  <c r="Y909" i="2"/>
  <c r="Y907" i="2"/>
  <c r="Y905" i="2"/>
  <c r="Y903" i="2"/>
  <c r="Y897" i="2"/>
  <c r="Y895" i="2"/>
  <c r="Y885" i="2"/>
  <c r="Y883" i="2"/>
  <c r="Y881" i="2"/>
  <c r="Y879" i="2"/>
  <c r="Y875" i="2"/>
  <c r="Y869" i="2"/>
  <c r="Y867" i="2"/>
  <c r="Y859" i="2"/>
  <c r="Y857" i="2"/>
  <c r="Y855" i="2"/>
  <c r="Y853" i="2"/>
  <c r="Y837" i="2"/>
  <c r="Y835" i="2"/>
  <c r="Y833" i="2"/>
  <c r="Y829" i="2"/>
  <c r="Y827" i="2"/>
  <c r="Y823" i="2"/>
  <c r="Y819" i="2"/>
  <c r="Y817" i="2"/>
  <c r="Y815" i="2"/>
  <c r="Y813" i="2"/>
  <c r="Y789" i="2"/>
  <c r="Y787" i="2"/>
  <c r="Y785" i="2"/>
  <c r="Y783" i="2"/>
  <c r="Y781" i="2"/>
  <c r="Y779" i="2"/>
  <c r="Y777" i="2"/>
  <c r="Y775" i="2"/>
  <c r="Y773" i="2"/>
  <c r="Y769" i="2"/>
  <c r="Y767" i="2"/>
  <c r="Y765" i="2"/>
  <c r="Y759" i="2"/>
  <c r="Y757" i="2"/>
  <c r="Y755" i="2"/>
  <c r="Y753" i="2"/>
  <c r="Y751" i="2"/>
  <c r="Y749" i="2"/>
  <c r="Y747" i="2"/>
  <c r="Y745" i="2"/>
  <c r="Y743" i="2"/>
  <c r="Y741" i="2"/>
  <c r="Y733" i="2"/>
  <c r="Y719" i="2"/>
  <c r="Y717" i="2"/>
  <c r="Y715" i="2"/>
  <c r="Y713" i="2"/>
  <c r="Y711" i="2"/>
  <c r="Y709" i="2"/>
  <c r="Y707" i="2"/>
  <c r="Y705" i="2"/>
  <c r="Y697" i="2"/>
  <c r="Y695" i="2"/>
  <c r="Y693" i="2"/>
  <c r="Y691" i="2"/>
  <c r="Y689" i="2"/>
  <c r="Y687" i="2"/>
  <c r="Y685" i="2"/>
  <c r="Y681" i="2"/>
  <c r="Y679" i="2"/>
  <c r="Y677" i="2"/>
  <c r="Y671" i="2"/>
  <c r="Y669" i="2"/>
  <c r="Y667" i="2"/>
  <c r="Y665" i="2"/>
  <c r="Y663" i="2"/>
  <c r="Y661" i="2"/>
  <c r="Y659" i="2"/>
  <c r="Y42" i="2"/>
  <c r="Y40" i="2"/>
  <c r="Y38" i="2"/>
  <c r="Y36" i="2"/>
  <c r="Y34" i="2"/>
  <c r="Y32" i="2"/>
  <c r="Y30" i="2"/>
  <c r="V1280" i="2"/>
  <c r="V1278" i="2"/>
  <c r="V1266" i="2"/>
  <c r="V1029" i="2"/>
  <c r="V1027" i="2"/>
  <c r="V1025" i="2"/>
  <c r="V1023" i="2"/>
  <c r="V1019" i="2"/>
  <c r="V1017" i="2"/>
  <c r="V1015" i="2"/>
  <c r="V1009" i="2"/>
  <c r="V1007" i="2"/>
  <c r="V1005" i="2"/>
  <c r="V1003" i="2"/>
  <c r="V1001" i="2"/>
  <c r="V999" i="2"/>
  <c r="V993" i="2"/>
  <c r="V991" i="2"/>
  <c r="V989" i="2"/>
  <c r="V987" i="2"/>
  <c r="V985" i="2"/>
  <c r="V983" i="2"/>
  <c r="V969" i="2"/>
  <c r="V967" i="2"/>
  <c r="V965" i="2"/>
  <c r="V963" i="2"/>
  <c r="V961" i="2"/>
  <c r="V959" i="2"/>
  <c r="V957" i="2"/>
  <c r="V953" i="2"/>
  <c r="V951" i="2"/>
  <c r="V949" i="2"/>
  <c r="V947" i="2"/>
  <c r="V943" i="2"/>
  <c r="V941" i="2"/>
  <c r="V939" i="2"/>
  <c r="V937" i="2"/>
  <c r="V921" i="2"/>
  <c r="V919" i="2"/>
  <c r="V917" i="2"/>
  <c r="V909" i="2"/>
  <c r="V907" i="2"/>
  <c r="V905" i="2"/>
  <c r="V903" i="2"/>
  <c r="V897" i="2"/>
  <c r="V895" i="2"/>
  <c r="V885" i="2"/>
  <c r="V883" i="2"/>
  <c r="V881" i="2"/>
  <c r="V879" i="2"/>
  <c r="V875" i="2"/>
  <c r="V869" i="2"/>
  <c r="V867" i="2"/>
  <c r="V859" i="2"/>
  <c r="V857" i="2"/>
  <c r="V855" i="2"/>
  <c r="V853" i="2"/>
  <c r="V837" i="2"/>
  <c r="V835" i="2"/>
  <c r="V833" i="2"/>
  <c r="V829" i="2"/>
  <c r="V827" i="2"/>
  <c r="V823" i="2"/>
  <c r="V819" i="2"/>
  <c r="V817" i="2"/>
  <c r="V815" i="2"/>
  <c r="V813" i="2"/>
  <c r="V789" i="2"/>
  <c r="V787" i="2"/>
  <c r="V785" i="2"/>
  <c r="V783" i="2"/>
  <c r="V781" i="2"/>
  <c r="V779" i="2"/>
  <c r="V777" i="2"/>
  <c r="V775" i="2"/>
  <c r="V773" i="2"/>
  <c r="V769" i="2"/>
  <c r="V767" i="2"/>
  <c r="V765" i="2"/>
  <c r="V759" i="2"/>
  <c r="V757" i="2"/>
  <c r="V755" i="2"/>
  <c r="V753" i="2"/>
  <c r="V751" i="2"/>
  <c r="V749" i="2"/>
  <c r="V747" i="2"/>
  <c r="V745" i="2"/>
  <c r="V743" i="2"/>
  <c r="V741" i="2"/>
  <c r="V733" i="2"/>
  <c r="V719" i="2"/>
  <c r="V717" i="2"/>
  <c r="V715" i="2"/>
  <c r="V713" i="2"/>
  <c r="V711" i="2"/>
  <c r="V709" i="2"/>
  <c r="V707" i="2"/>
  <c r="V705" i="2"/>
  <c r="V697" i="2"/>
  <c r="V695" i="2"/>
  <c r="V693" i="2"/>
  <c r="V691" i="2"/>
  <c r="V689" i="2"/>
  <c r="V687" i="2"/>
  <c r="V685" i="2"/>
  <c r="V681" i="2"/>
  <c r="V679" i="2"/>
  <c r="V677" i="2"/>
  <c r="V671" i="2"/>
  <c r="V669" i="2"/>
  <c r="V667" i="2"/>
  <c r="V665" i="2"/>
  <c r="V663" i="2"/>
  <c r="V661" i="2"/>
  <c r="V659" i="2"/>
  <c r="V42" i="2"/>
  <c r="V40" i="2"/>
  <c r="V38" i="2"/>
  <c r="V36" i="2"/>
  <c r="V34" i="2"/>
  <c r="V32" i="2"/>
  <c r="V30" i="2"/>
  <c r="N1280" i="2"/>
  <c r="N1278" i="2"/>
  <c r="N1266" i="2"/>
  <c r="N1029" i="2"/>
  <c r="N1027" i="2"/>
  <c r="N1025" i="2"/>
  <c r="N1023" i="2"/>
  <c r="N1019" i="2"/>
  <c r="N1017" i="2"/>
  <c r="N1015" i="2"/>
  <c r="N1009" i="2"/>
  <c r="N1007" i="2"/>
  <c r="N1005" i="2"/>
  <c r="N1003" i="2"/>
  <c r="N1001" i="2"/>
  <c r="N999" i="2"/>
  <c r="N993" i="2"/>
  <c r="N991" i="2"/>
  <c r="N989" i="2"/>
  <c r="N987" i="2"/>
  <c r="N985" i="2"/>
  <c r="N983" i="2"/>
  <c r="N969" i="2"/>
  <c r="N967" i="2"/>
  <c r="N965" i="2"/>
  <c r="N963" i="2"/>
  <c r="N961" i="2"/>
  <c r="N959" i="2"/>
  <c r="N957" i="2"/>
  <c r="N953" i="2"/>
  <c r="N951" i="2"/>
  <c r="N949" i="2"/>
  <c r="N947" i="2"/>
  <c r="N943" i="2"/>
  <c r="N941" i="2"/>
  <c r="N939" i="2"/>
  <c r="N937" i="2"/>
  <c r="N921" i="2"/>
  <c r="N919" i="2"/>
  <c r="N917" i="2"/>
  <c r="N909" i="2"/>
  <c r="N907" i="2"/>
  <c r="N905" i="2"/>
  <c r="N903" i="2"/>
  <c r="N897" i="2"/>
  <c r="N895" i="2"/>
  <c r="N885" i="2"/>
  <c r="N883" i="2"/>
  <c r="N881" i="2"/>
  <c r="N879" i="2"/>
  <c r="N875" i="2"/>
  <c r="N869" i="2"/>
  <c r="N867" i="2"/>
  <c r="N859" i="2"/>
  <c r="N857" i="2"/>
  <c r="N855" i="2"/>
  <c r="N853" i="2"/>
  <c r="N837" i="2"/>
  <c r="N835" i="2"/>
  <c r="N833" i="2"/>
  <c r="N829" i="2"/>
  <c r="N827" i="2"/>
  <c r="N823" i="2"/>
  <c r="N819" i="2"/>
  <c r="N817" i="2"/>
  <c r="N815" i="2"/>
  <c r="N813" i="2"/>
  <c r="N789" i="2"/>
  <c r="N787" i="2"/>
  <c r="N785" i="2"/>
  <c r="N783" i="2"/>
  <c r="N781" i="2"/>
  <c r="N779" i="2"/>
  <c r="N777" i="2"/>
  <c r="N775" i="2"/>
  <c r="N773" i="2"/>
  <c r="N769" i="2"/>
  <c r="N767" i="2"/>
  <c r="N765" i="2"/>
  <c r="N759" i="2"/>
  <c r="N757" i="2"/>
  <c r="N755" i="2"/>
  <c r="N753" i="2"/>
  <c r="N751" i="2"/>
  <c r="N749" i="2"/>
  <c r="N747" i="2"/>
  <c r="N745" i="2"/>
  <c r="N743" i="2"/>
  <c r="N741" i="2"/>
  <c r="N733" i="2"/>
  <c r="N719" i="2"/>
  <c r="N717" i="2"/>
  <c r="N715" i="2"/>
  <c r="N713" i="2"/>
  <c r="N711" i="2"/>
  <c r="N709" i="2"/>
  <c r="N707" i="2"/>
  <c r="N705" i="2"/>
  <c r="N697" i="2"/>
  <c r="N695" i="2"/>
  <c r="N693" i="2"/>
  <c r="N691" i="2"/>
  <c r="N689" i="2"/>
  <c r="N687" i="2"/>
  <c r="N685" i="2"/>
  <c r="N681" i="2"/>
  <c r="N679" i="2"/>
  <c r="N677" i="2"/>
  <c r="N671" i="2"/>
  <c r="N669" i="2"/>
  <c r="N667" i="2"/>
  <c r="N665" i="2"/>
  <c r="N663" i="2"/>
  <c r="N661" i="2"/>
  <c r="N659" i="2"/>
  <c r="N42" i="2"/>
  <c r="N40" i="2"/>
  <c r="N38" i="2"/>
  <c r="N36" i="2"/>
  <c r="N34" i="2"/>
  <c r="N32" i="2"/>
  <c r="N30" i="2"/>
  <c r="BH1023" i="2"/>
  <c r="BG1023" i="2"/>
  <c r="BD1023" i="2"/>
  <c r="BC1023" i="2"/>
  <c r="BA1023" i="2"/>
  <c r="AZ1023" i="2"/>
  <c r="AW1023" i="2"/>
  <c r="AV1023" i="2"/>
  <c r="AU1023" i="2"/>
  <c r="AT1023" i="2"/>
  <c r="AR1023" i="2"/>
  <c r="AQ1023" i="2"/>
  <c r="AP1023" i="2"/>
  <c r="AO1023" i="2"/>
  <c r="AN1023" i="2"/>
  <c r="AL1023" i="2"/>
  <c r="AK1023" i="2"/>
  <c r="AI1023" i="2"/>
  <c r="AH1023" i="2"/>
  <c r="AF1023" i="2"/>
  <c r="AE1023" i="2"/>
  <c r="AD1023" i="2"/>
  <c r="AC1023" i="2"/>
  <c r="AB1023" i="2"/>
  <c r="Z1023" i="2"/>
  <c r="X1023" i="2"/>
  <c r="U1023" i="2"/>
  <c r="T1023" i="2"/>
  <c r="S1023" i="2"/>
  <c r="R1023" i="2"/>
  <c r="Q1023" i="2"/>
  <c r="O1023" i="2"/>
  <c r="M1023" i="2"/>
  <c r="BH963" i="2"/>
  <c r="BG963" i="2"/>
  <c r="BD963" i="2"/>
  <c r="BC963" i="2"/>
  <c r="BA963" i="2"/>
  <c r="AZ963" i="2"/>
  <c r="AW963" i="2"/>
  <c r="AV963" i="2"/>
  <c r="AU963" i="2"/>
  <c r="AT963" i="2"/>
  <c r="AR963" i="2"/>
  <c r="AQ963" i="2"/>
  <c r="AP963" i="2"/>
  <c r="AO963" i="2"/>
  <c r="AN963" i="2"/>
  <c r="AL963" i="2"/>
  <c r="AK963" i="2"/>
  <c r="AI963" i="2"/>
  <c r="AH963" i="2"/>
  <c r="AF963" i="2"/>
  <c r="AE963" i="2"/>
  <c r="AD963" i="2"/>
  <c r="AC963" i="2"/>
  <c r="AB963" i="2"/>
  <c r="Z963" i="2"/>
  <c r="X963" i="2"/>
  <c r="U963" i="2"/>
  <c r="T963" i="2"/>
  <c r="S963" i="2"/>
  <c r="R963" i="2"/>
  <c r="Q963" i="2"/>
  <c r="O963" i="2"/>
  <c r="M963" i="2"/>
  <c r="BH747" i="2"/>
  <c r="BG747" i="2"/>
  <c r="BD747" i="2"/>
  <c r="BC747" i="2"/>
  <c r="BA747" i="2"/>
  <c r="AZ747" i="2"/>
  <c r="AW747" i="2"/>
  <c r="AV747" i="2"/>
  <c r="AU747" i="2"/>
  <c r="AT747" i="2"/>
  <c r="AR747" i="2"/>
  <c r="AQ747" i="2"/>
  <c r="AP747" i="2"/>
  <c r="AO747" i="2"/>
  <c r="AN747" i="2"/>
  <c r="AL747" i="2"/>
  <c r="AK747" i="2"/>
  <c r="AI747" i="2"/>
  <c r="AH747" i="2"/>
  <c r="AF747" i="2"/>
  <c r="AE747" i="2"/>
  <c r="AD747" i="2"/>
  <c r="AC747" i="2"/>
  <c r="AB747" i="2"/>
  <c r="Z747" i="2"/>
  <c r="X747" i="2"/>
  <c r="U747" i="2"/>
  <c r="T747" i="2"/>
  <c r="S747" i="2"/>
  <c r="R747" i="2"/>
  <c r="Q747" i="2"/>
  <c r="O747" i="2"/>
  <c r="M747" i="2"/>
  <c r="BH823" i="2"/>
  <c r="BG823" i="2"/>
  <c r="BD823" i="2"/>
  <c r="BC823" i="2"/>
  <c r="BA823" i="2"/>
  <c r="AZ823" i="2"/>
  <c r="AW823" i="2"/>
  <c r="AV823" i="2"/>
  <c r="AU823" i="2"/>
  <c r="AT823" i="2"/>
  <c r="AR823" i="2"/>
  <c r="AQ823" i="2"/>
  <c r="AP823" i="2"/>
  <c r="AO823" i="2"/>
  <c r="AN823" i="2"/>
  <c r="AL823" i="2"/>
  <c r="AK823" i="2"/>
  <c r="AI823" i="2"/>
  <c r="AH823" i="2"/>
  <c r="AF823" i="2"/>
  <c r="AE823" i="2"/>
  <c r="AD823" i="2"/>
  <c r="AC823" i="2"/>
  <c r="AB823" i="2"/>
  <c r="Z823" i="2"/>
  <c r="X823" i="2"/>
  <c r="U823" i="2"/>
  <c r="T823" i="2"/>
  <c r="S823" i="2"/>
  <c r="R823" i="2"/>
  <c r="Q823" i="2"/>
  <c r="O823" i="2"/>
  <c r="M823" i="2"/>
  <c r="BH711" i="2"/>
  <c r="BG711" i="2"/>
  <c r="BD711" i="2"/>
  <c r="BC711" i="2"/>
  <c r="BA711" i="2"/>
  <c r="AZ711" i="2"/>
  <c r="AW711" i="2"/>
  <c r="AV711" i="2"/>
  <c r="AU711" i="2"/>
  <c r="AT711" i="2"/>
  <c r="AR711" i="2"/>
  <c r="AQ711" i="2"/>
  <c r="AP711" i="2"/>
  <c r="AO711" i="2"/>
  <c r="AN711" i="2"/>
  <c r="AL711" i="2"/>
  <c r="AK711" i="2"/>
  <c r="AI711" i="2"/>
  <c r="AH711" i="2"/>
  <c r="AF711" i="2"/>
  <c r="AE711" i="2"/>
  <c r="AD711" i="2"/>
  <c r="AC711" i="2"/>
  <c r="AB711" i="2"/>
  <c r="Z711" i="2"/>
  <c r="X711" i="2"/>
  <c r="U711" i="2"/>
  <c r="T711" i="2"/>
  <c r="S711" i="2"/>
  <c r="R711" i="2"/>
  <c r="Q711" i="2"/>
  <c r="O711" i="2"/>
  <c r="M711" i="2"/>
  <c r="BH875" i="2"/>
  <c r="BG875" i="2"/>
  <c r="BD875" i="2"/>
  <c r="BC875" i="2"/>
  <c r="BA875" i="2"/>
  <c r="AZ875" i="2"/>
  <c r="AW875" i="2"/>
  <c r="AV875" i="2"/>
  <c r="AU875" i="2"/>
  <c r="AT875" i="2"/>
  <c r="AR875" i="2"/>
  <c r="AQ875" i="2"/>
  <c r="AP875" i="2"/>
  <c r="AO875" i="2"/>
  <c r="AN875" i="2"/>
  <c r="AL875" i="2"/>
  <c r="AK875" i="2"/>
  <c r="AI875" i="2"/>
  <c r="AH875" i="2"/>
  <c r="AF875" i="2"/>
  <c r="AE875" i="2"/>
  <c r="AD875" i="2"/>
  <c r="AC875" i="2"/>
  <c r="AB875" i="2"/>
  <c r="Z875" i="2"/>
  <c r="X875" i="2"/>
  <c r="U875" i="2"/>
  <c r="T875" i="2"/>
  <c r="S875" i="2"/>
  <c r="R875" i="2"/>
  <c r="Q875" i="2"/>
  <c r="O875" i="2"/>
  <c r="M875" i="2"/>
  <c r="BH903" i="2"/>
  <c r="BG903" i="2"/>
  <c r="BD903" i="2"/>
  <c r="BC903" i="2"/>
  <c r="BA903" i="2"/>
  <c r="AZ903" i="2"/>
  <c r="AW903" i="2"/>
  <c r="AV903" i="2"/>
  <c r="AU903" i="2"/>
  <c r="AT903" i="2"/>
  <c r="AR903" i="2"/>
  <c r="AQ903" i="2"/>
  <c r="AP903" i="2"/>
  <c r="AO903" i="2"/>
  <c r="AN903" i="2"/>
  <c r="AL903" i="2"/>
  <c r="AK903" i="2"/>
  <c r="AI903" i="2"/>
  <c r="AH903" i="2"/>
  <c r="AF903" i="2"/>
  <c r="AE903" i="2"/>
  <c r="AD903" i="2"/>
  <c r="AC903" i="2"/>
  <c r="AB903" i="2"/>
  <c r="Z903" i="2"/>
  <c r="X903" i="2"/>
  <c r="U903" i="2"/>
  <c r="T903" i="2"/>
  <c r="S903" i="2"/>
  <c r="R903" i="2"/>
  <c r="Q903" i="2"/>
  <c r="O903" i="2"/>
  <c r="M903" i="2"/>
  <c r="BH829" i="2"/>
  <c r="BG829" i="2"/>
  <c r="BD829" i="2"/>
  <c r="BC829" i="2"/>
  <c r="BA829" i="2"/>
  <c r="AZ829" i="2"/>
  <c r="AW829" i="2"/>
  <c r="AV829" i="2"/>
  <c r="AU829" i="2"/>
  <c r="AT829" i="2"/>
  <c r="AR829" i="2"/>
  <c r="AQ829" i="2"/>
  <c r="AP829" i="2"/>
  <c r="AO829" i="2"/>
  <c r="AN829" i="2"/>
  <c r="AL829" i="2"/>
  <c r="AK829" i="2"/>
  <c r="AI829" i="2"/>
  <c r="AH829" i="2"/>
  <c r="AF829" i="2"/>
  <c r="AE829" i="2"/>
  <c r="AD829" i="2"/>
  <c r="AC829" i="2"/>
  <c r="AB829" i="2"/>
  <c r="Z829" i="2"/>
  <c r="X829" i="2"/>
  <c r="U829" i="2"/>
  <c r="T829" i="2"/>
  <c r="S829" i="2"/>
  <c r="R829" i="2"/>
  <c r="Q829" i="2"/>
  <c r="O829" i="2"/>
  <c r="M829" i="2"/>
  <c r="BH827" i="2"/>
  <c r="BG827" i="2"/>
  <c r="BD827" i="2"/>
  <c r="BC827" i="2"/>
  <c r="BA827" i="2"/>
  <c r="AZ827" i="2"/>
  <c r="AW827" i="2"/>
  <c r="AV827" i="2"/>
  <c r="AU827" i="2"/>
  <c r="AT827" i="2"/>
  <c r="AR827" i="2"/>
  <c r="AQ827" i="2"/>
  <c r="AP827" i="2"/>
  <c r="AO827" i="2"/>
  <c r="AN827" i="2"/>
  <c r="AL827" i="2"/>
  <c r="AK827" i="2"/>
  <c r="AI827" i="2"/>
  <c r="AH827" i="2"/>
  <c r="AF827" i="2"/>
  <c r="AE827" i="2"/>
  <c r="AD827" i="2"/>
  <c r="AC827" i="2"/>
  <c r="AB827" i="2"/>
  <c r="Z827" i="2"/>
  <c r="X827" i="2"/>
  <c r="U827" i="2"/>
  <c r="T827" i="2"/>
  <c r="S827" i="2"/>
  <c r="R827" i="2"/>
  <c r="Q827" i="2"/>
  <c r="O827" i="2"/>
  <c r="M827" i="2"/>
  <c r="BH697" i="2"/>
  <c r="BH985" i="2"/>
  <c r="M659" i="2"/>
  <c r="O659" i="2"/>
  <c r="Q659" i="2"/>
  <c r="R659" i="2"/>
  <c r="S659" i="2"/>
  <c r="T659" i="2"/>
  <c r="U659" i="2"/>
  <c r="X659" i="2"/>
  <c r="Z659" i="2"/>
  <c r="AB659" i="2"/>
  <c r="AC659" i="2"/>
  <c r="AD659" i="2"/>
  <c r="AE659" i="2"/>
  <c r="AF659" i="2"/>
  <c r="AH659" i="2"/>
  <c r="AI659" i="2"/>
  <c r="AK659" i="2"/>
  <c r="AL659" i="2"/>
  <c r="AN659" i="2"/>
  <c r="AO659" i="2"/>
  <c r="AP659" i="2"/>
  <c r="AQ659" i="2"/>
  <c r="AR659" i="2"/>
  <c r="AT659" i="2"/>
  <c r="AU659" i="2"/>
  <c r="AV659" i="2"/>
  <c r="AW659" i="2"/>
  <c r="AZ659" i="2"/>
  <c r="BA659" i="2"/>
  <c r="BC659" i="2"/>
  <c r="BD659" i="2"/>
  <c r="M661" i="2"/>
  <c r="O661" i="2"/>
  <c r="Q661" i="2"/>
  <c r="R661" i="2"/>
  <c r="S661" i="2"/>
  <c r="T661" i="2"/>
  <c r="U661" i="2"/>
  <c r="X661" i="2"/>
  <c r="Z661" i="2"/>
  <c r="AB661" i="2"/>
  <c r="AC661" i="2"/>
  <c r="AD661" i="2"/>
  <c r="AE661" i="2"/>
  <c r="AF661" i="2"/>
  <c r="AH661" i="2"/>
  <c r="AI661" i="2"/>
  <c r="AK661" i="2"/>
  <c r="AL661" i="2"/>
  <c r="AN661" i="2"/>
  <c r="AO661" i="2"/>
  <c r="AP661" i="2"/>
  <c r="AQ661" i="2"/>
  <c r="AR661" i="2"/>
  <c r="AT661" i="2"/>
  <c r="AU661" i="2"/>
  <c r="AV661" i="2"/>
  <c r="AW661" i="2"/>
  <c r="AZ661" i="2"/>
  <c r="BA661" i="2"/>
  <c r="BC661" i="2"/>
  <c r="BD661" i="2"/>
  <c r="BH1029" i="2"/>
  <c r="BG1029" i="2"/>
  <c r="BD1029" i="2"/>
  <c r="BC1029" i="2"/>
  <c r="BA1029" i="2"/>
  <c r="AZ1029" i="2"/>
  <c r="AW1029" i="2"/>
  <c r="AV1029" i="2"/>
  <c r="AU1029" i="2"/>
  <c r="AT1029" i="2"/>
  <c r="AR1029" i="2"/>
  <c r="AQ1029" i="2"/>
  <c r="AP1029" i="2"/>
  <c r="AO1029" i="2"/>
  <c r="AN1029" i="2"/>
  <c r="AL1029" i="2"/>
  <c r="AK1029" i="2"/>
  <c r="AI1029" i="2"/>
  <c r="AH1029" i="2"/>
  <c r="AF1029" i="2"/>
  <c r="AE1029" i="2"/>
  <c r="AD1029" i="2"/>
  <c r="AC1029" i="2"/>
  <c r="AB1029" i="2"/>
  <c r="Z1029" i="2"/>
  <c r="X1029" i="2"/>
  <c r="U1029" i="2"/>
  <c r="T1029" i="2"/>
  <c r="S1029" i="2"/>
  <c r="R1029" i="2"/>
  <c r="Q1029" i="2"/>
  <c r="O1029" i="2"/>
  <c r="M1029" i="2"/>
  <c r="BH1027" i="2"/>
  <c r="BG1027" i="2"/>
  <c r="BD1027" i="2"/>
  <c r="BC1027" i="2"/>
  <c r="BA1027" i="2"/>
  <c r="AZ1027" i="2"/>
  <c r="AW1027" i="2"/>
  <c r="AV1027" i="2"/>
  <c r="AU1027" i="2"/>
  <c r="AT1027" i="2"/>
  <c r="AR1027" i="2"/>
  <c r="AQ1027" i="2"/>
  <c r="AP1027" i="2"/>
  <c r="AO1027" i="2"/>
  <c r="AN1027" i="2"/>
  <c r="AL1027" i="2"/>
  <c r="AK1027" i="2"/>
  <c r="AI1027" i="2"/>
  <c r="AH1027" i="2"/>
  <c r="AF1027" i="2"/>
  <c r="AE1027" i="2"/>
  <c r="AD1027" i="2"/>
  <c r="AC1027" i="2"/>
  <c r="AB1027" i="2"/>
  <c r="Z1027" i="2"/>
  <c r="X1027" i="2"/>
  <c r="U1027" i="2"/>
  <c r="T1027" i="2"/>
  <c r="S1027" i="2"/>
  <c r="R1027" i="2"/>
  <c r="Q1027" i="2"/>
  <c r="O1027" i="2"/>
  <c r="M1027" i="2"/>
  <c r="BH1025" i="2"/>
  <c r="BG1025" i="2"/>
  <c r="BD1025" i="2"/>
  <c r="BC1025" i="2"/>
  <c r="BA1025" i="2"/>
  <c r="AZ1025" i="2"/>
  <c r="AW1025" i="2"/>
  <c r="AV1025" i="2"/>
  <c r="AU1025" i="2"/>
  <c r="AT1025" i="2"/>
  <c r="AR1025" i="2"/>
  <c r="AQ1025" i="2"/>
  <c r="AP1025" i="2"/>
  <c r="AO1025" i="2"/>
  <c r="AN1025" i="2"/>
  <c r="AL1025" i="2"/>
  <c r="AK1025" i="2"/>
  <c r="AI1025" i="2"/>
  <c r="AH1025" i="2"/>
  <c r="AF1025" i="2"/>
  <c r="AE1025" i="2"/>
  <c r="AD1025" i="2"/>
  <c r="AC1025" i="2"/>
  <c r="AB1025" i="2"/>
  <c r="Z1025" i="2"/>
  <c r="X1025" i="2"/>
  <c r="U1025" i="2"/>
  <c r="T1025" i="2"/>
  <c r="S1025" i="2"/>
  <c r="R1025" i="2"/>
  <c r="Q1025" i="2"/>
  <c r="O1025" i="2"/>
  <c r="M1025" i="2"/>
  <c r="BH1009" i="2"/>
  <c r="BG1009" i="2"/>
  <c r="BD1009" i="2"/>
  <c r="BC1009" i="2"/>
  <c r="BA1009" i="2"/>
  <c r="AZ1009" i="2"/>
  <c r="AW1009" i="2"/>
  <c r="AV1009" i="2"/>
  <c r="AU1009" i="2"/>
  <c r="AT1009" i="2"/>
  <c r="AR1009" i="2"/>
  <c r="AQ1009" i="2"/>
  <c r="AP1009" i="2"/>
  <c r="AO1009" i="2"/>
  <c r="AN1009" i="2"/>
  <c r="AL1009" i="2"/>
  <c r="AK1009" i="2"/>
  <c r="AI1009" i="2"/>
  <c r="AH1009" i="2"/>
  <c r="AF1009" i="2"/>
  <c r="AE1009" i="2"/>
  <c r="AD1009" i="2"/>
  <c r="AC1009" i="2"/>
  <c r="AB1009" i="2"/>
  <c r="Z1009" i="2"/>
  <c r="X1009" i="2"/>
  <c r="U1009" i="2"/>
  <c r="T1009" i="2"/>
  <c r="S1009" i="2"/>
  <c r="R1009" i="2"/>
  <c r="Q1009" i="2"/>
  <c r="O1009" i="2"/>
  <c r="M1009" i="2"/>
  <c r="BH1007" i="2"/>
  <c r="BG1007" i="2"/>
  <c r="BD1007" i="2"/>
  <c r="BC1007" i="2"/>
  <c r="BA1007" i="2"/>
  <c r="AZ1007" i="2"/>
  <c r="AW1007" i="2"/>
  <c r="AV1007" i="2"/>
  <c r="AU1007" i="2"/>
  <c r="AT1007" i="2"/>
  <c r="AR1007" i="2"/>
  <c r="AQ1007" i="2"/>
  <c r="AP1007" i="2"/>
  <c r="AO1007" i="2"/>
  <c r="AN1007" i="2"/>
  <c r="AL1007" i="2"/>
  <c r="AK1007" i="2"/>
  <c r="AI1007" i="2"/>
  <c r="AH1007" i="2"/>
  <c r="AF1007" i="2"/>
  <c r="AE1007" i="2"/>
  <c r="AD1007" i="2"/>
  <c r="AC1007" i="2"/>
  <c r="AB1007" i="2"/>
  <c r="Z1007" i="2"/>
  <c r="X1007" i="2"/>
  <c r="U1007" i="2"/>
  <c r="T1007" i="2"/>
  <c r="S1007" i="2"/>
  <c r="R1007" i="2"/>
  <c r="Q1007" i="2"/>
  <c r="O1007" i="2"/>
  <c r="M1007" i="2"/>
  <c r="BH1005" i="2"/>
  <c r="BG1005" i="2"/>
  <c r="BD1005" i="2"/>
  <c r="BC1005" i="2"/>
  <c r="BA1005" i="2"/>
  <c r="AZ1005" i="2"/>
  <c r="AW1005" i="2"/>
  <c r="AV1005" i="2"/>
  <c r="AU1005" i="2"/>
  <c r="AT1005" i="2"/>
  <c r="AR1005" i="2"/>
  <c r="AQ1005" i="2"/>
  <c r="AP1005" i="2"/>
  <c r="AO1005" i="2"/>
  <c r="AN1005" i="2"/>
  <c r="AL1005" i="2"/>
  <c r="AK1005" i="2"/>
  <c r="AI1005" i="2"/>
  <c r="AH1005" i="2"/>
  <c r="AF1005" i="2"/>
  <c r="AE1005" i="2"/>
  <c r="AD1005" i="2"/>
  <c r="AC1005" i="2"/>
  <c r="AB1005" i="2"/>
  <c r="Z1005" i="2"/>
  <c r="X1005" i="2"/>
  <c r="U1005" i="2"/>
  <c r="T1005" i="2"/>
  <c r="S1005" i="2"/>
  <c r="R1005" i="2"/>
  <c r="Q1005" i="2"/>
  <c r="O1005" i="2"/>
  <c r="M1005" i="2"/>
  <c r="BH885" i="2"/>
  <c r="BG885" i="2"/>
  <c r="BD885" i="2"/>
  <c r="BC885" i="2"/>
  <c r="BA885" i="2"/>
  <c r="AZ885" i="2"/>
  <c r="AW885" i="2"/>
  <c r="AV885" i="2"/>
  <c r="AU885" i="2"/>
  <c r="AT885" i="2"/>
  <c r="AR885" i="2"/>
  <c r="AQ885" i="2"/>
  <c r="AP885" i="2"/>
  <c r="AO885" i="2"/>
  <c r="AN885" i="2"/>
  <c r="AL885" i="2"/>
  <c r="AK885" i="2"/>
  <c r="AI885" i="2"/>
  <c r="AH885" i="2"/>
  <c r="AF885" i="2"/>
  <c r="AE885" i="2"/>
  <c r="AD885" i="2"/>
  <c r="AC885" i="2"/>
  <c r="AB885" i="2"/>
  <c r="Z885" i="2"/>
  <c r="X885" i="2"/>
  <c r="U885" i="2"/>
  <c r="T885" i="2"/>
  <c r="S885" i="2"/>
  <c r="R885" i="2"/>
  <c r="Q885" i="2"/>
  <c r="O885" i="2"/>
  <c r="M885" i="2"/>
  <c r="BH883" i="2"/>
  <c r="BG883" i="2"/>
  <c r="BD883" i="2"/>
  <c r="BC883" i="2"/>
  <c r="BA883" i="2"/>
  <c r="AZ883" i="2"/>
  <c r="AW883" i="2"/>
  <c r="AV883" i="2"/>
  <c r="AU883" i="2"/>
  <c r="AT883" i="2"/>
  <c r="AR883" i="2"/>
  <c r="AQ883" i="2"/>
  <c r="AP883" i="2"/>
  <c r="AO883" i="2"/>
  <c r="AN883" i="2"/>
  <c r="AL883" i="2"/>
  <c r="AK883" i="2"/>
  <c r="AI883" i="2"/>
  <c r="AH883" i="2"/>
  <c r="AF883" i="2"/>
  <c r="AE883" i="2"/>
  <c r="AD883" i="2"/>
  <c r="AC883" i="2"/>
  <c r="AB883" i="2"/>
  <c r="Z883" i="2"/>
  <c r="X883" i="2"/>
  <c r="U883" i="2"/>
  <c r="T883" i="2"/>
  <c r="S883" i="2"/>
  <c r="R883" i="2"/>
  <c r="Q883" i="2"/>
  <c r="O883" i="2"/>
  <c r="M883" i="2"/>
  <c r="BH859" i="2"/>
  <c r="BG859" i="2"/>
  <c r="BD859" i="2"/>
  <c r="BC859" i="2"/>
  <c r="BA859" i="2"/>
  <c r="AZ859" i="2"/>
  <c r="AW859" i="2"/>
  <c r="AV859" i="2"/>
  <c r="AU859" i="2"/>
  <c r="AT859" i="2"/>
  <c r="AR859" i="2"/>
  <c r="AQ859" i="2"/>
  <c r="AP859" i="2"/>
  <c r="AO859" i="2"/>
  <c r="AN859" i="2"/>
  <c r="AL859" i="2"/>
  <c r="AK859" i="2"/>
  <c r="AI859" i="2"/>
  <c r="AH859" i="2"/>
  <c r="AF859" i="2"/>
  <c r="AE859" i="2"/>
  <c r="AD859" i="2"/>
  <c r="AC859" i="2"/>
  <c r="AB859" i="2"/>
  <c r="Z859" i="2"/>
  <c r="X859" i="2"/>
  <c r="U859" i="2"/>
  <c r="T859" i="2"/>
  <c r="S859" i="2"/>
  <c r="R859" i="2"/>
  <c r="Q859" i="2"/>
  <c r="O859" i="2"/>
  <c r="M859" i="2"/>
  <c r="BH857" i="2"/>
  <c r="BG857" i="2"/>
  <c r="BD857" i="2"/>
  <c r="BC857" i="2"/>
  <c r="BA857" i="2"/>
  <c r="AZ857" i="2"/>
  <c r="AW857" i="2"/>
  <c r="AV857" i="2"/>
  <c r="AU857" i="2"/>
  <c r="AT857" i="2"/>
  <c r="AR857" i="2"/>
  <c r="AQ857" i="2"/>
  <c r="AP857" i="2"/>
  <c r="AO857" i="2"/>
  <c r="AN857" i="2"/>
  <c r="AL857" i="2"/>
  <c r="AK857" i="2"/>
  <c r="AI857" i="2"/>
  <c r="AH857" i="2"/>
  <c r="AF857" i="2"/>
  <c r="AE857" i="2"/>
  <c r="AD857" i="2"/>
  <c r="AC857" i="2"/>
  <c r="AB857" i="2"/>
  <c r="Z857" i="2"/>
  <c r="X857" i="2"/>
  <c r="U857" i="2"/>
  <c r="T857" i="2"/>
  <c r="S857" i="2"/>
  <c r="R857" i="2"/>
  <c r="Q857" i="2"/>
  <c r="O857" i="2"/>
  <c r="M857" i="2"/>
  <c r="BH789" i="2"/>
  <c r="BG789" i="2"/>
  <c r="BD789" i="2"/>
  <c r="BC789" i="2"/>
  <c r="BA789" i="2"/>
  <c r="AZ789" i="2"/>
  <c r="AW789" i="2"/>
  <c r="AV789" i="2"/>
  <c r="AU789" i="2"/>
  <c r="AT789" i="2"/>
  <c r="AR789" i="2"/>
  <c r="AQ789" i="2"/>
  <c r="AP789" i="2"/>
  <c r="AO789" i="2"/>
  <c r="AN789" i="2"/>
  <c r="AL789" i="2"/>
  <c r="AK789" i="2"/>
  <c r="AI789" i="2"/>
  <c r="AH789" i="2"/>
  <c r="AF789" i="2"/>
  <c r="AE789" i="2"/>
  <c r="AD789" i="2"/>
  <c r="AC789" i="2"/>
  <c r="AB789" i="2"/>
  <c r="Z789" i="2"/>
  <c r="X789" i="2"/>
  <c r="U789" i="2"/>
  <c r="T789" i="2"/>
  <c r="S789" i="2"/>
  <c r="R789" i="2"/>
  <c r="Q789" i="2"/>
  <c r="O789" i="2"/>
  <c r="M789" i="2"/>
  <c r="BH787" i="2"/>
  <c r="BG787" i="2"/>
  <c r="BD787" i="2"/>
  <c r="BC787" i="2"/>
  <c r="BA787" i="2"/>
  <c r="AZ787" i="2"/>
  <c r="AW787" i="2"/>
  <c r="AV787" i="2"/>
  <c r="AU787" i="2"/>
  <c r="AT787" i="2"/>
  <c r="AR787" i="2"/>
  <c r="AQ787" i="2"/>
  <c r="AP787" i="2"/>
  <c r="AO787" i="2"/>
  <c r="AN787" i="2"/>
  <c r="AL787" i="2"/>
  <c r="AK787" i="2"/>
  <c r="AI787" i="2"/>
  <c r="AH787" i="2"/>
  <c r="AF787" i="2"/>
  <c r="AE787" i="2"/>
  <c r="AD787" i="2"/>
  <c r="AC787" i="2"/>
  <c r="AB787" i="2"/>
  <c r="Z787" i="2"/>
  <c r="X787" i="2"/>
  <c r="U787" i="2"/>
  <c r="T787" i="2"/>
  <c r="S787" i="2"/>
  <c r="R787" i="2"/>
  <c r="Q787" i="2"/>
  <c r="O787" i="2"/>
  <c r="M787" i="2"/>
  <c r="BH785" i="2"/>
  <c r="BG785" i="2"/>
  <c r="BD785" i="2"/>
  <c r="BC785" i="2"/>
  <c r="BA785" i="2"/>
  <c r="AZ785" i="2"/>
  <c r="AW785" i="2"/>
  <c r="AV785" i="2"/>
  <c r="AU785" i="2"/>
  <c r="AT785" i="2"/>
  <c r="AR785" i="2"/>
  <c r="AQ785" i="2"/>
  <c r="AP785" i="2"/>
  <c r="AO785" i="2"/>
  <c r="AN785" i="2"/>
  <c r="AL785" i="2"/>
  <c r="AK785" i="2"/>
  <c r="AI785" i="2"/>
  <c r="AH785" i="2"/>
  <c r="AF785" i="2"/>
  <c r="AE785" i="2"/>
  <c r="AD785" i="2"/>
  <c r="AC785" i="2"/>
  <c r="AB785" i="2"/>
  <c r="Z785" i="2"/>
  <c r="X785" i="2"/>
  <c r="U785" i="2"/>
  <c r="T785" i="2"/>
  <c r="S785" i="2"/>
  <c r="R785" i="2"/>
  <c r="Q785" i="2"/>
  <c r="O785" i="2"/>
  <c r="M785" i="2"/>
  <c r="BH783" i="2"/>
  <c r="BG783" i="2"/>
  <c r="BD783" i="2"/>
  <c r="BC783" i="2"/>
  <c r="BA783" i="2"/>
  <c r="AZ783" i="2"/>
  <c r="AW783" i="2"/>
  <c r="AV783" i="2"/>
  <c r="AU783" i="2"/>
  <c r="AT783" i="2"/>
  <c r="AR783" i="2"/>
  <c r="AQ783" i="2"/>
  <c r="AP783" i="2"/>
  <c r="AO783" i="2"/>
  <c r="AN783" i="2"/>
  <c r="AL783" i="2"/>
  <c r="AK783" i="2"/>
  <c r="AI783" i="2"/>
  <c r="AH783" i="2"/>
  <c r="AF783" i="2"/>
  <c r="AE783" i="2"/>
  <c r="AD783" i="2"/>
  <c r="AC783" i="2"/>
  <c r="AB783" i="2"/>
  <c r="Z783" i="2"/>
  <c r="X783" i="2"/>
  <c r="U783" i="2"/>
  <c r="T783" i="2"/>
  <c r="S783" i="2"/>
  <c r="R783" i="2"/>
  <c r="Q783" i="2"/>
  <c r="O783" i="2"/>
  <c r="M783" i="2"/>
  <c r="BH781" i="2"/>
  <c r="BG781" i="2"/>
  <c r="BD781" i="2"/>
  <c r="BC781" i="2"/>
  <c r="BA781" i="2"/>
  <c r="AZ781" i="2"/>
  <c r="AW781" i="2"/>
  <c r="AV781" i="2"/>
  <c r="AU781" i="2"/>
  <c r="AT781" i="2"/>
  <c r="AR781" i="2"/>
  <c r="AQ781" i="2"/>
  <c r="AP781" i="2"/>
  <c r="AO781" i="2"/>
  <c r="AN781" i="2"/>
  <c r="AL781" i="2"/>
  <c r="AK781" i="2"/>
  <c r="AI781" i="2"/>
  <c r="AH781" i="2"/>
  <c r="AF781" i="2"/>
  <c r="AE781" i="2"/>
  <c r="AD781" i="2"/>
  <c r="AC781" i="2"/>
  <c r="AB781" i="2"/>
  <c r="Z781" i="2"/>
  <c r="X781" i="2"/>
  <c r="U781" i="2"/>
  <c r="T781" i="2"/>
  <c r="S781" i="2"/>
  <c r="R781" i="2"/>
  <c r="Q781" i="2"/>
  <c r="O781" i="2"/>
  <c r="M781" i="2"/>
  <c r="BH759" i="2"/>
  <c r="BG759" i="2"/>
  <c r="BD759" i="2"/>
  <c r="BC759" i="2"/>
  <c r="BA759" i="2"/>
  <c r="AZ759" i="2"/>
  <c r="AW759" i="2"/>
  <c r="AV759" i="2"/>
  <c r="AU759" i="2"/>
  <c r="AT759" i="2"/>
  <c r="AR759" i="2"/>
  <c r="AQ759" i="2"/>
  <c r="AP759" i="2"/>
  <c r="AO759" i="2"/>
  <c r="AN759" i="2"/>
  <c r="AL759" i="2"/>
  <c r="AK759" i="2"/>
  <c r="AI759" i="2"/>
  <c r="AH759" i="2"/>
  <c r="AF759" i="2"/>
  <c r="AE759" i="2"/>
  <c r="AD759" i="2"/>
  <c r="AC759" i="2"/>
  <c r="AB759" i="2"/>
  <c r="Z759" i="2"/>
  <c r="X759" i="2"/>
  <c r="U759" i="2"/>
  <c r="T759" i="2"/>
  <c r="S759" i="2"/>
  <c r="R759" i="2"/>
  <c r="Q759" i="2"/>
  <c r="O759" i="2"/>
  <c r="M759" i="2"/>
  <c r="BH757" i="2"/>
  <c r="BG757" i="2"/>
  <c r="BD757" i="2"/>
  <c r="BC757" i="2"/>
  <c r="BA757" i="2"/>
  <c r="AZ757" i="2"/>
  <c r="AW757" i="2"/>
  <c r="AV757" i="2"/>
  <c r="AU757" i="2"/>
  <c r="AT757" i="2"/>
  <c r="AR757" i="2"/>
  <c r="AQ757" i="2"/>
  <c r="AP757" i="2"/>
  <c r="AO757" i="2"/>
  <c r="AN757" i="2"/>
  <c r="AL757" i="2"/>
  <c r="AK757" i="2"/>
  <c r="AI757" i="2"/>
  <c r="AH757" i="2"/>
  <c r="AF757" i="2"/>
  <c r="AE757" i="2"/>
  <c r="AD757" i="2"/>
  <c r="AC757" i="2"/>
  <c r="AB757" i="2"/>
  <c r="Z757" i="2"/>
  <c r="X757" i="2"/>
  <c r="U757" i="2"/>
  <c r="T757" i="2"/>
  <c r="S757" i="2"/>
  <c r="R757" i="2"/>
  <c r="Q757" i="2"/>
  <c r="O757" i="2"/>
  <c r="M757" i="2"/>
  <c r="BH755" i="2"/>
  <c r="BG755" i="2"/>
  <c r="AW755" i="2"/>
  <c r="AV755" i="2"/>
  <c r="AU755" i="2"/>
  <c r="AT755" i="2"/>
  <c r="AR755" i="2"/>
  <c r="AQ755" i="2"/>
  <c r="AP755" i="2"/>
  <c r="AO755" i="2"/>
  <c r="AN755" i="2"/>
  <c r="AL755" i="2"/>
  <c r="AK755" i="2"/>
  <c r="AI755" i="2"/>
  <c r="AH755" i="2"/>
  <c r="AF755" i="2"/>
  <c r="AE755" i="2"/>
  <c r="AD755" i="2"/>
  <c r="AC755" i="2"/>
  <c r="AB755" i="2"/>
  <c r="Z755" i="2"/>
  <c r="X755" i="2"/>
  <c r="U755" i="2"/>
  <c r="T755" i="2"/>
  <c r="S755" i="2"/>
  <c r="R755" i="2"/>
  <c r="Q755" i="2"/>
  <c r="O755" i="2"/>
  <c r="M755" i="2"/>
  <c r="BH719" i="2"/>
  <c r="BG719" i="2"/>
  <c r="BD719" i="2"/>
  <c r="BC719" i="2"/>
  <c r="BA719" i="2"/>
  <c r="AZ719" i="2"/>
  <c r="AW719" i="2"/>
  <c r="AV719" i="2"/>
  <c r="AU719" i="2"/>
  <c r="AT719" i="2"/>
  <c r="AR719" i="2"/>
  <c r="AQ719" i="2"/>
  <c r="AP719" i="2"/>
  <c r="AO719" i="2"/>
  <c r="AN719" i="2"/>
  <c r="AL719" i="2"/>
  <c r="AK719" i="2"/>
  <c r="AI719" i="2"/>
  <c r="AH719" i="2"/>
  <c r="AF719" i="2"/>
  <c r="AE719" i="2"/>
  <c r="AD719" i="2"/>
  <c r="AC719" i="2"/>
  <c r="AB719" i="2"/>
  <c r="Z719" i="2"/>
  <c r="X719" i="2"/>
  <c r="U719" i="2"/>
  <c r="T719" i="2"/>
  <c r="S719" i="2"/>
  <c r="R719" i="2"/>
  <c r="Q719" i="2"/>
  <c r="O719" i="2"/>
  <c r="M719" i="2"/>
  <c r="BG697" i="2"/>
  <c r="BD697" i="2"/>
  <c r="BC697" i="2"/>
  <c r="BA697" i="2"/>
  <c r="AZ697" i="2"/>
  <c r="AW697" i="2"/>
  <c r="AV697" i="2"/>
  <c r="AU697" i="2"/>
  <c r="AT697" i="2"/>
  <c r="AR697" i="2"/>
  <c r="AQ697" i="2"/>
  <c r="AP697" i="2"/>
  <c r="AO697" i="2"/>
  <c r="AN697" i="2"/>
  <c r="AL697" i="2"/>
  <c r="AK697" i="2"/>
  <c r="AI697" i="2"/>
  <c r="AH697" i="2"/>
  <c r="AF697" i="2"/>
  <c r="AE697" i="2"/>
  <c r="AD697" i="2"/>
  <c r="AC697" i="2"/>
  <c r="AB697" i="2"/>
  <c r="Z697" i="2"/>
  <c r="X697" i="2"/>
  <c r="U697" i="2"/>
  <c r="T697" i="2"/>
  <c r="S697" i="2"/>
  <c r="R697" i="2"/>
  <c r="Q697" i="2"/>
  <c r="O697" i="2"/>
  <c r="M697" i="2"/>
  <c r="BH695" i="2"/>
  <c r="BG695" i="2"/>
  <c r="BD695" i="2"/>
  <c r="BC695" i="2"/>
  <c r="BA695" i="2"/>
  <c r="AZ695" i="2"/>
  <c r="AW695" i="2"/>
  <c r="AV695" i="2"/>
  <c r="AU695" i="2"/>
  <c r="AT695" i="2"/>
  <c r="AR695" i="2"/>
  <c r="AQ695" i="2"/>
  <c r="AP695" i="2"/>
  <c r="AO695" i="2"/>
  <c r="AN695" i="2"/>
  <c r="AL695" i="2"/>
  <c r="AK695" i="2"/>
  <c r="AI695" i="2"/>
  <c r="AH695" i="2"/>
  <c r="AF695" i="2"/>
  <c r="AE695" i="2"/>
  <c r="AD695" i="2"/>
  <c r="AC695" i="2"/>
  <c r="AB695" i="2"/>
  <c r="Z695" i="2"/>
  <c r="X695" i="2"/>
  <c r="U695" i="2"/>
  <c r="T695" i="2"/>
  <c r="S695" i="2"/>
  <c r="R695" i="2"/>
  <c r="Q695" i="2"/>
  <c r="O695" i="2"/>
  <c r="M695" i="2"/>
  <c r="BH693" i="2"/>
  <c r="BG693" i="2"/>
  <c r="BD693" i="2"/>
  <c r="BC693" i="2"/>
  <c r="BA693" i="2"/>
  <c r="AZ693" i="2"/>
  <c r="AW693" i="2"/>
  <c r="AV693" i="2"/>
  <c r="AU693" i="2"/>
  <c r="AT693" i="2"/>
  <c r="AR693" i="2"/>
  <c r="AQ693" i="2"/>
  <c r="AP693" i="2"/>
  <c r="AO693" i="2"/>
  <c r="AN693" i="2"/>
  <c r="AL693" i="2"/>
  <c r="AK693" i="2"/>
  <c r="AI693" i="2"/>
  <c r="AH693" i="2"/>
  <c r="AF693" i="2"/>
  <c r="AE693" i="2"/>
  <c r="AD693" i="2"/>
  <c r="AC693" i="2"/>
  <c r="AB693" i="2"/>
  <c r="Z693" i="2"/>
  <c r="X693" i="2"/>
  <c r="U693" i="2"/>
  <c r="T693" i="2"/>
  <c r="S693" i="2"/>
  <c r="R693" i="2"/>
  <c r="Q693" i="2"/>
  <c r="O693" i="2"/>
  <c r="M693" i="2"/>
  <c r="BH691" i="2"/>
  <c r="BG691" i="2"/>
  <c r="BD691" i="2"/>
  <c r="BC691" i="2"/>
  <c r="BA691" i="2"/>
  <c r="AZ691" i="2"/>
  <c r="AW691" i="2"/>
  <c r="AV691" i="2"/>
  <c r="AU691" i="2"/>
  <c r="AT691" i="2"/>
  <c r="AR691" i="2"/>
  <c r="AQ691" i="2"/>
  <c r="AP691" i="2"/>
  <c r="AO691" i="2"/>
  <c r="AN691" i="2"/>
  <c r="AL691" i="2"/>
  <c r="AK691" i="2"/>
  <c r="AI691" i="2"/>
  <c r="AH691" i="2"/>
  <c r="AF691" i="2"/>
  <c r="AE691" i="2"/>
  <c r="AD691" i="2"/>
  <c r="AC691" i="2"/>
  <c r="AB691" i="2"/>
  <c r="Z691" i="2"/>
  <c r="X691" i="2"/>
  <c r="U691" i="2"/>
  <c r="T691" i="2"/>
  <c r="S691" i="2"/>
  <c r="R691" i="2"/>
  <c r="Q691" i="2"/>
  <c r="O691" i="2"/>
  <c r="M691" i="2"/>
  <c r="BH671" i="2"/>
  <c r="BG671" i="2"/>
  <c r="BD671" i="2"/>
  <c r="BC671" i="2"/>
  <c r="BA671" i="2"/>
  <c r="AZ671" i="2"/>
  <c r="AW671" i="2"/>
  <c r="AV671" i="2"/>
  <c r="AU671" i="2"/>
  <c r="AT671" i="2"/>
  <c r="AR671" i="2"/>
  <c r="AQ671" i="2"/>
  <c r="AP671" i="2"/>
  <c r="AO671" i="2"/>
  <c r="AN671" i="2"/>
  <c r="AL671" i="2"/>
  <c r="AK671" i="2"/>
  <c r="AI671" i="2"/>
  <c r="AH671" i="2"/>
  <c r="AF671" i="2"/>
  <c r="AE671" i="2"/>
  <c r="AD671" i="2"/>
  <c r="AC671" i="2"/>
  <c r="AB671" i="2"/>
  <c r="Z671" i="2"/>
  <c r="X671" i="2"/>
  <c r="U671" i="2"/>
  <c r="T671" i="2"/>
  <c r="S671" i="2"/>
  <c r="R671" i="2"/>
  <c r="Q671" i="2"/>
  <c r="O671" i="2"/>
  <c r="M671" i="2"/>
  <c r="BH669" i="2"/>
  <c r="BG669" i="2"/>
  <c r="BD669" i="2"/>
  <c r="BC669" i="2"/>
  <c r="BA669" i="2"/>
  <c r="AZ669" i="2"/>
  <c r="AW669" i="2"/>
  <c r="AV669" i="2"/>
  <c r="AU669" i="2"/>
  <c r="AT669" i="2"/>
  <c r="AR669" i="2"/>
  <c r="AQ669" i="2"/>
  <c r="AP669" i="2"/>
  <c r="AO669" i="2"/>
  <c r="AN669" i="2"/>
  <c r="AL669" i="2"/>
  <c r="AK669" i="2"/>
  <c r="AI669" i="2"/>
  <c r="AH669" i="2"/>
  <c r="AF669" i="2"/>
  <c r="AE669" i="2"/>
  <c r="AD669" i="2"/>
  <c r="AC669" i="2"/>
  <c r="AB669" i="2"/>
  <c r="Z669" i="2"/>
  <c r="X669" i="2"/>
  <c r="U669" i="2"/>
  <c r="T669" i="2"/>
  <c r="S669" i="2"/>
  <c r="R669" i="2"/>
  <c r="Q669" i="2"/>
  <c r="O669" i="2"/>
  <c r="M669" i="2"/>
  <c r="BH667" i="2"/>
  <c r="BG667" i="2"/>
  <c r="BD667" i="2"/>
  <c r="BC667" i="2"/>
  <c r="BA667" i="2"/>
  <c r="AZ667" i="2"/>
  <c r="AW667" i="2"/>
  <c r="AV667" i="2"/>
  <c r="AU667" i="2"/>
  <c r="AT667" i="2"/>
  <c r="AR667" i="2"/>
  <c r="AQ667" i="2"/>
  <c r="AP667" i="2"/>
  <c r="AO667" i="2"/>
  <c r="AN667" i="2"/>
  <c r="AL667" i="2"/>
  <c r="AK667" i="2"/>
  <c r="AI667" i="2"/>
  <c r="AH667" i="2"/>
  <c r="AF667" i="2"/>
  <c r="AE667" i="2"/>
  <c r="AD667" i="2"/>
  <c r="AC667" i="2"/>
  <c r="AB667" i="2"/>
  <c r="Z667" i="2"/>
  <c r="X667" i="2"/>
  <c r="U667" i="2"/>
  <c r="T667" i="2"/>
  <c r="S667" i="2"/>
  <c r="R667" i="2"/>
  <c r="Q667" i="2"/>
  <c r="O667" i="2"/>
  <c r="M667" i="2"/>
  <c r="BH665" i="2"/>
  <c r="BG665" i="2"/>
  <c r="BD665" i="2"/>
  <c r="BC665" i="2"/>
  <c r="BA665" i="2"/>
  <c r="AZ665" i="2"/>
  <c r="AW665" i="2"/>
  <c r="AV665" i="2"/>
  <c r="AU665" i="2"/>
  <c r="AT665" i="2"/>
  <c r="AR665" i="2"/>
  <c r="AQ665" i="2"/>
  <c r="AP665" i="2"/>
  <c r="AO665" i="2"/>
  <c r="AN665" i="2"/>
  <c r="AL665" i="2"/>
  <c r="AK665" i="2"/>
  <c r="AI665" i="2"/>
  <c r="AH665" i="2"/>
  <c r="AF665" i="2"/>
  <c r="AE665" i="2"/>
  <c r="AD665" i="2"/>
  <c r="AC665" i="2"/>
  <c r="AB665" i="2"/>
  <c r="Z665" i="2"/>
  <c r="X665" i="2"/>
  <c r="U665" i="2"/>
  <c r="T665" i="2"/>
  <c r="R665" i="2"/>
  <c r="Q665" i="2"/>
  <c r="O665" i="2"/>
  <c r="M665" i="2"/>
  <c r="M999" i="2"/>
  <c r="O999" i="2"/>
  <c r="Q999" i="2"/>
  <c r="R999" i="2"/>
  <c r="S999" i="2"/>
  <c r="T999" i="2"/>
  <c r="U999" i="2"/>
  <c r="X999" i="2"/>
  <c r="Z999" i="2"/>
  <c r="AB999" i="2"/>
  <c r="AC999" i="2"/>
  <c r="AD999" i="2"/>
  <c r="AE999" i="2"/>
  <c r="AF999" i="2"/>
  <c r="AH999" i="2"/>
  <c r="AI999" i="2"/>
  <c r="AK999" i="2"/>
  <c r="AL999" i="2"/>
  <c r="AN999" i="2"/>
  <c r="AO999" i="2"/>
  <c r="AP999" i="2"/>
  <c r="AQ999" i="2"/>
  <c r="AR999" i="2"/>
  <c r="AT999" i="2"/>
  <c r="AU999" i="2"/>
  <c r="AV999" i="2"/>
  <c r="AW999" i="2"/>
  <c r="AZ999" i="2"/>
  <c r="BA999" i="2"/>
  <c r="BC999" i="2"/>
  <c r="BD999" i="2"/>
  <c r="BG999" i="2"/>
  <c r="BH999" i="2"/>
  <c r="M993" i="2"/>
  <c r="O993" i="2"/>
  <c r="Q993" i="2"/>
  <c r="R993" i="2"/>
  <c r="S993" i="2"/>
  <c r="T993" i="2"/>
  <c r="U993" i="2"/>
  <c r="X993" i="2"/>
  <c r="Z993" i="2"/>
  <c r="AB993" i="2"/>
  <c r="AC993" i="2"/>
  <c r="AD993" i="2"/>
  <c r="AE993" i="2"/>
  <c r="AF993" i="2"/>
  <c r="AH993" i="2"/>
  <c r="AI993" i="2"/>
  <c r="AK993" i="2"/>
  <c r="AL993" i="2"/>
  <c r="AN993" i="2"/>
  <c r="AO993" i="2"/>
  <c r="AP993" i="2"/>
  <c r="AQ993" i="2"/>
  <c r="AR993" i="2"/>
  <c r="AT993" i="2"/>
  <c r="AU993" i="2"/>
  <c r="AV993" i="2"/>
  <c r="AW993" i="2"/>
  <c r="AZ993" i="2"/>
  <c r="BA993" i="2"/>
  <c r="BC993" i="2"/>
  <c r="BD993" i="2"/>
  <c r="BG993" i="2"/>
  <c r="BH993" i="2"/>
  <c r="M991" i="2"/>
  <c r="O991" i="2"/>
  <c r="Q991" i="2"/>
  <c r="R991" i="2"/>
  <c r="S991" i="2"/>
  <c r="T991" i="2"/>
  <c r="U991" i="2"/>
  <c r="X991" i="2"/>
  <c r="Z991" i="2"/>
  <c r="AB991" i="2"/>
  <c r="AC991" i="2"/>
  <c r="AD991" i="2"/>
  <c r="AE991" i="2"/>
  <c r="AF991" i="2"/>
  <c r="AH991" i="2"/>
  <c r="AI991" i="2"/>
  <c r="AK991" i="2"/>
  <c r="AL991" i="2"/>
  <c r="AN991" i="2"/>
  <c r="AO991" i="2"/>
  <c r="AP991" i="2"/>
  <c r="AQ991" i="2"/>
  <c r="AR991" i="2"/>
  <c r="AT991" i="2"/>
  <c r="AU991" i="2"/>
  <c r="AV991" i="2"/>
  <c r="AW991" i="2"/>
  <c r="AZ991" i="2"/>
  <c r="BA991" i="2"/>
  <c r="BC991" i="2"/>
  <c r="BD991" i="2"/>
  <c r="BG991" i="2"/>
  <c r="BH991" i="2"/>
  <c r="M989" i="2"/>
  <c r="O989" i="2"/>
  <c r="Q989" i="2"/>
  <c r="R989" i="2"/>
  <c r="S989" i="2"/>
  <c r="T989" i="2"/>
  <c r="U989" i="2"/>
  <c r="X989" i="2"/>
  <c r="Z989" i="2"/>
  <c r="AB989" i="2"/>
  <c r="AC989" i="2"/>
  <c r="AD989" i="2"/>
  <c r="AE989" i="2"/>
  <c r="AF989" i="2"/>
  <c r="AH989" i="2"/>
  <c r="AI989" i="2"/>
  <c r="AK989" i="2"/>
  <c r="AL989" i="2"/>
  <c r="AN989" i="2"/>
  <c r="AO989" i="2"/>
  <c r="AP989" i="2"/>
  <c r="AQ989" i="2"/>
  <c r="AR989" i="2"/>
  <c r="AT989" i="2"/>
  <c r="AU989" i="2"/>
  <c r="AV989" i="2"/>
  <c r="AW989" i="2"/>
  <c r="AZ989" i="2"/>
  <c r="BA989" i="2"/>
  <c r="BC989" i="2"/>
  <c r="BD989" i="2"/>
  <c r="BG989" i="2"/>
  <c r="BH989" i="2"/>
  <c r="M987" i="2"/>
  <c r="O987" i="2"/>
  <c r="Q987" i="2"/>
  <c r="R987" i="2"/>
  <c r="S987" i="2"/>
  <c r="T987" i="2"/>
  <c r="U987" i="2"/>
  <c r="X987" i="2"/>
  <c r="Z987" i="2"/>
  <c r="AB987" i="2"/>
  <c r="AC987" i="2"/>
  <c r="AD987" i="2"/>
  <c r="AE987" i="2"/>
  <c r="AF987" i="2"/>
  <c r="AH987" i="2"/>
  <c r="AI987" i="2"/>
  <c r="AK987" i="2"/>
  <c r="AL987" i="2"/>
  <c r="AN987" i="2"/>
  <c r="AO987" i="2"/>
  <c r="AP987" i="2"/>
  <c r="AQ987" i="2"/>
  <c r="AR987" i="2"/>
  <c r="AT987" i="2"/>
  <c r="AU987" i="2"/>
  <c r="AV987" i="2"/>
  <c r="AW987" i="2"/>
  <c r="AZ987" i="2"/>
  <c r="BA987" i="2"/>
  <c r="BC987" i="2"/>
  <c r="BD987" i="2"/>
  <c r="BG987" i="2"/>
  <c r="BH987" i="2"/>
  <c r="M985" i="2"/>
  <c r="O985" i="2"/>
  <c r="Q985" i="2"/>
  <c r="R985" i="2"/>
  <c r="S985" i="2"/>
  <c r="T985" i="2"/>
  <c r="U985" i="2"/>
  <c r="X985" i="2"/>
  <c r="Z985" i="2"/>
  <c r="AB985" i="2"/>
  <c r="AC985" i="2"/>
  <c r="AD985" i="2"/>
  <c r="AE985" i="2"/>
  <c r="AF985" i="2"/>
  <c r="AH985" i="2"/>
  <c r="AI985" i="2"/>
  <c r="AK985" i="2"/>
  <c r="AL985" i="2"/>
  <c r="AN985" i="2"/>
  <c r="AO985" i="2"/>
  <c r="AP985" i="2"/>
  <c r="AQ985" i="2"/>
  <c r="AR985" i="2"/>
  <c r="AT985" i="2"/>
  <c r="AU985" i="2"/>
  <c r="AV985" i="2"/>
  <c r="AW985" i="2"/>
  <c r="AZ985" i="2"/>
  <c r="BA985" i="2"/>
  <c r="BC985" i="2"/>
  <c r="BD985" i="2"/>
  <c r="BG985" i="2"/>
  <c r="M983" i="2"/>
  <c r="O983" i="2"/>
  <c r="Q983" i="2"/>
  <c r="R983" i="2"/>
  <c r="S983" i="2"/>
  <c r="T983" i="2"/>
  <c r="U983" i="2"/>
  <c r="X983" i="2"/>
  <c r="Z983" i="2"/>
  <c r="AB983" i="2"/>
  <c r="AC983" i="2"/>
  <c r="AD983" i="2"/>
  <c r="AE983" i="2"/>
  <c r="AF983" i="2"/>
  <c r="AH983" i="2"/>
  <c r="AI983" i="2"/>
  <c r="AK983" i="2"/>
  <c r="AL983" i="2"/>
  <c r="AN983" i="2"/>
  <c r="AO983" i="2"/>
  <c r="AP983" i="2"/>
  <c r="AQ983" i="2"/>
  <c r="AR983" i="2"/>
  <c r="AT983" i="2"/>
  <c r="AU983" i="2"/>
  <c r="AV983" i="2"/>
  <c r="AW983" i="2"/>
  <c r="AZ983" i="2"/>
  <c r="BA983" i="2"/>
  <c r="BC983" i="2"/>
  <c r="BD983" i="2"/>
  <c r="BG983" i="2"/>
  <c r="BH983" i="2"/>
  <c r="M969" i="2"/>
  <c r="O969" i="2"/>
  <c r="Q969" i="2"/>
  <c r="R969" i="2"/>
  <c r="S969" i="2"/>
  <c r="T969" i="2"/>
  <c r="U969" i="2"/>
  <c r="X969" i="2"/>
  <c r="Z969" i="2"/>
  <c r="AB969" i="2"/>
  <c r="AC969" i="2"/>
  <c r="AD969" i="2"/>
  <c r="AE969" i="2"/>
  <c r="AF969" i="2"/>
  <c r="AH969" i="2"/>
  <c r="AI969" i="2"/>
  <c r="AK969" i="2"/>
  <c r="AL969" i="2"/>
  <c r="AN969" i="2"/>
  <c r="AO969" i="2"/>
  <c r="AP969" i="2"/>
  <c r="AQ969" i="2"/>
  <c r="AR969" i="2"/>
  <c r="AT969" i="2"/>
  <c r="AU969" i="2"/>
  <c r="AV969" i="2"/>
  <c r="AW969" i="2"/>
  <c r="AZ969" i="2"/>
  <c r="BA969" i="2"/>
  <c r="BC969" i="2"/>
  <c r="BD969" i="2"/>
  <c r="BG969" i="2"/>
  <c r="BH969" i="2"/>
  <c r="M967" i="2"/>
  <c r="O967" i="2"/>
  <c r="Q967" i="2"/>
  <c r="R967" i="2"/>
  <c r="S967" i="2"/>
  <c r="T967" i="2"/>
  <c r="U967" i="2"/>
  <c r="X967" i="2"/>
  <c r="Z967" i="2"/>
  <c r="AB967" i="2"/>
  <c r="AC967" i="2"/>
  <c r="AD967" i="2"/>
  <c r="AE967" i="2"/>
  <c r="AF967" i="2"/>
  <c r="AH967" i="2"/>
  <c r="AI967" i="2"/>
  <c r="AK967" i="2"/>
  <c r="AL967" i="2"/>
  <c r="AN967" i="2"/>
  <c r="AO967" i="2"/>
  <c r="AP967" i="2"/>
  <c r="AQ967" i="2"/>
  <c r="AR967" i="2"/>
  <c r="AT967" i="2"/>
  <c r="AU967" i="2"/>
  <c r="AV967" i="2"/>
  <c r="AW967" i="2"/>
  <c r="AZ967" i="2"/>
  <c r="BA967" i="2"/>
  <c r="BC967" i="2"/>
  <c r="BD967" i="2"/>
  <c r="BG967" i="2"/>
  <c r="BH967" i="2"/>
  <c r="M965" i="2"/>
  <c r="O965" i="2"/>
  <c r="Q965" i="2"/>
  <c r="R965" i="2"/>
  <c r="S965" i="2"/>
  <c r="T965" i="2"/>
  <c r="U965" i="2"/>
  <c r="X965" i="2"/>
  <c r="Z965" i="2"/>
  <c r="AB965" i="2"/>
  <c r="AC965" i="2"/>
  <c r="AD965" i="2"/>
  <c r="AE965" i="2"/>
  <c r="AF965" i="2"/>
  <c r="AH965" i="2"/>
  <c r="AI965" i="2"/>
  <c r="AK965" i="2"/>
  <c r="AL965" i="2"/>
  <c r="AN965" i="2"/>
  <c r="AO965" i="2"/>
  <c r="AP965" i="2"/>
  <c r="AQ965" i="2"/>
  <c r="AR965" i="2"/>
  <c r="AT965" i="2"/>
  <c r="AU965" i="2"/>
  <c r="AV965" i="2"/>
  <c r="AW965" i="2"/>
  <c r="AZ965" i="2"/>
  <c r="BA965" i="2"/>
  <c r="BC965" i="2"/>
  <c r="BD965" i="2"/>
  <c r="BG965" i="2"/>
  <c r="BH965" i="2"/>
  <c r="M961" i="2"/>
  <c r="O961" i="2"/>
  <c r="Q961" i="2"/>
  <c r="R961" i="2"/>
  <c r="S961" i="2"/>
  <c r="T961" i="2"/>
  <c r="U961" i="2"/>
  <c r="X961" i="2"/>
  <c r="Z961" i="2"/>
  <c r="AB961" i="2"/>
  <c r="AC961" i="2"/>
  <c r="AD961" i="2"/>
  <c r="AE961" i="2"/>
  <c r="AF961" i="2"/>
  <c r="AH961" i="2"/>
  <c r="AI961" i="2"/>
  <c r="AK961" i="2"/>
  <c r="AL961" i="2"/>
  <c r="AN961" i="2"/>
  <c r="AO961" i="2"/>
  <c r="AP961" i="2"/>
  <c r="AQ961" i="2"/>
  <c r="AR961" i="2"/>
  <c r="AT961" i="2"/>
  <c r="AU961" i="2"/>
  <c r="AV961" i="2"/>
  <c r="AW961" i="2"/>
  <c r="AZ961" i="2"/>
  <c r="BA961" i="2"/>
  <c r="BC961" i="2"/>
  <c r="BD961" i="2"/>
  <c r="BG961" i="2"/>
  <c r="BH961" i="2"/>
  <c r="M959" i="2"/>
  <c r="O959" i="2"/>
  <c r="Q959" i="2"/>
  <c r="R959" i="2"/>
  <c r="S959" i="2"/>
  <c r="T959" i="2"/>
  <c r="U959" i="2"/>
  <c r="X959" i="2"/>
  <c r="Z959" i="2"/>
  <c r="AB959" i="2"/>
  <c r="AC959" i="2"/>
  <c r="AD959" i="2"/>
  <c r="AE959" i="2"/>
  <c r="AF959" i="2"/>
  <c r="AH959" i="2"/>
  <c r="AI959" i="2"/>
  <c r="AK959" i="2"/>
  <c r="AL959" i="2"/>
  <c r="AN959" i="2"/>
  <c r="AO959" i="2"/>
  <c r="AP959" i="2"/>
  <c r="AQ959" i="2"/>
  <c r="AR959" i="2"/>
  <c r="AT959" i="2"/>
  <c r="AU959" i="2"/>
  <c r="AV959" i="2"/>
  <c r="AW959" i="2"/>
  <c r="AZ959" i="2"/>
  <c r="BA959" i="2"/>
  <c r="BC959" i="2"/>
  <c r="BD959" i="2"/>
  <c r="BG959" i="2"/>
  <c r="BH959" i="2"/>
  <c r="M957" i="2"/>
  <c r="O957" i="2"/>
  <c r="Q957" i="2"/>
  <c r="R957" i="2"/>
  <c r="S957" i="2"/>
  <c r="T957" i="2"/>
  <c r="U957" i="2"/>
  <c r="X957" i="2"/>
  <c r="Z957" i="2"/>
  <c r="AB957" i="2"/>
  <c r="AC957" i="2"/>
  <c r="AD957" i="2"/>
  <c r="AE957" i="2"/>
  <c r="AF957" i="2"/>
  <c r="AH957" i="2"/>
  <c r="AI957" i="2"/>
  <c r="AK957" i="2"/>
  <c r="AL957" i="2"/>
  <c r="AN957" i="2"/>
  <c r="AO957" i="2"/>
  <c r="AP957" i="2"/>
  <c r="AQ957" i="2"/>
  <c r="AR957" i="2"/>
  <c r="AT957" i="2"/>
  <c r="AU957" i="2"/>
  <c r="AV957" i="2"/>
  <c r="AW957" i="2"/>
  <c r="AZ957" i="2"/>
  <c r="BA957" i="2"/>
  <c r="BC957" i="2"/>
  <c r="BD957" i="2"/>
  <c r="BG957" i="2"/>
  <c r="BH957" i="2"/>
  <c r="M953" i="2"/>
  <c r="O953" i="2"/>
  <c r="Q953" i="2"/>
  <c r="R953" i="2"/>
  <c r="S953" i="2"/>
  <c r="T953" i="2"/>
  <c r="U953" i="2"/>
  <c r="X953" i="2"/>
  <c r="Z953" i="2"/>
  <c r="AB953" i="2"/>
  <c r="AC953" i="2"/>
  <c r="AD953" i="2"/>
  <c r="AE953" i="2"/>
  <c r="AF953" i="2"/>
  <c r="AH953" i="2"/>
  <c r="AI953" i="2"/>
  <c r="AK953" i="2"/>
  <c r="AL953" i="2"/>
  <c r="AN953" i="2"/>
  <c r="AO953" i="2"/>
  <c r="AP953" i="2"/>
  <c r="AQ953" i="2"/>
  <c r="AR953" i="2"/>
  <c r="AT953" i="2"/>
  <c r="AU953" i="2"/>
  <c r="AV953" i="2"/>
  <c r="AW953" i="2"/>
  <c r="AZ953" i="2"/>
  <c r="BA953" i="2"/>
  <c r="BC953" i="2"/>
  <c r="BD953" i="2"/>
  <c r="BG953" i="2"/>
  <c r="BH953" i="2"/>
  <c r="M951" i="2"/>
  <c r="O951" i="2"/>
  <c r="Q951" i="2"/>
  <c r="R951" i="2"/>
  <c r="S951" i="2"/>
  <c r="T951" i="2"/>
  <c r="U951" i="2"/>
  <c r="X951" i="2"/>
  <c r="Z951" i="2"/>
  <c r="AB951" i="2"/>
  <c r="AC951" i="2"/>
  <c r="AD951" i="2"/>
  <c r="AE951" i="2"/>
  <c r="AF951" i="2"/>
  <c r="AH951" i="2"/>
  <c r="AI951" i="2"/>
  <c r="AK951" i="2"/>
  <c r="AL951" i="2"/>
  <c r="AN951" i="2"/>
  <c r="AO951" i="2"/>
  <c r="AP951" i="2"/>
  <c r="AQ951" i="2"/>
  <c r="AR951" i="2"/>
  <c r="AT951" i="2"/>
  <c r="AU951" i="2"/>
  <c r="AV951" i="2"/>
  <c r="AW951" i="2"/>
  <c r="AZ951" i="2"/>
  <c r="BA951" i="2"/>
  <c r="BC951" i="2"/>
  <c r="BD951" i="2"/>
  <c r="BG951" i="2"/>
  <c r="BH951" i="2"/>
  <c r="M949" i="2"/>
  <c r="O949" i="2"/>
  <c r="Q949" i="2"/>
  <c r="R949" i="2"/>
  <c r="S949" i="2"/>
  <c r="T949" i="2"/>
  <c r="U949" i="2"/>
  <c r="X949" i="2"/>
  <c r="Z949" i="2"/>
  <c r="AB949" i="2"/>
  <c r="AC949" i="2"/>
  <c r="AD949" i="2"/>
  <c r="AE949" i="2"/>
  <c r="AF949" i="2"/>
  <c r="AH949" i="2"/>
  <c r="AI949" i="2"/>
  <c r="AK949" i="2"/>
  <c r="AL949" i="2"/>
  <c r="AN949" i="2"/>
  <c r="AO949" i="2"/>
  <c r="AP949" i="2"/>
  <c r="AQ949" i="2"/>
  <c r="AR949" i="2"/>
  <c r="AT949" i="2"/>
  <c r="AU949" i="2"/>
  <c r="AV949" i="2"/>
  <c r="AW949" i="2"/>
  <c r="AZ949" i="2"/>
  <c r="BA949" i="2"/>
  <c r="BC949" i="2"/>
  <c r="BD949" i="2"/>
  <c r="BG949" i="2"/>
  <c r="BH949" i="2"/>
  <c r="M947" i="2"/>
  <c r="O947" i="2"/>
  <c r="Q947" i="2"/>
  <c r="R947" i="2"/>
  <c r="S947" i="2"/>
  <c r="T947" i="2"/>
  <c r="U947" i="2"/>
  <c r="X947" i="2"/>
  <c r="Z947" i="2"/>
  <c r="AB947" i="2"/>
  <c r="AC947" i="2"/>
  <c r="AD947" i="2"/>
  <c r="AE947" i="2"/>
  <c r="AF947" i="2"/>
  <c r="AH947" i="2"/>
  <c r="AI947" i="2"/>
  <c r="AK947" i="2"/>
  <c r="AL947" i="2"/>
  <c r="AN947" i="2"/>
  <c r="AO947" i="2"/>
  <c r="AP947" i="2"/>
  <c r="AQ947" i="2"/>
  <c r="AR947" i="2"/>
  <c r="AT947" i="2"/>
  <c r="AU947" i="2"/>
  <c r="AV947" i="2"/>
  <c r="AW947" i="2"/>
  <c r="AZ947" i="2"/>
  <c r="BA947" i="2"/>
  <c r="BC947" i="2"/>
  <c r="BD947" i="2"/>
  <c r="BG947" i="2"/>
  <c r="BH947" i="2"/>
  <c r="M943" i="2"/>
  <c r="O943" i="2"/>
  <c r="Q943" i="2"/>
  <c r="R943" i="2"/>
  <c r="S943" i="2"/>
  <c r="T943" i="2"/>
  <c r="U943" i="2"/>
  <c r="X943" i="2"/>
  <c r="Z943" i="2"/>
  <c r="AB943" i="2"/>
  <c r="AC943" i="2"/>
  <c r="AD943" i="2"/>
  <c r="AE943" i="2"/>
  <c r="AF943" i="2"/>
  <c r="AH943" i="2"/>
  <c r="AI943" i="2"/>
  <c r="AK943" i="2"/>
  <c r="AL943" i="2"/>
  <c r="AN943" i="2"/>
  <c r="AO943" i="2"/>
  <c r="AP943" i="2"/>
  <c r="AQ943" i="2"/>
  <c r="AR943" i="2"/>
  <c r="AT943" i="2"/>
  <c r="AU943" i="2"/>
  <c r="AV943" i="2"/>
  <c r="AW943" i="2"/>
  <c r="AZ943" i="2"/>
  <c r="BA943" i="2"/>
  <c r="BC943" i="2"/>
  <c r="BD943" i="2"/>
  <c r="BG943" i="2"/>
  <c r="BH943" i="2"/>
  <c r="M941" i="2"/>
  <c r="O941" i="2"/>
  <c r="Q941" i="2"/>
  <c r="R941" i="2"/>
  <c r="S941" i="2"/>
  <c r="T941" i="2"/>
  <c r="U941" i="2"/>
  <c r="X941" i="2"/>
  <c r="Z941" i="2"/>
  <c r="AB941" i="2"/>
  <c r="AC941" i="2"/>
  <c r="AD941" i="2"/>
  <c r="AE941" i="2"/>
  <c r="AF941" i="2"/>
  <c r="AH941" i="2"/>
  <c r="AI941" i="2"/>
  <c r="AK941" i="2"/>
  <c r="AL941" i="2"/>
  <c r="AN941" i="2"/>
  <c r="AO941" i="2"/>
  <c r="AP941" i="2"/>
  <c r="AQ941" i="2"/>
  <c r="AR941" i="2"/>
  <c r="AT941" i="2"/>
  <c r="AU941" i="2"/>
  <c r="AV941" i="2"/>
  <c r="AW941" i="2"/>
  <c r="AZ941" i="2"/>
  <c r="BA941" i="2"/>
  <c r="BC941" i="2"/>
  <c r="BD941" i="2"/>
  <c r="BG941" i="2"/>
  <c r="BH941" i="2"/>
  <c r="M939" i="2"/>
  <c r="O939" i="2"/>
  <c r="Q939" i="2"/>
  <c r="R939" i="2"/>
  <c r="S939" i="2"/>
  <c r="T939" i="2"/>
  <c r="U939" i="2"/>
  <c r="X939" i="2"/>
  <c r="Z939" i="2"/>
  <c r="AB939" i="2"/>
  <c r="AC939" i="2"/>
  <c r="AD939" i="2"/>
  <c r="AE939" i="2"/>
  <c r="AF939" i="2"/>
  <c r="AH939" i="2"/>
  <c r="AI939" i="2"/>
  <c r="AK939" i="2"/>
  <c r="AL939" i="2"/>
  <c r="AN939" i="2"/>
  <c r="AO939" i="2"/>
  <c r="AP939" i="2"/>
  <c r="AQ939" i="2"/>
  <c r="AR939" i="2"/>
  <c r="AT939" i="2"/>
  <c r="AU939" i="2"/>
  <c r="AV939" i="2"/>
  <c r="AW939" i="2"/>
  <c r="AZ939" i="2"/>
  <c r="BA939" i="2"/>
  <c r="BC939" i="2"/>
  <c r="BD939" i="2"/>
  <c r="BG939" i="2"/>
  <c r="BH939" i="2"/>
  <c r="M937" i="2"/>
  <c r="O937" i="2"/>
  <c r="Q937" i="2"/>
  <c r="R937" i="2"/>
  <c r="S937" i="2"/>
  <c r="T937" i="2"/>
  <c r="U937" i="2"/>
  <c r="X937" i="2"/>
  <c r="Z937" i="2"/>
  <c r="AB937" i="2"/>
  <c r="AC937" i="2"/>
  <c r="AD937" i="2"/>
  <c r="AE937" i="2"/>
  <c r="AF937" i="2"/>
  <c r="AH937" i="2"/>
  <c r="AI937" i="2"/>
  <c r="AK937" i="2"/>
  <c r="AL937" i="2"/>
  <c r="AN937" i="2"/>
  <c r="AO937" i="2"/>
  <c r="AP937" i="2"/>
  <c r="AQ937" i="2"/>
  <c r="AR937" i="2"/>
  <c r="AT937" i="2"/>
  <c r="AU937" i="2"/>
  <c r="AV937" i="2"/>
  <c r="AW937" i="2"/>
  <c r="AZ937" i="2"/>
  <c r="BA937" i="2"/>
  <c r="BC937" i="2"/>
  <c r="BD937" i="2"/>
  <c r="BG937" i="2"/>
  <c r="BH937" i="2"/>
  <c r="M921" i="2"/>
  <c r="O921" i="2"/>
  <c r="Q921" i="2"/>
  <c r="R921" i="2"/>
  <c r="S921" i="2"/>
  <c r="T921" i="2"/>
  <c r="U921" i="2"/>
  <c r="X921" i="2"/>
  <c r="Z921" i="2"/>
  <c r="AB921" i="2"/>
  <c r="AC921" i="2"/>
  <c r="AD921" i="2"/>
  <c r="AE921" i="2"/>
  <c r="AF921" i="2"/>
  <c r="AH921" i="2"/>
  <c r="AI921" i="2"/>
  <c r="AK921" i="2"/>
  <c r="AL921" i="2"/>
  <c r="AN921" i="2"/>
  <c r="AO921" i="2"/>
  <c r="AP921" i="2"/>
  <c r="AQ921" i="2"/>
  <c r="AR921" i="2"/>
  <c r="AT921" i="2"/>
  <c r="AU921" i="2"/>
  <c r="AV921" i="2"/>
  <c r="AW921" i="2"/>
  <c r="AZ921" i="2"/>
  <c r="BA921" i="2"/>
  <c r="BC921" i="2"/>
  <c r="BD921" i="2"/>
  <c r="BG921" i="2"/>
  <c r="BH921" i="2"/>
  <c r="M919" i="2"/>
  <c r="O919" i="2"/>
  <c r="Q919" i="2"/>
  <c r="R919" i="2"/>
  <c r="S919" i="2"/>
  <c r="T919" i="2"/>
  <c r="U919" i="2"/>
  <c r="X919" i="2"/>
  <c r="Z919" i="2"/>
  <c r="AB919" i="2"/>
  <c r="AC919" i="2"/>
  <c r="AD919" i="2"/>
  <c r="AE919" i="2"/>
  <c r="AF919" i="2"/>
  <c r="AH919" i="2"/>
  <c r="AI919" i="2"/>
  <c r="AK919" i="2"/>
  <c r="AL919" i="2"/>
  <c r="AN919" i="2"/>
  <c r="AO919" i="2"/>
  <c r="AP919" i="2"/>
  <c r="AQ919" i="2"/>
  <c r="AR919" i="2"/>
  <c r="AT919" i="2"/>
  <c r="AU919" i="2"/>
  <c r="AV919" i="2"/>
  <c r="AW919" i="2"/>
  <c r="AZ919" i="2"/>
  <c r="BA919" i="2"/>
  <c r="BC919" i="2"/>
  <c r="BD919" i="2"/>
  <c r="BG919" i="2"/>
  <c r="BH919" i="2"/>
  <c r="M917" i="2"/>
  <c r="O917" i="2"/>
  <c r="Q917" i="2"/>
  <c r="R917" i="2"/>
  <c r="S917" i="2"/>
  <c r="T917" i="2"/>
  <c r="U917" i="2"/>
  <c r="X917" i="2"/>
  <c r="Z917" i="2"/>
  <c r="AB917" i="2"/>
  <c r="AC917" i="2"/>
  <c r="AD917" i="2"/>
  <c r="AE917" i="2"/>
  <c r="AF917" i="2"/>
  <c r="AH917" i="2"/>
  <c r="AI917" i="2"/>
  <c r="AK917" i="2"/>
  <c r="AL917" i="2"/>
  <c r="AN917" i="2"/>
  <c r="AO917" i="2"/>
  <c r="AP917" i="2"/>
  <c r="AQ917" i="2"/>
  <c r="AR917" i="2"/>
  <c r="AT917" i="2"/>
  <c r="AU917" i="2"/>
  <c r="AV917" i="2"/>
  <c r="AW917" i="2"/>
  <c r="AZ917" i="2"/>
  <c r="BA917" i="2"/>
  <c r="BC917" i="2"/>
  <c r="BD917" i="2"/>
  <c r="BG917" i="2"/>
  <c r="BH917" i="2"/>
  <c r="M909" i="2"/>
  <c r="O909" i="2"/>
  <c r="Q909" i="2"/>
  <c r="R909" i="2"/>
  <c r="S909" i="2"/>
  <c r="T909" i="2"/>
  <c r="U909" i="2"/>
  <c r="X909" i="2"/>
  <c r="Z909" i="2"/>
  <c r="AB909" i="2"/>
  <c r="AC909" i="2"/>
  <c r="AD909" i="2"/>
  <c r="AE909" i="2"/>
  <c r="AF909" i="2"/>
  <c r="AH909" i="2"/>
  <c r="AI909" i="2"/>
  <c r="AK909" i="2"/>
  <c r="AL909" i="2"/>
  <c r="AN909" i="2"/>
  <c r="AO909" i="2"/>
  <c r="AP909" i="2"/>
  <c r="AQ909" i="2"/>
  <c r="AR909" i="2"/>
  <c r="AT909" i="2"/>
  <c r="AU909" i="2"/>
  <c r="AV909" i="2"/>
  <c r="AW909" i="2"/>
  <c r="AZ909" i="2"/>
  <c r="BA909" i="2"/>
  <c r="BC909" i="2"/>
  <c r="BD909" i="2"/>
  <c r="BG909" i="2"/>
  <c r="BH909" i="2"/>
  <c r="M907" i="2"/>
  <c r="O907" i="2"/>
  <c r="Q907" i="2"/>
  <c r="R907" i="2"/>
  <c r="S907" i="2"/>
  <c r="T907" i="2"/>
  <c r="U907" i="2"/>
  <c r="X907" i="2"/>
  <c r="Z907" i="2"/>
  <c r="AB907" i="2"/>
  <c r="AC907" i="2"/>
  <c r="AD907" i="2"/>
  <c r="AE907" i="2"/>
  <c r="AF907" i="2"/>
  <c r="AH907" i="2"/>
  <c r="AI907" i="2"/>
  <c r="AK907" i="2"/>
  <c r="AL907" i="2"/>
  <c r="AN907" i="2"/>
  <c r="AO907" i="2"/>
  <c r="AP907" i="2"/>
  <c r="AQ907" i="2"/>
  <c r="AR907" i="2"/>
  <c r="AT907" i="2"/>
  <c r="AU907" i="2"/>
  <c r="AV907" i="2"/>
  <c r="AW907" i="2"/>
  <c r="AZ907" i="2"/>
  <c r="BA907" i="2"/>
  <c r="BC907" i="2"/>
  <c r="BD907" i="2"/>
  <c r="BG907" i="2"/>
  <c r="BH907" i="2"/>
  <c r="M905" i="2"/>
  <c r="O905" i="2"/>
  <c r="Q905" i="2"/>
  <c r="R905" i="2"/>
  <c r="S905" i="2"/>
  <c r="T905" i="2"/>
  <c r="U905" i="2"/>
  <c r="X905" i="2"/>
  <c r="Z905" i="2"/>
  <c r="AB905" i="2"/>
  <c r="AC905" i="2"/>
  <c r="AD905" i="2"/>
  <c r="AE905" i="2"/>
  <c r="AF905" i="2"/>
  <c r="AH905" i="2"/>
  <c r="AI905" i="2"/>
  <c r="AK905" i="2"/>
  <c r="AL905" i="2"/>
  <c r="AN905" i="2"/>
  <c r="AO905" i="2"/>
  <c r="AP905" i="2"/>
  <c r="AQ905" i="2"/>
  <c r="AR905" i="2"/>
  <c r="AT905" i="2"/>
  <c r="AU905" i="2"/>
  <c r="AV905" i="2"/>
  <c r="AW905" i="2"/>
  <c r="AZ905" i="2"/>
  <c r="BA905" i="2"/>
  <c r="BC905" i="2"/>
  <c r="BD905" i="2"/>
  <c r="BG905" i="2"/>
  <c r="BH905" i="2"/>
  <c r="M897" i="2"/>
  <c r="O897" i="2"/>
  <c r="Q897" i="2"/>
  <c r="R897" i="2"/>
  <c r="S897" i="2"/>
  <c r="T897" i="2"/>
  <c r="U897" i="2"/>
  <c r="X897" i="2"/>
  <c r="Z897" i="2"/>
  <c r="AB897" i="2"/>
  <c r="AC897" i="2"/>
  <c r="AD897" i="2"/>
  <c r="AE897" i="2"/>
  <c r="AF897" i="2"/>
  <c r="AH897" i="2"/>
  <c r="AI897" i="2"/>
  <c r="AK897" i="2"/>
  <c r="AL897" i="2"/>
  <c r="AN897" i="2"/>
  <c r="AO897" i="2"/>
  <c r="AP897" i="2"/>
  <c r="AQ897" i="2"/>
  <c r="AR897" i="2"/>
  <c r="AT897" i="2"/>
  <c r="AU897" i="2"/>
  <c r="AV897" i="2"/>
  <c r="AW897" i="2"/>
  <c r="AZ897" i="2"/>
  <c r="BA897" i="2"/>
  <c r="BC897" i="2"/>
  <c r="BD897" i="2"/>
  <c r="BG897" i="2"/>
  <c r="BH897" i="2"/>
  <c r="M895" i="2"/>
  <c r="O895" i="2"/>
  <c r="Q895" i="2"/>
  <c r="R895" i="2"/>
  <c r="S895" i="2"/>
  <c r="T895" i="2"/>
  <c r="U895" i="2"/>
  <c r="X895" i="2"/>
  <c r="Z895" i="2"/>
  <c r="AB895" i="2"/>
  <c r="AC895" i="2"/>
  <c r="AD895" i="2"/>
  <c r="AE895" i="2"/>
  <c r="AF895" i="2"/>
  <c r="AH895" i="2"/>
  <c r="AI895" i="2"/>
  <c r="AK895" i="2"/>
  <c r="AL895" i="2"/>
  <c r="AN895" i="2"/>
  <c r="AO895" i="2"/>
  <c r="AP895" i="2"/>
  <c r="AQ895" i="2"/>
  <c r="AR895" i="2"/>
  <c r="AT895" i="2"/>
  <c r="AU895" i="2"/>
  <c r="AV895" i="2"/>
  <c r="AW895" i="2"/>
  <c r="AZ895" i="2"/>
  <c r="BA895" i="2"/>
  <c r="BC895" i="2"/>
  <c r="BD895" i="2"/>
  <c r="BG895" i="2"/>
  <c r="BH895" i="2"/>
  <c r="M881" i="2"/>
  <c r="O881" i="2"/>
  <c r="Q881" i="2"/>
  <c r="R881" i="2"/>
  <c r="S881" i="2"/>
  <c r="T881" i="2"/>
  <c r="U881" i="2"/>
  <c r="X881" i="2"/>
  <c r="Z881" i="2"/>
  <c r="AB881" i="2"/>
  <c r="AC881" i="2"/>
  <c r="AD881" i="2"/>
  <c r="AE881" i="2"/>
  <c r="AF881" i="2"/>
  <c r="AH881" i="2"/>
  <c r="AI881" i="2"/>
  <c r="AK881" i="2"/>
  <c r="AL881" i="2"/>
  <c r="AN881" i="2"/>
  <c r="AO881" i="2"/>
  <c r="AP881" i="2"/>
  <c r="AQ881" i="2"/>
  <c r="AR881" i="2"/>
  <c r="AT881" i="2"/>
  <c r="AU881" i="2"/>
  <c r="AV881" i="2"/>
  <c r="AW881" i="2"/>
  <c r="AZ881" i="2"/>
  <c r="BA881" i="2"/>
  <c r="BC881" i="2"/>
  <c r="BD881" i="2"/>
  <c r="BG881" i="2"/>
  <c r="BH881" i="2"/>
  <c r="M879" i="2"/>
  <c r="O879" i="2"/>
  <c r="Q879" i="2"/>
  <c r="R879" i="2"/>
  <c r="S879" i="2"/>
  <c r="T879" i="2"/>
  <c r="U879" i="2"/>
  <c r="X879" i="2"/>
  <c r="Z879" i="2"/>
  <c r="AB879" i="2"/>
  <c r="AC879" i="2"/>
  <c r="AD879" i="2"/>
  <c r="AE879" i="2"/>
  <c r="AF879" i="2"/>
  <c r="AH879" i="2"/>
  <c r="AI879" i="2"/>
  <c r="AK879" i="2"/>
  <c r="AL879" i="2"/>
  <c r="AN879" i="2"/>
  <c r="AO879" i="2"/>
  <c r="AP879" i="2"/>
  <c r="AQ879" i="2"/>
  <c r="AR879" i="2"/>
  <c r="AT879" i="2"/>
  <c r="AU879" i="2"/>
  <c r="AV879" i="2"/>
  <c r="AW879" i="2"/>
  <c r="AZ879" i="2"/>
  <c r="BA879" i="2"/>
  <c r="BC879" i="2"/>
  <c r="BD879" i="2"/>
  <c r="BG879" i="2"/>
  <c r="BH879" i="2"/>
  <c r="M869" i="2"/>
  <c r="O869" i="2"/>
  <c r="Q869" i="2"/>
  <c r="R869" i="2"/>
  <c r="S869" i="2"/>
  <c r="T869" i="2"/>
  <c r="U869" i="2"/>
  <c r="X869" i="2"/>
  <c r="Z869" i="2"/>
  <c r="AB869" i="2"/>
  <c r="AC869" i="2"/>
  <c r="AD869" i="2"/>
  <c r="AE869" i="2"/>
  <c r="AF869" i="2"/>
  <c r="AH869" i="2"/>
  <c r="AI869" i="2"/>
  <c r="AK869" i="2"/>
  <c r="AL869" i="2"/>
  <c r="AN869" i="2"/>
  <c r="AO869" i="2"/>
  <c r="AP869" i="2"/>
  <c r="AQ869" i="2"/>
  <c r="AR869" i="2"/>
  <c r="AT869" i="2"/>
  <c r="AU869" i="2"/>
  <c r="AV869" i="2"/>
  <c r="AW869" i="2"/>
  <c r="AZ869" i="2"/>
  <c r="BA869" i="2"/>
  <c r="BC869" i="2"/>
  <c r="BD869" i="2"/>
  <c r="BG869" i="2"/>
  <c r="BH869" i="2"/>
  <c r="M867" i="2"/>
  <c r="O867" i="2"/>
  <c r="Q867" i="2"/>
  <c r="R867" i="2"/>
  <c r="S867" i="2"/>
  <c r="T867" i="2"/>
  <c r="U867" i="2"/>
  <c r="X867" i="2"/>
  <c r="Z867" i="2"/>
  <c r="AB867" i="2"/>
  <c r="AC867" i="2"/>
  <c r="AD867" i="2"/>
  <c r="AE867" i="2"/>
  <c r="AF867" i="2"/>
  <c r="AH867" i="2"/>
  <c r="AI867" i="2"/>
  <c r="AK867" i="2"/>
  <c r="AL867" i="2"/>
  <c r="AN867" i="2"/>
  <c r="AO867" i="2"/>
  <c r="AP867" i="2"/>
  <c r="AQ867" i="2"/>
  <c r="AR867" i="2"/>
  <c r="AT867" i="2"/>
  <c r="AU867" i="2"/>
  <c r="AV867" i="2"/>
  <c r="AW867" i="2"/>
  <c r="AZ867" i="2"/>
  <c r="BA867" i="2"/>
  <c r="BC867" i="2"/>
  <c r="BD867" i="2"/>
  <c r="BG867" i="2"/>
  <c r="BH867" i="2"/>
  <c r="M855" i="2"/>
  <c r="O855" i="2"/>
  <c r="Q855" i="2"/>
  <c r="R855" i="2"/>
  <c r="S855" i="2"/>
  <c r="T855" i="2"/>
  <c r="U855" i="2"/>
  <c r="X855" i="2"/>
  <c r="Z855" i="2"/>
  <c r="AB855" i="2"/>
  <c r="AC855" i="2"/>
  <c r="AD855" i="2"/>
  <c r="AE855" i="2"/>
  <c r="AF855" i="2"/>
  <c r="AH855" i="2"/>
  <c r="AI855" i="2"/>
  <c r="AK855" i="2"/>
  <c r="AL855" i="2"/>
  <c r="AN855" i="2"/>
  <c r="AO855" i="2"/>
  <c r="AP855" i="2"/>
  <c r="AQ855" i="2"/>
  <c r="AR855" i="2"/>
  <c r="AT855" i="2"/>
  <c r="AU855" i="2"/>
  <c r="AV855" i="2"/>
  <c r="AW855" i="2"/>
  <c r="AZ855" i="2"/>
  <c r="BA855" i="2"/>
  <c r="BC855" i="2"/>
  <c r="BD855" i="2"/>
  <c r="BG855" i="2"/>
  <c r="BH855" i="2"/>
  <c r="M853" i="2"/>
  <c r="O853" i="2"/>
  <c r="Q853" i="2"/>
  <c r="R853" i="2"/>
  <c r="S853" i="2"/>
  <c r="T853" i="2"/>
  <c r="U853" i="2"/>
  <c r="X853" i="2"/>
  <c r="Z853" i="2"/>
  <c r="AB853" i="2"/>
  <c r="AC853" i="2"/>
  <c r="AD853" i="2"/>
  <c r="AE853" i="2"/>
  <c r="AF853" i="2"/>
  <c r="AH853" i="2"/>
  <c r="AI853" i="2"/>
  <c r="AK853" i="2"/>
  <c r="AL853" i="2"/>
  <c r="AN853" i="2"/>
  <c r="AO853" i="2"/>
  <c r="AP853" i="2"/>
  <c r="AQ853" i="2"/>
  <c r="AR853" i="2"/>
  <c r="AT853" i="2"/>
  <c r="AU853" i="2"/>
  <c r="AV853" i="2"/>
  <c r="AW853" i="2"/>
  <c r="AZ853" i="2"/>
  <c r="BA853" i="2"/>
  <c r="BC853" i="2"/>
  <c r="BD853" i="2"/>
  <c r="BG853" i="2"/>
  <c r="BH853" i="2"/>
  <c r="M837" i="2"/>
  <c r="O837" i="2"/>
  <c r="Q837" i="2"/>
  <c r="R837" i="2"/>
  <c r="S837" i="2"/>
  <c r="T837" i="2"/>
  <c r="U837" i="2"/>
  <c r="X837" i="2"/>
  <c r="Z837" i="2"/>
  <c r="AB837" i="2"/>
  <c r="AC837" i="2"/>
  <c r="AD837" i="2"/>
  <c r="AE837" i="2"/>
  <c r="AF837" i="2"/>
  <c r="AH837" i="2"/>
  <c r="AI837" i="2"/>
  <c r="AK837" i="2"/>
  <c r="AL837" i="2"/>
  <c r="AN837" i="2"/>
  <c r="AO837" i="2"/>
  <c r="AP837" i="2"/>
  <c r="AQ837" i="2"/>
  <c r="AR837" i="2"/>
  <c r="AT837" i="2"/>
  <c r="AU837" i="2"/>
  <c r="AV837" i="2"/>
  <c r="AW837" i="2"/>
  <c r="AZ837" i="2"/>
  <c r="BA837" i="2"/>
  <c r="BC837" i="2"/>
  <c r="BD837" i="2"/>
  <c r="BG837" i="2"/>
  <c r="BH837" i="2"/>
  <c r="M835" i="2"/>
  <c r="O835" i="2"/>
  <c r="Q835" i="2"/>
  <c r="R835" i="2"/>
  <c r="S835" i="2"/>
  <c r="T835" i="2"/>
  <c r="U835" i="2"/>
  <c r="X835" i="2"/>
  <c r="Z835" i="2"/>
  <c r="AB835" i="2"/>
  <c r="AC835" i="2"/>
  <c r="AD835" i="2"/>
  <c r="AE835" i="2"/>
  <c r="AF835" i="2"/>
  <c r="AH835" i="2"/>
  <c r="AI835" i="2"/>
  <c r="AK835" i="2"/>
  <c r="AL835" i="2"/>
  <c r="AN835" i="2"/>
  <c r="AO835" i="2"/>
  <c r="AP835" i="2"/>
  <c r="AQ835" i="2"/>
  <c r="AR835" i="2"/>
  <c r="AT835" i="2"/>
  <c r="AU835" i="2"/>
  <c r="AV835" i="2"/>
  <c r="AW835" i="2"/>
  <c r="AZ835" i="2"/>
  <c r="BA835" i="2"/>
  <c r="BC835" i="2"/>
  <c r="BD835" i="2"/>
  <c r="BG835" i="2"/>
  <c r="BH835" i="2"/>
  <c r="M833" i="2"/>
  <c r="O833" i="2"/>
  <c r="Q833" i="2"/>
  <c r="R833" i="2"/>
  <c r="S833" i="2"/>
  <c r="T833" i="2"/>
  <c r="U833" i="2"/>
  <c r="X833" i="2"/>
  <c r="Z833" i="2"/>
  <c r="AB833" i="2"/>
  <c r="AC833" i="2"/>
  <c r="AD833" i="2"/>
  <c r="AE833" i="2"/>
  <c r="AF833" i="2"/>
  <c r="AH833" i="2"/>
  <c r="AI833" i="2"/>
  <c r="AK833" i="2"/>
  <c r="AL833" i="2"/>
  <c r="AN833" i="2"/>
  <c r="AO833" i="2"/>
  <c r="AP833" i="2"/>
  <c r="AQ833" i="2"/>
  <c r="AR833" i="2"/>
  <c r="AT833" i="2"/>
  <c r="AU833" i="2"/>
  <c r="AV833" i="2"/>
  <c r="AW833" i="2"/>
  <c r="AZ833" i="2"/>
  <c r="BA833" i="2"/>
  <c r="BC833" i="2"/>
  <c r="BD833" i="2"/>
  <c r="BG833" i="2"/>
  <c r="BH833" i="2"/>
  <c r="M819" i="2"/>
  <c r="O819" i="2"/>
  <c r="Q819" i="2"/>
  <c r="R819" i="2"/>
  <c r="S819" i="2"/>
  <c r="T819" i="2"/>
  <c r="U819" i="2"/>
  <c r="X819" i="2"/>
  <c r="Z819" i="2"/>
  <c r="AB819" i="2"/>
  <c r="AC819" i="2"/>
  <c r="AD819" i="2"/>
  <c r="AE819" i="2"/>
  <c r="AF819" i="2"/>
  <c r="AH819" i="2"/>
  <c r="AI819" i="2"/>
  <c r="AK819" i="2"/>
  <c r="AL819" i="2"/>
  <c r="AN819" i="2"/>
  <c r="AO819" i="2"/>
  <c r="AP819" i="2"/>
  <c r="AQ819" i="2"/>
  <c r="AR819" i="2"/>
  <c r="AT819" i="2"/>
  <c r="AU819" i="2"/>
  <c r="AV819" i="2"/>
  <c r="AW819" i="2"/>
  <c r="AZ819" i="2"/>
  <c r="BA819" i="2"/>
  <c r="BC819" i="2"/>
  <c r="BD819" i="2"/>
  <c r="BG819" i="2"/>
  <c r="BH819" i="2"/>
  <c r="M817" i="2"/>
  <c r="O817" i="2"/>
  <c r="Q817" i="2"/>
  <c r="R817" i="2"/>
  <c r="S817" i="2"/>
  <c r="T817" i="2"/>
  <c r="U817" i="2"/>
  <c r="X817" i="2"/>
  <c r="Z817" i="2"/>
  <c r="AB817" i="2"/>
  <c r="AC817" i="2"/>
  <c r="AD817" i="2"/>
  <c r="AE817" i="2"/>
  <c r="AF817" i="2"/>
  <c r="AH817" i="2"/>
  <c r="AI817" i="2"/>
  <c r="AK817" i="2"/>
  <c r="AL817" i="2"/>
  <c r="AN817" i="2"/>
  <c r="AO817" i="2"/>
  <c r="AP817" i="2"/>
  <c r="AQ817" i="2"/>
  <c r="AR817" i="2"/>
  <c r="AT817" i="2"/>
  <c r="AU817" i="2"/>
  <c r="AV817" i="2"/>
  <c r="AW817" i="2"/>
  <c r="AZ817" i="2"/>
  <c r="BA817" i="2"/>
  <c r="BC817" i="2"/>
  <c r="BD817" i="2"/>
  <c r="BG817" i="2"/>
  <c r="BH817" i="2"/>
  <c r="M815" i="2"/>
  <c r="O815" i="2"/>
  <c r="Q815" i="2"/>
  <c r="R815" i="2"/>
  <c r="S815" i="2"/>
  <c r="T815" i="2"/>
  <c r="U815" i="2"/>
  <c r="X815" i="2"/>
  <c r="Z815" i="2"/>
  <c r="AB815" i="2"/>
  <c r="AC815" i="2"/>
  <c r="AD815" i="2"/>
  <c r="AE815" i="2"/>
  <c r="AF815" i="2"/>
  <c r="AH815" i="2"/>
  <c r="AI815" i="2"/>
  <c r="AK815" i="2"/>
  <c r="AL815" i="2"/>
  <c r="AN815" i="2"/>
  <c r="AO815" i="2"/>
  <c r="AP815" i="2"/>
  <c r="AQ815" i="2"/>
  <c r="AR815" i="2"/>
  <c r="AT815" i="2"/>
  <c r="AU815" i="2"/>
  <c r="AV815" i="2"/>
  <c r="AW815" i="2"/>
  <c r="AZ815" i="2"/>
  <c r="BA815" i="2"/>
  <c r="BC815" i="2"/>
  <c r="BD815" i="2"/>
  <c r="BG815" i="2"/>
  <c r="BH815" i="2"/>
  <c r="M813" i="2"/>
  <c r="O813" i="2"/>
  <c r="Q813" i="2"/>
  <c r="R813" i="2"/>
  <c r="S813" i="2"/>
  <c r="T813" i="2"/>
  <c r="U813" i="2"/>
  <c r="X813" i="2"/>
  <c r="Z813" i="2"/>
  <c r="AB813" i="2"/>
  <c r="AC813" i="2"/>
  <c r="AD813" i="2"/>
  <c r="AE813" i="2"/>
  <c r="AF813" i="2"/>
  <c r="AH813" i="2"/>
  <c r="AI813" i="2"/>
  <c r="AK813" i="2"/>
  <c r="AL813" i="2"/>
  <c r="AN813" i="2"/>
  <c r="AO813" i="2"/>
  <c r="AP813" i="2"/>
  <c r="AQ813" i="2"/>
  <c r="AR813" i="2"/>
  <c r="AT813" i="2"/>
  <c r="AU813" i="2"/>
  <c r="AV813" i="2"/>
  <c r="AW813" i="2"/>
  <c r="AZ813" i="2"/>
  <c r="BA813" i="2"/>
  <c r="BC813" i="2"/>
  <c r="BD813" i="2"/>
  <c r="BG813" i="2"/>
  <c r="BH813" i="2"/>
  <c r="M779" i="2"/>
  <c r="O779" i="2"/>
  <c r="Q779" i="2"/>
  <c r="R779" i="2"/>
  <c r="S779" i="2"/>
  <c r="T779" i="2"/>
  <c r="U779" i="2"/>
  <c r="X779" i="2"/>
  <c r="Z779" i="2"/>
  <c r="AB779" i="2"/>
  <c r="AC779" i="2"/>
  <c r="AD779" i="2"/>
  <c r="AE779" i="2"/>
  <c r="AF779" i="2"/>
  <c r="AH779" i="2"/>
  <c r="AI779" i="2"/>
  <c r="AK779" i="2"/>
  <c r="AL779" i="2"/>
  <c r="AN779" i="2"/>
  <c r="AO779" i="2"/>
  <c r="AP779" i="2"/>
  <c r="AQ779" i="2"/>
  <c r="AR779" i="2"/>
  <c r="AT779" i="2"/>
  <c r="AU779" i="2"/>
  <c r="AV779" i="2"/>
  <c r="AW779" i="2"/>
  <c r="AZ779" i="2"/>
  <c r="BA779" i="2"/>
  <c r="BC779" i="2"/>
  <c r="BD779" i="2"/>
  <c r="BG779" i="2"/>
  <c r="BH779" i="2"/>
  <c r="M777" i="2"/>
  <c r="O777" i="2"/>
  <c r="Q777" i="2"/>
  <c r="R777" i="2"/>
  <c r="S777" i="2"/>
  <c r="T777" i="2"/>
  <c r="U777" i="2"/>
  <c r="X777" i="2"/>
  <c r="Z777" i="2"/>
  <c r="AB777" i="2"/>
  <c r="AC777" i="2"/>
  <c r="AD777" i="2"/>
  <c r="AE777" i="2"/>
  <c r="AF777" i="2"/>
  <c r="AH777" i="2"/>
  <c r="AI777" i="2"/>
  <c r="AK777" i="2"/>
  <c r="AL777" i="2"/>
  <c r="AN777" i="2"/>
  <c r="AO777" i="2"/>
  <c r="AP777" i="2"/>
  <c r="AQ777" i="2"/>
  <c r="AR777" i="2"/>
  <c r="AT777" i="2"/>
  <c r="AU777" i="2"/>
  <c r="AV777" i="2"/>
  <c r="AW777" i="2"/>
  <c r="AZ777" i="2"/>
  <c r="BA777" i="2"/>
  <c r="BC777" i="2"/>
  <c r="BD777" i="2"/>
  <c r="BG777" i="2"/>
  <c r="BH777" i="2"/>
  <c r="M775" i="2"/>
  <c r="O775" i="2"/>
  <c r="Q775" i="2"/>
  <c r="R775" i="2"/>
  <c r="S775" i="2"/>
  <c r="T775" i="2"/>
  <c r="U775" i="2"/>
  <c r="X775" i="2"/>
  <c r="Z775" i="2"/>
  <c r="AB775" i="2"/>
  <c r="AC775" i="2"/>
  <c r="AD775" i="2"/>
  <c r="AE775" i="2"/>
  <c r="AF775" i="2"/>
  <c r="AH775" i="2"/>
  <c r="AI775" i="2"/>
  <c r="AK775" i="2"/>
  <c r="AL775" i="2"/>
  <c r="AN775" i="2"/>
  <c r="AO775" i="2"/>
  <c r="AP775" i="2"/>
  <c r="AQ775" i="2"/>
  <c r="AR775" i="2"/>
  <c r="AT775" i="2"/>
  <c r="AU775" i="2"/>
  <c r="AV775" i="2"/>
  <c r="AW775" i="2"/>
  <c r="AZ775" i="2"/>
  <c r="BA775" i="2"/>
  <c r="BC775" i="2"/>
  <c r="BD775" i="2"/>
  <c r="BG775" i="2"/>
  <c r="BH775" i="2"/>
  <c r="M773" i="2"/>
  <c r="O773" i="2"/>
  <c r="Q773" i="2"/>
  <c r="R773" i="2"/>
  <c r="S773" i="2"/>
  <c r="T773" i="2"/>
  <c r="U773" i="2"/>
  <c r="X773" i="2"/>
  <c r="Z773" i="2"/>
  <c r="AB773" i="2"/>
  <c r="AC773" i="2"/>
  <c r="AD773" i="2"/>
  <c r="AE773" i="2"/>
  <c r="AF773" i="2"/>
  <c r="AH773" i="2"/>
  <c r="AI773" i="2"/>
  <c r="AK773" i="2"/>
  <c r="AL773" i="2"/>
  <c r="AN773" i="2"/>
  <c r="AO773" i="2"/>
  <c r="AP773" i="2"/>
  <c r="AQ773" i="2"/>
  <c r="AR773" i="2"/>
  <c r="AT773" i="2"/>
  <c r="AU773" i="2"/>
  <c r="AV773" i="2"/>
  <c r="AW773" i="2"/>
  <c r="AZ773" i="2"/>
  <c r="BA773" i="2"/>
  <c r="BC773" i="2"/>
  <c r="BD773" i="2"/>
  <c r="BG773" i="2"/>
  <c r="BH773" i="2"/>
  <c r="M769" i="2"/>
  <c r="O769" i="2"/>
  <c r="Q769" i="2"/>
  <c r="R769" i="2"/>
  <c r="S769" i="2"/>
  <c r="T769" i="2"/>
  <c r="U769" i="2"/>
  <c r="X769" i="2"/>
  <c r="Z769" i="2"/>
  <c r="AB769" i="2"/>
  <c r="AC769" i="2"/>
  <c r="AD769" i="2"/>
  <c r="AE769" i="2"/>
  <c r="AF769" i="2"/>
  <c r="AH769" i="2"/>
  <c r="AI769" i="2"/>
  <c r="AK769" i="2"/>
  <c r="AL769" i="2"/>
  <c r="AN769" i="2"/>
  <c r="AO769" i="2"/>
  <c r="AP769" i="2"/>
  <c r="AQ769" i="2"/>
  <c r="AR769" i="2"/>
  <c r="AT769" i="2"/>
  <c r="AU769" i="2"/>
  <c r="AV769" i="2"/>
  <c r="AW769" i="2"/>
  <c r="AZ769" i="2"/>
  <c r="BA769" i="2"/>
  <c r="BC769" i="2"/>
  <c r="BD769" i="2"/>
  <c r="BG769" i="2"/>
  <c r="BH769" i="2"/>
  <c r="M767" i="2"/>
  <c r="O767" i="2"/>
  <c r="Q767" i="2"/>
  <c r="R767" i="2"/>
  <c r="S767" i="2"/>
  <c r="T767" i="2"/>
  <c r="U767" i="2"/>
  <c r="X767" i="2"/>
  <c r="Z767" i="2"/>
  <c r="AB767" i="2"/>
  <c r="AC767" i="2"/>
  <c r="AD767" i="2"/>
  <c r="AE767" i="2"/>
  <c r="AF767" i="2"/>
  <c r="AH767" i="2"/>
  <c r="AI767" i="2"/>
  <c r="AK767" i="2"/>
  <c r="AL767" i="2"/>
  <c r="AN767" i="2"/>
  <c r="AO767" i="2"/>
  <c r="AP767" i="2"/>
  <c r="AQ767" i="2"/>
  <c r="AR767" i="2"/>
  <c r="AT767" i="2"/>
  <c r="AU767" i="2"/>
  <c r="AV767" i="2"/>
  <c r="AW767" i="2"/>
  <c r="AZ767" i="2"/>
  <c r="BA767" i="2"/>
  <c r="BC767" i="2"/>
  <c r="BD767" i="2"/>
  <c r="BG767" i="2"/>
  <c r="BH767" i="2"/>
  <c r="M765" i="2"/>
  <c r="O765" i="2"/>
  <c r="Q765" i="2"/>
  <c r="R765" i="2"/>
  <c r="S765" i="2"/>
  <c r="T765" i="2"/>
  <c r="U765" i="2"/>
  <c r="X765" i="2"/>
  <c r="Z765" i="2"/>
  <c r="AB765" i="2"/>
  <c r="AC765" i="2"/>
  <c r="AD765" i="2"/>
  <c r="AE765" i="2"/>
  <c r="AF765" i="2"/>
  <c r="AH765" i="2"/>
  <c r="AI765" i="2"/>
  <c r="AK765" i="2"/>
  <c r="AL765" i="2"/>
  <c r="AN765" i="2"/>
  <c r="AO765" i="2"/>
  <c r="AP765" i="2"/>
  <c r="AQ765" i="2"/>
  <c r="AR765" i="2"/>
  <c r="AT765" i="2"/>
  <c r="AU765" i="2"/>
  <c r="AV765" i="2"/>
  <c r="AW765" i="2"/>
  <c r="AZ765" i="2"/>
  <c r="BA765" i="2"/>
  <c r="BC765" i="2"/>
  <c r="BD765" i="2"/>
  <c r="BG765" i="2"/>
  <c r="BH765" i="2"/>
  <c r="M753" i="2"/>
  <c r="O753" i="2"/>
  <c r="Q753" i="2"/>
  <c r="R753" i="2"/>
  <c r="S753" i="2"/>
  <c r="T753" i="2"/>
  <c r="U753" i="2"/>
  <c r="X753" i="2"/>
  <c r="Z753" i="2"/>
  <c r="AB753" i="2"/>
  <c r="AC753" i="2"/>
  <c r="AD753" i="2"/>
  <c r="AE753" i="2"/>
  <c r="AF753" i="2"/>
  <c r="AH753" i="2"/>
  <c r="AI753" i="2"/>
  <c r="AK753" i="2"/>
  <c r="AL753" i="2"/>
  <c r="AN753" i="2"/>
  <c r="AO753" i="2"/>
  <c r="AP753" i="2"/>
  <c r="AQ753" i="2"/>
  <c r="AR753" i="2"/>
  <c r="AT753" i="2"/>
  <c r="AU753" i="2"/>
  <c r="AV753" i="2"/>
  <c r="AW753" i="2"/>
  <c r="AZ753" i="2"/>
  <c r="BA753" i="2"/>
  <c r="BC753" i="2"/>
  <c r="BD753" i="2"/>
  <c r="BG753" i="2"/>
  <c r="BH753" i="2"/>
  <c r="M751" i="2"/>
  <c r="O751" i="2"/>
  <c r="Q751" i="2"/>
  <c r="R751" i="2"/>
  <c r="S751" i="2"/>
  <c r="T751" i="2"/>
  <c r="U751" i="2"/>
  <c r="X751" i="2"/>
  <c r="Z751" i="2"/>
  <c r="AB751" i="2"/>
  <c r="AC751" i="2"/>
  <c r="AD751" i="2"/>
  <c r="AE751" i="2"/>
  <c r="AF751" i="2"/>
  <c r="AH751" i="2"/>
  <c r="AI751" i="2"/>
  <c r="AK751" i="2"/>
  <c r="AL751" i="2"/>
  <c r="AN751" i="2"/>
  <c r="AO751" i="2"/>
  <c r="AP751" i="2"/>
  <c r="AQ751" i="2"/>
  <c r="AR751" i="2"/>
  <c r="AT751" i="2"/>
  <c r="AU751" i="2"/>
  <c r="AV751" i="2"/>
  <c r="AW751" i="2"/>
  <c r="AZ751" i="2"/>
  <c r="BA751" i="2"/>
  <c r="BC751" i="2"/>
  <c r="BD751" i="2"/>
  <c r="BG751" i="2"/>
  <c r="BH751" i="2"/>
  <c r="M749" i="2"/>
  <c r="O749" i="2"/>
  <c r="Q749" i="2"/>
  <c r="R749" i="2"/>
  <c r="S749" i="2"/>
  <c r="T749" i="2"/>
  <c r="U749" i="2"/>
  <c r="X749" i="2"/>
  <c r="Z749" i="2"/>
  <c r="AB749" i="2"/>
  <c r="AC749" i="2"/>
  <c r="AD749" i="2"/>
  <c r="AE749" i="2"/>
  <c r="AF749" i="2"/>
  <c r="AH749" i="2"/>
  <c r="AI749" i="2"/>
  <c r="AK749" i="2"/>
  <c r="AL749" i="2"/>
  <c r="AN749" i="2"/>
  <c r="AO749" i="2"/>
  <c r="AP749" i="2"/>
  <c r="AQ749" i="2"/>
  <c r="AR749" i="2"/>
  <c r="AT749" i="2"/>
  <c r="AU749" i="2"/>
  <c r="AV749" i="2"/>
  <c r="AW749" i="2"/>
  <c r="AZ749" i="2"/>
  <c r="BA749" i="2"/>
  <c r="BC749" i="2"/>
  <c r="BD749" i="2"/>
  <c r="BG749" i="2"/>
  <c r="BH749" i="2"/>
  <c r="M745" i="2"/>
  <c r="O745" i="2"/>
  <c r="Q745" i="2"/>
  <c r="R745" i="2"/>
  <c r="S745" i="2"/>
  <c r="T745" i="2"/>
  <c r="U745" i="2"/>
  <c r="X745" i="2"/>
  <c r="Z745" i="2"/>
  <c r="AB745" i="2"/>
  <c r="AC745" i="2"/>
  <c r="AD745" i="2"/>
  <c r="AE745" i="2"/>
  <c r="AF745" i="2"/>
  <c r="AH745" i="2"/>
  <c r="AI745" i="2"/>
  <c r="AK745" i="2"/>
  <c r="AL745" i="2"/>
  <c r="AN745" i="2"/>
  <c r="AO745" i="2"/>
  <c r="AP745" i="2"/>
  <c r="AQ745" i="2"/>
  <c r="AR745" i="2"/>
  <c r="AT745" i="2"/>
  <c r="AU745" i="2"/>
  <c r="AV745" i="2"/>
  <c r="AW745" i="2"/>
  <c r="AZ745" i="2"/>
  <c r="BA745" i="2"/>
  <c r="BC745" i="2"/>
  <c r="BD745" i="2"/>
  <c r="BG745" i="2"/>
  <c r="BH745" i="2"/>
  <c r="M743" i="2"/>
  <c r="O743" i="2"/>
  <c r="Q743" i="2"/>
  <c r="R743" i="2"/>
  <c r="S743" i="2"/>
  <c r="T743" i="2"/>
  <c r="U743" i="2"/>
  <c r="X743" i="2"/>
  <c r="Z743" i="2"/>
  <c r="AB743" i="2"/>
  <c r="AC743" i="2"/>
  <c r="AD743" i="2"/>
  <c r="AE743" i="2"/>
  <c r="AF743" i="2"/>
  <c r="AH743" i="2"/>
  <c r="AI743" i="2"/>
  <c r="AK743" i="2"/>
  <c r="AL743" i="2"/>
  <c r="AN743" i="2"/>
  <c r="AO743" i="2"/>
  <c r="AP743" i="2"/>
  <c r="AQ743" i="2"/>
  <c r="AR743" i="2"/>
  <c r="AT743" i="2"/>
  <c r="AU743" i="2"/>
  <c r="AV743" i="2"/>
  <c r="AW743" i="2"/>
  <c r="AZ743" i="2"/>
  <c r="BA743" i="2"/>
  <c r="BC743" i="2"/>
  <c r="BD743" i="2"/>
  <c r="BG743" i="2"/>
  <c r="BH743" i="2"/>
  <c r="M741" i="2"/>
  <c r="O741" i="2"/>
  <c r="Q741" i="2"/>
  <c r="R741" i="2"/>
  <c r="S741" i="2"/>
  <c r="T741" i="2"/>
  <c r="U741" i="2"/>
  <c r="X741" i="2"/>
  <c r="Z741" i="2"/>
  <c r="AB741" i="2"/>
  <c r="AC741" i="2"/>
  <c r="AD741" i="2"/>
  <c r="AE741" i="2"/>
  <c r="AF741" i="2"/>
  <c r="AH741" i="2"/>
  <c r="AI741" i="2"/>
  <c r="AL741" i="2"/>
  <c r="AN741" i="2"/>
  <c r="AO741" i="2"/>
  <c r="AP741" i="2"/>
  <c r="AQ741" i="2"/>
  <c r="AR741" i="2"/>
  <c r="AT741" i="2"/>
  <c r="AU741" i="2"/>
  <c r="AV741" i="2"/>
  <c r="AW741" i="2"/>
  <c r="AZ741" i="2"/>
  <c r="BA741" i="2"/>
  <c r="BC741" i="2"/>
  <c r="BD741" i="2"/>
  <c r="BG741" i="2"/>
  <c r="BH741" i="2"/>
  <c r="M733" i="2"/>
  <c r="O733" i="2"/>
  <c r="Q733" i="2"/>
  <c r="R733" i="2"/>
  <c r="S733" i="2"/>
  <c r="T733" i="2"/>
  <c r="U733" i="2"/>
  <c r="X733" i="2"/>
  <c r="Z733" i="2"/>
  <c r="AB733" i="2"/>
  <c r="AC733" i="2"/>
  <c r="AD733" i="2"/>
  <c r="AE733" i="2"/>
  <c r="AF733" i="2"/>
  <c r="AH733" i="2"/>
  <c r="AI733" i="2"/>
  <c r="AK733" i="2"/>
  <c r="AL733" i="2"/>
  <c r="AN733" i="2"/>
  <c r="AO733" i="2"/>
  <c r="AP733" i="2"/>
  <c r="AQ733" i="2"/>
  <c r="AR733" i="2"/>
  <c r="AT733" i="2"/>
  <c r="AU733" i="2"/>
  <c r="AV733" i="2"/>
  <c r="AW733" i="2"/>
  <c r="AZ733" i="2"/>
  <c r="BA733" i="2"/>
  <c r="BC733" i="2"/>
  <c r="BD733" i="2"/>
  <c r="BG733" i="2"/>
  <c r="BH733" i="2"/>
  <c r="M717" i="2"/>
  <c r="O717" i="2"/>
  <c r="Q717" i="2"/>
  <c r="R717" i="2"/>
  <c r="S717" i="2"/>
  <c r="T717" i="2"/>
  <c r="U717" i="2"/>
  <c r="X717" i="2"/>
  <c r="Z717" i="2"/>
  <c r="AB717" i="2"/>
  <c r="AC717" i="2"/>
  <c r="AD717" i="2"/>
  <c r="AE717" i="2"/>
  <c r="AF717" i="2"/>
  <c r="AH717" i="2"/>
  <c r="AI717" i="2"/>
  <c r="AK717" i="2"/>
  <c r="AL717" i="2"/>
  <c r="AN717" i="2"/>
  <c r="AO717" i="2"/>
  <c r="AP717" i="2"/>
  <c r="AQ717" i="2"/>
  <c r="AR717" i="2"/>
  <c r="AT717" i="2"/>
  <c r="AU717" i="2"/>
  <c r="AV717" i="2"/>
  <c r="AW717" i="2"/>
  <c r="AZ717" i="2"/>
  <c r="BA717" i="2"/>
  <c r="BC717" i="2"/>
  <c r="BD717" i="2"/>
  <c r="BG717" i="2"/>
  <c r="BH717" i="2"/>
  <c r="M715" i="2"/>
  <c r="O715" i="2"/>
  <c r="Q715" i="2"/>
  <c r="R715" i="2"/>
  <c r="S715" i="2"/>
  <c r="T715" i="2"/>
  <c r="U715" i="2"/>
  <c r="X715" i="2"/>
  <c r="Z715" i="2"/>
  <c r="AB715" i="2"/>
  <c r="AC715" i="2"/>
  <c r="AD715" i="2"/>
  <c r="AE715" i="2"/>
  <c r="AF715" i="2"/>
  <c r="AH715" i="2"/>
  <c r="AI715" i="2"/>
  <c r="AK715" i="2"/>
  <c r="AL715" i="2"/>
  <c r="AN715" i="2"/>
  <c r="AO715" i="2"/>
  <c r="AP715" i="2"/>
  <c r="AQ715" i="2"/>
  <c r="AR715" i="2"/>
  <c r="AT715" i="2"/>
  <c r="AU715" i="2"/>
  <c r="AV715" i="2"/>
  <c r="AW715" i="2"/>
  <c r="AZ715" i="2"/>
  <c r="BA715" i="2"/>
  <c r="BC715" i="2"/>
  <c r="BD715" i="2"/>
  <c r="BG715" i="2"/>
  <c r="BH715" i="2"/>
  <c r="M713" i="2"/>
  <c r="O713" i="2"/>
  <c r="Q713" i="2"/>
  <c r="R713" i="2"/>
  <c r="S713" i="2"/>
  <c r="T713" i="2"/>
  <c r="U713" i="2"/>
  <c r="X713" i="2"/>
  <c r="Z713" i="2"/>
  <c r="AB713" i="2"/>
  <c r="AC713" i="2"/>
  <c r="AD713" i="2"/>
  <c r="AE713" i="2"/>
  <c r="AF713" i="2"/>
  <c r="AH713" i="2"/>
  <c r="AI713" i="2"/>
  <c r="AK713" i="2"/>
  <c r="AL713" i="2"/>
  <c r="AN713" i="2"/>
  <c r="AO713" i="2"/>
  <c r="AP713" i="2"/>
  <c r="AQ713" i="2"/>
  <c r="AR713" i="2"/>
  <c r="AT713" i="2"/>
  <c r="AU713" i="2"/>
  <c r="AV713" i="2"/>
  <c r="AW713" i="2"/>
  <c r="AZ713" i="2"/>
  <c r="BA713" i="2"/>
  <c r="BC713" i="2"/>
  <c r="BD713" i="2"/>
  <c r="BG713" i="2"/>
  <c r="BH713" i="2"/>
  <c r="M709" i="2"/>
  <c r="O709" i="2"/>
  <c r="Q709" i="2"/>
  <c r="R709" i="2"/>
  <c r="S709" i="2"/>
  <c r="T709" i="2"/>
  <c r="U709" i="2"/>
  <c r="X709" i="2"/>
  <c r="Z709" i="2"/>
  <c r="AB709" i="2"/>
  <c r="AC709" i="2"/>
  <c r="AD709" i="2"/>
  <c r="AE709" i="2"/>
  <c r="AF709" i="2"/>
  <c r="AH709" i="2"/>
  <c r="AI709" i="2"/>
  <c r="AK709" i="2"/>
  <c r="AL709" i="2"/>
  <c r="AN709" i="2"/>
  <c r="AO709" i="2"/>
  <c r="AP709" i="2"/>
  <c r="AQ709" i="2"/>
  <c r="AR709" i="2"/>
  <c r="AT709" i="2"/>
  <c r="AU709" i="2"/>
  <c r="AV709" i="2"/>
  <c r="AW709" i="2"/>
  <c r="AZ709" i="2"/>
  <c r="BA709" i="2"/>
  <c r="BC709" i="2"/>
  <c r="BD709" i="2"/>
  <c r="BG709" i="2"/>
  <c r="BH709" i="2"/>
  <c r="M707" i="2"/>
  <c r="O707" i="2"/>
  <c r="Q707" i="2"/>
  <c r="R707" i="2"/>
  <c r="S707" i="2"/>
  <c r="T707" i="2"/>
  <c r="U707" i="2"/>
  <c r="X707" i="2"/>
  <c r="Z707" i="2"/>
  <c r="AB707" i="2"/>
  <c r="AC707" i="2"/>
  <c r="AD707" i="2"/>
  <c r="AE707" i="2"/>
  <c r="AF707" i="2"/>
  <c r="AH707" i="2"/>
  <c r="AI707" i="2"/>
  <c r="AK707" i="2"/>
  <c r="AL707" i="2"/>
  <c r="AN707" i="2"/>
  <c r="AO707" i="2"/>
  <c r="AP707" i="2"/>
  <c r="AQ707" i="2"/>
  <c r="AR707" i="2"/>
  <c r="AT707" i="2"/>
  <c r="AU707" i="2"/>
  <c r="AV707" i="2"/>
  <c r="AW707" i="2"/>
  <c r="AZ707" i="2"/>
  <c r="BA707" i="2"/>
  <c r="BC707" i="2"/>
  <c r="BD707" i="2"/>
  <c r="BG707" i="2"/>
  <c r="BH707" i="2"/>
  <c r="M705" i="2"/>
  <c r="O705" i="2"/>
  <c r="Q705" i="2"/>
  <c r="R705" i="2"/>
  <c r="S705" i="2"/>
  <c r="T705" i="2"/>
  <c r="U705" i="2"/>
  <c r="X705" i="2"/>
  <c r="Z705" i="2"/>
  <c r="AB705" i="2"/>
  <c r="AC705" i="2"/>
  <c r="AD705" i="2"/>
  <c r="AE705" i="2"/>
  <c r="AF705" i="2"/>
  <c r="AH705" i="2"/>
  <c r="AI705" i="2"/>
  <c r="AK705" i="2"/>
  <c r="AL705" i="2"/>
  <c r="AN705" i="2"/>
  <c r="AO705" i="2"/>
  <c r="AP705" i="2"/>
  <c r="AQ705" i="2"/>
  <c r="AR705" i="2"/>
  <c r="AT705" i="2"/>
  <c r="AU705" i="2"/>
  <c r="AV705" i="2"/>
  <c r="AW705" i="2"/>
  <c r="AZ705" i="2"/>
  <c r="BA705" i="2"/>
  <c r="BC705" i="2"/>
  <c r="BD705" i="2"/>
  <c r="BG705" i="2"/>
  <c r="BH705" i="2"/>
  <c r="M689" i="2"/>
  <c r="O689" i="2"/>
  <c r="Q689" i="2"/>
  <c r="R689" i="2"/>
  <c r="S689" i="2"/>
  <c r="T689" i="2"/>
  <c r="U689" i="2"/>
  <c r="X689" i="2"/>
  <c r="Z689" i="2"/>
  <c r="AB689" i="2"/>
  <c r="AC689" i="2"/>
  <c r="AD689" i="2"/>
  <c r="AE689" i="2"/>
  <c r="AF689" i="2"/>
  <c r="AH689" i="2"/>
  <c r="AI689" i="2"/>
  <c r="AK689" i="2"/>
  <c r="AL689" i="2"/>
  <c r="AN689" i="2"/>
  <c r="AO689" i="2"/>
  <c r="AP689" i="2"/>
  <c r="AQ689" i="2"/>
  <c r="AR689" i="2"/>
  <c r="AT689" i="2"/>
  <c r="AU689" i="2"/>
  <c r="AV689" i="2"/>
  <c r="AW689" i="2"/>
  <c r="AZ689" i="2"/>
  <c r="BA689" i="2"/>
  <c r="BC689" i="2"/>
  <c r="BD689" i="2"/>
  <c r="BG689" i="2"/>
  <c r="BH689" i="2"/>
  <c r="M687" i="2"/>
  <c r="O687" i="2"/>
  <c r="Q687" i="2"/>
  <c r="R687" i="2"/>
  <c r="S687" i="2"/>
  <c r="T687" i="2"/>
  <c r="U687" i="2"/>
  <c r="X687" i="2"/>
  <c r="Z687" i="2"/>
  <c r="AB687" i="2"/>
  <c r="AC687" i="2"/>
  <c r="AD687" i="2"/>
  <c r="AE687" i="2"/>
  <c r="AF687" i="2"/>
  <c r="AH687" i="2"/>
  <c r="AI687" i="2"/>
  <c r="AK687" i="2"/>
  <c r="AL687" i="2"/>
  <c r="AN687" i="2"/>
  <c r="AO687" i="2"/>
  <c r="AP687" i="2"/>
  <c r="AQ687" i="2"/>
  <c r="AR687" i="2"/>
  <c r="AT687" i="2"/>
  <c r="AU687" i="2"/>
  <c r="AV687" i="2"/>
  <c r="AW687" i="2"/>
  <c r="AZ687" i="2"/>
  <c r="BA687" i="2"/>
  <c r="BC687" i="2"/>
  <c r="BD687" i="2"/>
  <c r="BG687" i="2"/>
  <c r="BH687" i="2"/>
  <c r="M685" i="2"/>
  <c r="O685" i="2"/>
  <c r="Q685" i="2"/>
  <c r="R685" i="2"/>
  <c r="S685" i="2"/>
  <c r="T685" i="2"/>
  <c r="U685" i="2"/>
  <c r="X685" i="2"/>
  <c r="Z685" i="2"/>
  <c r="AB685" i="2"/>
  <c r="AC685" i="2"/>
  <c r="AD685" i="2"/>
  <c r="AE685" i="2"/>
  <c r="AF685" i="2"/>
  <c r="AH685" i="2"/>
  <c r="AI685" i="2"/>
  <c r="AK685" i="2"/>
  <c r="AL685" i="2"/>
  <c r="AN685" i="2"/>
  <c r="AO685" i="2"/>
  <c r="AP685" i="2"/>
  <c r="AQ685" i="2"/>
  <c r="AR685" i="2"/>
  <c r="AT685" i="2"/>
  <c r="AU685" i="2"/>
  <c r="AV685" i="2"/>
  <c r="AW685" i="2"/>
  <c r="AZ685" i="2"/>
  <c r="BA685" i="2"/>
  <c r="BC685" i="2"/>
  <c r="BD685" i="2"/>
  <c r="BG685" i="2"/>
  <c r="BH685" i="2"/>
  <c r="M681" i="2"/>
  <c r="O681" i="2"/>
  <c r="Q681" i="2"/>
  <c r="R681" i="2"/>
  <c r="S681" i="2"/>
  <c r="T681" i="2"/>
  <c r="U681" i="2"/>
  <c r="X681" i="2"/>
  <c r="Z681" i="2"/>
  <c r="AB681" i="2"/>
  <c r="AC681" i="2"/>
  <c r="AD681" i="2"/>
  <c r="AE681" i="2"/>
  <c r="AF681" i="2"/>
  <c r="AH681" i="2"/>
  <c r="AI681" i="2"/>
  <c r="AK681" i="2"/>
  <c r="AL681" i="2"/>
  <c r="AN681" i="2"/>
  <c r="AO681" i="2"/>
  <c r="AP681" i="2"/>
  <c r="AQ681" i="2"/>
  <c r="AR681" i="2"/>
  <c r="AT681" i="2"/>
  <c r="AU681" i="2"/>
  <c r="AV681" i="2"/>
  <c r="AW681" i="2"/>
  <c r="AZ681" i="2"/>
  <c r="BA681" i="2"/>
  <c r="BC681" i="2"/>
  <c r="BD681" i="2"/>
  <c r="BG681" i="2"/>
  <c r="BH681" i="2"/>
  <c r="M679" i="2"/>
  <c r="O679" i="2"/>
  <c r="Q679" i="2"/>
  <c r="R679" i="2"/>
  <c r="S679" i="2"/>
  <c r="T679" i="2"/>
  <c r="U679" i="2"/>
  <c r="X679" i="2"/>
  <c r="Z679" i="2"/>
  <c r="AB679" i="2"/>
  <c r="AC679" i="2"/>
  <c r="AD679" i="2"/>
  <c r="AE679" i="2"/>
  <c r="AF679" i="2"/>
  <c r="AH679" i="2"/>
  <c r="AI679" i="2"/>
  <c r="AK679" i="2"/>
  <c r="AL679" i="2"/>
  <c r="AN679" i="2"/>
  <c r="AO679" i="2"/>
  <c r="AP679" i="2"/>
  <c r="AQ679" i="2"/>
  <c r="AR679" i="2"/>
  <c r="AT679" i="2"/>
  <c r="AU679" i="2"/>
  <c r="AV679" i="2"/>
  <c r="AW679" i="2"/>
  <c r="AZ679" i="2"/>
  <c r="BA679" i="2"/>
  <c r="BC679" i="2"/>
  <c r="BD679" i="2"/>
  <c r="BG679" i="2"/>
  <c r="BH679" i="2"/>
  <c r="M677" i="2"/>
  <c r="O677" i="2"/>
  <c r="Q677" i="2"/>
  <c r="R677" i="2"/>
  <c r="S677" i="2"/>
  <c r="T677" i="2"/>
  <c r="U677" i="2"/>
  <c r="X677" i="2"/>
  <c r="Z677" i="2"/>
  <c r="AB677" i="2"/>
  <c r="AC677" i="2"/>
  <c r="AD677" i="2"/>
  <c r="AE677" i="2"/>
  <c r="AF677" i="2"/>
  <c r="AH677" i="2"/>
  <c r="AI677" i="2"/>
  <c r="AK677" i="2"/>
  <c r="AL677" i="2"/>
  <c r="AN677" i="2"/>
  <c r="AO677" i="2"/>
  <c r="AP677" i="2"/>
  <c r="AQ677" i="2"/>
  <c r="AR677" i="2"/>
  <c r="AT677" i="2"/>
  <c r="AU677" i="2"/>
  <c r="AV677" i="2"/>
  <c r="AW677" i="2"/>
  <c r="AZ677" i="2"/>
  <c r="BA677" i="2"/>
  <c r="BC677" i="2"/>
  <c r="BD677" i="2"/>
  <c r="BG677" i="2"/>
  <c r="BH677" i="2"/>
  <c r="M663" i="2"/>
  <c r="O663" i="2"/>
  <c r="Q663" i="2"/>
  <c r="R663" i="2"/>
  <c r="S663" i="2"/>
  <c r="T663" i="2"/>
  <c r="U663" i="2"/>
  <c r="X663" i="2"/>
  <c r="Z663" i="2"/>
  <c r="AB663" i="2"/>
  <c r="AC663" i="2"/>
  <c r="AD663" i="2"/>
  <c r="AE663" i="2"/>
  <c r="AF663" i="2"/>
  <c r="AH663" i="2"/>
  <c r="AI663" i="2"/>
  <c r="AK663" i="2"/>
  <c r="AL663" i="2"/>
  <c r="AN663" i="2"/>
  <c r="AO663" i="2"/>
  <c r="AP663" i="2"/>
  <c r="AQ663" i="2"/>
  <c r="AR663" i="2"/>
  <c r="AT663" i="2"/>
  <c r="AU663" i="2"/>
  <c r="AV663" i="2"/>
  <c r="AW663" i="2"/>
  <c r="AZ663" i="2"/>
  <c r="BA663" i="2"/>
  <c r="BC663" i="2"/>
  <c r="BD663" i="2"/>
  <c r="BG663" i="2"/>
  <c r="BH663" i="2"/>
  <c r="BG661" i="2"/>
  <c r="BH661" i="2"/>
  <c r="BG659" i="2"/>
  <c r="BH659" i="2"/>
  <c r="M1019" i="2"/>
  <c r="O1019" i="2"/>
  <c r="Q1019" i="2"/>
  <c r="R1019" i="2"/>
  <c r="S1019" i="2"/>
  <c r="T1019" i="2"/>
  <c r="U1019" i="2"/>
  <c r="X1019" i="2"/>
  <c r="Z1019" i="2"/>
  <c r="AB1019" i="2"/>
  <c r="AC1019" i="2"/>
  <c r="AD1019" i="2"/>
  <c r="AE1019" i="2"/>
  <c r="AF1019" i="2"/>
  <c r="AH1019" i="2"/>
  <c r="AI1019" i="2"/>
  <c r="AK1019" i="2"/>
  <c r="AL1019" i="2"/>
  <c r="AN1019" i="2"/>
  <c r="AO1019" i="2"/>
  <c r="AP1019" i="2"/>
  <c r="AQ1019" i="2"/>
  <c r="AR1019" i="2"/>
  <c r="AT1019" i="2"/>
  <c r="AU1019" i="2"/>
  <c r="AV1019" i="2"/>
  <c r="AW1019" i="2"/>
  <c r="AZ1019" i="2"/>
  <c r="BA1019" i="2"/>
  <c r="BC1019" i="2"/>
  <c r="BD1019" i="2"/>
  <c r="BG1019" i="2"/>
  <c r="BH1019" i="2"/>
  <c r="M1017" i="2"/>
  <c r="O1017" i="2"/>
  <c r="Q1017" i="2"/>
  <c r="R1017" i="2"/>
  <c r="S1017" i="2"/>
  <c r="T1017" i="2"/>
  <c r="U1017" i="2"/>
  <c r="X1017" i="2"/>
  <c r="Z1017" i="2"/>
  <c r="AB1017" i="2"/>
  <c r="AC1017" i="2"/>
  <c r="AD1017" i="2"/>
  <c r="AE1017" i="2"/>
  <c r="AF1017" i="2"/>
  <c r="AH1017" i="2"/>
  <c r="AI1017" i="2"/>
  <c r="AK1017" i="2"/>
  <c r="AL1017" i="2"/>
  <c r="AN1017" i="2"/>
  <c r="AO1017" i="2"/>
  <c r="AP1017" i="2"/>
  <c r="AQ1017" i="2"/>
  <c r="AR1017" i="2"/>
  <c r="AT1017" i="2"/>
  <c r="AU1017" i="2"/>
  <c r="AV1017" i="2"/>
  <c r="AW1017" i="2"/>
  <c r="AZ1017" i="2"/>
  <c r="BA1017" i="2"/>
  <c r="BC1017" i="2"/>
  <c r="BD1017" i="2"/>
  <c r="BG1017" i="2"/>
  <c r="BH1017" i="2"/>
  <c r="M1015" i="2"/>
  <c r="O1015" i="2"/>
  <c r="Q1015" i="2"/>
  <c r="R1015" i="2"/>
  <c r="S1015" i="2"/>
  <c r="T1015" i="2"/>
  <c r="U1015" i="2"/>
  <c r="X1015" i="2"/>
  <c r="Z1015" i="2"/>
  <c r="AB1015" i="2"/>
  <c r="AC1015" i="2"/>
  <c r="AD1015" i="2"/>
  <c r="AE1015" i="2"/>
  <c r="AF1015" i="2"/>
  <c r="AH1015" i="2"/>
  <c r="AI1015" i="2"/>
  <c r="AK1015" i="2"/>
  <c r="AL1015" i="2"/>
  <c r="AN1015" i="2"/>
  <c r="AO1015" i="2"/>
  <c r="AP1015" i="2"/>
  <c r="AQ1015" i="2"/>
  <c r="AR1015" i="2"/>
  <c r="AT1015" i="2"/>
  <c r="AU1015" i="2"/>
  <c r="AV1015" i="2"/>
  <c r="AW1015" i="2"/>
  <c r="AZ1015" i="2"/>
  <c r="BA1015" i="2"/>
  <c r="BC1015" i="2"/>
  <c r="BD1015" i="2"/>
  <c r="BG1015" i="2"/>
  <c r="BH1015" i="2"/>
  <c r="M1003" i="2"/>
  <c r="O1003" i="2"/>
  <c r="R1003" i="2"/>
  <c r="S1003" i="2"/>
  <c r="T1003" i="2"/>
  <c r="U1003" i="2"/>
  <c r="X1003" i="2"/>
  <c r="Z1003" i="2"/>
  <c r="AB1003" i="2"/>
  <c r="AC1003" i="2"/>
  <c r="AD1003" i="2"/>
  <c r="AE1003" i="2"/>
  <c r="AF1003" i="2"/>
  <c r="AH1003" i="2"/>
  <c r="AI1003" i="2"/>
  <c r="AK1003" i="2"/>
  <c r="AL1003" i="2"/>
  <c r="AN1003" i="2"/>
  <c r="AO1003" i="2"/>
  <c r="AP1003" i="2"/>
  <c r="AQ1003" i="2"/>
  <c r="AR1003" i="2"/>
  <c r="AT1003" i="2"/>
  <c r="AU1003" i="2"/>
  <c r="AV1003" i="2"/>
  <c r="AW1003" i="2"/>
  <c r="AZ1003" i="2"/>
  <c r="BA1003" i="2"/>
  <c r="BC1003" i="2"/>
  <c r="BD1003" i="2"/>
  <c r="BG1003" i="2"/>
  <c r="BH1003" i="2"/>
  <c r="M1001" i="2"/>
  <c r="O1001" i="2"/>
  <c r="Q1001" i="2"/>
  <c r="R1001" i="2"/>
  <c r="S1001" i="2"/>
  <c r="T1001" i="2"/>
  <c r="U1001" i="2"/>
  <c r="X1001" i="2"/>
  <c r="Z1001" i="2"/>
  <c r="AB1001" i="2"/>
  <c r="AC1001" i="2"/>
  <c r="AD1001" i="2"/>
  <c r="AE1001" i="2"/>
  <c r="AF1001" i="2"/>
  <c r="AH1001" i="2"/>
  <c r="AI1001" i="2"/>
  <c r="AK1001" i="2"/>
  <c r="AL1001" i="2"/>
  <c r="AN1001" i="2"/>
  <c r="AO1001" i="2"/>
  <c r="AP1001" i="2"/>
  <c r="AQ1001" i="2"/>
  <c r="AR1001" i="2"/>
  <c r="AT1001" i="2"/>
  <c r="AU1001" i="2"/>
  <c r="AV1001" i="2"/>
  <c r="AW1001" i="2"/>
  <c r="AZ1001" i="2"/>
  <c r="BA1001" i="2"/>
  <c r="BC1001" i="2"/>
  <c r="BD1001" i="2"/>
  <c r="BG1001" i="2"/>
  <c r="BH1001" i="2"/>
  <c r="M1280" i="2"/>
  <c r="O1280" i="2"/>
  <c r="Q1280" i="2"/>
  <c r="R1280" i="2"/>
  <c r="S1280" i="2"/>
  <c r="T1280" i="2"/>
  <c r="U1280" i="2"/>
  <c r="X1280" i="2"/>
  <c r="Z1280" i="2"/>
  <c r="AB1280" i="2"/>
  <c r="AC1280" i="2"/>
  <c r="AF1280" i="2"/>
  <c r="AH1280" i="2"/>
  <c r="AI1280" i="2"/>
  <c r="AK1280" i="2"/>
  <c r="AL1280" i="2"/>
  <c r="AN1280" i="2"/>
  <c r="AO1280" i="2"/>
  <c r="AP1280" i="2"/>
  <c r="AQ1280" i="2"/>
  <c r="AR1280" i="2"/>
  <c r="AT1280" i="2"/>
  <c r="AU1280" i="2"/>
  <c r="AV1280" i="2"/>
  <c r="AW1280" i="2"/>
  <c r="AZ1280" i="2"/>
  <c r="BA1280" i="2"/>
  <c r="BC1280" i="2"/>
  <c r="BD1280" i="2"/>
  <c r="BG1280" i="2"/>
  <c r="BH1280" i="2"/>
  <c r="M1278" i="2"/>
  <c r="O1278" i="2"/>
  <c r="Q1278" i="2"/>
  <c r="R1278" i="2"/>
  <c r="S1278" i="2"/>
  <c r="T1278" i="2"/>
  <c r="U1278" i="2"/>
  <c r="X1278" i="2"/>
  <c r="Z1278" i="2"/>
  <c r="AB1278" i="2"/>
  <c r="AC1278" i="2"/>
  <c r="AD1278" i="2"/>
  <c r="AE1278" i="2"/>
  <c r="AF1278" i="2"/>
  <c r="AH1278" i="2"/>
  <c r="AI1278" i="2"/>
  <c r="AK1278" i="2"/>
  <c r="AL1278" i="2"/>
  <c r="AN1278" i="2"/>
  <c r="AO1278" i="2"/>
  <c r="AP1278" i="2"/>
  <c r="AQ1278" i="2"/>
  <c r="AR1278" i="2"/>
  <c r="AT1278" i="2"/>
  <c r="AU1278" i="2"/>
  <c r="AV1278" i="2"/>
  <c r="AW1278" i="2"/>
  <c r="AZ1278" i="2"/>
  <c r="BA1278" i="2"/>
  <c r="BC1278" i="2"/>
  <c r="BD1278" i="2"/>
  <c r="BG1278" i="2"/>
  <c r="BH1278" i="2"/>
  <c r="M1266" i="2"/>
  <c r="O1266" i="2"/>
  <c r="Q1266" i="2"/>
  <c r="R1266" i="2"/>
  <c r="S1266" i="2"/>
  <c r="T1266" i="2"/>
  <c r="U1266" i="2"/>
  <c r="X1266" i="2"/>
  <c r="Z1266" i="2"/>
  <c r="AB1266" i="2"/>
  <c r="AC1266" i="2"/>
  <c r="AD1266" i="2"/>
  <c r="AE1266" i="2"/>
  <c r="AF1266" i="2"/>
  <c r="AH1266" i="2"/>
  <c r="AI1266" i="2"/>
  <c r="AK1266" i="2"/>
  <c r="AL1266" i="2"/>
  <c r="AN1266" i="2"/>
  <c r="AO1266" i="2"/>
  <c r="AP1266" i="2"/>
  <c r="AQ1266" i="2"/>
  <c r="AR1266" i="2"/>
  <c r="AT1266" i="2"/>
  <c r="AU1266" i="2"/>
  <c r="AV1266" i="2"/>
  <c r="AW1266" i="2"/>
  <c r="AZ1266" i="2"/>
  <c r="BA1266" i="2"/>
  <c r="BC1266" i="2"/>
  <c r="BD1266" i="2"/>
  <c r="BG1266" i="2"/>
  <c r="BH1266" i="2"/>
  <c r="AZ83" i="2"/>
  <c r="BA83" i="2"/>
  <c r="BC83" i="2"/>
  <c r="BD83" i="2"/>
  <c r="BG83" i="2"/>
  <c r="BH83" i="2"/>
  <c r="AZ81" i="2"/>
  <c r="BA81" i="2"/>
  <c r="BC81" i="2"/>
  <c r="BD81" i="2"/>
  <c r="BG81" i="2"/>
  <c r="BH81" i="2"/>
  <c r="AZ79" i="2"/>
  <c r="BA79" i="2"/>
  <c r="BC79" i="2"/>
  <c r="BD79" i="2"/>
  <c r="BG79" i="2"/>
  <c r="BH79" i="2"/>
  <c r="AZ77" i="2"/>
  <c r="BA77" i="2"/>
  <c r="BC77" i="2"/>
  <c r="BD77" i="2"/>
  <c r="BG77" i="2"/>
  <c r="BH77" i="2"/>
  <c r="AZ75" i="2"/>
  <c r="BA75" i="2"/>
  <c r="BC75" i="2"/>
  <c r="BD75" i="2"/>
  <c r="BG75" i="2"/>
  <c r="BH75" i="2"/>
  <c r="AZ73" i="2"/>
  <c r="BA73" i="2"/>
  <c r="BC73" i="2"/>
  <c r="BD73" i="2"/>
  <c r="BG73" i="2"/>
  <c r="BH73" i="2"/>
  <c r="AZ71" i="2"/>
  <c r="BA71" i="2"/>
  <c r="BC71" i="2"/>
  <c r="BD71" i="2"/>
  <c r="BG71" i="2"/>
  <c r="BH71" i="2"/>
  <c r="AZ69" i="2"/>
  <c r="BA69" i="2"/>
  <c r="BC69" i="2"/>
  <c r="BD69" i="2"/>
  <c r="BG69" i="2"/>
  <c r="BH69" i="2"/>
  <c r="AZ67" i="2"/>
  <c r="BA67" i="2"/>
  <c r="BC67" i="2"/>
  <c r="BD67" i="2"/>
  <c r="BG67" i="2"/>
  <c r="BH67" i="2"/>
  <c r="AZ65" i="2"/>
  <c r="BA65" i="2"/>
  <c r="BC65" i="2"/>
  <c r="BD65" i="2"/>
  <c r="BG65" i="2"/>
  <c r="BH65" i="2"/>
  <c r="AZ63" i="2"/>
  <c r="BA63" i="2"/>
  <c r="BC63" i="2"/>
  <c r="BD63" i="2"/>
  <c r="BG63" i="2"/>
  <c r="BH63" i="2"/>
  <c r="AZ61" i="2"/>
  <c r="BA61" i="2"/>
  <c r="BC61" i="2"/>
  <c r="BD61" i="2"/>
  <c r="BG61" i="2"/>
  <c r="BH61" i="2"/>
  <c r="AZ59" i="2"/>
  <c r="BA59" i="2"/>
  <c r="BC59" i="2"/>
  <c r="BD59" i="2"/>
  <c r="BG59" i="2"/>
  <c r="BH59" i="2"/>
  <c r="AZ57" i="2"/>
  <c r="BA57" i="2"/>
  <c r="BC57" i="2"/>
  <c r="BD57" i="2"/>
  <c r="BG57" i="2"/>
  <c r="BH57" i="2"/>
  <c r="AZ55" i="2"/>
  <c r="BA55" i="2"/>
  <c r="BC55" i="2"/>
  <c r="BD55" i="2"/>
  <c r="BG55" i="2"/>
  <c r="BH55" i="2"/>
  <c r="AZ53" i="2"/>
  <c r="BA53" i="2"/>
  <c r="BC53" i="2"/>
  <c r="BD53" i="2"/>
  <c r="BG53" i="2"/>
  <c r="BH53" i="2"/>
  <c r="AZ51" i="2"/>
  <c r="BA51" i="2"/>
  <c r="BC51" i="2"/>
  <c r="BD51" i="2"/>
  <c r="BG51" i="2"/>
  <c r="BH51" i="2"/>
  <c r="AZ49" i="2"/>
  <c r="BA49" i="2"/>
  <c r="BC49" i="2"/>
  <c r="BD49" i="2"/>
  <c r="BG49" i="2"/>
  <c r="BH49" i="2"/>
  <c r="AZ47" i="2"/>
  <c r="BA47" i="2"/>
  <c r="BC47" i="2"/>
  <c r="BD47" i="2"/>
  <c r="BG47" i="2"/>
  <c r="BH47" i="2"/>
  <c r="AZ45" i="2"/>
  <c r="BA45" i="2"/>
  <c r="BC45" i="2"/>
  <c r="BD45" i="2"/>
  <c r="BG45" i="2"/>
  <c r="BH45" i="2"/>
  <c r="BJ937" i="2"/>
  <c r="BJ983" i="2"/>
  <c r="BJ959" i="2"/>
  <c r="BJ999" i="2"/>
  <c r="BJ1001" i="2"/>
  <c r="BJ777" i="2"/>
  <c r="BJ679" i="2"/>
  <c r="BJ765" i="2"/>
  <c r="BH42" i="2"/>
  <c r="BG42" i="2"/>
  <c r="BD42" i="2"/>
  <c r="BC42" i="2"/>
  <c r="BA42" i="2"/>
  <c r="AZ42" i="2"/>
  <c r="AW42" i="2"/>
  <c r="AV42" i="2"/>
  <c r="AU42" i="2"/>
  <c r="AT42" i="2"/>
  <c r="AR42" i="2"/>
  <c r="AQ42" i="2"/>
  <c r="AP42" i="2"/>
  <c r="AO42" i="2"/>
  <c r="AN42" i="2"/>
  <c r="AL42" i="2"/>
  <c r="AK42" i="2"/>
  <c r="AI42" i="2"/>
  <c r="AH42" i="2"/>
  <c r="AF42" i="2"/>
  <c r="AE42" i="2"/>
  <c r="AD42" i="2"/>
  <c r="AC42" i="2"/>
  <c r="AB42" i="2"/>
  <c r="AA42" i="2"/>
  <c r="Z42" i="2"/>
  <c r="X42" i="2"/>
  <c r="U42" i="2"/>
  <c r="T42" i="2"/>
  <c r="S42" i="2"/>
  <c r="R42" i="2"/>
  <c r="Q42" i="2"/>
  <c r="P42" i="2"/>
  <c r="O42" i="2"/>
  <c r="M42" i="2"/>
  <c r="BH40" i="2"/>
  <c r="BG40" i="2"/>
  <c r="BD40" i="2"/>
  <c r="BC40" i="2"/>
  <c r="BA40" i="2"/>
  <c r="AZ40" i="2"/>
  <c r="AW40" i="2"/>
  <c r="AV40" i="2"/>
  <c r="AU40" i="2"/>
  <c r="AT40" i="2"/>
  <c r="AR40" i="2"/>
  <c r="AQ40" i="2"/>
  <c r="AP40" i="2"/>
  <c r="AO40" i="2"/>
  <c r="AN40" i="2"/>
  <c r="AL40" i="2"/>
  <c r="AK40" i="2"/>
  <c r="AI40" i="2"/>
  <c r="AH40" i="2"/>
  <c r="AF40" i="2"/>
  <c r="AE40" i="2"/>
  <c r="AD40" i="2"/>
  <c r="AC40" i="2"/>
  <c r="AB40" i="2"/>
  <c r="AA40" i="2"/>
  <c r="Z40" i="2"/>
  <c r="X40" i="2"/>
  <c r="U40" i="2"/>
  <c r="T40" i="2"/>
  <c r="S40" i="2"/>
  <c r="R40" i="2"/>
  <c r="Q40" i="2"/>
  <c r="P40" i="2"/>
  <c r="O40" i="2"/>
  <c r="M40" i="2"/>
  <c r="BH38" i="2"/>
  <c r="BG38" i="2"/>
  <c r="BD38" i="2"/>
  <c r="BC38" i="2"/>
  <c r="BA38" i="2"/>
  <c r="AZ38" i="2"/>
  <c r="AW38" i="2"/>
  <c r="AV38" i="2"/>
  <c r="AU38" i="2"/>
  <c r="AT38" i="2"/>
  <c r="AR38" i="2"/>
  <c r="AQ38" i="2"/>
  <c r="AP38" i="2"/>
  <c r="AO38" i="2"/>
  <c r="AN38" i="2"/>
  <c r="AL38" i="2"/>
  <c r="AK38" i="2"/>
  <c r="AI38" i="2"/>
  <c r="AH38" i="2"/>
  <c r="AF38" i="2"/>
  <c r="AE38" i="2"/>
  <c r="AD38" i="2"/>
  <c r="AC38" i="2"/>
  <c r="AB38" i="2"/>
  <c r="AA38" i="2"/>
  <c r="Z38" i="2"/>
  <c r="X38" i="2"/>
  <c r="U38" i="2"/>
  <c r="T38" i="2"/>
  <c r="S38" i="2"/>
  <c r="R38" i="2"/>
  <c r="Q38" i="2"/>
  <c r="P38" i="2"/>
  <c r="O38" i="2"/>
  <c r="M38" i="2"/>
  <c r="BH36" i="2"/>
  <c r="BG36" i="2"/>
  <c r="BD36" i="2"/>
  <c r="BC36" i="2"/>
  <c r="BA36" i="2"/>
  <c r="AZ36" i="2"/>
  <c r="AW36" i="2"/>
  <c r="AV36" i="2"/>
  <c r="AU36" i="2"/>
  <c r="AT36" i="2"/>
  <c r="AR36" i="2"/>
  <c r="AQ36" i="2"/>
  <c r="AP36" i="2"/>
  <c r="AO36" i="2"/>
  <c r="AN36" i="2"/>
  <c r="AL36" i="2"/>
  <c r="AK36" i="2"/>
  <c r="AI36" i="2"/>
  <c r="AH36" i="2"/>
  <c r="AF36" i="2"/>
  <c r="AE36" i="2"/>
  <c r="AD36" i="2"/>
  <c r="AC36" i="2"/>
  <c r="AB36" i="2"/>
  <c r="AA36" i="2"/>
  <c r="Z36" i="2"/>
  <c r="X36" i="2"/>
  <c r="U36" i="2"/>
  <c r="T36" i="2"/>
  <c r="S36" i="2"/>
  <c r="R36" i="2"/>
  <c r="Q36" i="2"/>
  <c r="P36" i="2"/>
  <c r="O36" i="2"/>
  <c r="M36" i="2"/>
  <c r="BH34" i="2"/>
  <c r="BG34" i="2"/>
  <c r="BD34" i="2"/>
  <c r="BC34" i="2"/>
  <c r="BA34" i="2"/>
  <c r="AZ34" i="2"/>
  <c r="AW34" i="2"/>
  <c r="AV34" i="2"/>
  <c r="AU34" i="2"/>
  <c r="AT34" i="2"/>
  <c r="AR34" i="2"/>
  <c r="AQ34" i="2"/>
  <c r="AP34" i="2"/>
  <c r="AO34" i="2"/>
  <c r="AN34" i="2"/>
  <c r="AL34" i="2"/>
  <c r="AK34" i="2"/>
  <c r="AI34" i="2"/>
  <c r="AH34" i="2"/>
  <c r="AF34" i="2"/>
  <c r="AE34" i="2"/>
  <c r="AD34" i="2"/>
  <c r="AC34" i="2"/>
  <c r="AB34" i="2"/>
  <c r="AA34" i="2"/>
  <c r="Z34" i="2"/>
  <c r="X34" i="2"/>
  <c r="U34" i="2"/>
  <c r="T34" i="2"/>
  <c r="S34" i="2"/>
  <c r="R34" i="2"/>
  <c r="Q34" i="2"/>
  <c r="P34" i="2"/>
  <c r="O34" i="2"/>
  <c r="M34" i="2"/>
  <c r="BH32" i="2"/>
  <c r="BG32" i="2"/>
  <c r="BD32" i="2"/>
  <c r="BC32" i="2"/>
  <c r="BA32" i="2"/>
  <c r="AZ32" i="2"/>
  <c r="AW32" i="2"/>
  <c r="AV32" i="2"/>
  <c r="AU32" i="2"/>
  <c r="AT32" i="2"/>
  <c r="AR32" i="2"/>
  <c r="AQ32" i="2"/>
  <c r="AP32" i="2"/>
  <c r="AO32" i="2"/>
  <c r="AN32" i="2"/>
  <c r="AL32" i="2"/>
  <c r="AK32" i="2"/>
  <c r="AI32" i="2"/>
  <c r="AH32" i="2"/>
  <c r="AF32" i="2"/>
  <c r="AE32" i="2"/>
  <c r="AD32" i="2"/>
  <c r="AC32" i="2"/>
  <c r="AB32" i="2"/>
  <c r="Z32" i="2"/>
  <c r="X32" i="2"/>
  <c r="U32" i="2"/>
  <c r="T32" i="2"/>
  <c r="S32" i="2"/>
  <c r="R32" i="2"/>
  <c r="Q32" i="2"/>
  <c r="O32" i="2"/>
  <c r="M32" i="2"/>
  <c r="J5" i="5"/>
  <c r="J6" i="5" s="1"/>
  <c r="J7" i="5" s="1"/>
  <c r="J8" i="5" s="1"/>
  <c r="J9" i="5" s="1"/>
  <c r="J10" i="5" s="1"/>
  <c r="J11" i="5" s="1"/>
  <c r="J12" i="5" s="1"/>
  <c r="J13" i="5" s="1"/>
  <c r="J14" i="5" s="1"/>
  <c r="J15" i="5" s="1"/>
  <c r="J16" i="5" s="1"/>
  <c r="J17" i="5" s="1"/>
  <c r="J18" i="5" s="1"/>
  <c r="J19" i="5" s="1"/>
  <c r="J20" i="5" s="1"/>
  <c r="J21" i="5" s="1"/>
  <c r="J22" i="5" s="1"/>
  <c r="J23" i="5" s="1"/>
  <c r="J24" i="5" s="1"/>
  <c r="J25" i="5" s="1"/>
  <c r="J26" i="5" s="1"/>
  <c r="J27" i="5" s="1"/>
  <c r="J28" i="5" s="1"/>
  <c r="J29" i="5" s="1"/>
  <c r="J30" i="5" s="1"/>
  <c r="J31" i="5" s="1"/>
  <c r="J32" i="5" s="1"/>
  <c r="J33" i="5" s="1"/>
  <c r="J34" i="5" s="1"/>
  <c r="J35" i="5" s="1"/>
  <c r="J36" i="5" s="1"/>
  <c r="J37" i="5" s="1"/>
  <c r="J38" i="5" s="1"/>
  <c r="J39" i="5" s="1"/>
  <c r="J40" i="5" s="1"/>
  <c r="J41" i="5" s="1"/>
  <c r="J42" i="5" s="1"/>
  <c r="J43" i="5" s="1"/>
  <c r="J44" i="5" s="1"/>
  <c r="J45" i="5" s="1"/>
  <c r="J46" i="5" s="1"/>
  <c r="J47" i="5" s="1"/>
  <c r="J48" i="5" s="1"/>
  <c r="J49" i="5" s="1"/>
  <c r="J50" i="5" s="1"/>
  <c r="J51" i="5" s="1"/>
  <c r="J52" i="5" s="1"/>
  <c r="J53" i="5" s="1"/>
  <c r="J54" i="5" s="1"/>
  <c r="J55" i="5" s="1"/>
  <c r="J56" i="5" s="1"/>
  <c r="J57" i="5" s="1"/>
  <c r="J58" i="5" s="1"/>
  <c r="J59" i="5" s="1"/>
  <c r="J60" i="5" s="1"/>
  <c r="J61" i="5" s="1"/>
  <c r="J62" i="5" s="1"/>
  <c r="J63" i="5" s="1"/>
  <c r="J64" i="5" s="1"/>
  <c r="J65" i="5" s="1"/>
  <c r="J66" i="5" s="1"/>
  <c r="J67" i="5" s="1"/>
  <c r="J68" i="5" s="1"/>
  <c r="J69" i="5" s="1"/>
  <c r="J70" i="5" s="1"/>
  <c r="J71" i="5" s="1"/>
  <c r="J72" i="5" s="1"/>
  <c r="J73" i="5" s="1"/>
  <c r="J74" i="5" s="1"/>
  <c r="J75" i="5" s="1"/>
  <c r="J76" i="5" s="1"/>
  <c r="J77" i="5" s="1"/>
  <c r="J78" i="5" s="1"/>
  <c r="J79" i="5" s="1"/>
  <c r="J80" i="5" s="1"/>
  <c r="J81" i="5" s="1"/>
  <c r="J82" i="5" s="1"/>
  <c r="J83" i="5" s="1"/>
  <c r="J84" i="5" s="1"/>
  <c r="J85" i="5" s="1"/>
  <c r="J86" i="5" s="1"/>
  <c r="J87" i="5" s="1"/>
  <c r="J88" i="5" s="1"/>
  <c r="J89" i="5" s="1"/>
  <c r="J90" i="5" s="1"/>
  <c r="J91" i="5" s="1"/>
  <c r="J92" i="5" s="1"/>
  <c r="J93" i="5" s="1"/>
  <c r="J94" i="5" s="1"/>
  <c r="J95" i="5" s="1"/>
  <c r="J96" i="5" s="1"/>
  <c r="J97" i="5" s="1"/>
  <c r="J98" i="5" s="1"/>
  <c r="J99" i="5" s="1"/>
  <c r="J100" i="5" s="1"/>
  <c r="J101" i="5" s="1"/>
  <c r="J102" i="5" s="1"/>
  <c r="J103" i="5" s="1"/>
  <c r="J104" i="5" s="1"/>
  <c r="J105" i="5" s="1"/>
  <c r="J106" i="5" s="1"/>
  <c r="J107" i="5" s="1"/>
  <c r="J108" i="5" s="1"/>
  <c r="J109" i="5" s="1"/>
  <c r="J110" i="5" s="1"/>
  <c r="J111" i="5" s="1"/>
  <c r="J112" i="5" s="1"/>
  <c r="J113" i="5" s="1"/>
  <c r="J114" i="5" s="1"/>
  <c r="J115" i="5" s="1"/>
  <c r="J116" i="5" s="1"/>
  <c r="J117" i="5" s="1"/>
  <c r="J118" i="5" s="1"/>
  <c r="J119" i="5" s="1"/>
  <c r="J120" i="5" s="1"/>
  <c r="J121" i="5" s="1"/>
  <c r="J122" i="5" s="1"/>
  <c r="J123" i="5" s="1"/>
  <c r="BJ42" i="2"/>
  <c r="BJ34" i="2"/>
  <c r="BJ40" i="2"/>
  <c r="BJ38" i="2"/>
  <c r="BJ36" i="2"/>
  <c r="BJ32" i="2"/>
  <c r="U3" i="5"/>
  <c r="U4" i="5" s="1"/>
  <c r="U5" i="5" s="1"/>
  <c r="U6" i="5" s="1"/>
  <c r="U7" i="5" s="1"/>
  <c r="U8" i="5" s="1"/>
  <c r="O3" i="5"/>
  <c r="O4" i="5" s="1"/>
  <c r="O5" i="5" s="1"/>
  <c r="O6" i="5" s="1"/>
  <c r="O7" i="5" s="1"/>
  <c r="O8" i="5" s="1"/>
  <c r="O9" i="5" s="1"/>
  <c r="O10" i="5" s="1"/>
  <c r="O11" i="5" s="1"/>
  <c r="O12" i="5" s="1"/>
  <c r="O13" i="5" s="1"/>
  <c r="O14" i="5" s="1"/>
  <c r="O15" i="5" s="1"/>
  <c r="O16" i="5" s="1"/>
  <c r="O17" i="5" s="1"/>
  <c r="O18" i="5" s="1"/>
  <c r="O19" i="5" s="1"/>
  <c r="O20" i="5" s="1"/>
  <c r="O21" i="5" s="1"/>
  <c r="O22" i="5" s="1"/>
  <c r="O23" i="5" s="1"/>
  <c r="O24" i="5" s="1"/>
  <c r="O25" i="5" s="1"/>
  <c r="O26" i="5" s="1"/>
  <c r="O27" i="5" s="1"/>
  <c r="O28" i="5" s="1"/>
  <c r="O29" i="5" s="1"/>
  <c r="O30" i="5" s="1"/>
  <c r="O31" i="5" s="1"/>
  <c r="O32" i="5" s="1"/>
  <c r="O33" i="5" s="1"/>
  <c r="O34" i="5" s="1"/>
  <c r="O35" i="5" s="1"/>
  <c r="O36" i="5" s="1"/>
  <c r="O37" i="5" s="1"/>
  <c r="O38" i="5" s="1"/>
  <c r="O39" i="5" s="1"/>
  <c r="O40" i="5" s="1"/>
  <c r="O41" i="5" s="1"/>
  <c r="O42" i="5" s="1"/>
  <c r="O43" i="5" s="1"/>
  <c r="O44" i="5" s="1"/>
  <c r="O45" i="5" s="1"/>
  <c r="O46" i="5" s="1"/>
  <c r="O47" i="5" s="1"/>
  <c r="O48" i="5" s="1"/>
  <c r="O49" i="5" s="1"/>
  <c r="O50" i="5" s="1"/>
  <c r="O51" i="5" s="1"/>
  <c r="O52" i="5" s="1"/>
  <c r="O53" i="5" s="1"/>
  <c r="O54" i="5" s="1"/>
  <c r="O55" i="5" s="1"/>
  <c r="O56" i="5" s="1"/>
  <c r="O57" i="5" s="1"/>
  <c r="O58" i="5" s="1"/>
  <c r="O59" i="5" s="1"/>
  <c r="O60" i="5" s="1"/>
  <c r="O61" i="5" s="1"/>
  <c r="O62" i="5" s="1"/>
  <c r="O63" i="5" s="1"/>
  <c r="O64" i="5" s="1"/>
  <c r="O65" i="5" s="1"/>
  <c r="O66" i="5" s="1"/>
  <c r="O67" i="5" s="1"/>
  <c r="O68" i="5" s="1"/>
  <c r="O69" i="5" s="1"/>
  <c r="O70" i="5" s="1"/>
  <c r="O71" i="5" s="1"/>
  <c r="O72" i="5" s="1"/>
  <c r="O73" i="5" s="1"/>
  <c r="O74" i="5" s="1"/>
  <c r="O75" i="5" s="1"/>
  <c r="O76" i="5" s="1"/>
  <c r="O77" i="5" s="1"/>
  <c r="O78" i="5" s="1"/>
  <c r="O79" i="5" s="1"/>
  <c r="O80" i="5" s="1"/>
  <c r="O81" i="5" s="1"/>
  <c r="O82" i="5" s="1"/>
  <c r="O83" i="5" s="1"/>
  <c r="O84" i="5" s="1"/>
  <c r="O85" i="5" s="1"/>
  <c r="O86" i="5" s="1"/>
  <c r="O87" i="5" s="1"/>
  <c r="O88" i="5" s="1"/>
  <c r="O89" i="5" s="1"/>
  <c r="O90" i="5" s="1"/>
  <c r="O91" i="5" s="1"/>
  <c r="O92" i="5" s="1"/>
  <c r="O93" i="5" s="1"/>
  <c r="O94" i="5" s="1"/>
  <c r="O95" i="5" s="1"/>
  <c r="O96" i="5" s="1"/>
  <c r="O97" i="5" s="1"/>
  <c r="O98" i="5" s="1"/>
  <c r="O99" i="5" s="1"/>
  <c r="O100" i="5" s="1"/>
  <c r="O101" i="5" s="1"/>
  <c r="O102" i="5" s="1"/>
  <c r="O103" i="5" s="1"/>
  <c r="O104" i="5" s="1"/>
  <c r="O105" i="5" s="1"/>
  <c r="O106" i="5" s="1"/>
  <c r="O107" i="5" s="1"/>
  <c r="O108" i="5" s="1"/>
  <c r="O109" i="5" s="1"/>
  <c r="O110" i="5" s="1"/>
  <c r="O111" i="5" s="1"/>
  <c r="O112" i="5" s="1"/>
  <c r="O113" i="5" s="1"/>
  <c r="O114" i="5" s="1"/>
  <c r="O115" i="5" s="1"/>
  <c r="O116" i="5" s="1"/>
  <c r="O117" i="5" s="1"/>
  <c r="O118" i="5" s="1"/>
  <c r="O119" i="5" s="1"/>
  <c r="O120" i="5" s="1"/>
  <c r="O121" i="5" s="1"/>
  <c r="O122" i="5" s="1"/>
  <c r="K4" i="5"/>
  <c r="AA30" i="2"/>
  <c r="AB30" i="2"/>
  <c r="AC30" i="2"/>
  <c r="AD30" i="2"/>
  <c r="AE30" i="2"/>
  <c r="AF30" i="2"/>
  <c r="P30" i="2"/>
  <c r="Q30" i="2"/>
  <c r="R30" i="2"/>
  <c r="S30" i="2"/>
  <c r="T30" i="2"/>
  <c r="BH30" i="2"/>
  <c r="BG30" i="2"/>
  <c r="BD30" i="2"/>
  <c r="BC30" i="2"/>
  <c r="BA30" i="2"/>
  <c r="AZ30" i="2"/>
  <c r="AW30" i="2"/>
  <c r="AV30" i="2"/>
  <c r="AU30" i="2"/>
  <c r="AT30" i="2"/>
  <c r="AR30" i="2"/>
  <c r="AQ30" i="2"/>
  <c r="AP30" i="2"/>
  <c r="AO30" i="2"/>
  <c r="AN30" i="2"/>
  <c r="AL30" i="2"/>
  <c r="AK30" i="2"/>
  <c r="AI30" i="2"/>
  <c r="Z30" i="2"/>
  <c r="AH30" i="2"/>
  <c r="X30" i="2"/>
  <c r="O30" i="2"/>
  <c r="U30" i="2"/>
  <c r="M30" i="2"/>
  <c r="BJ30" i="2"/>
  <c r="Y313" i="2"/>
  <c r="Y314" i="2" s="1"/>
  <c r="N313" i="2"/>
  <c r="N314" i="2" s="1"/>
  <c r="D129" i="6"/>
  <c r="D157" i="6"/>
  <c r="D45" i="6"/>
  <c r="D101" i="6"/>
  <c r="Y341" i="2"/>
  <c r="Y342" i="2" s="1"/>
  <c r="Y108" i="2"/>
  <c r="Y109" i="2" s="1"/>
  <c r="Y307" i="2"/>
  <c r="Y308" i="2" s="1"/>
  <c r="Y110" i="2"/>
  <c r="Y111" i="2" s="1"/>
  <c r="N110" i="2"/>
  <c r="N111" i="2" s="1"/>
  <c r="Y102" i="2"/>
  <c r="Y103" i="2" s="1"/>
  <c r="N329" i="2"/>
  <c r="N330" i="2" s="1"/>
  <c r="Y112" i="2"/>
  <c r="Y113" i="2" s="1"/>
  <c r="N112" i="2"/>
  <c r="N113" i="2" s="1"/>
  <c r="N341" i="2"/>
  <c r="N342" i="2" s="1"/>
  <c r="Y319" i="2"/>
  <c r="Y320" i="2" s="1"/>
  <c r="N319" i="2"/>
  <c r="N320" i="2" s="1"/>
  <c r="N339" i="2"/>
  <c r="N340" i="2" s="1"/>
  <c r="Y339" i="2"/>
  <c r="Y340" i="2" s="1"/>
  <c r="Y132" i="2"/>
  <c r="Y133" i="2" s="1"/>
  <c r="Y106" i="2"/>
  <c r="Y107" i="2" s="1"/>
  <c r="N126" i="2"/>
  <c r="N127" i="2" s="1"/>
  <c r="N345" i="2"/>
  <c r="N346" i="2" s="1"/>
  <c r="Y1512" i="2"/>
  <c r="Y1513" i="2" s="1"/>
  <c r="BM462" i="2" l="1"/>
  <c r="AW320" i="2"/>
  <c r="AL73" i="2"/>
  <c r="K1512" i="2"/>
  <c r="AX262" i="2"/>
  <c r="AN486" i="2"/>
  <c r="AF320" i="2"/>
  <c r="X340" i="2"/>
  <c r="BP287" i="2"/>
  <c r="V324" i="2"/>
  <c r="Q127" i="2"/>
  <c r="AQ282" i="2"/>
  <c r="AK320" i="2"/>
  <c r="O288" i="2"/>
  <c r="AV516" i="2"/>
  <c r="BM506" i="2"/>
  <c r="BM528" i="2"/>
  <c r="AQ526" i="2"/>
  <c r="AW628" i="2"/>
  <c r="J103" i="2"/>
  <c r="BP103" i="2" s="1"/>
  <c r="I264" i="2"/>
  <c r="AS103" i="2"/>
  <c r="AR109" i="2"/>
  <c r="AP111" i="2"/>
  <c r="AV113" i="2"/>
  <c r="AO107" i="2"/>
  <c r="R320" i="2"/>
  <c r="AQ320" i="2"/>
  <c r="BQ1061" i="2"/>
  <c r="BN714" i="2"/>
  <c r="BO714" i="2" s="1"/>
  <c r="BN826" i="2"/>
  <c r="BO826" i="2" s="1"/>
  <c r="BN948" i="2"/>
  <c r="BO948" i="2" s="1"/>
  <c r="BN1018" i="2"/>
  <c r="BO1018" i="2" s="1"/>
  <c r="AG1504" i="2"/>
  <c r="AG1505" i="2" s="1"/>
  <c r="Y1504" i="2"/>
  <c r="Y1505" i="2" s="1"/>
  <c r="P1504" i="2"/>
  <c r="P1505" i="2" s="1"/>
  <c r="AG91" i="2"/>
  <c r="R253" i="2"/>
  <c r="M262" i="2"/>
  <c r="O272" i="2"/>
  <c r="AQ276" i="2"/>
  <c r="U296" i="2"/>
  <c r="U308" i="2"/>
  <c r="AW103" i="2"/>
  <c r="AV514" i="2"/>
  <c r="AC326" i="2"/>
  <c r="AE1504" i="2"/>
  <c r="AE1505" i="2" s="1"/>
  <c r="Q1504" i="2"/>
  <c r="Q1505" i="2" s="1"/>
  <c r="V1504" i="2"/>
  <c r="V1505" i="2" s="1"/>
  <c r="Z1504" i="2"/>
  <c r="Z1505" i="2" s="1"/>
  <c r="AA1504" i="2"/>
  <c r="AA1505" i="2" s="1"/>
  <c r="H1504" i="2"/>
  <c r="H1505" i="2" s="1"/>
  <c r="I1504" i="2"/>
  <c r="I1505" i="2" s="1"/>
  <c r="BQ1362" i="2" s="1"/>
  <c r="AQ1504" i="2"/>
  <c r="AQ1505" i="2" s="1"/>
  <c r="BM1061" i="2"/>
  <c r="BM1087" i="2"/>
  <c r="T122" i="6"/>
  <c r="U122" i="6" s="1"/>
  <c r="V122" i="6" s="1"/>
  <c r="BM516" i="2"/>
  <c r="B123" i="6"/>
  <c r="B165" i="6"/>
  <c r="BQ456" i="2"/>
  <c r="AV502" i="2"/>
  <c r="AN500" i="2"/>
  <c r="AT484" i="2"/>
  <c r="AS528" i="2"/>
  <c r="AO320" i="2"/>
  <c r="BS1081" i="2"/>
  <c r="P346" i="2"/>
  <c r="AT77" i="2"/>
  <c r="BP104" i="2"/>
  <c r="BP339" i="2"/>
  <c r="K320" i="2"/>
  <c r="BR320" i="2" s="1"/>
  <c r="T320" i="2"/>
  <c r="AN83" i="2"/>
  <c r="P320" i="2"/>
  <c r="AH133" i="2"/>
  <c r="T340" i="2"/>
  <c r="BS1258" i="2"/>
  <c r="BQ1077" i="2"/>
  <c r="E159" i="6"/>
  <c r="BS504" i="2"/>
  <c r="J253" i="2"/>
  <c r="BP253" i="2" s="1"/>
  <c r="BR265" i="2"/>
  <c r="J260" i="2"/>
  <c r="BP260" i="2" s="1"/>
  <c r="J292" i="2"/>
  <c r="BP292" i="2" s="1"/>
  <c r="BP269" i="2"/>
  <c r="K274" i="2"/>
  <c r="BR274" i="2" s="1"/>
  <c r="G47" i="2"/>
  <c r="BJ47" i="2" s="1"/>
  <c r="J99" i="2"/>
  <c r="BP99" i="2" s="1"/>
  <c r="G288" i="2"/>
  <c r="BJ288" i="2" s="1"/>
  <c r="BR90" i="2"/>
  <c r="H284" i="2"/>
  <c r="I31" i="6"/>
  <c r="H262" i="2"/>
  <c r="H294" i="2"/>
  <c r="BR250" i="2"/>
  <c r="I185" i="6"/>
  <c r="J288" i="2"/>
  <c r="BP288" i="2" s="1"/>
  <c r="H73" i="2"/>
  <c r="E52" i="6"/>
  <c r="AI52" i="6" s="1"/>
  <c r="F136" i="6"/>
  <c r="E164" i="6"/>
  <c r="BR283" i="2"/>
  <c r="K310" i="2"/>
  <c r="BR310" i="2" s="1"/>
  <c r="G53" i="2"/>
  <c r="BJ53" i="2" s="1"/>
  <c r="K262" i="2"/>
  <c r="BR262" i="2" s="1"/>
  <c r="K302" i="2"/>
  <c r="BR302" i="2" s="1"/>
  <c r="J274" i="2"/>
  <c r="BP274" i="2" s="1"/>
  <c r="G99" i="2"/>
  <c r="BJ99" i="2" s="1"/>
  <c r="H288" i="2"/>
  <c r="E101" i="6"/>
  <c r="F24" i="6"/>
  <c r="I108" i="6"/>
  <c r="BP82" i="2"/>
  <c r="G276" i="2"/>
  <c r="BJ276" i="2" s="1"/>
  <c r="G310" i="2"/>
  <c r="BJ310" i="2" s="1"/>
  <c r="J251" i="2"/>
  <c r="BP251" i="2" s="1"/>
  <c r="BR263" i="2"/>
  <c r="K288" i="2"/>
  <c r="BR288" i="2" s="1"/>
  <c r="BR295" i="2"/>
  <c r="I288" i="2"/>
  <c r="G185" i="6"/>
  <c r="I278" i="2"/>
  <c r="G171" i="6"/>
  <c r="G31" i="6"/>
  <c r="I300" i="2"/>
  <c r="I292" i="2"/>
  <c r="I284" i="2"/>
  <c r="I253" i="2"/>
  <c r="I59" i="2"/>
  <c r="I298" i="2"/>
  <c r="I89" i="2"/>
  <c r="I81" i="2"/>
  <c r="BR100" i="2"/>
  <c r="BP100" i="2"/>
  <c r="BR307" i="2"/>
  <c r="BR317" i="2"/>
  <c r="G308" i="2"/>
  <c r="BJ308" i="2" s="1"/>
  <c r="I318" i="2"/>
  <c r="J105" i="2"/>
  <c r="BP105" i="2" s="1"/>
  <c r="K316" i="2"/>
  <c r="BR316" i="2" s="1"/>
  <c r="G103" i="2"/>
  <c r="BJ103" i="2" s="1"/>
  <c r="BR323" i="2"/>
  <c r="H117" i="2"/>
  <c r="J117" i="2"/>
  <c r="BP117" i="2" s="1"/>
  <c r="K322" i="2"/>
  <c r="BR322" i="2" s="1"/>
  <c r="G322" i="2"/>
  <c r="BJ322" i="2" s="1"/>
  <c r="G117" i="2"/>
  <c r="BJ117" i="2" s="1"/>
  <c r="I117" i="2"/>
  <c r="BR329" i="2"/>
  <c r="H322" i="2"/>
  <c r="I322" i="2"/>
  <c r="I330" i="2"/>
  <c r="I103" i="2"/>
  <c r="G192" i="6"/>
  <c r="BR112" i="2"/>
  <c r="H113" i="2"/>
  <c r="I113" i="2"/>
  <c r="G129" i="2"/>
  <c r="BJ129" i="2" s="1"/>
  <c r="J342" i="2"/>
  <c r="BP342" i="2" s="1"/>
  <c r="I342" i="2"/>
  <c r="G115" i="2"/>
  <c r="BJ115" i="2" s="1"/>
  <c r="BR106" i="2"/>
  <c r="G107" i="2"/>
  <c r="BJ107" i="2" s="1"/>
  <c r="BP130" i="2"/>
  <c r="BP343" i="2"/>
  <c r="G344" i="2"/>
  <c r="BJ344" i="2" s="1"/>
  <c r="G320" i="2"/>
  <c r="BJ320" i="2" s="1"/>
  <c r="I127" i="2"/>
  <c r="H133" i="2"/>
  <c r="BR132" i="2"/>
  <c r="G340" i="2"/>
  <c r="BJ340" i="2" s="1"/>
  <c r="BR339" i="2"/>
  <c r="J346" i="2"/>
  <c r="BP346" i="2" s="1"/>
  <c r="I334" i="2"/>
  <c r="G225" i="2"/>
  <c r="BJ225" i="2" s="1"/>
  <c r="BR427" i="2"/>
  <c r="BQ1089" i="2"/>
  <c r="BN676" i="2"/>
  <c r="BO676" i="2" s="1"/>
  <c r="BN742" i="2"/>
  <c r="BO742" i="2" s="1"/>
  <c r="BN758" i="2"/>
  <c r="BO758" i="2" s="1"/>
  <c r="BN848" i="2"/>
  <c r="BO848" i="2" s="1"/>
  <c r="BN858" i="2"/>
  <c r="BO858" i="2" s="1"/>
  <c r="BN884" i="2"/>
  <c r="BO884" i="2" s="1"/>
  <c r="BN986" i="2"/>
  <c r="BO986" i="2" s="1"/>
  <c r="BN1022" i="2"/>
  <c r="BO1022" i="2" s="1"/>
  <c r="BN1056" i="2"/>
  <c r="BO1056" i="2" s="1"/>
  <c r="T129" i="6"/>
  <c r="Y129" i="6" s="1"/>
  <c r="AN129" i="6" s="1"/>
  <c r="T17" i="6"/>
  <c r="Y17" i="6" s="1"/>
  <c r="AL324" i="2"/>
  <c r="AV492" i="2"/>
  <c r="AP468" i="2"/>
  <c r="AS109" i="2"/>
  <c r="O103" i="2"/>
  <c r="AE322" i="2"/>
  <c r="AS468" i="2"/>
  <c r="AB330" i="2"/>
  <c r="BM474" i="2"/>
  <c r="BM476" i="2"/>
  <c r="BM478" i="2"/>
  <c r="BS1256" i="2"/>
  <c r="BM514" i="2"/>
  <c r="BM520" i="2"/>
  <c r="BM470" i="2"/>
  <c r="BQ1101" i="2"/>
  <c r="BN668" i="2"/>
  <c r="BO668" i="2" s="1"/>
  <c r="BN1042" i="2"/>
  <c r="BO1042" i="2" s="1"/>
  <c r="B193" i="6"/>
  <c r="BM488" i="2"/>
  <c r="BS1083" i="2"/>
  <c r="BS516" i="2"/>
  <c r="AB276" i="2"/>
  <c r="AG253" i="2"/>
  <c r="Y1516" i="2"/>
  <c r="Y1517" i="2" s="1"/>
  <c r="H1516" i="2"/>
  <c r="K1516" i="2"/>
  <c r="BS1091" i="2"/>
  <c r="BQ478" i="2"/>
  <c r="G1516" i="2"/>
  <c r="BS1085" i="2"/>
  <c r="Q111" i="2"/>
  <c r="AF133" i="2"/>
  <c r="S322" i="2"/>
  <c r="AP109" i="2"/>
  <c r="BR315" i="2"/>
  <c r="O45" i="2"/>
  <c r="S47" i="2"/>
  <c r="AC47" i="2"/>
  <c r="AL47" i="2"/>
  <c r="AU47" i="2"/>
  <c r="X49" i="2"/>
  <c r="M51" i="2"/>
  <c r="S51" i="2"/>
  <c r="Z51" i="2"/>
  <c r="AF51" i="2"/>
  <c r="AL51" i="2"/>
  <c r="AR51" i="2"/>
  <c r="AX51" i="2"/>
  <c r="AV53" i="2"/>
  <c r="P59" i="2"/>
  <c r="T59" i="2"/>
  <c r="Z59" i="2"/>
  <c r="AD59" i="2"/>
  <c r="AH59" i="2"/>
  <c r="AN59" i="2"/>
  <c r="AR59" i="2"/>
  <c r="AV59" i="2"/>
  <c r="AV61" i="2"/>
  <c r="U63" i="2"/>
  <c r="AE63" i="2"/>
  <c r="AO63" i="2"/>
  <c r="AW63" i="2"/>
  <c r="U67" i="2"/>
  <c r="AO67" i="2"/>
  <c r="R69" i="2"/>
  <c r="AF69" i="2"/>
  <c r="AQ69" i="2"/>
  <c r="AB71" i="2"/>
  <c r="X73" i="2"/>
  <c r="AQ73" i="2"/>
  <c r="AB75" i="2"/>
  <c r="M77" i="2"/>
  <c r="Z77" i="2"/>
  <c r="AL77" i="2"/>
  <c r="AN81" i="2"/>
  <c r="AB83" i="2"/>
  <c r="M85" i="2"/>
  <c r="AB85" i="2"/>
  <c r="AR85" i="2"/>
  <c r="AT87" i="2"/>
  <c r="Z89" i="2"/>
  <c r="AN89" i="2"/>
  <c r="AN91" i="2"/>
  <c r="AX93" i="2"/>
  <c r="T253" i="2"/>
  <c r="AQ253" i="2"/>
  <c r="O255" i="2"/>
  <c r="AQ255" i="2"/>
  <c r="AC258" i="2"/>
  <c r="AX258" i="2"/>
  <c r="T260" i="2"/>
  <c r="AC260" i="2"/>
  <c r="AK260" i="2"/>
  <c r="AT260" i="2"/>
  <c r="O262" i="2"/>
  <c r="AC262" i="2"/>
  <c r="AP262" i="2"/>
  <c r="AW262" i="2"/>
  <c r="AA264" i="2"/>
  <c r="AN264" i="2"/>
  <c r="AS264" i="2"/>
  <c r="O270" i="2"/>
  <c r="AB272" i="2"/>
  <c r="T274" i="2"/>
  <c r="AS274" i="2"/>
  <c r="S276" i="2"/>
  <c r="AK276" i="2"/>
  <c r="AS276" i="2"/>
  <c r="AA278" i="2"/>
  <c r="T282" i="2"/>
  <c r="AR282" i="2"/>
  <c r="O286" i="2"/>
  <c r="R288" i="2"/>
  <c r="AE288" i="2"/>
  <c r="AQ288" i="2"/>
  <c r="AG292" i="2"/>
  <c r="O296" i="2"/>
  <c r="V296" i="2"/>
  <c r="AG296" i="2"/>
  <c r="AS296" i="2"/>
  <c r="Q298" i="2"/>
  <c r="AC300" i="2"/>
  <c r="AA302" i="2"/>
  <c r="AU302" i="2"/>
  <c r="S304" i="2"/>
  <c r="AF304" i="2"/>
  <c r="AS304" i="2"/>
  <c r="AI306" i="2"/>
  <c r="AR99" i="2"/>
  <c r="AF97" i="2"/>
  <c r="Z101" i="2"/>
  <c r="AL101" i="2"/>
  <c r="AU101" i="2"/>
  <c r="AT512" i="2"/>
  <c r="AW512" i="2"/>
  <c r="AR512" i="2"/>
  <c r="AX508" i="2"/>
  <c r="AQ508" i="2"/>
  <c r="AV508" i="2"/>
  <c r="AO502" i="2"/>
  <c r="AU502" i="2"/>
  <c r="AX498" i="2"/>
  <c r="AS498" i="2"/>
  <c r="AN498" i="2"/>
  <c r="AS494" i="2"/>
  <c r="AV494" i="2"/>
  <c r="AQ494" i="2"/>
  <c r="AR490" i="2"/>
  <c r="AP490" i="2"/>
  <c r="AU490" i="2"/>
  <c r="AR486" i="2"/>
  <c r="AW486" i="2"/>
  <c r="AU482" i="2"/>
  <c r="AV482" i="2"/>
  <c r="AP482" i="2"/>
  <c r="AP478" i="2"/>
  <c r="AN478" i="2"/>
  <c r="AS478" i="2"/>
  <c r="AS474" i="2"/>
  <c r="AU474" i="2"/>
  <c r="AV474" i="2"/>
  <c r="AO470" i="2"/>
  <c r="AU470" i="2"/>
  <c r="AP466" i="2"/>
  <c r="AS466" i="2"/>
  <c r="AN466" i="2"/>
  <c r="AX462" i="2"/>
  <c r="AW462" i="2"/>
  <c r="AR462" i="2"/>
  <c r="AX458" i="2"/>
  <c r="AQ458" i="2"/>
  <c r="AV458" i="2"/>
  <c r="AO510" i="2"/>
  <c r="AU510" i="2"/>
  <c r="AP504" i="2"/>
  <c r="AS504" i="2"/>
  <c r="AN504" i="2"/>
  <c r="AT500" i="2"/>
  <c r="AW500" i="2"/>
  <c r="AR500" i="2"/>
  <c r="AX496" i="2"/>
  <c r="AQ496" i="2"/>
  <c r="AV496" i="2"/>
  <c r="AW492" i="2"/>
  <c r="AX488" i="2"/>
  <c r="AU488" i="2"/>
  <c r="AO488" i="2"/>
  <c r="AS484" i="2"/>
  <c r="AX484" i="2"/>
  <c r="AR484" i="2"/>
  <c r="AW480" i="2"/>
  <c r="AQ480" i="2"/>
  <c r="AV480" i="2"/>
  <c r="AR476" i="2"/>
  <c r="AV476" i="2"/>
  <c r="AX472" i="2"/>
  <c r="AP472" i="2"/>
  <c r="AN472" i="2"/>
  <c r="AW468" i="2"/>
  <c r="AR468" i="2"/>
  <c r="AT464" i="2"/>
  <c r="AQ464" i="2"/>
  <c r="AV464" i="2"/>
  <c r="AO460" i="2"/>
  <c r="AU460" i="2"/>
  <c r="AX456" i="2"/>
  <c r="AS456" i="2"/>
  <c r="AN456" i="2"/>
  <c r="AS656" i="2"/>
  <c r="AV656" i="2"/>
  <c r="AQ656" i="2"/>
  <c r="AH105" i="2"/>
  <c r="S308" i="2"/>
  <c r="AA318" i="2"/>
  <c r="AD318" i="2"/>
  <c r="AA308" i="2"/>
  <c r="AE308" i="2"/>
  <c r="AT506" i="2"/>
  <c r="AQ506" i="2"/>
  <c r="AV506" i="2"/>
  <c r="AO516" i="2"/>
  <c r="AU516" i="2"/>
  <c r="AC103" i="2"/>
  <c r="AO103" i="2"/>
  <c r="X316" i="2"/>
  <c r="AO514" i="2"/>
  <c r="AU514" i="2"/>
  <c r="AU109" i="2"/>
  <c r="AI111" i="2"/>
  <c r="AP117" i="2"/>
  <c r="AV322" i="2"/>
  <c r="AH324" i="2"/>
  <c r="AO528" i="2"/>
  <c r="AP528" i="2"/>
  <c r="AU528" i="2"/>
  <c r="AN520" i="2"/>
  <c r="AT520" i="2"/>
  <c r="AO522" i="2"/>
  <c r="AR522" i="2"/>
  <c r="AX522" i="2"/>
  <c r="AA113" i="2"/>
  <c r="AS326" i="2"/>
  <c r="Z326" i="2"/>
  <c r="P326" i="2"/>
  <c r="AP524" i="2"/>
  <c r="AT524" i="2"/>
  <c r="AX524" i="2"/>
  <c r="AO540" i="2"/>
  <c r="AS540" i="2"/>
  <c r="AW540" i="2"/>
  <c r="AB115" i="2"/>
  <c r="AO115" i="2"/>
  <c r="AQ115" i="2"/>
  <c r="M115" i="2"/>
  <c r="AX115" i="2"/>
  <c r="AW131" i="2"/>
  <c r="AH131" i="2"/>
  <c r="T131" i="2"/>
  <c r="AE320" i="2"/>
  <c r="AV628" i="2"/>
  <c r="AW526" i="2"/>
  <c r="AQ127" i="2"/>
  <c r="AR532" i="2"/>
  <c r="AW538" i="2"/>
  <c r="AS225" i="2"/>
  <c r="V320" i="2"/>
  <c r="AH320" i="2"/>
  <c r="M320" i="2"/>
  <c r="O320" i="2"/>
  <c r="AS628" i="2"/>
  <c r="AD121" i="2"/>
  <c r="Z127" i="2"/>
  <c r="AP340" i="2"/>
  <c r="AE340" i="2"/>
  <c r="AC340" i="2"/>
  <c r="AO532" i="2"/>
  <c r="AS532" i="2"/>
  <c r="AT538" i="2"/>
  <c r="AW225" i="2"/>
  <c r="AV65" i="2"/>
  <c r="X69" i="2"/>
  <c r="AW276" i="2"/>
  <c r="AW99" i="2"/>
  <c r="AT508" i="2"/>
  <c r="AO486" i="2"/>
  <c r="AV472" i="2"/>
  <c r="T308" i="2"/>
  <c r="AX506" i="2"/>
  <c r="AW528" i="2"/>
  <c r="AU522" i="2"/>
  <c r="AD320" i="2"/>
  <c r="AO542" i="2"/>
  <c r="AS542" i="2"/>
  <c r="AP628" i="2"/>
  <c r="AU526" i="2"/>
  <c r="AN518" i="2"/>
  <c r="AV518" i="2"/>
  <c r="M121" i="2"/>
  <c r="AQ334" i="2"/>
  <c r="X121" i="2"/>
  <c r="AO544" i="2"/>
  <c r="AS544" i="2"/>
  <c r="AW544" i="2"/>
  <c r="AT532" i="2"/>
  <c r="AQ538" i="2"/>
  <c r="AU538" i="2"/>
  <c r="AA47" i="2"/>
  <c r="AV49" i="2"/>
  <c r="AD51" i="2"/>
  <c r="AC59" i="2"/>
  <c r="AL59" i="2"/>
  <c r="X65" i="2"/>
  <c r="Q67" i="2"/>
  <c r="O69" i="2"/>
  <c r="AB69" i="2"/>
  <c r="AP69" i="2"/>
  <c r="AV69" i="2"/>
  <c r="S73" i="2"/>
  <c r="T75" i="2"/>
  <c r="AN75" i="2"/>
  <c r="T77" i="2"/>
  <c r="AB79" i="2"/>
  <c r="AB87" i="2"/>
  <c r="AP253" i="2"/>
  <c r="AG255" i="2"/>
  <c r="AU258" i="2"/>
  <c r="R260" i="2"/>
  <c r="AB260" i="2"/>
  <c r="AH260" i="2"/>
  <c r="X262" i="2"/>
  <c r="AL262" i="2"/>
  <c r="U264" i="2"/>
  <c r="AB268" i="2"/>
  <c r="O274" i="2"/>
  <c r="AN274" i="2"/>
  <c r="R276" i="2"/>
  <c r="AA276" i="2"/>
  <c r="AX276" i="2"/>
  <c r="AT284" i="2"/>
  <c r="AB288" i="2"/>
  <c r="AU288" i="2"/>
  <c r="M296" i="2"/>
  <c r="AC296" i="2"/>
  <c r="AP296" i="2"/>
  <c r="AU296" i="2"/>
  <c r="AQ298" i="2"/>
  <c r="O304" i="2"/>
  <c r="AB304" i="2"/>
  <c r="AO304" i="2"/>
  <c r="AP97" i="2"/>
  <c r="AH101" i="2"/>
  <c r="AS512" i="2"/>
  <c r="AN512" i="2"/>
  <c r="AW508" i="2"/>
  <c r="AV490" i="2"/>
  <c r="AW490" i="2"/>
  <c r="AQ490" i="2"/>
  <c r="AR482" i="2"/>
  <c r="AQ478" i="2"/>
  <c r="AO474" i="2"/>
  <c r="AR474" i="2"/>
  <c r="AQ470" i="2"/>
  <c r="AV470" i="2"/>
  <c r="AU466" i="2"/>
  <c r="AN462" i="2"/>
  <c r="AW458" i="2"/>
  <c r="AR458" i="2"/>
  <c r="AQ510" i="2"/>
  <c r="AV510" i="2"/>
  <c r="AU504" i="2"/>
  <c r="AW496" i="2"/>
  <c r="AS492" i="2"/>
  <c r="AV488" i="2"/>
  <c r="AN484" i="2"/>
  <c r="AX480" i="2"/>
  <c r="AU476" i="2"/>
  <c r="AW476" i="2"/>
  <c r="AW472" i="2"/>
  <c r="AW464" i="2"/>
  <c r="AT460" i="2"/>
  <c r="AO456" i="2"/>
  <c r="S105" i="2"/>
  <c r="AP308" i="2"/>
  <c r="AS318" i="2"/>
  <c r="AV318" i="2"/>
  <c r="AX516" i="2"/>
  <c r="X103" i="2"/>
  <c r="AL103" i="2"/>
  <c r="AF316" i="2"/>
  <c r="AP514" i="2"/>
  <c r="R109" i="2"/>
  <c r="Q109" i="2"/>
  <c r="P109" i="2"/>
  <c r="AS111" i="2"/>
  <c r="AH111" i="2"/>
  <c r="T322" i="2"/>
  <c r="AQ528" i="2"/>
  <c r="AO520" i="2"/>
  <c r="AU520" i="2"/>
  <c r="AT522" i="2"/>
  <c r="AB113" i="2"/>
  <c r="AS524" i="2"/>
  <c r="AW524" i="2"/>
  <c r="AR540" i="2"/>
  <c r="AP115" i="2"/>
  <c r="AN115" i="2"/>
  <c r="S107" i="2"/>
  <c r="AG131" i="2"/>
  <c r="D172" i="6"/>
  <c r="BN942" i="2"/>
  <c r="BO942" i="2" s="1"/>
  <c r="BN960" i="2"/>
  <c r="BO960" i="2" s="1"/>
  <c r="BN968" i="2"/>
  <c r="BO968" i="2" s="1"/>
  <c r="BN680" i="2"/>
  <c r="BO680" i="2" s="1"/>
  <c r="BN730" i="2"/>
  <c r="BO730" i="2" s="1"/>
  <c r="BN916" i="2"/>
  <c r="BO916" i="2" s="1"/>
  <c r="BQ1079" i="2"/>
  <c r="BQ470" i="2"/>
  <c r="BQ462" i="2"/>
  <c r="BQ494" i="2"/>
  <c r="BS1268" i="2"/>
  <c r="BQ486" i="2"/>
  <c r="BS462" i="2"/>
  <c r="BQ1093" i="2"/>
  <c r="G90" i="6"/>
  <c r="BM458" i="2"/>
  <c r="BM466" i="2"/>
  <c r="BM482" i="2"/>
  <c r="BM490" i="2"/>
  <c r="BM498" i="2"/>
  <c r="BS488" i="2"/>
  <c r="H90" i="6"/>
  <c r="H159" i="6"/>
  <c r="E116" i="6"/>
  <c r="E158" i="6"/>
  <c r="E39" i="6"/>
  <c r="AI39" i="6" s="1"/>
  <c r="F25" i="6"/>
  <c r="F172" i="6"/>
  <c r="F116" i="6"/>
  <c r="BQ1091" i="2"/>
  <c r="BS1260" i="2"/>
  <c r="BS995" i="2"/>
  <c r="A131" i="6"/>
  <c r="C131" i="6" s="1"/>
  <c r="R131" i="6" s="1"/>
  <c r="T131" i="6" s="1"/>
  <c r="Y131" i="6" s="1"/>
  <c r="AN131" i="6" s="1"/>
  <c r="BQ512" i="2"/>
  <c r="BS510" i="2"/>
  <c r="BQ504" i="2"/>
  <c r="BQ496" i="2"/>
  <c r="BS494" i="2"/>
  <c r="BQ488" i="2"/>
  <c r="BQ480" i="2"/>
  <c r="BQ472" i="2"/>
  <c r="BS470" i="2"/>
  <c r="BQ464" i="2"/>
  <c r="G130" i="6"/>
  <c r="E10" i="6"/>
  <c r="BP341" i="2"/>
  <c r="BP88" i="2"/>
  <c r="I53" i="2"/>
  <c r="G89" i="2"/>
  <c r="BJ89" i="2" s="1"/>
  <c r="K284" i="2"/>
  <c r="BR284" i="2" s="1"/>
  <c r="BP116" i="2"/>
  <c r="G129" i="6"/>
  <c r="K264" i="2"/>
  <c r="BR264" i="2" s="1"/>
  <c r="K428" i="2"/>
  <c r="BR428" i="2" s="1"/>
  <c r="K330" i="2"/>
  <c r="BR330" i="2" s="1"/>
  <c r="BR301" i="2"/>
  <c r="F115" i="6"/>
  <c r="H87" i="6"/>
  <c r="K296" i="2"/>
  <c r="BR296" i="2" s="1"/>
  <c r="K251" i="2"/>
  <c r="BR251" i="2" s="1"/>
  <c r="I99" i="2"/>
  <c r="I164" i="6"/>
  <c r="K91" i="2"/>
  <c r="BR91" i="2" s="1"/>
  <c r="E185" i="6"/>
  <c r="AI185" i="6" s="1"/>
  <c r="F171" i="6"/>
  <c r="H158" i="6"/>
  <c r="J69" i="2"/>
  <c r="BP69" i="2" s="1"/>
  <c r="K318" i="2"/>
  <c r="BR318" i="2" s="1"/>
  <c r="BP259" i="2"/>
  <c r="BP291" i="2"/>
  <c r="E157" i="6"/>
  <c r="AI157" i="6" s="1"/>
  <c r="BR273" i="2"/>
  <c r="BP273" i="2"/>
  <c r="BR52" i="2"/>
  <c r="H88" i="6"/>
  <c r="H51" i="2"/>
  <c r="E11" i="6"/>
  <c r="H137" i="6"/>
  <c r="H192" i="6"/>
  <c r="K99" i="2"/>
  <c r="BR99" i="2" s="1"/>
  <c r="BR98" i="2"/>
  <c r="BN692" i="2"/>
  <c r="BO692" i="2" s="1"/>
  <c r="BN696" i="2"/>
  <c r="BO696" i="2" s="1"/>
  <c r="BN896" i="2"/>
  <c r="BO896" i="2" s="1"/>
  <c r="BN908" i="2"/>
  <c r="BO908" i="2" s="1"/>
  <c r="BN1010" i="2"/>
  <c r="BO1010" i="2" s="1"/>
  <c r="BN1030" i="2"/>
  <c r="BO1030" i="2" s="1"/>
  <c r="K1514" i="2"/>
  <c r="BN1028" i="2"/>
  <c r="BO1028" i="2" s="1"/>
  <c r="BN660" i="2"/>
  <c r="BO660" i="2" s="1"/>
  <c r="BN746" i="2"/>
  <c r="BO746" i="2" s="1"/>
  <c r="BN778" i="2"/>
  <c r="BO778" i="2" s="1"/>
  <c r="BN880" i="2"/>
  <c r="BO880" i="2" s="1"/>
  <c r="BN1050" i="2"/>
  <c r="BO1050" i="2" s="1"/>
  <c r="BQ1075" i="2"/>
  <c r="BS1097" i="2"/>
  <c r="BQ1095" i="2"/>
  <c r="BS1101" i="2"/>
  <c r="BS1095" i="2"/>
  <c r="B95" i="6"/>
  <c r="E25" i="6"/>
  <c r="BN814" i="2"/>
  <c r="BO814" i="2" s="1"/>
  <c r="BN894" i="2"/>
  <c r="BO894" i="2" s="1"/>
  <c r="BN902" i="2"/>
  <c r="BO902" i="2" s="1"/>
  <c r="I1516" i="2"/>
  <c r="N1516" i="2"/>
  <c r="N1517" i="2" s="1"/>
  <c r="J1516" i="2"/>
  <c r="BQ1073" i="2"/>
  <c r="BM456" i="2"/>
  <c r="BM460" i="2"/>
  <c r="BM468" i="2"/>
  <c r="BM484" i="2"/>
  <c r="BM492" i="2"/>
  <c r="BM500" i="2"/>
  <c r="BM508" i="2"/>
  <c r="BM656" i="2"/>
  <c r="BM1067" i="2"/>
  <c r="BS512" i="2"/>
  <c r="BM512" i="2"/>
  <c r="BM510" i="2"/>
  <c r="BM504" i="2"/>
  <c r="BM502" i="2"/>
  <c r="BQ498" i="2"/>
  <c r="BM496" i="2"/>
  <c r="BM494" i="2"/>
  <c r="BQ490" i="2"/>
  <c r="BM486" i="2"/>
  <c r="BM480" i="2"/>
  <c r="BQ474" i="2"/>
  <c r="BS472" i="2"/>
  <c r="BM472" i="2"/>
  <c r="BQ466" i="2"/>
  <c r="BS464" i="2"/>
  <c r="G1414" i="2"/>
  <c r="BJ1414" i="2" s="1"/>
  <c r="BS1264" i="2"/>
  <c r="BM1256" i="2"/>
  <c r="BS1252" i="2"/>
  <c r="BS1250" i="2"/>
  <c r="BN485" i="2"/>
  <c r="BO485" i="2" s="1"/>
  <c r="BS1061" i="2"/>
  <c r="BS656" i="2"/>
  <c r="BQ528" i="2"/>
  <c r="BS522" i="2"/>
  <c r="BS500" i="2"/>
  <c r="BS492" i="2"/>
  <c r="BS468" i="2"/>
  <c r="BS460" i="2"/>
  <c r="BM1268" i="2"/>
  <c r="BJ480" i="2"/>
  <c r="BM464" i="2"/>
  <c r="BQ1065" i="2"/>
  <c r="G53" i="6"/>
  <c r="BJ1067" i="2"/>
  <c r="BJ512" i="2"/>
  <c r="B109" i="6"/>
  <c r="BS484" i="2"/>
  <c r="BS476" i="2"/>
  <c r="BS508" i="2"/>
  <c r="AD87" i="6"/>
  <c r="AH87" i="6" s="1"/>
  <c r="I53" i="6"/>
  <c r="BS1248" i="2"/>
  <c r="BQ1071" i="2"/>
  <c r="BS1065" i="2"/>
  <c r="BQ656" i="2"/>
  <c r="BQ516" i="2"/>
  <c r="BQ508" i="2"/>
  <c r="BQ500" i="2"/>
  <c r="BQ492" i="2"/>
  <c r="BQ484" i="2"/>
  <c r="BQ476" i="2"/>
  <c r="BQ468" i="2"/>
  <c r="BQ460" i="2"/>
  <c r="I1426" i="2"/>
  <c r="H1426" i="2"/>
  <c r="K1426" i="2"/>
  <c r="BR1426" i="2" s="1"/>
  <c r="G1426" i="2"/>
  <c r="J1426" i="2"/>
  <c r="BP1426" i="2" s="1"/>
  <c r="AD136" i="6"/>
  <c r="AH136" i="6" s="1"/>
  <c r="T136" i="6"/>
  <c r="U136" i="6" s="1"/>
  <c r="V136" i="6" s="1"/>
  <c r="BN658" i="2"/>
  <c r="BO658" i="2" s="1"/>
  <c r="BN682" i="2"/>
  <c r="BO682" i="2" s="1"/>
  <c r="BN704" i="2"/>
  <c r="BO704" i="2" s="1"/>
  <c r="BN752" i="2"/>
  <c r="BO752" i="2" s="1"/>
  <c r="BN756" i="2"/>
  <c r="BO756" i="2" s="1"/>
  <c r="BN832" i="2"/>
  <c r="BO832" i="2" s="1"/>
  <c r="BN866" i="2"/>
  <c r="BO866" i="2" s="1"/>
  <c r="BN910" i="2"/>
  <c r="BO910" i="2" s="1"/>
  <c r="BN978" i="2"/>
  <c r="BO978" i="2" s="1"/>
  <c r="BN988" i="2"/>
  <c r="BO988" i="2" s="1"/>
  <c r="BN1004" i="2"/>
  <c r="BO1004" i="2" s="1"/>
  <c r="BN1008" i="2"/>
  <c r="BO1008" i="2" s="1"/>
  <c r="BN1040" i="2"/>
  <c r="BO1040" i="2" s="1"/>
  <c r="I1406" i="2"/>
  <c r="BM522" i="2"/>
  <c r="N1506" i="2"/>
  <c r="N1507" i="2" s="1"/>
  <c r="AK1510" i="2"/>
  <c r="AK1511" i="2" s="1"/>
  <c r="N1510" i="2"/>
  <c r="N1511" i="2" s="1"/>
  <c r="Q1510" i="2"/>
  <c r="Q1511" i="2" s="1"/>
  <c r="Y1510" i="2"/>
  <c r="Y1511" i="2" s="1"/>
  <c r="G1406" i="2"/>
  <c r="BJ1406" i="2" s="1"/>
  <c r="K1418" i="2"/>
  <c r="BR1418" i="2" s="1"/>
  <c r="AD1510" i="2"/>
  <c r="AD1511" i="2" s="1"/>
  <c r="BN463" i="2"/>
  <c r="BO463" i="2" s="1"/>
  <c r="BM1306" i="2"/>
  <c r="E186" i="6"/>
  <c r="I101" i="2"/>
  <c r="N1514" i="2"/>
  <c r="N1515" i="2" s="1"/>
  <c r="AD53" i="6"/>
  <c r="AE53" i="6" s="1"/>
  <c r="AD143" i="6"/>
  <c r="AH143" i="6" s="1"/>
  <c r="T39" i="6"/>
  <c r="U39" i="6" s="1"/>
  <c r="V39" i="6" s="1"/>
  <c r="AD31" i="6"/>
  <c r="AE31" i="6" s="1"/>
  <c r="BS486" i="2"/>
  <c r="BS1073" i="2"/>
  <c r="BS456" i="2"/>
  <c r="BS502" i="2"/>
  <c r="BS478" i="2"/>
  <c r="BS532" i="2"/>
  <c r="G1514" i="2"/>
  <c r="Y1514" i="2"/>
  <c r="Y1515" i="2" s="1"/>
  <c r="H1514" i="2"/>
  <c r="I1514" i="2"/>
  <c r="J1514" i="2"/>
  <c r="BS528" i="2"/>
  <c r="BQ1268" i="2"/>
  <c r="BM677" i="2"/>
  <c r="BS514" i="2"/>
  <c r="BS506" i="2"/>
  <c r="BS498" i="2"/>
  <c r="BS490" i="2"/>
  <c r="BS482" i="2"/>
  <c r="BS474" i="2"/>
  <c r="BS466" i="2"/>
  <c r="BS458" i="2"/>
  <c r="BS1254" i="2"/>
  <c r="BQ458" i="2"/>
  <c r="C95" i="6"/>
  <c r="R95" i="6" s="1"/>
  <c r="T95" i="6" s="1"/>
  <c r="Y95" i="6" s="1"/>
  <c r="AN95" i="6" s="1"/>
  <c r="BS1067" i="2"/>
  <c r="BQ1260" i="2"/>
  <c r="BQ1250" i="2"/>
  <c r="D53" i="6"/>
  <c r="BN664" i="2"/>
  <c r="BO664" i="2" s="1"/>
  <c r="BN684" i="2"/>
  <c r="BO684" i="2" s="1"/>
  <c r="BN688" i="2"/>
  <c r="BO688" i="2" s="1"/>
  <c r="BN706" i="2"/>
  <c r="BO706" i="2" s="1"/>
  <c r="BN718" i="2"/>
  <c r="BO718" i="2" s="1"/>
  <c r="BN722" i="2"/>
  <c r="BO722" i="2" s="1"/>
  <c r="BN738" i="2"/>
  <c r="BO738" i="2" s="1"/>
  <c r="BN750" i="2"/>
  <c r="BO750" i="2" s="1"/>
  <c r="BN762" i="2"/>
  <c r="BO762" i="2" s="1"/>
  <c r="BN770" i="2"/>
  <c r="BO770" i="2" s="1"/>
  <c r="BN782" i="2"/>
  <c r="BO782" i="2" s="1"/>
  <c r="BN786" i="2"/>
  <c r="BO786" i="2" s="1"/>
  <c r="BN816" i="2"/>
  <c r="BO816" i="2" s="1"/>
  <c r="BN830" i="2"/>
  <c r="BO830" i="2" s="1"/>
  <c r="BN854" i="2"/>
  <c r="BO854" i="2" s="1"/>
  <c r="BN876" i="2"/>
  <c r="BO876" i="2" s="1"/>
  <c r="BN904" i="2"/>
  <c r="BO904" i="2" s="1"/>
  <c r="BN924" i="2"/>
  <c r="BO924" i="2" s="1"/>
  <c r="BN938" i="2"/>
  <c r="BO938" i="2" s="1"/>
  <c r="BN952" i="2"/>
  <c r="BO952" i="2" s="1"/>
  <c r="BN956" i="2"/>
  <c r="BO956" i="2" s="1"/>
  <c r="BN964" i="2"/>
  <c r="BO964" i="2" s="1"/>
  <c r="BN982" i="2"/>
  <c r="BO982" i="2" s="1"/>
  <c r="BN1002" i="2"/>
  <c r="BO1002" i="2" s="1"/>
  <c r="BN1006" i="2"/>
  <c r="BO1006" i="2" s="1"/>
  <c r="BN1026" i="2"/>
  <c r="BO1026" i="2" s="1"/>
  <c r="BN1034" i="2"/>
  <c r="BO1034" i="2" s="1"/>
  <c r="BN1038" i="2"/>
  <c r="BO1038" i="2" s="1"/>
  <c r="BN1046" i="2"/>
  <c r="BO1046" i="2" s="1"/>
  <c r="BQ514" i="2"/>
  <c r="BQ506" i="2"/>
  <c r="BQ482" i="2"/>
  <c r="BM713" i="2"/>
  <c r="BM959" i="2"/>
  <c r="U110" i="6"/>
  <c r="V110" i="6" s="1"/>
  <c r="Y110" i="6"/>
  <c r="AN110" i="6" s="1"/>
  <c r="BM869" i="2"/>
  <c r="BM881" i="2"/>
  <c r="BM983" i="2"/>
  <c r="BM987" i="2"/>
  <c r="BM671" i="2"/>
  <c r="BQ510" i="2"/>
  <c r="C81" i="6"/>
  <c r="R81" i="6" s="1"/>
  <c r="BM1057" i="2"/>
  <c r="BQ502" i="2"/>
  <c r="D109" i="6"/>
  <c r="D130" i="6"/>
  <c r="C109" i="6"/>
  <c r="R109" i="6" s="1"/>
  <c r="AD109" i="6" s="1"/>
  <c r="AE109" i="6" s="1"/>
  <c r="BS496" i="2"/>
  <c r="BS480" i="2"/>
  <c r="BQ1282" i="2"/>
  <c r="BM1111" i="2"/>
  <c r="BS544" i="2"/>
  <c r="BQ538" i="2"/>
  <c r="BQ520" i="2"/>
  <c r="BQ522" i="2"/>
  <c r="BS520" i="2"/>
  <c r="BN477" i="2"/>
  <c r="BO477" i="2" s="1"/>
  <c r="I1416" i="2"/>
  <c r="BQ1037" i="2"/>
  <c r="BQ540" i="2"/>
  <c r="BS911" i="2"/>
  <c r="BM689" i="2"/>
  <c r="BM773" i="2"/>
  <c r="BM835" i="2"/>
  <c r="BQ907" i="2"/>
  <c r="BS917" i="2"/>
  <c r="BQ919" i="2"/>
  <c r="BM939" i="2"/>
  <c r="BM947" i="2"/>
  <c r="BM967" i="2"/>
  <c r="BM1045" i="2"/>
  <c r="BS1055" i="2"/>
  <c r="BS1079" i="2"/>
  <c r="BQ1085" i="2"/>
  <c r="BS1103" i="2"/>
  <c r="BQ1103" i="2"/>
  <c r="BQ1069" i="2"/>
  <c r="D158" i="6"/>
  <c r="D81" i="6"/>
  <c r="C116" i="6"/>
  <c r="R116" i="6" s="1"/>
  <c r="T116" i="6" s="1"/>
  <c r="C172" i="6"/>
  <c r="R172" i="6" s="1"/>
  <c r="BQ889" i="2"/>
  <c r="BM901" i="2"/>
  <c r="BQ901" i="2"/>
  <c r="BM975" i="2"/>
  <c r="BM544" i="2"/>
  <c r="E137" i="6"/>
  <c r="BM763" i="2"/>
  <c r="BM1278" i="2"/>
  <c r="BM767" i="2"/>
  <c r="BM719" i="2"/>
  <c r="BM903" i="2"/>
  <c r="BM1033" i="2"/>
  <c r="BQ925" i="2"/>
  <c r="BM1069" i="2"/>
  <c r="BM1071" i="2"/>
  <c r="BM1075" i="2"/>
  <c r="BM1077" i="2"/>
  <c r="BM1079" i="2"/>
  <c r="BM1081" i="2"/>
  <c r="BM1083" i="2"/>
  <c r="BM1085" i="2"/>
  <c r="BM1089" i="2"/>
  <c r="BM1091" i="2"/>
  <c r="BM1073" i="2"/>
  <c r="BM1093" i="2"/>
  <c r="BM1095" i="2"/>
  <c r="BM1097" i="2"/>
  <c r="BM1099" i="2"/>
  <c r="BM1101" i="2"/>
  <c r="BM1103" i="2"/>
  <c r="BM659" i="2"/>
  <c r="BS1059" i="2"/>
  <c r="BM1059" i="2"/>
  <c r="BM1260" i="2"/>
  <c r="BM1250" i="2"/>
  <c r="BM1063" i="2"/>
  <c r="BM1065" i="2"/>
  <c r="BQ532" i="2"/>
  <c r="BM1435" i="2"/>
  <c r="G342" i="2"/>
  <c r="BJ342" i="2" s="1"/>
  <c r="BR319" i="2"/>
  <c r="J340" i="2"/>
  <c r="BP340" i="2" s="1"/>
  <c r="J428" i="2"/>
  <c r="BP428" i="2" s="1"/>
  <c r="BP327" i="2"/>
  <c r="BR224" i="2"/>
  <c r="AQ51" i="2"/>
  <c r="R51" i="2"/>
  <c r="AQ59" i="2"/>
  <c r="X59" i="2"/>
  <c r="AG59" i="2"/>
  <c r="G157" i="6"/>
  <c r="K133" i="2"/>
  <c r="BR133" i="2" s="1"/>
  <c r="BR321" i="2"/>
  <c r="K113" i="2"/>
  <c r="BR113" i="2" s="1"/>
  <c r="K225" i="2"/>
  <c r="BR225" i="2" s="1"/>
  <c r="I346" i="2"/>
  <c r="AV51" i="2"/>
  <c r="AK51" i="2"/>
  <c r="X57" i="2"/>
  <c r="AU59" i="2"/>
  <c r="S59" i="2"/>
  <c r="S63" i="2"/>
  <c r="AL89" i="2"/>
  <c r="Q47" i="2"/>
  <c r="AQ55" i="2"/>
  <c r="AI264" i="2"/>
  <c r="K107" i="2"/>
  <c r="BR107" i="2" s="1"/>
  <c r="BP427" i="2"/>
  <c r="J328" i="2"/>
  <c r="BP328" i="2" s="1"/>
  <c r="I121" i="2"/>
  <c r="G133" i="2"/>
  <c r="BJ133" i="2" s="1"/>
  <c r="AI47" i="2"/>
  <c r="O49" i="2"/>
  <c r="X51" i="2"/>
  <c r="X55" i="2"/>
  <c r="O59" i="2"/>
  <c r="O61" i="2"/>
  <c r="AU63" i="2"/>
  <c r="AC63" i="2"/>
  <c r="AI67" i="2"/>
  <c r="AN1508" i="2"/>
  <c r="AN1509" i="2" s="1"/>
  <c r="O1510" i="2"/>
  <c r="O1511" i="2" s="1"/>
  <c r="AQ1510" i="2"/>
  <c r="AQ1511" i="2" s="1"/>
  <c r="BM1029" i="2"/>
  <c r="BQ1338" i="2"/>
  <c r="BM759" i="2"/>
  <c r="BQ1258" i="2"/>
  <c r="BQ1063" i="2"/>
  <c r="BS1071" i="2"/>
  <c r="BQ1081" i="2"/>
  <c r="BQ1083" i="2"/>
  <c r="BQ1067" i="2"/>
  <c r="BS1099" i="2"/>
  <c r="M1504" i="2"/>
  <c r="M1505" i="2" s="1"/>
  <c r="BS1063" i="2"/>
  <c r="BS1069" i="2"/>
  <c r="BS1075" i="2"/>
  <c r="BS1077" i="2"/>
  <c r="BQ1087" i="2"/>
  <c r="BS1087" i="2"/>
  <c r="BS1093" i="2"/>
  <c r="BQ1097" i="2"/>
  <c r="BQ1099" i="2"/>
  <c r="BS1276" i="2"/>
  <c r="BN666" i="2"/>
  <c r="BO666" i="2" s="1"/>
  <c r="BN678" i="2"/>
  <c r="BO678" i="2" s="1"/>
  <c r="BN686" i="2"/>
  <c r="BO686" i="2" s="1"/>
  <c r="BN694" i="2"/>
  <c r="BO694" i="2" s="1"/>
  <c r="BN708" i="2"/>
  <c r="BO708" i="2" s="1"/>
  <c r="BN712" i="2"/>
  <c r="BO712" i="2" s="1"/>
  <c r="BN716" i="2"/>
  <c r="BO716" i="2" s="1"/>
  <c r="BN736" i="2"/>
  <c r="BO736" i="2" s="1"/>
  <c r="BN744" i="2"/>
  <c r="BO744" i="2" s="1"/>
  <c r="BN748" i="2"/>
  <c r="BO748" i="2" s="1"/>
  <c r="BN768" i="2"/>
  <c r="BO768" i="2" s="1"/>
  <c r="BN772" i="2"/>
  <c r="BO772" i="2" s="1"/>
  <c r="BN776" i="2"/>
  <c r="BO776" i="2" s="1"/>
  <c r="BN784" i="2"/>
  <c r="BO784" i="2" s="1"/>
  <c r="BN788" i="2"/>
  <c r="BO788" i="2" s="1"/>
  <c r="BN818" i="2"/>
  <c r="BO818" i="2" s="1"/>
  <c r="BN824" i="2"/>
  <c r="BO824" i="2" s="1"/>
  <c r="BN828" i="2"/>
  <c r="BO828" i="2" s="1"/>
  <c r="BN836" i="2"/>
  <c r="BO836" i="2" s="1"/>
  <c r="BN852" i="2"/>
  <c r="BO852" i="2" s="1"/>
  <c r="BN856" i="2"/>
  <c r="BO856" i="2" s="1"/>
  <c r="BN874" i="2"/>
  <c r="BO874" i="2" s="1"/>
  <c r="BN878" i="2"/>
  <c r="BO878" i="2" s="1"/>
  <c r="BN882" i="2"/>
  <c r="BO882" i="2" s="1"/>
  <c r="BN906" i="2"/>
  <c r="BO906" i="2" s="1"/>
  <c r="BN914" i="2"/>
  <c r="BO914" i="2" s="1"/>
  <c r="BN922" i="2"/>
  <c r="BO922" i="2" s="1"/>
  <c r="BN926" i="2"/>
  <c r="BO926" i="2" s="1"/>
  <c r="BN936" i="2"/>
  <c r="BO936" i="2" s="1"/>
  <c r="BN940" i="2"/>
  <c r="BO940" i="2" s="1"/>
  <c r="BN946" i="2"/>
  <c r="BO946" i="2" s="1"/>
  <c r="BN954" i="2"/>
  <c r="BO954" i="2" s="1"/>
  <c r="BN958" i="2"/>
  <c r="BO958" i="2" s="1"/>
  <c r="BN962" i="2"/>
  <c r="BO962" i="2" s="1"/>
  <c r="BN992" i="2"/>
  <c r="BO992" i="2" s="1"/>
  <c r="BN1000" i="2"/>
  <c r="BO1000" i="2" s="1"/>
  <c r="BN1020" i="2"/>
  <c r="BO1020" i="2" s="1"/>
  <c r="BN1024" i="2"/>
  <c r="BO1024" i="2" s="1"/>
  <c r="BN1032" i="2"/>
  <c r="BO1032" i="2" s="1"/>
  <c r="BN1036" i="2"/>
  <c r="BO1036" i="2" s="1"/>
  <c r="BN1044" i="2"/>
  <c r="BO1044" i="2" s="1"/>
  <c r="BN1048" i="2"/>
  <c r="BO1048" i="2" s="1"/>
  <c r="BN1058" i="2"/>
  <c r="BO1058" i="2" s="1"/>
  <c r="R1500" i="2"/>
  <c r="R1501" i="2" s="1"/>
  <c r="AL1508" i="2"/>
  <c r="AL1509" i="2" s="1"/>
  <c r="BN1521" i="2"/>
  <c r="BO1521" i="2" s="1"/>
  <c r="BM697" i="2"/>
  <c r="BQ995" i="2"/>
  <c r="BM995" i="2"/>
  <c r="BQ628" i="2"/>
  <c r="AK1508" i="2"/>
  <c r="AK1509" i="2" s="1"/>
  <c r="N1508" i="2"/>
  <c r="N1509" i="2" s="1"/>
  <c r="I172" i="6"/>
  <c r="G272" i="2"/>
  <c r="BJ272" i="2" s="1"/>
  <c r="G304" i="2"/>
  <c r="BJ304" i="2" s="1"/>
  <c r="H300" i="2"/>
  <c r="BP271" i="2"/>
  <c r="BP303" i="2"/>
  <c r="K300" i="2"/>
  <c r="BR300" i="2" s="1"/>
  <c r="F143" i="6"/>
  <c r="H304" i="2"/>
  <c r="K280" i="2"/>
  <c r="BR280" i="2" s="1"/>
  <c r="I268" i="2"/>
  <c r="G73" i="6"/>
  <c r="H105" i="2"/>
  <c r="BP307" i="2"/>
  <c r="BR102" i="2"/>
  <c r="I326" i="2"/>
  <c r="J133" i="2"/>
  <c r="BP133" i="2" s="1"/>
  <c r="H24" i="6"/>
  <c r="H172" i="6"/>
  <c r="BR293" i="2"/>
  <c r="H115" i="6"/>
  <c r="F150" i="6"/>
  <c r="J330" i="2"/>
  <c r="BP330" i="2" s="1"/>
  <c r="H324" i="2"/>
  <c r="BR325" i="2"/>
  <c r="BP252" i="2"/>
  <c r="G253" i="2"/>
  <c r="BJ253" i="2" s="1"/>
  <c r="F81" i="6"/>
  <c r="K258" i="2"/>
  <c r="BR258" i="2" s="1"/>
  <c r="H89" i="6"/>
  <c r="J270" i="2"/>
  <c r="BP270" i="2" s="1"/>
  <c r="J302" i="2"/>
  <c r="BP302" i="2" s="1"/>
  <c r="H185" i="6"/>
  <c r="J89" i="2"/>
  <c r="BP89" i="2" s="1"/>
  <c r="K59" i="2"/>
  <c r="BR59" i="2" s="1"/>
  <c r="I165" i="6"/>
  <c r="K53" i="2"/>
  <c r="BR53" i="2" s="1"/>
  <c r="G77" i="2"/>
  <c r="BJ77" i="2" s="1"/>
  <c r="E53" i="6"/>
  <c r="G91" i="2"/>
  <c r="BJ91" i="2" s="1"/>
  <c r="E31" i="6"/>
  <c r="Z31" i="6" s="1"/>
  <c r="BR261" i="2"/>
  <c r="G73" i="2"/>
  <c r="BJ73" i="2" s="1"/>
  <c r="H136" i="6"/>
  <c r="H282" i="2"/>
  <c r="H93" i="2"/>
  <c r="G294" i="2"/>
  <c r="BJ294" i="2" s="1"/>
  <c r="BP250" i="2"/>
  <c r="H77" i="2"/>
  <c r="I312" i="2"/>
  <c r="I93" i="2"/>
  <c r="G52" i="6"/>
  <c r="I266" i="2"/>
  <c r="K101" i="2"/>
  <c r="BR101" i="2" s="1"/>
  <c r="J101" i="2"/>
  <c r="BP101" i="2" s="1"/>
  <c r="I95" i="2"/>
  <c r="K308" i="2"/>
  <c r="BR308" i="2" s="1"/>
  <c r="H326" i="2"/>
  <c r="AG225" i="2"/>
  <c r="J308" i="2"/>
  <c r="BP308" i="2" s="1"/>
  <c r="K103" i="2"/>
  <c r="BR103" i="2" s="1"/>
  <c r="AX133" i="2"/>
  <c r="AO340" i="2"/>
  <c r="AA340" i="2"/>
  <c r="S320" i="2"/>
  <c r="Z109" i="2"/>
  <c r="K1404" i="2"/>
  <c r="BR1404" i="2" s="1"/>
  <c r="J17" i="2"/>
  <c r="BP17" i="2" s="1"/>
  <c r="H13" i="2"/>
  <c r="K19" i="2"/>
  <c r="BR19" i="2" s="1"/>
  <c r="H1422" i="2"/>
  <c r="I19" i="2"/>
  <c r="AK59" i="2"/>
  <c r="O73" i="2"/>
  <c r="AW288" i="2"/>
  <c r="AB253" i="2"/>
  <c r="AN270" i="2"/>
  <c r="AO280" i="2"/>
  <c r="Z99" i="2"/>
  <c r="AC251" i="2"/>
  <c r="AV478" i="2"/>
  <c r="AX474" i="2"/>
  <c r="AW488" i="2"/>
  <c r="AS476" i="2"/>
  <c r="AS520" i="2"/>
  <c r="AQ542" i="2"/>
  <c r="AT518" i="2"/>
  <c r="T346" i="2"/>
  <c r="AV532" i="2"/>
  <c r="AQ544" i="2"/>
  <c r="T225" i="2"/>
  <c r="X346" i="2"/>
  <c r="AL133" i="2"/>
  <c r="AG320" i="2"/>
  <c r="BN629" i="2"/>
  <c r="BO629" i="2" s="1"/>
  <c r="Q320" i="2"/>
  <c r="AN320" i="2"/>
  <c r="M131" i="2"/>
  <c r="AE113" i="2"/>
  <c r="AU103" i="2"/>
  <c r="BN489" i="2"/>
  <c r="BO489" i="2" s="1"/>
  <c r="I11" i="2"/>
  <c r="J1404" i="2"/>
  <c r="BP1404" i="2" s="1"/>
  <c r="J15" i="2"/>
  <c r="BP15" i="2" s="1"/>
  <c r="AN496" i="2"/>
  <c r="K1422" i="2"/>
  <c r="BR1422" i="2" s="1"/>
  <c r="G5" i="2"/>
  <c r="BJ5" i="2" s="1"/>
  <c r="AL296" i="2"/>
  <c r="AS63" i="2"/>
  <c r="AC101" i="2"/>
  <c r="AR470" i="2"/>
  <c r="AO500" i="2"/>
  <c r="AS480" i="2"/>
  <c r="AP460" i="2"/>
  <c r="AT514" i="2"/>
  <c r="V131" i="2"/>
  <c r="AD426" i="2"/>
  <c r="AR628" i="2"/>
  <c r="AX518" i="2"/>
  <c r="O121" i="2"/>
  <c r="AS538" i="2"/>
  <c r="AN532" i="2"/>
  <c r="AR630" i="2"/>
  <c r="AU1515" i="2"/>
  <c r="P133" i="2"/>
  <c r="AC107" i="2"/>
  <c r="AN630" i="2"/>
  <c r="AQ322" i="2"/>
  <c r="I1424" i="2"/>
  <c r="J1410" i="2"/>
  <c r="BP1410" i="2" s="1"/>
  <c r="K27" i="2"/>
  <c r="BR27" i="2" s="1"/>
  <c r="AN474" i="2"/>
  <c r="G7" i="2"/>
  <c r="BJ7" i="2" s="1"/>
  <c r="I1412" i="2"/>
  <c r="V59" i="2"/>
  <c r="O89" i="2"/>
  <c r="AL302" i="2"/>
  <c r="M304" i="2"/>
  <c r="AU468" i="2"/>
  <c r="AW502" i="2"/>
  <c r="AN494" i="2"/>
  <c r="AO462" i="2"/>
  <c r="AQ492" i="2"/>
  <c r="AQ456" i="2"/>
  <c r="AH117" i="2"/>
  <c r="AV520" i="2"/>
  <c r="AV524" i="2"/>
  <c r="T115" i="2"/>
  <c r="AX426" i="2"/>
  <c r="AP320" i="2"/>
  <c r="AN628" i="2"/>
  <c r="AS526" i="2"/>
  <c r="AO538" i="2"/>
  <c r="AU544" i="2"/>
  <c r="AV630" i="2"/>
  <c r="BR58" i="2"/>
  <c r="BS58" i="2" s="1"/>
  <c r="BR257" i="2"/>
  <c r="E165" i="6"/>
  <c r="E115" i="6"/>
  <c r="E32" i="6"/>
  <c r="G172" i="6"/>
  <c r="F80" i="6"/>
  <c r="AP258" i="2"/>
  <c r="J83" i="2"/>
  <c r="BP83" i="2" s="1"/>
  <c r="G59" i="2"/>
  <c r="BJ59" i="2" s="1"/>
  <c r="H328" i="2"/>
  <c r="J310" i="2"/>
  <c r="BP310" i="2" s="1"/>
  <c r="O53" i="2"/>
  <c r="AL55" i="2"/>
  <c r="X260" i="2"/>
  <c r="AV260" i="2"/>
  <c r="F129" i="6"/>
  <c r="AI129" i="6" s="1"/>
  <c r="H320" i="2"/>
  <c r="AW514" i="2"/>
  <c r="H81" i="2"/>
  <c r="J344" i="2"/>
  <c r="BP344" i="2" s="1"/>
  <c r="BP132" i="2"/>
  <c r="I428" i="2"/>
  <c r="AL111" i="2"/>
  <c r="AA109" i="2"/>
  <c r="AN508" i="2"/>
  <c r="BN479" i="2"/>
  <c r="BO479" i="2" s="1"/>
  <c r="BN473" i="2"/>
  <c r="BO473" i="2" s="1"/>
  <c r="X47" i="2"/>
  <c r="AU51" i="2"/>
  <c r="AC51" i="2"/>
  <c r="AF59" i="2"/>
  <c r="AV73" i="2"/>
  <c r="AT75" i="2"/>
  <c r="V51" i="2"/>
  <c r="AG73" i="2"/>
  <c r="T264" i="2"/>
  <c r="AQ272" i="2"/>
  <c r="AG274" i="2"/>
  <c r="O276" i="2"/>
  <c r="AO276" i="2"/>
  <c r="AA286" i="2"/>
  <c r="X288" i="2"/>
  <c r="S296" i="2"/>
  <c r="AL85" i="2"/>
  <c r="AF93" i="2"/>
  <c r="S302" i="2"/>
  <c r="AA304" i="2"/>
  <c r="AX59" i="2"/>
  <c r="AX304" i="2"/>
  <c r="BP301" i="2"/>
  <c r="BP68" i="2"/>
  <c r="G173" i="6"/>
  <c r="F173" i="6"/>
  <c r="I52" i="6"/>
  <c r="H157" i="6"/>
  <c r="AX77" i="2"/>
  <c r="S85" i="2"/>
  <c r="AE264" i="2"/>
  <c r="BP98" i="2"/>
  <c r="P101" i="2"/>
  <c r="I192" i="6"/>
  <c r="AO512" i="2"/>
  <c r="AS482" i="2"/>
  <c r="AN482" i="2"/>
  <c r="AT474" i="2"/>
  <c r="AP502" i="2"/>
  <c r="AV498" i="2"/>
  <c r="AN490" i="2"/>
  <c r="AX490" i="2"/>
  <c r="AT486" i="2"/>
  <c r="AV466" i="2"/>
  <c r="AS458" i="2"/>
  <c r="AR510" i="2"/>
  <c r="AV504" i="2"/>
  <c r="AS496" i="2"/>
  <c r="AR488" i="2"/>
  <c r="AU472" i="2"/>
  <c r="AS464" i="2"/>
  <c r="AT456" i="2"/>
  <c r="AT308" i="2"/>
  <c r="AN506" i="2"/>
  <c r="AD316" i="2"/>
  <c r="AP522" i="2"/>
  <c r="O111" i="2"/>
  <c r="AN324" i="2"/>
  <c r="AC109" i="2"/>
  <c r="AU326" i="2"/>
  <c r="BR128" i="2"/>
  <c r="K129" i="2"/>
  <c r="BR129" i="2" s="1"/>
  <c r="AQ540" i="2"/>
  <c r="S115" i="2"/>
  <c r="AF131" i="2"/>
  <c r="J131" i="2"/>
  <c r="BP131" i="2" s="1"/>
  <c r="G131" i="2"/>
  <c r="BJ131" i="2" s="1"/>
  <c r="H426" i="2"/>
  <c r="I328" i="2"/>
  <c r="AU542" i="2"/>
  <c r="AP518" i="2"/>
  <c r="AO526" i="2"/>
  <c r="BP120" i="2"/>
  <c r="Q346" i="2"/>
  <c r="J121" i="2"/>
  <c r="BP121" i="2" s="1"/>
  <c r="K340" i="2"/>
  <c r="BR340" i="2" s="1"/>
  <c r="G255" i="2"/>
  <c r="BJ255" i="2" s="1"/>
  <c r="K49" i="2"/>
  <c r="BR49" i="2" s="1"/>
  <c r="J268" i="2"/>
  <c r="BP268" i="2" s="1"/>
  <c r="J300" i="2"/>
  <c r="BP300" i="2" s="1"/>
  <c r="K282" i="2"/>
  <c r="BR282" i="2" s="1"/>
  <c r="G264" i="2"/>
  <c r="BJ264" i="2" s="1"/>
  <c r="G296" i="2"/>
  <c r="BJ296" i="2" s="1"/>
  <c r="G266" i="2"/>
  <c r="BJ266" i="2" s="1"/>
  <c r="H260" i="2"/>
  <c r="H292" i="2"/>
  <c r="G258" i="2"/>
  <c r="BJ258" i="2" s="1"/>
  <c r="H270" i="2"/>
  <c r="H302" i="2"/>
  <c r="G274" i="2"/>
  <c r="BJ274" i="2" s="1"/>
  <c r="J47" i="2"/>
  <c r="BP47" i="2" s="1"/>
  <c r="BP263" i="2"/>
  <c r="J296" i="2"/>
  <c r="BP296" i="2" s="1"/>
  <c r="I82" i="6"/>
  <c r="K260" i="2"/>
  <c r="BR260" i="2" s="1"/>
  <c r="K292" i="2"/>
  <c r="BR292" i="2" s="1"/>
  <c r="K270" i="2"/>
  <c r="BR270" i="2" s="1"/>
  <c r="J298" i="2"/>
  <c r="BP298" i="2" s="1"/>
  <c r="J63" i="2"/>
  <c r="BP63" i="2" s="1"/>
  <c r="H264" i="2"/>
  <c r="H296" i="2"/>
  <c r="H89" i="2"/>
  <c r="F53" i="6"/>
  <c r="F164" i="6"/>
  <c r="G284" i="2"/>
  <c r="BJ284" i="2" s="1"/>
  <c r="BR64" i="2"/>
  <c r="H306" i="2"/>
  <c r="G262" i="2"/>
  <c r="BJ262" i="2" s="1"/>
  <c r="G302" i="2"/>
  <c r="BJ302" i="2" s="1"/>
  <c r="H274" i="2"/>
  <c r="K272" i="2"/>
  <c r="BR272" i="2" s="1"/>
  <c r="BR303" i="2"/>
  <c r="I280" i="2"/>
  <c r="I302" i="2"/>
  <c r="I270" i="2"/>
  <c r="I85" i="2"/>
  <c r="I310" i="2"/>
  <c r="I276" i="2"/>
  <c r="G164" i="6"/>
  <c r="I290" i="2"/>
  <c r="I258" i="2"/>
  <c r="I73" i="2"/>
  <c r="E192" i="6"/>
  <c r="BR96" i="2"/>
  <c r="BP94" i="2"/>
  <c r="J318" i="2"/>
  <c r="BP318" i="2" s="1"/>
  <c r="H318" i="2"/>
  <c r="G105" i="2"/>
  <c r="BJ105" i="2" s="1"/>
  <c r="BR104" i="2"/>
  <c r="H103" i="2"/>
  <c r="J316" i="2"/>
  <c r="BP316" i="2" s="1"/>
  <c r="K117" i="2"/>
  <c r="BR117" i="2" s="1"/>
  <c r="BP108" i="2"/>
  <c r="G330" i="2"/>
  <c r="BJ330" i="2" s="1"/>
  <c r="BR110" i="2"/>
  <c r="H330" i="2"/>
  <c r="BR108" i="2"/>
  <c r="I105" i="2"/>
  <c r="G326" i="2"/>
  <c r="BJ326" i="2" s="1"/>
  <c r="J113" i="2"/>
  <c r="BP113" i="2" s="1"/>
  <c r="H342" i="2"/>
  <c r="J115" i="2"/>
  <c r="BP115" i="2" s="1"/>
  <c r="H115" i="2"/>
  <c r="I131" i="2"/>
  <c r="H344" i="2"/>
  <c r="I320" i="2"/>
  <c r="J320" i="2"/>
  <c r="BP320" i="2" s="1"/>
  <c r="K426" i="2"/>
  <c r="BR426" i="2" s="1"/>
  <c r="G121" i="2"/>
  <c r="BJ121" i="2" s="1"/>
  <c r="K121" i="2"/>
  <c r="BR121" i="2" s="1"/>
  <c r="J127" i="2"/>
  <c r="BP127" i="2" s="1"/>
  <c r="I133" i="2"/>
  <c r="H340" i="2"/>
  <c r="G346" i="2"/>
  <c r="BJ346" i="2" s="1"/>
  <c r="K346" i="2"/>
  <c r="BR346" i="2" s="1"/>
  <c r="BP333" i="2"/>
  <c r="I225" i="2"/>
  <c r="H428" i="2"/>
  <c r="AV45" i="2"/>
  <c r="U47" i="2"/>
  <c r="AE47" i="2"/>
  <c r="AO47" i="2"/>
  <c r="AW47" i="2"/>
  <c r="AG49" i="2"/>
  <c r="O51" i="2"/>
  <c r="T51" i="2"/>
  <c r="AB51" i="2"/>
  <c r="AG51" i="2"/>
  <c r="AN51" i="2"/>
  <c r="AT51" i="2"/>
  <c r="AW51" i="2"/>
  <c r="O55" i="2"/>
  <c r="AG55" i="2"/>
  <c r="AX55" i="2"/>
  <c r="AV57" i="2"/>
  <c r="Q59" i="2"/>
  <c r="U59" i="2"/>
  <c r="AA59" i="2"/>
  <c r="AE59" i="2"/>
  <c r="AI59" i="2"/>
  <c r="AO59" i="2"/>
  <c r="AS59" i="2"/>
  <c r="AW59" i="2"/>
  <c r="O63" i="2"/>
  <c r="X63" i="2"/>
  <c r="AG63" i="2"/>
  <c r="AQ63" i="2"/>
  <c r="AV63" i="2"/>
  <c r="AQ65" i="2"/>
  <c r="AA67" i="2"/>
  <c r="AT67" i="2"/>
  <c r="V69" i="2"/>
  <c r="AG69" i="2"/>
  <c r="AT69" i="2"/>
  <c r="AT71" i="2"/>
  <c r="AC73" i="2"/>
  <c r="AU73" i="2"/>
  <c r="AG75" i="2"/>
  <c r="O77" i="2"/>
  <c r="AB77" i="2"/>
  <c r="AN77" i="2"/>
  <c r="AV77" i="2"/>
  <c r="AG79" i="2"/>
  <c r="AV81" i="2"/>
  <c r="AG83" i="2"/>
  <c r="O85" i="2"/>
  <c r="AF85" i="2"/>
  <c r="AX85" i="2"/>
  <c r="M89" i="2"/>
  <c r="AB89" i="2"/>
  <c r="AX89" i="2"/>
  <c r="O93" i="2"/>
  <c r="O253" i="2"/>
  <c r="X253" i="2"/>
  <c r="AH253" i="2"/>
  <c r="AT253" i="2"/>
  <c r="X255" i="2"/>
  <c r="AX255" i="2"/>
  <c r="AG258" i="2"/>
  <c r="O260" i="2"/>
  <c r="V260" i="2"/>
  <c r="AD260" i="2"/>
  <c r="AN260" i="2"/>
  <c r="AU260" i="2"/>
  <c r="S262" i="2"/>
  <c r="AF262" i="2"/>
  <c r="AQ262" i="2"/>
  <c r="Q264" i="2"/>
  <c r="AD264" i="2"/>
  <c r="AO264" i="2"/>
  <c r="AA266" i="2"/>
  <c r="AA270" i="2"/>
  <c r="AO272" i="2"/>
  <c r="AA274" i="2"/>
  <c r="M276" i="2"/>
  <c r="U276" i="2"/>
  <c r="AE276" i="2"/>
  <c r="AL276" i="2"/>
  <c r="AT276" i="2"/>
  <c r="AB280" i="2"/>
  <c r="AD282" i="2"/>
  <c r="O284" i="2"/>
  <c r="AN286" i="2"/>
  <c r="U288" i="2"/>
  <c r="AG288" i="2"/>
  <c r="AT288" i="2"/>
  <c r="S294" i="2"/>
  <c r="Q296" i="2"/>
  <c r="AA296" i="2"/>
  <c r="AI296" i="2"/>
  <c r="AT296" i="2"/>
  <c r="X298" i="2"/>
  <c r="AP300" i="2"/>
  <c r="AE302" i="2"/>
  <c r="AR302" i="2"/>
  <c r="U304" i="2"/>
  <c r="AG304" i="2"/>
  <c r="AT304" i="2"/>
  <c r="T306" i="2"/>
  <c r="AN99" i="2"/>
  <c r="AA99" i="2"/>
  <c r="O99" i="2"/>
  <c r="AD310" i="2"/>
  <c r="AA101" i="2"/>
  <c r="AO101" i="2"/>
  <c r="U314" i="2"/>
  <c r="AX512" i="2"/>
  <c r="AQ512" i="2"/>
  <c r="AV512" i="2"/>
  <c r="AO508" i="2"/>
  <c r="AU508" i="2"/>
  <c r="AX502" i="2"/>
  <c r="AS502" i="2"/>
  <c r="AN502" i="2"/>
  <c r="AP498" i="2"/>
  <c r="AW498" i="2"/>
  <c r="AR498" i="2"/>
  <c r="AW494" i="2"/>
  <c r="AP494" i="2"/>
  <c r="AU494" i="2"/>
  <c r="AO490" i="2"/>
  <c r="AT490" i="2"/>
  <c r="AU486" i="2"/>
  <c r="AV486" i="2"/>
  <c r="AP486" i="2"/>
  <c r="AQ482" i="2"/>
  <c r="AO482" i="2"/>
  <c r="AT482" i="2"/>
  <c r="AT478" i="2"/>
  <c r="AR478" i="2"/>
  <c r="AW478" i="2"/>
  <c r="AW474" i="2"/>
  <c r="AP474" i="2"/>
  <c r="AP470" i="2"/>
  <c r="AS470" i="2"/>
  <c r="BN469" i="2"/>
  <c r="BO469" i="2" s="1"/>
  <c r="AT466" i="2"/>
  <c r="AW466" i="2"/>
  <c r="AR466" i="2"/>
  <c r="AP462" i="2"/>
  <c r="AQ462" i="2"/>
  <c r="AV462" i="2"/>
  <c r="AO458" i="2"/>
  <c r="AU458" i="2"/>
  <c r="AX510" i="2"/>
  <c r="AS510" i="2"/>
  <c r="AN510" i="2"/>
  <c r="AT504" i="2"/>
  <c r="AW504" i="2"/>
  <c r="AR504" i="2"/>
  <c r="AX500" i="2"/>
  <c r="AQ500" i="2"/>
  <c r="AV500" i="2"/>
  <c r="AO496" i="2"/>
  <c r="AU496" i="2"/>
  <c r="AN492" i="2"/>
  <c r="AU492" i="2"/>
  <c r="AP492" i="2"/>
  <c r="AP488" i="2"/>
  <c r="AS488" i="2"/>
  <c r="AW484" i="2"/>
  <c r="AQ484" i="2"/>
  <c r="AV484" i="2"/>
  <c r="AP480" i="2"/>
  <c r="AU480" i="2"/>
  <c r="AN476" i="2"/>
  <c r="AO476" i="2"/>
  <c r="AP476" i="2"/>
  <c r="AO472" i="2"/>
  <c r="AQ472" i="2"/>
  <c r="AR472" i="2"/>
  <c r="AT468" i="2"/>
  <c r="AQ468" i="2"/>
  <c r="AV468" i="2"/>
  <c r="AO464" i="2"/>
  <c r="AU464" i="2"/>
  <c r="AX460" i="2"/>
  <c r="AS460" i="2"/>
  <c r="AN460" i="2"/>
  <c r="AP456" i="2"/>
  <c r="AW456" i="2"/>
  <c r="AR456" i="2"/>
  <c r="AW656" i="2"/>
  <c r="AP656" i="2"/>
  <c r="AU656" i="2"/>
  <c r="AS105" i="2"/>
  <c r="AP318" i="2"/>
  <c r="AL308" i="2"/>
  <c r="M318" i="2"/>
  <c r="M308" i="2"/>
  <c r="T318" i="2"/>
  <c r="AO506" i="2"/>
  <c r="AU506" i="2"/>
  <c r="AP516" i="2"/>
  <c r="AS516" i="2"/>
  <c r="AN516" i="2"/>
  <c r="S103" i="2"/>
  <c r="AE103" i="2"/>
  <c r="AQ103" i="2"/>
  <c r="V316" i="2"/>
  <c r="AX514" i="2"/>
  <c r="AS514" i="2"/>
  <c r="AN514" i="2"/>
  <c r="AF109" i="2"/>
  <c r="AI109" i="2"/>
  <c r="AH109" i="2"/>
  <c r="AL109" i="2"/>
  <c r="AF111" i="2"/>
  <c r="R111" i="2"/>
  <c r="AU111" i="2"/>
  <c r="AQ117" i="2"/>
  <c r="AK324" i="2"/>
  <c r="M322" i="2"/>
  <c r="R322" i="2"/>
  <c r="AV324" i="2"/>
  <c r="AX117" i="2"/>
  <c r="AX111" i="2"/>
  <c r="AN528" i="2"/>
  <c r="AT528" i="2"/>
  <c r="AW520" i="2"/>
  <c r="AR520" i="2"/>
  <c r="AX520" i="2"/>
  <c r="AS522" i="2"/>
  <c r="AV522" i="2"/>
  <c r="AQ522" i="2"/>
  <c r="Z113" i="2"/>
  <c r="AP326" i="2"/>
  <c r="AA326" i="2"/>
  <c r="Q326" i="2"/>
  <c r="T326" i="2"/>
  <c r="AQ524" i="2"/>
  <c r="AU524" i="2"/>
  <c r="AV129" i="2"/>
  <c r="AP540" i="2"/>
  <c r="AT540" i="2"/>
  <c r="AX540" i="2"/>
  <c r="X115" i="2"/>
  <c r="AE115" i="2"/>
  <c r="AC115" i="2"/>
  <c r="Z115" i="2"/>
  <c r="AH115" i="2"/>
  <c r="AK131" i="2"/>
  <c r="AE131" i="2"/>
  <c r="Q131" i="2"/>
  <c r="AI320" i="2"/>
  <c r="AV320" i="2"/>
  <c r="U320" i="2"/>
  <c r="AL320" i="2"/>
  <c r="AX320" i="2"/>
  <c r="X320" i="2"/>
  <c r="AW426" i="2"/>
  <c r="Q328" i="2"/>
  <c r="AP542" i="2"/>
  <c r="AT542" i="2"/>
  <c r="AX542" i="2"/>
  <c r="AQ628" i="2"/>
  <c r="AU628" i="2"/>
  <c r="AN526" i="2"/>
  <c r="AR526" i="2"/>
  <c r="AV526" i="2"/>
  <c r="AO518" i="2"/>
  <c r="AS518" i="2"/>
  <c r="AW518" i="2"/>
  <c r="AF121" i="2"/>
  <c r="AT127" i="2"/>
  <c r="AE133" i="2"/>
  <c r="Q133" i="2"/>
  <c r="AN340" i="2"/>
  <c r="AQ340" i="2"/>
  <c r="AP346" i="2"/>
  <c r="AE346" i="2"/>
  <c r="AC346" i="2"/>
  <c r="Q340" i="2"/>
  <c r="AP544" i="2"/>
  <c r="AT544" i="2"/>
  <c r="AX544" i="2"/>
  <c r="AQ532" i="2"/>
  <c r="AU532" i="2"/>
  <c r="AN538" i="2"/>
  <c r="AR538" i="2"/>
  <c r="AV538" i="2"/>
  <c r="S225" i="2"/>
  <c r="AE225" i="2"/>
  <c r="AR225" i="2"/>
  <c r="AB428" i="2"/>
  <c r="AQ630" i="2"/>
  <c r="AU630" i="2"/>
  <c r="O1513" i="2"/>
  <c r="AL123" i="2"/>
  <c r="T123" i="2"/>
  <c r="AX123" i="2"/>
  <c r="AF123" i="2"/>
  <c r="O123" i="2"/>
  <c r="AO123" i="2"/>
  <c r="V123" i="2"/>
  <c r="AH123" i="2"/>
  <c r="M123" i="2"/>
  <c r="AN123" i="2"/>
  <c r="X125" i="2"/>
  <c r="AP125" i="2"/>
  <c r="K125" i="2"/>
  <c r="BR125" i="2" s="1"/>
  <c r="AC125" i="2"/>
  <c r="AU125" i="2"/>
  <c r="V125" i="2"/>
  <c r="AO125" i="2"/>
  <c r="M125" i="2"/>
  <c r="AD125" i="2"/>
  <c r="AV125" i="2"/>
  <c r="AC171" i="2"/>
  <c r="AP171" i="2"/>
  <c r="X171" i="2"/>
  <c r="AW171" i="2"/>
  <c r="AE171" i="2"/>
  <c r="AV171" i="2"/>
  <c r="AR171" i="2"/>
  <c r="AQ338" i="2"/>
  <c r="AF336" i="2"/>
  <c r="O336" i="2"/>
  <c r="AP338" i="2"/>
  <c r="X338" i="2"/>
  <c r="AW338" i="2"/>
  <c r="AE338" i="2"/>
  <c r="AQ336" i="2"/>
  <c r="R336" i="2"/>
  <c r="AR336" i="2"/>
  <c r="T336" i="2"/>
  <c r="AO336" i="2"/>
  <c r="Q336" i="2"/>
  <c r="AG336" i="2"/>
  <c r="I336" i="2"/>
  <c r="AD338" i="2"/>
  <c r="Z338" i="2"/>
  <c r="AL536" i="2"/>
  <c r="T536" i="2"/>
  <c r="AT534" i="2"/>
  <c r="AB534" i="2"/>
  <c r="AK536" i="2"/>
  <c r="S536" i="2"/>
  <c r="AS536" i="2"/>
  <c r="AA536" i="2"/>
  <c r="AH536" i="2"/>
  <c r="Q536" i="2"/>
  <c r="AQ534" i="2"/>
  <c r="V534" i="2"/>
  <c r="AD534" i="2"/>
  <c r="AI534" i="2"/>
  <c r="AR534" i="2"/>
  <c r="H534" i="2"/>
  <c r="AC384" i="2"/>
  <c r="AW384" i="2"/>
  <c r="AX384" i="2"/>
  <c r="X384" i="2"/>
  <c r="AE384" i="2"/>
  <c r="AV384" i="2"/>
  <c r="AD384" i="2"/>
  <c r="M384" i="2"/>
  <c r="AQ582" i="2"/>
  <c r="AW582" i="2"/>
  <c r="AR582" i="2"/>
  <c r="AG123" i="2"/>
  <c r="P123" i="2"/>
  <c r="AT123" i="2"/>
  <c r="AB123" i="2"/>
  <c r="AI123" i="2"/>
  <c r="R123" i="2"/>
  <c r="Q123" i="2"/>
  <c r="AR123" i="2"/>
  <c r="U123" i="2"/>
  <c r="AB125" i="2"/>
  <c r="AT125" i="2"/>
  <c r="P125" i="2"/>
  <c r="AG125" i="2"/>
  <c r="I125" i="2"/>
  <c r="AA125" i="2"/>
  <c r="AS125" i="2"/>
  <c r="Q125" i="2"/>
  <c r="AH125" i="2"/>
  <c r="AQ171" i="2"/>
  <c r="AK171" i="2"/>
  <c r="S171" i="2"/>
  <c r="AS171" i="2"/>
  <c r="AA171" i="2"/>
  <c r="AD171" i="2"/>
  <c r="Z171" i="2"/>
  <c r="AL338" i="2"/>
  <c r="T338" i="2"/>
  <c r="AT336" i="2"/>
  <c r="AB336" i="2"/>
  <c r="AK338" i="2"/>
  <c r="S338" i="2"/>
  <c r="AS338" i="2"/>
  <c r="AA338" i="2"/>
  <c r="AI336" i="2"/>
  <c r="M336" i="2"/>
  <c r="AL336" i="2"/>
  <c r="AH336" i="2"/>
  <c r="AA336" i="2"/>
  <c r="AH338" i="2"/>
  <c r="M338" i="2"/>
  <c r="H338" i="2"/>
  <c r="AG536" i="2"/>
  <c r="P536" i="2"/>
  <c r="AP534" i="2"/>
  <c r="X534" i="2"/>
  <c r="AX536" i="2"/>
  <c r="AF536" i="2"/>
  <c r="O536" i="2"/>
  <c r="AO536" i="2"/>
  <c r="V536" i="2"/>
  <c r="AV536" i="2"/>
  <c r="AD536" i="2"/>
  <c r="M536" i="2"/>
  <c r="AL534" i="2"/>
  <c r="T534" i="2"/>
  <c r="AW534" i="2"/>
  <c r="U534" i="2"/>
  <c r="AA534" i="2"/>
  <c r="AH534" i="2"/>
  <c r="AQ384" i="2"/>
  <c r="AO384" i="2"/>
  <c r="AT384" i="2"/>
  <c r="V384" i="2"/>
  <c r="AR384" i="2"/>
  <c r="Z384" i="2"/>
  <c r="H384" i="2"/>
  <c r="AX582" i="2"/>
  <c r="AS582" i="2"/>
  <c r="BR252" i="2"/>
  <c r="H253" i="2"/>
  <c r="BP72" i="2"/>
  <c r="K51" i="2"/>
  <c r="BR51" i="2" s="1"/>
  <c r="K83" i="2"/>
  <c r="BR83" i="2" s="1"/>
  <c r="BP275" i="2"/>
  <c r="K306" i="2"/>
  <c r="BR306" i="2" s="1"/>
  <c r="K93" i="2"/>
  <c r="BR93" i="2" s="1"/>
  <c r="J286" i="2"/>
  <c r="BP286" i="2" s="1"/>
  <c r="K57" i="2"/>
  <c r="BR57" i="2" s="1"/>
  <c r="K454" i="2"/>
  <c r="BR454" i="2" s="1"/>
  <c r="J71" i="2"/>
  <c r="BP71" i="2" s="1"/>
  <c r="G290" i="2"/>
  <c r="BJ290" i="2" s="1"/>
  <c r="H268" i="2"/>
  <c r="J85" i="2"/>
  <c r="BP85" i="2" s="1"/>
  <c r="H312" i="2"/>
  <c r="G298" i="2"/>
  <c r="BJ298" i="2" s="1"/>
  <c r="J272" i="2"/>
  <c r="BP272" i="2" s="1"/>
  <c r="J290" i="2"/>
  <c r="BP290" i="2" s="1"/>
  <c r="J282" i="2"/>
  <c r="BP282" i="2" s="1"/>
  <c r="K286" i="2"/>
  <c r="BR286" i="2" s="1"/>
  <c r="J454" i="2"/>
  <c r="BP454" i="2" s="1"/>
  <c r="H266" i="2"/>
  <c r="G67" i="2"/>
  <c r="BJ67" i="2" s="1"/>
  <c r="G69" i="2"/>
  <c r="BJ69" i="2" s="1"/>
  <c r="G312" i="2"/>
  <c r="BJ312" i="2" s="1"/>
  <c r="G79" i="2"/>
  <c r="BJ79" i="2" s="1"/>
  <c r="I304" i="2"/>
  <c r="I71" i="2"/>
  <c r="I262" i="2"/>
  <c r="I83" i="2"/>
  <c r="I282" i="2"/>
  <c r="I251" i="2"/>
  <c r="F178" i="6"/>
  <c r="H95" i="2"/>
  <c r="G316" i="2"/>
  <c r="BJ316" i="2" s="1"/>
  <c r="I111" i="2"/>
  <c r="H111" i="2"/>
  <c r="J324" i="2"/>
  <c r="BP324" i="2" s="1"/>
  <c r="J111" i="2"/>
  <c r="BP111" i="2" s="1"/>
  <c r="I97" i="2"/>
  <c r="H129" i="2"/>
  <c r="H107" i="2"/>
  <c r="G334" i="2"/>
  <c r="BJ334" i="2" s="1"/>
  <c r="S77" i="2"/>
  <c r="AR77" i="2"/>
  <c r="AG260" i="2"/>
  <c r="V262" i="2"/>
  <c r="AU262" i="2"/>
  <c r="H101" i="6"/>
  <c r="G328" i="2"/>
  <c r="BJ328" i="2" s="1"/>
  <c r="G127" i="2"/>
  <c r="BJ127" i="2" s="1"/>
  <c r="J276" i="2"/>
  <c r="BP276" i="2" s="1"/>
  <c r="BR267" i="2"/>
  <c r="BR341" i="2"/>
  <c r="U103" i="2"/>
  <c r="X109" i="2"/>
  <c r="AH342" i="2"/>
  <c r="AN464" i="2"/>
  <c r="BN495" i="2"/>
  <c r="BO495" i="2" s="1"/>
  <c r="H272" i="2"/>
  <c r="O47" i="2"/>
  <c r="AQ49" i="2"/>
  <c r="AH51" i="2"/>
  <c r="P51" i="2"/>
  <c r="S55" i="2"/>
  <c r="O57" i="2"/>
  <c r="AP59" i="2"/>
  <c r="AB59" i="2"/>
  <c r="M59" i="2"/>
  <c r="AI63" i="2"/>
  <c r="Q63" i="2"/>
  <c r="AE67" i="2"/>
  <c r="AK69" i="2"/>
  <c r="O79" i="2"/>
  <c r="O81" i="2"/>
  <c r="AG47" i="2"/>
  <c r="AF276" i="2"/>
  <c r="AG282" i="2"/>
  <c r="AK288" i="2"/>
  <c r="AB296" i="2"/>
  <c r="O91" i="2"/>
  <c r="AV85" i="2"/>
  <c r="AR298" i="2"/>
  <c r="P253" i="2"/>
  <c r="AV253" i="2"/>
  <c r="AF255" i="2"/>
  <c r="O258" i="2"/>
  <c r="AG268" i="2"/>
  <c r="BN457" i="2"/>
  <c r="BO457" i="2" s="1"/>
  <c r="BN493" i="2"/>
  <c r="BO493" i="2" s="1"/>
  <c r="AT492" i="2"/>
  <c r="AT498" i="2"/>
  <c r="AT494" i="2"/>
  <c r="AS490" i="2"/>
  <c r="AQ486" i="2"/>
  <c r="AT470" i="2"/>
  <c r="AX466" i="2"/>
  <c r="AU462" i="2"/>
  <c r="AT510" i="2"/>
  <c r="AX504" i="2"/>
  <c r="AU500" i="2"/>
  <c r="AO492" i="2"/>
  <c r="AP484" i="2"/>
  <c r="AT480" i="2"/>
  <c r="AT476" i="2"/>
  <c r="AO468" i="2"/>
  <c r="AW460" i="2"/>
  <c r="AV456" i="2"/>
  <c r="AN656" i="2"/>
  <c r="AW516" i="2"/>
  <c r="AG318" i="2"/>
  <c r="AR308" i="2"/>
  <c r="AR516" i="2"/>
  <c r="AF324" i="2"/>
  <c r="AR528" i="2"/>
  <c r="AQ520" i="2"/>
  <c r="R326" i="2"/>
  <c r="AN524" i="2"/>
  <c r="AU540" i="2"/>
  <c r="AT115" i="2"/>
  <c r="V115" i="2"/>
  <c r="I344" i="2"/>
  <c r="K255" i="2"/>
  <c r="BR255" i="2" s="1"/>
  <c r="H255" i="2"/>
  <c r="I158" i="6"/>
  <c r="J59" i="2"/>
  <c r="BP59" i="2" s="1"/>
  <c r="H164" i="6"/>
  <c r="BP283" i="2"/>
  <c r="J65" i="2"/>
  <c r="BP65" i="2" s="1"/>
  <c r="F31" i="6"/>
  <c r="BP261" i="2"/>
  <c r="BP293" i="2"/>
  <c r="H251" i="2"/>
  <c r="K77" i="2"/>
  <c r="BR77" i="2" s="1"/>
  <c r="H123" i="6"/>
  <c r="G280" i="2"/>
  <c r="BJ280" i="2" s="1"/>
  <c r="K73" i="2"/>
  <c r="BR73" i="2" s="1"/>
  <c r="J51" i="2"/>
  <c r="BP51" i="2" s="1"/>
  <c r="G83" i="2"/>
  <c r="BJ83" i="2" s="1"/>
  <c r="H276" i="2"/>
  <c r="H310" i="2"/>
  <c r="G306" i="2"/>
  <c r="BJ306" i="2" s="1"/>
  <c r="E173" i="6"/>
  <c r="H286" i="2"/>
  <c r="H45" i="6"/>
  <c r="G454" i="2"/>
  <c r="BJ454" i="2" s="1"/>
  <c r="F122" i="6"/>
  <c r="J280" i="2"/>
  <c r="BP280" i="2" s="1"/>
  <c r="F101" i="6"/>
  <c r="E24" i="6"/>
  <c r="K276" i="2"/>
  <c r="BR276" i="2" s="1"/>
  <c r="BR309" i="2"/>
  <c r="J306" i="2"/>
  <c r="BP306" i="2" s="1"/>
  <c r="H173" i="6"/>
  <c r="K294" i="2"/>
  <c r="BR294" i="2" s="1"/>
  <c r="G251" i="2"/>
  <c r="BJ251" i="2" s="1"/>
  <c r="J77" i="2"/>
  <c r="BP77" i="2" s="1"/>
  <c r="H87" i="2"/>
  <c r="H280" i="2"/>
  <c r="H314" i="2"/>
  <c r="H290" i="2"/>
  <c r="I110" i="6"/>
  <c r="Z110" i="6" s="1"/>
  <c r="G268" i="2"/>
  <c r="BJ268" i="2" s="1"/>
  <c r="G300" i="2"/>
  <c r="BJ300" i="2" s="1"/>
  <c r="H258" i="2"/>
  <c r="I144" i="6"/>
  <c r="G286" i="2"/>
  <c r="BJ286" i="2" s="1"/>
  <c r="H57" i="2"/>
  <c r="H454" i="2"/>
  <c r="H99" i="2"/>
  <c r="BR287" i="2"/>
  <c r="I296" i="2"/>
  <c r="G66" i="6"/>
  <c r="I286" i="2"/>
  <c r="I255" i="2"/>
  <c r="G89" i="6"/>
  <c r="I260" i="2"/>
  <c r="G108" i="6"/>
  <c r="I306" i="2"/>
  <c r="I274" i="2"/>
  <c r="G159" i="6"/>
  <c r="H101" i="2"/>
  <c r="J97" i="2"/>
  <c r="BP97" i="2" s="1"/>
  <c r="G95" i="2"/>
  <c r="BJ95" i="2" s="1"/>
  <c r="K95" i="2"/>
  <c r="BR95" i="2" s="1"/>
  <c r="I308" i="2"/>
  <c r="G318" i="2"/>
  <c r="BJ318" i="2" s="1"/>
  <c r="BP102" i="2"/>
  <c r="H316" i="2"/>
  <c r="I109" i="2"/>
  <c r="H109" i="2"/>
  <c r="G324" i="2"/>
  <c r="BJ324" i="2" s="1"/>
  <c r="BP329" i="2"/>
  <c r="K326" i="2"/>
  <c r="BR326" i="2" s="1"/>
  <c r="I129" i="2"/>
  <c r="K115" i="2"/>
  <c r="BR115" i="2" s="1"/>
  <c r="K131" i="2"/>
  <c r="BR131" i="2" s="1"/>
  <c r="BR343" i="2"/>
  <c r="I426" i="2"/>
  <c r="H127" i="2"/>
  <c r="H334" i="2"/>
  <c r="AS47" i="2"/>
  <c r="AG53" i="2"/>
  <c r="AL63" i="2"/>
  <c r="AG77" i="2"/>
  <c r="AB81" i="2"/>
  <c r="T83" i="2"/>
  <c r="AT83" i="2"/>
  <c r="Z85" i="2"/>
  <c r="AN85" i="2"/>
  <c r="T89" i="2"/>
  <c r="AQ93" i="2"/>
  <c r="AC253" i="2"/>
  <c r="M255" i="2"/>
  <c r="V258" i="2"/>
  <c r="AQ260" i="2"/>
  <c r="AX264" i="2"/>
  <c r="AG276" i="2"/>
  <c r="S282" i="2"/>
  <c r="AO288" i="2"/>
  <c r="T302" i="2"/>
  <c r="AN302" i="2"/>
  <c r="AW304" i="2"/>
  <c r="AS99" i="2"/>
  <c r="AG99" i="2"/>
  <c r="T99" i="2"/>
  <c r="S101" i="2"/>
  <c r="AW101" i="2"/>
  <c r="AP512" i="2"/>
  <c r="AP508" i="2"/>
  <c r="AR508" i="2"/>
  <c r="AT502" i="2"/>
  <c r="AQ502" i="2"/>
  <c r="AO498" i="2"/>
  <c r="AU498" i="2"/>
  <c r="AO494" i="2"/>
  <c r="AR494" i="2"/>
  <c r="AX494" i="2"/>
  <c r="AS486" i="2"/>
  <c r="AX486" i="2"/>
  <c r="AW482" i="2"/>
  <c r="AU478" i="2"/>
  <c r="AO478" i="2"/>
  <c r="AQ474" i="2"/>
  <c r="AX470" i="2"/>
  <c r="AO466" i="2"/>
  <c r="AT462" i="2"/>
  <c r="AS462" i="2"/>
  <c r="AT458" i="2"/>
  <c r="AP510" i="2"/>
  <c r="AO504" i="2"/>
  <c r="AP500" i="2"/>
  <c r="AS500" i="2"/>
  <c r="AT496" i="2"/>
  <c r="AR496" i="2"/>
  <c r="AR492" i="2"/>
  <c r="AX492" i="2"/>
  <c r="AQ488" i="2"/>
  <c r="AO484" i="2"/>
  <c r="AO480" i="2"/>
  <c r="AR480" i="2"/>
  <c r="AX476" i="2"/>
  <c r="AT472" i="2"/>
  <c r="AX468" i="2"/>
  <c r="AN468" i="2"/>
  <c r="AP464" i="2"/>
  <c r="AR464" i="2"/>
  <c r="AQ460" i="2"/>
  <c r="AV460" i="2"/>
  <c r="AU456" i="2"/>
  <c r="AO656" i="2"/>
  <c r="AR656" i="2"/>
  <c r="AX656" i="2"/>
  <c r="Z308" i="2"/>
  <c r="AP506" i="2"/>
  <c r="AW506" i="2"/>
  <c r="AR506" i="2"/>
  <c r="AQ516" i="2"/>
  <c r="AQ514" i="2"/>
  <c r="O109" i="2"/>
  <c r="P111" i="2"/>
  <c r="AB322" i="2"/>
  <c r="O324" i="2"/>
  <c r="AE324" i="2"/>
  <c r="AX324" i="2"/>
  <c r="AV528" i="2"/>
  <c r="AP520" i="2"/>
  <c r="AN522" i="2"/>
  <c r="AC113" i="2"/>
  <c r="O326" i="2"/>
  <c r="AR326" i="2"/>
  <c r="AO524" i="2"/>
  <c r="AN540" i="2"/>
  <c r="AV540" i="2"/>
  <c r="AS115" i="2"/>
  <c r="AU115" i="2"/>
  <c r="P115" i="2"/>
  <c r="O131" i="2"/>
  <c r="AN131" i="2"/>
  <c r="AX131" i="2"/>
  <c r="M426" i="2"/>
  <c r="AN542" i="2"/>
  <c r="AR542" i="2"/>
  <c r="AV542" i="2"/>
  <c r="AO628" i="2"/>
  <c r="AP526" i="2"/>
  <c r="AT526" i="2"/>
  <c r="AX526" i="2"/>
  <c r="AQ518" i="2"/>
  <c r="AU518" i="2"/>
  <c r="AE127" i="2"/>
  <c r="AQ346" i="2"/>
  <c r="P127" i="2"/>
  <c r="AN544" i="2"/>
  <c r="AR544" i="2"/>
  <c r="AV544" i="2"/>
  <c r="AW532" i="2"/>
  <c r="AP538" i="2"/>
  <c r="AX538" i="2"/>
  <c r="Z225" i="2"/>
  <c r="AL225" i="2"/>
  <c r="AO630" i="2"/>
  <c r="AS630" i="2"/>
  <c r="AW630" i="2"/>
  <c r="AX1517" i="2"/>
  <c r="AC123" i="2"/>
  <c r="AP123" i="2"/>
  <c r="X123" i="2"/>
  <c r="AW123" i="2"/>
  <c r="AE123" i="2"/>
  <c r="AV123" i="2"/>
  <c r="Z123" i="2"/>
  <c r="O125" i="2"/>
  <c r="AF125" i="2"/>
  <c r="AX125" i="2"/>
  <c r="T125" i="2"/>
  <c r="AL125" i="2"/>
  <c r="AE125" i="2"/>
  <c r="AW125" i="2"/>
  <c r="U125" i="2"/>
  <c r="AN125" i="2"/>
  <c r="AL171" i="2"/>
  <c r="T171" i="2"/>
  <c r="AX171" i="2"/>
  <c r="AF171" i="2"/>
  <c r="O171" i="2"/>
  <c r="AO171" i="2"/>
  <c r="V171" i="2"/>
  <c r="AH171" i="2"/>
  <c r="M171" i="2"/>
  <c r="H171" i="2"/>
  <c r="AG338" i="2"/>
  <c r="P338" i="2"/>
  <c r="AP336" i="2"/>
  <c r="X336" i="2"/>
  <c r="AX338" i="2"/>
  <c r="AF338" i="2"/>
  <c r="O338" i="2"/>
  <c r="AO338" i="2"/>
  <c r="V338" i="2"/>
  <c r="AD336" i="2"/>
  <c r="G336" i="2"/>
  <c r="BJ336" i="2" s="1"/>
  <c r="AE336" i="2"/>
  <c r="H336" i="2"/>
  <c r="AC336" i="2"/>
  <c r="AS336" i="2"/>
  <c r="U336" i="2"/>
  <c r="Q338" i="2"/>
  <c r="U338" i="2"/>
  <c r="AN338" i="2"/>
  <c r="AC536" i="2"/>
  <c r="AK534" i="2"/>
  <c r="S534" i="2"/>
  <c r="AT536" i="2"/>
  <c r="AB536" i="2"/>
  <c r="AI536" i="2"/>
  <c r="R536" i="2"/>
  <c r="AR536" i="2"/>
  <c r="Z536" i="2"/>
  <c r="H536" i="2"/>
  <c r="AG534" i="2"/>
  <c r="P534" i="2"/>
  <c r="AO534" i="2"/>
  <c r="AV534" i="2"/>
  <c r="M534" i="2"/>
  <c r="R534" i="2"/>
  <c r="Z534" i="2"/>
  <c r="AL384" i="2"/>
  <c r="T384" i="2"/>
  <c r="AF384" i="2"/>
  <c r="AA384" i="2"/>
  <c r="AP384" i="2"/>
  <c r="AS384" i="2"/>
  <c r="R384" i="2"/>
  <c r="AN384" i="2"/>
  <c r="U384" i="2"/>
  <c r="AK384" i="2"/>
  <c r="AT582" i="2"/>
  <c r="AO582" i="2"/>
  <c r="J75" i="2"/>
  <c r="BP75" i="2" s="1"/>
  <c r="G282" i="2"/>
  <c r="BJ282" i="2" s="1"/>
  <c r="H278" i="2"/>
  <c r="G63" i="2"/>
  <c r="BJ63" i="2" s="1"/>
  <c r="J304" i="2"/>
  <c r="BP304" i="2" s="1"/>
  <c r="H75" i="2"/>
  <c r="BR299" i="2"/>
  <c r="H85" i="2"/>
  <c r="G57" i="2"/>
  <c r="BJ57" i="2" s="1"/>
  <c r="K79" i="2"/>
  <c r="BR79" i="2" s="1"/>
  <c r="G260" i="2"/>
  <c r="BJ260" i="2" s="1"/>
  <c r="G270" i="2"/>
  <c r="BJ270" i="2" s="1"/>
  <c r="H298" i="2"/>
  <c r="I272" i="2"/>
  <c r="I294" i="2"/>
  <c r="I454" i="2"/>
  <c r="I65" i="2"/>
  <c r="E178" i="6"/>
  <c r="H308" i="2"/>
  <c r="G111" i="2"/>
  <c r="BJ111" i="2" s="1"/>
  <c r="I316" i="2"/>
  <c r="G109" i="2"/>
  <c r="BJ109" i="2" s="1"/>
  <c r="I324" i="2"/>
  <c r="G113" i="2"/>
  <c r="BJ113" i="2" s="1"/>
  <c r="I115" i="2"/>
  <c r="I107" i="2"/>
  <c r="H131" i="2"/>
  <c r="J426" i="2"/>
  <c r="BP426" i="2" s="1"/>
  <c r="G426" i="2"/>
  <c r="BJ426" i="2" s="1"/>
  <c r="H121" i="2"/>
  <c r="K127" i="2"/>
  <c r="BR127" i="2" s="1"/>
  <c r="H346" i="2"/>
  <c r="K334" i="2"/>
  <c r="BR334" i="2" s="1"/>
  <c r="BP224" i="2"/>
  <c r="AQ47" i="2"/>
  <c r="P260" i="2"/>
  <c r="AP260" i="2"/>
  <c r="AG262" i="2"/>
  <c r="I340" i="2"/>
  <c r="BR279" i="2"/>
  <c r="G292" i="2"/>
  <c r="BJ292" i="2" s="1"/>
  <c r="K268" i="2"/>
  <c r="BR268" i="2" s="1"/>
  <c r="K342" i="2"/>
  <c r="BR342" i="2" s="1"/>
  <c r="AG103" i="2"/>
  <c r="AN480" i="2"/>
  <c r="AN458" i="2"/>
  <c r="AV47" i="2"/>
  <c r="AP51" i="2"/>
  <c r="AT59" i="2"/>
  <c r="R59" i="2"/>
  <c r="AA63" i="2"/>
  <c r="O65" i="2"/>
  <c r="M69" i="2"/>
  <c r="O83" i="2"/>
  <c r="AT264" i="2"/>
  <c r="X276" i="2"/>
  <c r="AO284" i="2"/>
  <c r="AG89" i="2"/>
  <c r="AL304" i="2"/>
  <c r="AK253" i="2"/>
  <c r="AX296" i="2"/>
  <c r="AF77" i="2"/>
  <c r="BR78" i="2"/>
  <c r="G94" i="6"/>
  <c r="H143" i="6"/>
  <c r="AX69" i="2"/>
  <c r="AR294" i="2"/>
  <c r="AL99" i="2"/>
  <c r="P99" i="2"/>
  <c r="AS101" i="2"/>
  <c r="AU512" i="2"/>
  <c r="AX478" i="2"/>
  <c r="AS508" i="2"/>
  <c r="AR502" i="2"/>
  <c r="AQ498" i="2"/>
  <c r="AX482" i="2"/>
  <c r="AW470" i="2"/>
  <c r="AQ466" i="2"/>
  <c r="AP458" i="2"/>
  <c r="AW510" i="2"/>
  <c r="AQ504" i="2"/>
  <c r="AP496" i="2"/>
  <c r="AT488" i="2"/>
  <c r="AU484" i="2"/>
  <c r="AQ476" i="2"/>
  <c r="AS472" i="2"/>
  <c r="AX464" i="2"/>
  <c r="AR460" i="2"/>
  <c r="AT656" i="2"/>
  <c r="S95" i="2"/>
  <c r="X318" i="2"/>
  <c r="AT516" i="2"/>
  <c r="AS506" i="2"/>
  <c r="AR514" i="2"/>
  <c r="AR111" i="2"/>
  <c r="AW324" i="2"/>
  <c r="AG109" i="2"/>
  <c r="AX528" i="2"/>
  <c r="AW522" i="2"/>
  <c r="X326" i="2"/>
  <c r="AR524" i="2"/>
  <c r="AR115" i="2"/>
  <c r="K266" i="2"/>
  <c r="BR266" i="2" s="1"/>
  <c r="H67" i="2"/>
  <c r="G65" i="2"/>
  <c r="BJ65" i="2" s="1"/>
  <c r="E38" i="6"/>
  <c r="AI38" i="6" s="1"/>
  <c r="K324" i="2"/>
  <c r="BR324" i="2" s="1"/>
  <c r="BP345" i="2"/>
  <c r="H225" i="2"/>
  <c r="G428" i="2"/>
  <c r="BJ428" i="2" s="1"/>
  <c r="AC55" i="2"/>
  <c r="AU55" i="2"/>
  <c r="AQ57" i="2"/>
  <c r="AG65" i="2"/>
  <c r="AN79" i="2"/>
  <c r="AE99" i="2"/>
  <c r="S99" i="2"/>
  <c r="AB426" i="2"/>
  <c r="AW542" i="2"/>
  <c r="AT628" i="2"/>
  <c r="AX628" i="2"/>
  <c r="AR518" i="2"/>
  <c r="AR127" i="2"/>
  <c r="AS346" i="2"/>
  <c r="AO346" i="2"/>
  <c r="AP532" i="2"/>
  <c r="AX532" i="2"/>
  <c r="O225" i="2"/>
  <c r="AA225" i="2"/>
  <c r="AN225" i="2"/>
  <c r="AX225" i="2"/>
  <c r="AP630" i="2"/>
  <c r="AT630" i="2"/>
  <c r="AX630" i="2"/>
  <c r="AQ123" i="2"/>
  <c r="AK123" i="2"/>
  <c r="S123" i="2"/>
  <c r="AS123" i="2"/>
  <c r="AA123" i="2"/>
  <c r="AD123" i="2"/>
  <c r="H123" i="2"/>
  <c r="S125" i="2"/>
  <c r="AK125" i="2"/>
  <c r="G125" i="2"/>
  <c r="AQ125" i="2"/>
  <c r="R125" i="2"/>
  <c r="AI125" i="2"/>
  <c r="H125" i="2"/>
  <c r="Z125" i="2"/>
  <c r="AR125" i="2"/>
  <c r="AG171" i="2"/>
  <c r="P171" i="2"/>
  <c r="AT171" i="2"/>
  <c r="AB171" i="2"/>
  <c r="AI171" i="2"/>
  <c r="R171" i="2"/>
  <c r="Q171" i="2"/>
  <c r="U171" i="2"/>
  <c r="AN171" i="2"/>
  <c r="AC338" i="2"/>
  <c r="AK336" i="2"/>
  <c r="S336" i="2"/>
  <c r="AT338" i="2"/>
  <c r="AB338" i="2"/>
  <c r="AI338" i="2"/>
  <c r="R338" i="2"/>
  <c r="AV336" i="2"/>
  <c r="AW336" i="2"/>
  <c r="Z336" i="2"/>
  <c r="AU336" i="2"/>
  <c r="V336" i="2"/>
  <c r="AN336" i="2"/>
  <c r="P336" i="2"/>
  <c r="AV338" i="2"/>
  <c r="AR338" i="2"/>
  <c r="AQ536" i="2"/>
  <c r="AF534" i="2"/>
  <c r="O534" i="2"/>
  <c r="AP536" i="2"/>
  <c r="X536" i="2"/>
  <c r="AW536" i="2"/>
  <c r="AE536" i="2"/>
  <c r="AN536" i="2"/>
  <c r="U536" i="2"/>
  <c r="AU534" i="2"/>
  <c r="AC534" i="2"/>
  <c r="AE534" i="2"/>
  <c r="AN534" i="2"/>
  <c r="AS534" i="2"/>
  <c r="I534" i="2"/>
  <c r="Q534" i="2"/>
  <c r="AG384" i="2"/>
  <c r="P384" i="2"/>
  <c r="O384" i="2"/>
  <c r="AB384" i="2"/>
  <c r="AI384" i="2"/>
  <c r="AH384" i="2"/>
  <c r="Q384" i="2"/>
  <c r="S384" i="2"/>
  <c r="AP582" i="2"/>
  <c r="AV582" i="2"/>
  <c r="BN1525" i="2"/>
  <c r="BO1525" i="2" s="1"/>
  <c r="BN1527" i="2"/>
  <c r="BO1527" i="2" s="1"/>
  <c r="BN1523" i="2"/>
  <c r="BO1523" i="2" s="1"/>
  <c r="BN1519" i="2"/>
  <c r="BO1519" i="2" s="1"/>
  <c r="AD45" i="6"/>
  <c r="AE45" i="6" s="1"/>
  <c r="T45" i="6"/>
  <c r="U45" i="6" s="1"/>
  <c r="V45" i="6" s="1"/>
  <c r="J1500" i="2"/>
  <c r="BP1500" i="2" s="1"/>
  <c r="AW1506" i="2"/>
  <c r="AW1507" i="2" s="1"/>
  <c r="J73" i="2"/>
  <c r="BP73" i="2" s="1"/>
  <c r="BP309" i="2"/>
  <c r="E82" i="6"/>
  <c r="G137" i="6"/>
  <c r="G95" i="6"/>
  <c r="J262" i="2"/>
  <c r="BP262" i="2" s="1"/>
  <c r="BR114" i="2"/>
  <c r="K344" i="2"/>
  <c r="BR344" i="2" s="1"/>
  <c r="K89" i="2"/>
  <c r="BR89" i="2" s="1"/>
  <c r="H178" i="6"/>
  <c r="BR275" i="2"/>
  <c r="BP279" i="2"/>
  <c r="F193" i="6"/>
  <c r="BP305" i="2"/>
  <c r="BP90" i="2"/>
  <c r="F45" i="6"/>
  <c r="H165" i="6"/>
  <c r="H52" i="6"/>
  <c r="BP76" i="2"/>
  <c r="BR130" i="2"/>
  <c r="BP64" i="2"/>
  <c r="J284" i="2"/>
  <c r="BP284" i="2" s="1"/>
  <c r="BR72" i="2"/>
  <c r="BR254" i="2"/>
  <c r="BR84" i="2"/>
  <c r="G109" i="6"/>
  <c r="G87" i="6"/>
  <c r="I143" i="6"/>
  <c r="I115" i="6"/>
  <c r="H46" i="6"/>
  <c r="F185" i="6"/>
  <c r="G51" i="2"/>
  <c r="BJ51" i="2" s="1"/>
  <c r="E172" i="6"/>
  <c r="I157" i="6"/>
  <c r="I101" i="6"/>
  <c r="BP96" i="2"/>
  <c r="H79" i="2"/>
  <c r="I63" i="2"/>
  <c r="I69" i="2"/>
  <c r="BR74" i="2"/>
  <c r="BP78" i="2"/>
  <c r="BP50" i="2"/>
  <c r="G110" i="6"/>
  <c r="G88" i="6"/>
  <c r="F123" i="6"/>
  <c r="I159" i="6"/>
  <c r="I116" i="6"/>
  <c r="I102" i="6"/>
  <c r="H171" i="6"/>
  <c r="H116" i="6"/>
  <c r="H25" i="6"/>
  <c r="BR76" i="2"/>
  <c r="J79" i="2"/>
  <c r="BP79" i="2" s="1"/>
  <c r="G93" i="2"/>
  <c r="BJ93" i="2" s="1"/>
  <c r="K85" i="2"/>
  <c r="BR85" i="2" s="1"/>
  <c r="J91" i="2"/>
  <c r="BP91" i="2" s="1"/>
  <c r="F192" i="6"/>
  <c r="AI192" i="6" s="1"/>
  <c r="G158" i="6"/>
  <c r="H73" i="6"/>
  <c r="BP56" i="2"/>
  <c r="E171" i="6"/>
  <c r="AI171" i="6" s="1"/>
  <c r="G67" i="6"/>
  <c r="I109" i="6"/>
  <c r="H122" i="6"/>
  <c r="H53" i="6"/>
  <c r="J57" i="2"/>
  <c r="BP57" i="2" s="1"/>
  <c r="J93" i="2"/>
  <c r="BP93" i="2" s="1"/>
  <c r="H53" i="2"/>
  <c r="K75" i="2"/>
  <c r="BR75" i="2" s="1"/>
  <c r="I75" i="2"/>
  <c r="J294" i="2"/>
  <c r="BP294" i="2" s="1"/>
  <c r="BR94" i="2"/>
  <c r="BP289" i="2"/>
  <c r="E87" i="6"/>
  <c r="F108" i="6"/>
  <c r="H108" i="6"/>
  <c r="E88" i="6"/>
  <c r="I136" i="6"/>
  <c r="H95" i="6"/>
  <c r="K111" i="2"/>
  <c r="BR111" i="2" s="1"/>
  <c r="G97" i="2"/>
  <c r="BJ97" i="2" s="1"/>
  <c r="F130" i="6"/>
  <c r="AN470" i="2"/>
  <c r="BR88" i="2"/>
  <c r="BR50" i="2"/>
  <c r="BP92" i="2"/>
  <c r="BP58" i="2"/>
  <c r="BQ58" i="2" s="1"/>
  <c r="E80" i="6"/>
  <c r="F144" i="6"/>
  <c r="F109" i="6"/>
  <c r="I137" i="6"/>
  <c r="H144" i="6"/>
  <c r="H110" i="6"/>
  <c r="BR92" i="2"/>
  <c r="K253" i="2"/>
  <c r="BR253" i="2" s="1"/>
  <c r="BP110" i="2"/>
  <c r="J264" i="2"/>
  <c r="BP264" i="2" s="1"/>
  <c r="BP112" i="2"/>
  <c r="K304" i="2"/>
  <c r="BR304" i="2" s="1"/>
  <c r="J334" i="2"/>
  <c r="BP334" i="2" s="1"/>
  <c r="K290" i="2"/>
  <c r="BR290" i="2" s="1"/>
  <c r="BR289" i="2"/>
  <c r="J312" i="2"/>
  <c r="BP312" i="2" s="1"/>
  <c r="BP311" i="2"/>
  <c r="F88" i="6"/>
  <c r="F89" i="6"/>
  <c r="I87" i="6"/>
  <c r="I88" i="6"/>
  <c r="I89" i="6"/>
  <c r="K312" i="2"/>
  <c r="BR312" i="2" s="1"/>
  <c r="BR311" i="2"/>
  <c r="F52" i="6"/>
  <c r="BM58" i="2"/>
  <c r="J322" i="2"/>
  <c r="BP322" i="2" s="1"/>
  <c r="BP321" i="2"/>
  <c r="BP325" i="2"/>
  <c r="J326" i="2"/>
  <c r="BP326" i="2" s="1"/>
  <c r="BR271" i="2"/>
  <c r="G101" i="6"/>
  <c r="BR259" i="2"/>
  <c r="BR291" i="2"/>
  <c r="J109" i="2"/>
  <c r="BP109" i="2" s="1"/>
  <c r="F87" i="6"/>
  <c r="H59" i="2"/>
  <c r="BR48" i="2"/>
  <c r="I17" i="6"/>
  <c r="I18" i="6"/>
  <c r="J278" i="2"/>
  <c r="BP278" i="2" s="1"/>
  <c r="BP277" i="2"/>
  <c r="BP265" i="2"/>
  <c r="J266" i="2"/>
  <c r="BP266" i="2" s="1"/>
  <c r="BP257" i="2"/>
  <c r="J258" i="2"/>
  <c r="BP258" i="2" s="1"/>
  <c r="BP106" i="2"/>
  <c r="J107" i="2"/>
  <c r="BP107" i="2" s="1"/>
  <c r="BR327" i="2"/>
  <c r="K328" i="2"/>
  <c r="BR328" i="2" s="1"/>
  <c r="BN487" i="2"/>
  <c r="BO487" i="2" s="1"/>
  <c r="AN488" i="2"/>
  <c r="BP267" i="2"/>
  <c r="BP299" i="2"/>
  <c r="BP315" i="2"/>
  <c r="K105" i="2"/>
  <c r="BR105" i="2" s="1"/>
  <c r="BP295" i="2"/>
  <c r="BR116" i="2"/>
  <c r="BP319" i="2"/>
  <c r="BQ319" i="2" s="1"/>
  <c r="BR68" i="2"/>
  <c r="BR425" i="2"/>
  <c r="J255" i="2"/>
  <c r="BP255" i="2" s="1"/>
  <c r="BP254" i="2"/>
  <c r="E110" i="6"/>
  <c r="E108" i="6"/>
  <c r="G75" i="2"/>
  <c r="BJ75" i="2" s="1"/>
  <c r="G85" i="2"/>
  <c r="BJ85" i="2" s="1"/>
  <c r="E144" i="6"/>
  <c r="K298" i="2"/>
  <c r="BR298" i="2" s="1"/>
  <c r="BR297" i="2"/>
  <c r="J67" i="2"/>
  <c r="BP67" i="2" s="1"/>
  <c r="H80" i="6"/>
  <c r="BP66" i="2"/>
  <c r="I80" i="6"/>
  <c r="K67" i="2"/>
  <c r="BR67" i="2" s="1"/>
  <c r="I81" i="6"/>
  <c r="I79" i="2"/>
  <c r="G122" i="6"/>
  <c r="E193" i="6"/>
  <c r="G101" i="2"/>
  <c r="BJ101" i="2" s="1"/>
  <c r="J129" i="2"/>
  <c r="BP129" i="2" s="1"/>
  <c r="BP128" i="2"/>
  <c r="K109" i="2"/>
  <c r="BR109" i="2" s="1"/>
  <c r="BP126" i="2"/>
  <c r="K69" i="2"/>
  <c r="BR69" i="2" s="1"/>
  <c r="BP317" i="2"/>
  <c r="BN459" i="2"/>
  <c r="BO459" i="2" s="1"/>
  <c r="BR453" i="2"/>
  <c r="BR285" i="2"/>
  <c r="BR82" i="2"/>
  <c r="BR66" i="2"/>
  <c r="BP453" i="2"/>
  <c r="BP297" i="2"/>
  <c r="BP285" i="2"/>
  <c r="BP84" i="2"/>
  <c r="BP74" i="2"/>
  <c r="BP46" i="2"/>
  <c r="E122" i="6"/>
  <c r="E109" i="6"/>
  <c r="E90" i="6"/>
  <c r="E83" i="6"/>
  <c r="E67" i="6"/>
  <c r="G136" i="6"/>
  <c r="F159" i="6"/>
  <c r="F90" i="6"/>
  <c r="I171" i="6"/>
  <c r="I122" i="6"/>
  <c r="I90" i="6"/>
  <c r="I83" i="6"/>
  <c r="I25" i="6"/>
  <c r="H11" i="6"/>
  <c r="H109" i="6"/>
  <c r="H82" i="6"/>
  <c r="H69" i="2"/>
  <c r="BP114" i="2"/>
  <c r="BR305" i="2"/>
  <c r="BR281" i="2"/>
  <c r="BP281" i="2"/>
  <c r="BP70" i="2"/>
  <c r="E123" i="6"/>
  <c r="E89" i="6"/>
  <c r="E81" i="6"/>
  <c r="E66" i="6"/>
  <c r="G123" i="6"/>
  <c r="F110" i="6"/>
  <c r="I173" i="6"/>
  <c r="I123" i="6"/>
  <c r="I24" i="6"/>
  <c r="H10" i="6"/>
  <c r="H94" i="6"/>
  <c r="H81" i="6"/>
  <c r="BR345" i="2"/>
  <c r="BM679" i="2"/>
  <c r="BM709" i="2"/>
  <c r="BM813" i="2"/>
  <c r="BM1023" i="2"/>
  <c r="BM877" i="2"/>
  <c r="BQ915" i="2"/>
  <c r="BQ729" i="2"/>
  <c r="BS1089" i="2"/>
  <c r="K1420" i="2"/>
  <c r="BR1420" i="2" s="1"/>
  <c r="H1416" i="2"/>
  <c r="J19" i="2"/>
  <c r="BP19" i="2" s="1"/>
  <c r="H21" i="2"/>
  <c r="J1408" i="2"/>
  <c r="BP1408" i="2" s="1"/>
  <c r="K5" i="2"/>
  <c r="BR5" i="2" s="1"/>
  <c r="H5" i="2"/>
  <c r="H1404" i="2"/>
  <c r="K23" i="2"/>
  <c r="BR23" i="2" s="1"/>
  <c r="K1424" i="2"/>
  <c r="BR1424" i="2" s="1"/>
  <c r="H1424" i="2"/>
  <c r="J1414" i="2"/>
  <c r="BP1414" i="2" s="1"/>
  <c r="D32" i="6"/>
  <c r="F32" i="6"/>
  <c r="G32" i="6"/>
  <c r="A75" i="6"/>
  <c r="E75" i="6" s="1"/>
  <c r="I74" i="6"/>
  <c r="C102" i="6"/>
  <c r="R102" i="6" s="1"/>
  <c r="AD102" i="6" s="1"/>
  <c r="AH102" i="6" s="1"/>
  <c r="E102" i="6"/>
  <c r="D151" i="6"/>
  <c r="A152" i="6"/>
  <c r="B152" i="6" s="1"/>
  <c r="C151" i="6"/>
  <c r="R151" i="6" s="1"/>
  <c r="AD151" i="6" s="1"/>
  <c r="A47" i="6"/>
  <c r="I47" i="6" s="1"/>
  <c r="F46" i="6"/>
  <c r="G102" i="6"/>
  <c r="G74" i="6"/>
  <c r="G1412" i="2"/>
  <c r="BJ1412" i="2" s="1"/>
  <c r="I1414" i="2"/>
  <c r="G1408" i="2"/>
  <c r="BJ1408" i="2" s="1"/>
  <c r="K21" i="2"/>
  <c r="BR21" i="2" s="1"/>
  <c r="K11" i="2"/>
  <c r="BR11" i="2" s="1"/>
  <c r="J11" i="2"/>
  <c r="BP11" i="2" s="1"/>
  <c r="I1418" i="2"/>
  <c r="BS1324" i="2" s="1"/>
  <c r="K1416" i="2"/>
  <c r="BR1416" i="2" s="1"/>
  <c r="K1410" i="2"/>
  <c r="BR1410" i="2" s="1"/>
  <c r="I7" i="2"/>
  <c r="BS979" i="2"/>
  <c r="BS955" i="2"/>
  <c r="BQ911" i="2"/>
  <c r="BS877" i="2"/>
  <c r="BS735" i="2"/>
  <c r="BS727" i="2"/>
  <c r="F151" i="6"/>
  <c r="I32" i="6"/>
  <c r="C83" i="6"/>
  <c r="R83" i="6" s="1"/>
  <c r="T83" i="6" s="1"/>
  <c r="H83" i="6"/>
  <c r="F83" i="6"/>
  <c r="F186" i="6"/>
  <c r="I186" i="6"/>
  <c r="D179" i="6"/>
  <c r="H179" i="6"/>
  <c r="BM1264" i="2"/>
  <c r="BQ1264" i="2"/>
  <c r="BM1258" i="2"/>
  <c r="BQ1256" i="2"/>
  <c r="BM1254" i="2"/>
  <c r="BQ1254" i="2"/>
  <c r="BM1252" i="2"/>
  <c r="BQ1252" i="2"/>
  <c r="BM1248" i="2"/>
  <c r="BQ1248" i="2"/>
  <c r="H102" i="6"/>
  <c r="H74" i="6"/>
  <c r="F102" i="6"/>
  <c r="I9" i="2"/>
  <c r="G17" i="2"/>
  <c r="BJ17" i="2" s="1"/>
  <c r="I1420" i="2"/>
  <c r="BS1326" i="2" s="1"/>
  <c r="J1416" i="2"/>
  <c r="BP1416" i="2" s="1"/>
  <c r="G13" i="2"/>
  <c r="BJ13" i="2" s="1"/>
  <c r="G186" i="6"/>
  <c r="H19" i="2"/>
  <c r="K7" i="2"/>
  <c r="BR7" i="2" s="1"/>
  <c r="K25" i="2"/>
  <c r="BR25" i="2" s="1"/>
  <c r="J21" i="2"/>
  <c r="BP21" i="2" s="1"/>
  <c r="I21" i="2"/>
  <c r="BM681" i="2"/>
  <c r="BM707" i="2"/>
  <c r="BM717" i="2"/>
  <c r="BM745" i="2"/>
  <c r="BM817" i="2"/>
  <c r="BM895" i="2"/>
  <c r="BM917" i="2"/>
  <c r="BM957" i="2"/>
  <c r="BM789" i="2"/>
  <c r="BM829" i="2"/>
  <c r="BM699" i="2"/>
  <c r="BQ701" i="2"/>
  <c r="BM761" i="2"/>
  <c r="BM1021" i="2"/>
  <c r="BS1043" i="2"/>
  <c r="BS1035" i="2"/>
  <c r="BS825" i="2"/>
  <c r="BS761" i="2"/>
  <c r="B32" i="6"/>
  <c r="BQ1059" i="2"/>
  <c r="C82" i="6"/>
  <c r="R82" i="6" s="1"/>
  <c r="AD82" i="6" s="1"/>
  <c r="D82" i="6"/>
  <c r="F82" i="6"/>
  <c r="K5" i="5"/>
  <c r="K6" i="5" s="1"/>
  <c r="K7" i="5" s="1"/>
  <c r="K8" i="5" s="1"/>
  <c r="K9" i="5" s="1"/>
  <c r="K10" i="5" s="1"/>
  <c r="K11" i="5" s="1"/>
  <c r="K12" i="5" s="1"/>
  <c r="K13" i="5" s="1"/>
  <c r="K14" i="5" s="1"/>
  <c r="K15" i="5" s="1"/>
  <c r="K16" i="5" s="1"/>
  <c r="K17" i="5" s="1"/>
  <c r="K18" i="5" s="1"/>
  <c r="K19" i="5" s="1"/>
  <c r="K20" i="5" s="1"/>
  <c r="K21" i="5" s="1"/>
  <c r="K22" i="5" s="1"/>
  <c r="K23" i="5" s="1"/>
  <c r="K24" i="5" s="1"/>
  <c r="K25" i="5" s="1"/>
  <c r="K26" i="5" s="1"/>
  <c r="K27" i="5" s="1"/>
  <c r="K28" i="5" s="1"/>
  <c r="K29" i="5" s="1"/>
  <c r="K30" i="5" s="1"/>
  <c r="K31" i="5" s="1"/>
  <c r="K32" i="5" s="1"/>
  <c r="K33" i="5" s="1"/>
  <c r="K34" i="5" s="1"/>
  <c r="K35" i="5" s="1"/>
  <c r="K36" i="5" s="1"/>
  <c r="K37" i="5" s="1"/>
  <c r="K38" i="5" s="1"/>
  <c r="K39" i="5" s="1"/>
  <c r="K40" i="5" s="1"/>
  <c r="K41" i="5" s="1"/>
  <c r="K42" i="5" s="1"/>
  <c r="K43" i="5" s="1"/>
  <c r="K44" i="5" s="1"/>
  <c r="K45" i="5" s="1"/>
  <c r="K46" i="5" s="1"/>
  <c r="K47" i="5" s="1"/>
  <c r="K48" i="5" s="1"/>
  <c r="K49" i="5" s="1"/>
  <c r="K50" i="5" s="1"/>
  <c r="K51" i="5" s="1"/>
  <c r="K52" i="5" s="1"/>
  <c r="K53" i="5" s="1"/>
  <c r="K54" i="5" s="1"/>
  <c r="K55" i="5" s="1"/>
  <c r="K56" i="5" s="1"/>
  <c r="K57" i="5" s="1"/>
  <c r="K58" i="5" s="1"/>
  <c r="K59" i="5" s="1"/>
  <c r="K60" i="5" s="1"/>
  <c r="K61" i="5" s="1"/>
  <c r="K62" i="5" s="1"/>
  <c r="K63" i="5" s="1"/>
  <c r="V5" i="5" s="1"/>
  <c r="BS32" i="2"/>
  <c r="BS40" i="2"/>
  <c r="BM859" i="2"/>
  <c r="BM1007" i="2"/>
  <c r="BM1013" i="2"/>
  <c r="BM721" i="2"/>
  <c r="BM723" i="2"/>
  <c r="BM729" i="2"/>
  <c r="BM731" i="2"/>
  <c r="BM735" i="2"/>
  <c r="BM739" i="2"/>
  <c r="BQ923" i="2"/>
  <c r="BM1047" i="2"/>
  <c r="BM1031" i="2"/>
  <c r="BQ1039" i="2"/>
  <c r="C165" i="6"/>
  <c r="R165" i="6" s="1"/>
  <c r="AD165" i="6" s="1"/>
  <c r="A166" i="6"/>
  <c r="C166" i="6" s="1"/>
  <c r="R166" i="6" s="1"/>
  <c r="T166" i="6" s="1"/>
  <c r="Y166" i="6" s="1"/>
  <c r="AN166" i="6" s="1"/>
  <c r="BM1314" i="2"/>
  <c r="B46" i="6"/>
  <c r="BS1306" i="2"/>
  <c r="A96" i="6"/>
  <c r="D96" i="6" s="1"/>
  <c r="BM540" i="2"/>
  <c r="BS540" i="2"/>
  <c r="BM1342" i="2"/>
  <c r="BM793" i="2"/>
  <c r="BM861" i="2"/>
  <c r="BM873" i="2"/>
  <c r="BS889" i="2"/>
  <c r="BM891" i="2"/>
  <c r="BM899" i="2"/>
  <c r="BQ542" i="2"/>
  <c r="BM628" i="2"/>
  <c r="BQ526" i="2"/>
  <c r="BM1310" i="2"/>
  <c r="BM532" i="2"/>
  <c r="BS538" i="2"/>
  <c r="BM1437" i="2"/>
  <c r="BS1437" i="2"/>
  <c r="BQ1439" i="2"/>
  <c r="BN1440" i="2"/>
  <c r="BO1440" i="2" s="1"/>
  <c r="BM1441" i="2"/>
  <c r="BM805" i="2"/>
  <c r="BS977" i="2"/>
  <c r="BM801" i="2"/>
  <c r="BS801" i="2"/>
  <c r="Y1500" i="2"/>
  <c r="Y1501" i="2" s="1"/>
  <c r="AF1506" i="2"/>
  <c r="AF1507" i="2" s="1"/>
  <c r="I1506" i="2"/>
  <c r="I1507" i="2" s="1"/>
  <c r="I1508" i="2"/>
  <c r="I1509" i="2" s="1"/>
  <c r="D39" i="6"/>
  <c r="BM1346" i="2"/>
  <c r="BS542" i="2"/>
  <c r="BS526" i="2"/>
  <c r="BS1439" i="2"/>
  <c r="BM945" i="2"/>
  <c r="O1500" i="2"/>
  <c r="O1501" i="2" s="1"/>
  <c r="AL1506" i="2"/>
  <c r="AL1507" i="2" s="1"/>
  <c r="AV1506" i="2"/>
  <c r="AV1507" i="2" s="1"/>
  <c r="BQ630" i="2"/>
  <c r="BQ1284" i="2"/>
  <c r="BQ1290" i="2"/>
  <c r="BM1294" i="2"/>
  <c r="BQ1272" i="2"/>
  <c r="BQ797" i="2"/>
  <c r="BM1433" i="2"/>
  <c r="BS1433" i="2"/>
  <c r="P1506" i="2"/>
  <c r="P1507" i="2" s="1"/>
  <c r="AD1506" i="2"/>
  <c r="AD1507" i="2" s="1"/>
  <c r="BS630" i="2"/>
  <c r="G1512" i="2"/>
  <c r="AD10" i="6"/>
  <c r="AE10" i="6" s="1"/>
  <c r="T10" i="6"/>
  <c r="U10" i="6" s="1"/>
  <c r="V10" i="6" s="1"/>
  <c r="AD66" i="6"/>
  <c r="AH66" i="6" s="1"/>
  <c r="T66" i="6"/>
  <c r="U66" i="6" s="1"/>
  <c r="V66" i="6" s="1"/>
  <c r="BS1340" i="2"/>
  <c r="BQ873" i="2"/>
  <c r="BM787" i="2"/>
  <c r="BM1009" i="2"/>
  <c r="AX1500" i="2"/>
  <c r="AX1501" i="2" s="1"/>
  <c r="AI1500" i="2"/>
  <c r="AI1501" i="2" s="1"/>
  <c r="BM669" i="2"/>
  <c r="BM1266" i="2"/>
  <c r="BM753" i="2"/>
  <c r="BM1300" i="2"/>
  <c r="BQ1306" i="2"/>
  <c r="BN934" i="2"/>
  <c r="BO934" i="2" s="1"/>
  <c r="BN655" i="2"/>
  <c r="BO655" i="2" s="1"/>
  <c r="BM791" i="2"/>
  <c r="BM889" i="2"/>
  <c r="T150" i="6"/>
  <c r="Y150" i="6" s="1"/>
  <c r="AN150" i="6" s="1"/>
  <c r="U1500" i="2"/>
  <c r="U1501" i="2" s="1"/>
  <c r="X1504" i="2"/>
  <c r="X1505" i="2" s="1"/>
  <c r="G178" i="6"/>
  <c r="BR126" i="2"/>
  <c r="J225" i="2"/>
  <c r="BP225" i="2" s="1"/>
  <c r="H97" i="2"/>
  <c r="BP323" i="2"/>
  <c r="BP425" i="2"/>
  <c r="BR333" i="2"/>
  <c r="E179" i="6"/>
  <c r="BQ30" i="2"/>
  <c r="BM1015" i="2"/>
  <c r="BM749" i="2"/>
  <c r="BM837" i="2"/>
  <c r="BM969" i="2"/>
  <c r="BM40" i="2"/>
  <c r="BM951" i="2"/>
  <c r="BM781" i="2"/>
  <c r="BM747" i="2"/>
  <c r="BQ34" i="2"/>
  <c r="BS34" i="2"/>
  <c r="BQ36" i="2"/>
  <c r="BS36" i="2"/>
  <c r="BM38" i="2"/>
  <c r="BQ42" i="2"/>
  <c r="BS42" i="2"/>
  <c r="BM1280" i="2"/>
  <c r="BM1001" i="2"/>
  <c r="BM1003" i="2"/>
  <c r="BM1019" i="2"/>
  <c r="BQ677" i="2"/>
  <c r="BM705" i="2"/>
  <c r="BM775" i="2"/>
  <c r="BM909" i="2"/>
  <c r="BM989" i="2"/>
  <c r="BM693" i="2"/>
  <c r="C117" i="6"/>
  <c r="R117" i="6" s="1"/>
  <c r="T117" i="6" s="1"/>
  <c r="D117" i="6"/>
  <c r="H117" i="6"/>
  <c r="G117" i="6"/>
  <c r="A118" i="6"/>
  <c r="B118" i="6" s="1"/>
  <c r="I117" i="6"/>
  <c r="F117" i="6"/>
  <c r="E117" i="6"/>
  <c r="BS905" i="2"/>
  <c r="BS919" i="2"/>
  <c r="BM695" i="2"/>
  <c r="BM883" i="2"/>
  <c r="BM661" i="2"/>
  <c r="BM831" i="2"/>
  <c r="BM1011" i="2"/>
  <c r="BM913" i="2"/>
  <c r="BM915" i="2"/>
  <c r="BS927" i="2"/>
  <c r="BQ1280" i="2"/>
  <c r="BQ1041" i="2"/>
  <c r="BQ1009" i="2"/>
  <c r="BQ963" i="2"/>
  <c r="BQ947" i="2"/>
  <c r="BQ857" i="2"/>
  <c r="BQ819" i="2"/>
  <c r="BQ789" i="2"/>
  <c r="BQ781" i="2"/>
  <c r="BQ773" i="2"/>
  <c r="BQ765" i="2"/>
  <c r="BQ717" i="2"/>
  <c r="BQ691" i="2"/>
  <c r="BS1045" i="2"/>
  <c r="BS1037" i="2"/>
  <c r="BS993" i="2"/>
  <c r="BS915" i="2"/>
  <c r="BS897" i="2"/>
  <c r="BS755" i="2"/>
  <c r="BS747" i="2"/>
  <c r="BS715" i="2"/>
  <c r="BS707" i="2"/>
  <c r="BS669" i="2"/>
  <c r="BQ1302" i="2"/>
  <c r="BS1057" i="2"/>
  <c r="BN1255" i="2"/>
  <c r="BO1255" i="2" s="1"/>
  <c r="BN1251" i="2"/>
  <c r="BO1251" i="2" s="1"/>
  <c r="BN1265" i="2"/>
  <c r="BO1265" i="2" s="1"/>
  <c r="BN1299" i="2"/>
  <c r="BO1299" i="2" s="1"/>
  <c r="BN1277" i="2"/>
  <c r="BO1277" i="2" s="1"/>
  <c r="BN1247" i="2"/>
  <c r="BO1247" i="2" s="1"/>
  <c r="BN1303" i="2"/>
  <c r="BO1303" i="2" s="1"/>
  <c r="BS1109" i="2"/>
  <c r="BQ1115" i="2"/>
  <c r="BQ1278" i="2"/>
  <c r="BQ1023" i="2"/>
  <c r="BQ1015" i="2"/>
  <c r="BQ1007" i="2"/>
  <c r="BQ999" i="2"/>
  <c r="BQ987" i="2"/>
  <c r="BQ961" i="2"/>
  <c r="BQ953" i="2"/>
  <c r="BQ943" i="2"/>
  <c r="BQ935" i="2"/>
  <c r="BQ897" i="2"/>
  <c r="BQ881" i="2"/>
  <c r="BQ869" i="2"/>
  <c r="BQ855" i="2"/>
  <c r="BQ835" i="2"/>
  <c r="BQ817" i="2"/>
  <c r="BQ787" i="2"/>
  <c r="BQ763" i="2"/>
  <c r="BQ755" i="2"/>
  <c r="BQ715" i="2"/>
  <c r="BQ697" i="2"/>
  <c r="BQ689" i="2"/>
  <c r="BQ681" i="2"/>
  <c r="BS1019" i="2"/>
  <c r="BS983" i="2"/>
  <c r="BS965" i="2"/>
  <c r="BS949" i="2"/>
  <c r="BS939" i="2"/>
  <c r="BS867" i="2"/>
  <c r="BS833" i="2"/>
  <c r="BS785" i="2"/>
  <c r="BS745" i="2"/>
  <c r="BS679" i="2"/>
  <c r="BQ921" i="2"/>
  <c r="BS1304" i="2"/>
  <c r="D116" i="6"/>
  <c r="D110" i="6"/>
  <c r="A111" i="6"/>
  <c r="B111" i="6" s="1"/>
  <c r="A61" i="6"/>
  <c r="B61" i="6" s="1"/>
  <c r="C25" i="6"/>
  <c r="R25" i="6" s="1"/>
  <c r="T25" i="6" s="1"/>
  <c r="A26" i="6"/>
  <c r="A68" i="6"/>
  <c r="F68" i="6" s="1"/>
  <c r="D67" i="6"/>
  <c r="G179" i="6"/>
  <c r="BM1284" i="2"/>
  <c r="BJ1284" i="2"/>
  <c r="BQ791" i="2"/>
  <c r="BS907" i="2"/>
  <c r="BQ1005" i="2"/>
  <c r="BQ959" i="2"/>
  <c r="BQ853" i="2"/>
  <c r="BQ737" i="2"/>
  <c r="BQ705" i="2"/>
  <c r="BQ679" i="2"/>
  <c r="BQ659" i="2"/>
  <c r="BS1041" i="2"/>
  <c r="BS1001" i="2"/>
  <c r="BS885" i="2"/>
  <c r="BS831" i="2"/>
  <c r="BS759" i="2"/>
  <c r="BS743" i="2"/>
  <c r="BS701" i="2"/>
  <c r="BS1302" i="2"/>
  <c r="BN918" i="2"/>
  <c r="BO918" i="2" s="1"/>
  <c r="BN984" i="2"/>
  <c r="BO984" i="2" s="1"/>
  <c r="C88" i="6"/>
  <c r="R88" i="6" s="1"/>
  <c r="AD88" i="6" s="1"/>
  <c r="C18" i="6"/>
  <c r="R18" i="6" s="1"/>
  <c r="A40" i="6"/>
  <c r="E40" i="6" s="1"/>
  <c r="BQ1119" i="2"/>
  <c r="BS1121" i="2"/>
  <c r="BM963" i="2"/>
  <c r="BQ909" i="2"/>
  <c r="BS921" i="2"/>
  <c r="BS1278" i="2"/>
  <c r="BQ1029" i="2"/>
  <c r="BQ1013" i="2"/>
  <c r="BQ967" i="2"/>
  <c r="BQ951" i="2"/>
  <c r="BQ895" i="2"/>
  <c r="BQ867" i="2"/>
  <c r="BQ815" i="2"/>
  <c r="BQ695" i="2"/>
  <c r="BQ667" i="2"/>
  <c r="BS1017" i="2"/>
  <c r="BS989" i="2"/>
  <c r="BS849" i="2"/>
  <c r="BS783" i="2"/>
  <c r="BS711" i="2"/>
  <c r="BS685" i="2"/>
  <c r="BS665" i="2"/>
  <c r="BM1302" i="2"/>
  <c r="BS38" i="2"/>
  <c r="BM687" i="2"/>
  <c r="BM743" i="2"/>
  <c r="BM815" i="2"/>
  <c r="BM833" i="2"/>
  <c r="BM855" i="2"/>
  <c r="BM907" i="2"/>
  <c r="BQ917" i="2"/>
  <c r="BM921" i="2"/>
  <c r="BM941" i="2"/>
  <c r="BM943" i="2"/>
  <c r="BM961" i="2"/>
  <c r="BM965" i="2"/>
  <c r="BM993" i="2"/>
  <c r="BM999" i="2"/>
  <c r="BM691" i="2"/>
  <c r="BM755" i="2"/>
  <c r="BM783" i="2"/>
  <c r="BM857" i="2"/>
  <c r="BM885" i="2"/>
  <c r="BM1005" i="2"/>
  <c r="BM1025" i="2"/>
  <c r="BM1027" i="2"/>
  <c r="BM875" i="2"/>
  <c r="BM711" i="2"/>
  <c r="BQ823" i="2"/>
  <c r="BM823" i="2"/>
  <c r="BM771" i="2"/>
  <c r="BM825" i="2"/>
  <c r="BM935" i="2"/>
  <c r="BM923" i="2"/>
  <c r="BS923" i="2"/>
  <c r="BM925" i="2"/>
  <c r="BS925" i="2"/>
  <c r="BM1051" i="2"/>
  <c r="BM979" i="2"/>
  <c r="BS1266" i="2"/>
  <c r="BQ1027" i="2"/>
  <c r="BQ1019" i="2"/>
  <c r="BQ1003" i="2"/>
  <c r="BQ939" i="2"/>
  <c r="BQ877" i="2"/>
  <c r="BQ775" i="2"/>
  <c r="BQ767" i="2"/>
  <c r="BQ743" i="2"/>
  <c r="BQ719" i="2"/>
  <c r="BQ693" i="2"/>
  <c r="BQ685" i="2"/>
  <c r="BS1047" i="2"/>
  <c r="BS1039" i="2"/>
  <c r="BS1031" i="2"/>
  <c r="BS1023" i="2"/>
  <c r="BS1007" i="2"/>
  <c r="BS999" i="2"/>
  <c r="BS987" i="2"/>
  <c r="BS969" i="2"/>
  <c r="BS961" i="2"/>
  <c r="BS903" i="2"/>
  <c r="BS883" i="2"/>
  <c r="BS875" i="2"/>
  <c r="BS857" i="2"/>
  <c r="BS819" i="2"/>
  <c r="BS789" i="2"/>
  <c r="BS781" i="2"/>
  <c r="BS773" i="2"/>
  <c r="BS765" i="2"/>
  <c r="BS757" i="2"/>
  <c r="BS749" i="2"/>
  <c r="BS741" i="2"/>
  <c r="BS725" i="2"/>
  <c r="BS717" i="2"/>
  <c r="BS709" i="2"/>
  <c r="BS699" i="2"/>
  <c r="BS683" i="2"/>
  <c r="BS671" i="2"/>
  <c r="BS663" i="2"/>
  <c r="D88" i="6"/>
  <c r="A19" i="6"/>
  <c r="B19" i="6" s="1"/>
  <c r="BM1290" i="2"/>
  <c r="BM843" i="2"/>
  <c r="BS1346" i="2"/>
  <c r="BQ793" i="2"/>
  <c r="BQ795" i="2"/>
  <c r="BQ799" i="2"/>
  <c r="BS873" i="2"/>
  <c r="BS887" i="2"/>
  <c r="BS891" i="2"/>
  <c r="BS899" i="2"/>
  <c r="BS901" i="2"/>
  <c r="BQ975" i="2"/>
  <c r="BQ1433" i="2"/>
  <c r="I67" i="6"/>
  <c r="G165" i="6"/>
  <c r="G25" i="6"/>
  <c r="BS1282" i="2"/>
  <c r="BM1286" i="2"/>
  <c r="BS1284" i="2"/>
  <c r="BM1288" i="2"/>
  <c r="BS1288" i="2"/>
  <c r="BS1290" i="2"/>
  <c r="BM1344" i="2"/>
  <c r="BS1115" i="2"/>
  <c r="BS1117" i="2"/>
  <c r="BS1119" i="2"/>
  <c r="BM1121" i="2"/>
  <c r="BM1123" i="2"/>
  <c r="BS791" i="2"/>
  <c r="BM841" i="2"/>
  <c r="BQ841" i="2"/>
  <c r="BQ843" i="2"/>
  <c r="BQ839" i="2"/>
  <c r="BQ973" i="2"/>
  <c r="BS795" i="2"/>
  <c r="BS797" i="2"/>
  <c r="BM799" i="2"/>
  <c r="BS799" i="2"/>
  <c r="BS861" i="2"/>
  <c r="BM863" i="2"/>
  <c r="BQ863" i="2"/>
  <c r="BQ865" i="2"/>
  <c r="BM871" i="2"/>
  <c r="BM887" i="2"/>
  <c r="BS975" i="2"/>
  <c r="BM518" i="2"/>
  <c r="BM526" i="2"/>
  <c r="BM1383" i="2"/>
  <c r="BJ1314" i="2"/>
  <c r="BR120" i="2"/>
  <c r="BQ1308" i="2"/>
  <c r="BJ544" i="2"/>
  <c r="BQ1437" i="2"/>
  <c r="BM803" i="2"/>
  <c r="BQ803" i="2"/>
  <c r="BQ805" i="2"/>
  <c r="P1500" i="2"/>
  <c r="P1501" i="2" s="1"/>
  <c r="AT1500" i="2"/>
  <c r="AT1501" i="2" s="1"/>
  <c r="AV1500" i="2"/>
  <c r="AV1501" i="2" s="1"/>
  <c r="M1500" i="2"/>
  <c r="M1501" i="2" s="1"/>
  <c r="AW1500" i="2"/>
  <c r="AW1501" i="2" s="1"/>
  <c r="AE1500" i="2"/>
  <c r="AE1501" i="2" s="1"/>
  <c r="N1500" i="2"/>
  <c r="N1501" i="2" s="1"/>
  <c r="AD1508" i="2"/>
  <c r="AD1509" i="2" s="1"/>
  <c r="T1508" i="2"/>
  <c r="T1509" i="2" s="1"/>
  <c r="AB1508" i="2"/>
  <c r="AB1509" i="2" s="1"/>
  <c r="AI1508" i="2"/>
  <c r="AI1509" i="2" s="1"/>
  <c r="AO1508" i="2"/>
  <c r="AO1509" i="2" s="1"/>
  <c r="BM630" i="2"/>
  <c r="I46" i="6"/>
  <c r="G116" i="6"/>
  <c r="BQ1286" i="2"/>
  <c r="BM1292" i="2"/>
  <c r="BQ1292" i="2"/>
  <c r="BQ1111" i="2"/>
  <c r="BS851" i="2"/>
  <c r="BQ971" i="2"/>
  <c r="BQ1276" i="2"/>
  <c r="BQ821" i="2"/>
  <c r="BM795" i="2"/>
  <c r="BS863" i="2"/>
  <c r="BS865" i="2"/>
  <c r="BQ871" i="2"/>
  <c r="BM1308" i="2"/>
  <c r="BS1308" i="2"/>
  <c r="BQ1312" i="2"/>
  <c r="BQ1314" i="2"/>
  <c r="BM1431" i="2"/>
  <c r="BM1439" i="2"/>
  <c r="BM845" i="2"/>
  <c r="BQ845" i="2"/>
  <c r="BQ945" i="2"/>
  <c r="BS803" i="2"/>
  <c r="BM1326" i="2"/>
  <c r="AQ1500" i="2"/>
  <c r="AQ1501" i="2" s="1"/>
  <c r="K1500" i="2"/>
  <c r="AK1500" i="2"/>
  <c r="AK1501" i="2" s="1"/>
  <c r="AN1500" i="2"/>
  <c r="AN1501" i="2" s="1"/>
  <c r="AP1500" i="2"/>
  <c r="AP1501" i="2" s="1"/>
  <c r="AS1500" i="2"/>
  <c r="AS1501" i="2" s="1"/>
  <c r="AA1500" i="2"/>
  <c r="AA1501" i="2" s="1"/>
  <c r="M1508" i="2"/>
  <c r="M1509" i="2" s="1"/>
  <c r="K1508" i="2"/>
  <c r="S1508" i="2"/>
  <c r="S1509" i="2" s="1"/>
  <c r="AW1508" i="2"/>
  <c r="AW1509" i="2" s="1"/>
  <c r="AA1508" i="2"/>
  <c r="AA1509" i="2" s="1"/>
  <c r="V1508" i="2"/>
  <c r="V1509" i="2" s="1"/>
  <c r="F137" i="6"/>
  <c r="BS1286" i="2"/>
  <c r="BS1292" i="2"/>
  <c r="BQ524" i="2"/>
  <c r="BM1324" i="2"/>
  <c r="BM1109" i="2"/>
  <c r="BS1111" i="2"/>
  <c r="BM1115" i="2"/>
  <c r="BM971" i="2"/>
  <c r="BS971" i="2"/>
  <c r="BM981" i="2"/>
  <c r="BS821" i="2"/>
  <c r="BQ1346" i="2"/>
  <c r="BJ793" i="2"/>
  <c r="BM797" i="2"/>
  <c r="BM865" i="2"/>
  <c r="BS871" i="2"/>
  <c r="BQ887" i="2"/>
  <c r="BQ891" i="2"/>
  <c r="BQ899" i="2"/>
  <c r="BM542" i="2"/>
  <c r="BS628" i="2"/>
  <c r="BS1107" i="2"/>
  <c r="BM1312" i="2"/>
  <c r="BS1310" i="2"/>
  <c r="BS1314" i="2"/>
  <c r="BM538" i="2"/>
  <c r="BS1435" i="2"/>
  <c r="BM1429" i="2"/>
  <c r="BJ945" i="2"/>
  <c r="BS945" i="2"/>
  <c r="BQ801" i="2"/>
  <c r="AG1500" i="2"/>
  <c r="AG1501" i="2" s="1"/>
  <c r="G1500" i="2"/>
  <c r="G1501" i="2" s="1"/>
  <c r="BJ1501" i="2" s="1"/>
  <c r="X1500" i="2"/>
  <c r="X1501" i="2" s="1"/>
  <c r="AD1500" i="2"/>
  <c r="AD1501" i="2" s="1"/>
  <c r="AB1500" i="2"/>
  <c r="AB1501" i="2" s="1"/>
  <c r="AO1500" i="2"/>
  <c r="AO1501" i="2" s="1"/>
  <c r="V1500" i="2"/>
  <c r="V1501" i="2" s="1"/>
  <c r="AU1508" i="2"/>
  <c r="AU1509" i="2" s="1"/>
  <c r="G1508" i="2"/>
  <c r="G1509" i="2" s="1"/>
  <c r="AE1508" i="2"/>
  <c r="AE1509" i="2" s="1"/>
  <c r="B186" i="6"/>
  <c r="G1404" i="2"/>
  <c r="BJ1404" i="2" s="1"/>
  <c r="T24" i="6"/>
  <c r="Y24" i="6" s="1"/>
  <c r="AN24" i="6" s="1"/>
  <c r="AD24" i="6"/>
  <c r="AH24" i="6" s="1"/>
  <c r="AD3" i="6"/>
  <c r="AH3" i="6" s="1"/>
  <c r="T3" i="6"/>
  <c r="U3" i="6" s="1"/>
  <c r="V3" i="6" s="1"/>
  <c r="BN710" i="2"/>
  <c r="BO710" i="2" s="1"/>
  <c r="BN726" i="2"/>
  <c r="BO726" i="2" s="1"/>
  <c r="BN774" i="2"/>
  <c r="BO774" i="2" s="1"/>
  <c r="BS518" i="2"/>
  <c r="BN1307" i="2"/>
  <c r="BO1307" i="2" s="1"/>
  <c r="X1502" i="2"/>
  <c r="X1503" i="2" s="1"/>
  <c r="AN1504" i="2"/>
  <c r="AN1505" i="2" s="1"/>
  <c r="G1504" i="2"/>
  <c r="G1505" i="2" s="1"/>
  <c r="BJ1505" i="2" s="1"/>
  <c r="N1504" i="2"/>
  <c r="N1505" i="2" s="1"/>
  <c r="B116" i="6"/>
  <c r="BN864" i="2"/>
  <c r="BO864" i="2" s="1"/>
  <c r="BN802" i="2"/>
  <c r="BO802" i="2" s="1"/>
  <c r="AP1504" i="2"/>
  <c r="AP1505" i="2" s="1"/>
  <c r="AD1504" i="2"/>
  <c r="AD1505" i="2" s="1"/>
  <c r="AS1504" i="2"/>
  <c r="AS1505" i="2" s="1"/>
  <c r="AX1504" i="2"/>
  <c r="AX1505" i="2" s="1"/>
  <c r="AN582" i="2"/>
  <c r="BN582" i="2" s="1"/>
  <c r="BO582" i="2" s="1"/>
  <c r="BN581" i="2"/>
  <c r="BO581" i="2" s="1"/>
  <c r="B115" i="6"/>
  <c r="BN740" i="2"/>
  <c r="BO740" i="2" s="1"/>
  <c r="BN780" i="2"/>
  <c r="BO780" i="2" s="1"/>
  <c r="BN1421" i="2"/>
  <c r="BO1421" i="2" s="1"/>
  <c r="AD60" i="6"/>
  <c r="AH60" i="6" s="1"/>
  <c r="BN507" i="2"/>
  <c r="BO507" i="2" s="1"/>
  <c r="BN842" i="2"/>
  <c r="BO842" i="2" s="1"/>
  <c r="BQ1123" i="2"/>
  <c r="BS1338" i="2"/>
  <c r="K1502" i="2"/>
  <c r="K1503" i="2" s="1"/>
  <c r="BR1503" i="2" s="1"/>
  <c r="O1504" i="2"/>
  <c r="O1505" i="2" s="1"/>
  <c r="T1504" i="2"/>
  <c r="T1505" i="2" s="1"/>
  <c r="T101" i="6"/>
  <c r="U101" i="6" s="1"/>
  <c r="V101" i="6" s="1"/>
  <c r="AD101" i="6"/>
  <c r="AH101" i="6" s="1"/>
  <c r="K384" i="2"/>
  <c r="BR384" i="2" s="1"/>
  <c r="BR383" i="2"/>
  <c r="BS383" i="2" s="1"/>
  <c r="AE17" i="6"/>
  <c r="BM36" i="2"/>
  <c r="BN998" i="2"/>
  <c r="BO998" i="2" s="1"/>
  <c r="T38" i="6"/>
  <c r="Y38" i="6" s="1"/>
  <c r="AN38" i="6" s="1"/>
  <c r="BQ851" i="2"/>
  <c r="BN944" i="2"/>
  <c r="BO944" i="2" s="1"/>
  <c r="BQ977" i="2"/>
  <c r="AG1506" i="2"/>
  <c r="AG1507" i="2" s="1"/>
  <c r="G1506" i="2"/>
  <c r="G1507" i="2" s="1"/>
  <c r="BJ1507" i="2" s="1"/>
  <c r="AX1506" i="2"/>
  <c r="AX1507" i="2" s="1"/>
  <c r="AB1506" i="2"/>
  <c r="AB1507" i="2" s="1"/>
  <c r="AR1506" i="2"/>
  <c r="AR1507" i="2" s="1"/>
  <c r="Z1506" i="2"/>
  <c r="Z1507" i="2" s="1"/>
  <c r="AO1506" i="2"/>
  <c r="AO1507" i="2" s="1"/>
  <c r="H1512" i="2"/>
  <c r="G384" i="2"/>
  <c r="BM383" i="2"/>
  <c r="J384" i="2"/>
  <c r="BP384" i="2" s="1"/>
  <c r="BP383" i="2"/>
  <c r="BQ383" i="2" s="1"/>
  <c r="K1414" i="2"/>
  <c r="BR1414" i="2" s="1"/>
  <c r="K1408" i="2"/>
  <c r="BR1408" i="2" s="1"/>
  <c r="I23" i="2"/>
  <c r="BN690" i="2"/>
  <c r="BO690" i="2" s="1"/>
  <c r="BN724" i="2"/>
  <c r="BO724" i="2" s="1"/>
  <c r="BN912" i="2"/>
  <c r="BO912" i="2" s="1"/>
  <c r="BN950" i="2"/>
  <c r="BO950" i="2" s="1"/>
  <c r="T185" i="6"/>
  <c r="Y185" i="6" s="1"/>
  <c r="AN185" i="6" s="1"/>
  <c r="BN471" i="2"/>
  <c r="BO471" i="2" s="1"/>
  <c r="Y1506" i="2"/>
  <c r="Y1507" i="2" s="1"/>
  <c r="AS1506" i="2"/>
  <c r="AS1507" i="2" s="1"/>
  <c r="AT1506" i="2"/>
  <c r="AT1507" i="2" s="1"/>
  <c r="S1506" i="2"/>
  <c r="S1507" i="2" s="1"/>
  <c r="AN1506" i="2"/>
  <c r="AN1507" i="2" s="1"/>
  <c r="Q1506" i="2"/>
  <c r="Q1507" i="2" s="1"/>
  <c r="AE1506" i="2"/>
  <c r="AE1507" i="2" s="1"/>
  <c r="I1512" i="2"/>
  <c r="B59" i="6"/>
  <c r="G25" i="2"/>
  <c r="BJ25" i="2" s="1"/>
  <c r="I1422" i="2"/>
  <c r="BN1012" i="2"/>
  <c r="BO1012" i="2" s="1"/>
  <c r="BN1054" i="2"/>
  <c r="BO1054" i="2" s="1"/>
  <c r="T73" i="6"/>
  <c r="BN1432" i="2"/>
  <c r="BO1432" i="2" s="1"/>
  <c r="AQ1506" i="2"/>
  <c r="AQ1507" i="2" s="1"/>
  <c r="T1506" i="2"/>
  <c r="T1507" i="2" s="1"/>
  <c r="AI1506" i="2"/>
  <c r="AI1507" i="2" s="1"/>
  <c r="AK1506" i="2"/>
  <c r="AK1507" i="2" s="1"/>
  <c r="O1506" i="2"/>
  <c r="O1507" i="2" s="1"/>
  <c r="AH1506" i="2"/>
  <c r="AH1507" i="2" s="1"/>
  <c r="M1506" i="2"/>
  <c r="M1507" i="2" s="1"/>
  <c r="R1506" i="2"/>
  <c r="R1507" i="2" s="1"/>
  <c r="N1512" i="2"/>
  <c r="N1513" i="2" s="1"/>
  <c r="J1512" i="2"/>
  <c r="I384" i="2"/>
  <c r="BS1029" i="2"/>
  <c r="BS763" i="2"/>
  <c r="BS771" i="2"/>
  <c r="BQ955" i="2"/>
  <c r="BN976" i="2"/>
  <c r="BO976" i="2" s="1"/>
  <c r="BS689" i="2"/>
  <c r="U87" i="6"/>
  <c r="V87" i="6" s="1"/>
  <c r="BS1013" i="2"/>
  <c r="BS1021" i="2"/>
  <c r="BQ709" i="2"/>
  <c r="BS835" i="2"/>
  <c r="BQ837" i="2"/>
  <c r="BS967" i="2"/>
  <c r="BS697" i="2"/>
  <c r="BQ883" i="2"/>
  <c r="BQ829" i="2"/>
  <c r="K536" i="2"/>
  <c r="BR536" i="2" s="1"/>
  <c r="BR535" i="2"/>
  <c r="BS535" i="2" s="1"/>
  <c r="G536" i="2"/>
  <c r="BM535" i="2"/>
  <c r="J534" i="2"/>
  <c r="BP534" i="2" s="1"/>
  <c r="BP533" i="2"/>
  <c r="BQ533" i="2" s="1"/>
  <c r="J536" i="2"/>
  <c r="BP536" i="2" s="1"/>
  <c r="BP535" i="2"/>
  <c r="BQ535" i="2" s="1"/>
  <c r="I536" i="2"/>
  <c r="BR533" i="2"/>
  <c r="BS533" i="2" s="1"/>
  <c r="K534" i="2"/>
  <c r="BR534" i="2" s="1"/>
  <c r="G534" i="2"/>
  <c r="BM533" i="2"/>
  <c r="K336" i="2"/>
  <c r="BR336" i="2" s="1"/>
  <c r="BR335" i="2"/>
  <c r="BS335" i="2" s="1"/>
  <c r="AD59" i="6"/>
  <c r="AE59" i="6" s="1"/>
  <c r="T59" i="6"/>
  <c r="U59" i="6" s="1"/>
  <c r="V59" i="6" s="1"/>
  <c r="AD115" i="6"/>
  <c r="AE115" i="6" s="1"/>
  <c r="T115" i="6"/>
  <c r="U115" i="6" s="1"/>
  <c r="V115" i="6" s="1"/>
  <c r="H25" i="2"/>
  <c r="BN29" i="2"/>
  <c r="BO29" i="2" s="1"/>
  <c r="BN1014" i="2"/>
  <c r="BO1014" i="2" s="1"/>
  <c r="BN1407" i="2"/>
  <c r="BO1407" i="2" s="1"/>
  <c r="BN455" i="2"/>
  <c r="BO455" i="2" s="1"/>
  <c r="BN481" i="2"/>
  <c r="BO481" i="2" s="1"/>
  <c r="BN1269" i="2"/>
  <c r="BO1269" i="2" s="1"/>
  <c r="BN543" i="2"/>
  <c r="BO543" i="2" s="1"/>
  <c r="O1516" i="2"/>
  <c r="G338" i="2"/>
  <c r="BM337" i="2"/>
  <c r="J7" i="2"/>
  <c r="BP7" i="2" s="1"/>
  <c r="H1418" i="2"/>
  <c r="I27" i="2"/>
  <c r="AE157" i="6"/>
  <c r="BN1287" i="2"/>
  <c r="BO1287" i="2" s="1"/>
  <c r="BN539" i="2"/>
  <c r="BO539" i="2" s="1"/>
  <c r="BN1323" i="2"/>
  <c r="BO1323" i="2" s="1"/>
  <c r="BN1339" i="2"/>
  <c r="BO1339" i="2" s="1"/>
  <c r="BN794" i="2"/>
  <c r="BO794" i="2" s="1"/>
  <c r="BN862" i="2"/>
  <c r="BO862" i="2" s="1"/>
  <c r="AG1516" i="2"/>
  <c r="J336" i="2"/>
  <c r="BP336" i="2" s="1"/>
  <c r="BP335" i="2"/>
  <c r="BQ335" i="2" s="1"/>
  <c r="AH108" i="6"/>
  <c r="BN1078" i="2"/>
  <c r="BO1078" i="2" s="1"/>
  <c r="BN1082" i="2"/>
  <c r="BO1082" i="2" s="1"/>
  <c r="BN461" i="2"/>
  <c r="BO461" i="2" s="1"/>
  <c r="BQ1344" i="2"/>
  <c r="BN1275" i="2"/>
  <c r="BO1275" i="2" s="1"/>
  <c r="BN1428" i="2"/>
  <c r="BO1428" i="2" s="1"/>
  <c r="I338" i="2"/>
  <c r="BQ761" i="2"/>
  <c r="B4" i="6"/>
  <c r="BN6" i="2"/>
  <c r="BO6" i="2" s="1"/>
  <c r="BT607" i="2" s="1"/>
  <c r="BN12" i="2"/>
  <c r="BO12" i="2" s="1"/>
  <c r="AC1506" i="2"/>
  <c r="AC1507" i="2" s="1"/>
  <c r="K1506" i="2"/>
  <c r="BR1506" i="2" s="1"/>
  <c r="V1506" i="2"/>
  <c r="V1507" i="2" s="1"/>
  <c r="AP1506" i="2"/>
  <c r="AP1507" i="2" s="1"/>
  <c r="X1506" i="2"/>
  <c r="X1507" i="2" s="1"/>
  <c r="J1506" i="2"/>
  <c r="U1506" i="2"/>
  <c r="U1507" i="2" s="1"/>
  <c r="H1506" i="2"/>
  <c r="AA1506" i="2"/>
  <c r="AA1507" i="2" s="1"/>
  <c r="K338" i="2"/>
  <c r="BR338" i="2" s="1"/>
  <c r="BR337" i="2"/>
  <c r="BS337" i="2" s="1"/>
  <c r="J338" i="2"/>
  <c r="BP338" i="2" s="1"/>
  <c r="BP337" i="2"/>
  <c r="BQ337" i="2" s="1"/>
  <c r="BM335" i="2"/>
  <c r="BQ727" i="2"/>
  <c r="BQ783" i="2"/>
  <c r="BQ831" i="2"/>
  <c r="BQ1051" i="2"/>
  <c r="BQ849" i="2"/>
  <c r="BN1096" i="2"/>
  <c r="BO1096" i="2" s="1"/>
  <c r="BQ813" i="2"/>
  <c r="BS941" i="2"/>
  <c r="BS951" i="2"/>
  <c r="BQ885" i="2"/>
  <c r="BS661" i="2"/>
  <c r="BS827" i="2"/>
  <c r="BS723" i="2"/>
  <c r="BQ725" i="2"/>
  <c r="BS731" i="2"/>
  <c r="BQ735" i="2"/>
  <c r="BS739" i="2"/>
  <c r="BQ979" i="2"/>
  <c r="B144" i="6"/>
  <c r="K171" i="2"/>
  <c r="BR171" i="2" s="1"/>
  <c r="BR170" i="2"/>
  <c r="BS170" i="2" s="1"/>
  <c r="G171" i="2"/>
  <c r="BM170" i="2"/>
  <c r="J171" i="2"/>
  <c r="BP171" i="2" s="1"/>
  <c r="BP170" i="2"/>
  <c r="BQ170" i="2" s="1"/>
  <c r="I171" i="2"/>
  <c r="BR269" i="2"/>
  <c r="K97" i="2"/>
  <c r="BR97" i="2" s="1"/>
  <c r="E143" i="6"/>
  <c r="G144" i="6"/>
  <c r="F158" i="6"/>
  <c r="H91" i="2"/>
  <c r="I179" i="6"/>
  <c r="I178" i="6"/>
  <c r="G143" i="6"/>
  <c r="F165" i="6"/>
  <c r="F157" i="6"/>
  <c r="I91" i="2"/>
  <c r="J95" i="2"/>
  <c r="BP95" i="2" s="1"/>
  <c r="E136" i="6"/>
  <c r="H83" i="2"/>
  <c r="G115" i="6"/>
  <c r="I77" i="2"/>
  <c r="E74" i="6"/>
  <c r="F73" i="6"/>
  <c r="G55" i="2"/>
  <c r="BJ55" i="2" s="1"/>
  <c r="G24" i="6"/>
  <c r="I51" i="2"/>
  <c r="F67" i="6"/>
  <c r="BP62" i="2"/>
  <c r="H65" i="2"/>
  <c r="E73" i="6"/>
  <c r="F74" i="6"/>
  <c r="BR62" i="2"/>
  <c r="F66" i="6"/>
  <c r="I66" i="6"/>
  <c r="H66" i="6"/>
  <c r="K63" i="2"/>
  <c r="BR63" i="2" s="1"/>
  <c r="I73" i="6"/>
  <c r="H63" i="2"/>
  <c r="K65" i="2"/>
  <c r="BR65" i="2" s="1"/>
  <c r="H67" i="6"/>
  <c r="E46" i="6"/>
  <c r="E45" i="6"/>
  <c r="I45" i="6"/>
  <c r="BR56" i="2"/>
  <c r="AH122" i="6"/>
  <c r="BS767" i="2"/>
  <c r="BS1049" i="2"/>
  <c r="U31" i="6"/>
  <c r="V31" i="6" s="1"/>
  <c r="BS1027" i="2"/>
  <c r="BQ825" i="2"/>
  <c r="B18" i="6"/>
  <c r="B39" i="6"/>
  <c r="B38" i="6"/>
  <c r="BQ957" i="2"/>
  <c r="BQ913" i="2"/>
  <c r="BQ1043" i="2"/>
  <c r="BQ1057" i="2"/>
  <c r="BQ1055" i="2"/>
  <c r="B117" i="6"/>
  <c r="BN14" i="2"/>
  <c r="BO14" i="2" s="1"/>
  <c r="BN20" i="2"/>
  <c r="BO20" i="2" s="1"/>
  <c r="BN1088" i="2"/>
  <c r="BO1088" i="2" s="1"/>
  <c r="BQ687" i="2"/>
  <c r="BQ983" i="2"/>
  <c r="BQ985" i="2"/>
  <c r="BQ991" i="2"/>
  <c r="BQ665" i="2"/>
  <c r="BQ759" i="2"/>
  <c r="BQ711" i="2"/>
  <c r="BS823" i="2"/>
  <c r="BQ1011" i="2"/>
  <c r="BQ1035" i="2"/>
  <c r="BN1249" i="2"/>
  <c r="BO1249" i="2" s="1"/>
  <c r="BN33" i="2"/>
  <c r="BO33" i="2" s="1"/>
  <c r="BN868" i="2"/>
  <c r="BO868" i="2" s="1"/>
  <c r="AD123" i="6"/>
  <c r="AH123" i="6" s="1"/>
  <c r="T123" i="6"/>
  <c r="Y123" i="6" s="1"/>
  <c r="AN123" i="6" s="1"/>
  <c r="BN834" i="2"/>
  <c r="BO834" i="2" s="1"/>
  <c r="BN1415" i="2"/>
  <c r="BO1415" i="2" s="1"/>
  <c r="Y60" i="6"/>
  <c r="AN60" i="6" s="1"/>
  <c r="BN475" i="2"/>
  <c r="BO475" i="2" s="1"/>
  <c r="BN1060" i="2"/>
  <c r="BO1060" i="2" s="1"/>
  <c r="BN521" i="2"/>
  <c r="BO521" i="2" s="1"/>
  <c r="BN1112" i="2"/>
  <c r="BO1112" i="2" s="1"/>
  <c r="BS1113" i="2"/>
  <c r="BQ1117" i="2"/>
  <c r="BN872" i="2"/>
  <c r="BO872" i="2" s="1"/>
  <c r="BN35" i="2"/>
  <c r="BO35" i="2" s="1"/>
  <c r="BN720" i="2"/>
  <c r="BO720" i="2" s="1"/>
  <c r="BN822" i="2"/>
  <c r="BO822" i="2" s="1"/>
  <c r="BN1417" i="2"/>
  <c r="BO1417" i="2" s="1"/>
  <c r="BN1062" i="2"/>
  <c r="BO1062" i="2" s="1"/>
  <c r="BN1068" i="2"/>
  <c r="BO1068" i="2" s="1"/>
  <c r="BN1070" i="2"/>
  <c r="BO1070" i="2" s="1"/>
  <c r="BN1074" i="2"/>
  <c r="BO1074" i="2" s="1"/>
  <c r="BN1084" i="2"/>
  <c r="BO1084" i="2" s="1"/>
  <c r="BN1289" i="2"/>
  <c r="BO1289" i="2" s="1"/>
  <c r="BN1293" i="2"/>
  <c r="BO1293" i="2" s="1"/>
  <c r="BN1345" i="2"/>
  <c r="BO1345" i="2" s="1"/>
  <c r="BN499" i="2"/>
  <c r="BO499" i="2" s="1"/>
  <c r="BN501" i="2"/>
  <c r="BO501" i="2" s="1"/>
  <c r="BN1108" i="2"/>
  <c r="BO1108" i="2" s="1"/>
  <c r="BN1116" i="2"/>
  <c r="BO1116" i="2" s="1"/>
  <c r="BN1120" i="2"/>
  <c r="BO1120" i="2" s="1"/>
  <c r="BN972" i="2"/>
  <c r="BO972" i="2" s="1"/>
  <c r="BS793" i="2"/>
  <c r="BN798" i="2"/>
  <c r="BO798" i="2" s="1"/>
  <c r="BN541" i="2"/>
  <c r="BO541" i="2" s="1"/>
  <c r="BS1312" i="2"/>
  <c r="AU277" i="2"/>
  <c r="AV277" i="2"/>
  <c r="AI277" i="2"/>
  <c r="X277" i="2"/>
  <c r="AS277" i="2"/>
  <c r="AG277" i="2"/>
  <c r="T277" i="2"/>
  <c r="AW313" i="2"/>
  <c r="AQ313" i="2"/>
  <c r="AK313" i="2"/>
  <c r="AE313" i="2"/>
  <c r="AT313" i="2"/>
  <c r="AL313" i="2"/>
  <c r="AC313" i="2"/>
  <c r="V313" i="2"/>
  <c r="Q313" i="2"/>
  <c r="AX313" i="2"/>
  <c r="AP313" i="2"/>
  <c r="AG313" i="2"/>
  <c r="AA313" i="2"/>
  <c r="S313" i="2"/>
  <c r="M313" i="2"/>
  <c r="AU313" i="2"/>
  <c r="AO313" i="2"/>
  <c r="AF313" i="2"/>
  <c r="X313" i="2"/>
  <c r="R313" i="2"/>
  <c r="BN1311" i="2"/>
  <c r="BO1311" i="2" s="1"/>
  <c r="AX1510" i="2"/>
  <c r="AX1511" i="2" s="1"/>
  <c r="AB1510" i="2"/>
  <c r="AB1511" i="2" s="1"/>
  <c r="AW1510" i="2"/>
  <c r="AW1511" i="2" s="1"/>
  <c r="I1510" i="2"/>
  <c r="I1511" i="2" s="1"/>
  <c r="M1510" i="2"/>
  <c r="M1511" i="2" s="1"/>
  <c r="T1510" i="2"/>
  <c r="T1511" i="2" s="1"/>
  <c r="BN4" i="2"/>
  <c r="BO4" i="2" s="1"/>
  <c r="K54" i="2"/>
  <c r="J86" i="2"/>
  <c r="J313" i="2"/>
  <c r="G80" i="2"/>
  <c r="H60" i="2"/>
  <c r="G277" i="2"/>
  <c r="K46" i="2"/>
  <c r="K86" i="2"/>
  <c r="K313" i="2"/>
  <c r="X44" i="2"/>
  <c r="M46" i="2"/>
  <c r="R46" i="2"/>
  <c r="V46" i="2"/>
  <c r="AB46" i="2"/>
  <c r="AF46" i="2"/>
  <c r="AK46" i="2"/>
  <c r="AP46" i="2"/>
  <c r="AT46" i="2"/>
  <c r="AX46" i="2"/>
  <c r="AQ52" i="2"/>
  <c r="P54" i="2"/>
  <c r="T54" i="2"/>
  <c r="Z54" i="2"/>
  <c r="AD54" i="2"/>
  <c r="AH54" i="2"/>
  <c r="AN54" i="2"/>
  <c r="AR54" i="2"/>
  <c r="AV54" i="2"/>
  <c r="X60" i="2"/>
  <c r="M62" i="2"/>
  <c r="R62" i="2"/>
  <c r="V62" i="2"/>
  <c r="AB62" i="2"/>
  <c r="AF62" i="2"/>
  <c r="AK62" i="2"/>
  <c r="AP62" i="2"/>
  <c r="AT62" i="2"/>
  <c r="AX62" i="2"/>
  <c r="AG70" i="2"/>
  <c r="M72" i="2"/>
  <c r="V72" i="2"/>
  <c r="AF72" i="2"/>
  <c r="AP72" i="2"/>
  <c r="AX72" i="2"/>
  <c r="T78" i="2"/>
  <c r="AT78" i="2"/>
  <c r="S80" i="2"/>
  <c r="AF80" i="2"/>
  <c r="AR80" i="2"/>
  <c r="AG86" i="2"/>
  <c r="AV88" i="2"/>
  <c r="AT88" i="2"/>
  <c r="X92" i="2"/>
  <c r="AW252" i="2"/>
  <c r="AX252" i="2"/>
  <c r="AR252" i="2"/>
  <c r="AL252" i="2"/>
  <c r="AF252" i="2"/>
  <c r="Z252" i="2"/>
  <c r="S252" i="2"/>
  <c r="M252" i="2"/>
  <c r="AU254" i="2"/>
  <c r="AP254" i="2"/>
  <c r="V254" i="2"/>
  <c r="M257" i="2"/>
  <c r="X257" i="2"/>
  <c r="AL257" i="2"/>
  <c r="AW259" i="2"/>
  <c r="AX259" i="2"/>
  <c r="AR259" i="2"/>
  <c r="AL259" i="2"/>
  <c r="AF259" i="2"/>
  <c r="Z259" i="2"/>
  <c r="S259" i="2"/>
  <c r="M259" i="2"/>
  <c r="AR265" i="2"/>
  <c r="S265" i="2"/>
  <c r="R271" i="2"/>
  <c r="AD277" i="2"/>
  <c r="AV281" i="2"/>
  <c r="AW281" i="2"/>
  <c r="AL281" i="2"/>
  <c r="AA281" i="2"/>
  <c r="Q281" i="2"/>
  <c r="AS281" i="2"/>
  <c r="AI281" i="2"/>
  <c r="Z281" i="2"/>
  <c r="AB313" i="2"/>
  <c r="BN970" i="2"/>
  <c r="BO970" i="2" s="1"/>
  <c r="BN517" i="2"/>
  <c r="BO517" i="2" s="1"/>
  <c r="BQ518" i="2"/>
  <c r="BQ1107" i="2"/>
  <c r="BN1434" i="2"/>
  <c r="BO1434" i="2" s="1"/>
  <c r="AT1510" i="2"/>
  <c r="AT1511" i="2" s="1"/>
  <c r="X1510" i="2"/>
  <c r="X1511" i="2" s="1"/>
  <c r="AO1510" i="2"/>
  <c r="AO1511" i="2" s="1"/>
  <c r="AR1510" i="2"/>
  <c r="AR1511" i="2" s="1"/>
  <c r="Z1510" i="2"/>
  <c r="Z1511" i="2" s="1"/>
  <c r="AU1510" i="2"/>
  <c r="AU1511" i="2" s="1"/>
  <c r="AG1510" i="2"/>
  <c r="AG1511" i="2" s="1"/>
  <c r="P1510" i="2"/>
  <c r="P1511" i="2" s="1"/>
  <c r="K80" i="2"/>
  <c r="H44" i="2"/>
  <c r="H54" i="2"/>
  <c r="G86" i="2"/>
  <c r="G313" i="2"/>
  <c r="J80" i="2"/>
  <c r="J60" i="2"/>
  <c r="G70" i="2"/>
  <c r="J54" i="2"/>
  <c r="I313" i="2"/>
  <c r="I86" i="2"/>
  <c r="I54" i="2"/>
  <c r="AG44" i="2"/>
  <c r="Q54" i="2"/>
  <c r="U54" i="2"/>
  <c r="AA54" i="2"/>
  <c r="AE54" i="2"/>
  <c r="AI54" i="2"/>
  <c r="AO54" i="2"/>
  <c r="AS54" i="2"/>
  <c r="AW54" i="2"/>
  <c r="AG60" i="2"/>
  <c r="O70" i="2"/>
  <c r="AN70" i="2"/>
  <c r="T80" i="2"/>
  <c r="AG80" i="2"/>
  <c r="AT80" i="2"/>
  <c r="O86" i="2"/>
  <c r="AN86" i="2"/>
  <c r="AT90" i="2"/>
  <c r="T90" i="2"/>
  <c r="AU92" i="2"/>
  <c r="AP92" i="2"/>
  <c r="V92" i="2"/>
  <c r="AT257" i="2"/>
  <c r="AK257" i="2"/>
  <c r="AB257" i="2"/>
  <c r="R257" i="2"/>
  <c r="AU271" i="2"/>
  <c r="AW271" i="2"/>
  <c r="AK271" i="2"/>
  <c r="X271" i="2"/>
  <c r="AT271" i="2"/>
  <c r="AG271" i="2"/>
  <c r="U271" i="2"/>
  <c r="O277" i="2"/>
  <c r="AN277" i="2"/>
  <c r="AI313" i="2"/>
  <c r="AV250" i="2"/>
  <c r="AU250" i="2"/>
  <c r="AD250" i="2"/>
  <c r="Q250" i="2"/>
  <c r="AI250" i="2"/>
  <c r="O250" i="2"/>
  <c r="AQ250" i="2"/>
  <c r="AA250" i="2"/>
  <c r="AN250" i="2"/>
  <c r="T250" i="2"/>
  <c r="BQ1429" i="2"/>
  <c r="BN804" i="2"/>
  <c r="BO804" i="2" s="1"/>
  <c r="AP1510" i="2"/>
  <c r="AP1511" i="2" s="1"/>
  <c r="S1510" i="2"/>
  <c r="S1511" i="2" s="1"/>
  <c r="V1510" i="2"/>
  <c r="V1511" i="2" s="1"/>
  <c r="AN1510" i="2"/>
  <c r="AN1511" i="2" s="1"/>
  <c r="AC1510" i="2"/>
  <c r="AC1511" i="2" s="1"/>
  <c r="G60" i="2"/>
  <c r="K70" i="2"/>
  <c r="K277" i="2"/>
  <c r="H46" i="2"/>
  <c r="K60" i="2"/>
  <c r="I46" i="2"/>
  <c r="AQ44" i="2"/>
  <c r="P46" i="2"/>
  <c r="T46" i="2"/>
  <c r="Z46" i="2"/>
  <c r="AD46" i="2"/>
  <c r="AH46" i="2"/>
  <c r="AN46" i="2"/>
  <c r="AR46" i="2"/>
  <c r="Q50" i="2"/>
  <c r="U50" i="2"/>
  <c r="AA50" i="2"/>
  <c r="AE50" i="2"/>
  <c r="AI50" i="2"/>
  <c r="AO50" i="2"/>
  <c r="AS50" i="2"/>
  <c r="X52" i="2"/>
  <c r="M54" i="2"/>
  <c r="R54" i="2"/>
  <c r="V54" i="2"/>
  <c r="AB54" i="2"/>
  <c r="AF54" i="2"/>
  <c r="AK54" i="2"/>
  <c r="AP54" i="2"/>
  <c r="AT54" i="2"/>
  <c r="AG56" i="2"/>
  <c r="AQ60" i="2"/>
  <c r="P62" i="2"/>
  <c r="T62" i="2"/>
  <c r="Z62" i="2"/>
  <c r="AD62" i="2"/>
  <c r="AH62" i="2"/>
  <c r="AN62" i="2"/>
  <c r="AR62" i="2"/>
  <c r="S68" i="2"/>
  <c r="AC68" i="2"/>
  <c r="AL68" i="2"/>
  <c r="AU68" i="2"/>
  <c r="T70" i="2"/>
  <c r="R72" i="2"/>
  <c r="AB72" i="2"/>
  <c r="AK72" i="2"/>
  <c r="AT72" i="2"/>
  <c r="O74" i="2"/>
  <c r="M80" i="2"/>
  <c r="Z80" i="2"/>
  <c r="AL80" i="2"/>
  <c r="AX80" i="2"/>
  <c r="T84" i="2"/>
  <c r="AG84" i="2"/>
  <c r="AT84" i="2"/>
  <c r="T86" i="2"/>
  <c r="S88" i="2"/>
  <c r="AF88" i="2"/>
  <c r="AR88" i="2"/>
  <c r="AB90" i="2"/>
  <c r="M92" i="2"/>
  <c r="AG92" i="2"/>
  <c r="V252" i="2"/>
  <c r="AD252" i="2"/>
  <c r="AN252" i="2"/>
  <c r="AU252" i="2"/>
  <c r="S257" i="2"/>
  <c r="AF257" i="2"/>
  <c r="AQ257" i="2"/>
  <c r="AE271" i="2"/>
  <c r="Q277" i="2"/>
  <c r="AQ277" i="2"/>
  <c r="AQ291" i="2"/>
  <c r="AI291" i="2"/>
  <c r="R291" i="2"/>
  <c r="AW291" i="2"/>
  <c r="X291" i="2"/>
  <c r="AP291" i="2"/>
  <c r="S291" i="2"/>
  <c r="O313" i="2"/>
  <c r="AS313" i="2"/>
  <c r="AE297" i="2"/>
  <c r="Q303" i="2"/>
  <c r="V303" i="2"/>
  <c r="AC303" i="2"/>
  <c r="AI303" i="2"/>
  <c r="AP303" i="2"/>
  <c r="AU303" i="2"/>
  <c r="AV98" i="2"/>
  <c r="AQ98" i="2"/>
  <c r="AI98" i="2"/>
  <c r="AD98" i="2"/>
  <c r="X98" i="2"/>
  <c r="Q98" i="2"/>
  <c r="S96" i="2"/>
  <c r="AL94" i="2"/>
  <c r="AR94" i="2"/>
  <c r="AA104" i="2"/>
  <c r="AR104" i="2"/>
  <c r="AK128" i="2"/>
  <c r="R128" i="2"/>
  <c r="R261" i="2"/>
  <c r="AB261" i="2"/>
  <c r="AK261" i="2"/>
  <c r="AT261" i="2"/>
  <c r="P263" i="2"/>
  <c r="Z263" i="2"/>
  <c r="AH263" i="2"/>
  <c r="AN297" i="2"/>
  <c r="R303" i="2"/>
  <c r="X303" i="2"/>
  <c r="AE303" i="2"/>
  <c r="AK303" i="2"/>
  <c r="AQ303" i="2"/>
  <c r="AU98" i="2"/>
  <c r="AO98" i="2"/>
  <c r="AH98" i="2"/>
  <c r="AC98" i="2"/>
  <c r="U98" i="2"/>
  <c r="T100" i="2"/>
  <c r="AG100" i="2"/>
  <c r="AR100" i="2"/>
  <c r="O104" i="2"/>
  <c r="AC104" i="2"/>
  <c r="AW427" i="2"/>
  <c r="AT427" i="2"/>
  <c r="T427" i="2"/>
  <c r="AN427" i="2"/>
  <c r="O427" i="2"/>
  <c r="AG427" i="2"/>
  <c r="AV104" i="2"/>
  <c r="AW104" i="2"/>
  <c r="AO104" i="2"/>
  <c r="AG104" i="2"/>
  <c r="Z104" i="2"/>
  <c r="Q104" i="2"/>
  <c r="AU104" i="2"/>
  <c r="AN104" i="2"/>
  <c r="AE104" i="2"/>
  <c r="U104" i="2"/>
  <c r="P104" i="2"/>
  <c r="AO333" i="2"/>
  <c r="P333" i="2"/>
  <c r="X333" i="2"/>
  <c r="AC333" i="2"/>
  <c r="AX1512" i="2"/>
  <c r="AQ1512" i="2"/>
  <c r="AG1512" i="2"/>
  <c r="X1512" i="2"/>
  <c r="AE94" i="2"/>
  <c r="T104" i="2"/>
  <c r="AL104" i="2"/>
  <c r="AL327" i="2"/>
  <c r="O327" i="2"/>
  <c r="V327" i="2"/>
  <c r="P327" i="2"/>
  <c r="AQ1516" i="2"/>
  <c r="J123" i="2"/>
  <c r="BP123" i="2" s="1"/>
  <c r="BP122" i="2"/>
  <c r="BQ122" i="2" s="1"/>
  <c r="AU315" i="2"/>
  <c r="AT321" i="2"/>
  <c r="AT323" i="2"/>
  <c r="AB323" i="2"/>
  <c r="AH321" i="2"/>
  <c r="AO323" i="2"/>
  <c r="R323" i="2"/>
  <c r="P321" i="2"/>
  <c r="T323" i="2"/>
  <c r="AD323" i="2"/>
  <c r="AF341" i="2"/>
  <c r="AB130" i="2"/>
  <c r="AO130" i="2"/>
  <c r="R130" i="2"/>
  <c r="AD130" i="2"/>
  <c r="AQ130" i="2"/>
  <c r="P130" i="2"/>
  <c r="AE425" i="2"/>
  <c r="AG425" i="2"/>
  <c r="AE120" i="2"/>
  <c r="AG120" i="2"/>
  <c r="P224" i="2"/>
  <c r="U224" i="2"/>
  <c r="AC224" i="2"/>
  <c r="AH224" i="2"/>
  <c r="AO224" i="2"/>
  <c r="AU224" i="2"/>
  <c r="K123" i="2"/>
  <c r="BR123" i="2" s="1"/>
  <c r="BR122" i="2"/>
  <c r="BS122" i="2" s="1"/>
  <c r="AB307" i="2"/>
  <c r="AV307" i="2"/>
  <c r="Q102" i="2"/>
  <c r="AA102" i="2"/>
  <c r="AI102" i="2"/>
  <c r="AS315" i="2"/>
  <c r="T315" i="2"/>
  <c r="X110" i="2"/>
  <c r="AA110" i="2"/>
  <c r="Z110" i="2"/>
  <c r="AC110" i="2"/>
  <c r="AE116" i="2"/>
  <c r="AK321" i="2"/>
  <c r="AP323" i="2"/>
  <c r="S323" i="2"/>
  <c r="U321" i="2"/>
  <c r="AI323" i="2"/>
  <c r="AS321" i="2"/>
  <c r="AU321" i="2"/>
  <c r="AQ323" i="2"/>
  <c r="AR323" i="2"/>
  <c r="AF325" i="2"/>
  <c r="AI325" i="2"/>
  <c r="AH325" i="2"/>
  <c r="AL325" i="2"/>
  <c r="AK114" i="2"/>
  <c r="AW114" i="2"/>
  <c r="AA114" i="2"/>
  <c r="AL114" i="2"/>
  <c r="AD114" i="2"/>
  <c r="Q114" i="2"/>
  <c r="AN106" i="2"/>
  <c r="AT130" i="2"/>
  <c r="S130" i="2"/>
  <c r="AI130" i="2"/>
  <c r="AV130" i="2"/>
  <c r="U130" i="2"/>
  <c r="AL130" i="2"/>
  <c r="AT425" i="2"/>
  <c r="AV425" i="2"/>
  <c r="AV120" i="2"/>
  <c r="AX120" i="2"/>
  <c r="AF339" i="2"/>
  <c r="P339" i="2"/>
  <c r="M339" i="2"/>
  <c r="AF345" i="2"/>
  <c r="U345" i="2"/>
  <c r="M345" i="2"/>
  <c r="Q224" i="2"/>
  <c r="X224" i="2"/>
  <c r="AD224" i="2"/>
  <c r="AI224" i="2"/>
  <c r="AQ224" i="2"/>
  <c r="AV224" i="2"/>
  <c r="X1516" i="2"/>
  <c r="G123" i="2"/>
  <c r="BM122" i="2"/>
  <c r="I123" i="2"/>
  <c r="BQ827" i="2"/>
  <c r="B137" i="6"/>
  <c r="B136" i="6"/>
  <c r="AH39" i="6"/>
  <c r="BS695" i="2"/>
  <c r="BS721" i="2"/>
  <c r="BS729" i="2"/>
  <c r="BQ1047" i="2"/>
  <c r="Y143" i="6"/>
  <c r="AN143" i="6" s="1"/>
  <c r="BS1011" i="2"/>
  <c r="BM34" i="2"/>
  <c r="BM42" i="2"/>
  <c r="BS713" i="2"/>
  <c r="BS777" i="2"/>
  <c r="BS815" i="2"/>
  <c r="BS879" i="2"/>
  <c r="BS991" i="2"/>
  <c r="BS913" i="2"/>
  <c r="B60" i="6"/>
  <c r="BS687" i="2"/>
  <c r="BQ1025" i="2"/>
  <c r="BQ671" i="2"/>
  <c r="BQ749" i="2"/>
  <c r="BQ779" i="2"/>
  <c r="BQ937" i="2"/>
  <c r="BQ699" i="2"/>
  <c r="BQ1033" i="2"/>
  <c r="BQ1049" i="2"/>
  <c r="BQ1001" i="2"/>
  <c r="BS659" i="2"/>
  <c r="BQ903" i="2"/>
  <c r="BS753" i="2"/>
  <c r="BQ683" i="2"/>
  <c r="BS737" i="2"/>
  <c r="BQ927" i="2"/>
  <c r="BS1051" i="2"/>
  <c r="BN24" i="2"/>
  <c r="BO24" i="2" s="1"/>
  <c r="BN8" i="2"/>
  <c r="BO8" i="2" s="1"/>
  <c r="BN16" i="2"/>
  <c r="BO16" i="2" s="1"/>
  <c r="T108" i="6"/>
  <c r="AD67" i="6"/>
  <c r="T67" i="6"/>
  <c r="Y67" i="6" s="1"/>
  <c r="AN67" i="6" s="1"/>
  <c r="AE150" i="6"/>
  <c r="AH150" i="6"/>
  <c r="BN513" i="2"/>
  <c r="BO513" i="2" s="1"/>
  <c r="BN465" i="2"/>
  <c r="BO465" i="2" s="1"/>
  <c r="BN37" i="2"/>
  <c r="BO37" i="2" s="1"/>
  <c r="BN728" i="2"/>
  <c r="BO728" i="2" s="1"/>
  <c r="BN754" i="2"/>
  <c r="BO754" i="2" s="1"/>
  <c r="BN760" i="2"/>
  <c r="BO760" i="2" s="1"/>
  <c r="BN990" i="2"/>
  <c r="BO990" i="2" s="1"/>
  <c r="BN1016" i="2"/>
  <c r="BO1016" i="2" s="1"/>
  <c r="BN1411" i="2"/>
  <c r="BO1411" i="2" s="1"/>
  <c r="AD164" i="6"/>
  <c r="T164" i="6"/>
  <c r="AH192" i="6"/>
  <c r="AE192" i="6"/>
  <c r="T80" i="6"/>
  <c r="U80" i="6" s="1"/>
  <c r="V80" i="6" s="1"/>
  <c r="AD80" i="6"/>
  <c r="B45" i="6"/>
  <c r="BN1267" i="2"/>
  <c r="BO1267" i="2" s="1"/>
  <c r="BN1279" i="2"/>
  <c r="BO1279" i="2" s="1"/>
  <c r="BN1301" i="2"/>
  <c r="BO1301" i="2" s="1"/>
  <c r="BN1305" i="2"/>
  <c r="BO1305" i="2" s="1"/>
  <c r="BN1253" i="2"/>
  <c r="BO1253" i="2" s="1"/>
  <c r="BN1257" i="2"/>
  <c r="BO1257" i="2" s="1"/>
  <c r="BN1263" i="2"/>
  <c r="BO1263" i="2" s="1"/>
  <c r="BN10" i="2"/>
  <c r="BO10" i="2" s="1"/>
  <c r="BN22" i="2"/>
  <c r="BO22" i="2" s="1"/>
  <c r="BN1409" i="2"/>
  <c r="BO1409" i="2" s="1"/>
  <c r="BN1419" i="2"/>
  <c r="BO1419" i="2" s="1"/>
  <c r="AD110" i="6"/>
  <c r="AH110" i="6" s="1"/>
  <c r="BN515" i="2"/>
  <c r="BO515" i="2" s="1"/>
  <c r="BN1291" i="2"/>
  <c r="BO1291" i="2" s="1"/>
  <c r="BN527" i="2"/>
  <c r="BO527" i="2" s="1"/>
  <c r="BQ1288" i="2"/>
  <c r="BN523" i="2"/>
  <c r="BO523" i="2" s="1"/>
  <c r="BN1114" i="2"/>
  <c r="BO1114" i="2" s="1"/>
  <c r="BN1122" i="2"/>
  <c r="BO1122" i="2" s="1"/>
  <c r="BQ981" i="2"/>
  <c r="BN898" i="2"/>
  <c r="BO898" i="2" s="1"/>
  <c r="BN41" i="2"/>
  <c r="BO41" i="2" s="1"/>
  <c r="BN700" i="2"/>
  <c r="BO700" i="2" s="1"/>
  <c r="BN734" i="2"/>
  <c r="BO734" i="2" s="1"/>
  <c r="BN766" i="2"/>
  <c r="BO766" i="2" s="1"/>
  <c r="BN812" i="2"/>
  <c r="BO812" i="2" s="1"/>
  <c r="BN920" i="2"/>
  <c r="BO920" i="2" s="1"/>
  <c r="BN1066" i="2"/>
  <c r="BO1066" i="2" s="1"/>
  <c r="BN1102" i="2"/>
  <c r="BO1102" i="2" s="1"/>
  <c r="BN467" i="2"/>
  <c r="BO467" i="2" s="1"/>
  <c r="BN491" i="2"/>
  <c r="BO491" i="2" s="1"/>
  <c r="BN1283" i="2"/>
  <c r="BO1283" i="2" s="1"/>
  <c r="BN1285" i="2"/>
  <c r="BO1285" i="2" s="1"/>
  <c r="BN2" i="2"/>
  <c r="BO2" i="2" s="1"/>
  <c r="BN18" i="2"/>
  <c r="BO18" i="2" s="1"/>
  <c r="BN31" i="2"/>
  <c r="BO31" i="2" s="1"/>
  <c r="BN662" i="2"/>
  <c r="BO662" i="2" s="1"/>
  <c r="BN670" i="2"/>
  <c r="BO670" i="2" s="1"/>
  <c r="BN698" i="2"/>
  <c r="BO698" i="2" s="1"/>
  <c r="BN732" i="2"/>
  <c r="BO732" i="2" s="1"/>
  <c r="BN764" i="2"/>
  <c r="BO764" i="2" s="1"/>
  <c r="BN966" i="2"/>
  <c r="BO966" i="2" s="1"/>
  <c r="BN1405" i="2"/>
  <c r="BO1405" i="2" s="1"/>
  <c r="BN1413" i="2"/>
  <c r="BO1413" i="2" s="1"/>
  <c r="T157" i="6"/>
  <c r="BN1100" i="2"/>
  <c r="BO1100" i="2" s="1"/>
  <c r="BN503" i="2"/>
  <c r="BO503" i="2" s="1"/>
  <c r="BQ1340" i="2"/>
  <c r="BS1342" i="2"/>
  <c r="BN850" i="2"/>
  <c r="BO850" i="2" s="1"/>
  <c r="BN838" i="2"/>
  <c r="BO838" i="2" s="1"/>
  <c r="BN627" i="2"/>
  <c r="BO627" i="2" s="1"/>
  <c r="BN1271" i="2"/>
  <c r="BO1271" i="2" s="1"/>
  <c r="BS1272" i="2"/>
  <c r="BN792" i="2"/>
  <c r="BO792" i="2" s="1"/>
  <c r="BN860" i="2"/>
  <c r="BO860" i="2" s="1"/>
  <c r="BQ861" i="2"/>
  <c r="BN870" i="2"/>
  <c r="BO870" i="2" s="1"/>
  <c r="BN525" i="2"/>
  <c r="BO525" i="2" s="1"/>
  <c r="BN1313" i="2"/>
  <c r="BO1313" i="2" s="1"/>
  <c r="BQ544" i="2"/>
  <c r="BN1436" i="2"/>
  <c r="BO1436" i="2" s="1"/>
  <c r="BS845" i="2"/>
  <c r="AX1502" i="2"/>
  <c r="AX1503" i="2" s="1"/>
  <c r="AF1504" i="2"/>
  <c r="AF1505" i="2" s="1"/>
  <c r="AV1504" i="2"/>
  <c r="AV1505" i="2" s="1"/>
  <c r="AL1504" i="2"/>
  <c r="AL1505" i="2" s="1"/>
  <c r="AI1504" i="2"/>
  <c r="AI1505" i="2" s="1"/>
  <c r="U1508" i="2"/>
  <c r="U1509" i="2" s="1"/>
  <c r="AC1508" i="2"/>
  <c r="AC1509" i="2" s="1"/>
  <c r="AT1508" i="2"/>
  <c r="AT1509" i="2" s="1"/>
  <c r="J1508" i="2"/>
  <c r="AF1510" i="2"/>
  <c r="AF1511" i="2" s="1"/>
  <c r="AE1510" i="2"/>
  <c r="AE1511" i="2" s="1"/>
  <c r="AV1510" i="2"/>
  <c r="AV1511" i="2" s="1"/>
  <c r="AH1510" i="2"/>
  <c r="AH1511" i="2" s="1"/>
  <c r="U1510" i="2"/>
  <c r="U1511" i="2" s="1"/>
  <c r="H1510" i="2"/>
  <c r="AL1510" i="2"/>
  <c r="AL1511" i="2" s="1"/>
  <c r="AS1508" i="2"/>
  <c r="AS1509" i="2" s="1"/>
  <c r="R1508" i="2"/>
  <c r="R1509" i="2" s="1"/>
  <c r="BN1438" i="2"/>
  <c r="BO1438" i="2" s="1"/>
  <c r="BS973" i="2"/>
  <c r="BN980" i="2"/>
  <c r="BO980" i="2" s="1"/>
  <c r="BN796" i="2"/>
  <c r="BO796" i="2" s="1"/>
  <c r="BN886" i="2"/>
  <c r="BO886" i="2" s="1"/>
  <c r="BN890" i="2"/>
  <c r="BO890" i="2" s="1"/>
  <c r="BN900" i="2"/>
  <c r="BO900" i="2" s="1"/>
  <c r="K1510" i="2"/>
  <c r="K1511" i="2" s="1"/>
  <c r="BR1511" i="2" s="1"/>
  <c r="BN888" i="2"/>
  <c r="BO888" i="2" s="1"/>
  <c r="BN1106" i="2"/>
  <c r="BO1106" i="2" s="1"/>
  <c r="BN1382" i="2"/>
  <c r="BO1382" i="2" s="1"/>
  <c r="BN1309" i="2"/>
  <c r="BO1309" i="2" s="1"/>
  <c r="BQ1310" i="2"/>
  <c r="BN1430" i="2"/>
  <c r="BO1430" i="2" s="1"/>
  <c r="BQ1435" i="2"/>
  <c r="BN844" i="2"/>
  <c r="BO844" i="2" s="1"/>
  <c r="BN800" i="2"/>
  <c r="BO800" i="2" s="1"/>
  <c r="AW66" i="2"/>
  <c r="AS66" i="2"/>
  <c r="AW70" i="2"/>
  <c r="AS70" i="2"/>
  <c r="AO70" i="2"/>
  <c r="AI70" i="2"/>
  <c r="AE70" i="2"/>
  <c r="AA70" i="2"/>
  <c r="U70" i="2"/>
  <c r="Q70" i="2"/>
  <c r="AW74" i="2"/>
  <c r="AS74" i="2"/>
  <c r="AO74" i="2"/>
  <c r="AI74" i="2"/>
  <c r="AE74" i="2"/>
  <c r="AA74" i="2"/>
  <c r="U74" i="2"/>
  <c r="Q74" i="2"/>
  <c r="AW78" i="2"/>
  <c r="AS78" i="2"/>
  <c r="AO78" i="2"/>
  <c r="AI78" i="2"/>
  <c r="AE78" i="2"/>
  <c r="AA78" i="2"/>
  <c r="U78" i="2"/>
  <c r="Q78" i="2"/>
  <c r="AW82" i="2"/>
  <c r="AS82" i="2"/>
  <c r="AO82" i="2"/>
  <c r="AI82" i="2"/>
  <c r="AE82" i="2"/>
  <c r="AA82" i="2"/>
  <c r="U82" i="2"/>
  <c r="Q82" i="2"/>
  <c r="AW86" i="2"/>
  <c r="AS86" i="2"/>
  <c r="AO86" i="2"/>
  <c r="AI86" i="2"/>
  <c r="AE86" i="2"/>
  <c r="AA86" i="2"/>
  <c r="U86" i="2"/>
  <c r="Q86" i="2"/>
  <c r="AW90" i="2"/>
  <c r="AS90" i="2"/>
  <c r="AO90" i="2"/>
  <c r="AI90" i="2"/>
  <c r="AE90" i="2"/>
  <c r="AA90" i="2"/>
  <c r="U90" i="2"/>
  <c r="Q90" i="2"/>
  <c r="AQ453" i="2"/>
  <c r="AE453" i="2"/>
  <c r="S453" i="2"/>
  <c r="AO311" i="2"/>
  <c r="AC311" i="2"/>
  <c r="R311" i="2"/>
  <c r="V343" i="2"/>
  <c r="R343" i="2"/>
  <c r="AO343" i="2"/>
  <c r="X343" i="2"/>
  <c r="T343" i="2"/>
  <c r="AQ343" i="2"/>
  <c r="AK343" i="2"/>
  <c r="Q343" i="2"/>
  <c r="AH343" i="2"/>
  <c r="AA343" i="2"/>
  <c r="AS343" i="2"/>
  <c r="AF343" i="2"/>
  <c r="AC343" i="2"/>
  <c r="AU343" i="2"/>
  <c r="AT343" i="2"/>
  <c r="U343" i="2"/>
  <c r="AN343" i="2"/>
  <c r="AE343" i="2"/>
  <c r="AW343" i="2"/>
  <c r="AP343" i="2"/>
  <c r="AG343" i="2"/>
  <c r="S343" i="2"/>
  <c r="AX343" i="2"/>
  <c r="Z343" i="2"/>
  <c r="AR343" i="2"/>
  <c r="AI343" i="2"/>
  <c r="AB343" i="2"/>
  <c r="O343" i="2"/>
  <c r="M343" i="2"/>
  <c r="P343" i="2"/>
  <c r="AD343" i="2"/>
  <c r="AL343" i="2"/>
  <c r="AV343" i="2"/>
  <c r="J52" i="2"/>
  <c r="I44" i="2"/>
  <c r="I66" i="2"/>
  <c r="I56" i="2"/>
  <c r="R44" i="2"/>
  <c r="AB44" i="2"/>
  <c r="AK44" i="2"/>
  <c r="AT44" i="2"/>
  <c r="R48" i="2"/>
  <c r="AB48" i="2"/>
  <c r="AK48" i="2"/>
  <c r="AT48" i="2"/>
  <c r="R52" i="2"/>
  <c r="AB52" i="2"/>
  <c r="AK52" i="2"/>
  <c r="AT52" i="2"/>
  <c r="R56" i="2"/>
  <c r="AB56" i="2"/>
  <c r="AK56" i="2"/>
  <c r="AT56" i="2"/>
  <c r="R60" i="2"/>
  <c r="AB60" i="2"/>
  <c r="AK60" i="2"/>
  <c r="AT60" i="2"/>
  <c r="R64" i="2"/>
  <c r="AB64" i="2"/>
  <c r="AK64" i="2"/>
  <c r="AT64" i="2"/>
  <c r="M66" i="2"/>
  <c r="R66" i="2"/>
  <c r="V66" i="2"/>
  <c r="AB66" i="2"/>
  <c r="AF66" i="2"/>
  <c r="AK66" i="2"/>
  <c r="AP66" i="2"/>
  <c r="AU66" i="2"/>
  <c r="P70" i="2"/>
  <c r="V70" i="2"/>
  <c r="AC70" i="2"/>
  <c r="AH70" i="2"/>
  <c r="AP70" i="2"/>
  <c r="AU70" i="2"/>
  <c r="P74" i="2"/>
  <c r="V74" i="2"/>
  <c r="AC74" i="2"/>
  <c r="AH74" i="2"/>
  <c r="AP74" i="2"/>
  <c r="AU74" i="2"/>
  <c r="P78" i="2"/>
  <c r="V78" i="2"/>
  <c r="AC78" i="2"/>
  <c r="AH78" i="2"/>
  <c r="AP78" i="2"/>
  <c r="AU78" i="2"/>
  <c r="P82" i="2"/>
  <c r="V82" i="2"/>
  <c r="AC82" i="2"/>
  <c r="AH82" i="2"/>
  <c r="AP82" i="2"/>
  <c r="AU82" i="2"/>
  <c r="P86" i="2"/>
  <c r="V86" i="2"/>
  <c r="AC86" i="2"/>
  <c r="AH86" i="2"/>
  <c r="AP86" i="2"/>
  <c r="AU86" i="2"/>
  <c r="P90" i="2"/>
  <c r="V90" i="2"/>
  <c r="AC90" i="2"/>
  <c r="AH90" i="2"/>
  <c r="AP90" i="2"/>
  <c r="AU90" i="2"/>
  <c r="AI265" i="2"/>
  <c r="AW269" i="2"/>
  <c r="AL269" i="2"/>
  <c r="Z269" i="2"/>
  <c r="AS269" i="2"/>
  <c r="AG269" i="2"/>
  <c r="T269" i="2"/>
  <c r="AR269" i="2"/>
  <c r="AE269" i="2"/>
  <c r="S269" i="2"/>
  <c r="AS289" i="2"/>
  <c r="AA289" i="2"/>
  <c r="P94" i="2"/>
  <c r="AX94" i="2"/>
  <c r="AC94" i="2"/>
  <c r="Z94" i="2"/>
  <c r="AV94" i="2"/>
  <c r="AO94" i="2"/>
  <c r="X94" i="2"/>
  <c r="AT94" i="2"/>
  <c r="AG94" i="2"/>
  <c r="AU94" i="2"/>
  <c r="AD94" i="2"/>
  <c r="V94" i="2"/>
  <c r="AS94" i="2"/>
  <c r="AB94" i="2"/>
  <c r="T94" i="2"/>
  <c r="M94" i="2"/>
  <c r="AN94" i="2"/>
  <c r="AA94" i="2"/>
  <c r="AW94" i="2"/>
  <c r="AK94" i="2"/>
  <c r="J44" i="2"/>
  <c r="K44" i="2"/>
  <c r="H48" i="2"/>
  <c r="J48" i="2"/>
  <c r="G48" i="2"/>
  <c r="H70" i="2"/>
  <c r="S44" i="2"/>
  <c r="AC44" i="2"/>
  <c r="AL44" i="2"/>
  <c r="AU44" i="2"/>
  <c r="S48" i="2"/>
  <c r="AC48" i="2"/>
  <c r="AL48" i="2"/>
  <c r="AU48" i="2"/>
  <c r="S52" i="2"/>
  <c r="AC52" i="2"/>
  <c r="AL52" i="2"/>
  <c r="AU52" i="2"/>
  <c r="S56" i="2"/>
  <c r="AC56" i="2"/>
  <c r="AL56" i="2"/>
  <c r="AU56" i="2"/>
  <c r="S60" i="2"/>
  <c r="AC60" i="2"/>
  <c r="AL60" i="2"/>
  <c r="AU60" i="2"/>
  <c r="S64" i="2"/>
  <c r="AC64" i="2"/>
  <c r="AL64" i="2"/>
  <c r="AU64" i="2"/>
  <c r="O66" i="2"/>
  <c r="S66" i="2"/>
  <c r="X66" i="2"/>
  <c r="AC66" i="2"/>
  <c r="AG66" i="2"/>
  <c r="AL66" i="2"/>
  <c r="AQ66" i="2"/>
  <c r="AV66" i="2"/>
  <c r="R70" i="2"/>
  <c r="X70" i="2"/>
  <c r="AD70" i="2"/>
  <c r="AK70" i="2"/>
  <c r="AQ70" i="2"/>
  <c r="AV70" i="2"/>
  <c r="R74" i="2"/>
  <c r="X74" i="2"/>
  <c r="AD74" i="2"/>
  <c r="AK74" i="2"/>
  <c r="AQ74" i="2"/>
  <c r="AV74" i="2"/>
  <c r="R78" i="2"/>
  <c r="X78" i="2"/>
  <c r="AD78" i="2"/>
  <c r="AK78" i="2"/>
  <c r="AQ78" i="2"/>
  <c r="AV78" i="2"/>
  <c r="R82" i="2"/>
  <c r="X82" i="2"/>
  <c r="AD82" i="2"/>
  <c r="AK82" i="2"/>
  <c r="AQ82" i="2"/>
  <c r="AV82" i="2"/>
  <c r="R86" i="2"/>
  <c r="X86" i="2"/>
  <c r="AD86" i="2"/>
  <c r="AK86" i="2"/>
  <c r="AQ86" i="2"/>
  <c r="AV86" i="2"/>
  <c r="R90" i="2"/>
  <c r="X90" i="2"/>
  <c r="AD90" i="2"/>
  <c r="AK90" i="2"/>
  <c r="AQ90" i="2"/>
  <c r="AV90" i="2"/>
  <c r="AX279" i="2"/>
  <c r="AL279" i="2"/>
  <c r="AA279" i="2"/>
  <c r="M279" i="2"/>
  <c r="AT279" i="2"/>
  <c r="AG279" i="2"/>
  <c r="U279" i="2"/>
  <c r="AS279" i="2"/>
  <c r="AF279" i="2"/>
  <c r="S279" i="2"/>
  <c r="AW299" i="2"/>
  <c r="AK299" i="2"/>
  <c r="AB299" i="2"/>
  <c r="Q299" i="2"/>
  <c r="AT299" i="2"/>
  <c r="AI299" i="2"/>
  <c r="X299" i="2"/>
  <c r="AQ299" i="2"/>
  <c r="AG299" i="2"/>
  <c r="U299" i="2"/>
  <c r="AO329" i="2"/>
  <c r="AG329" i="2"/>
  <c r="Z329" i="2"/>
  <c r="AR329" i="2"/>
  <c r="X329" i="2"/>
  <c r="AP329" i="2"/>
  <c r="AA329" i="2"/>
  <c r="AL329" i="2"/>
  <c r="R329" i="2"/>
  <c r="AE329" i="2"/>
  <c r="P329" i="2"/>
  <c r="AQ329" i="2"/>
  <c r="Q329" i="2"/>
  <c r="AH329" i="2"/>
  <c r="O329" i="2"/>
  <c r="AF329" i="2"/>
  <c r="AN329" i="2"/>
  <c r="AK329" i="2"/>
  <c r="V329" i="2"/>
  <c r="T329" i="2"/>
  <c r="M329" i="2"/>
  <c r="AV329" i="2"/>
  <c r="AT329" i="2"/>
  <c r="AW329" i="2"/>
  <c r="U329" i="2"/>
  <c r="S329" i="2"/>
  <c r="G44" i="2"/>
  <c r="I60" i="2"/>
  <c r="M44" i="2"/>
  <c r="V44" i="2"/>
  <c r="AF44" i="2"/>
  <c r="AP44" i="2"/>
  <c r="AX44" i="2"/>
  <c r="M48" i="2"/>
  <c r="V48" i="2"/>
  <c r="AF48" i="2"/>
  <c r="AP48" i="2"/>
  <c r="AX48" i="2"/>
  <c r="M52" i="2"/>
  <c r="V52" i="2"/>
  <c r="AF52" i="2"/>
  <c r="AP52" i="2"/>
  <c r="AX52" i="2"/>
  <c r="M56" i="2"/>
  <c r="V56" i="2"/>
  <c r="AF56" i="2"/>
  <c r="AP56" i="2"/>
  <c r="AX56" i="2"/>
  <c r="M60" i="2"/>
  <c r="V60" i="2"/>
  <c r="AF60" i="2"/>
  <c r="AP60" i="2"/>
  <c r="AX60" i="2"/>
  <c r="M64" i="2"/>
  <c r="V64" i="2"/>
  <c r="AF64" i="2"/>
  <c r="AP64" i="2"/>
  <c r="AX64" i="2"/>
  <c r="P66" i="2"/>
  <c r="T66" i="2"/>
  <c r="Z66" i="2"/>
  <c r="AD66" i="2"/>
  <c r="AH66" i="2"/>
  <c r="AN66" i="2"/>
  <c r="AR66" i="2"/>
  <c r="AX66" i="2"/>
  <c r="M70" i="2"/>
  <c r="S70" i="2"/>
  <c r="Z70" i="2"/>
  <c r="AF70" i="2"/>
  <c r="AL70" i="2"/>
  <c r="AR70" i="2"/>
  <c r="AX70" i="2"/>
  <c r="M74" i="2"/>
  <c r="S74" i="2"/>
  <c r="Z74" i="2"/>
  <c r="AF74" i="2"/>
  <c r="AL74" i="2"/>
  <c r="AR74" i="2"/>
  <c r="AX74" i="2"/>
  <c r="M78" i="2"/>
  <c r="S78" i="2"/>
  <c r="Z78" i="2"/>
  <c r="AF78" i="2"/>
  <c r="AL78" i="2"/>
  <c r="AR78" i="2"/>
  <c r="AX78" i="2"/>
  <c r="M82" i="2"/>
  <c r="S82" i="2"/>
  <c r="Z82" i="2"/>
  <c r="AF82" i="2"/>
  <c r="AL82" i="2"/>
  <c r="AR82" i="2"/>
  <c r="AX82" i="2"/>
  <c r="M86" i="2"/>
  <c r="S86" i="2"/>
  <c r="Z86" i="2"/>
  <c r="AF86" i="2"/>
  <c r="AL86" i="2"/>
  <c r="AR86" i="2"/>
  <c r="AX86" i="2"/>
  <c r="M90" i="2"/>
  <c r="S90" i="2"/>
  <c r="Z90" i="2"/>
  <c r="AF90" i="2"/>
  <c r="AL90" i="2"/>
  <c r="AR90" i="2"/>
  <c r="AX90" i="2"/>
  <c r="AW265" i="2"/>
  <c r="AQ265" i="2"/>
  <c r="AG265" i="2"/>
  <c r="Z265" i="2"/>
  <c r="Q265" i="2"/>
  <c r="AV265" i="2"/>
  <c r="AN265" i="2"/>
  <c r="AE265" i="2"/>
  <c r="X265" i="2"/>
  <c r="O265" i="2"/>
  <c r="AS265" i="2"/>
  <c r="AL265" i="2"/>
  <c r="AD265" i="2"/>
  <c r="T265" i="2"/>
  <c r="O279" i="2"/>
  <c r="AW285" i="2"/>
  <c r="AL285" i="2"/>
  <c r="Z285" i="2"/>
  <c r="AS285" i="2"/>
  <c r="AG285" i="2"/>
  <c r="T285" i="2"/>
  <c r="AR285" i="2"/>
  <c r="AE285" i="2"/>
  <c r="S285" i="2"/>
  <c r="R299" i="2"/>
  <c r="AV305" i="2"/>
  <c r="AG305" i="2"/>
  <c r="Q305" i="2"/>
  <c r="AQ305" i="2"/>
  <c r="AC305" i="2"/>
  <c r="P305" i="2"/>
  <c r="AO305" i="2"/>
  <c r="AA305" i="2"/>
  <c r="AW309" i="2"/>
  <c r="AS309" i="2"/>
  <c r="Z309" i="2"/>
  <c r="AQ309" i="2"/>
  <c r="S309" i="2"/>
  <c r="AI309" i="2"/>
  <c r="AP94" i="2"/>
  <c r="U94" i="2"/>
  <c r="AD329" i="2"/>
  <c r="Q252" i="2"/>
  <c r="U252" i="2"/>
  <c r="AA252" i="2"/>
  <c r="AE252" i="2"/>
  <c r="AI252" i="2"/>
  <c r="AO252" i="2"/>
  <c r="AS252" i="2"/>
  <c r="Q259" i="2"/>
  <c r="U259" i="2"/>
  <c r="AA259" i="2"/>
  <c r="AE259" i="2"/>
  <c r="AI259" i="2"/>
  <c r="AO259" i="2"/>
  <c r="AS259" i="2"/>
  <c r="M271" i="2"/>
  <c r="S271" i="2"/>
  <c r="AA271" i="2"/>
  <c r="AF271" i="2"/>
  <c r="AL271" i="2"/>
  <c r="AS271" i="2"/>
  <c r="AX271" i="2"/>
  <c r="S277" i="2"/>
  <c r="Z277" i="2"/>
  <c r="AE277" i="2"/>
  <c r="AL277" i="2"/>
  <c r="AR277" i="2"/>
  <c r="AW277" i="2"/>
  <c r="O281" i="2"/>
  <c r="X281" i="2"/>
  <c r="AE281" i="2"/>
  <c r="AN281" i="2"/>
  <c r="AB283" i="2"/>
  <c r="M287" i="2"/>
  <c r="S287" i="2"/>
  <c r="AA287" i="2"/>
  <c r="AF287" i="2"/>
  <c r="AL287" i="2"/>
  <c r="AS287" i="2"/>
  <c r="AX287" i="2"/>
  <c r="M291" i="2"/>
  <c r="AB291" i="2"/>
  <c r="R295" i="2"/>
  <c r="X295" i="2"/>
  <c r="AF295" i="2"/>
  <c r="AO295" i="2"/>
  <c r="S297" i="2"/>
  <c r="AG297" i="2"/>
  <c r="AW297" i="2"/>
  <c r="O301" i="2"/>
  <c r="AC301" i="2"/>
  <c r="O100" i="2"/>
  <c r="U100" i="2"/>
  <c r="AE100" i="2"/>
  <c r="AN100" i="2"/>
  <c r="U250" i="2"/>
  <c r="AH250" i="2"/>
  <c r="AS250" i="2"/>
  <c r="M104" i="2"/>
  <c r="R104" i="2"/>
  <c r="X104" i="2"/>
  <c r="AD104" i="2"/>
  <c r="AI104" i="2"/>
  <c r="AQ104" i="2"/>
  <c r="AF317" i="2"/>
  <c r="AI317" i="2"/>
  <c r="U317" i="2"/>
  <c r="Q307" i="2"/>
  <c r="AH307" i="2"/>
  <c r="AO307" i="2"/>
  <c r="AS307" i="2"/>
  <c r="P307" i="2"/>
  <c r="AQ307" i="2"/>
  <c r="AK307" i="2"/>
  <c r="AX307" i="2"/>
  <c r="V307" i="2"/>
  <c r="R307" i="2"/>
  <c r="AD307" i="2"/>
  <c r="AG307" i="2"/>
  <c r="X307" i="2"/>
  <c r="AX102" i="2"/>
  <c r="AT102" i="2"/>
  <c r="AP102" i="2"/>
  <c r="AK102" i="2"/>
  <c r="AF102" i="2"/>
  <c r="AB102" i="2"/>
  <c r="V102" i="2"/>
  <c r="R102" i="2"/>
  <c r="M102" i="2"/>
  <c r="AV102" i="2"/>
  <c r="AR102" i="2"/>
  <c r="AN102" i="2"/>
  <c r="AH102" i="2"/>
  <c r="AD102" i="2"/>
  <c r="Z102" i="2"/>
  <c r="T102" i="2"/>
  <c r="P102" i="2"/>
  <c r="AR315" i="2"/>
  <c r="AG315" i="2"/>
  <c r="AI128" i="2"/>
  <c r="AD128" i="2"/>
  <c r="S128" i="2"/>
  <c r="M128" i="2"/>
  <c r="AE128" i="2"/>
  <c r="AT128" i="2"/>
  <c r="Z128" i="2"/>
  <c r="AW128" i="2"/>
  <c r="P128" i="2"/>
  <c r="AR128" i="2"/>
  <c r="AB128" i="2"/>
  <c r="AC128" i="2"/>
  <c r="Q106" i="2"/>
  <c r="AX317" i="2"/>
  <c r="P317" i="2"/>
  <c r="AL317" i="2"/>
  <c r="Q317" i="2"/>
  <c r="AH317" i="2"/>
  <c r="AE317" i="2"/>
  <c r="AW317" i="2"/>
  <c r="AB317" i="2"/>
  <c r="AT317" i="2"/>
  <c r="AC317" i="2"/>
  <c r="AU317" i="2"/>
  <c r="Z317" i="2"/>
  <c r="AR317" i="2"/>
  <c r="V317" i="2"/>
  <c r="AO317" i="2"/>
  <c r="S317" i="2"/>
  <c r="AK317" i="2"/>
  <c r="S315" i="2"/>
  <c r="AB315" i="2"/>
  <c r="AX315" i="2"/>
  <c r="AQ315" i="2"/>
  <c r="Z315" i="2"/>
  <c r="AV315" i="2"/>
  <c r="AO315" i="2"/>
  <c r="O315" i="2"/>
  <c r="AP315" i="2"/>
  <c r="AC315" i="2"/>
  <c r="M315" i="2"/>
  <c r="AN315" i="2"/>
  <c r="AA315" i="2"/>
  <c r="AW315" i="2"/>
  <c r="AE106" i="2"/>
  <c r="R106" i="2"/>
  <c r="O106" i="2"/>
  <c r="AF106" i="2"/>
  <c r="AX106" i="2"/>
  <c r="AG106" i="2"/>
  <c r="M106" i="2"/>
  <c r="AD106" i="2"/>
  <c r="AV106" i="2"/>
  <c r="AI106" i="2"/>
  <c r="X106" i="2"/>
  <c r="AT106" i="2"/>
  <c r="AL106" i="2"/>
  <c r="U106" i="2"/>
  <c r="AR106" i="2"/>
  <c r="AW106" i="2"/>
  <c r="AA106" i="2"/>
  <c r="AB106" i="2"/>
  <c r="P106" i="2"/>
  <c r="AQ106" i="2"/>
  <c r="Z106" i="2"/>
  <c r="V106" i="2"/>
  <c r="AS106" i="2"/>
  <c r="AK106" i="2"/>
  <c r="T106" i="2"/>
  <c r="AU106" i="2"/>
  <c r="AH106" i="2"/>
  <c r="Q271" i="2"/>
  <c r="V271" i="2"/>
  <c r="AC271" i="2"/>
  <c r="AI271" i="2"/>
  <c r="AP271" i="2"/>
  <c r="P277" i="2"/>
  <c r="U277" i="2"/>
  <c r="AC277" i="2"/>
  <c r="AH277" i="2"/>
  <c r="AO277" i="2"/>
  <c r="Q287" i="2"/>
  <c r="V287" i="2"/>
  <c r="AC287" i="2"/>
  <c r="AI287" i="2"/>
  <c r="AP287" i="2"/>
  <c r="AA297" i="2"/>
  <c r="AX104" i="2"/>
  <c r="AT104" i="2"/>
  <c r="AP104" i="2"/>
  <c r="AK104" i="2"/>
  <c r="AF104" i="2"/>
  <c r="AB104" i="2"/>
  <c r="V104" i="2"/>
  <c r="O317" i="2"/>
  <c r="R317" i="2"/>
  <c r="AN317" i="2"/>
  <c r="AQ317" i="2"/>
  <c r="AE315" i="2"/>
  <c r="U315" i="2"/>
  <c r="AT315" i="2"/>
  <c r="AW112" i="2"/>
  <c r="AX112" i="2"/>
  <c r="AI112" i="2"/>
  <c r="AL112" i="2"/>
  <c r="AS112" i="2"/>
  <c r="AD112" i="2"/>
  <c r="AO112" i="2"/>
  <c r="AF112" i="2"/>
  <c r="P112" i="2"/>
  <c r="AQ112" i="2"/>
  <c r="M112" i="2"/>
  <c r="AN112" i="2"/>
  <c r="O112" i="2"/>
  <c r="AK112" i="2"/>
  <c r="T112" i="2"/>
  <c r="AU112" i="2"/>
  <c r="U112" i="2"/>
  <c r="AR112" i="2"/>
  <c r="S112" i="2"/>
  <c r="AT112" i="2"/>
  <c r="AL128" i="2"/>
  <c r="AP106" i="2"/>
  <c r="T116" i="2"/>
  <c r="AI116" i="2"/>
  <c r="AF321" i="2"/>
  <c r="O321" i="2"/>
  <c r="AD321" i="2"/>
  <c r="AA321" i="2"/>
  <c r="AG321" i="2"/>
  <c r="AL321" i="2"/>
  <c r="AX321" i="2"/>
  <c r="AT325" i="2"/>
  <c r="AB325" i="2"/>
  <c r="AW325" i="2"/>
  <c r="AE325" i="2"/>
  <c r="AV325" i="2"/>
  <c r="AD325" i="2"/>
  <c r="M325" i="2"/>
  <c r="AG325" i="2"/>
  <c r="AX325" i="2"/>
  <c r="AE341" i="2"/>
  <c r="AL341" i="2"/>
  <c r="AF327" i="2"/>
  <c r="AX327" i="2"/>
  <c r="AO327" i="2"/>
  <c r="AI327" i="2"/>
  <c r="T327" i="2"/>
  <c r="AQ327" i="2"/>
  <c r="U327" i="2"/>
  <c r="AN327" i="2"/>
  <c r="S327" i="2"/>
  <c r="AK327" i="2"/>
  <c r="R327" i="2"/>
  <c r="AE327" i="2"/>
  <c r="AC327" i="2"/>
  <c r="AU327" i="2"/>
  <c r="Z327" i="2"/>
  <c r="AR327" i="2"/>
  <c r="X327" i="2"/>
  <c r="AP327" i="2"/>
  <c r="AA327" i="2"/>
  <c r="AW327" i="2"/>
  <c r="AG327" i="2"/>
  <c r="M327" i="2"/>
  <c r="AD327" i="2"/>
  <c r="AV327" i="2"/>
  <c r="AB327" i="2"/>
  <c r="AT327" i="2"/>
  <c r="X116" i="2"/>
  <c r="AD116" i="2"/>
  <c r="AP321" i="2"/>
  <c r="X321" i="2"/>
  <c r="AN321" i="2"/>
  <c r="Q321" i="2"/>
  <c r="AO321" i="2"/>
  <c r="AU323" i="2"/>
  <c r="AG323" i="2"/>
  <c r="M323" i="2"/>
  <c r="Z323" i="2"/>
  <c r="AK325" i="2"/>
  <c r="S325" i="2"/>
  <c r="AO325" i="2"/>
  <c r="V325" i="2"/>
  <c r="AN325" i="2"/>
  <c r="U325" i="2"/>
  <c r="AQ325" i="2"/>
  <c r="AA341" i="2"/>
  <c r="AH327" i="2"/>
  <c r="AS327" i="2"/>
  <c r="BR124" i="2"/>
  <c r="BS124" i="2" s="1"/>
  <c r="AP130" i="2"/>
  <c r="X130" i="2"/>
  <c r="AS130" i="2"/>
  <c r="AA130" i="2"/>
  <c r="AR130" i="2"/>
  <c r="Z130" i="2"/>
  <c r="AU130" i="2"/>
  <c r="AC130" i="2"/>
  <c r="AS319" i="2"/>
  <c r="AA319" i="2"/>
  <c r="AR319" i="2"/>
  <c r="Z319" i="2"/>
  <c r="AU319" i="2"/>
  <c r="AC319" i="2"/>
  <c r="AT319" i="2"/>
  <c r="AB319" i="2"/>
  <c r="AB126" i="2"/>
  <c r="O132" i="2"/>
  <c r="O339" i="2"/>
  <c r="AR339" i="2"/>
  <c r="AD339" i="2"/>
  <c r="O333" i="2"/>
  <c r="AR333" i="2"/>
  <c r="AD333" i="2"/>
  <c r="Q333" i="2"/>
  <c r="O345" i="2"/>
  <c r="AR345" i="2"/>
  <c r="AD345" i="2"/>
  <c r="M224" i="2"/>
  <c r="R224" i="2"/>
  <c r="V224" i="2"/>
  <c r="AB224" i="2"/>
  <c r="AF224" i="2"/>
  <c r="AK224" i="2"/>
  <c r="AP224" i="2"/>
  <c r="AT224" i="2"/>
  <c r="P427" i="2"/>
  <c r="V427" i="2"/>
  <c r="AC427" i="2"/>
  <c r="AH427" i="2"/>
  <c r="AP427" i="2"/>
  <c r="AU427" i="2"/>
  <c r="Q1512" i="2"/>
  <c r="AA1512" i="2"/>
  <c r="AI1512" i="2"/>
  <c r="AS1512" i="2"/>
  <c r="O1514" i="2"/>
  <c r="Q1516" i="2"/>
  <c r="AA1516" i="2"/>
  <c r="AI1516" i="2"/>
  <c r="AS1516" i="2"/>
  <c r="BM124" i="2"/>
  <c r="AP333" i="2"/>
  <c r="AN333" i="2"/>
  <c r="AE333" i="2"/>
  <c r="M333" i="2"/>
  <c r="R427" i="2"/>
  <c r="X427" i="2"/>
  <c r="AD427" i="2"/>
  <c r="AK427" i="2"/>
  <c r="AQ427" i="2"/>
  <c r="AV427" i="2"/>
  <c r="S1512" i="2"/>
  <c r="AC1512" i="2"/>
  <c r="AL1512" i="2"/>
  <c r="AU1512" i="2"/>
  <c r="AG1514" i="2"/>
  <c r="S1516" i="2"/>
  <c r="AC1516" i="2"/>
  <c r="AL1516" i="2"/>
  <c r="AU1516" i="2"/>
  <c r="BP125" i="2"/>
  <c r="BP124" i="2"/>
  <c r="BQ124" i="2" s="1"/>
  <c r="AF333" i="2"/>
  <c r="AA333" i="2"/>
  <c r="T333" i="2"/>
  <c r="M427" i="2"/>
  <c r="S427" i="2"/>
  <c r="Z427" i="2"/>
  <c r="AF427" i="2"/>
  <c r="AL427" i="2"/>
  <c r="AR427" i="2"/>
  <c r="AX427" i="2"/>
  <c r="U1512" i="2"/>
  <c r="AE1512" i="2"/>
  <c r="AO1512" i="2"/>
  <c r="AW1512" i="2"/>
  <c r="U1516" i="2"/>
  <c r="AE1516" i="2"/>
  <c r="AO1516" i="2"/>
  <c r="AW1516" i="2"/>
  <c r="B11" i="6"/>
  <c r="B82" i="6"/>
  <c r="B80" i="6"/>
  <c r="B129" i="6"/>
  <c r="B130" i="6"/>
  <c r="B151" i="6"/>
  <c r="B31" i="6"/>
  <c r="B81" i="6"/>
  <c r="B52" i="6"/>
  <c r="B53" i="6"/>
  <c r="B171" i="6"/>
  <c r="B172" i="6"/>
  <c r="B173" i="6"/>
  <c r="B83" i="6"/>
  <c r="B87" i="6"/>
  <c r="B88" i="6"/>
  <c r="B89" i="6"/>
  <c r="B90" i="6"/>
  <c r="B67" i="6"/>
  <c r="K15" i="2"/>
  <c r="BR15" i="2" s="1"/>
  <c r="I1410" i="2"/>
  <c r="H15" i="2"/>
  <c r="H1410" i="2"/>
  <c r="I15" i="2"/>
  <c r="J25" i="2"/>
  <c r="BP25" i="2" s="1"/>
  <c r="G15" i="2"/>
  <c r="BJ15" i="2" s="1"/>
  <c r="H1406" i="2"/>
  <c r="G11" i="2"/>
  <c r="BJ11" i="2" s="1"/>
  <c r="Y53" i="6"/>
  <c r="AN53" i="6" s="1"/>
  <c r="BS30" i="2"/>
  <c r="BS1003" i="2"/>
  <c r="AE129" i="6"/>
  <c r="AH129" i="6"/>
  <c r="BQ40" i="2"/>
  <c r="U9" i="5"/>
  <c r="BM849" i="2"/>
  <c r="BM1039" i="2"/>
  <c r="BM1055" i="2"/>
  <c r="BS1015" i="2"/>
  <c r="BS953" i="2"/>
  <c r="BS943" i="2"/>
  <c r="BS935" i="2"/>
  <c r="BS837" i="2"/>
  <c r="BS829" i="2"/>
  <c r="BS733" i="2"/>
  <c r="BS691" i="2"/>
  <c r="B73" i="6"/>
  <c r="B74" i="6"/>
  <c r="B94" i="6"/>
  <c r="B159" i="6"/>
  <c r="B158" i="6"/>
  <c r="B157" i="6"/>
  <c r="BQ32" i="2"/>
  <c r="BM927" i="2"/>
  <c r="B101" i="6"/>
  <c r="B102" i="6"/>
  <c r="B164" i="6"/>
  <c r="BM30" i="2"/>
  <c r="BQ663" i="2"/>
  <c r="BS909" i="2"/>
  <c r="BQ949" i="2"/>
  <c r="BS957" i="2"/>
  <c r="BM701" i="2"/>
  <c r="BM727" i="2"/>
  <c r="BM1035" i="2"/>
  <c r="BM32" i="2"/>
  <c r="BQ38" i="2"/>
  <c r="BQ1017" i="2"/>
  <c r="BS681" i="2"/>
  <c r="BS705" i="2"/>
  <c r="BS895" i="2"/>
  <c r="BM953" i="2"/>
  <c r="BM985" i="2"/>
  <c r="BM683" i="2"/>
  <c r="BM725" i="2"/>
  <c r="BM737" i="2"/>
  <c r="BS1280" i="2"/>
  <c r="BQ1031" i="2"/>
  <c r="BQ969" i="2"/>
  <c r="BQ771" i="2"/>
  <c r="BQ747" i="2"/>
  <c r="BQ739" i="2"/>
  <c r="BQ731" i="2"/>
  <c r="BQ723" i="2"/>
  <c r="BQ707" i="2"/>
  <c r="BQ669" i="2"/>
  <c r="BQ661" i="2"/>
  <c r="BS1300" i="2"/>
  <c r="B110" i="6"/>
  <c r="B17" i="6"/>
  <c r="B122" i="6"/>
  <c r="BM1017" i="2"/>
  <c r="BM663" i="2"/>
  <c r="BM685" i="2"/>
  <c r="BM715" i="2"/>
  <c r="BQ733" i="2"/>
  <c r="BQ741" i="2"/>
  <c r="BQ751" i="2"/>
  <c r="BM765" i="2"/>
  <c r="BS769" i="2"/>
  <c r="BM777" i="2"/>
  <c r="BS779" i="2"/>
  <c r="BS817" i="2"/>
  <c r="BS853" i="2"/>
  <c r="BM867" i="2"/>
  <c r="BS869" i="2"/>
  <c r="BM897" i="2"/>
  <c r="BQ905" i="2"/>
  <c r="BM937" i="2"/>
  <c r="BM949" i="2"/>
  <c r="BS959" i="2"/>
  <c r="BQ965" i="2"/>
  <c r="BS985" i="2"/>
  <c r="BM991" i="2"/>
  <c r="BM665" i="2"/>
  <c r="BM667" i="2"/>
  <c r="BM757" i="2"/>
  <c r="BM785" i="2"/>
  <c r="BS1005" i="2"/>
  <c r="BM827" i="2"/>
  <c r="BM955" i="2"/>
  <c r="BQ1266" i="2"/>
  <c r="BQ1045" i="2"/>
  <c r="BQ1021" i="2"/>
  <c r="BQ993" i="2"/>
  <c r="BQ941" i="2"/>
  <c r="BQ879" i="2"/>
  <c r="BQ833" i="2"/>
  <c r="BQ785" i="2"/>
  <c r="BQ777" i="2"/>
  <c r="BQ769" i="2"/>
  <c r="BQ753" i="2"/>
  <c r="BQ745" i="2"/>
  <c r="BQ721" i="2"/>
  <c r="BQ713" i="2"/>
  <c r="BS1033" i="2"/>
  <c r="BS1025" i="2"/>
  <c r="BS1009" i="2"/>
  <c r="BS963" i="2"/>
  <c r="BS947" i="2"/>
  <c r="BS937" i="2"/>
  <c r="BS859" i="2"/>
  <c r="BS813" i="2"/>
  <c r="BS775" i="2"/>
  <c r="BS751" i="2"/>
  <c r="BS719" i="2"/>
  <c r="BS693" i="2"/>
  <c r="BS677" i="2"/>
  <c r="BM1304" i="2"/>
  <c r="BQ1304" i="2"/>
  <c r="BQ1300" i="2"/>
  <c r="B108" i="6"/>
  <c r="BM733" i="2"/>
  <c r="BM741" i="2"/>
  <c r="BM751" i="2"/>
  <c r="BM769" i="2"/>
  <c r="BM779" i="2"/>
  <c r="BM819" i="2"/>
  <c r="BM853" i="2"/>
  <c r="BS855" i="2"/>
  <c r="BM879" i="2"/>
  <c r="BS881" i="2"/>
  <c r="BM905" i="2"/>
  <c r="BM919" i="2"/>
  <c r="BQ989" i="2"/>
  <c r="BS667" i="2"/>
  <c r="BQ757" i="2"/>
  <c r="BS787" i="2"/>
  <c r="BQ859" i="2"/>
  <c r="BQ875" i="2"/>
  <c r="BM1037" i="2"/>
  <c r="BM911" i="2"/>
  <c r="BM1049" i="2"/>
  <c r="BM1041" i="2"/>
  <c r="BM1043" i="2"/>
  <c r="B25" i="6"/>
  <c r="B24" i="6"/>
  <c r="BN26" i="2"/>
  <c r="BO26" i="2" s="1"/>
  <c r="D90" i="6"/>
  <c r="A91" i="6"/>
  <c r="C90" i="6"/>
  <c r="R90" i="6" s="1"/>
  <c r="BN1259" i="2"/>
  <c r="BO1259" i="2" s="1"/>
  <c r="BN39" i="2"/>
  <c r="BO39" i="2" s="1"/>
  <c r="AE52" i="6"/>
  <c r="AH52" i="6"/>
  <c r="T171" i="6"/>
  <c r="AH38" i="6"/>
  <c r="AE38" i="6"/>
  <c r="AD94" i="6"/>
  <c r="T94" i="6"/>
  <c r="C11" i="6"/>
  <c r="R11" i="6" s="1"/>
  <c r="D11" i="6"/>
  <c r="A12" i="6"/>
  <c r="AD130" i="6"/>
  <c r="T130" i="6"/>
  <c r="C144" i="6"/>
  <c r="R144" i="6" s="1"/>
  <c r="A145" i="6"/>
  <c r="D159" i="6"/>
  <c r="C159" i="6"/>
  <c r="R159" i="6" s="1"/>
  <c r="A160" i="6"/>
  <c r="C173" i="6"/>
  <c r="R173" i="6" s="1"/>
  <c r="A174" i="6"/>
  <c r="AD178" i="6"/>
  <c r="T178" i="6"/>
  <c r="K17" i="2"/>
  <c r="BR17" i="2" s="1"/>
  <c r="G27" i="2"/>
  <c r="I1408" i="2"/>
  <c r="G21" i="2"/>
  <c r="K1406" i="2"/>
  <c r="BR1406" i="2" s="1"/>
  <c r="H1420" i="2"/>
  <c r="J1418" i="2"/>
  <c r="BP1418" i="2" s="1"/>
  <c r="J1412" i="2"/>
  <c r="BP1412" i="2" s="1"/>
  <c r="J5" i="2"/>
  <c r="BP5" i="2" s="1"/>
  <c r="G19" i="2"/>
  <c r="BN1403" i="2"/>
  <c r="BO1403" i="2" s="1"/>
  <c r="A54" i="6"/>
  <c r="AH185" i="6"/>
  <c r="AE185" i="6"/>
  <c r="C89" i="6"/>
  <c r="R89" i="6" s="1"/>
  <c r="D89" i="6"/>
  <c r="AE171" i="6"/>
  <c r="AH171" i="6"/>
  <c r="G193" i="6"/>
  <c r="C193" i="6"/>
  <c r="R193" i="6" s="1"/>
  <c r="D193" i="6"/>
  <c r="I193" i="6"/>
  <c r="H193" i="6"/>
  <c r="A194" i="6"/>
  <c r="H7" i="2"/>
  <c r="H17" i="2"/>
  <c r="H11" i="2"/>
  <c r="J23" i="2"/>
  <c r="BP23" i="2" s="1"/>
  <c r="J1424" i="2"/>
  <c r="BP1424" i="2" s="1"/>
  <c r="G1416" i="2"/>
  <c r="K9" i="2"/>
  <c r="BR9" i="2" s="1"/>
  <c r="G1410" i="2"/>
  <c r="J1420" i="2"/>
  <c r="BP1420" i="2" s="1"/>
  <c r="H9" i="2"/>
  <c r="J1406" i="2"/>
  <c r="BP1406" i="2" s="1"/>
  <c r="G1420" i="2"/>
  <c r="I13" i="2"/>
  <c r="I5" i="2"/>
  <c r="I25" i="2"/>
  <c r="I17" i="2"/>
  <c r="J1422" i="2"/>
  <c r="BP1422" i="2" s="1"/>
  <c r="K1412" i="2"/>
  <c r="BR1412" i="2" s="1"/>
  <c r="G9" i="2"/>
  <c r="G1418" i="2"/>
  <c r="H1408" i="2"/>
  <c r="J27" i="2"/>
  <c r="BP27" i="2" s="1"/>
  <c r="H23" i="2"/>
  <c r="G1424" i="2"/>
  <c r="H1414" i="2"/>
  <c r="I1404" i="2"/>
  <c r="G23" i="2"/>
  <c r="G1422" i="2"/>
  <c r="H1412" i="2"/>
  <c r="H27" i="2"/>
  <c r="K13" i="2"/>
  <c r="BR13" i="2" s="1"/>
  <c r="J13" i="2"/>
  <c r="BP13" i="2" s="1"/>
  <c r="J9" i="2"/>
  <c r="BP9" i="2" s="1"/>
  <c r="BN1423" i="2"/>
  <c r="BO1423" i="2" s="1"/>
  <c r="D173" i="6"/>
  <c r="D144" i="6"/>
  <c r="A84" i="6"/>
  <c r="D83" i="6"/>
  <c r="T52" i="6"/>
  <c r="AH73" i="6"/>
  <c r="C4" i="6"/>
  <c r="R4" i="6" s="1"/>
  <c r="A5" i="6"/>
  <c r="A33" i="6"/>
  <c r="C32" i="6"/>
  <c r="R32" i="6" s="1"/>
  <c r="D74" i="6"/>
  <c r="C74" i="6"/>
  <c r="R74" i="6" s="1"/>
  <c r="A103" i="6"/>
  <c r="D102" i="6"/>
  <c r="C137" i="6"/>
  <c r="R137" i="6" s="1"/>
  <c r="A138" i="6"/>
  <c r="D137" i="6"/>
  <c r="C158" i="6"/>
  <c r="R158" i="6" s="1"/>
  <c r="T192" i="6"/>
  <c r="D186" i="6"/>
  <c r="H186" i="6"/>
  <c r="C186" i="6"/>
  <c r="R186" i="6" s="1"/>
  <c r="A187" i="6"/>
  <c r="A180" i="6"/>
  <c r="C179" i="6"/>
  <c r="R179" i="6" s="1"/>
  <c r="F179" i="6"/>
  <c r="B179" i="6"/>
  <c r="BN1064" i="2"/>
  <c r="BO1064" i="2" s="1"/>
  <c r="BN483" i="2"/>
  <c r="BO483" i="2" s="1"/>
  <c r="BN1076" i="2"/>
  <c r="BO1076" i="2" s="1"/>
  <c r="BN1080" i="2"/>
  <c r="BO1080" i="2" s="1"/>
  <c r="BN1086" i="2"/>
  <c r="BO1086" i="2" s="1"/>
  <c r="BN1072" i="2"/>
  <c r="BO1072" i="2" s="1"/>
  <c r="BN1092" i="2"/>
  <c r="BO1092" i="2" s="1"/>
  <c r="BN509" i="2"/>
  <c r="BO509" i="2" s="1"/>
  <c r="D165" i="6"/>
  <c r="D46" i="6"/>
  <c r="D60" i="6"/>
  <c r="A124" i="6"/>
  <c r="D123" i="6"/>
  <c r="C46" i="6"/>
  <c r="R46" i="6" s="1"/>
  <c r="BN1090" i="2"/>
  <c r="BO1090" i="2" s="1"/>
  <c r="BN1094" i="2"/>
  <c r="BO1094" i="2" s="1"/>
  <c r="BN1098" i="2"/>
  <c r="BO1098" i="2" s="1"/>
  <c r="BN497" i="2"/>
  <c r="BO497" i="2" s="1"/>
  <c r="BN511" i="2"/>
  <c r="BO511" i="2" s="1"/>
  <c r="BN994" i="2"/>
  <c r="BO994" i="2" s="1"/>
  <c r="BN505" i="2"/>
  <c r="BO505" i="2" s="1"/>
  <c r="BN1341" i="2"/>
  <c r="BO1341" i="2" s="1"/>
  <c r="BN519" i="2"/>
  <c r="BO519" i="2" s="1"/>
  <c r="BN1281" i="2"/>
  <c r="BO1281" i="2" s="1"/>
  <c r="BQ1342" i="2"/>
  <c r="BQ1109" i="2"/>
  <c r="BJ839" i="2"/>
  <c r="BM839" i="2"/>
  <c r="BS981" i="2"/>
  <c r="BM1282" i="2"/>
  <c r="BM1276" i="2"/>
  <c r="BJ1276" i="2"/>
  <c r="BJ821" i="2"/>
  <c r="BM821" i="2"/>
  <c r="BN537" i="2"/>
  <c r="BO537" i="2" s="1"/>
  <c r="BJ1292" i="2"/>
  <c r="BM1340" i="2"/>
  <c r="BN1343" i="2"/>
  <c r="BO1343" i="2" s="1"/>
  <c r="BJ1121" i="2"/>
  <c r="BQ1113" i="2"/>
  <c r="BN1118" i="2"/>
  <c r="BO1118" i="2" s="1"/>
  <c r="BM1119" i="2"/>
  <c r="BQ1121" i="2"/>
  <c r="BS1123" i="2"/>
  <c r="BQ1270" i="2"/>
  <c r="BN531" i="2"/>
  <c r="BO531" i="2" s="1"/>
  <c r="BM524" i="2"/>
  <c r="BS524" i="2"/>
  <c r="BS1344" i="2"/>
  <c r="BM1113" i="2"/>
  <c r="BN1110" i="2"/>
  <c r="BO1110" i="2" s="1"/>
  <c r="BM1117" i="2"/>
  <c r="BM1270" i="2"/>
  <c r="BS1270" i="2"/>
  <c r="BM973" i="2"/>
  <c r="BN790" i="2"/>
  <c r="BO790" i="2" s="1"/>
  <c r="BN840" i="2"/>
  <c r="BO840" i="2" s="1"/>
  <c r="BS841" i="2"/>
  <c r="BS843" i="2"/>
  <c r="BM851" i="2"/>
  <c r="BS839" i="2"/>
  <c r="BN820" i="2"/>
  <c r="BO820" i="2" s="1"/>
  <c r="BN974" i="2"/>
  <c r="BO974" i="2" s="1"/>
  <c r="BM1107" i="2"/>
  <c r="BN1337" i="2"/>
  <c r="BO1337" i="2" s="1"/>
  <c r="BM1272" i="2"/>
  <c r="BJ977" i="2"/>
  <c r="BM977" i="2"/>
  <c r="BS805" i="2"/>
  <c r="AU1502" i="2"/>
  <c r="AU1503" i="2" s="1"/>
  <c r="H1502" i="2"/>
  <c r="H1503" i="2" s="1"/>
  <c r="Q1502" i="2"/>
  <c r="Q1503" i="2" s="1"/>
  <c r="Z1502" i="2"/>
  <c r="Z1503" i="2" s="1"/>
  <c r="AH1502" i="2"/>
  <c r="AH1503" i="2" s="1"/>
  <c r="AR1502" i="2"/>
  <c r="AR1503" i="2" s="1"/>
  <c r="I1502" i="2"/>
  <c r="R1502" i="2"/>
  <c r="R1503" i="2" s="1"/>
  <c r="AA1502" i="2"/>
  <c r="AA1503" i="2" s="1"/>
  <c r="AI1502" i="2"/>
  <c r="AI1503" i="2" s="1"/>
  <c r="AS1502" i="2"/>
  <c r="AS1503" i="2" s="1"/>
  <c r="J1502" i="2"/>
  <c r="P1502" i="2"/>
  <c r="P1503" i="2" s="1"/>
  <c r="Y1502" i="2"/>
  <c r="Y1503" i="2" s="1"/>
  <c r="AG1502" i="2"/>
  <c r="AG1503" i="2" s="1"/>
  <c r="AQ1502" i="2"/>
  <c r="AQ1503" i="2" s="1"/>
  <c r="S1502" i="2"/>
  <c r="S1503" i="2" s="1"/>
  <c r="AB1502" i="2"/>
  <c r="AB1503" i="2" s="1"/>
  <c r="AK1502" i="2"/>
  <c r="AK1503" i="2" s="1"/>
  <c r="AT1502" i="2"/>
  <c r="AT1503" i="2" s="1"/>
  <c r="G1502" i="2"/>
  <c r="O1502" i="2"/>
  <c r="O1503" i="2" s="1"/>
  <c r="M1502" i="2"/>
  <c r="M1503" i="2" s="1"/>
  <c r="U1502" i="2"/>
  <c r="U1503" i="2" s="1"/>
  <c r="AD1502" i="2"/>
  <c r="AD1503" i="2" s="1"/>
  <c r="AN1502" i="2"/>
  <c r="AN1503" i="2" s="1"/>
  <c r="AV1502" i="2"/>
  <c r="AV1503" i="2" s="1"/>
  <c r="N1502" i="2"/>
  <c r="N1503" i="2" s="1"/>
  <c r="V1502" i="2"/>
  <c r="V1503" i="2" s="1"/>
  <c r="AE1502" i="2"/>
  <c r="AE1503" i="2" s="1"/>
  <c r="AO1502" i="2"/>
  <c r="AO1503" i="2" s="1"/>
  <c r="AW1502" i="2"/>
  <c r="AW1503" i="2" s="1"/>
  <c r="T1502" i="2"/>
  <c r="T1503" i="2" s="1"/>
  <c r="AC1502" i="2"/>
  <c r="AC1503" i="2" s="1"/>
  <c r="AL1502" i="2"/>
  <c r="AL1503" i="2" s="1"/>
  <c r="BJ1308" i="2"/>
  <c r="BS1429" i="2"/>
  <c r="BN1325" i="2"/>
  <c r="BO1325" i="2" s="1"/>
  <c r="BM1338" i="2"/>
  <c r="BJ1338" i="2"/>
  <c r="AP1502" i="2"/>
  <c r="AP1503" i="2" s="1"/>
  <c r="Q44" i="2"/>
  <c r="U44" i="2"/>
  <c r="AA44" i="2"/>
  <c r="AE44" i="2"/>
  <c r="AI44" i="2"/>
  <c r="AO44" i="2"/>
  <c r="AS44" i="2"/>
  <c r="AW44" i="2"/>
  <c r="Q48" i="2"/>
  <c r="U48" i="2"/>
  <c r="AA48" i="2"/>
  <c r="AE48" i="2"/>
  <c r="AI48" i="2"/>
  <c r="AO48" i="2"/>
  <c r="AS48" i="2"/>
  <c r="AW48" i="2"/>
  <c r="Q52" i="2"/>
  <c r="U52" i="2"/>
  <c r="AA52" i="2"/>
  <c r="AE52" i="2"/>
  <c r="AI52" i="2"/>
  <c r="AO52" i="2"/>
  <c r="AS52" i="2"/>
  <c r="AW52" i="2"/>
  <c r="Q56" i="2"/>
  <c r="U56" i="2"/>
  <c r="AA56" i="2"/>
  <c r="AE56" i="2"/>
  <c r="AI56" i="2"/>
  <c r="AO56" i="2"/>
  <c r="AS56" i="2"/>
  <c r="AW56" i="2"/>
  <c r="Q60" i="2"/>
  <c r="U60" i="2"/>
  <c r="AA60" i="2"/>
  <c r="AE60" i="2"/>
  <c r="AI60" i="2"/>
  <c r="AO60" i="2"/>
  <c r="AS60" i="2"/>
  <c r="AW60" i="2"/>
  <c r="Q64" i="2"/>
  <c r="U64" i="2"/>
  <c r="AA64" i="2"/>
  <c r="AE64" i="2"/>
  <c r="AI64" i="2"/>
  <c r="AO64" i="2"/>
  <c r="AS64" i="2"/>
  <c r="AW64" i="2"/>
  <c r="Q68" i="2"/>
  <c r="U68" i="2"/>
  <c r="AA68" i="2"/>
  <c r="AE68" i="2"/>
  <c r="AI68" i="2"/>
  <c r="AO68" i="2"/>
  <c r="AS68" i="2"/>
  <c r="AW68" i="2"/>
  <c r="Q72" i="2"/>
  <c r="U72" i="2"/>
  <c r="AA72" i="2"/>
  <c r="AE72" i="2"/>
  <c r="AI72" i="2"/>
  <c r="AO72" i="2"/>
  <c r="AS72" i="2"/>
  <c r="AW72" i="2"/>
  <c r="R76" i="2"/>
  <c r="X76" i="2"/>
  <c r="AD76" i="2"/>
  <c r="AK76" i="2"/>
  <c r="AQ76" i="2"/>
  <c r="R80" i="2"/>
  <c r="X80" i="2"/>
  <c r="AD80" i="2"/>
  <c r="AK80" i="2"/>
  <c r="AQ80" i="2"/>
  <c r="R84" i="2"/>
  <c r="X84" i="2"/>
  <c r="AD84" i="2"/>
  <c r="AK84" i="2"/>
  <c r="AQ84" i="2"/>
  <c r="R88" i="2"/>
  <c r="X88" i="2"/>
  <c r="AD88" i="2"/>
  <c r="AK88" i="2"/>
  <c r="AQ88" i="2"/>
  <c r="S92" i="2"/>
  <c r="AC92" i="2"/>
  <c r="AL92" i="2"/>
  <c r="S254" i="2"/>
  <c r="AC254" i="2"/>
  <c r="AL254" i="2"/>
  <c r="AV267" i="2"/>
  <c r="AR267" i="2"/>
  <c r="AN267" i="2"/>
  <c r="AH267" i="2"/>
  <c r="AD267" i="2"/>
  <c r="Z267" i="2"/>
  <c r="T267" i="2"/>
  <c r="P267" i="2"/>
  <c r="AX267" i="2"/>
  <c r="AS267" i="2"/>
  <c r="AL267" i="2"/>
  <c r="AF267" i="2"/>
  <c r="AA267" i="2"/>
  <c r="S267" i="2"/>
  <c r="M267" i="2"/>
  <c r="AW267" i="2"/>
  <c r="AQ267" i="2"/>
  <c r="AK267" i="2"/>
  <c r="AE267" i="2"/>
  <c r="X267" i="2"/>
  <c r="R267" i="2"/>
  <c r="AU267" i="2"/>
  <c r="AP267" i="2"/>
  <c r="AI267" i="2"/>
  <c r="AC267" i="2"/>
  <c r="V267" i="2"/>
  <c r="Q267" i="2"/>
  <c r="AG283" i="2"/>
  <c r="T289" i="2"/>
  <c r="AX289" i="2"/>
  <c r="AT289" i="2"/>
  <c r="AP289" i="2"/>
  <c r="AK289" i="2"/>
  <c r="AF289" i="2"/>
  <c r="AB289" i="2"/>
  <c r="V289" i="2"/>
  <c r="R289" i="2"/>
  <c r="M289" i="2"/>
  <c r="AW289" i="2"/>
  <c r="AR289" i="2"/>
  <c r="AL289" i="2"/>
  <c r="AE289" i="2"/>
  <c r="Z289" i="2"/>
  <c r="S289" i="2"/>
  <c r="AV289" i="2"/>
  <c r="AQ289" i="2"/>
  <c r="AI289" i="2"/>
  <c r="AD289" i="2"/>
  <c r="X289" i="2"/>
  <c r="Q289" i="2"/>
  <c r="AU289" i="2"/>
  <c r="AO289" i="2"/>
  <c r="AH289" i="2"/>
  <c r="AC289" i="2"/>
  <c r="U289" i="2"/>
  <c r="P289" i="2"/>
  <c r="AX293" i="2"/>
  <c r="AT293" i="2"/>
  <c r="AP293" i="2"/>
  <c r="AK293" i="2"/>
  <c r="AF293" i="2"/>
  <c r="AB293" i="2"/>
  <c r="V293" i="2"/>
  <c r="R293" i="2"/>
  <c r="M293" i="2"/>
  <c r="AV293" i="2"/>
  <c r="AQ293" i="2"/>
  <c r="AI293" i="2"/>
  <c r="AD293" i="2"/>
  <c r="X293" i="2"/>
  <c r="Q293" i="2"/>
  <c r="AW293" i="2"/>
  <c r="AO293" i="2"/>
  <c r="AG293" i="2"/>
  <c r="Z293" i="2"/>
  <c r="P293" i="2"/>
  <c r="AU293" i="2"/>
  <c r="AN293" i="2"/>
  <c r="AE293" i="2"/>
  <c r="U293" i="2"/>
  <c r="O293" i="2"/>
  <c r="AS293" i="2"/>
  <c r="AL293" i="2"/>
  <c r="AC293" i="2"/>
  <c r="T293" i="2"/>
  <c r="AL1500" i="2"/>
  <c r="AL1501" i="2" s="1"/>
  <c r="AC1500" i="2"/>
  <c r="AC1501" i="2" s="1"/>
  <c r="T1500" i="2"/>
  <c r="T1501" i="2" s="1"/>
  <c r="I1500" i="2"/>
  <c r="AR1500" i="2"/>
  <c r="AR1501" i="2" s="1"/>
  <c r="AH1500" i="2"/>
  <c r="AH1501" i="2" s="1"/>
  <c r="Z1500" i="2"/>
  <c r="Z1501" i="2" s="1"/>
  <c r="Q1500" i="2"/>
  <c r="Q1501" i="2" s="1"/>
  <c r="H1500" i="2"/>
  <c r="H1501" i="2" s="1"/>
  <c r="AF1500" i="2"/>
  <c r="AF1501" i="2" s="1"/>
  <c r="S1500" i="2"/>
  <c r="S1501" i="2" s="1"/>
  <c r="J1504" i="2"/>
  <c r="AR1504" i="2"/>
  <c r="AR1505" i="2" s="1"/>
  <c r="AH1504" i="2"/>
  <c r="AH1505" i="2" s="1"/>
  <c r="U1504" i="2"/>
  <c r="U1505" i="2" s="1"/>
  <c r="AU1504" i="2"/>
  <c r="AU1505" i="2" s="1"/>
  <c r="AC1504" i="2"/>
  <c r="AC1505" i="2" s="1"/>
  <c r="AW1504" i="2"/>
  <c r="AW1505" i="2" s="1"/>
  <c r="AO1504" i="2"/>
  <c r="AO1505" i="2" s="1"/>
  <c r="AR1508" i="2"/>
  <c r="AR1509" i="2" s="1"/>
  <c r="AH1508" i="2"/>
  <c r="AH1509" i="2" s="1"/>
  <c r="Z1508" i="2"/>
  <c r="Z1509" i="2" s="1"/>
  <c r="Q1508" i="2"/>
  <c r="H1508" i="2"/>
  <c r="H1509" i="2" s="1"/>
  <c r="AQ1508" i="2"/>
  <c r="AQ1509" i="2" s="1"/>
  <c r="AG1508" i="2"/>
  <c r="Y1508" i="2"/>
  <c r="Y1509" i="2" s="1"/>
  <c r="P1508" i="2"/>
  <c r="P1509" i="2" s="1"/>
  <c r="AX1508" i="2"/>
  <c r="AX1509" i="2" s="1"/>
  <c r="AP1508" i="2"/>
  <c r="AP1509" i="2" s="1"/>
  <c r="AF1508" i="2"/>
  <c r="AF1509" i="2" s="1"/>
  <c r="X1508" i="2"/>
  <c r="X1509" i="2" s="1"/>
  <c r="O1508" i="2"/>
  <c r="O1509" i="2" s="1"/>
  <c r="J1510" i="2"/>
  <c r="AS1510" i="2"/>
  <c r="AS1511" i="2" s="1"/>
  <c r="AI1510" i="2"/>
  <c r="AI1511" i="2" s="1"/>
  <c r="AA1510" i="2"/>
  <c r="AA1511" i="2" s="1"/>
  <c r="R1510" i="2"/>
  <c r="R1511" i="2" s="1"/>
  <c r="AW76" i="2"/>
  <c r="AS76" i="2"/>
  <c r="AO76" i="2"/>
  <c r="AI76" i="2"/>
  <c r="AE76" i="2"/>
  <c r="AA76" i="2"/>
  <c r="U76" i="2"/>
  <c r="Q76" i="2"/>
  <c r="AW80" i="2"/>
  <c r="AS80" i="2"/>
  <c r="AO80" i="2"/>
  <c r="AI80" i="2"/>
  <c r="AE80" i="2"/>
  <c r="AA80" i="2"/>
  <c r="U80" i="2"/>
  <c r="Q80" i="2"/>
  <c r="AW84" i="2"/>
  <c r="AS84" i="2"/>
  <c r="AO84" i="2"/>
  <c r="AI84" i="2"/>
  <c r="AE84" i="2"/>
  <c r="AA84" i="2"/>
  <c r="U84" i="2"/>
  <c r="Q84" i="2"/>
  <c r="AW88" i="2"/>
  <c r="AS88" i="2"/>
  <c r="AO88" i="2"/>
  <c r="AI88" i="2"/>
  <c r="AE88" i="2"/>
  <c r="AA88" i="2"/>
  <c r="U88" i="2"/>
  <c r="Q88" i="2"/>
  <c r="AW92" i="2"/>
  <c r="AS92" i="2"/>
  <c r="AO92" i="2"/>
  <c r="AI92" i="2"/>
  <c r="AE92" i="2"/>
  <c r="AA92" i="2"/>
  <c r="U92" i="2"/>
  <c r="Q92" i="2"/>
  <c r="AV92" i="2"/>
  <c r="AR92" i="2"/>
  <c r="AN92" i="2"/>
  <c r="AH92" i="2"/>
  <c r="AD92" i="2"/>
  <c r="Z92" i="2"/>
  <c r="T92" i="2"/>
  <c r="P92" i="2"/>
  <c r="AW254" i="2"/>
  <c r="AS254" i="2"/>
  <c r="AO254" i="2"/>
  <c r="AI254" i="2"/>
  <c r="AE254" i="2"/>
  <c r="AA254" i="2"/>
  <c r="U254" i="2"/>
  <c r="Q254" i="2"/>
  <c r="AV254" i="2"/>
  <c r="AR254" i="2"/>
  <c r="AN254" i="2"/>
  <c r="AH254" i="2"/>
  <c r="AD254" i="2"/>
  <c r="Z254" i="2"/>
  <c r="T254" i="2"/>
  <c r="P254" i="2"/>
  <c r="AW257" i="2"/>
  <c r="AS257" i="2"/>
  <c r="AO257" i="2"/>
  <c r="AI257" i="2"/>
  <c r="AE257" i="2"/>
  <c r="AA257" i="2"/>
  <c r="U257" i="2"/>
  <c r="Q257" i="2"/>
  <c r="AV257" i="2"/>
  <c r="AR257" i="2"/>
  <c r="AN257" i="2"/>
  <c r="AH257" i="2"/>
  <c r="AD257" i="2"/>
  <c r="Z257" i="2"/>
  <c r="T257" i="2"/>
  <c r="P257" i="2"/>
  <c r="O267" i="2"/>
  <c r="AO267" i="2"/>
  <c r="AX273" i="2"/>
  <c r="AT273" i="2"/>
  <c r="AP273" i="2"/>
  <c r="AK273" i="2"/>
  <c r="AF273" i="2"/>
  <c r="AB273" i="2"/>
  <c r="V273" i="2"/>
  <c r="R273" i="2"/>
  <c r="M273" i="2"/>
  <c r="AW273" i="2"/>
  <c r="AR273" i="2"/>
  <c r="AL273" i="2"/>
  <c r="AE273" i="2"/>
  <c r="Z273" i="2"/>
  <c r="S273" i="2"/>
  <c r="AV273" i="2"/>
  <c r="AQ273" i="2"/>
  <c r="AI273" i="2"/>
  <c r="AD273" i="2"/>
  <c r="X273" i="2"/>
  <c r="Q273" i="2"/>
  <c r="AU273" i="2"/>
  <c r="AO273" i="2"/>
  <c r="AH273" i="2"/>
  <c r="AC273" i="2"/>
  <c r="U273" i="2"/>
  <c r="P273" i="2"/>
  <c r="U283" i="2"/>
  <c r="AG289" i="2"/>
  <c r="AA293" i="2"/>
  <c r="AT1504" i="2"/>
  <c r="AT1505" i="2" s="1"/>
  <c r="AK1504" i="2"/>
  <c r="AK1505" i="2" s="1"/>
  <c r="AB1504" i="2"/>
  <c r="AB1505" i="2" s="1"/>
  <c r="S1504" i="2"/>
  <c r="K1504" i="2"/>
  <c r="I48" i="2"/>
  <c r="P44" i="2"/>
  <c r="T44" i="2"/>
  <c r="Z44" i="2"/>
  <c r="AD44" i="2"/>
  <c r="AH44" i="2"/>
  <c r="AN44" i="2"/>
  <c r="AR44" i="2"/>
  <c r="P48" i="2"/>
  <c r="T48" i="2"/>
  <c r="Z48" i="2"/>
  <c r="AD48" i="2"/>
  <c r="AH48" i="2"/>
  <c r="AN48" i="2"/>
  <c r="AR48" i="2"/>
  <c r="P52" i="2"/>
  <c r="T52" i="2"/>
  <c r="Z52" i="2"/>
  <c r="AD52" i="2"/>
  <c r="AH52" i="2"/>
  <c r="AN52" i="2"/>
  <c r="AR52" i="2"/>
  <c r="P56" i="2"/>
  <c r="T56" i="2"/>
  <c r="Z56" i="2"/>
  <c r="AD56" i="2"/>
  <c r="AH56" i="2"/>
  <c r="AN56" i="2"/>
  <c r="AR56" i="2"/>
  <c r="P60" i="2"/>
  <c r="T60" i="2"/>
  <c r="Z60" i="2"/>
  <c r="AD60" i="2"/>
  <c r="AH60" i="2"/>
  <c r="AN60" i="2"/>
  <c r="AR60" i="2"/>
  <c r="P64" i="2"/>
  <c r="T64" i="2"/>
  <c r="Z64" i="2"/>
  <c r="AD64" i="2"/>
  <c r="AH64" i="2"/>
  <c r="AN64" i="2"/>
  <c r="AR64" i="2"/>
  <c r="P68" i="2"/>
  <c r="T68" i="2"/>
  <c r="Z68" i="2"/>
  <c r="AD68" i="2"/>
  <c r="AH68" i="2"/>
  <c r="AN68" i="2"/>
  <c r="AR68" i="2"/>
  <c r="P72" i="2"/>
  <c r="T72" i="2"/>
  <c r="Z72" i="2"/>
  <c r="AD72" i="2"/>
  <c r="AH72" i="2"/>
  <c r="AN72" i="2"/>
  <c r="AR72" i="2"/>
  <c r="P76" i="2"/>
  <c r="V76" i="2"/>
  <c r="AC76" i="2"/>
  <c r="AH76" i="2"/>
  <c r="AP76" i="2"/>
  <c r="AU76" i="2"/>
  <c r="P80" i="2"/>
  <c r="V80" i="2"/>
  <c r="AC80" i="2"/>
  <c r="AH80" i="2"/>
  <c r="AP80" i="2"/>
  <c r="AU80" i="2"/>
  <c r="P84" i="2"/>
  <c r="V84" i="2"/>
  <c r="AC84" i="2"/>
  <c r="AH84" i="2"/>
  <c r="AP84" i="2"/>
  <c r="AU84" i="2"/>
  <c r="P88" i="2"/>
  <c r="V88" i="2"/>
  <c r="AC88" i="2"/>
  <c r="AH88" i="2"/>
  <c r="AP88" i="2"/>
  <c r="AU88" i="2"/>
  <c r="R92" i="2"/>
  <c r="AB92" i="2"/>
  <c r="AK92" i="2"/>
  <c r="AT92" i="2"/>
  <c r="R254" i="2"/>
  <c r="AB254" i="2"/>
  <c r="AK254" i="2"/>
  <c r="AT254" i="2"/>
  <c r="U267" i="2"/>
  <c r="AT267" i="2"/>
  <c r="AV283" i="2"/>
  <c r="AR283" i="2"/>
  <c r="AN283" i="2"/>
  <c r="AH283" i="2"/>
  <c r="AD283" i="2"/>
  <c r="Z283" i="2"/>
  <c r="T283" i="2"/>
  <c r="P283" i="2"/>
  <c r="AX283" i="2"/>
  <c r="AS283" i="2"/>
  <c r="AL283" i="2"/>
  <c r="AF283" i="2"/>
  <c r="AA283" i="2"/>
  <c r="S283" i="2"/>
  <c r="M283" i="2"/>
  <c r="AW283" i="2"/>
  <c r="AQ283" i="2"/>
  <c r="AK283" i="2"/>
  <c r="AE283" i="2"/>
  <c r="X283" i="2"/>
  <c r="R283" i="2"/>
  <c r="AU283" i="2"/>
  <c r="AP283" i="2"/>
  <c r="AI283" i="2"/>
  <c r="AC283" i="2"/>
  <c r="V283" i="2"/>
  <c r="Q283" i="2"/>
  <c r="O289" i="2"/>
  <c r="AN289" i="2"/>
  <c r="AH293" i="2"/>
  <c r="AV453" i="2"/>
  <c r="AR453" i="2"/>
  <c r="AN453" i="2"/>
  <c r="AH453" i="2"/>
  <c r="AD453" i="2"/>
  <c r="Z453" i="2"/>
  <c r="T453" i="2"/>
  <c r="P453" i="2"/>
  <c r="AU453" i="2"/>
  <c r="AP453" i="2"/>
  <c r="AI453" i="2"/>
  <c r="AC453" i="2"/>
  <c r="V453" i="2"/>
  <c r="Q453" i="2"/>
  <c r="AW453" i="2"/>
  <c r="AO453" i="2"/>
  <c r="AF453" i="2"/>
  <c r="X453" i="2"/>
  <c r="O453" i="2"/>
  <c r="AV96" i="2"/>
  <c r="AR96" i="2"/>
  <c r="AN96" i="2"/>
  <c r="AH96" i="2"/>
  <c r="AD96" i="2"/>
  <c r="Z96" i="2"/>
  <c r="T96" i="2"/>
  <c r="P96" i="2"/>
  <c r="AW96" i="2"/>
  <c r="AQ96" i="2"/>
  <c r="AK96" i="2"/>
  <c r="AE96" i="2"/>
  <c r="X96" i="2"/>
  <c r="R96" i="2"/>
  <c r="AT96" i="2"/>
  <c r="AL96" i="2"/>
  <c r="AC96" i="2"/>
  <c r="U96" i="2"/>
  <c r="M96" i="2"/>
  <c r="AV311" i="2"/>
  <c r="AR311" i="2"/>
  <c r="AN311" i="2"/>
  <c r="AH311" i="2"/>
  <c r="AD311" i="2"/>
  <c r="Z311" i="2"/>
  <c r="T311" i="2"/>
  <c r="P311" i="2"/>
  <c r="AX311" i="2"/>
  <c r="AS311" i="2"/>
  <c r="AL311" i="2"/>
  <c r="AF311" i="2"/>
  <c r="AA311" i="2"/>
  <c r="S311" i="2"/>
  <c r="M311" i="2"/>
  <c r="AW311" i="2"/>
  <c r="AP311" i="2"/>
  <c r="AG311" i="2"/>
  <c r="X311" i="2"/>
  <c r="Q311" i="2"/>
  <c r="AV263" i="2"/>
  <c r="AR263" i="2"/>
  <c r="AX269" i="2"/>
  <c r="AT269" i="2"/>
  <c r="AP269" i="2"/>
  <c r="AK269" i="2"/>
  <c r="AF269" i="2"/>
  <c r="AB269" i="2"/>
  <c r="V269" i="2"/>
  <c r="R269" i="2"/>
  <c r="M269" i="2"/>
  <c r="AV279" i="2"/>
  <c r="AR279" i="2"/>
  <c r="AN279" i="2"/>
  <c r="AH279" i="2"/>
  <c r="AD279" i="2"/>
  <c r="Z279" i="2"/>
  <c r="T279" i="2"/>
  <c r="P279" i="2"/>
  <c r="AX285" i="2"/>
  <c r="AT285" i="2"/>
  <c r="AP285" i="2"/>
  <c r="AK285" i="2"/>
  <c r="AF285" i="2"/>
  <c r="AB285" i="2"/>
  <c r="V285" i="2"/>
  <c r="R285" i="2"/>
  <c r="M285" i="2"/>
  <c r="AV291" i="2"/>
  <c r="AR291" i="2"/>
  <c r="AN291" i="2"/>
  <c r="AH291" i="2"/>
  <c r="AD291" i="2"/>
  <c r="Z291" i="2"/>
  <c r="AX291" i="2"/>
  <c r="AS291" i="2"/>
  <c r="AL291" i="2"/>
  <c r="AF291" i="2"/>
  <c r="AA291" i="2"/>
  <c r="T291" i="2"/>
  <c r="P291" i="2"/>
  <c r="AX297" i="2"/>
  <c r="AT297" i="2"/>
  <c r="AP297" i="2"/>
  <c r="AK297" i="2"/>
  <c r="AF297" i="2"/>
  <c r="AB297" i="2"/>
  <c r="V297" i="2"/>
  <c r="R297" i="2"/>
  <c r="M297" i="2"/>
  <c r="AU297" i="2"/>
  <c r="AO297" i="2"/>
  <c r="AH297" i="2"/>
  <c r="AC297" i="2"/>
  <c r="U297" i="2"/>
  <c r="P297" i="2"/>
  <c r="AS297" i="2"/>
  <c r="AL297" i="2"/>
  <c r="AD297" i="2"/>
  <c r="T297" i="2"/>
  <c r="AX301" i="2"/>
  <c r="AT301" i="2"/>
  <c r="AP301" i="2"/>
  <c r="AK301" i="2"/>
  <c r="AF301" i="2"/>
  <c r="AB301" i="2"/>
  <c r="V301" i="2"/>
  <c r="R301" i="2"/>
  <c r="M301" i="2"/>
  <c r="AV301" i="2"/>
  <c r="AQ301" i="2"/>
  <c r="AI301" i="2"/>
  <c r="AD301" i="2"/>
  <c r="X301" i="2"/>
  <c r="Q301" i="2"/>
  <c r="AW301" i="2"/>
  <c r="AO301" i="2"/>
  <c r="AG301" i="2"/>
  <c r="Z301" i="2"/>
  <c r="P301" i="2"/>
  <c r="AX305" i="2"/>
  <c r="AT305" i="2"/>
  <c r="AP305" i="2"/>
  <c r="AK305" i="2"/>
  <c r="AF305" i="2"/>
  <c r="AB305" i="2"/>
  <c r="V305" i="2"/>
  <c r="R305" i="2"/>
  <c r="M305" i="2"/>
  <c r="AW305" i="2"/>
  <c r="AR305" i="2"/>
  <c r="AL305" i="2"/>
  <c r="AE305" i="2"/>
  <c r="Z305" i="2"/>
  <c r="S305" i="2"/>
  <c r="AU305" i="2"/>
  <c r="AN305" i="2"/>
  <c r="AD305" i="2"/>
  <c r="U305" i="2"/>
  <c r="O305" i="2"/>
  <c r="U453" i="2"/>
  <c r="AG453" i="2"/>
  <c r="AS453" i="2"/>
  <c r="V96" i="2"/>
  <c r="AG96" i="2"/>
  <c r="AS96" i="2"/>
  <c r="Q309" i="2"/>
  <c r="AA309" i="2"/>
  <c r="AL309" i="2"/>
  <c r="U311" i="2"/>
  <c r="AE311" i="2"/>
  <c r="AQ311" i="2"/>
  <c r="P261" i="2"/>
  <c r="T261" i="2"/>
  <c r="Z261" i="2"/>
  <c r="AD261" i="2"/>
  <c r="AH261" i="2"/>
  <c r="AN261" i="2"/>
  <c r="AR261" i="2"/>
  <c r="AV261" i="2"/>
  <c r="M263" i="2"/>
  <c r="R263" i="2"/>
  <c r="V263" i="2"/>
  <c r="AB263" i="2"/>
  <c r="AF263" i="2"/>
  <c r="AK263" i="2"/>
  <c r="AP263" i="2"/>
  <c r="AU263" i="2"/>
  <c r="AX265" i="2"/>
  <c r="AT265" i="2"/>
  <c r="AP265" i="2"/>
  <c r="AK265" i="2"/>
  <c r="AF265" i="2"/>
  <c r="AB265" i="2"/>
  <c r="V265" i="2"/>
  <c r="R265" i="2"/>
  <c r="M265" i="2"/>
  <c r="P269" i="2"/>
  <c r="U269" i="2"/>
  <c r="AC269" i="2"/>
  <c r="AH269" i="2"/>
  <c r="AO269" i="2"/>
  <c r="AU269" i="2"/>
  <c r="AV275" i="2"/>
  <c r="AR275" i="2"/>
  <c r="AN275" i="2"/>
  <c r="AH275" i="2"/>
  <c r="AD275" i="2"/>
  <c r="Z275" i="2"/>
  <c r="T275" i="2"/>
  <c r="P275" i="2"/>
  <c r="Q279" i="2"/>
  <c r="V279" i="2"/>
  <c r="AC279" i="2"/>
  <c r="AI279" i="2"/>
  <c r="AP279" i="2"/>
  <c r="AU279" i="2"/>
  <c r="AX281" i="2"/>
  <c r="AT281" i="2"/>
  <c r="AP281" i="2"/>
  <c r="AK281" i="2"/>
  <c r="AF281" i="2"/>
  <c r="AB281" i="2"/>
  <c r="V281" i="2"/>
  <c r="R281" i="2"/>
  <c r="M281" i="2"/>
  <c r="P285" i="2"/>
  <c r="U285" i="2"/>
  <c r="AC285" i="2"/>
  <c r="AH285" i="2"/>
  <c r="AO285" i="2"/>
  <c r="AU285" i="2"/>
  <c r="O291" i="2"/>
  <c r="U291" i="2"/>
  <c r="AC291" i="2"/>
  <c r="AK291" i="2"/>
  <c r="AT291" i="2"/>
  <c r="M453" i="2"/>
  <c r="AA453" i="2"/>
  <c r="AK453" i="2"/>
  <c r="AT453" i="2"/>
  <c r="O96" i="2"/>
  <c r="AA96" i="2"/>
  <c r="AI96" i="2"/>
  <c r="AU96" i="2"/>
  <c r="AX309" i="2"/>
  <c r="AT309" i="2"/>
  <c r="AP309" i="2"/>
  <c r="AK309" i="2"/>
  <c r="AF309" i="2"/>
  <c r="AB309" i="2"/>
  <c r="V309" i="2"/>
  <c r="R309" i="2"/>
  <c r="M309" i="2"/>
  <c r="AU309" i="2"/>
  <c r="AO309" i="2"/>
  <c r="AH309" i="2"/>
  <c r="AC309" i="2"/>
  <c r="U309" i="2"/>
  <c r="P309" i="2"/>
  <c r="AV309" i="2"/>
  <c r="AN309" i="2"/>
  <c r="AE309" i="2"/>
  <c r="X309" i="2"/>
  <c r="O309" i="2"/>
  <c r="V311" i="2"/>
  <c r="AI311" i="2"/>
  <c r="AT311" i="2"/>
  <c r="Q261" i="2"/>
  <c r="U261" i="2"/>
  <c r="AA261" i="2"/>
  <c r="AE261" i="2"/>
  <c r="AI261" i="2"/>
  <c r="AO261" i="2"/>
  <c r="AS261" i="2"/>
  <c r="O263" i="2"/>
  <c r="S263" i="2"/>
  <c r="X263" i="2"/>
  <c r="AC263" i="2"/>
  <c r="AG263" i="2"/>
  <c r="AL263" i="2"/>
  <c r="AQ263" i="2"/>
  <c r="AW263" i="2"/>
  <c r="P265" i="2"/>
  <c r="U265" i="2"/>
  <c r="AC265" i="2"/>
  <c r="AH265" i="2"/>
  <c r="AO265" i="2"/>
  <c r="AU265" i="2"/>
  <c r="Q269" i="2"/>
  <c r="X269" i="2"/>
  <c r="AD269" i="2"/>
  <c r="AI269" i="2"/>
  <c r="AQ269" i="2"/>
  <c r="AV269" i="2"/>
  <c r="AV271" i="2"/>
  <c r="AR271" i="2"/>
  <c r="AN271" i="2"/>
  <c r="AH271" i="2"/>
  <c r="AD271" i="2"/>
  <c r="Z271" i="2"/>
  <c r="T271" i="2"/>
  <c r="P271" i="2"/>
  <c r="Q275" i="2"/>
  <c r="V275" i="2"/>
  <c r="AC275" i="2"/>
  <c r="AI275" i="2"/>
  <c r="AP275" i="2"/>
  <c r="AU275" i="2"/>
  <c r="AX277" i="2"/>
  <c r="AT277" i="2"/>
  <c r="AP277" i="2"/>
  <c r="AK277" i="2"/>
  <c r="AF277" i="2"/>
  <c r="AB277" i="2"/>
  <c r="V277" i="2"/>
  <c r="R277" i="2"/>
  <c r="M277" i="2"/>
  <c r="R279" i="2"/>
  <c r="X279" i="2"/>
  <c r="AE279" i="2"/>
  <c r="AK279" i="2"/>
  <c r="AQ279" i="2"/>
  <c r="AW279" i="2"/>
  <c r="P281" i="2"/>
  <c r="U281" i="2"/>
  <c r="AC281" i="2"/>
  <c r="AH281" i="2"/>
  <c r="AO281" i="2"/>
  <c r="AU281" i="2"/>
  <c r="Q285" i="2"/>
  <c r="X285" i="2"/>
  <c r="AD285" i="2"/>
  <c r="AI285" i="2"/>
  <c r="AQ285" i="2"/>
  <c r="AV285" i="2"/>
  <c r="AV287" i="2"/>
  <c r="AR287" i="2"/>
  <c r="AN287" i="2"/>
  <c r="AH287" i="2"/>
  <c r="AD287" i="2"/>
  <c r="Z287" i="2"/>
  <c r="T287" i="2"/>
  <c r="P287" i="2"/>
  <c r="Q291" i="2"/>
  <c r="V291" i="2"/>
  <c r="AE291" i="2"/>
  <c r="AO291" i="2"/>
  <c r="AU291" i="2"/>
  <c r="O297" i="2"/>
  <c r="Z297" i="2"/>
  <c r="AI297" i="2"/>
  <c r="AV297" i="2"/>
  <c r="AV299" i="2"/>
  <c r="AR299" i="2"/>
  <c r="AN299" i="2"/>
  <c r="AH299" i="2"/>
  <c r="AD299" i="2"/>
  <c r="Z299" i="2"/>
  <c r="T299" i="2"/>
  <c r="P299" i="2"/>
  <c r="AX299" i="2"/>
  <c r="AS299" i="2"/>
  <c r="AL299" i="2"/>
  <c r="AF299" i="2"/>
  <c r="AA299" i="2"/>
  <c r="S299" i="2"/>
  <c r="M299" i="2"/>
  <c r="AU299" i="2"/>
  <c r="AO299" i="2"/>
  <c r="AE299" i="2"/>
  <c r="V299" i="2"/>
  <c r="O299" i="2"/>
  <c r="U301" i="2"/>
  <c r="AH301" i="2"/>
  <c r="AS301" i="2"/>
  <c r="X305" i="2"/>
  <c r="AH305" i="2"/>
  <c r="AS305" i="2"/>
  <c r="R453" i="2"/>
  <c r="AB453" i="2"/>
  <c r="AL453" i="2"/>
  <c r="AX453" i="2"/>
  <c r="Q96" i="2"/>
  <c r="AB96" i="2"/>
  <c r="AO96" i="2"/>
  <c r="AX96" i="2"/>
  <c r="T309" i="2"/>
  <c r="AG309" i="2"/>
  <c r="AR309" i="2"/>
  <c r="O311" i="2"/>
  <c r="AB311" i="2"/>
  <c r="AK311" i="2"/>
  <c r="AU311" i="2"/>
  <c r="AV295" i="2"/>
  <c r="AR295" i="2"/>
  <c r="AN295" i="2"/>
  <c r="AH295" i="2"/>
  <c r="AD295" i="2"/>
  <c r="AW295" i="2"/>
  <c r="AQ295" i="2"/>
  <c r="AK295" i="2"/>
  <c r="AE295" i="2"/>
  <c r="Z295" i="2"/>
  <c r="T295" i="2"/>
  <c r="P295" i="2"/>
  <c r="AX100" i="2"/>
  <c r="AT100" i="2"/>
  <c r="AP100" i="2"/>
  <c r="AK100" i="2"/>
  <c r="AF100" i="2"/>
  <c r="AB100" i="2"/>
  <c r="V100" i="2"/>
  <c r="R100" i="2"/>
  <c r="M100" i="2"/>
  <c r="AV100" i="2"/>
  <c r="AQ100" i="2"/>
  <c r="AI100" i="2"/>
  <c r="AD100" i="2"/>
  <c r="X100" i="2"/>
  <c r="Q100" i="2"/>
  <c r="P250" i="2"/>
  <c r="X250" i="2"/>
  <c r="AG250" i="2"/>
  <c r="AO250" i="2"/>
  <c r="AX250" i="2"/>
  <c r="AT250" i="2"/>
  <c r="AP250" i="2"/>
  <c r="AK250" i="2"/>
  <c r="AF250" i="2"/>
  <c r="AB250" i="2"/>
  <c r="V250" i="2"/>
  <c r="R250" i="2"/>
  <c r="M250" i="2"/>
  <c r="AW250" i="2"/>
  <c r="AR250" i="2"/>
  <c r="AL250" i="2"/>
  <c r="AE250" i="2"/>
  <c r="Z250" i="2"/>
  <c r="S250" i="2"/>
  <c r="AV303" i="2"/>
  <c r="AR303" i="2"/>
  <c r="AN303" i="2"/>
  <c r="AH303" i="2"/>
  <c r="AD303" i="2"/>
  <c r="Z303" i="2"/>
  <c r="T303" i="2"/>
  <c r="P303" i="2"/>
  <c r="M98" i="2"/>
  <c r="R98" i="2"/>
  <c r="V98" i="2"/>
  <c r="AB98" i="2"/>
  <c r="AF98" i="2"/>
  <c r="AK98" i="2"/>
  <c r="AP98" i="2"/>
  <c r="AT98" i="2"/>
  <c r="AX98" i="2"/>
  <c r="AV313" i="2"/>
  <c r="AR313" i="2"/>
  <c r="AN313" i="2"/>
  <c r="AH313" i="2"/>
  <c r="AD313" i="2"/>
  <c r="Z313" i="2"/>
  <c r="T313" i="2"/>
  <c r="P313" i="2"/>
  <c r="AF94" i="2"/>
  <c r="O94" i="2"/>
  <c r="AI94" i="2"/>
  <c r="R94" i="2"/>
  <c r="AH94" i="2"/>
  <c r="Q94" i="2"/>
  <c r="AQ94" i="2"/>
  <c r="AF307" i="2"/>
  <c r="AU307" i="2"/>
  <c r="AC307" i="2"/>
  <c r="AN307" i="2"/>
  <c r="AI307" i="2"/>
  <c r="AW307" i="2"/>
  <c r="O307" i="2"/>
  <c r="AI315" i="2"/>
  <c r="R315" i="2"/>
  <c r="AH315" i="2"/>
  <c r="Q315" i="2"/>
  <c r="AL315" i="2"/>
  <c r="P315" i="2"/>
  <c r="AK315" i="2"/>
  <c r="AK108" i="2"/>
  <c r="S108" i="2"/>
  <c r="AO108" i="2"/>
  <c r="V108" i="2"/>
  <c r="AN108" i="2"/>
  <c r="U108" i="2"/>
  <c r="AQ108" i="2"/>
  <c r="T108" i="2"/>
  <c r="AK110" i="2"/>
  <c r="S110" i="2"/>
  <c r="AO110" i="2"/>
  <c r="V110" i="2"/>
  <c r="AN110" i="2"/>
  <c r="U110" i="2"/>
  <c r="AQ110" i="2"/>
  <c r="T110" i="2"/>
  <c r="AK116" i="2"/>
  <c r="S116" i="2"/>
  <c r="AL116" i="2"/>
  <c r="P116" i="2"/>
  <c r="V116" i="2"/>
  <c r="U116" i="2"/>
  <c r="Z116" i="2"/>
  <c r="AA116" i="2"/>
  <c r="AX108" i="2"/>
  <c r="AC321" i="2"/>
  <c r="AW321" i="2"/>
  <c r="V321" i="2"/>
  <c r="AI321" i="2"/>
  <c r="Z321" i="2"/>
  <c r="AR321" i="2"/>
  <c r="X341" i="2"/>
  <c r="Z341" i="2"/>
  <c r="AC341" i="2"/>
  <c r="V341" i="2"/>
  <c r="AF116" i="2"/>
  <c r="O116" i="2"/>
  <c r="AG116" i="2"/>
  <c r="AW116" i="2"/>
  <c r="AV116" i="2"/>
  <c r="M116" i="2"/>
  <c r="Q116" i="2"/>
  <c r="R116" i="2"/>
  <c r="O341" i="2"/>
  <c r="Q341" i="2"/>
  <c r="P341" i="2"/>
  <c r="R341" i="2"/>
  <c r="AT108" i="2"/>
  <c r="AB108" i="2"/>
  <c r="AW108" i="2"/>
  <c r="AE108" i="2"/>
  <c r="AV108" i="2"/>
  <c r="AD108" i="2"/>
  <c r="M108" i="2"/>
  <c r="AT110" i="2"/>
  <c r="AB110" i="2"/>
  <c r="AW110" i="2"/>
  <c r="AE110" i="2"/>
  <c r="AV110" i="2"/>
  <c r="AD110" i="2"/>
  <c r="M110" i="2"/>
  <c r="AG110" i="2"/>
  <c r="AT116" i="2"/>
  <c r="AB116" i="2"/>
  <c r="AU116" i="2"/>
  <c r="AC116" i="2"/>
  <c r="AO116" i="2"/>
  <c r="AN116" i="2"/>
  <c r="AR116" i="2"/>
  <c r="AS116" i="2"/>
  <c r="Q323" i="2"/>
  <c r="U323" i="2"/>
  <c r="P323" i="2"/>
  <c r="AC323" i="2"/>
  <c r="AA323" i="2"/>
  <c r="AS323" i="2"/>
  <c r="X323" i="2"/>
  <c r="AX329" i="2"/>
  <c r="AI329" i="2"/>
  <c r="AS329" i="2"/>
  <c r="AC329" i="2"/>
  <c r="AU329" i="2"/>
  <c r="AP341" i="2"/>
  <c r="AR341" i="2"/>
  <c r="AU341" i="2"/>
  <c r="AA128" i="2"/>
  <c r="Q128" i="2"/>
  <c r="U128" i="2"/>
  <c r="V128" i="2"/>
  <c r="O128" i="2"/>
  <c r="AF128" i="2"/>
  <c r="AX128" i="2"/>
  <c r="AG128" i="2"/>
  <c r="AU128" i="2"/>
  <c r="AS128" i="2"/>
  <c r="AH128" i="2"/>
  <c r="AN128" i="2"/>
  <c r="AO128" i="2"/>
  <c r="X128" i="2"/>
  <c r="AP128" i="2"/>
  <c r="T128" i="2"/>
  <c r="AQ128" i="2"/>
  <c r="AX341" i="2"/>
  <c r="AI341" i="2"/>
  <c r="AS341" i="2"/>
  <c r="T341" i="2"/>
  <c r="AQ341" i="2"/>
  <c r="U341" i="2"/>
  <c r="AN341" i="2"/>
  <c r="S341" i="2"/>
  <c r="AK341" i="2"/>
  <c r="AO341" i="2"/>
  <c r="AW341" i="2"/>
  <c r="AG341" i="2"/>
  <c r="M341" i="2"/>
  <c r="AD341" i="2"/>
  <c r="AV341" i="2"/>
  <c r="AB341" i="2"/>
  <c r="AT341" i="2"/>
  <c r="AK425" i="2"/>
  <c r="S425" i="2"/>
  <c r="AO425" i="2"/>
  <c r="V425" i="2"/>
  <c r="AN425" i="2"/>
  <c r="U425" i="2"/>
  <c r="AQ425" i="2"/>
  <c r="T425" i="2"/>
  <c r="AU126" i="2"/>
  <c r="R126" i="2"/>
  <c r="AC126" i="2"/>
  <c r="X126" i="2"/>
  <c r="AP126" i="2"/>
  <c r="AN126" i="2"/>
  <c r="AA126" i="2"/>
  <c r="AS126" i="2"/>
  <c r="AW126" i="2"/>
  <c r="U126" i="2"/>
  <c r="AG126" i="2"/>
  <c r="AL126" i="2"/>
  <c r="O126" i="2"/>
  <c r="AF126" i="2"/>
  <c r="AX126" i="2"/>
  <c r="AV126" i="2"/>
  <c r="AI126" i="2"/>
  <c r="AG132" i="2"/>
  <c r="M132" i="2"/>
  <c r="AD132" i="2"/>
  <c r="AV132" i="2"/>
  <c r="AB132" i="2"/>
  <c r="AT132" i="2"/>
  <c r="AA132" i="2"/>
  <c r="AS132" i="2"/>
  <c r="AW132" i="2"/>
  <c r="T132" i="2"/>
  <c r="AQ132" i="2"/>
  <c r="U132" i="2"/>
  <c r="AN132" i="2"/>
  <c r="S132" i="2"/>
  <c r="AK132" i="2"/>
  <c r="R132" i="2"/>
  <c r="AI132" i="2"/>
  <c r="X1514" i="2"/>
  <c r="AQ1514" i="2"/>
  <c r="AF425" i="2"/>
  <c r="O425" i="2"/>
  <c r="AI425" i="2"/>
  <c r="R425" i="2"/>
  <c r="AH425" i="2"/>
  <c r="Q425" i="2"/>
  <c r="AL425" i="2"/>
  <c r="P425" i="2"/>
  <c r="V120" i="2"/>
  <c r="U120" i="2"/>
  <c r="T120" i="2"/>
  <c r="V126" i="2"/>
  <c r="AK126" i="2"/>
  <c r="T126" i="2"/>
  <c r="AD126" i="2"/>
  <c r="V132" i="2"/>
  <c r="X132" i="2"/>
  <c r="Z132" i="2"/>
  <c r="AC132" i="2"/>
  <c r="AX333" i="2"/>
  <c r="AH333" i="2"/>
  <c r="R333" i="2"/>
  <c r="AV333" i="2"/>
  <c r="AL333" i="2"/>
  <c r="U333" i="2"/>
  <c r="AS333" i="2"/>
  <c r="AB333" i="2"/>
  <c r="AT333" i="2"/>
  <c r="V333" i="2"/>
  <c r="AU333" i="2"/>
  <c r="AI333" i="2"/>
  <c r="Z333" i="2"/>
  <c r="AW333" i="2"/>
  <c r="AG333" i="2"/>
  <c r="S333" i="2"/>
  <c r="AK333" i="2"/>
  <c r="AC1514" i="2"/>
  <c r="AB120" i="2"/>
  <c r="AT120" i="2"/>
  <c r="AC120" i="2"/>
  <c r="AU120" i="2"/>
  <c r="Z120" i="2"/>
  <c r="AR120" i="2"/>
  <c r="AA120" i="2"/>
  <c r="AS120" i="2"/>
  <c r="AW120" i="2"/>
  <c r="S120" i="2"/>
  <c r="AK120" i="2"/>
  <c r="P120" i="2"/>
  <c r="AL120" i="2"/>
  <c r="Q120" i="2"/>
  <c r="AH120" i="2"/>
  <c r="R120" i="2"/>
  <c r="AI120" i="2"/>
  <c r="AW1514" i="2"/>
  <c r="AS1514" i="2"/>
  <c r="AO1514" i="2"/>
  <c r="AI1514" i="2"/>
  <c r="AE1514" i="2"/>
  <c r="AA1514" i="2"/>
  <c r="U1514" i="2"/>
  <c r="Q1514" i="2"/>
  <c r="AV1514" i="2"/>
  <c r="AR1514" i="2"/>
  <c r="AN1514" i="2"/>
  <c r="AH1514" i="2"/>
  <c r="AD1514" i="2"/>
  <c r="Z1514" i="2"/>
  <c r="T1514" i="2"/>
  <c r="P1514" i="2"/>
  <c r="AX1514" i="2"/>
  <c r="AT1514" i="2"/>
  <c r="AP1514" i="2"/>
  <c r="AK1514" i="2"/>
  <c r="AF1514" i="2"/>
  <c r="AB1514" i="2"/>
  <c r="V1514" i="2"/>
  <c r="R1514" i="2"/>
  <c r="M1514" i="2"/>
  <c r="AP112" i="2"/>
  <c r="X112" i="2"/>
  <c r="V112" i="2"/>
  <c r="AH112" i="2"/>
  <c r="Q112" i="2"/>
  <c r="R112" i="2"/>
  <c r="AG112" i="2"/>
  <c r="AF114" i="2"/>
  <c r="O114" i="2"/>
  <c r="AI114" i="2"/>
  <c r="R114" i="2"/>
  <c r="AG114" i="2"/>
  <c r="AV114" i="2"/>
  <c r="U114" i="2"/>
  <c r="AP425" i="2"/>
  <c r="X425" i="2"/>
  <c r="AS425" i="2"/>
  <c r="AA425" i="2"/>
  <c r="AR425" i="2"/>
  <c r="Z425" i="2"/>
  <c r="AU425" i="2"/>
  <c r="AC425" i="2"/>
  <c r="AO120" i="2"/>
  <c r="AN120" i="2"/>
  <c r="AQ120" i="2"/>
  <c r="AP120" i="2"/>
  <c r="AO126" i="2"/>
  <c r="AH126" i="2"/>
  <c r="S126" i="2"/>
  <c r="M126" i="2"/>
  <c r="AO132" i="2"/>
  <c r="AP132" i="2"/>
  <c r="AR132" i="2"/>
  <c r="AU132" i="2"/>
  <c r="AX345" i="2"/>
  <c r="AH345" i="2"/>
  <c r="R345" i="2"/>
  <c r="AV345" i="2"/>
  <c r="AL345" i="2"/>
  <c r="AA345" i="2"/>
  <c r="AN345" i="2"/>
  <c r="AB345" i="2"/>
  <c r="AT345" i="2"/>
  <c r="V345" i="2"/>
  <c r="AU345" i="2"/>
  <c r="AI345" i="2"/>
  <c r="Z345" i="2"/>
  <c r="AW345" i="2"/>
  <c r="AG345" i="2"/>
  <c r="S345" i="2"/>
  <c r="AK345" i="2"/>
  <c r="AX339" i="2"/>
  <c r="AH339" i="2"/>
  <c r="R339" i="2"/>
  <c r="AV339" i="2"/>
  <c r="AL339" i="2"/>
  <c r="U339" i="2"/>
  <c r="AS339" i="2"/>
  <c r="AB339" i="2"/>
  <c r="AT339" i="2"/>
  <c r="V339" i="2"/>
  <c r="AU339" i="2"/>
  <c r="AI339" i="2"/>
  <c r="Z339" i="2"/>
  <c r="AW339" i="2"/>
  <c r="AG339" i="2"/>
  <c r="S339" i="2"/>
  <c r="AK339" i="2"/>
  <c r="S1514" i="2"/>
  <c r="AL1514" i="2"/>
  <c r="Q427" i="2"/>
  <c r="U427" i="2"/>
  <c r="AA427" i="2"/>
  <c r="AE427" i="2"/>
  <c r="AI427" i="2"/>
  <c r="AO427" i="2"/>
  <c r="AS427" i="2"/>
  <c r="P1512" i="2"/>
  <c r="T1512" i="2"/>
  <c r="Z1512" i="2"/>
  <c r="AD1512" i="2"/>
  <c r="AH1512" i="2"/>
  <c r="AN1512" i="2"/>
  <c r="AR1512" i="2"/>
  <c r="AV1512" i="2"/>
  <c r="P1516" i="2"/>
  <c r="T1516" i="2"/>
  <c r="Z1516" i="2"/>
  <c r="AD1516" i="2"/>
  <c r="AH1516" i="2"/>
  <c r="AN1516" i="2"/>
  <c r="AR1516" i="2"/>
  <c r="AV1516" i="2"/>
  <c r="M1512" i="2"/>
  <c r="R1512" i="2"/>
  <c r="V1512" i="2"/>
  <c r="AB1512" i="2"/>
  <c r="AF1512" i="2"/>
  <c r="AK1512" i="2"/>
  <c r="AP1512" i="2"/>
  <c r="AT1512" i="2"/>
  <c r="M1516" i="2"/>
  <c r="R1516" i="2"/>
  <c r="V1516" i="2"/>
  <c r="AB1516" i="2"/>
  <c r="AF1516" i="2"/>
  <c r="AK1516" i="2"/>
  <c r="AP1516" i="2"/>
  <c r="AT1516" i="2"/>
  <c r="BT2279" i="2" l="1"/>
  <c r="BT2284" i="2"/>
  <c r="BT2280" i="2"/>
  <c r="BT2286" i="2"/>
  <c r="BT2281" i="2"/>
  <c r="BT2282" i="2"/>
  <c r="BT2285" i="2"/>
  <c r="BT2283" i="2"/>
  <c r="BT653" i="2"/>
  <c r="BT2276" i="2"/>
  <c r="BT2277" i="2"/>
  <c r="BT2275" i="2"/>
  <c r="BT2274" i="2"/>
  <c r="BT248" i="2"/>
  <c r="BT451" i="2"/>
  <c r="BT2270" i="2"/>
  <c r="BT2272" i="2"/>
  <c r="BT2271" i="2"/>
  <c r="BT2267" i="2"/>
  <c r="BT2266" i="2"/>
  <c r="BT2268" i="2"/>
  <c r="BT2264" i="2"/>
  <c r="BT2254" i="2"/>
  <c r="BT2246" i="2"/>
  <c r="BT2244" i="2"/>
  <c r="BT2257" i="2"/>
  <c r="BT2258" i="2"/>
  <c r="BT2262" i="2"/>
  <c r="BT2252" i="2"/>
  <c r="BT2263" i="2"/>
  <c r="BT2248" i="2"/>
  <c r="BT2260" i="2"/>
  <c r="BT2259" i="2"/>
  <c r="BT2250" i="2"/>
  <c r="BT2261" i="2"/>
  <c r="BT2220" i="2"/>
  <c r="BT2226" i="2"/>
  <c r="BT2242" i="2"/>
  <c r="BT2222" i="2"/>
  <c r="BT1668" i="2"/>
  <c r="BT2232" i="2"/>
  <c r="BT2241" i="2"/>
  <c r="BT2224" i="2"/>
  <c r="BT2234" i="2"/>
  <c r="BT2228" i="2"/>
  <c r="BT2230" i="2"/>
  <c r="BT2236" i="2"/>
  <c r="BT2240" i="2"/>
  <c r="BT2131" i="2"/>
  <c r="BT2134" i="2"/>
  <c r="BT2130" i="2"/>
  <c r="BT651" i="2"/>
  <c r="BT2129" i="2"/>
  <c r="BT246" i="2"/>
  <c r="BT449" i="2"/>
  <c r="BT2126" i="2"/>
  <c r="BT2124" i="2"/>
  <c r="BT2127" i="2"/>
  <c r="BT2125" i="2"/>
  <c r="BT1297" i="2"/>
  <c r="BT1295" i="2"/>
  <c r="BT1444" i="2"/>
  <c r="BT1446" i="2"/>
  <c r="BT1480" i="2"/>
  <c r="BT1497" i="2"/>
  <c r="BT1485" i="2"/>
  <c r="BT1483" i="2"/>
  <c r="BT1491" i="2"/>
  <c r="BT1493" i="2"/>
  <c r="BT1487" i="2"/>
  <c r="BT1495" i="2"/>
  <c r="BT1489" i="2"/>
  <c r="BT1478" i="2"/>
  <c r="BT1474" i="2"/>
  <c r="BT1468" i="2"/>
  <c r="BT1476" i="2"/>
  <c r="BT1466" i="2"/>
  <c r="BT1470" i="2"/>
  <c r="BT1472" i="2"/>
  <c r="BT649" i="2"/>
  <c r="BT2215" i="2"/>
  <c r="BT2213" i="2"/>
  <c r="BT2217" i="2"/>
  <c r="BT244" i="2"/>
  <c r="BT447" i="2"/>
  <c r="BT613" i="2"/>
  <c r="BT674" i="2"/>
  <c r="BT2210" i="2"/>
  <c r="BT2208" i="2"/>
  <c r="BT202" i="2"/>
  <c r="BT415" i="2"/>
  <c r="BT445" i="2"/>
  <c r="BT647" i="2"/>
  <c r="BT625" i="2"/>
  <c r="BT242" i="2"/>
  <c r="BT2204" i="2"/>
  <c r="BT2206" i="2"/>
  <c r="BT2202" i="2"/>
  <c r="BT220" i="2"/>
  <c r="BT2199" i="2"/>
  <c r="BT1261" i="2"/>
  <c r="BT2193" i="2"/>
  <c r="BT2194" i="2"/>
  <c r="BT2195" i="2"/>
  <c r="BT2192" i="2"/>
  <c r="BT2197" i="2"/>
  <c r="BT2196" i="2"/>
  <c r="BT2198" i="2"/>
  <c r="BT2191" i="2"/>
  <c r="BT619" i="2"/>
  <c r="BT2190" i="2"/>
  <c r="BT421" i="2"/>
  <c r="BT214" i="2"/>
  <c r="BT617" i="2"/>
  <c r="BT2188" i="2"/>
  <c r="BT2184" i="2"/>
  <c r="BT2176" i="2"/>
  <c r="BT2174" i="2"/>
  <c r="BT2178" i="2"/>
  <c r="BT206" i="2"/>
  <c r="BT419" i="2"/>
  <c r="BT2113" i="2"/>
  <c r="BT2122" i="2"/>
  <c r="BT2112" i="2"/>
  <c r="BT2111" i="2"/>
  <c r="BT2120" i="2"/>
  <c r="BT2119" i="2"/>
  <c r="BT2121" i="2"/>
  <c r="BT2118" i="2"/>
  <c r="BT2108" i="2"/>
  <c r="BT2110" i="2"/>
  <c r="BT2109" i="2"/>
  <c r="BT2091" i="2"/>
  <c r="BT2097" i="2"/>
  <c r="BT2103" i="2"/>
  <c r="BT2105" i="2"/>
  <c r="BT2101" i="2"/>
  <c r="BT2099" i="2"/>
  <c r="BT2104" i="2"/>
  <c r="BT2102" i="2"/>
  <c r="BT2106" i="2"/>
  <c r="BT2100" i="2"/>
  <c r="BT2098" i="2"/>
  <c r="BT2087" i="2"/>
  <c r="BT2089" i="2"/>
  <c r="BR1512" i="2"/>
  <c r="BS1512" i="2" s="1"/>
  <c r="BT2116" i="2"/>
  <c r="BT2117" i="2"/>
  <c r="BT2085" i="2"/>
  <c r="BT2115" i="2"/>
  <c r="BT2086" i="2"/>
  <c r="BT2137" i="2"/>
  <c r="BT2143" i="2"/>
  <c r="BT2161" i="2"/>
  <c r="BT2169" i="2"/>
  <c r="BT2155" i="2"/>
  <c r="BT2147" i="2"/>
  <c r="BT2139" i="2"/>
  <c r="BT2145" i="2"/>
  <c r="BT2141" i="2"/>
  <c r="BT2163" i="2"/>
  <c r="BT2165" i="2"/>
  <c r="BT2159" i="2"/>
  <c r="BT2153" i="2"/>
  <c r="BT2157" i="2"/>
  <c r="BT2167" i="2"/>
  <c r="BT2149" i="2"/>
  <c r="BT2151" i="2"/>
  <c r="BT2079" i="2"/>
  <c r="BT2080" i="2"/>
  <c r="BT2107" i="2"/>
  <c r="BT2094" i="2"/>
  <c r="BT2083" i="2"/>
  <c r="BT2081" i="2"/>
  <c r="BT2095" i="2"/>
  <c r="BT2096" i="2"/>
  <c r="BT2075" i="2"/>
  <c r="BT2077" i="2"/>
  <c r="BT645" i="2"/>
  <c r="BT2071" i="2"/>
  <c r="BT2072" i="2"/>
  <c r="BT2067" i="2"/>
  <c r="BT2069" i="2"/>
  <c r="BT240" i="2"/>
  <c r="BT443" i="2"/>
  <c r="BT2062" i="2"/>
  <c r="BT2058" i="2"/>
  <c r="BT2060" i="2"/>
  <c r="BT212" i="2"/>
  <c r="BT1680" i="2"/>
  <c r="BT1678" i="2"/>
  <c r="BT1367" i="2"/>
  <c r="BT2054" i="2"/>
  <c r="BT2052" i="2"/>
  <c r="BT2056" i="2"/>
  <c r="BT2044" i="2"/>
  <c r="BT2048" i="2"/>
  <c r="BT2050" i="2"/>
  <c r="BT2046" i="2"/>
  <c r="BS1368" i="2"/>
  <c r="BQ1368" i="2"/>
  <c r="BT611" i="2"/>
  <c r="BT1369" i="2"/>
  <c r="BS1370" i="2"/>
  <c r="BQ1370" i="2"/>
  <c r="BT200" i="2"/>
  <c r="BT413" i="2"/>
  <c r="BT1862" i="2"/>
  <c r="BT1868" i="2"/>
  <c r="K1513" i="2"/>
  <c r="BR1513" i="2" s="1"/>
  <c r="BT1866" i="2"/>
  <c r="BT2037" i="2"/>
  <c r="BT2041" i="2"/>
  <c r="BT2039" i="2"/>
  <c r="BT1864" i="2"/>
  <c r="BT517" i="2"/>
  <c r="BT1898" i="2"/>
  <c r="BT1896" i="2"/>
  <c r="BT2023" i="2"/>
  <c r="BT2033" i="2"/>
  <c r="BT2025" i="2"/>
  <c r="BT2029" i="2"/>
  <c r="BT2027" i="2"/>
  <c r="BT2035" i="2"/>
  <c r="BT2031" i="2"/>
  <c r="BT1890" i="2"/>
  <c r="BT1892" i="2"/>
  <c r="BT1894" i="2"/>
  <c r="BT1886" i="2"/>
  <c r="BT1888" i="2"/>
  <c r="BT1884" i="2"/>
  <c r="BT1882" i="2"/>
  <c r="BT1878" i="2"/>
  <c r="BT1880" i="2"/>
  <c r="BT1874" i="2"/>
  <c r="BT1876" i="2"/>
  <c r="BT1870" i="2"/>
  <c r="BT1872" i="2"/>
  <c r="BT196" i="2"/>
  <c r="BT409" i="2"/>
  <c r="BT1860" i="2"/>
  <c r="BT2018" i="2"/>
  <c r="BT2020" i="2"/>
  <c r="BT407" i="2"/>
  <c r="BT605" i="2"/>
  <c r="AE87" i="6"/>
  <c r="BT194" i="2"/>
  <c r="BT2011" i="2"/>
  <c r="BT2009" i="2"/>
  <c r="BT2002" i="2"/>
  <c r="BT2004" i="2"/>
  <c r="BT2006" i="2"/>
  <c r="BT403" i="2"/>
  <c r="BT601" i="2"/>
  <c r="BT597" i="2"/>
  <c r="BT1999" i="2"/>
  <c r="BT190" i="2"/>
  <c r="BT1997" i="2"/>
  <c r="BT1989" i="2"/>
  <c r="BT1985" i="2"/>
  <c r="BT1973" i="2"/>
  <c r="BT1967" i="2"/>
  <c r="BT1983" i="2"/>
  <c r="BT1977" i="2"/>
  <c r="BT1991" i="2"/>
  <c r="BT1971" i="2"/>
  <c r="BT1981" i="2"/>
  <c r="BT1987" i="2"/>
  <c r="BT1969" i="2"/>
  <c r="BT1975" i="2"/>
  <c r="BT1979" i="2"/>
  <c r="BT1965" i="2"/>
  <c r="BT1993" i="2"/>
  <c r="BT1273" i="2"/>
  <c r="BT399" i="2"/>
  <c r="BT186" i="2"/>
  <c r="BT1905" i="2"/>
  <c r="BT1832" i="2"/>
  <c r="BT1844" i="2"/>
  <c r="BT1848" i="2"/>
  <c r="BT1857" i="2"/>
  <c r="BT1853" i="2"/>
  <c r="BT1855" i="2"/>
  <c r="BT1851" i="2"/>
  <c r="BT1846" i="2"/>
  <c r="BT1160" i="2"/>
  <c r="BT549" i="2"/>
  <c r="BT138" i="2"/>
  <c r="BT351" i="2"/>
  <c r="BT1828" i="2"/>
  <c r="BT1830" i="2"/>
  <c r="BT1822" i="2"/>
  <c r="BT1836" i="2"/>
  <c r="BT1838" i="2"/>
  <c r="BT1834" i="2"/>
  <c r="BT1826" i="2"/>
  <c r="BT1842" i="2"/>
  <c r="BT1824" i="2"/>
  <c r="BT1840" i="2"/>
  <c r="BT643" i="2"/>
  <c r="BT1820" i="2"/>
  <c r="BT1817" i="2"/>
  <c r="BT238" i="2"/>
  <c r="BT441" i="2"/>
  <c r="BT1243" i="2"/>
  <c r="BT1244" i="2"/>
  <c r="BT1245" i="2"/>
  <c r="BT1400" i="2"/>
  <c r="BT672" i="2"/>
  <c r="BT439" i="2"/>
  <c r="BT1380" i="2"/>
  <c r="BT1784" i="2"/>
  <c r="BT1810" i="2"/>
  <c r="BT1802" i="2"/>
  <c r="BT1798" i="2"/>
  <c r="BT1796" i="2"/>
  <c r="BT1806" i="2"/>
  <c r="BT1794" i="2"/>
  <c r="BT1800" i="2"/>
  <c r="BT1808" i="2"/>
  <c r="BT1804" i="2"/>
  <c r="BT1786" i="2"/>
  <c r="BT1788" i="2"/>
  <c r="BT236" i="2"/>
  <c r="BT641" i="2"/>
  <c r="BT405" i="2"/>
  <c r="BT603" i="2"/>
  <c r="BT1779" i="2"/>
  <c r="BT1781" i="2"/>
  <c r="BT1773" i="2"/>
  <c r="BT1365" i="2"/>
  <c r="BT1676" i="2"/>
  <c r="BQ1366" i="2"/>
  <c r="BS1366" i="2"/>
  <c r="BT395" i="2"/>
  <c r="BT593" i="2"/>
  <c r="BN1061" i="2"/>
  <c r="BO1061" i="2" s="1"/>
  <c r="BT1331" i="2"/>
  <c r="BT182" i="2"/>
  <c r="BS1332" i="2"/>
  <c r="BQ1332" i="2"/>
  <c r="BT1771" i="2"/>
  <c r="BT1767" i="2"/>
  <c r="BT1769" i="2"/>
  <c r="BT1765" i="2"/>
  <c r="BT1242" i="2"/>
  <c r="BT1241" i="2"/>
  <c r="BT547" i="2"/>
  <c r="BT136" i="2"/>
  <c r="BT349" i="2"/>
  <c r="BT1240" i="2"/>
  <c r="BT1239" i="2"/>
  <c r="Z122" i="6"/>
  <c r="BT1762" i="2"/>
  <c r="BT1758" i="2"/>
  <c r="BT1760" i="2"/>
  <c r="BT1238" i="2"/>
  <c r="BT1752" i="2"/>
  <c r="BT1750" i="2"/>
  <c r="BT1748" i="2"/>
  <c r="BT1237" i="2"/>
  <c r="BT1234" i="2"/>
  <c r="BT1236" i="2"/>
  <c r="BT1235" i="2"/>
  <c r="BT1232" i="2"/>
  <c r="BT1233" i="2"/>
  <c r="BT1231" i="2"/>
  <c r="BT1215" i="2"/>
  <c r="BT1212" i="2"/>
  <c r="BT1209" i="2"/>
  <c r="BT621" i="2"/>
  <c r="BT1211" i="2"/>
  <c r="BT1214" i="2"/>
  <c r="BT1208" i="2"/>
  <c r="BT1327" i="2"/>
  <c r="BT423" i="2"/>
  <c r="BS1328" i="2"/>
  <c r="BQ1328" i="2"/>
  <c r="BT1205" i="2"/>
  <c r="BT1219" i="2"/>
  <c r="BT1200" i="2"/>
  <c r="BT1201" i="2"/>
  <c r="BT1210" i="2"/>
  <c r="BT1207" i="2"/>
  <c r="BT1218" i="2"/>
  <c r="BT1204" i="2"/>
  <c r="BT1222" i="2"/>
  <c r="BT1226" i="2"/>
  <c r="BT1220" i="2"/>
  <c r="BT1213" i="2"/>
  <c r="BT1199" i="2"/>
  <c r="BT1223" i="2"/>
  <c r="BT1217" i="2"/>
  <c r="BT1202" i="2"/>
  <c r="BT1227" i="2"/>
  <c r="BT1203" i="2"/>
  <c r="BT1224" i="2"/>
  <c r="BT1228" i="2"/>
  <c r="BT1216" i="2"/>
  <c r="BT1225" i="2"/>
  <c r="BT1206" i="2"/>
  <c r="BT1221" i="2"/>
  <c r="BT1229" i="2"/>
  <c r="BT1197" i="2"/>
  <c r="BT1230" i="2"/>
  <c r="BT1198" i="2"/>
  <c r="BT639" i="2"/>
  <c r="BT1196" i="2"/>
  <c r="BT234" i="2"/>
  <c r="BT437" i="2"/>
  <c r="BT591" i="2"/>
  <c r="BT216" i="2"/>
  <c r="BT393" i="2"/>
  <c r="BT561" i="2"/>
  <c r="BT1377" i="2"/>
  <c r="BT363" i="2"/>
  <c r="BT1614" i="2"/>
  <c r="BT150" i="2"/>
  <c r="BT1610" i="2"/>
  <c r="BT1612" i="2"/>
  <c r="BT1606" i="2"/>
  <c r="BT1608" i="2"/>
  <c r="BT1602" i="2"/>
  <c r="BT1604" i="2"/>
  <c r="BT1598" i="2"/>
  <c r="BT1600" i="2"/>
  <c r="BT1594" i="2"/>
  <c r="BT1596" i="2"/>
  <c r="BT1590" i="2"/>
  <c r="BT1592" i="2"/>
  <c r="BT1586" i="2"/>
  <c r="BT1588" i="2"/>
  <c r="BT391" i="2"/>
  <c r="BT589" i="2"/>
  <c r="BN1077" i="2"/>
  <c r="BO1077" i="2" s="1"/>
  <c r="BT1741" i="2"/>
  <c r="BT1745" i="2"/>
  <c r="BT1743" i="2"/>
  <c r="BT178" i="2"/>
  <c r="BT1739" i="2"/>
  <c r="BT435" i="2"/>
  <c r="BT637" i="2"/>
  <c r="BT571" i="2"/>
  <c r="BT1335" i="2"/>
  <c r="BQ1336" i="2"/>
  <c r="BS1336" i="2"/>
  <c r="BT1333" i="2"/>
  <c r="BT373" i="2"/>
  <c r="BQ1334" i="2"/>
  <c r="BS1334" i="2"/>
  <c r="BT232" i="2"/>
  <c r="BT1329" i="2"/>
  <c r="BS1330" i="2"/>
  <c r="BQ1330" i="2"/>
  <c r="BN895" i="2"/>
  <c r="BO895" i="2" s="1"/>
  <c r="BT932" i="2"/>
  <c r="BT160" i="2"/>
  <c r="BT928" i="2"/>
  <c r="BT930" i="2"/>
  <c r="BT808" i="2"/>
  <c r="BT810" i="2"/>
  <c r="BT1584" i="2"/>
  <c r="BT806" i="2"/>
  <c r="BT1580" i="2"/>
  <c r="BT1582" i="2"/>
  <c r="BT1574" i="2"/>
  <c r="BT1578" i="2"/>
  <c r="Y122" i="6"/>
  <c r="AN122" i="6" s="1"/>
  <c r="BN1256" i="2"/>
  <c r="BO1256" i="2" s="1"/>
  <c r="BT1570" i="2"/>
  <c r="BT1572" i="2"/>
  <c r="BT1566" i="2"/>
  <c r="BT1568" i="2"/>
  <c r="BT1562" i="2"/>
  <c r="BT1564" i="2"/>
  <c r="BT573" i="2"/>
  <c r="BT1560" i="2"/>
  <c r="U129" i="6"/>
  <c r="V129" i="6" s="1"/>
  <c r="AH31" i="6"/>
  <c r="BT162" i="2"/>
  <c r="BT375" i="2"/>
  <c r="BT365" i="2"/>
  <c r="BT563" i="2"/>
  <c r="BT1463" i="2"/>
  <c r="BT1375" i="2"/>
  <c r="BS1376" i="2"/>
  <c r="BQ1376" i="2"/>
  <c r="BN1081" i="2"/>
  <c r="BO1081" i="2" s="1"/>
  <c r="BN1101" i="2"/>
  <c r="BO1101" i="2" s="1"/>
  <c r="BT152" i="2"/>
  <c r="BT1453" i="2"/>
  <c r="BT1457" i="2"/>
  <c r="BT1461" i="2"/>
  <c r="BT1449" i="2"/>
  <c r="BT1459" i="2"/>
  <c r="BT1455" i="2"/>
  <c r="BT1451" i="2"/>
  <c r="BN1091" i="2"/>
  <c r="BO1091" i="2" s="1"/>
  <c r="AI164" i="6"/>
  <c r="BS1362" i="2"/>
  <c r="BN1362" i="2" s="1"/>
  <c r="BO1362" i="2" s="1"/>
  <c r="BT1442" i="2"/>
  <c r="BT1628" i="2"/>
  <c r="D47" i="6"/>
  <c r="A48" i="6"/>
  <c r="A49" i="6" s="1"/>
  <c r="BN1258" i="2"/>
  <c r="BO1258" i="2" s="1"/>
  <c r="BN875" i="2"/>
  <c r="BO875" i="2" s="1"/>
  <c r="BT1735" i="2"/>
  <c r="BT1674" i="2"/>
  <c r="BT1733" i="2"/>
  <c r="BT1725" i="2"/>
  <c r="BT1731" i="2"/>
  <c r="BS1389" i="2"/>
  <c r="BQ1389" i="2"/>
  <c r="BT1398" i="2"/>
  <c r="BT1388" i="2"/>
  <c r="BT1394" i="2"/>
  <c r="BT1396" i="2"/>
  <c r="BT1390" i="2"/>
  <c r="BT1392" i="2"/>
  <c r="BT1672" i="2"/>
  <c r="BT1386" i="2"/>
  <c r="BT1384" i="2"/>
  <c r="BT377" i="2"/>
  <c r="BT575" i="2"/>
  <c r="BT565" i="2"/>
  <c r="BT164" i="2"/>
  <c r="BT154" i="2"/>
  <c r="BT367" i="2"/>
  <c r="BT1721" i="2"/>
  <c r="BT1104" i="2"/>
  <c r="BN1268" i="2"/>
  <c r="BO1268" i="2" s="1"/>
  <c r="BT1556" i="2"/>
  <c r="BT1558" i="2"/>
  <c r="BT433" i="2"/>
  <c r="BT635" i="2"/>
  <c r="BT1554" i="2"/>
  <c r="BT1715" i="2"/>
  <c r="BT1719" i="2"/>
  <c r="BT1717" i="2"/>
  <c r="BT230" i="2"/>
  <c r="BT1550" i="2"/>
  <c r="BT1552" i="2"/>
  <c r="BT1546" i="2"/>
  <c r="BT1548" i="2"/>
  <c r="BT1542" i="2"/>
  <c r="BT1544" i="2"/>
  <c r="BT1538" i="2"/>
  <c r="BT1540" i="2"/>
  <c r="BT1534" i="2"/>
  <c r="BT1536" i="2"/>
  <c r="BT1530" i="2"/>
  <c r="BT1532" i="2"/>
  <c r="BT1707" i="2"/>
  <c r="BT1528" i="2"/>
  <c r="U17" i="6"/>
  <c r="V17" i="6" s="1"/>
  <c r="BN1089" i="2"/>
  <c r="BO1089" i="2" s="1"/>
  <c r="J1515" i="2"/>
  <c r="BP1515" i="2" s="1"/>
  <c r="I1515" i="2"/>
  <c r="H1515" i="2"/>
  <c r="G1515" i="2"/>
  <c r="BJ1515" i="2" s="1"/>
  <c r="BP1516" i="2"/>
  <c r="BQ1516" i="2" s="1"/>
  <c r="I1517" i="2"/>
  <c r="K1515" i="2"/>
  <c r="BR1515" i="2" s="1"/>
  <c r="G1517" i="2"/>
  <c r="BJ1517" i="2" s="1"/>
  <c r="K1517" i="2"/>
  <c r="BR1517" i="2" s="1"/>
  <c r="H1517" i="2"/>
  <c r="BT569" i="2"/>
  <c r="BT1670" i="2"/>
  <c r="BT545" i="2"/>
  <c r="BT567" i="2"/>
  <c r="BT371" i="2"/>
  <c r="BT369" i="2"/>
  <c r="BT156" i="2"/>
  <c r="BT347" i="2"/>
  <c r="BN901" i="2"/>
  <c r="BO901" i="2" s="1"/>
  <c r="BT158" i="2"/>
  <c r="BT134" i="2"/>
  <c r="H68" i="6"/>
  <c r="BT1363" i="2"/>
  <c r="BT1705" i="2"/>
  <c r="BT1703" i="2"/>
  <c r="BT1701" i="2"/>
  <c r="BT1699" i="2"/>
  <c r="BT1695" i="2"/>
  <c r="BT1697" i="2"/>
  <c r="BS1364" i="2"/>
  <c r="BQ1364" i="2"/>
  <c r="BQ1414" i="2"/>
  <c r="BT431" i="2"/>
  <c r="BT633" i="2"/>
  <c r="BN1260" i="2"/>
  <c r="BO1260" i="2" s="1"/>
  <c r="BN1083" i="2"/>
  <c r="BO1083" i="2" s="1"/>
  <c r="BT1666" i="2"/>
  <c r="BT228" i="2"/>
  <c r="BN1003" i="2"/>
  <c r="BO1003" i="2" s="1"/>
  <c r="D131" i="6"/>
  <c r="BN500" i="2"/>
  <c r="BO500" i="2" s="1"/>
  <c r="B131" i="6"/>
  <c r="U131" i="6"/>
  <c r="V131" i="6" s="1"/>
  <c r="BN462" i="2"/>
  <c r="BO462" i="2" s="1"/>
  <c r="F131" i="6"/>
  <c r="Z131" i="6" s="1"/>
  <c r="A132" i="6"/>
  <c r="I132" i="6" s="1"/>
  <c r="G131" i="6"/>
  <c r="BT1194" i="2"/>
  <c r="BT1371" i="2"/>
  <c r="AH10" i="6"/>
  <c r="A167" i="6"/>
  <c r="B167" i="6" s="1"/>
  <c r="D118" i="6"/>
  <c r="B40" i="6"/>
  <c r="BN745" i="2"/>
  <c r="BO745" i="2" s="1"/>
  <c r="B47" i="6"/>
  <c r="BN486" i="2"/>
  <c r="BO486" i="2" s="1"/>
  <c r="BN1097" i="2"/>
  <c r="BO1097" i="2" s="1"/>
  <c r="AD131" i="6"/>
  <c r="AE131" i="6" s="1"/>
  <c r="BR1516" i="2"/>
  <c r="BS1516" i="2" s="1"/>
  <c r="AD25" i="6"/>
  <c r="AI25" i="6" s="1"/>
  <c r="BT1126" i="2"/>
  <c r="BT1128" i="2"/>
  <c r="BN488" i="2"/>
  <c r="BO488" i="2" s="1"/>
  <c r="BT1373" i="2"/>
  <c r="BS1374" i="2"/>
  <c r="BQ1374" i="2"/>
  <c r="C75" i="6"/>
  <c r="R75" i="6" s="1"/>
  <c r="T75" i="6" s="1"/>
  <c r="B166" i="6"/>
  <c r="G166" i="6"/>
  <c r="BN1085" i="2"/>
  <c r="BO1085" i="2" s="1"/>
  <c r="BS1372" i="2"/>
  <c r="BQ1372" i="2"/>
  <c r="BT1148" i="2"/>
  <c r="BT1134" i="2"/>
  <c r="BT1170" i="2"/>
  <c r="BT1144" i="2"/>
  <c r="BT1176" i="2"/>
  <c r="BT1152" i="2"/>
  <c r="BT1132" i="2"/>
  <c r="BT1184" i="2"/>
  <c r="BT1178" i="2"/>
  <c r="BT1190" i="2"/>
  <c r="BT1188" i="2"/>
  <c r="BT1140" i="2"/>
  <c r="BT1162" i="2"/>
  <c r="BT1136" i="2"/>
  <c r="BT1186" i="2"/>
  <c r="BT1168" i="2"/>
  <c r="BT1150" i="2"/>
  <c r="BT1182" i="2"/>
  <c r="BT1174" i="2"/>
  <c r="BT1146" i="2"/>
  <c r="BT1154" i="2"/>
  <c r="BT1124" i="2"/>
  <c r="BT1172" i="2"/>
  <c r="BT1192" i="2"/>
  <c r="BT1142" i="2"/>
  <c r="BT1130" i="2"/>
  <c r="BT1158" i="2"/>
  <c r="BT1138" i="2"/>
  <c r="BT1156" i="2"/>
  <c r="BT1164" i="2"/>
  <c r="BT1180" i="2"/>
  <c r="BT1166" i="2"/>
  <c r="BT1664" i="2"/>
  <c r="BT1361" i="2"/>
  <c r="BT1693" i="2"/>
  <c r="BT1689" i="2"/>
  <c r="BT1687" i="2"/>
  <c r="BN456" i="2"/>
  <c r="BO456" i="2" s="1"/>
  <c r="BN1043" i="2"/>
  <c r="BO1043" i="2" s="1"/>
  <c r="BN478" i="2"/>
  <c r="BO478" i="2" s="1"/>
  <c r="BN504" i="2"/>
  <c r="BO504" i="2" s="1"/>
  <c r="BT361" i="2"/>
  <c r="BT1685" i="2"/>
  <c r="BT1683" i="2"/>
  <c r="BT1662" i="2"/>
  <c r="D19" i="6"/>
  <c r="D68" i="6"/>
  <c r="I68" i="6"/>
  <c r="C19" i="6"/>
  <c r="R19" i="6" s="1"/>
  <c r="T19" i="6" s="1"/>
  <c r="A69" i="6"/>
  <c r="D69" i="6" s="1"/>
  <c r="B68" i="6"/>
  <c r="D152" i="6"/>
  <c r="C68" i="6"/>
  <c r="R68" i="6" s="1"/>
  <c r="T68" i="6" s="1"/>
  <c r="BN1292" i="2"/>
  <c r="BO1292" i="2" s="1"/>
  <c r="BN709" i="2"/>
  <c r="BO709" i="2" s="1"/>
  <c r="BN472" i="2"/>
  <c r="BO472" i="2" s="1"/>
  <c r="BN1079" i="2"/>
  <c r="BO1079" i="2" s="1"/>
  <c r="BT166" i="2"/>
  <c r="BT222" i="2"/>
  <c r="BT702" i="2"/>
  <c r="BT892" i="2"/>
  <c r="BN170" i="2"/>
  <c r="BO170" i="2" s="1"/>
  <c r="BT170" i="2" s="1"/>
  <c r="BT1659" i="2"/>
  <c r="BT1657" i="2"/>
  <c r="BT1655" i="2"/>
  <c r="BN1093" i="2"/>
  <c r="BO1093" i="2" s="1"/>
  <c r="BN470" i="2"/>
  <c r="BO470" i="2" s="1"/>
  <c r="BT1647" i="2"/>
  <c r="BT1653" i="2"/>
  <c r="BT1094" i="2"/>
  <c r="BT942" i="2"/>
  <c r="BT24" i="2"/>
  <c r="BT1046" i="2"/>
  <c r="BN512" i="2"/>
  <c r="BO512" i="2" s="1"/>
  <c r="A76" i="6"/>
  <c r="A77" i="6" s="1"/>
  <c r="D75" i="6"/>
  <c r="B75" i="6"/>
  <c r="BT878" i="2"/>
  <c r="BQ1326" i="2"/>
  <c r="BN1326" i="2" s="1"/>
  <c r="BO1326" i="2" s="1"/>
  <c r="BN494" i="2"/>
  <c r="BO494" i="2" s="1"/>
  <c r="BN843" i="2"/>
  <c r="BO843" i="2" s="1"/>
  <c r="BM1414" i="2"/>
  <c r="BN1073" i="2"/>
  <c r="BO1073" i="2" s="1"/>
  <c r="BS1406" i="2"/>
  <c r="AI143" i="6"/>
  <c r="Y136" i="6"/>
  <c r="AN136" i="6" s="1"/>
  <c r="BN995" i="2"/>
  <c r="BO995" i="2" s="1"/>
  <c r="BN993" i="2"/>
  <c r="BO993" i="2" s="1"/>
  <c r="BN987" i="2"/>
  <c r="BO987" i="2" s="1"/>
  <c r="BN466" i="2"/>
  <c r="BO466" i="2" s="1"/>
  <c r="T88" i="6"/>
  <c r="Y88" i="6" s="1"/>
  <c r="AN88" i="6" s="1"/>
  <c r="U123" i="6"/>
  <c r="V123" i="6" s="1"/>
  <c r="BT1651" i="2"/>
  <c r="BT1645" i="2"/>
  <c r="Z157" i="6"/>
  <c r="BR1514" i="2"/>
  <c r="BS1514" i="2" s="1"/>
  <c r="BN1015" i="2"/>
  <c r="BO1015" i="2" s="1"/>
  <c r="BT1643" i="2"/>
  <c r="BT1635" i="2"/>
  <c r="BN1075" i="2"/>
  <c r="BO1075" i="2" s="1"/>
  <c r="G118" i="6"/>
  <c r="BN925" i="2"/>
  <c r="BO925" i="2" s="1"/>
  <c r="BN889" i="2"/>
  <c r="BO889" i="2" s="1"/>
  <c r="BN779" i="2"/>
  <c r="BO779" i="2" s="1"/>
  <c r="BN837" i="2"/>
  <c r="BO837" i="2" s="1"/>
  <c r="BT1637" i="2"/>
  <c r="BT1641" i="2"/>
  <c r="BN985" i="2"/>
  <c r="BO985" i="2" s="1"/>
  <c r="BN1069" i="2"/>
  <c r="BO1069" i="2" s="1"/>
  <c r="BM1412" i="2"/>
  <c r="BQ1422" i="2"/>
  <c r="BQ1420" i="2"/>
  <c r="BQ1424" i="2"/>
  <c r="BM7" i="2"/>
  <c r="BN1021" i="2"/>
  <c r="BO1021" i="2" s="1"/>
  <c r="BN917" i="2"/>
  <c r="BO917" i="2" s="1"/>
  <c r="AD116" i="6"/>
  <c r="AH116" i="6" s="1"/>
  <c r="BN881" i="2"/>
  <c r="BO881" i="2" s="1"/>
  <c r="BN1304" i="2"/>
  <c r="BO1304" i="2" s="1"/>
  <c r="BN1340" i="2"/>
  <c r="BO1340" i="2" s="1"/>
  <c r="T109" i="6"/>
  <c r="Z109" i="6" s="1"/>
  <c r="BN1276" i="2"/>
  <c r="BO1276" i="2" s="1"/>
  <c r="BN1248" i="2"/>
  <c r="BO1248" i="2" s="1"/>
  <c r="BN1254" i="2"/>
  <c r="BO1254" i="2" s="1"/>
  <c r="BN1095" i="2"/>
  <c r="BO1095" i="2" s="1"/>
  <c r="BN1113" i="2"/>
  <c r="BO1113" i="2" s="1"/>
  <c r="BQ1406" i="2"/>
  <c r="T165" i="6"/>
  <c r="U165" i="6" s="1"/>
  <c r="V165" i="6" s="1"/>
  <c r="BN959" i="2"/>
  <c r="BO959" i="2" s="1"/>
  <c r="BN817" i="2"/>
  <c r="BO817" i="2" s="1"/>
  <c r="BN707" i="2"/>
  <c r="BO707" i="2" s="1"/>
  <c r="T102" i="6"/>
  <c r="U102" i="6" s="1"/>
  <c r="V102" i="6" s="1"/>
  <c r="BN729" i="2"/>
  <c r="BO729" i="2" s="1"/>
  <c r="Y45" i="6"/>
  <c r="AN45" i="6" s="1"/>
  <c r="AH109" i="6"/>
  <c r="BN1282" i="2"/>
  <c r="BO1282" i="2" s="1"/>
  <c r="BN1037" i="2"/>
  <c r="BO1037" i="2" s="1"/>
  <c r="BN839" i="2"/>
  <c r="BO839" i="2" s="1"/>
  <c r="BN1288" i="2"/>
  <c r="BO1288" i="2" s="1"/>
  <c r="AH53" i="6"/>
  <c r="BN1123" i="2"/>
  <c r="BO1123" i="2" s="1"/>
  <c r="BN669" i="2"/>
  <c r="BO669" i="2" s="1"/>
  <c r="BM1406" i="2"/>
  <c r="BN795" i="2"/>
  <c r="BO795" i="2" s="1"/>
  <c r="BN1252" i="2"/>
  <c r="BO1252" i="2" s="1"/>
  <c r="BN1055" i="2"/>
  <c r="BO1055" i="2" s="1"/>
  <c r="BN1338" i="2"/>
  <c r="BO1338" i="2" s="1"/>
  <c r="BT1633" i="2"/>
  <c r="BT1639" i="2"/>
  <c r="BT1649" i="2"/>
  <c r="F75" i="6"/>
  <c r="I75" i="6"/>
  <c r="BN977" i="2"/>
  <c r="BO977" i="2" s="1"/>
  <c r="BT1359" i="2"/>
  <c r="BT1631" i="2"/>
  <c r="BN464" i="2"/>
  <c r="BO464" i="2" s="1"/>
  <c r="BN492" i="2"/>
  <c r="BO492" i="2" s="1"/>
  <c r="BN783" i="2"/>
  <c r="BO783" i="2" s="1"/>
  <c r="BN656" i="2"/>
  <c r="BO656" i="2" s="1"/>
  <c r="BN1067" i="2"/>
  <c r="BO1067" i="2" s="1"/>
  <c r="J1517" i="2"/>
  <c r="BP1517" i="2" s="1"/>
  <c r="C96" i="6"/>
  <c r="R96" i="6" s="1"/>
  <c r="AD96" i="6" s="1"/>
  <c r="BN907" i="2"/>
  <c r="BO907" i="2" s="1"/>
  <c r="BN1264" i="2"/>
  <c r="BO1264" i="2" s="1"/>
  <c r="T151" i="6"/>
  <c r="U151" i="6" s="1"/>
  <c r="V151" i="6" s="1"/>
  <c r="BN905" i="2"/>
  <c r="BO905" i="2" s="1"/>
  <c r="B96" i="6"/>
  <c r="AI45" i="6"/>
  <c r="BT1092" i="2"/>
  <c r="BT1076" i="2"/>
  <c r="BT1064" i="2"/>
  <c r="BT429" i="2"/>
  <c r="BT387" i="2"/>
  <c r="BN1117" i="2"/>
  <c r="BO1117" i="2" s="1"/>
  <c r="BN498" i="2"/>
  <c r="BO498" i="2" s="1"/>
  <c r="AI87" i="6"/>
  <c r="BN484" i="2"/>
  <c r="BO484" i="2" s="1"/>
  <c r="BN1250" i="2"/>
  <c r="BO1250" i="2" s="1"/>
  <c r="BN663" i="2"/>
  <c r="BO663" i="2" s="1"/>
  <c r="U95" i="6"/>
  <c r="V95" i="6" s="1"/>
  <c r="AE143" i="6"/>
  <c r="AE102" i="6"/>
  <c r="BN775" i="2"/>
  <c r="BO775" i="2" s="1"/>
  <c r="AE24" i="6"/>
  <c r="BT531" i="2"/>
  <c r="BT1343" i="2"/>
  <c r="BT537" i="2"/>
  <c r="BN757" i="2"/>
  <c r="BO757" i="2" s="1"/>
  <c r="BN693" i="2"/>
  <c r="BO693" i="2" s="1"/>
  <c r="BN813" i="2"/>
  <c r="BO813" i="2" s="1"/>
  <c r="BN1045" i="2"/>
  <c r="BO1045" i="2" s="1"/>
  <c r="BN1031" i="2"/>
  <c r="BO1031" i="2" s="1"/>
  <c r="BN705" i="2"/>
  <c r="BO705" i="2" s="1"/>
  <c r="BN1272" i="2"/>
  <c r="BO1272" i="2" s="1"/>
  <c r="AD95" i="6"/>
  <c r="AH95" i="6" s="1"/>
  <c r="BN927" i="2"/>
  <c r="BO927" i="2" s="1"/>
  <c r="BN671" i="2"/>
  <c r="BO671" i="2" s="1"/>
  <c r="AI109" i="6"/>
  <c r="BT585" i="2"/>
  <c r="BT631" i="2"/>
  <c r="BN468" i="2"/>
  <c r="BO468" i="2" s="1"/>
  <c r="BN727" i="2"/>
  <c r="BO727" i="2" s="1"/>
  <c r="BN516" i="2"/>
  <c r="BO516" i="2" s="1"/>
  <c r="BT555" i="2"/>
  <c r="BT557" i="2"/>
  <c r="BN1284" i="2"/>
  <c r="BO1284" i="2" s="1"/>
  <c r="BT1112" i="2"/>
  <c r="BN1001" i="2"/>
  <c r="BO1001" i="2" s="1"/>
  <c r="BT1325" i="2"/>
  <c r="BT790" i="2"/>
  <c r="BT14" i="2"/>
  <c r="BT678" i="2"/>
  <c r="BT824" i="2"/>
  <c r="BT914" i="2"/>
  <c r="AE3" i="6"/>
  <c r="BN40" i="2"/>
  <c r="BO40" i="2" s="1"/>
  <c r="AH45" i="6"/>
  <c r="AE66" i="6"/>
  <c r="BT1341" i="2"/>
  <c r="BT497" i="2"/>
  <c r="U150" i="6"/>
  <c r="V150" i="6" s="1"/>
  <c r="AE123" i="6"/>
  <c r="BN965" i="2"/>
  <c r="BO965" i="2" s="1"/>
  <c r="BN38" i="2"/>
  <c r="BO38" i="2" s="1"/>
  <c r="BN955" i="2"/>
  <c r="BO955" i="2" s="1"/>
  <c r="BT174" i="2"/>
  <c r="BT359" i="2"/>
  <c r="BT357" i="2"/>
  <c r="BT519" i="2"/>
  <c r="BT511" i="2"/>
  <c r="BT1090" i="2"/>
  <c r="BT1072" i="2"/>
  <c r="BT1058" i="2"/>
  <c r="BT782" i="2"/>
  <c r="BT768" i="2"/>
  <c r="BT936" i="2"/>
  <c r="BN723" i="2"/>
  <c r="BO723" i="2" s="1"/>
  <c r="BN949" i="2"/>
  <c r="BO949" i="2" s="1"/>
  <c r="BT690" i="2"/>
  <c r="BN845" i="2"/>
  <c r="BO845" i="2" s="1"/>
  <c r="BT870" i="2"/>
  <c r="BT804" i="2"/>
  <c r="BT1337" i="2"/>
  <c r="BT840" i="2"/>
  <c r="BT1118" i="2"/>
  <c r="BT483" i="2"/>
  <c r="BT1403" i="2"/>
  <c r="BT1259" i="2"/>
  <c r="BT26" i="2"/>
  <c r="BT692" i="2"/>
  <c r="BT686" i="2"/>
  <c r="BT1014" i="2"/>
  <c r="BN739" i="2"/>
  <c r="BO739" i="2" s="1"/>
  <c r="BT1042" i="2"/>
  <c r="BT226" i="2"/>
  <c r="BT146" i="2"/>
  <c r="BT144" i="2"/>
  <c r="BN1065" i="2"/>
  <c r="BO1065" i="2" s="1"/>
  <c r="BN717" i="2"/>
  <c r="BO717" i="2" s="1"/>
  <c r="BN789" i="2"/>
  <c r="BO789" i="2" s="1"/>
  <c r="F166" i="6"/>
  <c r="V4" i="5"/>
  <c r="BN538" i="2"/>
  <c r="BO538" i="2" s="1"/>
  <c r="BN520" i="2"/>
  <c r="BO520" i="2" s="1"/>
  <c r="BN1071" i="2"/>
  <c r="BO1071" i="2" s="1"/>
  <c r="BT1405" i="2"/>
  <c r="BN683" i="2"/>
  <c r="BO683" i="2" s="1"/>
  <c r="BN897" i="2"/>
  <c r="BO897" i="2" s="1"/>
  <c r="BN522" i="2"/>
  <c r="BO522" i="2" s="1"/>
  <c r="BT1309" i="2"/>
  <c r="BT796" i="2"/>
  <c r="BN827" i="2"/>
  <c r="BO827" i="2" s="1"/>
  <c r="BN1047" i="2"/>
  <c r="BO1047" i="2" s="1"/>
  <c r="BN831" i="2"/>
  <c r="BO831" i="2" s="1"/>
  <c r="BN983" i="2"/>
  <c r="BO983" i="2" s="1"/>
  <c r="BN999" i="2"/>
  <c r="BO999" i="2" s="1"/>
  <c r="BN460" i="2"/>
  <c r="BO460" i="2" s="1"/>
  <c r="BS1322" i="2"/>
  <c r="BQ1322" i="2"/>
  <c r="BT1425" i="2"/>
  <c r="BT1319" i="2"/>
  <c r="BT1321" i="2"/>
  <c r="BT1317" i="2"/>
  <c r="BT1315" i="2"/>
  <c r="BT1004" i="2"/>
  <c r="AE60" i="6"/>
  <c r="BQ1412" i="2"/>
  <c r="BN989" i="2"/>
  <c r="BO989" i="2" s="1"/>
  <c r="BN677" i="2"/>
  <c r="BO677" i="2" s="1"/>
  <c r="BN853" i="2"/>
  <c r="BO853" i="2" s="1"/>
  <c r="Y39" i="6"/>
  <c r="AN39" i="6" s="1"/>
  <c r="Z101" i="6"/>
  <c r="AE136" i="6"/>
  <c r="BN697" i="2"/>
  <c r="BO697" i="2" s="1"/>
  <c r="BN1119" i="2"/>
  <c r="BO1119" i="2" s="1"/>
  <c r="BN919" i="2"/>
  <c r="BO919" i="2" s="1"/>
  <c r="BN787" i="2"/>
  <c r="BO787" i="2" s="1"/>
  <c r="BN963" i="2"/>
  <c r="BO963" i="2" s="1"/>
  <c r="BN943" i="2"/>
  <c r="BO943" i="2" s="1"/>
  <c r="Z39" i="6"/>
  <c r="BN659" i="2"/>
  <c r="BO659" i="2" s="1"/>
  <c r="AI136" i="6"/>
  <c r="A153" i="6"/>
  <c r="H153" i="6" s="1"/>
  <c r="BN941" i="2"/>
  <c r="BO941" i="2" s="1"/>
  <c r="BN1266" i="2"/>
  <c r="BO1266" i="2" s="1"/>
  <c r="BN869" i="2"/>
  <c r="BO869" i="2" s="1"/>
  <c r="BN747" i="2"/>
  <c r="BO747" i="2" s="1"/>
  <c r="AD166" i="6"/>
  <c r="AH166" i="6" s="1"/>
  <c r="BN1049" i="2"/>
  <c r="BO1049" i="2" s="1"/>
  <c r="BN476" i="2"/>
  <c r="BO476" i="2" s="1"/>
  <c r="BN508" i="2"/>
  <c r="BO508" i="2" s="1"/>
  <c r="BJ1426" i="2"/>
  <c r="BM1426" i="2"/>
  <c r="BS1426" i="2"/>
  <c r="BQ1426" i="2"/>
  <c r="BT529" i="2"/>
  <c r="BT553" i="2"/>
  <c r="BT551" i="2"/>
  <c r="BN1057" i="2"/>
  <c r="BO1057" i="2" s="1"/>
  <c r="BN761" i="2"/>
  <c r="BO761" i="2" s="1"/>
  <c r="AI53" i="6"/>
  <c r="BN877" i="2"/>
  <c r="BO877" i="2" s="1"/>
  <c r="BN1063" i="2"/>
  <c r="BO1063" i="2" s="1"/>
  <c r="BN1312" i="2"/>
  <c r="BO1312" i="2" s="1"/>
  <c r="BN685" i="2"/>
  <c r="BO685" i="2" s="1"/>
  <c r="BN542" i="2"/>
  <c r="BO542" i="2" s="1"/>
  <c r="BN1039" i="2"/>
  <c r="BO1039" i="2" s="1"/>
  <c r="BT331" i="2"/>
  <c r="BT353" i="2"/>
  <c r="BT355" i="2"/>
  <c r="BN1009" i="2"/>
  <c r="BO1009" i="2" s="1"/>
  <c r="BN909" i="2"/>
  <c r="BO909" i="2" s="1"/>
  <c r="BN953" i="2"/>
  <c r="BO953" i="2" s="1"/>
  <c r="BN458" i="2"/>
  <c r="BO458" i="2" s="1"/>
  <c r="BN490" i="2"/>
  <c r="BO490" i="2" s="1"/>
  <c r="BN969" i="2"/>
  <c r="BO969" i="2" s="1"/>
  <c r="BN1017" i="2"/>
  <c r="BO1017" i="2" s="1"/>
  <c r="BN1099" i="2"/>
  <c r="BO1099" i="2" s="1"/>
  <c r="BN1103" i="2"/>
  <c r="BO1103" i="2" s="1"/>
  <c r="BN911" i="2"/>
  <c r="BO911" i="2" s="1"/>
  <c r="BT142" i="2"/>
  <c r="BT140" i="2"/>
  <c r="BT1357" i="2"/>
  <c r="BT118" i="2"/>
  <c r="BN885" i="2"/>
  <c r="BO885" i="2" s="1"/>
  <c r="BN1019" i="2"/>
  <c r="BO1019" i="2" s="1"/>
  <c r="BN755" i="2"/>
  <c r="BO755" i="2" s="1"/>
  <c r="AE110" i="6"/>
  <c r="BN991" i="2"/>
  <c r="BO991" i="2" s="1"/>
  <c r="BN765" i="2"/>
  <c r="BO765" i="2" s="1"/>
  <c r="BS1424" i="2"/>
  <c r="BN1109" i="2"/>
  <c r="BO1109" i="2" s="1"/>
  <c r="AD117" i="6"/>
  <c r="AI117" i="6" s="1"/>
  <c r="BN667" i="2"/>
  <c r="BO667" i="2" s="1"/>
  <c r="BN785" i="2"/>
  <c r="BO785" i="2" s="1"/>
  <c r="BN957" i="2"/>
  <c r="BO957" i="2" s="1"/>
  <c r="BN829" i="2"/>
  <c r="BO829" i="2" s="1"/>
  <c r="Y3" i="6"/>
  <c r="BN903" i="2"/>
  <c r="BO903" i="2" s="1"/>
  <c r="BN510" i="2"/>
  <c r="BO510" i="2" s="1"/>
  <c r="BN805" i="2"/>
  <c r="BO805" i="2" s="1"/>
  <c r="BN719" i="2"/>
  <c r="BO719" i="2" s="1"/>
  <c r="BN1005" i="2"/>
  <c r="BO1005" i="2" s="1"/>
  <c r="BN661" i="2"/>
  <c r="BO661" i="2" s="1"/>
  <c r="BN731" i="2"/>
  <c r="BO731" i="2" s="1"/>
  <c r="BN681" i="2"/>
  <c r="BO681" i="2" s="1"/>
  <c r="BN1310" i="2"/>
  <c r="BO1310" i="2" s="1"/>
  <c r="AH115" i="6"/>
  <c r="BN518" i="2"/>
  <c r="BO518" i="2" s="1"/>
  <c r="BN979" i="2"/>
  <c r="BO979" i="2" s="1"/>
  <c r="BN835" i="2"/>
  <c r="BO835" i="2" s="1"/>
  <c r="BN851" i="2"/>
  <c r="BO851" i="2" s="1"/>
  <c r="BN773" i="2"/>
  <c r="BO773" i="2" s="1"/>
  <c r="BN857" i="2"/>
  <c r="BO857" i="2" s="1"/>
  <c r="BN961" i="2"/>
  <c r="BO961" i="2" s="1"/>
  <c r="BT1353" i="2"/>
  <c r="BT1355" i="2"/>
  <c r="BN1035" i="2"/>
  <c r="BO1035" i="2" s="1"/>
  <c r="BN701" i="2"/>
  <c r="BO701" i="2" s="1"/>
  <c r="BN496" i="2"/>
  <c r="BO496" i="2" s="1"/>
  <c r="BN767" i="2"/>
  <c r="BO767" i="2" s="1"/>
  <c r="BN474" i="2"/>
  <c r="BO474" i="2" s="1"/>
  <c r="BT1102" i="2"/>
  <c r="BN528" i="2"/>
  <c r="BO528" i="2" s="1"/>
  <c r="BN502" i="2"/>
  <c r="BO502" i="2" s="1"/>
  <c r="BN506" i="2"/>
  <c r="BO506" i="2" s="1"/>
  <c r="BS1416" i="2"/>
  <c r="BN514" i="2"/>
  <c r="BO514" i="2" s="1"/>
  <c r="BN1059" i="2"/>
  <c r="BO1059" i="2" s="1"/>
  <c r="BT980" i="2"/>
  <c r="BP1514" i="2"/>
  <c r="BQ1514" i="2" s="1"/>
  <c r="BM17" i="2"/>
  <c r="BN713" i="2"/>
  <c r="BO713" i="2" s="1"/>
  <c r="BT1626" i="2"/>
  <c r="BT1351" i="2"/>
  <c r="BQ27" i="2"/>
  <c r="BN540" i="2"/>
  <c r="BO540" i="2" s="1"/>
  <c r="BN526" i="2"/>
  <c r="BO526" i="2" s="1"/>
  <c r="BN544" i="2"/>
  <c r="BO544" i="2" s="1"/>
  <c r="Z129" i="6"/>
  <c r="BT822" i="2"/>
  <c r="BT864" i="2"/>
  <c r="BN849" i="2"/>
  <c r="BO849" i="2" s="1"/>
  <c r="BN759" i="2"/>
  <c r="BO759" i="2" s="1"/>
  <c r="BN1023" i="2"/>
  <c r="BO1023" i="2" s="1"/>
  <c r="BT1303" i="2"/>
  <c r="BN715" i="2"/>
  <c r="BO715" i="2" s="1"/>
  <c r="BN781" i="2"/>
  <c r="BO781" i="2" s="1"/>
  <c r="BN825" i="2"/>
  <c r="BO825" i="2" s="1"/>
  <c r="BN735" i="2"/>
  <c r="BO735" i="2" s="1"/>
  <c r="BN1344" i="2"/>
  <c r="BO1344" i="2" s="1"/>
  <c r="BQ9" i="2"/>
  <c r="BM1408" i="2"/>
  <c r="BN691" i="2"/>
  <c r="BO691" i="2" s="1"/>
  <c r="BN699" i="2"/>
  <c r="BO699" i="2" s="1"/>
  <c r="BN945" i="2"/>
  <c r="BO945" i="2" s="1"/>
  <c r="BN1107" i="2"/>
  <c r="BO1107" i="2" s="1"/>
  <c r="BN1111" i="2"/>
  <c r="BO1111" i="2" s="1"/>
  <c r="BN887" i="2"/>
  <c r="BO887" i="2" s="1"/>
  <c r="BN791" i="2"/>
  <c r="BO791" i="2" s="1"/>
  <c r="BN482" i="2"/>
  <c r="BO482" i="2" s="1"/>
  <c r="BN935" i="2"/>
  <c r="BO935" i="2" s="1"/>
  <c r="BT1438" i="2"/>
  <c r="BT974" i="2"/>
  <c r="BT1116" i="2"/>
  <c r="BN524" i="2"/>
  <c r="BO524" i="2" s="1"/>
  <c r="BN1121" i="2"/>
  <c r="BO1121" i="2" s="1"/>
  <c r="BT1339" i="2"/>
  <c r="BT842" i="2"/>
  <c r="BN981" i="2"/>
  <c r="BO981" i="2" s="1"/>
  <c r="BN1342" i="2"/>
  <c r="BO1342" i="2" s="1"/>
  <c r="BT505" i="2"/>
  <c r="BT509" i="2"/>
  <c r="BT1086" i="2"/>
  <c r="AD83" i="6"/>
  <c r="AE83" i="6" s="1"/>
  <c r="BT39" i="2"/>
  <c r="BT718" i="2"/>
  <c r="BT830" i="2"/>
  <c r="BT1044" i="2"/>
  <c r="BN855" i="2"/>
  <c r="BO855" i="2" s="1"/>
  <c r="BT694" i="2"/>
  <c r="BT832" i="2"/>
  <c r="BT986" i="2"/>
  <c r="BN947" i="2"/>
  <c r="BO947" i="2" s="1"/>
  <c r="BN1033" i="2"/>
  <c r="BO1033" i="2" s="1"/>
  <c r="BN753" i="2"/>
  <c r="BO753" i="2" s="1"/>
  <c r="BN833" i="2"/>
  <c r="BO833" i="2" s="1"/>
  <c r="BN771" i="2"/>
  <c r="BO771" i="2" s="1"/>
  <c r="BN1280" i="2"/>
  <c r="BO1280" i="2" s="1"/>
  <c r="BT756" i="2"/>
  <c r="Y59" i="6"/>
  <c r="AN59" i="6" s="1"/>
  <c r="BT1122" i="2"/>
  <c r="BN913" i="2"/>
  <c r="BO913" i="2" s="1"/>
  <c r="BN1011" i="2"/>
  <c r="BO1011" i="2" s="1"/>
  <c r="BN1286" i="2"/>
  <c r="BO1286" i="2" s="1"/>
  <c r="BN1437" i="2"/>
  <c r="BO1437" i="2" s="1"/>
  <c r="BN1115" i="2"/>
  <c r="BO1115" i="2" s="1"/>
  <c r="BN819" i="2"/>
  <c r="BO819" i="2" s="1"/>
  <c r="Y66" i="6"/>
  <c r="AN66" i="6" s="1"/>
  <c r="BT820" i="2"/>
  <c r="BN841" i="2"/>
  <c r="BO841" i="2" s="1"/>
  <c r="BT1110" i="2"/>
  <c r="BT1269" i="2"/>
  <c r="BT1281" i="2"/>
  <c r="BT994" i="2"/>
  <c r="BT1098" i="2"/>
  <c r="BT477" i="2"/>
  <c r="BT1080" i="2"/>
  <c r="BT1060" i="2"/>
  <c r="BT1423" i="2"/>
  <c r="BT12" i="2"/>
  <c r="BT22" i="2"/>
  <c r="BT726" i="2"/>
  <c r="BT858" i="2"/>
  <c r="BT744" i="2"/>
  <c r="BT852" i="2"/>
  <c r="BT1006" i="2"/>
  <c r="BN741" i="2"/>
  <c r="BO741" i="2" s="1"/>
  <c r="BT950" i="2"/>
  <c r="BN32" i="2"/>
  <c r="BO32" i="2" s="1"/>
  <c r="BN737" i="2"/>
  <c r="BO737" i="2" s="1"/>
  <c r="BN687" i="2"/>
  <c r="BO687" i="2" s="1"/>
  <c r="T82" i="6"/>
  <c r="U82" i="6" s="1"/>
  <c r="V82" i="6" s="1"/>
  <c r="U25" i="6"/>
  <c r="V25" i="6" s="1"/>
  <c r="Y25" i="6"/>
  <c r="AN25" i="6" s="1"/>
  <c r="Z25" i="6"/>
  <c r="BT1349" i="2"/>
  <c r="AI24" i="6"/>
  <c r="BN967" i="2"/>
  <c r="BO967" i="2" s="1"/>
  <c r="BN971" i="2"/>
  <c r="BO971" i="2" s="1"/>
  <c r="BN863" i="2"/>
  <c r="BO863" i="2" s="1"/>
  <c r="BN867" i="2"/>
  <c r="BO867" i="2" s="1"/>
  <c r="BN679" i="2"/>
  <c r="BO679" i="2" s="1"/>
  <c r="BN873" i="2"/>
  <c r="BO873" i="2" s="1"/>
  <c r="BN1439" i="2"/>
  <c r="BO1439" i="2" s="1"/>
  <c r="AI115" i="6"/>
  <c r="BT900" i="2"/>
  <c r="BT1313" i="2"/>
  <c r="BT41" i="2"/>
  <c r="BT1257" i="2"/>
  <c r="U38" i="6"/>
  <c r="V38" i="6" s="1"/>
  <c r="BN749" i="2"/>
  <c r="BO749" i="2" s="1"/>
  <c r="AH59" i="6"/>
  <c r="BN823" i="2"/>
  <c r="BO823" i="2" s="1"/>
  <c r="BN777" i="2"/>
  <c r="BO777" i="2" s="1"/>
  <c r="BT800" i="2"/>
  <c r="BN973" i="2"/>
  <c r="BO973" i="2" s="1"/>
  <c r="BT1291" i="2"/>
  <c r="BN815" i="2"/>
  <c r="BO815" i="2" s="1"/>
  <c r="BN793" i="2"/>
  <c r="BO793" i="2" s="1"/>
  <c r="U185" i="6"/>
  <c r="V185" i="6" s="1"/>
  <c r="BN711" i="2"/>
  <c r="BO711" i="2" s="1"/>
  <c r="U166" i="6"/>
  <c r="V166" i="6" s="1"/>
  <c r="BN1278" i="2"/>
  <c r="BO1278" i="2" s="1"/>
  <c r="BN915" i="2"/>
  <c r="BO915" i="2" s="1"/>
  <c r="BQ1416" i="2"/>
  <c r="BN480" i="2"/>
  <c r="BO480" i="2" s="1"/>
  <c r="BN532" i="2"/>
  <c r="BO532" i="2" s="1"/>
  <c r="AI31" i="6"/>
  <c r="Z115" i="6"/>
  <c r="BQ21" i="2"/>
  <c r="BS11" i="2"/>
  <c r="BS1412" i="2"/>
  <c r="BQ11" i="2"/>
  <c r="BQ1410" i="2"/>
  <c r="BQ534" i="2"/>
  <c r="BS1422" i="2"/>
  <c r="AI110" i="6"/>
  <c r="BQ59" i="2"/>
  <c r="BS19" i="2"/>
  <c r="U67" i="6"/>
  <c r="V67" i="6" s="1"/>
  <c r="U24" i="6"/>
  <c r="V24" i="6" s="1"/>
  <c r="BN883" i="2"/>
  <c r="BO883" i="2" s="1"/>
  <c r="BN821" i="2"/>
  <c r="BO821" i="2" s="1"/>
  <c r="BN803" i="2"/>
  <c r="BO803" i="2" s="1"/>
  <c r="BN1433" i="2"/>
  <c r="BO1433" i="2" s="1"/>
  <c r="BN891" i="2"/>
  <c r="BO891" i="2" s="1"/>
  <c r="BN1007" i="2"/>
  <c r="BO1007" i="2" s="1"/>
  <c r="BN939" i="2"/>
  <c r="BO939" i="2" s="1"/>
  <c r="BN921" i="2"/>
  <c r="BO921" i="2" s="1"/>
  <c r="BT583" i="2"/>
  <c r="BT1623" i="2"/>
  <c r="BT1621" i="2"/>
  <c r="BT1617" i="2"/>
  <c r="BT1619" i="2"/>
  <c r="T81" i="6"/>
  <c r="Z81" i="6" s="1"/>
  <c r="AD81" i="6"/>
  <c r="AI81" i="6" s="1"/>
  <c r="BN1013" i="2"/>
  <c r="BO1013" i="2" s="1"/>
  <c r="BS1420" i="2"/>
  <c r="BM59" i="2"/>
  <c r="BN628" i="2"/>
  <c r="BO628" i="2" s="1"/>
  <c r="BQ1418" i="2"/>
  <c r="BQ23" i="2"/>
  <c r="BS1418" i="2"/>
  <c r="BN1429" i="2"/>
  <c r="BO1429" i="2" s="1"/>
  <c r="BS9" i="2"/>
  <c r="BM1404" i="2"/>
  <c r="BQ1324" i="2"/>
  <c r="BN1324" i="2" s="1"/>
  <c r="BO1324" i="2" s="1"/>
  <c r="BM5" i="2"/>
  <c r="BN721" i="2"/>
  <c r="BO721" i="2" s="1"/>
  <c r="BN1435" i="2"/>
  <c r="BO1435" i="2" s="1"/>
  <c r="BN937" i="2"/>
  <c r="BO937" i="2" s="1"/>
  <c r="BN1025" i="2"/>
  <c r="BO1025" i="2" s="1"/>
  <c r="BN861" i="2"/>
  <c r="BO861" i="2" s="1"/>
  <c r="Y101" i="6"/>
  <c r="AN101" i="6" s="1"/>
  <c r="BN951" i="2"/>
  <c r="BO951" i="2" s="1"/>
  <c r="BN879" i="2"/>
  <c r="BO879" i="2" s="1"/>
  <c r="BN695" i="2"/>
  <c r="BO695" i="2" s="1"/>
  <c r="BN763" i="2"/>
  <c r="BO763" i="2" s="1"/>
  <c r="BT385" i="2"/>
  <c r="BT577" i="2"/>
  <c r="BT579" i="2"/>
  <c r="BN1346" i="2"/>
  <c r="BO1346" i="2" s="1"/>
  <c r="Z185" i="6"/>
  <c r="BT379" i="2"/>
  <c r="BT381" i="2"/>
  <c r="BN34" i="2"/>
  <c r="BO34" i="2" s="1"/>
  <c r="BN1290" i="2"/>
  <c r="BO1290" i="2" s="1"/>
  <c r="BN801" i="2"/>
  <c r="BO801" i="2" s="1"/>
  <c r="BN923" i="2"/>
  <c r="BO923" i="2" s="1"/>
  <c r="BT172" i="2"/>
  <c r="BT946" i="2"/>
  <c r="BT1411" i="2"/>
  <c r="BT754" i="2"/>
  <c r="BT6" i="2"/>
  <c r="BT1434" i="2"/>
  <c r="AI101" i="6"/>
  <c r="BN1027" i="2"/>
  <c r="BO1027" i="2" s="1"/>
  <c r="J1501" i="2"/>
  <c r="BP1501" i="2" s="1"/>
  <c r="BN899" i="2"/>
  <c r="BO899" i="2" s="1"/>
  <c r="BN743" i="2"/>
  <c r="BO743" i="2" s="1"/>
  <c r="BN1041" i="2"/>
  <c r="BO1041" i="2" s="1"/>
  <c r="BT1279" i="2"/>
  <c r="BT772" i="2"/>
  <c r="BT836" i="2"/>
  <c r="BT958" i="2"/>
  <c r="BT1034" i="2"/>
  <c r="AE101" i="6"/>
  <c r="BN799" i="2"/>
  <c r="BO799" i="2" s="1"/>
  <c r="BT916" i="2"/>
  <c r="BN725" i="2"/>
  <c r="BO725" i="2" s="1"/>
  <c r="BN42" i="2"/>
  <c r="BO42" i="2" s="1"/>
  <c r="BT1052" i="2"/>
  <c r="BT168" i="2"/>
  <c r="BN871" i="2"/>
  <c r="BO871" i="2" s="1"/>
  <c r="BN1308" i="2"/>
  <c r="BO1308" i="2" s="1"/>
  <c r="BN797" i="2"/>
  <c r="BO797" i="2" s="1"/>
  <c r="AD172" i="6"/>
  <c r="T172" i="6"/>
  <c r="Z172" i="6" s="1"/>
  <c r="BN975" i="2"/>
  <c r="BO975" i="2" s="1"/>
  <c r="BN1302" i="2"/>
  <c r="BO1302" i="2" s="1"/>
  <c r="BN1087" i="2"/>
  <c r="BO1087" i="2" s="1"/>
  <c r="BN630" i="2"/>
  <c r="BO630" i="2" s="1"/>
  <c r="BS27" i="2"/>
  <c r="Y10" i="6"/>
  <c r="BS59" i="2"/>
  <c r="BQ336" i="2"/>
  <c r="BN1029" i="2"/>
  <c r="BO1029" i="2" s="1"/>
  <c r="BN865" i="2"/>
  <c r="BO865" i="2" s="1"/>
  <c r="BN1306" i="2"/>
  <c r="BO1306" i="2" s="1"/>
  <c r="BQ19" i="2"/>
  <c r="BT1100" i="2"/>
  <c r="BT698" i="2"/>
  <c r="BT18" i="2"/>
  <c r="BT1285" i="2"/>
  <c r="BT766" i="2"/>
  <c r="BT898" i="2"/>
  <c r="BN665" i="2"/>
  <c r="BO665" i="2" s="1"/>
  <c r="Z53" i="6"/>
  <c r="BN689" i="2"/>
  <c r="BO689" i="2" s="1"/>
  <c r="Z73" i="6"/>
  <c r="BT996" i="2"/>
  <c r="BT846" i="2"/>
  <c r="Z38" i="6"/>
  <c r="BT541" i="2"/>
  <c r="BT455" i="2"/>
  <c r="BT29" i="2"/>
  <c r="BT1526" i="2"/>
  <c r="BT1520" i="2"/>
  <c r="BT539" i="2"/>
  <c r="BN1314" i="2"/>
  <c r="BO1314" i="2" s="1"/>
  <c r="BT481" i="2"/>
  <c r="Z24" i="6"/>
  <c r="BT1524" i="2"/>
  <c r="BT1518" i="2"/>
  <c r="BT1522" i="2"/>
  <c r="BS534" i="2"/>
  <c r="BQ320" i="2"/>
  <c r="BS7" i="2"/>
  <c r="BQ7" i="2"/>
  <c r="BS1414" i="2"/>
  <c r="Z108" i="6"/>
  <c r="BM336" i="2"/>
  <c r="R1517" i="2"/>
  <c r="T1517" i="2"/>
  <c r="T1513" i="2"/>
  <c r="Q428" i="2"/>
  <c r="Z346" i="2"/>
  <c r="AN1515" i="2"/>
  <c r="P121" i="2"/>
  <c r="AC1515" i="2"/>
  <c r="AH334" i="2"/>
  <c r="AF426" i="2"/>
  <c r="AV133" i="2"/>
  <c r="AN426" i="2"/>
  <c r="AH129" i="2"/>
  <c r="AV117" i="2"/>
  <c r="Z304" i="2"/>
  <c r="AF251" i="2"/>
  <c r="AK101" i="2"/>
  <c r="AV300" i="2"/>
  <c r="V292" i="2"/>
  <c r="AI286" i="2"/>
  <c r="U282" i="2"/>
  <c r="AF278" i="2"/>
  <c r="AN272" i="2"/>
  <c r="AC266" i="2"/>
  <c r="X264" i="2"/>
  <c r="AN310" i="2"/>
  <c r="AF310" i="2"/>
  <c r="O97" i="2"/>
  <c r="U292" i="2"/>
  <c r="AX282" i="2"/>
  <c r="AK264" i="2"/>
  <c r="AS97" i="2"/>
  <c r="AW306" i="2"/>
  <c r="X302" i="2"/>
  <c r="AV302" i="2"/>
  <c r="AB302" i="2"/>
  <c r="AT302" i="2"/>
  <c r="AL298" i="2"/>
  <c r="AC298" i="2"/>
  <c r="AF298" i="2"/>
  <c r="Z292" i="2"/>
  <c r="AN280" i="2"/>
  <c r="R270" i="2"/>
  <c r="AK270" i="2"/>
  <c r="AR264" i="2"/>
  <c r="AG312" i="2"/>
  <c r="AS312" i="2"/>
  <c r="Z312" i="2"/>
  <c r="AR312" i="2"/>
  <c r="AC97" i="2"/>
  <c r="X97" i="2"/>
  <c r="AW97" i="2"/>
  <c r="AD97" i="2"/>
  <c r="AV97" i="2"/>
  <c r="AO454" i="2"/>
  <c r="AC454" i="2"/>
  <c r="P454" i="2"/>
  <c r="AH454" i="2"/>
  <c r="AH294" i="2"/>
  <c r="V284" i="2"/>
  <c r="AU284" i="2"/>
  <c r="AK284" i="2"/>
  <c r="S284" i="2"/>
  <c r="AS284" i="2"/>
  <c r="Z284" i="2"/>
  <c r="AR284" i="2"/>
  <c r="AT255" i="2"/>
  <c r="AT93" i="2"/>
  <c r="AU89" i="2"/>
  <c r="V89" i="2"/>
  <c r="AH85" i="2"/>
  <c r="AU81" i="2"/>
  <c r="V81" i="2"/>
  <c r="AH77" i="2"/>
  <c r="AR73" i="2"/>
  <c r="Z73" i="2"/>
  <c r="AN69" i="2"/>
  <c r="AH65" i="2"/>
  <c r="P65" i="2"/>
  <c r="AD61" i="2"/>
  <c r="AR57" i="2"/>
  <c r="Z57" i="2"/>
  <c r="AN53" i="2"/>
  <c r="AH49" i="2"/>
  <c r="P49" i="2"/>
  <c r="AD45" i="2"/>
  <c r="U284" i="2"/>
  <c r="AH274" i="2"/>
  <c r="X274" i="2"/>
  <c r="AV274" i="2"/>
  <c r="AL274" i="2"/>
  <c r="R274" i="2"/>
  <c r="AK274" i="2"/>
  <c r="AO268" i="2"/>
  <c r="Z258" i="2"/>
  <c r="AR258" i="2"/>
  <c r="AS258" i="2"/>
  <c r="Z255" i="2"/>
  <c r="AR255" i="2"/>
  <c r="AA255" i="2"/>
  <c r="AS255" i="2"/>
  <c r="Z93" i="2"/>
  <c r="AR93" i="2"/>
  <c r="AA93" i="2"/>
  <c r="AS93" i="2"/>
  <c r="AA89" i="2"/>
  <c r="AS89" i="2"/>
  <c r="AA85" i="2"/>
  <c r="AS85" i="2"/>
  <c r="AA81" i="2"/>
  <c r="AS81" i="2"/>
  <c r="AA77" i="2"/>
  <c r="AS77" i="2"/>
  <c r="T294" i="2"/>
  <c r="O294" i="2"/>
  <c r="AU294" i="2"/>
  <c r="AO294" i="2"/>
  <c r="AD294" i="2"/>
  <c r="AF294" i="2"/>
  <c r="AX294" i="2"/>
  <c r="AH290" i="2"/>
  <c r="X290" i="2"/>
  <c r="AV290" i="2"/>
  <c r="AL290" i="2"/>
  <c r="R290" i="2"/>
  <c r="AK290" i="2"/>
  <c r="T290" i="2"/>
  <c r="R268" i="2"/>
  <c r="AQ268" i="2"/>
  <c r="AA268" i="2"/>
  <c r="AX268" i="2"/>
  <c r="AD268" i="2"/>
  <c r="AV268" i="2"/>
  <c r="AL93" i="2"/>
  <c r="AK89" i="2"/>
  <c r="AQ85" i="2"/>
  <c r="R85" i="2"/>
  <c r="AD77" i="2"/>
  <c r="AS73" i="2"/>
  <c r="AS69" i="2"/>
  <c r="AS65" i="2"/>
  <c r="AS61" i="2"/>
  <c r="AS57" i="2"/>
  <c r="AS53" i="2"/>
  <c r="AA53" i="2"/>
  <c r="AS49" i="2"/>
  <c r="AA49" i="2"/>
  <c r="AS45" i="2"/>
  <c r="AA45" i="2"/>
  <c r="U1517" i="2"/>
  <c r="U1513" i="2"/>
  <c r="AF428" i="2"/>
  <c r="T334" i="2"/>
  <c r="S1517" i="2"/>
  <c r="AC1513" i="2"/>
  <c r="AK428" i="2"/>
  <c r="M334" i="2"/>
  <c r="Q1517" i="2"/>
  <c r="AA1513" i="2"/>
  <c r="AH428" i="2"/>
  <c r="AT225" i="2"/>
  <c r="AB225" i="2"/>
  <c r="AD346" i="2"/>
  <c r="AD334" i="2"/>
  <c r="AR340" i="2"/>
  <c r="AB320" i="2"/>
  <c r="AC131" i="2"/>
  <c r="AA131" i="2"/>
  <c r="AA342" i="2"/>
  <c r="Z324" i="2"/>
  <c r="AO322" i="2"/>
  <c r="AP322" i="2"/>
  <c r="AG328" i="2"/>
  <c r="X328" i="2"/>
  <c r="AC328" i="2"/>
  <c r="S328" i="2"/>
  <c r="T328" i="2"/>
  <c r="AF328" i="2"/>
  <c r="AG326" i="2"/>
  <c r="AE326" i="2"/>
  <c r="AX322" i="2"/>
  <c r="AD322" i="2"/>
  <c r="T117" i="2"/>
  <c r="S113" i="2"/>
  <c r="T113" i="2"/>
  <c r="M113" i="2"/>
  <c r="AO113" i="2"/>
  <c r="AI113" i="2"/>
  <c r="U316" i="2"/>
  <c r="R318" i="2"/>
  <c r="AF105" i="2"/>
  <c r="AX105" i="2"/>
  <c r="AC288" i="2"/>
  <c r="AH278" i="2"/>
  <c r="AP272" i="2"/>
  <c r="Q272" i="2"/>
  <c r="AK107" i="2"/>
  <c r="AQ107" i="2"/>
  <c r="AW107" i="2"/>
  <c r="AT107" i="2"/>
  <c r="AD107" i="2"/>
  <c r="AF107" i="2"/>
  <c r="AW316" i="2"/>
  <c r="AC316" i="2"/>
  <c r="AV316" i="2"/>
  <c r="AB316" i="2"/>
  <c r="AO318" i="2"/>
  <c r="AU318" i="2"/>
  <c r="AW318" i="2"/>
  <c r="AL318" i="2"/>
  <c r="AC129" i="2"/>
  <c r="AW129" i="2"/>
  <c r="M129" i="2"/>
  <c r="AG316" i="2"/>
  <c r="Z103" i="2"/>
  <c r="AR103" i="2"/>
  <c r="V103" i="2"/>
  <c r="AP103" i="2"/>
  <c r="AG308" i="2"/>
  <c r="AX308" i="2"/>
  <c r="AS308" i="2"/>
  <c r="U318" i="2"/>
  <c r="AI105" i="2"/>
  <c r="AN101" i="2"/>
  <c r="AC302" i="2"/>
  <c r="S298" i="2"/>
  <c r="R296" i="2"/>
  <c r="AS288" i="2"/>
  <c r="S288" i="2"/>
  <c r="AE282" i="2"/>
  <c r="AR278" i="2"/>
  <c r="S278" i="2"/>
  <c r="AF272" i="2"/>
  <c r="AS260" i="2"/>
  <c r="AA260" i="2"/>
  <c r="AI253" i="2"/>
  <c r="Q253" i="2"/>
  <c r="AI310" i="2"/>
  <c r="AS310" i="2"/>
  <c r="P306" i="2"/>
  <c r="AG306" i="2"/>
  <c r="AE286" i="2"/>
  <c r="AS286" i="2"/>
  <c r="O280" i="2"/>
  <c r="AS266" i="2"/>
  <c r="AN266" i="2"/>
  <c r="AG266" i="2"/>
  <c r="AR91" i="2"/>
  <c r="S91" i="2"/>
  <c r="AL87" i="2"/>
  <c r="AF83" i="2"/>
  <c r="AX79" i="2"/>
  <c r="Z79" i="2"/>
  <c r="AR75" i="2"/>
  <c r="S75" i="2"/>
  <c r="AL71" i="2"/>
  <c r="AH67" i="2"/>
  <c r="P67" i="2"/>
  <c r="V65" i="2"/>
  <c r="AF61" i="2"/>
  <c r="AP57" i="2"/>
  <c r="AX53" i="2"/>
  <c r="M53" i="2"/>
  <c r="V49" i="2"/>
  <c r="AF45" i="2"/>
  <c r="AT330" i="2"/>
  <c r="V330" i="2"/>
  <c r="O330" i="2"/>
  <c r="P330" i="2"/>
  <c r="AA330" i="2"/>
  <c r="Z330" i="2"/>
  <c r="AG300" i="2"/>
  <c r="AT300" i="2"/>
  <c r="AW300" i="2"/>
  <c r="U280" i="2"/>
  <c r="AA280" i="2"/>
  <c r="AQ91" i="2"/>
  <c r="R91" i="2"/>
  <c r="AD87" i="2"/>
  <c r="AQ83" i="2"/>
  <c r="R83" i="2"/>
  <c r="AD79" i="2"/>
  <c r="AQ75" i="2"/>
  <c r="R75" i="2"/>
  <c r="AD71" i="2"/>
  <c r="AQ67" i="2"/>
  <c r="X67" i="2"/>
  <c r="AL65" i="2"/>
  <c r="AL61" i="2"/>
  <c r="AL57" i="2"/>
  <c r="AL53" i="2"/>
  <c r="AL49" i="2"/>
  <c r="AL45" i="2"/>
  <c r="AN95" i="2"/>
  <c r="AS95" i="2"/>
  <c r="AG95" i="2"/>
  <c r="AV95" i="2"/>
  <c r="P95" i="2"/>
  <c r="AE270" i="2"/>
  <c r="AS270" i="2"/>
  <c r="AI266" i="2"/>
  <c r="AC91" i="2"/>
  <c r="AP87" i="2"/>
  <c r="P87" i="2"/>
  <c r="AC83" i="2"/>
  <c r="AP79" i="2"/>
  <c r="P79" i="2"/>
  <c r="AC75" i="2"/>
  <c r="AP71" i="2"/>
  <c r="P71" i="2"/>
  <c r="AF67" i="2"/>
  <c r="R65" i="2"/>
  <c r="R61" i="2"/>
  <c r="R57" i="2"/>
  <c r="R53" i="2"/>
  <c r="R49" i="2"/>
  <c r="R45" i="2"/>
  <c r="P344" i="2"/>
  <c r="AI344" i="2"/>
  <c r="S344" i="2"/>
  <c r="AE344" i="2"/>
  <c r="AU344" i="2"/>
  <c r="AA344" i="2"/>
  <c r="AQ344" i="2"/>
  <c r="R344" i="2"/>
  <c r="AO312" i="2"/>
  <c r="Q91" i="2"/>
  <c r="AI91" i="2"/>
  <c r="Q87" i="2"/>
  <c r="AI87" i="2"/>
  <c r="AI83" i="2"/>
  <c r="Q79" i="2"/>
  <c r="AI79" i="2"/>
  <c r="Q75" i="2"/>
  <c r="AI75" i="2"/>
  <c r="AI71" i="2"/>
  <c r="AS67" i="2"/>
  <c r="AI225" i="2"/>
  <c r="M346" i="2"/>
  <c r="P340" i="2"/>
  <c r="AV426" i="2"/>
  <c r="AV131" i="2"/>
  <c r="AN107" i="2"/>
  <c r="AA115" i="2"/>
  <c r="AH326" i="2"/>
  <c r="AQ324" i="2"/>
  <c r="U322" i="2"/>
  <c r="AE117" i="2"/>
  <c r="X111" i="2"/>
  <c r="AA103" i="2"/>
  <c r="AH225" i="2"/>
  <c r="AG121" i="2"/>
  <c r="P131" i="2"/>
  <c r="AO131" i="2"/>
  <c r="T324" i="2"/>
  <c r="AH322" i="2"/>
  <c r="AU316" i="2"/>
  <c r="P328" i="2"/>
  <c r="X1513" i="2"/>
  <c r="AC334" i="2"/>
  <c r="P105" i="2"/>
  <c r="AU105" i="2"/>
  <c r="AO105" i="2"/>
  <c r="O428" i="2"/>
  <c r="AW428" i="2"/>
  <c r="AR101" i="2"/>
  <c r="AC99" i="2"/>
  <c r="AQ304" i="2"/>
  <c r="R304" i="2"/>
  <c r="P264" i="2"/>
  <c r="R262" i="2"/>
  <c r="AK129" i="2"/>
  <c r="AL95" i="2"/>
  <c r="AD99" i="2"/>
  <c r="AU304" i="2"/>
  <c r="V304" i="2"/>
  <c r="O314" i="2"/>
  <c r="AW292" i="2"/>
  <c r="AQ278" i="2"/>
  <c r="AF258" i="2"/>
  <c r="AN253" i="2"/>
  <c r="M93" i="2"/>
  <c r="S89" i="2"/>
  <c r="T85" i="2"/>
  <c r="M81" i="2"/>
  <c r="AB73" i="2"/>
  <c r="AL69" i="2"/>
  <c r="AN63" i="2"/>
  <c r="T63" i="2"/>
  <c r="AT55" i="2"/>
  <c r="AB55" i="2"/>
  <c r="X53" i="2"/>
  <c r="AR47" i="2"/>
  <c r="Z47" i="2"/>
  <c r="AN251" i="2"/>
  <c r="AI251" i="2"/>
  <c r="AV251" i="2"/>
  <c r="U272" i="2"/>
  <c r="AK272" i="2"/>
  <c r="AB258" i="2"/>
  <c r="V93" i="2"/>
  <c r="AT91" i="2"/>
  <c r="AG81" i="2"/>
  <c r="AG61" i="2"/>
  <c r="AI55" i="2"/>
  <c r="Q55" i="2"/>
  <c r="I314" i="2"/>
  <c r="AI282" i="2"/>
  <c r="AL282" i="2"/>
  <c r="R272" i="2"/>
  <c r="S260" i="2"/>
  <c r="AR260" i="2"/>
  <c r="X258" i="2"/>
  <c r="AU255" i="2"/>
  <c r="AF253" i="2"/>
  <c r="AW253" i="2"/>
  <c r="AG87" i="2"/>
  <c r="AT79" i="2"/>
  <c r="AF73" i="2"/>
  <c r="AX63" i="2"/>
  <c r="AF63" i="2"/>
  <c r="AN55" i="2"/>
  <c r="T55" i="2"/>
  <c r="AT47" i="2"/>
  <c r="AB47" i="2"/>
  <c r="X45" i="2"/>
  <c r="G278" i="2"/>
  <c r="BJ278" i="2" s="1"/>
  <c r="AO314" i="2"/>
  <c r="AA314" i="2"/>
  <c r="Q314" i="2"/>
  <c r="AT314" i="2"/>
  <c r="AW314" i="2"/>
  <c r="X278" i="2"/>
  <c r="G1513" i="2"/>
  <c r="BJ1513" i="2" s="1"/>
  <c r="AK1517" i="2"/>
  <c r="AV340" i="2"/>
  <c r="AL346" i="2"/>
  <c r="AO121" i="2"/>
  <c r="AI115" i="2"/>
  <c r="T1515" i="2"/>
  <c r="R121" i="2"/>
  <c r="AW334" i="2"/>
  <c r="X133" i="2"/>
  <c r="AK127" i="2"/>
  <c r="R133" i="2"/>
  <c r="AI127" i="2"/>
  <c r="AP127" i="2"/>
  <c r="AD342" i="2"/>
  <c r="AP129" i="2"/>
  <c r="AR342" i="2"/>
  <c r="AS324" i="2"/>
  <c r="AB117" i="2"/>
  <c r="AV109" i="2"/>
  <c r="O342" i="2"/>
  <c r="V109" i="2"/>
  <c r="AH316" i="2"/>
  <c r="AU308" i="2"/>
  <c r="AH95" i="2"/>
  <c r="AD314" i="2"/>
  <c r="AR304" i="2"/>
  <c r="AR310" i="2"/>
  <c r="AH306" i="2"/>
  <c r="AD300" i="2"/>
  <c r="AC276" i="2"/>
  <c r="BS276" i="2" s="1"/>
  <c r="Q270" i="2"/>
  <c r="AO262" i="2"/>
  <c r="V312" i="2"/>
  <c r="AH286" i="2"/>
  <c r="AF282" i="2"/>
  <c r="AN276" i="2"/>
  <c r="U312" i="2"/>
  <c r="AD306" i="2"/>
  <c r="AT306" i="2"/>
  <c r="AP286" i="2"/>
  <c r="AR1515" i="2"/>
  <c r="AS1515" i="2"/>
  <c r="AA121" i="2"/>
  <c r="Z334" i="2"/>
  <c r="AX334" i="2"/>
  <c r="V127" i="2"/>
  <c r="AQ1515" i="2"/>
  <c r="AA133" i="2"/>
  <c r="AL127" i="2"/>
  <c r="X127" i="2"/>
  <c r="V426" i="2"/>
  <c r="AT342" i="2"/>
  <c r="AK342" i="2"/>
  <c r="AX342" i="2"/>
  <c r="AT117" i="2"/>
  <c r="AT111" i="2"/>
  <c r="AE109" i="2"/>
  <c r="R342" i="2"/>
  <c r="R117" i="2"/>
  <c r="V342" i="2"/>
  <c r="AR322" i="2"/>
  <c r="AW322" i="2"/>
  <c r="Z117" i="2"/>
  <c r="AL117" i="2"/>
  <c r="AQ111" i="2"/>
  <c r="AO111" i="2"/>
  <c r="AQ109" i="2"/>
  <c r="AO109" i="2"/>
  <c r="P316" i="2"/>
  <c r="R316" i="2"/>
  <c r="AI308" i="2"/>
  <c r="AF308" i="2"/>
  <c r="R95" i="2"/>
  <c r="AH314" i="2"/>
  <c r="AX99" i="2"/>
  <c r="AF99" i="2"/>
  <c r="AD304" i="2"/>
  <c r="AV304" i="2"/>
  <c r="AL251" i="2"/>
  <c r="AK251" i="2"/>
  <c r="AO251" i="2"/>
  <c r="Q101" i="2"/>
  <c r="AQ101" i="2"/>
  <c r="V101" i="2"/>
  <c r="AP101" i="2"/>
  <c r="AQ296" i="2"/>
  <c r="AN296" i="2"/>
  <c r="AK312" i="2"/>
  <c r="AG310" i="2"/>
  <c r="X306" i="2"/>
  <c r="O300" i="2"/>
  <c r="AU300" i="2"/>
  <c r="AF300" i="2"/>
  <c r="AH300" i="2"/>
  <c r="AV298" i="2"/>
  <c r="AU292" i="2"/>
  <c r="Q292" i="2"/>
  <c r="AD288" i="2"/>
  <c r="AV288" i="2"/>
  <c r="AD286" i="2"/>
  <c r="AO282" i="2"/>
  <c r="P282" i="2"/>
  <c r="AE280" i="2"/>
  <c r="R278" i="2"/>
  <c r="AK278" i="2"/>
  <c r="AU276" i="2"/>
  <c r="V276" i="2"/>
  <c r="Z272" i="2"/>
  <c r="AR272" i="2"/>
  <c r="AI270" i="2"/>
  <c r="AU266" i="2"/>
  <c r="U266" i="2"/>
  <c r="AL264" i="2"/>
  <c r="S264" i="2"/>
  <c r="AI262" i="2"/>
  <c r="Q262" i="2"/>
  <c r="O310" i="2"/>
  <c r="AV310" i="2"/>
  <c r="AH310" i="2"/>
  <c r="R310" i="2"/>
  <c r="AK310" i="2"/>
  <c r="AU97" i="2"/>
  <c r="AT454" i="2"/>
  <c r="AT292" i="2"/>
  <c r="AC286" i="2"/>
  <c r="R282" i="2"/>
  <c r="AK282" i="2"/>
  <c r="AU280" i="2"/>
  <c r="V280" i="2"/>
  <c r="Z276" i="2"/>
  <c r="AR276" i="2"/>
  <c r="AH270" i="2"/>
  <c r="AF266" i="2"/>
  <c r="AX266" i="2"/>
  <c r="AF264" i="2"/>
  <c r="AH262" i="2"/>
  <c r="P262" i="2"/>
  <c r="AL310" i="2"/>
  <c r="AG97" i="2"/>
  <c r="U454" i="2"/>
  <c r="AN306" i="2"/>
  <c r="AE306" i="2"/>
  <c r="AF306" i="2"/>
  <c r="AX306" i="2"/>
  <c r="AO302" i="2"/>
  <c r="AD302" i="2"/>
  <c r="AF302" i="2"/>
  <c r="AX302" i="2"/>
  <c r="AS298" i="2"/>
  <c r="AH298" i="2"/>
  <c r="R298" i="2"/>
  <c r="AK298" i="2"/>
  <c r="P292" i="2"/>
  <c r="AL292" i="2"/>
  <c r="AD292" i="2"/>
  <c r="AV292" i="2"/>
  <c r="AB286" i="2"/>
  <c r="AT286" i="2"/>
  <c r="Z280" i="2"/>
  <c r="AR280" i="2"/>
  <c r="V270" i="2"/>
  <c r="AP270" i="2"/>
  <c r="AV264" i="2"/>
  <c r="AP312" i="2"/>
  <c r="AA312" i="2"/>
  <c r="AX312" i="2"/>
  <c r="AD312" i="2"/>
  <c r="AV312" i="2"/>
  <c r="AL97" i="2"/>
  <c r="AE97" i="2"/>
  <c r="P97" i="2"/>
  <c r="AH97" i="2"/>
  <c r="O454" i="2"/>
  <c r="AW454" i="2"/>
  <c r="AI454" i="2"/>
  <c r="T454" i="2"/>
  <c r="AN454" i="2"/>
  <c r="AN290" i="2"/>
  <c r="R284" i="2"/>
  <c r="AQ284" i="2"/>
  <c r="AA284" i="2"/>
  <c r="AX284" i="2"/>
  <c r="AD284" i="2"/>
  <c r="AV284" i="2"/>
  <c r="AK255" i="2"/>
  <c r="AK93" i="2"/>
  <c r="AP89" i="2"/>
  <c r="P89" i="2"/>
  <c r="AC85" i="2"/>
  <c r="AP81" i="2"/>
  <c r="P81" i="2"/>
  <c r="AN73" i="2"/>
  <c r="AH69" i="2"/>
  <c r="P69" i="2"/>
  <c r="AD65" i="2"/>
  <c r="AR61" i="2"/>
  <c r="Z61" i="2"/>
  <c r="AN57" i="2"/>
  <c r="AH53" i="2"/>
  <c r="P53" i="2"/>
  <c r="AD49" i="2"/>
  <c r="AR45" i="2"/>
  <c r="Z45" i="2"/>
  <c r="P274" i="2"/>
  <c r="AO274" i="2"/>
  <c r="AD274" i="2"/>
  <c r="S274" i="2"/>
  <c r="AR274" i="2"/>
  <c r="V274" i="2"/>
  <c r="AP274" i="2"/>
  <c r="O268" i="2"/>
  <c r="AD258" i="2"/>
  <c r="AV258" i="2"/>
  <c r="AE258" i="2"/>
  <c r="AW258" i="2"/>
  <c r="AD255" i="2"/>
  <c r="AV255" i="2"/>
  <c r="AE255" i="2"/>
  <c r="AW255" i="2"/>
  <c r="AD93" i="2"/>
  <c r="AV93" i="2"/>
  <c r="AE93" i="2"/>
  <c r="AW93" i="2"/>
  <c r="AE89" i="2"/>
  <c r="AW89" i="2"/>
  <c r="AE85" i="2"/>
  <c r="AW85" i="2"/>
  <c r="AE81" i="2"/>
  <c r="AW81" i="2"/>
  <c r="AE77" i="2"/>
  <c r="AW77" i="2"/>
  <c r="AC294" i="2"/>
  <c r="U294" i="2"/>
  <c r="P294" i="2"/>
  <c r="AW294" i="2"/>
  <c r="AI294" i="2"/>
  <c r="R294" i="2"/>
  <c r="AK294" i="2"/>
  <c r="P290" i="2"/>
  <c r="AO290" i="2"/>
  <c r="AD290" i="2"/>
  <c r="S290" i="2"/>
  <c r="AR290" i="2"/>
  <c r="V290" i="2"/>
  <c r="AP290" i="2"/>
  <c r="AG284" i="2"/>
  <c r="AI268" i="2"/>
  <c r="X268" i="2"/>
  <c r="AW268" i="2"/>
  <c r="AF268" i="2"/>
  <c r="P268" i="2"/>
  <c r="AH268" i="2"/>
  <c r="AL255" i="2"/>
  <c r="AC93" i="2"/>
  <c r="AD89" i="2"/>
  <c r="AK85" i="2"/>
  <c r="AQ81" i="2"/>
  <c r="R81" i="2"/>
  <c r="AO73" i="2"/>
  <c r="U73" i="2"/>
  <c r="AO69" i="2"/>
  <c r="U69" i="2"/>
  <c r="AO65" i="2"/>
  <c r="U65" i="2"/>
  <c r="AO61" i="2"/>
  <c r="U61" i="2"/>
  <c r="AO57" i="2"/>
  <c r="U57" i="2"/>
  <c r="AO53" i="2"/>
  <c r="U53" i="2"/>
  <c r="AO49" i="2"/>
  <c r="U49" i="2"/>
  <c r="AO45" i="2"/>
  <c r="U45" i="2"/>
  <c r="AW1517" i="2"/>
  <c r="AW1513" i="2"/>
  <c r="AX428" i="2"/>
  <c r="Z428" i="2"/>
  <c r="AA334" i="2"/>
  <c r="AU1517" i="2"/>
  <c r="AG1515" i="2"/>
  <c r="S1513" i="2"/>
  <c r="AD428" i="2"/>
  <c r="AE334" i="2"/>
  <c r="AS1517" i="2"/>
  <c r="O1515" i="2"/>
  <c r="Q1513" i="2"/>
  <c r="AC428" i="2"/>
  <c r="AP225" i="2"/>
  <c r="V225" i="2"/>
  <c r="AR346" i="2"/>
  <c r="AR334" i="2"/>
  <c r="O340" i="2"/>
  <c r="AT320" i="2"/>
  <c r="AR320" i="2"/>
  <c r="AU131" i="2"/>
  <c r="AS131" i="2"/>
  <c r="AQ326" i="2"/>
  <c r="AO326" i="2"/>
  <c r="M324" i="2"/>
  <c r="Q322" i="2"/>
  <c r="AD117" i="2"/>
  <c r="AV328" i="2"/>
  <c r="AW328" i="2"/>
  <c r="AR328" i="2"/>
  <c r="AE328" i="2"/>
  <c r="AN328" i="2"/>
  <c r="AI328" i="2"/>
  <c r="AL342" i="2"/>
  <c r="AW326" i="2"/>
  <c r="AL322" i="2"/>
  <c r="O322" i="2"/>
  <c r="AP107" i="2"/>
  <c r="AR113" i="2"/>
  <c r="AK113" i="2"/>
  <c r="AQ113" i="2"/>
  <c r="AD113" i="2"/>
  <c r="AX113" i="2"/>
  <c r="AE316" i="2"/>
  <c r="AK105" i="2"/>
  <c r="AA298" i="2"/>
  <c r="V288" i="2"/>
  <c r="AC278" i="2"/>
  <c r="AI272" i="2"/>
  <c r="AH107" i="2"/>
  <c r="AS107" i="2"/>
  <c r="P107" i="2"/>
  <c r="AR107" i="2"/>
  <c r="X107" i="2"/>
  <c r="O107" i="2"/>
  <c r="AA316" i="2"/>
  <c r="AP316" i="2"/>
  <c r="Z316" i="2"/>
  <c r="S316" i="2"/>
  <c r="V318" i="2"/>
  <c r="AC318" i="2"/>
  <c r="AE318" i="2"/>
  <c r="P318" i="2"/>
  <c r="AB129" i="2"/>
  <c r="Z129" i="2"/>
  <c r="S129" i="2"/>
  <c r="AR316" i="2"/>
  <c r="AD103" i="2"/>
  <c r="AV103" i="2"/>
  <c r="AB103" i="2"/>
  <c r="AT103" i="2"/>
  <c r="AD308" i="2"/>
  <c r="AK308" i="2"/>
  <c r="AO308" i="2"/>
  <c r="AI318" i="2"/>
  <c r="AD105" i="2"/>
  <c r="AS251" i="2"/>
  <c r="AE101" i="2"/>
  <c r="O302" i="2"/>
  <c r="AO296" i="2"/>
  <c r="AB292" i="2"/>
  <c r="AL288" i="2"/>
  <c r="M288" i="2"/>
  <c r="X282" i="2"/>
  <c r="AL278" i="2"/>
  <c r="AX272" i="2"/>
  <c r="AA272" i="2"/>
  <c r="AO260" i="2"/>
  <c r="U260" i="2"/>
  <c r="AD330" i="2"/>
  <c r="S310" i="2"/>
  <c r="AW310" i="2"/>
  <c r="AC306" i="2"/>
  <c r="AV306" i="2"/>
  <c r="AR286" i="2"/>
  <c r="Z286" i="2"/>
  <c r="T266" i="2"/>
  <c r="O266" i="2"/>
  <c r="AV266" i="2"/>
  <c r="AQ266" i="2"/>
  <c r="AL91" i="2"/>
  <c r="AF87" i="2"/>
  <c r="AX83" i="2"/>
  <c r="Z83" i="2"/>
  <c r="AR79" i="2"/>
  <c r="S79" i="2"/>
  <c r="AL75" i="2"/>
  <c r="AF71" i="2"/>
  <c r="AX67" i="2"/>
  <c r="AD67" i="2"/>
  <c r="AX65" i="2"/>
  <c r="M65" i="2"/>
  <c r="V61" i="2"/>
  <c r="AF57" i="2"/>
  <c r="AP53" i="2"/>
  <c r="AX49" i="2"/>
  <c r="M49" i="2"/>
  <c r="V45" i="2"/>
  <c r="S330" i="2"/>
  <c r="AV330" i="2"/>
  <c r="AK330" i="2"/>
  <c r="AH330" i="2"/>
  <c r="AE330" i="2"/>
  <c r="AP330" i="2"/>
  <c r="AG330" i="2"/>
  <c r="AQ300" i="2"/>
  <c r="Q300" i="2"/>
  <c r="S280" i="2"/>
  <c r="AG280" i="2"/>
  <c r="AL280" i="2"/>
  <c r="AK91" i="2"/>
  <c r="AV87" i="2"/>
  <c r="X87" i="2"/>
  <c r="AK83" i="2"/>
  <c r="AV79" i="2"/>
  <c r="X79" i="2"/>
  <c r="AK75" i="2"/>
  <c r="AV71" i="2"/>
  <c r="X71" i="2"/>
  <c r="AL67" i="2"/>
  <c r="S67" i="2"/>
  <c r="AC65" i="2"/>
  <c r="AC61" i="2"/>
  <c r="AC57" i="2"/>
  <c r="AC53" i="2"/>
  <c r="AC49" i="2"/>
  <c r="AC45" i="2"/>
  <c r="AK95" i="2"/>
  <c r="M95" i="2"/>
  <c r="V95" i="2"/>
  <c r="AT95" i="2"/>
  <c r="Z95" i="2"/>
  <c r="AA290" i="2"/>
  <c r="AR270" i="2"/>
  <c r="Z270" i="2"/>
  <c r="AU91" i="2"/>
  <c r="V91" i="2"/>
  <c r="AH87" i="2"/>
  <c r="AU83" i="2"/>
  <c r="V83" i="2"/>
  <c r="AH79" i="2"/>
  <c r="AU75" i="2"/>
  <c r="V75" i="2"/>
  <c r="AH71" i="2"/>
  <c r="AU67" i="2"/>
  <c r="AB67" i="2"/>
  <c r="AT65" i="2"/>
  <c r="AT61" i="2"/>
  <c r="AT57" i="2"/>
  <c r="AT53" i="2"/>
  <c r="AT49" i="2"/>
  <c r="AT45" i="2"/>
  <c r="AV344" i="2"/>
  <c r="AR344" i="2"/>
  <c r="AG344" i="2"/>
  <c r="AN344" i="2"/>
  <c r="AC344" i="2"/>
  <c r="AH344" i="2"/>
  <c r="T344" i="2"/>
  <c r="V344" i="2"/>
  <c r="S454" i="2"/>
  <c r="U91" i="2"/>
  <c r="AO91" i="2"/>
  <c r="U87" i="2"/>
  <c r="AO87" i="2"/>
  <c r="U83" i="2"/>
  <c r="AO83" i="2"/>
  <c r="U79" i="2"/>
  <c r="AO79" i="2"/>
  <c r="U75" i="2"/>
  <c r="AO75" i="2"/>
  <c r="U71" i="2"/>
  <c r="AO71" i="2"/>
  <c r="AW67" i="2"/>
  <c r="X1517" i="2"/>
  <c r="AD225" i="2"/>
  <c r="U346" i="2"/>
  <c r="AF340" i="2"/>
  <c r="AT426" i="2"/>
  <c r="AI131" i="2"/>
  <c r="Q115" i="2"/>
  <c r="AW115" i="2"/>
  <c r="AI326" i="2"/>
  <c r="AU322" i="2"/>
  <c r="S324" i="2"/>
  <c r="AC111" i="2"/>
  <c r="T316" i="2"/>
  <c r="Q103" i="2"/>
  <c r="AC225" i="2"/>
  <c r="AE121" i="2"/>
  <c r="AQ131" i="2"/>
  <c r="AB131" i="2"/>
  <c r="P322" i="2"/>
  <c r="AB324" i="2"/>
  <c r="V328" i="2"/>
  <c r="AL105" i="2"/>
  <c r="AG1513" i="2"/>
  <c r="X334" i="2"/>
  <c r="U105" i="2"/>
  <c r="Q105" i="2"/>
  <c r="AW105" i="2"/>
  <c r="AN428" i="2"/>
  <c r="AG101" i="2"/>
  <c r="AH99" i="2"/>
  <c r="AK304" i="2"/>
  <c r="AN298" i="2"/>
  <c r="AT262" i="2"/>
  <c r="AR105" i="2"/>
  <c r="S97" i="2"/>
  <c r="AI99" i="2"/>
  <c r="AP304" i="2"/>
  <c r="Q304" i="2"/>
  <c r="S292" i="2"/>
  <c r="R292" i="2"/>
  <c r="Q278" i="2"/>
  <c r="S258" i="2"/>
  <c r="AD253" i="2"/>
  <c r="AB91" i="2"/>
  <c r="T87" i="2"/>
  <c r="AX81" i="2"/>
  <c r="O75" i="2"/>
  <c r="R73" i="2"/>
  <c r="AC69" i="2"/>
  <c r="AH63" i="2"/>
  <c r="P63" i="2"/>
  <c r="AP55" i="2"/>
  <c r="V55" i="2"/>
  <c r="AS51" i="2"/>
  <c r="AA51" i="2"/>
  <c r="BS51" i="2" s="1"/>
  <c r="AN47" i="2"/>
  <c r="T47" i="2"/>
  <c r="AA251" i="2"/>
  <c r="Q251" i="2"/>
  <c r="AI314" i="2"/>
  <c r="AG272" i="2"/>
  <c r="AW272" i="2"/>
  <c r="AK258" i="2"/>
  <c r="AP93" i="2"/>
  <c r="AN87" i="2"/>
  <c r="T81" i="2"/>
  <c r="AW55" i="2"/>
  <c r="AE55" i="2"/>
  <c r="AG45" i="2"/>
  <c r="AS282" i="2"/>
  <c r="AW282" i="2"/>
  <c r="S266" i="2"/>
  <c r="Z260" i="2"/>
  <c r="AX260" i="2"/>
  <c r="M258" i="2"/>
  <c r="M253" i="2"/>
  <c r="AL253" i="2"/>
  <c r="X93" i="2"/>
  <c r="AR81" i="2"/>
  <c r="T79" i="2"/>
  <c r="V73" i="2"/>
  <c r="AT63" i="2"/>
  <c r="AB63" i="2"/>
  <c r="X61" i="2"/>
  <c r="AH55" i="2"/>
  <c r="P55" i="2"/>
  <c r="AP47" i="2"/>
  <c r="V47" i="2"/>
  <c r="R314" i="2"/>
  <c r="AU314" i="2"/>
  <c r="AG314" i="2"/>
  <c r="V314" i="2"/>
  <c r="AE314" i="2"/>
  <c r="T278" i="2"/>
  <c r="AI278" i="2"/>
  <c r="O1517" i="2"/>
  <c r="H1513" i="2"/>
  <c r="AK1513" i="2"/>
  <c r="AN1517" i="2"/>
  <c r="AN1513" i="2"/>
  <c r="AI428" i="2"/>
  <c r="AI340" i="2"/>
  <c r="AK346" i="2"/>
  <c r="AX346" i="2"/>
  <c r="AO127" i="2"/>
  <c r="AP426" i="2"/>
  <c r="R113" i="2"/>
  <c r="AP1515" i="2"/>
  <c r="AO1515" i="2"/>
  <c r="AU121" i="2"/>
  <c r="U334" i="2"/>
  <c r="AH426" i="2"/>
  <c r="AS133" i="2"/>
  <c r="AW127" i="2"/>
  <c r="AK426" i="2"/>
  <c r="U342" i="2"/>
  <c r="AX129" i="2"/>
  <c r="U324" i="2"/>
  <c r="P117" i="2"/>
  <c r="T111" i="2"/>
  <c r="AK316" i="2"/>
  <c r="AW308" i="2"/>
  <c r="AV314" i="2"/>
  <c r="AK99" i="2"/>
  <c r="AX251" i="2"/>
  <c r="AI101" i="2"/>
  <c r="AK296" i="2"/>
  <c r="AO97" i="2"/>
  <c r="U302" i="2"/>
  <c r="AX300" i="2"/>
  <c r="O298" i="2"/>
  <c r="AR288" i="2"/>
  <c r="AU282" i="2"/>
  <c r="AK280" i="2"/>
  <c r="AX278" i="2"/>
  <c r="AQ270" i="2"/>
  <c r="AQ264" i="2"/>
  <c r="U262" i="2"/>
  <c r="AC310" i="2"/>
  <c r="AC280" i="2"/>
  <c r="Z306" i="2"/>
  <c r="AG302" i="2"/>
  <c r="AX298" i="2"/>
  <c r="AF292" i="2"/>
  <c r="AR292" i="2"/>
  <c r="S312" i="2"/>
  <c r="AF1517" i="2"/>
  <c r="AF1513" i="2"/>
  <c r="AH1517" i="2"/>
  <c r="AH1513" i="2"/>
  <c r="AL1515" i="2"/>
  <c r="AV115" i="2"/>
  <c r="AP113" i="2"/>
  <c r="Z1515" i="2"/>
  <c r="AH121" i="2"/>
  <c r="AC121" i="2"/>
  <c r="AT334" i="2"/>
  <c r="V133" i="2"/>
  <c r="R426" i="2"/>
  <c r="AQ133" i="2"/>
  <c r="AD133" i="2"/>
  <c r="AS127" i="2"/>
  <c r="T426" i="2"/>
  <c r="AB1513" i="2"/>
  <c r="AV1517" i="2"/>
  <c r="AV1513" i="2"/>
  <c r="AD1513" i="2"/>
  <c r="AS428" i="2"/>
  <c r="S1515" i="2"/>
  <c r="V340" i="2"/>
  <c r="S127" i="2"/>
  <c r="AX1515" i="2"/>
  <c r="AV1515" i="2"/>
  <c r="AW1515" i="2"/>
  <c r="S121" i="2"/>
  <c r="AI334" i="2"/>
  <c r="AV334" i="2"/>
  <c r="AC133" i="2"/>
  <c r="AD127" i="2"/>
  <c r="AL426" i="2"/>
  <c r="X1515" i="2"/>
  <c r="S133" i="2"/>
  <c r="T133" i="2"/>
  <c r="AT133" i="2"/>
  <c r="AX127" i="2"/>
  <c r="AG127" i="2"/>
  <c r="AA127" i="2"/>
  <c r="T342" i="2"/>
  <c r="P342" i="2"/>
  <c r="U117" i="2"/>
  <c r="U111" i="2"/>
  <c r="U109" i="2"/>
  <c r="AL316" i="2"/>
  <c r="AN308" i="2"/>
  <c r="AQ95" i="2"/>
  <c r="AI95" i="2"/>
  <c r="AN314" i="2"/>
  <c r="AH304" i="2"/>
  <c r="AR251" i="2"/>
  <c r="AP251" i="2"/>
  <c r="X101" i="2"/>
  <c r="AB101" i="2"/>
  <c r="Q97" i="2"/>
  <c r="R454" i="2"/>
  <c r="AS302" i="2"/>
  <c r="V300" i="2"/>
  <c r="AL300" i="2"/>
  <c r="AN300" i="2"/>
  <c r="AO292" i="2"/>
  <c r="AH288" i="2"/>
  <c r="AH282" i="2"/>
  <c r="X280" i="2"/>
  <c r="AV272" i="2"/>
  <c r="AO266" i="2"/>
  <c r="AG264" i="2"/>
  <c r="O264" i="2"/>
  <c r="AT312" i="2"/>
  <c r="P310" i="2"/>
  <c r="V310" i="2"/>
  <c r="AI97" i="2"/>
  <c r="AU286" i="2"/>
  <c r="AK266" i="2"/>
  <c r="AU264" i="2"/>
  <c r="AV262" i="2"/>
  <c r="AA310" i="2"/>
  <c r="P302" i="2"/>
  <c r="AI302" i="2"/>
  <c r="AK302" i="2"/>
  <c r="P298" i="2"/>
  <c r="V298" i="2"/>
  <c r="AP298" i="2"/>
  <c r="T292" i="2"/>
  <c r="AS292" i="2"/>
  <c r="AH292" i="2"/>
  <c r="AF286" i="2"/>
  <c r="AD280" i="2"/>
  <c r="AT270" i="2"/>
  <c r="AK97" i="2"/>
  <c r="T97" i="2"/>
  <c r="AN97" i="2"/>
  <c r="X454" i="2"/>
  <c r="AP454" i="2"/>
  <c r="AR454" i="2"/>
  <c r="AI284" i="2"/>
  <c r="AW284" i="2"/>
  <c r="P284" i="2"/>
  <c r="AH284" i="2"/>
  <c r="AT268" i="2"/>
  <c r="AB255" i="2"/>
  <c r="AH89" i="2"/>
  <c r="AH81" i="2"/>
  <c r="V77" i="2"/>
  <c r="P73" i="2"/>
  <c r="AR65" i="2"/>
  <c r="P57" i="2"/>
  <c r="AR49" i="2"/>
  <c r="Z49" i="2"/>
  <c r="AN45" i="2"/>
  <c r="AA294" i="2"/>
  <c r="U274" i="2"/>
  <c r="AU274" i="2"/>
  <c r="AI274" i="2"/>
  <c r="Z274" i="2"/>
  <c r="AW274" i="2"/>
  <c r="AI258" i="2"/>
  <c r="P255" i="2"/>
  <c r="AH255" i="2"/>
  <c r="AI255" i="2"/>
  <c r="AH93" i="2"/>
  <c r="Q93" i="2"/>
  <c r="AI93" i="2"/>
  <c r="AI85" i="2"/>
  <c r="AI77" i="2"/>
  <c r="AL294" i="2"/>
  <c r="AE294" i="2"/>
  <c r="Z294" i="2"/>
  <c r="Q294" i="2"/>
  <c r="AQ294" i="2"/>
  <c r="V294" i="2"/>
  <c r="AP294" i="2"/>
  <c r="U290" i="2"/>
  <c r="AI290" i="2"/>
  <c r="Z290" i="2"/>
  <c r="AW290" i="2"/>
  <c r="AB290" i="2"/>
  <c r="AT290" i="2"/>
  <c r="AP268" i="2"/>
  <c r="AE268" i="2"/>
  <c r="AL268" i="2"/>
  <c r="T268" i="2"/>
  <c r="AN268" i="2"/>
  <c r="AC255" i="2"/>
  <c r="S93" i="2"/>
  <c r="AD85" i="2"/>
  <c r="AK81" i="2"/>
  <c r="AQ77" i="2"/>
  <c r="R77" i="2"/>
  <c r="AI73" i="2"/>
  <c r="AI69" i="2"/>
  <c r="AI65" i="2"/>
  <c r="Q65" i="2"/>
  <c r="AI61" i="2"/>
  <c r="AI57" i="2"/>
  <c r="AI53" i="2"/>
  <c r="AI49" i="2"/>
  <c r="Q49" i="2"/>
  <c r="AI45" i="2"/>
  <c r="AO1517" i="2"/>
  <c r="AO1513" i="2"/>
  <c r="AR428" i="2"/>
  <c r="S428" i="2"/>
  <c r="AF334" i="2"/>
  <c r="AL1517" i="2"/>
  <c r="AU1513" i="2"/>
  <c r="AV428" i="2"/>
  <c r="X428" i="2"/>
  <c r="AN334" i="2"/>
  <c r="AI1517" i="2"/>
  <c r="AS1513" i="2"/>
  <c r="AU428" i="2"/>
  <c r="V428" i="2"/>
  <c r="AK225" i="2"/>
  <c r="O346" i="2"/>
  <c r="O334" i="2"/>
  <c r="O133" i="2"/>
  <c r="AC320" i="2"/>
  <c r="AA320" i="2"/>
  <c r="Z131" i="2"/>
  <c r="AS328" i="2"/>
  <c r="U326" i="2"/>
  <c r="S326" i="2"/>
  <c r="AG324" i="2"/>
  <c r="AN322" i="2"/>
  <c r="X117" i="2"/>
  <c r="AD328" i="2"/>
  <c r="AA328" i="2"/>
  <c r="Z328" i="2"/>
  <c r="R328" i="2"/>
  <c r="U328" i="2"/>
  <c r="AO328" i="2"/>
  <c r="AE342" i="2"/>
  <c r="AD326" i="2"/>
  <c r="AG322" i="2"/>
  <c r="AF322" i="2"/>
  <c r="AL129" i="2"/>
  <c r="U113" i="2"/>
  <c r="O113" i="2"/>
  <c r="P113" i="2"/>
  <c r="AS113" i="2"/>
  <c r="AW113" i="2"/>
  <c r="AQ318" i="2"/>
  <c r="V105" i="2"/>
  <c r="AP105" i="2"/>
  <c r="AP288" i="2"/>
  <c r="Q288" i="2"/>
  <c r="U278" i="2"/>
  <c r="AC272" i="2"/>
  <c r="AU107" i="2"/>
  <c r="V107" i="2"/>
  <c r="AB107" i="2"/>
  <c r="U107" i="2"/>
  <c r="AI107" i="2"/>
  <c r="AG107" i="2"/>
  <c r="R107" i="2"/>
  <c r="AN316" i="2"/>
  <c r="O316" i="2"/>
  <c r="AQ316" i="2"/>
  <c r="AK318" i="2"/>
  <c r="AR318" i="2"/>
  <c r="AT318" i="2"/>
  <c r="AH318" i="2"/>
  <c r="AX318" i="2"/>
  <c r="AR129" i="2"/>
  <c r="AT129" i="2"/>
  <c r="AD129" i="2"/>
  <c r="P103" i="2"/>
  <c r="AH103" i="2"/>
  <c r="AF103" i="2"/>
  <c r="AX103" i="2"/>
  <c r="R308" i="2"/>
  <c r="AQ308" i="2"/>
  <c r="AH308" i="2"/>
  <c r="AF318" i="2"/>
  <c r="X105" i="2"/>
  <c r="AH251" i="2"/>
  <c r="U101" i="2"/>
  <c r="AW298" i="2"/>
  <c r="M292" i="2"/>
  <c r="AF288" i="2"/>
  <c r="AB284" i="2"/>
  <c r="O282" i="2"/>
  <c r="AE278" i="2"/>
  <c r="AS272" i="2"/>
  <c r="S272" i="2"/>
  <c r="AI260" i="2"/>
  <c r="Q260" i="2"/>
  <c r="AS253" i="2"/>
  <c r="AA253" i="2"/>
  <c r="U95" i="2"/>
  <c r="AQ310" i="2"/>
  <c r="AA306" i="2"/>
  <c r="AQ306" i="2"/>
  <c r="R300" i="2"/>
  <c r="T286" i="2"/>
  <c r="AL286" i="2"/>
  <c r="AD266" i="2"/>
  <c r="X266" i="2"/>
  <c r="Q266" i="2"/>
  <c r="AW266" i="2"/>
  <c r="AF91" i="2"/>
  <c r="AX87" i="2"/>
  <c r="Z87" i="2"/>
  <c r="AR83" i="2"/>
  <c r="S83" i="2"/>
  <c r="AL79" i="2"/>
  <c r="AF75" i="2"/>
  <c r="AX71" i="2"/>
  <c r="Z71" i="2"/>
  <c r="AR67" i="2"/>
  <c r="Z67" i="2"/>
  <c r="AP65" i="2"/>
  <c r="AX61" i="2"/>
  <c r="M61" i="2"/>
  <c r="V57" i="2"/>
  <c r="AF53" i="2"/>
  <c r="AP49" i="2"/>
  <c r="AX45" i="2"/>
  <c r="M45" i="2"/>
  <c r="U330" i="2"/>
  <c r="AN330" i="2"/>
  <c r="R330" i="2"/>
  <c r="X330" i="2"/>
  <c r="AO330" i="2"/>
  <c r="X300" i="2"/>
  <c r="AB300" i="2"/>
  <c r="AF280" i="2"/>
  <c r="AT280" i="2"/>
  <c r="AX280" i="2"/>
  <c r="AD91" i="2"/>
  <c r="AQ87" i="2"/>
  <c r="R87" i="2"/>
  <c r="AD83" i="2"/>
  <c r="AQ79" i="2"/>
  <c r="R79" i="2"/>
  <c r="AD75" i="2"/>
  <c r="AQ71" i="2"/>
  <c r="R71" i="2"/>
  <c r="AG67" i="2"/>
  <c r="O67" i="2"/>
  <c r="S65" i="2"/>
  <c r="S61" i="2"/>
  <c r="S57" i="2"/>
  <c r="S53" i="2"/>
  <c r="S49" i="2"/>
  <c r="S45" i="2"/>
  <c r="AW95" i="2"/>
  <c r="T95" i="2"/>
  <c r="AD95" i="2"/>
  <c r="X95" i="2"/>
  <c r="AC95" i="2"/>
  <c r="AS290" i="2"/>
  <c r="T270" i="2"/>
  <c r="AL270" i="2"/>
  <c r="AP91" i="2"/>
  <c r="P91" i="2"/>
  <c r="AC87" i="2"/>
  <c r="AP83" i="2"/>
  <c r="P83" i="2"/>
  <c r="AC79" i="2"/>
  <c r="AP75" i="2"/>
  <c r="P75" i="2"/>
  <c r="AC71" i="2"/>
  <c r="AP67" i="2"/>
  <c r="V67" i="2"/>
  <c r="AK65" i="2"/>
  <c r="AK61" i="2"/>
  <c r="AK57" i="2"/>
  <c r="AK53" i="2"/>
  <c r="AK49" i="2"/>
  <c r="AK45" i="2"/>
  <c r="AL344" i="2"/>
  <c r="O344" i="2"/>
  <c r="Z344" i="2"/>
  <c r="AP344" i="2"/>
  <c r="U344" i="2"/>
  <c r="AF344" i="2"/>
  <c r="X344" i="2"/>
  <c r="R312" i="2"/>
  <c r="AE454" i="2"/>
  <c r="AA91" i="2"/>
  <c r="AS91" i="2"/>
  <c r="AA87" i="2"/>
  <c r="AS87" i="2"/>
  <c r="AA83" i="2"/>
  <c r="AS83" i="2"/>
  <c r="AA79" i="2"/>
  <c r="AS79" i="2"/>
  <c r="AA75" i="2"/>
  <c r="AS75" i="2"/>
  <c r="AA71" i="2"/>
  <c r="AS71" i="2"/>
  <c r="AV225" i="2"/>
  <c r="X225" i="2"/>
  <c r="AF346" i="2"/>
  <c r="AX121" i="2"/>
  <c r="AL131" i="2"/>
  <c r="S131" i="2"/>
  <c r="AD115" i="2"/>
  <c r="AK115" i="2"/>
  <c r="AF326" i="2"/>
  <c r="AS322" i="2"/>
  <c r="AP324" i="2"/>
  <c r="Z111" i="2"/>
  <c r="AS316" i="2"/>
  <c r="AV308" i="2"/>
  <c r="AU225" i="2"/>
  <c r="U225" i="2"/>
  <c r="AG426" i="2"/>
  <c r="AD131" i="2"/>
  <c r="AF342" i="2"/>
  <c r="R324" i="2"/>
  <c r="AT324" i="2"/>
  <c r="O328" i="2"/>
  <c r="T105" i="2"/>
  <c r="AQ1513" i="2"/>
  <c r="P334" i="2"/>
  <c r="AE105" i="2"/>
  <c r="Z105" i="2"/>
  <c r="AV105" i="2"/>
  <c r="T428" i="2"/>
  <c r="AC105" i="2"/>
  <c r="T101" i="2"/>
  <c r="AO99" i="2"/>
  <c r="AE304" i="2"/>
  <c r="AH264" i="2"/>
  <c r="AK262" i="2"/>
  <c r="AA105" i="2"/>
  <c r="Q99" i="2"/>
  <c r="AQ99" i="2"/>
  <c r="AI304" i="2"/>
  <c r="AE298" i="2"/>
  <c r="AP292" i="2"/>
  <c r="AI292" i="2"/>
  <c r="AE272" i="2"/>
  <c r="V253" i="2"/>
  <c r="AR89" i="2"/>
  <c r="AT85" i="2"/>
  <c r="AL81" i="2"/>
  <c r="AT73" i="2"/>
  <c r="T71" i="2"/>
  <c r="S69" i="2"/>
  <c r="AD63" i="2"/>
  <c r="AQ61" i="2"/>
  <c r="AK55" i="2"/>
  <c r="R55" i="2"/>
  <c r="AO51" i="2"/>
  <c r="U51" i="2"/>
  <c r="AH47" i="2"/>
  <c r="P47" i="2"/>
  <c r="AQ251" i="2"/>
  <c r="AD251" i="2"/>
  <c r="AN278" i="2"/>
  <c r="AT272" i="2"/>
  <c r="AU272" i="2"/>
  <c r="AT258" i="2"/>
  <c r="AU93" i="2"/>
  <c r="O87" i="2"/>
  <c r="AN71" i="2"/>
  <c r="AS55" i="2"/>
  <c r="AA55" i="2"/>
  <c r="G314" i="2"/>
  <c r="BJ314" i="2" s="1"/>
  <c r="AB314" i="2"/>
  <c r="Q282" i="2"/>
  <c r="AV282" i="2"/>
  <c r="AR266" i="2"/>
  <c r="AF260" i="2"/>
  <c r="AW260" i="2"/>
  <c r="V255" i="2"/>
  <c r="S253" i="2"/>
  <c r="AR253" i="2"/>
  <c r="AT89" i="2"/>
  <c r="AF81" i="2"/>
  <c r="AX73" i="2"/>
  <c r="M73" i="2"/>
  <c r="AP63" i="2"/>
  <c r="V63" i="2"/>
  <c r="AV55" i="2"/>
  <c r="AD55" i="2"/>
  <c r="AQ53" i="2"/>
  <c r="AK47" i="2"/>
  <c r="R47" i="2"/>
  <c r="X314" i="2"/>
  <c r="M314" i="2"/>
  <c r="AP314" i="2"/>
  <c r="AC314" i="2"/>
  <c r="AK314" i="2"/>
  <c r="AG278" i="2"/>
  <c r="AV278" i="2"/>
  <c r="AG1517" i="2"/>
  <c r="I1513" i="2"/>
  <c r="AT346" i="2"/>
  <c r="AO133" i="2"/>
  <c r="AR426" i="2"/>
  <c r="U115" i="2"/>
  <c r="V1515" i="2"/>
  <c r="U1515" i="2"/>
  <c r="AS121" i="2"/>
  <c r="V334" i="2"/>
  <c r="V121" i="2"/>
  <c r="U133" i="2"/>
  <c r="O127" i="2"/>
  <c r="AU127" i="2"/>
  <c r="AO342" i="2"/>
  <c r="AI342" i="2"/>
  <c r="U129" i="2"/>
  <c r="AS330" i="2"/>
  <c r="AN117" i="2"/>
  <c r="AD111" i="2"/>
  <c r="AT109" i="2"/>
  <c r="AF117" i="2"/>
  <c r="X342" i="2"/>
  <c r="AA117" i="2"/>
  <c r="T109" i="2"/>
  <c r="AE251" i="2"/>
  <c r="P251" i="2"/>
  <c r="R101" i="2"/>
  <c r="AH296" i="2"/>
  <c r="AU312" i="2"/>
  <c r="AL454" i="2"/>
  <c r="AO300" i="2"/>
  <c r="Z288" i="2"/>
  <c r="AX310" i="2"/>
  <c r="AO270" i="2"/>
  <c r="P270" i="2"/>
  <c r="AT266" i="2"/>
  <c r="AN262" i="2"/>
  <c r="AG454" i="2"/>
  <c r="AB306" i="2"/>
  <c r="V286" i="2"/>
  <c r="P1517" i="2"/>
  <c r="P1513" i="2"/>
  <c r="AG340" i="2"/>
  <c r="AU340" i="2"/>
  <c r="AS340" i="2"/>
  <c r="R340" i="2"/>
  <c r="AI346" i="2"/>
  <c r="AV346" i="2"/>
  <c r="AU133" i="2"/>
  <c r="AP121" i="2"/>
  <c r="AC426" i="2"/>
  <c r="AA426" i="2"/>
  <c r="Q113" i="2"/>
  <c r="AT1515" i="2"/>
  <c r="AA1515" i="2"/>
  <c r="AK121" i="2"/>
  <c r="AK334" i="2"/>
  <c r="AL334" i="2"/>
  <c r="P426" i="2"/>
  <c r="AK133" i="2"/>
  <c r="AV127" i="2"/>
  <c r="AQ342" i="2"/>
  <c r="X129" i="2"/>
  <c r="AS129" i="2"/>
  <c r="AF129" i="2"/>
  <c r="AP342" i="2"/>
  <c r="AI330" i="2"/>
  <c r="AA324" i="2"/>
  <c r="AO117" i="2"/>
  <c r="AV111" i="2"/>
  <c r="AW117" i="2"/>
  <c r="AT1517" i="2"/>
  <c r="AT1513" i="2"/>
  <c r="AD1517" i="2"/>
  <c r="AW340" i="2"/>
  <c r="U340" i="2"/>
  <c r="AH340" i="2"/>
  <c r="AG346" i="2"/>
  <c r="AU346" i="2"/>
  <c r="AN346" i="2"/>
  <c r="AR133" i="2"/>
  <c r="AQ121" i="2"/>
  <c r="AU426" i="2"/>
  <c r="AS426" i="2"/>
  <c r="AF115" i="2"/>
  <c r="AH113" i="2"/>
  <c r="AF1515" i="2"/>
  <c r="AD1515" i="2"/>
  <c r="AE1515" i="2"/>
  <c r="Q121" i="2"/>
  <c r="AR121" i="2"/>
  <c r="AT121" i="2"/>
  <c r="AI426" i="2"/>
  <c r="AQ426" i="2"/>
  <c r="AO426" i="2"/>
  <c r="AG342" i="2"/>
  <c r="S342" i="2"/>
  <c r="AQ129" i="2"/>
  <c r="AO129" i="2"/>
  <c r="AU129" i="2"/>
  <c r="AU330" i="2"/>
  <c r="AX330" i="2"/>
  <c r="AS117" i="2"/>
  <c r="AC117" i="2"/>
  <c r="AG111" i="2"/>
  <c r="AE111" i="2"/>
  <c r="AW109" i="2"/>
  <c r="AG117" i="2"/>
  <c r="AC342" i="2"/>
  <c r="AC322" i="2"/>
  <c r="S117" i="2"/>
  <c r="S111" i="2"/>
  <c r="S109" i="2"/>
  <c r="AI316" i="2"/>
  <c r="AT99" i="2"/>
  <c r="S251" i="2"/>
  <c r="V251" i="2"/>
  <c r="AG251" i="2"/>
  <c r="AV101" i="2"/>
  <c r="AT101" i="2"/>
  <c r="Z296" i="2"/>
  <c r="AW296" i="2"/>
  <c r="AR296" i="2"/>
  <c r="T310" i="2"/>
  <c r="T300" i="2"/>
  <c r="AI298" i="2"/>
  <c r="P288" i="2"/>
  <c r="AV286" i="2"/>
  <c r="X286" i="2"/>
  <c r="AW280" i="2"/>
  <c r="V278" i="2"/>
  <c r="AP278" i="2"/>
  <c r="AP276" i="2"/>
  <c r="AD272" i="2"/>
  <c r="AD270" i="2"/>
  <c r="P266" i="2"/>
  <c r="AE262" i="2"/>
  <c r="X310" i="2"/>
  <c r="AO310" i="2"/>
  <c r="AP310" i="2"/>
  <c r="AK454" i="2"/>
  <c r="AK292" i="2"/>
  <c r="U286" i="2"/>
  <c r="V282" i="2"/>
  <c r="AP282" i="2"/>
  <c r="AP280" i="2"/>
  <c r="AD276" i="2"/>
  <c r="AV276" i="2"/>
  <c r="AC270" i="2"/>
  <c r="AD262" i="2"/>
  <c r="AQ312" i="2"/>
  <c r="V97" i="2"/>
  <c r="O306" i="2"/>
  <c r="AU306" i="2"/>
  <c r="AL306" i="2"/>
  <c r="AK306" i="2"/>
  <c r="AW302" i="2"/>
  <c r="R302" i="2"/>
  <c r="T298" i="2"/>
  <c r="AO298" i="2"/>
  <c r="AX286" i="2"/>
  <c r="AV280" i="2"/>
  <c r="AB270" i="2"/>
  <c r="Q312" i="2"/>
  <c r="AW312" i="2"/>
  <c r="AF312" i="2"/>
  <c r="P312" i="2"/>
  <c r="AH312" i="2"/>
  <c r="AT97" i="2"/>
  <c r="Z454" i="2"/>
  <c r="O290" i="2"/>
  <c r="X284" i="2"/>
  <c r="AF284" i="2"/>
  <c r="AU85" i="2"/>
  <c r="V85" i="2"/>
  <c r="AU77" i="2"/>
  <c r="AH73" i="2"/>
  <c r="AD69" i="2"/>
  <c r="Z65" i="2"/>
  <c r="AN61" i="2"/>
  <c r="AH57" i="2"/>
  <c r="AD53" i="2"/>
  <c r="AT274" i="2"/>
  <c r="P258" i="2"/>
  <c r="AH258" i="2"/>
  <c r="P93" i="2"/>
  <c r="AI89" i="2"/>
  <c r="AI81" i="2"/>
  <c r="AU290" i="2"/>
  <c r="AP1517" i="2"/>
  <c r="V1517" i="2"/>
  <c r="AP1513" i="2"/>
  <c r="V1513" i="2"/>
  <c r="AR1517" i="2"/>
  <c r="Z1517" i="2"/>
  <c r="AR1513" i="2"/>
  <c r="Z1513" i="2"/>
  <c r="AO428" i="2"/>
  <c r="U428" i="2"/>
  <c r="AK340" i="2"/>
  <c r="Z340" i="2"/>
  <c r="AT340" i="2"/>
  <c r="AL340" i="2"/>
  <c r="AX340" i="2"/>
  <c r="AW346" i="2"/>
  <c r="V346" i="2"/>
  <c r="AA346" i="2"/>
  <c r="AH346" i="2"/>
  <c r="AP133" i="2"/>
  <c r="AH127" i="2"/>
  <c r="AN121" i="2"/>
  <c r="Z426" i="2"/>
  <c r="X426" i="2"/>
  <c r="AG113" i="2"/>
  <c r="V113" i="2"/>
  <c r="R1515" i="2"/>
  <c r="AK1515" i="2"/>
  <c r="P1515" i="2"/>
  <c r="AH1515" i="2"/>
  <c r="Q1515" i="2"/>
  <c r="AI1515" i="2"/>
  <c r="AI121" i="2"/>
  <c r="AL121" i="2"/>
  <c r="AW121" i="2"/>
  <c r="Z121" i="2"/>
  <c r="AG334" i="2"/>
  <c r="AU334" i="2"/>
  <c r="AS334" i="2"/>
  <c r="R334" i="2"/>
  <c r="Z133" i="2"/>
  <c r="T127" i="2"/>
  <c r="U121" i="2"/>
  <c r="AI133" i="2"/>
  <c r="AN133" i="2"/>
  <c r="AW133" i="2"/>
  <c r="AB133" i="2"/>
  <c r="AG133" i="2"/>
  <c r="AF127" i="2"/>
  <c r="U127" i="2"/>
  <c r="AN127" i="2"/>
  <c r="U426" i="2"/>
  <c r="S426" i="2"/>
  <c r="AV342" i="2"/>
  <c r="AW342" i="2"/>
  <c r="AN342" i="2"/>
  <c r="AS342" i="2"/>
  <c r="T129" i="2"/>
  <c r="AN129" i="2"/>
  <c r="AG129" i="2"/>
  <c r="V129" i="2"/>
  <c r="AU342" i="2"/>
  <c r="AC330" i="2"/>
  <c r="P324" i="2"/>
  <c r="AR117" i="2"/>
  <c r="AU117" i="2"/>
  <c r="AW111" i="2"/>
  <c r="AD109" i="2"/>
  <c r="AB109" i="2"/>
  <c r="BS109" i="2" s="1"/>
  <c r="O117" i="2"/>
  <c r="Z342" i="2"/>
  <c r="AI322" i="2"/>
  <c r="AX109" i="2"/>
  <c r="V117" i="2"/>
  <c r="AK117" i="2"/>
  <c r="AN111" i="2"/>
  <c r="AK111" i="2"/>
  <c r="AN109" i="2"/>
  <c r="AK109" i="2"/>
  <c r="Q316" i="2"/>
  <c r="AC308" i="2"/>
  <c r="Z314" i="2"/>
  <c r="AR314" i="2"/>
  <c r="AP99" i="2"/>
  <c r="V99" i="2"/>
  <c r="AN304" i="2"/>
  <c r="Z251" i="2"/>
  <c r="AW251" i="2"/>
  <c r="AT251" i="2"/>
  <c r="X251" i="2"/>
  <c r="AD101" i="2"/>
  <c r="AF101" i="2"/>
  <c r="AX101" i="2"/>
  <c r="AE296" i="2"/>
  <c r="AD296" i="2"/>
  <c r="AV296" i="2"/>
  <c r="O312" i="2"/>
  <c r="AX97" i="2"/>
  <c r="AX454" i="2"/>
  <c r="AS306" i="2"/>
  <c r="AH302" i="2"/>
  <c r="AE300" i="2"/>
  <c r="S300" i="2"/>
  <c r="AS300" i="2"/>
  <c r="Z300" i="2"/>
  <c r="AR300" i="2"/>
  <c r="Z298" i="2"/>
  <c r="AE292" i="2"/>
  <c r="AN288" i="2"/>
  <c r="AQ286" i="2"/>
  <c r="Q286" i="2"/>
  <c r="AC282" i="2"/>
  <c r="AQ280" i="2"/>
  <c r="R280" i="2"/>
  <c r="AB278" i="2"/>
  <c r="AT278" i="2"/>
  <c r="AI276" i="2"/>
  <c r="AH272" i="2"/>
  <c r="AV270" i="2"/>
  <c r="X270" i="2"/>
  <c r="AH266" i="2"/>
  <c r="AW264" i="2"/>
  <c r="AC264" i="2"/>
  <c r="AS262" i="2"/>
  <c r="AA262" i="2"/>
  <c r="AI312" i="2"/>
  <c r="AE310" i="2"/>
  <c r="U310" i="2"/>
  <c r="AU310" i="2"/>
  <c r="AT310" i="2"/>
  <c r="AA97" i="2"/>
  <c r="AA454" i="2"/>
  <c r="AO286" i="2"/>
  <c r="P286" i="2"/>
  <c r="AT282" i="2"/>
  <c r="AI280" i="2"/>
  <c r="P276" i="2"/>
  <c r="AH276" i="2"/>
  <c r="AU270" i="2"/>
  <c r="U270" i="2"/>
  <c r="V266" i="2"/>
  <c r="AP266" i="2"/>
  <c r="AP264" i="2"/>
  <c r="V264" i="2"/>
  <c r="AR262" i="2"/>
  <c r="Z262" i="2"/>
  <c r="AE312" i="2"/>
  <c r="AS454" i="2"/>
  <c r="U306" i="2"/>
  <c r="S306" i="2"/>
  <c r="AR306" i="2"/>
  <c r="V306" i="2"/>
  <c r="AP306" i="2"/>
  <c r="Z302" i="2"/>
  <c r="Q302" i="2"/>
  <c r="AQ302" i="2"/>
  <c r="V302" i="2"/>
  <c r="AP302" i="2"/>
  <c r="AD298" i="2"/>
  <c r="U298" i="2"/>
  <c r="AU298" i="2"/>
  <c r="AB298" i="2"/>
  <c r="AT298" i="2"/>
  <c r="AA292" i="2"/>
  <c r="AX292" i="2"/>
  <c r="AN292" i="2"/>
  <c r="R286" i="2"/>
  <c r="AK286" i="2"/>
  <c r="P280" i="2"/>
  <c r="AH280" i="2"/>
  <c r="AF270" i="2"/>
  <c r="AX270" i="2"/>
  <c r="X312" i="2"/>
  <c r="AL312" i="2"/>
  <c r="T312" i="2"/>
  <c r="AN312" i="2"/>
  <c r="U97" i="2"/>
  <c r="R97" i="2"/>
  <c r="AQ97" i="2"/>
  <c r="Z97" i="2"/>
  <c r="AR97" i="2"/>
  <c r="AF454" i="2"/>
  <c r="V454" i="2"/>
  <c r="AU454" i="2"/>
  <c r="AD454" i="2"/>
  <c r="AV454" i="2"/>
  <c r="AP284" i="2"/>
  <c r="AE284" i="2"/>
  <c r="AL284" i="2"/>
  <c r="T284" i="2"/>
  <c r="AN284" i="2"/>
  <c r="U268" i="2"/>
  <c r="R255" i="2"/>
  <c r="R93" i="2"/>
  <c r="AC89" i="2"/>
  <c r="AP85" i="2"/>
  <c r="P85" i="2"/>
  <c r="AP77" i="2"/>
  <c r="P77" i="2"/>
  <c r="AD73" i="2"/>
  <c r="AR69" i="2"/>
  <c r="Z69" i="2"/>
  <c r="AN65" i="2"/>
  <c r="AH61" i="2"/>
  <c r="P61" i="2"/>
  <c r="AD57" i="2"/>
  <c r="AR53" i="2"/>
  <c r="Z53" i="2"/>
  <c r="AN49" i="2"/>
  <c r="AH45" i="2"/>
  <c r="P45" i="2"/>
  <c r="AG290" i="2"/>
  <c r="AC274" i="2"/>
  <c r="Q274" i="2"/>
  <c r="AQ274" i="2"/>
  <c r="AE274" i="2"/>
  <c r="AF274" i="2"/>
  <c r="AX274" i="2"/>
  <c r="AN258" i="2"/>
  <c r="U258" i="2"/>
  <c r="AO258" i="2"/>
  <c r="AN255" i="2"/>
  <c r="U255" i="2"/>
  <c r="AO255" i="2"/>
  <c r="AN93" i="2"/>
  <c r="U93" i="2"/>
  <c r="AO93" i="2"/>
  <c r="U89" i="2"/>
  <c r="AO89" i="2"/>
  <c r="U85" i="2"/>
  <c r="AO85" i="2"/>
  <c r="U81" i="2"/>
  <c r="AO81" i="2"/>
  <c r="U77" i="2"/>
  <c r="AO77" i="2"/>
  <c r="AS294" i="2"/>
  <c r="AN294" i="2"/>
  <c r="AG294" i="2"/>
  <c r="X294" i="2"/>
  <c r="AV294" i="2"/>
  <c r="AT294" i="2"/>
  <c r="AC290" i="2"/>
  <c r="AQ290" i="2"/>
  <c r="AE290" i="2"/>
  <c r="AF290" i="2"/>
  <c r="AX290" i="2"/>
  <c r="V268" i="2"/>
  <c r="AU268" i="2"/>
  <c r="AK268" i="2"/>
  <c r="S268" i="2"/>
  <c r="AS268" i="2"/>
  <c r="Z268" i="2"/>
  <c r="AR268" i="2"/>
  <c r="S255" i="2"/>
  <c r="AQ89" i="2"/>
  <c r="R89" i="2"/>
  <c r="AD81" i="2"/>
  <c r="AK77" i="2"/>
  <c r="AW73" i="2"/>
  <c r="AE73" i="2"/>
  <c r="AW69" i="2"/>
  <c r="AE69" i="2"/>
  <c r="AW65" i="2"/>
  <c r="AE65" i="2"/>
  <c r="AW61" i="2"/>
  <c r="AE61" i="2"/>
  <c r="AW57" i="2"/>
  <c r="AE57" i="2"/>
  <c r="AW53" i="2"/>
  <c r="AE53" i="2"/>
  <c r="AW49" i="2"/>
  <c r="AE49" i="2"/>
  <c r="AW45" i="2"/>
  <c r="AE45" i="2"/>
  <c r="AE1517" i="2"/>
  <c r="AE1513" i="2"/>
  <c r="AL428" i="2"/>
  <c r="M428" i="2"/>
  <c r="AC1517" i="2"/>
  <c r="AL1513" i="2"/>
  <c r="AQ428" i="2"/>
  <c r="R428" i="2"/>
  <c r="AP334" i="2"/>
  <c r="AA1517" i="2"/>
  <c r="AI1513" i="2"/>
  <c r="AP428" i="2"/>
  <c r="P428" i="2"/>
  <c r="AF225" i="2"/>
  <c r="Q334" i="2"/>
  <c r="AD340" i="2"/>
  <c r="AB127" i="2"/>
  <c r="AU320" i="2"/>
  <c r="AS320" i="2"/>
  <c r="AR131" i="2"/>
  <c r="AP131" i="2"/>
  <c r="AH328" i="2"/>
  <c r="AN326" i="2"/>
  <c r="AK326" i="2"/>
  <c r="AU324" i="2"/>
  <c r="X322" i="2"/>
  <c r="AT328" i="2"/>
  <c r="AP328" i="2"/>
  <c r="AU328" i="2"/>
  <c r="AK328" i="2"/>
  <c r="AQ328" i="2"/>
  <c r="AX328" i="2"/>
  <c r="AX326" i="2"/>
  <c r="AV326" i="2"/>
  <c r="AT326" i="2"/>
  <c r="AA322" i="2"/>
  <c r="AI117" i="2"/>
  <c r="AT113" i="2"/>
  <c r="AU113" i="2"/>
  <c r="AN113" i="2"/>
  <c r="AF113" i="2"/>
  <c r="AL113" i="2"/>
  <c r="AT316" i="2"/>
  <c r="AN318" i="2"/>
  <c r="AB105" i="2"/>
  <c r="AT105" i="2"/>
  <c r="AI288" i="2"/>
  <c r="AO278" i="2"/>
  <c r="P278" i="2"/>
  <c r="V272" i="2"/>
  <c r="T107" i="2"/>
  <c r="Z107" i="2"/>
  <c r="AA107" i="2"/>
  <c r="AL107" i="2"/>
  <c r="AV107" i="2"/>
  <c r="AX107" i="2"/>
  <c r="AE107" i="2"/>
  <c r="AO316" i="2"/>
  <c r="AX316" i="2"/>
  <c r="S318" i="2"/>
  <c r="Z318" i="2"/>
  <c r="AB318" i="2"/>
  <c r="Q318" i="2"/>
  <c r="P129" i="2"/>
  <c r="AE129" i="2"/>
  <c r="AI129" i="2"/>
  <c r="T103" i="2"/>
  <c r="AN103" i="2"/>
  <c r="AK103" i="2"/>
  <c r="X308" i="2"/>
  <c r="V308" i="2"/>
  <c r="P308" i="2"/>
  <c r="Q308" i="2"/>
  <c r="AQ105" i="2"/>
  <c r="U251" i="2"/>
  <c r="O101" i="2"/>
  <c r="AG298" i="2"/>
  <c r="X296" i="2"/>
  <c r="AX288" i="2"/>
  <c r="AA288" i="2"/>
  <c r="AN282" i="2"/>
  <c r="AW278" i="2"/>
  <c r="Z278" i="2"/>
  <c r="AL272" i="2"/>
  <c r="M272" i="2"/>
  <c r="AO253" i="2"/>
  <c r="U253" i="2"/>
  <c r="AP95" i="2"/>
  <c r="Z310" i="2"/>
  <c r="AO306" i="2"/>
  <c r="Q306" i="2"/>
  <c r="S286" i="2"/>
  <c r="AG286" i="2"/>
  <c r="AW286" i="2"/>
  <c r="AL266" i="2"/>
  <c r="AE266" i="2"/>
  <c r="Z266" i="2"/>
  <c r="AX91" i="2"/>
  <c r="Z91" i="2"/>
  <c r="AR87" i="2"/>
  <c r="S87" i="2"/>
  <c r="AL83" i="2"/>
  <c r="AF79" i="2"/>
  <c r="AX75" i="2"/>
  <c r="Z75" i="2"/>
  <c r="AR71" i="2"/>
  <c r="S71" i="2"/>
  <c r="AN67" i="2"/>
  <c r="T67" i="2"/>
  <c r="AF65" i="2"/>
  <c r="AP61" i="2"/>
  <c r="AX57" i="2"/>
  <c r="M57" i="2"/>
  <c r="V53" i="2"/>
  <c r="AF49" i="2"/>
  <c r="AP45" i="2"/>
  <c r="AW330" i="2"/>
  <c r="T330" i="2"/>
  <c r="AF330" i="2"/>
  <c r="AQ330" i="2"/>
  <c r="AL330" i="2"/>
  <c r="AR330" i="2"/>
  <c r="U300" i="2"/>
  <c r="AI300" i="2"/>
  <c r="AK300" i="2"/>
  <c r="AS280" i="2"/>
  <c r="M280" i="2"/>
  <c r="AV91" i="2"/>
  <c r="X91" i="2"/>
  <c r="AK87" i="2"/>
  <c r="AV83" i="2"/>
  <c r="X83" i="2"/>
  <c r="AK79" i="2"/>
  <c r="AV75" i="2"/>
  <c r="X75" i="2"/>
  <c r="AK71" i="2"/>
  <c r="AV67" i="2"/>
  <c r="AC67" i="2"/>
  <c r="AU65" i="2"/>
  <c r="AU61" i="2"/>
  <c r="AU57" i="2"/>
  <c r="AU53" i="2"/>
  <c r="AU49" i="2"/>
  <c r="AU45" i="2"/>
  <c r="AA95" i="2"/>
  <c r="AB95" i="2"/>
  <c r="AU95" i="2"/>
  <c r="AO95" i="2"/>
  <c r="AX95" i="2"/>
  <c r="S270" i="2"/>
  <c r="AG270" i="2"/>
  <c r="AW270" i="2"/>
  <c r="AH91" i="2"/>
  <c r="AU87" i="2"/>
  <c r="V87" i="2"/>
  <c r="AH83" i="2"/>
  <c r="AU79" i="2"/>
  <c r="V79" i="2"/>
  <c r="AH75" i="2"/>
  <c r="AU71" i="2"/>
  <c r="V71" i="2"/>
  <c r="AK67" i="2"/>
  <c r="R67" i="2"/>
  <c r="AB65" i="2"/>
  <c r="AB61" i="2"/>
  <c r="AB57" i="2"/>
  <c r="AB53" i="2"/>
  <c r="AB49" i="2"/>
  <c r="AB45" i="2"/>
  <c r="AD344" i="2"/>
  <c r="AX344" i="2"/>
  <c r="AW344" i="2"/>
  <c r="AT344" i="2"/>
  <c r="AS344" i="2"/>
  <c r="AK344" i="2"/>
  <c r="AO344" i="2"/>
  <c r="AC312" i="2"/>
  <c r="AQ454" i="2"/>
  <c r="AE91" i="2"/>
  <c r="AW91" i="2"/>
  <c r="AE87" i="2"/>
  <c r="AW87" i="2"/>
  <c r="AE83" i="2"/>
  <c r="AW83" i="2"/>
  <c r="AE79" i="2"/>
  <c r="AW79" i="2"/>
  <c r="AE75" i="2"/>
  <c r="AW75" i="2"/>
  <c r="AE71" i="2"/>
  <c r="AW71" i="2"/>
  <c r="AQ225" i="2"/>
  <c r="Q225" i="2"/>
  <c r="M340" i="2"/>
  <c r="AV121" i="2"/>
  <c r="U131" i="2"/>
  <c r="AT131" i="2"/>
  <c r="AL115" i="2"/>
  <c r="AL326" i="2"/>
  <c r="AR324" i="2"/>
  <c r="AI324" i="2"/>
  <c r="AK322" i="2"/>
  <c r="AA111" i="2"/>
  <c r="AI103" i="2"/>
  <c r="AB308" i="2"/>
  <c r="AO225" i="2"/>
  <c r="P225" i="2"/>
  <c r="AE426" i="2"/>
  <c r="R131" i="2"/>
  <c r="AD324" i="2"/>
  <c r="AO324" i="2"/>
  <c r="AT322" i="2"/>
  <c r="AQ1517" i="2"/>
  <c r="AL328" i="2"/>
  <c r="AE95" i="2"/>
  <c r="AX1513" i="2"/>
  <c r="AO334" i="2"/>
  <c r="AN105" i="2"/>
  <c r="AG105" i="2"/>
  <c r="AG428" i="2"/>
  <c r="AT428" i="2"/>
  <c r="O105" i="2"/>
  <c r="U99" i="2"/>
  <c r="AU99" i="2"/>
  <c r="X304" i="2"/>
  <c r="Z264" i="2"/>
  <c r="AB262" i="2"/>
  <c r="R129" i="2"/>
  <c r="AR95" i="2"/>
  <c r="X99" i="2"/>
  <c r="AV99" i="2"/>
  <c r="AC304" i="2"/>
  <c r="BS304" i="2" s="1"/>
  <c r="AS314" i="2"/>
  <c r="X292" i="2"/>
  <c r="AQ292" i="2"/>
  <c r="AQ258" i="2"/>
  <c r="AU253" i="2"/>
  <c r="AG93" i="2"/>
  <c r="AF89" i="2"/>
  <c r="AG85" i="2"/>
  <c r="Z81" i="2"/>
  <c r="AK73" i="2"/>
  <c r="AU69" i="2"/>
  <c r="AR63" i="2"/>
  <c r="Z63" i="2"/>
  <c r="AG57" i="2"/>
  <c r="AF55" i="2"/>
  <c r="AI51" i="2"/>
  <c r="Q51" i="2"/>
  <c r="AD47" i="2"/>
  <c r="AQ45" i="2"/>
  <c r="T251" i="2"/>
  <c r="O251" i="2"/>
  <c r="AU251" i="2"/>
  <c r="O278" i="2"/>
  <c r="X272" i="2"/>
  <c r="R258" i="2"/>
  <c r="T91" i="2"/>
  <c r="AT81" i="2"/>
  <c r="O71" i="2"/>
  <c r="AO55" i="2"/>
  <c r="U55" i="2"/>
  <c r="Z282" i="2"/>
  <c r="AA282" i="2"/>
  <c r="AD278" i="2"/>
  <c r="M260" i="2"/>
  <c r="AL260" i="2"/>
  <c r="AL258" i="2"/>
  <c r="AP255" i="2"/>
  <c r="Z253" i="2"/>
  <c r="AX253" i="2"/>
  <c r="AV89" i="2"/>
  <c r="S81" i="2"/>
  <c r="AP73" i="2"/>
  <c r="AG71" i="2"/>
  <c r="AK63" i="2"/>
  <c r="R63" i="2"/>
  <c r="AR55" i="2"/>
  <c r="Z55" i="2"/>
  <c r="AX47" i="2"/>
  <c r="AF47" i="2"/>
  <c r="AF314" i="2"/>
  <c r="S314" i="2"/>
  <c r="AX314" i="2"/>
  <c r="AL314" i="2"/>
  <c r="AQ314" i="2"/>
  <c r="AS278" i="2"/>
  <c r="AU278" i="2"/>
  <c r="BS336" i="2"/>
  <c r="AI108" i="6"/>
  <c r="Z123" i="6"/>
  <c r="AI82" i="6"/>
  <c r="AI102" i="6"/>
  <c r="AI66" i="6"/>
  <c r="Z87" i="6"/>
  <c r="BM13" i="2"/>
  <c r="BS21" i="2"/>
  <c r="BS23" i="2"/>
  <c r="BR1502" i="2"/>
  <c r="BS1502" i="2" s="1"/>
  <c r="Z66" i="6"/>
  <c r="BN58" i="2"/>
  <c r="BO58" i="2" s="1"/>
  <c r="BT58" i="2" s="1"/>
  <c r="BR1510" i="2"/>
  <c r="BS1510" i="2" s="1"/>
  <c r="AI122" i="6"/>
  <c r="BS15" i="2"/>
  <c r="Z67" i="6"/>
  <c r="AI123" i="6"/>
  <c r="BN30" i="2"/>
  <c r="BO30" i="2" s="1"/>
  <c r="K1507" i="2"/>
  <c r="BR1507" i="2" s="1"/>
  <c r="BS1507" i="2" s="1"/>
  <c r="H75" i="6"/>
  <c r="G75" i="6"/>
  <c r="BN36" i="2"/>
  <c r="BO36" i="2" s="1"/>
  <c r="C47" i="6"/>
  <c r="R47" i="6" s="1"/>
  <c r="F47" i="6"/>
  <c r="H47" i="6"/>
  <c r="E47" i="6"/>
  <c r="V8" i="5"/>
  <c r="A97" i="6"/>
  <c r="I97" i="6" s="1"/>
  <c r="H96" i="6"/>
  <c r="G96" i="6"/>
  <c r="D166" i="6"/>
  <c r="I166" i="6"/>
  <c r="H166" i="6"/>
  <c r="E166" i="6"/>
  <c r="C152" i="6"/>
  <c r="R152" i="6" s="1"/>
  <c r="F152" i="6"/>
  <c r="BT469" i="2"/>
  <c r="BT1347" i="2"/>
  <c r="K1501" i="2"/>
  <c r="BR1501" i="2" s="1"/>
  <c r="BR1500" i="2"/>
  <c r="BS1500" i="2" s="1"/>
  <c r="G68" i="6"/>
  <c r="E68" i="6"/>
  <c r="C111" i="6"/>
  <c r="R111" i="6" s="1"/>
  <c r="E111" i="6"/>
  <c r="D111" i="6"/>
  <c r="I111" i="6"/>
  <c r="A112" i="6"/>
  <c r="H111" i="6"/>
  <c r="F111" i="6"/>
  <c r="G111" i="6"/>
  <c r="BR1508" i="2"/>
  <c r="BS1508" i="2" s="1"/>
  <c r="K1509" i="2"/>
  <c r="BR1509" i="2" s="1"/>
  <c r="A27" i="6"/>
  <c r="D26" i="6"/>
  <c r="H26" i="6"/>
  <c r="C26" i="6"/>
  <c r="R26" i="6" s="1"/>
  <c r="F26" i="6"/>
  <c r="B26" i="6"/>
  <c r="I26" i="6"/>
  <c r="G26" i="6"/>
  <c r="E26" i="6"/>
  <c r="C118" i="6"/>
  <c r="R118" i="6" s="1"/>
  <c r="I118" i="6"/>
  <c r="F118" i="6"/>
  <c r="H118" i="6"/>
  <c r="E118" i="6"/>
  <c r="A119" i="6"/>
  <c r="A20" i="6"/>
  <c r="I19" i="6"/>
  <c r="C40" i="6"/>
  <c r="R40" i="6" s="1"/>
  <c r="D40" i="6"/>
  <c r="A41" i="6"/>
  <c r="AD18" i="6"/>
  <c r="T18" i="6"/>
  <c r="A62" i="6"/>
  <c r="F62" i="6" s="1"/>
  <c r="D61" i="6"/>
  <c r="C61" i="6"/>
  <c r="R61" i="6" s="1"/>
  <c r="BN383" i="2"/>
  <c r="BO383" i="2" s="1"/>
  <c r="BT383" i="2" s="1"/>
  <c r="BN533" i="2"/>
  <c r="BO533" i="2" s="1"/>
  <c r="BT533" i="2" s="1"/>
  <c r="BT862" i="2"/>
  <c r="BM25" i="2"/>
  <c r="BT581" i="2"/>
  <c r="BS384" i="2"/>
  <c r="BQ384" i="2"/>
  <c r="J1513" i="2"/>
  <c r="BP1513" i="2" s="1"/>
  <c r="BP1512" i="2"/>
  <c r="BQ1512" i="2" s="1"/>
  <c r="U73" i="6"/>
  <c r="V73" i="6" s="1"/>
  <c r="Y73" i="6"/>
  <c r="AN73" i="6" s="1"/>
  <c r="BJ384" i="2"/>
  <c r="BM384" i="2"/>
  <c r="BT1106" i="2"/>
  <c r="BT886" i="2"/>
  <c r="BT860" i="2"/>
  <c r="BT1271" i="2"/>
  <c r="BT627" i="2"/>
  <c r="BT503" i="2"/>
  <c r="BT1413" i="2"/>
  <c r="BT732" i="2"/>
  <c r="BT31" i="2"/>
  <c r="BT467" i="2"/>
  <c r="BT812" i="2"/>
  <c r="BT527" i="2"/>
  <c r="BT1409" i="2"/>
  <c r="BT1263" i="2"/>
  <c r="BT1301" i="2"/>
  <c r="BT658" i="2"/>
  <c r="BT760" i="2"/>
  <c r="BT1407" i="2"/>
  <c r="BT8" i="2"/>
  <c r="BN1051" i="2"/>
  <c r="BO1051" i="2" s="1"/>
  <c r="BT708" i="2"/>
  <c r="BT828" i="2"/>
  <c r="BT882" i="2"/>
  <c r="BT1026" i="2"/>
  <c r="BT1430" i="2"/>
  <c r="BT1382" i="2"/>
  <c r="BT888" i="2"/>
  <c r="BT1436" i="2"/>
  <c r="BT525" i="2"/>
  <c r="BT792" i="2"/>
  <c r="BT838" i="2"/>
  <c r="BT966" i="2"/>
  <c r="BT670" i="2"/>
  <c r="BT1283" i="2"/>
  <c r="BT1066" i="2"/>
  <c r="BT734" i="2"/>
  <c r="BT1114" i="2"/>
  <c r="BT515" i="2"/>
  <c r="BT10" i="2"/>
  <c r="BT1253" i="2"/>
  <c r="BT1267" i="2"/>
  <c r="BT1030" i="2"/>
  <c r="BT1016" i="2"/>
  <c r="BT728" i="2"/>
  <c r="BT465" i="2"/>
  <c r="BT1056" i="2"/>
  <c r="BT1299" i="2"/>
  <c r="BT780" i="2"/>
  <c r="BT856" i="2"/>
  <c r="BT982" i="2"/>
  <c r="BT1050" i="2"/>
  <c r="BT970" i="2"/>
  <c r="Y115" i="6"/>
  <c r="AN115" i="6" s="1"/>
  <c r="BT844" i="2"/>
  <c r="BT890" i="2"/>
  <c r="BT872" i="2"/>
  <c r="BT850" i="2"/>
  <c r="BT764" i="2"/>
  <c r="BT662" i="2"/>
  <c r="BT491" i="2"/>
  <c r="BT920" i="2"/>
  <c r="BT700" i="2"/>
  <c r="BT523" i="2"/>
  <c r="BT1419" i="2"/>
  <c r="BT1305" i="2"/>
  <c r="BT990" i="2"/>
  <c r="BT37" i="2"/>
  <c r="BT513" i="2"/>
  <c r="BT16" i="2"/>
  <c r="BT682" i="2"/>
  <c r="BT818" i="2"/>
  <c r="BT874" i="2"/>
  <c r="BT1018" i="2"/>
  <c r="BN535" i="2"/>
  <c r="BO535" i="2" s="1"/>
  <c r="BT535" i="2" s="1"/>
  <c r="BJ534" i="2"/>
  <c r="BM534" i="2"/>
  <c r="BS536" i="2"/>
  <c r="BQ536" i="2"/>
  <c r="BJ536" i="2"/>
  <c r="BM536" i="2"/>
  <c r="BN335" i="2"/>
  <c r="BO335" i="2" s="1"/>
  <c r="BT335" i="2" s="1"/>
  <c r="BN337" i="2"/>
  <c r="BO337" i="2" s="1"/>
  <c r="BT337" i="2" s="1"/>
  <c r="BP1506" i="2"/>
  <c r="BQ1506" i="2" s="1"/>
  <c r="J1507" i="2"/>
  <c r="BP1507" i="2" s="1"/>
  <c r="BQ1507" i="2" s="1"/>
  <c r="BS1506" i="2"/>
  <c r="BN769" i="2"/>
  <c r="BO769" i="2" s="1"/>
  <c r="H1507" i="2"/>
  <c r="BM1507" i="2" s="1"/>
  <c r="BM1506" i="2"/>
  <c r="BJ338" i="2"/>
  <c r="BM338" i="2"/>
  <c r="BS338" i="2"/>
  <c r="BQ338" i="2"/>
  <c r="BS171" i="2"/>
  <c r="BQ171" i="2"/>
  <c r="BJ171" i="2"/>
  <c r="BM171" i="2"/>
  <c r="Z136" i="6"/>
  <c r="Z143" i="6"/>
  <c r="AI73" i="6"/>
  <c r="Z45" i="6"/>
  <c r="BS78" i="2"/>
  <c r="BM54" i="2"/>
  <c r="M55" i="2"/>
  <c r="K278" i="2"/>
  <c r="BR278" i="2" s="1"/>
  <c r="BR277" i="2"/>
  <c r="BS277" i="2" s="1"/>
  <c r="I55" i="2"/>
  <c r="G40" i="6"/>
  <c r="G38" i="6"/>
  <c r="G39" i="6"/>
  <c r="G71" i="2"/>
  <c r="BJ71" i="2" s="1"/>
  <c r="E96" i="6"/>
  <c r="E94" i="6"/>
  <c r="AI94" i="6" s="1"/>
  <c r="E95" i="6"/>
  <c r="Z95" i="6" s="1"/>
  <c r="K81" i="2"/>
  <c r="BR81" i="2" s="1"/>
  <c r="I129" i="6"/>
  <c r="BR80" i="2"/>
  <c r="BS80" i="2" s="1"/>
  <c r="I130" i="6"/>
  <c r="I131" i="6"/>
  <c r="BR313" i="2"/>
  <c r="BS313" i="2" s="1"/>
  <c r="K314" i="2"/>
  <c r="BR314" i="2" s="1"/>
  <c r="J87" i="2"/>
  <c r="BP87" i="2" s="1"/>
  <c r="H151" i="6"/>
  <c r="BP86" i="2"/>
  <c r="BQ86" i="2" s="1"/>
  <c r="H152" i="6"/>
  <c r="H150" i="6"/>
  <c r="BT1120" i="2"/>
  <c r="BT501" i="2"/>
  <c r="BT1293" i="2"/>
  <c r="BT1082" i="2"/>
  <c r="BT1068" i="2"/>
  <c r="BT720" i="2"/>
  <c r="BT834" i="2"/>
  <c r="BT33" i="2"/>
  <c r="BT758" i="2"/>
  <c r="BT1010" i="2"/>
  <c r="BT660" i="2"/>
  <c r="BT696" i="2"/>
  <c r="BT934" i="2"/>
  <c r="BT1096" i="2"/>
  <c r="BT922" i="2"/>
  <c r="BT854" i="2"/>
  <c r="BT714" i="2"/>
  <c r="BT956" i="2"/>
  <c r="BT1251" i="2"/>
  <c r="BT710" i="2"/>
  <c r="BT459" i="2"/>
  <c r="BT926" i="2"/>
  <c r="BT1002" i="2"/>
  <c r="BT998" i="2"/>
  <c r="BT778" i="2"/>
  <c r="BT495" i="2"/>
  <c r="BT712" i="2"/>
  <c r="BT1020" i="2"/>
  <c r="BT960" i="2"/>
  <c r="BT894" i="2"/>
  <c r="BT507" i="2"/>
  <c r="BT736" i="2"/>
  <c r="BT750" i="2"/>
  <c r="BT918" i="2"/>
  <c r="BT964" i="2"/>
  <c r="BT786" i="2"/>
  <c r="BT904" i="2"/>
  <c r="BJ123" i="2"/>
  <c r="BM123" i="2"/>
  <c r="AE51" i="2"/>
  <c r="BM51" i="2" s="1"/>
  <c r="BM50" i="2"/>
  <c r="I47" i="2"/>
  <c r="G10" i="6"/>
  <c r="BQ46" i="2"/>
  <c r="G11" i="6"/>
  <c r="K71" i="2"/>
  <c r="BR71" i="2" s="1"/>
  <c r="I94" i="6"/>
  <c r="BR70" i="2"/>
  <c r="BS70" i="2" s="1"/>
  <c r="I96" i="6"/>
  <c r="I95" i="6"/>
  <c r="I87" i="2"/>
  <c r="G150" i="6"/>
  <c r="G151" i="6"/>
  <c r="G152" i="6"/>
  <c r="G87" i="2"/>
  <c r="BJ87" i="2" s="1"/>
  <c r="E152" i="6"/>
  <c r="E151" i="6"/>
  <c r="E150" i="6"/>
  <c r="K87" i="2"/>
  <c r="BR87" i="2" s="1"/>
  <c r="I150" i="6"/>
  <c r="BR86" i="2"/>
  <c r="BS86" i="2" s="1"/>
  <c r="I151" i="6"/>
  <c r="I152" i="6"/>
  <c r="F61" i="6"/>
  <c r="H61" i="2"/>
  <c r="F60" i="6"/>
  <c r="F59" i="6"/>
  <c r="K55" i="2"/>
  <c r="BR55" i="2" s="1"/>
  <c r="I40" i="6"/>
  <c r="BR54" i="2"/>
  <c r="BS54" i="2" s="1"/>
  <c r="I38" i="6"/>
  <c r="I39" i="6"/>
  <c r="BT499" i="2"/>
  <c r="BT1078" i="2"/>
  <c r="BT1062" i="2"/>
  <c r="BT35" i="2"/>
  <c r="BT521" i="2"/>
  <c r="BT1249" i="2"/>
  <c r="BT1028" i="2"/>
  <c r="BT1048" i="2"/>
  <c r="BT876" i="2"/>
  <c r="BT1038" i="2"/>
  <c r="BT1088" i="2"/>
  <c r="AH82" i="6"/>
  <c r="AE82" i="6"/>
  <c r="BT20" i="2"/>
  <c r="BT988" i="2"/>
  <c r="BT968" i="2"/>
  <c r="BT1022" i="2"/>
  <c r="BT954" i="2"/>
  <c r="BT493" i="2"/>
  <c r="BT1255" i="2"/>
  <c r="BT784" i="2"/>
  <c r="BT1032" i="2"/>
  <c r="BT910" i="2"/>
  <c r="BT668" i="2"/>
  <c r="BT629" i="2"/>
  <c r="BS303" i="2"/>
  <c r="BT962" i="2"/>
  <c r="BT908" i="2"/>
  <c r="BT992" i="2"/>
  <c r="BT762" i="2"/>
  <c r="BT724" i="2"/>
  <c r="BT1036" i="2"/>
  <c r="BT902" i="2"/>
  <c r="BQ307" i="2"/>
  <c r="BS123" i="2"/>
  <c r="BQ123" i="2"/>
  <c r="K61" i="2"/>
  <c r="BR61" i="2" s="1"/>
  <c r="I61" i="6"/>
  <c r="I60" i="6"/>
  <c r="BR60" i="2"/>
  <c r="BS60" i="2" s="1"/>
  <c r="I59" i="6"/>
  <c r="J61" i="2"/>
  <c r="BP61" i="2" s="1"/>
  <c r="H61" i="6"/>
  <c r="BP60" i="2"/>
  <c r="BQ60" i="2" s="1"/>
  <c r="H60" i="6"/>
  <c r="H59" i="6"/>
  <c r="H55" i="2"/>
  <c r="F39" i="6"/>
  <c r="F38" i="6"/>
  <c r="F40" i="6"/>
  <c r="BM46" i="2"/>
  <c r="M47" i="2"/>
  <c r="K47" i="2"/>
  <c r="BR47" i="2" s="1"/>
  <c r="BR46" i="2"/>
  <c r="BS46" i="2" s="1"/>
  <c r="I11" i="6"/>
  <c r="I10" i="6"/>
  <c r="G81" i="2"/>
  <c r="BJ81" i="2" s="1"/>
  <c r="E131" i="6"/>
  <c r="E129" i="6"/>
  <c r="E130" i="6"/>
  <c r="BT972" i="2"/>
  <c r="BT1108" i="2"/>
  <c r="BT471" i="2"/>
  <c r="BT1289" i="2"/>
  <c r="BT1074" i="2"/>
  <c r="BT1417" i="2"/>
  <c r="BT924" i="2"/>
  <c r="BS50" i="2"/>
  <c r="BT704" i="2"/>
  <c r="BT1012" i="2"/>
  <c r="BT826" i="2"/>
  <c r="BT940" i="2"/>
  <c r="BT1421" i="2"/>
  <c r="BT1000" i="2"/>
  <c r="BT742" i="2"/>
  <c r="BT866" i="2"/>
  <c r="BT884" i="2"/>
  <c r="BQ50" i="2"/>
  <c r="BT716" i="2"/>
  <c r="BT684" i="2"/>
  <c r="BT666" i="2"/>
  <c r="BT730" i="2"/>
  <c r="BT770" i="2"/>
  <c r="BT473" i="2"/>
  <c r="BT740" i="2"/>
  <c r="BT978" i="2"/>
  <c r="BT479" i="2"/>
  <c r="BT748" i="2"/>
  <c r="BT906" i="2"/>
  <c r="BT948" i="2"/>
  <c r="BT485" i="2"/>
  <c r="BN122" i="2"/>
  <c r="BO122" i="2" s="1"/>
  <c r="BT122" i="2" s="1"/>
  <c r="H47" i="2"/>
  <c r="F11" i="6"/>
  <c r="F10" i="6"/>
  <c r="G61" i="2"/>
  <c r="BJ61" i="2" s="1"/>
  <c r="E59" i="6"/>
  <c r="E60" i="6"/>
  <c r="E61" i="6"/>
  <c r="J55" i="2"/>
  <c r="BP55" i="2" s="1"/>
  <c r="H39" i="6"/>
  <c r="H40" i="6"/>
  <c r="BP54" i="2"/>
  <c r="BQ54" i="2" s="1"/>
  <c r="H38" i="6"/>
  <c r="J81" i="2"/>
  <c r="BP81" i="2" s="1"/>
  <c r="H130" i="6"/>
  <c r="H129" i="6"/>
  <c r="BP80" i="2"/>
  <c r="BQ80" i="2" s="1"/>
  <c r="H131" i="6"/>
  <c r="H45" i="2"/>
  <c r="F3" i="6"/>
  <c r="F4" i="6"/>
  <c r="BQ130" i="2"/>
  <c r="BM62" i="2"/>
  <c r="M63" i="2"/>
  <c r="BP313" i="2"/>
  <c r="BQ313" i="2" s="1"/>
  <c r="J314" i="2"/>
  <c r="BP314" i="2" s="1"/>
  <c r="BT944" i="2"/>
  <c r="BT1307" i="2"/>
  <c r="BT976" i="2"/>
  <c r="BT1432" i="2"/>
  <c r="BT794" i="2"/>
  <c r="BT1287" i="2"/>
  <c r="BT802" i="2"/>
  <c r="BT543" i="2"/>
  <c r="BT461" i="2"/>
  <c r="BT1428" i="2"/>
  <c r="BT4" i="2"/>
  <c r="BT688" i="2"/>
  <c r="BT776" i="2"/>
  <c r="BT984" i="2"/>
  <c r="BT706" i="2"/>
  <c r="BT938" i="2"/>
  <c r="BT1247" i="2"/>
  <c r="BT912" i="2"/>
  <c r="BT1311" i="2"/>
  <c r="BT1440" i="2"/>
  <c r="BT798" i="2"/>
  <c r="BT1323" i="2"/>
  <c r="BT1345" i="2"/>
  <c r="BT1084" i="2"/>
  <c r="BT1070" i="2"/>
  <c r="BT475" i="2"/>
  <c r="BT1415" i="2"/>
  <c r="BT868" i="2"/>
  <c r="BS62" i="2"/>
  <c r="BT752" i="2"/>
  <c r="BT1008" i="2"/>
  <c r="BT722" i="2"/>
  <c r="BT788" i="2"/>
  <c r="BT655" i="2"/>
  <c r="BT1275" i="2"/>
  <c r="BT880" i="2"/>
  <c r="BT746" i="2"/>
  <c r="BT676" i="2"/>
  <c r="BT1277" i="2"/>
  <c r="BT816" i="2"/>
  <c r="BT487" i="2"/>
  <c r="BT1054" i="2"/>
  <c r="BT848" i="2"/>
  <c r="BT738" i="2"/>
  <c r="BQ62" i="2"/>
  <c r="BT1040" i="2"/>
  <c r="BT680" i="2"/>
  <c r="BT896" i="2"/>
  <c r="BT463" i="2"/>
  <c r="BT489" i="2"/>
  <c r="BT1024" i="2"/>
  <c r="BT774" i="2"/>
  <c r="BT664" i="2"/>
  <c r="BT814" i="2"/>
  <c r="BT952" i="2"/>
  <c r="BT457" i="2"/>
  <c r="BT1265" i="2"/>
  <c r="BN124" i="2"/>
  <c r="BO124" i="2" s="1"/>
  <c r="BT124" i="2" s="1"/>
  <c r="M225" i="2"/>
  <c r="BM224" i="2"/>
  <c r="V326" i="2"/>
  <c r="BQ325" i="2"/>
  <c r="AB328" i="2"/>
  <c r="BS327" i="2"/>
  <c r="BM104" i="2"/>
  <c r="M105" i="2"/>
  <c r="M87" i="2"/>
  <c r="BM86" i="2"/>
  <c r="BM70" i="2"/>
  <c r="M71" i="2"/>
  <c r="G45" i="2"/>
  <c r="BJ45" i="2" s="1"/>
  <c r="E3" i="6"/>
  <c r="E4" i="6"/>
  <c r="G49" i="2"/>
  <c r="BJ49" i="2" s="1"/>
  <c r="E19" i="6"/>
  <c r="E18" i="6"/>
  <c r="E17" i="6"/>
  <c r="H3" i="6"/>
  <c r="H4" i="6"/>
  <c r="BP44" i="2"/>
  <c r="BQ44" i="2" s="1"/>
  <c r="J45" i="2"/>
  <c r="BP45" i="2" s="1"/>
  <c r="BM66" i="2"/>
  <c r="M67" i="2"/>
  <c r="J53" i="2"/>
  <c r="BP53" i="2" s="1"/>
  <c r="H31" i="6"/>
  <c r="BP52" i="2"/>
  <c r="BQ52" i="2" s="1"/>
  <c r="H32" i="6"/>
  <c r="Q83" i="2"/>
  <c r="BQ82" i="2"/>
  <c r="Q71" i="2"/>
  <c r="BQ70" i="2"/>
  <c r="BS130" i="2"/>
  <c r="BQ317" i="2"/>
  <c r="BS104" i="2"/>
  <c r="BQ66" i="2"/>
  <c r="BS315" i="2"/>
  <c r="BM125" i="2"/>
  <c r="BJ125" i="2"/>
  <c r="BM319" i="2"/>
  <c r="Z320" i="2"/>
  <c r="BM320" i="2" s="1"/>
  <c r="M326" i="2"/>
  <c r="BM325" i="2"/>
  <c r="O318" i="2"/>
  <c r="BM317" i="2"/>
  <c r="M107" i="2"/>
  <c r="BM106" i="2"/>
  <c r="AE253" i="2"/>
  <c r="BM252" i="2"/>
  <c r="M91" i="2"/>
  <c r="BM90" i="2"/>
  <c r="BM74" i="2"/>
  <c r="M75" i="2"/>
  <c r="J49" i="2"/>
  <c r="BP49" i="2" s="1"/>
  <c r="H17" i="6"/>
  <c r="H19" i="6"/>
  <c r="H18" i="6"/>
  <c r="BP48" i="2"/>
  <c r="BQ48" i="2" s="1"/>
  <c r="I57" i="2"/>
  <c r="G45" i="6"/>
  <c r="G46" i="6"/>
  <c r="G47" i="6"/>
  <c r="M344" i="2"/>
  <c r="BM343" i="2"/>
  <c r="BP1508" i="2"/>
  <c r="BQ1508" i="2" s="1"/>
  <c r="J1509" i="2"/>
  <c r="BP1509" i="2" s="1"/>
  <c r="AH80" i="6"/>
  <c r="AE80" i="6"/>
  <c r="U164" i="6"/>
  <c r="V164" i="6" s="1"/>
  <c r="Y164" i="6"/>
  <c r="AN164" i="6" s="1"/>
  <c r="BS82" i="2"/>
  <c r="BQ259" i="2"/>
  <c r="BQ78" i="2"/>
  <c r="BS259" i="2"/>
  <c r="Z164" i="6"/>
  <c r="BS125" i="2"/>
  <c r="BQ125" i="2"/>
  <c r="AB326" i="2"/>
  <c r="BS325" i="2"/>
  <c r="M103" i="2"/>
  <c r="BM102" i="2"/>
  <c r="AF296" i="2"/>
  <c r="BS296" i="2" s="1"/>
  <c r="BS295" i="2"/>
  <c r="BM78" i="2"/>
  <c r="M79" i="2"/>
  <c r="M330" i="2"/>
  <c r="BM329" i="2"/>
  <c r="Q330" i="2"/>
  <c r="BQ329" i="2"/>
  <c r="H49" i="2"/>
  <c r="F17" i="6"/>
  <c r="F19" i="6"/>
  <c r="F18" i="6"/>
  <c r="I67" i="2"/>
  <c r="G83" i="6"/>
  <c r="G82" i="6"/>
  <c r="G81" i="6"/>
  <c r="G80" i="6"/>
  <c r="BS66" i="2"/>
  <c r="Q344" i="2"/>
  <c r="BQ343" i="2"/>
  <c r="BS90" i="2"/>
  <c r="Y80" i="6"/>
  <c r="AN80" i="6" s="1"/>
  <c r="Z80" i="6"/>
  <c r="AE164" i="6"/>
  <c r="AH164" i="6"/>
  <c r="AE67" i="6"/>
  <c r="AH67" i="6"/>
  <c r="AI67" i="6"/>
  <c r="Y108" i="6"/>
  <c r="AN108" i="6" s="1"/>
  <c r="U108" i="6"/>
  <c r="V108" i="6" s="1"/>
  <c r="BS252" i="2"/>
  <c r="AI80" i="6"/>
  <c r="BS106" i="2"/>
  <c r="BS224" i="2"/>
  <c r="BQ90" i="2"/>
  <c r="BS319" i="2"/>
  <c r="BN319" i="2" s="1"/>
  <c r="BQ327" i="2"/>
  <c r="BN859" i="2"/>
  <c r="BO859" i="2" s="1"/>
  <c r="BN1300" i="2"/>
  <c r="BO1300" i="2" s="1"/>
  <c r="BN733" i="2"/>
  <c r="BO733" i="2" s="1"/>
  <c r="R225" i="2"/>
  <c r="BQ224" i="2"/>
  <c r="X131" i="2"/>
  <c r="BM130" i="2"/>
  <c r="M328" i="2"/>
  <c r="BM327" i="2"/>
  <c r="M316" i="2"/>
  <c r="BM315" i="2"/>
  <c r="BQ106" i="2"/>
  <c r="Q107" i="2"/>
  <c r="R103" i="2"/>
  <c r="BQ102" i="2"/>
  <c r="R105" i="2"/>
  <c r="BQ104" i="2"/>
  <c r="BM259" i="2"/>
  <c r="AE260" i="2"/>
  <c r="M83" i="2"/>
  <c r="BM82" i="2"/>
  <c r="G59" i="6"/>
  <c r="I61" i="2"/>
  <c r="G60" i="6"/>
  <c r="G61" i="6"/>
  <c r="H71" i="2"/>
  <c r="F94" i="6"/>
  <c r="F95" i="6"/>
  <c r="F96" i="6"/>
  <c r="K45" i="2"/>
  <c r="BR45" i="2" s="1"/>
  <c r="BR44" i="2"/>
  <c r="BS44" i="2" s="1"/>
  <c r="I4" i="6"/>
  <c r="I3" i="6"/>
  <c r="I45" i="2"/>
  <c r="G4" i="6"/>
  <c r="G3" i="6"/>
  <c r="AB344" i="2"/>
  <c r="BS343" i="2"/>
  <c r="H1511" i="2"/>
  <c r="BM1511" i="2" s="1"/>
  <c r="BM1510" i="2"/>
  <c r="U157" i="6"/>
  <c r="V157" i="6" s="1"/>
  <c r="Y157" i="6"/>
  <c r="AN157" i="6" s="1"/>
  <c r="BS317" i="2"/>
  <c r="BQ252" i="2"/>
  <c r="BQ74" i="2"/>
  <c r="BS271" i="2"/>
  <c r="BS74" i="2"/>
  <c r="BS102" i="2"/>
  <c r="BS287" i="2"/>
  <c r="BM15" i="2"/>
  <c r="BM11" i="2"/>
  <c r="BQ15" i="2"/>
  <c r="BS1410" i="2"/>
  <c r="R115" i="2"/>
  <c r="BQ114" i="2"/>
  <c r="AB121" i="2"/>
  <c r="BS120" i="2"/>
  <c r="BQ425" i="2"/>
  <c r="Q426" i="2"/>
  <c r="O426" i="2"/>
  <c r="BM425" i="2"/>
  <c r="R127" i="2"/>
  <c r="BQ126" i="2"/>
  <c r="X324" i="2"/>
  <c r="BM323" i="2"/>
  <c r="M111" i="2"/>
  <c r="BM110" i="2"/>
  <c r="BQ341" i="2"/>
  <c r="Q342" i="2"/>
  <c r="BM116" i="2"/>
  <c r="M117" i="2"/>
  <c r="O308" i="2"/>
  <c r="BM307" i="2"/>
  <c r="Q95" i="2"/>
  <c r="BQ94" i="2"/>
  <c r="BM94" i="2"/>
  <c r="O95" i="2"/>
  <c r="T304" i="2"/>
  <c r="BM303" i="2"/>
  <c r="AB251" i="2"/>
  <c r="BS250" i="2"/>
  <c r="M101" i="2"/>
  <c r="BM100" i="2"/>
  <c r="T288" i="2"/>
  <c r="BM287" i="2"/>
  <c r="P272" i="2"/>
  <c r="BQ271" i="2"/>
  <c r="AB310" i="2"/>
  <c r="BS309" i="2"/>
  <c r="AC292" i="2"/>
  <c r="BS291" i="2"/>
  <c r="AB282" i="2"/>
  <c r="BS281" i="2"/>
  <c r="Q310" i="2"/>
  <c r="BQ309" i="2"/>
  <c r="BM269" i="2"/>
  <c r="M270" i="2"/>
  <c r="M312" i="2"/>
  <c r="BM311" i="2"/>
  <c r="Q284" i="2"/>
  <c r="BQ283" i="2"/>
  <c r="M284" i="2"/>
  <c r="BM283" i="2"/>
  <c r="AC81" i="2"/>
  <c r="T65" i="2"/>
  <c r="BM64" i="2"/>
  <c r="T49" i="2"/>
  <c r="BM48" i="2"/>
  <c r="M274" i="2"/>
  <c r="BM273" i="2"/>
  <c r="T258" i="2"/>
  <c r="BM257" i="2"/>
  <c r="BM254" i="2"/>
  <c r="T255" i="2"/>
  <c r="BM92" i="2"/>
  <c r="T93" i="2"/>
  <c r="BS293" i="2"/>
  <c r="AB294" i="2"/>
  <c r="Q290" i="2"/>
  <c r="BQ289" i="2"/>
  <c r="M290" i="2"/>
  <c r="BM289" i="2"/>
  <c r="X85" i="2"/>
  <c r="BM84" i="2"/>
  <c r="BP1502" i="2"/>
  <c r="BQ1502" i="2" s="1"/>
  <c r="J1503" i="2"/>
  <c r="BP1503" i="2" s="1"/>
  <c r="BM1500" i="2"/>
  <c r="BQ120" i="2"/>
  <c r="BN1270" i="2"/>
  <c r="BO1270" i="2" s="1"/>
  <c r="T179" i="6"/>
  <c r="AD179" i="6"/>
  <c r="T158" i="6"/>
  <c r="AD158" i="6"/>
  <c r="AD32" i="6"/>
  <c r="T32" i="6"/>
  <c r="BJ1422" i="2"/>
  <c r="BM1422" i="2"/>
  <c r="BJ1424" i="2"/>
  <c r="BM1424" i="2"/>
  <c r="BJ1418" i="2"/>
  <c r="BM1418" i="2"/>
  <c r="BS17" i="2"/>
  <c r="BQ17" i="2"/>
  <c r="BM1420" i="2"/>
  <c r="BJ1420" i="2"/>
  <c r="BJ1410" i="2"/>
  <c r="BM1410" i="2"/>
  <c r="G194" i="6"/>
  <c r="A195" i="6"/>
  <c r="C194" i="6"/>
  <c r="R194" i="6" s="1"/>
  <c r="F194" i="6"/>
  <c r="D194" i="6"/>
  <c r="H194" i="6"/>
  <c r="I194" i="6"/>
  <c r="E194" i="6"/>
  <c r="B194" i="6"/>
  <c r="T193" i="6"/>
  <c r="AD193" i="6"/>
  <c r="Y83" i="6"/>
  <c r="AN83" i="6" s="1"/>
  <c r="U83" i="6"/>
  <c r="V83" i="6" s="1"/>
  <c r="Z83" i="6"/>
  <c r="D54" i="6"/>
  <c r="A55" i="6"/>
  <c r="F54" i="6"/>
  <c r="G54" i="6"/>
  <c r="E54" i="6"/>
  <c r="C54" i="6"/>
  <c r="R54" i="6" s="1"/>
  <c r="I54" i="6"/>
  <c r="H54" i="6"/>
  <c r="B54" i="6"/>
  <c r="BJ19" i="2"/>
  <c r="BM19" i="2"/>
  <c r="BJ27" i="2"/>
  <c r="BM27" i="2"/>
  <c r="Y178" i="6"/>
  <c r="AN178" i="6" s="1"/>
  <c r="U178" i="6"/>
  <c r="V178" i="6" s="1"/>
  <c r="Z178" i="6"/>
  <c r="C160" i="6"/>
  <c r="R160" i="6" s="1"/>
  <c r="A161" i="6"/>
  <c r="D160" i="6"/>
  <c r="B160" i="6"/>
  <c r="H160" i="6"/>
  <c r="F160" i="6"/>
  <c r="E160" i="6"/>
  <c r="G160" i="6"/>
  <c r="I160" i="6"/>
  <c r="T144" i="6"/>
  <c r="AD144" i="6"/>
  <c r="BQ311" i="2"/>
  <c r="BQ285" i="2"/>
  <c r="T90" i="6"/>
  <c r="AD90" i="6"/>
  <c r="U116" i="6"/>
  <c r="V116" i="6" s="1"/>
  <c r="Y116" i="6"/>
  <c r="AN116" i="6" s="1"/>
  <c r="Z116" i="6"/>
  <c r="BS100" i="2"/>
  <c r="BS285" i="2"/>
  <c r="BS289" i="2"/>
  <c r="BQ261" i="2"/>
  <c r="BQ293" i="2"/>
  <c r="U10" i="5"/>
  <c r="V9" i="5"/>
  <c r="BQ112" i="2"/>
  <c r="BS321" i="2"/>
  <c r="BS108" i="2"/>
  <c r="BQ339" i="2"/>
  <c r="BQ315" i="2"/>
  <c r="BQ291" i="2"/>
  <c r="R1513" i="2"/>
  <c r="BM339" i="2"/>
  <c r="S340" i="2"/>
  <c r="BS339" i="2"/>
  <c r="AB340" i="2"/>
  <c r="X113" i="2"/>
  <c r="BM112" i="2"/>
  <c r="AB111" i="2"/>
  <c r="BS110" i="2"/>
  <c r="V322" i="2"/>
  <c r="BQ321" i="2"/>
  <c r="V111" i="2"/>
  <c r="BQ110" i="2"/>
  <c r="AF95" i="2"/>
  <c r="BS94" i="2"/>
  <c r="R99" i="2"/>
  <c r="BQ98" i="2"/>
  <c r="M251" i="2"/>
  <c r="BM250" i="2"/>
  <c r="P296" i="2"/>
  <c r="BQ295" i="2"/>
  <c r="AA300" i="2"/>
  <c r="BS299" i="2"/>
  <c r="M278" i="2"/>
  <c r="BM277" i="2"/>
  <c r="T272" i="2"/>
  <c r="BM271" i="2"/>
  <c r="M310" i="2"/>
  <c r="BM309" i="2"/>
  <c r="BM453" i="2"/>
  <c r="M454" i="2"/>
  <c r="M282" i="2"/>
  <c r="BM281" i="2"/>
  <c r="T276" i="2"/>
  <c r="BM275" i="2"/>
  <c r="AB266" i="2"/>
  <c r="BS265" i="2"/>
  <c r="R264" i="2"/>
  <c r="BQ263" i="2"/>
  <c r="BM261" i="2"/>
  <c r="T262" i="2"/>
  <c r="BM297" i="2"/>
  <c r="M298" i="2"/>
  <c r="T280" i="2"/>
  <c r="BM279" i="2"/>
  <c r="T69" i="2"/>
  <c r="BM68" i="2"/>
  <c r="BM52" i="2"/>
  <c r="T53" i="2"/>
  <c r="I49" i="2"/>
  <c r="G18" i="6"/>
  <c r="G17" i="6"/>
  <c r="BS48" i="2"/>
  <c r="G19" i="6"/>
  <c r="AA258" i="2"/>
  <c r="BS257" i="2"/>
  <c r="BP1504" i="2"/>
  <c r="BQ1504" i="2" s="1"/>
  <c r="J1505" i="2"/>
  <c r="BP1505" i="2" s="1"/>
  <c r="BQ1505" i="2" s="1"/>
  <c r="BQ1500" i="2"/>
  <c r="I1501" i="2"/>
  <c r="M294" i="2"/>
  <c r="BM293" i="2"/>
  <c r="AC268" i="2"/>
  <c r="BS267" i="2"/>
  <c r="X81" i="2"/>
  <c r="BM80" i="2"/>
  <c r="AA73" i="2"/>
  <c r="BS72" i="2"/>
  <c r="AA69" i="2"/>
  <c r="BS68" i="2"/>
  <c r="AA65" i="2"/>
  <c r="BS64" i="2"/>
  <c r="AA61" i="2"/>
  <c r="AA57" i="2"/>
  <c r="BS56" i="2"/>
  <c r="I1503" i="2"/>
  <c r="BM1501" i="2"/>
  <c r="T46" i="6"/>
  <c r="AD46" i="6"/>
  <c r="F180" i="6"/>
  <c r="E180" i="6"/>
  <c r="C180" i="6"/>
  <c r="R180" i="6" s="1"/>
  <c r="G180" i="6"/>
  <c r="D180" i="6"/>
  <c r="A181" i="6"/>
  <c r="B180" i="6"/>
  <c r="H180" i="6"/>
  <c r="I180" i="6"/>
  <c r="C103" i="6"/>
  <c r="R103" i="6" s="1"/>
  <c r="D103" i="6"/>
  <c r="A104" i="6"/>
  <c r="B103" i="6"/>
  <c r="I103" i="6"/>
  <c r="E103" i="6"/>
  <c r="G103" i="6"/>
  <c r="F103" i="6"/>
  <c r="H103" i="6"/>
  <c r="C33" i="6"/>
  <c r="R33" i="6" s="1"/>
  <c r="A34" i="6"/>
  <c r="D33" i="6"/>
  <c r="B33" i="6"/>
  <c r="F33" i="6"/>
  <c r="E33" i="6"/>
  <c r="I33" i="6"/>
  <c r="G33" i="6"/>
  <c r="H33" i="6"/>
  <c r="Z117" i="6"/>
  <c r="U117" i="6"/>
  <c r="V117" i="6" s="1"/>
  <c r="Y117" i="6"/>
  <c r="AN117" i="6" s="1"/>
  <c r="U52" i="6"/>
  <c r="V52" i="6" s="1"/>
  <c r="Y52" i="6"/>
  <c r="AN52" i="6" s="1"/>
  <c r="Z52" i="6"/>
  <c r="BM23" i="2"/>
  <c r="BJ23" i="2"/>
  <c r="BM9" i="2"/>
  <c r="BJ9" i="2"/>
  <c r="BQ25" i="2"/>
  <c r="BS25" i="2"/>
  <c r="T89" i="6"/>
  <c r="AD89" i="6"/>
  <c r="BQ100" i="2"/>
  <c r="AE178" i="6"/>
  <c r="AI178" i="6"/>
  <c r="AH178" i="6"/>
  <c r="AD159" i="6"/>
  <c r="T159" i="6"/>
  <c r="U130" i="6"/>
  <c r="V130" i="6" s="1"/>
  <c r="Y130" i="6"/>
  <c r="AN130" i="6" s="1"/>
  <c r="Z130" i="6"/>
  <c r="T11" i="6"/>
  <c r="AD11" i="6"/>
  <c r="BQ96" i="2"/>
  <c r="BS301" i="2"/>
  <c r="D91" i="6"/>
  <c r="C91" i="6"/>
  <c r="R91" i="6" s="1"/>
  <c r="A92" i="6"/>
  <c r="E91" i="6"/>
  <c r="B91" i="6"/>
  <c r="G91" i="6"/>
  <c r="F91" i="6"/>
  <c r="H91" i="6"/>
  <c r="I91" i="6"/>
  <c r="BQ92" i="2"/>
  <c r="BQ301" i="2"/>
  <c r="BQ273" i="2"/>
  <c r="BS261" i="2"/>
  <c r="BS329" i="2"/>
  <c r="BS52" i="2"/>
  <c r="BS132" i="2"/>
  <c r="BS275" i="2"/>
  <c r="K64" i="5"/>
  <c r="K65" i="5" s="1"/>
  <c r="K66" i="5" s="1"/>
  <c r="K67" i="5" s="1"/>
  <c r="K68" i="5" s="1"/>
  <c r="K69" i="5" s="1"/>
  <c r="K70" i="5" s="1"/>
  <c r="K71" i="5" s="1"/>
  <c r="K72" i="5" s="1"/>
  <c r="K73" i="5" s="1"/>
  <c r="K74" i="5" s="1"/>
  <c r="K75" i="5" s="1"/>
  <c r="K76" i="5" s="1"/>
  <c r="K77" i="5" s="1"/>
  <c r="K78" i="5" s="1"/>
  <c r="K79" i="5" s="1"/>
  <c r="K80" i="5" s="1"/>
  <c r="K81" i="5" s="1"/>
  <c r="K82" i="5" s="1"/>
  <c r="K83" i="5" s="1"/>
  <c r="K84" i="5" s="1"/>
  <c r="K85" i="5" s="1"/>
  <c r="K86" i="5" s="1"/>
  <c r="K87" i="5" s="1"/>
  <c r="K88" i="5" s="1"/>
  <c r="K89" i="5" s="1"/>
  <c r="K90" i="5" s="1"/>
  <c r="K91" i="5" s="1"/>
  <c r="K92" i="5" s="1"/>
  <c r="K93" i="5" s="1"/>
  <c r="K94" i="5" s="1"/>
  <c r="K95" i="5" s="1"/>
  <c r="K96" i="5" s="1"/>
  <c r="K97" i="5" s="1"/>
  <c r="K98" i="5" s="1"/>
  <c r="K99" i="5" s="1"/>
  <c r="K100" i="5" s="1"/>
  <c r="K101" i="5" s="1"/>
  <c r="K102" i="5" s="1"/>
  <c r="K103" i="5" s="1"/>
  <c r="K104" i="5" s="1"/>
  <c r="K105" i="5" s="1"/>
  <c r="K106" i="5" s="1"/>
  <c r="K107" i="5" s="1"/>
  <c r="K108" i="5" s="1"/>
  <c r="K109" i="5" s="1"/>
  <c r="K110" i="5" s="1"/>
  <c r="K111" i="5" s="1"/>
  <c r="K112" i="5" s="1"/>
  <c r="K113" i="5" s="1"/>
  <c r="K114" i="5" s="1"/>
  <c r="K115" i="5" s="1"/>
  <c r="K116" i="5" s="1"/>
  <c r="K117" i="5" s="1"/>
  <c r="K118" i="5" s="1"/>
  <c r="K119" i="5" s="1"/>
  <c r="K120" i="5" s="1"/>
  <c r="K121" i="5" s="1"/>
  <c r="V3" i="5"/>
  <c r="V2" i="5"/>
  <c r="V6" i="5"/>
  <c r="V7" i="5"/>
  <c r="M1517" i="2"/>
  <c r="BM1516" i="2"/>
  <c r="M1513" i="2"/>
  <c r="BM1512" i="2"/>
  <c r="AE428" i="2"/>
  <c r="BM427" i="2"/>
  <c r="S346" i="2"/>
  <c r="BM345" i="2"/>
  <c r="AB346" i="2"/>
  <c r="BS345" i="2"/>
  <c r="M127" i="2"/>
  <c r="BM126" i="2"/>
  <c r="O115" i="2"/>
  <c r="BM114" i="2"/>
  <c r="AB1515" i="2"/>
  <c r="M342" i="2"/>
  <c r="BM341" i="2"/>
  <c r="Q129" i="2"/>
  <c r="BQ128" i="2"/>
  <c r="Q324" i="2"/>
  <c r="BQ323" i="2"/>
  <c r="P314" i="2"/>
  <c r="M99" i="2"/>
  <c r="BM98" i="2"/>
  <c r="R251" i="2"/>
  <c r="BQ250" i="2"/>
  <c r="T296" i="2"/>
  <c r="BM295" i="2"/>
  <c r="BS96" i="2"/>
  <c r="AB97" i="2"/>
  <c r="AB454" i="2"/>
  <c r="BS453" i="2"/>
  <c r="P300" i="2"/>
  <c r="BQ299" i="2"/>
  <c r="O292" i="2"/>
  <c r="BM291" i="2"/>
  <c r="BM265" i="2"/>
  <c r="M266" i="2"/>
  <c r="BM263" i="2"/>
  <c r="M264" i="2"/>
  <c r="M306" i="2"/>
  <c r="BM305" i="2"/>
  <c r="BM301" i="2"/>
  <c r="M302" i="2"/>
  <c r="AC284" i="2"/>
  <c r="BS283" i="2"/>
  <c r="AC77" i="2"/>
  <c r="BS76" i="2"/>
  <c r="T73" i="2"/>
  <c r="BM72" i="2"/>
  <c r="BM56" i="2"/>
  <c r="T57" i="2"/>
  <c r="K1505" i="2"/>
  <c r="BR1505" i="2" s="1"/>
  <c r="BS1505" i="2" s="1"/>
  <c r="BR1504" i="2"/>
  <c r="BS1504" i="2" s="1"/>
  <c r="Q1509" i="2"/>
  <c r="X77" i="2"/>
  <c r="BM76" i="2"/>
  <c r="BJ1509" i="2"/>
  <c r="BM1509" i="2"/>
  <c r="BS425" i="2"/>
  <c r="A188" i="6"/>
  <c r="D187" i="6"/>
  <c r="H187" i="6"/>
  <c r="F187" i="6"/>
  <c r="B187" i="6"/>
  <c r="C187" i="6"/>
  <c r="R187" i="6" s="1"/>
  <c r="G187" i="6"/>
  <c r="E187" i="6"/>
  <c r="I187" i="6"/>
  <c r="Z192" i="6"/>
  <c r="U192" i="6"/>
  <c r="V192" i="6" s="1"/>
  <c r="Y192" i="6"/>
  <c r="AN192" i="6" s="1"/>
  <c r="A139" i="6"/>
  <c r="D138" i="6"/>
  <c r="C138" i="6"/>
  <c r="R138" i="6" s="1"/>
  <c r="H138" i="6"/>
  <c r="E138" i="6"/>
  <c r="B138" i="6"/>
  <c r="F138" i="6"/>
  <c r="I138" i="6"/>
  <c r="G138" i="6"/>
  <c r="AD74" i="6"/>
  <c r="T74" i="6"/>
  <c r="C5" i="6"/>
  <c r="R5" i="6" s="1"/>
  <c r="A6" i="6"/>
  <c r="D5" i="6"/>
  <c r="B5" i="6"/>
  <c r="E5" i="6"/>
  <c r="I5" i="6"/>
  <c r="G5" i="6"/>
  <c r="F5" i="6"/>
  <c r="H5" i="6"/>
  <c r="A85" i="6"/>
  <c r="C84" i="6"/>
  <c r="R84" i="6" s="1"/>
  <c r="F84" i="6"/>
  <c r="G84" i="6"/>
  <c r="E84" i="6"/>
  <c r="D84" i="6"/>
  <c r="I84" i="6"/>
  <c r="H84" i="6"/>
  <c r="B84" i="6"/>
  <c r="BS1383" i="2"/>
  <c r="BQ1404" i="2"/>
  <c r="BS1404" i="2"/>
  <c r="BQ1383" i="2"/>
  <c r="BQ5" i="2"/>
  <c r="BS5" i="2"/>
  <c r="BJ1416" i="2"/>
  <c r="BM1416" i="2"/>
  <c r="AE165" i="6"/>
  <c r="AH165" i="6"/>
  <c r="AI165" i="6"/>
  <c r="BJ21" i="2"/>
  <c r="BM21" i="2"/>
  <c r="A175" i="6"/>
  <c r="C174" i="6"/>
  <c r="R174" i="6" s="1"/>
  <c r="D174" i="6"/>
  <c r="B174" i="6"/>
  <c r="H174" i="6"/>
  <c r="G174" i="6"/>
  <c r="I174" i="6"/>
  <c r="F174" i="6"/>
  <c r="E174" i="6"/>
  <c r="AH130" i="6"/>
  <c r="AE130" i="6"/>
  <c r="AI130" i="6"/>
  <c r="Y94" i="6"/>
  <c r="AN94" i="6" s="1"/>
  <c r="U94" i="6"/>
  <c r="V94" i="6" s="1"/>
  <c r="U171" i="6"/>
  <c r="V171" i="6" s="1"/>
  <c r="Y171" i="6"/>
  <c r="AN171" i="6" s="1"/>
  <c r="Z171" i="6"/>
  <c r="BQ277" i="2"/>
  <c r="BN751" i="2"/>
  <c r="BO751" i="2" s="1"/>
  <c r="BS269" i="2"/>
  <c r="BS305" i="2"/>
  <c r="BS307" i="2"/>
  <c r="BQ427" i="2"/>
  <c r="BS279" i="2"/>
  <c r="BQ64" i="2"/>
  <c r="BQ297" i="2"/>
  <c r="BQ108" i="2"/>
  <c r="AB1517" i="2"/>
  <c r="AA428" i="2"/>
  <c r="BS427" i="2"/>
  <c r="R346" i="2"/>
  <c r="BQ345" i="2"/>
  <c r="AG115" i="2"/>
  <c r="BS114" i="2"/>
  <c r="M1515" i="2"/>
  <c r="BM1514" i="2"/>
  <c r="S334" i="2"/>
  <c r="BM333" i="2"/>
  <c r="AB334" i="2"/>
  <c r="BS333" i="2"/>
  <c r="T121" i="2"/>
  <c r="BM120" i="2"/>
  <c r="M133" i="2"/>
  <c r="BM132" i="2"/>
  <c r="AC127" i="2"/>
  <c r="BS126" i="2"/>
  <c r="AB342" i="2"/>
  <c r="BS341" i="2"/>
  <c r="O129" i="2"/>
  <c r="BM128" i="2"/>
  <c r="AA129" i="2"/>
  <c r="BS128" i="2"/>
  <c r="AC324" i="2"/>
  <c r="BS323" i="2"/>
  <c r="M109" i="2"/>
  <c r="BM108" i="2"/>
  <c r="Q117" i="2"/>
  <c r="BQ116" i="2"/>
  <c r="Z322" i="2"/>
  <c r="BM321" i="2"/>
  <c r="BM313" i="2"/>
  <c r="T314" i="2"/>
  <c r="AB99" i="2"/>
  <c r="BS98" i="2"/>
  <c r="P304" i="2"/>
  <c r="BQ303" i="2"/>
  <c r="AB312" i="2"/>
  <c r="BS311" i="2"/>
  <c r="M300" i="2"/>
  <c r="BM299" i="2"/>
  <c r="Q276" i="2"/>
  <c r="BQ275" i="2"/>
  <c r="Q280" i="2"/>
  <c r="BQ279" i="2"/>
  <c r="R266" i="2"/>
  <c r="BQ265" i="2"/>
  <c r="AB264" i="2"/>
  <c r="BS263" i="2"/>
  <c r="R306" i="2"/>
  <c r="BQ305" i="2"/>
  <c r="M286" i="2"/>
  <c r="BM285" i="2"/>
  <c r="M97" i="2"/>
  <c r="BM96" i="2"/>
  <c r="Q454" i="2"/>
  <c r="BQ453" i="2"/>
  <c r="AB93" i="2"/>
  <c r="BS92" i="2"/>
  <c r="BM60" i="2"/>
  <c r="T61" i="2"/>
  <c r="BM44" i="2"/>
  <c r="T45" i="2"/>
  <c r="S1505" i="2"/>
  <c r="BM1505" i="2" s="1"/>
  <c r="BM1504" i="2"/>
  <c r="AB274" i="2"/>
  <c r="BS273" i="2"/>
  <c r="Q258" i="2"/>
  <c r="BQ257" i="2"/>
  <c r="Q255" i="2"/>
  <c r="BQ254" i="2"/>
  <c r="Q89" i="2"/>
  <c r="BQ88" i="2"/>
  <c r="Q85" i="2"/>
  <c r="BQ84" i="2"/>
  <c r="Q81" i="2"/>
  <c r="BQ76" i="2"/>
  <c r="Q77" i="2"/>
  <c r="J1511" i="2"/>
  <c r="BP1511" i="2" s="1"/>
  <c r="BQ1511" i="2" s="1"/>
  <c r="BP1510" i="2"/>
  <c r="BQ1510" i="2" s="1"/>
  <c r="AG1509" i="2"/>
  <c r="Q268" i="2"/>
  <c r="BQ267" i="2"/>
  <c r="BM267" i="2"/>
  <c r="M268" i="2"/>
  <c r="X89" i="2"/>
  <c r="BM88" i="2"/>
  <c r="Q73" i="2"/>
  <c r="BQ72" i="2"/>
  <c r="BQ68" i="2"/>
  <c r="Q69" i="2"/>
  <c r="Q61" i="2"/>
  <c r="Q57" i="2"/>
  <c r="BQ56" i="2"/>
  <c r="Q53" i="2"/>
  <c r="Q45" i="2"/>
  <c r="BM1502" i="2"/>
  <c r="G1503" i="2"/>
  <c r="BS1511" i="2"/>
  <c r="BM1508" i="2"/>
  <c r="C124" i="6"/>
  <c r="R124" i="6" s="1"/>
  <c r="D124" i="6"/>
  <c r="A125" i="6"/>
  <c r="H124" i="6"/>
  <c r="G124" i="6"/>
  <c r="I124" i="6"/>
  <c r="F124" i="6"/>
  <c r="B124" i="6"/>
  <c r="E124" i="6"/>
  <c r="T186" i="6"/>
  <c r="AD186" i="6"/>
  <c r="T137" i="6"/>
  <c r="AD137" i="6"/>
  <c r="T4" i="6"/>
  <c r="AD4" i="6"/>
  <c r="BS13" i="2"/>
  <c r="BQ13" i="2"/>
  <c r="BQ1294" i="2"/>
  <c r="BS1294" i="2"/>
  <c r="BS1408" i="2"/>
  <c r="BQ1408" i="2"/>
  <c r="AD173" i="6"/>
  <c r="T173" i="6"/>
  <c r="A146" i="6"/>
  <c r="D145" i="6"/>
  <c r="I145" i="6"/>
  <c r="F145" i="6"/>
  <c r="C145" i="6"/>
  <c r="R145" i="6" s="1"/>
  <c r="B145" i="6"/>
  <c r="E145" i="6"/>
  <c r="H145" i="6"/>
  <c r="G145" i="6"/>
  <c r="C12" i="6"/>
  <c r="R12" i="6" s="1"/>
  <c r="D12" i="6"/>
  <c r="A13" i="6"/>
  <c r="F12" i="6"/>
  <c r="G12" i="6"/>
  <c r="H12" i="6"/>
  <c r="I12" i="6"/>
  <c r="E12" i="6"/>
  <c r="B12" i="6"/>
  <c r="AH94" i="6"/>
  <c r="AE94" i="6"/>
  <c r="AH88" i="6"/>
  <c r="AE88" i="6"/>
  <c r="AI88" i="6"/>
  <c r="AE151" i="6"/>
  <c r="AH151" i="6"/>
  <c r="BS254" i="2"/>
  <c r="BQ269" i="2"/>
  <c r="BS297" i="2"/>
  <c r="BS84" i="2"/>
  <c r="BQ333" i="2"/>
  <c r="BS112" i="2"/>
  <c r="BQ281" i="2"/>
  <c r="BQ132" i="2"/>
  <c r="BQ287" i="2"/>
  <c r="BS116" i="2"/>
  <c r="BS88" i="2"/>
  <c r="BN1370" i="2" l="1"/>
  <c r="BO1370" i="2" s="1"/>
  <c r="BN1368" i="2"/>
  <c r="BO1368" i="2" s="1"/>
  <c r="G48" i="6"/>
  <c r="BN1366" i="2"/>
  <c r="BO1366" i="2" s="1"/>
  <c r="BN1332" i="2"/>
  <c r="BO1332" i="2" s="1"/>
  <c r="I48" i="6"/>
  <c r="F48" i="6"/>
  <c r="E48" i="6"/>
  <c r="B48" i="6"/>
  <c r="C48" i="6"/>
  <c r="R48" i="6" s="1"/>
  <c r="AD48" i="6" s="1"/>
  <c r="D48" i="6"/>
  <c r="H48" i="6"/>
  <c r="BN1328" i="2"/>
  <c r="BO1328" i="2" s="1"/>
  <c r="BQ51" i="2"/>
  <c r="BN51" i="2" s="1"/>
  <c r="BO51" i="2" s="1"/>
  <c r="BS1378" i="2"/>
  <c r="BQ1378" i="2"/>
  <c r="BN1336" i="2"/>
  <c r="BO1336" i="2" s="1"/>
  <c r="BN1334" i="2"/>
  <c r="BO1334" i="2" s="1"/>
  <c r="BN1330" i="2"/>
  <c r="BO1330" i="2" s="1"/>
  <c r="BN1376" i="2"/>
  <c r="BO1376" i="2" s="1"/>
  <c r="BN1389" i="2"/>
  <c r="BO1389" i="2" s="1"/>
  <c r="G69" i="6"/>
  <c r="G167" i="6"/>
  <c r="A70" i="6"/>
  <c r="D70" i="6" s="1"/>
  <c r="D167" i="6"/>
  <c r="G76" i="6"/>
  <c r="AD19" i="6"/>
  <c r="AI19" i="6" s="1"/>
  <c r="AD75" i="6"/>
  <c r="AE75" i="6" s="1"/>
  <c r="AE25" i="6"/>
  <c r="B69" i="6"/>
  <c r="C69" i="6"/>
  <c r="R69" i="6" s="1"/>
  <c r="AD69" i="6" s="1"/>
  <c r="E167" i="6"/>
  <c r="C167" i="6"/>
  <c r="R167" i="6" s="1"/>
  <c r="T167" i="6" s="1"/>
  <c r="F69" i="6"/>
  <c r="H167" i="6"/>
  <c r="I69" i="6"/>
  <c r="F167" i="6"/>
  <c r="E69" i="6"/>
  <c r="A168" i="6"/>
  <c r="F168" i="6" s="1"/>
  <c r="H69" i="6"/>
  <c r="I167" i="6"/>
  <c r="AH25" i="6"/>
  <c r="BN1414" i="2"/>
  <c r="BO1414" i="2" s="1"/>
  <c r="BN1364" i="2"/>
  <c r="BO1364" i="2" s="1"/>
  <c r="Y165" i="6"/>
  <c r="AN165" i="6" s="1"/>
  <c r="E132" i="6"/>
  <c r="BQ260" i="2"/>
  <c r="G132" i="6"/>
  <c r="H132" i="6"/>
  <c r="AI131" i="6"/>
  <c r="AD68" i="6"/>
  <c r="AE68" i="6" s="1"/>
  <c r="C76" i="6"/>
  <c r="R76" i="6" s="1"/>
  <c r="AD76" i="6" s="1"/>
  <c r="A133" i="6"/>
  <c r="I133" i="6" s="1"/>
  <c r="G62" i="6"/>
  <c r="F132" i="6"/>
  <c r="B132" i="6"/>
  <c r="C132" i="6"/>
  <c r="R132" i="6" s="1"/>
  <c r="D132" i="6"/>
  <c r="AH131" i="6"/>
  <c r="BN1374" i="2"/>
  <c r="BO1374" i="2" s="1"/>
  <c r="G153" i="6"/>
  <c r="A154" i="6"/>
  <c r="A155" i="6" s="1"/>
  <c r="BN1372" i="2"/>
  <c r="BO1372" i="2" s="1"/>
  <c r="BS253" i="2"/>
  <c r="BS288" i="2"/>
  <c r="H62" i="6"/>
  <c r="I62" i="6"/>
  <c r="E62" i="6"/>
  <c r="AI166" i="6"/>
  <c r="Y102" i="6"/>
  <c r="AN102" i="6" s="1"/>
  <c r="Y151" i="6"/>
  <c r="AN151" i="6" s="1"/>
  <c r="Z88" i="6"/>
  <c r="U88" i="6"/>
  <c r="V88" i="6" s="1"/>
  <c r="BN62" i="2"/>
  <c r="BO62" i="2" s="1"/>
  <c r="BT62" i="2" s="1"/>
  <c r="BS63" i="2"/>
  <c r="BN1406" i="2"/>
  <c r="BO1406" i="2" s="1"/>
  <c r="F76" i="6"/>
  <c r="E76" i="6"/>
  <c r="D76" i="6"/>
  <c r="BN1422" i="2"/>
  <c r="BO1422" i="2" s="1"/>
  <c r="H76" i="6"/>
  <c r="I76" i="6"/>
  <c r="B76" i="6"/>
  <c r="AI116" i="6"/>
  <c r="AE116" i="6"/>
  <c r="AI83" i="6"/>
  <c r="T96" i="6"/>
  <c r="U96" i="6" s="1"/>
  <c r="V96" i="6" s="1"/>
  <c r="E153" i="6"/>
  <c r="C153" i="6"/>
  <c r="R153" i="6" s="1"/>
  <c r="AD153" i="6" s="1"/>
  <c r="B153" i="6"/>
  <c r="I153" i="6"/>
  <c r="D153" i="6"/>
  <c r="F153" i="6"/>
  <c r="BN1424" i="2"/>
  <c r="BO1424" i="2" s="1"/>
  <c r="Z165" i="6"/>
  <c r="Z151" i="6"/>
  <c r="BN1420" i="2"/>
  <c r="BO1420" i="2" s="1"/>
  <c r="Z102" i="6"/>
  <c r="AE95" i="6"/>
  <c r="Y109" i="6"/>
  <c r="AN109" i="6" s="1"/>
  <c r="U109" i="6"/>
  <c r="V109" i="6" s="1"/>
  <c r="BS1360" i="2"/>
  <c r="BQ1360" i="2"/>
  <c r="F97" i="6"/>
  <c r="BN1412" i="2"/>
  <c r="BO1412" i="2" s="1"/>
  <c r="AH117" i="6"/>
  <c r="E97" i="6"/>
  <c r="AE166" i="6"/>
  <c r="BN1322" i="2"/>
  <c r="BO1322" i="2" s="1"/>
  <c r="BN1426" i="2"/>
  <c r="BO1426" i="2" s="1"/>
  <c r="AE117" i="6"/>
  <c r="BN1410" i="2"/>
  <c r="BO1410" i="2" s="1"/>
  <c r="Z82" i="6"/>
  <c r="Y82" i="6"/>
  <c r="AN82" i="6" s="1"/>
  <c r="BN21" i="2"/>
  <c r="BO21" i="2" s="1"/>
  <c r="BN27" i="2"/>
  <c r="BO27" i="2" s="1"/>
  <c r="AH83" i="6"/>
  <c r="BN1416" i="2"/>
  <c r="BO1416" i="2" s="1"/>
  <c r="BS1358" i="2"/>
  <c r="BQ1358" i="2"/>
  <c r="BN19" i="2"/>
  <c r="BO19" i="2" s="1"/>
  <c r="BN534" i="2"/>
  <c r="BO534" i="2" s="1"/>
  <c r="BN9" i="2"/>
  <c r="BO9" i="2" s="1"/>
  <c r="BN336" i="2"/>
  <c r="BO336" i="2" s="1"/>
  <c r="BN23" i="2"/>
  <c r="BO23" i="2" s="1"/>
  <c r="BS1517" i="2"/>
  <c r="BN11" i="2"/>
  <c r="BO11" i="2" s="1"/>
  <c r="BN110" i="2"/>
  <c r="BO110" i="2" s="1"/>
  <c r="BT110" i="2" s="1"/>
  <c r="BM77" i="2"/>
  <c r="BQ115" i="2"/>
  <c r="BQ346" i="2"/>
  <c r="BS268" i="2"/>
  <c r="BQ69" i="2"/>
  <c r="BQ322" i="2"/>
  <c r="BQ326" i="2"/>
  <c r="BM121" i="2"/>
  <c r="BM308" i="2"/>
  <c r="BN1418" i="2"/>
  <c r="BO1418" i="2" s="1"/>
  <c r="BN59" i="2"/>
  <c r="BO59" i="2" s="1"/>
  <c r="BS310" i="2"/>
  <c r="BM288" i="2"/>
  <c r="BQ324" i="2"/>
  <c r="BM127" i="2"/>
  <c r="BM346" i="2"/>
  <c r="BM53" i="2"/>
  <c r="BM262" i="2"/>
  <c r="BS320" i="2"/>
  <c r="BN320" i="2" s="1"/>
  <c r="BO320" i="2" s="1"/>
  <c r="BS117" i="2"/>
  <c r="BQ75" i="2"/>
  <c r="BM1513" i="2"/>
  <c r="Y81" i="6"/>
  <c r="AN81" i="6" s="1"/>
  <c r="U81" i="6"/>
  <c r="V81" i="6" s="1"/>
  <c r="AE81" i="6"/>
  <c r="AH81" i="6"/>
  <c r="BQ79" i="2"/>
  <c r="BS225" i="2"/>
  <c r="BS101" i="2"/>
  <c r="BS426" i="2"/>
  <c r="BS270" i="2"/>
  <c r="BQ286" i="2"/>
  <c r="BQ288" i="2"/>
  <c r="BQ133" i="2"/>
  <c r="BQ121" i="2"/>
  <c r="BQ262" i="2"/>
  <c r="BS1513" i="2"/>
  <c r="BM266" i="2"/>
  <c r="BM282" i="2"/>
  <c r="BQ296" i="2"/>
  <c r="BN296" i="2" s="1"/>
  <c r="BQ111" i="2"/>
  <c r="BQ426" i="2"/>
  <c r="BS278" i="2"/>
  <c r="BS99" i="2"/>
  <c r="BM322" i="2"/>
  <c r="BS129" i="2"/>
  <c r="BS334" i="2"/>
  <c r="BS428" i="2"/>
  <c r="BM73" i="2"/>
  <c r="BS97" i="2"/>
  <c r="BS73" i="2"/>
  <c r="BM298" i="2"/>
  <c r="BS340" i="2"/>
  <c r="BQ310" i="2"/>
  <c r="BS292" i="2"/>
  <c r="BQ272" i="2"/>
  <c r="BS326" i="2"/>
  <c r="BS260" i="2"/>
  <c r="BS264" i="2"/>
  <c r="BQ264" i="2"/>
  <c r="BM276" i="2"/>
  <c r="BS300" i="2"/>
  <c r="BM225" i="2"/>
  <c r="BQ318" i="2"/>
  <c r="BQ334" i="2"/>
  <c r="BQ294" i="2"/>
  <c r="BS280" i="2"/>
  <c r="BQ302" i="2"/>
  <c r="BS89" i="2"/>
  <c r="Y172" i="6"/>
  <c r="AN172" i="6" s="1"/>
  <c r="U172" i="6"/>
  <c r="V172" i="6" s="1"/>
  <c r="AH172" i="6"/>
  <c r="AE172" i="6"/>
  <c r="AI172" i="6"/>
  <c r="BQ93" i="2"/>
  <c r="BQ340" i="2"/>
  <c r="BQ1515" i="2"/>
  <c r="BQ253" i="2"/>
  <c r="BS306" i="2"/>
  <c r="BS255" i="2"/>
  <c r="BQ298" i="2"/>
  <c r="BQ270" i="2"/>
  <c r="BQ292" i="2"/>
  <c r="BQ316" i="2"/>
  <c r="BS83" i="2"/>
  <c r="BQ282" i="2"/>
  <c r="BQ1517" i="2"/>
  <c r="BQ258" i="2"/>
  <c r="BQ454" i="2"/>
  <c r="BM109" i="2"/>
  <c r="BS342" i="2"/>
  <c r="BM133" i="2"/>
  <c r="BM1515" i="2"/>
  <c r="BS284" i="2"/>
  <c r="BM296" i="2"/>
  <c r="BM99" i="2"/>
  <c r="BM85" i="2"/>
  <c r="BM117" i="2"/>
  <c r="BM83" i="2"/>
  <c r="BQ344" i="2"/>
  <c r="BQ330" i="2"/>
  <c r="BQ71" i="2"/>
  <c r="BS286" i="2"/>
  <c r="BS290" i="2"/>
  <c r="BM302" i="2"/>
  <c r="BS1515" i="2"/>
  <c r="BM1517" i="2"/>
  <c r="BM304" i="2"/>
  <c r="BQ95" i="2"/>
  <c r="BM111" i="2"/>
  <c r="BQ127" i="2"/>
  <c r="BM253" i="2"/>
  <c r="BQ117" i="2"/>
  <c r="BS115" i="2"/>
  <c r="BQ251" i="2"/>
  <c r="BM69" i="2"/>
  <c r="BM290" i="2"/>
  <c r="BM274" i="2"/>
  <c r="BM65" i="2"/>
  <c r="BM270" i="2"/>
  <c r="BM95" i="2"/>
  <c r="BQ103" i="2"/>
  <c r="BS53" i="2"/>
  <c r="BQ312" i="2"/>
  <c r="BQ109" i="2"/>
  <c r="BN109" i="2" s="1"/>
  <c r="BS75" i="2"/>
  <c r="BS65" i="2"/>
  <c r="BS111" i="2"/>
  <c r="BM101" i="2"/>
  <c r="BM318" i="2"/>
  <c r="BN15" i="2"/>
  <c r="BO15" i="2" s="1"/>
  <c r="BS308" i="2"/>
  <c r="BQ97" i="2"/>
  <c r="BQ113" i="2"/>
  <c r="BS322" i="2"/>
  <c r="BS272" i="2"/>
  <c r="BS318" i="2"/>
  <c r="BQ65" i="2"/>
  <c r="BQ101" i="2"/>
  <c r="BS133" i="2"/>
  <c r="BQ328" i="2"/>
  <c r="BS103" i="2"/>
  <c r="BS91" i="2"/>
  <c r="BQ91" i="2"/>
  <c r="BS316" i="2"/>
  <c r="BS131" i="2"/>
  <c r="BS85" i="2"/>
  <c r="BQ274" i="2"/>
  <c r="BS302" i="2"/>
  <c r="BQ428" i="2"/>
  <c r="BQ225" i="2"/>
  <c r="BM105" i="2"/>
  <c r="BM89" i="2"/>
  <c r="BQ268" i="2"/>
  <c r="BQ77" i="2"/>
  <c r="BQ85" i="2"/>
  <c r="BM286" i="2"/>
  <c r="BQ280" i="2"/>
  <c r="BM300" i="2"/>
  <c r="BM314" i="2"/>
  <c r="BM57" i="2"/>
  <c r="BM306" i="2"/>
  <c r="BS454" i="2"/>
  <c r="BM342" i="2"/>
  <c r="BM115" i="2"/>
  <c r="BS69" i="2"/>
  <c r="BM294" i="2"/>
  <c r="BM251" i="2"/>
  <c r="BS95" i="2"/>
  <c r="BM93" i="2"/>
  <c r="BQ284" i="2"/>
  <c r="BQ342" i="2"/>
  <c r="BQ107" i="2"/>
  <c r="BM316" i="2"/>
  <c r="BM131" i="2"/>
  <c r="BS314" i="2"/>
  <c r="BQ255" i="2"/>
  <c r="BS274" i="2"/>
  <c r="BS324" i="2"/>
  <c r="BM334" i="2"/>
  <c r="BS77" i="2"/>
  <c r="BM264" i="2"/>
  <c r="BS266" i="2"/>
  <c r="BM310" i="2"/>
  <c r="BM340" i="2"/>
  <c r="BQ290" i="2"/>
  <c r="BM258" i="2"/>
  <c r="BS282" i="2"/>
  <c r="BS251" i="2"/>
  <c r="BM324" i="2"/>
  <c r="BM426" i="2"/>
  <c r="BS121" i="2"/>
  <c r="BQ105" i="2"/>
  <c r="BQ67" i="2"/>
  <c r="BM330" i="2"/>
  <c r="BM103" i="2"/>
  <c r="BM344" i="2"/>
  <c r="BQ83" i="2"/>
  <c r="BM63" i="2"/>
  <c r="BQ63" i="2"/>
  <c r="BS262" i="2"/>
  <c r="BQ131" i="2"/>
  <c r="BS330" i="2"/>
  <c r="BS79" i="2"/>
  <c r="BS298" i="2"/>
  <c r="BQ308" i="2"/>
  <c r="BS107" i="2"/>
  <c r="BQ278" i="2"/>
  <c r="BS113" i="2"/>
  <c r="BM268" i="2"/>
  <c r="BM97" i="2"/>
  <c r="BQ304" i="2"/>
  <c r="BN304" i="2" s="1"/>
  <c r="BS127" i="2"/>
  <c r="BQ73" i="2"/>
  <c r="BQ89" i="2"/>
  <c r="BQ306" i="2"/>
  <c r="BQ266" i="2"/>
  <c r="BQ276" i="2"/>
  <c r="BN276" i="2" s="1"/>
  <c r="BS312" i="2"/>
  <c r="BM292" i="2"/>
  <c r="BQ300" i="2"/>
  <c r="BQ129" i="2"/>
  <c r="BS346" i="2"/>
  <c r="BM428" i="2"/>
  <c r="BS258" i="2"/>
  <c r="BM454" i="2"/>
  <c r="BM278" i="2"/>
  <c r="BQ99" i="2"/>
  <c r="BM113" i="2"/>
  <c r="BS294" i="2"/>
  <c r="BM255" i="2"/>
  <c r="BM284" i="2"/>
  <c r="BM312" i="2"/>
  <c r="BS344" i="2"/>
  <c r="BM328" i="2"/>
  <c r="BM79" i="2"/>
  <c r="BM326" i="2"/>
  <c r="BM67" i="2"/>
  <c r="BS328" i="2"/>
  <c r="BS71" i="2"/>
  <c r="BS105" i="2"/>
  <c r="BN7" i="2"/>
  <c r="BO7" i="2" s="1"/>
  <c r="BM260" i="2"/>
  <c r="BS93" i="2"/>
  <c r="BM129" i="2"/>
  <c r="BM272" i="2"/>
  <c r="BM91" i="2"/>
  <c r="BM107" i="2"/>
  <c r="BM280" i="2"/>
  <c r="BM75" i="2"/>
  <c r="BN299" i="2"/>
  <c r="BO299" i="2" s="1"/>
  <c r="BT299" i="2" s="1"/>
  <c r="BQ314" i="2"/>
  <c r="BQ1513" i="2"/>
  <c r="BN329" i="2"/>
  <c r="BO329" i="2" s="1"/>
  <c r="BT329" i="2" s="1"/>
  <c r="Z166" i="6"/>
  <c r="BQ1509" i="2"/>
  <c r="BS1509" i="2"/>
  <c r="BQ53" i="2"/>
  <c r="BS81" i="2"/>
  <c r="BM81" i="2"/>
  <c r="BN327" i="2"/>
  <c r="BO327" i="2" s="1"/>
  <c r="BT327" i="2" s="1"/>
  <c r="BN78" i="2"/>
  <c r="BO78" i="2" s="1"/>
  <c r="BT78" i="2" s="1"/>
  <c r="BN72" i="2"/>
  <c r="BO72" i="2" s="1"/>
  <c r="BT72" i="2" s="1"/>
  <c r="BN303" i="2"/>
  <c r="BO303" i="2" s="1"/>
  <c r="BT303" i="2" s="1"/>
  <c r="BN1507" i="2"/>
  <c r="BO1507" i="2" s="1"/>
  <c r="C97" i="6"/>
  <c r="R97" i="6" s="1"/>
  <c r="D97" i="6"/>
  <c r="H97" i="6"/>
  <c r="G97" i="6"/>
  <c r="A98" i="6"/>
  <c r="B97" i="6"/>
  <c r="AD152" i="6"/>
  <c r="AI152" i="6" s="1"/>
  <c r="T152" i="6"/>
  <c r="Z152" i="6" s="1"/>
  <c r="T47" i="6"/>
  <c r="AD47" i="6"/>
  <c r="BN333" i="2"/>
  <c r="BO333" i="2" s="1"/>
  <c r="BT333" i="2" s="1"/>
  <c r="BN338" i="2"/>
  <c r="BO338" i="2" s="1"/>
  <c r="BN132" i="2"/>
  <c r="BO132" i="2" s="1"/>
  <c r="BT132" i="2" s="1"/>
  <c r="BS67" i="2"/>
  <c r="BN76" i="2"/>
  <c r="BO76" i="2" s="1"/>
  <c r="BT76" i="2" s="1"/>
  <c r="BN291" i="2"/>
  <c r="BO291" i="2" s="1"/>
  <c r="BT291" i="2" s="1"/>
  <c r="BN265" i="2"/>
  <c r="BO265" i="2" s="1"/>
  <c r="BT265" i="2" s="1"/>
  <c r="BN257" i="2"/>
  <c r="BO257" i="2" s="1"/>
  <c r="BT257" i="2" s="1"/>
  <c r="BN453" i="2"/>
  <c r="BO453" i="2" s="1"/>
  <c r="BT453" i="2" s="1"/>
  <c r="BN54" i="2"/>
  <c r="BO54" i="2" s="1"/>
  <c r="BT54" i="2" s="1"/>
  <c r="U18" i="6"/>
  <c r="V18" i="6" s="1"/>
  <c r="Y18" i="6"/>
  <c r="AN18" i="6" s="1"/>
  <c r="D20" i="6"/>
  <c r="I20" i="6"/>
  <c r="C20" i="6"/>
  <c r="R20" i="6" s="1"/>
  <c r="B20" i="6"/>
  <c r="A21" i="6"/>
  <c r="BN86" i="2"/>
  <c r="BO86" i="2" s="1"/>
  <c r="BT86" i="2" s="1"/>
  <c r="F20" i="6"/>
  <c r="AD61" i="6"/>
  <c r="AI61" i="6" s="1"/>
  <c r="T61" i="6"/>
  <c r="Z61" i="6" s="1"/>
  <c r="AE96" i="6"/>
  <c r="AH96" i="6"/>
  <c r="C27" i="6"/>
  <c r="R27" i="6" s="1"/>
  <c r="I27" i="6"/>
  <c r="E27" i="6"/>
  <c r="A28" i="6"/>
  <c r="H27" i="6"/>
  <c r="F27" i="6"/>
  <c r="D27" i="6"/>
  <c r="B27" i="6"/>
  <c r="G27" i="6"/>
  <c r="A42" i="6"/>
  <c r="E41" i="6"/>
  <c r="C41" i="6"/>
  <c r="R41" i="6" s="1"/>
  <c r="B41" i="6"/>
  <c r="D41" i="6"/>
  <c r="AI151" i="6"/>
  <c r="BQ57" i="2"/>
  <c r="BQ81" i="2"/>
  <c r="BM61" i="2"/>
  <c r="G20" i="6"/>
  <c r="H20" i="6"/>
  <c r="F41" i="6"/>
  <c r="I41" i="6"/>
  <c r="A63" i="6"/>
  <c r="C62" i="6"/>
  <c r="R62" i="6" s="1"/>
  <c r="B62" i="6"/>
  <c r="D62" i="6"/>
  <c r="AH18" i="6"/>
  <c r="AE18" i="6"/>
  <c r="A120" i="6"/>
  <c r="F119" i="6"/>
  <c r="I119" i="6"/>
  <c r="E119" i="6"/>
  <c r="H119" i="6"/>
  <c r="D119" i="6"/>
  <c r="B119" i="6"/>
  <c r="G119" i="6"/>
  <c r="C119" i="6"/>
  <c r="R119" i="6" s="1"/>
  <c r="T26" i="6"/>
  <c r="AD26" i="6"/>
  <c r="BN287" i="2"/>
  <c r="BO287" i="2" s="1"/>
  <c r="BT287" i="2" s="1"/>
  <c r="E20" i="6"/>
  <c r="H41" i="6"/>
  <c r="G41" i="6"/>
  <c r="AD40" i="6"/>
  <c r="T40" i="6"/>
  <c r="T118" i="6"/>
  <c r="AD118" i="6"/>
  <c r="C112" i="6"/>
  <c r="R112" i="6" s="1"/>
  <c r="I112" i="6"/>
  <c r="F112" i="6"/>
  <c r="G112" i="6"/>
  <c r="H112" i="6"/>
  <c r="E112" i="6"/>
  <c r="B112" i="6"/>
  <c r="D112" i="6"/>
  <c r="A113" i="6"/>
  <c r="T111" i="6"/>
  <c r="AD111" i="6"/>
  <c r="BN17" i="2"/>
  <c r="BO17" i="2" s="1"/>
  <c r="BS57" i="2"/>
  <c r="BN68" i="2"/>
  <c r="BO68" i="2" s="1"/>
  <c r="BT68" i="2" s="1"/>
  <c r="BN271" i="2"/>
  <c r="BO271" i="2" s="1"/>
  <c r="BT271" i="2" s="1"/>
  <c r="BM87" i="2"/>
  <c r="BN536" i="2"/>
  <c r="BO536" i="2" s="1"/>
  <c r="BN120" i="2"/>
  <c r="BO120" i="2" s="1"/>
  <c r="BT120" i="2" s="1"/>
  <c r="BQ61" i="2"/>
  <c r="BS61" i="2"/>
  <c r="BN384" i="2"/>
  <c r="BO384" i="2" s="1"/>
  <c r="BS45" i="2"/>
  <c r="BN307" i="2"/>
  <c r="BO307" i="2" s="1"/>
  <c r="BT307" i="2" s="1"/>
  <c r="BN315" i="2"/>
  <c r="BO315" i="2" s="1"/>
  <c r="BT315" i="2" s="1"/>
  <c r="BO319" i="2"/>
  <c r="BT319" i="2" s="1"/>
  <c r="BN80" i="2"/>
  <c r="BO80" i="2" s="1"/>
  <c r="BT80" i="2" s="1"/>
  <c r="BN46" i="2"/>
  <c r="BO46" i="2" s="1"/>
  <c r="BT46" i="2" s="1"/>
  <c r="BN171" i="2"/>
  <c r="BO171" i="2" s="1"/>
  <c r="BQ45" i="2"/>
  <c r="BN108" i="2"/>
  <c r="BO108" i="2" s="1"/>
  <c r="BT108" i="2" s="1"/>
  <c r="BN277" i="2"/>
  <c r="BO277" i="2" s="1"/>
  <c r="BT277" i="2" s="1"/>
  <c r="BN313" i="2"/>
  <c r="BO313" i="2" s="1"/>
  <c r="BT313" i="2" s="1"/>
  <c r="BN1506" i="2"/>
  <c r="BO1506" i="2" s="1"/>
  <c r="BT1506" i="2" s="1"/>
  <c r="BN60" i="2"/>
  <c r="BO60" i="2" s="1"/>
  <c r="BT60" i="2" s="1"/>
  <c r="BN90" i="2"/>
  <c r="BO90" i="2" s="1"/>
  <c r="BT90" i="2" s="1"/>
  <c r="BN305" i="2"/>
  <c r="BO305" i="2" s="1"/>
  <c r="BT305" i="2" s="1"/>
  <c r="BN295" i="2"/>
  <c r="BO295" i="2" s="1"/>
  <c r="BT295" i="2" s="1"/>
  <c r="BN293" i="2"/>
  <c r="BO293" i="2" s="1"/>
  <c r="BT293" i="2" s="1"/>
  <c r="BN252" i="2"/>
  <c r="BO252" i="2" s="1"/>
  <c r="BT252" i="2" s="1"/>
  <c r="BN224" i="2"/>
  <c r="BO224" i="2" s="1"/>
  <c r="BT224" i="2" s="1"/>
  <c r="BM55" i="2"/>
  <c r="BN50" i="2"/>
  <c r="BO50" i="2" s="1"/>
  <c r="BT50" i="2" s="1"/>
  <c r="BM49" i="2"/>
  <c r="Z94" i="6"/>
  <c r="BM45" i="2"/>
  <c r="BN345" i="2"/>
  <c r="BO345" i="2" s="1"/>
  <c r="BT345" i="2" s="1"/>
  <c r="BN1383" i="2"/>
  <c r="BO1383" i="2" s="1"/>
  <c r="BN130" i="2"/>
  <c r="BO130" i="2" s="1"/>
  <c r="BT130" i="2" s="1"/>
  <c r="Z59" i="6"/>
  <c r="AI59" i="6"/>
  <c r="AI96" i="6"/>
  <c r="BM47" i="2"/>
  <c r="BS87" i="2"/>
  <c r="BS47" i="2"/>
  <c r="BQ47" i="2"/>
  <c r="BN1511" i="2"/>
  <c r="BO1511" i="2" s="1"/>
  <c r="AI60" i="6"/>
  <c r="Z60" i="6"/>
  <c r="AI150" i="6"/>
  <c r="Z150" i="6"/>
  <c r="BQ55" i="2"/>
  <c r="BS55" i="2"/>
  <c r="BN100" i="2"/>
  <c r="BO100" i="2" s="1"/>
  <c r="BT100" i="2" s="1"/>
  <c r="BN285" i="2"/>
  <c r="BO285" i="2" s="1"/>
  <c r="BT285" i="2" s="1"/>
  <c r="BN104" i="2"/>
  <c r="BO104" i="2" s="1"/>
  <c r="BT104" i="2" s="1"/>
  <c r="AI10" i="6"/>
  <c r="Z10" i="6"/>
  <c r="AI95" i="6"/>
  <c r="BN123" i="2"/>
  <c r="BO123" i="2" s="1"/>
  <c r="BQ87" i="2"/>
  <c r="BN125" i="2"/>
  <c r="BO125" i="2" s="1"/>
  <c r="BN74" i="2"/>
  <c r="BO74" i="2" s="1"/>
  <c r="BT74" i="2" s="1"/>
  <c r="BN106" i="2"/>
  <c r="BO106" i="2" s="1"/>
  <c r="BT106" i="2" s="1"/>
  <c r="BN66" i="2"/>
  <c r="BO66" i="2" s="1"/>
  <c r="BT66" i="2" s="1"/>
  <c r="BN70" i="2"/>
  <c r="BO70" i="2" s="1"/>
  <c r="BT70" i="2" s="1"/>
  <c r="BM71" i="2"/>
  <c r="BN325" i="2"/>
  <c r="BO325" i="2" s="1"/>
  <c r="BT325" i="2" s="1"/>
  <c r="BN259" i="2"/>
  <c r="BO259" i="2" s="1"/>
  <c r="BT259" i="2" s="1"/>
  <c r="BN1502" i="2"/>
  <c r="BO1502" i="2" s="1"/>
  <c r="BT1502" i="2" s="1"/>
  <c r="BN1512" i="2"/>
  <c r="BO1512" i="2" s="1"/>
  <c r="BT1512" i="2" s="1"/>
  <c r="BN339" i="2"/>
  <c r="BO339" i="2" s="1"/>
  <c r="BT339" i="2" s="1"/>
  <c r="BN102" i="2"/>
  <c r="BO102" i="2" s="1"/>
  <c r="BT102" i="2" s="1"/>
  <c r="BN343" i="2"/>
  <c r="BO343" i="2" s="1"/>
  <c r="BT343" i="2" s="1"/>
  <c r="AI17" i="6"/>
  <c r="Z17" i="6"/>
  <c r="BN317" i="2"/>
  <c r="BO317" i="2" s="1"/>
  <c r="BT317" i="2" s="1"/>
  <c r="BN82" i="2"/>
  <c r="BO82" i="2" s="1"/>
  <c r="BT82" i="2" s="1"/>
  <c r="Z3" i="6"/>
  <c r="AI3" i="6"/>
  <c r="Z18" i="6"/>
  <c r="AI18" i="6"/>
  <c r="BN269" i="2"/>
  <c r="BO269" i="2" s="1"/>
  <c r="BT269" i="2" s="1"/>
  <c r="BN1294" i="2"/>
  <c r="BO1294" i="2" s="1"/>
  <c r="BN301" i="2"/>
  <c r="BO301" i="2" s="1"/>
  <c r="BT301" i="2" s="1"/>
  <c r="BN281" i="2"/>
  <c r="BO281" i="2" s="1"/>
  <c r="BT281" i="2" s="1"/>
  <c r="BN1408" i="2"/>
  <c r="BO1408" i="2" s="1"/>
  <c r="BN5" i="2"/>
  <c r="BO5" i="2" s="1"/>
  <c r="BN309" i="2"/>
  <c r="BO309" i="2" s="1"/>
  <c r="BT309" i="2" s="1"/>
  <c r="BN275" i="2"/>
  <c r="BO275" i="2" s="1"/>
  <c r="BT275" i="2" s="1"/>
  <c r="BN323" i="2"/>
  <c r="BO323" i="2" s="1"/>
  <c r="BT323" i="2" s="1"/>
  <c r="BN273" i="2"/>
  <c r="BO273" i="2" s="1"/>
  <c r="BT273" i="2" s="1"/>
  <c r="BN96" i="2"/>
  <c r="BO96" i="2" s="1"/>
  <c r="BT96" i="2" s="1"/>
  <c r="BN1516" i="2"/>
  <c r="BO1516" i="2" s="1"/>
  <c r="BT1516" i="2" s="1"/>
  <c r="BN1504" i="2"/>
  <c r="BO1504" i="2" s="1"/>
  <c r="BT1504" i="2" s="1"/>
  <c r="BN263" i="2"/>
  <c r="BO263" i="2" s="1"/>
  <c r="BT263" i="2" s="1"/>
  <c r="AE173" i="6"/>
  <c r="AI173" i="6"/>
  <c r="AH173" i="6"/>
  <c r="AN173" i="6" s="1"/>
  <c r="AH137" i="6"/>
  <c r="AE137" i="6"/>
  <c r="AI137" i="6"/>
  <c r="U186" i="6"/>
  <c r="V186" i="6" s="1"/>
  <c r="Y186" i="6"/>
  <c r="AN186" i="6" s="1"/>
  <c r="Z186" i="6"/>
  <c r="BM1503" i="2"/>
  <c r="BJ1503" i="2"/>
  <c r="C34" i="6"/>
  <c r="R34" i="6" s="1"/>
  <c r="D34" i="6"/>
  <c r="A35" i="6"/>
  <c r="I34" i="6"/>
  <c r="B34" i="6"/>
  <c r="H34" i="6"/>
  <c r="G34" i="6"/>
  <c r="F34" i="6"/>
  <c r="E34" i="6"/>
  <c r="A105" i="6"/>
  <c r="D104" i="6"/>
  <c r="C104" i="6"/>
  <c r="R104" i="6" s="1"/>
  <c r="E104" i="6"/>
  <c r="F104" i="6"/>
  <c r="I104" i="6"/>
  <c r="B104" i="6"/>
  <c r="G104" i="6"/>
  <c r="H104" i="6"/>
  <c r="AE90" i="6"/>
  <c r="AH90" i="6"/>
  <c r="AI90" i="6"/>
  <c r="U144" i="6"/>
  <c r="V144" i="6" s="1"/>
  <c r="Y144" i="6"/>
  <c r="AN144" i="6" s="1"/>
  <c r="Z144" i="6"/>
  <c r="U68" i="6"/>
  <c r="V68" i="6" s="1"/>
  <c r="Y68" i="6"/>
  <c r="AN68" i="6" s="1"/>
  <c r="Z68" i="6"/>
  <c r="Z179" i="6"/>
  <c r="Y179" i="6"/>
  <c r="AN179" i="6" s="1"/>
  <c r="U179" i="6"/>
  <c r="V179" i="6" s="1"/>
  <c r="T12" i="6"/>
  <c r="AD12" i="6"/>
  <c r="Y137" i="6"/>
  <c r="AN137" i="6" s="1"/>
  <c r="U137" i="6"/>
  <c r="V137" i="6" s="1"/>
  <c r="Z137" i="6"/>
  <c r="T124" i="6"/>
  <c r="AD124" i="6"/>
  <c r="BN52" i="2"/>
  <c r="BO52" i="2" s="1"/>
  <c r="BT52" i="2" s="1"/>
  <c r="BN84" i="2"/>
  <c r="BO84" i="2" s="1"/>
  <c r="BT84" i="2" s="1"/>
  <c r="BN279" i="2"/>
  <c r="BO279" i="2" s="1"/>
  <c r="BT279" i="2" s="1"/>
  <c r="BN427" i="2"/>
  <c r="BO427" i="2" s="1"/>
  <c r="BT427" i="2" s="1"/>
  <c r="T84" i="6"/>
  <c r="AD84" i="6"/>
  <c r="A7" i="6"/>
  <c r="D6" i="6"/>
  <c r="C6" i="6"/>
  <c r="R6" i="6" s="1"/>
  <c r="F6" i="6"/>
  <c r="I6" i="6"/>
  <c r="H6" i="6"/>
  <c r="E6" i="6"/>
  <c r="B6" i="6"/>
  <c r="G6" i="6"/>
  <c r="C139" i="6"/>
  <c r="R139" i="6" s="1"/>
  <c r="D139" i="6"/>
  <c r="A140" i="6"/>
  <c r="E139" i="6"/>
  <c r="B139" i="6"/>
  <c r="I139" i="6"/>
  <c r="G139" i="6"/>
  <c r="F139" i="6"/>
  <c r="H139" i="6"/>
  <c r="C188" i="6"/>
  <c r="R188" i="6" s="1"/>
  <c r="H188" i="6"/>
  <c r="I188" i="6"/>
  <c r="F188" i="6"/>
  <c r="B188" i="6"/>
  <c r="A189" i="6"/>
  <c r="G188" i="6"/>
  <c r="D188" i="6"/>
  <c r="E188" i="6"/>
  <c r="U75" i="6"/>
  <c r="V75" i="6" s="1"/>
  <c r="Z75" i="6"/>
  <c r="Y75" i="6"/>
  <c r="AN75" i="6" s="1"/>
  <c r="U89" i="6"/>
  <c r="V89" i="6" s="1"/>
  <c r="Z89" i="6"/>
  <c r="Y89" i="6"/>
  <c r="AN89" i="6" s="1"/>
  <c r="AD33" i="6"/>
  <c r="T33" i="6"/>
  <c r="T180" i="6"/>
  <c r="AD180" i="6"/>
  <c r="Y46" i="6"/>
  <c r="AN46" i="6" s="1"/>
  <c r="U46" i="6"/>
  <c r="V46" i="6" s="1"/>
  <c r="Z46" i="6"/>
  <c r="BS1501" i="2"/>
  <c r="BS1441" i="2"/>
  <c r="BQ1501" i="2"/>
  <c r="BQ1441" i="2"/>
  <c r="BQ49" i="2"/>
  <c r="BS49" i="2"/>
  <c r="BN321" i="2"/>
  <c r="BO321" i="2" s="1"/>
  <c r="BT321" i="2" s="1"/>
  <c r="BN112" i="2"/>
  <c r="BO112" i="2" s="1"/>
  <c r="BT112" i="2" s="1"/>
  <c r="BN261" i="2"/>
  <c r="BO261" i="2" s="1"/>
  <c r="BT261" i="2" s="1"/>
  <c r="Z90" i="6"/>
  <c r="U90" i="6"/>
  <c r="V90" i="6" s="1"/>
  <c r="Y90" i="6"/>
  <c r="AN90" i="6" s="1"/>
  <c r="T160" i="6"/>
  <c r="AD160" i="6"/>
  <c r="AH193" i="6"/>
  <c r="AE193" i="6"/>
  <c r="AI193" i="6"/>
  <c r="T194" i="6"/>
  <c r="AD194" i="6"/>
  <c r="AI158" i="6"/>
  <c r="AE158" i="6"/>
  <c r="AH158" i="6"/>
  <c r="BN289" i="2"/>
  <c r="BO289" i="2" s="1"/>
  <c r="BT289" i="2" s="1"/>
  <c r="BN283" i="2"/>
  <c r="BO283" i="2" s="1"/>
  <c r="BT283" i="2" s="1"/>
  <c r="BN341" i="2"/>
  <c r="BO341" i="2" s="1"/>
  <c r="BT341" i="2" s="1"/>
  <c r="AE74" i="6"/>
  <c r="AH74" i="6"/>
  <c r="AI74" i="6"/>
  <c r="AE89" i="6"/>
  <c r="AI89" i="6"/>
  <c r="AH89" i="6"/>
  <c r="BN311" i="2"/>
  <c r="BO311" i="2" s="1"/>
  <c r="BT311" i="2" s="1"/>
  <c r="C161" i="6"/>
  <c r="R161" i="6" s="1"/>
  <c r="D161" i="6"/>
  <c r="A162" i="6"/>
  <c r="H161" i="6"/>
  <c r="G161" i="6"/>
  <c r="B161" i="6"/>
  <c r="I161" i="6"/>
  <c r="F161" i="6"/>
  <c r="E161" i="6"/>
  <c r="C55" i="6"/>
  <c r="R55" i="6" s="1"/>
  <c r="A56" i="6"/>
  <c r="D55" i="6"/>
  <c r="B55" i="6"/>
  <c r="H55" i="6"/>
  <c r="F55" i="6"/>
  <c r="G55" i="6"/>
  <c r="E55" i="6"/>
  <c r="I55" i="6"/>
  <c r="AH32" i="6"/>
  <c r="AE32" i="6"/>
  <c r="AI32" i="6"/>
  <c r="AD145" i="6"/>
  <c r="T145" i="6"/>
  <c r="C146" i="6"/>
  <c r="R146" i="6" s="1"/>
  <c r="D146" i="6"/>
  <c r="A147" i="6"/>
  <c r="H146" i="6"/>
  <c r="I146" i="6"/>
  <c r="G146" i="6"/>
  <c r="B146" i="6"/>
  <c r="F146" i="6"/>
  <c r="E146" i="6"/>
  <c r="C77" i="6"/>
  <c r="R77" i="6" s="1"/>
  <c r="D77" i="6"/>
  <c r="A78" i="6"/>
  <c r="E77" i="6"/>
  <c r="F77" i="6"/>
  <c r="B77" i="6"/>
  <c r="G77" i="6"/>
  <c r="H77" i="6"/>
  <c r="I77" i="6"/>
  <c r="AE4" i="6"/>
  <c r="AH4" i="6"/>
  <c r="AI4" i="6"/>
  <c r="BN44" i="2"/>
  <c r="BO44" i="2" s="1"/>
  <c r="BT44" i="2" s="1"/>
  <c r="BN56" i="2"/>
  <c r="BO56" i="2" s="1"/>
  <c r="BT56" i="2" s="1"/>
  <c r="BN267" i="2"/>
  <c r="BO267" i="2" s="1"/>
  <c r="BT267" i="2" s="1"/>
  <c r="BN254" i="2"/>
  <c r="BO254" i="2" s="1"/>
  <c r="BT254" i="2" s="1"/>
  <c r="BN297" i="2"/>
  <c r="BO297" i="2" s="1"/>
  <c r="BT297" i="2" s="1"/>
  <c r="BN1404" i="2"/>
  <c r="BO1404" i="2" s="1"/>
  <c r="C85" i="6"/>
  <c r="R85" i="6" s="1"/>
  <c r="B85" i="6"/>
  <c r="D85" i="6"/>
  <c r="E85" i="6"/>
  <c r="F85" i="6"/>
  <c r="H85" i="6"/>
  <c r="G85" i="6"/>
  <c r="I85" i="6"/>
  <c r="AD5" i="6"/>
  <c r="T5" i="6"/>
  <c r="A50" i="6"/>
  <c r="D49" i="6"/>
  <c r="B49" i="6"/>
  <c r="I49" i="6"/>
  <c r="F49" i="6"/>
  <c r="G49" i="6"/>
  <c r="E49" i="6"/>
  <c r="C49" i="6"/>
  <c r="R49" i="6" s="1"/>
  <c r="H49" i="6"/>
  <c r="BN250" i="2"/>
  <c r="BO250" i="2" s="1"/>
  <c r="BT250" i="2" s="1"/>
  <c r="BN128" i="2"/>
  <c r="BO128" i="2" s="1"/>
  <c r="BT128" i="2" s="1"/>
  <c r="D92" i="6"/>
  <c r="C92" i="6"/>
  <c r="R92" i="6" s="1"/>
  <c r="B92" i="6"/>
  <c r="H92" i="6"/>
  <c r="I92" i="6"/>
  <c r="F92" i="6"/>
  <c r="G92" i="6"/>
  <c r="E92" i="6"/>
  <c r="AE11" i="6"/>
  <c r="AH11" i="6"/>
  <c r="AI11" i="6"/>
  <c r="BN25" i="2"/>
  <c r="BO25" i="2" s="1"/>
  <c r="AD103" i="6"/>
  <c r="T103" i="6"/>
  <c r="A182" i="6"/>
  <c r="G181" i="6"/>
  <c r="C181" i="6"/>
  <c r="R181" i="6" s="1"/>
  <c r="F181" i="6"/>
  <c r="B181" i="6"/>
  <c r="E181" i="6"/>
  <c r="D181" i="6"/>
  <c r="I181" i="6"/>
  <c r="H181" i="6"/>
  <c r="BN1500" i="2"/>
  <c r="BO1500" i="2" s="1"/>
  <c r="BT1500" i="2" s="1"/>
  <c r="BN48" i="2"/>
  <c r="BO48" i="2" s="1"/>
  <c r="BT48" i="2" s="1"/>
  <c r="Y193" i="6"/>
  <c r="AN193" i="6" s="1"/>
  <c r="Z193" i="6"/>
  <c r="U193" i="6"/>
  <c r="V193" i="6" s="1"/>
  <c r="F195" i="6"/>
  <c r="G195" i="6"/>
  <c r="D195" i="6"/>
  <c r="C195" i="6"/>
  <c r="R195" i="6" s="1"/>
  <c r="H195" i="6"/>
  <c r="A196" i="6"/>
  <c r="I195" i="6"/>
  <c r="E195" i="6"/>
  <c r="B195" i="6"/>
  <c r="Y158" i="6"/>
  <c r="AN158" i="6" s="1"/>
  <c r="U158" i="6"/>
  <c r="V158" i="6" s="1"/>
  <c r="Z158" i="6"/>
  <c r="BN1514" i="2"/>
  <c r="BO1514" i="2" s="1"/>
  <c r="BT1514" i="2" s="1"/>
  <c r="BN94" i="2"/>
  <c r="BO94" i="2" s="1"/>
  <c r="BT94" i="2" s="1"/>
  <c r="BN126" i="2"/>
  <c r="BO126" i="2" s="1"/>
  <c r="BT126" i="2" s="1"/>
  <c r="C175" i="6"/>
  <c r="R175" i="6" s="1"/>
  <c r="A176" i="6"/>
  <c r="D175" i="6"/>
  <c r="I175" i="6"/>
  <c r="G175" i="6"/>
  <c r="H175" i="6"/>
  <c r="E175" i="6"/>
  <c r="B175" i="6"/>
  <c r="F175" i="6"/>
  <c r="T187" i="6"/>
  <c r="AD187" i="6"/>
  <c r="AH159" i="6"/>
  <c r="AE159" i="6"/>
  <c r="AI159" i="6"/>
  <c r="AH46" i="6"/>
  <c r="AE46" i="6"/>
  <c r="AI46" i="6"/>
  <c r="AD54" i="6"/>
  <c r="T54" i="6"/>
  <c r="D13" i="6"/>
  <c r="A14" i="6"/>
  <c r="C13" i="6"/>
  <c r="R13" i="6" s="1"/>
  <c r="H13" i="6"/>
  <c r="B13" i="6"/>
  <c r="F13" i="6"/>
  <c r="E13" i="6"/>
  <c r="I13" i="6"/>
  <c r="G13" i="6"/>
  <c r="Y173" i="6"/>
  <c r="Z173" i="6"/>
  <c r="U173" i="6"/>
  <c r="V173" i="6" s="1"/>
  <c r="BN13" i="2"/>
  <c r="BO13" i="2" s="1"/>
  <c r="U4" i="6"/>
  <c r="V4" i="6" s="1"/>
  <c r="Y4" i="6"/>
  <c r="Z4" i="6"/>
  <c r="AE186" i="6"/>
  <c r="AH186" i="6"/>
  <c r="AI186" i="6"/>
  <c r="A126" i="6"/>
  <c r="C125" i="6"/>
  <c r="R125" i="6" s="1"/>
  <c r="D125" i="6"/>
  <c r="G125" i="6"/>
  <c r="B125" i="6"/>
  <c r="F125" i="6"/>
  <c r="E125" i="6"/>
  <c r="H125" i="6"/>
  <c r="I125" i="6"/>
  <c r="BN1510" i="2"/>
  <c r="BO1510" i="2" s="1"/>
  <c r="BT1510" i="2" s="1"/>
  <c r="BN88" i="2"/>
  <c r="BO88" i="2" s="1"/>
  <c r="BT88" i="2" s="1"/>
  <c r="BN116" i="2"/>
  <c r="BO116" i="2" s="1"/>
  <c r="BT116" i="2" s="1"/>
  <c r="BN64" i="2"/>
  <c r="BO64" i="2" s="1"/>
  <c r="BT64" i="2" s="1"/>
  <c r="AD174" i="6"/>
  <c r="T174" i="6"/>
  <c r="U74" i="6"/>
  <c r="V74" i="6" s="1"/>
  <c r="Y74" i="6"/>
  <c r="AN74" i="6" s="1"/>
  <c r="Z74" i="6"/>
  <c r="AD138" i="6"/>
  <c r="T138" i="6"/>
  <c r="BN1508" i="2"/>
  <c r="BO1508" i="2" s="1"/>
  <c r="BT1508" i="2" s="1"/>
  <c r="BN92" i="2"/>
  <c r="BO92" i="2" s="1"/>
  <c r="BT92" i="2" s="1"/>
  <c r="T91" i="6"/>
  <c r="AD91" i="6"/>
  <c r="U11" i="6"/>
  <c r="V11" i="6" s="1"/>
  <c r="Z11" i="6"/>
  <c r="Y11" i="6"/>
  <c r="AN11" i="6" s="1"/>
  <c r="U159" i="6"/>
  <c r="V159" i="6" s="1"/>
  <c r="Z159" i="6"/>
  <c r="Y159" i="6"/>
  <c r="AN159" i="6" s="1"/>
  <c r="Y19" i="6"/>
  <c r="AN19" i="6" s="1"/>
  <c r="U19" i="6"/>
  <c r="V19" i="6" s="1"/>
  <c r="Z19" i="6"/>
  <c r="BS1431" i="2"/>
  <c r="BQ1503" i="2"/>
  <c r="BS1503" i="2"/>
  <c r="BQ1431" i="2"/>
  <c r="BN1505" i="2"/>
  <c r="BO1505" i="2" s="1"/>
  <c r="BN98" i="2"/>
  <c r="BO98" i="2" s="1"/>
  <c r="BT98" i="2" s="1"/>
  <c r="U11" i="5"/>
  <c r="V10" i="5"/>
  <c r="AE144" i="6"/>
  <c r="AI144" i="6"/>
  <c r="AH144" i="6"/>
  <c r="U32" i="6"/>
  <c r="V32" i="6" s="1"/>
  <c r="Y32" i="6"/>
  <c r="AN32" i="6" s="1"/>
  <c r="Z32" i="6"/>
  <c r="AH179" i="6"/>
  <c r="AE179" i="6"/>
  <c r="AI179" i="6"/>
  <c r="BN425" i="2"/>
  <c r="BO425" i="2" s="1"/>
  <c r="BT425" i="2" s="1"/>
  <c r="BN114" i="2"/>
  <c r="BO114" i="2" s="1"/>
  <c r="BT114" i="2" s="1"/>
  <c r="T48" i="6" l="1"/>
  <c r="Y48" i="6" s="1"/>
  <c r="AN48" i="6" s="1"/>
  <c r="H133" i="6"/>
  <c r="G154" i="6"/>
  <c r="D168" i="6"/>
  <c r="H168" i="6"/>
  <c r="H154" i="6"/>
  <c r="I154" i="6"/>
  <c r="C154" i="6"/>
  <c r="R154" i="6" s="1"/>
  <c r="AD154" i="6" s="1"/>
  <c r="E154" i="6"/>
  <c r="BN1378" i="2"/>
  <c r="BO1378" i="2" s="1"/>
  <c r="I70" i="6"/>
  <c r="E70" i="6"/>
  <c r="F154" i="6"/>
  <c r="F70" i="6"/>
  <c r="I168" i="6"/>
  <c r="A169" i="6"/>
  <c r="E169" i="6" s="1"/>
  <c r="C168" i="6"/>
  <c r="R168" i="6" s="1"/>
  <c r="T168" i="6" s="1"/>
  <c r="C70" i="6"/>
  <c r="R70" i="6" s="1"/>
  <c r="AD70" i="6" s="1"/>
  <c r="D154" i="6"/>
  <c r="A71" i="6"/>
  <c r="F71" i="6" s="1"/>
  <c r="B168" i="6"/>
  <c r="G70" i="6"/>
  <c r="G168" i="6"/>
  <c r="B154" i="6"/>
  <c r="E168" i="6"/>
  <c r="AH19" i="6"/>
  <c r="B70" i="6"/>
  <c r="H70" i="6"/>
  <c r="AE19" i="6"/>
  <c r="AI75" i="6"/>
  <c r="AD167" i="6"/>
  <c r="AE167" i="6" s="1"/>
  <c r="AH75" i="6"/>
  <c r="T69" i="6"/>
  <c r="Y69" i="6" s="1"/>
  <c r="AN69" i="6" s="1"/>
  <c r="A134" i="6"/>
  <c r="H134" i="6" s="1"/>
  <c r="D133" i="6"/>
  <c r="C133" i="6"/>
  <c r="R133" i="6" s="1"/>
  <c r="AD133" i="6" s="1"/>
  <c r="G133" i="6"/>
  <c r="B133" i="6"/>
  <c r="F133" i="6"/>
  <c r="E133" i="6"/>
  <c r="BN260" i="2"/>
  <c r="BO260" i="2" s="1"/>
  <c r="AI68" i="6"/>
  <c r="AH68" i="6"/>
  <c r="T76" i="6"/>
  <c r="Y76" i="6" s="1"/>
  <c r="AN76" i="6" s="1"/>
  <c r="AD132" i="6"/>
  <c r="T132" i="6"/>
  <c r="T153" i="6"/>
  <c r="U153" i="6" s="1"/>
  <c r="V153" i="6" s="1"/>
  <c r="Y96" i="6"/>
  <c r="AN96" i="6" s="1"/>
  <c r="BN253" i="2"/>
  <c r="BO253" i="2" s="1"/>
  <c r="BN288" i="2"/>
  <c r="BO288" i="2" s="1"/>
  <c r="Z96" i="6"/>
  <c r="BN63" i="2"/>
  <c r="BO63" i="2" s="1"/>
  <c r="BN426" i="2"/>
  <c r="BO426" i="2" s="1"/>
  <c r="BN292" i="2"/>
  <c r="BO292" i="2" s="1"/>
  <c r="BN284" i="2"/>
  <c r="BO284" i="2" s="1"/>
  <c r="BN1360" i="2"/>
  <c r="BO1360" i="2" s="1"/>
  <c r="BN93" i="2"/>
  <c r="BO93" i="2" s="1"/>
  <c r="BN310" i="2"/>
  <c r="BO310" i="2" s="1"/>
  <c r="BN89" i="2"/>
  <c r="BO89" i="2" s="1"/>
  <c r="BN308" i="2"/>
  <c r="BO308" i="2" s="1"/>
  <c r="BN322" i="2"/>
  <c r="BO322" i="2" s="1"/>
  <c r="BN1517" i="2"/>
  <c r="BO1517" i="2" s="1"/>
  <c r="BN324" i="2"/>
  <c r="BO324" i="2" s="1"/>
  <c r="BN1358" i="2"/>
  <c r="BO1358" i="2" s="1"/>
  <c r="BN268" i="2"/>
  <c r="BO268" i="2" s="1"/>
  <c r="BN280" i="2"/>
  <c r="BO280" i="2" s="1"/>
  <c r="BO296" i="2"/>
  <c r="BN346" i="2"/>
  <c r="BO346" i="2" s="1"/>
  <c r="BN75" i="2"/>
  <c r="BO75" i="2" s="1"/>
  <c r="BN113" i="2"/>
  <c r="BO113" i="2" s="1"/>
  <c r="BN251" i="2"/>
  <c r="BO251" i="2" s="1"/>
  <c r="BN53" i="2"/>
  <c r="BO53" i="2" s="1"/>
  <c r="BO304" i="2"/>
  <c r="BN344" i="2"/>
  <c r="BO344" i="2" s="1"/>
  <c r="BN69" i="2"/>
  <c r="BO69" i="2" s="1"/>
  <c r="BN300" i="2"/>
  <c r="BO300" i="2" s="1"/>
  <c r="BN294" i="2"/>
  <c r="BO294" i="2" s="1"/>
  <c r="BN129" i="2"/>
  <c r="BO129" i="2" s="1"/>
  <c r="BN131" i="2"/>
  <c r="BO131" i="2" s="1"/>
  <c r="BN133" i="2"/>
  <c r="BO133" i="2" s="1"/>
  <c r="BN270" i="2"/>
  <c r="BO270" i="2" s="1"/>
  <c r="BO109" i="2"/>
  <c r="BN117" i="2"/>
  <c r="BO117" i="2" s="1"/>
  <c r="BN340" i="2"/>
  <c r="BO340" i="2" s="1"/>
  <c r="BN115" i="2"/>
  <c r="BO115" i="2" s="1"/>
  <c r="BN326" i="2"/>
  <c r="BO326" i="2" s="1"/>
  <c r="BN282" i="2"/>
  <c r="BO282" i="2" s="1"/>
  <c r="BN97" i="2"/>
  <c r="BO97" i="2" s="1"/>
  <c r="BN290" i="2"/>
  <c r="BO290" i="2" s="1"/>
  <c r="BN225" i="2"/>
  <c r="BO225" i="2" s="1"/>
  <c r="BN65" i="2"/>
  <c r="BO65" i="2" s="1"/>
  <c r="BN77" i="2"/>
  <c r="BO77" i="2" s="1"/>
  <c r="BN306" i="2"/>
  <c r="BO306" i="2" s="1"/>
  <c r="BN278" i="2"/>
  <c r="BO278" i="2" s="1"/>
  <c r="BN79" i="2"/>
  <c r="BO79" i="2" s="1"/>
  <c r="BN73" i="2"/>
  <c r="BO73" i="2" s="1"/>
  <c r="BN342" i="2"/>
  <c r="BO342" i="2" s="1"/>
  <c r="BN91" i="2"/>
  <c r="BO91" i="2" s="1"/>
  <c r="BN71" i="2"/>
  <c r="BO71" i="2" s="1"/>
  <c r="BN272" i="2"/>
  <c r="BO272" i="2" s="1"/>
  <c r="BN428" i="2"/>
  <c r="BO428" i="2" s="1"/>
  <c r="BN312" i="2"/>
  <c r="BO312" i="2" s="1"/>
  <c r="BN330" i="2"/>
  <c r="BO330" i="2" s="1"/>
  <c r="BN121" i="2"/>
  <c r="BO121" i="2" s="1"/>
  <c r="BN334" i="2"/>
  <c r="BO334" i="2" s="1"/>
  <c r="BN286" i="2"/>
  <c r="BO286" i="2" s="1"/>
  <c r="BN111" i="2"/>
  <c r="BO111" i="2" s="1"/>
  <c r="BN101" i="2"/>
  <c r="BO101" i="2" s="1"/>
  <c r="BN262" i="2"/>
  <c r="BO262" i="2" s="1"/>
  <c r="BN107" i="2"/>
  <c r="BO107" i="2" s="1"/>
  <c r="BN1513" i="2"/>
  <c r="BO1513" i="2" s="1"/>
  <c r="BO276" i="2"/>
  <c r="BN264" i="2"/>
  <c r="BO264" i="2" s="1"/>
  <c r="BN266" i="2"/>
  <c r="BO266" i="2" s="1"/>
  <c r="BN274" i="2"/>
  <c r="BO274" i="2" s="1"/>
  <c r="BN258" i="2"/>
  <c r="BO258" i="2" s="1"/>
  <c r="BN255" i="2"/>
  <c r="BO255" i="2" s="1"/>
  <c r="BN99" i="2"/>
  <c r="BO99" i="2" s="1"/>
  <c r="BN318" i="2"/>
  <c r="BO318" i="2" s="1"/>
  <c r="BN67" i="2"/>
  <c r="BO67" i="2" s="1"/>
  <c r="BN314" i="2"/>
  <c r="BO314" i="2" s="1"/>
  <c r="BN105" i="2"/>
  <c r="BO105" i="2" s="1"/>
  <c r="BN95" i="2"/>
  <c r="BO95" i="2" s="1"/>
  <c r="BN302" i="2"/>
  <c r="BO302" i="2" s="1"/>
  <c r="BN316" i="2"/>
  <c r="BO316" i="2" s="1"/>
  <c r="BN103" i="2"/>
  <c r="BO103" i="2" s="1"/>
  <c r="BN127" i="2"/>
  <c r="BO127" i="2" s="1"/>
  <c r="BN454" i="2"/>
  <c r="BO454" i="2" s="1"/>
  <c r="BN298" i="2"/>
  <c r="BO298" i="2" s="1"/>
  <c r="BN1515" i="2"/>
  <c r="BO1515" i="2" s="1"/>
  <c r="BN85" i="2"/>
  <c r="BO85" i="2" s="1"/>
  <c r="BN83" i="2"/>
  <c r="BO83" i="2" s="1"/>
  <c r="BN328" i="2"/>
  <c r="BO328" i="2" s="1"/>
  <c r="BN81" i="2"/>
  <c r="BO81" i="2" s="1"/>
  <c r="BN1509" i="2"/>
  <c r="BO1509" i="2" s="1"/>
  <c r="AI47" i="6"/>
  <c r="AE47" i="6"/>
  <c r="AH47" i="6"/>
  <c r="U47" i="6"/>
  <c r="V47" i="6" s="1"/>
  <c r="Z47" i="6"/>
  <c r="Y47" i="6"/>
  <c r="AN47" i="6" s="1"/>
  <c r="U152" i="6"/>
  <c r="V152" i="6" s="1"/>
  <c r="Y152" i="6"/>
  <c r="AN152" i="6" s="1"/>
  <c r="B98" i="6"/>
  <c r="C98" i="6"/>
  <c r="R98" i="6" s="1"/>
  <c r="D98" i="6"/>
  <c r="A99" i="6"/>
  <c r="I98" i="6"/>
  <c r="G98" i="6"/>
  <c r="F98" i="6"/>
  <c r="H98" i="6"/>
  <c r="E98" i="6"/>
  <c r="AD97" i="6"/>
  <c r="T97" i="6"/>
  <c r="AE152" i="6"/>
  <c r="AH152" i="6"/>
  <c r="BN57" i="2"/>
  <c r="BO57" i="2" s="1"/>
  <c r="AD62" i="6"/>
  <c r="T62" i="6"/>
  <c r="H113" i="6"/>
  <c r="F113" i="6"/>
  <c r="I113" i="6"/>
  <c r="G113" i="6"/>
  <c r="C113" i="6"/>
  <c r="R113" i="6" s="1"/>
  <c r="B113" i="6"/>
  <c r="D113" i="6"/>
  <c r="E113" i="6"/>
  <c r="AD112" i="6"/>
  <c r="T112" i="6"/>
  <c r="AH40" i="6"/>
  <c r="AE40" i="6"/>
  <c r="AI40" i="6"/>
  <c r="Z26" i="6"/>
  <c r="U26" i="6"/>
  <c r="V26" i="6" s="1"/>
  <c r="Y26" i="6"/>
  <c r="A64" i="6"/>
  <c r="D63" i="6"/>
  <c r="C63" i="6"/>
  <c r="R63" i="6" s="1"/>
  <c r="B63" i="6"/>
  <c r="E63" i="6"/>
  <c r="H63" i="6"/>
  <c r="G63" i="6"/>
  <c r="F63" i="6"/>
  <c r="I63" i="6"/>
  <c r="E42" i="6"/>
  <c r="C42" i="6"/>
  <c r="R42" i="6" s="1"/>
  <c r="B42" i="6"/>
  <c r="A43" i="6"/>
  <c r="D42" i="6"/>
  <c r="I42" i="6"/>
  <c r="G42" i="6"/>
  <c r="H42" i="6"/>
  <c r="F42" i="6"/>
  <c r="U61" i="6"/>
  <c r="V61" i="6" s="1"/>
  <c r="Y61" i="6"/>
  <c r="AN61" i="6" s="1"/>
  <c r="A22" i="6"/>
  <c r="E21" i="6"/>
  <c r="H21" i="6"/>
  <c r="C21" i="6"/>
  <c r="R21" i="6" s="1"/>
  <c r="D21" i="6"/>
  <c r="I21" i="6"/>
  <c r="G21" i="6"/>
  <c r="B21" i="6"/>
  <c r="F21" i="6"/>
  <c r="U111" i="6"/>
  <c r="V111" i="6" s="1"/>
  <c r="Y111" i="6"/>
  <c r="AN111" i="6" s="1"/>
  <c r="Z40" i="6"/>
  <c r="Y40" i="6"/>
  <c r="AN40" i="6" s="1"/>
  <c r="U40" i="6"/>
  <c r="V40" i="6" s="1"/>
  <c r="AI26" i="6"/>
  <c r="AH26" i="6"/>
  <c r="AE26" i="6"/>
  <c r="AE118" i="6"/>
  <c r="AH118" i="6"/>
  <c r="AI118" i="6"/>
  <c r="Z111" i="6"/>
  <c r="T27" i="6"/>
  <c r="Z27" i="6" s="1"/>
  <c r="AD27" i="6"/>
  <c r="AE61" i="6"/>
  <c r="AH61" i="6"/>
  <c r="AE111" i="6"/>
  <c r="AH111" i="6"/>
  <c r="AI111" i="6"/>
  <c r="U118" i="6"/>
  <c r="V118" i="6" s="1"/>
  <c r="Y118" i="6"/>
  <c r="AN118" i="6" s="1"/>
  <c r="Z118" i="6"/>
  <c r="AD119" i="6"/>
  <c r="T119" i="6"/>
  <c r="D120" i="6"/>
  <c r="H120" i="6"/>
  <c r="F120" i="6"/>
  <c r="I120" i="6"/>
  <c r="E120" i="6"/>
  <c r="B120" i="6"/>
  <c r="G120" i="6"/>
  <c r="C120" i="6"/>
  <c r="R120" i="6" s="1"/>
  <c r="AD41" i="6"/>
  <c r="T41" i="6"/>
  <c r="H28" i="6"/>
  <c r="F28" i="6"/>
  <c r="E28" i="6"/>
  <c r="I28" i="6"/>
  <c r="G28" i="6"/>
  <c r="C28" i="6"/>
  <c r="R28" i="6" s="1"/>
  <c r="B28" i="6"/>
  <c r="A29" i="6"/>
  <c r="D28" i="6"/>
  <c r="AD20" i="6"/>
  <c r="T20" i="6"/>
  <c r="BN45" i="2"/>
  <c r="BO45" i="2" s="1"/>
  <c r="BN87" i="2"/>
  <c r="BO87" i="2" s="1"/>
  <c r="BN61" i="2"/>
  <c r="BO61" i="2" s="1"/>
  <c r="BN55" i="2"/>
  <c r="BO55" i="2" s="1"/>
  <c r="BN47" i="2"/>
  <c r="BO47" i="2" s="1"/>
  <c r="BN1503" i="2"/>
  <c r="BO1503" i="2" s="1"/>
  <c r="BN1501" i="2"/>
  <c r="BO1501" i="2" s="1"/>
  <c r="AD125" i="6"/>
  <c r="T125" i="6"/>
  <c r="C155" i="6"/>
  <c r="R155" i="6" s="1"/>
  <c r="D155" i="6"/>
  <c r="I155" i="6"/>
  <c r="F155" i="6"/>
  <c r="B155" i="6"/>
  <c r="E155" i="6"/>
  <c r="G155" i="6"/>
  <c r="H155" i="6"/>
  <c r="AI103" i="6"/>
  <c r="AE103" i="6"/>
  <c r="AH103" i="6"/>
  <c r="AD49" i="6"/>
  <c r="T49" i="6"/>
  <c r="Y5" i="6"/>
  <c r="U5" i="6"/>
  <c r="V5" i="6" s="1"/>
  <c r="Z5" i="6"/>
  <c r="T77" i="6"/>
  <c r="AD77" i="6"/>
  <c r="D56" i="6"/>
  <c r="C56" i="6"/>
  <c r="R56" i="6" s="1"/>
  <c r="E56" i="6"/>
  <c r="A57" i="6"/>
  <c r="H56" i="6"/>
  <c r="B56" i="6"/>
  <c r="I56" i="6"/>
  <c r="F56" i="6"/>
  <c r="G56" i="6"/>
  <c r="C162" i="6"/>
  <c r="R162" i="6" s="1"/>
  <c r="D162" i="6"/>
  <c r="I162" i="6"/>
  <c r="H162" i="6"/>
  <c r="F162" i="6"/>
  <c r="B162" i="6"/>
  <c r="E162" i="6"/>
  <c r="G162" i="6"/>
  <c r="AE69" i="6"/>
  <c r="AH69" i="6"/>
  <c r="AI69" i="6"/>
  <c r="U160" i="6"/>
  <c r="V160" i="6" s="1"/>
  <c r="Z160" i="6"/>
  <c r="Y160" i="6"/>
  <c r="AN160" i="6" s="1"/>
  <c r="Y33" i="6"/>
  <c r="AN33" i="6" s="1"/>
  <c r="Z33" i="6"/>
  <c r="U33" i="6"/>
  <c r="V33" i="6" s="1"/>
  <c r="AD6" i="6"/>
  <c r="T6" i="6"/>
  <c r="AH124" i="6"/>
  <c r="AE124" i="6"/>
  <c r="AI124" i="6"/>
  <c r="AD34" i="6"/>
  <c r="T34" i="6"/>
  <c r="AE187" i="6"/>
  <c r="AI187" i="6"/>
  <c r="AH187" i="6"/>
  <c r="D176" i="6"/>
  <c r="C176" i="6"/>
  <c r="R176" i="6" s="1"/>
  <c r="I176" i="6"/>
  <c r="E176" i="6"/>
  <c r="B176" i="6"/>
  <c r="H176" i="6"/>
  <c r="F176" i="6"/>
  <c r="G176" i="6"/>
  <c r="D196" i="6"/>
  <c r="C196" i="6"/>
  <c r="R196" i="6" s="1"/>
  <c r="G196" i="6"/>
  <c r="A197" i="6"/>
  <c r="I196" i="6"/>
  <c r="H196" i="6"/>
  <c r="E196" i="6"/>
  <c r="B196" i="6"/>
  <c r="F196" i="6"/>
  <c r="AE5" i="6"/>
  <c r="AH5" i="6"/>
  <c r="AI5" i="6"/>
  <c r="AD85" i="6"/>
  <c r="T85" i="6"/>
  <c r="C147" i="6"/>
  <c r="R147" i="6" s="1"/>
  <c r="D147" i="6"/>
  <c r="A148" i="6"/>
  <c r="B147" i="6"/>
  <c r="H147" i="6"/>
  <c r="F147" i="6"/>
  <c r="G147" i="6"/>
  <c r="I147" i="6"/>
  <c r="E147" i="6"/>
  <c r="AI145" i="6"/>
  <c r="AH145" i="6"/>
  <c r="AE145" i="6"/>
  <c r="AD55" i="6"/>
  <c r="T55" i="6"/>
  <c r="AH33" i="6"/>
  <c r="AE33" i="6"/>
  <c r="AI33" i="6"/>
  <c r="T139" i="6"/>
  <c r="AD139" i="6"/>
  <c r="Z124" i="6"/>
  <c r="U124" i="6"/>
  <c r="V124" i="6" s="1"/>
  <c r="Y124" i="6"/>
  <c r="AN124" i="6" s="1"/>
  <c r="Y12" i="6"/>
  <c r="U12" i="6"/>
  <c r="V12" i="6" s="1"/>
  <c r="Z12" i="6"/>
  <c r="AD104" i="6"/>
  <c r="T104" i="6"/>
  <c r="AH48" i="6"/>
  <c r="AE48" i="6"/>
  <c r="AI48" i="6"/>
  <c r="AH153" i="6"/>
  <c r="AI153" i="6"/>
  <c r="AE153" i="6"/>
  <c r="AD161" i="6"/>
  <c r="T161" i="6"/>
  <c r="AH194" i="6"/>
  <c r="AE194" i="6"/>
  <c r="AI194" i="6"/>
  <c r="BN49" i="2"/>
  <c r="BO49" i="2" s="1"/>
  <c r="AH180" i="6"/>
  <c r="AE180" i="6"/>
  <c r="AI180" i="6"/>
  <c r="D7" i="6"/>
  <c r="A8" i="6"/>
  <c r="F7" i="6"/>
  <c r="G7" i="6"/>
  <c r="C7" i="6"/>
  <c r="R7" i="6" s="1"/>
  <c r="B7" i="6"/>
  <c r="E7" i="6"/>
  <c r="H7" i="6"/>
  <c r="I7" i="6"/>
  <c r="D35" i="6"/>
  <c r="A36" i="6"/>
  <c r="C35" i="6"/>
  <c r="R35" i="6" s="1"/>
  <c r="I35" i="6"/>
  <c r="F35" i="6"/>
  <c r="G35" i="6"/>
  <c r="E35" i="6"/>
  <c r="B35" i="6"/>
  <c r="H35" i="6"/>
  <c r="AH91" i="6"/>
  <c r="AI91" i="6"/>
  <c r="AE91" i="6"/>
  <c r="T181" i="6"/>
  <c r="AD181" i="6"/>
  <c r="AD92" i="6"/>
  <c r="T92" i="6"/>
  <c r="Y145" i="6"/>
  <c r="AN145" i="6" s="1"/>
  <c r="Z145" i="6"/>
  <c r="U145" i="6"/>
  <c r="V145" i="6" s="1"/>
  <c r="T188" i="6"/>
  <c r="AD188" i="6"/>
  <c r="Y84" i="6"/>
  <c r="AN84" i="6" s="1"/>
  <c r="U84" i="6"/>
  <c r="V84" i="6" s="1"/>
  <c r="Z84" i="6"/>
  <c r="AE12" i="6"/>
  <c r="AH12" i="6"/>
  <c r="AN12" i="6" s="1"/>
  <c r="AI12" i="6"/>
  <c r="V11" i="5"/>
  <c r="U12" i="5"/>
  <c r="Z91" i="6"/>
  <c r="U91" i="6"/>
  <c r="V91" i="6" s="1"/>
  <c r="Y91" i="6"/>
  <c r="AN91" i="6" s="1"/>
  <c r="C126" i="6"/>
  <c r="R126" i="6" s="1"/>
  <c r="D126" i="6"/>
  <c r="A127" i="6"/>
  <c r="E126" i="6"/>
  <c r="I126" i="6"/>
  <c r="F126" i="6"/>
  <c r="B126" i="6"/>
  <c r="G126" i="6"/>
  <c r="H126" i="6"/>
  <c r="AD13" i="6"/>
  <c r="T13" i="6"/>
  <c r="BN1431" i="2"/>
  <c r="BO1431" i="2" s="1"/>
  <c r="U138" i="6"/>
  <c r="V138" i="6" s="1"/>
  <c r="Y138" i="6"/>
  <c r="AN138" i="6" s="1"/>
  <c r="Z138" i="6"/>
  <c r="Y174" i="6"/>
  <c r="U174" i="6"/>
  <c r="V174" i="6" s="1"/>
  <c r="Z174" i="6"/>
  <c r="AH76" i="6"/>
  <c r="AI76" i="6"/>
  <c r="AE76" i="6"/>
  <c r="A15" i="6"/>
  <c r="C14" i="6"/>
  <c r="R14" i="6" s="1"/>
  <c r="D14" i="6"/>
  <c r="G14" i="6"/>
  <c r="I14" i="6"/>
  <c r="E14" i="6"/>
  <c r="H14" i="6"/>
  <c r="F14" i="6"/>
  <c r="B14" i="6"/>
  <c r="Y54" i="6"/>
  <c r="AN54" i="6" s="1"/>
  <c r="Z54" i="6"/>
  <c r="U54" i="6"/>
  <c r="V54" i="6" s="1"/>
  <c r="U187" i="6"/>
  <c r="V187" i="6" s="1"/>
  <c r="Y187" i="6"/>
  <c r="AN187" i="6" s="1"/>
  <c r="Z187" i="6"/>
  <c r="AD175" i="6"/>
  <c r="T175" i="6"/>
  <c r="E182" i="6"/>
  <c r="A183" i="6"/>
  <c r="C182" i="6"/>
  <c r="R182" i="6" s="1"/>
  <c r="D182" i="6"/>
  <c r="F182" i="6"/>
  <c r="B182" i="6"/>
  <c r="G182" i="6"/>
  <c r="H182" i="6"/>
  <c r="I182" i="6"/>
  <c r="Z167" i="6"/>
  <c r="U167" i="6"/>
  <c r="V167" i="6" s="1"/>
  <c r="Y167" i="6"/>
  <c r="AN167" i="6" s="1"/>
  <c r="D78" i="6"/>
  <c r="C78" i="6"/>
  <c r="R78" i="6" s="1"/>
  <c r="B78" i="6"/>
  <c r="I78" i="6"/>
  <c r="G78" i="6"/>
  <c r="F78" i="6"/>
  <c r="E78" i="6"/>
  <c r="H78" i="6"/>
  <c r="AH138" i="6"/>
  <c r="AE138" i="6"/>
  <c r="AI138" i="6"/>
  <c r="AH174" i="6"/>
  <c r="AN174" i="6" s="1"/>
  <c r="AE174" i="6"/>
  <c r="AI174" i="6"/>
  <c r="C71" i="6"/>
  <c r="R71" i="6" s="1"/>
  <c r="H71" i="6"/>
  <c r="B71" i="6"/>
  <c r="AE54" i="6"/>
  <c r="AH54" i="6"/>
  <c r="AI54" i="6"/>
  <c r="T195" i="6"/>
  <c r="AD195" i="6"/>
  <c r="U103" i="6"/>
  <c r="V103" i="6" s="1"/>
  <c r="Z103" i="6"/>
  <c r="Y103" i="6"/>
  <c r="AN103" i="6" s="1"/>
  <c r="C50" i="6"/>
  <c r="R50" i="6" s="1"/>
  <c r="D50" i="6"/>
  <c r="E50" i="6"/>
  <c r="G50" i="6"/>
  <c r="I50" i="6"/>
  <c r="F50" i="6"/>
  <c r="H50" i="6"/>
  <c r="B50" i="6"/>
  <c r="T146" i="6"/>
  <c r="AD146" i="6"/>
  <c r="Y194" i="6"/>
  <c r="AN194" i="6" s="1"/>
  <c r="Z194" i="6"/>
  <c r="U194" i="6"/>
  <c r="V194" i="6" s="1"/>
  <c r="AE160" i="6"/>
  <c r="AH160" i="6"/>
  <c r="AI160" i="6"/>
  <c r="BN1441" i="2"/>
  <c r="BO1441" i="2" s="1"/>
  <c r="Y180" i="6"/>
  <c r="AN180" i="6" s="1"/>
  <c r="Z180" i="6"/>
  <c r="U180" i="6"/>
  <c r="V180" i="6" s="1"/>
  <c r="A190" i="6"/>
  <c r="D189" i="6"/>
  <c r="C189" i="6"/>
  <c r="R189" i="6" s="1"/>
  <c r="F189" i="6"/>
  <c r="B189" i="6"/>
  <c r="H189" i="6"/>
  <c r="I189" i="6"/>
  <c r="E189" i="6"/>
  <c r="G189" i="6"/>
  <c r="C140" i="6"/>
  <c r="R140" i="6" s="1"/>
  <c r="D140" i="6"/>
  <c r="F140" i="6"/>
  <c r="G140" i="6"/>
  <c r="A141" i="6"/>
  <c r="I140" i="6"/>
  <c r="E140" i="6"/>
  <c r="H140" i="6"/>
  <c r="B140" i="6"/>
  <c r="AH84" i="6"/>
  <c r="AE84" i="6"/>
  <c r="AI84" i="6"/>
  <c r="D105" i="6"/>
  <c r="A106" i="6"/>
  <c r="B105" i="6"/>
  <c r="E105" i="6"/>
  <c r="C105" i="6"/>
  <c r="R105" i="6" s="1"/>
  <c r="I105" i="6"/>
  <c r="F105" i="6"/>
  <c r="H105" i="6"/>
  <c r="G105" i="6"/>
  <c r="F169" i="6" l="1"/>
  <c r="U48" i="6"/>
  <c r="V48" i="6" s="1"/>
  <c r="Z48" i="6"/>
  <c r="H169" i="6"/>
  <c r="G169" i="6"/>
  <c r="D71" i="6"/>
  <c r="B169" i="6"/>
  <c r="T154" i="6"/>
  <c r="U154" i="6" s="1"/>
  <c r="V154" i="6" s="1"/>
  <c r="E71" i="6"/>
  <c r="I71" i="6"/>
  <c r="G71" i="6"/>
  <c r="I169" i="6"/>
  <c r="D169" i="6"/>
  <c r="C169" i="6"/>
  <c r="R169" i="6" s="1"/>
  <c r="T169" i="6" s="1"/>
  <c r="AD168" i="6"/>
  <c r="AH168" i="6" s="1"/>
  <c r="D134" i="6"/>
  <c r="T70" i="6"/>
  <c r="U70" i="6" s="1"/>
  <c r="V70" i="6" s="1"/>
  <c r="F134" i="6"/>
  <c r="AI167" i="6"/>
  <c r="AH167" i="6"/>
  <c r="B134" i="6"/>
  <c r="E134" i="6"/>
  <c r="C134" i="6"/>
  <c r="R134" i="6" s="1"/>
  <c r="AD134" i="6" s="1"/>
  <c r="G134" i="6"/>
  <c r="Z69" i="6"/>
  <c r="U69" i="6"/>
  <c r="V69" i="6" s="1"/>
  <c r="T133" i="6"/>
  <c r="Z133" i="6" s="1"/>
  <c r="I134" i="6"/>
  <c r="Z153" i="6"/>
  <c r="Y153" i="6"/>
  <c r="AN153" i="6" s="1"/>
  <c r="Z76" i="6"/>
  <c r="U76" i="6"/>
  <c r="V76" i="6" s="1"/>
  <c r="Y132" i="6"/>
  <c r="AN132" i="6" s="1"/>
  <c r="U132" i="6"/>
  <c r="V132" i="6" s="1"/>
  <c r="Z132" i="6"/>
  <c r="AI132" i="6"/>
  <c r="AE132" i="6"/>
  <c r="AH132" i="6"/>
  <c r="AI133" i="6"/>
  <c r="AE133" i="6"/>
  <c r="AH133" i="6"/>
  <c r="D99" i="6"/>
  <c r="G99" i="6"/>
  <c r="I99" i="6"/>
  <c r="E99" i="6"/>
  <c r="F99" i="6"/>
  <c r="H99" i="6"/>
  <c r="B99" i="6"/>
  <c r="C99" i="6"/>
  <c r="R99" i="6" s="1"/>
  <c r="U97" i="6"/>
  <c r="V97" i="6" s="1"/>
  <c r="Y97" i="6"/>
  <c r="AN97" i="6" s="1"/>
  <c r="Z97" i="6"/>
  <c r="AH97" i="6"/>
  <c r="AE97" i="6"/>
  <c r="AI97" i="6"/>
  <c r="AD98" i="6"/>
  <c r="T98" i="6"/>
  <c r="AE20" i="6"/>
  <c r="AH20" i="6"/>
  <c r="AI20" i="6"/>
  <c r="AD120" i="6"/>
  <c r="T120" i="6"/>
  <c r="Z112" i="6"/>
  <c r="Y112" i="6"/>
  <c r="AN112" i="6" s="1"/>
  <c r="U112" i="6"/>
  <c r="V112" i="6" s="1"/>
  <c r="AH119" i="6"/>
  <c r="AE119" i="6"/>
  <c r="AI119" i="6"/>
  <c r="F22" i="6"/>
  <c r="I22" i="6"/>
  <c r="C22" i="6"/>
  <c r="R22" i="6" s="1"/>
  <c r="E22" i="6"/>
  <c r="G22" i="6"/>
  <c r="D22" i="6"/>
  <c r="B22" i="6"/>
  <c r="H22" i="6"/>
  <c r="I43" i="6"/>
  <c r="B43" i="6"/>
  <c r="D43" i="6"/>
  <c r="C43" i="6"/>
  <c r="R43" i="6" s="1"/>
  <c r="F43" i="6"/>
  <c r="H43" i="6"/>
  <c r="G43" i="6"/>
  <c r="E43" i="6"/>
  <c r="C64" i="6"/>
  <c r="R64" i="6" s="1"/>
  <c r="D64" i="6"/>
  <c r="B64" i="6"/>
  <c r="F64" i="6"/>
  <c r="H64" i="6"/>
  <c r="G64" i="6"/>
  <c r="I64" i="6"/>
  <c r="E64" i="6"/>
  <c r="AE112" i="6"/>
  <c r="AI112" i="6"/>
  <c r="AH112" i="6"/>
  <c r="AD113" i="6"/>
  <c r="T113" i="6"/>
  <c r="T28" i="6"/>
  <c r="AD28" i="6"/>
  <c r="U119" i="6"/>
  <c r="V119" i="6" s="1"/>
  <c r="Y119" i="6"/>
  <c r="AN119" i="6" s="1"/>
  <c r="Z119" i="6"/>
  <c r="C29" i="6"/>
  <c r="R29" i="6" s="1"/>
  <c r="E29" i="6"/>
  <c r="F29" i="6"/>
  <c r="D29" i="6"/>
  <c r="G29" i="6"/>
  <c r="I29" i="6"/>
  <c r="H29" i="6"/>
  <c r="B29" i="6"/>
  <c r="U41" i="6"/>
  <c r="V41" i="6" s="1"/>
  <c r="Z41" i="6"/>
  <c r="Y41" i="6"/>
  <c r="AN41" i="6" s="1"/>
  <c r="AI27" i="6"/>
  <c r="AH27" i="6"/>
  <c r="AE27" i="6"/>
  <c r="T21" i="6"/>
  <c r="AD21" i="6"/>
  <c r="Y62" i="6"/>
  <c r="AN62" i="6" s="1"/>
  <c r="U62" i="6"/>
  <c r="V62" i="6" s="1"/>
  <c r="Z62" i="6"/>
  <c r="Y20" i="6"/>
  <c r="AN20" i="6" s="1"/>
  <c r="Z20" i="6"/>
  <c r="U20" i="6"/>
  <c r="V20" i="6" s="1"/>
  <c r="AI41" i="6"/>
  <c r="AE41" i="6"/>
  <c r="AH41" i="6"/>
  <c r="Y27" i="6"/>
  <c r="AN27" i="6" s="1"/>
  <c r="U27" i="6"/>
  <c r="V27" i="6" s="1"/>
  <c r="AD42" i="6"/>
  <c r="T42" i="6"/>
  <c r="AD63" i="6"/>
  <c r="T63" i="6"/>
  <c r="AH62" i="6"/>
  <c r="AE62" i="6"/>
  <c r="AI62" i="6"/>
  <c r="Z70" i="6"/>
  <c r="D127" i="6"/>
  <c r="H127" i="6"/>
  <c r="C127" i="6"/>
  <c r="R127" i="6" s="1"/>
  <c r="I127" i="6"/>
  <c r="E127" i="6"/>
  <c r="G127" i="6"/>
  <c r="F127" i="6"/>
  <c r="B127" i="6"/>
  <c r="T7" i="6"/>
  <c r="AD7" i="6"/>
  <c r="T196" i="6"/>
  <c r="AD196" i="6"/>
  <c r="AH34" i="6"/>
  <c r="AI34" i="6"/>
  <c r="AE34" i="6"/>
  <c r="AI6" i="6"/>
  <c r="AE6" i="6"/>
  <c r="AH6" i="6"/>
  <c r="AD56" i="6"/>
  <c r="T56" i="6"/>
  <c r="D106" i="6"/>
  <c r="C106" i="6"/>
  <c r="R106" i="6" s="1"/>
  <c r="I106" i="6"/>
  <c r="B106" i="6"/>
  <c r="E106" i="6"/>
  <c r="G106" i="6"/>
  <c r="F106" i="6"/>
  <c r="H106" i="6"/>
  <c r="C141" i="6"/>
  <c r="R141" i="6" s="1"/>
  <c r="D141" i="6"/>
  <c r="B141" i="6"/>
  <c r="H141" i="6"/>
  <c r="F141" i="6"/>
  <c r="G141" i="6"/>
  <c r="I141" i="6"/>
  <c r="E141" i="6"/>
  <c r="AD140" i="6"/>
  <c r="T140" i="6"/>
  <c r="Z195" i="6"/>
  <c r="U195" i="6"/>
  <c r="V195" i="6" s="1"/>
  <c r="Y195" i="6"/>
  <c r="AN195" i="6" s="1"/>
  <c r="AD78" i="6"/>
  <c r="T78" i="6"/>
  <c r="AD14" i="6"/>
  <c r="T14" i="6"/>
  <c r="AE154" i="6"/>
  <c r="AH154" i="6"/>
  <c r="AI154" i="6"/>
  <c r="AE13" i="6"/>
  <c r="AH13" i="6"/>
  <c r="AI13" i="6"/>
  <c r="AD126" i="6"/>
  <c r="T126" i="6"/>
  <c r="V12" i="5"/>
  <c r="U13" i="5"/>
  <c r="AH188" i="6"/>
  <c r="AI188" i="6"/>
  <c r="AE188" i="6"/>
  <c r="U181" i="6"/>
  <c r="V181" i="6" s="1"/>
  <c r="Y181" i="6"/>
  <c r="AN181" i="6" s="1"/>
  <c r="Z181" i="6"/>
  <c r="AD35" i="6"/>
  <c r="T35" i="6"/>
  <c r="E197" i="6"/>
  <c r="D197" i="6"/>
  <c r="C197" i="6"/>
  <c r="R197" i="6" s="1"/>
  <c r="H197" i="6"/>
  <c r="I197" i="6"/>
  <c r="G197" i="6"/>
  <c r="F197" i="6"/>
  <c r="B197" i="6"/>
  <c r="C57" i="6"/>
  <c r="R57" i="6" s="1"/>
  <c r="D57" i="6"/>
  <c r="B57" i="6"/>
  <c r="F57" i="6"/>
  <c r="G57" i="6"/>
  <c r="E57" i="6"/>
  <c r="H57" i="6"/>
  <c r="I57" i="6"/>
  <c r="AH77" i="6"/>
  <c r="AI77" i="6"/>
  <c r="AN77" i="6" s="1"/>
  <c r="AE77" i="6"/>
  <c r="AD182" i="6"/>
  <c r="T182" i="6"/>
  <c r="AD105" i="6"/>
  <c r="T105" i="6"/>
  <c r="C190" i="6"/>
  <c r="R190" i="6" s="1"/>
  <c r="D190" i="6"/>
  <c r="B190" i="6"/>
  <c r="H190" i="6"/>
  <c r="I190" i="6"/>
  <c r="F190" i="6"/>
  <c r="E190" i="6"/>
  <c r="G190" i="6"/>
  <c r="AH146" i="6"/>
  <c r="AE146" i="6"/>
  <c r="AI146" i="6"/>
  <c r="Y175" i="6"/>
  <c r="AN175" i="6" s="1"/>
  <c r="U175" i="6"/>
  <c r="V175" i="6" s="1"/>
  <c r="Z175" i="6"/>
  <c r="C15" i="6"/>
  <c r="R15" i="6" s="1"/>
  <c r="D15" i="6"/>
  <c r="H15" i="6"/>
  <c r="F15" i="6"/>
  <c r="B15" i="6"/>
  <c r="G15" i="6"/>
  <c r="I15" i="6"/>
  <c r="E15" i="6"/>
  <c r="Z188" i="6"/>
  <c r="Y188" i="6"/>
  <c r="AN188" i="6" s="1"/>
  <c r="U188" i="6"/>
  <c r="V188" i="6" s="1"/>
  <c r="Z92" i="6"/>
  <c r="U92" i="6"/>
  <c r="V92" i="6" s="1"/>
  <c r="Y92" i="6"/>
  <c r="AN92" i="6" s="1"/>
  <c r="C36" i="6"/>
  <c r="R36" i="6" s="1"/>
  <c r="D36" i="6"/>
  <c r="H36" i="6"/>
  <c r="F36" i="6"/>
  <c r="G36" i="6"/>
  <c r="I36" i="6"/>
  <c r="B36" i="6"/>
  <c r="E36" i="6"/>
  <c r="D8" i="6"/>
  <c r="I8" i="6"/>
  <c r="C8" i="6"/>
  <c r="R8" i="6" s="1"/>
  <c r="G8" i="6"/>
  <c r="H8" i="6"/>
  <c r="E8" i="6"/>
  <c r="B8" i="6"/>
  <c r="F8" i="6"/>
  <c r="Z161" i="6"/>
  <c r="Y161" i="6"/>
  <c r="AN161" i="6" s="1"/>
  <c r="U161" i="6"/>
  <c r="V161" i="6" s="1"/>
  <c r="AH139" i="6"/>
  <c r="AE139" i="6"/>
  <c r="AI139" i="6"/>
  <c r="C148" i="6"/>
  <c r="R148" i="6" s="1"/>
  <c r="D148" i="6"/>
  <c r="I148" i="6"/>
  <c r="E148" i="6"/>
  <c r="B148" i="6"/>
  <c r="G148" i="6"/>
  <c r="F148" i="6"/>
  <c r="H148" i="6"/>
  <c r="AD176" i="6"/>
  <c r="T176" i="6"/>
  <c r="U34" i="6"/>
  <c r="V34" i="6" s="1"/>
  <c r="Z34" i="6"/>
  <c r="Y34" i="6"/>
  <c r="AN34" i="6" s="1"/>
  <c r="Z6" i="6"/>
  <c r="U6" i="6"/>
  <c r="V6" i="6" s="1"/>
  <c r="Y6" i="6"/>
  <c r="U77" i="6"/>
  <c r="V77" i="6" s="1"/>
  <c r="Y77" i="6"/>
  <c r="Z77" i="6"/>
  <c r="Y49" i="6"/>
  <c r="AN49" i="6" s="1"/>
  <c r="Z49" i="6"/>
  <c r="U49" i="6"/>
  <c r="V49" i="6" s="1"/>
  <c r="T155" i="6"/>
  <c r="AD155" i="6"/>
  <c r="Y146" i="6"/>
  <c r="AN146" i="6" s="1"/>
  <c r="U146" i="6"/>
  <c r="V146" i="6" s="1"/>
  <c r="Z146" i="6"/>
  <c r="AE175" i="6"/>
  <c r="AH175" i="6"/>
  <c r="AI175" i="6"/>
  <c r="AI92" i="6"/>
  <c r="AH92" i="6"/>
  <c r="AE92" i="6"/>
  <c r="AH161" i="6"/>
  <c r="AI161" i="6"/>
  <c r="AE161" i="6"/>
  <c r="U104" i="6"/>
  <c r="V104" i="6" s="1"/>
  <c r="Y104" i="6"/>
  <c r="AN104" i="6" s="1"/>
  <c r="Z104" i="6"/>
  <c r="U139" i="6"/>
  <c r="V139" i="6" s="1"/>
  <c r="Y139" i="6"/>
  <c r="AN139" i="6" s="1"/>
  <c r="Z139" i="6"/>
  <c r="Y55" i="6"/>
  <c r="AN55" i="6" s="1"/>
  <c r="U55" i="6"/>
  <c r="V55" i="6" s="1"/>
  <c r="Z55" i="6"/>
  <c r="U85" i="6"/>
  <c r="V85" i="6" s="1"/>
  <c r="Y85" i="6"/>
  <c r="AN85" i="6" s="1"/>
  <c r="Z85" i="6"/>
  <c r="T162" i="6"/>
  <c r="AD162" i="6"/>
  <c r="AE49" i="6"/>
  <c r="AI49" i="6"/>
  <c r="AH49" i="6"/>
  <c r="Y125" i="6"/>
  <c r="AN125" i="6" s="1"/>
  <c r="U125" i="6"/>
  <c r="V125" i="6" s="1"/>
  <c r="Z125" i="6"/>
  <c r="AD189" i="6"/>
  <c r="T189" i="6"/>
  <c r="Y168" i="6"/>
  <c r="AN168" i="6" s="1"/>
  <c r="U168" i="6"/>
  <c r="V168" i="6" s="1"/>
  <c r="Z168" i="6"/>
  <c r="AD50" i="6"/>
  <c r="T50" i="6"/>
  <c r="AI195" i="6"/>
  <c r="AH195" i="6"/>
  <c r="AE195" i="6"/>
  <c r="T71" i="6"/>
  <c r="AD71" i="6"/>
  <c r="F183" i="6"/>
  <c r="E183" i="6"/>
  <c r="G183" i="6"/>
  <c r="I183" i="6"/>
  <c r="H183" i="6"/>
  <c r="D183" i="6"/>
  <c r="B183" i="6"/>
  <c r="C183" i="6"/>
  <c r="R183" i="6" s="1"/>
  <c r="AE70" i="6"/>
  <c r="AI70" i="6"/>
  <c r="AH70" i="6"/>
  <c r="Z13" i="6"/>
  <c r="Y13" i="6"/>
  <c r="U13" i="6"/>
  <c r="V13" i="6" s="1"/>
  <c r="AE181" i="6"/>
  <c r="AH181" i="6"/>
  <c r="AI181" i="6"/>
  <c r="AE104" i="6"/>
  <c r="AH104" i="6"/>
  <c r="AI104" i="6"/>
  <c r="AH55" i="6"/>
  <c r="AE55" i="6"/>
  <c r="AI55" i="6"/>
  <c r="AD147" i="6"/>
  <c r="T147" i="6"/>
  <c r="AE85" i="6"/>
  <c r="AH85" i="6"/>
  <c r="AI85" i="6"/>
  <c r="AE125" i="6"/>
  <c r="AH125" i="6"/>
  <c r="AI125" i="6"/>
  <c r="Y154" i="6" l="1"/>
  <c r="AN154" i="6" s="1"/>
  <c r="Z154" i="6"/>
  <c r="AI168" i="6"/>
  <c r="AD169" i="6"/>
  <c r="AI169" i="6" s="1"/>
  <c r="AE168" i="6"/>
  <c r="Y70" i="6"/>
  <c r="AN70" i="6" s="1"/>
  <c r="T134" i="6"/>
  <c r="Y134" i="6" s="1"/>
  <c r="AN134" i="6" s="1"/>
  <c r="U133" i="6"/>
  <c r="V133" i="6" s="1"/>
  <c r="Y133" i="6"/>
  <c r="AN133" i="6" s="1"/>
  <c r="AE134" i="6"/>
  <c r="AH134" i="6"/>
  <c r="AI134" i="6"/>
  <c r="Z98" i="6"/>
  <c r="U98" i="6"/>
  <c r="V98" i="6" s="1"/>
  <c r="Y98" i="6"/>
  <c r="AN98" i="6" s="1"/>
  <c r="T99" i="6"/>
  <c r="AD99" i="6"/>
  <c r="AI98" i="6"/>
  <c r="AH98" i="6"/>
  <c r="AE98" i="6"/>
  <c r="AE63" i="6"/>
  <c r="AH63" i="6"/>
  <c r="AI113" i="6"/>
  <c r="AE113" i="6"/>
  <c r="AH113" i="6"/>
  <c r="AI63" i="6"/>
  <c r="AI120" i="6"/>
  <c r="AH120" i="6"/>
  <c r="AE120" i="6"/>
  <c r="U42" i="6"/>
  <c r="V42" i="6" s="1"/>
  <c r="Z42" i="6"/>
  <c r="Y42" i="6"/>
  <c r="AN42" i="6" s="1"/>
  <c r="AD29" i="6"/>
  <c r="T29" i="6"/>
  <c r="AI28" i="6"/>
  <c r="AE28" i="6"/>
  <c r="AH28" i="6"/>
  <c r="T43" i="6"/>
  <c r="AD43" i="6"/>
  <c r="AE42" i="6"/>
  <c r="AI42" i="6"/>
  <c r="AH42" i="6"/>
  <c r="AI21" i="6"/>
  <c r="AE21" i="6"/>
  <c r="AH21" i="6"/>
  <c r="Y28" i="6"/>
  <c r="AN28" i="6" s="1"/>
  <c r="U28" i="6"/>
  <c r="V28" i="6" s="1"/>
  <c r="Z28" i="6"/>
  <c r="AD22" i="6"/>
  <c r="T22" i="6"/>
  <c r="Y63" i="6"/>
  <c r="AN63" i="6" s="1"/>
  <c r="U63" i="6"/>
  <c r="V63" i="6" s="1"/>
  <c r="Z63" i="6"/>
  <c r="Z21" i="6"/>
  <c r="U21" i="6"/>
  <c r="V21" i="6" s="1"/>
  <c r="Y21" i="6"/>
  <c r="AN21" i="6" s="1"/>
  <c r="U113" i="6"/>
  <c r="V113" i="6" s="1"/>
  <c r="Z113" i="6"/>
  <c r="Y113" i="6"/>
  <c r="AN113" i="6" s="1"/>
  <c r="AD64" i="6"/>
  <c r="T64" i="6"/>
  <c r="Z120" i="6"/>
  <c r="Y120" i="6"/>
  <c r="AN120" i="6" s="1"/>
  <c r="U120" i="6"/>
  <c r="V120" i="6" s="1"/>
  <c r="U147" i="6"/>
  <c r="V147" i="6" s="1"/>
  <c r="Y147" i="6"/>
  <c r="AN147" i="6" s="1"/>
  <c r="Z147" i="6"/>
  <c r="T190" i="6"/>
  <c r="AD190" i="6"/>
  <c r="AE35" i="6"/>
  <c r="AH35" i="6"/>
  <c r="AI35" i="6"/>
  <c r="T127" i="6"/>
  <c r="AD127" i="6"/>
  <c r="Y176" i="6"/>
  <c r="AN176" i="6" s="1"/>
  <c r="U176" i="6"/>
  <c r="V176" i="6" s="1"/>
  <c r="Z176" i="6"/>
  <c r="T148" i="6"/>
  <c r="AD148" i="6"/>
  <c r="AD8" i="6"/>
  <c r="T8" i="6"/>
  <c r="T15" i="6"/>
  <c r="AD15" i="6"/>
  <c r="AI105" i="6"/>
  <c r="AH105" i="6"/>
  <c r="AE105" i="6"/>
  <c r="AI78" i="6"/>
  <c r="AE78" i="6"/>
  <c r="AH78" i="6"/>
  <c r="AH140" i="6"/>
  <c r="AI140" i="6"/>
  <c r="AE140" i="6"/>
  <c r="T141" i="6"/>
  <c r="AD141" i="6"/>
  <c r="U7" i="6"/>
  <c r="V7" i="6" s="1"/>
  <c r="Y7" i="6"/>
  <c r="Z7" i="6"/>
  <c r="AE155" i="6"/>
  <c r="AH155" i="6"/>
  <c r="AI155" i="6"/>
  <c r="AD36" i="6"/>
  <c r="T36" i="6"/>
  <c r="AI182" i="6"/>
  <c r="AH182" i="6"/>
  <c r="AE182" i="6"/>
  <c r="Z169" i="6"/>
  <c r="Y169" i="6"/>
  <c r="AN169" i="6" s="1"/>
  <c r="U169" i="6"/>
  <c r="V169" i="6" s="1"/>
  <c r="AI126" i="6"/>
  <c r="AH126" i="6"/>
  <c r="AE126" i="6"/>
  <c r="AE14" i="6"/>
  <c r="AH14" i="6"/>
  <c r="AI14" i="6"/>
  <c r="Y196" i="6"/>
  <c r="AN196" i="6" s="1"/>
  <c r="U196" i="6"/>
  <c r="V196" i="6" s="1"/>
  <c r="Z196" i="6"/>
  <c r="AH147" i="6"/>
  <c r="AI147" i="6"/>
  <c r="AE147" i="6"/>
  <c r="AH50" i="6"/>
  <c r="AE50" i="6"/>
  <c r="AI50" i="6"/>
  <c r="Y189" i="6"/>
  <c r="AN189" i="6" s="1"/>
  <c r="Z189" i="6"/>
  <c r="U189" i="6"/>
  <c r="V189" i="6" s="1"/>
  <c r="AH162" i="6"/>
  <c r="AI162" i="6"/>
  <c r="AE162" i="6"/>
  <c r="AH189" i="6"/>
  <c r="AE189" i="6"/>
  <c r="AI189" i="6"/>
  <c r="Y162" i="6"/>
  <c r="AN162" i="6" s="1"/>
  <c r="Z162" i="6"/>
  <c r="U162" i="6"/>
  <c r="V162" i="6" s="1"/>
  <c r="AE176" i="6"/>
  <c r="AH176" i="6"/>
  <c r="AI176" i="6"/>
  <c r="Y182" i="6"/>
  <c r="AN182" i="6" s="1"/>
  <c r="Z182" i="6"/>
  <c r="U182" i="6"/>
  <c r="V182" i="6" s="1"/>
  <c r="AD57" i="6"/>
  <c r="T57" i="6"/>
  <c r="Y35" i="6"/>
  <c r="AN35" i="6" s="1"/>
  <c r="U35" i="6"/>
  <c r="V35" i="6" s="1"/>
  <c r="Z35" i="6"/>
  <c r="U126" i="6"/>
  <c r="V126" i="6" s="1"/>
  <c r="Z126" i="6"/>
  <c r="Y126" i="6"/>
  <c r="AN126" i="6" s="1"/>
  <c r="Y14" i="6"/>
  <c r="U14" i="6"/>
  <c r="V14" i="6" s="1"/>
  <c r="Z14" i="6"/>
  <c r="Y56" i="6"/>
  <c r="AN56" i="6" s="1"/>
  <c r="Z56" i="6"/>
  <c r="U56" i="6"/>
  <c r="V56" i="6" s="1"/>
  <c r="AH196" i="6"/>
  <c r="AI196" i="6"/>
  <c r="AE196" i="6"/>
  <c r="T183" i="6"/>
  <c r="AD183" i="6"/>
  <c r="AH71" i="6"/>
  <c r="AE71" i="6"/>
  <c r="AI71" i="6"/>
  <c r="AE56" i="6"/>
  <c r="AH56" i="6"/>
  <c r="AI56" i="6"/>
  <c r="Y71" i="6"/>
  <c r="AN71" i="6" s="1"/>
  <c r="U71" i="6"/>
  <c r="V71" i="6" s="1"/>
  <c r="Z71" i="6"/>
  <c r="U50" i="6"/>
  <c r="V50" i="6" s="1"/>
  <c r="Y50" i="6"/>
  <c r="AN50" i="6" s="1"/>
  <c r="Z50" i="6"/>
  <c r="U155" i="6"/>
  <c r="V155" i="6" s="1"/>
  <c r="Z155" i="6"/>
  <c r="Y155" i="6"/>
  <c r="AN155" i="6" s="1"/>
  <c r="Y105" i="6"/>
  <c r="AN105" i="6" s="1"/>
  <c r="Z105" i="6"/>
  <c r="U105" i="6"/>
  <c r="V105" i="6" s="1"/>
  <c r="AD197" i="6"/>
  <c r="T197" i="6"/>
  <c r="U14" i="5"/>
  <c r="V13" i="5"/>
  <c r="U78" i="6"/>
  <c r="V78" i="6" s="1"/>
  <c r="Z78" i="6"/>
  <c r="Y78" i="6"/>
  <c r="AN78" i="6" s="1"/>
  <c r="Y140" i="6"/>
  <c r="AN140" i="6" s="1"/>
  <c r="U140" i="6"/>
  <c r="V140" i="6" s="1"/>
  <c r="Z140" i="6"/>
  <c r="AD106" i="6"/>
  <c r="T106" i="6"/>
  <c r="AI7" i="6"/>
  <c r="AE7" i="6"/>
  <c r="AH7" i="6"/>
  <c r="AE169" i="6" l="1"/>
  <c r="AH169" i="6"/>
  <c r="Z134" i="6"/>
  <c r="U134" i="6"/>
  <c r="V134" i="6" s="1"/>
  <c r="Y99" i="6"/>
  <c r="AN99" i="6" s="1"/>
  <c r="U99" i="6"/>
  <c r="V99" i="6" s="1"/>
  <c r="Z99" i="6"/>
  <c r="AI99" i="6"/>
  <c r="AE99" i="6"/>
  <c r="AH99" i="6"/>
  <c r="AE43" i="6"/>
  <c r="AH43" i="6"/>
  <c r="AI43" i="6"/>
  <c r="U22" i="6"/>
  <c r="V22" i="6" s="1"/>
  <c r="Z22" i="6"/>
  <c r="Y22" i="6"/>
  <c r="Z43" i="6"/>
  <c r="U43" i="6"/>
  <c r="V43" i="6" s="1"/>
  <c r="Y43" i="6"/>
  <c r="AN43" i="6" s="1"/>
  <c r="Y29" i="6"/>
  <c r="AN29" i="6" s="1"/>
  <c r="Z29" i="6"/>
  <c r="U29" i="6"/>
  <c r="V29" i="6" s="1"/>
  <c r="AH64" i="6"/>
  <c r="AE64" i="6"/>
  <c r="AI64" i="6"/>
  <c r="Y64" i="6"/>
  <c r="AN64" i="6" s="1"/>
  <c r="U64" i="6"/>
  <c r="V64" i="6" s="1"/>
  <c r="Z64" i="6"/>
  <c r="AI22" i="6"/>
  <c r="AE22" i="6"/>
  <c r="AH22" i="6"/>
  <c r="AE29" i="6"/>
  <c r="AI29" i="6"/>
  <c r="AH29" i="6"/>
  <c r="AH141" i="6"/>
  <c r="AE141" i="6"/>
  <c r="AI141" i="6"/>
  <c r="Y15" i="6"/>
  <c r="U15" i="6"/>
  <c r="V15" i="6" s="1"/>
  <c r="Z15" i="6"/>
  <c r="AI106" i="6"/>
  <c r="AE106" i="6"/>
  <c r="AH106" i="6"/>
  <c r="U15" i="5"/>
  <c r="V14" i="5"/>
  <c r="Y197" i="6"/>
  <c r="AN197" i="6" s="1"/>
  <c r="U197" i="6"/>
  <c r="V197" i="6" s="1"/>
  <c r="Z197" i="6"/>
  <c r="AI183" i="6"/>
  <c r="AE183" i="6"/>
  <c r="AH183" i="6"/>
  <c r="AH8" i="6"/>
  <c r="AE8" i="6"/>
  <c r="AI8" i="6"/>
  <c r="Y190" i="6"/>
  <c r="AN190" i="6" s="1"/>
  <c r="U190" i="6"/>
  <c r="V190" i="6" s="1"/>
  <c r="Z190" i="6"/>
  <c r="AH57" i="6"/>
  <c r="AE57" i="6"/>
  <c r="AI57" i="6"/>
  <c r="U36" i="6"/>
  <c r="V36" i="6" s="1"/>
  <c r="Y36" i="6"/>
  <c r="AN36" i="6" s="1"/>
  <c r="Z36" i="6"/>
  <c r="Z148" i="6"/>
  <c r="Y148" i="6"/>
  <c r="AN148" i="6" s="1"/>
  <c r="U148" i="6"/>
  <c r="V148" i="6" s="1"/>
  <c r="U106" i="6"/>
  <c r="V106" i="6" s="1"/>
  <c r="Z106" i="6"/>
  <c r="Y106" i="6"/>
  <c r="AN106" i="6" s="1"/>
  <c r="AH197" i="6"/>
  <c r="AE197" i="6"/>
  <c r="AI197" i="6"/>
  <c r="Z183" i="6"/>
  <c r="Y183" i="6"/>
  <c r="AN183" i="6" s="1"/>
  <c r="U183" i="6"/>
  <c r="V183" i="6" s="1"/>
  <c r="U57" i="6"/>
  <c r="V57" i="6" s="1"/>
  <c r="Y57" i="6"/>
  <c r="AN57" i="6" s="1"/>
  <c r="Z57" i="6"/>
  <c r="AE15" i="6"/>
  <c r="AH15" i="6"/>
  <c r="AI15" i="6"/>
  <c r="AH148" i="6"/>
  <c r="AE148" i="6"/>
  <c r="AI148" i="6"/>
  <c r="AE127" i="6"/>
  <c r="AH127" i="6"/>
  <c r="AI127" i="6"/>
  <c r="AE36" i="6"/>
  <c r="AI36" i="6"/>
  <c r="AH36" i="6"/>
  <c r="U141" i="6"/>
  <c r="V141" i="6" s="1"/>
  <c r="Y141" i="6"/>
  <c r="AN141" i="6" s="1"/>
  <c r="Z141" i="6"/>
  <c r="Y8" i="6"/>
  <c r="U8" i="6"/>
  <c r="V8" i="6" s="1"/>
  <c r="Z8" i="6"/>
  <c r="U127" i="6"/>
  <c r="V127" i="6" s="1"/>
  <c r="Z127" i="6"/>
  <c r="Y127" i="6"/>
  <c r="AN127" i="6" s="1"/>
  <c r="AH190" i="6"/>
  <c r="AE190" i="6"/>
  <c r="AI190" i="6"/>
  <c r="U16" i="5" l="1"/>
  <c r="V15" i="5"/>
  <c r="U17" i="5" l="1"/>
  <c r="V16" i="5"/>
  <c r="V17" i="5" l="1"/>
  <c r="U18" i="5"/>
  <c r="U19" i="5" l="1"/>
  <c r="V18" i="5"/>
  <c r="U20" i="5" l="1"/>
  <c r="V19" i="5"/>
  <c r="V20" i="5" l="1"/>
  <c r="U21" i="5"/>
  <c r="V21" i="5" l="1"/>
  <c r="U22" i="5"/>
  <c r="U23" i="5" l="1"/>
  <c r="V22" i="5"/>
  <c r="V23" i="5" l="1"/>
  <c r="U24" i="5"/>
  <c r="U25" i="5" l="1"/>
  <c r="V24" i="5"/>
  <c r="V25" i="5" l="1"/>
  <c r="U26" i="5"/>
  <c r="U27" i="5" l="1"/>
  <c r="V26" i="5"/>
  <c r="V27" i="5" l="1"/>
  <c r="U28" i="5"/>
  <c r="V28" i="5" l="1"/>
  <c r="U29" i="5"/>
  <c r="U30" i="5" l="1"/>
  <c r="V29" i="5"/>
  <c r="U31" i="5" l="1"/>
  <c r="V30" i="5"/>
  <c r="V31" i="5" l="1"/>
  <c r="U32" i="5"/>
  <c r="V32" i="5" l="1"/>
  <c r="U33" i="5"/>
  <c r="U34" i="5" l="1"/>
  <c r="V33" i="5"/>
  <c r="U35" i="5" l="1"/>
  <c r="V34" i="5"/>
  <c r="U36" i="5" l="1"/>
  <c r="V35" i="5"/>
  <c r="V36" i="5" l="1"/>
  <c r="U37" i="5"/>
  <c r="V37" i="5" l="1"/>
  <c r="U38" i="5"/>
  <c r="U39" i="5" l="1"/>
  <c r="V38" i="5"/>
  <c r="V39" i="5" l="1"/>
  <c r="U40" i="5"/>
  <c r="U41" i="5" l="1"/>
  <c r="V40" i="5"/>
  <c r="V41" i="5" l="1"/>
  <c r="U42" i="5"/>
  <c r="U43" i="5" l="1"/>
  <c r="V42" i="5"/>
  <c r="V43" i="5" l="1"/>
  <c r="U44" i="5"/>
  <c r="V44" i="5" l="1"/>
  <c r="U45" i="5"/>
  <c r="V45" i="5" l="1"/>
  <c r="U46" i="5"/>
  <c r="U47" i="5" l="1"/>
  <c r="V46" i="5"/>
  <c r="U48" i="5" l="1"/>
  <c r="V47" i="5"/>
  <c r="V48" i="5" l="1"/>
  <c r="U49" i="5"/>
  <c r="V49" i="5" l="1"/>
  <c r="U50" i="5"/>
  <c r="U51" i="5" l="1"/>
  <c r="V50" i="5"/>
  <c r="U52" i="5" l="1"/>
  <c r="V51" i="5"/>
  <c r="V52" i="5" l="1"/>
  <c r="U53" i="5"/>
  <c r="U54" i="5" l="1"/>
  <c r="V53" i="5"/>
  <c r="U55" i="5" l="1"/>
  <c r="V54" i="5"/>
  <c r="V55" i="5" l="1"/>
  <c r="U56" i="5"/>
  <c r="U57" i="5" l="1"/>
  <c r="V56" i="5"/>
  <c r="U58" i="5" l="1"/>
  <c r="V57" i="5"/>
  <c r="U59" i="5" l="1"/>
  <c r="V58" i="5"/>
  <c r="V59" i="5" l="1"/>
  <c r="U60" i="5"/>
  <c r="V60" i="5" l="1"/>
  <c r="U61" i="5"/>
  <c r="U62" i="5" l="1"/>
  <c r="V61" i="5"/>
  <c r="U63" i="5" l="1"/>
  <c r="V62" i="5"/>
  <c r="V63" i="5" l="1"/>
  <c r="U64" i="5"/>
  <c r="V64" i="5" l="1"/>
  <c r="U65" i="5"/>
  <c r="V65" i="5" l="1"/>
  <c r="U66" i="5"/>
  <c r="U67" i="5" l="1"/>
  <c r="V66" i="5"/>
  <c r="V67" i="5" l="1"/>
  <c r="U68" i="5"/>
  <c r="V68" i="5" l="1"/>
  <c r="U69" i="5"/>
  <c r="V69" i="5" l="1"/>
  <c r="U70" i="5"/>
  <c r="U71" i="5" l="1"/>
  <c r="V70" i="5"/>
  <c r="V71" i="5" l="1"/>
  <c r="U72" i="5"/>
  <c r="U73" i="5" l="1"/>
  <c r="V72" i="5"/>
  <c r="U74" i="5" l="1"/>
  <c r="V73" i="5"/>
  <c r="U75" i="5" l="1"/>
  <c r="V74" i="5"/>
  <c r="V75" i="5" l="1"/>
  <c r="U76" i="5"/>
  <c r="V76" i="5" l="1"/>
  <c r="U77" i="5"/>
  <c r="V77" i="5" l="1"/>
  <c r="U78" i="5"/>
  <c r="U79" i="5" l="1"/>
  <c r="V78" i="5"/>
  <c r="V79" i="5" l="1"/>
  <c r="U80" i="5"/>
  <c r="U81" i="5" l="1"/>
  <c r="V80" i="5"/>
  <c r="V81" i="5" l="1"/>
  <c r="U82" i="5"/>
  <c r="U83" i="5" l="1"/>
  <c r="V82" i="5"/>
  <c r="U84" i="5" l="1"/>
  <c r="V83" i="5"/>
  <c r="V84" i="5" l="1"/>
  <c r="U85" i="5"/>
  <c r="U86" i="5" l="1"/>
  <c r="V85" i="5"/>
  <c r="U87" i="5" l="1"/>
  <c r="V86" i="5"/>
  <c r="V87" i="5" l="1"/>
  <c r="U88" i="5"/>
  <c r="U89" i="5" l="1"/>
  <c r="V88" i="5"/>
  <c r="V89" i="5" l="1"/>
  <c r="U90" i="5"/>
  <c r="U91" i="5" l="1"/>
  <c r="V90" i="5"/>
  <c r="V91" i="5" l="1"/>
  <c r="U92" i="5"/>
  <c r="V92" i="5" l="1"/>
  <c r="U93" i="5"/>
  <c r="U94" i="5" l="1"/>
  <c r="V93" i="5"/>
  <c r="U95" i="5" l="1"/>
  <c r="V94" i="5"/>
  <c r="U96" i="5" l="1"/>
  <c r="V95" i="5"/>
  <c r="V96" i="5" l="1"/>
  <c r="U97" i="5"/>
  <c r="V97" i="5" l="1"/>
  <c r="U98" i="5"/>
  <c r="U99" i="5" l="1"/>
  <c r="V98" i="5"/>
  <c r="U100" i="5" l="1"/>
  <c r="V99" i="5"/>
  <c r="V100" i="5" l="1"/>
  <c r="U101" i="5"/>
  <c r="V101" i="5" l="1"/>
  <c r="U102" i="5"/>
  <c r="U103" i="5" l="1"/>
  <c r="V102" i="5"/>
  <c r="V103" i="5" l="1"/>
  <c r="U104" i="5"/>
  <c r="U105" i="5" l="1"/>
  <c r="V104" i="5"/>
  <c r="U106" i="5" l="1"/>
  <c r="V105" i="5"/>
  <c r="U107" i="5" l="1"/>
  <c r="V106" i="5"/>
  <c r="U108" i="5" l="1"/>
  <c r="V107" i="5"/>
  <c r="V108" i="5" l="1"/>
  <c r="U109" i="5"/>
  <c r="V109" i="5" l="1"/>
  <c r="U110" i="5"/>
  <c r="U111" i="5" l="1"/>
  <c r="V110" i="5"/>
  <c r="V111" i="5" l="1"/>
  <c r="U112" i="5"/>
  <c r="V112" i="5" l="1"/>
  <c r="U113" i="5"/>
  <c r="V113" i="5" l="1"/>
  <c r="U114" i="5"/>
  <c r="U115" i="5" l="1"/>
  <c r="V114" i="5"/>
  <c r="U116" i="5" l="1"/>
  <c r="V115" i="5"/>
  <c r="V116" i="5" l="1"/>
  <c r="U117" i="5"/>
  <c r="V117" i="5" l="1"/>
  <c r="U118" i="5"/>
  <c r="U119" i="5" l="1"/>
  <c r="V118" i="5"/>
  <c r="V119" i="5" l="1"/>
  <c r="U120" i="5"/>
  <c r="U121" i="5" l="1"/>
  <c r="V120" i="5"/>
  <c r="V121" i="5" l="1"/>
  <c r="U122" i="5"/>
  <c r="U123" i="5" l="1"/>
  <c r="V122" i="5"/>
  <c r="U124" i="5" l="1"/>
  <c r="V123" i="5"/>
  <c r="V124" i="5" l="1"/>
  <c r="U125" i="5"/>
  <c r="V125" i="5" l="1"/>
  <c r="U126" i="5"/>
  <c r="U127" i="5" l="1"/>
  <c r="V126" i="5"/>
  <c r="U128" i="5" l="1"/>
  <c r="V127" i="5"/>
  <c r="V128" i="5" l="1"/>
  <c r="U129" i="5"/>
  <c r="U130" i="5" l="1"/>
  <c r="V129" i="5"/>
  <c r="U131" i="5" l="1"/>
  <c r="V130" i="5"/>
  <c r="U132" i="5" l="1"/>
  <c r="V131" i="5"/>
  <c r="V132" i="5" l="1"/>
  <c r="U133" i="5"/>
  <c r="V133" i="5" l="1"/>
  <c r="U134" i="5"/>
  <c r="V134" i="5" l="1"/>
  <c r="U135" i="5"/>
  <c r="U136" i="5" l="1"/>
  <c r="V135" i="5"/>
  <c r="V136" i="5" l="1"/>
  <c r="U137" i="5"/>
  <c r="U138" i="5" l="1"/>
  <c r="V137" i="5"/>
  <c r="V138" i="5" l="1"/>
  <c r="U139" i="5"/>
  <c r="U140" i="5" l="1"/>
  <c r="V139" i="5"/>
  <c r="V140" i="5" l="1"/>
  <c r="U141" i="5"/>
  <c r="V141" i="5" l="1"/>
  <c r="U142" i="5"/>
  <c r="V142" i="5" l="1"/>
  <c r="U143" i="5"/>
  <c r="U144" i="5" l="1"/>
  <c r="V143" i="5"/>
  <c r="V144" i="5" l="1"/>
  <c r="U145" i="5"/>
  <c r="U146" i="5" l="1"/>
  <c r="V145" i="5"/>
  <c r="V146" i="5" l="1"/>
  <c r="U147" i="5"/>
  <c r="U148" i="5" l="1"/>
  <c r="V147" i="5"/>
  <c r="V148" i="5" l="1"/>
  <c r="U149" i="5"/>
  <c r="V149" i="5" l="1"/>
  <c r="U150" i="5"/>
  <c r="V150" i="5" l="1"/>
  <c r="U151" i="5"/>
  <c r="U152" i="5" l="1"/>
  <c r="V151" i="5"/>
  <c r="V152" i="5" l="1"/>
  <c r="U153" i="5"/>
  <c r="U154" i="5" l="1"/>
  <c r="V153" i="5"/>
  <c r="V154" i="5" l="1"/>
  <c r="U155" i="5"/>
  <c r="U156" i="5" l="1"/>
  <c r="V155" i="5"/>
  <c r="V156" i="5" l="1"/>
  <c r="U157" i="5"/>
  <c r="V157" i="5" l="1"/>
  <c r="U158" i="5"/>
  <c r="V158" i="5" l="1"/>
  <c r="U159" i="5"/>
  <c r="U160" i="5" l="1"/>
  <c r="V159" i="5"/>
  <c r="V160" i="5" l="1"/>
  <c r="U161" i="5"/>
  <c r="U162" i="5" l="1"/>
  <c r="V161" i="5"/>
  <c r="V162" i="5" l="1"/>
  <c r="U163" i="5"/>
  <c r="U164" i="5" l="1"/>
  <c r="V163" i="5"/>
  <c r="V164" i="5" l="1"/>
  <c r="U165" i="5"/>
  <c r="V165" i="5" l="1"/>
  <c r="U166" i="5"/>
  <c r="V166" i="5" l="1"/>
  <c r="U167" i="5"/>
  <c r="U168" i="5" l="1"/>
  <c r="V167" i="5"/>
  <c r="V168" i="5" l="1"/>
  <c r="U169" i="5"/>
  <c r="U170" i="5" l="1"/>
  <c r="V169" i="5"/>
  <c r="V170" i="5" l="1"/>
  <c r="U171" i="5"/>
  <c r="U172" i="5" l="1"/>
  <c r="V171" i="5"/>
  <c r="V172" i="5" l="1"/>
  <c r="U173" i="5"/>
  <c r="V173" i="5" l="1"/>
  <c r="U174" i="5"/>
  <c r="V174" i="5" l="1"/>
  <c r="U175" i="5"/>
  <c r="U176" i="5" l="1"/>
  <c r="V175" i="5"/>
  <c r="V176" i="5" l="1"/>
  <c r="U177" i="5"/>
  <c r="U178" i="5" l="1"/>
  <c r="V177" i="5"/>
  <c r="V178" i="5" l="1"/>
  <c r="U179" i="5"/>
  <c r="U180" i="5" l="1"/>
  <c r="V179" i="5"/>
  <c r="V180" i="5" l="1"/>
  <c r="U181" i="5"/>
  <c r="V181" i="5" l="1"/>
  <c r="U182" i="5"/>
  <c r="V182" i="5" l="1"/>
  <c r="U183" i="5"/>
  <c r="U184" i="5" l="1"/>
  <c r="V183" i="5"/>
  <c r="V184" i="5" l="1"/>
  <c r="U185" i="5"/>
  <c r="U186" i="5" l="1"/>
  <c r="V185" i="5"/>
  <c r="V186" i="5" l="1"/>
  <c r="U187" i="5"/>
  <c r="U188" i="5" l="1"/>
  <c r="V187" i="5"/>
  <c r="V188" i="5" l="1"/>
  <c r="U189" i="5"/>
  <c r="V189" i="5" l="1"/>
  <c r="U190" i="5"/>
  <c r="V190" i="5" l="1"/>
  <c r="U191" i="5"/>
  <c r="U192" i="5" l="1"/>
  <c r="V191" i="5"/>
  <c r="V192" i="5" l="1"/>
  <c r="U193" i="5"/>
  <c r="U194" i="5" l="1"/>
  <c r="V193" i="5"/>
  <c r="V194" i="5" l="1"/>
  <c r="U195" i="5"/>
  <c r="U196" i="5" l="1"/>
  <c r="V195" i="5"/>
  <c r="V196" i="5" l="1"/>
  <c r="U197" i="5"/>
  <c r="V197" i="5" l="1"/>
  <c r="U198" i="5"/>
  <c r="V198" i="5" l="1"/>
  <c r="U199" i="5"/>
  <c r="U200" i="5" l="1"/>
  <c r="V199" i="5"/>
  <c r="V200" i="5" l="1"/>
  <c r="U201" i="5"/>
  <c r="U202" i="5" l="1"/>
  <c r="V201" i="5"/>
  <c r="V202" i="5" l="1"/>
  <c r="U203" i="5"/>
  <c r="U204" i="5" l="1"/>
  <c r="V203" i="5"/>
  <c r="V204" i="5" l="1"/>
  <c r="U205" i="5"/>
  <c r="V205" i="5" l="1"/>
  <c r="U206" i="5"/>
  <c r="V206" i="5" l="1"/>
  <c r="U207" i="5"/>
  <c r="U208" i="5" l="1"/>
  <c r="V207" i="5"/>
  <c r="V208" i="5" l="1"/>
  <c r="U209" i="5"/>
  <c r="U210" i="5" l="1"/>
  <c r="V209" i="5"/>
  <c r="V210" i="5" l="1"/>
  <c r="U211" i="5"/>
  <c r="U212" i="5" l="1"/>
  <c r="V211" i="5"/>
  <c r="V212" i="5" l="1"/>
  <c r="U213" i="5"/>
  <c r="V213" i="5" l="1"/>
  <c r="U214" i="5"/>
  <c r="V214" i="5" l="1"/>
  <c r="U215" i="5"/>
  <c r="U216" i="5" l="1"/>
  <c r="V215" i="5"/>
  <c r="V216" i="5" l="1"/>
  <c r="U217" i="5"/>
  <c r="U218" i="5" l="1"/>
  <c r="V217" i="5"/>
  <c r="V218" i="5" l="1"/>
  <c r="U219" i="5"/>
  <c r="U220" i="5" l="1"/>
  <c r="V219" i="5"/>
  <c r="V220" i="5" l="1"/>
  <c r="U221" i="5"/>
  <c r="V221" i="5" l="1"/>
  <c r="U222" i="5"/>
  <c r="V222" i="5" l="1"/>
  <c r="U223" i="5"/>
  <c r="U224" i="5" l="1"/>
  <c r="V223" i="5"/>
  <c r="V224" i="5" l="1"/>
  <c r="U225" i="5"/>
  <c r="U226" i="5" l="1"/>
  <c r="V225" i="5"/>
  <c r="V226" i="5" l="1"/>
  <c r="U227" i="5"/>
  <c r="U228" i="5" l="1"/>
  <c r="V227" i="5"/>
  <c r="U229" i="5" l="1"/>
  <c r="V228" i="5"/>
  <c r="U230" i="5" l="1"/>
  <c r="V229" i="5"/>
  <c r="U231" i="5" l="1"/>
  <c r="V230" i="5"/>
  <c r="U232" i="5" l="1"/>
  <c r="V231" i="5"/>
  <c r="U233" i="5" l="1"/>
  <c r="V232" i="5"/>
  <c r="V233" i="5" l="1"/>
  <c r="U234" i="5"/>
  <c r="U235" i="5" l="1"/>
  <c r="V234" i="5"/>
  <c r="U236" i="5" l="1"/>
  <c r="V235" i="5"/>
  <c r="U237" i="5" l="1"/>
  <c r="V236" i="5"/>
  <c r="U238" i="5" l="1"/>
  <c r="V237" i="5"/>
  <c r="U239" i="5" l="1"/>
  <c r="V238" i="5"/>
  <c r="U240" i="5" l="1"/>
  <c r="V239" i="5"/>
  <c r="U241" i="5" l="1"/>
  <c r="V240" i="5"/>
  <c r="V241" i="5" l="1"/>
  <c r="U242" i="5"/>
  <c r="U243" i="5" l="1"/>
  <c r="V242" i="5"/>
  <c r="U244" i="5" l="1"/>
  <c r="V243" i="5"/>
  <c r="U245" i="5" l="1"/>
  <c r="V244" i="5"/>
  <c r="U246" i="5" l="1"/>
  <c r="V245" i="5"/>
  <c r="U247" i="5" l="1"/>
  <c r="V246" i="5"/>
  <c r="U248" i="5" l="1"/>
  <c r="V247" i="5"/>
  <c r="U249" i="5" l="1"/>
  <c r="V248" i="5"/>
  <c r="V249" i="5" l="1"/>
  <c r="U250" i="5"/>
  <c r="U251" i="5" l="1"/>
  <c r="V250" i="5"/>
  <c r="U252" i="5" l="1"/>
  <c r="V251" i="5"/>
  <c r="U253" i="5" l="1"/>
  <c r="V252" i="5"/>
  <c r="U254" i="5" l="1"/>
  <c r="V253" i="5"/>
  <c r="U255" i="5" l="1"/>
  <c r="V254" i="5"/>
  <c r="U256" i="5" l="1"/>
  <c r="V255" i="5"/>
  <c r="U257" i="5" l="1"/>
  <c r="V256" i="5"/>
  <c r="V257" i="5" l="1"/>
  <c r="U258" i="5"/>
  <c r="U259" i="5" l="1"/>
  <c r="V258" i="5"/>
  <c r="U260" i="5" l="1"/>
  <c r="V259" i="5"/>
  <c r="U261" i="5" l="1"/>
  <c r="V260" i="5"/>
  <c r="U262" i="5" l="1"/>
  <c r="V261" i="5"/>
  <c r="U263" i="5" l="1"/>
  <c r="V262" i="5"/>
  <c r="U264" i="5" l="1"/>
  <c r="V263" i="5"/>
  <c r="U265" i="5" l="1"/>
  <c r="V264" i="5"/>
  <c r="U266" i="5" l="1"/>
  <c r="V265" i="5"/>
  <c r="U267" i="5" l="1"/>
  <c r="V266" i="5"/>
  <c r="U268" i="5" l="1"/>
  <c r="V267" i="5"/>
  <c r="U269" i="5" l="1"/>
  <c r="V268" i="5"/>
  <c r="U270" i="5" l="1"/>
  <c r="V269" i="5"/>
  <c r="U271" i="5" l="1"/>
  <c r="V270" i="5"/>
  <c r="U272" i="5" l="1"/>
  <c r="V271" i="5"/>
  <c r="U273" i="5" l="1"/>
  <c r="V272" i="5"/>
  <c r="V273" i="5" l="1"/>
  <c r="U274" i="5"/>
  <c r="U275" i="5" l="1"/>
  <c r="V274" i="5"/>
  <c r="U276" i="5" l="1"/>
  <c r="V275" i="5"/>
  <c r="U277" i="5" l="1"/>
  <c r="V276" i="5"/>
  <c r="U278" i="5" l="1"/>
  <c r="V277" i="5"/>
  <c r="U279" i="5" l="1"/>
  <c r="V278" i="5"/>
  <c r="V279" i="5" l="1"/>
  <c r="U280" i="5"/>
  <c r="U281" i="5" l="1"/>
  <c r="V280" i="5"/>
  <c r="U282" i="5" l="1"/>
  <c r="V281" i="5"/>
  <c r="U283" i="5" l="1"/>
  <c r="V282" i="5"/>
  <c r="U284" i="5" l="1"/>
  <c r="V283" i="5"/>
  <c r="U285" i="5" l="1"/>
  <c r="V284" i="5"/>
  <c r="V285" i="5" l="1"/>
  <c r="U286" i="5"/>
  <c r="U287" i="5" l="1"/>
  <c r="V286" i="5"/>
  <c r="U288" i="5" l="1"/>
  <c r="V287" i="5"/>
  <c r="U289" i="5" l="1"/>
  <c r="V288" i="5"/>
  <c r="V289" i="5" l="1"/>
  <c r="U290" i="5"/>
  <c r="U291" i="5" l="1"/>
  <c r="V290" i="5"/>
  <c r="U292" i="5" l="1"/>
  <c r="V291" i="5"/>
  <c r="U293" i="5" l="1"/>
  <c r="V292" i="5"/>
  <c r="U294" i="5" l="1"/>
  <c r="V293" i="5"/>
  <c r="U295" i="5" l="1"/>
  <c r="V294" i="5"/>
  <c r="U296" i="5" l="1"/>
  <c r="V295" i="5"/>
  <c r="U297" i="5" l="1"/>
  <c r="V296" i="5"/>
  <c r="V297" i="5" l="1"/>
  <c r="U298" i="5"/>
  <c r="U299" i="5" l="1"/>
  <c r="V298" i="5"/>
  <c r="U300" i="5" l="1"/>
  <c r="V299" i="5"/>
  <c r="U301" i="5" l="1"/>
  <c r="V300" i="5"/>
  <c r="U302" i="5" l="1"/>
  <c r="V301" i="5"/>
  <c r="U303" i="5" l="1"/>
  <c r="V302" i="5"/>
  <c r="U304" i="5" l="1"/>
  <c r="V303" i="5"/>
  <c r="U305" i="5" l="1"/>
  <c r="V304" i="5"/>
  <c r="V305" i="5" l="1"/>
  <c r="U306" i="5"/>
  <c r="U307" i="5" l="1"/>
  <c r="V306" i="5"/>
  <c r="U308" i="5" l="1"/>
  <c r="V307" i="5"/>
  <c r="U309" i="5" l="1"/>
  <c r="V308" i="5"/>
  <c r="U310" i="5" l="1"/>
  <c r="V309" i="5"/>
  <c r="U311" i="5" l="1"/>
  <c r="V310" i="5"/>
  <c r="U312" i="5" l="1"/>
  <c r="V311" i="5"/>
  <c r="U313" i="5" l="1"/>
  <c r="V312" i="5"/>
  <c r="V313" i="5" l="1"/>
  <c r="U314" i="5"/>
  <c r="U315" i="5" l="1"/>
  <c r="V314" i="5"/>
  <c r="U316" i="5" l="1"/>
  <c r="V315" i="5"/>
  <c r="U317" i="5" l="1"/>
  <c r="V316" i="5"/>
  <c r="U318" i="5" l="1"/>
  <c r="V317" i="5"/>
  <c r="U319" i="5" l="1"/>
  <c r="V318" i="5"/>
  <c r="U320" i="5" l="1"/>
  <c r="V319" i="5"/>
  <c r="U321" i="5" l="1"/>
  <c r="V320" i="5"/>
  <c r="V321" i="5" l="1"/>
  <c r="U322" i="5"/>
  <c r="U323" i="5" l="1"/>
  <c r="V322" i="5"/>
  <c r="U324" i="5" l="1"/>
  <c r="V323" i="5"/>
  <c r="U325" i="5" l="1"/>
  <c r="V324" i="5"/>
  <c r="U326" i="5" l="1"/>
  <c r="V325" i="5"/>
  <c r="U327" i="5" l="1"/>
  <c r="V326" i="5"/>
  <c r="U328" i="5" l="1"/>
  <c r="V327" i="5"/>
  <c r="U329" i="5" l="1"/>
  <c r="V328" i="5"/>
  <c r="V329" i="5" l="1"/>
  <c r="U330" i="5"/>
  <c r="U331" i="5" l="1"/>
  <c r="V330" i="5"/>
  <c r="U332" i="5" l="1"/>
  <c r="V331" i="5"/>
  <c r="U333" i="5" l="1"/>
  <c r="V332" i="5"/>
  <c r="U334" i="5" l="1"/>
  <c r="V333" i="5"/>
  <c r="U335" i="5" l="1"/>
  <c r="V334" i="5"/>
  <c r="U336" i="5" l="1"/>
  <c r="V335" i="5"/>
  <c r="U337" i="5" l="1"/>
  <c r="V336" i="5"/>
  <c r="V337" i="5" l="1"/>
  <c r="U338" i="5"/>
  <c r="U339" i="5" l="1"/>
  <c r="V338" i="5"/>
  <c r="U340" i="5" l="1"/>
  <c r="V339" i="5"/>
  <c r="U341" i="5" l="1"/>
  <c r="V340" i="5"/>
  <c r="U342" i="5" l="1"/>
  <c r="V341" i="5"/>
  <c r="U343" i="5" l="1"/>
  <c r="V342" i="5"/>
  <c r="U344" i="5" l="1"/>
  <c r="V343" i="5"/>
  <c r="U345" i="5" l="1"/>
  <c r="V344" i="5"/>
  <c r="V345" i="5" l="1"/>
  <c r="U346" i="5"/>
  <c r="U347" i="5" l="1"/>
  <c r="V346" i="5"/>
  <c r="U348" i="5" l="1"/>
  <c r="V347" i="5"/>
  <c r="U349" i="5" l="1"/>
  <c r="V348" i="5"/>
  <c r="U350" i="5" l="1"/>
  <c r="V349" i="5"/>
  <c r="U351" i="5" l="1"/>
  <c r="V350" i="5"/>
  <c r="U352" i="5" l="1"/>
  <c r="V351" i="5"/>
  <c r="U353" i="5" l="1"/>
  <c r="V352" i="5"/>
  <c r="V353" i="5" l="1"/>
  <c r="U354" i="5"/>
  <c r="U355" i="5" l="1"/>
  <c r="V354" i="5"/>
  <c r="U356" i="5" l="1"/>
  <c r="V355" i="5"/>
  <c r="U357" i="5" l="1"/>
  <c r="V356" i="5"/>
  <c r="U358" i="5" l="1"/>
  <c r="V357" i="5"/>
  <c r="U359" i="5" l="1"/>
  <c r="V358" i="5"/>
  <c r="U360" i="5" l="1"/>
  <c r="V359" i="5"/>
  <c r="U361" i="5" l="1"/>
  <c r="V360" i="5"/>
  <c r="V361" i="5" l="1"/>
  <c r="U362" i="5"/>
  <c r="U363" i="5" l="1"/>
  <c r="V362" i="5"/>
  <c r="U364" i="5" l="1"/>
  <c r="V363" i="5"/>
  <c r="V364" i="5" l="1"/>
  <c r="U365" i="5"/>
  <c r="V365" i="5" l="1"/>
  <c r="U366" i="5"/>
  <c r="V366" i="5" l="1"/>
  <c r="U367" i="5"/>
  <c r="U368" i="5" l="1"/>
  <c r="V367" i="5"/>
  <c r="V368" i="5" l="1"/>
  <c r="U369" i="5"/>
  <c r="U370" i="5" l="1"/>
  <c r="V369" i="5"/>
  <c r="V370" i="5" l="1"/>
  <c r="U371" i="5"/>
  <c r="U372" i="5" l="1"/>
  <c r="V371" i="5"/>
  <c r="V372" i="5" l="1"/>
  <c r="U373" i="5"/>
  <c r="V373" i="5" l="1"/>
  <c r="U374" i="5"/>
  <c r="V374" i="5" l="1"/>
  <c r="U375" i="5"/>
  <c r="U376" i="5" l="1"/>
  <c r="V375" i="5"/>
  <c r="V376" i="5" l="1"/>
  <c r="U377" i="5"/>
  <c r="U378" i="5" l="1"/>
  <c r="V377" i="5"/>
  <c r="V378" i="5" l="1"/>
  <c r="U379" i="5"/>
  <c r="U380" i="5" l="1"/>
  <c r="V379" i="5"/>
  <c r="V380" i="5" l="1"/>
  <c r="U381" i="5"/>
  <c r="V381" i="5" l="1"/>
  <c r="U382" i="5"/>
  <c r="V382" i="5" l="1"/>
  <c r="U383" i="5"/>
  <c r="U384" i="5" l="1"/>
  <c r="V383" i="5"/>
  <c r="V384" i="5" l="1"/>
  <c r="U385" i="5"/>
  <c r="U386" i="5" l="1"/>
  <c r="V385" i="5"/>
  <c r="V386" i="5" l="1"/>
  <c r="U387" i="5"/>
  <c r="U388" i="5" l="1"/>
  <c r="V387" i="5"/>
  <c r="V388" i="5" l="1"/>
  <c r="U389" i="5"/>
  <c r="V389" i="5" l="1"/>
  <c r="U390" i="5"/>
  <c r="V390" i="5" l="1"/>
  <c r="U391" i="5"/>
  <c r="U392" i="5" l="1"/>
  <c r="V391" i="5"/>
  <c r="V392" i="5" l="1"/>
  <c r="U393" i="5"/>
  <c r="V393" i="5" l="1"/>
  <c r="U394" i="5"/>
  <c r="V394" i="5" l="1"/>
  <c r="U395" i="5"/>
  <c r="U396" i="5" l="1"/>
  <c r="V395" i="5"/>
  <c r="V396" i="5" l="1"/>
  <c r="U397" i="5"/>
  <c r="V397" i="5" l="1"/>
  <c r="U398" i="5"/>
  <c r="V398" i="5" l="1"/>
  <c r="U399" i="5"/>
  <c r="U400" i="5" l="1"/>
  <c r="V399" i="5"/>
  <c r="V400" i="5" l="1"/>
  <c r="U401" i="5"/>
  <c r="U402" i="5" l="1"/>
  <c r="V401" i="5"/>
  <c r="V402" i="5" l="1"/>
  <c r="U403" i="5"/>
  <c r="U404" i="5" l="1"/>
  <c r="V403" i="5"/>
  <c r="V404" i="5" l="1"/>
  <c r="U405" i="5"/>
  <c r="V405" i="5" l="1"/>
  <c r="U406" i="5"/>
  <c r="V406" i="5" l="1"/>
  <c r="U407" i="5"/>
  <c r="U408" i="5" l="1"/>
  <c r="V407" i="5"/>
  <c r="V408" i="5" l="1"/>
  <c r="U409" i="5"/>
  <c r="U410" i="5" l="1"/>
  <c r="V409" i="5"/>
  <c r="V410" i="5" l="1"/>
  <c r="U411" i="5"/>
  <c r="U412" i="5" l="1"/>
  <c r="V411" i="5"/>
  <c r="V412" i="5" l="1"/>
  <c r="U413" i="5"/>
  <c r="V413" i="5" l="1"/>
  <c r="U414" i="5"/>
  <c r="V414" i="5" l="1"/>
  <c r="U415" i="5"/>
  <c r="U416" i="5" l="1"/>
  <c r="V415" i="5"/>
  <c r="V416" i="5" l="1"/>
  <c r="U417" i="5"/>
  <c r="U418" i="5" l="1"/>
  <c r="V417" i="5"/>
  <c r="V418" i="5" l="1"/>
  <c r="U419" i="5"/>
  <c r="U420" i="5" l="1"/>
  <c r="V419" i="5"/>
  <c r="V420" i="5" l="1"/>
  <c r="U421" i="5"/>
  <c r="V421" i="5" l="1"/>
  <c r="U422" i="5"/>
  <c r="V422" i="5" l="1"/>
  <c r="U423" i="5"/>
  <c r="U424" i="5" l="1"/>
  <c r="V423" i="5"/>
  <c r="V424" i="5" l="1"/>
  <c r="U425" i="5"/>
  <c r="U426" i="5" l="1"/>
  <c r="V425" i="5"/>
  <c r="V426" i="5" l="1"/>
  <c r="U427" i="5"/>
  <c r="V427" i="5" l="1"/>
  <c r="U428" i="5"/>
  <c r="V428" i="5" l="1"/>
  <c r="U429" i="5"/>
  <c r="U430" i="5" l="1"/>
  <c r="V429" i="5"/>
  <c r="V430" i="5" l="1"/>
  <c r="U431" i="5"/>
  <c r="U432" i="5" l="1"/>
  <c r="V431" i="5"/>
  <c r="V432" i="5" l="1"/>
  <c r="U433" i="5"/>
  <c r="V433" i="5" l="1"/>
  <c r="U434" i="5"/>
  <c r="V434" i="5" l="1"/>
  <c r="U435" i="5"/>
  <c r="V435" i="5" l="1"/>
  <c r="U436" i="5"/>
  <c r="V436" i="5" l="1"/>
  <c r="U437" i="5"/>
  <c r="U438" i="5" l="1"/>
  <c r="V437" i="5"/>
  <c r="V438" i="5" l="1"/>
  <c r="U439" i="5"/>
  <c r="U440" i="5" l="1"/>
  <c r="V439" i="5"/>
  <c r="V440" i="5" l="1"/>
  <c r="U441" i="5"/>
  <c r="V441" i="5" l="1"/>
  <c r="U442" i="5"/>
  <c r="V442" i="5" l="1"/>
  <c r="U443" i="5"/>
  <c r="V443" i="5" l="1"/>
  <c r="U444" i="5"/>
  <c r="V444" i="5" l="1"/>
  <c r="U445" i="5"/>
  <c r="U446" i="5" l="1"/>
  <c r="V445" i="5"/>
  <c r="V446" i="5" l="1"/>
  <c r="U447" i="5"/>
  <c r="U448" i="5" l="1"/>
  <c r="V447" i="5"/>
  <c r="V448" i="5" l="1"/>
  <c r="U449" i="5"/>
  <c r="V449" i="5" l="1"/>
  <c r="U450" i="5"/>
  <c r="V450" i="5" l="1"/>
  <c r="U451" i="5"/>
  <c r="V451" i="5" l="1"/>
  <c r="U452" i="5"/>
  <c r="V452" i="5" l="1"/>
  <c r="U453" i="5"/>
  <c r="U454" i="5" l="1"/>
  <c r="V453" i="5"/>
  <c r="V454" i="5" l="1"/>
  <c r="U455" i="5"/>
  <c r="U456" i="5" l="1"/>
  <c r="V455" i="5"/>
  <c r="V456" i="5" l="1"/>
  <c r="U457" i="5"/>
  <c r="U458" i="5" l="1"/>
  <c r="V457" i="5"/>
  <c r="V458" i="5" l="1"/>
  <c r="U459" i="5"/>
  <c r="V459" i="5" l="1"/>
  <c r="U460" i="5"/>
  <c r="V460" i="5" l="1"/>
  <c r="U461" i="5"/>
  <c r="U462" i="5" l="1"/>
  <c r="V461" i="5"/>
  <c r="V462" i="5" l="1"/>
  <c r="U463" i="5"/>
  <c r="U464" i="5" l="1"/>
  <c r="V463" i="5"/>
  <c r="V464" i="5" l="1"/>
  <c r="U465" i="5"/>
  <c r="V465" i="5" l="1"/>
  <c r="U466" i="5"/>
  <c r="V466" i="5" l="1"/>
  <c r="U467" i="5"/>
  <c r="V467" i="5" l="1"/>
  <c r="U468" i="5"/>
  <c r="V468" i="5" l="1"/>
  <c r="U469" i="5"/>
  <c r="U470" i="5" l="1"/>
  <c r="V469" i="5"/>
  <c r="V470" i="5" l="1"/>
  <c r="U471" i="5"/>
  <c r="U472" i="5" l="1"/>
  <c r="V471" i="5"/>
  <c r="V472" i="5" l="1"/>
  <c r="U473" i="5"/>
  <c r="V473" i="5" l="1"/>
  <c r="U474" i="5"/>
  <c r="V474" i="5" l="1"/>
  <c r="U475" i="5"/>
  <c r="V475" i="5" l="1"/>
  <c r="U476" i="5"/>
  <c r="V476" i="5" l="1"/>
  <c r="U477" i="5"/>
  <c r="U478" i="5" l="1"/>
  <c r="V477" i="5"/>
  <c r="V478" i="5" l="1"/>
  <c r="U479" i="5"/>
  <c r="U480" i="5" l="1"/>
  <c r="V479" i="5"/>
  <c r="V480" i="5" l="1"/>
  <c r="U481" i="5"/>
  <c r="V481" i="5" l="1"/>
  <c r="U482" i="5"/>
  <c r="V482" i="5" l="1"/>
  <c r="U483" i="5"/>
  <c r="V483" i="5" l="1"/>
  <c r="U484" i="5"/>
  <c r="V484" i="5" l="1"/>
  <c r="U485" i="5"/>
  <c r="U486" i="5" l="1"/>
  <c r="V485" i="5"/>
  <c r="V486" i="5" l="1"/>
  <c r="U487" i="5"/>
  <c r="U488" i="5" l="1"/>
  <c r="V487" i="5"/>
  <c r="V488" i="5" l="1"/>
  <c r="U489" i="5"/>
  <c r="V489" i="5" l="1"/>
  <c r="U490" i="5"/>
  <c r="V490" i="5" l="1"/>
  <c r="U491" i="5"/>
  <c r="V491" i="5" l="1"/>
  <c r="U492" i="5"/>
  <c r="V492" i="5" l="1"/>
  <c r="U493" i="5"/>
  <c r="U494" i="5" l="1"/>
  <c r="V493" i="5"/>
  <c r="V494" i="5" l="1"/>
  <c r="U495" i="5"/>
  <c r="U496" i="5" l="1"/>
  <c r="V495" i="5"/>
  <c r="V496" i="5" l="1"/>
  <c r="U497" i="5"/>
  <c r="V497" i="5" l="1"/>
  <c r="U498" i="5"/>
  <c r="V498" i="5" l="1"/>
  <c r="U499" i="5"/>
  <c r="V499" i="5" l="1"/>
  <c r="U500" i="5"/>
  <c r="V500" i="5" l="1"/>
  <c r="U501" i="5"/>
  <c r="U502" i="5" l="1"/>
  <c r="V501" i="5"/>
  <c r="V502" i="5" l="1"/>
  <c r="U503" i="5"/>
  <c r="U504" i="5" l="1"/>
  <c r="V503" i="5"/>
  <c r="V504" i="5" l="1"/>
  <c r="U505" i="5"/>
  <c r="V505" i="5" l="1"/>
  <c r="U506" i="5"/>
  <c r="V506" i="5" l="1"/>
  <c r="U507" i="5"/>
  <c r="V507" i="5" l="1"/>
  <c r="U508" i="5"/>
  <c r="V508" i="5" l="1"/>
  <c r="U509" i="5"/>
  <c r="U510" i="5" l="1"/>
  <c r="V509" i="5"/>
  <c r="V510" i="5" l="1"/>
  <c r="U511" i="5"/>
  <c r="U512" i="5" l="1"/>
  <c r="V511" i="5"/>
  <c r="V512" i="5" l="1"/>
  <c r="U513" i="5"/>
  <c r="V513" i="5" l="1"/>
  <c r="U514" i="5"/>
  <c r="V514" i="5" l="1"/>
  <c r="U515" i="5"/>
  <c r="V515" i="5" l="1"/>
  <c r="U516" i="5"/>
  <c r="V516" i="5" l="1"/>
  <c r="U517" i="5"/>
  <c r="U518" i="5" l="1"/>
  <c r="V517" i="5"/>
  <c r="V518" i="5" l="1"/>
  <c r="U519" i="5"/>
  <c r="U520" i="5" l="1"/>
  <c r="V519" i="5"/>
  <c r="V520" i="5" l="1"/>
  <c r="U521" i="5"/>
  <c r="V521" i="5" l="1"/>
  <c r="U522" i="5"/>
  <c r="V522" i="5" l="1"/>
  <c r="U523" i="5"/>
  <c r="V523" i="5" l="1"/>
  <c r="U524" i="5"/>
  <c r="V524" i="5" l="1"/>
  <c r="U525" i="5"/>
  <c r="U526" i="5" l="1"/>
  <c r="V525" i="5"/>
  <c r="V526" i="5" l="1"/>
  <c r="U527" i="5"/>
  <c r="U528" i="5" l="1"/>
  <c r="V527" i="5"/>
  <c r="V528" i="5" l="1"/>
  <c r="U529" i="5"/>
  <c r="V529" i="5" l="1"/>
  <c r="U530" i="5"/>
  <c r="V530" i="5" l="1"/>
  <c r="U531" i="5"/>
  <c r="V531" i="5" l="1"/>
  <c r="U532" i="5"/>
  <c r="V532" i="5" l="1"/>
  <c r="U533" i="5"/>
  <c r="U534" i="5" l="1"/>
  <c r="V533" i="5"/>
  <c r="V534" i="5" l="1"/>
  <c r="U535" i="5"/>
  <c r="U536" i="5" l="1"/>
  <c r="V535" i="5"/>
  <c r="V536" i="5" l="1"/>
  <c r="U537" i="5"/>
  <c r="V537" i="5" l="1"/>
  <c r="U538" i="5"/>
  <c r="V538" i="5" l="1"/>
  <c r="U539" i="5"/>
  <c r="V539" i="5" l="1"/>
  <c r="U540" i="5"/>
  <c r="V540" i="5" l="1"/>
  <c r="U541" i="5"/>
  <c r="U542" i="5" l="1"/>
  <c r="V541" i="5"/>
  <c r="V542" i="5" l="1"/>
  <c r="U543" i="5"/>
  <c r="U544" i="5" l="1"/>
  <c r="V543" i="5"/>
  <c r="V544" i="5" l="1"/>
  <c r="U545" i="5"/>
  <c r="V545" i="5" l="1"/>
  <c r="U546" i="5"/>
  <c r="V546" i="5" l="1"/>
  <c r="U547" i="5"/>
  <c r="U548" i="5" l="1"/>
  <c r="V547" i="5"/>
  <c r="V548" i="5" l="1"/>
  <c r="U549" i="5"/>
  <c r="U550" i="5" l="1"/>
  <c r="V549" i="5"/>
  <c r="V550" i="5" l="1"/>
  <c r="U551" i="5"/>
  <c r="V551" i="5" l="1"/>
  <c r="U552" i="5"/>
  <c r="V552" i="5" l="1"/>
  <c r="U553" i="5"/>
  <c r="V553" i="5" l="1"/>
  <c r="U554" i="5"/>
  <c r="V554" i="5" l="1"/>
  <c r="U555" i="5"/>
  <c r="U556" i="5" l="1"/>
  <c r="V555" i="5"/>
  <c r="V556" i="5" l="1"/>
  <c r="U557" i="5"/>
  <c r="V557" i="5" l="1"/>
  <c r="U558" i="5"/>
  <c r="V558" i="5" l="1"/>
  <c r="U559" i="5"/>
  <c r="V559" i="5" l="1"/>
  <c r="U560" i="5"/>
  <c r="V560" i="5" l="1"/>
  <c r="U561" i="5"/>
  <c r="V561" i="5" l="1"/>
  <c r="U562" i="5"/>
  <c r="V562" i="5" l="1"/>
  <c r="U563" i="5"/>
  <c r="U564" i="5" l="1"/>
  <c r="V563" i="5"/>
  <c r="V564" i="5" l="1"/>
  <c r="U565" i="5"/>
  <c r="U566" i="5" l="1"/>
  <c r="V565" i="5"/>
  <c r="V566" i="5" l="1"/>
  <c r="U567" i="5"/>
  <c r="V567" i="5" l="1"/>
  <c r="U568" i="5"/>
  <c r="V568" i="5" l="1"/>
  <c r="U569" i="5"/>
  <c r="V569" i="5" l="1"/>
  <c r="U570" i="5"/>
  <c r="V570" i="5" l="1"/>
  <c r="U571" i="5"/>
  <c r="U572" i="5" l="1"/>
  <c r="V571" i="5"/>
  <c r="V572" i="5" l="1"/>
  <c r="U573" i="5"/>
  <c r="U574" i="5" l="1"/>
  <c r="V573" i="5"/>
  <c r="V574" i="5" l="1"/>
  <c r="U575" i="5"/>
  <c r="U576" i="5" l="1"/>
  <c r="V575" i="5"/>
  <c r="V576" i="5" l="1"/>
  <c r="U577" i="5"/>
  <c r="V577" i="5" l="1"/>
  <c r="U578" i="5"/>
  <c r="V578" i="5" l="1"/>
  <c r="U579" i="5"/>
  <c r="U580" i="5" l="1"/>
  <c r="V579" i="5"/>
  <c r="U581" i="5" l="1"/>
  <c r="V580" i="5"/>
  <c r="V581" i="5" l="1"/>
  <c r="U582" i="5"/>
  <c r="V582" i="5" l="1"/>
  <c r="U583" i="5"/>
  <c r="U584" i="5" l="1"/>
  <c r="V583" i="5"/>
  <c r="U585" i="5" l="1"/>
  <c r="V584" i="5"/>
  <c r="U586" i="5" l="1"/>
  <c r="V585" i="5"/>
  <c r="U587" i="5" l="1"/>
  <c r="V586" i="5"/>
  <c r="U588" i="5" l="1"/>
  <c r="V587" i="5"/>
  <c r="U589" i="5" l="1"/>
  <c r="V588" i="5"/>
  <c r="V589" i="5" l="1"/>
  <c r="U590" i="5"/>
  <c r="V590" i="5" l="1"/>
  <c r="U591" i="5"/>
  <c r="U592" i="5" l="1"/>
  <c r="V591" i="5"/>
  <c r="V592" i="5" l="1"/>
  <c r="U593" i="5"/>
  <c r="U594" i="5" l="1"/>
  <c r="V593" i="5"/>
  <c r="U595" i="5" l="1"/>
  <c r="V594" i="5"/>
  <c r="U596" i="5" l="1"/>
  <c r="V595" i="5"/>
  <c r="U597" i="5" l="1"/>
  <c r="V596" i="5"/>
  <c r="V597" i="5" l="1"/>
  <c r="U598" i="5"/>
  <c r="V598" i="5" l="1"/>
  <c r="U599" i="5"/>
  <c r="U600" i="5" l="1"/>
  <c r="V599" i="5"/>
  <c r="U601" i="5" l="1"/>
  <c r="V600" i="5"/>
  <c r="U602" i="5" l="1"/>
  <c r="V601" i="5"/>
  <c r="U603" i="5" l="1"/>
  <c r="V602" i="5"/>
  <c r="U604" i="5" l="1"/>
  <c r="V603" i="5"/>
  <c r="U605" i="5" l="1"/>
  <c r="V604" i="5"/>
  <c r="V605" i="5" l="1"/>
  <c r="U606" i="5"/>
  <c r="V606" i="5" l="1"/>
  <c r="U607" i="5"/>
  <c r="U608" i="5" l="1"/>
  <c r="V607" i="5"/>
  <c r="V608" i="5" l="1"/>
  <c r="U609" i="5"/>
  <c r="U610" i="5" l="1"/>
  <c r="V609" i="5"/>
  <c r="U611" i="5" l="1"/>
  <c r="V610" i="5"/>
  <c r="U612" i="5" l="1"/>
  <c r="V611" i="5"/>
  <c r="U613" i="5" l="1"/>
  <c r="V612" i="5"/>
  <c r="V613" i="5" l="1"/>
  <c r="U614" i="5"/>
  <c r="V614" i="5" l="1"/>
  <c r="U615" i="5"/>
  <c r="U616" i="5" l="1"/>
  <c r="V615" i="5"/>
  <c r="U617" i="5" l="1"/>
  <c r="V616" i="5"/>
  <c r="U618" i="5" l="1"/>
  <c r="V617" i="5"/>
  <c r="U619" i="5" l="1"/>
  <c r="V618" i="5"/>
  <c r="U620" i="5" l="1"/>
  <c r="V619" i="5"/>
  <c r="U621" i="5" l="1"/>
  <c r="V620" i="5"/>
  <c r="V621" i="5" l="1"/>
  <c r="U622" i="5"/>
  <c r="V622" i="5" l="1"/>
  <c r="U623" i="5"/>
  <c r="U624" i="5" l="1"/>
  <c r="V623" i="5"/>
  <c r="V624" i="5" l="1"/>
  <c r="U625" i="5"/>
  <c r="U626" i="5" l="1"/>
  <c r="V625" i="5"/>
  <c r="U627" i="5" l="1"/>
  <c r="V626" i="5"/>
  <c r="U628" i="5" l="1"/>
  <c r="V627" i="5"/>
  <c r="U629" i="5" l="1"/>
  <c r="V628" i="5"/>
  <c r="V629" i="5" l="1"/>
  <c r="U630" i="5"/>
  <c r="V630" i="5" l="1"/>
  <c r="U631" i="5"/>
  <c r="U632" i="5" l="1"/>
  <c r="V631" i="5"/>
  <c r="U633" i="5" l="1"/>
  <c r="V632" i="5"/>
  <c r="U634" i="5" l="1"/>
  <c r="V633" i="5"/>
  <c r="U635" i="5" l="1"/>
  <c r="V634" i="5"/>
  <c r="U636" i="5" l="1"/>
  <c r="V635" i="5"/>
  <c r="U637" i="5" l="1"/>
  <c r="V636" i="5"/>
  <c r="V637" i="5" l="1"/>
  <c r="U638" i="5"/>
  <c r="V638" i="5" l="1"/>
  <c r="U639" i="5"/>
  <c r="U640" i="5" l="1"/>
  <c r="V639" i="5"/>
  <c r="V640" i="5" l="1"/>
  <c r="U641" i="5"/>
  <c r="U642" i="5" l="1"/>
  <c r="V641" i="5"/>
  <c r="U643" i="5" l="1"/>
  <c r="V642" i="5"/>
  <c r="U644" i="5" l="1"/>
  <c r="V643" i="5"/>
  <c r="U645" i="5" l="1"/>
  <c r="V644" i="5"/>
  <c r="V645" i="5" l="1"/>
  <c r="U646" i="5"/>
  <c r="V646" i="5" l="1"/>
  <c r="U647" i="5"/>
  <c r="U648" i="5" l="1"/>
  <c r="V647" i="5"/>
  <c r="U649" i="5" l="1"/>
  <c r="V648" i="5"/>
  <c r="U650" i="5" l="1"/>
  <c r="V649" i="5"/>
  <c r="U651" i="5" l="1"/>
  <c r="V650" i="5"/>
  <c r="U652" i="5" l="1"/>
  <c r="V651" i="5"/>
  <c r="U653" i="5" l="1"/>
  <c r="V652" i="5"/>
  <c r="V653" i="5" l="1"/>
  <c r="U654" i="5"/>
  <c r="V654" i="5" l="1"/>
  <c r="U655" i="5"/>
  <c r="U656" i="5" l="1"/>
  <c r="V655" i="5"/>
  <c r="V656" i="5" l="1"/>
  <c r="U657" i="5"/>
  <c r="U658" i="5" l="1"/>
  <c r="V657" i="5"/>
  <c r="U659" i="5" l="1"/>
  <c r="V658" i="5"/>
  <c r="U660" i="5" l="1"/>
  <c r="V659" i="5"/>
  <c r="U661" i="5" l="1"/>
  <c r="V660" i="5"/>
  <c r="V661" i="5" l="1"/>
  <c r="U662" i="5"/>
  <c r="V662" i="5" l="1"/>
  <c r="U663" i="5"/>
  <c r="U664" i="5" l="1"/>
  <c r="V663" i="5"/>
  <c r="U665" i="5" l="1"/>
  <c r="V664" i="5"/>
  <c r="U666" i="5" l="1"/>
  <c r="V665" i="5"/>
  <c r="U667" i="5" l="1"/>
  <c r="V666" i="5"/>
  <c r="U668" i="5" l="1"/>
  <c r="V667" i="5"/>
  <c r="U669" i="5" l="1"/>
  <c r="V668" i="5"/>
  <c r="V669" i="5" l="1"/>
  <c r="U670" i="5"/>
  <c r="V670" i="5" l="1"/>
  <c r="U671" i="5"/>
  <c r="U672" i="5" l="1"/>
  <c r="V671" i="5"/>
  <c r="V672" i="5" l="1"/>
  <c r="U673" i="5"/>
  <c r="U674" i="5" l="1"/>
  <c r="V673" i="5"/>
  <c r="U675" i="5" l="1"/>
  <c r="V674" i="5"/>
  <c r="U676" i="5" l="1"/>
  <c r="V675" i="5"/>
  <c r="U677" i="5" l="1"/>
  <c r="V676" i="5"/>
  <c r="V677" i="5" l="1"/>
  <c r="U678" i="5"/>
  <c r="V678" i="5" l="1"/>
  <c r="U679" i="5"/>
  <c r="U680" i="5" l="1"/>
  <c r="V679" i="5"/>
  <c r="U681" i="5" l="1"/>
  <c r="V680" i="5"/>
  <c r="U682" i="5" l="1"/>
  <c r="V681" i="5"/>
  <c r="U683" i="5" l="1"/>
  <c r="V682" i="5"/>
  <c r="U684" i="5" l="1"/>
  <c r="V683" i="5"/>
  <c r="U685" i="5" l="1"/>
  <c r="V684" i="5"/>
  <c r="V685" i="5" l="1"/>
  <c r="U686" i="5"/>
  <c r="V686" i="5" l="1"/>
  <c r="U687" i="5"/>
  <c r="U688" i="5" l="1"/>
  <c r="V687" i="5"/>
  <c r="V688" i="5" l="1"/>
  <c r="U689" i="5"/>
  <c r="U690" i="5" l="1"/>
  <c r="V689" i="5"/>
  <c r="U691" i="5" l="1"/>
  <c r="V690" i="5"/>
  <c r="U692" i="5" l="1"/>
  <c r="V691" i="5"/>
  <c r="U693" i="5" l="1"/>
  <c r="V692" i="5"/>
  <c r="V693" i="5" l="1"/>
  <c r="U694" i="5"/>
  <c r="V694" i="5" l="1"/>
  <c r="U695" i="5"/>
  <c r="U696" i="5" l="1"/>
  <c r="V695" i="5"/>
  <c r="U697" i="5" l="1"/>
  <c r="V696" i="5"/>
  <c r="U698" i="5" l="1"/>
  <c r="V697" i="5"/>
  <c r="U699" i="5" l="1"/>
  <c r="V698" i="5"/>
  <c r="U700" i="5" l="1"/>
  <c r="V699" i="5"/>
  <c r="U701" i="5" l="1"/>
  <c r="V700" i="5"/>
  <c r="V701" i="5" l="1"/>
  <c r="U702" i="5"/>
  <c r="V702" i="5" l="1"/>
  <c r="U703" i="5"/>
  <c r="U704" i="5" l="1"/>
  <c r="V703" i="5"/>
  <c r="V704" i="5" l="1"/>
  <c r="U705" i="5"/>
  <c r="U706" i="5" l="1"/>
  <c r="V705" i="5"/>
  <c r="U707" i="5" l="1"/>
  <c r="V706" i="5"/>
  <c r="U708" i="5" l="1"/>
  <c r="V707" i="5"/>
  <c r="U709" i="5" l="1"/>
  <c r="V708" i="5"/>
  <c r="V709" i="5" l="1"/>
  <c r="U710" i="5"/>
  <c r="V710" i="5" l="1"/>
  <c r="U711" i="5"/>
  <c r="U712" i="5" l="1"/>
  <c r="V711" i="5"/>
  <c r="U713" i="5" l="1"/>
  <c r="V712" i="5"/>
  <c r="U714" i="5" l="1"/>
  <c r="V713" i="5"/>
  <c r="U715" i="5" l="1"/>
  <c r="V714" i="5"/>
  <c r="U716" i="5" l="1"/>
  <c r="V715" i="5"/>
  <c r="U717" i="5" l="1"/>
  <c r="V716" i="5"/>
  <c r="V717" i="5" l="1"/>
  <c r="U718" i="5"/>
  <c r="V718" i="5" l="1"/>
  <c r="U719" i="5"/>
  <c r="U720" i="5" l="1"/>
  <c r="V719" i="5"/>
  <c r="V720" i="5" l="1"/>
  <c r="U721" i="5"/>
  <c r="U722" i="5" l="1"/>
  <c r="V721" i="5"/>
  <c r="V722" i="5" l="1"/>
  <c r="U723" i="5"/>
  <c r="U724" i="5" l="1"/>
  <c r="V723" i="5"/>
  <c r="U725" i="5" l="1"/>
  <c r="V724" i="5"/>
  <c r="V725" i="5" l="1"/>
  <c r="U726" i="5"/>
  <c r="U727" i="5" l="1"/>
  <c r="V726" i="5"/>
  <c r="U728" i="5" l="1"/>
  <c r="V727" i="5"/>
  <c r="V728" i="5" l="1"/>
  <c r="U729" i="5"/>
  <c r="U730" i="5" l="1"/>
  <c r="V729" i="5"/>
  <c r="V730" i="5" l="1"/>
  <c r="U731" i="5"/>
  <c r="U732" i="5" l="1"/>
  <c r="V731" i="5"/>
  <c r="U733" i="5" l="1"/>
  <c r="V732" i="5"/>
  <c r="V733" i="5" l="1"/>
  <c r="U734" i="5"/>
  <c r="U735" i="5" l="1"/>
  <c r="V734" i="5"/>
  <c r="U736" i="5" l="1"/>
  <c r="V735" i="5"/>
  <c r="V736" i="5" l="1"/>
  <c r="U737" i="5"/>
  <c r="U738" i="5" l="1"/>
  <c r="V737" i="5"/>
  <c r="V738" i="5" l="1"/>
  <c r="U739" i="5"/>
  <c r="U740" i="5" l="1"/>
  <c r="V739" i="5"/>
  <c r="U741" i="5" l="1"/>
  <c r="V740" i="5"/>
  <c r="V741" i="5" l="1"/>
  <c r="U742" i="5"/>
  <c r="U743" i="5" l="1"/>
  <c r="V742" i="5"/>
  <c r="U744" i="5" l="1"/>
  <c r="V743" i="5"/>
  <c r="V744" i="5" l="1"/>
  <c r="U745" i="5"/>
  <c r="U746" i="5" l="1"/>
  <c r="V745" i="5"/>
  <c r="V746" i="5" l="1"/>
  <c r="U747" i="5"/>
  <c r="U748" i="5" l="1"/>
  <c r="V747" i="5"/>
  <c r="U749" i="5" l="1"/>
  <c r="V748" i="5"/>
  <c r="V749" i="5" l="1"/>
  <c r="U750" i="5"/>
  <c r="U751" i="5" l="1"/>
  <c r="V750" i="5"/>
  <c r="U752" i="5" l="1"/>
  <c r="V751" i="5"/>
  <c r="V752" i="5" l="1"/>
  <c r="U753" i="5"/>
  <c r="U754" i="5" l="1"/>
  <c r="V753" i="5"/>
  <c r="V754" i="5" l="1"/>
  <c r="U755" i="5"/>
  <c r="U756" i="5" l="1"/>
  <c r="V755" i="5"/>
  <c r="U757" i="5" l="1"/>
  <c r="V756" i="5"/>
  <c r="V757" i="5" l="1"/>
  <c r="U758" i="5"/>
  <c r="U759" i="5" l="1"/>
  <c r="V758" i="5"/>
  <c r="U760" i="5" l="1"/>
  <c r="V759" i="5"/>
  <c r="V760" i="5" l="1"/>
  <c r="U761" i="5"/>
  <c r="U762" i="5" l="1"/>
  <c r="V761" i="5"/>
  <c r="V762" i="5" l="1"/>
  <c r="U763" i="5"/>
  <c r="U764" i="5" l="1"/>
  <c r="V763" i="5"/>
  <c r="U765" i="5" l="1"/>
  <c r="V764" i="5"/>
  <c r="V765" i="5" l="1"/>
  <c r="U766" i="5"/>
  <c r="U767" i="5" l="1"/>
  <c r="V766" i="5"/>
  <c r="U768" i="5" l="1"/>
  <c r="V767" i="5"/>
  <c r="V768" i="5" l="1"/>
  <c r="U769" i="5"/>
  <c r="U770" i="5" l="1"/>
  <c r="V769" i="5"/>
  <c r="V770" i="5" l="1"/>
  <c r="U771" i="5"/>
  <c r="U772" i="5" l="1"/>
  <c r="V771" i="5"/>
  <c r="U773" i="5" l="1"/>
  <c r="V772" i="5"/>
  <c r="V773" i="5" l="1"/>
  <c r="U774" i="5"/>
  <c r="U775" i="5" l="1"/>
  <c r="V774" i="5"/>
  <c r="U776" i="5" l="1"/>
  <c r="V775" i="5"/>
  <c r="V776" i="5" l="1"/>
  <c r="U777" i="5"/>
  <c r="U778" i="5" l="1"/>
  <c r="V777" i="5"/>
  <c r="V778" i="5" l="1"/>
  <c r="U779" i="5"/>
  <c r="U780" i="5" l="1"/>
  <c r="V779" i="5"/>
  <c r="U781" i="5" l="1"/>
  <c r="V780" i="5"/>
  <c r="V781" i="5" l="1"/>
  <c r="U782" i="5"/>
  <c r="U783" i="5" l="1"/>
  <c r="V782" i="5"/>
  <c r="U784" i="5" l="1"/>
  <c r="V783" i="5"/>
  <c r="V784" i="5" l="1"/>
  <c r="U785" i="5"/>
  <c r="U786" i="5" l="1"/>
  <c r="V785" i="5"/>
  <c r="V786" i="5" l="1"/>
  <c r="U787" i="5"/>
  <c r="U788" i="5" l="1"/>
  <c r="V787" i="5"/>
  <c r="U789" i="5" l="1"/>
  <c r="V788" i="5"/>
  <c r="V789" i="5" l="1"/>
  <c r="U790" i="5"/>
  <c r="U791" i="5" l="1"/>
  <c r="V790" i="5"/>
  <c r="U792" i="5" l="1"/>
  <c r="V791" i="5"/>
  <c r="V792" i="5" l="1"/>
  <c r="U793" i="5"/>
  <c r="U794" i="5" l="1"/>
  <c r="V793" i="5"/>
  <c r="V794" i="5" l="1"/>
  <c r="U795" i="5"/>
  <c r="U796" i="5" l="1"/>
  <c r="V795" i="5"/>
  <c r="U797" i="5" l="1"/>
  <c r="V796" i="5"/>
  <c r="V797" i="5" l="1"/>
  <c r="U798" i="5"/>
  <c r="U799" i="5" l="1"/>
  <c r="V798" i="5"/>
  <c r="U800" i="5" l="1"/>
  <c r="V799" i="5"/>
  <c r="V800" i="5" l="1"/>
  <c r="U801" i="5"/>
  <c r="U802" i="5" l="1"/>
  <c r="V801" i="5"/>
  <c r="V802" i="5" l="1"/>
  <c r="U803" i="5"/>
  <c r="U804" i="5" l="1"/>
  <c r="V803" i="5"/>
  <c r="U805" i="5" l="1"/>
  <c r="V804" i="5"/>
  <c r="V805" i="5" l="1"/>
  <c r="U806" i="5"/>
  <c r="U807" i="5" l="1"/>
  <c r="V806" i="5"/>
  <c r="U808" i="5" l="1"/>
  <c r="V807" i="5"/>
  <c r="V808" i="5" l="1"/>
  <c r="U809" i="5"/>
  <c r="U810" i="5" l="1"/>
  <c r="V809" i="5"/>
  <c r="V810" i="5" l="1"/>
  <c r="U811" i="5"/>
  <c r="U812" i="5" l="1"/>
  <c r="V811" i="5"/>
  <c r="U813" i="5" l="1"/>
  <c r="V812" i="5"/>
  <c r="V813" i="5" l="1"/>
  <c r="U814" i="5"/>
  <c r="U815" i="5" l="1"/>
  <c r="V814" i="5"/>
  <c r="U816" i="5" l="1"/>
  <c r="V815" i="5"/>
  <c r="V816" i="5" l="1"/>
  <c r="U817" i="5"/>
  <c r="U818" i="5" l="1"/>
  <c r="V817" i="5"/>
  <c r="V818" i="5" l="1"/>
  <c r="U819" i="5"/>
  <c r="U820" i="5" l="1"/>
  <c r="V819" i="5"/>
  <c r="U821" i="5" l="1"/>
  <c r="V820" i="5"/>
  <c r="V821" i="5" l="1"/>
  <c r="U822" i="5"/>
  <c r="U823" i="5" l="1"/>
  <c r="V822" i="5"/>
  <c r="U824" i="5" l="1"/>
  <c r="V823" i="5"/>
  <c r="V824" i="5" l="1"/>
  <c r="U825" i="5"/>
  <c r="U826" i="5" l="1"/>
  <c r="V825" i="5"/>
  <c r="V826" i="5" l="1"/>
  <c r="U827" i="5"/>
  <c r="U828" i="5" l="1"/>
  <c r="V827" i="5"/>
  <c r="U829" i="5" l="1"/>
  <c r="V828" i="5"/>
  <c r="V829" i="5" l="1"/>
  <c r="U830" i="5"/>
  <c r="U831" i="5" l="1"/>
  <c r="V830" i="5"/>
  <c r="U832" i="5" l="1"/>
  <c r="V831" i="5"/>
  <c r="V832" i="5" l="1"/>
  <c r="U833" i="5"/>
  <c r="U834" i="5" l="1"/>
  <c r="V833" i="5"/>
  <c r="V834" i="5" l="1"/>
  <c r="U835" i="5"/>
  <c r="U836" i="5" l="1"/>
  <c r="V835" i="5"/>
  <c r="U837" i="5" l="1"/>
  <c r="V836" i="5"/>
  <c r="V837" i="5" l="1"/>
  <c r="U838" i="5"/>
  <c r="U839" i="5" l="1"/>
  <c r="V838" i="5"/>
  <c r="U840" i="5" l="1"/>
  <c r="V839" i="5"/>
  <c r="V840" i="5" l="1"/>
  <c r="U841" i="5"/>
  <c r="U842" i="5" l="1"/>
  <c r="V841" i="5"/>
  <c r="V842" i="5" l="1"/>
  <c r="U843" i="5"/>
  <c r="U844" i="5" l="1"/>
  <c r="V843" i="5"/>
  <c r="U845" i="5" l="1"/>
  <c r="V844" i="5"/>
  <c r="V845" i="5" l="1"/>
  <c r="U846" i="5"/>
  <c r="U847" i="5" l="1"/>
  <c r="V846" i="5"/>
  <c r="U848" i="5" l="1"/>
  <c r="V847" i="5"/>
  <c r="V848" i="5" l="1"/>
  <c r="U849" i="5"/>
  <c r="U850" i="5" l="1"/>
  <c r="V849" i="5"/>
  <c r="V850" i="5" l="1"/>
  <c r="U851" i="5"/>
  <c r="U852" i="5" l="1"/>
  <c r="V851" i="5"/>
  <c r="U853" i="5" l="1"/>
  <c r="V852" i="5"/>
  <c r="V853" i="5" l="1"/>
  <c r="U854" i="5"/>
  <c r="U855" i="5" l="1"/>
  <c r="V854" i="5"/>
  <c r="U856" i="5" l="1"/>
  <c r="V855" i="5"/>
  <c r="V856" i="5" l="1"/>
  <c r="U857" i="5"/>
  <c r="U858" i="5" l="1"/>
  <c r="V857" i="5"/>
  <c r="V858" i="5" l="1"/>
  <c r="U859" i="5"/>
  <c r="U860" i="5" l="1"/>
  <c r="V859" i="5"/>
  <c r="U861" i="5" l="1"/>
  <c r="V860" i="5"/>
  <c r="V861" i="5" l="1"/>
  <c r="U862" i="5"/>
  <c r="U863" i="5" l="1"/>
  <c r="V862" i="5"/>
  <c r="U864" i="5" l="1"/>
  <c r="V863" i="5"/>
  <c r="V864" i="5" l="1"/>
  <c r="U865" i="5"/>
  <c r="U866" i="5" l="1"/>
  <c r="V865" i="5"/>
  <c r="V866" i="5" l="1"/>
  <c r="U867" i="5"/>
  <c r="U868" i="5" l="1"/>
  <c r="V867" i="5"/>
  <c r="U869" i="5" l="1"/>
  <c r="V868" i="5"/>
  <c r="V869" i="5" l="1"/>
  <c r="U870" i="5"/>
  <c r="U871" i="5" l="1"/>
  <c r="V870" i="5"/>
  <c r="U872" i="5" l="1"/>
  <c r="V871" i="5"/>
  <c r="V872" i="5" l="1"/>
  <c r="U873" i="5"/>
  <c r="U874" i="5" l="1"/>
  <c r="V873" i="5"/>
  <c r="V874" i="5" l="1"/>
  <c r="U875" i="5"/>
  <c r="U876" i="5" l="1"/>
  <c r="V875" i="5"/>
  <c r="U877" i="5" l="1"/>
  <c r="V876" i="5"/>
  <c r="V877" i="5" l="1"/>
  <c r="U878" i="5"/>
  <c r="U879" i="5" l="1"/>
  <c r="V878" i="5"/>
  <c r="U880" i="5" l="1"/>
  <c r="V879" i="5"/>
  <c r="V880" i="5" l="1"/>
  <c r="U881" i="5"/>
  <c r="U882" i="5" l="1"/>
  <c r="V881" i="5"/>
  <c r="V882" i="5" l="1"/>
  <c r="U883" i="5"/>
  <c r="U884" i="5" l="1"/>
  <c r="V883" i="5"/>
  <c r="U885" i="5" l="1"/>
  <c r="V884" i="5"/>
  <c r="V885" i="5" l="1"/>
  <c r="U886" i="5"/>
  <c r="U887" i="5" l="1"/>
  <c r="V886" i="5"/>
  <c r="U888" i="5" l="1"/>
  <c r="V887" i="5"/>
  <c r="V888" i="5" l="1"/>
  <c r="U889" i="5"/>
  <c r="U890" i="5" l="1"/>
  <c r="V889" i="5"/>
  <c r="V890" i="5" l="1"/>
  <c r="U891" i="5"/>
  <c r="U892" i="5" l="1"/>
  <c r="V891" i="5"/>
  <c r="U893" i="5" l="1"/>
  <c r="V892" i="5"/>
  <c r="V893" i="5" l="1"/>
  <c r="U894" i="5"/>
  <c r="U895" i="5" l="1"/>
  <c r="V894" i="5"/>
  <c r="U896" i="5" l="1"/>
  <c r="V895" i="5"/>
  <c r="V896" i="5" l="1"/>
  <c r="U897" i="5"/>
  <c r="U898" i="5" l="1"/>
  <c r="V897" i="5"/>
  <c r="V898" i="5" l="1"/>
  <c r="U899" i="5"/>
  <c r="U900" i="5" l="1"/>
  <c r="V899" i="5"/>
  <c r="U901" i="5" l="1"/>
  <c r="V900" i="5"/>
  <c r="V901" i="5" l="1"/>
  <c r="U902" i="5"/>
  <c r="U903" i="5" l="1"/>
  <c r="V902" i="5"/>
  <c r="U904" i="5" l="1"/>
  <c r="V903" i="5"/>
  <c r="V904" i="5" l="1"/>
  <c r="U905" i="5"/>
  <c r="U906" i="5" l="1"/>
  <c r="V905" i="5"/>
  <c r="V906" i="5" l="1"/>
  <c r="U907" i="5"/>
  <c r="U908" i="5" l="1"/>
  <c r="V907" i="5"/>
  <c r="U909" i="5" l="1"/>
  <c r="V908" i="5"/>
  <c r="V909" i="5" l="1"/>
  <c r="U910" i="5"/>
  <c r="U911" i="5" l="1"/>
  <c r="V910" i="5"/>
  <c r="U912" i="5" l="1"/>
  <c r="V911" i="5"/>
  <c r="V912" i="5" l="1"/>
  <c r="U913" i="5"/>
  <c r="U914" i="5" l="1"/>
  <c r="V913" i="5"/>
  <c r="V914" i="5" l="1"/>
  <c r="U915" i="5"/>
  <c r="U916" i="5" l="1"/>
  <c r="V915" i="5"/>
  <c r="U917" i="5" l="1"/>
  <c r="V916" i="5"/>
  <c r="V917" i="5" l="1"/>
  <c r="U918" i="5"/>
  <c r="U919" i="5" l="1"/>
  <c r="V918" i="5"/>
  <c r="U920" i="5" l="1"/>
  <c r="V919" i="5"/>
  <c r="V920" i="5" l="1"/>
  <c r="U921" i="5"/>
  <c r="U922" i="5" l="1"/>
  <c r="V921" i="5"/>
  <c r="V922" i="5" l="1"/>
  <c r="U923" i="5"/>
  <c r="U924" i="5" l="1"/>
  <c r="V923" i="5"/>
  <c r="U925" i="5" l="1"/>
  <c r="V924" i="5"/>
  <c r="V925" i="5" l="1"/>
  <c r="U926" i="5"/>
  <c r="U927" i="5" l="1"/>
  <c r="V926" i="5"/>
  <c r="U928" i="5" l="1"/>
  <c r="V927" i="5"/>
  <c r="V928" i="5" l="1"/>
  <c r="U929" i="5"/>
  <c r="U930" i="5" l="1"/>
  <c r="V929" i="5"/>
  <c r="V930" i="5" l="1"/>
  <c r="U931" i="5"/>
  <c r="U932" i="5" l="1"/>
  <c r="V931" i="5"/>
  <c r="U933" i="5" l="1"/>
  <c r="V932" i="5"/>
  <c r="V933" i="5" l="1"/>
  <c r="U934" i="5"/>
  <c r="U935" i="5" l="1"/>
  <c r="V934" i="5"/>
  <c r="U936" i="5" l="1"/>
  <c r="V935" i="5"/>
  <c r="V936" i="5" l="1"/>
  <c r="U937" i="5"/>
  <c r="U938" i="5" l="1"/>
  <c r="V937" i="5"/>
  <c r="V938" i="5" l="1"/>
  <c r="U939" i="5"/>
  <c r="U940" i="5" l="1"/>
  <c r="V939" i="5"/>
  <c r="U941" i="5" l="1"/>
  <c r="V940" i="5"/>
  <c r="V941" i="5" l="1"/>
  <c r="U942" i="5"/>
  <c r="U943" i="5" l="1"/>
  <c r="V942" i="5"/>
  <c r="U944" i="5" l="1"/>
  <c r="V943" i="5"/>
  <c r="U945" i="5" l="1"/>
  <c r="V944" i="5"/>
  <c r="U946" i="5" l="1"/>
  <c r="V945" i="5"/>
  <c r="U947" i="5" l="1"/>
  <c r="V946" i="5"/>
  <c r="U948" i="5" l="1"/>
  <c r="V947" i="5"/>
  <c r="U949" i="5" l="1"/>
  <c r="V948" i="5"/>
  <c r="V949" i="5" l="1"/>
  <c r="U950" i="5"/>
  <c r="U951" i="5" l="1"/>
  <c r="V950" i="5"/>
  <c r="U952" i="5" l="1"/>
  <c r="V951" i="5"/>
  <c r="U953" i="5" l="1"/>
  <c r="V952" i="5"/>
  <c r="U954" i="5" l="1"/>
  <c r="V953" i="5"/>
  <c r="U955" i="5" l="1"/>
  <c r="V954" i="5"/>
  <c r="U956" i="5" l="1"/>
  <c r="V955" i="5"/>
  <c r="U957" i="5" l="1"/>
  <c r="V956" i="5"/>
  <c r="V957" i="5" l="1"/>
  <c r="U958" i="5"/>
  <c r="U959" i="5" l="1"/>
  <c r="V958" i="5"/>
  <c r="U960" i="5" l="1"/>
  <c r="V959" i="5"/>
  <c r="U961" i="5" l="1"/>
  <c r="V960" i="5"/>
  <c r="U962" i="5" l="1"/>
  <c r="V961" i="5"/>
  <c r="U963" i="5" l="1"/>
  <c r="V962" i="5"/>
  <c r="U964" i="5" l="1"/>
  <c r="V963" i="5"/>
  <c r="U965" i="5" l="1"/>
  <c r="V964" i="5"/>
  <c r="V965" i="5" l="1"/>
  <c r="U966" i="5"/>
  <c r="U967" i="5" l="1"/>
  <c r="V966" i="5"/>
  <c r="U968" i="5" l="1"/>
  <c r="V967" i="5"/>
  <c r="U969" i="5" l="1"/>
  <c r="V968" i="5"/>
  <c r="U970" i="5" l="1"/>
  <c r="V969" i="5"/>
  <c r="U971" i="5" l="1"/>
  <c r="V970" i="5"/>
  <c r="U972" i="5" l="1"/>
  <c r="V971" i="5"/>
  <c r="U973" i="5" l="1"/>
  <c r="V972" i="5"/>
  <c r="V973" i="5" l="1"/>
  <c r="U974" i="5"/>
  <c r="U975" i="5" l="1"/>
  <c r="V974" i="5"/>
  <c r="U976" i="5" l="1"/>
  <c r="V975" i="5"/>
  <c r="U977" i="5" l="1"/>
  <c r="V976" i="5"/>
  <c r="U978" i="5" l="1"/>
  <c r="V977" i="5"/>
  <c r="U979" i="5" l="1"/>
  <c r="V978" i="5"/>
  <c r="U980" i="5" l="1"/>
  <c r="V979" i="5"/>
  <c r="U981" i="5" l="1"/>
  <c r="V980" i="5"/>
  <c r="V981" i="5" l="1"/>
  <c r="U982" i="5"/>
  <c r="U983" i="5" l="1"/>
  <c r="V982" i="5"/>
  <c r="U984" i="5" l="1"/>
  <c r="V983" i="5"/>
  <c r="U985" i="5" l="1"/>
  <c r="V984" i="5"/>
  <c r="U986" i="5" l="1"/>
  <c r="V985" i="5"/>
  <c r="U987" i="5" l="1"/>
  <c r="V986" i="5"/>
  <c r="U988" i="5" l="1"/>
  <c r="V987" i="5"/>
  <c r="U989" i="5" l="1"/>
  <c r="V988" i="5"/>
  <c r="V989" i="5" l="1"/>
  <c r="U990" i="5"/>
  <c r="U991" i="5" l="1"/>
  <c r="V990" i="5"/>
  <c r="U992" i="5" l="1"/>
  <c r="V991" i="5"/>
  <c r="U993" i="5" l="1"/>
  <c r="V992" i="5"/>
  <c r="U994" i="5" l="1"/>
  <c r="V993" i="5"/>
  <c r="U995" i="5" l="1"/>
  <c r="V994" i="5"/>
  <c r="U996" i="5" l="1"/>
  <c r="V995" i="5"/>
  <c r="U997" i="5" l="1"/>
  <c r="V996" i="5"/>
  <c r="V997" i="5" l="1"/>
  <c r="U998" i="5"/>
  <c r="U999" i="5" l="1"/>
  <c r="V998" i="5"/>
  <c r="U1000" i="5" l="1"/>
  <c r="V999" i="5"/>
  <c r="U1001" i="5" l="1"/>
  <c r="V1000" i="5"/>
  <c r="U1002" i="5" l="1"/>
  <c r="V1001" i="5"/>
  <c r="U1003" i="5" l="1"/>
  <c r="V1002" i="5"/>
  <c r="U1004" i="5" l="1"/>
  <c r="V1003" i="5"/>
  <c r="U1005" i="5" l="1"/>
  <c r="V1004" i="5"/>
  <c r="V1005" i="5" l="1"/>
  <c r="U1006" i="5"/>
  <c r="U1007" i="5" l="1"/>
  <c r="V1006" i="5"/>
  <c r="U1008" i="5" l="1"/>
  <c r="V1007" i="5"/>
  <c r="U1009" i="5" l="1"/>
  <c r="V1008" i="5"/>
  <c r="U1010" i="5" l="1"/>
  <c r="V1009" i="5"/>
  <c r="U1011" i="5" l="1"/>
  <c r="V1010" i="5"/>
  <c r="U1012" i="5" l="1"/>
  <c r="V1011" i="5"/>
  <c r="U1013" i="5" l="1"/>
  <c r="V1012" i="5"/>
  <c r="V1013" i="5" l="1"/>
  <c r="U1014" i="5"/>
  <c r="U1015" i="5" l="1"/>
  <c r="V1014" i="5"/>
  <c r="U1016" i="5" l="1"/>
  <c r="V1015" i="5"/>
  <c r="U1017" i="5" l="1"/>
  <c r="V1016" i="5"/>
  <c r="U1018" i="5" l="1"/>
  <c r="V1017" i="5"/>
  <c r="U1019" i="5" l="1"/>
  <c r="V1018" i="5"/>
  <c r="U1020" i="5" l="1"/>
  <c r="V1019" i="5"/>
  <c r="U1021" i="5" l="1"/>
  <c r="V1020" i="5"/>
  <c r="V1021" i="5" l="1"/>
  <c r="U1022" i="5"/>
  <c r="U1023" i="5" l="1"/>
  <c r="V1022" i="5"/>
  <c r="U1024" i="5" l="1"/>
  <c r="V1023" i="5"/>
  <c r="U1025" i="5" l="1"/>
  <c r="V1024" i="5"/>
  <c r="U1026" i="5" l="1"/>
  <c r="V1025" i="5"/>
  <c r="U1027" i="5" l="1"/>
  <c r="V1026" i="5"/>
  <c r="U1028" i="5" l="1"/>
  <c r="V1027" i="5"/>
  <c r="U1029" i="5" l="1"/>
  <c r="V1028" i="5"/>
  <c r="V1029" i="5" l="1"/>
  <c r="U1030" i="5"/>
  <c r="U1031" i="5" l="1"/>
  <c r="V1030" i="5"/>
  <c r="U1032" i="5" l="1"/>
  <c r="V1031" i="5"/>
  <c r="U1033" i="5" l="1"/>
  <c r="V1032" i="5"/>
  <c r="U1034" i="5" l="1"/>
  <c r="V1033" i="5"/>
  <c r="U1035" i="5" l="1"/>
  <c r="V1034" i="5"/>
  <c r="U1036" i="5" l="1"/>
  <c r="V1035" i="5"/>
  <c r="U1037" i="5" l="1"/>
  <c r="V1036" i="5"/>
  <c r="V1037" i="5" l="1"/>
  <c r="U1038" i="5"/>
  <c r="U1039" i="5" l="1"/>
  <c r="V1038" i="5"/>
  <c r="U1040" i="5" l="1"/>
  <c r="V1039" i="5"/>
  <c r="U1041" i="5" l="1"/>
  <c r="V1040" i="5"/>
  <c r="U1042" i="5" l="1"/>
  <c r="V1041" i="5"/>
  <c r="U1043" i="5" l="1"/>
  <c r="V1042" i="5"/>
  <c r="U1044" i="5" l="1"/>
  <c r="V1043" i="5"/>
  <c r="U1045" i="5" l="1"/>
  <c r="V1044" i="5"/>
  <c r="U1046" i="5" l="1"/>
  <c r="V1045" i="5"/>
  <c r="U1047" i="5" l="1"/>
  <c r="V1046" i="5"/>
  <c r="V1047" i="5" l="1"/>
  <c r="U1048" i="5"/>
  <c r="V1048" i="5" l="1"/>
  <c r="U1049" i="5"/>
  <c r="V1049" i="5" l="1"/>
  <c r="U1050" i="5"/>
  <c r="U1051" i="5" l="1"/>
  <c r="V1050" i="5"/>
  <c r="V1051" i="5" l="1"/>
  <c r="U1052" i="5"/>
  <c r="U1053" i="5" l="1"/>
  <c r="V1052" i="5"/>
  <c r="U1054" i="5" l="1"/>
  <c r="V1053" i="5"/>
  <c r="V1054" i="5" l="1"/>
  <c r="U1055" i="5"/>
  <c r="V1055" i="5" l="1"/>
  <c r="U1056" i="5"/>
  <c r="U1057" i="5" l="1"/>
  <c r="V1056" i="5"/>
  <c r="V1057" i="5" l="1"/>
  <c r="U1058" i="5"/>
  <c r="U1059" i="5" l="1"/>
  <c r="V1058" i="5"/>
  <c r="V1059" i="5" l="1"/>
  <c r="U1060" i="5"/>
  <c r="V1060" i="5" l="1"/>
  <c r="U1061" i="5"/>
  <c r="U1062" i="5" l="1"/>
  <c r="V1061" i="5"/>
  <c r="U1063" i="5" l="1"/>
  <c r="V1062" i="5"/>
  <c r="V1063" i="5" l="1"/>
  <c r="U1064" i="5"/>
  <c r="U1065" i="5" l="1"/>
  <c r="V1064" i="5"/>
  <c r="V1065" i="5" l="1"/>
  <c r="U1066" i="5"/>
  <c r="V1066" i="5" l="1"/>
  <c r="U1067" i="5"/>
  <c r="V1067" i="5" l="1"/>
  <c r="U1068" i="5"/>
  <c r="U1069" i="5" l="1"/>
  <c r="V1068" i="5"/>
  <c r="U1070" i="5" l="1"/>
  <c r="V1069" i="5"/>
  <c r="V1070" i="5" l="1"/>
  <c r="U1071" i="5"/>
  <c r="V1071" i="5" l="1"/>
  <c r="U1072" i="5"/>
  <c r="V1072" i="5" l="1"/>
  <c r="U1073" i="5"/>
  <c r="V1073" i="5" l="1"/>
  <c r="U1074" i="5"/>
  <c r="U1075" i="5" l="1"/>
  <c r="V1074" i="5"/>
  <c r="V1075" i="5" l="1"/>
  <c r="U1076" i="5"/>
  <c r="V1076" i="5" l="1"/>
  <c r="U1077" i="5"/>
  <c r="U1078" i="5" l="1"/>
  <c r="V1077" i="5"/>
  <c r="V1078" i="5" l="1"/>
  <c r="U1079" i="5"/>
  <c r="V1079" i="5" l="1"/>
  <c r="U1080" i="5"/>
  <c r="V1080" i="5" s="1"/>
</calcChain>
</file>

<file path=xl/sharedStrings.xml><?xml version="1.0" encoding="utf-8"?>
<sst xmlns="http://schemas.openxmlformats.org/spreadsheetml/2006/main" count="1938" uniqueCount="560">
  <si>
    <t>PhysicalAttack</t>
  </si>
  <si>
    <t>MagicalAttack</t>
  </si>
  <si>
    <t>MaxHp</t>
  </si>
  <si>
    <t>PhysicalDefense</t>
  </si>
  <si>
    <t>MagicalDefense</t>
  </si>
  <si>
    <r>
      <rPr>
        <sz val="8"/>
        <color theme="1"/>
        <rFont val="맑은 고딕"/>
        <family val="3"/>
        <charset val="129"/>
        <scheme val="minor"/>
      </rPr>
      <t>Physical</t>
    </r>
    <r>
      <rPr>
        <sz val="9"/>
        <color theme="1"/>
        <rFont val="맑은 고딕"/>
        <family val="3"/>
        <charset val="129"/>
        <scheme val="minor"/>
      </rPr>
      <t>CriticalChance</t>
    </r>
  </si>
  <si>
    <r>
      <rPr>
        <sz val="8"/>
        <color theme="1"/>
        <rFont val="맑은 고딕"/>
        <family val="3"/>
        <charset val="129"/>
        <scheme val="minor"/>
      </rPr>
      <t>Physical</t>
    </r>
    <r>
      <rPr>
        <sz val="9"/>
        <color theme="1"/>
        <rFont val="맑은 고딕"/>
        <family val="3"/>
        <charset val="129"/>
        <scheme val="minor"/>
      </rPr>
      <t>CriticalPower</t>
    </r>
  </si>
  <si>
    <r>
      <rPr>
        <sz val="8"/>
        <color theme="1"/>
        <rFont val="맑은 고딕"/>
        <family val="3"/>
        <charset val="129"/>
        <scheme val="minor"/>
      </rPr>
      <t>Physical</t>
    </r>
    <r>
      <rPr>
        <sz val="9"/>
        <color theme="1"/>
        <rFont val="맑은 고딕"/>
        <family val="3"/>
        <charset val="129"/>
        <scheme val="minor"/>
      </rPr>
      <t>DodgeChance</t>
    </r>
  </si>
  <si>
    <r>
      <rPr>
        <sz val="8"/>
        <color theme="1"/>
        <rFont val="맑은 고딕"/>
        <family val="3"/>
        <charset val="129"/>
        <scheme val="minor"/>
      </rPr>
      <t>Physical</t>
    </r>
    <r>
      <rPr>
        <sz val="9"/>
        <color theme="1"/>
        <rFont val="맑은 고딕"/>
        <family val="3"/>
        <charset val="129"/>
        <scheme val="minor"/>
      </rPr>
      <t>BlockChance</t>
    </r>
  </si>
  <si>
    <r>
      <rPr>
        <sz val="8"/>
        <color theme="1"/>
        <rFont val="맑은 고딕"/>
        <family val="3"/>
        <charset val="129"/>
        <scheme val="minor"/>
      </rPr>
      <t>Physical</t>
    </r>
    <r>
      <rPr>
        <sz val="9"/>
        <color theme="1"/>
        <rFont val="맑은 고딕"/>
        <family val="3"/>
        <charset val="129"/>
        <scheme val="minor"/>
      </rPr>
      <t>BlockPower</t>
    </r>
  </si>
  <si>
    <r>
      <rPr>
        <sz val="8"/>
        <color theme="1"/>
        <rFont val="맑은 고딕"/>
        <family val="3"/>
        <charset val="129"/>
        <scheme val="minor"/>
      </rPr>
      <t>Physical</t>
    </r>
    <r>
      <rPr>
        <sz val="9"/>
        <color theme="1"/>
        <rFont val="맑은 고딕"/>
        <family val="3"/>
        <charset val="129"/>
        <scheme val="minor"/>
      </rPr>
      <t>HitChance</t>
    </r>
  </si>
  <si>
    <r>
      <rPr>
        <sz val="8"/>
        <color theme="1"/>
        <rFont val="맑은 고딕"/>
        <family val="3"/>
        <charset val="129"/>
        <scheme val="minor"/>
      </rPr>
      <t>Physical</t>
    </r>
    <r>
      <rPr>
        <sz val="9"/>
        <color theme="1"/>
        <rFont val="맑은 고딕"/>
        <family val="3"/>
        <charset val="129"/>
        <scheme val="minor"/>
      </rPr>
      <t>PiercePower</t>
    </r>
  </si>
  <si>
    <r>
      <rPr>
        <sz val="8"/>
        <color theme="1"/>
        <rFont val="맑은 고딕"/>
        <family val="3"/>
        <charset val="129"/>
        <scheme val="minor"/>
      </rPr>
      <t>Physical</t>
    </r>
    <r>
      <rPr>
        <sz val="9"/>
        <color theme="1"/>
        <rFont val="맑은 고딕"/>
        <family val="3"/>
        <charset val="129"/>
        <scheme val="minor"/>
      </rPr>
      <t>Weakness</t>
    </r>
  </si>
  <si>
    <t>PHYSICAL</t>
  </si>
  <si>
    <r>
      <rPr>
        <sz val="8"/>
        <color theme="1"/>
        <rFont val="맑은 고딕"/>
        <family val="3"/>
        <charset val="129"/>
        <scheme val="minor"/>
      </rPr>
      <t>Magical</t>
    </r>
    <r>
      <rPr>
        <sz val="9"/>
        <color theme="1"/>
        <rFont val="맑은 고딕"/>
        <family val="3"/>
        <charset val="129"/>
        <scheme val="minor"/>
      </rPr>
      <t>CriticalChance</t>
    </r>
  </si>
  <si>
    <r>
      <rPr>
        <sz val="8"/>
        <color theme="1"/>
        <rFont val="맑은 고딕"/>
        <family val="3"/>
        <charset val="129"/>
        <scheme val="minor"/>
      </rPr>
      <t>Magical</t>
    </r>
    <r>
      <rPr>
        <sz val="9"/>
        <color theme="1"/>
        <rFont val="맑은 고딕"/>
        <family val="3"/>
        <charset val="129"/>
        <scheme val="minor"/>
      </rPr>
      <t>CriticalPower</t>
    </r>
  </si>
  <si>
    <r>
      <rPr>
        <sz val="8"/>
        <color theme="1"/>
        <rFont val="맑은 고딕"/>
        <family val="3"/>
        <charset val="129"/>
        <scheme val="minor"/>
      </rPr>
      <t>Magical</t>
    </r>
    <r>
      <rPr>
        <sz val="9"/>
        <color theme="1"/>
        <rFont val="맑은 고딕"/>
        <family val="3"/>
        <charset val="129"/>
        <scheme val="minor"/>
      </rPr>
      <t>DodgeChance</t>
    </r>
  </si>
  <si>
    <r>
      <rPr>
        <sz val="8"/>
        <color theme="1"/>
        <rFont val="맑은 고딕"/>
        <family val="3"/>
        <charset val="129"/>
        <scheme val="minor"/>
      </rPr>
      <t>Magical</t>
    </r>
    <r>
      <rPr>
        <sz val="9"/>
        <color theme="1"/>
        <rFont val="맑은 고딕"/>
        <family val="3"/>
        <charset val="129"/>
        <scheme val="minor"/>
      </rPr>
      <t>BlockChance</t>
    </r>
  </si>
  <si>
    <r>
      <rPr>
        <sz val="8"/>
        <color theme="1"/>
        <rFont val="맑은 고딕"/>
        <family val="3"/>
        <charset val="129"/>
        <scheme val="minor"/>
      </rPr>
      <t>Magical</t>
    </r>
    <r>
      <rPr>
        <sz val="9"/>
        <color theme="1"/>
        <rFont val="맑은 고딕"/>
        <family val="3"/>
        <charset val="129"/>
        <scheme val="minor"/>
      </rPr>
      <t>BlockPower</t>
    </r>
  </si>
  <si>
    <r>
      <rPr>
        <sz val="8"/>
        <color theme="1"/>
        <rFont val="맑은 고딕"/>
        <family val="3"/>
        <charset val="129"/>
        <scheme val="minor"/>
      </rPr>
      <t>Magical</t>
    </r>
    <r>
      <rPr>
        <sz val="9"/>
        <color theme="1"/>
        <rFont val="맑은 고딕"/>
        <family val="3"/>
        <charset val="129"/>
        <scheme val="minor"/>
      </rPr>
      <t>HitChance</t>
    </r>
  </si>
  <si>
    <r>
      <rPr>
        <sz val="8"/>
        <color theme="1"/>
        <rFont val="맑은 고딕"/>
        <family val="3"/>
        <charset val="129"/>
        <scheme val="minor"/>
      </rPr>
      <t>Magical</t>
    </r>
    <r>
      <rPr>
        <sz val="9"/>
        <color theme="1"/>
        <rFont val="맑은 고딕"/>
        <family val="3"/>
        <charset val="129"/>
        <scheme val="minor"/>
      </rPr>
      <t>PiercePower</t>
    </r>
  </si>
  <si>
    <r>
      <rPr>
        <sz val="8"/>
        <color theme="1"/>
        <rFont val="맑은 고딕"/>
        <family val="3"/>
        <charset val="129"/>
        <scheme val="minor"/>
      </rPr>
      <t>Magical</t>
    </r>
    <r>
      <rPr>
        <sz val="9"/>
        <color theme="1"/>
        <rFont val="맑은 고딕"/>
        <family val="3"/>
        <charset val="129"/>
        <scheme val="minor"/>
      </rPr>
      <t>Weakness</t>
    </r>
  </si>
  <si>
    <t>HealPower</t>
  </si>
  <si>
    <t>RecoverPower</t>
  </si>
  <si>
    <t>MAGICAL</t>
  </si>
  <si>
    <t>AntiCcChance</t>
  </si>
  <si>
    <t>AntiDebuffChance</t>
  </si>
  <si>
    <t>STATE</t>
  </si>
  <si>
    <t>HpStealPower</t>
  </si>
  <si>
    <t>HpOnDamage</t>
  </si>
  <si>
    <t>HpOnAttack</t>
  </si>
  <si>
    <t>HpOnKill</t>
  </si>
  <si>
    <t>HpOnWave</t>
  </si>
  <si>
    <t>HpRatioOnDamage</t>
  </si>
  <si>
    <t>HpRatioOnAttack</t>
  </si>
  <si>
    <t>HpRatioOnKill</t>
  </si>
  <si>
    <t>HpRatioOnWave</t>
  </si>
  <si>
    <t>HP</t>
  </si>
  <si>
    <t>MaxMp</t>
  </si>
  <si>
    <t>MpOnDamage</t>
  </si>
  <si>
    <t>MpOnAttack</t>
  </si>
  <si>
    <t>MpOnKill</t>
  </si>
  <si>
    <t>MpOnWave</t>
  </si>
  <si>
    <t>MP</t>
  </si>
  <si>
    <t>AttackSpeed</t>
  </si>
  <si>
    <t>MoveSpeedMms</t>
  </si>
  <si>
    <t>ETC</t>
  </si>
  <si>
    <t>Index</t>
    <phoneticPr fontId="1" type="noConversion"/>
  </si>
  <si>
    <t>Name</t>
    <phoneticPr fontId="1" type="noConversion"/>
  </si>
  <si>
    <t>Level</t>
    <phoneticPr fontId="1" type="noConversion"/>
  </si>
  <si>
    <t>Grade</t>
    <phoneticPr fontId="1" type="noConversion"/>
  </si>
  <si>
    <t>Star</t>
    <phoneticPr fontId="1" type="noConversion"/>
  </si>
  <si>
    <t>LEVEL DEPENDENT</t>
    <phoneticPr fontId="1" type="noConversion"/>
  </si>
  <si>
    <t>AttackPower</t>
    <phoneticPr fontId="1" type="noConversion"/>
  </si>
  <si>
    <t>PhysicalDefensePower</t>
    <phoneticPr fontId="1" type="noConversion"/>
  </si>
  <si>
    <t>MagicalDefensePower</t>
    <phoneticPr fontId="1" type="noConversion"/>
  </si>
  <si>
    <t>TotalPower</t>
    <phoneticPr fontId="1" type="noConversion"/>
  </si>
  <si>
    <t>DefensePower</t>
    <phoneticPr fontId="1" type="noConversion"/>
  </si>
  <si>
    <t>StatScale</t>
    <phoneticPr fontId="1" type="noConversion"/>
  </si>
  <si>
    <t>보스</t>
    <phoneticPr fontId="1" type="noConversion"/>
  </si>
  <si>
    <t>영웅</t>
    <phoneticPr fontId="1" type="noConversion"/>
  </si>
  <si>
    <t>몬스터</t>
    <phoneticPr fontId="1" type="noConversion"/>
  </si>
  <si>
    <t>None</t>
    <phoneticPr fontId="1" type="noConversion"/>
  </si>
  <si>
    <t>0</t>
    <phoneticPr fontId="1" type="noConversion"/>
  </si>
  <si>
    <t>플레이</t>
  </si>
  <si>
    <t>전체</t>
  </si>
  <si>
    <t>직진</t>
  </si>
  <si>
    <t>레벨</t>
  </si>
  <si>
    <t>경험치 요구량</t>
  </si>
  <si>
    <t>누적</t>
  </si>
  <si>
    <t>요구량</t>
  </si>
  <si>
    <t>경험치</t>
  </si>
  <si>
    <r>
      <rPr>
        <sz val="8"/>
        <color theme="1"/>
        <rFont val="맑은 고딕"/>
        <family val="3"/>
        <charset val="129"/>
        <scheme val="minor"/>
      </rPr>
      <t>Physical</t>
    </r>
    <r>
      <rPr>
        <sz val="9"/>
        <color theme="1"/>
        <rFont val="맑은 고딕"/>
        <family val="3"/>
        <charset val="129"/>
        <scheme val="minor"/>
      </rPr>
      <t>CriticalWeakness</t>
    </r>
    <phoneticPr fontId="1" type="noConversion"/>
  </si>
  <si>
    <r>
      <rPr>
        <sz val="8"/>
        <color theme="1"/>
        <rFont val="맑은 고딕"/>
        <family val="3"/>
        <charset val="129"/>
        <scheme val="minor"/>
      </rPr>
      <t>Physical</t>
    </r>
    <r>
      <rPr>
        <sz val="9"/>
        <color theme="1"/>
        <rFont val="맑은 고딕"/>
        <family val="3"/>
        <charset val="129"/>
        <scheme val="minor"/>
      </rPr>
      <t>Toughness</t>
    </r>
    <phoneticPr fontId="1" type="noConversion"/>
  </si>
  <si>
    <r>
      <rPr>
        <sz val="8"/>
        <color theme="1"/>
        <rFont val="맑은 고딕"/>
        <family val="3"/>
        <charset val="129"/>
        <scheme val="minor"/>
      </rPr>
      <t>Magical</t>
    </r>
    <r>
      <rPr>
        <sz val="9"/>
        <color theme="1"/>
        <rFont val="맑은 고딕"/>
        <family val="3"/>
        <charset val="129"/>
        <scheme val="minor"/>
      </rPr>
      <t>CriticalWeakness</t>
    </r>
    <phoneticPr fontId="1" type="noConversion"/>
  </si>
  <si>
    <r>
      <rPr>
        <sz val="8"/>
        <color theme="1"/>
        <rFont val="맑은 고딕"/>
        <family val="3"/>
        <charset val="129"/>
        <scheme val="minor"/>
      </rPr>
      <t>Magical</t>
    </r>
    <r>
      <rPr>
        <sz val="9"/>
        <color theme="1"/>
        <rFont val="맑은 고딕"/>
        <family val="3"/>
        <charset val="129"/>
        <scheme val="minor"/>
      </rPr>
      <t>Toughness</t>
    </r>
    <phoneticPr fontId="1" type="noConversion"/>
  </si>
  <si>
    <t>Test</t>
    <phoneticPr fontId="1" type="noConversion"/>
  </si>
  <si>
    <t>Warrior</t>
  </si>
  <si>
    <t>Priest</t>
  </si>
  <si>
    <t>Wizard</t>
  </si>
  <si>
    <t>Assassin</t>
  </si>
  <si>
    <t>Knight</t>
  </si>
  <si>
    <t>Archer</t>
  </si>
  <si>
    <t>Mechanic</t>
  </si>
  <si>
    <t>HpRatioOnTime</t>
    <phoneticPr fontId="1" type="noConversion"/>
  </si>
  <si>
    <t>HpOnTime</t>
    <phoneticPr fontId="1" type="noConversion"/>
  </si>
  <si>
    <t>MpOnTime</t>
    <phoneticPr fontId="1" type="noConversion"/>
  </si>
  <si>
    <t>Basic</t>
    <phoneticPr fontId="1" type="noConversion"/>
  </si>
  <si>
    <t>물리방어</t>
    <phoneticPr fontId="1" type="noConversion"/>
  </si>
  <si>
    <t>마법방어</t>
    <phoneticPr fontId="1" type="noConversion"/>
  </si>
  <si>
    <t>흡혈</t>
    <phoneticPr fontId="1" type="noConversion"/>
  </si>
  <si>
    <t>방어관통</t>
    <phoneticPr fontId="1" type="noConversion"/>
  </si>
  <si>
    <t>치명타</t>
    <phoneticPr fontId="1" type="noConversion"/>
  </si>
  <si>
    <t>물리회피</t>
    <phoneticPr fontId="1" type="noConversion"/>
  </si>
  <si>
    <t>마법회피</t>
    <phoneticPr fontId="1" type="noConversion"/>
  </si>
  <si>
    <t>물리감소</t>
    <phoneticPr fontId="1" type="noConversion"/>
  </si>
  <si>
    <t>마법감소</t>
    <phoneticPr fontId="1" type="noConversion"/>
  </si>
  <si>
    <t>힐러</t>
    <phoneticPr fontId="1" type="noConversion"/>
  </si>
  <si>
    <t>밸런스</t>
    <phoneticPr fontId="1" type="noConversion"/>
  </si>
  <si>
    <t>PhysicalDefenseRate</t>
    <phoneticPr fontId="1" type="noConversion"/>
  </si>
  <si>
    <t>MagicalDefenceRate</t>
    <phoneticPr fontId="1" type="noConversion"/>
  </si>
  <si>
    <t>DefenceCalcMinFraction</t>
  </si>
  <si>
    <t>DefenceCalcChangeFactor</t>
    <phoneticPr fontId="1" type="noConversion"/>
  </si>
  <si>
    <t>DefenceCalcLevelBaseFactor</t>
    <phoneticPr fontId="1" type="noConversion"/>
  </si>
  <si>
    <t>몬스터 기본스텟</t>
    <phoneticPr fontId="1" type="noConversion"/>
  </si>
  <si>
    <t>영웅 기본스텟</t>
    <phoneticPr fontId="1" type="noConversion"/>
  </si>
  <si>
    <t>LeveStatFactor</t>
    <phoneticPr fontId="1" type="noConversion"/>
  </si>
  <si>
    <t>CreatureStar</t>
    <phoneticPr fontId="1" type="noConversion"/>
  </si>
  <si>
    <t>CreatureLevel</t>
    <phoneticPr fontId="1" type="noConversion"/>
  </si>
  <si>
    <t>DefenceRate Calc</t>
    <phoneticPr fontId="1" type="noConversion"/>
  </si>
  <si>
    <t>Index</t>
    <phoneticPr fontId="1" type="noConversion"/>
  </si>
  <si>
    <t>Name</t>
    <phoneticPr fontId="1" type="noConversion"/>
  </si>
  <si>
    <t>StartStar</t>
    <phoneticPr fontId="1" type="noConversion"/>
  </si>
  <si>
    <t>Skill</t>
    <phoneticPr fontId="1" type="noConversion"/>
  </si>
  <si>
    <t>쿨타임</t>
    <phoneticPr fontId="1" type="noConversion"/>
  </si>
  <si>
    <t>마나</t>
    <phoneticPr fontId="1" type="noConversion"/>
  </si>
  <si>
    <t>Class</t>
    <phoneticPr fontId="1" type="noConversion"/>
  </si>
  <si>
    <t>Stat</t>
    <phoneticPr fontId="1" type="noConversion"/>
  </si>
  <si>
    <t>Damage</t>
    <phoneticPr fontId="1" type="noConversion"/>
  </si>
  <si>
    <t>Buff</t>
    <phoneticPr fontId="1" type="noConversion"/>
  </si>
  <si>
    <t>모션시간</t>
    <phoneticPr fontId="1" type="noConversion"/>
  </si>
  <si>
    <t>스킬 타입</t>
    <phoneticPr fontId="1" type="noConversion"/>
  </si>
  <si>
    <t>Trigger Damage</t>
    <phoneticPr fontId="1" type="noConversion"/>
  </si>
  <si>
    <t>확률</t>
    <phoneticPr fontId="1" type="noConversion"/>
  </si>
  <si>
    <t>배율</t>
    <phoneticPr fontId="1" type="noConversion"/>
  </si>
  <si>
    <t>별</t>
    <phoneticPr fontId="1" type="noConversion"/>
  </si>
  <si>
    <t>배율</t>
    <phoneticPr fontId="1" type="noConversion"/>
  </si>
  <si>
    <t>1</t>
    <phoneticPr fontId="1" type="noConversion"/>
  </si>
  <si>
    <t>2</t>
    <phoneticPr fontId="1" type="noConversion"/>
  </si>
  <si>
    <t>3</t>
    <phoneticPr fontId="1" type="noConversion"/>
  </si>
  <si>
    <t>4</t>
    <phoneticPr fontId="1" type="noConversion"/>
  </si>
  <si>
    <t>5</t>
    <phoneticPr fontId="1" type="noConversion"/>
  </si>
  <si>
    <t>스킬타입</t>
    <phoneticPr fontId="1" type="noConversion"/>
  </si>
  <si>
    <t>0</t>
    <phoneticPr fontId="1" type="noConversion"/>
  </si>
  <si>
    <t>90</t>
    <phoneticPr fontId="1" type="noConversion"/>
  </si>
  <si>
    <t>DPS</t>
    <phoneticPr fontId="1" type="noConversion"/>
  </si>
  <si>
    <t>레벨업 수치</t>
    <phoneticPr fontId="1" type="noConversion"/>
  </si>
  <si>
    <t>기본 배율</t>
    <phoneticPr fontId="1" type="noConversion"/>
  </si>
  <si>
    <t>지속효과 시간</t>
    <phoneticPr fontId="1" type="noConversion"/>
  </si>
  <si>
    <t>레벨업 스탯</t>
    <phoneticPr fontId="1" type="noConversion"/>
  </si>
  <si>
    <t>스킬 기본</t>
    <phoneticPr fontId="1" type="noConversion"/>
  </si>
  <si>
    <t>데미지 계산</t>
    <phoneticPr fontId="1" type="noConversion"/>
  </si>
  <si>
    <t>지속효과 계산</t>
    <phoneticPr fontId="1" type="noConversion"/>
  </si>
  <si>
    <t>PA</t>
    <phoneticPr fontId="1" type="noConversion"/>
  </si>
  <si>
    <t>MA</t>
    <phoneticPr fontId="1" type="noConversion"/>
  </si>
  <si>
    <t>HP</t>
    <phoneticPr fontId="1" type="noConversion"/>
  </si>
  <si>
    <t>PA</t>
    <phoneticPr fontId="1" type="noConversion"/>
  </si>
  <si>
    <t>지속효과 비율</t>
    <phoneticPr fontId="1" type="noConversion"/>
  </si>
  <si>
    <t>기본 계산</t>
    <phoneticPr fontId="1" type="noConversion"/>
  </si>
  <si>
    <t>레벨업수치 비율</t>
    <phoneticPr fontId="1" type="noConversion"/>
  </si>
  <si>
    <t>특수효과 감소비율</t>
    <phoneticPr fontId="1" type="noConversion"/>
  </si>
  <si>
    <t>적정타겟수</t>
    <phoneticPr fontId="1" type="noConversion"/>
  </si>
  <si>
    <t>광역DPS</t>
    <phoneticPr fontId="1" type="noConversion"/>
  </si>
  <si>
    <t>즉시 효과</t>
    <phoneticPr fontId="1" type="noConversion"/>
  </si>
  <si>
    <t>Heal</t>
    <phoneticPr fontId="1" type="noConversion"/>
  </si>
  <si>
    <t>Damage</t>
    <phoneticPr fontId="1" type="noConversion"/>
  </si>
  <si>
    <t>Buff</t>
    <phoneticPr fontId="1" type="noConversion"/>
  </si>
  <si>
    <t>Shield</t>
    <phoneticPr fontId="1" type="noConversion"/>
  </si>
  <si>
    <t>MA</t>
    <phoneticPr fontId="1" type="noConversion"/>
  </si>
  <si>
    <t>MD</t>
    <phoneticPr fontId="1" type="noConversion"/>
  </si>
  <si>
    <t>PD</t>
    <phoneticPr fontId="1" type="noConversion"/>
  </si>
  <si>
    <t>PD*2</t>
    <phoneticPr fontId="1" type="noConversion"/>
  </si>
  <si>
    <t>MD*2</t>
    <phoneticPr fontId="1" type="noConversion"/>
  </si>
  <si>
    <t>Debuff</t>
    <phoneticPr fontId="1" type="noConversion"/>
  </si>
  <si>
    <t>Debuff, Buff</t>
    <phoneticPr fontId="1" type="noConversion"/>
  </si>
  <si>
    <t>Trigger Damage</t>
    <phoneticPr fontId="1" type="noConversion"/>
  </si>
  <si>
    <t>Dot Hot</t>
    <phoneticPr fontId="1" type="noConversion"/>
  </si>
  <si>
    <t>Dot</t>
    <phoneticPr fontId="1" type="noConversion"/>
  </si>
  <si>
    <t>MA</t>
    <phoneticPr fontId="1" type="noConversion"/>
  </si>
  <si>
    <t>e</t>
    <phoneticPr fontId="1" type="noConversion"/>
  </si>
  <si>
    <t>Basic</t>
    <phoneticPr fontId="1" type="noConversion"/>
  </si>
  <si>
    <t>Basic</t>
    <phoneticPr fontId="1" type="noConversion"/>
  </si>
  <si>
    <t>Basic</t>
  </si>
  <si>
    <t>Rogue</t>
  </si>
  <si>
    <t>Basic</t>
    <phoneticPr fontId="1" type="noConversion"/>
  </si>
  <si>
    <t>얼음 거북이</t>
    <phoneticPr fontId="1" type="noConversion"/>
  </si>
  <si>
    <t>0</t>
  </si>
  <si>
    <t>기타컨텐츠(도탑,)</t>
    <phoneticPr fontId="1" type="noConversion"/>
  </si>
  <si>
    <t>길드레이드_1</t>
    <phoneticPr fontId="1" type="noConversion"/>
  </si>
  <si>
    <t>PhysicalDefensePower</t>
  </si>
  <si>
    <t>MagicalDefensePower</t>
    <phoneticPr fontId="1" type="noConversion"/>
  </si>
  <si>
    <t>이벤트 영웅 몬스터</t>
    <phoneticPr fontId="1" type="noConversion"/>
  </si>
  <si>
    <t>우르칵 보스</t>
    <phoneticPr fontId="1" type="noConversion"/>
  </si>
  <si>
    <t>이벤트 월드 보스</t>
    <phoneticPr fontId="1" type="noConversion"/>
  </si>
  <si>
    <t>Wizard</t>
    <phoneticPr fontId="1" type="noConversion"/>
  </si>
  <si>
    <t>지하 미궁</t>
    <phoneticPr fontId="1" type="noConversion"/>
  </si>
  <si>
    <t>샤밀라</t>
    <phoneticPr fontId="1" type="noConversion"/>
  </si>
  <si>
    <t>카라</t>
    <phoneticPr fontId="1" type="noConversion"/>
  </si>
  <si>
    <t>체이스</t>
    <phoneticPr fontId="1" type="noConversion"/>
  </si>
  <si>
    <t>샤밀라의 어둠</t>
    <phoneticPr fontId="1" type="noConversion"/>
  </si>
  <si>
    <t>카라의 어둠</t>
    <phoneticPr fontId="1" type="noConversion"/>
  </si>
  <si>
    <t>체이스의 어둠</t>
    <phoneticPr fontId="1" type="noConversion"/>
  </si>
  <si>
    <t>샤밀라의 빛</t>
    <phoneticPr fontId="1" type="noConversion"/>
  </si>
  <si>
    <t>카라의 빛</t>
    <phoneticPr fontId="1" type="noConversion"/>
  </si>
  <si>
    <t>체이스의 빛</t>
    <phoneticPr fontId="1" type="noConversion"/>
  </si>
  <si>
    <t>챌린지 레이드 랭킹전</t>
    <phoneticPr fontId="1" type="noConversion"/>
  </si>
  <si>
    <t>서브스토리</t>
    <phoneticPr fontId="1" type="noConversion"/>
  </si>
  <si>
    <t>스켈레톤 대검병</t>
  </si>
  <si>
    <t>Monster.Draconian.Lancer</t>
  </si>
  <si>
    <t>Monster.Draconian.Mage</t>
  </si>
  <si>
    <t>Monster.Draconian.MageElite</t>
  </si>
  <si>
    <t>Monster.Draconian.MageSuperElite</t>
  </si>
  <si>
    <t>Monster.Draconian.SpellBlade</t>
  </si>
  <si>
    <t>Monster.Draconian.SpellBladeElite</t>
  </si>
  <si>
    <t>Monster.Draconian.SpellBladeSuperElite</t>
  </si>
  <si>
    <t>Monster.Draconian.Warrior</t>
  </si>
  <si>
    <t>Monster.Draconian.WarriorElite</t>
  </si>
  <si>
    <t>Monster.Draconian.WarriorSuperElite</t>
  </si>
  <si>
    <t>Monster.DragonStatue</t>
    <phoneticPr fontId="1" type="noConversion"/>
  </si>
  <si>
    <t>Monster.HellHound.Normal</t>
  </si>
  <si>
    <t>Monster.HellHound.Elite</t>
  </si>
  <si>
    <t>Monster.HellHound.SuperElite</t>
  </si>
  <si>
    <t>Monster.LavaGolem.Elite</t>
  </si>
  <si>
    <t>Monster.LavaGolem.SuperElite</t>
  </si>
  <si>
    <t>Monster.LavaStone</t>
  </si>
  <si>
    <t>Monster.LanternOfHell</t>
  </si>
  <si>
    <t>Monster.Skeleton.FireHead</t>
  </si>
  <si>
    <t>Monster.Skeleton.FireGuardElite</t>
  </si>
  <si>
    <t>Monster.Skeleton.FireWarriorElite</t>
  </si>
  <si>
    <t>Monster.Skeleton.FireArcherElite</t>
  </si>
  <si>
    <t>Monster.Skeleton.FireMageElite</t>
  </si>
  <si>
    <t>Monster.Skeleton.FireGiantSuperElite</t>
  </si>
  <si>
    <t>Monster.Tortoise.Obsidian</t>
  </si>
  <si>
    <t>Monster.Muhroom.Obsidian</t>
  </si>
  <si>
    <t>Monster.LavaGiantWorm.Fury</t>
  </si>
  <si>
    <t>Monster.LavaGiantWorm.SuperElite</t>
  </si>
  <si>
    <t>Monster.LavaScorpion.Volcano</t>
  </si>
  <si>
    <t>Monster.LavaScorpion.SuperElite</t>
  </si>
  <si>
    <t>Boss.Infira</t>
    <phoneticPr fontId="1" type="noConversion"/>
  </si>
  <si>
    <t>Boss.FireGoatWarrior</t>
  </si>
  <si>
    <t>고트워리어</t>
    <phoneticPr fontId="1" type="noConversion"/>
  </si>
  <si>
    <t>.</t>
    <phoneticPr fontId="1" type="noConversion"/>
  </si>
  <si>
    <t>유노</t>
    <phoneticPr fontId="1" type="noConversion"/>
  </si>
  <si>
    <t>디마엘(흑화)</t>
    <phoneticPr fontId="1" type="noConversion"/>
  </si>
  <si>
    <t>헬타니오스</t>
    <phoneticPr fontId="1" type="noConversion"/>
  </si>
  <si>
    <t>레피의 어둠</t>
    <phoneticPr fontId="1" type="noConversion"/>
  </si>
  <si>
    <t>거대 스켈레톤</t>
  </si>
  <si>
    <t>다크엘프 여제</t>
  </si>
  <si>
    <t>길드레이드_헬</t>
    <phoneticPr fontId="1" type="noConversion"/>
  </si>
  <si>
    <t>체이스(섭스)</t>
    <phoneticPr fontId="1" type="noConversion"/>
  </si>
  <si>
    <t>쟈키오스(섭스)</t>
    <phoneticPr fontId="1" type="noConversion"/>
  </si>
  <si>
    <t>에스커</t>
    <phoneticPr fontId="1" type="noConversion"/>
  </si>
  <si>
    <t>Wizard</t>
    <phoneticPr fontId="1" type="noConversion"/>
  </si>
  <si>
    <t>Monster.Spider.FireSwamp</t>
    <phoneticPr fontId="10" type="noConversion"/>
  </si>
  <si>
    <t>Monster.Spider.SuperEliteSwamp</t>
    <phoneticPr fontId="10" type="noConversion"/>
  </si>
  <si>
    <t>Monster.Spider.EggSwamp</t>
    <phoneticPr fontId="10" type="noConversion"/>
  </si>
  <si>
    <t>Monster.Slime.WarriorRotten</t>
    <phoneticPr fontId="10" type="noConversion"/>
  </si>
  <si>
    <t>Monster.Skeleton.GuardCosEvilSpirit</t>
    <phoneticPr fontId="10" type="noConversion"/>
  </si>
  <si>
    <t>Monster.Skeleton.ArcherCosEvilSpirit</t>
    <phoneticPr fontId="10" type="noConversion"/>
  </si>
  <si>
    <t>Monster.WraithofRegrets.Normal</t>
    <phoneticPr fontId="10" type="noConversion"/>
  </si>
  <si>
    <t>Monster.WraithofRegrets.Elite</t>
    <phoneticPr fontId="10" type="noConversion"/>
  </si>
  <si>
    <t>Monster.Rotten.Totem</t>
    <phoneticPr fontId="10" type="noConversion"/>
  </si>
  <si>
    <t>Monster.StinkyGoblin.Normal</t>
    <phoneticPr fontId="10" type="noConversion"/>
  </si>
  <si>
    <t>Monster.StinkyGoblin.Elite</t>
    <phoneticPr fontId="10" type="noConversion"/>
  </si>
  <si>
    <t>Monster.Empire.Knight</t>
  </si>
  <si>
    <t>Monster.Empire.Swordsman</t>
  </si>
  <si>
    <t>Monster.Guardian.Golem</t>
  </si>
  <si>
    <t>Monster.Guardian.GolemElite</t>
  </si>
  <si>
    <t>Monster.Guardian.GolemSuperElite</t>
  </si>
  <si>
    <t>Monster.Guardian.Meginor</t>
  </si>
  <si>
    <t>Monster.Guardian.MeginorElite</t>
  </si>
  <si>
    <t>Monster.Guardian.MeginorSuperElite</t>
  </si>
  <si>
    <t>Monster.Guardian.Eraser</t>
  </si>
  <si>
    <t>Monster.Guardian.EraserElite</t>
  </si>
  <si>
    <t>Monster.Guardian.EraserSuperElite</t>
  </si>
  <si>
    <t>Monster.Guardian.Remor</t>
  </si>
  <si>
    <t>Monster.Guardian.RemorElite</t>
  </si>
  <si>
    <t>Monster.Guardian.RemorSuperElite</t>
  </si>
  <si>
    <t>Boss.KibehOd</t>
    <phoneticPr fontId="10" type="noConversion"/>
  </si>
  <si>
    <t>Boss.Pancironne</t>
    <phoneticPr fontId="10" type="noConversion"/>
  </si>
  <si>
    <t>Boss.Lucikiel</t>
    <phoneticPr fontId="10" type="noConversion"/>
  </si>
  <si>
    <t>Monster.Empire.KnightElite</t>
    <phoneticPr fontId="10" type="noConversion"/>
  </si>
  <si>
    <t>Monster.Empire.KnightSuperElite</t>
    <phoneticPr fontId="10" type="noConversion"/>
  </si>
  <si>
    <t>Monster.Empire.SwordsmanElite</t>
    <phoneticPr fontId="10" type="noConversion"/>
  </si>
  <si>
    <t>Monster.Empire.SwordsmanSuperElite</t>
    <phoneticPr fontId="10" type="noConversion"/>
  </si>
  <si>
    <t>Monster.Empire.Gunner</t>
    <phoneticPr fontId="10" type="noConversion"/>
  </si>
  <si>
    <t>Monster.Empire.GunnerElite</t>
    <phoneticPr fontId="10" type="noConversion"/>
  </si>
  <si>
    <t>Monster.Empire.GunnerSuperElite</t>
    <phoneticPr fontId="10" type="noConversion"/>
  </si>
  <si>
    <t>Boss.Chapter9.Scarlet</t>
    <phoneticPr fontId="10" type="noConversion"/>
  </si>
  <si>
    <t>Boss.Chapter9.Mitra</t>
    <phoneticPr fontId="10" type="noConversion"/>
  </si>
  <si>
    <t>Boss.Chapter9.Lich</t>
    <phoneticPr fontId="10" type="noConversion"/>
  </si>
  <si>
    <t>Boss.Kyle</t>
    <phoneticPr fontId="10" type="noConversion"/>
  </si>
  <si>
    <t>Boss.Lucikiel1</t>
    <phoneticPr fontId="10" type="noConversion"/>
  </si>
  <si>
    <t>Boss.Kyle1</t>
    <phoneticPr fontId="10" type="noConversion"/>
  </si>
  <si>
    <t>2019 신학기 이벤트</t>
    <phoneticPr fontId="1" type="noConversion"/>
  </si>
  <si>
    <t>시스라엘솔로</t>
    <phoneticPr fontId="1" type="noConversion"/>
  </si>
  <si>
    <t>카셀</t>
    <phoneticPr fontId="1" type="noConversion"/>
  </si>
  <si>
    <t>프레이</t>
    <phoneticPr fontId="1" type="noConversion"/>
  </si>
  <si>
    <t>2019 나들이 이벤트</t>
    <phoneticPr fontId="1" type="noConversion"/>
  </si>
  <si>
    <t>라크락</t>
  </si>
  <si>
    <t>미르르</t>
  </si>
  <si>
    <t>다카리스</t>
    <phoneticPr fontId="1" type="noConversion"/>
  </si>
  <si>
    <t>키르제</t>
    <phoneticPr fontId="1" type="noConversion"/>
  </si>
  <si>
    <t>키르제의 어둠</t>
    <phoneticPr fontId="1" type="noConversion"/>
  </si>
  <si>
    <t>키르제의 빛</t>
    <phoneticPr fontId="1" type="noConversion"/>
  </si>
  <si>
    <t>2019 여름 이벤트</t>
    <phoneticPr fontId="1" type="noConversion"/>
  </si>
  <si>
    <t>Knight</t>
    <phoneticPr fontId="1" type="noConversion"/>
  </si>
  <si>
    <t>Mechanic</t>
    <phoneticPr fontId="1" type="noConversion"/>
  </si>
  <si>
    <t>Warrior</t>
    <phoneticPr fontId="1" type="noConversion"/>
  </si>
  <si>
    <t>Assassin</t>
    <phoneticPr fontId="1" type="noConversion"/>
  </si>
  <si>
    <t>Archer</t>
    <phoneticPr fontId="1" type="noConversion"/>
  </si>
  <si>
    <t>Priest</t>
    <phoneticPr fontId="1" type="noConversion"/>
  </si>
  <si>
    <t>WorldBoss.XanadusCrystalRed</t>
    <phoneticPr fontId="10" type="noConversion"/>
  </si>
  <si>
    <t>WorldBoss.XanadusCrystalBlue</t>
    <phoneticPr fontId="10" type="noConversion"/>
  </si>
  <si>
    <t>2019 유노 이벤트</t>
    <phoneticPr fontId="1" type="noConversion"/>
  </si>
  <si>
    <t>이클립스</t>
    <phoneticPr fontId="1" type="noConversion"/>
  </si>
  <si>
    <t>Monster.LavaStone.Eclips</t>
    <phoneticPr fontId="1" type="noConversion"/>
  </si>
  <si>
    <t>신왕의 시련</t>
    <phoneticPr fontId="1" type="noConversion"/>
  </si>
  <si>
    <t>2019 할로윈 신규</t>
    <phoneticPr fontId="1" type="noConversion"/>
  </si>
  <si>
    <t>도자르타</t>
  </si>
  <si>
    <t>미트라</t>
  </si>
  <si>
    <t>레위시아</t>
  </si>
  <si>
    <t>메디아나</t>
  </si>
  <si>
    <t>유리아</t>
  </si>
  <si>
    <t>1000일 이벤트</t>
    <phoneticPr fontId="1" type="noConversion"/>
  </si>
  <si>
    <t>진</t>
    <phoneticPr fontId="1" type="noConversion"/>
  </si>
  <si>
    <t>니키</t>
  </si>
  <si>
    <t>로만</t>
  </si>
  <si>
    <t>베로니카</t>
  </si>
  <si>
    <t>글라디</t>
  </si>
  <si>
    <t>메이</t>
  </si>
  <si>
    <t>드레드브링어</t>
    <phoneticPr fontId="1" type="noConversion"/>
  </si>
  <si>
    <t>운명의 빛 이벤트</t>
    <phoneticPr fontId="1" type="noConversion"/>
  </si>
  <si>
    <t>데미아</t>
  </si>
  <si>
    <t>클라우스</t>
  </si>
  <si>
    <t>체이스</t>
  </si>
  <si>
    <t>플루스의 어둠</t>
    <phoneticPr fontId="1" type="noConversion"/>
  </si>
  <si>
    <t>크리샤의 어둠</t>
    <phoneticPr fontId="1" type="noConversion"/>
  </si>
  <si>
    <t>제국 지상군 소총병 단장</t>
  </si>
  <si>
    <t>Monster.Empire.GunnerSuperElite</t>
  </si>
  <si>
    <t>사념의 악령귀</t>
  </si>
  <si>
    <t>Monster.WraithofRegrets.Elite</t>
  </si>
  <si>
    <t>데미아</t>
    <phoneticPr fontId="1" type="noConversion"/>
  </si>
  <si>
    <t>판시로네</t>
    <phoneticPr fontId="1" type="noConversion"/>
  </si>
  <si>
    <t>판시로네 이벤트</t>
    <phoneticPr fontId="1" type="noConversion"/>
  </si>
  <si>
    <t>플루스 이벤트</t>
    <phoneticPr fontId="1" type="noConversion"/>
  </si>
  <si>
    <t>2019 크리스마스</t>
    <phoneticPr fontId="1" type="noConversion"/>
  </si>
  <si>
    <t>로지나</t>
    <phoneticPr fontId="1" type="noConversion"/>
  </si>
  <si>
    <t>파벨</t>
    <phoneticPr fontId="1" type="noConversion"/>
  </si>
  <si>
    <t>필롭</t>
    <phoneticPr fontId="1" type="noConversion"/>
  </si>
  <si>
    <t>오디</t>
    <phoneticPr fontId="1" type="noConversion"/>
  </si>
  <si>
    <t>레피</t>
    <phoneticPr fontId="1" type="noConversion"/>
  </si>
  <si>
    <t>레하트나</t>
    <phoneticPr fontId="1" type="noConversion"/>
  </si>
  <si>
    <t>세실리아</t>
    <phoneticPr fontId="1" type="noConversion"/>
  </si>
  <si>
    <t>니아</t>
    <phoneticPr fontId="1" type="noConversion"/>
  </si>
  <si>
    <t>네일라</t>
    <phoneticPr fontId="1" type="noConversion"/>
  </si>
  <si>
    <t>셀레네</t>
    <phoneticPr fontId="1" type="noConversion"/>
  </si>
  <si>
    <t>로레인</t>
    <phoneticPr fontId="1" type="noConversion"/>
  </si>
  <si>
    <t>크리샤</t>
    <phoneticPr fontId="1" type="noConversion"/>
  </si>
  <si>
    <t>플루스</t>
    <phoneticPr fontId="1" type="noConversion"/>
  </si>
  <si>
    <t>크로우</t>
    <phoneticPr fontId="1" type="noConversion"/>
  </si>
  <si>
    <t>필롭2</t>
    <phoneticPr fontId="1" type="noConversion"/>
  </si>
  <si>
    <t>선물상자</t>
    <phoneticPr fontId="1" type="noConversion"/>
  </si>
  <si>
    <t>섭스 오펠</t>
    <phoneticPr fontId="1" type="noConversion"/>
  </si>
  <si>
    <t>2020 봄맞이 이벤트</t>
    <phoneticPr fontId="1" type="noConversion"/>
  </si>
  <si>
    <t>지하감옥 추가</t>
    <phoneticPr fontId="1" type="noConversion"/>
  </si>
  <si>
    <t>샤크메챕터</t>
    <phoneticPr fontId="1" type="noConversion"/>
  </si>
  <si>
    <t>제라 이벤트</t>
    <phoneticPr fontId="1" type="noConversion"/>
  </si>
  <si>
    <t>디마엘</t>
    <phoneticPr fontId="1" type="noConversion"/>
  </si>
  <si>
    <t>로레인</t>
    <phoneticPr fontId="1" type="noConversion"/>
  </si>
  <si>
    <t>도자르타</t>
    <phoneticPr fontId="1" type="noConversion"/>
  </si>
  <si>
    <t>닉스</t>
    <phoneticPr fontId="1" type="noConversion"/>
  </si>
  <si>
    <t>오디</t>
    <phoneticPr fontId="1" type="noConversion"/>
  </si>
  <si>
    <t>레피</t>
    <phoneticPr fontId="1" type="noConversion"/>
  </si>
  <si>
    <t>Archer</t>
    <phoneticPr fontId="1" type="noConversion"/>
  </si>
  <si>
    <t>Wizard</t>
    <phoneticPr fontId="1" type="noConversion"/>
  </si>
  <si>
    <t>Knight</t>
    <phoneticPr fontId="1" type="noConversion"/>
  </si>
  <si>
    <t>Mechanic</t>
    <phoneticPr fontId="1" type="noConversion"/>
  </si>
  <si>
    <t>Priest</t>
    <phoneticPr fontId="1" type="noConversion"/>
  </si>
  <si>
    <t>흑흑 던전</t>
    <phoneticPr fontId="1" type="noConversion"/>
  </si>
  <si>
    <t>흑흑 던전 클레오</t>
    <phoneticPr fontId="1" type="noConversion"/>
  </si>
  <si>
    <t>흑흑 던전 로이</t>
    <phoneticPr fontId="1" type="noConversion"/>
  </si>
  <si>
    <t>흑흑 던전 루시키엘</t>
    <phoneticPr fontId="1" type="noConversion"/>
  </si>
  <si>
    <t>흑흑 던전 마리아</t>
    <phoneticPr fontId="1" type="noConversion"/>
  </si>
  <si>
    <t>오르벨 창병</t>
    <phoneticPr fontId="1" type="noConversion"/>
  </si>
  <si>
    <t>오르벨 검병</t>
    <phoneticPr fontId="1" type="noConversion"/>
  </si>
  <si>
    <t>펜테오니아 병사</t>
    <phoneticPr fontId="1" type="noConversion"/>
  </si>
  <si>
    <t>특던 리카르도</t>
    <phoneticPr fontId="1" type="noConversion"/>
  </si>
  <si>
    <t>특던 루시아스</t>
    <phoneticPr fontId="1" type="noConversion"/>
  </si>
  <si>
    <t>특던 모라</t>
    <phoneticPr fontId="1" type="noConversion"/>
  </si>
  <si>
    <t>특던 스칼렛</t>
    <phoneticPr fontId="1" type="noConversion"/>
  </si>
  <si>
    <t>힐다 던전</t>
    <phoneticPr fontId="1" type="noConversion"/>
  </si>
  <si>
    <t>프로티아누스의 대리인</t>
    <phoneticPr fontId="1" type="noConversion"/>
  </si>
  <si>
    <t>프로티아누스의 악사</t>
  </si>
  <si>
    <t>어둠의 신수 (힐다 어둠)</t>
    <phoneticPr fontId="1" type="noConversion"/>
  </si>
  <si>
    <t>Monster.Guardian.GolemMK2</t>
  </si>
  <si>
    <t>Monster.Guardian.RemorMK2</t>
  </si>
  <si>
    <t>Monster.Guardian.MeginorMK2</t>
  </si>
  <si>
    <t>힐다 칼락스</t>
    <phoneticPr fontId="1" type="noConversion"/>
  </si>
  <si>
    <t>힐다 카타폴립스</t>
    <phoneticPr fontId="1" type="noConversion"/>
  </si>
  <si>
    <t>가디언 리모어 블라인드</t>
  </si>
  <si>
    <t>가디언 골렘 오메가</t>
  </si>
  <si>
    <t>가디언 메기너 완성형</t>
  </si>
  <si>
    <t>힐다 아르크</t>
    <phoneticPr fontId="1" type="noConversion"/>
  </si>
  <si>
    <t>힐다 아셀리카</t>
    <phoneticPr fontId="1" type="noConversion"/>
  </si>
  <si>
    <t>Boss.Ascalon</t>
  </si>
  <si>
    <t>힐다 가디언 이레이져 MK III</t>
    <phoneticPr fontId="1" type="noConversion"/>
  </si>
  <si>
    <t>힐다 가디언 리모어 큐레이터</t>
    <phoneticPr fontId="1" type="noConversion"/>
  </si>
  <si>
    <t>가디언 메기너 멸망형</t>
    <phoneticPr fontId="1" type="noConversion"/>
  </si>
  <si>
    <t>가디언 골렘 입실론</t>
    <phoneticPr fontId="1" type="noConversion"/>
  </si>
  <si>
    <t>힐다 아스칼론</t>
    <phoneticPr fontId="1" type="noConversion"/>
  </si>
  <si>
    <t>10챕터</t>
    <phoneticPr fontId="1" type="noConversion"/>
  </si>
  <si>
    <t>2020여름이벤트</t>
    <phoneticPr fontId="1" type="noConversion"/>
  </si>
  <si>
    <t>2020 여름 오디</t>
    <phoneticPr fontId="1" type="noConversion"/>
  </si>
  <si>
    <t>2020 여름 레피</t>
    <phoneticPr fontId="1" type="noConversion"/>
  </si>
  <si>
    <t>2020 여름 닉스</t>
    <phoneticPr fontId="1" type="noConversion"/>
  </si>
  <si>
    <t>2020 여름 레이나</t>
    <phoneticPr fontId="1" type="noConversion"/>
  </si>
  <si>
    <t>2020 여름 타냐</t>
    <phoneticPr fontId="1" type="noConversion"/>
  </si>
  <si>
    <t>2020 여름 소니아</t>
    <phoneticPr fontId="1" type="noConversion"/>
  </si>
  <si>
    <t>2020 여름 미리안느</t>
    <phoneticPr fontId="1" type="noConversion"/>
  </si>
  <si>
    <t>2020 여름 로만</t>
    <phoneticPr fontId="1" type="noConversion"/>
  </si>
  <si>
    <t>2020 여름 카산드라</t>
    <phoneticPr fontId="1" type="noConversion"/>
  </si>
  <si>
    <t>2020 여름 네락시스</t>
    <phoneticPr fontId="1" type="noConversion"/>
  </si>
  <si>
    <t>2020 여름 릴리아</t>
    <phoneticPr fontId="1" type="noConversion"/>
  </si>
  <si>
    <t>2020 여름 네락시스 (어둠)</t>
    <phoneticPr fontId="1" type="noConversion"/>
  </si>
  <si>
    <t>2020 여름 릴리아 (어둠)</t>
    <phoneticPr fontId="1" type="noConversion"/>
  </si>
  <si>
    <t>2020 여름 특던 테일리</t>
    <phoneticPr fontId="1" type="noConversion"/>
  </si>
  <si>
    <t>2020 여름 특던 레이나</t>
    <phoneticPr fontId="1" type="noConversion"/>
  </si>
  <si>
    <t>2020 여름 특던 네락시스</t>
    <phoneticPr fontId="1" type="noConversion"/>
  </si>
  <si>
    <t>2020 여름 특던 릴리아</t>
    <phoneticPr fontId="1" type="noConversion"/>
  </si>
  <si>
    <t>지크프리트</t>
    <phoneticPr fontId="1" type="noConversion"/>
  </si>
  <si>
    <t>Npc.Siegfried</t>
    <phoneticPr fontId="1" type="noConversion"/>
  </si>
  <si>
    <t>병사들</t>
    <phoneticPr fontId="1" type="noConversion"/>
  </si>
  <si>
    <t>Monster.Event.2020_SpecialDungeon.Clause</t>
    <phoneticPr fontId="1" type="noConversion"/>
  </si>
  <si>
    <t>마도왕국 레이드</t>
    <phoneticPr fontId="1" type="noConversion"/>
  </si>
  <si>
    <t>갈고리아</t>
    <phoneticPr fontId="1" type="noConversion"/>
  </si>
  <si>
    <t>아스칼론 레이드용</t>
    <phoneticPr fontId="1" type="noConversion"/>
  </si>
  <si>
    <t>지크프리트몬스터</t>
    <phoneticPr fontId="1" type="noConversion"/>
  </si>
  <si>
    <t>힐다 특던 오펠리아</t>
    <phoneticPr fontId="1" type="noConversion"/>
  </si>
  <si>
    <t>힐다 특던 레피</t>
    <phoneticPr fontId="1" type="noConversion"/>
  </si>
  <si>
    <t>힐다 특던 데미아</t>
    <phoneticPr fontId="1" type="noConversion"/>
  </si>
  <si>
    <t>사령 추격자</t>
    <phoneticPr fontId="10" type="noConversion"/>
  </si>
  <si>
    <t>Monster.Necromancer.Chaser</t>
    <phoneticPr fontId="10" type="noConversion"/>
  </si>
  <si>
    <t>사령 추격대장</t>
    <phoneticPr fontId="10" type="noConversion"/>
  </si>
  <si>
    <t>Monster.Necromancer.ChaserElite</t>
    <phoneticPr fontId="10" type="noConversion"/>
  </si>
  <si>
    <t>사령 저주술사</t>
    <phoneticPr fontId="10" type="noConversion"/>
  </si>
  <si>
    <t>Monster.Necromancer.Curse</t>
    <phoneticPr fontId="10" type="noConversion"/>
  </si>
  <si>
    <t>사령 관지기</t>
    <phoneticPr fontId="10" type="noConversion"/>
  </si>
  <si>
    <t>Monster.Necromancer.CurseElite</t>
    <phoneticPr fontId="10" type="noConversion"/>
  </si>
  <si>
    <t>공학 인형 HKD IV</t>
    <phoneticPr fontId="10" type="noConversion"/>
  </si>
  <si>
    <t>Monster.Automata.HKDIV</t>
    <phoneticPr fontId="10" type="noConversion"/>
  </si>
  <si>
    <t>공학 인형 LKD IV</t>
    <phoneticPr fontId="10" type="noConversion"/>
  </si>
  <si>
    <t>Monster.Automata.LKDIV</t>
    <phoneticPr fontId="10" type="noConversion"/>
  </si>
  <si>
    <t>합성 마수 폐기작</t>
    <phoneticPr fontId="10" type="noConversion"/>
  </si>
  <si>
    <t>합성 마수 실패작</t>
    <phoneticPr fontId="10" type="noConversion"/>
  </si>
  <si>
    <t>Monster.Chimera.Elite</t>
    <phoneticPr fontId="10" type="noConversion"/>
  </si>
  <si>
    <t>합성 마수 실험작</t>
    <phoneticPr fontId="10" type="noConversion"/>
  </si>
  <si>
    <t>Monster.Chimera.SuperElite1</t>
    <phoneticPr fontId="10" type="noConversion"/>
  </si>
  <si>
    <t>합성 마수 보류작</t>
    <phoneticPr fontId="10" type="noConversion"/>
  </si>
  <si>
    <t>Monster.Chimera.SuperElite2</t>
    <phoneticPr fontId="10" type="noConversion"/>
  </si>
  <si>
    <t>아스칼론 10챕</t>
    <phoneticPr fontId="1" type="noConversion"/>
  </si>
  <si>
    <t>이솔렛</t>
    <phoneticPr fontId="1" type="noConversion"/>
  </si>
  <si>
    <t>발란세</t>
    <phoneticPr fontId="1" type="noConversion"/>
  </si>
  <si>
    <t>흑클라</t>
    <phoneticPr fontId="1" type="noConversion"/>
  </si>
  <si>
    <t>Wizard</t>
    <phoneticPr fontId="1" type="noConversion"/>
  </si>
  <si>
    <t>Mechanic</t>
    <phoneticPr fontId="10" type="noConversion"/>
  </si>
  <si>
    <t>Warrior</t>
    <phoneticPr fontId="10" type="noConversion"/>
  </si>
  <si>
    <t>Monster.Chimera.Normal</t>
    <phoneticPr fontId="10" type="noConversion"/>
  </si>
  <si>
    <t>합성 마수 폐기작2</t>
    <phoneticPr fontId="10" type="noConversion"/>
  </si>
  <si>
    <t>Boss.KibehOd2</t>
    <phoneticPr fontId="10" type="noConversion"/>
  </si>
  <si>
    <t>키베오드2</t>
    <phoneticPr fontId="1" type="noConversion"/>
  </si>
  <si>
    <t>그레모리</t>
    <phoneticPr fontId="1" type="noConversion"/>
  </si>
  <si>
    <t>2020 반클 영던</t>
    <phoneticPr fontId="1" type="noConversion"/>
  </si>
  <si>
    <t>반클 체이스</t>
    <phoneticPr fontId="1" type="noConversion"/>
  </si>
  <si>
    <t>반클 루시아스</t>
    <phoneticPr fontId="1" type="noConversion"/>
  </si>
  <si>
    <t>반클 보두앵</t>
    <phoneticPr fontId="1" type="noConversion"/>
  </si>
  <si>
    <t>반클 모라</t>
    <phoneticPr fontId="1" type="noConversion"/>
  </si>
  <si>
    <t>반클 카라</t>
    <phoneticPr fontId="1" type="noConversion"/>
  </si>
  <si>
    <t>반클 특던 클라우스</t>
    <phoneticPr fontId="1" type="noConversion"/>
  </si>
  <si>
    <t>반클 특던 체이스</t>
    <phoneticPr fontId="1" type="noConversion"/>
  </si>
  <si>
    <t>반클 특던 반클</t>
    <phoneticPr fontId="1" type="noConversion"/>
  </si>
  <si>
    <t>Monster.WraithofRegrets.Elite2</t>
    <phoneticPr fontId="10" type="noConversion"/>
  </si>
  <si>
    <t>그레모리의 빛</t>
    <phoneticPr fontId="1" type="noConversion"/>
  </si>
  <si>
    <t>그레모리의 어둠</t>
    <phoneticPr fontId="1" type="noConversion"/>
  </si>
  <si>
    <t>아이샤</t>
    <phoneticPr fontId="1" type="noConversion"/>
  </si>
  <si>
    <t>20 애니 드레드브링어</t>
    <phoneticPr fontId="10" type="noConversion"/>
  </si>
  <si>
    <t>20 애니 고트 전사</t>
    <phoneticPr fontId="10" type="noConversion"/>
  </si>
  <si>
    <t>20애니 리치</t>
    <phoneticPr fontId="10" type="noConversion"/>
  </si>
  <si>
    <t>20 애니 디마엘 5성 어둠</t>
    <phoneticPr fontId="10" type="noConversion"/>
  </si>
  <si>
    <t>20 애니 듀라한</t>
    <phoneticPr fontId="10" type="noConversion"/>
  </si>
  <si>
    <t>20 애니 카타폴립스</t>
    <phoneticPr fontId="10" type="noConversion"/>
  </si>
  <si>
    <t>20애니 헬파이어 이클립스</t>
    <phoneticPr fontId="10" type="noConversion"/>
  </si>
  <si>
    <t>20애니 고트 소서러</t>
    <phoneticPr fontId="10" type="noConversion"/>
  </si>
  <si>
    <t>고트 소서러</t>
    <phoneticPr fontId="1" type="noConversion"/>
  </si>
  <si>
    <t>프리실라</t>
    <phoneticPr fontId="1" type="noConversion"/>
  </si>
  <si>
    <t>2020 리리 영던</t>
    <phoneticPr fontId="1" type="noConversion"/>
  </si>
  <si>
    <t>리리 특던 가우</t>
    <phoneticPr fontId="1" type="noConversion"/>
  </si>
  <si>
    <t>리리 특던 모라</t>
    <phoneticPr fontId="1" type="noConversion"/>
  </si>
  <si>
    <t>리리 특던 네락시스</t>
    <phoneticPr fontId="1" type="noConversion"/>
  </si>
  <si>
    <t>리리 특던 라이아스</t>
    <phoneticPr fontId="1" type="noConversion"/>
  </si>
  <si>
    <t>루시키엘</t>
    <phoneticPr fontId="1" type="noConversion"/>
  </si>
  <si>
    <t>21 샤크메 자피르</t>
    <phoneticPr fontId="1" type="noConversion"/>
  </si>
  <si>
    <t>21 샤크메 라우디아</t>
    <phoneticPr fontId="1" type="noConversion"/>
  </si>
  <si>
    <t>길드레이드 황금 고블린</t>
    <phoneticPr fontId="1" type="noConversion"/>
  </si>
  <si>
    <t>에스텔</t>
    <phoneticPr fontId="1" type="noConversion"/>
  </si>
  <si>
    <t>에스텔의 어둠</t>
    <phoneticPr fontId="1" type="noConversion"/>
  </si>
  <si>
    <t>에스텔의 빛</t>
    <phoneticPr fontId="1" type="noConversion"/>
  </si>
  <si>
    <t>2021 오건일 특던</t>
    <phoneticPr fontId="1" type="noConversion"/>
  </si>
  <si>
    <t>21 오건일 샤밀라</t>
    <phoneticPr fontId="1" type="noConversion"/>
  </si>
  <si>
    <t>21 오건일 그레모리</t>
    <phoneticPr fontId="1" type="noConversion"/>
  </si>
  <si>
    <t>21 오건일 루시키엘</t>
    <phoneticPr fontId="1" type="noConversion"/>
  </si>
  <si>
    <t>길드레이드_4단계</t>
    <phoneticPr fontId="1" type="noConversion"/>
  </si>
  <si>
    <t>길드레이드_5단계</t>
    <phoneticPr fontId="1" type="noConversion"/>
  </si>
  <si>
    <t>마도 인챈트 던전</t>
    <phoneticPr fontId="1" type="noConversion"/>
  </si>
  <si>
    <t>프레데터 MK-X 전사</t>
    <phoneticPr fontId="1" type="noConversion"/>
  </si>
  <si>
    <t>프레데터 MK-X 마법사</t>
    <phoneticPr fontId="1" type="noConversion"/>
  </si>
  <si>
    <t>프레데터 MK-X 전사 N</t>
    <phoneticPr fontId="1" type="noConversion"/>
  </si>
  <si>
    <t>프레데터 MK-X 마법사 N</t>
    <phoneticPr fontId="1" type="noConversion"/>
  </si>
  <si>
    <t>이사야</t>
    <phoneticPr fontId="1" type="noConversion"/>
  </si>
  <si>
    <t>이사야의 어둠</t>
    <phoneticPr fontId="1" type="noConversion"/>
  </si>
  <si>
    <t>이사야의 빛</t>
    <phoneticPr fontId="1" type="noConversion"/>
  </si>
  <si>
    <t>펜테오니아 장교</t>
    <phoneticPr fontId="1" type="noConversion"/>
  </si>
  <si>
    <t>오르벨 성기사</t>
    <phoneticPr fontId="1" type="noConversion"/>
  </si>
  <si>
    <t>마왕 카셀</t>
    <phoneticPr fontId="1" type="noConversion"/>
  </si>
  <si>
    <t>2021 보물창고 개선</t>
    <phoneticPr fontId="1" type="noConversion"/>
  </si>
  <si>
    <t>2021 로이 섭스</t>
    <phoneticPr fontId="1" type="noConversion"/>
  </si>
  <si>
    <t>웃는 가면단 단장</t>
  </si>
  <si>
    <t>성좌의 의지</t>
  </si>
  <si>
    <t>아므룬다</t>
  </si>
  <si>
    <t>신벌 레이드</t>
    <phoneticPr fontId="1" type="noConversion"/>
  </si>
  <si>
    <t>테르시오</t>
    <phoneticPr fontId="1" type="noConversion"/>
  </si>
  <si>
    <t>아포칼립시온</t>
    <phoneticPr fontId="1" type="noConversion"/>
  </si>
  <si>
    <t>신벌레이드 - 레드 드래곤</t>
    <phoneticPr fontId="1" type="noConversion"/>
  </si>
  <si>
    <t>신벌레이드 - 서리 드래곤</t>
    <phoneticPr fontId="1" type="noConversion"/>
  </si>
  <si>
    <t>신벌레이드 - 포이즌 드래곤</t>
    <phoneticPr fontId="1" type="noConversion"/>
  </si>
  <si>
    <t>신벌레이드 - 블랙 드래곤</t>
    <phoneticPr fontId="1" type="noConversion"/>
  </si>
  <si>
    <t>2021 할로윈 이벤트</t>
    <phoneticPr fontId="1" type="noConversion"/>
  </si>
  <si>
    <t>2021 할로윈 펌프킨</t>
  </si>
  <si>
    <t>2021 할로윈 시아</t>
  </si>
  <si>
    <t>2021 할로윈 미트라</t>
    <phoneticPr fontId="1" type="noConversion"/>
  </si>
  <si>
    <t>2021 할로윈 판시로네</t>
  </si>
  <si>
    <t>2021 할로윈 가우</t>
    <phoneticPr fontId="1" type="noConversion"/>
  </si>
  <si>
    <t>2021 할로윈 테일리</t>
  </si>
  <si>
    <t>2021 할로윈 세크마하</t>
    <phoneticPr fontId="1" type="noConversion"/>
  </si>
  <si>
    <t>2021 할로윈 세크마하 (특별던전1)</t>
    <phoneticPr fontId="10" type="noConversion"/>
  </si>
  <si>
    <t>2021 할로윈 다카리스 (특별던전2)</t>
    <phoneticPr fontId="10" type="noConversion"/>
  </si>
  <si>
    <t>2021 할로윈 펌프킨 (특별던전3)</t>
    <phoneticPr fontId="10" type="noConversion"/>
  </si>
  <si>
    <t>2021 할로윈 펌프킨 (비밀던전)</t>
    <phoneticPr fontId="10" type="noConversion"/>
  </si>
  <si>
    <t>Monster.Skeleton.Totem</t>
    <phoneticPr fontId="1" type="noConversion"/>
  </si>
  <si>
    <t>2021 할로윈 다카리스 (특별던전2) 레피</t>
    <phoneticPr fontId="10" type="noConversion"/>
  </si>
  <si>
    <t>2021 할로윈 다카리스 (특별던전2) 루나</t>
    <phoneticPr fontId="10" type="noConversion"/>
  </si>
  <si>
    <t>2021 할로윈 다카리스 (특별던전2) 오디</t>
    <phoneticPr fontId="10" type="noConversion"/>
  </si>
  <si>
    <t>2021 할로윈 다카리스 (특별던전2) 레퀴나</t>
    <phoneticPr fontId="1" type="noConversion"/>
  </si>
  <si>
    <t>발란세의 어둠</t>
    <phoneticPr fontId="1" type="noConversion"/>
  </si>
  <si>
    <t>발란세의 빛</t>
    <phoneticPr fontId="1" type="noConversion"/>
  </si>
  <si>
    <t>2021 발란세 특별던전</t>
    <phoneticPr fontId="1" type="noConversion"/>
  </si>
  <si>
    <t>가디언 리모어 블라인드</t>
    <phoneticPr fontId="1" type="noConversion"/>
  </si>
  <si>
    <t>용머리 석상</t>
    <phoneticPr fontId="1" type="noConversion"/>
  </si>
  <si>
    <t>제국 지상군 방패병 단장</t>
    <phoneticPr fontId="1" type="noConversion"/>
  </si>
  <si>
    <t>제국 지상군 소총병</t>
    <phoneticPr fontId="1" type="noConversion"/>
  </si>
  <si>
    <t>오브리가드</t>
    <phoneticPr fontId="1" type="noConversion"/>
  </si>
  <si>
    <t>2021 추수감사절 방어전</t>
    <phoneticPr fontId="1" type="noConversion"/>
  </si>
  <si>
    <t>모체 - 고블린 감시탑</t>
  </si>
  <si>
    <t>1페이즈 - 고블린 사냥꾼 (스폰)</t>
  </si>
  <si>
    <t>1페이즈 - 고블린 정예 사냥꾼 (엘리트)</t>
  </si>
  <si>
    <t>1페이즈 - 고블린 폭탄광 (스폰)</t>
    <phoneticPr fontId="1" type="noConversion"/>
  </si>
  <si>
    <t>2페이즈 - 화염방사 고블린 (스폰)</t>
  </si>
  <si>
    <t>2페이즈 - 고블린 정예 폭탄광 (엘리트)</t>
  </si>
  <si>
    <t>3페이즈 - 고블린 약탈꾼 (스폰)</t>
  </si>
  <si>
    <t>3페이즈 - 고블린 정예 약탈꾼 (스폰)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</si>
</sst>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_);[Red]\(0\)"/>
    <numFmt numFmtId="177" formatCode="0.000_ "/>
    <numFmt numFmtId="178" formatCode="0.000000_ "/>
    <numFmt numFmtId="179" formatCode="0_ "/>
  </numFmts>
  <fonts count="12" x14ac:knownFonts="1">
    <font>
      <sz val="11"/>
      <color theme="1"/>
      <name val="맑은 고딕"/>
      <family val="2"/>
      <charset val="129"/>
      <scheme val="minor"/>
    </font>
    <font>
      <sz val="8"/>
      <name val="맑은 고딕"/>
      <family val="2"/>
      <charset val="129"/>
      <scheme val="minor"/>
    </font>
    <font>
      <sz val="9"/>
      <color theme="1"/>
      <name val="맑은 고딕"/>
      <family val="3"/>
      <charset val="129"/>
      <scheme val="minor"/>
    </font>
    <font>
      <sz val="9"/>
      <color theme="0"/>
      <name val="맑은 고딕"/>
      <family val="3"/>
      <charset val="129"/>
      <scheme val="minor"/>
    </font>
    <font>
      <sz val="8"/>
      <color theme="1"/>
      <name val="맑은 고딕"/>
      <family val="3"/>
      <charset val="129"/>
      <scheme val="minor"/>
    </font>
    <font>
      <sz val="8"/>
      <color theme="0"/>
      <name val="맑은 고딕"/>
      <family val="3"/>
      <charset val="129"/>
      <scheme val="minor"/>
    </font>
    <font>
      <sz val="11"/>
      <color theme="1"/>
      <name val="맑은 고딕"/>
      <family val="3"/>
      <charset val="129"/>
      <scheme val="minor"/>
    </font>
    <font>
      <b/>
      <sz val="16"/>
      <color theme="0"/>
      <name val="맑은 고딕"/>
      <family val="3"/>
      <charset val="129"/>
      <scheme val="minor"/>
    </font>
    <font>
      <sz val="10"/>
      <color theme="1"/>
      <name val="맑은 고딕"/>
      <family val="2"/>
      <charset val="129"/>
      <scheme val="minor"/>
    </font>
    <font>
      <sz val="10"/>
      <color theme="1"/>
      <name val="맑은 고딕"/>
      <family val="3"/>
      <charset val="129"/>
      <scheme val="minor"/>
    </font>
    <font>
      <sz val="8"/>
      <name val="맑은 고딕"/>
      <family val="3"/>
      <charset val="129"/>
      <scheme val="minor"/>
    </font>
    <font>
      <sz val="9"/>
      <color theme="1"/>
      <name val="맑은 고딕"/>
      <family val="2"/>
      <charset val="129"/>
      <scheme val="minor"/>
    </font>
  </fonts>
  <fills count="13">
    <fill>
      <patternFill patternType="none"/>
    </fill>
    <fill>
      <patternFill patternType="gray125"/>
    </fill>
    <fill>
      <patternFill patternType="solid">
        <fgColor theme="9" tint="0.39997558519241921"/>
        <bgColor indexed="64"/>
      </patternFill>
    </fill>
    <fill>
      <patternFill patternType="solid">
        <fgColor theme="1"/>
        <bgColor indexed="64"/>
      </patternFill>
    </fill>
    <fill>
      <patternFill patternType="solid">
        <fgColor theme="6"/>
        <bgColor indexed="64"/>
      </patternFill>
    </fill>
    <fill>
      <patternFill patternType="solid">
        <fgColor rgb="FFFFC000"/>
        <bgColor indexed="64"/>
      </patternFill>
    </fill>
    <fill>
      <patternFill patternType="solid">
        <fgColor theme="9"/>
        <bgColor indexed="64"/>
      </patternFill>
    </fill>
    <fill>
      <patternFill patternType="solid">
        <fgColor theme="8"/>
        <bgColor indexed="64"/>
      </patternFill>
    </fill>
    <fill>
      <patternFill patternType="solid">
        <fgColor rgb="FF92D050"/>
        <bgColor indexed="64"/>
      </patternFill>
    </fill>
    <fill>
      <patternFill patternType="solid">
        <fgColor theme="6" tint="0.39997558519241921"/>
        <bgColor indexed="64"/>
      </patternFill>
    </fill>
    <fill>
      <patternFill patternType="solid">
        <fgColor rgb="FFFF0000"/>
        <bgColor indexed="64"/>
      </patternFill>
    </fill>
    <fill>
      <patternFill patternType="solid">
        <fgColor theme="6" tint="0.79998168889431442"/>
        <bgColor indexed="64"/>
      </patternFill>
    </fill>
    <fill>
      <patternFill patternType="solid">
        <fgColor rgb="FFFFFF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top/>
      <bottom style="medium">
        <color indexed="64"/>
      </bottom>
      <diagonal/>
    </border>
    <border>
      <left/>
      <right/>
      <top style="medium">
        <color indexed="64"/>
      </top>
      <bottom style="medium">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s>
  <cellStyleXfs count="1">
    <xf numFmtId="0" fontId="0" fillId="0" borderId="0">
      <alignment vertical="center"/>
    </xf>
  </cellStyleXfs>
  <cellXfs count="142">
    <xf numFmtId="0" fontId="0" fillId="0" borderId="0" xfId="0">
      <alignment vertical="center"/>
    </xf>
    <xf numFmtId="0" fontId="0" fillId="3" borderId="0" xfId="0" applyFill="1">
      <alignment vertical="center"/>
    </xf>
    <xf numFmtId="0" fontId="5" fillId="3" borderId="0" xfId="0" applyFont="1" applyFill="1" applyAlignment="1">
      <alignment horizontal="center" vertical="center"/>
    </xf>
    <xf numFmtId="0" fontId="3" fillId="3" borderId="0" xfId="0" applyFont="1" applyFill="1" applyAlignment="1">
      <alignment horizontal="center" vertical="center"/>
    </xf>
    <xf numFmtId="177" fontId="0" fillId="0" borderId="0" xfId="0" applyNumberFormat="1">
      <alignment vertical="center"/>
    </xf>
    <xf numFmtId="177" fontId="0" fillId="5" borderId="0" xfId="0" applyNumberFormat="1" applyFill="1">
      <alignment vertical="center"/>
    </xf>
    <xf numFmtId="177" fontId="6" fillId="6" borderId="0" xfId="0" applyNumberFormat="1" applyFont="1" applyFill="1">
      <alignment vertical="center"/>
    </xf>
    <xf numFmtId="177" fontId="0" fillId="6" borderId="0" xfId="0" applyNumberFormat="1" applyFill="1">
      <alignment vertical="center"/>
    </xf>
    <xf numFmtId="177" fontId="6" fillId="7" borderId="0" xfId="0" applyNumberFormat="1" applyFont="1" applyFill="1">
      <alignment vertical="center"/>
    </xf>
    <xf numFmtId="177" fontId="0" fillId="7" borderId="0" xfId="0" applyNumberFormat="1" applyFill="1">
      <alignment vertical="center"/>
    </xf>
    <xf numFmtId="0" fontId="2" fillId="4" borderId="0" xfId="0" applyFont="1" applyFill="1" applyAlignment="1">
      <alignment horizontal="center" vertical="center"/>
    </xf>
    <xf numFmtId="0" fontId="0" fillId="0" borderId="0" xfId="0" quotePrefix="1">
      <alignment vertical="center"/>
    </xf>
    <xf numFmtId="178" fontId="0" fillId="5" borderId="0" xfId="0" applyNumberFormat="1" applyFill="1">
      <alignment vertical="center"/>
    </xf>
    <xf numFmtId="0" fontId="0" fillId="0" borderId="2" xfId="0" applyBorder="1">
      <alignment vertical="center"/>
    </xf>
    <xf numFmtId="0" fontId="0" fillId="4" borderId="2" xfId="0" applyFill="1" applyBorder="1">
      <alignment vertical="center"/>
    </xf>
    <xf numFmtId="0" fontId="2" fillId="0" borderId="2" xfId="0" applyFont="1" applyBorder="1" applyAlignment="1">
      <alignment horizontal="center" vertical="center"/>
    </xf>
    <xf numFmtId="0" fontId="5" fillId="3" borderId="2" xfId="0" applyFont="1" applyFill="1" applyBorder="1" applyAlignment="1">
      <alignment horizontal="center" vertical="center"/>
    </xf>
    <xf numFmtId="0" fontId="3" fillId="3" borderId="2" xfId="0" applyFont="1" applyFill="1" applyBorder="1" applyAlignment="1">
      <alignment horizontal="center" vertical="center"/>
    </xf>
    <xf numFmtId="0" fontId="0" fillId="0" borderId="3" xfId="0" applyBorder="1">
      <alignment vertical="center"/>
    </xf>
    <xf numFmtId="0" fontId="0" fillId="4" borderId="4" xfId="0" applyFill="1" applyBorder="1">
      <alignment vertical="center"/>
    </xf>
    <xf numFmtId="0" fontId="0" fillId="0" borderId="4" xfId="0" applyBorder="1">
      <alignment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0" fillId="0" borderId="5" xfId="0" applyBorder="1">
      <alignment vertical="center"/>
    </xf>
    <xf numFmtId="0" fontId="0" fillId="0" borderId="6" xfId="0" applyBorder="1">
      <alignment vertical="center"/>
    </xf>
    <xf numFmtId="49" fontId="2" fillId="2" borderId="6" xfId="0" applyNumberFormat="1" applyFont="1" applyFill="1" applyBorder="1" applyAlignment="1">
      <alignment horizontal="center" vertical="center" textRotation="90"/>
    </xf>
    <xf numFmtId="49" fontId="2" fillId="2" borderId="5" xfId="0" applyNumberFormat="1" applyFont="1" applyFill="1" applyBorder="1" applyAlignment="1">
      <alignment horizontal="center" vertical="center" textRotation="90"/>
    </xf>
    <xf numFmtId="49" fontId="5" fillId="3" borderId="5" xfId="0" applyNumberFormat="1" applyFont="1" applyFill="1" applyBorder="1" applyAlignment="1">
      <alignment horizontal="center" vertical="center" textRotation="90"/>
    </xf>
    <xf numFmtId="49" fontId="3" fillId="3" borderId="5" xfId="0" applyNumberFormat="1" applyFont="1" applyFill="1" applyBorder="1" applyAlignment="1">
      <alignment horizontal="center" vertical="center" textRotation="90"/>
    </xf>
    <xf numFmtId="176" fontId="2" fillId="2" borderId="4" xfId="0" applyNumberFormat="1" applyFont="1" applyFill="1" applyBorder="1" applyAlignment="1">
      <alignment horizontal="center" vertical="center" textRotation="90"/>
    </xf>
    <xf numFmtId="177" fontId="0" fillId="6" borderId="1" xfId="0" applyNumberFormat="1" applyFill="1" applyBorder="1" applyAlignment="1">
      <alignment horizontal="center" vertical="center" textRotation="90"/>
    </xf>
    <xf numFmtId="177" fontId="0" fillId="7" borderId="1" xfId="0" applyNumberFormat="1" applyFill="1" applyBorder="1" applyAlignment="1">
      <alignment horizontal="center" vertical="center" textRotation="90"/>
    </xf>
    <xf numFmtId="177" fontId="0" fillId="0" borderId="1" xfId="0" applyNumberFormat="1" applyBorder="1" applyAlignment="1">
      <alignment horizontal="center" vertical="center" textRotation="90"/>
    </xf>
    <xf numFmtId="177" fontId="0" fillId="5" borderId="1" xfId="0" applyNumberFormat="1" applyFill="1" applyBorder="1" applyAlignment="1">
      <alignment horizontal="center" vertical="center" textRotation="90"/>
    </xf>
    <xf numFmtId="0" fontId="0" fillId="3" borderId="2" xfId="0" applyFill="1" applyBorder="1">
      <alignment vertical="center"/>
    </xf>
    <xf numFmtId="0" fontId="0" fillId="3" borderId="4" xfId="0" applyFill="1" applyBorder="1">
      <alignment vertical="center"/>
    </xf>
    <xf numFmtId="0" fontId="2" fillId="3" borderId="2" xfId="0" applyFont="1" applyFill="1" applyBorder="1" applyAlignment="1">
      <alignment horizontal="center" vertical="center"/>
    </xf>
    <xf numFmtId="0" fontId="2" fillId="3" borderId="4" xfId="0" applyFont="1" applyFill="1" applyBorder="1" applyAlignment="1">
      <alignment horizontal="center" vertical="center"/>
    </xf>
    <xf numFmtId="177" fontId="0" fillId="3" borderId="2" xfId="0" applyNumberFormat="1" applyFill="1" applyBorder="1">
      <alignment vertical="center"/>
    </xf>
    <xf numFmtId="0" fontId="7" fillId="3" borderId="4" xfId="0" applyFont="1" applyFill="1" applyBorder="1">
      <alignment vertical="center"/>
    </xf>
    <xf numFmtId="0" fontId="0" fillId="0" borderId="1" xfId="0" applyBorder="1">
      <alignment vertical="center"/>
    </xf>
    <xf numFmtId="49" fontId="0" fillId="0" borderId="0" xfId="0" applyNumberFormat="1">
      <alignment vertical="center"/>
    </xf>
    <xf numFmtId="0" fontId="7" fillId="3" borderId="2" xfId="0" applyFont="1" applyFill="1" applyBorder="1">
      <alignment vertical="center"/>
    </xf>
    <xf numFmtId="0" fontId="2" fillId="0" borderId="0" xfId="0" applyFont="1">
      <alignment vertical="center"/>
    </xf>
    <xf numFmtId="177" fontId="0" fillId="0" borderId="1" xfId="0" applyNumberFormat="1" applyBorder="1" applyAlignment="1">
      <alignment horizontal="center" vertical="center" textRotation="90" wrapText="1"/>
    </xf>
    <xf numFmtId="176" fontId="2" fillId="2" borderId="3" xfId="0" applyNumberFormat="1" applyFont="1" applyFill="1" applyBorder="1" applyAlignment="1">
      <alignment horizontal="center" vertical="center"/>
    </xf>
    <xf numFmtId="49" fontId="3" fillId="3" borderId="0" xfId="0" applyNumberFormat="1" applyFont="1" applyFill="1" applyAlignment="1">
      <alignment horizontal="center" vertical="center"/>
    </xf>
    <xf numFmtId="49" fontId="5" fillId="3" borderId="0" xfId="0" applyNumberFormat="1" applyFont="1" applyFill="1" applyAlignment="1">
      <alignment horizontal="center" vertical="center"/>
    </xf>
    <xf numFmtId="0" fontId="0" fillId="0" borderId="1" xfId="0" applyBorder="1" applyAlignment="1">
      <alignment horizontal="center" vertical="center" textRotation="90"/>
    </xf>
    <xf numFmtId="49" fontId="2" fillId="2" borderId="0" xfId="0" applyNumberFormat="1" applyFont="1" applyFill="1" applyAlignment="1">
      <alignment horizontal="center" vertical="center"/>
    </xf>
    <xf numFmtId="177" fontId="0" fillId="0" borderId="0" xfId="0" applyNumberFormat="1" applyAlignment="1">
      <alignment horizontal="center" vertical="center"/>
    </xf>
    <xf numFmtId="0" fontId="9" fillId="0" borderId="0" xfId="0" applyFont="1" applyAlignment="1">
      <alignment horizontal="center" vertical="center"/>
    </xf>
    <xf numFmtId="0" fontId="9" fillId="0" borderId="0" xfId="0" applyFont="1">
      <alignment vertical="center"/>
    </xf>
    <xf numFmtId="0" fontId="9" fillId="0" borderId="1" xfId="0" applyFont="1" applyBorder="1" applyAlignment="1">
      <alignment horizontal="center" vertical="center"/>
    </xf>
    <xf numFmtId="0" fontId="9" fillId="0" borderId="1" xfId="0" applyFont="1" applyBorder="1">
      <alignment vertical="center"/>
    </xf>
    <xf numFmtId="0" fontId="9" fillId="0" borderId="1" xfId="0" quotePrefix="1" applyFont="1" applyBorder="1">
      <alignment vertical="center"/>
    </xf>
    <xf numFmtId="0" fontId="9" fillId="9" borderId="0" xfId="0" applyFont="1" applyFill="1">
      <alignment vertical="center"/>
    </xf>
    <xf numFmtId="0" fontId="9" fillId="0" borderId="9" xfId="0" applyFont="1" applyBorder="1">
      <alignment vertical="center"/>
    </xf>
    <xf numFmtId="179" fontId="9" fillId="0" borderId="0" xfId="0" applyNumberFormat="1" applyFont="1" applyAlignment="1">
      <alignment horizontal="center" vertical="center"/>
    </xf>
    <xf numFmtId="179" fontId="9" fillId="0" borderId="0" xfId="0" applyNumberFormat="1" applyFont="1">
      <alignment vertical="center"/>
    </xf>
    <xf numFmtId="0" fontId="9" fillId="8" borderId="1" xfId="0" applyFont="1" applyFill="1" applyBorder="1">
      <alignment vertical="center"/>
    </xf>
    <xf numFmtId="0" fontId="9" fillId="10" borderId="1" xfId="0" applyFont="1" applyFill="1" applyBorder="1">
      <alignment vertical="center"/>
    </xf>
    <xf numFmtId="0" fontId="6" fillId="0" borderId="0" xfId="0" applyFont="1" applyAlignment="1">
      <alignment horizontal="right" vertical="center"/>
    </xf>
    <xf numFmtId="176" fontId="2" fillId="2" borderId="3" xfId="0" applyNumberFormat="1" applyFont="1" applyFill="1" applyBorder="1" applyAlignment="1">
      <alignment horizontal="center" vertical="center" textRotation="90"/>
    </xf>
    <xf numFmtId="176" fontId="2" fillId="2" borderId="0" xfId="0" applyNumberFormat="1" applyFont="1" applyFill="1" applyAlignment="1">
      <alignment horizontal="center" vertical="center"/>
    </xf>
    <xf numFmtId="0" fontId="2" fillId="0" borderId="0" xfId="0" applyFont="1" applyAlignment="1">
      <alignment horizontal="center" vertical="center"/>
    </xf>
    <xf numFmtId="0" fontId="0" fillId="11" borderId="0" xfId="0" applyFill="1">
      <alignment vertical="center"/>
    </xf>
    <xf numFmtId="0" fontId="0" fillId="11" borderId="3" xfId="0" applyFill="1" applyBorder="1">
      <alignment vertical="center"/>
    </xf>
    <xf numFmtId="0" fontId="0" fillId="11" borderId="2" xfId="0" applyFill="1" applyBorder="1">
      <alignment vertical="center"/>
    </xf>
    <xf numFmtId="0" fontId="0" fillId="11" borderId="4" xfId="0" applyFill="1" applyBorder="1">
      <alignment vertical="center"/>
    </xf>
    <xf numFmtId="0" fontId="7" fillId="3" borderId="4" xfId="0" applyFont="1" applyFill="1" applyBorder="1" applyAlignment="1">
      <alignment horizontal="left" vertical="center"/>
    </xf>
    <xf numFmtId="0" fontId="2" fillId="0" borderId="0" xfId="0" applyFont="1" applyAlignment="1">
      <alignment horizontal="left" vertical="center"/>
    </xf>
    <xf numFmtId="0" fontId="2" fillId="0" borderId="3" xfId="0" applyFont="1" applyBorder="1">
      <alignment vertical="center"/>
    </xf>
    <xf numFmtId="49" fontId="2" fillId="0" borderId="0" xfId="0" applyNumberFormat="1" applyFont="1" applyAlignment="1">
      <alignment horizontal="left"/>
    </xf>
    <xf numFmtId="177" fontId="2" fillId="6" borderId="0" xfId="0" applyNumberFormat="1" applyFont="1" applyFill="1">
      <alignment vertical="center"/>
    </xf>
    <xf numFmtId="177" fontId="2" fillId="7" borderId="0" xfId="0" applyNumberFormat="1" applyFont="1" applyFill="1">
      <alignment vertical="center"/>
    </xf>
    <xf numFmtId="178" fontId="2" fillId="5" borderId="0" xfId="0" applyNumberFormat="1" applyFont="1" applyFill="1">
      <alignment vertical="center"/>
    </xf>
    <xf numFmtId="177" fontId="2" fillId="0" borderId="0" xfId="0" applyNumberFormat="1" applyFont="1" applyAlignment="1">
      <alignment horizontal="center" vertical="center"/>
    </xf>
    <xf numFmtId="177" fontId="2" fillId="0" borderId="0" xfId="0" applyNumberFormat="1" applyFont="1">
      <alignment vertical="center"/>
    </xf>
    <xf numFmtId="0" fontId="2" fillId="0" borderId="2" xfId="0" applyFont="1" applyBorder="1">
      <alignment vertical="center"/>
    </xf>
    <xf numFmtId="0" fontId="2" fillId="0" borderId="4" xfId="0" applyFont="1" applyBorder="1">
      <alignment vertical="center"/>
    </xf>
    <xf numFmtId="0" fontId="2" fillId="4" borderId="2" xfId="0" applyFont="1" applyFill="1" applyBorder="1">
      <alignment vertical="center"/>
    </xf>
    <xf numFmtId="0" fontId="2" fillId="4" borderId="4" xfId="0" applyFont="1" applyFill="1" applyBorder="1">
      <alignment vertical="center"/>
    </xf>
    <xf numFmtId="49" fontId="2" fillId="0" borderId="0" xfId="0" applyNumberFormat="1" applyFont="1" applyAlignment="1">
      <alignment horizontal="left" vertical="center"/>
    </xf>
    <xf numFmtId="49" fontId="11" fillId="0" borderId="0" xfId="0" applyNumberFormat="1" applyFont="1" applyAlignment="1"/>
    <xf numFmtId="49" fontId="2" fillId="0" borderId="0" xfId="0" applyNumberFormat="1" applyFont="1">
      <alignment vertical="center"/>
    </xf>
    <xf numFmtId="0" fontId="2" fillId="0" borderId="11" xfId="0" applyFont="1" applyBorder="1">
      <alignment vertical="center"/>
    </xf>
    <xf numFmtId="0" fontId="0" fillId="0" borderId="0" xfId="0" applyBorder="1">
      <alignment vertical="center"/>
    </xf>
    <xf numFmtId="0" fontId="0" fillId="3" borderId="0" xfId="0" applyFill="1" applyBorder="1">
      <alignment vertical="center"/>
    </xf>
    <xf numFmtId="177" fontId="0" fillId="6" borderId="0" xfId="0" applyNumberFormat="1" applyFill="1" applyBorder="1">
      <alignment vertical="center"/>
    </xf>
    <xf numFmtId="177" fontId="0" fillId="7" borderId="0" xfId="0" applyNumberFormat="1" applyFill="1" applyBorder="1">
      <alignment vertical="center"/>
    </xf>
    <xf numFmtId="177" fontId="0" fillId="5" borderId="0" xfId="0" applyNumberFormat="1" applyFill="1" applyBorder="1">
      <alignment vertical="center"/>
    </xf>
    <xf numFmtId="177" fontId="0" fillId="0" borderId="0" xfId="0" applyNumberFormat="1" applyBorder="1">
      <alignment vertical="center"/>
    </xf>
    <xf numFmtId="177" fontId="0" fillId="6" borderId="2" xfId="0" applyNumberFormat="1" applyFill="1" applyBorder="1">
      <alignment vertical="center"/>
    </xf>
    <xf numFmtId="177" fontId="0" fillId="7" borderId="2" xfId="0" applyNumberFormat="1" applyFill="1" applyBorder="1">
      <alignment vertical="center"/>
    </xf>
    <xf numFmtId="177" fontId="0" fillId="5" borderId="2" xfId="0" applyNumberFormat="1" applyFill="1" applyBorder="1">
      <alignment vertical="center"/>
    </xf>
    <xf numFmtId="177" fontId="0" fillId="0" borderId="2" xfId="0" applyNumberFormat="1" applyBorder="1">
      <alignment vertical="center"/>
    </xf>
    <xf numFmtId="0" fontId="0" fillId="0" borderId="13" xfId="0" applyBorder="1">
      <alignment vertical="center"/>
    </xf>
    <xf numFmtId="0" fontId="0" fillId="0" borderId="14" xfId="0" applyBorder="1">
      <alignment vertical="center"/>
    </xf>
    <xf numFmtId="0" fontId="0" fillId="3" borderId="13" xfId="0" applyFill="1" applyBorder="1">
      <alignment vertical="center"/>
    </xf>
    <xf numFmtId="177" fontId="0" fillId="6" borderId="13" xfId="0" applyNumberFormat="1" applyFill="1" applyBorder="1">
      <alignment vertical="center"/>
    </xf>
    <xf numFmtId="177" fontId="0" fillId="7" borderId="13" xfId="0" applyNumberFormat="1" applyFill="1" applyBorder="1">
      <alignment vertical="center"/>
    </xf>
    <xf numFmtId="177" fontId="0" fillId="5" borderId="13" xfId="0" applyNumberFormat="1" applyFill="1" applyBorder="1">
      <alignment vertical="center"/>
    </xf>
    <xf numFmtId="177" fontId="0" fillId="0" borderId="13" xfId="0" applyNumberFormat="1" applyBorder="1">
      <alignment vertical="center"/>
    </xf>
    <xf numFmtId="0" fontId="0" fillId="0" borderId="12" xfId="0" applyBorder="1">
      <alignment vertical="center"/>
    </xf>
    <xf numFmtId="0" fontId="0" fillId="0" borderId="15" xfId="0" applyBorder="1">
      <alignment vertical="center"/>
    </xf>
    <xf numFmtId="0" fontId="0" fillId="3" borderId="12" xfId="0" applyFill="1" applyBorder="1">
      <alignment vertical="center"/>
    </xf>
    <xf numFmtId="177" fontId="0" fillId="6" borderId="12" xfId="0" applyNumberFormat="1" applyFill="1" applyBorder="1">
      <alignment vertical="center"/>
    </xf>
    <xf numFmtId="177" fontId="0" fillId="7" borderId="12" xfId="0" applyNumberFormat="1" applyFill="1" applyBorder="1">
      <alignment vertical="center"/>
    </xf>
    <xf numFmtId="177" fontId="0" fillId="5" borderId="12" xfId="0" applyNumberFormat="1" applyFill="1" applyBorder="1">
      <alignment vertical="center"/>
    </xf>
    <xf numFmtId="177" fontId="0" fillId="0" borderId="12" xfId="0" applyNumberFormat="1" applyBorder="1">
      <alignment vertical="center"/>
    </xf>
    <xf numFmtId="0" fontId="6" fillId="0" borderId="3" xfId="0" applyFont="1" applyBorder="1">
      <alignment vertical="center"/>
    </xf>
    <xf numFmtId="49" fontId="6" fillId="0" borderId="0" xfId="0" applyNumberFormat="1" applyFont="1" applyAlignment="1">
      <alignment horizontal="left"/>
    </xf>
    <xf numFmtId="0" fontId="6" fillId="0" borderId="0" xfId="0" applyFont="1">
      <alignment vertical="center"/>
    </xf>
    <xf numFmtId="178" fontId="6" fillId="5" borderId="0" xfId="0" applyNumberFormat="1" applyFont="1" applyFill="1">
      <alignment vertical="center"/>
    </xf>
    <xf numFmtId="177" fontId="6" fillId="0" borderId="0" xfId="0" applyNumberFormat="1" applyFont="1" applyAlignment="1">
      <alignment horizontal="center" vertical="center"/>
    </xf>
    <xf numFmtId="177" fontId="6" fillId="0" borderId="0" xfId="0" applyNumberFormat="1" applyFont="1">
      <alignment vertical="center"/>
    </xf>
    <xf numFmtId="0" fontId="6" fillId="0" borderId="2" xfId="0" applyFont="1" applyBorder="1">
      <alignment vertical="center"/>
    </xf>
    <xf numFmtId="0" fontId="6" fillId="0" borderId="4" xfId="0" applyFont="1" applyBorder="1">
      <alignment vertical="center"/>
    </xf>
    <xf numFmtId="0" fontId="6" fillId="4" borderId="2" xfId="0" applyFont="1" applyFill="1" applyBorder="1">
      <alignment vertical="center"/>
    </xf>
    <xf numFmtId="0" fontId="6" fillId="4" borderId="4" xfId="0" applyFont="1" applyFill="1" applyBorder="1">
      <alignment vertical="center"/>
    </xf>
    <xf numFmtId="0" fontId="2" fillId="0" borderId="2" xfId="0" applyFont="1" applyBorder="1" applyAlignment="1">
      <alignment horizontal="left" vertical="center"/>
    </xf>
    <xf numFmtId="49" fontId="2" fillId="0" borderId="2" xfId="0" applyNumberFormat="1" applyFont="1" applyBorder="1" applyAlignment="1">
      <alignment horizontal="left"/>
    </xf>
    <xf numFmtId="0" fontId="2" fillId="4" borderId="2" xfId="0" applyFont="1" applyFill="1" applyBorder="1" applyAlignment="1">
      <alignment horizontal="center" vertical="center"/>
    </xf>
    <xf numFmtId="177" fontId="2" fillId="6" borderId="2" xfId="0" applyNumberFormat="1" applyFont="1" applyFill="1" applyBorder="1">
      <alignment vertical="center"/>
    </xf>
    <xf numFmtId="177" fontId="2" fillId="7" borderId="2" xfId="0" applyNumberFormat="1" applyFont="1" applyFill="1" applyBorder="1">
      <alignment vertical="center"/>
    </xf>
    <xf numFmtId="178" fontId="2" fillId="5" borderId="2" xfId="0" applyNumberFormat="1" applyFont="1" applyFill="1" applyBorder="1">
      <alignment vertical="center"/>
    </xf>
    <xf numFmtId="177" fontId="2" fillId="0" borderId="2" xfId="0" applyNumberFormat="1" applyFont="1" applyBorder="1" applyAlignment="1">
      <alignment horizontal="center" vertical="center"/>
    </xf>
    <xf numFmtId="177" fontId="2" fillId="0" borderId="2" xfId="0" applyNumberFormat="1" applyFont="1" applyBorder="1">
      <alignment vertical="center"/>
    </xf>
    <xf numFmtId="0" fontId="2" fillId="0" borderId="0" xfId="0" applyFont="1" applyFill="1" applyBorder="1" applyAlignment="1">
      <alignment horizontal="left" vertical="center"/>
    </xf>
    <xf numFmtId="49" fontId="11" fillId="0" borderId="0" xfId="0" applyNumberFormat="1" applyFont="1" applyAlignment="1">
      <alignment horizontal="left"/>
    </xf>
    <xf numFmtId="49" fontId="11" fillId="0" borderId="0" xfId="0" applyNumberFormat="1" applyFont="1" applyAlignment="1">
      <alignment horizontal="center"/>
    </xf>
    <xf numFmtId="0" fontId="11" fillId="0" borderId="0" xfId="0" applyNumberFormat="1" applyFont="1" applyAlignment="1">
      <alignment horizontal="right"/>
    </xf>
    <xf numFmtId="0" fontId="0" fillId="12" borderId="0" xfId="0" applyFill="1">
      <alignment vertical="center"/>
    </xf>
    <xf numFmtId="0" fontId="0" fillId="12" borderId="3" xfId="0" applyFill="1" applyBorder="1">
      <alignment vertical="center"/>
    </xf>
    <xf numFmtId="0" fontId="6" fillId="12" borderId="3" xfId="0" applyFont="1" applyFill="1" applyBorder="1">
      <alignment vertical="center"/>
    </xf>
    <xf numFmtId="0" fontId="0" fillId="0" borderId="1" xfId="0" applyBorder="1" applyAlignment="1">
      <alignment horizontal="center" vertical="center"/>
    </xf>
    <xf numFmtId="0" fontId="8" fillId="0" borderId="1" xfId="0" applyFont="1" applyBorder="1" applyAlignment="1">
      <alignment horizontal="center" vertical="center"/>
    </xf>
    <xf numFmtId="0" fontId="9" fillId="0" borderId="0" xfId="0" applyFont="1" applyAlignment="1">
      <alignment horizontal="center" vertical="center"/>
    </xf>
    <xf numFmtId="0" fontId="9" fillId="0" borderId="10"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cellXfs>
  <cellStyles count="1">
    <cellStyle name="표준" xfId="0" builtinId="0"/>
  </cellStyles>
  <dxfs count="68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externalLink" Target="externalLinks/externalLink10.xml"/><Relationship Id="rId10" Type="http://schemas.openxmlformats.org/officeDocument/2006/relationships/externalLink" Target="externalLinks/externalLink5.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Table\Localization_Hero.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reatureTab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dmin\Desktop\&#53580;&#51068;&#47532;\&#53580;&#51060;&#48660;%20&#49440;&#51089;&#50629;\BalanceTable1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admin\Desktop\BalanceTable_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Table\&#48373;&#49324;&#48376;%20CreatureTable.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ouglas\&#49436;&#48652;%20&#49828;&#53664;&#47532;\&#50724;&#54176;&#47532;&#50500;\BalanceTable_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uglas\&#51089;&#50629;&#50857;\&#55121;&#55121;&#45912;%20&#47788;&#49828;&#53552;%20&#49464;&#54021;\BalanceTable_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admin\Desktop\1BalanceTable.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Table\CreatureLevelStatTable.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reatureStarGradeStatTable.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calization_Hero"/>
      <sheetName val="한영 다른 대사 관리"/>
    </sheetNames>
    <sheetDataSet>
      <sheetData sheetId="0" refreshError="1">
        <row r="1">
          <cell r="A1" t="str">
            <v>KEY</v>
          </cell>
          <cell r="B1" t="str">
            <v>Korean</v>
          </cell>
          <cell r="C1" t="str">
            <v>English</v>
          </cell>
          <cell r="D1" t="str">
            <v>Thai</v>
          </cell>
          <cell r="E1" t="str">
            <v>Vietnamese</v>
          </cell>
        </row>
        <row r="2">
          <cell r="A2" t="str">
            <v>NORMALBOSS_TITLE</v>
          </cell>
          <cell r="B2" t="str">
            <v>BOSS</v>
          </cell>
          <cell r="C2" t="str">
            <v>Boss</v>
          </cell>
          <cell r="D2" t="str">
            <v>BOSS</v>
          </cell>
          <cell r="E2" t="str">
            <v>Boss</v>
          </cell>
        </row>
        <row r="3">
          <cell r="A3" t="str">
            <v/>
          </cell>
          <cell r="B3" t="str">
            <v>RACE</v>
          </cell>
          <cell r="C3" t="str">
            <v/>
          </cell>
          <cell r="D3" t="str">
            <v/>
          </cell>
          <cell r="E3" t="str">
            <v/>
          </cell>
        </row>
        <row r="4">
          <cell r="A4" t="str">
            <v>CREATURE_RACE_TYPE.HERO</v>
          </cell>
          <cell r="B4" t="str">
            <v>영웅</v>
          </cell>
          <cell r="C4" t="str">
            <v>Heroes</v>
          </cell>
          <cell r="D4" t="str">
            <v>Hero</v>
          </cell>
          <cell r="E4" t="str">
            <v>Tướng</v>
          </cell>
        </row>
        <row r="5">
          <cell r="A5" t="str">
            <v>CREATURE_RACE_TYPE.DARKNESS</v>
          </cell>
          <cell r="B5" t="str">
            <v>영웅의 어둠</v>
          </cell>
          <cell r="C5" t="str">
            <v>Darkness of Hero</v>
          </cell>
          <cell r="D5" t="str">
            <v>Darkness of Hero</v>
          </cell>
          <cell r="E5" t="str">
            <v>Mặt trái của Anh hùng</v>
          </cell>
        </row>
        <row r="6">
          <cell r="A6" t="str">
            <v>CREATURE_RACE_TYPE.FAIRY</v>
          </cell>
          <cell r="B6" t="str">
            <v>요정</v>
          </cell>
          <cell r="C6" t="str">
            <v>Fairy</v>
          </cell>
          <cell r="D6" t="str">
            <v>Fairy</v>
          </cell>
          <cell r="E6" t="str">
            <v xml:space="preserve">Nàng tiên </v>
          </cell>
        </row>
        <row r="7">
          <cell r="A7" t="str">
            <v>CREATURE_RACE_TYPE.NPC</v>
          </cell>
          <cell r="B7" t="str">
            <v>NPC</v>
          </cell>
          <cell r="C7" t="str">
            <v>NPC</v>
          </cell>
          <cell r="D7" t="str">
            <v>NPC</v>
          </cell>
          <cell r="E7" t="str">
            <v>NPC</v>
          </cell>
        </row>
        <row r="8">
          <cell r="A8" t="str">
            <v>CREATURE_RACE_TYPE.GOBLIN</v>
          </cell>
          <cell r="B8" t="str">
            <v>고블린</v>
          </cell>
          <cell r="C8" t="str">
            <v>Goblin</v>
          </cell>
          <cell r="D8" t="str">
            <v>ก๊อบลิน</v>
          </cell>
          <cell r="E8" t="str">
            <v>Yêu tinh</v>
          </cell>
        </row>
        <row r="9">
          <cell r="A9" t="str">
            <v>CREATURE_RACE_TYPE.ORC</v>
          </cell>
          <cell r="B9" t="str">
            <v>오크</v>
          </cell>
          <cell r="C9" t="str">
            <v>Orc</v>
          </cell>
          <cell r="D9" t="str">
            <v>ออร์ค</v>
          </cell>
          <cell r="E9" t="str">
            <v>Thủy quái</v>
          </cell>
        </row>
        <row r="10">
          <cell r="A10" t="str">
            <v>CREATURE_RACE_TYPE.SLIME</v>
          </cell>
          <cell r="B10" t="str">
            <v>슬라임</v>
          </cell>
          <cell r="C10" t="str">
            <v>Slime</v>
          </cell>
          <cell r="D10" t="str">
            <v>สไลม์</v>
          </cell>
          <cell r="E10" t="str">
            <v>Chất nhờn</v>
          </cell>
        </row>
        <row r="11">
          <cell r="A11" t="str">
            <v>CREATURE_RACE_TYPE.GOLEM</v>
          </cell>
          <cell r="B11" t="str">
            <v>골렘</v>
          </cell>
          <cell r="C11" t="str">
            <v>Golem</v>
          </cell>
          <cell r="D11" t="str">
            <v>โกเลม</v>
          </cell>
          <cell r="E11" t="str">
            <v>Quái vật đá</v>
          </cell>
        </row>
        <row r="12">
          <cell r="A12" t="str">
            <v>CREATURE_RACE_TYPE.SPIDER</v>
          </cell>
          <cell r="B12" t="str">
            <v>거미</v>
          </cell>
          <cell r="C12" t="str">
            <v>Spider</v>
          </cell>
          <cell r="D12" t="str">
            <v>แมงมุม</v>
          </cell>
          <cell r="E12" t="str">
            <v>Nhện</v>
          </cell>
        </row>
        <row r="13">
          <cell r="A13" t="str">
            <v>CREATURE_RACE_TYPE.GIANT_WORM</v>
          </cell>
          <cell r="B13" t="str">
            <v>자이언트웜</v>
          </cell>
          <cell r="C13" t="str">
            <v>Giant Worm</v>
          </cell>
          <cell r="D13" t="str">
            <v>หนอนยักษ์</v>
          </cell>
          <cell r="E13" t="str">
            <v>Sâu khổng lồ</v>
          </cell>
        </row>
        <row r="14">
          <cell r="A14" t="str">
            <v>CREATURE_RACE_TYPE.SKELETON</v>
          </cell>
          <cell r="B14" t="str">
            <v>스켈레톤</v>
          </cell>
          <cell r="C14" t="str">
            <v>Skeleton</v>
          </cell>
          <cell r="D14" t="str">
            <v>โครงกระดูก</v>
          </cell>
          <cell r="E14" t="str">
            <v>Xương ma</v>
          </cell>
        </row>
        <row r="15">
          <cell r="A15" t="str">
            <v>CREATURE_RACE_TYPE.BOAR</v>
          </cell>
          <cell r="B15" t="str">
            <v>멧돼지</v>
          </cell>
          <cell r="C15" t="str">
            <v>Boar</v>
          </cell>
          <cell r="D15" t="str">
            <v>หมูป่า</v>
          </cell>
          <cell r="E15" t="str">
            <v>Lợn đực</v>
          </cell>
        </row>
        <row r="16">
          <cell r="A16" t="str">
            <v>CREATURE_RACE_TYPE.ENT</v>
          </cell>
          <cell r="B16" t="str">
            <v>트렌트</v>
          </cell>
          <cell r="C16" t="str">
            <v>Treant</v>
          </cell>
          <cell r="D16" t="str">
            <v>ต้นไม้ปีศาจ</v>
          </cell>
          <cell r="E16" t="str">
            <v>Người cây</v>
          </cell>
        </row>
        <row r="17">
          <cell r="A17" t="str">
            <v>CREATURE_RACE_TYPE.DRYAD</v>
          </cell>
          <cell r="B17" t="str">
            <v>드라이어드</v>
          </cell>
          <cell r="C17" t="str">
            <v>Dryad</v>
          </cell>
          <cell r="D17" t="str">
            <v>นางไม้</v>
          </cell>
          <cell r="E17" t="str">
            <v>Nữ thần rừng</v>
          </cell>
        </row>
        <row r="18">
          <cell r="A18" t="str">
            <v>CREATURE_RACE_TYPE.HARPY</v>
          </cell>
          <cell r="B18" t="str">
            <v>하피</v>
          </cell>
          <cell r="C18" t="str">
            <v>Harpy</v>
          </cell>
          <cell r="D18" t="str">
            <v>ฮาร์ปี้</v>
          </cell>
          <cell r="E18" t="str">
            <v>Tiên nữ cánh chim</v>
          </cell>
        </row>
        <row r="19">
          <cell r="A19" t="str">
            <v>CREATURE_RACE_TYPE.DARK_ELF</v>
          </cell>
          <cell r="B19" t="str">
            <v>다크엘프</v>
          </cell>
          <cell r="C19" t="str">
            <v>Dark Elf</v>
          </cell>
          <cell r="D19" t="str">
            <v>เอลฟ์มืด</v>
          </cell>
          <cell r="E19" t="str">
            <v>Tiên bóng tối</v>
          </cell>
        </row>
        <row r="20">
          <cell r="A20" t="str">
            <v>CREATURE_RACE_TYPE.LAUGHING_MASK</v>
          </cell>
          <cell r="B20" t="str">
            <v>웃는가면</v>
          </cell>
          <cell r="C20" t="str">
            <v>Laughing Mask</v>
          </cell>
          <cell r="D20" t="str">
            <v>หน้ากากหัวเราะ</v>
          </cell>
          <cell r="E20" t="str">
            <v>Mặt Nạ Cười</v>
          </cell>
        </row>
        <row r="21">
          <cell r="A21" t="str">
            <v>CREATURE_RACE_TYPE.LIVING_WEAPON</v>
          </cell>
          <cell r="B21" t="str">
            <v>리빙웨폰</v>
          </cell>
          <cell r="C21" t="str">
            <v>Living Weapon</v>
          </cell>
          <cell r="D21" t="str">
            <v>อาวุธมีชีวิต</v>
          </cell>
          <cell r="E21" t="str">
            <v>Vũ khí sống</v>
          </cell>
        </row>
        <row r="22">
          <cell r="A22" t="str">
            <v>CREATURE_RACE_TYPE.MUHROOM</v>
          </cell>
          <cell r="B22" t="str">
            <v>머룸</v>
          </cell>
          <cell r="C22" t="str">
            <v>Muhroom</v>
          </cell>
          <cell r="D22" t="str">
            <v>เห็ด</v>
          </cell>
          <cell r="E22" t="str">
            <v>Nấm</v>
          </cell>
        </row>
        <row r="23">
          <cell r="A23" t="str">
            <v>CREATURE_RACE_TYPE.WASP</v>
          </cell>
          <cell r="B23" t="str">
            <v>말벌</v>
          </cell>
          <cell r="C23" t="str">
            <v>Wasp</v>
          </cell>
          <cell r="D23" t="str">
            <v>ตัวต่อ</v>
          </cell>
          <cell r="E23" t="str">
            <v>Ong bắp cày</v>
          </cell>
        </row>
        <row r="24">
          <cell r="A24" t="str">
            <v>CREATURE_RACE_TYPE.NEPENTHES</v>
          </cell>
          <cell r="B24" t="str">
            <v>네펜데스</v>
          </cell>
          <cell r="C24" t="str">
            <v>Nepenthes</v>
          </cell>
          <cell r="D24" t="str">
            <v>ต้นไม้กินคน</v>
          </cell>
          <cell r="E24" t="str">
            <v>Cây nắp ấm</v>
          </cell>
        </row>
        <row r="25">
          <cell r="A25" t="str">
            <v>CREATURE_RACE_TYPE.TORTOISE</v>
          </cell>
          <cell r="B25" t="str">
            <v>토터스</v>
          </cell>
          <cell r="C25" t="str">
            <v>Tortoise</v>
          </cell>
          <cell r="D25" t="str">
            <v>เต่า</v>
          </cell>
          <cell r="E25" t="str">
            <v>Rùa</v>
          </cell>
        </row>
        <row r="26">
          <cell r="A26" t="str">
            <v>CREATURE_RACE_TYPE.MIMIC</v>
          </cell>
          <cell r="B26" t="str">
            <v>미믹</v>
          </cell>
          <cell r="C26" t="str">
            <v>Mimic</v>
          </cell>
          <cell r="D26" t="str">
            <v>กล่องปีศาจ</v>
          </cell>
          <cell r="E26" t="str">
            <v>Kẻ bắt chước</v>
          </cell>
        </row>
        <row r="27">
          <cell r="A27" t="str">
            <v>CREATURE_RACE_TYPE.WOLF</v>
          </cell>
          <cell r="B27" t="str">
            <v>늑대</v>
          </cell>
          <cell r="C27" t="str">
            <v>Wolf</v>
          </cell>
          <cell r="D27" t="str">
            <v>หมาป่า</v>
          </cell>
          <cell r="E27" t="str">
            <v>Chó sói</v>
          </cell>
        </row>
        <row r="28">
          <cell r="A28" t="str">
            <v>CREATURE_RACE_TYPE.HORNED_BEAR</v>
          </cell>
          <cell r="B28" t="str">
            <v>혼드베어</v>
          </cell>
          <cell r="C28" t="str">
            <v>Horned Bear</v>
          </cell>
          <cell r="D28" t="str">
            <v>ฮอร์นแบร์</v>
          </cell>
          <cell r="E28" t="str">
            <v>Gấu sừng</v>
          </cell>
        </row>
        <row r="29">
          <cell r="A29" t="str">
            <v>CREATURE_RACE_TYPE.GNOLL</v>
          </cell>
          <cell r="B29" t="str">
            <v>놀</v>
          </cell>
          <cell r="C29" t="str">
            <v>Gnoll</v>
          </cell>
          <cell r="D29" t="str">
            <v>ไฮยีน่า</v>
          </cell>
          <cell r="E29" t="str">
            <v>Gnoll</v>
          </cell>
        </row>
        <row r="30">
          <cell r="A30" t="str">
            <v>CREATURE_RACE_TYPE.BARRICADE</v>
          </cell>
          <cell r="B30" t="str">
            <v>목책</v>
          </cell>
          <cell r="C30" t="str">
            <v>Barricade</v>
          </cell>
          <cell r="D30" t="str">
            <v>เครื่องกีดขวาง</v>
          </cell>
          <cell r="E30" t="str">
            <v>Chướng ngại vật</v>
          </cell>
        </row>
        <row r="31">
          <cell r="A31" t="str">
            <v>CREATURE_RACE_TYPE.Scorpion</v>
          </cell>
          <cell r="B31" t="str">
            <v>전갈</v>
          </cell>
          <cell r="C31" t="str">
            <v>Scorpion</v>
          </cell>
          <cell r="D31" t="str">
            <v>แมงป่อง</v>
          </cell>
          <cell r="E31" t="str">
            <v>Bọ cạp</v>
          </cell>
        </row>
        <row r="32">
          <cell r="A32" t="str">
            <v>CREATURE_RACE_TYPE.Hydra</v>
          </cell>
          <cell r="B32" t="str">
            <v>히드라</v>
          </cell>
          <cell r="C32" t="str">
            <v>Hydra</v>
          </cell>
          <cell r="D32" t="str">
            <v>ไฮดร้า</v>
          </cell>
          <cell r="E32" t="str">
            <v>Hydra</v>
          </cell>
        </row>
        <row r="33">
          <cell r="A33" t="str">
            <v>CREATURE_RACE_TYPE.Mummy</v>
          </cell>
          <cell r="B33" t="str">
            <v>미라</v>
          </cell>
          <cell r="C33" t="str">
            <v>Mummy</v>
          </cell>
          <cell r="D33" t="str">
            <v>มัมมี่</v>
          </cell>
          <cell r="E33" t="str">
            <v>Xác ướp</v>
          </cell>
        </row>
        <row r="34">
          <cell r="A34" t="str">
            <v>CREATURE_RACE_TYPE.Lizardman</v>
          </cell>
          <cell r="B34" t="str">
            <v>리자드맨</v>
          </cell>
          <cell r="C34" t="str">
            <v>Lizardman</v>
          </cell>
          <cell r="D34" t="str">
            <v>มนุษย์กิ้งก่า</v>
          </cell>
          <cell r="E34" t="str">
            <v>Thằn lằn</v>
          </cell>
        </row>
        <row r="35">
          <cell r="A35" t="str">
            <v>CREATURE_RACE_TYPE.FrostGiant</v>
          </cell>
          <cell r="B35" t="str">
            <v>서리거인</v>
          </cell>
          <cell r="C35" t="str">
            <v>Frost Giant</v>
          </cell>
          <cell r="D35" t="str">
            <v>ยักษ์น้ำแข็ง</v>
          </cell>
          <cell r="E35" t="str">
            <v>Sương giá Khổng lồ</v>
          </cell>
        </row>
        <row r="36">
          <cell r="A36" t="str">
            <v>CREATURE_RACE_TYPE.BOSS</v>
          </cell>
          <cell r="B36" t="str">
            <v>우두머리</v>
          </cell>
          <cell r="C36" t="str">
            <v>Boss</v>
          </cell>
          <cell r="D36" t="str">
            <v>บอส</v>
          </cell>
          <cell r="E36" t="str">
            <v>Boss</v>
          </cell>
        </row>
        <row r="37">
          <cell r="A37" t="str">
            <v>CREATURE_RACE_TYPE.RAID</v>
          </cell>
          <cell r="B37" t="str">
            <v>레이드</v>
          </cell>
          <cell r="C37" t="str">
            <v>Raid</v>
          </cell>
          <cell r="D37" t="str">
            <v>Raid</v>
          </cell>
          <cell r="E37" t="str">
            <v>Tấn công</v>
          </cell>
        </row>
        <row r="38">
          <cell r="A38" t="str">
            <v/>
          </cell>
          <cell r="B38" t="str">
            <v>HERO</v>
          </cell>
          <cell r="C38" t="str">
            <v/>
          </cell>
          <cell r="D38" t="str">
            <v/>
          </cell>
          <cell r="E38" t="str">
            <v/>
          </cell>
        </row>
        <row r="39">
          <cell r="A39" t="str">
            <v>CREATURE_NAME_1</v>
          </cell>
          <cell r="B39" t="str">
            <v>카셀</v>
          </cell>
          <cell r="C39" t="str">
            <v>Kasel</v>
          </cell>
          <cell r="D39" t="str">
            <v>Kasel</v>
          </cell>
          <cell r="E39" t="str">
            <v>Kasel</v>
          </cell>
        </row>
        <row r="40">
          <cell r="A40" t="str">
            <v>CREATURE_TITLE_1</v>
          </cell>
          <cell r="B40" t="str">
            <v>성검의 용사 카셀</v>
          </cell>
          <cell r="C40" t="str">
            <v>Warrior of the Holy Sword Kasel</v>
          </cell>
          <cell r="D40" t="str">
            <v>Kasel เทพแห่งนักรบ</v>
          </cell>
          <cell r="E40" t="str">
            <v xml:space="preserve">Chiến binh của Kiếm thánh </v>
          </cell>
        </row>
        <row r="41">
          <cell r="A41" t="str">
            <v>CREATURE_DESC_1</v>
          </cell>
          <cell r="B41" t="str">
            <v>세계를 구원할 수 있는 성검 에아가 선택한 용사이다. 성검을 휘둘러 적을 밀어내고, \n성검의 힘을 통해 자신을 강화시킬 수 있다.</v>
          </cell>
          <cell r="C41" t="str">
            <v>The Chosen Warrior of the Holy Sword Aea, the sword that saved the world once before.\nHe can push back enemies and enhance himself with the power of this holy sword.</v>
          </cell>
          <cell r="D41" t="str">
            <v>นักรบผู้ถูกเลือกจากเทพธิดา ผู้แบกดาบใหญ่ติดตัวตลอดเวลาเพื่อฟาดฟันความชั่วร้ายที่ขวางหน้า\nด้วยพลังจากเทพธิดา Lua เขาสามารถปลุกพลังแฝงและระเบิดพลังทำลายได้ช่วงเวลาหนึ่ง</v>
          </cell>
          <cell r="E41" t="str">
            <v>Được chọn bởi Kiếm thánh Aea, chiến binh này nắm giữ thanh gươm có thể hạn chế sự di chuyển của kẻ thù.\nKhi vung thanh gươm này, anh ấy có thể đẩy lùi kẻ thù và tự cường hoá bằng sức mạnh của kiếm thánh.</v>
          </cell>
        </row>
        <row r="42">
          <cell r="A42" t="str">
            <v>CREATURE_NAME_2</v>
          </cell>
          <cell r="B42" t="str">
            <v>프레이</v>
          </cell>
          <cell r="C42" t="str">
            <v>Frey</v>
          </cell>
          <cell r="D42" t="str">
            <v>Frey</v>
          </cell>
          <cell r="E42" t="str">
            <v>Frey</v>
          </cell>
        </row>
        <row r="43">
          <cell r="A43" t="str">
            <v>CREATURE_TITLE_2</v>
          </cell>
          <cell r="B43" t="str">
            <v>빛의 사제 프레이</v>
          </cell>
          <cell r="C43" t="str">
            <v>Priestess of Light Frey</v>
          </cell>
          <cell r="D43" t="str">
            <v>Frey นักบวชศักสิทธ์</v>
          </cell>
          <cell r="E43" t="str">
            <v>Nữ Linh mục của Ánh sáng</v>
          </cell>
        </row>
        <row r="44">
          <cell r="A44" t="str">
            <v>CREATURE_DESC_2</v>
          </cell>
          <cell r="B44" t="str">
            <v>카셀의 소꿉친구이자 여신을 섬기는 신관이다. 빛의 힘으로 아군을 치유하고 보호한다.\n여신의 축복을 받아 일시적으로 마법의 힘과 그에 대한 저항력을 증가시킬 수도 있다.</v>
          </cell>
          <cell r="C44" t="str">
            <v>A childhood friend of Kasel's, she is a priestess who serves the Goddess. She heals and protects allies with the power of light.\nWith the blessings of the Goddess, she can temporarily increase one's magic powers and resistance.</v>
          </cell>
          <cell r="D44" t="str">
            <v>เธอเป็นเพื่อนสนิทของ Kasel ตั้งแต่เด็ก และยังเป็นนักบวชศักดิ์สิทธิ์ผู้รับใช้เทพธิดาอีกด้วย\nด้วยคำอวยพรของเทพธิดา เธอสามารถเพิ่มพลังเวทย์และพลังปกป้องรักษาของเธอได้ช่วงเวลาหนึ่ง</v>
          </cell>
          <cell r="E44" t="str">
            <v>Một người bạn từ nhỏ của Kasel, cô ấy cũng là một nữ Linh mục phục vụ Nữ thần. Cô ấy trị thương và bảo vệ mọi thành viên bằng sức mạnh của ánh sáng.\nVới phước lành của Nữ thần, cô ấy có thể tăng sức mạnh phép thuật và sức kháng cự tạm thời.</v>
          </cell>
        </row>
        <row r="45">
          <cell r="A45" t="str">
            <v>CREATURE_NAME_3</v>
          </cell>
          <cell r="B45" t="str">
            <v>클레오</v>
          </cell>
          <cell r="C45" t="str">
            <v>Cleo</v>
          </cell>
          <cell r="D45" t="str">
            <v>Cleo</v>
          </cell>
          <cell r="E45" t="str">
            <v>Cleo</v>
          </cell>
        </row>
        <row r="46">
          <cell r="A46" t="str">
            <v>CREATURE_TITLE_3</v>
          </cell>
          <cell r="B46" t="str">
            <v>염옥의 마법사 클레오</v>
          </cell>
          <cell r="C46" t="str">
            <v>Sorceress of Purgatory Cleo</v>
          </cell>
          <cell r="D46" t="str">
            <v>Cleo นักเวทย์แห่งอเวจี</v>
          </cell>
          <cell r="E46" t="str">
            <v>Nữ phù thủy chuộc tội</v>
          </cell>
        </row>
        <row r="47">
          <cell r="A47" t="str">
            <v>CREATURE_DESC_3</v>
          </cell>
          <cell r="B47" t="str">
            <v>마법사들의 모임, 붉은 탑 출신의 당찬 아가씨이다. 강력한 화염 마법으로 다수의 적들에게\n불꽃을 일으키고, 불씨를 폭발 시켜 더 큰 피해를 준다.</v>
          </cell>
          <cell r="C47" t="str">
            <v>A sorceress from the Red Tower, this brave girl uses explosive fire magic to deal damage to multiple enemies,\nand then inflicts even greater damage by causing the embers to explode.</v>
          </cell>
          <cell r="D47" t="str">
            <v>สาวน้อยจอมเวทย์ไฟความมั่นใจสูงจาก Red Tower เธอคือผู้ถือกำเนิดมาพร้อมกับพลังแห่งไฟ สามารถใช้ไฟโจมตีเป้าหมาย\nได้เป็นกลุ่ม และยังทำให้เวทย์ไฟของเธอระเบิดเพื่อเพิ่มความเสียหายได้อีกด้วย</v>
          </cell>
          <cell r="E47" t="str">
            <v>Một nữ phù thủy đến từ Tháp Đỏ, cô gái dũng cảm này sử dụng phép thuật lửa thực sự mạnh để thiêu cháy nhiều kẻ thù,\nvà sau đó gây ra sát thương lớn hơn bằng cách làm cho than hồng phát nổ.</v>
          </cell>
        </row>
        <row r="48">
          <cell r="A48" t="str">
            <v>CREATURE_NAME_4</v>
          </cell>
          <cell r="B48" t="str">
            <v>로이</v>
          </cell>
          <cell r="C48" t="str">
            <v>Roi</v>
          </cell>
          <cell r="D48" t="str">
            <v>Roi</v>
          </cell>
          <cell r="E48" t="str">
            <v>Roi</v>
          </cell>
        </row>
        <row r="49">
          <cell r="A49" t="str">
            <v>CREATURE_TITLE_4</v>
          </cell>
          <cell r="B49" t="str">
            <v>신속의 암살검 로이</v>
          </cell>
          <cell r="C49" t="str">
            <v>Swift Assassin Roi</v>
          </cell>
          <cell r="D49" t="str">
            <v>Roi มือสังหาร</v>
          </cell>
          <cell r="E49" t="str">
            <v>Sát thủ chớp nhoáng</v>
          </cell>
        </row>
        <row r="50">
          <cell r="A50" t="str">
            <v>CREATURE_DESC_4</v>
          </cell>
          <cell r="B50" t="str">
            <v>숨겨진 과거를 가진 전직 암살자이다. 단일 대상에게 강력한 힘을 발휘하며\n적들의 시선으로부터 벗어나 끊임없는 맹공을 펼치며 유린한다.</v>
          </cell>
          <cell r="C50" t="str">
            <v>He is a former assassin with a hidden past. He specializes in single targets,\nlaunching strong, endless attacks on enemies while dashing around their blind spots.</v>
          </cell>
          <cell r="D50" t="str">
            <v>เมื่อก่อนเขาเป็นนักฆ่าผู้ชั่วร้าย และกลับใจเพื่อแก้ไขอดีตของตน เขาเชี่ยวชาญการโจมตีใส่เป้าหมายเดียว\nและสร้างความเสียหายอย่างรุนแรงโดยที่เป้าหมายของเขาไม่ทันตั้งตัว</v>
          </cell>
          <cell r="E50" t="str">
            <v>Anh ấy từng là một sát thủ với quá khứ bị che giấu. Anh ấy rất giỏi đối mặt với các mục tiêu riêng lẻ,\nra đòn tấn công mạnh, liên tục vào kẻ thù từ khoảng cách xa.</v>
          </cell>
        </row>
        <row r="51">
          <cell r="A51" t="str">
            <v>CREATURE_NAME_5</v>
          </cell>
          <cell r="B51" t="str">
            <v>가우</v>
          </cell>
          <cell r="C51" t="str">
            <v>Gau</v>
          </cell>
          <cell r="D51" t="str">
            <v>Gau</v>
          </cell>
          <cell r="E51" t="str">
            <v>Gau</v>
          </cell>
        </row>
        <row r="52">
          <cell r="A52" t="str">
            <v>CREATURE_TITLE_5</v>
          </cell>
          <cell r="B52" t="str">
            <v>혹한의 전사 가우</v>
          </cell>
          <cell r="C52" t="str">
            <v>Barbarian of Frozen Lands Gau</v>
          </cell>
          <cell r="D52" t="str">
            <v>Gau บาบาเรียนแห่งดินแดนน้ำแข็ง</v>
          </cell>
          <cell r="E52" t="str">
            <v>Kẻ thô lỗ của Vùng đất Băng giá</v>
          </cell>
        </row>
        <row r="53">
          <cell r="A53" t="str">
            <v>CREATURE_DESC_5</v>
          </cell>
          <cell r="B53" t="str">
            <v>혹한의 설원지대에서 사는 바바리안 왕국의 전사이다. \n강렬한 함성으로 적군의 사기를 낮추고 적들 사이를 폭풍처럼 가로지른다.</v>
          </cell>
          <cell r="C53" t="str">
            <v>A barbarian that rules the snowy plains of the frozen land,\nhe undermines the morale of enemies with ear-deafening shouts and charges into them like a storm.</v>
          </cell>
          <cell r="D53" t="str">
            <v>บาบาเรียนจากขุนเขาเยือกแข็ง เสียงคำรามของเขาทำให้ศัตรูหวาดกลัว และยังทำลายประสาทการรับฟัง เปิดช่องให้ถูกจู่โจมอย่างง่ายดาย</v>
          </cell>
          <cell r="E53" t="str">
            <v>Một kẻ thô lỗ trị vì bình nguyên tuyết của vùng đất băng giá,\n làm suy yếu nhuệ khí chiến đấu của kẻ thù bằng tiếng hét chói tai và rồi nhảy bổ vào chúng.</v>
          </cell>
        </row>
        <row r="54">
          <cell r="A54" t="str">
            <v>CREATURE_NAME_6</v>
          </cell>
          <cell r="B54" t="str">
            <v>필롭</v>
          </cell>
          <cell r="C54" t="str">
            <v>Phillop</v>
          </cell>
          <cell r="D54" t="str">
            <v>Phillop</v>
          </cell>
          <cell r="E54" t="str">
            <v>Phillop</v>
          </cell>
        </row>
        <row r="55">
          <cell r="A55" t="str">
            <v>CREATURE_TITLE_6</v>
          </cell>
          <cell r="B55" t="str">
            <v>드워프의 왕 필롭</v>
          </cell>
          <cell r="C55" t="str">
            <v>King of Dwarves Phillop</v>
          </cell>
          <cell r="D55" t="str">
            <v>Phillop ราชาคนแคระ</v>
          </cell>
          <cell r="E55" t="str">
            <v>Vua của các Chú lùn</v>
          </cell>
        </row>
        <row r="56">
          <cell r="A56" t="str">
            <v>CREATURE_DESC_6</v>
          </cell>
          <cell r="B56" t="str">
            <v>과거 수많은 거룡들을 사냥해온 드워프들의 왕이자 영웅이다.\n작은 체구에서 뿜어져 나오는 강력한 힘으로 휘두르는 방패로 진형을 파괴하고, 강력한 일격으로 적의 목숨을 끊는다.</v>
          </cell>
          <cell r="C56" t="str">
            <v>A legendary dragon slayer who has hunted numerous dragons.\nDespite his small stature, his powerful shield bash destroys enemy formations, usually followed with a final blow.</v>
          </cell>
          <cell r="D56" t="str">
            <v>นักล่ามังกรในตำนาน ผู้ปราบมังกรที่มีชื่อเสียง จู่โจมด้วยโล่อันทรงพลัง\nหยุดยั้งศัตรูทุกรูปแบบ มุ่งหมายต่อชีวิตเท่านั้น</v>
          </cell>
          <cell r="E56" t="str">
            <v>Một sát thủ giết rồng huyền thoại từng săn giết vô số rồng.\nSử dụng một chiếc khiên lớn thể phá vỡ đội hình của địch và lấy mạng chúng bằng lực đánh khủng khiếp.</v>
          </cell>
        </row>
        <row r="57">
          <cell r="A57" t="str">
            <v>CREATURE_NAME_7</v>
          </cell>
          <cell r="B57" t="str">
            <v>라크락</v>
          </cell>
          <cell r="C57" t="str">
            <v>Lakrak</v>
          </cell>
          <cell r="D57" t="str">
            <v>Lakrak</v>
          </cell>
          <cell r="E57" t="str">
            <v>Lakrak</v>
          </cell>
        </row>
        <row r="58">
          <cell r="A58" t="str">
            <v>CREATURE_TITLE_7</v>
          </cell>
          <cell r="B58" t="str">
            <v>핸드 캐논의 사냥꾼 라크락</v>
          </cell>
          <cell r="C58" t="str">
            <v>Hunter of the Hand Cannon Lakrak</v>
          </cell>
          <cell r="D58" t="str">
            <v>Lakrak มือปืนรับจ้าง</v>
          </cell>
          <cell r="E58" t="str">
            <v>Kẻ đi săn bằng súng thần công</v>
          </cell>
        </row>
        <row r="59">
          <cell r="A59" t="str">
            <v>CREATURE_DESC_7</v>
          </cell>
          <cell r="B59" t="str">
            <v>기계 공학에 능통한 하얀 고블린이다.\n커다란 핸드 캐논을 사용해 폭발적인 피해를 주고 특수한 탄환들을 사용하여 적들을 방해하고 치명적인 피해를 입힌다.</v>
          </cell>
          <cell r="C59" t="str">
            <v>A white goblin skilled in mechanical engineering,\nhe uses a hand cannon to inflict explosive damage, harass enemies with special bullets, and inflict fatal damage to them.</v>
          </cell>
          <cell r="D59" t="str">
            <v>ก็อบลินเผือกผู้เชี่ยวชาญด้านเครื่องยนต์กลไก ปืนของเขาสามารถยิงและระเบิดได้\nสามารถก่อกวน และกำจัดเป้าหมายได้ด้วยกระสุนแบบต่างๆ</v>
          </cell>
          <cell r="E59" t="str">
            <v>Một Yêu tinh trắng có kiến thức uyên bác về kỹ thuật cơ khí,\n sử dụng một khẩu thần công cầm tay để gây nổ sát thương, tấn công địch bằng những viên đạn đặc biệt và gây ra sát thương chí mạng cho chúng.</v>
          </cell>
        </row>
        <row r="60">
          <cell r="A60" t="str">
            <v>CREATURE_NAME_8</v>
          </cell>
          <cell r="B60" t="str">
            <v>카울라</v>
          </cell>
          <cell r="C60" t="str">
            <v>Kaulah</v>
          </cell>
          <cell r="D60" t="str">
            <v>Kaulah</v>
          </cell>
          <cell r="E60" t="str">
            <v>Kaulah</v>
          </cell>
        </row>
        <row r="61">
          <cell r="A61" t="str">
            <v>CREATURE_TITLE_8</v>
          </cell>
          <cell r="B61" t="str">
            <v>벼락의 주술사 카울라</v>
          </cell>
          <cell r="C61" t="str">
            <v>Shaman of Lightning Kaulah</v>
          </cell>
          <cell r="D61" t="str">
            <v>Kaulah หมอผีสายฟ้า</v>
          </cell>
          <cell r="E61" t="str">
            <v>Pháp sư của Sét</v>
          </cell>
        </row>
        <row r="62">
          <cell r="A62" t="str">
            <v>CREATURE_DESC_8</v>
          </cell>
          <cell r="B62" t="str">
            <v>긴 세월동안 하늘바람 부족을 지킨 족장이다.\n바람과 하늘의 힘을 사용하여 적을 무찌른다.\n강력한 번개가 적들을 마비시키고, 아군들에게는 바람의 축복과 치유를 한다.</v>
          </cell>
          <cell r="C62" t="str">
            <v>As the longtime Orc Chieftain of the Sky Wind tribe,\nhe uses elemental attacks powered by the sky and wind.\nStrong bolts of lightning paralyze enemies, while allies are healed and blessed by the wind.</v>
          </cell>
          <cell r="D62" t="str">
            <v>เขาเป็นหัวหน้าออคของเผ่า Sky Wind เขาใช้พลังธรรมชาติโจมตีเป้าหมายด้วยท้องฟ้าและสายลม\nสายฟ้าที่รุนแรงของเขาสามารถทำให้เป้าหมายชา ในขณะเดียวกันก็ฟื้นฟูเพื่อนร่วมทีมด้วยพลังแห่งลมได้อีกด้วย</v>
          </cell>
          <cell r="E62" t="str">
            <v>Là Tù trưởng Thủy quái lâu năm của bộ tộc Sky Wind,\nphát động các cuộc tấn công nguyên tố sử dụng sức mạnh từ gió và bầu trời.\n Các tia sét làm tê liệt kẻ thù, trong khi quân đồng minh được chữa lành vết thương và ban phúc bởi gió.</v>
          </cell>
        </row>
        <row r="63">
          <cell r="A63" t="str">
            <v>CREATURE_NAME_9</v>
          </cell>
          <cell r="B63" t="str">
            <v>에피스</v>
          </cell>
          <cell r="C63" t="str">
            <v>Epis</v>
          </cell>
          <cell r="D63" t="str">
            <v>Epis</v>
          </cell>
          <cell r="E63" t="str">
            <v>Epis</v>
          </cell>
        </row>
        <row r="64">
          <cell r="A64" t="str">
            <v>CREATURE_TITLE_9</v>
          </cell>
          <cell r="B64" t="str">
            <v>매혹적인 악마 에피스</v>
          </cell>
          <cell r="C64" t="str">
            <v>Captivating Demon Epis</v>
          </cell>
          <cell r="D64" t="str">
            <v>Epis ปีศาจเจ้าเสน่ห์</v>
          </cell>
          <cell r="E64" t="str">
            <v>Ác quỷ quyến rũ</v>
          </cell>
        </row>
        <row r="65">
          <cell r="A65" t="str">
            <v>CREATURE_DESC_9</v>
          </cell>
          <cell r="B65" t="str">
            <v>자신의 재미만을 추구하는 잔인한 악마이다.\n거대한 낫으로 적들의 영혼을 빼앗고, 적들 사이에 갑자기 나타나\n주변의 모든 것들을 베어버리기도 한다.</v>
          </cell>
          <cell r="C65" t="str">
            <v>A cold-blooded hedonist demon.\nUsing a huge scythe, she harvests the souls of enemies.\nShe suddenly appears in the midst of enemies, slashing everything around her.</v>
          </cell>
          <cell r="D65" t="str">
            <v>เธอเป็นปีศาจเลือดเย็นที่ชอบหาเรื่องสนุกทำอะไรตามใจตัวเอง งานอดิเรกของเธอคือการใช้เคียวขนาดใหญ่ล่าวิญญาณของศัตรู\nเธอชอบไปโพล่กลางดงศัตรูพร้อมกับกวาดศัตรูรอบๆ ให้หายไปในคราวเดียว</v>
          </cell>
          <cell r="E65" t="str">
            <v>Một con quỷ máu lạnh mưu cầu niềm vui niêng cho mình.\nDùng một lưỡi hái lớn để thu hoạch linh hồn của địch.\nMụ ta thường xuất hiện ở giữa lòng địch và chém mọi thứ xung quanh.</v>
          </cell>
        </row>
        <row r="66">
          <cell r="A66" t="str">
            <v>CREATURE_NAME_10</v>
          </cell>
          <cell r="B66" t="str">
            <v>셀레네</v>
          </cell>
          <cell r="C66" t="str">
            <v>Selene</v>
          </cell>
          <cell r="D66" t="str">
            <v>Selene</v>
          </cell>
          <cell r="E66" t="str">
            <v>Selene</v>
          </cell>
        </row>
        <row r="67">
          <cell r="A67" t="str">
            <v>CREATURE_TITLE_10</v>
          </cell>
          <cell r="B67" t="str">
            <v>바람을 찢는 화살 셀레네</v>
          </cell>
          <cell r="C67" t="str">
            <v>Wind-piercing Arrow Selene</v>
          </cell>
          <cell r="D67" t="str">
            <v>Selene นักธนูแห่งสายลม</v>
          </cell>
          <cell r="E67" t="str">
            <v>Mũi tên xé gió</v>
          </cell>
        </row>
        <row r="68">
          <cell r="A68" t="str">
            <v>CREATURE_DESC_10</v>
          </cell>
          <cell r="B68" t="str">
            <v>신성한 숲을 지키는 엘프들의 공주.\n달빛의 기운이 담긴 화살들은 그녀의 의지가 되어 적을 쫓으며,\n바람의 기운이 담긴 화살은 그녀의 힘이 되어 적을 꿰뚫는다.</v>
          </cell>
          <cell r="C68" t="str">
            <v>An Elf Princess with a lofty air, she guards the sacred forest.\nArrows filled with moon energy follow her will to track down enemies,\nand arrows filled with wind energy fiercely pierce the enemy.</v>
          </cell>
          <cell r="D68" t="str">
            <v>เธอคือเอลฟ์ผู้เย่อหยิ่ง ผู้พิทักษ์แห่ง Forest of Life ลูกธนูของเธออาบไปด้วยพลังดวงจันทร์\nที่พร้อมจะวิ่งเข้าหาเป้าหมายของเธอหากเธอต้องการ</v>
          </cell>
          <cell r="E68" t="str">
            <v>Một công chúa Tiên với vẻ cao quý, cô bảo vệ khu rừng thiêng.\nNhững mũi tên mang năng lượng mặt trăng theo ý cô đuổi theo kẻ thù,\ncòn những mũi tên mang năng lượng gió xuyên thủng kẻ địch một cách dữ dội.</v>
          </cell>
        </row>
        <row r="69">
          <cell r="A69" t="str">
            <v>CREATURE_NAME_11</v>
          </cell>
          <cell r="B69" t="str">
            <v>마리아</v>
          </cell>
          <cell r="C69" t="str">
            <v>Maria</v>
          </cell>
          <cell r="D69" t="str">
            <v>Maria</v>
          </cell>
          <cell r="E69" t="str">
            <v>Maria</v>
          </cell>
        </row>
        <row r="70">
          <cell r="A70" t="str">
            <v>CREATURE_TITLE_11</v>
          </cell>
          <cell r="B70" t="str">
            <v>타락한 마녀 마리아</v>
          </cell>
          <cell r="C70" t="str">
            <v>Fallen Witch Maria</v>
          </cell>
          <cell r="D70" t="str">
            <v>Maria แม่มดตกสวรรค์</v>
          </cell>
          <cell r="E70" t="str">
            <v>Phù thủy sa ngã</v>
          </cell>
        </row>
        <row r="71">
          <cell r="A71" t="str">
            <v>CREATURE_DESC_11</v>
          </cell>
          <cell r="B71" t="str">
            <v>과거 세계를 구한 영웅에게 축복을 내려준 성녀이다.\n증오가 가득 담긴 저주받은 까마귀는 적에게 날카로운 깃털을 발사하고, 적 진형을 풍비박살 내버린다.</v>
          </cell>
          <cell r="C71" t="str">
            <v>The saint who blessed the hero that saved the world long ago. The cursed, outraged crow shoots sharp feathers\nat enemies and completely breaks the enemy's formation.</v>
          </cell>
          <cell r="D71" t="str">
            <v>เทพผู้ได้รับพรจากฮีโร่ได้ช่วยโลกไว้ในอดีต คำสาปด้วยขนอีกา\nใส่ศัตรูทำลายการต่อสู้ทุกรูปแบบ</v>
          </cell>
          <cell r="E71" t="str">
            <v>Nữ thánh ban phúc cho người anh hùng cứu thế giới trong quá khứ. Con quạ giận dữ bị nguyền rủa bắn những chiếc lông vũ sắc nhọn \nvào quân địch và phá bỏ hoàn toàn đội hình của chúng.</v>
          </cell>
        </row>
        <row r="72">
          <cell r="A72" t="str">
            <v>CREATURE_NAME_12</v>
          </cell>
          <cell r="B72" t="str">
            <v>미르르</v>
          </cell>
          <cell r="C72" t="str">
            <v>Miruru</v>
          </cell>
          <cell r="D72" t="str">
            <v>Miruru</v>
          </cell>
          <cell r="E72" t="str">
            <v>Miruru</v>
          </cell>
        </row>
        <row r="73">
          <cell r="A73" t="str">
            <v>CREATURE_TITLE_12</v>
          </cell>
          <cell r="B73" t="str">
            <v>저주받은 해적 여제 미르르</v>
          </cell>
          <cell r="C73" t="str">
            <v>Cursed Pirate Empress Miruru</v>
          </cell>
          <cell r="D73" t="str">
            <v>Miruru ราชินีโจรสลัด</v>
          </cell>
          <cell r="E73" t="str">
            <v>Nữ hoàng hải tặc bị nguyền rủa</v>
          </cell>
        </row>
        <row r="74">
          <cell r="A74" t="str">
            <v>CREATURE_DESC_12</v>
          </cell>
          <cell r="B74" t="str">
            <v>저주를 받아 어린 소녀의 모습이 되어 버린 전설적인 해적이다.\n함선에서 뜯어온 주포를 적의 머리 위에 정확하게 타격하는 신기를 발휘한다.</v>
          </cell>
          <cell r="C74" t="str">
            <v>The legendary pirate who was cursed and turned into a little girl.\nShe has the amazing ability to drop cannonballs right on the enemy's head.</v>
          </cell>
          <cell r="D74" t="str">
            <v>โจรสลัดในตำนานผู้ถูกสาปให้กลายเป็นเด็กผู้หญิงตัวเล็กๆ\nเขามีสามารถสามารถในการยิงกระสุนปืนใหญ่ใส่หัวของศัตรูอย่างแม่นยำ</v>
          </cell>
          <cell r="E74" t="str">
            <v>Một hải tặc huyền thoại bị nguyền rủa và biến thành một cô gái nhỏ.\nCô có khả năng thả rơi đạn súng thần công lên ngay đầu địch.</v>
          </cell>
        </row>
        <row r="75">
          <cell r="A75" t="str">
            <v>CREATURE_NAME_13</v>
          </cell>
          <cell r="B75" t="str">
            <v>로레인</v>
          </cell>
          <cell r="C75" t="str">
            <v>Lorraine</v>
          </cell>
          <cell r="D75" t="str">
            <v>Lorraine</v>
          </cell>
          <cell r="E75" t="str">
            <v>Lorraine</v>
          </cell>
        </row>
        <row r="76">
          <cell r="A76" t="str">
            <v>CREATURE_TITLE_13</v>
          </cell>
          <cell r="B76" t="str">
            <v>엘리도라의 대현자 로레인</v>
          </cell>
          <cell r="C76" t="str">
            <v>Grand Elidoran Scholar Lorraine</v>
          </cell>
          <cell r="D76" t="str">
            <v>Lorraine นักปราชญ์ผู้ยิ่งใหญ่</v>
          </cell>
          <cell r="E76" t="str">
            <v>Đại học giả của Elidora</v>
          </cell>
        </row>
        <row r="77">
          <cell r="A77" t="str">
            <v>CREATURE_DESC_13</v>
          </cell>
          <cell r="B77" t="str">
            <v>전 마왕 침공 시기에 인간 연합군으로 참전했던 엘프 드루이드이다.\n자연과 교감하여 나무를 통해 적들을 공격한다.</v>
          </cell>
          <cell r="C77" t="str">
            <v>The elf druid who joined the Human Allied Forces when the Dark Lord invaded.\nCommunes with nature and attacks enemies using trees.</v>
          </cell>
          <cell r="D77" t="str">
            <v>เอลฟ์ Druid ผู้ที่เข้าร่วมในกองกำลังพันธมิตรของมนุษย์เมื่อครั้งที่ราชาปีศาจบุกโลก\nสื่อสารกับธรรมชาติและโจมตีศัตรูโดยการใช้ต้นไม้</v>
          </cell>
          <cell r="E77" t="str">
            <v>Một tu sĩ tiên đã gia nhập Lực lượng đồng minh loài người khi Chúa tể Bóng tối xâm chiếm.\nGiao tiếp với thiên nhiên và tấn công địch bằng cây cối.</v>
          </cell>
        </row>
        <row r="78">
          <cell r="A78" t="str">
            <v>CREATURE_NAME_14</v>
          </cell>
          <cell r="B78" t="str">
            <v>마야</v>
          </cell>
          <cell r="C78" t="str">
            <v>Maya</v>
          </cell>
          <cell r="D78" t="str">
            <v>Maya</v>
          </cell>
          <cell r="E78" t="str">
            <v>Maya</v>
          </cell>
        </row>
        <row r="79">
          <cell r="A79" t="str">
            <v>CREATURE_TITLE_14</v>
          </cell>
          <cell r="B79" t="str">
            <v>용맹의 비스트마스터 마야</v>
          </cell>
          <cell r="C79" t="str">
            <v>Valiant Beastmaster Maya</v>
          </cell>
          <cell r="D79" t="str">
            <v>Maya บีสท์มาสเตอร์ผู้กล้าหาญ</v>
          </cell>
          <cell r="E79" t="str">
            <v>Chủ nhân quái vật dũng cảm</v>
          </cell>
        </row>
        <row r="80">
          <cell r="A80" t="str">
            <v>CREATURE_DESC_14</v>
          </cell>
          <cell r="B80" t="str">
            <v>아머 비스트를 길들인 냉철한 사냥꾼이다.\n회전하는 부메랑은 적의 활로를 끊고, 강력한 아머 비스트의 턱힘으로 적을 사정없이 물어뜯는다.</v>
          </cell>
          <cell r="C80" t="str">
            <v>A cool-headed hunter who tamed an armor beast capable of hunting bears.\nHer spinning boomerang cuts off the enemy's escape, and the powerful armor beast rips apart enemies with its powerful jaw.</v>
          </cell>
          <cell r="D80" t="str">
            <v>Maya คือนักล่าผู้เยือกเย็น ผู้สวมใส่ชุดเกราะสัตว์ดุร้ายของนักล่าหมี\nเธอขว้างบูมเมอแรงใส่ศัตรูและฟาดฟันศัตรูด้วยกงเล็บอันแหลมคม</v>
          </cell>
          <cell r="E80" t="str">
            <v>Một nữ thợ săn lạnh lùng đã thuần hóa một con mãnh thú bọc giáp có khả năng săn gấu.\nQuăng bumơrang để chặn lối thoát của địch, và con mãnh thú bọc giáp khỏe sẽ xé nát kẻ địch bằng chiếc hàm chắc khỏe của mình.</v>
          </cell>
        </row>
        <row r="81">
          <cell r="A81" t="str">
            <v>CREATURE_NAME_15</v>
          </cell>
          <cell r="B81" t="str">
            <v>클라우스</v>
          </cell>
          <cell r="C81" t="str">
            <v>Clause</v>
          </cell>
          <cell r="D81" t="str">
            <v>Clause</v>
          </cell>
          <cell r="E81" t="str">
            <v>Clause</v>
          </cell>
        </row>
        <row r="82">
          <cell r="A82" t="str">
            <v>CREATURE_TITLE_15</v>
          </cell>
          <cell r="B82" t="str">
            <v>철벽의 수호기사 클라우스</v>
          </cell>
          <cell r="C82" t="str">
            <v>Knight of Iron Defense Clause</v>
          </cell>
          <cell r="D82" t="str">
            <v>Clause อัศวินเกราะเหล็ก</v>
          </cell>
          <cell r="E82" t="str">
            <v>Hiệp sĩ tường sắt</v>
          </cell>
        </row>
        <row r="83">
          <cell r="A83" t="str">
            <v>CREATURE_DESC_15</v>
          </cell>
          <cell r="B83" t="str">
            <v>카셀의 의형이자 정식 기사. 단단한 강철과도 같은 그는 전방에서 아군을 보호한다.\n적의 공격을 받아내며 적들을 제압하는 모습은 성벽같다는 평을 받는다.</v>
          </cell>
          <cell r="C83" t="str">
            <v>Kasel's 'older brother'. A true knight, he is a man of steel who protects allies at the front of the battlefield.\nHe blocks the attacks of the enemies while taking them down, earning him the reputation akin to a castle wall.</v>
          </cell>
          <cell r="D83" t="str">
            <v>เขาเคยเป็นอัศวินผู้เดินทางไปทั่วโลก ไม่ว่าการรบใดๆ เขาจะเป็นคนที่ยืนกองหน้าปกป้องพรรคพวกที่อยู่ข้างหลังเสมอ\nไม่ว่าศัตรูจะบุกมาในรูปแบบไหนเขาก็จะป้องกันและสวนกลับจนศัตรูไม่สามารถบุกเข้ามาได้ เขาได้จึงได้สมญานามว่ากำแพงเหล็ก</v>
          </cell>
          <cell r="E83" t="str">
            <v>Anh trai của Kasel. Một cựu hiệp sĩ chu du thế giới, là một người đàn ông thép người bảo vệ các đồng minh ở tiền tuyến. \nAnh chặn đứng các đòn tấn công và tiêu diệt địch, khiến anh trông giống như một bức tường sắt.</v>
          </cell>
        </row>
        <row r="84">
          <cell r="A84" t="str">
            <v>CREATURE_NAME_16</v>
          </cell>
          <cell r="B84" t="str">
            <v>레피</v>
          </cell>
          <cell r="C84" t="str">
            <v>Rephy</v>
          </cell>
          <cell r="D84" t="str">
            <v>Rephy</v>
          </cell>
          <cell r="E84" t="str">
            <v>Rephy</v>
          </cell>
        </row>
        <row r="85">
          <cell r="A85" t="str">
            <v>CREATURE_TITLE_16</v>
          </cell>
          <cell r="B85" t="str">
            <v>영혼의 인도자 레피</v>
          </cell>
          <cell r="C85" t="str">
            <v>Spiritual Guide Rephy</v>
          </cell>
          <cell r="D85" t="str">
            <v>Rephy ผู้นำทางวิญญาณ</v>
          </cell>
          <cell r="E85" t="str">
            <v>Hướng dẫn linh hồn</v>
          </cell>
        </row>
        <row r="86">
          <cell r="A86" t="str">
            <v>CREATURE_DESC_16</v>
          </cell>
          <cell r="B86" t="str">
            <v>영혼 등불을 이용해 영혼을 인도하는 수인족이다.\n영혼들의 힘을 빌려 아군을 치유한다.\n영혼들로 적을 방해하기도 하며, 마나를 채워주기도한다.</v>
          </cell>
          <cell r="C86" t="str">
            <v>Half-human and half-animal, this creature guides souls using a spirit lamp.\nHeals allies with the power of souls.\nDisturbs enemies or recovers Mana of allies with the help of souls as well.</v>
          </cell>
          <cell r="D86" t="str">
            <v>ครึ่งมนุษย์, ครึ่งสัตว์ เผ่าพันธุ์ที่นำทางวิญญาณด้วยการใช้ตะเกียงแห่งวิญญาณ\nฮีลพันธมิตร ด้วยพลังแห่งวิญญาณ\nก่อกวนศัตรูหรือฟื้นฟู Mana ของพันธมิตรด้วยความช่วยเหลือของวิญญาณ</v>
          </cell>
          <cell r="E86" t="str">
            <v>Sinh vật nửa người nửa thú, sử dụng bóng đèn linh hồn để dẫn đường cho các linh hồn. \nChữa lành vết thương của đồng minh bằng sức mạnh linh hồn. \nQuấy nhiễu kẻ thù hoặc phục hồi Năng lượng cho đồng minh nhờ sự giúp sức của các linh hồn.</v>
          </cell>
        </row>
        <row r="87">
          <cell r="A87" t="str">
            <v>CREATURE_NAME_17</v>
          </cell>
          <cell r="B87" t="str">
            <v>디마엘</v>
          </cell>
          <cell r="C87" t="str">
            <v>Dimael</v>
          </cell>
          <cell r="D87" t="str">
            <v>Dimael</v>
          </cell>
          <cell r="E87" t="str">
            <v>Dimael</v>
          </cell>
        </row>
        <row r="88">
          <cell r="A88" t="str">
            <v>CREATURE_TITLE_17</v>
          </cell>
          <cell r="B88" t="str">
            <v>그림자 속의 사냥꾼 디마엘</v>
          </cell>
          <cell r="C88" t="str">
            <v>Shadow Hunter Dimael</v>
          </cell>
          <cell r="D88" t="str">
            <v>Dimael นักล่าแห่งเงา</v>
          </cell>
          <cell r="E88" t="str">
            <v>Thợ săn bóng tối</v>
          </cell>
        </row>
        <row r="89">
          <cell r="A89" t="str">
            <v>CREATURE_DESC_17</v>
          </cell>
          <cell r="B89" t="str">
            <v>그림자 속에서 적을 사냥하는 다크엘프이다.\n복수로 움직이는 그의 석궁은 칠흑같은 어둠을 쏴 적을 꿰뚫는다.</v>
          </cell>
          <cell r="C89" t="str">
            <v>A Dark Elf who hunts enemies in the shadows.\nHis vengeful crossbow pierces his enemies with pitch-black darkness.</v>
          </cell>
          <cell r="D89" t="str">
            <v>ดาร์คเอลฟ์ลงมือล่าศัตรูในเงามืด\nการล้างแค้นด้วยหน้าไม้\nใช้ความมืดแทรกซึมผ่านศัตรูอย่างไม่มีเมตตา</v>
          </cell>
          <cell r="E89" t="str">
            <v>Một tiên bóng tối chuyên săn giết kẻ thù trong bóng tối. \nBắn chiếc nỏ đầy thù hận bằng sự tối tăm để xuyên thủng kẻ thù không thương tiếc.</v>
          </cell>
        </row>
        <row r="90">
          <cell r="A90" t="str">
            <v>CREATURE_NAME_18</v>
          </cell>
          <cell r="B90" t="str">
            <v>레이나</v>
          </cell>
          <cell r="C90" t="str">
            <v>Reina</v>
          </cell>
          <cell r="D90" t="str">
            <v>Reina</v>
          </cell>
          <cell r="E90" t="str">
            <v>Reina</v>
          </cell>
        </row>
        <row r="91">
          <cell r="A91" t="str">
            <v>CREATURE_TITLE_18</v>
          </cell>
          <cell r="B91" t="str">
            <v>섬광의 레이나</v>
          </cell>
          <cell r="C91" t="str">
            <v>Lightning Flash Reina</v>
          </cell>
          <cell r="D91" t="str">
            <v>Reina นักรบสายแบ๊ว</v>
          </cell>
          <cell r="E91" t="str">
            <v>Tia sét</v>
          </cell>
        </row>
        <row r="92">
          <cell r="A92" t="str">
            <v>CREATURE_DESC_18</v>
          </cell>
          <cell r="B92" t="str">
            <v>가벼운 한손 검을 다루는 용병이다.\n가벼운 몸놀림을 기반으로 적의 공격을 피하고,\n마치 빛과 같은 속도로 적을 찌른다.</v>
          </cell>
          <cell r="C92" t="str">
            <v>A mercenary who wields a light, one-handed sword.\nDodges attacks with nimble movements\nand pierces the enemy with the sharp end of her sword.</v>
          </cell>
          <cell r="D92" t="str">
            <v>ทหารรับจ้างผู้ใช้ดาบแสงมือเดียว\nหลบหลีกการโจมตีด้วยความเร็วแสง\nและแทงผ่านศัตรูด้วยปลายแหลมของดาบ</v>
          </cell>
          <cell r="E92" t="str">
            <v>Một lính đánh thuê chuyên dùng một thanh kiếm nhẹ bằng một tay. \nNé đòn bằng các động tác nhanh nhẹn \nvà xuyên thủng kẻ thù bằng mũi nhọn của thanh kiếm.</v>
          </cell>
        </row>
        <row r="93">
          <cell r="A93" t="str">
            <v>CREATURE_NAME_19</v>
          </cell>
          <cell r="B93" t="str">
            <v>파벨</v>
          </cell>
          <cell r="C93" t="str">
            <v>Pavel</v>
          </cell>
          <cell r="D93" t="str">
            <v>Pavel</v>
          </cell>
          <cell r="E93" t="str">
            <v>Pavel</v>
          </cell>
        </row>
        <row r="94">
          <cell r="A94" t="str">
            <v>CREATURE_TITLE_19</v>
          </cell>
          <cell r="B94" t="str">
            <v>빙룡의 마법사 파벨</v>
          </cell>
          <cell r="C94" t="str">
            <v>Wizard of Ice Dragon Pavel</v>
          </cell>
          <cell r="D94" t="str">
            <v>Pavel พ่อมดมังกรน้ำแข็ง</v>
          </cell>
          <cell r="E94" t="str">
            <v>Phù thủy rồng băng</v>
          </cell>
        </row>
        <row r="95">
          <cell r="A95" t="str">
            <v>CREATURE_DESC_19</v>
          </cell>
          <cell r="B95" t="str">
            <v>빙룡의 저주를 받아 힘을 얻은 마법사이다.\n강력한 얼음 마법을 사용해 적을 얼리는게 주특기이다.</v>
          </cell>
          <cell r="C95" t="str">
            <v>A wizard capable of using the Ice Dragon's magic powers after being cursed.\nHe uses powerful icebound magic to freeze enemies.</v>
          </cell>
          <cell r="D95" t="str">
            <v>นักเวทย์ผู้ได้รับพลังจากคำสาปมังกรน้ำแข็ง ใช้พลังเวทย์น้ำแข็งที่รุนแรงแช่แข็งศัตรู</v>
          </cell>
          <cell r="E95" t="str">
            <v>Chịu sự nguyền rủa của Rồng Băng, Pavel có thể sử dụng sức mạnh phép thuật của Rồng Băng. 
Sử dụng phép thuật băng giá mạnh mẽ làm đóng băng kẻ thù.</v>
          </cell>
        </row>
        <row r="96">
          <cell r="A96" t="str">
            <v>CREATURE_NAME_20</v>
          </cell>
          <cell r="B96" t="str">
            <v>데미아</v>
          </cell>
          <cell r="C96" t="str">
            <v>Demia</v>
          </cell>
          <cell r="D96" t="str">
            <v>Demia</v>
          </cell>
          <cell r="E96" t="str">
            <v>Demia</v>
          </cell>
        </row>
        <row r="97">
          <cell r="A97" t="str">
            <v>CREATURE_TITLE_20</v>
          </cell>
          <cell r="B97" t="str">
            <v>강철의 요새 데미아</v>
          </cell>
          <cell r="C97" t="str">
            <v>Fortress of Steel Demia</v>
          </cell>
          <cell r="D97" t="str">
            <v>Demia อัศวินแห่งโล่</v>
          </cell>
          <cell r="E97" t="str">
            <v>Pháo đài thép</v>
          </cell>
        </row>
        <row r="98">
          <cell r="A98" t="str">
            <v>CREATURE_DESC_20</v>
          </cell>
          <cell r="B98" t="str">
            <v>거대한 랜스와 방패를 다루는 수호기사이다.\n요새와도 같은 굳건함으로 적들의 공격을 받아내며,\n거대한 랜스로 적들을 휘젓는다.</v>
          </cell>
          <cell r="C98" t="str">
            <v>This guardian knight carries a gigantic lance and shield.\nEndures the attack of enemies with absolute fortitude\nand disturbs enemy lines with her lance.</v>
          </cell>
          <cell r="D98" t="str">
            <v>อัศวินผู้พิทักษ์ ซึ่งถือหอกและโล่ขนาดใหญ่\nยืนเผชิญหน้ากับศัตรูด้วยความแน่วแน่ \nและกำจัดศัตรูด้วยปลายหอก</v>
          </cell>
          <cell r="E98" t="str">
            <v>Hiệp sĩ giám hộ này mang một tấm khiên và cây thương khổng lồ. \nChịu được đòn công của kẻ thù bằng độ cứng tuyệt đối và \nlàm rung kẻ thù bằng cây thương của mình.</v>
          </cell>
        </row>
        <row r="99">
          <cell r="A99" t="str">
            <v>CREATURE_NAME_21</v>
          </cell>
          <cell r="B99" t="str">
            <v>네일라</v>
          </cell>
          <cell r="C99" t="str">
            <v>Naila</v>
          </cell>
          <cell r="D99" t="str">
            <v>Naila</v>
          </cell>
          <cell r="E99" t="str">
            <v>Naila</v>
          </cell>
        </row>
        <row r="100">
          <cell r="A100" t="str">
            <v>CREATURE_TITLE_21</v>
          </cell>
          <cell r="B100" t="str">
            <v>바람의 격투가 네일라</v>
          </cell>
          <cell r="C100" t="str">
            <v>Wind's Fighter Naila</v>
          </cell>
          <cell r="D100" t="str">
            <v>Naila นักรบวายุ</v>
          </cell>
          <cell r="E100" t="str">
            <v>Chiến binh của gió</v>
          </cell>
        </row>
        <row r="101">
          <cell r="A101" t="str">
            <v>CREATURE_DESC_21</v>
          </cell>
          <cell r="B101" t="str">
            <v>너클을 이용한 근접 격투를 전문으로 하는 하피이다.\n적들 사이를 종횡무진하며 유린한다.\n강력한 연속공격으로 적을 분쇄한다.</v>
          </cell>
          <cell r="C101" t="str">
            <v>A harpy that specializes in melee combat using her knuckles.\nQuickly moves between the enemy, wreaking havoc upon them.\nSmashes enemies by launching powerful consecutive attacks.</v>
          </cell>
          <cell r="D101" t="str">
            <v>Harpy มีความเชี่ยวชาญในการต่อสู้ระยะประชิดด้วยการใช้สนับมือ\nเคลื่อนผ่านและล้มศัตรูลงได้อย่างรวดเร็ว\nโจมตีศัตรูด้วยการปล่อยพลังอย่างต่อเนื่อง</v>
          </cell>
          <cell r="E101" t="str">
            <v>Một Tiên nữ cánh chim chuyên đấu giáp lá cà bằng các khớp ngón tay của mình. \nDi chuyển nhanh giữa địch và tiêu diệt chúng. \nĐập mạnh kẻ thù bằng cách tung ra các đòn tấn công vũ bão liên tiếp.</v>
          </cell>
        </row>
        <row r="102">
          <cell r="A102" t="str">
            <v>CREATURE_NAME_22</v>
          </cell>
          <cell r="B102" t="str">
            <v>로지나</v>
          </cell>
          <cell r="C102" t="str">
            <v>Rodina</v>
          </cell>
          <cell r="D102" t="str">
            <v>Rodina</v>
          </cell>
          <cell r="E102" t="str">
            <v>Rodina</v>
          </cell>
        </row>
        <row r="103">
          <cell r="A103" t="str">
            <v>CREATURE_TITLE_22</v>
          </cell>
          <cell r="B103" t="str">
            <v>혹한의 저격수 로지나</v>
          </cell>
          <cell r="C103" t="str">
            <v>Blizzard's Sniper Rodina</v>
          </cell>
          <cell r="D103" t="str">
            <v>Rodina สไนเปอร์สาว</v>
          </cell>
          <cell r="E103" t="str">
            <v>Tay bắn tỉa của bão tuyết</v>
          </cell>
        </row>
        <row r="104">
          <cell r="A104" t="str">
            <v>CREATURE_DESC_22</v>
          </cell>
          <cell r="B104" t="str">
            <v>혹한의 환경에서 온 제국출신의 저격수이다. \n어떤상황에서도 적을 침착하게 조준하여 저격하며, 집중을 하면 할수록 강해진다.</v>
          </cell>
          <cell r="C104" t="str">
            <v>She is a sniper from an empire located in an extremely cold environment.\nShe aims calmly no matter the circumstance. The more she focuses, the more powerful she becomes.</v>
          </cell>
          <cell r="D104" t="str">
            <v>เธอคือสไนเปอร์จากอาณาจักรที่มีแต่การต่อสู้  ในตอนที่, เธอเล็งไปที่เป้าหมายอย่างใจเย็น, ยิ่งเธอใช้สมาธิกับการเล็งไปที่เป้าหมายมากเท่าไหร่ มันก็ยิ่งจะทำให้เห็นถึงพลังที่แท้จริงของเธอ</v>
          </cell>
          <cell r="E104" t="str">
            <v>Một tay bắn tỉa đến từ một đế chế ở trong một môi trường cực lạnh. Bình tĩnh nhắm mục tiêu trong bất kỳ hoàn cảnh nào. Càng tập trung thì cô càng trở nên mạnh hơn.</v>
          </cell>
        </row>
        <row r="105">
          <cell r="A105" t="str">
            <v>CREATURE_NAME_23</v>
          </cell>
          <cell r="B105" t="str">
            <v>모라</v>
          </cell>
          <cell r="C105" t="str">
            <v>Morrah</v>
          </cell>
          <cell r="D105" t="str">
            <v>Morrah</v>
          </cell>
          <cell r="E105" t="str">
            <v>Morrah</v>
          </cell>
        </row>
        <row r="106">
          <cell r="A106" t="str">
            <v>CREATURE_TITLE_23</v>
          </cell>
          <cell r="B106" t="str">
            <v>악마의 불꽃 모라</v>
          </cell>
          <cell r="C106" t="str">
            <v>Devil's Flame Morrah</v>
          </cell>
          <cell r="D106" t="str">
            <v>Morrah ปีศาจไฟ</v>
          </cell>
          <cell r="E106" t="str">
            <v>Ngọn lửa của Quỷ</v>
          </cell>
        </row>
        <row r="107">
          <cell r="A107" t="str">
            <v>CREATURE_DESC_23</v>
          </cell>
          <cell r="B107" t="str">
            <v>마왕군의 용암을 사용하는 악마 기사이다.\n적들에게 끝없이 타오르는 고통을 입히며, 화강암같은 단단함으로 견뎌 적을 쓰러뜨린다.</v>
          </cell>
          <cell r="C107" t="str">
            <v>A demon knight that uses the lava of the Dark Legion.\nInflicts relentless burning pain on enemies, and fights battles of endurance utilizing her granite-like defense.</v>
          </cell>
          <cell r="D107" t="str">
            <v>อัศวินปีศาจที่ใช้ลาวาจากพลังที่ชั่วร้าย\nสร้างบาดแผลที่เจ็บปวดให้กับศัตรูอย่างฉกรรจ์และทำให้ศัตรูพ่ายแพ้ด้วยความแข็งแกร่งจากการป้องกันที่เปรียบเหมือนหินแกรนิต</v>
          </cell>
          <cell r="E107" t="str">
            <v>Một hiệp sĩ quỷ chuyên sử dụng các dung nham của Lực lượng bóng tối. \nGây sát thương bỏng không ngừng cho kẻ thù, và tiêu diệt kẻ thù bằng cách sử dụng hàng rào bảo vệ như đá granit để chống lại các sát thương do kẻ thù gây ra.</v>
          </cell>
        </row>
        <row r="108">
          <cell r="A108" t="str">
            <v>CREATURE_NAME_24</v>
          </cell>
          <cell r="B108" t="str">
            <v>보두앵</v>
          </cell>
          <cell r="C108" t="str">
            <v>Baudouin</v>
          </cell>
          <cell r="D108" t="str">
            <v>Baudouin</v>
          </cell>
          <cell r="E108" t="str">
            <v>Baudouin</v>
          </cell>
        </row>
        <row r="109">
          <cell r="A109" t="str">
            <v>CREATURE_TITLE_24</v>
          </cell>
          <cell r="B109" t="str">
            <v>신성한 건달 보두앵</v>
          </cell>
          <cell r="C109" t="str">
            <v>Holy Ruffian Baudouin</v>
          </cell>
          <cell r="D109" t="str">
            <v>Baudouin นักบวชแห่งแสง</v>
          </cell>
          <cell r="E109" t="str">
            <v>Băng nhóm linh thiêng</v>
          </cell>
        </row>
        <row r="110">
          <cell r="A110" t="str">
            <v>CREATURE_DESC_24</v>
          </cell>
          <cell r="B110" t="str">
            <v>자유분방하지만 신앙심은 깊은 루아 교단의 사제이다. \n아군을 회복하고 동시에 적을 공격하는 신성폭발을 사용하며, 아군을 보호한다.</v>
          </cell>
          <cell r="C110" t="str">
            <v>A freewheeling priest from the Order of Lua.\nHe uses a holy explosion to protect the party, which heals allies and damages enemies at once.</v>
          </cell>
          <cell r="D110" t="str">
            <v>นักบวชที่เป็นอิสระจากประสงค์แห่ง Lua, เขาใช้ระเบิดศักดิ์สิทธิ์เพื่อปกป้องพวกพ้อง, ซึ่งมันสามารถที่จะฮีลให้กับพันธมิตรและสร้างความเสียหายให้กับศัตรูภายในครั้งเดียว</v>
          </cell>
          <cell r="E110" t="str">
            <v>Một Linh mục đi lang thang đến từ Dòng tu Lua.\n Gây ra vụ nổ thiêng để đồng thời chữa lành vết thương cho đồng minh và tiêu diệt kẻ thù.</v>
          </cell>
        </row>
        <row r="111">
          <cell r="A111" t="str">
            <v>CREATURE_NAME_25</v>
          </cell>
          <cell r="B111" t="str">
            <v>제인</v>
          </cell>
          <cell r="C111" t="str">
            <v>Jane</v>
          </cell>
          <cell r="D111" t="str">
            <v>Jane</v>
          </cell>
          <cell r="E111" t="str">
            <v>Jane</v>
          </cell>
        </row>
        <row r="112">
          <cell r="A112" t="str">
            <v>CREATURE_TITLE_25</v>
          </cell>
          <cell r="B112" t="str">
            <v>순백의 시신 제인</v>
          </cell>
          <cell r="C112" t="str">
            <v>Alabaster Corpse Jane</v>
          </cell>
          <cell r="D112" t="str">
            <v>Jane ซอมบี้สาว</v>
          </cell>
          <cell r="E112" t="str">
            <v>Bông hoa của chiến trường</v>
          </cell>
        </row>
        <row r="113">
          <cell r="A113" t="str">
            <v>CREATURE_DESC_25</v>
          </cell>
          <cell r="B113" t="str">
            <v>과거에 마왕군과 싸웠지만 언데드가 된 소녀이다.\n자신이 잠들어 있던 관을 끌고 다닌다.\n적들에게 죽음의 징표를 남겨 자신을 회복한다.</v>
          </cell>
          <cell r="C113" t="str">
            <v>This girl has become an undead after fighting the Dark Legion in the past.\nShe drags along the coffin that she sleeps in.\nShe recovers herself by leaving a mark of death on her enemies.</v>
          </cell>
          <cell r="D113" t="str">
            <v>หญิงสาวที่เคยสู้รบกับเหล่าอันเดทจนตัวตายกลายเป็นผีดิบ\nเธอลากโรงศพที่บรรจุร่างของเธอไปมา\nเธอสร้างเครื่องหมายแห่งความตายไว้ที่ศัตรูแล้วฟื้นฟูพลังชีวิตตัวเอง</v>
          </cell>
          <cell r="E113" t="str">
            <v>Một cô gái bất tử sau khi chiến đấu với Binh đoàn quỷ trong quá khứ. \nLuôn kéo theo chiếc quan tài mà mình ngủ bên trong. \nTự hồi phục bằng cách để lại một dấu vết tử thần trên kẻ thù của mình.</v>
          </cell>
        </row>
        <row r="114">
          <cell r="A114" t="str">
            <v>CREATURE_NAME_26</v>
          </cell>
          <cell r="B114" t="str">
            <v>아이샤</v>
          </cell>
          <cell r="C114" t="str">
            <v>Aisha</v>
          </cell>
          <cell r="D114" t="str">
            <v>Aisha</v>
          </cell>
          <cell r="E114" t="str">
            <v>Aisha</v>
          </cell>
        </row>
        <row r="115">
          <cell r="A115" t="str">
            <v>CREATURE_TITLE_26</v>
          </cell>
          <cell r="B115" t="str">
            <v>보라빛의 소공녀 아이샤</v>
          </cell>
          <cell r="C115" t="str">
            <v>The Violet Princess Aisha</v>
          </cell>
          <cell r="D115" t="str">
            <v>Aisha เจ้าหญิงสีม่วง</v>
          </cell>
          <cell r="E115" t="str">
            <v>Công chúa Violet</v>
          </cell>
        </row>
        <row r="116">
          <cell r="A116" t="str">
            <v>CREATURE_DESC_26</v>
          </cell>
          <cell r="B116" t="str">
            <v>오르벨리아 출신 귀족 영애. \n현자의 탑에서 손에 꼽히는 천재로, ‘보라’의 칭호를 하사받았다.\n화려한 양산으로부터 강력한 마력포를 발사하여 적을 꿰뚫는다.</v>
          </cell>
          <cell r="C116" t="str">
            <v>A noble lady hailing from Orvelia. \nA genius who attained the title of ‘Violet’ from the Tower of the Sage.\nUsing her fancy parasol, she fires powerful energy cannons towards the enemy.</v>
          </cell>
          <cell r="D116" t="str">
            <v>ธิดาของชนชั้นสูงซึ่งมีเชื้อสายเดิมจาก Orvelia อัจฉริยบุคคลที่ได้รับการยอมรับจากหอคอยนักปราชญ์ ได้รับพระราชทานนามว่า ‘สีม่วง’ยิงลูกปืนเวทที่พลังแข็งแกร่งจากร่มที่งดงามทะลุผ่านศัตรู</v>
          </cell>
          <cell r="E116" t="str">
            <v xml:space="preserve">Một nữ quý tộc đến từ Orvelia. Với phẩm chất của một thiên tài, cô nàng đã đạt được danh hiệu 'Violet' (cấp bậc Tím) từ Tháp Hiền triết
Sử dụng chiếc dù che nắng yêu thích, cô ấy bắn đạn năng lượng mạnh mẽ về phía kẻ thù. </v>
          </cell>
        </row>
        <row r="117">
          <cell r="A117" t="str">
            <v>CREATURE_NAME_27</v>
          </cell>
          <cell r="B117" t="str">
            <v>레오</v>
          </cell>
          <cell r="C117" t="str">
            <v>Leo</v>
          </cell>
          <cell r="D117" t="str">
            <v>Leo</v>
          </cell>
          <cell r="E117" t="str">
            <v>Leo</v>
          </cell>
        </row>
        <row r="118">
          <cell r="A118" t="str">
            <v>CREATURE_TITLE_27</v>
          </cell>
          <cell r="B118" t="str">
            <v>영원의 서기관 레오</v>
          </cell>
          <cell r="C118" t="str">
            <v>Eternal Scribe Leo</v>
          </cell>
          <cell r="D118" t="str">
            <v>Leo อาลักษณ์อมตะ</v>
          </cell>
          <cell r="E118" t="str">
            <v>Ký giả ngoại đạo Leo</v>
          </cell>
        </row>
        <row r="119">
          <cell r="A119" t="str">
            <v>CREATURE_DESC_27</v>
          </cell>
          <cell r="B119" t="str">
            <v>오르벨리아 왕실 대서고의 서기관이다.\n문양을 써서 아군을 치유하고, 적들의 이로운 마법들을 지워버린다.</v>
          </cell>
          <cell r="C119" t="str">
            <v>The Scribe of the Royal Great Library of Orvelia. \nUsing runes, he heals allies and erases beneficial magic from foes.</v>
          </cell>
          <cell r="D119" t="str">
            <v>อาลักษณ์แห่งหอสมุดหลวงของ Orvelia \n เขียนอักขระรักษาพันธมิตรและลบล้างเวทที่ส่งเสริมของศัตรู</v>
          </cell>
          <cell r="E119" t="str">
            <v>Ký giả của Thư viện Hoàng gia Orvelia. \nAnh chàng sử dụng cổ tự để giúp hồi máu đồng minh và xóa bỏ các phép thuật có lợi từ kẻ thù.</v>
          </cell>
        </row>
        <row r="120">
          <cell r="A120" t="str">
            <v>CREATURE_NAME_28</v>
          </cell>
          <cell r="B120" t="str">
            <v>플루스</v>
          </cell>
          <cell r="C120" t="str">
            <v>Fluss</v>
          </cell>
          <cell r="D120" t="str">
            <v>Fluss</v>
          </cell>
          <cell r="E120" t="str">
            <v>Fluss</v>
          </cell>
        </row>
        <row r="121">
          <cell r="A121" t="str">
            <v>CREATURE_TITLE_28</v>
          </cell>
          <cell r="B121" t="str">
            <v>흩날리는 검 플루스</v>
          </cell>
          <cell r="C121" t="str">
            <v>Fluttering Blade Fluss</v>
          </cell>
          <cell r="D121" t="str">
            <v>Fluss ดาบพลิ้วไหว</v>
          </cell>
          <cell r="E121" t="str">
            <v>Lưỡi kiếm rung động Fluss</v>
          </cell>
        </row>
        <row r="122">
          <cell r="A122" t="str">
            <v>CREATURE_DESC_28</v>
          </cell>
          <cell r="B122" t="str">
            <v>황제의 직속 엘리트 호위 기사단의 부 기사단장이다.\n마법마저 베어버리는 쾌속의 검술을 지니고 있다.\n강한 적을 우선적으로 타격할 수 있다.</v>
          </cell>
          <cell r="C122" t="str">
            <v>The vice-captain of the Imperial Guard.\nHis sonic blade cuts through even magic.\nHe is capable of attacking the most dangerous foes first.</v>
          </cell>
          <cell r="D122" t="str">
            <v>รองหัวหน้าอัศวินกองราชองครักษ์ที่สังกัดโดยตรงต่อองค์จักรพรรดิ์ \n มีฝีมือดาบความเร็วสูงที่ฟันได้กระทั้งเวทมนตร์ \n สามารถโจมตีศัตรูที่แข็งแกร่งที่สุดก่อนเป็นอันดับแรกได้</v>
          </cell>
          <cell r="E122" t="str">
            <v>Đội phó của  của Đội Bảo vệ Hoàng gia. \nThanh kiếm âm thanh của anh ấy có thể cắt qua phép thuật. \n Kỹ năng của anh chàng cho phép tấn công kẻ địch nguy hiểm nhất trước tiên.</v>
          </cell>
        </row>
        <row r="123">
          <cell r="A123" t="str">
            <v>CREATURE_NAME_29</v>
          </cell>
          <cell r="B123" t="str">
            <v>루나</v>
          </cell>
          <cell r="C123" t="str">
            <v>Luna</v>
          </cell>
          <cell r="D123" t="str">
            <v>Luna</v>
          </cell>
          <cell r="E123" t="str">
            <v>Luna</v>
          </cell>
        </row>
        <row r="124">
          <cell r="A124" t="str">
            <v>CREATURE_TITLE_29</v>
          </cell>
          <cell r="B124" t="str">
            <v>달빛의 아이 루나</v>
          </cell>
          <cell r="C124" t="str">
            <v>Child of Moonlight Luna</v>
          </cell>
          <cell r="D124" t="str">
            <v>Luna บุตรแห่งแสงจันทร์</v>
          </cell>
          <cell r="E124" t="str">
            <v>Đứa con của Ánh trăng Luna</v>
          </cell>
        </row>
        <row r="125">
          <cell r="A125" t="str">
            <v>CREATURE_DESC_29</v>
          </cell>
          <cell r="B125" t="str">
            <v>자신의 몸집만큼이나 큰 새총을 가지고 다니는 정체불명의 아이이다.\n커다란 새총에서 발사하는 탄환은 멀리 날아갈수록 강력해진다.</v>
          </cell>
          <cell r="C125" t="str">
            <v>An unidentified child wielding a slingshot as big as her body.\nHer projectiles gain strength the further they fly.</v>
          </cell>
          <cell r="D125" t="str">
            <v>เด็กน้อยนิรนามที่พกหนังสติ๊กขนาดเท่ากับตัวเองไปไหนมาไหน \n ลูกกระสุนที่ยิ่งออกจากหนังสติ๊กยักษ์ยิ่งไปไกลยิ่งแข็งแกร่งขึ้น</v>
          </cell>
          <cell r="E125" t="str">
            <v>Một đứa bé không rõ danh tính luôn vác theo cái ná cao su to bằng cả người mình. Đạn phóng của cô bé càng bay xa càng trở nên mạnh hơn.</v>
          </cell>
        </row>
        <row r="126">
          <cell r="A126" t="str">
            <v>CREATURE_NAME_30</v>
          </cell>
          <cell r="B126" t="str">
            <v>라이아스</v>
          </cell>
          <cell r="C126" t="str">
            <v>Laias</v>
          </cell>
          <cell r="D126" t="str">
            <v>Laias</v>
          </cell>
          <cell r="E126" t="str">
            <v>Laias</v>
          </cell>
        </row>
        <row r="127">
          <cell r="A127" t="str">
            <v>CREATURE_TITLE_30</v>
          </cell>
          <cell r="B127" t="str">
            <v>성스러운 물의 무녀 라이아스</v>
          </cell>
          <cell r="C127" t="str">
            <v>Holy Priestess of Water Laias</v>
          </cell>
          <cell r="D127" t="str">
            <v>Laias นักบวชศักดิ์สิทธิ์แห่งน้ำ</v>
          </cell>
          <cell r="E127" t="str">
            <v>Nữ Linh mục của Nước Laias</v>
          </cell>
        </row>
        <row r="128">
          <cell r="A128" t="str">
            <v>CREATURE_DESC_30</v>
          </cell>
          <cell r="B128" t="str">
            <v>아에기나 사막의 오아시스를 지키는 물의 무녀.\n기나긴 세월을 살아온 자애로운 수룡이다.\n그녀가 다루는 물은 강력한 치유의 힘을 지녔다.</v>
          </cell>
          <cell r="C128" t="str">
            <v>A priestess that guards the Oasis of the Aegina Desert.\nA Water Dragon that has lived for eons.\nHer water holds powerful healing properties.</v>
          </cell>
          <cell r="D128" t="str">
            <v>นักบวชหญิงแห่งน้ำผู้ปกป้องโอเอซิสแห่งทะเลทราย Aegina \n เป็นมังกรน้ำผู้เมตตาที่มีชีวิตมาอย่างยาวนาน \n น้ำที่เธอควบคุมมีพลังแห่งรักษาที่แข็งแกร่ง</v>
          </cell>
          <cell r="E128" t="str">
            <v>Một nữ Thánh tu bảo vệ Ốc đảo của Sa mạc Aegina.\nMột con Rồng nước đã sống một cuộc đời vô tận.\n Sức mạnh nước của cô ấy có quyền năng trị thương mạnh mẽ.</v>
          </cell>
        </row>
        <row r="129">
          <cell r="A129" t="str">
            <v>CREATURE_NAME_31</v>
          </cell>
          <cell r="B129" t="str">
            <v>아르크</v>
          </cell>
          <cell r="C129" t="str">
            <v>Arch</v>
          </cell>
          <cell r="D129" t="str">
            <v>Arch</v>
          </cell>
          <cell r="E129" t="str">
            <v>Arch</v>
          </cell>
        </row>
        <row r="130">
          <cell r="A130" t="str">
            <v>CREATURE_TITLE_31</v>
          </cell>
          <cell r="B130" t="str">
            <v>고결한 화살 아르크</v>
          </cell>
          <cell r="C130" t="str">
            <v>Arrow of Purity Arch</v>
          </cell>
          <cell r="D130" t="str">
            <v>Arch ลูกธนูบริสุทธิ์</v>
          </cell>
          <cell r="E130" t="str">
            <v>Mũi tên Thanh khiết Arch</v>
          </cell>
        </row>
        <row r="131">
          <cell r="A131" t="str">
            <v>CREATURE_DESC_31</v>
          </cell>
          <cell r="B131" t="str">
            <v>지상에서 혼란을 일으키는 마족을 처단하기 위해 강림한 고위 천족.\n빛의 화살로 공중에서 적을 처단한다.</v>
          </cell>
          <cell r="C131" t="str">
            <v>A high-ranking angel that descended upon this world to punish the chaos-inciting Demons.\nSoaring through the sky, his arrows rain judgment upon evildoers.</v>
          </cell>
          <cell r="D131" t="str">
            <v>เผ่าเทพชั้นสูงที่จุติมาเพื่อหยุดยั้งพวกปีศาจที่สร้างความวุ่นวายบนโลก ลงทัณฑ์ศัตรูกลางอากาศด้วยธนูแห่งแสง</v>
          </cell>
          <cell r="E131" t="str">
            <v>Một thiên thần cấp cao đã giáng thế để trừng phạt lũ quỷ kích động gây hỗn loạn.
Giang cánh bay vút lên không trung, những mũi tên của anh gây mưa phán quyết lên lũ bất lương</v>
          </cell>
        </row>
        <row r="132">
          <cell r="A132" t="str">
            <v>CREATURE_NAME_32</v>
          </cell>
          <cell r="B132" t="str">
            <v>레위시아</v>
          </cell>
          <cell r="C132" t="str">
            <v>Lewisia</v>
          </cell>
          <cell r="D132" t="str">
            <v>Lewisia</v>
          </cell>
          <cell r="E132" t="str">
            <v>Lewisia</v>
          </cell>
        </row>
        <row r="133">
          <cell r="A133" t="str">
            <v>CREATURE_TITLE_32</v>
          </cell>
          <cell r="B133" t="str">
            <v>주홍빛의 고귀한 핏줄 레위시아</v>
          </cell>
          <cell r="C133" t="str">
            <v>The Royal Vermilion Blood Lewisia</v>
          </cell>
          <cell r="D133" t="str">
            <v>สายเลือดอันสูงศักดิ์ของเวอร์มิลเลียน Lewisia</v>
          </cell>
          <cell r="E133" t="str">
            <v>Dòng máu cao quý ánh đỏ Lewisia</v>
          </cell>
        </row>
        <row r="134">
          <cell r="A134" t="str">
            <v>CREATURE_DESC_32</v>
          </cell>
          <cell r="B134" t="str">
            <v>100년 전의 영웅들과 함께 마족과 전쟁을 벌였던 뱀파이어의 공주. 순혈의 불사자이지만, 아직은 과거 전쟁에 썼던 힘을 천천히 회복 중이다. 피의 지배와 권속들을 다루는 힘으로 적을 공격한다.</v>
          </cell>
          <cell r="C134" t="str">
            <v>A vampire princess who fought alongside the heroes from 100 years ago. A pure-blooded immortal vampire, she is currently recovering from her past battles. She wields dominion over all blood, utilizing her minions to attack the enemy.</v>
          </cell>
          <cell r="D134" t="str">
            <v>เจ้าหญิงแวมไพร์ที่ต่อสู้ร่วมกับฮีโร่ในสงครามเมื่อ 100 ปีที่แล้ว เธอเป็นแวมไพร์สายเลือดแท้แต่ยังต้องฟื้นตัวจากการใช้พลังในสงครามในอดีต โจมตีศัตรูด้วยพลังของการควบคุมเลือดและเหล่าสมุน</v>
          </cell>
          <cell r="E134" t="str">
            <v>Công chúa ma cà rồng đã từng giao chiến với bọn ma tộc cùng các anh hùng khác từ 100 năm trước.\nDù là người bất tử thuộc dòng thuần chủng, nhưng vẫn đang hồi phục sức mạnh từ sau chiến tranh trong quá khứ.\n Tấn công bằng sức mạnh truyền lại từ người thân và chi phối của dòng máu.</v>
          </cell>
        </row>
        <row r="135">
          <cell r="A135" t="str">
            <v>CREATURE_NAME_33</v>
          </cell>
          <cell r="B135" t="str">
            <v>닉스</v>
          </cell>
          <cell r="C135" t="str">
            <v>Nyx</v>
          </cell>
          <cell r="D135" t="str">
            <v>Nyx</v>
          </cell>
          <cell r="E135" t="str">
            <v>Nyx</v>
          </cell>
        </row>
        <row r="136">
          <cell r="A136" t="str">
            <v>CREATURE_TITLE_33</v>
          </cell>
          <cell r="B136" t="str">
            <v>차원을 가르는 검 닉스</v>
          </cell>
          <cell r="C136" t="str">
            <v>Dimension Cleaver Nyx</v>
          </cell>
          <cell r="D136" t="str">
            <v>ดาบทะลุมิติ</v>
          </cell>
          <cell r="E136" t="str">
            <v>Lưỡi đao Không gian Nyx</v>
          </cell>
        </row>
        <row r="137">
          <cell r="A137" t="str">
            <v>CREATURE_DESC_33</v>
          </cell>
          <cell r="B137" t="str">
            <v>오드아이의 신비한 공간술사.\n공간을 찢어 소환한 무수한 검으로 적을 공격한다.</v>
          </cell>
          <cell r="C137" t="str">
            <v>A heterochromic mage that controls space itself.\nHis powers rip through space to summon infinite sword barrages.</v>
          </cell>
          <cell r="D137" t="str">
            <v>นักเวทย์แห่งประตูมิติ\nโจมตีศัตรูด้วยดาบกว่าพันเล่มที่ออกมาจากประตูมิติ</v>
          </cell>
          <cell r="E137" t="str">
            <v>Một pháp sư dị đoan có khả năng kiểm soát không gian.\NNăng lượng của ông ta phóng qua không gian để triệu hồi hàng rào tạo thành từ các thanh kiếm vô cực.</v>
          </cell>
        </row>
        <row r="138">
          <cell r="A138" t="str">
            <v>CREATURE_NAME_34</v>
          </cell>
          <cell r="B138" t="str">
            <v>아네트</v>
          </cell>
          <cell r="C138" t="str">
            <v>Annette</v>
          </cell>
          <cell r="D138" t="str">
            <v>Annette</v>
          </cell>
          <cell r="E138" t="str">
            <v>Annette</v>
          </cell>
        </row>
        <row r="139">
          <cell r="A139" t="str">
            <v>CREATURE_TITLE_34</v>
          </cell>
          <cell r="B139" t="str">
            <v>왕궁 마도공학자 아네트</v>
          </cell>
          <cell r="C139" t="str">
            <v>Royal Technomagi Annette</v>
          </cell>
          <cell r="D139" t="str">
            <v>นักประดิษฐ์แห่งวังหลวง</v>
          </cell>
          <cell r="E139" t="str">
            <v>Nhà phát minh Cung điện Hoàng gia Annette</v>
          </cell>
        </row>
        <row r="140">
          <cell r="A140" t="str">
            <v>CREATURE_DESC_34</v>
          </cell>
          <cell r="B140" t="str">
            <v>일반인도 마법을 사용할 수 있는 날을 꿈꾸는 천재 마도공학자.\n직접 만든 마도생명체로 마법을 구사하여 적을 공격한다.</v>
          </cell>
          <cell r="C140" t="str">
            <v>A genius technomagi hoping for the day everyone gains access to magic.\nHer technomagical golem acts as her weapon, blasting the enemy away.</v>
          </cell>
          <cell r="D140" t="str">
            <v>นักประดิษฐ์ที่ฝันอยากให้คนธรรมดาใช้เวทย์มนตร์ได้\nเธอใช้หุ่นยนต์ประดิษฐ์ที่เธอสร้างขึ้นเป็นอาวุธ</v>
          </cell>
          <cell r="E140" t="str">
            <v>Một nhà phát minh thiên tài luôn hy vọng đến một ngày mọi người đều có thể tiếp cận với phép thuật.\n Con Robot Quái vật đá của cô nàng chính là vũ khí, giúp tiêu diệt mọi kẻ thù</v>
          </cell>
        </row>
        <row r="141">
          <cell r="A141" t="str">
            <v>CREATURE_NAME_35</v>
          </cell>
          <cell r="B141" t="str">
            <v>미트라</v>
          </cell>
          <cell r="C141" t="str">
            <v>Mitra</v>
          </cell>
          <cell r="D141" t="str">
            <v>Mitra</v>
          </cell>
          <cell r="E141" t="str">
            <v>Mitra</v>
          </cell>
        </row>
        <row r="142">
          <cell r="A142" t="str">
            <v>CREATURE_TITLE_35</v>
          </cell>
          <cell r="B142" t="str">
            <v>전장의 은빛 늑대 미트라</v>
          </cell>
          <cell r="C142" t="str">
            <v>The Silver Battle Wolf Mitra</v>
          </cell>
          <cell r="D142" t="str">
            <v>หมาป่าสีเงิน Mitra</v>
          </cell>
          <cell r="E142" t="str">
            <v>Sói Bạc Chiến Trường Mitra</v>
          </cell>
        </row>
        <row r="143">
          <cell r="A143" t="str">
            <v>CREATURE_DESC_35</v>
          </cell>
          <cell r="B143" t="str">
            <v>은빛 광기의 노래라고도 불린다. 매사에 놀라울 정도로 무성의 한 남자. 남을 위한 최소한의 책임감도 없는 남자. 허나, 전투가 시작되면 그 누구도 범접하지 못하는 날카로운 은빛 늑대로 돌변해 전장을 휘젓는다.</v>
          </cell>
          <cell r="C143" t="str">
            <v>He is also called the Song of Silver Madness. A tactless man to the point of surprise, without any sense of responsibility. However, once the battle begins, he becomes an untouchable Silver Wolf, churning the battlefield into a zone of carnage.</v>
          </cell>
          <cell r="D143" t="str">
            <v>เขาถูกเรียกอีกชื่อว่าเสียงเพลงแห่งความบ้าคลั่งสีเงิน เป็นชายผู้ไร้ความปราณี ไม่มีความรับผิดชอบต่อคนอื่น แต่เมื่อการต่อสู้เริ่มขึ้น เขากลายมาเป็นหมาป่าที่จับตัวไม่ได้ เขาเปลี่ยนสนามรบให้กลายเป็นลานประหารชั้นดี</v>
          </cell>
          <cell r="E143" t="str">
            <v>Còn được mệnh danh là Bài Ca Sói Bạc Điên Cuồng, một người đàn ông không bao giờ để chuyện gì làm mình ngạc nhiên, và cũng vô trách nhiệm đến tột cùng. Tuy nhiên, một khi trận chiến bắt đầu, anh trở thành một con Sói Bạc bất khả xâm phạm, khuấy đảo chiến trường thành khu vực tàn sát của mình.</v>
          </cell>
        </row>
        <row r="144">
          <cell r="A144" t="str">
            <v>CREATURE_NAME_36</v>
          </cell>
          <cell r="B144" t="str">
            <v>리카르도</v>
          </cell>
          <cell r="C144" t="str">
            <v>Ricardo</v>
          </cell>
          <cell r="D144" t="str">
            <v>Ricardo</v>
          </cell>
          <cell r="E144" t="str">
            <v>Ricardo</v>
          </cell>
        </row>
        <row r="145">
          <cell r="A145" t="str">
            <v>CREATURE_TITLE_36</v>
          </cell>
          <cell r="B145" t="str">
            <v>루아의 심판자 리카르도</v>
          </cell>
          <cell r="C145" t="str">
            <v>Lua's Judgment Ricardo</v>
          </cell>
          <cell r="D145" t="str">
            <v>การพิพากษาของ Lua, Ricardo</v>
          </cell>
          <cell r="E145" t="str">
            <v>Thẩm phán của Lua Ricardo</v>
          </cell>
        </row>
        <row r="146">
          <cell r="A146" t="str">
            <v>CREATURE_DESC_36</v>
          </cell>
          <cell r="B146" t="str">
            <v>인간들의 세계를 마족의 위협으로부터 오랫동안 지켜온 용맹한 영웅. 여신의 축복이 깃든 기둥으로 적을 박살낸다.</v>
          </cell>
          <cell r="C146" t="str">
            <v>A noble hero who has guarded the realm of humans from the threat of the Demons for a long time. Utilizing a pillar blessed by the goddess, he crushes his enemies.</v>
          </cell>
          <cell r="D146" t="str">
            <v>ฮีโร่ใจกล้าที่ปกป้องโลกมนุษย์จากเหล่าปีศาจมาเป็นเวลานาน โจมตีศัตรูด้วยเสาที่ได้รับพรจากเทพธิดา</v>
          </cell>
          <cell r="E146" t="str">
            <v>Anh hùng dũng mãnh bảo vệ thế giới loài người khỏi sự đe dọa của bọn ma tộc từ rất lâu. Hủy diệt địch bằng cây trụ chứa đựng chúc phúc của nữ thần.</v>
          </cell>
        </row>
        <row r="147">
          <cell r="A147" t="str">
            <v>CREATURE_NAME_37</v>
          </cell>
          <cell r="B147" t="str">
            <v>타냐</v>
          </cell>
          <cell r="C147" t="str">
            <v>Tanya</v>
          </cell>
          <cell r="D147" t="str">
            <v>Tanya</v>
          </cell>
          <cell r="E147" t="str">
            <v>Tanya</v>
          </cell>
        </row>
        <row r="148">
          <cell r="A148" t="str">
            <v>CREATURE_TITLE_37</v>
          </cell>
          <cell r="B148" t="str">
            <v>침묵의 칼날 타냐</v>
          </cell>
          <cell r="C148" t="str">
            <v>The Silencing Blade Tanya</v>
          </cell>
          <cell r="D148" t="str">
            <v>เพลงดาบแห่งความเงียบ\nTanya</v>
          </cell>
          <cell r="E148" t="str">
            <v>Lưỡi kiếm Yên lặng Tanya</v>
          </cell>
        </row>
        <row r="149">
          <cell r="A149" t="str">
            <v>CREATURE_DESC_37</v>
          </cell>
          <cell r="B149" t="str">
            <v>웃는가면단의 최정예 암살자이자 로이의 동기.\n조직의 '청소부'로서 배반자를 처리하는 역할을 맡았다.\n누구도 알아채지 못하게 기습하여 적을 처리한다.</v>
          </cell>
          <cell r="C149" t="str">
            <v>An elite assassin of the Laughing Masks, and a former colleague of Roi.\nIn the past, she was a 'cleaner' that hunted down traitors.\nHer sharp katars never miss their mark.</v>
          </cell>
          <cell r="D149" t="str">
            <v>นักฆ่าชั้นสูงใส่หน้ากากยิ้มซึ่งเป็นเพื่อนกับ Roi\nเธอเป็นเหมือนผู้เก็บกวาดในองค์กร และหน้าที่ของเธอก็คือการปริดชีวีตผู้ทรยศ.\nเธอมักจัดการศัตรูอย่างเงียบและเฉียบขาดโดยศัตรูยังไม่ทันรู้ตัว</v>
          </cell>
          <cell r="E149" t="str">
            <v>Một sát thủ tinh anh thuộc Mặt Nạ Cười và một đồng nghiệp cũ của Roi.\n Cô nàng là 'Kẻ dọn dẹp' của tổ chức, và công việc chính là giết bất cứ kẻ phản bội nào.\n Cô nàng phục kích kẻ địch và nhanh chóng đưa chúng vào sự chết chóc im lặng, nhanh chóng.</v>
          </cell>
        </row>
        <row r="150">
          <cell r="A150" t="str">
            <v>CREATURE_NAME_38</v>
          </cell>
          <cell r="B150" t="str">
            <v>에제키엘</v>
          </cell>
          <cell r="C150" t="str">
            <v>Ezekiel</v>
          </cell>
          <cell r="D150" t="str">
            <v>Ezekiel</v>
          </cell>
          <cell r="E150" t="str">
            <v>Ezekiel</v>
          </cell>
        </row>
        <row r="151">
          <cell r="A151" t="str">
            <v>CREATURE_TITLE_38</v>
          </cell>
          <cell r="B151" t="str">
            <v>저주받은 피 에제키엘</v>
          </cell>
          <cell r="C151" t="str">
            <v>The Cursed Blood Ezekiel</v>
          </cell>
          <cell r="D151" t="str">
            <v>เลือดต้องคำสาป Ezekiel</v>
          </cell>
          <cell r="E151" t="str">
            <v>Máu nhiệm chú Ezekiel</v>
          </cell>
        </row>
        <row r="152">
          <cell r="A152" t="str">
            <v>CREATURE_DESC_38</v>
          </cell>
          <cell r="B152" t="str">
            <v>고위 마족과 인간의 혼혈아 로써. 자신의 존재를 저주하고 있다.\n강력한 마족의 피가 흐르는 오른팔을 휘둘러 적들을 산산조각 낸다.</v>
          </cell>
          <cell r="C152" t="str">
            <v>A mixed-blood between high-rank demon and human, Ezekiel is damned to curse his own existence. Slashes his powerful demonic right arm to tear apart his enemies.</v>
          </cell>
          <cell r="D152" t="str">
            <v>ลูกครึ่งเผ่าปีศาจและมนุษย์ที่สาปแช่งชีวิตของตัวเอง\nทำลายศัตรูให้แหลกเป็นชิ้นๆด้วยการหมุนแขนขวาที่มีเลือดปีศาจเข้มข้นไหลเวียนอยู่</v>
          </cell>
          <cell r="E152" t="str">
            <v>Đứa con mang dòng máu lai giữa con người và ma tộc. Bị nguyền rủa vì chính sự tồn tại của bản thân. \nVung cánh tay phải nơi dòng máu ma tộc mạnh mẽ cuồn cuộn chảy phân đối thủ thành từng mảnh.</v>
          </cell>
        </row>
        <row r="153">
          <cell r="A153" t="str">
            <v>CREATURE_NAME_39</v>
          </cell>
          <cell r="B153" t="str">
            <v>카산드라</v>
          </cell>
          <cell r="C153" t="str">
            <v>Cassandra</v>
          </cell>
          <cell r="D153" t="str">
            <v>Cassandra</v>
          </cell>
          <cell r="E153" t="str">
            <v>Cassandra</v>
          </cell>
        </row>
        <row r="154">
          <cell r="A154" t="str">
            <v>CREATURE_TITLE_39</v>
          </cell>
          <cell r="B154" t="str">
            <v>유혹을 담은 바람 카산드라</v>
          </cell>
          <cell r="C154" t="str">
            <v>Tempting Winds Cassandra</v>
          </cell>
          <cell r="D154" t="str">
            <v>สายลมน่าหลงใหล Cassandra</v>
          </cell>
          <cell r="E154" t="str">
            <v>Cơn gió đầy mê hoặc Cassandra</v>
          </cell>
        </row>
        <row r="155">
          <cell r="A155" t="str">
            <v>CREATURE_DESC_39</v>
          </cell>
          <cell r="B155" t="str">
            <v>골드 바의 팜므파탈 여주인, 나쁜 여자의 대명사처럼 첫인상부터 에로틱하고 섹시한 매력덩어리. \n아군에게 늘 농염함을 담은 격려를 보내준다.</v>
          </cell>
          <cell r="C155" t="str">
            <v>The Femme Fatale Owner of the Gold Bar. \nTrue to her notoriety, her first impression is that of a sexy, erotic charmer. \nShe cheers on her allies with tempting dances.</v>
          </cell>
          <cell r="D155" t="str">
            <v>หญิงสาวอันตรายเจ้าของ Gold Bar สาวผู้มีเสน่ห์สมฉายาแบดเกิร์ลที่มีความอีโรติค, เซ็กซี่ตั้งแต่แรกพบ\nเธอส่งกำลังให้พันธมิตรของเธอด้วยท่าเต้นที่ยั่วยวน</v>
          </cell>
          <cell r="E155" t="str">
            <v>Nữ chính Femme Fatale của Gold Bar, đúng như tên gọi của một ác nữ, quả bom mê lực của sự quyến rũ và gợi tình đập vào ngay từ ấn tượng ban đầu. \n Luôn là sự khích lệ đầy lạ thường đến với những đồng minh khác.</v>
          </cell>
        </row>
        <row r="156">
          <cell r="A156" t="str">
            <v>CREATURE_NAME_40</v>
          </cell>
          <cell r="B156" t="str">
            <v>테오</v>
          </cell>
          <cell r="C156" t="str">
            <v>Theo</v>
          </cell>
          <cell r="D156" t="str">
            <v>Theo</v>
          </cell>
          <cell r="E156" t="str">
            <v>Theo</v>
          </cell>
        </row>
        <row r="157">
          <cell r="A157" t="str">
            <v>CREATURE_TITLE_40</v>
          </cell>
          <cell r="B157" t="str">
            <v>충의의 기사 테오</v>
          </cell>
          <cell r="C157" t="str">
            <v>Knight of Loyalty Theo</v>
          </cell>
          <cell r="D157" t="str">
            <v>อัศวินแห่งความภักดี Theo</v>
          </cell>
          <cell r="E157" t="str">
            <v>Chiến Binh Trung Nghĩa Theo</v>
          </cell>
        </row>
        <row r="158">
          <cell r="A158" t="str">
            <v>CREATURE_DESC_40</v>
          </cell>
          <cell r="B158" t="str">
            <v>지금은 사라진 그레이 공국의 제1기사이자 사라진 주인인 제인을 찾아 세계를 헤메이고 있는 자. \n무시무시한 힘을 담고 있는 그의 쌍창은 눈 앞에 마족이 있다면 일말의 자비도 베풀지 않는다.</v>
          </cell>
          <cell r="C158" t="str">
            <v>The 1st Knight of the long lost Republic of Gray, who wanders the world in search of his long lost liege, Jane. \nHis dual spears hold a dangerous power,\nlying in wait to pierce enemy demons mercilessly.</v>
          </cell>
          <cell r="D158" t="str">
            <v>อัศวินที่ 1 แห่งราชอาณาจักรเกรย์ที่ล่มสลายและผู้ที่เดินทางรอบโลกเพื่อตามหาเจน นายหญิงของตัวเองที่หายไป\nหอกคู่ที่มีพลังที่ร้ายแรงของเขานั้นไม่มีแม้แต่ความปรานี\nเมื่อมีปีศาจปรากฏกายอยู่ข้างหน้า</v>
          </cell>
          <cell r="E158" t="str">
            <v>Người chiến binh đầu tiên của Công Quốc lụi tàn Gray, anh phiêu bạt khắp thế gian để tìm kiếm chủ nhân lưu lạc Jane.\nAnh mang theo mình ngọn giáo với sức mạnh khủng khiếp,\nkhông khoan nhượng trước bất kì ma tộc nào.</v>
          </cell>
        </row>
        <row r="159">
          <cell r="A159" t="str">
            <v>CREATURE_NAME_41</v>
          </cell>
          <cell r="B159" t="str">
            <v>메디아나</v>
          </cell>
          <cell r="C159" t="str">
            <v>Mediana</v>
          </cell>
          <cell r="D159" t="str">
            <v>Mediana</v>
          </cell>
          <cell r="E159" t="str">
            <v>Mediana</v>
          </cell>
        </row>
        <row r="160">
          <cell r="A160" t="str">
            <v>CREATURE_TITLE_41</v>
          </cell>
          <cell r="B160" t="str">
            <v>위험해 보이는 의료인 메디아나</v>
          </cell>
          <cell r="C160" t="str">
            <v>The Dangerous Doctor Mediana</v>
          </cell>
          <cell r="D160" t="str">
            <v>แพทย์อันตราย Mediana</v>
          </cell>
          <cell r="E160" t="str">
            <v>Y sĩ Đáng Ngờ Mediana</v>
          </cell>
        </row>
        <row r="161">
          <cell r="A161" t="str">
            <v>CREATURE_DESC_41</v>
          </cell>
          <cell r="B161" t="str">
            <v>사제가 부족했던 시기에 사람들을 치료했던 의료술의 계승자.\n커다란 주사기에서 주사약을 발사해 아군을 치유하고 강하게 하거나\n적을 약화시킨다.</v>
          </cell>
          <cell r="C161" t="str">
            <v>A doctor whose technique originates from eras with scarce numbers of Priests and Healing Magic. \nShe fires medicine from her large needle to empower allies, or weaken the enemy.</v>
          </cell>
          <cell r="D161" t="str">
            <v>ผู้สืบทอดวิชาการแพทย์ที่ใช้รักษาผู้คนในยุคที่นักบวชขาดแคลน\nเธอใช้เข็มฉีดยายักษ์ในการฉีดยารักษาและทำให้พันธมิตรแข็งแรงขึ้น\nและทำให้ศัตรูอ่อนแอลงอีกด้วย</v>
          </cell>
          <cell r="E161" t="str">
            <v>Người kế thừa y thuật trị liệu cho con người thời kì khan hiếm Linh Mục và Thuật Hồi Phục.\n Cô phát thuốc từ máy tiêm khổng lồ để trị liệu giúp đồng minh mạnh mẽ hơn\n và làm suy yếu đối thủ.</v>
          </cell>
        </row>
        <row r="162">
          <cell r="A162" t="str">
            <v>CREATURE_NAME_42</v>
          </cell>
          <cell r="B162" t="str">
            <v>오디</v>
          </cell>
          <cell r="C162" t="str">
            <v>Oddy</v>
          </cell>
          <cell r="D162" t="str">
            <v>Oddy</v>
          </cell>
          <cell r="E162" t="str">
            <v>Oddy</v>
          </cell>
        </row>
        <row r="163">
          <cell r="A163" t="str">
            <v>CREATURE_TITLE_42</v>
          </cell>
          <cell r="B163" t="str">
            <v>영생의 시계술사 오디</v>
          </cell>
          <cell r="C163" t="str">
            <v>Clocksmith of Eternal Life Oddy</v>
          </cell>
          <cell r="D163" t="str">
            <v>ช่างนาฬิกาผู้เป็นอมตะ Oddy</v>
          </cell>
          <cell r="E163" t="str">
            <v>Nhà ảo thuật đồng hồ bất tử Oddy</v>
          </cell>
        </row>
        <row r="164">
          <cell r="A164" t="str">
            <v>CREATURE_DESC_42</v>
          </cell>
          <cell r="B164" t="str">
            <v>영물 레드퍼의 저주를 받아 레드퍼의 모습이 된 시계술사. \n마법이 걸린 시계를 통해 적을 공격하여 마비시키거나 \n아군의 능력을 빠르게 사용할 수 있게 한다.</v>
          </cell>
          <cell r="C164" t="str">
            <v>A clocksmith that was cursed by the divine animals called the Redpur. \nHis magical clock attacks and petrifies enemies \nand also allows his allies to use abilites faster.</v>
          </cell>
          <cell r="D164" t="str">
            <v>ช่างนาฬิกาผู้ต้องคำสาปจาก Redpur สัตว์มหัศจรรย์\n เขาสามารถโจมตีศัตรูหรือทำให้เป็นอัมพาตได้โดยใช้นาฬิกาเวทย์มนต์\n และยังทำให้พันธมิตรสามารถใช้ความสามารถของตัวเองได้เร็วขึ้นด้วย</v>
          </cell>
          <cell r="E164" t="str">
            <v>Nhà ảo thuật bị dính bùa chú của linh vật Redpur biến thành hình hài của Redpur. \n Tấn công đối thủ thông qua đồng hồ dính ma thuật và tạo phép \n giúp đồng minh có thể sử dụng năng lực nhanh chóng</v>
          </cell>
        </row>
        <row r="165">
          <cell r="A165" t="str">
            <v>CREATURE_NAME_43</v>
          </cell>
          <cell r="B165" t="str">
            <v>비스카</v>
          </cell>
          <cell r="C165" t="str">
            <v>Viska</v>
          </cell>
          <cell r="D165" t="str">
            <v>Viska</v>
          </cell>
          <cell r="E165" t="str">
            <v>Viska</v>
          </cell>
        </row>
        <row r="166">
          <cell r="A166" t="str">
            <v>CREATURE_TITLE_43</v>
          </cell>
          <cell r="B166" t="str">
            <v>악마포식자 비스카</v>
          </cell>
          <cell r="C166" t="str">
            <v>Demon Eater Viska</v>
          </cell>
          <cell r="D166" t="str">
            <v>นักล่าปีศาจ Viska</v>
          </cell>
          <cell r="E166" t="str">
            <v>Kẻ săn mồi ác ma Viska</v>
          </cell>
        </row>
        <row r="167">
          <cell r="A167" t="str">
            <v>CREATURE_DESC_43</v>
          </cell>
          <cell r="B167" t="str">
            <v>마족의 이단아로, 강한 마족을 잡아먹어 힘을 키우는 것을 목표로 하는 진정한 악마. \n물질세계에 넘어온 강력한 마족들 잡아먹기 위해 차원의 균열을 넘어 이 세상에 현현했다. \n그녀의 등뒤의 가시는 적을 찌르고 찢어발기기 위해 존재한다.</v>
          </cell>
          <cell r="C167" t="str">
            <v>A rogue demon, aiming to devour other demons to raise her own power. \nShe traveled across the rift between dimensions to hunt down the powerful demons currently residing in the Material World. \nHer spikes exist to rip and tear through enemies.</v>
          </cell>
          <cell r="D167" t="str">
            <v>ปีศาจที่แท้จริงที่แยกตัวออกมาจับปีศาจที่แข็งแกร่งกินเพื่อสร้างพลังให้ตัวเอง \nมันจุติลงมาที่โลกโดยการข้ามรอยแยกของมิติเพื่อจะจับปีศาจที่แข็งแกร่งในโลกมนุษย์กิน \nหนามที่หลังของมันมีไว้เพื่อแทงและฉีกศัตรูเป็นชิ้นๆ</v>
          </cell>
          <cell r="E167" t="str">
            <v>Một đứa trẻ tà giáo của ma tộc, một ác ma đích thực khi lấy mục tiêu là ăn thịt bọn người ma tộc mạnh mẽ để nuôi sức mạnh của mình. \nĐể ăn thịt bọn người tộc ma quái mạnh mẽ đến từ thế giới vật chất, cô ấy đã xuất hiện trên thế giới này sau khi vượt qua kẽ hở của không gian. \nCái gai sau lưng cô ấy tồn tại là để đâm và xé toạc kẻ địch.</v>
          </cell>
        </row>
        <row r="168">
          <cell r="A168" t="str">
            <v>CREATURE_NAME_44</v>
          </cell>
          <cell r="B168" t="str">
            <v>프리실라</v>
          </cell>
          <cell r="C168" t="str">
            <v>Priscilla</v>
          </cell>
          <cell r="D168" t="str">
            <v>Priscilla</v>
          </cell>
          <cell r="E168" t="str">
            <v>Priscilla</v>
          </cell>
        </row>
        <row r="169">
          <cell r="A169" t="str">
            <v>CREATURE_TITLE_44</v>
          </cell>
          <cell r="B169" t="str">
            <v>강철의 시종 프리실라</v>
          </cell>
          <cell r="C169" t="str">
            <v>Maid of Steel Priscilla</v>
          </cell>
          <cell r="D169" t="str">
            <v>แม่บ้านเหล็กกล้า Priscilla</v>
          </cell>
          <cell r="E169" t="str">
            <v>Phụ tá thép Priscilla</v>
          </cell>
        </row>
        <row r="170">
          <cell r="A170" t="str">
            <v>CREATURE_DESC_44</v>
          </cell>
          <cell r="B170" t="str">
            <v>전 오르벨리아 군 수뇌부의 장교였던 그녀는 현재 현자의 탑에서 천재라 불리는 다프넬 폰 가문의 외동 딸 아이샤의 전담 메이드가 되었다. 거대한 할버드로 빠르게 적을 분쇄한다.</v>
          </cell>
          <cell r="C170" t="str">
            <v>Formally one of the highest order of the Orvelian Army, she became the maid of the genius mage, Aisha; the single daughter of the noble Daphnel Pon family. Her powerful halberd cuts down all enemies swiftly.</v>
          </cell>
          <cell r="D170" t="str">
            <v>เธอเป็นผู้นำคนเก่าของเหล่าทหาร Orvelian ปัจจุบันเป็นแม่บ้านส่วนตัวประจำหอคอยนักเวทของ Aisha ลูกสาวคนเดียวของตระกูลอัจฉริยะ Daphnel Pon โจมตีศัตรูด้วยง้าวขนาด</v>
          </cell>
          <cell r="E170" t="str">
            <v>Trước đây cô là sĩ quan thuộc bộ lãnh đạo quân đội Orvelia, hiện nay là phụ tá chuyên trách cho Aisha - con gái rượu của gia tộc Daphnel Pon nổi tiếng là thiên tài của tháp hiền nhân.</v>
          </cell>
        </row>
        <row r="171">
          <cell r="A171" t="str">
            <v>CREATURE_NAME_45</v>
          </cell>
          <cell r="B171" t="str">
            <v>얀느</v>
          </cell>
          <cell r="C171" t="str">
            <v>Yanne</v>
          </cell>
          <cell r="D171" t="str">
            <v>Yanne</v>
          </cell>
          <cell r="E171" t="str">
            <v>Yanne</v>
          </cell>
        </row>
        <row r="172">
          <cell r="A172" t="str">
            <v>CREATURE_TITLE_45</v>
          </cell>
          <cell r="B172" t="str">
            <v>드래곤 슬레이어 얀느</v>
          </cell>
          <cell r="C172" t="str">
            <v>Dragon Slayer Yanne</v>
          </cell>
          <cell r="D172" t="str">
            <v>ผู้พิฆาตมังกร Yanne</v>
          </cell>
          <cell r="E172" t="str">
            <v>Sát thủ rồng Yanne</v>
          </cell>
        </row>
        <row r="173">
          <cell r="A173" t="str">
            <v>CREATURE_DESC_45</v>
          </cell>
          <cell r="B173" t="str">
            <v>대륙을 떠돌며 사람들을 괴롭히는 몬스터를 사냥하는 바바리안 여전사. \n미쳐버린 광룡 스베르타를 단신으로 토벌한 드래곤 슬레이어다. \n성문조차 박살낼 수 있는 위력의 대형 화살로 적진을 꿰뚫는다.</v>
          </cell>
          <cell r="C173" t="str">
            <v>A Barbarian warrior that travels the lands, hunting down monsters that trouble the people. \nThe Lone Slayer of the Mad Dragon Svelta. \nHer massive, powerful arrows are capable of piercing through even castle walls.</v>
          </cell>
          <cell r="D173" t="str">
            <v>นักรบบาบาเรี่ยนผู้เดินทางข้ามทวีปเพื่อล่าปีศาจที่คอยรังแกผู้คน\nหนึ่งเดียวที่พิฆาตมังกร Svelta บ้าคลั่งลงได้\nลูกธนูยักษ์ทรงพลังของเธอสามารถเจาะทะลุแม้กระทั่งกำแพงปราสาทได้</v>
          </cell>
          <cell r="E173" t="str">
            <v>Một chiến binh nữ Barbarian du ngoạn khắp đại lục săn tìm những tên quái vật quấy nhiễu con người. \nKẻ sát rồng đơn độc thức tỉnh Rồng Điên Svelta.\n Uy lực và sức mạnh của đại tên cô nắm giữ có thể xuyên thủng ngay cả bức tường thành vững chắc.</v>
          </cell>
        </row>
        <row r="174">
          <cell r="A174" t="str">
            <v>CREATURE_NAME_46</v>
          </cell>
          <cell r="B174" t="str">
            <v>자피르</v>
          </cell>
          <cell r="C174" t="str">
            <v>Zafir</v>
          </cell>
          <cell r="D174" t="str">
            <v>Zafir</v>
          </cell>
          <cell r="E174" t="str">
            <v>Zafir</v>
          </cell>
        </row>
        <row r="175">
          <cell r="A175" t="str">
            <v>CREATURE_TITLE_46</v>
          </cell>
          <cell r="B175" t="str">
            <v>모래폭풍의 왕자 자피르</v>
          </cell>
          <cell r="C175" t="str">
            <v>Prince of Sandstorms Zafir</v>
          </cell>
          <cell r="D175" t="str">
            <v>เจ้าชายแห่งพายุทราย Zafir</v>
          </cell>
          <cell r="E175" t="str">
            <v>Hoàng tử bão cát Zafir</v>
          </cell>
        </row>
        <row r="176">
          <cell r="A176" t="str">
            <v>CREATURE_DESC_46</v>
          </cell>
          <cell r="B176" t="str">
            <v>고대 신왕의 피가 흐르는, 왕의 후예.\n신성한 피가 흐르는 자로서, 사막을 지키기 위해 나서게 된 고고한 청년.\n그의 활이 부르는 모래바람에 삼켜진 자는, 그 존재조차 지워진다.</v>
          </cell>
          <cell r="C176" t="str">
            <v>A descendant of the ancient God King.\nA refined young man who stood up to defend the desert.\nThe sandstorm he summons with his arrow engulfs his enemies, ridding the world of their existence.</v>
          </cell>
          <cell r="D176" t="str">
            <v>ทายาทแห่งราชาเทพเจ้าโบราณ\nชายหนุ่มสุภาพเรียบร้อยที่ยืนหยัดเพื่อปกป้องทะเลทราย\nพายุทรายที่เขาเรียกด้วยลูกธนูดูดกลืนศัตรูและกำจัดการดำรงอยู่ของพวกเขาออกไปจากโลกนี้</v>
          </cell>
          <cell r="E176" t="str">
            <v>Hậu duệ của Thần vương cổ đại.\nMột chàng trai trẻ tài ba dám đứng lên gồng gánh cả sa mạc.\nTrận bão cát mà anh triệu hồi bằng mũi tên sẽ nhấn chìm kẻ địch, quét sạch chúng khỏi thế gian.</v>
          </cell>
        </row>
        <row r="177">
          <cell r="A177" t="str">
            <v>CREATURE_NAME_47</v>
          </cell>
          <cell r="B177" t="str">
            <v>유리아</v>
          </cell>
          <cell r="C177" t="str">
            <v>Yuria</v>
          </cell>
          <cell r="D177" t="str">
            <v>Yuria</v>
          </cell>
          <cell r="E177" t="str">
            <v>Yuria</v>
          </cell>
        </row>
        <row r="178">
          <cell r="A178" t="str">
            <v>CREATURE_TITLE_47</v>
          </cell>
          <cell r="B178" t="str">
            <v>신비의 재단사 유리아</v>
          </cell>
          <cell r="C178" t="str">
            <v>Mysterious Tailor Yuria</v>
          </cell>
          <cell r="D178" t="str">
            <v>ช่างตัดเย็บลึกลับ Yuria</v>
          </cell>
          <cell r="E178" t="str">
            <v>Thợ may bí ẩn Yuria</v>
          </cell>
        </row>
        <row r="179">
          <cell r="A179" t="str">
            <v>CREATURE_DESC_47</v>
          </cell>
          <cell r="B179" t="str">
            <v>대륙을 유랑하며 온갖 유명인사들의 옷을 지어준 최고의 재단사.\n사람의 운명을 느끼고 그에 따라 실과 바늘을 움직인다.\n그녀의 바늘에는 별들이 춤추며, 그녀의 실에는 빛이 살아 움직인다.</v>
          </cell>
          <cell r="C179" t="str">
            <v>Being one of the very best tailors around, she makes clothes and dresses for all celebrities across the continent.\nShe reads people's fates and deftly sews with her needle and thread.\nStars dance along with her needle and her thread leaves traces of light upon everything it touches.</v>
          </cell>
          <cell r="D179" t="str">
            <v>หนึ่งในช่างตัดเย็บที่ยอดเยี่ยมมากที่สุดในแถบนี้ นางตัดเสื้อผ้าและชุดต่างๆ ให้แก่คนดังทุกคนทั่วทวีป\nนางอ่านโชคชะตาของผู้คนและเย็บอย่างชำนาญด้วยเข็มและด้าย\nดวงดาวร่ายรำไปพร้อมกับเข็มของนาง ด้ายของนางทิ้งร่องรอยแสงสว่างไว้บนทุกอย่างที่มันสัมผัส</v>
          </cell>
          <cell r="E179" t="str">
            <v>Cô ấy là một trong những thợ may giỏi nhất vùng này, chuyên cắt may trang phục cho những người nổi tiếng khắp lục địa.\nCô ấy tiên đoán vận mệnh của mọi người và khéo léo cắt may bằng kim chỉ.\nTrên mọi thứ cô chạm vào, mũi kim điểm thành những vì sao và sợi chỉ dệt thành những đường ánh sáng huyền diệu.</v>
          </cell>
        </row>
        <row r="180">
          <cell r="A180" t="str">
            <v>CREATURE_NAME_49</v>
          </cell>
          <cell r="B180" t="str">
            <v>오펠리아</v>
          </cell>
          <cell r="C180" t="str">
            <v>Ophelia</v>
          </cell>
          <cell r="D180" t="str">
            <v>Ophelia</v>
          </cell>
          <cell r="E180" t="str">
            <v>Ophelia</v>
          </cell>
        </row>
        <row r="181">
          <cell r="A181" t="str">
            <v>CREATURE_TITLE_49</v>
          </cell>
          <cell r="B181" t="str">
            <v>운명의 길잡이 오펠리아</v>
          </cell>
          <cell r="C181" t="str">
            <v>Pathfinder of Fate Ophelia</v>
          </cell>
          <cell r="D181" t="str">
            <v>ผู้คุ้มครองทางเดินแห่งโชคชะตา Ophelia</v>
          </cell>
          <cell r="E181" t="str">
            <v>Kim chỉ nam vận mệnh Ophelia</v>
          </cell>
        </row>
        <row r="182">
          <cell r="A182" t="str">
            <v>CREATURE_DESC_49</v>
          </cell>
          <cell r="B182" t="str">
            <v>대륙을 떠도는 공연 단 스타더스트 소속의 점성술사.\n마녀 협회 소속으로 순례의 길을 걷는 대신, 꿈속에서 만난 운명적인 상대를 찾기 위해 여행을 한다. \n제 주변에 떠 있는 타로카드를 조종하여 원거리 적들을 공격한다.</v>
          </cell>
          <cell r="C182" t="str">
            <v>An astrologist of Stardust, a troupe that wanders through the continent.\nInstead of going on a pilgrimage as a member of the witch's association, searches for the destined soulmate she once encountered in her dreams.\nControls the tarot cards floating around her to attack enemies in distance.</v>
          </cell>
          <cell r="D182" t="str">
            <v>โหราจารย์แห่งกลุ่มการแสดงสตาร์ดัสท์ที่โด่งดังทั่วทุกทวีป\nแทนที่จะเดินทางเป็นส่วนหนึ่งของสมาคมแม่มด เธอออกเดินทางไปหาผู้ร่วมโชคชะตาที่พบเจอในฝัน\nเธอโจมตีศัตรูที่อยู่ไกลด้วยใช้ไพ่ทาโร่ที่ลอยอยู่รอบตัวเอง</v>
          </cell>
          <cell r="E182" t="str">
            <v>Nhà chiêm tinh thuộc Stardust với những buổi công diễn phiêu du khắp đại lục.\n Thay vì rảo bộ trên đường hành hương về địa phận Hội Ma Nữ, cô lên đường với mục đích tìm kiếm lại mối định mệnh đã từng gặp trong giấc mơ.\nCô điều khiển những thẻ bài Tarrot xung quanh và tấn công đối thủ ở cự li xa.</v>
          </cell>
        </row>
        <row r="183">
          <cell r="A183" t="str">
            <v>CREATURE_NAME_50</v>
          </cell>
          <cell r="B183" t="str">
            <v>레퀴나</v>
          </cell>
          <cell r="C183" t="str">
            <v>Requina</v>
          </cell>
          <cell r="D183" t="str">
            <v>Requina</v>
          </cell>
          <cell r="E183" t="str">
            <v>Requina</v>
          </cell>
        </row>
        <row r="184">
          <cell r="A184" t="str">
            <v>CREATURE_TITLE_50</v>
          </cell>
          <cell r="B184" t="str">
            <v>독의 만물상인 레퀴나</v>
          </cell>
          <cell r="C184" t="str">
            <v>Merchant of Poison Requina</v>
          </cell>
          <cell r="D184" t="str">
            <v>แม่ค้ายาพิษ Requina</v>
          </cell>
          <cell r="E184" t="str">
            <v>Thương lái độc dược Requina</v>
          </cell>
        </row>
        <row r="185">
          <cell r="A185" t="str">
            <v>CREATURE_DESC_50</v>
          </cell>
          <cell r="B185" t="str">
            <v>대륙을 떠돌며 자신의 독을 필요로 하는 사람들에게 파는 장사꾼.\n그녀는 바람총을 이용한 각종 독들의 힘으로 적을 무력화시킨다.</v>
          </cell>
          <cell r="C185" t="str">
            <v>A merchant who wanders the continent, selling poison to those in need.\nUtilizes a blowpipe to poison and disable her enemies.</v>
          </cell>
          <cell r="D185" t="str">
            <v>แม่ค้าที่ขายพิษยาสำหรับลูกค้าที่ต้องการพิษของตัวเองทั่วโลก\nเธอทำให้ศัตรูหมดพลังด้วยใช้ปืนลมที่มีพิษหลากหลายชนิด</v>
          </cell>
          <cell r="E185" t="str">
            <v>Nữ thương gia du ngoạn khắp đại lục bán độc dược thiết yếu của bản thân. \nCô vô hiệu hóa sức mạnh của đối thủ bằng sức mạnh của các loại độc dược tẩm lên cây tiêu gió.</v>
          </cell>
        </row>
        <row r="186">
          <cell r="A186" t="str">
            <v>CREATURE_NAME_51</v>
          </cell>
          <cell r="B186" t="str">
            <v>아셀리카</v>
          </cell>
          <cell r="C186" t="str">
            <v>Aselica</v>
          </cell>
          <cell r="D186" t="str">
            <v>Aselica</v>
          </cell>
          <cell r="E186" t="str">
            <v>Aselica</v>
          </cell>
        </row>
        <row r="187">
          <cell r="A187" t="str">
            <v>CREATURE_TITLE_51</v>
          </cell>
          <cell r="B187" t="str">
            <v>태양의 수호자 아셀리카</v>
          </cell>
          <cell r="C187" t="str">
            <v>Guardian of the Sun Aselica</v>
          </cell>
          <cell r="D187" t="str">
            <v>ผู้คุ้มครองแห่งดวงอาทิตย์ Aselica</v>
          </cell>
          <cell r="E187" t="str">
            <v>Hộ vệ mặt trời Aselica</v>
          </cell>
        </row>
        <row r="188">
          <cell r="A188" t="str">
            <v>CREATURE_DESC_51</v>
          </cell>
          <cell r="B188" t="str">
            <v>정의로운 하늘의 기사로서, 악을 처단하는 검이자 약자를 지키는 방패.\n물질세계를 망치는 마족들을 격퇴하기 위해 지상에 강림하였다.\n그녀의 아름다운 검과 방패는 빛을 발해 동료들을 보호하며, 적을 물리친다.</v>
          </cell>
          <cell r="C188" t="str">
            <v>As a knight of the righteous heavens, she punishes evil with her sword and protects the weak with her shield.\nShe has descended in order to defeat the Demons who are ruining the earthly realm.\nHer beautiful sword and shield are wielded to smite enemies and protect her comrades with their light.</v>
          </cell>
          <cell r="D188" t="str">
            <v>ในฐานะอัศวินแห่งสรวงสวรรค์อันชอบธรรม นางลงทัณฑ์เหล่าอธรรมด้วยดาบและปกป้องผู้ที่อ่อนแอด้วยโล่\nนางลงมาเพื่อปราบปีศาจที่กำลังทำลายล้างอาณาจักรโลก\nดาบและโล่อันงดงามของนางถูกกวัดแกว่งเพื่อฟาดฟันศัตรูและปกป้องเพื่อนพ้องด้วยแสงสว่าง</v>
          </cell>
          <cell r="E188" t="str">
            <v>Là một hiệp sĩ của thiên đường công lý, cô dùng kiếm trừng phạt quỷ dữ và bảo vệ những người yếu thế bằng khiên chắn của mình.\nSứ mệnh của cô là phải đánh bại lũ Quỷ dữ đang tàn phá trái đất.\nCô dùng thanh kiếm và tấm khiên chắn đẹp đẽ để trừng phạt quân thù và bảo vệ đồng đội nhờ ánh sáng của chúng.</v>
          </cell>
        </row>
        <row r="189">
          <cell r="A189" t="str">
            <v>CREATURE_NAME_52</v>
          </cell>
          <cell r="B189" t="str">
            <v>크로우</v>
          </cell>
          <cell r="C189" t="str">
            <v>Crow</v>
          </cell>
          <cell r="D189" t="str">
            <v>Crow</v>
          </cell>
          <cell r="E189" t="str">
            <v>Crow</v>
          </cell>
        </row>
        <row r="190">
          <cell r="A190" t="str">
            <v>CREATURE_TITLE_52</v>
          </cell>
          <cell r="B190" t="str">
            <v>징벌의 탄환 크로우</v>
          </cell>
          <cell r="C190" t="str">
            <v>The Punishing Bullet Crow</v>
          </cell>
          <cell r="D190" t="str">
            <v>กระสุนลงทัณฑ์ Crow</v>
          </cell>
          <cell r="E190" t="str">
            <v>Đạn trừng phạt Crow</v>
          </cell>
        </row>
        <row r="191">
          <cell r="A191" t="str">
            <v>CREATURE_DESC_52</v>
          </cell>
          <cell r="B191" t="str">
            <v>전 제국의 해군 장교였으나 지금은 현상금 사냥꾼 또는 해결사 일을 하고있다. \n사람을 잘 믿지 않고 냉소적으로 대한다. 그의 총은 용도에 따라 세 종류로 분류되어있다.</v>
          </cell>
          <cell r="C191" t="str">
            <v>He was a former naval officer, but is now a bounty hunter and a troubleshooter.\nHe is cynical and doesn't trust people easily. His guns are categorized into three types.</v>
          </cell>
          <cell r="D191" t="str">
            <v>เขาเคยเป็นอดีตทหารนาวี แต่ตอนนี้เป็นนักล่าค่าหัวและนักแก้ปัญหา\nเขาขี้ระแวงและไม่ไว้ใจคนง่ายๆ ปืนของเขาแบ่งออกเป็นสามประเภท</v>
          </cell>
          <cell r="E191" t="str">
            <v>Anh từng làm sỹ quan hải quân, nhưng hiện đang là thợ săn tiền thưởng kiêm người hòa giải.\nAnh là kẻ bất cần đạo lý và khó lòng tin tưởng mọi người. Súng ống của gã được chia làm ba loại.</v>
          </cell>
        </row>
        <row r="192">
          <cell r="A192" t="str">
            <v>CREATURE_NAME_53</v>
          </cell>
          <cell r="B192" t="str">
            <v>샤밀라</v>
          </cell>
          <cell r="C192" t="str">
            <v>Shamilla</v>
          </cell>
          <cell r="D192" t="str">
            <v>Shamilla</v>
          </cell>
          <cell r="E192" t="str">
            <v>Shamilla</v>
          </cell>
        </row>
        <row r="193">
          <cell r="A193" t="str">
            <v>CREATURE_TITLE_53</v>
          </cell>
          <cell r="B193" t="str">
            <v>저주의 그릇 샤밀라</v>
          </cell>
          <cell r="C193" t="str">
            <v>The Vessel of Curses Shamilla</v>
          </cell>
          <cell r="D193" t="str">
            <v>ภาชนะแห่งคำสาป Shamilla</v>
          </cell>
          <cell r="E193" t="str">
            <v>Thánh thể lời nguyền Shamilla</v>
          </cell>
        </row>
        <row r="194">
          <cell r="A194" t="str">
            <v>CREATURE_DESC_53</v>
          </cell>
          <cell r="B194" t="str">
            <v>삼천만 종류의 저주를 몸에 담은 고위마족.\n고통과 고뇌 끝에도 굴복하지 않는 강렬한 의지의 인간에 한해서 흥미를 가진다.\n타락의 활과 화살로 적을 쏴서, 온갖 저주를 걸어 괴롭힌다.</v>
          </cell>
          <cell r="C194" t="str">
            <v>A high-ranking Demon that carries 30 million types of curses inside her.\nIntrigued by the will of humans who don't submit to pain and anguish.\nUses the Bow and Arrows of Corruption to torment enemies with many different curses.</v>
          </cell>
          <cell r="D194" t="str">
            <v>ปีศาจระดับสูงที่กักเก็บคำสาป 30 ล้านชนิดไว้ภายในตัวเธอ\nแปลกใจกับความมุ่งมั่นของมนุษย์ผู้ที่ไม่ยอมจำนนต่อความเจ็บปวดและความทุกข์ทรมาน\nใช้ธนูและลูกธนูแห่งความวิบัติเพื่อทรมานศัตรูด้วยคำสาปต่างๆ มากมาย</v>
          </cell>
          <cell r="E194" t="str">
            <v>Một Ác quỷ bậc cao mang trong mình 30 triệu lời nguyền.\nBị cuốn hút bởi ý chí của những người không cúi đầu trước sự đau đớn và tuyệt vọng.\nSử dụng Cung và Mũi tên sa ngã để hành hạ kẻ địch bằng vô số lời nguyền.</v>
          </cell>
        </row>
        <row r="195">
          <cell r="A195" t="str">
            <v>CREATURE_NAME_54</v>
          </cell>
          <cell r="B195" t="str">
            <v>라브릴</v>
          </cell>
          <cell r="C195" t="str">
            <v>Lavril</v>
          </cell>
          <cell r="D195" t="str">
            <v>Lavril</v>
          </cell>
          <cell r="E195" t="str">
            <v>Lavril</v>
          </cell>
        </row>
        <row r="196">
          <cell r="A196" t="str">
            <v>CREATURE_TITLE_54</v>
          </cell>
          <cell r="B196" t="str">
            <v>사랑스러운 악령 라브릴</v>
          </cell>
          <cell r="C196" t="str">
            <v>Lovely Evil Spirit Lavril</v>
          </cell>
          <cell r="D196" t="str">
            <v>วิญญาณร้ายที่น่ารักLavril</v>
          </cell>
          <cell r="E196" t="str">
            <v>Ác linh đáng yêu Lavril</v>
          </cell>
        </row>
        <row r="197">
          <cell r="A197" t="str">
            <v>CREATURE_DESC_54</v>
          </cell>
          <cell r="B197" t="str">
            <v>죄없이 죽임당한 수많은 지적 생명체의 영혼이 구속되어 만들어진 유령.\n억울함과 원통함의 집합체임에도 불구하고, 그 순수함만은 잃지 않았다.\n유령으로서의 힘을 이용하여 적들의 생기를 천천히 뺏어간다.</v>
          </cell>
          <cell r="C197" t="str">
            <v>A ghost born from an amalgamation of countless lives that perished unjustly.\nDespite its origin, Lavril is surprisingly naive and innocent.\nShe siphons the life energy from her enemies using her spectral powers.</v>
          </cell>
          <cell r="D197" t="str">
            <v>ผีที่เกิดจากการรวมตัวของชีวิตนับไม่ถ้วนที่เสียชีวิตไปอย่างไม่ยุติธรรม\nถึงแม้จะเกิดมาแบบนี้ แต่ Lavril ก็ทั้งซื่อและไร้เดียงสาอย่างน่าประหลาดใจ\nนางดูดพลังงานชีวิตจากศัตรูโดยใช้พลังวิญญาณ</v>
          </cell>
          <cell r="E197" t="str">
            <v>Một hồn ma sinh ra từ sự kết hợp của vô số sinh mạng chết oan uổng.\nDù có nguồn gốc như vậy, nhưng Lavril lại ngây thơ và vô tội đến lạ.\nCô ấy hút sinh lực từ kẻ địch bằng sức mạnh ma quái của mình.</v>
          </cell>
        </row>
        <row r="198">
          <cell r="A198" t="str">
            <v>CREATURE_NAME_55</v>
          </cell>
          <cell r="B198" t="str">
            <v>세리아</v>
          </cell>
          <cell r="C198" t="str">
            <v>Seria</v>
          </cell>
          <cell r="D198" t="str">
            <v>Seria</v>
          </cell>
          <cell r="E198" t="str">
            <v>Seria</v>
          </cell>
        </row>
        <row r="199">
          <cell r="A199" t="str">
            <v>CREATURE_TITLE_55</v>
          </cell>
          <cell r="B199" t="str">
            <v>심연의 그림자 세리아</v>
          </cell>
          <cell r="C199" t="str">
            <v>Shadow of the Abyss Seria</v>
          </cell>
          <cell r="D199" t="str">
            <v>เงามืดแห่งขุมนรก Seria</v>
          </cell>
          <cell r="E199" t="str">
            <v>Bóng tối của Vực thẳm Seria</v>
          </cell>
        </row>
        <row r="200">
          <cell r="A200" t="str">
            <v>CREATURE_DESC_55</v>
          </cell>
          <cell r="B200" t="str">
            <v>인간이 아닌 초 자연적인 존재들을 사냥하는 가문, '쉐도우힐트'의 101번째 계승자.\n뱀파이어로 변해버린 동생에게 죽임 당한 동료들의 복수, 동시에 누구보다 사랑하는 그녀를 뱀파이어 헌터로써 처단하기 위해, 그녀는 동생을 추적해 오르벨리아까지 오게되었다.</v>
          </cell>
          <cell r="C200" t="str">
            <v>Seria is the 101st heir\nof the ShadowHilts, a family of hunters that slays non-human, supernatural beings.\nShe came all the way to Orvelia as a vampire hunter, seeking vengeance against her sister who turned into a vampire and slaughtered her comrades. Seria is also trying to save her little sister by putting her out of her misery.</v>
          </cell>
          <cell r="D200" t="str">
            <v>Seria เป็นทายาทคนที่ 101 ของ ShadowHilt ครอบครัวแห่งนักล่าที่สังหารสิ่งมีชีวิตเหนือธรรมชาติที่ไม่ใช่มนุษย์\nนางเดินทางมาที่ Orvelia ในฐานะนักล่าแวมไพร์ แสวงหาการแก้แค้นกับน้องสาวของนางที่กลายเป็นแวมไพร์และสังหารสหายของนาง Seria ยังพยายามที่จะช่วยน้องสาวของนางด้วยการส่งนางไปสู่สุคติ</v>
          </cell>
          <cell r="E200" t="str">
            <v>Seria là người thừa kế thứ 101. của ShadowHilt, gia tộc thợ săn chuyên săn lùng các giống loài siêu nhiên, không phải người.\nCô lặn lội đường xa tới Orvelia với tư cách thợ săn ma cà rồng, mong muốn báo thù đứa em gái đã biến thành ma cà rồng và tàn sát đồng đội của cô. Seria cho rằng chỉ cái chết mới có thể giải thoát đứa em bé bỏng của mình khỏi sự thống khổ.</v>
          </cell>
        </row>
        <row r="201">
          <cell r="A201" t="str">
            <v>CREATURE_NAME_56</v>
          </cell>
          <cell r="B201" t="str">
            <v>에르제</v>
          </cell>
          <cell r="C201" t="str">
            <v>Erze</v>
          </cell>
          <cell r="D201" t="str">
            <v>Erze</v>
          </cell>
          <cell r="E201" t="str">
            <v>Erze</v>
          </cell>
        </row>
        <row r="202">
          <cell r="A202" t="str">
            <v>CREATURE_TITLE_56</v>
          </cell>
          <cell r="B202" t="str">
            <v>끝없는 갈증 에르제</v>
          </cell>
          <cell r="C202" t="str">
            <v>Endless Thirst Erze</v>
          </cell>
          <cell r="D202" t="str">
            <v>Erze ความกระหายไร้ที่สิ้นสุด</v>
          </cell>
          <cell r="E202" t="str">
            <v>Cơn khát vô tận Erze</v>
          </cell>
        </row>
        <row r="203">
          <cell r="A203" t="str">
            <v>CREATURE_DESC_56</v>
          </cell>
          <cell r="B203" t="str">
            <v>세리아와 자매인 그 역시 뱀파이어 헌터 이었으나.\n힘에 취한 그녀는 결국 같은 지부의 동료들을 전부 죽이고 뱀파이어가 되는 길을 선택했다.\n자신을 물어 뱀파이어로 만든 고위 뱀파이어조차 죽여 힘을 흡수한 그녀는, 유일한 생존자이자 자신의 언니인 세리아를 따돌리고 오르벨리아로 거처를 옮겼다.</v>
          </cell>
          <cell r="C203" t="str">
            <v>She was a vampire hunter, just as her sister Seria was.\nHowever, corrupted by her own power, she slaughtered her comrades and chose to become a vampire herself.\nAfter killing and absorbing the powers of the high vampire who turned her, she slipped away from Seria, her older sister and the only survivor, and moved to Orvelia.</v>
          </cell>
          <cell r="D203" t="str">
            <v>นางเคยเป็นนักล่าแวมไพร์เหมือนกับพี่สาวของนาง Seria\nแต่เนื่องจากนางถูกพลังของนางเองกลืนกิน ทำให้นางสังหารสหายของนางและเลือกที่จะกลายเป็นแวมไพร์ซะเอง\nหลังจากที่สังหารและดูดพลังของแวมไพร์ขั้นสูงที่เป็นคนทำนางเปลี่ยน นางหนีจาก Seria พี่สาวของนางซึ่งเป็นผู้รอดชีวิตเพียงคนเดียว และมุ่งหน้าไปที่เมือง Orvelia</v>
          </cell>
          <cell r="E203" t="str">
            <v>Cũng giống như người chị Seria, Erze từng là một thợ săn ma cà rồng.\nTuy nhiên, vì bị chính sức mạnh của mình tha hóa, cô tàn sát đồng đội và lựa chọn hóa thân thành ma cà rồng.\nSau khi giết chóc và hấp thụ sức mạnh của ma cà rồng tối cao đã biến đổi cô, cô rời xa Seria, người chị và cũng là người duy nhất còn sống sót, để đi tới Orvelia.</v>
          </cell>
        </row>
        <row r="204">
          <cell r="A204" t="str">
            <v>CREATURE_NAME_57</v>
          </cell>
          <cell r="B204" t="str">
            <v>릴리아</v>
          </cell>
          <cell r="C204" t="str">
            <v>Lilia</v>
          </cell>
          <cell r="D204" t="str">
            <v>Lilia</v>
          </cell>
          <cell r="E204" t="str">
            <v>Lilia</v>
          </cell>
        </row>
        <row r="205">
          <cell r="A205" t="str">
            <v>CREATURE_TITLE_57</v>
          </cell>
          <cell r="B205" t="str">
            <v>바다와 폭풍의 딸 릴리아</v>
          </cell>
          <cell r="C205" t="str">
            <v>The Daughter of Storm and Sea Lilia</v>
          </cell>
          <cell r="D205" t="str">
            <v>ธิดาแห่งพายุและท้องทะเล Lilia</v>
          </cell>
          <cell r="E205" t="str">
            <v>Con gái bão tố và đại dương Lilia</v>
          </cell>
        </row>
        <row r="206">
          <cell r="A206" t="str">
            <v>CREATURE_DESC_57</v>
          </cell>
          <cell r="B206" t="str">
            <v>갓 해츨링을 벗어난 블루 드래곤의 소녀이자 물의 무녀 라이아스의 여동생. \n아직 미숙한 어린 드래곤이지만, 그 힘을 무시하면 크게 다칠 가능성이 있다. \n끝없는 물의 힘으로 상대를 짓누른다.</v>
          </cell>
          <cell r="C206" t="str">
            <v>A Blue Dragon girl who has just passed her Hatchling period and a sister of Laias, the Priestess of Water. \nAlthough she is still inexperienced and young, those who look down on her tend to pay dearly. \nShe uses the relentless energy of water to decimate her enemies.</v>
          </cell>
          <cell r="D206" t="str">
            <v>เด็กหญิงมังกรฟ้าผู้เพิ่งพ้นวัยลูกมังกรและเป็นน้องสาวของ Laias นักบวชหญิงแห่งน้ำ \nแม้ว่าเธอจะยังคงเยาว์วัยและไร้ประสบการณ์ แต่คนที่ดูถูกเธอมักจะต้องชดใช้อย่างสาสม \nเธอใช้พลังงานแห่งน้ำที่บ้าคลั่งในการทำลายศัตรูของเธอจนยับเยิน</v>
          </cell>
          <cell r="E206" t="str">
            <v>Một cô nàng Rồng xanh vừa bước qua thời kỳ mới nở, là em gái của Nữ linh mục của nước Laias. \nMặc dù vẫn còn trẻ và chưa trải đời, nhưng cô sẽ khiến những kẻ dám coi thường mình phải trả giá đắt. \nCô tận dụng nguồn năng lượng nước bất tận để tàn sát quân địch.</v>
          </cell>
        </row>
        <row r="207">
          <cell r="A207" t="str">
            <v>CREATURE_NAME_58</v>
          </cell>
          <cell r="B207" t="str">
            <v>라우디아</v>
          </cell>
          <cell r="C207" t="str">
            <v>Laudia</v>
          </cell>
          <cell r="D207" t="str">
            <v>Laudia</v>
          </cell>
          <cell r="E207" t="str">
            <v>Laudia</v>
          </cell>
        </row>
        <row r="208">
          <cell r="A208" t="str">
            <v>CREATURE_TITLE_58</v>
          </cell>
          <cell r="B208" t="str">
            <v>오아시스의 무희 라우디아</v>
          </cell>
          <cell r="C208" t="str">
            <v>Dancer of the Oasis Laudia</v>
          </cell>
          <cell r="D208" t="str">
            <v>นักเต้นแห่งโอเอซิส Laudia</v>
          </cell>
          <cell r="E208" t="str">
            <v>Vũ công ốc đảo Laudia</v>
          </cell>
        </row>
        <row r="209">
          <cell r="A209" t="str">
            <v>CREATURE_DESC_58</v>
          </cell>
          <cell r="B209" t="str">
            <v>아에기나 사막의 유랑민족 출신 무희.\n그녀의 춤은 상대의 마음을 녹이며,\n그녀의 날카로운 칼날들이 적을 스쳐 지나가며 조용히 목숨을 빼앗는다.</v>
          </cell>
          <cell r="C209" t="str">
            <v>A dancer from a nomadic tribe in Aegina Desert.\nHer dance melts people's hearts,\nand her sharp blades silently take the lives of her enemies.</v>
          </cell>
          <cell r="D209" t="str">
            <v>นักเต้นจากเผ่าพเนจรในทะเลทราย Aegina\nท่าเต้นของเธอทำให้หัวใจของผู้คนละลาย\nและดาบที่เฉียบคมของเธอพรากชีวิตของศัตรูอย่างเงียบเชียบ</v>
          </cell>
          <cell r="E209" t="str">
            <v>Một vũ công đến từ bộ tộc du cư trên Sa mạc Aegina.\nVũ điệu của cô làm tan chảy trái tim người xem,\ncòn lưỡi kiếm sắc lẹm âm thầm lấy mạng kẻ địch.</v>
          </cell>
        </row>
        <row r="210">
          <cell r="A210" t="str">
            <v>CREATURE_NAME_59</v>
          </cell>
          <cell r="B210" t="str">
            <v>루시아스</v>
          </cell>
          <cell r="C210" t="str">
            <v>Lucias</v>
          </cell>
          <cell r="D210" t="str">
            <v>Lucias</v>
          </cell>
          <cell r="E210" t="str">
            <v>Lucias</v>
          </cell>
        </row>
        <row r="211">
          <cell r="A211" t="str">
            <v>CREATURE_TITLE_59</v>
          </cell>
          <cell r="B211" t="str">
            <v>축복의 성자 루시아스</v>
          </cell>
          <cell r="C211" t="str">
            <v>Saint of Blessings Lucias</v>
          </cell>
          <cell r="D211" t="str">
            <v>นักบุญแห่งพร Lucias</v>
          </cell>
          <cell r="E211" t="str">
            <v>Thánh thần ban phúc Lucias</v>
          </cell>
        </row>
        <row r="212">
          <cell r="A212" t="str">
            <v>CREATURE_DESC_59</v>
          </cell>
          <cell r="B212" t="str">
            <v>루아교의 대사제이자 프레이의 사형.\n루아의 축복을 강림시킬 수 있는 굳건한 신앙심을 가졌다.\n그의 축복을 받은 물품은 빛의 힘을 품어 악마에게 유효한 무기가 된다.</v>
          </cell>
          <cell r="C212" t="str">
            <v>The High Priest of Lua and Frey's senior.\nLucias's faith is strong enough to call forth Lua's blessing.\nItems blessed by him bear the power of Light and becomes effective weapons against demons.</v>
          </cell>
          <cell r="D212" t="str">
            <v>นักบวชชั้นสูงของ Lua และหัวหน้าของ Frey\nความศรัทธาของ Lucias แข็งแกร่งพอที่จะร่ายพรแห่ง Lua ได้\nไอเทมที่เขาเสกจะมีพลังแห่งแสงและกลายเป็นอาวุธที่ทรงประสิทธิภาพต่อเหล่าปีศาจ</v>
          </cell>
          <cell r="E212" t="str">
            <v>Linh mục tối cao của Lua và là thượng cấp của Frey.\nTín điều của Lucias đủ mạnh để triệu hoán phước lành của Lua.\nNhững vật phẩm được ngài ban phúc sẽ ẩn chứa sức mạnh Ánh sáng và biến thành vũ khí diệt quỷ hữu hiệu.</v>
          </cell>
        </row>
        <row r="213">
          <cell r="A213" t="str">
            <v>CREATURE_NAME_60</v>
          </cell>
          <cell r="B213" t="str">
            <v>크리샤</v>
          </cell>
          <cell r="C213" t="str">
            <v>Chrisha</v>
          </cell>
          <cell r="D213" t="str">
            <v>Chrisha</v>
          </cell>
          <cell r="E213" t="str">
            <v>Chrisha</v>
          </cell>
        </row>
        <row r="214">
          <cell r="A214" t="str">
            <v>CREATURE_TITLE_60</v>
          </cell>
          <cell r="B214" t="str">
            <v>철혈의 감찰관 크리샤</v>
          </cell>
          <cell r="C214" t="str">
            <v>Inquisitor of Blood and Iron Chrisha</v>
          </cell>
          <cell r="D214" t="str">
            <v>ผู้สอบสวนแห่งเลือดและเหล็ก Chrisha</v>
          </cell>
          <cell r="E214" t="str">
            <v>Thiết huyết phán quan Chrisha</v>
          </cell>
        </row>
        <row r="215">
          <cell r="A215" t="str">
            <v>CREATURE_DESC_60</v>
          </cell>
          <cell r="B215" t="str">
            <v>제국의 최첨단 마도공학 무기를 사용하는 마법기사단, 벨키아 기사단의 단장.\n그녀의 지휘하에 있는 부대는 불패를 자랑하며, 섬멸전에 특화되어있다.\n다양한 속성의 빛으로 적을 유린하는 강력한 기사.</v>
          </cell>
          <cell r="C215" t="str">
            <v>Commander of Velchia, the Magic Knights of the Empire equipped with cutting-edge technomagic weapons.\nThe knights, who are all annihilation warfare specialists, have not suffered a single defeat under her command. \nChrisha is a strong knight who overpowers enemies with the power of lights with various attributes.</v>
          </cell>
          <cell r="D215" t="str">
            <v>ผู้บัญชาการแห่ง Velchia อัศวินเวทมนตร์แห่งจักรวรรดิที่ใช้อาวุธเป็นสิ่งประดิษฐ์เวทย์ล้ำสมัย\nกลุ่มอัศวิน ซึ่งเป็นผู้เชี่ยวชาญด้านการทำลายล้างทุกคน ไม่เคยพ่ายแพ้แม้แต่ครั้งเดียวภายใต้คำสั่งของนาง \nChrisha เป็นอัศวินที่แข็งแกร่งซึ่งเอาชนะศัตรูด้วยพลังแห่งแสงที่มีคุณสมบัติหลากหลาย</v>
          </cell>
          <cell r="E215" t="str">
            <v>Thống lĩnh của Velchia, đội ngũ Hiệp sĩ phép thuật của Đế quốc được trang bị những vũ khí pháp nghệ tối tân.\nCác hiệp sĩ, toàn những kẻ vào sống ra chết trên chiến trường, chưa từng thất bại lần nào dưới sự chỉ huy của cô. \nChrisha là một hiệp sĩ mạnh mẽ, áp đảo kẻ địch bằng sức mạnh ánh sáng với nhiều thuộc tính.</v>
          </cell>
        </row>
        <row r="216">
          <cell r="A216" t="str">
            <v>CREATURE_NAME_61</v>
          </cell>
          <cell r="B216" t="str">
            <v>네락시스</v>
          </cell>
          <cell r="C216" t="str">
            <v>Neraxis</v>
          </cell>
          <cell r="D216" t="str">
            <v>Neraxis</v>
          </cell>
          <cell r="E216" t="str">
            <v>Neraxis</v>
          </cell>
        </row>
        <row r="217">
          <cell r="A217" t="str">
            <v>CREATURE_TITLE_61</v>
          </cell>
          <cell r="B217" t="str">
            <v>칠흑의 오만 네락시스</v>
          </cell>
          <cell r="C217" t="str">
            <v>Obsidian Arrogance Neraxis</v>
          </cell>
          <cell r="D217" t="str">
            <v>Neraxis ออบซิเดียนผู้เย่อหยิ่ง</v>
          </cell>
          <cell r="E217" t="str">
            <v>Sự kiêu ngạo của Obsidian Neraxis</v>
          </cell>
        </row>
        <row r="218">
          <cell r="A218" t="str">
            <v>CREATURE_DESC_61</v>
          </cell>
          <cell r="B218" t="str">
            <v>어둠의 번개를 다루는 블랙드래곤의 후예.\n마족, 특히 악룡에 대한 악감정 때문에, 그들을 쓸어버리기 위해 활동한다.\n어둠의 번개를 담은 파일벙커로 적의 방어를 꿰뚫는다.</v>
          </cell>
          <cell r="C218" t="str">
            <v>The descendant of a black dragon that controlled dark lightning.\nHe fights to rid the world of the demons, especially the Draconics.\nThe energy of dark lightning imbued in his Pile Bunker penetrates the enemy's defense.</v>
          </cell>
          <cell r="D218" t="str">
            <v>ทายาทแห่งมังกรดำที่ควบคุมสายฟ้าทมิฬ\nเขาต่อสู้เพื่อกำจัดปีศาจบนโลกนี้ โดยเฉพาะพวกดราโกนิค\nพลังแห่งสายฟ้าทมิฬที่ผสานอยู่ในไพล์บังเกอร์ของเขาสามารถทะลุทะลวงเกราะของศัตรูได้อย่างง่ายดาย</v>
          </cell>
          <cell r="E218" t="str">
            <v>Hậu duệ của rồng đen kiểm soát tia chớp bóng tối.\nAnh chiến đấu để giải thoát thế giới khỏi ác quỷ, đặc biệt là Quỷ rồng.\nNăng lượng của tia chớp bóng đêm được yểm trong khẩu Súng đại đinh xuyên thủng lớp phòng thủ của kẻ địch.</v>
          </cell>
        </row>
        <row r="219">
          <cell r="A219" t="str">
            <v>CREATURE_NAME_62</v>
          </cell>
          <cell r="B219" t="str">
            <v>스칼렛</v>
          </cell>
          <cell r="C219" t="str">
            <v>Scarlet</v>
          </cell>
          <cell r="D219" t="str">
            <v>Scarlet</v>
          </cell>
          <cell r="E219" t="str">
            <v>Scarlet</v>
          </cell>
        </row>
        <row r="220">
          <cell r="A220" t="str">
            <v>CREATURE_TITLE_62</v>
          </cell>
          <cell r="B220" t="str">
            <v>백은의 신뢰 스칼렛</v>
          </cell>
          <cell r="C220" t="str">
            <v>Faith of Silver Scarlet</v>
          </cell>
          <cell r="D220" t="str">
            <v>ศรัทธาสีเงิน Scarlet</v>
          </cell>
          <cell r="E220" t="str">
            <v>Niềm tin bách ân Scarlet</v>
          </cell>
        </row>
        <row r="221">
          <cell r="A221" t="str">
            <v>CREATURE_DESC_62</v>
          </cell>
          <cell r="B221" t="str">
            <v>백성을 사랑하는 오르벨리아의 공주.\n그녀는 약한 자를 보호하고 정의를 위해 검을 들 줄 아는 진정한 기사이다.\n상대의 마력을 무력화하는 대검을 이용하여 적을 일도 양단한다.</v>
          </cell>
          <cell r="C221" t="str">
            <v>A princess of Orvelia that truly loves her people.\nShe wields her sword to protect the weak and support justice, as a true knight.\nUsing a magical greatsword that disrupts mana, she cuts through her enemies.</v>
          </cell>
          <cell r="D221" t="str">
            <v>เจ้าหญิงแห่ง Ovrel ที่รักประชาชนของเธออย่างจริงใจ\nเธอเป็นอัศวินที่ปฏิญาณตนต่อดาบว่าจะปกป้องและช่วยเหลือผู้ที่อ่อนแอเพื่อความยุติธรรม\nเธอใช้ดาบขนาดใหญ่ที่ทำให้เวทย์มนต์ของฝ่ายตรงข้ามหยุดชะงักลงในการหั่นศัตรูของเธอ</v>
          </cell>
          <cell r="E221" t="str">
            <v>Nàng công chúa được bách tính tin yêu của Orvelia.\nCô là một hiệp sĩ chính nghĩa biết cầm gươm đao vì công lý và bảo vệ kẻ yếu. \n Cô dùng thanh đại đao làm vô hiệu hóa phép thuật và xẻ làm đôi kẻ địch.</v>
          </cell>
        </row>
        <row r="222">
          <cell r="A222" t="str">
            <v>CREATURE_NAME_63</v>
          </cell>
          <cell r="B222" t="str">
            <v>소니아</v>
          </cell>
          <cell r="C222" t="str">
            <v>Sonia</v>
          </cell>
          <cell r="D222" t="str">
            <v>Sonia</v>
          </cell>
          <cell r="E222" t="str">
            <v>Sonia</v>
          </cell>
        </row>
        <row r="223">
          <cell r="A223" t="str">
            <v>CREATURE_TITLE_63</v>
          </cell>
          <cell r="B223" t="str">
            <v>푸른빛의 폭풍 소니아</v>
          </cell>
          <cell r="C223" t="str">
            <v>The Blue Hurricane Sonia</v>
          </cell>
          <cell r="D223" t="str">
            <v>พายุแห่งแสงสีน้ำเงิน Sonia</v>
          </cell>
          <cell r="E223" t="str">
            <v>Vũ bão ánh sáng xanh Sonia</v>
          </cell>
        </row>
        <row r="224">
          <cell r="A224" t="str">
            <v>CREATURE_DESC_63</v>
          </cell>
          <cell r="B224" t="str">
            <v>현자의 탑에 속하지 않았으나, 그 출중한 마법실력으로 인정받은 천재.\n'파랑'의 칭호를 받은 그녀의 실체는, 인간을 본 따 만들어진 호문쿨루스.\n그녀의 수정구에서 발현되는 전격은 재조차 남기지 않는다.</v>
          </cell>
          <cell r="C224" t="str">
            <v>A genius who was acknowledged by the Tower of Sages, while not being part of it.\nShe was given the title of 'Blue', but her true identity is that of a homunculus.\nHer orbs of lightning do not even leave ash in their wake.</v>
          </cell>
          <cell r="D224" t="str">
            <v>อัจฉริยะที่ได้รับการยอมรับในวิชาเวทย์แม้ไม่ได้จบจากหอคอยนักปราชญ์\nเธอที่ได้รับฉายา 'น้ำเงิน' นั้นแท้จริงแล้วเป็นโฮมุนคิวลัส\nสายฟ้าจากคริสตัลของเธอทำให้ทุกอย่างสลายแบบไม่ทิ้งแม้แต่เถ้าถ่าน</v>
          </cell>
          <cell r="E224" t="str">
            <v>Tuy không thuộc nhóm hiền nhân, nhưng là một nhân tài được công nhận với thực lực pháp thuật xuất chúng của mình. \nBản chất của cô gái nhận được gọi tên 'màu xanh' này, thực ra là một homunculus được tạo ra từ việc sao bản gốc con người. \nĐòn tấn công như sốc điện phát ra từ quả cầu thủy tinh của cô ấy không để lại gì dù là một chút tro tàn.</v>
          </cell>
        </row>
        <row r="225">
          <cell r="A225" t="str">
            <v>CREATURE_NAME_64</v>
          </cell>
          <cell r="B225" t="str">
            <v>아르테미아</v>
          </cell>
          <cell r="C225" t="str">
            <v>Artemia</v>
          </cell>
          <cell r="D225" t="str">
            <v>Artemia</v>
          </cell>
          <cell r="E225" t="str">
            <v>Artemia</v>
          </cell>
        </row>
        <row r="226">
          <cell r="A226" t="str">
            <v>CREATURE_TITLE_64</v>
          </cell>
          <cell r="B226" t="str">
            <v>광휘의 여제 아르테미아</v>
          </cell>
          <cell r="C226" t="str">
            <v>Empress of Light Artemia</v>
          </cell>
          <cell r="D226" t="str">
            <v>จักพรรดินีแห่งความสว่างสไว Artemia</v>
          </cell>
          <cell r="E226" t="str">
            <v>Nữ Hoàng Ánh Sáng Artemia</v>
          </cell>
        </row>
        <row r="227">
          <cell r="A227" t="str">
            <v>CREATURE_DESC_64</v>
          </cell>
          <cell r="B227" t="str">
            <v>100년전, 마족과의 싸움에서도 단 한번의 침공도 허락하지 않은 철벽의 왕국 펜테오니아의 왕녀. \n그녀의 지팡이에서 뿜어져 나오는 정의의 빛은 적을 섬멸한다.</v>
          </cell>
          <cell r="C227" t="str">
            <v>The Queen of Pentheonia, the Ironclad Kingdom which did not budge an inch against the Demons 100 years ago.\nHer staff holds a brilliant light, burning with justice and she uses it to burn her enemies to ashes.</v>
          </cell>
          <cell r="D227" t="str">
            <v>ราชินีแห่งอาณาจักรเพนเธโอเนีย อาณาจักรแห่งกำแพงเหล็กที่ไม่เคยปล่อยให้ศัตรูเข้ามาย่างกรายได้ในช่วง 100 ปีก่อนที่ต่อสู้กับปีศาจ\nแสงแห่งความยุติธรรมจากไม้เท้าของเธอนั้นทำให้ศัตรูต้องแหลกสลายเป็นเถ้าถ่าน</v>
          </cell>
          <cell r="E227" t="str">
            <v>Nữ Hoàng của Pentheonia kiên cố, trong cuộc tranh đấu với ma tộc chưa một lần bị xâm lấn vào 100 năm về trước.\nCây trượng cô nắm giữ tỏa sức mạnh ánh sáng chính nghĩa tiêu diệt mọi đối thủ.</v>
          </cell>
        </row>
        <row r="228">
          <cell r="A228" t="str">
            <v>CREATURE_NAME_65</v>
          </cell>
          <cell r="B228" t="str">
            <v>미리안느</v>
          </cell>
          <cell r="C228" t="str">
            <v>Mirianne</v>
          </cell>
          <cell r="D228" t="str">
            <v>Mirianne</v>
          </cell>
          <cell r="E228" t="str">
            <v>Mirianne</v>
          </cell>
        </row>
        <row r="229">
          <cell r="A229" t="str">
            <v>CREATURE_TITLE_65</v>
          </cell>
          <cell r="B229" t="str">
            <v>푸른빛을 섬기는 자 미리안느</v>
          </cell>
          <cell r="C229" t="str">
            <v>Servant of Blue Mirianne</v>
          </cell>
          <cell r="D229" t="str">
            <v>ผู้รับใช้แสงสีน้ำเงิน Mirianne</v>
          </cell>
          <cell r="E229" t="str">
            <v>Người phục dịch ánh sáng xanh Mirianne</v>
          </cell>
        </row>
        <row r="230">
          <cell r="A230" t="str">
            <v>CREATURE_DESC_65</v>
          </cell>
          <cell r="B230" t="str">
            <v>'파랑'의 칭호를 받은 대마법사 소니아의 조수 겸 메이드.\n자신의 친구이자 고용주이자 자매와도 같은 그녀를 위해서만 행동한다.\n매의 눈과 탁월한 분석력으로 적의 약점을 파고들어 단검을 날린다.</v>
          </cell>
          <cell r="C230" t="str">
            <v>The assistant and maid of the archmage of Blue, Sonia.\nShe acts only for the sake of Sonia, who is her employer, sister and friend.\nUsing her keen eyes and mind, she exploits the enemy's weakness with her daggers.</v>
          </cell>
          <cell r="D230" t="str">
            <v>แม่บ้านและผู้ช่วยของนักเวทย์ Sonia ผู้ได้รับฉายา 'น้ำเงิน'\nเธอตอบสนองทุกอย่างเพื่อ Sonia ที่เป็นทั้งเจ้านาย, พี่น้องและเพื่อนของเธอ\nเธอใช้สายตาอันแหลมคมในการวิเคราะห์จุดอ่อนของศัตรูและโจมตีด้วยมีดสั้น</v>
          </cell>
          <cell r="E230" t="str">
            <v>Người phụ tá và là trợ thủ cho đại phù thủy được gọi tên 'ánh sáng xanh' Sonia.\nCô hành động chỉ vì cô gái vừa là chủ nhân vừa là bạn thân như chị em của mình.\nCô vung dao găm và nhắm vào điểm yếu của địch bằng đôi mắt diều hâu và lực phân tích ưu việt của mình.</v>
          </cell>
        </row>
        <row r="231">
          <cell r="A231" t="str">
            <v>CREATURE_NAME_66</v>
          </cell>
          <cell r="B231" t="str">
            <v>시아</v>
          </cell>
          <cell r="C231" t="str">
            <v>Shea</v>
          </cell>
          <cell r="D231" t="str">
            <v>Shea</v>
          </cell>
          <cell r="E231" t="str">
            <v>Shea</v>
          </cell>
        </row>
        <row r="232">
          <cell r="A232" t="str">
            <v>CREATURE_TITLE_66</v>
          </cell>
          <cell r="B232" t="str">
            <v>환상의 선율 시아</v>
          </cell>
          <cell r="C232" t="str">
            <v>Aria of Fantasy Shea</v>
          </cell>
          <cell r="D232" t="str">
            <v>บทเพลงแห่งความเพ้อฝัน Shea</v>
          </cell>
          <cell r="E232" t="str">
            <v>Giai điệu kì diệu Shea</v>
          </cell>
        </row>
        <row r="233">
          <cell r="A233" t="str">
            <v>CREATURE_DESC_66</v>
          </cell>
          <cell r="B233" t="str">
            <v>신비한 선율로 사람을 치유하는 신비한 소녀, \n아름다운 목소리와 마법 하프의 고운 음색으로 사람들을 치유한다.</v>
          </cell>
          <cell r="C233" t="str">
            <v>This mysterious girl heals people with her captivating tunes.\nShe heals people with her beautiful voice and the lovely sounds of her magic harp.</v>
          </cell>
          <cell r="D233" t="str">
            <v>เด็กหญิงลึกลับผู้นี้รักษาผู้คนด้วยท่วงทำนองที่เปี่ยมไปด้วยเสน่ห์\nนางรักษาผู้คนด้วยเสียงร้องแสนไพเราะและเสียงพิณวิเศษอันงดงามของนาง</v>
          </cell>
          <cell r="E233" t="str">
            <v>Cô nàng bí ẩn này trị thương cho mọi người bằng những giai điệu đầy lôi cuốn.\nCô chữa lành thương tổn cho mọi người bằng giọng ca tuyệt hay và những âm thanh du dương của chiếc đàn hạc thần kì.</v>
          </cell>
        </row>
        <row r="234">
          <cell r="A234" t="str">
            <v>CREATURE_NAME_67</v>
          </cell>
          <cell r="B234" t="str">
            <v>카라</v>
          </cell>
          <cell r="C234" t="str">
            <v>Kara</v>
          </cell>
          <cell r="D234" t="str">
            <v>Kara</v>
          </cell>
          <cell r="E234" t="str">
            <v>Kara</v>
          </cell>
        </row>
        <row r="235">
          <cell r="A235" t="str">
            <v>CREATURE_TITLE_67</v>
          </cell>
          <cell r="B235" t="str">
            <v>고대문명의 정수 카라</v>
          </cell>
          <cell r="C235" t="str">
            <v>Epitome of Ancient Technomagic Kara</v>
          </cell>
          <cell r="D235" t="str">
            <v>แบบอย่างแห่งสิ่งประดิษฐ์เวทย์โบราณ Kara</v>
          </cell>
          <cell r="E235" t="str">
            <v>Hiện thân pháp nghệ cổ Kara</v>
          </cell>
        </row>
        <row r="236">
          <cell r="A236" t="str">
            <v>CREATURE_DESC_67</v>
          </cell>
          <cell r="B236" t="str">
            <v>잊혀진 고대 문명의 마도공학자가 개발한 인간형 기계골렘.\n그녀의 몸은 고대 기술의 집합체이며, 마도공학의 극치이다.\n강력한 집중포화로 적을 섬멸할 수 있는 강력한 병기이다.</v>
          </cell>
          <cell r="C236" t="str">
            <v>A human-type machine Golem made by a technomagi of a long forgotten\nancient civilization. Her body is an agglomeration of ancient technology\nand the epitome of technomagic. She's a strong weapon that can annihilate\nthe enemy with powerful focused fire.</v>
          </cell>
          <cell r="D236" t="str">
            <v>โกเลมเครื่องจักรกลประเภทมนุษย์ที่สร้างขึ้นโดยนักประดิษฐ์\nของอารยธรรมโบราณที่ถูกลืมไปเนิ่นนาน\nร่างกายของเธอคือการรวมกันของเทคโนโลยีโบราณและแบบอย่างแห่งสิ่งประดิษฐ์เวทย์\nเธอคืออาวุธอันแข็งแกร่งที่สามารถทำลายล้างศัตรูได้ด้วยการยิงเป้าอันทรงพลัง</v>
          </cell>
          <cell r="E236" t="str">
            <v>Một Quái vật đá hình người được chế tạo từ pháp nghệ của một nền văn minh\ncổ đại bị quên lãng. Thân thể của cô là sự kết hợp giữa công nghệ\ncổ đại và pháp nghệ thu nhỏ. Cô là một vũ khí cực mạnh\ncó khả năng hủy diệt quân địch bằng ngọn lửa hội tụ đầy uy lực.</v>
          </cell>
        </row>
        <row r="237">
          <cell r="A237" t="str">
            <v>CREATURE_NAME_68</v>
          </cell>
          <cell r="B237" t="str">
            <v>니아</v>
          </cell>
          <cell r="C237" t="str">
            <v>Nia</v>
          </cell>
          <cell r="D237" t="str">
            <v>Nia</v>
          </cell>
          <cell r="E237" t="str">
            <v>Nia</v>
          </cell>
        </row>
        <row r="238">
          <cell r="A238" t="str">
            <v>CREATURE_TITLE_68</v>
          </cell>
          <cell r="B238" t="str">
            <v>어둠을 삼키는 눈 니아</v>
          </cell>
          <cell r="C238" t="str">
            <v>Darkness-swallowing Eyes Nia</v>
          </cell>
          <cell r="D238" t="str">
            <v>Nia ผู้มีดวงตาที่เต็มไปด้วยความมืดมน</v>
          </cell>
          <cell r="E238" t="str">
            <v>Đôi mắt nuốt chửng bóng tối Nia</v>
          </cell>
        </row>
        <row r="239">
          <cell r="A239" t="str">
            <v>CREATURE_DESC_68</v>
          </cell>
          <cell r="B239" t="str">
            <v>깊은 남부 밀림의 야만족을 이끄는 어린 족장. \n먼 과거 조상으로부터 마수의 피, 그리고 석화의 마안을 이어받았다. \n적을 속박한 후 난도질하여 마무리를 짓는다.</v>
          </cell>
          <cell r="C239" t="str">
            <v>The young leader of a barbarian tribe living in the depths of the southern jungle. \nShe inherited the demonic blood and Demonic Eyes of Petrification from her ancestors. \nShe restrains her enemies and finishes them off with vicious slashes.</v>
          </cell>
          <cell r="D239" t="str">
            <v>ผู้นำสาวของเผ่าบาบาเรี่ยนที่อาศัยอยู่ในป่าลึกทางตอนใต้ \nนางได้สืบทอดสกิลเลือดปีศาจและดวงตาปีศาจสาปให้เป็นหินจากบรรพบุรุษ \nนางจะรั้งศัตรูไว้และฆ่าให้ตายด้วยการโจมตีอันรุนแรง</v>
          </cell>
          <cell r="E239" t="str">
            <v>Một tộc trưởng trẻ tuổi của tộc man di sống trong rừng rậm sâu thẳm phía nam. \nCô được thừa hưởng dòng máu ác quỷ và Đôi mắt ác quỷ hóa đá từ tổ tiên. \nCô ngăn cản kẻ địch và kết liễu chúng bằng những đòn tấn công dữ dội.</v>
          </cell>
        </row>
        <row r="240">
          <cell r="A240" t="str">
            <v>CREATURE_NAME_69</v>
          </cell>
          <cell r="B240" t="str">
            <v>에스커</v>
          </cell>
          <cell r="C240" t="str">
            <v>Esker</v>
          </cell>
          <cell r="D240" t="str">
            <v>Esker</v>
          </cell>
          <cell r="E240" t="str">
            <v>Esker</v>
          </cell>
        </row>
        <row r="241">
          <cell r="A241" t="str">
            <v>CREATURE_TITLE_69</v>
          </cell>
          <cell r="B241" t="str">
            <v>환술의 도박사 에스커</v>
          </cell>
          <cell r="C241" t="str">
            <v>The Illusion Gambler Esker</v>
          </cell>
          <cell r="D241" t="str">
            <v>นักการพนันแห่งมายาEsker</v>
          </cell>
          <cell r="E241" t="str">
            <v>Kẻ bài bạc ranh mãnh Esker</v>
          </cell>
        </row>
        <row r="242">
          <cell r="A242" t="str">
            <v>CREATURE_DESC_69</v>
          </cell>
          <cell r="B242" t="str">
            <v>암도박계의 가장 위험한 인물.\n타인의 심리를 꿰뚫어 보는 신비한 안목을 지니고 있다.\n그가 던지는 주사위에 홀리는 순간, 패배는 정해진 것이나 마찬가지다.</v>
          </cell>
          <cell r="C242" t="str">
            <v>The most dangerous man in the secret gambling world.\nHe has a strange ability to read people's minds.\nAs soon as one gets distracted by the roll of his dice, the game's as good as lost.</v>
          </cell>
          <cell r="D242" t="str">
            <v>ชายที่อันตรายที่สุดในโลกแห่งการพนันใต้ดิน\nเขามีความสามารถแปลกๆ ในการอ่านใจผู้คน\nเมื่อการทอยลูกเต๋าของเขาทำให้ผู้คนไขว้เขว เขาจะกลายเป็นผู้ชนะในทันที</v>
          </cell>
          <cell r="E242" t="str">
            <v>Người nguy hiểm nhất trong thế giới bài bạc ngầm.\nAnh ta có một khả năng kỳ lạ đó là đọc suy nghĩ của mọi người.\nKhoảnh khắc anh ta gieo xúc xắc thì ván bài đã được định đoạt.</v>
          </cell>
        </row>
        <row r="243">
          <cell r="A243" t="str">
            <v>CREATURE_NAME_70</v>
          </cell>
          <cell r="B243" t="str">
            <v>세실리아</v>
          </cell>
          <cell r="C243" t="str">
            <v>Cecilia</v>
          </cell>
          <cell r="D243" t="str">
            <v>Cecilia</v>
          </cell>
          <cell r="E243" t="str">
            <v>Cecilia</v>
          </cell>
        </row>
        <row r="244">
          <cell r="A244" t="str">
            <v>CREATURE_TITLE_70</v>
          </cell>
          <cell r="B244" t="str">
            <v>정의의 붉은 바람 세실리아</v>
          </cell>
          <cell r="C244" t="str">
            <v>Crimson Wind of Justice Cecilia</v>
          </cell>
          <cell r="D244" t="str">
            <v>Cecilia สายลมแดงแห่งความยุติธรรม</v>
          </cell>
          <cell r="E244" t="str">
            <v>Ngọn gió đỏ của công lý Cecilia</v>
          </cell>
        </row>
        <row r="245">
          <cell r="A245" t="str">
            <v>CREATURE_DESC_70</v>
          </cell>
          <cell r="B245" t="str">
            <v>정의감이 남다른 소녀. 누군가에게 버팀목이 되어주는 사람이 되고싶어 한다.\n사람들을 괴롭히는 마족 들을 용서하지 않는 그녀, 그녀가 신고있는 마도부츠는 적들을 분쇄하기 충분하다.</v>
          </cell>
          <cell r="C245" t="str">
            <v>A girl with a strong sense of justice. She always wants to be the source of strength for others.\nShe punishes Demons who harass people with technomagical boots that are powerful enough to pulverize enemies.</v>
          </cell>
          <cell r="D245" t="str">
            <v>เด็กสาวผู้ยึดมั่นในความยุติธรรม นางต้องการเป็นที่พึ่งพิงสำหรับผู้อื่นอยู่เสมอ\nนางลงโทษพวกปีศาจที่มารังแกคนด้วยรองเท้าบู้ทประดิษฐ์เวทมนตร์ซึ่งมีพลังมากพอที่จะบดขยี้ศัตรู</v>
          </cell>
          <cell r="E245" t="str">
            <v>Một cô gái có ý thức mạnh mẽ về công lý. Cô luôn muốn trở thành nguồn tiếp sức mạnh cho những người khác.\nCô trừng phạt lũ Ác quỷ quấy rối mọi người bằng đôi giày pháp nghệ vô cùng mạnh mẽ, đủ để nghiền nát kẻ địch.</v>
          </cell>
        </row>
        <row r="246">
          <cell r="A246" t="str">
            <v>CREATURE_NAME_71</v>
          </cell>
          <cell r="B246" t="str">
            <v>키르제</v>
          </cell>
          <cell r="C246" t="str">
            <v>Kirze</v>
          </cell>
          <cell r="D246" t="str">
            <v>Kirze</v>
          </cell>
          <cell r="E246" t="str">
            <v>Kirze</v>
          </cell>
        </row>
        <row r="247">
          <cell r="A247" t="str">
            <v>CREATURE_TITLE_71</v>
          </cell>
          <cell r="B247" t="str">
            <v>적주의 정묘 키르제</v>
          </cell>
          <cell r="C247" t="str">
            <v/>
          </cell>
          <cell r="D247" t="str">
            <v/>
          </cell>
          <cell r="E247" t="str">
            <v/>
          </cell>
        </row>
        <row r="248">
          <cell r="A248" t="str">
            <v>CREATURE_DESC_71</v>
          </cell>
          <cell r="B248" t="str">
            <v>희귀한 마력을 가지고 태어난 수인족 소녀.\n어린 나이에 마왕군에게 붙잡혀, 몸을 수정으로 변환시키는 실험을 당했다.\n힘을 얻어 탈출한 그녀는, 자신의 몸을 구성하는 붉은 수정으로 적과 교전한다.</v>
          </cell>
          <cell r="C248" t="str">
            <v>A hybrid animal girl born with unique mana.\nDuring her early age, she got captured by Dark Legion, and became a guinea pig of body crystallization.\nAfter escaping with her new found power, she shatters her enemies with crimson crystals that form her body.</v>
          </cell>
          <cell r="D248" t="str">
            <v>สาวน้อยจากเผ่าสัตว์พันธุ์ผสมที่เกิดมาพร้อมกับพลังเวทที่หายาก\nเมื่อครั้งวัยเยาว์เคยถูกเหล่าทหารจับตัวไป และถูกทำการทดลองเพื่อปรับเปลี่ยนร่างกาย\nหลังจากที่รับพลังจากการทดลอง นางก็ได้หนีออกมา ร่างของนางถูกประกอบไปด้วยคริสตัลสีแดงที่พร้อมจะสู้รบกับศัตรู</v>
          </cell>
          <cell r="E248" t="str">
            <v>Thiếu nữ thuộc chủng tộc thú lai vốn đã mang trong mình một nguồn ma lực quý hiếm từ khi được sinh ra.\nTừ nhỏ cô đã bị bắt giữ và bị biến thành thủy tinh qua cuộc thí nghiệm của thế lực Hắc ám.\nSau khi được tiếp thêm sức mạnh và trốn thoát, cô chiến đấu với địch bằng những mảnh thủy tinh đỏ - thứ tạo nên cơ thể của chính cô.</v>
          </cell>
        </row>
        <row r="249">
          <cell r="A249" t="str">
            <v>CREATURE_NAME_73</v>
          </cell>
          <cell r="B249" t="str">
            <v>체이스</v>
          </cell>
          <cell r="C249" t="str">
            <v>Chase</v>
          </cell>
          <cell r="D249" t="str">
            <v>Chase</v>
          </cell>
          <cell r="E249" t="str">
            <v>Chase</v>
          </cell>
        </row>
        <row r="250">
          <cell r="A250" t="str">
            <v>CREATURE_TITLE_73</v>
          </cell>
          <cell r="B250" t="str">
            <v>Type. 0 체이스</v>
          </cell>
          <cell r="C250" t="str">
            <v>Type. 0 Chase</v>
          </cell>
          <cell r="D250" t="str">
            <v>ประเภท. 0 Chase</v>
          </cell>
          <cell r="E250" t="str">
            <v>Chase Mẫu 0</v>
          </cell>
        </row>
        <row r="251">
          <cell r="A251" t="str">
            <v>CREATURE_DESC_73</v>
          </cell>
          <cell r="B251" t="str">
            <v>과거를 잃은 실험체이자, 전투를 시작하면 주체할 수 없는 힘을 터트리는 광전사이다.\n앞길을 막는 것은 망설임 없이 모두 파괴하는 괴력의 전투병기.</v>
          </cell>
          <cell r="C251" t="str">
            <v>A test subject that has lost his past and a berserk warrior who fights wildly with his overflowing power in battle.\nA powerful weapon that destroys anything that gets in his way.</v>
          </cell>
          <cell r="D251" t="str">
            <v>ตัวอย่างทดสอบที่สูญเสียอดีตของตัวเองและนักรบจอมบ้าคลั่งที่ต่อสู้อย่างโหดเหี้ยมด้วยพลังอันท่วมท้นในการต่อสู้\nอาวุธทรงพลานุภาพที่ทำลายทุกสิ่งทุกอย่างที่ขวางทาง</v>
          </cell>
          <cell r="E251" t="str">
            <v>Một đối tượng thí nghiệm không nhớ chuyện quá khứ, một chiến binh điên cuồng luôn xông pha chiến đấu với sức mạnh vô biên.\nMột vũ khí cực mạnh phá hủy bất cứ thứ gì dám cản đường.</v>
          </cell>
        </row>
        <row r="252">
          <cell r="A252" t="str">
            <v>CREATURE_NAME_75</v>
          </cell>
          <cell r="B252" t="str">
            <v>다카리스</v>
          </cell>
          <cell r="C252" t="str">
            <v>Dakaris</v>
          </cell>
          <cell r="D252" t="str">
            <v>Dakaris</v>
          </cell>
          <cell r="E252" t="str">
            <v>Dakaris</v>
          </cell>
        </row>
        <row r="253">
          <cell r="A253" t="str">
            <v>CREATURE_TITLE_75</v>
          </cell>
          <cell r="B253" t="str">
            <v>호수의 현자 다카리스</v>
          </cell>
          <cell r="C253" t="str">
            <v>Sage of the Lake, Dakaris</v>
          </cell>
          <cell r="D253" t="str">
            <v>นักปราชญ์แห่งทะเลสาบ Dakaris</v>
          </cell>
          <cell r="E253" t="str">
            <v>Hiền triết khu hồ - Dakaris</v>
          </cell>
        </row>
        <row r="254">
          <cell r="A254" t="str">
            <v>CREATURE_DESC_75</v>
          </cell>
          <cell r="B254" t="str">
            <v>제국이 점령한 에레타나 호수 근방 원주민 리자드맨들의 현자.\n무력으로 제압당한 고향을 되찾기 위해, 8년 전 레지스탕스의 탄생에 가담했다.\n부족 전통의 마법으로 적들을 혼돈에 빠뜨린다.</v>
          </cell>
          <cell r="C254" t="str">
            <v>A sage of the Lizardmen from Lake Eretana, a place seized by the Empire.\nIn order to liberate his homeland, he co-founded the Resistance 8 years ago.\nHe utilizes traditional tribal magic, which brings chaos to enemies.</v>
          </cell>
          <cell r="D254" t="str">
            <v>ทะเลสาบ Aretana ที่ถูกยึดโดยจักรวรรดิอื่น นักปราชญ์แห่งมนุษย์กิ้งก่า\nได้เข้าร่วมการกำเนิดกลุ่มต่อต้านเมื่อ 8 ปีก่อนเพื่อฟื้นฟูบ้านเกิดที่ถูกล่าอาณานิคม\nสร้างความโกลาหลแก่ศัตรูด้วยเวทมนตร์ชนเผ่าโบราณ</v>
          </cell>
          <cell r="E254" t="str">
            <v>Nhà hiền triết của những cư dân thằn lằn sống gần khu hồ Eretana bị đế quốc chiếm lĩnh.\n8 năm trước, ông từng tham gia vào cuộc kháng chiến để tìm lại quê hương bị áp bức bởi vũ lực của mình.\nÔng đã khiến kẻ thù phải rơi vào tình trạng hoảng loạn nhờ phép thuật truyền thống của bộ tộc.</v>
          </cell>
        </row>
        <row r="255">
          <cell r="A255" t="str">
            <v>CREATURE_NAME_78</v>
          </cell>
          <cell r="B255" t="str">
            <v>베른헤임</v>
          </cell>
          <cell r="C255" t="str">
            <v>Bernheim</v>
          </cell>
          <cell r="D255" t="str">
            <v>Bernheim</v>
          </cell>
          <cell r="E255" t="str">
            <v>Bernheim</v>
          </cell>
        </row>
        <row r="256">
          <cell r="A256" t="str">
            <v>CREATURE_TITLE_78</v>
          </cell>
          <cell r="B256" t="str">
            <v>파괴의 검 베른헤임</v>
          </cell>
          <cell r="C256" t="str">
            <v>Sword of Destruction Bernheim</v>
          </cell>
          <cell r="D256" t="str">
            <v>ดาบทำลายล้าง Bernheim</v>
          </cell>
          <cell r="E256" t="str">
            <v>Thanh kiếm hủy diệt Bernheim</v>
          </cell>
        </row>
        <row r="257">
          <cell r="A257" t="str">
            <v>CREATURE_DESC_78</v>
          </cell>
          <cell r="B257" t="str">
            <v>침묵의 기사. 흑빛의 검사. 산을 뒤흔드는 검.\n다양한 이명을 지닌, 제국령에서 활동하고 있는 전설적인 용병.\n그의 거대한 검은 세계의 모든 힘을 흡수하여, 단순히 파괴를 일삼는다.</v>
          </cell>
          <cell r="C257" t="str">
            <v>The Knight of Silence, Dark Swordsman, and Earthshaking Sword.\nThese are the names that this legendary mercenary earned in the Empire.\nHis giant sword can absorb any kind of power to bring about utter destruction.</v>
          </cell>
          <cell r="D257" t="str">
            <v>อัศวินแห่งความเงียบงัน นักดาบมืด และดาบสะเทือนภูผา\nนี่คือชื่อที่ทหารรับจ้างในตำนานผู้นี้ได้รับการขนานนามในจักรวรรดิ\nดาบยักษ์ของเขาสามารถดูดซับพลังชนิดใดก็ได้เพื่อสร้างการทำลายล้างขั้นสูงสุด</v>
          </cell>
          <cell r="E257" t="str">
            <v>Hiệp sĩ im lặng, Kiếm sĩ bóng tối và Thanh kiếm phá núi.\nĐây là những cái tên người ta đặt cho gã lính đánh thuê huyền thoại này ở Đế quốc.\nThanh cự kiếm của anh ta có thể hấp thu bất kỳ loại sức mạnh nào để rồi bộc phát ra lực hủy diệt tuyệt đối.</v>
          </cell>
        </row>
        <row r="258">
          <cell r="A258" t="str">
            <v>CREATURE_NAME_87</v>
          </cell>
          <cell r="B258" t="str">
            <v>글렌위스</v>
          </cell>
          <cell r="C258" t="str">
            <v>Glenwys</v>
          </cell>
          <cell r="D258" t="str">
            <v>Glenwys</v>
          </cell>
          <cell r="E258" t="str">
            <v>Glenwys</v>
          </cell>
        </row>
        <row r="259">
          <cell r="A259" t="str">
            <v>CREATURE_TITLE_87</v>
          </cell>
          <cell r="B259" t="str">
            <v>제국의 방패 글렌위스</v>
          </cell>
          <cell r="C259" t="str">
            <v>Shield of Empire Glenwys</v>
          </cell>
          <cell r="D259" t="str">
            <v>โล่แห่งจักรวรรดิ Glenwys</v>
          </cell>
          <cell r="E259" t="str">
            <v>Khiên đế quốc Glenwys</v>
          </cell>
        </row>
        <row r="260">
          <cell r="A260" t="str">
            <v>CREATURE_DESC_87</v>
          </cell>
          <cell r="B260" t="str">
            <v>제국의 평민 출신 여기사.\n실력만으로 수도 방위 기사단의 부단장 자리에 까지 올라간, 수많은 평민들의 동경의 대상.\n제국의 시민들을 지키는 강직한 방패가 되기를 맹세한, 누구보다도 충실한 기사.</v>
          </cell>
          <cell r="C260" t="str">
            <v>A female knight born as a commoner in the Empire.\nShe is revered by countless commoners, having claimed her position as the Vice Captain of the Capital Guard Knights with nothing but her skills.\nShe vowed to become the shield that protects imperial citizens, and there is no one more devoted to serving the Empire.</v>
          </cell>
          <cell r="D260" t="str">
            <v>อัศวินหญิงที่เกิดมาเป็นสามัญชนในจักรวรรดิ\nเป็นที่เคารพนับถือของสามัญชนจำนวนมาก นางได้รับตำแหน่งเป็นรองหัวหน้ากองกลุ่มอัศวินผู้พิทักษ์เมืองหลวงโดยใช้ทักษะของตัวเองล้วนๆ\nนางสาบานว่าจะเป็นโล่ที่ปกป้องพลเมืองของจักรวรรดิ ไม่มีใครอุทิศให้กับการรับใช้จักรวรรดิเท่ากับนาง</v>
          </cell>
          <cell r="E260" t="str">
            <v>Một nữ hiệp sĩ được phong tặng có nguồn gốc thường dân trong Vương quốc.\nCô ấy được tôn trọng bởi vô số thường dân, đảm nhận vị trí Đội phó đội Hiệp sĩ bảo vệ kinh thành nhờ vào kỹ năng của mình.\nCô ấy thề sẽ trở thành tấm khiên bảo vệ người dân trong vương quốc và không còn ai khác nguyện phục vụ Vương quốc.</v>
          </cell>
        </row>
        <row r="261">
          <cell r="A261" t="str">
            <v>CREATURE_NAME_90</v>
          </cell>
          <cell r="B261" t="str">
            <v>메이</v>
          </cell>
          <cell r="C261" t="str">
            <v>May</v>
          </cell>
          <cell r="D261" t="str">
            <v>May</v>
          </cell>
          <cell r="E261" t="str">
            <v>May</v>
          </cell>
        </row>
        <row r="262">
          <cell r="A262" t="str">
            <v>CREATURE_TITLE_90</v>
          </cell>
          <cell r="B262" t="str">
            <v>대부호를 꿈꾸는 소녀 메이</v>
          </cell>
          <cell r="C262" t="str">
            <v>The Girl Dreaming of Riches May</v>
          </cell>
          <cell r="D262" t="str">
            <v>หญิงสาวที่ฝันถึงทรัพย์ May</v>
          </cell>
          <cell r="E262" t="str">
            <v>Thiếu nữ với giấc mơ làm giàu May</v>
          </cell>
        </row>
        <row r="263">
          <cell r="A263" t="str">
            <v>CREATURE_DESC_90</v>
          </cell>
          <cell r="B263" t="str">
            <v>오르벨왕성의 종합상점을 운영하는 소녀. \n씩씩함과 늘 밝은 모습으로 대하는 이 사랑스러운 소녀를 어떤 이가 싫어할까? \n자신의 바구니에서 갖가지 유용한 물품을 꺼내어 아군을 돕는다.</v>
          </cell>
          <cell r="C263" t="str">
            <v>The bright girl running a General Store at the Capital of Orvel. \nIt is impossible to dislike this energetic, positive girl. \nShe takes out all sorts of useful items from her basket, helping her allies.</v>
          </cell>
          <cell r="D263" t="str">
            <v>หญิงสาวที่บริหารร้านค้าทั่วไปในอาณาจักร Orvel เป็นไปไม่ได้เลยที่จะไม่ชอบหญิงสาวที่สดใสและร่าเริงคนนี้ เธอใช้สิ่งของที่มีประโยชน์ในตระกร้าของเธอในการสนับสนุนเหล่าพันธมิตร</v>
          </cell>
          <cell r="E263" t="str">
            <v>Thiếu nữ kinh doanh cửa hàng đặc biệt tại lâu đài Orvel. Một thiếu nữ luôn đối đãi mọi người với hình ảnh tươi sáng và hoạt bát thế này thì ai có thể ghé cho được? Cô lấy nhiều vật phẩm hữu dụng từ trong giỏ đồ của mình để giúp đỡ các đồng minh.</v>
          </cell>
        </row>
        <row r="264">
          <cell r="A264" t="str">
            <v>CREATURE_NAME_91</v>
          </cell>
          <cell r="B264" t="str">
            <v>글라디</v>
          </cell>
          <cell r="C264" t="str">
            <v>Gladi</v>
          </cell>
          <cell r="D264" t="str">
            <v>Gladi</v>
          </cell>
          <cell r="E264" t="str">
            <v>Gladi</v>
          </cell>
        </row>
        <row r="265">
          <cell r="A265" t="str">
            <v>CREATURE_TITLE_91</v>
          </cell>
          <cell r="B265" t="str">
            <v>아레나의 맹수 글라디</v>
          </cell>
          <cell r="C265" t="str">
            <v>Beast of the Arena</v>
          </cell>
          <cell r="D265" t="str">
            <v>อสูรแห่งอารีน่า</v>
          </cell>
          <cell r="E265" t="str">
            <v>Mãnh thú của Đấu Trường</v>
          </cell>
        </row>
        <row r="266">
          <cell r="A266" t="str">
            <v>CREATURE_DESC_91</v>
          </cell>
          <cell r="B266" t="str">
            <v>수도 오르벨의 결투장을 제패한 남자. \n결투장의 정점에 오른 그를 사람들이 두려워하여 아레나의 맹수라 불렀다.\n그의 가공할 권법은 상대를 순식간에 분쇄시킨다.</v>
          </cell>
          <cell r="C266" t="str">
            <v>The man who conquered the Arena of Orvel. \nPeople feared him for his battle prowess and began calling him the Beast of the Arena. \nHis amazing combat technique destroys his enemies in split seconds.</v>
          </cell>
          <cell r="D266" t="str">
            <v>ชายผู้มีชัยเหนืออารีน่าแห่ง Orvel\n ผู้คนต่างหวาดกลัวในความสามารถของเขาที่เป็นที่สุดในอารีน่าได้และเริ่มเรียกเขาว่าอสูรแห่งอารีน่า\n เทคนิคการต่อสู้ของเขาสามารถทำลายศัตรูให้สิ้นซากได้ในเสี้ยววินาที</v>
          </cell>
          <cell r="E266" t="str">
            <v>Người chinh phục Đấu trường của Orvel. \n Ai cũng lo ngại sức mạnh tinh thông của anh và gọi anh là Mãnh thú của Đấu Trường.\nQuyền pháp đáng sợ của anh có thể nghiền nát đối thủ trong thời gian ngắn.</v>
          </cell>
        </row>
        <row r="267">
          <cell r="A267" t="str">
            <v>CREATURE_NAME_92</v>
          </cell>
          <cell r="B267" t="str">
            <v>베로니카</v>
          </cell>
          <cell r="C267" t="str">
            <v>Veronica</v>
          </cell>
          <cell r="D267" t="str">
            <v>Veronica</v>
          </cell>
          <cell r="E267" t="str">
            <v xml:space="preserve">Veronica </v>
          </cell>
        </row>
        <row r="268">
          <cell r="A268" t="str">
            <v>CREATURE_TITLE_92</v>
          </cell>
          <cell r="B268" t="str">
            <v>통찰의 눈 베로니카</v>
          </cell>
          <cell r="C268" t="str">
            <v>The Eye of Discernment Veronica</v>
          </cell>
          <cell r="D268" t="str">
            <v>นัยน์ตาแห่งการหยั่งรู้ Veronica</v>
          </cell>
          <cell r="E268" t="str">
            <v xml:space="preserve">Con mắt minh mẫn Veronica </v>
          </cell>
        </row>
        <row r="269">
          <cell r="A269" t="str">
            <v>CREATURE_DESC_92</v>
          </cell>
          <cell r="B269" t="str">
            <v>현자의 탑 출신으로, 룬 마법의 공식을 재정립한 천재. \n현재는 오르벨의 재무관이자, 모든 길드들을 총괄하는 총책임자이기도 하다. \n그녀의 뛰어난 분석력과 룬 마법은 적을 붙들어 속박한다.</v>
          </cell>
          <cell r="C269" t="str">
            <v>She is the genius from the Tower of Sage who reestablished the formula for Rune Magic. \nCurrently, she is Orvel's financier and the Chief Guild Officer that directs all guilds.\nHer strong analytical skills and Rune Magic can shackle her enemies.</v>
          </cell>
          <cell r="D269" t="str">
            <v>นางเป็นอัจฉริยะจากหอคอยแห่งนักปราชญ์ผู้ก่อตั้งสูตรสำหรับเวทมนตร์รูนขึ้นใหม่ \nปัจจุบัน นางเป็นนักการเงินของเมือง Orvel และหัวหน้ากิลด์ที่ควบคุมดูแลกิลด์ทั้งหมด\nทักษะในการคิดวิเคราะห์และเวทมนตร์รูนที่แข็งแกร่งของนางสามารถพันธนาการศัตรูได้</v>
          </cell>
          <cell r="E269" t="str">
            <v>Cô nàng là thiên tài đến từ Tháp hiền minh, chính cô là người đã tái thiết lập công thức cho Phép thuật cổ tự. \nHiện nay, cô ấy đang đảm nhiệm vị trí tài vụ của Orvel và chuyên trách tổng quản tất cả các Guild.\nNhững kỹ năng phân tích xuất thần cùng với Phép thuật cổ tự mà cô sở hữu có thể cản phá kẻ địch.</v>
          </cell>
        </row>
        <row r="270">
          <cell r="A270" t="str">
            <v>CREATURE_NAME_93</v>
          </cell>
          <cell r="B270" t="str">
            <v>로만</v>
          </cell>
          <cell r="C270" t="str">
            <v>Loman</v>
          </cell>
          <cell r="D270" t="str">
            <v>Loman</v>
          </cell>
          <cell r="E270" t="str">
            <v>Loman</v>
          </cell>
        </row>
        <row r="271">
          <cell r="A271" t="str">
            <v>CREATURE_TITLE_93</v>
          </cell>
          <cell r="B271" t="str">
            <v>신뢰의 수문장 로만</v>
          </cell>
          <cell r="C271" t="str">
            <v>The Gatekeeper of Trust Loman</v>
          </cell>
          <cell r="D271" t="str">
            <v>ผู้เฝ้าประตูแห่งความเชื่อใจ Loman</v>
          </cell>
          <cell r="E271" t="str">
            <v>Người giữ cổng đáng tin cậy Loman</v>
          </cell>
        </row>
        <row r="272">
          <cell r="A272" t="str">
            <v>CREATURE_DESC_93</v>
          </cell>
          <cell r="B272" t="str">
            <v>오르벨 왕가를 지키는 수문장.\n왕실의 허락 없이는, 단 한 발자국도 로만을 지나쳐 갈 수 없다.\n그의 할버드에서 뿜어나오는 강력한 기운은 적을 굴복시킨다.</v>
          </cell>
          <cell r="C272" t="str">
            <v>The Gatekeeper of the Orvel Monarchy.\nWithout royal permission, no one can even get one step past Loman.\nThe great power from his halberd forces his enemies to kneel before him.</v>
          </cell>
          <cell r="D272" t="str">
            <v>ผู้เฝ้าประตูแห่งราชวงศ์ Orvel\nหากไม่ได้รับอนุญาตจากราชสำนัก จะไม่มีใครสามารถผ่าน Loman ไปได้แม้แต่ก้าวเดียว\nพลังอันยิ่งใหญ่จากง้าวของเขาบังคับให้ศัตรูต้องคุกเข่าลงต่อหน้าเขา</v>
          </cell>
          <cell r="E272" t="str">
            <v>Người giữ cổng của hoàng tộc Orvel.\nNếu không được hoàng gia cho phép, chẳng ai có thể bước qua vị trí gác của Loman.\nSức mạnh khủng khiếp từ cây kích của anh khiến quân địch phải chùn bước.</v>
          </cell>
        </row>
        <row r="273">
          <cell r="A273" t="str">
            <v>CREATURE_NAME_94</v>
          </cell>
          <cell r="B273" t="str">
            <v>유노</v>
          </cell>
          <cell r="C273" t="str">
            <v>Juno</v>
          </cell>
          <cell r="D273" t="str">
            <v>Juno</v>
          </cell>
          <cell r="E273" t="str">
            <v>Juno</v>
          </cell>
        </row>
        <row r="274">
          <cell r="A274" t="str">
            <v>CREATURE_TITLE_94</v>
          </cell>
          <cell r="B274" t="str">
            <v>영웅의 요리사 유노</v>
          </cell>
          <cell r="C274" t="str">
            <v>The Chef of Heroes Juno</v>
          </cell>
          <cell r="D274" t="str">
            <v>แม่ครัวเอกของฮีโร่ Juno</v>
          </cell>
          <cell r="E274" t="str">
            <v>Bếp trưởng anh hùng Juno</v>
          </cell>
        </row>
        <row r="275">
          <cell r="A275" t="str">
            <v>CREATURE_DESC_94</v>
          </cell>
          <cell r="B275" t="str">
            <v xml:space="preserve">오르벨 최고의 요리사 중 하나.\n고급스러운 음식이든, 서민의 식탁이든, 그녀가 만들지 못하는 음식은 없다.\n그녀의 요리는 몸을 치유하고, 용기를 복돋운다.   </v>
          </cell>
          <cell r="C275" t="str">
            <v>One of the best cooks in Orvel.\nFrom casual bites to luxury dishes, her culinary skills seem to cover it all.\nHer food heals the body and fills the heart with courage.</v>
          </cell>
          <cell r="D275" t="str">
            <v>หนึ่งในยอดฝีมือนักปรุงอาหารใน Orvel\nตั้งแต่อาหารเรียบง่ายไปจนถึงเมนูหรูหรา ดูเหมือนว่าทักษะการทำครัวของเธอจะครอบคลุมครบทุกอย่าง\nอาหารของเธอช่วยเยียวยาร่างกายและเติมกำลังใจให้หัวใจ</v>
          </cell>
          <cell r="E275" t="str">
            <v>Một trong những đầu bếp kỳ tài ở Orvel.\nTừ bình dân đến thượng hạng, cô có thể chinh phục mọi món ăn với tay nghề khéo léo của mình.\nMón cô nấu sẽ chữa lành thân thể và tiếp thêm sự cản đảm cho tâm hồn.</v>
          </cell>
        </row>
        <row r="276">
          <cell r="A276" t="str">
            <v>CREATURE_NAME_95</v>
          </cell>
          <cell r="B276" t="str">
            <v>니키</v>
          </cell>
          <cell r="C276" t="str">
            <v>Nicky</v>
          </cell>
          <cell r="D276" t="str">
            <v>Nicky</v>
          </cell>
          <cell r="E276" t="str">
            <v>Nicky</v>
          </cell>
        </row>
        <row r="277">
          <cell r="A277" t="str">
            <v>CREATURE_TITLE_95</v>
          </cell>
          <cell r="B277" t="str">
            <v>잔혹의 간수장 니키</v>
          </cell>
          <cell r="C277" t="str">
            <v>Chief Guard of Cruelty Nicky</v>
          </cell>
          <cell r="D277" t="str">
            <v>หัวหน้าทหารยามแห่งความอำมหิต Nicky</v>
          </cell>
          <cell r="E277" t="str">
            <v>Quản ngục trưởng tàn nhẫn Nicky</v>
          </cell>
        </row>
        <row r="278">
          <cell r="A278" t="str">
            <v>CREATURE_DESC_95</v>
          </cell>
          <cell r="B278" t="str">
            <v>최악의 몬스터들을 감금해둔 오르벨의 지하감옥에서, 홀로 간수장을 맡은 거친 여전사.\n아레나의 맹수 글라디에 버금가는 뛰어난 실력으로, 몬스터들의 머리에 공포를 각인하였다.\n그녀의 강력한 철구는 뼈를 부수고 살을 찢어 적을 묵사발로 만든다.</v>
          </cell>
          <cell r="C278" t="str">
            <v>A female warrior, the Chief Guard at Orvel Stockade where the worst monsters are imprisoned.\nInstills fear inside monsters as her skills and power are comparable to those of the Beast of the Arena Gladi.\nHer powerful mace crushes the bones and shreds the flesh off her enemies.</v>
          </cell>
          <cell r="D278" t="str">
            <v>นักรบหญิง หัวหน้าทหารยามที่คุกใต้ดินของ Orvel ที่กักขังมอนสเตอร์ที่ร้ายที่สุด\nแม้แต่มอนสเตอร์ข้างในคุกยังหวาดกลัวฝีมือและพลังของนางที่เทียบได้กับอสูรแห่งอารีน่า Gladi\nกระบองทรงพลังของนางบดขยี้กระดูกและฉีกเนื้อออกจากศัตรู</v>
          </cell>
          <cell r="E278" t="str">
            <v>Một nữ chiến binh, Quản ngục trưởng tại Nhà ngục Orvel, nơi giam giữ những quái vật xấu xa nhất.\nSở hữu kỹ năng và sức mạnh sánh ngang với Mãnh thú đấu trường Gladi, cô ta gieo rắc nỗi sợ hãi lên tâm trí lũ quái vật.\nCây chùy quyền năng của cô có thể đánh tan xương nát thịt mọi kẻ địch.</v>
          </cell>
        </row>
        <row r="279">
          <cell r="A279" t="str">
            <v>CREATURE_NAME_96</v>
          </cell>
          <cell r="B279" t="str">
            <v>도자르타</v>
          </cell>
          <cell r="C279" t="str">
            <v>Dosarta</v>
          </cell>
          <cell r="D279" t="str">
            <v>Dosarta</v>
          </cell>
          <cell r="E279" t="str">
            <v>Dosarta</v>
          </cell>
        </row>
        <row r="280">
          <cell r="A280" t="str">
            <v>CREATURE_TITLE_96</v>
          </cell>
          <cell r="B280" t="str">
            <v>순수의 바람 도자르타</v>
          </cell>
          <cell r="C280" t="str">
            <v>Wind of Purity Dosarta</v>
          </cell>
          <cell r="D280" t="str">
            <v>สายลมแห่งความบริสุทธิ์ Dosarta</v>
          </cell>
          <cell r="E280" t="str">
            <v>Cơn gió thuần khiết Dosarta</v>
          </cell>
        </row>
        <row r="281">
          <cell r="A281" t="str">
            <v>CREATURE_DESC_96</v>
          </cell>
          <cell r="B281" t="str">
            <v>엘리도라 왕국에 위치한 도전의 탑을 지키고 있는 엘프의 공주.\n고대의 유물, 그리고 그 속에 숨겨져 있는 힘에 대해 누구보다도 잘 이해하고 있다.</v>
          </cell>
          <cell r="C281" t="str">
            <v>An Elven princess guarding the Tower of Challenge located in Elidora Kingdom.\nShe knows about Ancient Artifacts and the power in them better than anyone.</v>
          </cell>
          <cell r="D281" t="str">
            <v>เจ้าหญิงเอลฟ์ที่ปกป้องหอคอยแห่งความท้าทายที่ตั้งอยู่ในอาณาจักร Elidora\nนางรู้เกี่ยวกับวัตถุโบราณและพลังของวัตถุโบราณดีกว่าใครๆ</v>
          </cell>
          <cell r="E281" t="str">
            <v>Công chúa Tiên bảo vệ Tháp thách thức ở Vương quốc Elidora.\nCô ấy biết về Cổ vật cổ đại và sức mạnh của chúng nhiều hơn bất kỳ ai.</v>
          </cell>
        </row>
        <row r="282">
          <cell r="A282" t="str">
            <v/>
          </cell>
          <cell r="B282" t="str">
            <v>영웅 획득 UI 전용 DESC</v>
          </cell>
          <cell r="C282" t="str">
            <v/>
          </cell>
          <cell r="D282" t="str">
            <v/>
          </cell>
          <cell r="E282" t="str">
            <v/>
          </cell>
        </row>
        <row r="283">
          <cell r="A283" t="str">
            <v>GETHERO_DESC_1</v>
          </cell>
          <cell r="B283" t="str">
            <v>세계를 구원할 수 있는 성검 에아가 선택한 용사이다. 성검을 휘둘러 적을 밀어내고, 성검의 힘을 통해 자신을 강화시킬 수 있다.</v>
          </cell>
          <cell r="C283" t="str">
            <v>The Chosen Warrior of the Holy Sword Aea, the sword that saved the world once before.\nHe can push back enemies and enhance himself with the power of this holy sword.</v>
          </cell>
          <cell r="D283" t="str">
            <v>นักรบผู้ถูกเลือกจากเทพธิดา ผู้แบกดาบใหญ่ติดตัวตลอดเวลาเพื่อฟาดฟันความชั่วร้ายที่ขวางหน้า ด้วยพลังจากเทพธิดา Lua เขาสามารถปลุกพลังแฝงและระเบิดพลังทำลายได้ช่วงเวลาหนึ่ง</v>
          </cell>
          <cell r="E283" t="str">
            <v>Được chọn bởi Kiếm thánh Aea, chiến binh này nắm giữ thanh gươm có thể hạn chế sự di chuyển của kẻ thù. Khi vung thanh gươm này, anh ấy có thể đẩy lùi kẻ thù và tự cường hoá bằng sức mạnh của kiếm thánh.</v>
          </cell>
        </row>
        <row r="284">
          <cell r="A284" t="str">
            <v>GETHERO_DESC_2</v>
          </cell>
          <cell r="B284" t="str">
            <v>카셀의 소꿉친구이자 여신을 섬기는 신관이다. 빛의 힘으로 아군을 치유하고 보호한다.여신의 축복을 받아 일시적으로 마법의 힘과 그에 대한 저항력을 증가시킬 수도 있다.</v>
          </cell>
          <cell r="C284" t="str">
            <v>A childhood friend of Kasel's, she is a priestess who serves the Goddess. She heals and protects allies with the power of light.\nWith the blessings of the Goddess, she can temporarily increase one's magic powers and resistance.</v>
          </cell>
          <cell r="D284" t="str">
            <v>เธอเป็นเพื่อนสนิทของ Kasel ตั้งแต่เด็ก และยังเป็นนักบวชศักดิ์สิทธิ์ผู้รับใช้เทพธิดาอีกด้วย ด้วยคำอวยพรของเทพธิดา เธอสามารถเพิ่มพลังเวทย์และพลังปกป้องรักษาของเธอได้ช่วงเวลาหนึ่ง</v>
          </cell>
          <cell r="E284" t="str">
            <v>Một người bạn từ nhỏ của Kasel, cô ấy cũng là một nữ Linh mục phục vụ Nữ thần. Cô ấy trị thương và bảo vệ mọi thành viên bằng sức mạnh của ánh sáng. Với phước lành của Nữ thần, cô ấy có thể tăng sức mạnh phép thuật và sức kháng cự tạm thời.</v>
          </cell>
        </row>
        <row r="285">
          <cell r="A285" t="str">
            <v>GETHERO_DESC_3</v>
          </cell>
          <cell r="B285" t="str">
            <v>마법사들의 모임, 붉은 탑 출신의 당찬 아가씨이다. 강력한 화염 마법으로 다수의 적들에게불꽃을 일으키고, 불씨를 폭발 시켜 더 큰 피해를 준다.</v>
          </cell>
          <cell r="C285" t="str">
            <v>A sorceress from the Red Tower, this brave girl uses explosive fire magic to deal damage to multiple enemies,\nand then inflicts even greater damage by causing the embers to explode.</v>
          </cell>
          <cell r="D285" t="str">
            <v>สาวน้อยจอมเวทย์ไฟความมั่นใจสูงจาก Red Tower เธอคือผู้ถือกำเนิดมาพร้อมกับพลังแห่งไฟ สามารถใช้ไฟโจมตีเป้าหมาย ได้เป็นกลุ่ม และยังทำให้เวทย์ไฟของเธอระเบิดเพื่อเพิ่มความเสียหายได้อีกด้วย</v>
          </cell>
          <cell r="E285" t="str">
            <v>Một nữ phù thủy đến từ Tháp Đỏ, cô gái dũng cảm này sử dụng phép thuật lửa thực sự mạnh để thiêu cháy nhiều kẻ thù, và sau đó gây ra sát thương lớn hơn bằng cách làm cho than hồng phát nổ.</v>
          </cell>
        </row>
        <row r="286">
          <cell r="A286" t="str">
            <v>GETHERO_DESC_4</v>
          </cell>
          <cell r="B286" t="str">
            <v>숨겨진 과거를 가진 전직 암살자이다. 단일 대상에게 강력한 힘을 발휘하며 적들의 시선으로부터 벗어나 끊임없는 맹공을 펼치며 유린한다.</v>
          </cell>
          <cell r="C286" t="str">
            <v>He is a former assassin with a hidden past. He specializes in single targets,\nlaunching strong, endless attacks on enemies while dashing around their blind spots.</v>
          </cell>
          <cell r="D286" t="str">
            <v>เมื่อก่อนเขาเป็นนักฆ่าผู้ชั่วร้าย และกลับใจเพื่อแก้ไขอดีตของตน เขาเชี่ยวชาญการโจมตีใส่เป้าหมายเดียว และสร้างความเสียหายอย่างรุนแรงโดยที่เป้าหมายของเขาไม่ทันตั้งตัว</v>
          </cell>
          <cell r="E286" t="str">
            <v>Anh ấy từng là một sát thủ với quá khứ bị che giấu. Anh ấy rất giỏi đối mặt với các mục tiêu riêng lẻ, ra đòn tấn công mạnh, liên tục vào kẻ thù từ khoảng cách xa.</v>
          </cell>
        </row>
        <row r="287">
          <cell r="A287" t="str">
            <v>GETHERO_DESC_5</v>
          </cell>
          <cell r="B287" t="str">
            <v>혹한의 설원지대에서 사는 바바리안 왕국의 전사이다. 강렬한 함성으로 적군의 사기를 낮추고 적들 사이를 폭풍처럼 가로지른다.</v>
          </cell>
          <cell r="C287" t="str">
            <v>A barbarian that rules the snowy plains of the frozen land,\nhe undermines the morale of enemies with ear-deafening shouts and charges into them like a storm.</v>
          </cell>
          <cell r="D287" t="str">
            <v>บาบาเรียนจากขุนเขาเยือกแข็ง เสียงคำรามของเขาทำให้ศัตรูหวาดกลัว และยังทำลายประสาทการรับฟัง เปิดช่องให้ถูกจู่โจมอย่างง่ายดาย</v>
          </cell>
          <cell r="E287" t="str">
            <v>Một kẻ thô lỗ trị vì bình nguyên tuyết của vùng đất băng giá, làm suy yếu nhuệ khí chiến đấu của kẻ thù bằng tiếng hét chói tai và rồi nhảy bổ vào chúng.</v>
          </cell>
        </row>
        <row r="288">
          <cell r="A288" t="str">
            <v>GETHERO_DESC_6</v>
          </cell>
          <cell r="B288" t="str">
            <v>과거 수많은 거룡들을 사냥해온 드워프들의 왕이자 영웅이다.작은 체구에서 뿜어져 나오는 강력한 힘으로 휘두르는 방패로 진형을 파괴하고, 강력한 일격으로 적의 목숨을 끊는다.</v>
          </cell>
          <cell r="C288" t="str">
            <v>A legendary dragon slayer who has hunted numerous dragons.\nDespite his small stature, his powerful shield bash destroys enemy formations, usually followed with a final blow.</v>
          </cell>
          <cell r="D288" t="str">
            <v>นักล่ามังกรในตำนาน ผู้ปราบมังกรที่มีชื่อเสียง จู่โจมด้วยโล่อันทรงพลัง หยุดยั้งศัตรูทุกรูปแบบ มุ่งหมายต่อชีวิตเท่านั้น</v>
          </cell>
          <cell r="E288" t="str">
            <v>Một sát thủ giết rồng huyền thoại từng săn giết vô số rồng. Sử dụng một chiếc khiên lớn thể phá vỡ đội hình của địch và lấy mạng chúng bằng lực đánh khủng khiếp.</v>
          </cell>
        </row>
        <row r="289">
          <cell r="A289" t="str">
            <v>GETHERO_DESC_7</v>
          </cell>
          <cell r="B289" t="str">
            <v>기계 공학에 능통한 하얀 고블린이다.커다란 핸드 캐논을 사용해 폭발적인 피해를 주고 특수한 탄환들을 사용하여 적들을 방해하고 치명적인 피해를 입힌다.</v>
          </cell>
          <cell r="C289" t="str">
            <v>A white goblin skilled in mechanical engineering,\nhe uses a hand cannon to inflict explosive damage, harass enemies with special bullets, and inflict fatal damage to them.</v>
          </cell>
          <cell r="D289" t="str">
            <v>ก็อบลินเผือกผู้เชี่ยวชาญด้านเครื่องยนต์กลไก ปืนของเขาสามารถยิงและระเบิดได้ สามารถก่อกวน และกำจัดเป้าหมายได้ด้วยกระสุนแบบต่างๆ</v>
          </cell>
          <cell r="E289" t="str">
            <v>Một Yêu tinh trắng có kiến thức uyên bác về kỹ thuật cơ khí, sử dụng một khẩu thần công cầm tay để gây nổ sát thương, tấn công địch bằng những viên đạn đặc biệt và gây ra sát thương chí mạng cho chúng.</v>
          </cell>
        </row>
        <row r="290">
          <cell r="A290" t="str">
            <v>GETHERO_DESC_8</v>
          </cell>
          <cell r="B290" t="str">
            <v>긴 세월동안 하늘바람 부족을 지킨 족장이다. 바람과 하늘의 힘을 사용하여 적을 무찌른다.강력한 번개가 적들을 마비시키고, 아군들에게는 바람의 축복과 치유를 한다.</v>
          </cell>
          <cell r="C290" t="str">
            <v>As the longtime Orc Chieftain of the Sky Wind tribe,\nhe uses elemental attacks powered by the sky and wind.\nStrong bolts of lightning paralyze enemies, while allies are healed and blessed by the wind.</v>
          </cell>
          <cell r="D290" t="str">
            <v>เขาเป็นหัวหน้าออคของเผ่า Sky Wind เขาใช้พลังธรรมชาติโจมตีเป้าหมายด้วยท้องฟ้าและสายลม สายฟ้าที่รุนแรงของเขาสามารถทำให้เป้าหมายชา ในขณะเดียวกันก็ฟื้นฟูเพื่อนร่วมทีมด้วยพลังแห่งลมได้อีกด้วย</v>
          </cell>
          <cell r="E290" t="str">
            <v>Là Tù trưởng Thủy quái lâu năm của bộ tộc Sky Wind, phát động các cuộc tấn công nguyên tố sử dụng sức mạnh từ gió và bầu trời. Các tia sét làm tê liệt kẻ thù, trong khi quân đồng minh được chữa lành vết thương và ban phúc bởi gió.</v>
          </cell>
        </row>
        <row r="291">
          <cell r="A291" t="str">
            <v>GETHERO_DESC_9</v>
          </cell>
          <cell r="B291" t="str">
            <v>자신의 재미만을 추구하는 잔인한 악마이다. 거대한 낫으로 적들의 영혼을 빼앗고, 적들 사이에 갑자기 나타나 주변의 모든 것들을 베어버리기도 한다.</v>
          </cell>
          <cell r="C291" t="str">
            <v>A cold-blooded hedonist demon.\nUsing a huge scythe, she harvests the souls of enemies.\nShe suddenly appears in the midst of enemies, slashing everything around her.</v>
          </cell>
          <cell r="D291" t="str">
            <v>เธอเป็นปีศาจเลือดเย็นที่ชอบหาเรื่องสนุกทำอะไรตามใจตัวเอง งานอดิเรกของเธอคือการใช้เคียวขนาดใหญ่ล่าวิญญาณของศัตรู เธอชอบไปโพล่กลางดงศัตรูพร้อมกับกวาดศัตรูรอบๆ ให้หายไปในคราวเดียว</v>
          </cell>
          <cell r="E291" t="str">
            <v>Một con quỷ máu lạnh mưu cầu niềm vui niêng cho mình. Dùng một lưỡi hái lớn để thu hoạch linh hồn của địch. Mụ ta thường xuất hiện ở giữa lòng địch và chém mọi thứ xung quanh.</v>
          </cell>
        </row>
        <row r="292">
          <cell r="A292" t="str">
            <v>GETHERO_DESC_10</v>
          </cell>
          <cell r="B292" t="str">
            <v>신성한 숲을 지키는 엘프들의 공주. 달빛의 기운이 담긴 화살들은 그녀의 의지가 되어 적을 쫓으며, 바람의 기운이 담긴 화살은 그녀의 힘이 되어 적을 꿰뚫는다.</v>
          </cell>
          <cell r="C292" t="str">
            <v>An Elf Princess with a lofty air, she guards the sacred forest.\nArrows filled with moon energy follow her will to track down enemies,\nand arrows filled with wind energy fiercely pierce the enemy.</v>
          </cell>
          <cell r="D292" t="str">
            <v>เธอคือเอลฟ์ผู้เย่อหยิ่ง ผู้พิทักษ์แห่ง Forest of Life ลูกธนูของเธออาบไปด้วยพลังดวงจันทร์ ที่พร้อมจะวิ่งเข้าหาเป้าหมายของเธอหากเธอต้องการ</v>
          </cell>
          <cell r="E292" t="str">
            <v>Một công chúa Tiên với vẻ cao quý, cô bảo vệ khu rừng thiêng. Những mũi tên mang năng lượng mặt trăng theo ý cô đuổi theo kẻ thù, còn những mũi tên mang năng lượng gió xuyên thủng kẻ địch một cách dữ dội.</v>
          </cell>
        </row>
        <row r="293">
          <cell r="A293" t="str">
            <v>GETHERO_DESC_11</v>
          </cell>
          <cell r="B293" t="str">
            <v>과거 세계를 구한 영웅에게 축복을 내려준 성녀이다. 증오가 가득 담긴 저주받은 까마귀는 적에게 날카로운 깃털을 발사하고, 적 진형을 풍비박살 내버린다.</v>
          </cell>
          <cell r="C293" t="str">
            <v>The saint who blessed the hero that saved the world long ago. The cursed, outraged crow shoots sharp feathers\nat enemies and completely breaks the enemy's formation.</v>
          </cell>
          <cell r="D293" t="str">
            <v>เทพผู้ได้รับพรจากฮีโร่ได้ช่วยโลกไว้ในอดีต คำสาปด้วยขนอีกา ใส่ศัตรูทำลายการต่อสู้ทุกรูปแบบ</v>
          </cell>
          <cell r="E293" t="str">
            <v>Nữ thánh ban phúc cho người anh hùng cứu thế giới trong quá khứ. Con quạ giận dữ bị nguyền rủa bắn những chiếc lông vũ sắc nhọn vào quân địch và phá bỏ hoàn toàn đội hình của chúng.</v>
          </cell>
        </row>
        <row r="294">
          <cell r="A294" t="str">
            <v>GETHERO_DESC_12</v>
          </cell>
          <cell r="B294" t="str">
            <v>저주를 받아 어린 소녀의 모습이 되어 버린 전설적인 해적이다. 함선에서 뜯어온 주포를 적의 머리 위에 정확하게 타격하는 신기를 발휘한다.</v>
          </cell>
          <cell r="C294" t="str">
            <v>The legendary pirate who was cursed and turned into a little girl.\nShe has the amazing ability to drop cannonballs right on the enemy's head.</v>
          </cell>
          <cell r="D294" t="str">
            <v>โจรสลัดในตำนานผู้ถูกสาปให้กลายเป็นเด็กผู้หญิงตัวเล็กๆ เขามีสามารถสามารถในการยิงกระสุนปืนใหญ่ใส่หัวของศัตรูอย่างแม่นยำ</v>
          </cell>
          <cell r="E294" t="str">
            <v>Một hải tặc huyền thoại bị nguyền rủa và biến thành một cô gái nhỏ. Cô có khả năng thả rơi đạn súng thần công lên ngay đầu địch.</v>
          </cell>
        </row>
        <row r="295">
          <cell r="A295" t="str">
            <v>GETHERO_DESC_13</v>
          </cell>
          <cell r="B295" t="str">
            <v>전 마왕 침공 시기에 인간 연합군으로 참전했던 엘프 드루이드이다. 자연과 교감하여 나무를 통해 적들을 공격한다.</v>
          </cell>
          <cell r="C295" t="str">
            <v>The elf druid who joined the Human Allied Forces when the Dark Lord invaded.\nCommunes with nature and attacks enemies using trees.</v>
          </cell>
          <cell r="D295" t="str">
            <v>เอลฟ์ Druid ผู้ที่เข้าร่วมในกองกำลังพันธมิตรของมนุษย์เมื่อครั้งที่ราชาปีศาจบุกโลก สื่อสารกับธรรมชาติและโจมตีศัตรูโดยการใช้ต้นไม้</v>
          </cell>
          <cell r="E295" t="str">
            <v>Một tu sĩ tiên đã gia nhập Lực lượng đồng minh loài người khi Chúa tể Bóng tối xâm chiếm. Giao tiếp với thiên nhiên và tấn công địch bằng cây cối.</v>
          </cell>
        </row>
        <row r="296">
          <cell r="A296" t="str">
            <v>GETHERO_DESC_14</v>
          </cell>
          <cell r="B296" t="str">
            <v>아머 비스트를 길들인 냉철한 사냥꾼이다. 회전하는 부메랑은 적의 활로를 끊고, 강력한 아머 비스트의 턱힘으로 적을 사정없이 물어뜯는다.</v>
          </cell>
          <cell r="C296" t="str">
            <v>A cool-headed hunter who tamed an armor beast capable of hunting bears.\nHer spinning boomerang cuts off the enemy's escape, and the powerful armor beast rips apart enemies with its powerful jaw.</v>
          </cell>
          <cell r="D296" t="str">
            <v>Maya คือนักล่าผู้เยือกเย็น ผู้สวมใส่ชุดเกราะสัตว์ดุร้ายของนักล่าหมี เธอขว้างบูมเมอแรงใส่ศัตรูและฟาดฟันศัตรูด้วยกงเล็บอันแหลมคม</v>
          </cell>
          <cell r="E296" t="str">
            <v>Một nữ thợ săn lạnh lùng đã thuần hóa một con mãnh thú bọc giáp có khả năng săn gấu. Quăng bumơrang để chặn lối thoát của địch, và con mãnh thú bọc giáp khỏe sẽ xé nát kẻ địch bằng chiếc hàm chắc khỏe của mình.</v>
          </cell>
        </row>
        <row r="297">
          <cell r="A297" t="str">
            <v>GETHERO_DESC_15</v>
          </cell>
          <cell r="B297" t="str">
            <v>카셀의 의형이자 정식 기사. 단단한 강철과도 같은 그는 전방에서 아군을 보호한다. 적의 공격을 받아내며 적들을 제압하는 모습은 성벽같다는 평을 받는다.</v>
          </cell>
          <cell r="C297" t="str">
            <v>Kasel's 'older brother'. A true knight, he is a man of steel who protects allies at the front of the battlefield.\nHe blocks the attacks of the enemies while taking them down, earning him the reputation akin to a castle wall.</v>
          </cell>
          <cell r="D297" t="str">
            <v>เขาเคยเป็นอัศวินผู้เดินทางไปทั่วโลก ไม่ว่าการรบใดๆ เขาจะเป็นคนที่ยืนกองหน้าปกป้องพรรคพวกที่อยู่ข้างหลังเสมอ ไม่ว่าศัตรูจะบุกมาในรูปแบบไหนเขาก็จะป้องกันและสวนกลับจนศัตรูไม่สามารถบุกเข้ามาได้ เขาได้จึงได้สมญานามว่ากำแพงเหล็ก</v>
          </cell>
          <cell r="E297" t="str">
            <v>Anh trai của Kasel. Một cựu hiệp sĩ chu du thế giới, là một người đàn ông thép người bảo vệ các đồng minh ở tiền tuyến. Anh chặn đứng các đòn tấn công và tiêu diệt địch, khiến anh trông giống như một bức tường sắt.</v>
          </cell>
        </row>
        <row r="298">
          <cell r="A298" t="str">
            <v>GETHERO_DESC_16</v>
          </cell>
          <cell r="B298" t="str">
            <v>영혼 등불을 이용해 영혼을 인도하는 수인족이다. 영혼들의 힘을 빌려 아군을 치유한다. 영혼들로 적을 방해하기도 하며, 마나를 채워주기도한다.</v>
          </cell>
          <cell r="C298" t="str">
            <v>Half-human and half-animal, this creature guides souls using a spirit lamp.\nHeals allies with the power of souls.\nDisturbs enemies or recovers Mana of allies with the help of souls as well.</v>
          </cell>
          <cell r="D298" t="str">
            <v>ครึ่งมนุษย์, ครึ่งสัตว์ เผ่าพันธุ์ที่นำทางวิญญาณด้วยการใช้ตะเกียงแห่งวิญญาณ.  ฮีลพันธมิตร ด้วยพลังแห่งวิญญาณ.  ก่อกวนศัตรูหรือฟื้นฟู Mana ของพันธมิตรด้วยความช่วยเหลือของวิญญาณ</v>
          </cell>
          <cell r="E298" t="str">
            <v>Sinh vật nửa người nửa thú, sử dụng bóng đèn linh hồn để dẫn đường cho các linh hồn. Chữa lành vết thương của đồng minh bằng sức mạnh linh hồn. Quấy nhiễu kẻ thù hoặc phục hồi Năng lượng cho đồng minh nhờ sự giúp sức của các linh hồn.</v>
          </cell>
        </row>
        <row r="299">
          <cell r="A299" t="str">
            <v>GETHERO_DESC_17</v>
          </cell>
          <cell r="B299" t="str">
            <v>그림자 속에서 적을 사냥하는 다크엘프이다. 복수로 움직이는 그의 석궁은 칠흑같은 어둠을 쏴 적을 꿰뚫는다.</v>
          </cell>
          <cell r="C299" t="str">
            <v>A Dark Elf who hunts enemies in the shadows.\nHis vengeful crossbow pierces his enemies with pitch-black darkness.</v>
          </cell>
          <cell r="D299" t="str">
            <v>ดาร์คเอลฟ์ลงมือล่าศัตรูในเงามืด การล้างแค้นด้วยหน้าไม้   ใช้ความมืดแทรกซึมผ่านศัตรูอย่างไม่มีเมตตา</v>
          </cell>
          <cell r="E299" t="str">
            <v>Một tiên bóng tối chuyên săn giết kẻ thù trong bóng tối. Bắn chiếc nỏ đầy thù hận bằng sự tối tăm để xuyên thủng kẻ thù không thương tiếc.</v>
          </cell>
        </row>
        <row r="300">
          <cell r="A300" t="str">
            <v>GETHERO_DESC_18</v>
          </cell>
          <cell r="B300" t="str">
            <v>가벼운 한손 검을 다루는 용병이다. 가벼운 몸놀림을 기반으로 적의 공격을 피하고, 마치 빛과 같은 속도로 적을 찌른다.</v>
          </cell>
          <cell r="C300" t="str">
            <v>A mercenary who wields a light, one-handed sword.\nDodges attacks with nimble movements\nand pierces the enemy with the sharp end of her sword.</v>
          </cell>
          <cell r="D300" t="str">
            <v>ทหารรับจ้าง ผู้ใช้ ดาบแสงมือเดียว หลบหลีกการโจมตีด้วยความเร็วแสง  และแทงผ่านศัตรูด้วยปลายแหลมของดาบ</v>
          </cell>
          <cell r="E300" t="str">
            <v>Một lính đánh thuê chuyên dùng một thanh kiếm nhẹ bằng một tay. Né đòn bằng các động tác nhanh nhẹn \nvà xuyên thủng kẻ thù bằng mũi nhọn của thanh kiếm.</v>
          </cell>
        </row>
        <row r="301">
          <cell r="A301" t="str">
            <v>GETHERO_DESC_19</v>
          </cell>
          <cell r="B301" t="str">
            <v>빙룡의 저주를 받아 힘을 얻은 마법사이다. 강력한 얼음 마법을 사용해 적을 얼리는게 주특기이다.</v>
          </cell>
          <cell r="C301" t="str">
            <v>A wizard capable of using the Ice Dragon's magic powers after being cursed.\nHe uses powerful icebound magic to freeze enemies.</v>
          </cell>
          <cell r="D301" t="str">
            <v>นักเวทย์ผู้ได้รับพลังจากคำสาปมังกรน้ำแข็ง ใช้พลังเวทย์น้ำแข็งที่รุนแรงแช่แข็งศัตรู</v>
          </cell>
          <cell r="E301" t="str">
            <v>Chịu sự nguyền rủa của Rồng Băng, Pavel có thể sử dụng sức mạnh phép thuật của Rồng Băng. Sử dụng phép thuật băng giá mạnh mẽ làm đóng băng kẻ thù.</v>
          </cell>
        </row>
        <row r="302">
          <cell r="A302" t="str">
            <v>GETHERO_DESC_20</v>
          </cell>
          <cell r="B302" t="str">
            <v>거대한 랜스와 방패를 다루는 수호기사이다. 요새와도 같은 굳건함으로 적들의 공격을 받아내며, 거대한 랜스로 적들을 휘젓는다.</v>
          </cell>
          <cell r="C302" t="str">
            <v>This guardian knight carries a gigantic lance and shield.\nEndures the attack of enemies with absolute fortitude\nand disturbs enemy lines with her lance.</v>
          </cell>
          <cell r="D302" t="str">
            <v>อัศวินผู้พิทักษ์ ซึ่งถือหอกและโล่ขนาดใหญ่ ยืนเผชิญหน้ากับศัตรูด้วยความแน่วแน่ และกำจัดศัตรูด้วยปลายหอก</v>
          </cell>
          <cell r="E302" t="str">
            <v>Hiệp sĩ giám hộ này mang một tấm khiên và cây thương khổng lồ. Chịu được đòn công của kẻ thù bằng độ cứng tuyệt đối và làm rung kẻ thù bằng cây thương của mình.</v>
          </cell>
        </row>
        <row r="303">
          <cell r="A303" t="str">
            <v>GETHERO_DESC_21</v>
          </cell>
          <cell r="B303" t="str">
            <v>너클을 이용한 근접 격투를 전문으로 하는 하피이다. 적들 사이를 종횡무진하며 유린한다. 강력한 연속공격으로 적을 분쇄한다.</v>
          </cell>
          <cell r="C303" t="str">
            <v>A harpy that specializes in melee combat using her knuckles.\nQuickly moves between the enemy, wreaking havoc upon them.\nSmashes enemies by launching powerful consecutive attacks.</v>
          </cell>
          <cell r="D303" t="str">
            <v>Harpy มีความเชี่ยวชาญในการต่อสู้ระยะประชิดด้วยการใช้สนับมือ เคลื่อนผ่านและล้มศัตรูลงได้อย่างรวดเร็ว โจมตีศัตรูด้วยการปล่อยพลังอย่างต่อเนื่อง</v>
          </cell>
          <cell r="E303" t="str">
            <v>Một Tiên nữ cánh chim chuyên đấu giáp lá cà bằng các khớp ngón tay của mình. Di chuyển nhanh giữa địch và tiêu diệt chúng. Đập mạnh kẻ thù bằng cách tung ra các đòn tấn công vũ bão liên tiếp.</v>
          </cell>
        </row>
        <row r="304">
          <cell r="A304" t="str">
            <v>GETHERO_DESC_22</v>
          </cell>
          <cell r="B304" t="str">
            <v>혹한의 환경에서 온 제국출신의 저격수이다. 어떤상황에서도 적을 침착하게 조준하여 저격하며, 집중을 하면 할수록 강해진다.</v>
          </cell>
          <cell r="C304" t="str">
            <v>She is a sniper from an empire located in an extremely cold environment.\nShe aims calmly no matter the circumstance. The more she focuses, the more powerful she becomes.</v>
          </cell>
          <cell r="D304" t="str">
            <v>เธอคือสไนเปอร์จากอาณาจักรที่มีแต่การต่อสู้  ในตอนที่, เธอเล็งไปที่เป้าหมายอย่างใจเย็น, ยิ่งเธอใช้สมาธิกับการเล็งไปที่เป้าหมายมากเท่าไหร่ มันก็ยิ่งจะทำให้เห็นถึงพลังที่แท้จริงของเธอ</v>
          </cell>
          <cell r="E304" t="str">
            <v>Một tay bắn tỉa đến từ một đế chế ở trong một môi trường cực lạnh. Bình tĩnh nhắm mục tiêu trong bất kỳ hoàn cảnh nào. Càng tập trung thì cô càng trở nên mạnh hơn.</v>
          </cell>
        </row>
        <row r="305">
          <cell r="A305" t="str">
            <v>GETHERO_DESC_23</v>
          </cell>
          <cell r="B305" t="str">
            <v>마왕군의 용암을 사용하는 악마 기사이다. 적들에게 끝없이 타오르는 고통을 입히며, 화강암같은 단단함으로 견뎌 적을 쓰러뜨린다.</v>
          </cell>
          <cell r="C305" t="str">
            <v>A demon knight that uses the lava of the Dark Legion.\nInflicts relentless burning pain on enemies, and fights battles of endurance utilizing her granite-like defense.</v>
          </cell>
          <cell r="D305" t="str">
            <v>อัศวินปีศาจที่ใช้ลาวาจากพลังที่ชั่วร้าย สร้างบาดแผลที่เจ็บปวดให้กับศัตรูอย่างฉกรรจ์และทำให้ศัตรูพ่ายแพ้ด้วยความแข็งแกร่งจากการป้องกันที่เปรียบเหมือนหินแกรนิต</v>
          </cell>
          <cell r="E305" t="str">
            <v>Một hiệp sĩ quỷ chuyên sử dụng các dung nham của Lực lượng bóng tối. Gây sát thương bỏng không ngừng cho kẻ thù, và tiêu diệt kẻ thù bằng cách sử dụng hàng rào bảo vệ như đá granit để chống lại các sát thương do kẻ thù gây ra.</v>
          </cell>
        </row>
        <row r="306">
          <cell r="A306" t="str">
            <v>GETHERO_DESC_24</v>
          </cell>
          <cell r="B306" t="str">
            <v>자유분방하지만 신앙심은 깊은 루아 교단의 사제이다. 아군을 회복하고 동시에 적을 공격하는 신성폭발을 사용하며, 아군을 보호한다.</v>
          </cell>
          <cell r="C306" t="str">
            <v>A freewheeling priest from the Order of Lua.\nHe uses a holy explosion to protect the party, which heals allies and damages enemies at once.</v>
          </cell>
          <cell r="D306" t="str">
            <v>นักบวชที่เป็นอิสระจากประสงค์แห่ง Lua, เขาใช้ระเบิดศักดิ์สิทธิ์เพื่อปกป้องพวกพ้อง, ซึ่งมันสามารถที่จะฮีลให้กับพันธมิตรและสร้างความเสียหายให้กับศัตรูภายในครั้งเดียว</v>
          </cell>
          <cell r="E306" t="str">
            <v>Một Linh mục đi lang thang đến từ Dòng tu Lua. Gây ra vụ nổ thiêng để đồng thời chữa lành vết thương cho đồng minh và tiêu diệt kẻ thù.</v>
          </cell>
        </row>
        <row r="307">
          <cell r="A307" t="str">
            <v>GETHERO_DESC_25</v>
          </cell>
          <cell r="B307" t="str">
            <v>과거에 마왕군과 싸웠지만 언데드가 된 소녀이다. 자신이 잠들어 있던 관을 끌고 다닌다. 적들에게 죽음의 징표를 남겨 자신을 회복한다.</v>
          </cell>
          <cell r="C307" t="str">
            <v>This girl has become an undead after fighting the Dark Legion in the past.\nShe drags along the coffin that she sleeps in.\nShe recovers herself by leaving a mark of death on her enemies.</v>
          </cell>
          <cell r="D307" t="str">
            <v>เจ้าหญิงน้อยที่ก่อนเคยสู้รบกับทัพแห่งความมืดจนตัวตายกลายเป็นผีดิบเดินแบกโรงศพของตัวเองไปมา เธอสามารถฟื้นฟูพลังต้วเองได้ด้วยการสร้างเครื่องหมายแห่วความตาย</v>
          </cell>
          <cell r="E307" t="str">
            <v>Một cô gái bất tử sau khi chiến đấu với Binh đoàn quỷ trong quá khứ. Luôn kéo theo chiếc quan tài mà mình ngủ bên trong. Tự hồi phục bằng cách để lại một dấu vết tử thần trên kẻ thù của mình.</v>
          </cell>
        </row>
        <row r="308">
          <cell r="A308" t="str">
            <v>GETHERO_DESC_26</v>
          </cell>
          <cell r="B308" t="str">
            <v>오르벨리아 출신 귀족 영애. \n현자의 탑에서 손에 꼽히는 천재로, ‘보라’의 칭호를 하사받았다.\n화려한 양산으로부터 강력한 마력포를 발사하여 적을 꿰뚫는다.</v>
          </cell>
          <cell r="C308" t="str">
            <v>A noble lady hailing from Orvelia. \nA genius who attained the title of ‘Violet’ from the Tower of the Sage.\nUsing her fancy parasol, she fires powerful energy cannons towards the enemy.</v>
          </cell>
          <cell r="D308" t="str">
            <v>ธิดาของชนชั้นสูงซึ่งมีเชื้อสายเดิมจาก Orvelia อัจฉริยบุคคลที่ได้รับการยอมรับจากหอคอยนักปราชญ์ ได้รับพระราชทานนามว่า ‘สีม่วง’ยิงลูกปืนเวทที่พลังแข็งแกร่งจากร่มที่งดงามทะลุผ่านศัตรู</v>
          </cell>
          <cell r="E308" t="str">
            <v xml:space="preserve">Một nữ quý tộc đến từ Orvelia. Với phẩm chất của một thiên tài, cô nàng đã đạt được danh hiệu 'Violet' (cấp bậc Tím) từ Tháp Hiền triết
Sử dụng chiếc dù che nắng yêu thích, cô ấy bắn đạn năng lượng mạnh mẽ về phía kẻ thù. </v>
          </cell>
        </row>
        <row r="309">
          <cell r="A309" t="str">
            <v>GETHERO_DESC_27</v>
          </cell>
          <cell r="B309" t="str">
            <v>오르벨리아 왕실 대서고의 서기관이다.\n문양을 써서 아군을 치유하고, 적들의 이로운 마법들을 지워버린다.</v>
          </cell>
          <cell r="C309" t="str">
            <v>The Scribe of the Royal Great Library of Orvelia. \nUsing runes, he heals allies and erases beneficial magic from foes.</v>
          </cell>
          <cell r="D309" t="str">
            <v>อาลักษณ์แห่งหอสมุดหลวงของ Orvelia \n เขียนอักขระรักษาพันธมิตรและลบล้างเวทที่ส่งเสริมของศัตรู</v>
          </cell>
          <cell r="E309" t="str">
            <v>Ký giả của Thư viện Hoàng gia Orvelia. \nAnh chàng sử dụng cổ tự để giúp hồi máu đồng minh và xóa bỏ các phép thuật có lợi từ kẻ thù.</v>
          </cell>
        </row>
        <row r="310">
          <cell r="A310" t="str">
            <v>GETHERO_DESC_28</v>
          </cell>
          <cell r="B310" t="str">
            <v>황제의 직속 엘리트 호위 기사단의 부 기사단장이다.\n마법마저 베어버리는 쾌속의 검술을 지니고 있다.\n강한 적을 우선적으로 타격할 수 있다.</v>
          </cell>
          <cell r="C310" t="str">
            <v>The vice-captain of the Imperial Guard.\nHis sonic blade cuts through even magic.\nHe is capable of attacking the most dangerous foes first.</v>
          </cell>
          <cell r="D310" t="str">
            <v>รองหัวหน้าอัศวินกองราชองครักษ์ที่สังกัดโดยตรงต่อองค์จักรพรรดิ์ \n มีฝีมือดาบความเร็วสูงที่ฟันได้กระทั้งเวทมนตร์ \n สามารถโจมตีศัตรูที่แข็งแกร่งที่สุดก่อนเป็นอันดับแรกได้</v>
          </cell>
          <cell r="E310" t="str">
            <v>Đội phó của  của Đội Bảo vệ Hoàng gia. \nThanh kiếm âm thanh của anh ấy có thể cắt qua phép thuật. \n Kỹ năng của anh chàng cho phép tấn công kẻ địch nguy hiểm nhất trước tiên.</v>
          </cell>
        </row>
        <row r="311">
          <cell r="A311" t="str">
            <v>GETHERO_DESC_29</v>
          </cell>
          <cell r="B311" t="str">
            <v>자신의 몸집만큼이나 큰 새총을 가지고 다니는 정체불명의 아이이다.\n커다란 새총에서 발사하는 탄환은 멀리 날아갈수록 강력해진다.</v>
          </cell>
          <cell r="C311" t="str">
            <v>An unidentified child wielding a slingshot as big as her body.\nHer projectiles gain strength the further they fly.</v>
          </cell>
          <cell r="D311" t="str">
            <v>เด็กน้อยนิรนามที่พกหนังสติ๊กขนาดเท่ากับตัวเองไปไหนมาไหน \n ลูกกระสุนที่ยิ่งออกจากหนังสติ๊กยักษ์ยิ่งไปไกลยิ่งแข็งแกร่งขึ้น</v>
          </cell>
          <cell r="E311" t="str">
            <v>Một đứa bé không rõ danh tính luôn vác theo cái ná cao su to bằng cả người mình. Đạn phóng của cô bé càng bay xa càng trở nên mạnh hơn.</v>
          </cell>
        </row>
        <row r="312">
          <cell r="A312" t="str">
            <v>GETHERO_DESC_30</v>
          </cell>
          <cell r="B312" t="str">
            <v>아에기나 사막의 오아시스를 지키는 물의 무녀.\n기나긴 세월을 살아온 자애로운 수룡이다.\n그녀가 다루는 물은 강력한 치유의 힘을 지녔다.</v>
          </cell>
          <cell r="C312" t="str">
            <v>A priestess that guards the Oasis of the Aegina Desert.\nA Water Dragon that has lived for eons.\nHer water holds powerful healing properties.</v>
          </cell>
          <cell r="D312" t="str">
            <v>นักบวชหญิงแห่งน้ำผู้ปกป้องโอเอซิสแห่งทะเลทราย Aegina \n เป็นมังกรน้ำผู้เมตตาที่มีชีวิตมาอย่างยาวนาน \n น้ำที่เธอควบคุมมีพลังแห่งรักษาที่แข็งแกร่ง</v>
          </cell>
          <cell r="E312" t="str">
            <v>Một nữ Thánh tu bảo vệ Ốc đảo của Sa mạc Aegina.\nMột con Rồng nước đã sống một cuộc đời vô tận.\n Sức mạnh nước của cô ấy có quyền năng trị thương mạnh mẽ.</v>
          </cell>
        </row>
        <row r="313">
          <cell r="A313" t="str">
            <v>GETHERO_DESC_31</v>
          </cell>
          <cell r="B313" t="str">
            <v>지상에서 혼란을 일으키는 마족을 처단하기 위해 강림한 고위 천족.\n빛의 화살로 공중에서 적을 처단한다.</v>
          </cell>
          <cell r="C313" t="str">
            <v>A high-ranking angel that descended upon this world to punish the chaos-inciting Demons.\nSoaring through the sky, his arrows rain judgment upon evildoers.</v>
          </cell>
          <cell r="D313" t="str">
            <v>เผ่าเทพชั้นสูงที่จุติมาเพื่อหยุดยั้งพวกปีศาจที่สร้างความวุ่นวายบนโลก ลงทัณฑ์ศัตรูกลางอากาศด้วยธนูแห่งแสง</v>
          </cell>
          <cell r="E313" t="str">
            <v>Một thiên thần cấp cao đã giáng thế để trừng phạt lũ quỷ kích động gây hỗn loạn.
Giang cánh bay vút lên không trung, những mũi tên của anh gây mưa phán quyết lên lũ bất lương</v>
          </cell>
        </row>
        <row r="314">
          <cell r="A314" t="str">
            <v>GETHERO_DESC_32</v>
          </cell>
          <cell r="B314" t="str">
            <v>100년 전의 영웅들과 함께 마족과 전쟁을 벌였던 뱀파이어의 공주. 순혈의 불사자이지만, 아직은 과거 전쟁에 썼던 힘을 천천히 회복 중이다. 피의 지배와 권속들을 다루는 힘으로 적을 공격한다.</v>
          </cell>
          <cell r="C314" t="str">
            <v>A vampire princess who fought alongside the heroes from 100 years ago. A pure-blooded immortal vampire, she is currently recovering from her past battles. She wields dominion over all blood, utilizing her minions to attack the enemy.</v>
          </cell>
          <cell r="D314" t="str">
            <v>เจ้าหญิงแวมไพร์ที่ต่อสู้ร่วมกับฮีโร่ในสงครามเมื่อ 100 ปีที่แล้ว เธอเป็นแวมไพร์สายเลือดแท้แต่ยังต้องฟื้นตัวจากการใช้พลังในสงครามในอดีต โจมตีศัตรูด้วยพลังของการควบคุมเลือดและเหล่าสมุน</v>
          </cell>
          <cell r="E314" t="str">
            <v>Công chúa ma cà rồng đã từng giao chiến với bọn ma tộc cùng các anh hùng khác từ 100 năm trước.\nDù là người bất tử thuộc dòng thuần chủng, nhưng vẫn đang hồi phục sức mạnh từ sau chiến tranh trong quá khứ.\n Tấn công bằng sức mạnh truyền lại từ người thân và chi phối của dòng máu.</v>
          </cell>
        </row>
        <row r="315">
          <cell r="A315" t="str">
            <v>GETHERO_DESC_33</v>
          </cell>
          <cell r="B315" t="str">
            <v>오드아이의 신비한 공간술사. 공간을 찢어 소환한 무수한 검으로 적을 공격한다.</v>
          </cell>
          <cell r="C315" t="str">
            <v>A heterochromic mage that controls space itself. His powers rip through space to summon infinite sword barrages.</v>
          </cell>
          <cell r="D315" t="str">
            <v>นักเวทย์แห่งประตูมิติ โจมตีศัตรูด้วยดาบกว่าพันเล่มที่ออกมาจากประตูมิติ</v>
          </cell>
          <cell r="E315" t="str">
            <v>Một pháp sư dị đoan có khả năng kiểm soát không gian.\NNăng lượng của ông ta phóng qua không gian để triệu hồi hàng rào tạo thành từ các thanh kiếm vô cực.</v>
          </cell>
        </row>
        <row r="316">
          <cell r="A316" t="str">
            <v>GETHERO_DESC_34</v>
          </cell>
          <cell r="B316" t="str">
            <v>일반인도 마법을 사용할 수 있는 날을 꿈꾸는 천재 마도공학자. 직접 만든 마도생명체로 마법을 구사하여 적을 공격한다.</v>
          </cell>
          <cell r="C316" t="str">
            <v>A genius technomagi hoping for the day everyone gains access to magic. Her technomagical golem acts as her weapon, blasting the enemy away.</v>
          </cell>
          <cell r="D316" t="str">
            <v>นักประดิษฐ์ที่ฝันอยากให้คนธรรมดาใช้เวทย์มนตร์ได้ เธอใช้หุ่นยนต์ประดิษฐ์ที่เธอสร้างขึ้นเป็นอาวุธ</v>
          </cell>
          <cell r="E316" t="str">
            <v>Một nhà phát minh thiên tài luôn hy vọng đến một ngày mọi người đều có thể tiếp cận với phép thuật.\n Con Robot Quái vật đá của cô nàng chính là vũ khí, giúp tiêu diệt mọi kẻ thù</v>
          </cell>
        </row>
        <row r="317">
          <cell r="A317" t="str">
            <v>GETHERO_DESC_35</v>
          </cell>
          <cell r="B317" t="str">
            <v>은빛 광기의 노래라고도 불린다. 매사에 놀라울 정도로 무성의 한 남자. 남을 위한 최소한의 책임감도 없는 남자. 허나, 전투가 시작되면 그 누구도 범접하지 못하는 날카로운 은빛 늑대로 돌변해 전장을 휘젓는다.</v>
          </cell>
          <cell r="C317" t="str">
            <v>He is also called the Song of Silver Madness. A tactless man to the point of surprise, without any sense of responsibility. However, once the battle begins, he becomes an untouchable Silver Wolf, churning the battlefield into a zone of carnage.</v>
          </cell>
          <cell r="D317" t="str">
            <v>เขาถูกเรียกอีกชื่อว่าเสียงเพลงแห่งความบ้าคลั่งสีเงิน เป็นชายผู้ไร้ความปราณี ไม่มีความรับผิดชอบต่อคนอื่น แต่เมื่อการต่อสู้เริ่มขึ้น เขากลายมาเป็นหมาป่าที่จับตัวไม่ได้ เขาเปลี่ยนสนามรบให้กลายเป็นลานประหารชั้นดี</v>
          </cell>
          <cell r="E317" t="str">
            <v>Còn được mệnh danh là Bài Ca Sói Bạc Điên Cuồng, một người đàn ông không bao giờ để chuyện gì làm mình ngạc nhiên, và cũng vô trách nhiệm đến tột cùng. Tuy nhiên, một khi trận chiến bắt đầu, anh trở thành một con Sói Bạc bất khả xâm phạm, khuấy đảo chiến trường thành khu vực tàn sát của mình.</v>
          </cell>
        </row>
        <row r="318">
          <cell r="A318" t="str">
            <v>GETHERO_DESC_36</v>
          </cell>
          <cell r="B318" t="str">
            <v>인간들의 세계를 마족의 위협으로부터 오랫동안 지켜온 용맹한 영웅. 여신의 축복이 깃든 기둥으로 적을 박살낸다.</v>
          </cell>
          <cell r="C318" t="str">
            <v>A noble hero who has guarded the realm of humans from the threat of the Demons for a long time. Utilizing a pillar blessed by the goddess, he crushes his enemies.</v>
          </cell>
          <cell r="D318" t="str">
            <v>ฮีโร่ใจกล้าที่ปกป้องโลกมนุษย์จากเหล่าปีศาจมาเป็นเวลานาน โจมตีศัตรูด้วยเสาที่ได้รับพรจากเทพธิดา</v>
          </cell>
          <cell r="E318" t="str">
            <v>Anh hùng dũng mãnh bảo vệ thế giới loài người khỏi sự đe dọa của bọn ma tộc từ rất lâu. Hủy diệt địch bằng cây trụ chứa đựng chúc phúc của nữ thần.</v>
          </cell>
        </row>
        <row r="319">
          <cell r="A319" t="str">
            <v>GETHERO_DESC_37</v>
          </cell>
          <cell r="B319" t="str">
            <v>웃는가면단의 최정예 암살자이자 로이의 동기.\n조직의 '청소부'로서 배반자를 처리하는 역할을 맡았다.\n누구도 알아채지 못하게 기습하여 적을 처리한다.</v>
          </cell>
          <cell r="C319" t="str">
            <v>An elite assassin of the Laughing Masks, and a former colleague of Roi.\nIn the past, she was a 'cleaner' that hunted down traitors.\nHer sharp katars never miss their mark.</v>
          </cell>
          <cell r="D319" t="str">
            <v>นักฆ่าชั้นสูงใส่หน้ากากยิ้มซึ่งเป็นเพื่อนกับ Roi\nเธอเป็นเหมือนผู้เก็บกวาดในองค์กร และหน้าที่ของเธอก็คือการปริดชีวีตผู้ทรยศ.\nเธอมักจัดการศัตรูอย่างเงียบและเฉียบขาดโดยศัตรูยังไม่ทันรู้ตัว</v>
          </cell>
          <cell r="E319" t="str">
            <v>Một sát thủ tinh anh thuộc Mặt Nạ Cười và một đồng nghiệp cũ của Roi.\n Cô nàng là 'Kẻ dọn dẹp' của tổ chức, và công việc chính là giết bất cứ kẻ phản bội nào.\n Cô nàng phục kích kẻ địch và nhanh chóng đưa chúng vào sự chết chóc im lặng, nhanh chóng.</v>
          </cell>
        </row>
        <row r="320">
          <cell r="A320" t="str">
            <v>GETHERO_DESC_38</v>
          </cell>
          <cell r="B320" t="str">
            <v>고위 마족과 인간의 혼혈아 로써. 자신의 존재를 저주하고 있다. 강력한 마족의 피가 흐르는 오른팔을 휘둘러 적들을 산산조각 낸다.</v>
          </cell>
          <cell r="C320" t="str">
            <v>A mixed-blood between high-rank demon and human, Ezekiel is damned to curse his own existence. Slashes his powerful demonic right arm to tear apart his enemies.</v>
          </cell>
          <cell r="D320" t="str">
            <v>ลูกครึ่งเผ่าปีศาจและมนุษย์ที่สาปแช่งชีวิตของตัวเอง\nทำลายศัตรูให้แหลกเป็นชิ้นๆด้วยการหมุนแขนขวาที่มีเลือดปีศาจเข้มข้นไหลเวียนอยู่</v>
          </cell>
          <cell r="E320" t="str">
            <v>Đứa con mang dòng máu lai giữa con người và ma tộc. Bị nguyền rủa vì chính sự tồn tại của bản thân. Anh vung cánh tay phải nơi dòng máu ma tộc mạnh mẽ cuồn cuộn chảy phân đối thủ thành từng mảnh.</v>
          </cell>
        </row>
        <row r="321">
          <cell r="A321" t="str">
            <v>GETHERO_DESC_39</v>
          </cell>
          <cell r="B321" t="str">
            <v>골드 바의 팜므파탈 여주인, 나쁜 여자의 대명사처럼 첫인상부터 에로틱하고 섹시한 매력덩어리. 아군에게 늘 농염함을 담은 격려를 보내준다.</v>
          </cell>
          <cell r="C321" t="str">
            <v>The Femme Fatale Owner of the Gold Bar. True to her notoriety, her first impression is that of a sexy, erotic charmer. She cheers on her allies with tempting dances.</v>
          </cell>
          <cell r="D321" t="str">
            <v>หญิงสาวอันตรายเจ้าของ Gold Bar สาวผู้มีเสน่ห์สมฉายาแบดเกิร์ลที่มีความอีโรติค, เซ็กซี่ตั้งแต่แรกพบ\nเธอส่งกำลังให้พันธมิตรของเธอด้วยท่าเต้นที่ยั่วยวน</v>
          </cell>
          <cell r="E321" t="str">
            <v>Nữ chính Femme Fatale của Gold Bar. Đúng như tên gọi của một ác nữ, quả bom mê lực của sự quyến rũ và gợi tình gây ấn tượng mạnh từ ban đầu. Cô khích lệ những đồng minh khác với những điệu nhảy nóng bỏng.</v>
          </cell>
        </row>
        <row r="322">
          <cell r="A322" t="str">
            <v>GETHERO_DESC_40</v>
          </cell>
          <cell r="B322" t="str">
            <v>지금은 사라진 그레이 공국의 제1기사이자 사라진 주인인 제인을 찾아 세계를 헤메이고 있는 자. 무시무시한 힘을 담고 있는 그의 쌍창은 눈 앞에 마족이 있다면 일말의 자비도 베풀지 않는다.</v>
          </cell>
          <cell r="C322" t="str">
            <v>The 1st Knight of the long lost Republic of Gray, who wanders the world in search of his long lost liege, Jane. His dual spears hold a dangerous power,lying in wait to pierce enemy demons mercilessly.</v>
          </cell>
          <cell r="D322" t="str">
            <v>อัศวินที่ 1 แห่งราชอาณาจักรเกรย์ที่ล่มสลายและผู้ที่เดินทางรอบโลกเพื่อตามหาเจน นายหญิงของตัวเองที่หายไป หอกคู่ที่มีพลังที่ร้ายแรงของเขานั้นไม่มีแม้แต่ความปรานี เมื่อมีปีศาจปรากฏกายอยู่ข้างหน้า</v>
          </cell>
          <cell r="E322" t="str">
            <v>Người chiến binh đầu tiên của Công Quốc lụi tàn Gray, anh phiêu bạt khắp thế gian để tìm kiếm chủ nhân lưu lạc Jane. Anh mang theo mình ngọn giáo với sức mạnh khủng khiếp, không khoan nhượng trước bất kì ma tộc nào.</v>
          </cell>
        </row>
        <row r="323">
          <cell r="A323" t="str">
            <v>GETHERO_DESC_41</v>
          </cell>
          <cell r="B323" t="str">
            <v>사제가 부족했던 시기에 사람들을 치료했던 의료술의 계승자. 커다란 주사기에서 주사약을 발사해 아군을 치유하고 강하게 하거나 적을 약화시킨다.</v>
          </cell>
          <cell r="C323" t="str">
            <v>A doctor whose technique originates from eras with scarce numbers of Priests and Healing Magic. She fires medicine from her large needle to empower allies, or weaken the enemy.</v>
          </cell>
          <cell r="D323" t="str">
            <v>ผู้สืบทอดวิชาการแพทย์ที่ใช้รักษาผู้คนในยุคที่นักบวชขาดแคลน เธอใช้เข็มฉีดยายักษ์ในการฉีดยารักษาและทำให้พันธมิตรแข็งแรงขึ้น และทำให้ศัตรูอ่อนแอลงอีกด้วย</v>
          </cell>
          <cell r="E323" t="str">
            <v>Người kế thừa y thuật trị liệu cho con người thời kì khan hiếm Linh Mục và Thuật Hồi Phục. Cô phát thuốc từ máy tiêm khổng lồ để trị liệu giúp đồng minh mạnh mẽ hơn và làm suy yếu đối thủ.</v>
          </cell>
        </row>
        <row r="324">
          <cell r="A324" t="str">
            <v>GETHERO_DESC_42</v>
          </cell>
          <cell r="B324" t="str">
            <v>영물 레드퍼의 저주를 받아 레드퍼의 모습이 된 시계술사. 마법이 걸린 시계를 통해 적을 공격하여 마비시키거나 아군의 능력을 빠르게 사용할 수 있게 한다.</v>
          </cell>
          <cell r="C324" t="str">
            <v>A clocksmith that was cursed by the divine animals called the Redpur. His magical clock attacks and petrifies enemies and also allows his allies to use abilites faster.</v>
          </cell>
          <cell r="D324" t="str">
            <v>ช่างนาฬิกาผู้ต้องคำสาปจาก Redpur สัตว์มหัศจรรย์\n เขาสามารถโจมตีศัตรูหรือทำให้เป็นอัมพาตได้โดยใช้นาฬิกาเวทย์มนต์\n และยังทำให้พันธมิตรสามารถใช้ความสามารถของตัวเองได้เร็วขึ้นด้วย</v>
          </cell>
          <cell r="E324" t="str">
            <v>Nhà ảo thuật dính lời nguyền của linh vật Redpur biến thành hình hài của Redpur. Tấn công đối thủ thông qua đồng hồ dính ma thuật và tạo phép \n giúp đồng minh có thể sử dụng năng lực nhanh chóng.</v>
          </cell>
        </row>
        <row r="325">
          <cell r="A325" t="str">
            <v>GETHERO_DESC_43</v>
          </cell>
          <cell r="B325" t="str">
            <v>마족의 이단아로, 강한 마족을 잡아먹어 힘을 키우는 것을 목표로 하는 진정한 악마. \n물질세계에 넘어온 강력한 마족들 잡아먹기 위해 차원의 균열을 넘어 이 세상에 현현했다. \n그녀의 등뒤의 가시는 적을 찌르고 찢어발기기 위해 존재한다.</v>
          </cell>
          <cell r="C325" t="str">
            <v>A rogue demon, aiming to devour other demons to raise her own power. \nShe traveled across the rift between dimensions to hunt down the powerful demons currently residing in the Material World. \nHer spikes exist to rip and tear through enemies.</v>
          </cell>
          <cell r="D325" t="str">
            <v>ปีศาจที่แท้จริงที่แยกตัวออกมาจับปีศาจที่แข็งแกร่งกินเพื่อสร้างพลังให้ตัวเอง \nมันจุติลงมาที่โลกโดยการข้ามรอยแยกของมิติเพื่อจะจับปีศาจที่แข็งแกร่งในโลกมนุษย์กิน \nหนามที่หลังของมันมีไว้เพื่อแทงและฉีกศัตรูเป็นชิ้นๆ</v>
          </cell>
          <cell r="E325" t="str">
            <v>Một đứa trẻ tà giáo của ma tộc, một ác ma đích thực khi lấy mục tiêu là ăn thịt bọn người ma tộc mạnh mẽ để nuôi sức mạnh của mình. \nĐể ăn thịt bọn người tộc ma quái mạnh mẽ đến từ thế giới vật chất, cô ấy đã xuất hiện trên thế giới này sau khi vượt qua kẽ hở của không gian. \nCái gai sau lưng cô ấy tồn tại là để đâm và xé toạc kẻ địch.</v>
          </cell>
        </row>
        <row r="326">
          <cell r="A326" t="str">
            <v>GETHERO_DESC_44</v>
          </cell>
          <cell r="B326" t="str">
            <v>전 오르벨리아 군 수뇌부의 장교였던 그녀는 현재 현자의 탑에서 천재라 불리는 다프넬 폰 가문의 외동 딸 아이샤의 전담 메이드가 되었다. 거대한 할버드로 빠르게 적을 분쇄한다.</v>
          </cell>
          <cell r="C326" t="str">
            <v>Formally one of the highest order of the Orvelian Army, she became the maid of the genius mage, Aisha; the single daughter of the noble Daphnel Pon family. Her powerful halberd cuts down all enemies swiftly.</v>
          </cell>
          <cell r="D326" t="str">
            <v>เธอเป็นผู้นำคนเก่าของเหล่าทหาร Orvelian ปัจจุบันเป็นแม่บ้านส่วนตัวประจำหอคอยนักเวทของ Aisha ลูกสาวคนเดียวของตระกูลอัจฉริยะ Daphnel Pon โจมตีศัตรูด้วยง้าวขนาด</v>
          </cell>
          <cell r="E326" t="str">
            <v>Trước đây cô là sĩ quan thuộc bộ lãnh đạo quân đội Orvelia, hiện nay là phụ tá chuyên trách cho Aisha - con gái rượu của gia tộc Daphnel Pon nổi tiến là thiên tài của tháp hiền nhân.</v>
          </cell>
        </row>
        <row r="327">
          <cell r="A327" t="str">
            <v>GETHERO_DESC_45</v>
          </cell>
          <cell r="B327" t="str">
            <v>대륙을 떠돌며 사람들을 괴롭히는 몬스터를 사냥하는 바바리안 여전사. 미쳐버린 광룡 스베르타를 단신으로 토벌한 드래곤 슬레이어다. 성문조차 박살낼 수 있는 위력의 대형 화살로 적진을 꿰뚫는다.</v>
          </cell>
          <cell r="C327" t="str">
            <v>A Barbarian warrior that travels the lands, hunting down monsters that trouble the people. The Lone Slayer of the Mad Dragon Svelta. Her massive, powerful arrows are capable of piercing through even castle walls.</v>
          </cell>
          <cell r="D327" t="str">
            <v>นักรบบาบาเรี่ยนผู้เดินทางข้ามทวีปเพื่อล่าปีศาจที่คอยรังแกผู้คน\nหนึ่งเดียวที่พิฆาตมังกร Svelta บ้าคลั่งลงได้\nลูกธนูยักษ์ทรงพลังของเธอสามารถเจาะทะลุแม้กระทั่งกำแพงปราสาทได้</v>
          </cell>
          <cell r="E327" t="str">
            <v>Một chiến binh nữ Barbarian du ngoạn khắp đại lục săn tìm những tên quái vật quấy rối con người. Kẻ sát rồng đơn độc đã thức tỉnh Rồng Điên Svelta.\n Uy lực và sức mạnh của đại tên cô nắm giữ có thể phá hủy ngay cả bức tường thành vững chắc.</v>
          </cell>
        </row>
        <row r="328">
          <cell r="A328" t="str">
            <v>GETHERO_DESC_46</v>
          </cell>
          <cell r="B328" t="str">
            <v>고대 신왕의 피가 흐르는, 왕의 후예. 신성한 피가 흐르는 자로서, 사막을 지키기 위해 나서게 된 고고한 청년. 그의 활이 부르는 모래바람에 삼켜진 자는, 그 존재조차 지워진다.</v>
          </cell>
          <cell r="C328" t="str">
            <v>A descendant of the ancient God King. A refined young man who stood up to defend the desert. The sandstorm he summons with his arrow engulfs his enemies, ridding the world of their existence.</v>
          </cell>
          <cell r="D328" t="str">
            <v>ทายาทแห่งราชาเทพเจ้าโบราณ ชายหนุ่มสุภาพเรียบร้อยที่ยืนหยัดเพื่อปกป้องทะเลทราย พายุทรายที่เขาเรียกด้วยลูกธนูดูดกลืนศัตรูและกำจัดการดำรงอยู่ของพวกเขาออกไปจากโลกนี้</v>
          </cell>
          <cell r="E328" t="str">
            <v>Hậu duệ của Thần vương cổ đại. Một chàng trai trẻ tài ba dám đứng lên gồng gánh cả sa mạc. Trận bão cát mà anh triệu hồi bằng mũi tên sẽ nhấn chìm kẻ địch, quét sạch chúng khỏi thế gian.</v>
          </cell>
        </row>
        <row r="329">
          <cell r="A329" t="str">
            <v>GETHERO_DESC_47</v>
          </cell>
          <cell r="B329" t="str">
            <v>대륙을 유랑하며 온갖 유명인사들의 옷을 지어준 최고의 재단사. 사람의 운명을 느끼고 그에 따라 실과 바늘을 움직인다. 그녀의 바늘에는 별들이 춤추며, 그녀의 실에는 빛이 살아 움직인다.</v>
          </cell>
          <cell r="C329" t="str">
            <v>Being one of the very best tailors around, she makes clothes and dresses for all celebrities across the continent. She reads people's fates and deftly sews with her needle and thread. Stars dance along with her needle and her thread leaves traces of light upon everything it touches.</v>
          </cell>
          <cell r="D329" t="str">
            <v>หนึ่งในช่างตัดเย็บที่ยอดเยี่ยมมากที่สุดในแถบนี้ นางตัดเสื้อผ้าและชุดต่างๆ ให้แก่คนดังทุกคนทั่วทวีป นางอ่านโชคชะตาของผู้คนและเย็บอย่างชำนาญด้วยเข็มและด้าย ดวงดาวร่ายรำไปพร้อมกับเข็มของนาง ด้ายของนางทิ้งร่องรอยแสงสว่างไว้บนทุกอย่างที่มันสัมผัส</v>
          </cell>
          <cell r="E329" t="str">
            <v>Cô ấy là một trong những thợ may giỏi nhất vùng này, chuyên cắt may trang phục cho những người nổi tiếng khắp lục địa. Cô ấy tiên đoán vận mệnh của mọi người và khéo léo cắt may bằng kim chỉ. Trên mọi thứ cô chạm vào, mũi kim điểm thành những vì sao và sợi chỉ dệt thành những đường ánh sáng huyền diệu.</v>
          </cell>
        </row>
        <row r="330">
          <cell r="A330" t="str">
            <v>GETHERO_DESC_49</v>
          </cell>
          <cell r="B330" t="str">
            <v>대륙을 떠도는 공연 단 스타더스트 소속의 점성술사. 마녀 협회 소속으로 순례의 길을 걷는 대신, 꿈속에서 만난 운명적인 상대를 찾기 위해 여행을 한다. 제 주변에 떠 있는 타로카드를 조종하여 원거리 적들을 공격한다.</v>
          </cell>
          <cell r="C330" t="str">
            <v>An astrologist of Stardust, a troupe that wanders through the continent. Instead of going on a pilgrimage as a member of the witch's association, searches for the destined soulmate she once encountered in her dreams. Controls the tarot cards floating around her to attack enemies in distance.</v>
          </cell>
          <cell r="D330" t="str">
            <v>โหราจารย์แห่งกลุ่มการแสดงสตาร์ดัสท์ที่โด่งดังทั่วทุกทวีป\nแทนที่จะเดินทางเป็นส่วนหนึ่งของสมาคมแม่มด เธอออกเดินทางไปหาผู้ร่วมโชคชะตาที่พบเจอในฝัน\nเธอโจมตีศัตรูที่อยู่ไกลด้วยใช้ไพ่ทาโร่ที่ลอยอยู่รอบตัวเอง</v>
          </cell>
          <cell r="E330" t="str">
            <v>Nhà chiêm tinh thuộc Stardust với những buổi công diễn phiêu du khắp đại lục. Thay vì rảo bộ trên đường hành hương về địa phận Hội Ma Nữ, cô lên đường với mục đích tìm kiếm lại mối định mệnh đã từng gặp trong giấc mơ. Cô điều khiển những thẻ bài Tarrot lơ lửng trên không và tấn công đối thủ ở cự li xa.</v>
          </cell>
        </row>
        <row r="331">
          <cell r="A331" t="str">
            <v>GETHERO_DESC_50</v>
          </cell>
          <cell r="B331" t="str">
            <v>대륙을 떠돌며 자신의 독을 필요로 하는 사람들에게 파는 장사꾼. 그녀는 바람총을 이용한 각종 독들의 힘으로 적을 무력화시킨다.</v>
          </cell>
          <cell r="C331" t="str">
            <v>A merchant who wanders the continent, selling poison to those in need. Utilizes a blowpipe to poison and disable her enemies.</v>
          </cell>
          <cell r="D331" t="str">
            <v>แม่ค้าที่ขายพิษยาสำหรับลูกค้าที่ต้องการพิษของตัวเองทั่วโลก\nเธอทำให้ศัตรูหมดพลังด้วยใช้ปืนลมที่มีพิษหลากหลายชนิด</v>
          </cell>
          <cell r="E331" t="str">
            <v>Nữ thương gia du ngoạn khắp đại lục bán độc dược thiết yếu của bản thân. Cô vô hiệu hóa đối thủ bằng sức mạnh của các loại độc dược tẩm lên cây tiêu gió.</v>
          </cell>
        </row>
        <row r="332">
          <cell r="A332" t="str">
            <v>GETHERO_DESC_51</v>
          </cell>
          <cell r="B332" t="str">
            <v>정의로운 하늘의 기사로서, 악을 처단하는 검이자 약자를 지키는 방패. 물질세계를 망치는 마족들을 격퇴하기 위해 지상에 강림하였다. 그녀의 아름다운 검과 방패는 빛을 발해 동료들을 보호하며, 적을 물리친다.</v>
          </cell>
          <cell r="C332" t="str">
            <v>As a knight of the righteous heavens, she punishes evil with her sword and protects the weak with her shield. She has descended in order to defeat the Demons who are ruining the earthly realm. Her beautiful sword and shield are wielded to smite enemies and protect her comrades with their light.</v>
          </cell>
          <cell r="D332" t="str">
            <v>ในฐานะอัศวินแห่งสรวงสวรรค์อันชอบธรรม นางลงทัณฑ์เหล่าอธรรมด้วยดาบและปกป้องผู้ที่อ่อนแอด้วยโล่ นางลงมาเพื่อปราบปีศาจที่กำลังทำลายล้างอาณาจักรโลก ดาบและโล่อันงดงามของนางถูกกวัดแกว่งเพื่อฟาดฟันศัตรูและปกป้องเพื่อนพ้องด้วยแสงสว่าง</v>
          </cell>
          <cell r="E332" t="str">
            <v>Là một hiệp sĩ của thiên đường công lý, cô dùng kiếm trừng phạt quỷ dữ và bảo vệ những người yếu thế bằng khiên chắn của mình. Sứ mệnh của cô là phải đánh bại lũ Quỷ dữ đang tàn phá trái đất. Cô dùng thanh kiếm và tấm khiên chắn đẹp đẽ để trừng phạt quân thù và bảo vệ đồng đội nhờ ánh sáng của chúng.</v>
          </cell>
        </row>
        <row r="333">
          <cell r="A333" t="str">
            <v>GETHERO_DESC_52</v>
          </cell>
          <cell r="B333" t="str">
            <v>전 제국의 해군 장교였으나 지금은 현상금 사냥꾼 또는 해결사 일을 하고있다. 사람을 잘 믿지 않고 냉소적으로 대한다. 그의 총은 용도에 따라 세 종류로 분류되어있다.</v>
          </cell>
          <cell r="C333" t="str">
            <v>He was a former naval officer, but is now a bounty hunter and a troubleshooter. He is cynical and doesn't trust people easily. His guns are categorized into three types.</v>
          </cell>
          <cell r="D333" t="str">
            <v>เขาเคยเป็นอดีตทหารนาวี แต่ตอนนี้เป็นนักล่าค่าหัวและนักแก้ปัญหา เขาขี้ระแวงและไม่ไว้ใจคนง่ายๆ ปืนของเขาแบ่งออกเป็นสามประเภท</v>
          </cell>
          <cell r="E333" t="str">
            <v>Anh từng làm sỹ quan hải quân, nhưng hiện đang là thợ săn tiền thưởng kiêm người hòa giải. Anh là kẻ bất cần đạo lý và khó lòng tin tưởng mọi người. Súng ống của gã được chia làm ba loại.</v>
          </cell>
        </row>
        <row r="334">
          <cell r="A334" t="str">
            <v>GETHERO_DESC_53</v>
          </cell>
          <cell r="B334" t="str">
            <v>삼천만 종류의 저주를 몸에 담은 고위마족. 고통과 고뇌 끝에도 굴복하지 않는 강렬한 의지의 인간에 한해서 흥미를 가진다. 타락의 활과 화살로 적을 쏴서, 온갖 저주를 걸어 괴롭힌다.</v>
          </cell>
          <cell r="C334" t="str">
            <v>A high-ranking officer that carries 30 million types of curses inside her. Intrigued by the will of humans who don't submit to pain and anguish. Uses the Bow and Arrows of Corruption to torment enemies with many different curses.</v>
          </cell>
          <cell r="D334" t="str">
            <v>ทหารระดับสูงที่กักเก็บคำสาป 30 ล้านชนิดไว้ภายในตัวเธอ แปลกใจกับความมุ่งมั่นของมนุษย์ผู้ที่ไม่ยอมจำนนต่อความเจ็บปวดและความทุกข์ทรมาน ใช้ธนูและลูกธนูแห่งความวิบัติเพื่อทรมานศัตรูด้วยคำสาปต่างๆ มากมาย</v>
          </cell>
          <cell r="E334" t="str">
            <v>Một tướng bậc cao mang trong mình 30 triệu lời nguyền. Bị cuốn hút bởi ý chí của những người không cúi đầu trước sự đau đớn và tuyệt vọng. Sử dụng Cung và Mũi tên sa ngã để hành hạ kẻ địch bằng vô số lời nguyền.</v>
          </cell>
        </row>
        <row r="335">
          <cell r="A335" t="str">
            <v>GETHERO_DESC_54</v>
          </cell>
          <cell r="B335" t="str">
            <v>죄없이 죽임당한 수많은 지적 생명체의 영혼이 구속되어 만들어진 유령. 억울함과 원통함의 집합체임에도 불구하고, 그 순수함만은 잃지 않았다. 유령으로서의 힘을 이용하여 적들의 생기를 천천히 뺏어간다.</v>
          </cell>
          <cell r="C335" t="str">
            <v>A ghost born from an amalgamation of countless lives that perished unjustly. Despite her origin, Lavril is surprisingly naive and innocent. She siphons the life energy from her enemies using her spectral powers.</v>
          </cell>
          <cell r="D335" t="str">
            <v>ผีที่เกิดจากการรวมตัวของชีวิตนับไม่ถ้วนที่เสียชีวิตไปอย่างไม่ยุติธรรม ถึงแม้จะเกิดมาแบบนี้ แต่ Lavril ก็ทั้งซื่อและไร้เดียงสาอย่างน่าประหลาดใจ นางดูดพลังงานชีวิตจากศัตรูโดยใช้พลังวิญญาณ</v>
          </cell>
          <cell r="E335" t="str">
            <v>Một hồn ma sinh ra từ sự kết hợp của vô số sinh mạng chết oan uổng. Dù có nguồn gốc như vậy, nhưng Lavril lại ngây thơ và vô tội đến lạ. Cô ấy hút sinh lực từ kẻ địch bằng sức mạnh ma quái của mình.</v>
          </cell>
        </row>
        <row r="336">
          <cell r="A336" t="str">
            <v>GETHERO_DESC_55</v>
          </cell>
          <cell r="B336" t="str">
            <v>인간이 아닌 초 자연적인 존재들을 사냥하는 가문, '쉐도우힐트'의 101번째 계승자. 뱀파이어로 변해버린 동생에게 죽임 당한 동료들의 복수,동시에 누구보다 사랑하는 그녀를 뱀파이어 헌터로써 처단하기 위해, 그녀는 동생을 추적해 오르벨리아까지 오게되었다.</v>
          </cell>
          <cell r="C336" t="str">
            <v>Seria is the 101st heir of the ShadowHilts, a family of hunters that slays non-human, supernatural beings. She came all the way to Orvelia as a vampire hunter, seeking vengeance against her sister who turned into a vampire and slaughtered her comrades. She is also trying to save her little sister by putting her out of her misery.</v>
          </cell>
          <cell r="D336" t="str">
            <v>Seria เป็นทายาทคนที่ 101 ของ ShadowHilt ครอบครัวแห่งนักล่าที่สังหารสิ่งมีชีวิตเหนือธรรมชาติที่ไม่ใช่มนุษย์นางเดินทางมาที่ Orvelia ในฐานะนักล่าแวมไพร์ แสวงหาการแก้แค้นกับน้องสาวของนางที่กลายเป็นแวมไพร์และสังหารสหายของนาง นางยังพยายามที่จะช่วยน้องสาวของนางด้วยการส่งนางไปสู่สุคติ</v>
          </cell>
          <cell r="E336" t="str">
            <v>Seria là người thừa kế thứ 101 của ShadowHilt, gia tộc thợ săn chuyên săn lùng các giống loài siêu nhiên, không phải người. Cô lặn lội đường xa tới Orvelia với tư cách thợ săn ma cà rồng, mong muốn báo thù đứa em gái đã biến thành ma cà rồng và tàn sát đồng đội của cô. Seria cho rằng chỉ cái chết mới có thể giải thoát đứa em bé bỏng của mình khỏi sự thống khổ.</v>
          </cell>
        </row>
        <row r="337">
          <cell r="A337" t="str">
            <v>GETHERO_DESC_56</v>
          </cell>
          <cell r="B337" t="str">
            <v>세리아와 자매인 그 역시 뱀파이어 헌터 이었으나. 힘에 취한 그녀는 결국 같은 지부의 동료들을 전부 죽이고 뱀파이어가 되는 길을 선택했다. 자신을 물어 뱀파이어로 만든 고위 뱀파이어조차 죽여 힘을 흡수한 그녀는, 유일한 생존자이자 자신의 언니인 세리아를 따돌리고 오르벨리아로 거처를 옮겼다.</v>
          </cell>
          <cell r="C337" t="str">
            <v>She was a vampire hunter, just as her sister Seria was. However, corrupted by her own power, she slaughtered her comrades and chose to become a vampire herself. After killing and absorbing the powers of the high vampire who turned her, she slipped away from Seria, her older sister and the only survivor, and moved to Orvelia.</v>
          </cell>
          <cell r="D337" t="str">
            <v>นางเคยเป็นนักล่าแวมไพร์เหมือนกับพี่สาวของนาง Seria แต่เนื่องจากนางถูกพลังของนางเองกลืนกิน ทำให้นางสังหารสหายของนางและเลือกที่จะกลายเป็นแวมไพร์ซะเอง หลังจากที่สังหารและดูดพลังของแวมไพร์ขั้นสูงที่เป็นคนทำนางเปลี่ยน นางหนีจาก Seria พี่สาวของนางซึ่งเป็นผู้รอดชีวิตเพียงคนเดียว และมุ่งหน้าไปที่เมือง Orvelia</v>
          </cell>
          <cell r="E337" t="str">
            <v>Cũng giống như người chị Seria, cô từng là một thợ săn ma cà rồng. Tuy nhiên, vì bị chính sức mạnh của mình tha hóa, cô tàn sát đồng đội và lựa chọn hóa thân thành ma cà rồng. Sau khi giết chóc và hấp thụ sức mạnh của ma cà rồng tối cao đã biến đổi cô, cô rời xa Seria, người chị và cũng là người duy nhất còn sống sót, để đi tới Orvelia.</v>
          </cell>
        </row>
        <row r="338">
          <cell r="A338" t="str">
            <v>GETHERO_DESC_57</v>
          </cell>
          <cell r="B338" t="str">
            <v>갓 해츨링을 벗어난 블루 드래곤의 소녀이자 물의 무녀 라이아스의 여동생. 아직 미숙한 어린 드래곤리지만, 그 힘을 무시하면 크게 다칠 가능성이 있다. 끝없는 물의 힘으로 상대를 짓누른다.</v>
          </cell>
          <cell r="C338" t="str">
            <v>A Blue Dragon girl who has just passed her Hatchling period and a sister of Laias, the Priestess of Water. Although she is still inexperienced and young, those who look down on her tend to pay dearly. She uses the relentless energy of water to decimate her enemies.</v>
          </cell>
          <cell r="D338" t="str">
            <v>เด็กหญิงมังกรฟ้าผู้เพิ่งพ้นวัยลูกมังกรและเป็นน้องสาวของ Laias นักบวชหญิงแห่งน้ำ แม้ว่าเธอจะยังคงเยาว์วัยและไร้ประสบการณ์ แต่คนที่ดูถูกเธอมักจะต้องชดใช้อย่างสาสม เธอใช้พลังงานแห่งน้ำที่บ้าคลั่งในการทำลายศัตรูของเธอจนยับเยิน</v>
          </cell>
          <cell r="E338" t="str">
            <v>Một cô nàng Rồng xanh vừa bước qua thời kỳ mới nở, là em gái của Nữ linh mục của nước Laias. Mặc dù vẫn còn trẻ và chưa trải đời, nhưng cô sẽ khiến những kẻ dám coi thường mình phải trả giá đắt. Cô tận dụng nguồn năng lượng nước bất tận để tàn sát quân địch.</v>
          </cell>
        </row>
        <row r="339">
          <cell r="A339" t="str">
            <v>GETHERO_DESC_58</v>
          </cell>
          <cell r="B339" t="str">
            <v xml:space="preserve">아에기나 사막의 유랑민족 출신 무희.그녀의 춤은 상대의 마음을 녹이며,그녀의 날카로운 칼날들이 적을 스쳐 지나가며 조용히 목숨을 빼앗는다.   </v>
          </cell>
          <cell r="C339" t="str">
            <v>A dancer from a nomadic tribe in Aegina Desert. Her dance melts people's hearts, and her sharp blades silently take the lives of her enemies.</v>
          </cell>
          <cell r="D339" t="str">
            <v>นักเต้นจากเผ่าพเนจรในทะเลทราย Aegina ท่าเต้นของเธอทำให้หัวใจของผู้คนละลาย และดาบที่เฉียบคมของเธอพรากชีวิตของศัตรูอย่างเงียบเชียบ</v>
          </cell>
          <cell r="E339" t="str">
            <v>Một vũ công đến từ bộ tộc du cư trên Sa mạc Aegina. Vũ điệu của cô làm tan chảy trái tim người xem, còn lưỡi kiếm sắc lẹm âm thầm lấy mạng kẻ địch.</v>
          </cell>
        </row>
        <row r="340">
          <cell r="A340" t="str">
            <v>GETHERO_DESC_59</v>
          </cell>
          <cell r="B340" t="str">
            <v>루아교의 대사제이자 프레이의 사형. 루아의 축복을 강림시킬 수 있는 굳건한 신앙심을 가졌다. 그의 축복을 받은 물품은 빛의 힘을 품어 악마에게 유효한 무기가 된다.</v>
          </cell>
          <cell r="C340" t="str">
            <v>The High Priest of Lua and Frey's senior. Lucias's faith is strong enough to call forth Lua's blessing. Items blessed by him bear the power of light and becomes effective weapons against demons.</v>
          </cell>
          <cell r="D340" t="str">
            <v>นักบวชชั้นสูงของ Lua และหัวหน้าของ Frey ความศรัทธาของ Lucias แข็งแกร่งพอที่จะร่ายพรแห่ง Lua ได้ ไอเทมที่เขาเสกจะมีพลังแห่งแสงและกลายเป็นอาวุธที่ทรงประสิทธิภาพต่อเหล่าปีศาจ</v>
          </cell>
          <cell r="E340" t="str">
            <v>Linh mục tối cao của Lua và là thượng cấp của Frey. Tín điều của Lucias đủ mạnh để triệu hoán phước lành của Lua. Những vật phẩm được ngài ban phúc sẽ ẩn chứa sức mạnh Ánh sáng và biến thành vũ khí diệt quỷ hữu hiệu.</v>
          </cell>
        </row>
        <row r="341">
          <cell r="A341" t="str">
            <v>GETHERO_DESC_60</v>
          </cell>
          <cell r="B341" t="str">
            <v>제국의 최첨단 마도공학 무기를 사용하는 마법기사단, 벨키아 기사단의 단장. 그녀의 지휘하에 있는 부대는 불패를 자랑하며, 섬멸전에 특화되어있다. 다양한 속성의 빛으로 적을 유린하는 강력한 기사.</v>
          </cell>
          <cell r="C341" t="str">
            <v>Commander of Velchia, the Magic Knights of the Empire equipped with cutting-edge technomagic weapons. The knights, who are all annihilation warfare specialists, have not suffered a single defeat under her command. Chrisha is a strong knight who overpowers enemies with the power of lights with various attributes.</v>
          </cell>
          <cell r="D341" t="str">
            <v>ผู้บัญชาการแห่ง Velchia อัศวินเวทมนตร์แห่งจักรวรรดิที่ใช้อาวุธเป็นสิ่งประดิษฐ์เวทย์ล้ำสมัย กลุ่มอัศวิน ซึ่งเป็นผู้เชี่ยวชาญด้านการทำลายล้างทุกคน ไม่เคยพ่ายแพ้แม้แต่ครั้งเดียวภายใต้คำสั่งของนาง Chrisha เป็นอัศวินที่แข็งแกร่งซึ่งเอาชนะศัตรูด้วยพลังแห่งแสงที่มีคุณสมบัติหลากหลาย</v>
          </cell>
          <cell r="E341" t="str">
            <v>Thống lĩnh của Velchia, đội ngũ Hiệp sĩ phép thuật của Đế quốc được trang bị những vũ khí pháp nghệ tối tân. Các hiệp sĩ, toàn những kẻ vào sống ra chết trên chiến trường, chưa từng thất bại lần nào dưới sự chỉ huy của cô. Chrisha là một hiệp sĩ mạnh mẽ, áp đảo kẻ địch bằng sức mạnh ánh sáng với nhiều thuộc tính.</v>
          </cell>
        </row>
        <row r="342">
          <cell r="A342" t="str">
            <v>GETHERO_DESC_61</v>
          </cell>
          <cell r="B342" t="str">
            <v>어둠의 번개를 다루는 블랙드래곤의 후예.마족, 특히 악룡에 대한 악감정 때문에, 그들을 쓸어버리기 위해 활동한다.어둠의 번개를 담은 파일벙커로 적의 방어를 꿰뚫는다.</v>
          </cell>
          <cell r="C342" t="str">
            <v>The descendant of a black dragon that controlled dark lightning. He fights to rid the world of the demons, especially the Draconics. The energy of dark lightning imbued in his Pile Bunker penetrates the enemy's defense.</v>
          </cell>
          <cell r="D342" t="str">
            <v>ทายาทแห่งมังกรดำที่ควบคุมสายฟ้าทมิฬ เขาต่อสู้เพื่อกำจัดปีศาจบนโลกนี้ โดยเฉพาะพวกดราโกนิค พลังแห่งสายฟ้าทมิฬที่ผสานอยู่ในไพล์บังเกอร์ของเขาสามารถทะลุทะลวงเกราะของศัตรูได้อย่างง่ายดาย</v>
          </cell>
          <cell r="E342" t="str">
            <v>Hậu duệ của rồng đen kiểm soát tia chớp bóng tối. Anh chiến đấu để giải thoát thế giới khỏi ác quỷ, đặc biệt là Quỷ rồng. Năng lượng của tia chớp bóng đêm được yểm trong Súng đại đinh xuyên thủng lớp phòng thủ của kẻ địch.</v>
          </cell>
        </row>
        <row r="343">
          <cell r="A343" t="str">
            <v>GETHERO_DESC_62</v>
          </cell>
          <cell r="B343" t="str">
            <v>백성을 사랑하는 오르벨리아의 공주. 그녀는 약한 자를 보호하고 정의를 위해 검을 들 줄 아는 진정한 기사이다. 상대의 마력을 무력화하는 대검을 이용하여 적을 일도 양단한다.</v>
          </cell>
          <cell r="C343" t="str">
            <v>A princess of Orvelia that truly loves her people. She wields her sword to protect the weak and support justice, as a true knight. Using a magical greatsword that disrupts mana, she cuts through her enemies.</v>
          </cell>
          <cell r="D343" t="str">
            <v>เจ้าหญิงแห่ง Ovrel ที่รักประชาชนของเธออย่างจริงใจ เธอเป็นอัศวินที่ปฏิญาณตนต่อดาบว่าจะปกป้องและช่วยเหลือผู้ที่อ่อนแอเพื่อความยุติธรรม เธอใช้ดาบขนาดใหญ่ที่ทำให้เวทย์มนต์ของฝ่ายตรงข้ามหยุดชะงักลงในการหั่นศัตรูของเธอ</v>
          </cell>
          <cell r="E343" t="str">
            <v>Tuy không thuộc nhóm hiền nhân, nhưng là một nhân tài được công nhận với thực lực pháp thuật xuất chúng của mình. Bản chất của cô gái nhận được gọi tên 'màu xanh' này, thực ra là một homunculus được tạo ra từ việc sao bản gốc con người. Đòn tấn công như sốc điện phát ra từ quả cầu thủy tinh của cô ấy không để lại gì dù là một chút tro tàn.</v>
          </cell>
        </row>
        <row r="344">
          <cell r="A344" t="str">
            <v>GETHERO_DESC_63</v>
          </cell>
          <cell r="B344" t="str">
            <v>현자의 탑에 속하지 않았으나, 그 출중한 마법실력으로 인정받은 천재. '파랑'의 칭호를 받은 그녀의 실체는, 인간을 본 따 만들어진 호문쿨루스. 그녀의 수정구에서 발현되는 전격은 재조차 남기지 않는다.</v>
          </cell>
          <cell r="C344" t="str">
            <v>A genius who was acknowledged by the Tower of Sages, while not being part of it. She was given the title of 'Blue', but her true identity is that of a homunculus. Her orbs of lightning do not even leave ash in their wake.</v>
          </cell>
          <cell r="D344" t="str">
            <v>อัจฉริยะที่ได้รับการยอมรับในวิชาเวทย์แม้ไม่ได้จบจากหอคอยนักปราชญ์ เธอที่ได้รับฉายา 'น้ำเงิน' นั้นแท้จริงแล้วเป็นโฮมุนคิวลัส สายฟ้าจากคริสตัลของเธอทำให้ทุกอย่างสลายแบบไม่ทิ้งแม้แต่เถ้าถ่าน</v>
          </cell>
          <cell r="E344" t="str">
            <v>Tuy không thuộc nhóm hiền nhân, nhưng là một nhân tài được công nhận với thực lực pháp thuật xuất chúng của mình. Bản chất của cô gái nhận được gọi tên 'màu xanh' này, thực ra là một homunculus được tạo ra từ việc sao bản gốc con người. Đòn tấn công như sốc điện phát ra từ quả cầu thủy tinh của cô ấy không để lại gì dù là một chút tro tàn.</v>
          </cell>
        </row>
        <row r="345">
          <cell r="A345" t="str">
            <v>GETHERO_DESC_64</v>
          </cell>
          <cell r="B345" t="str">
            <v>100년전, 마족과의 싸움에서도 단 한번의 침공도 허락하지 않은 철벽의 왕국 펜테오니아의 왕녀. 그녀의 지팡이에서 뿜어져 나오는 정의의 빛은 적을 섬멸한다.</v>
          </cell>
          <cell r="C345" t="str">
            <v>The Queen of Pentheonia, the Ironclad Kingdom which did not budge an inch against the Demons 100 years ago.Her staff holds a brilliant light, burning with justice and she uses it to burn her enemies to ashes.</v>
          </cell>
          <cell r="D345" t="str">
            <v>ราชินีแห่งอาณาจักรเพนเธโอเนีย อาณาจักรแห่งกำแพงเหล็กที่ไม่เคยปล่อยให้ศัตรูเข้ามาย่างกรายได้ในช่วง 100 ปีก่อนที่ต่อสู้กับปีศาจ แสงแห่งความยุติธรรมจากไม้เท้าของเธอนั้น ทำให้ศัตรูต้องแหลกสลายเป็นเถ้าถ่าน</v>
          </cell>
          <cell r="E345" t="str">
            <v>Nữ Hoàng của Pentheonia kiên cố, trong cuộc tranh đấu với ma tộc chưa một lần bị xâm lấn vào 100 năm về trước. Cây trượng cô nắm giữ tỏa sức mạnh ánh sáng chính nghĩa tiêu diệt mọi đối thủ.</v>
          </cell>
        </row>
        <row r="346">
          <cell r="A346" t="str">
            <v>GETHERO_DESC_65</v>
          </cell>
          <cell r="B346" t="str">
            <v>'파랑'의 칭호를 받은 대마법사 소니아의 조수 겸 메이드. 자신의 친구이자 고용주이자 자매와도 같은 그녀를 위해서만 행동한다. 매의 눈과 탁월한 분석력으로 적의 약점을 파고들어 단검을 날린다.</v>
          </cell>
          <cell r="C346" t="str">
            <v>The assistant and maid of the archmage of Blue, Sonia. She acts only for the sake of Sonia, who is her employer, sister and friend. Using her keen eyes and mind, she exploits the enemy's weakness with her daggers.</v>
          </cell>
          <cell r="D346" t="str">
            <v>แม่บ้านและผู้ช่วยของนักเวทย์ Sonia ผู้ได้รับฉายา 'น้ำเงิน' เธอตอบสนองทุกอย่างเพื่อ Sonia ที่เป็นทั้งเจ้านาย, พี่น้องและเพื่อนของเธอ\nเธอใช้สายตาอันแหลมคมในการวิเคราะห์จุดอ่อนของศัตรูและโจมตีด้วยมีดสั้น</v>
          </cell>
          <cell r="E346" t="str">
            <v>Người phụ tá và là trợ thủ cho đại phù thủy được gọi tên 'ánh sáng xanh' Sonia. Cô hành động chỉ vì cô gái vừa là chủ nhân vừa là bạn thân như chị em của mình. Cô vung dao găm và nhắm vào điểm yếu của địch bằng đôi mắt diều hâu và lực phân tích ưu việt của mình.</v>
          </cell>
        </row>
        <row r="347">
          <cell r="A347" t="str">
            <v>GETHERO_DESC_66</v>
          </cell>
          <cell r="B347" t="str">
            <v xml:space="preserve">신비한 선율로 사람을 치유하는 신비한 소녀, 아름다운 목소리와 마법 하프의 고운 음색으로 사람들을 치유한다. </v>
          </cell>
          <cell r="C347" t="str">
            <v>This mysterious girl heals people with her captivating tunes. She heals people with her beautiful voice and the lovely sounds of her magic harp.</v>
          </cell>
          <cell r="D347" t="str">
            <v>เด็กหญิงลึกลับผู้นี้รักษาผู้คนด้วยท่วงทำนองที่เปี่ยมไปด้วยเสน่ห์ นางรักษาผู้คนด้วยเสียงร้องแสนไพเราะและเสียงพิณวิเศษอันงดงามของนาง</v>
          </cell>
          <cell r="E347" t="str">
            <v>Cô nàng bí ẩn này cứu thương cho mọi người bằng những giai điệu đầy lôi cuốn. Cô chữa lành thương tổn cho mọi người bằng giọng ca tuyệt hay và những âm thanh du dương của chiếc đàn hạc thần kì.</v>
          </cell>
        </row>
        <row r="348">
          <cell r="A348" t="str">
            <v>GETHERO_DESC_67</v>
          </cell>
          <cell r="B348" t="str">
            <v>잊혀진 고대 문명의 마도공학자가 개발한 인간형 기계골렘. 그녀의 몸은 고대 기술의 집합체이며, 마도공학의 극치이다. 강력한 집중포화로 적을 섬멸할 수 있는 강력한 병기이다.</v>
          </cell>
          <cell r="C348" t="str">
            <v>A human-type machine Golem made by a technomagi of a long forgotten ancient civilization. Her body is an agglomeration of ancient technology and the epitome of technomagic. She's a strong weapon that can annihilate the enemy with powerful focused fire.</v>
          </cell>
          <cell r="D348" t="str">
            <v>โกเลมเครื่องจักรกลประเภทมนุษย์ที่สร้างขึ้นโดยนักประดิษฐ์ของอารยธรรมโบราณที่ถูกลืมไปเนิ่นนาน ร่างกายของเธอคือการรวมกันของเทคโนโลยีโบราณและแบบอย่างแห่งสิ่งประดิษฐ์เวทย์ เธอคืออาวุธอันแข็งแกร่งที่สามารถทำลายล้างศัตรูได้ด้วยการยิงเป้าอันทรงพลัง</v>
          </cell>
          <cell r="E348" t="str">
            <v>Một Quái vật đá hình người được chế tạo từ pháp nghệ của một nền văn minh cổ đại bị quên lãng. Thân thể của cô là sự kết hợp giữa công nghệ cổ đại và pháp nghệ thu nhỏ. Cô là một vũ khí cực mạnh có khả năng hủy diệt quân địch bằng ngọn lửa hội tụ đầy uy lực.</v>
          </cell>
        </row>
        <row r="349">
          <cell r="A349" t="str">
            <v>GETHERO_DESC_68</v>
          </cell>
          <cell r="B349" t="str">
            <v>깊은 남부 밀림의 야만족을 이끄는 어린 족장. 먼 과거 조상으로부터 마수의 피, 그리고 석화의 마안을 이어받았다. 적을 속박한 후 난도질하여 마무리를 짓는다.</v>
          </cell>
          <cell r="C349" t="str">
            <v>The young leader of a barbarian tribe living in the depths of the southern jungle. \nShe inherited the demonic blood and Demonic Eyes of Petrification from her ancestors. \nShe restrains her enemies and finishes them off with vicious slashes.</v>
          </cell>
          <cell r="D349" t="str">
            <v>ผู้นำสาวของเผ่าบาบาเรี่ยนที่อาศัยอยู่ในป่าลึกทางตอนใต้ นางได้สืบทอดสกิลเลือดปีศาจและดวงตาปีศาจสาปให้เป็นหินจากบรรพบุรุษ นางจะรั้งศัตรูไว้และฆ่าให้ตายด้วยการโจมตีอันรุนแรง</v>
          </cell>
          <cell r="E349" t="str">
            <v>Một tộc trưởng trẻ tuổi của tộc man di sống nơi rừng rậm sâu thẳm phía nam. Cô được thừa hưởng dòng máu ác quỷ và Đôi mắt ác quỷ hóa đá từ tổ tiên. Cô ngăn cản kẻ địch và kết liễu chúng bằng những đòn tấn công dữ dội.</v>
          </cell>
        </row>
        <row r="350">
          <cell r="A350" t="str">
            <v>GETHERO_DESC_69</v>
          </cell>
          <cell r="B350" t="str">
            <v>암도박계의 가장 위험한 인물. 타인의 심리를 꿰뚫어 보는 신비한 안목을 지니고 있다. 그가 던지는 주사위에 홀리는 순간, 패배는 정해진 것이나 마찬가지다.</v>
          </cell>
          <cell r="C350" t="str">
            <v>The most dangerous man in the secret gambling world. He has a strange ability to read people's minds. As soon as one gets distracted by the roll of his dice, the game's as good as lost.</v>
          </cell>
          <cell r="D350" t="str">
            <v>ชายที่อันตรายที่สุดในโลกแห่งการพนันใต้ดิน เขามีความสามารถแปลกๆ ในการอ่านใจผู้คน เมื่อการทอยลูกเต๋าของเขาทำให้ผู้คนไขว้เขว เขาจะกลายเป็นผู้ชนะในทันที</v>
          </cell>
          <cell r="E350" t="str">
            <v>Người nguy hiểm nhất trong thế giới bài bạc ngầm. Anh ta có một khả năng kỳ lạ đó là đọc suy nghĩ của mọi người. Khoảnh khắc anh ta gieo xúc xắc thì ván bài đã được định đoạt.</v>
          </cell>
        </row>
        <row r="351">
          <cell r="A351" t="str">
            <v>GETHERO_DESC_70</v>
          </cell>
          <cell r="B351" t="str">
            <v>정의감이 남다른 소녀. 누군가에게 버팀목이 되어주는 사람이 되고싶어 한다. 사람들을 괴롭히는 마족 들을 용서하지 않는 그녀, 그녀가 신고있는 마도부츠는 적들을 분쇄하기 충분하다.</v>
          </cell>
          <cell r="C351" t="str">
            <v>A girl with a strong sense of justice. She always wants to be the source of strength for others. She punishes Demons who harass people with technomagical boots that are powerful enough to pulverize enemies.</v>
          </cell>
          <cell r="D351" t="str">
            <v>เด็กสาวผู้ยึดมั่นในความยุติธรรม นางต้องการเป็นที่พึ่งพิงสำหรับผู้อื่นอยู่เสมอ นางลงโทษพวกปีศาจที่มารังแกคนด้วยรองเท้าบู้ทประดิษฐ์เวทมนตร์ซึ่งมีพลังมากพอที่จะบดขยี้ศัตรู</v>
          </cell>
          <cell r="E351" t="str">
            <v>Một cô gái có ý thức mạnh mẽ về công lý. Cô luôn muốn trở thành nguồn tiếp sức mạnh cho những người khác. Cô trừng phạt lũ Ác quỷ quấy rối mọi người bằng đôi giày pháp nghệ vô cùng mạnh mẽ, đủ để nghiền nát kẻ địch.</v>
          </cell>
        </row>
        <row r="352">
          <cell r="A352" t="str">
            <v>GETHERO_DESC_71</v>
          </cell>
          <cell r="B352" t="str">
            <v>희귀한 마력을 가지고 태어난 수인족 소녀. 어린 나이에 마왕군에게 붙잡혀, 몸을 수정으로 변환시키는 실험을 당했다. 힘을 얻어 탈출한 그녀는, 자신의 몸을 구성하는 붉은 수정으로 적과 교전한다.</v>
          </cell>
          <cell r="C352" t="str">
            <v>A hybrid animal girl born with unique mana. During her early age, she got captured by Dark Legion, and became a guinea pig of body crystallization. After escaping with her new found power, she shatters her enemies with crimson crystals that form her body.</v>
          </cell>
          <cell r="D352" t="str">
            <v>สาวน้อยจากเผ่าสัตว์พันธุ์ผสมที่เกิดมาพร้อมกับพลังเวทที่หายาก เมื่อครั้งวัยเยาว์เคยถูกเหล่าทหารจับตัวไป และถูกทำการทดลองเพื่อปรับเปลี่ยนร่างกาย หลังจากที่รับพลังจากการทดลอง นางก็ได้หนีออกมา ร่างของนางถูกประกอบไปด้วยคริสตัลสีแดงที่พร้อมจะสู้รบกับศัตรู</v>
          </cell>
          <cell r="E352" t="str">
            <v>Thiếu nữ thuộc chủng tộc lai thú vốn đã mang trong mình một nguồn ma lực quý hiếm từ khi được sinh ra. Từ nhỏ cô đã bị bắt giữ và bị biến thành thủy tinh qua cuộc thí nghiệm của thế lực hắc ám. Sau khi được tiếp thêm sức mạnh và trốn thoát, cô chiến đấu với địch bằng những mảnh thủy tinh đỏ - thứ tạo nên cơ thể của chính cô.</v>
          </cell>
        </row>
        <row r="353">
          <cell r="A353" t="str">
            <v>GETHERO_DESC_73</v>
          </cell>
          <cell r="B353" t="str">
            <v>과거를 잃은 실험체이자, 전투를 시작하면 주체할 수 없는 힘을 터트리는 광전사이다. 앞길을 막는 것은 망설임 없이 모두 파괴하는 괴력의 전투병기.</v>
          </cell>
          <cell r="C353" t="str">
            <v>A test subject that has lost his past and a berserk warrior who fights wildly with his overflowing power in battle. A powerful weapon that destroys anything that gets in his way.</v>
          </cell>
          <cell r="D353" t="str">
            <v>ตัวอย่างทดสอบที่สูญเสียอดีตของตัวเองและนักรบจอมบ้าคลั่งที่ต่อสู้อย่างโหดเหี้ยมด้วยพลังอันท่วมท้นในการต่อสู้ อาวุธทรงพลานุภาพที่ทำลายทุกสิ่งทุกอย่างที่ขวางทาง</v>
          </cell>
          <cell r="E353" t="str">
            <v>Một đối tượng thí nghiệm không nhớ chuyện quá khứ, một chiến binh điên cuồng luôn xông pha chiến đấu với sức mạnh vô biên. Một vũ khí cực mạnh phá hủy bất cứ thứ gì dám cản đường.</v>
          </cell>
        </row>
        <row r="354">
          <cell r="A354" t="str">
            <v>GETHERO_DESC_75</v>
          </cell>
          <cell r="B354" t="str">
            <v>제국이 점령한 에레타나 호수 근방 원주민 리자드맨들의 현자.무력으로 제압당한 고향을 되찾기 위해, 8년 전 레지스탕스의 탄생에 가담했다.부족 전통의 마법으로 적들을 혼돈에 빠뜨린다.</v>
          </cell>
          <cell r="C354" t="str">
            <v>A sage of the Lizardmen from Lake Eretana, a place seized by the Empire. In order to liberate his homeland, he co-founded the Resistance 8 years ago. He utilizes traditional tribal magic, which brings chaos to enemies.</v>
          </cell>
          <cell r="D354" t="str">
            <v>ทะเลสาบ Aretana ที่ถูกยึดโดยจักรวรรดิอื่น นักปราชญ์แห่งมนุษย์กิ้งก่าได้เข้าร่วมการกำเนิดกลุ่มต่อต้านเมื่อ 8 ปีก่อนเพื่อฟื้นฟูบ้านเกิดที่ถูกล่าอาณานิคมและสร้างความโกลาหลแก่ศัตรูด้วยเวทมนตร์ชนเผ่าโบราณ</v>
          </cell>
          <cell r="E354" t="str">
            <v xml:space="preserve">Nhà hiền triết của những cư dân thằn lằn sống gần khu hồ Eretana bị đế quốc chiếm lĩnh. 8 năm trước, ông từng tham gia vào cuộc kháng chiến để tìm lại quê hương bị áp bức bởi vũ lực của mình. Ông đã khiến kẻ thù phải rơi vào tình trạng hoảng loạn nhờ phép thuật truyền thống của bộ tộc. </v>
          </cell>
        </row>
        <row r="355">
          <cell r="A355" t="str">
            <v>GETHERO_DESC_78</v>
          </cell>
          <cell r="B355" t="str">
            <v>침묵의 기사. 흑빛의 검사. 산을 뒤흔드는 검. 다양한 이명을 지닌, 제국령에서 활동하고 있는 전설적인 용병. 그의 거대한 검은 세계의 모든 힘을 흡수하여, 단순히 파괴를 일삼는다.</v>
          </cell>
          <cell r="C355" t="str">
            <v>The Knight of Silence, Dark Swordsman, and Earthshaking Sword. These are the names that this legendary mercenary earned in the Empire. His giant sword can absorb any kind of power to bring about utter destruction.</v>
          </cell>
          <cell r="D355" t="str">
            <v>อัศวินแห่งความเงียบงัน นักดาบมืด และดาบสะเทือนภูผานี่คือชื่อที่ทหารรับจ้างในตำนานผู้นี้ได้รับการขนานนามในจักรวรรดิ ดาบยักษ์ของเขาสามารถดูดซับพลังชนิดใดก็ได้เพื่อสร้างการทำลายล้างขั้นสูงสุด</v>
          </cell>
          <cell r="E355" t="str">
            <v>Hiệp sĩ im lặng, Kiếm sĩ bóng tối và Thanh kiếm phá núi. Đây là những cái tên người ta đặt cho gã lính đánh thuê huyền thoại này ở Đế quốc. Thanh cự kiếm của anh ta có thể hấp thu bất kỳ loại sức mạnh nào để rồi bộc phát ra lực hủy diệt tuyệt đối.</v>
          </cell>
        </row>
        <row r="356">
          <cell r="A356" t="str">
            <v>GETHERO_DESC_87</v>
          </cell>
          <cell r="B356" t="str">
            <v>제국의 평민 출신 여기사. 실력만으로 수도 방위 기사단의 부단장 자리에 까지 올라간, 수많은 평민들의 동경의 대상. 제국의 시민들을 지키는 강직한 방패가 되기를 맹세한, 누구보다도 충실한 기사.</v>
          </cell>
          <cell r="C356" t="str">
            <v>A female knight born as a commoner in the Empire. She is revered by countless commoners, having claimed her position as the Vice Captain of the Capital Guard Knights with nothing but her skills. She vowed to become the shield that protects Imperial citizens, and there is no one more devoted to serving the Empire than her.</v>
          </cell>
          <cell r="D356" t="str">
            <v>อัศวินหญิงที่เกิดมาเป็นสามัญชนในจักรวรรดิ เป็นที่เคารพนับถือของสามัญชนจำนวนมาก นางได้รับตำแหน่งเป็นรองหัวหน้ากองกลุ่มอัศวินผู้พิทักษ์เมืองหลวงโดยใช้ทักษะของตัวเองล้วนๆ นางสาบานว่าจะเป็นโล่ที่ปกป้องพลเมืองของจักรวรรดิ ไม่มีใครอุทิศให้กับการรับใช้จักรวรรดิเท่ากับนาง</v>
          </cell>
          <cell r="E356" t="str">
            <v>Một nữ hiệp sĩ được phong tặng có nguồn gốc thường dân trong Vương quốc. Cô ấy được tôn trọng bởi vô số thường dân, đảm nhận vị trí Đội phó đội Hiệp sĩ bảo vệ kinh thành nhờ vào kỹ năng của mình. Cô ấy thề sẽ trở thành tấm khiên bảo vệ người dân trong vương quốc và không còn ai khác nguyện phục vụ Vương quốc.</v>
          </cell>
        </row>
        <row r="357">
          <cell r="A357" t="str">
            <v>GETHERO_DESC_90</v>
          </cell>
          <cell r="B357" t="str">
            <v>오르벨왕성의 종합상점을 운영하는 소녀. 씩씩함과 늘 밝은 모습으로 대하는 이 사랑스러운 소녀를 어떤 이가 싫어할까? 자신의 바구니에서 갖가지 유용한 물품을 꺼내어 아군을 돕는다.</v>
          </cell>
          <cell r="C357" t="str">
            <v>The bright girl running a General Store at the Capital of Orvel. It is impossible to dislike this energetic, positive girl. She takes out all sorts of useful items from her basket, helping her allies.</v>
          </cell>
          <cell r="D357" t="str">
            <v>หญิงสาวที่บริหารร้านค้าทั่วไปในอาณาจักร Orvel เป็นไปไม่ได้เลยที่จะไม่ชอบหญิงสาวที่สดใสและร่าเริงคนนี้ เธอใช้สิ่งของที่มีประโยชน์ในตระกร้าของเธอในการสนับสนุนเหล่าพันธมิตร</v>
          </cell>
          <cell r="E357" t="str">
            <v>Thiếu nữ kinh doanh cửa hàng đặc biệt tại lâu đài Orvel. Một thiếu nữ luôn đối đãi mọi người với hình ảnh tươi sáng và hoạt bát thế này thì ai có thể ghé cho được? Cô lấy nhiều vật phẩm hữu dụng từ trong giỏ đồ của mình để giúp đỡ các đồng minh.</v>
          </cell>
        </row>
        <row r="358">
          <cell r="A358" t="str">
            <v>GETHERO_DESC_91</v>
          </cell>
          <cell r="B358" t="str">
            <v>수도 오르벨의 결투장을 제패한 남자. 결투장의 정점에 오른 그를 사람들이 두려워하여 아레나의 맹수라 불렀다. 그의 가공할 권법은 상대를 순식간에 분쇄시킨다.</v>
          </cell>
          <cell r="C358" t="str">
            <v>The man who conquered the Arena of Orvel. People feared him for his battle prowess and began calling him the Beast of the Arena. His amazing combat technique destroys his enemies in split seconds.</v>
          </cell>
          <cell r="D358" t="str">
            <v>ชายผู้มีชัยเหนืออารีน่าแห่ง Orvel\n ผู้คนต่างหวาดกลัวในความสามารถของเขาที่เป็นที่สุดในอารีน่าได้และเริ่มเรียกเขาว่าอสูรแห่งอารีน่า เทคนิคการต่อสู้ของเขาสามารถทำลายศัตรูให้สิ้นซากได้ในเสี้ยววินาที</v>
          </cell>
          <cell r="E358" t="str">
            <v>Người chinh phục Đấu trường của Orvel. Ai cũng lo ngại sức mạnh tinh thông của anh và gọi anh là Mãnh thú của Đấu Trường. Quyền pháp đáng sợ của anh có thể nghiền nát đối thủ trong thời gian ngắn.</v>
          </cell>
        </row>
        <row r="359">
          <cell r="A359" t="str">
            <v>GETHERO_DESC_92</v>
          </cell>
          <cell r="B359" t="str">
            <v>현자의 탑 출신으로, 룬 마법의 공식을 재정립한 천재. 현재는 오르벨의 재무관이자, 모든 길드들을 총괄하는 총책임자이기도 하다. 그녀의 뛰어난 분석력과 룬 마법은 적을 붙들어 속박한다.</v>
          </cell>
          <cell r="C359" t="str">
            <v>She is the genius from the Tower of Sage who reestablished the formula for Rune Magic. Currently, she is Orvel's financier and the Chief Guild Officer that directs all guilds.Her strong analytical skills and Rune Magic can shackle her enemies.</v>
          </cell>
          <cell r="D359" t="str">
            <v>นางเป็นอัจฉริยะจากหอคอยแห่งนักปราชญ์ผู้ก่อตั้งสูตรสำหรับเวทมนตร์รูนขึ้นใหม่ ปัจจุบัน นางเป็นนักการเงินของเมือง Orvel และหัวหน้ากิลด์ที่ควบคุมดูแลกิลด์ทั้งหมดทักษะในการคิดวิเคราะห์และเวทมนตร์รูนที่แข็งแกร่งของนางสามารถพันธนาการศัตรูได้</v>
          </cell>
          <cell r="E359" t="str">
            <v>Cô nàng là thiên tài đến từ Tháp Sage, chính cô là người đã tái thiết lập công thức cho Phép thuật cổ tự. Hiện nay, cô ấy đang đảm nhiệm chức tài phiệt cho Orvel và Sỹ quan Guild trưởng chuyên trách tất cả các guild.Những kỹ năng phân tích xuất thần cùng với Phép thuật cổ tự mà cô sở hữu có thể cản phá kẻ địch.</v>
          </cell>
        </row>
        <row r="360">
          <cell r="A360" t="str">
            <v>GETHERO_DESC_93</v>
          </cell>
          <cell r="B360" t="str">
            <v>오르벨 왕가를 지키는 수문장. 왕실의 허락 없이는, 단 한 발자국도 로만을 지나쳐 갈 수 없다. 그의 할버드에서 뿜어나오는 강력한 기운은 적을 굴복시킨다.</v>
          </cell>
          <cell r="C360" t="str">
            <v>The Gatekeeper of the Orvel Monarchy. Without royal permission, no one can even get one step past Loman. The awesome power from his halberd forces his enemies to kneel before him.</v>
          </cell>
          <cell r="D360" t="str">
            <v>ผู้เฝ้าประตูแห่งราชวงศ์ Orvel หากไม่ได้รับอนุญาตจากราชสำนัก จะไม่มีใครสามารถผ่าน Loman ไปได้แม้แต่ก้าวเดียว พลังอันยอดเยี่ยมจากง้าวของเขาบังคับให้ศัตรูต้องคุกเข่าลงต่อหน้าเขา</v>
          </cell>
          <cell r="E360" t="str">
            <v>Người giữ cổng của hoàng tộc Orvel. Nếu không được hoàng gia cho phép, chẳng ai có thể bước qua vị trí gác của Loman. Sức mạnh kinh người từ cây kích của anh khiến quân địch phải chùn bước.</v>
          </cell>
        </row>
        <row r="361">
          <cell r="A361" t="str">
            <v>GETHERO_DESC_94</v>
          </cell>
          <cell r="B361" t="str">
            <v xml:space="preserve">오르벨 최고의 요리사 중 하나. 고급스러운 음식이든, 서민의 식탁이든, 그녀가 만들지 못하는 음식은 없다. 그녀의 요리는 몸을 치유하고, 용기를 복돋운다.   </v>
          </cell>
          <cell r="C361" t="str">
            <v>One of the best cooks in Orvel. From casual bites to luxury dishes, her culinary skills seem to cover it all. Her food heals the body and fills the heart with courage.</v>
          </cell>
          <cell r="D361" t="str">
            <v>หนึ่งในยอดฝีมือนักปรุงอาหารใน Orvel ตั้งแต่อาหารเรียบง่ายไปจนถึงเมนูหรูหรา ดูเหมือนว่าทักษะการทำครัวของเธอจะครอบคลุมครบทุกอย่าง อาหารของเธอช่วยเยียวยาร่างกายและเติมกำลังใจให้หัวใจ</v>
          </cell>
          <cell r="E361" t="str">
            <v>Một trong những đầu bếp kỳ tài ở Orvel. Từ bình dân đến thượng hạng, cô có thể chinh phục mọi món ăn với tay nghề khéo léo của mình. Món cô nấu sẽ chữa lành thân thể và tiếp thêm sự cản đảm cho tâm hồn.</v>
          </cell>
        </row>
        <row r="362">
          <cell r="A362" t="str">
            <v>GETHERO_DESC_95</v>
          </cell>
          <cell r="B362" t="str">
            <v>최악의 몬스터들을 감금해둔 오르벨의 지하감옥에서, 홀로 간수장을 맡은 거친 여전사. 아레나의 맹수 글라디에 버금가는 뛰어난 실력으로, 몬스터들의 머리에 공포를 각인하였다. 그녀의 강력한 철구는 뼈를 부수고 살을 찢어 적을 묵사발로 만든다.</v>
          </cell>
          <cell r="C362" t="str">
            <v>A female warrior, the Chief Guard at Orvel Stockade where the worst monsters are imprisoned. Instills fear inside monsters as her skills and power are comparable to those of the Beast of the Arena Gladi. Her powerful mace crushes the bones and shreds the flesh off her enemies.</v>
          </cell>
          <cell r="D362" t="str">
            <v>นักรบหญิง หัวหน้าทหารยามที่คุกใต้ดินของ Orvel ที่กักขังมอนสเตอร์ที่ร้ายที่สุด แม้แต่มอนสเตอร์ข้างในคุกยังหวาดกลัวฝีมือและพลังของนางที่เทียบได้กับอสูรแห่งอารีน่า Gladi กระบองทรงพลังของนางบดขยี้กระดูกและฉีกเนื้อออกจากศัตรู</v>
          </cell>
          <cell r="E362" t="str">
            <v>Một nữ chiến binh, Quản ngục trưởng tại Nhà ngục Orvel, nơi giam giữ những quái vật xấu xa nhất. Sở hữu kỹ năng và sức mạnh sánh ngang với Mãnh thú đấu trường Gladi, cô ta gieo rắc nỗi sợ hãi lên tâm trí lũ quái vật. Cây chùy quyền năng của cô có thể đánh tan xương nát thịt mọi kẻ địch.</v>
          </cell>
        </row>
        <row r="363">
          <cell r="A363" t="str">
            <v>GETHERO_DESC_96</v>
          </cell>
          <cell r="B363" t="str">
            <v>엘리도라 왕국에 위치한 도전의 탑을 지키고 있는 엘프의 공주. 고대의 유물, 그리고 그 속에 숨겨져 있는 힘에 대해 누구보다도 잘 이해하고 있다.</v>
          </cell>
          <cell r="C363" t="str">
            <v>An Elven princess guarding the Tower of Challenge located in Elidora Kingdom. She knows about Ancient Artifacts and the power in them better than anyone.</v>
          </cell>
          <cell r="D363" t="str">
            <v>เจ้าหญิงเอลฟ์ที่ปกป้องหอคอยแห่งความท้าทายที่ตั้งอยู่ในอาณาจักร Elidora นางรู้เกี่ยวกับวัตถุโบราณและพลังของวัตถุโบราณดีกว่าใครๆ</v>
          </cell>
          <cell r="E363" t="str">
            <v>Công chúa Tiên bảo vệ Tháp thách thức ở Vương quốc Elidora. Cô ấy biết về Cổ vật cổ đại và sức mạnh của chúng nhiều hơn bất kỳ ai.</v>
          </cell>
        </row>
        <row r="364">
          <cell r="A364" t="str">
            <v/>
          </cell>
          <cell r="B364" t="str">
            <v>영웅의 여관용 대사</v>
          </cell>
          <cell r="C364" t="str">
            <v/>
          </cell>
          <cell r="D364" t="str">
            <v/>
          </cell>
          <cell r="E364" t="str">
            <v/>
          </cell>
        </row>
        <row r="365">
          <cell r="A365" t="str">
            <v>INN_KASEL_INNIDLE01</v>
          </cell>
          <cell r="B365" t="str">
            <v>휴식도 필요하다 해서 쉬고는 있지만... 정말 이러고 있어도 괜찮은 걸까.</v>
          </cell>
          <cell r="C365" t="str">
            <v>Is it ok to rest...even if rest is needed...</v>
          </cell>
          <cell r="D365" t="str">
            <v>จะพักอยู่แบบนี้ได้จริงๆน่ะหรอ...ถึงแม้ว่าข้าต้องการการพักผ่อนก็เถอะ...</v>
          </cell>
          <cell r="E365" t="str">
            <v>Mọi người bảo cần phải nghỉ ngơi nên mới đang nghỉ... nhưng thật sự tôi nghỉ thế này liệu có ổn không.</v>
          </cell>
        </row>
        <row r="366">
          <cell r="A366" t="str">
            <v>INN_KASEL_GREETING01</v>
          </cell>
          <cell r="B366" t="str">
            <v>오랜만입니다. 지낼만하시죠?</v>
          </cell>
          <cell r="C366" t="str">
            <v>It's been a while. How are you?</v>
          </cell>
          <cell r="D366" t="str">
            <v>ไม่ได้เจอกันนานเลย ท่านสบายดีใช่มั้ย?</v>
          </cell>
          <cell r="E366" t="str">
            <v>Lâu ngày không gặp. Bạn vẫn ổn chứ?</v>
          </cell>
        </row>
        <row r="367">
          <cell r="A367" t="str">
            <v>INN_KASEL_CONVERSATION01</v>
          </cell>
          <cell r="B367" t="str">
            <v>어서 다시 평화가 찾아왔으면 좋겠습니다.</v>
          </cell>
          <cell r="C367" t="str">
            <v>I hope the world becomes peaceful soon.</v>
          </cell>
          <cell r="D367" t="str">
            <v>ข้าหวังว่าความสงบสุขจะกลับคืนสู่โลกนี้ในเร็ววัน</v>
          </cell>
          <cell r="E367" t="str">
            <v>Thật mong sớm sẽ hòa bình trờ lại.</v>
          </cell>
        </row>
        <row r="368">
          <cell r="A368" t="str">
            <v>INN_KASEL_CONVERSATION02</v>
          </cell>
          <cell r="B368" t="str">
            <v>무겁네요, 이 검.</v>
          </cell>
          <cell r="C368" t="str">
            <v>This sword...is heavy.</v>
          </cell>
          <cell r="D368" t="str">
            <v>หนักเหลือเกิน.. ดาบนี้</v>
          </cell>
          <cell r="E368" t="str">
            <v>Nặng thật đấy, thanh gươm này.</v>
          </cell>
        </row>
        <row r="369">
          <cell r="A369" t="str">
            <v>INN_KASEL_CONVERSATION03</v>
          </cell>
          <cell r="B369" t="str">
            <v>운명 같은 건 믿지 않습니다.</v>
          </cell>
          <cell r="C369" t="str">
            <v>I don't believe in fate.</v>
          </cell>
          <cell r="D369" t="str">
            <v>ข้าไม่เชื่อในโชคชะตา</v>
          </cell>
          <cell r="E369" t="str">
            <v>Tôi không tin những thứ gọi là định mệnh.</v>
          </cell>
        </row>
        <row r="370">
          <cell r="A370" t="str">
            <v>INN_KASEL_GIFT01</v>
          </cell>
          <cell r="B370" t="str">
            <v>감사합니다. 이 싸움을 끝내는 데 큰 도움이 될 겁니다.</v>
          </cell>
          <cell r="C370" t="str">
            <v>Thank you. This will help end the battle quickly.</v>
          </cell>
          <cell r="D370" t="str">
            <v>ขอบคุณ นี่จะช่วยให้การต่อสู้จบลงอย่างรวดเร็ว</v>
          </cell>
          <cell r="E370" t="str">
            <v>Xin cảm ơn. Nó sẽ rất hữu ích cho việc kết thúc trận đấu này.</v>
          </cell>
        </row>
        <row r="371">
          <cell r="A371" t="str">
            <v>INN_FREY_INNIDLE01</v>
          </cell>
          <cell r="B371" t="str">
            <v>빛으로 함께 하시는 루아이시여, 부디 저희를 굳건히 하소서.</v>
          </cell>
          <cell r="C371" t="str">
            <v>Goddess Lua, whom within the Light resides - let our faith never waver.</v>
          </cell>
          <cell r="D371" t="str">
            <v>เทพธิดา Lua ผู้ที่มีแสงสว่างอยู่ภายในตัวเอย ขอให้ความศรัทธาของเราไม่มีวันสั่นคลอนด้วยเถอะ</v>
          </cell>
          <cell r="E371" t="str">
            <v>Hỡi thần ánh sáng Lua, xin hãy ban cho chúng con sức mạnh phi thường.</v>
          </cell>
        </row>
        <row r="372">
          <cell r="A372" t="str">
            <v>INN_FREY_GREETING01</v>
          </cell>
          <cell r="B372" t="str">
            <v>루아의 축복이 늘 함께 하시기를.</v>
          </cell>
          <cell r="C372" t="str">
            <v>May Lua's blessing be with you.</v>
          </cell>
          <cell r="D372" t="str">
            <v>ขอให้พรของ Lua จงสถิตอยู่กับเจ้า</v>
          </cell>
          <cell r="E372" t="str">
            <v>Cầu cho lời chúc phúc của Lua sẽ luôn bên bạn.</v>
          </cell>
        </row>
        <row r="373">
          <cell r="A373" t="str">
            <v>INN_FREY_CONVERSATION01</v>
          </cell>
          <cell r="B373" t="str">
            <v>카셀과 무슨 관계냐고요? 후훗, 가족이죠. 제가 보호자 쪽?</v>
          </cell>
          <cell r="C373" t="str">
            <v>My relationship with Kasel? Haha, we're like family. I guess I'm like his guardian?</v>
          </cell>
          <cell r="D373" t="str">
            <v>ความสัมพันธ์ของข้ากับ Kasel เหรอ ฮ่าฮ่า เราเป็นเหมือนครอบครัวน่ะ ข้าคิดว่าข้าเป็นเหมือนผู้คุ้มกันของเขามั้ง</v>
          </cell>
          <cell r="E373" t="str">
            <v>Quan hệ giữa tôi và Kasel? Hihi, là gia đình. Tôi chắc là người bảo vệ?</v>
          </cell>
        </row>
        <row r="374">
          <cell r="A374" t="str">
            <v>INN_FREY_CONVERSATION02</v>
          </cell>
          <cell r="B374" t="str">
            <v>아이리스님은 잘 지내고 계실까 모르겠네요. 사제관을 나온 뒤로 통 뵐 수가 없어서.</v>
          </cell>
          <cell r="C374" t="str">
            <v>I wonder how High Priestess Iris is doing. I haven't seen her ever since I left...</v>
          </cell>
          <cell r="D374" t="str">
            <v>ข้าสงสัยจังว่าหัวหน้านักบวชหญิง Iris เป็นยังไงบ้าง ข้าไม่เห็นนางเลยตั้งแต่ข้าจากมา...</v>
          </cell>
          <cell r="E374" t="str">
            <v>Không biết ngài Iris dạo này thế nào rồi. Từ khi rời khỏi nhà linh mục, tôi hoàn toàn không thấy bóng dáng của ngài ấy...</v>
          </cell>
        </row>
        <row r="375">
          <cell r="A375" t="str">
            <v>INN_FREY_CONVERSATION03</v>
          </cell>
          <cell r="B375" t="str">
            <v>후훗, 로이와 클레오는 정말 어울리는 한 쌍 아닌가요?</v>
          </cell>
          <cell r="C375" t="str">
            <v>Haha, don't Roi and Cleo make a nice couple?</v>
          </cell>
          <cell r="D375" t="str">
            <v>ฮ่าฮ่า Roi กับ Cleo ดูไม่เหมือนคู่รักที่เหมาะสมกันเหรอ</v>
          </cell>
          <cell r="E375" t="str">
            <v>Hihi, cậu không thấy Roi và Cleo là một đôi rất hợp nhau không?</v>
          </cell>
        </row>
        <row r="376">
          <cell r="A376" t="str">
            <v>INN_FREY_GIFT01</v>
          </cell>
          <cell r="B376" t="str">
            <v>어머, 고마워요.</v>
          </cell>
          <cell r="C376" t="str">
            <v>Wow, thank you.</v>
          </cell>
          <cell r="D376" t="str">
            <v>ว้าว ขอบคุณนะ</v>
          </cell>
          <cell r="E376" t="str">
            <v>Ôi, cảm ơn.</v>
          </cell>
        </row>
        <row r="377">
          <cell r="A377" t="str">
            <v>INN_CLEO_INNIDLE01</v>
          </cell>
          <cell r="B377" t="str">
            <v>아~ 심심해. 마법도구라도 있으면 좋으련만.</v>
          </cell>
          <cell r="C377" t="str">
            <v>Ah~ so bored. I wish there were some fun magic tools lying around.</v>
          </cell>
          <cell r="D377" t="str">
            <v>อ้า~ เบื่อมากเลย ข้าอยากให้มีเครื่องมือเวทมนตร์ที่น่าสนุกอยู่แถวนี้จัง</v>
          </cell>
          <cell r="E377" t="str">
            <v>A~ chán quá. Ước gì có trang bị phép thuật nào đó.</v>
          </cell>
        </row>
        <row r="378">
          <cell r="A378" t="str">
            <v>INN_CLEO_GREETING01</v>
          </cell>
          <cell r="B378" t="str">
            <v>안녕? 내 이름은 클레오. 대마법사지.</v>
          </cell>
          <cell r="C378" t="str">
            <v>Hello! I'm Cleo. An Archmage!</v>
          </cell>
          <cell r="D378" t="str">
            <v>สวัสดี! ข้าคือ Cleo หัวหน้าจอมเวทย์!</v>
          </cell>
          <cell r="E378" t="str">
            <v>Chào? Tên tôi là Cleo. Tôi là một đại phù thủy.</v>
          </cell>
        </row>
        <row r="379">
          <cell r="A379" t="str">
            <v>INN_CLEO_CONVERSATION01</v>
          </cell>
          <cell r="B379" t="str">
            <v>고기 먹고 싶어? 구워줄까?</v>
          </cell>
          <cell r="C379" t="str">
            <v>Want some meat? I can cook it for you?</v>
          </cell>
          <cell r="D379" t="str">
            <v>อยากได้เนื้อสัตว์สักหน่อยไหม ข้าทำให้เจ้ากินได้นะ</v>
          </cell>
          <cell r="E379" t="str">
            <v>Có muốn ăn thịt không? Tôi nướng cho nhé?</v>
          </cell>
        </row>
        <row r="380">
          <cell r="A380" t="str">
            <v>INN_CLEO_CONVERSATION02</v>
          </cell>
          <cell r="B380" t="str">
            <v>화염 마법이 궁금해? 후후, 가르쳐주고 싶지만 아무나 할 수 있는 게 아니야.</v>
          </cell>
          <cell r="C380" t="str">
            <v>Curious about fire magic? Hehehe, I could teach you, but not anyone can do it.</v>
          </cell>
          <cell r="D380" t="str">
            <v>อยากรู้เกี่ยวกับเวทมนตร์เพลิงเหรอ ฮิฮิฮิ ข้าสามารถสอนเจ้าได้ แต่ไม่ใช่ว่าทุกคนจะทำได้หรอกนะ</v>
          </cell>
          <cell r="E380" t="str">
            <v>Bạn tò mò về phép thuật của lửa? Hehe, tôi cũng muốn dạy cho lắm nhưng không phải ai cũng có thể học được.</v>
          </cell>
        </row>
        <row r="381">
          <cell r="A381" t="str">
            <v>INN_CLEO_CONVERSATION03</v>
          </cell>
          <cell r="B381" t="str">
            <v>왜 나를 염옥의 마법사라고 부르는 거야? 마음에 안 들어. 난 대·마·법·사!!</v>
          </cell>
          <cell r="C381" t="str">
            <v>Why do people call me the Sorceress of Purgatory? I don't like it. Call me an Archmage!!</v>
          </cell>
          <cell r="D381" t="str">
            <v>ทำไมคนถึงเรียกข้าว่านักเวทย์แห่งการล้างบาปล่ะ ข้าไม่ชอบเลย เรียกข้าว่าหัวหน้าจอมเวทย์สิ!!</v>
          </cell>
          <cell r="E381" t="str">
            <v>Tại sao lại gọi tôi là phù thủy luyện ngục nhỉ? Thật là không hài lòng chút nào. Tôi là một đại phù thủy.</v>
          </cell>
        </row>
        <row r="382">
          <cell r="A382" t="str">
            <v>INN_CLEO_GIFT01</v>
          </cell>
          <cell r="B382" t="str">
            <v>너 마음에 든다.</v>
          </cell>
          <cell r="C382" t="str">
            <v>Heh, I like you.</v>
          </cell>
          <cell r="D382" t="str">
            <v>เฮะ ข้าชอบเจ้านะ</v>
          </cell>
          <cell r="E382" t="str">
            <v>Tôi thích bạn.</v>
          </cell>
        </row>
        <row r="383">
          <cell r="A383" t="str">
            <v>INN_ROI_INNIDLE01</v>
          </cell>
          <cell r="B383" t="str">
            <v>…….</v>
          </cell>
          <cell r="C383" t="str">
            <v>......</v>
          </cell>
          <cell r="D383" t="str">
            <v>......</v>
          </cell>
          <cell r="E383" t="str">
            <v>......</v>
          </cell>
        </row>
        <row r="384">
          <cell r="A384" t="str">
            <v>INN_ROI_GREETING01</v>
          </cell>
          <cell r="B384" t="str">
            <v>무슨 일이지.</v>
          </cell>
          <cell r="C384" t="str">
            <v>What is it.</v>
          </cell>
          <cell r="D384" t="str">
            <v>มีอะไรเหรอ</v>
          </cell>
          <cell r="E384" t="str">
            <v>Có chuyện gì vậy.</v>
          </cell>
        </row>
        <row r="385">
          <cell r="A385" t="str">
            <v>INN_ROI_CONVERSATION01</v>
          </cell>
          <cell r="B385" t="str">
            <v>과거는 묻지 말아줬으면 좋겠군.</v>
          </cell>
          <cell r="C385" t="str">
            <v>I would appreciate if you didn't ask about the past.</v>
          </cell>
          <cell r="D385" t="str">
            <v>ข้าคงรู้สึกซาบซึ้งมากถ้าเจ้าไม่ถามเรื่องอดีต</v>
          </cell>
          <cell r="E385" t="str">
            <v>Mong bạn không hỏi đến quá khứ.</v>
          </cell>
        </row>
        <row r="386">
          <cell r="A386" t="str">
            <v>INN_ROI_CONVERSATION02</v>
          </cell>
          <cell r="B386" t="str">
            <v>오랜만에 느끼는 평화로군. 클레오가 사고만 안 치기를 바랄 뿐이다.</v>
          </cell>
          <cell r="C386" t="str">
            <v>It's been a while since it was so peaceful. I just hope Cleo doesn't start anything.</v>
          </cell>
          <cell r="D386" t="str">
            <v>ไม่ได้สงบสุขมากขนาดนี้มาสักพักแล้ว ข้าแค่หวังว่า Cleo จะไม่ก่อเรื่องอะไรนะ</v>
          </cell>
          <cell r="E386" t="str">
            <v>Lâu rồi mới cảm nhận được yên bình. Giờ chỉ cầu cho Cleo không gây tai họa là được.</v>
          </cell>
        </row>
        <row r="387">
          <cell r="A387" t="str">
            <v>INN_ROI_CONVERSATION03</v>
          </cell>
          <cell r="B387" t="str">
            <v>클레오와 날 엮는 건 프레이로 족하다. 그녀가 필요하여서 때문에 참고 있는 것뿐이야.</v>
          </cell>
          <cell r="C387" t="str">
            <v>Stop trying to couple me with Cleo. Frey is enough, already. I'm only doing this because it must be done.</v>
          </cell>
          <cell r="D387" t="str">
            <v>เลิกพยายามจับคู่ข้ากับ Cleo สักทีเถอะ แค่ Frey ก็พอแล้ว ข้าทำสิ่งนี้เพียงเพราะว่าต้องทำให้จบสิ้นเท่านั้น</v>
          </cell>
          <cell r="E387" t="str">
            <v>Mỗi Frey ghép tôi với Cleo đã là đủ lắm rồi. Vì tôi cần sự trợ giúp của cô ấy nên mới đang nhịn đấy.</v>
          </cell>
        </row>
        <row r="388">
          <cell r="A388" t="str">
            <v>INN_ROI_GIFT01</v>
          </cell>
          <cell r="B388" t="str">
            <v>내가… 이런 걸 받을 자격이 되나 모르겠군.</v>
          </cell>
          <cell r="C388" t="str">
            <v>I don't know if I deserve this....</v>
          </cell>
          <cell r="D388" t="str">
            <v>ข้าไม่รู้ว่าข้าสมควรได้รับสิ่งนี้หรือเปล่า....</v>
          </cell>
          <cell r="E388" t="str">
            <v>Tôi.. không biết tôi có đủ tư cách để nhận cái này không nữa.</v>
          </cell>
        </row>
        <row r="389">
          <cell r="A389" t="str">
            <v>INN_GAU_INNIDLE01</v>
          </cell>
          <cell r="B389" t="str">
            <v>바바리안에게 볼 일이 있나?</v>
          </cell>
          <cell r="C389" t="str">
            <v>You have some business with a barbarian?</v>
          </cell>
          <cell r="D389" t="str">
            <v>เจ้ามีธุระอะไรกับพวก barbarian อย่างนั้นหรือ?</v>
          </cell>
          <cell r="E389" t="str">
            <v>Bạn có việc gì với một Barbarian ư?</v>
          </cell>
        </row>
        <row r="390">
          <cell r="A390" t="str">
            <v>INN_GAU_GREETING01</v>
          </cell>
          <cell r="B390" t="str">
            <v>반가워. 기회가 되면 함께 사냥 나가보자구.</v>
          </cell>
          <cell r="C390" t="str">
            <v>Nice to meet you. Let's go hunting together sometime.</v>
          </cell>
          <cell r="D390" t="str">
            <v>ยินดีที่ได้พบเจ้า งั้นไว้เรามาออกล่าด้วยกันนะ</v>
          </cell>
          <cell r="E390" t="str">
            <v>Rất vui được gặp bạn. Đôi khi chúng ta nên đi săn cùng nhau.</v>
          </cell>
        </row>
        <row r="391">
          <cell r="A391" t="str">
            <v>INN_GAU_CONVERSATION01</v>
          </cell>
          <cell r="B391" t="str">
            <v>강해보인다구? 이거 참, 부끄럽구만.</v>
          </cell>
          <cell r="C391" t="str">
            <v>I look strong? Eh, stop making me blush.</v>
          </cell>
          <cell r="D391" t="str">
            <v>ข้าดูแข็งแกร่ง? อ่า, อย่าทำให้ข้าเขินเหมือนเป็นเด็กสาวๆหน่า</v>
          </cell>
          <cell r="E391" t="str">
            <v>Trông tôi khỏe lắm sao? Ê, đừng có làm tôi đỏ mặt như một cô gái thẹn.</v>
          </cell>
        </row>
        <row r="392">
          <cell r="A392" t="str">
            <v>INN_GAU_CONVERSATION02</v>
          </cell>
          <cell r="B392" t="str">
            <v>아름다운 아가씨들과 함께라니, 부럽구만.</v>
          </cell>
          <cell r="C392" t="str">
            <v>All those beauties around you, don't make me jealous, buddy!</v>
          </cell>
          <cell r="D392" t="str">
            <v>ข้าอิจฉาในความงามของเจ้า</v>
          </cell>
          <cell r="E392" t="str">
            <v>Bạn đang đứng cạnh toàn những cô gái xinh đẹp đấy. Đừng có làm tôi ganh tị, anh bạn!</v>
          </cell>
        </row>
        <row r="393">
          <cell r="A393" t="str">
            <v>INN_GAU_CONVERSATION03</v>
          </cell>
          <cell r="B393" t="str">
            <v>내가 좀 강하기는 하지.</v>
          </cell>
          <cell r="C393" t="str">
            <v>I am indeed strong, hah.</v>
          </cell>
          <cell r="D393" t="str">
            <v>ข้ารู้ว่าข้าแข็งแกร่ง, ฮา</v>
          </cell>
          <cell r="E393" t="str">
            <v>Tôi vốn nổi tiếng là khỏe mà, Ha</v>
          </cell>
        </row>
        <row r="394">
          <cell r="A394" t="str">
            <v>INN_GAU_GIFT01</v>
          </cell>
          <cell r="B394" t="str">
            <v>아니, 뭐 이런 걸 다.</v>
          </cell>
          <cell r="C394" t="str">
            <v>What's all this? Thanks, man.</v>
          </cell>
          <cell r="D394" t="str">
            <v>อะไรกันเนี่ย? ขอบใจพวกเจ้ามาก</v>
          </cell>
          <cell r="E394" t="str">
            <v>Những chuyện này là gì đây? Cám ơn anh bạn.</v>
          </cell>
        </row>
        <row r="395">
          <cell r="A395" t="str">
            <v>INN_PHILLOP_INNIDLE01</v>
          </cell>
          <cell r="B395" t="str">
            <v>인간이 드워프의 주량을 따라올 수 있겠나?</v>
          </cell>
          <cell r="C395" t="str">
            <v>Can a human outdrink a dwarf?</v>
          </cell>
          <cell r="D395" t="str">
            <v>มนุษย์มีความสามารถที่จะดูดเลือดคนแคระ ?</v>
          </cell>
          <cell r="E395" t="str">
            <v>Liệu con người có thể mời một người lùn uống gì không nhỉ?</v>
          </cell>
        </row>
        <row r="396">
          <cell r="A396" t="str">
            <v>INN_PHILLOP_GREETING01</v>
          </cell>
          <cell r="B396" t="str">
            <v>허허허, 자네들을 보니 옛 생각이 나는군.</v>
          </cell>
          <cell r="C396" t="str">
            <v>Woa, ha ha. Y'all remind me of back in the days.</v>
          </cell>
          <cell r="D396" t="str">
            <v xml:space="preserve">วะฮะฮ่ะ พวกเจ้าทำให้ข้านึกถึงวันเก่าๆ </v>
          </cell>
          <cell r="E396" t="str">
            <v>Ái chà, haha. Anh bạn làm tôi nhớ lại ngày xưa đấy.</v>
          </cell>
        </row>
        <row r="397">
          <cell r="A397" t="str">
            <v>INN_PHILLOP_CONVERSATION01</v>
          </cell>
          <cell r="B397" t="str">
            <v>드워프의 왕? 그거 별 거 아닐세. 귀찮은 일을 떠맡은 거지.</v>
          </cell>
          <cell r="C397" t="str">
            <v>The king of dwarves? The title is nothing but a bother.</v>
          </cell>
          <cell r="D397" t="str">
            <v>ราชาคนแคระ? ไม่เห็นจะอะไร นอกจากทำตัวน่ารำคาญ</v>
          </cell>
          <cell r="E397" t="str">
            <v>Vua của người lùn thì sao? Cái danh đó chẳng có gì ngoài phiền phức.</v>
          </cell>
        </row>
        <row r="398">
          <cell r="A398" t="str">
            <v>INN_PHILLOP_CONVERSATION02</v>
          </cell>
          <cell r="B398" t="str">
            <v>여기 침대는 사이즈가 영 맞지를 않는군. 하지만 아직 돌아갈 때는 아니야.</v>
          </cell>
          <cell r="C398" t="str">
            <v>The size of the bed here doesn't quite fit. But I'm not going back home yet!</v>
          </cell>
          <cell r="D398" t="str">
            <v>ขนาดของเตียงนี่ช่างไม่เหมาะกับข้าซะเลย แต่เอาเหอะ ข้าไม่อยากกลับบ้านตอนนี้!</v>
          </cell>
          <cell r="E398" t="str">
            <v>Giường ở đây chẳng vừa tôi tẹo nào. Nhưng tôi vẫn chưa về nhà đâu!</v>
          </cell>
        </row>
        <row r="399">
          <cell r="A399" t="str">
            <v>INN_PHILLOP_CONVERSATION03</v>
          </cell>
          <cell r="B399" t="str">
            <v>드워프에 비하면 인간들은 유쾌하게 노는 법을 모른다니까.</v>
          </cell>
          <cell r="C399" t="str">
            <v>To compare to us dwarves, humans never know how to enjoy their life!</v>
          </cell>
          <cell r="D399" t="str">
            <v>เปรียบเทียบกับพวกเรา เหล่าคนแคระ, มนุษย์ช่างไม่รู้ถึงวิธีที่จะสนุกกับชีวิต!</v>
          </cell>
          <cell r="E399" t="str">
            <v>So với người lùn chúng tôi, loài người chưa bao giờ biết tận hưởng cuộc sống của họ!</v>
          </cell>
        </row>
        <row r="400">
          <cell r="A400" t="str">
            <v>INN_PHILLOP_GIFT01</v>
          </cell>
          <cell r="B400" t="str">
            <v>우리의 만남을 기념하는 것인가? 허허허, 귀하게 다루겠네.</v>
          </cell>
          <cell r="C400" t="str">
            <v>Is this a remembrance of our encounter? Hahaha. I will treasure it.</v>
          </cell>
          <cell r="D400" t="str">
            <v>นี่คือสิ่งที่ระลึกถึงความทรงจำในการกลับมาพบกันวันนี้? วะฮะฮ่ะ ข้าจะเก็บมันอย่างดี</v>
          </cell>
          <cell r="E400" t="str">
            <v>Đây có phải là để ghi nhớ cuộc hội ngộ của ta hôm nay? Ái chà haha. Tôi sẽ ghi nhớ chuyện này.</v>
          </cell>
        </row>
        <row r="401">
          <cell r="A401" t="str">
            <v>INN_LAKRAK_INNIDLE01</v>
          </cell>
          <cell r="B401" t="str">
            <v>멍청한 고블린 놈들이 없닥! 좋은 곳이닥.</v>
          </cell>
          <cell r="C401" t="str">
            <v>No goblins here! Good place.</v>
          </cell>
          <cell r="D401" t="str">
            <v>ไม่มีพวกก๊อบบลินโง่ๆ! ช่างดีจริงๆ</v>
          </cell>
          <cell r="E401" t="str">
            <v>Không có yêu tinh nào! Nơi này tốt đấy!</v>
          </cell>
        </row>
        <row r="402">
          <cell r="A402" t="str">
            <v>INN_LAKRAK_GREETING01</v>
          </cell>
          <cell r="B402" t="str">
            <v>악! 너 무기 멋지닥!!!</v>
          </cell>
          <cell r="C402" t="str">
            <v>Ach!! You weapon look good!!</v>
          </cell>
          <cell r="D402" t="str">
            <v>ว้าว! อาวุธของเจ้าดูดีชะมัด!!!</v>
          </cell>
          <cell r="E402" t="str">
            <v>Ái chà!! Vũ khí của bạn trông ngon đấy!!</v>
          </cell>
        </row>
        <row r="403">
          <cell r="A403" t="str">
            <v>INN_LAKRAK_CONVERSATION01</v>
          </cell>
          <cell r="B403" t="str">
            <v>고블린들이랑 싸웠닥?! 이겼닥?! 크카칵, 잘했닥!!</v>
          </cell>
          <cell r="C403" t="str">
            <v>You fought goblins?! Won?! Kakakak, good!!</v>
          </cell>
          <cell r="D403" t="str">
            <v>เจ้าสู้กับพวกก๊อบบลินมาหรอ? ชนะด้วยงั้นหรอ? ดีมาก!!!</v>
          </cell>
          <cell r="E403" t="str">
            <v>Bạn đã đánh nhau với yêu tinh sao? Thắng nữa à? Kakaka, giỏi!!</v>
          </cell>
        </row>
        <row r="404">
          <cell r="A404" t="str">
            <v>INN_LAKRAK_CONVERSATION02</v>
          </cell>
          <cell r="B404" t="str">
            <v>악, 깜짝이닥!! 엑, 실험 도와준닥?!! 좋닥! 지금 당장 하작!!!</v>
          </cell>
          <cell r="C404" t="str">
            <v>Ach, surprised me!! Eck, help experiment?! Good!! Right now!!!</v>
          </cell>
          <cell r="D404" t="str">
            <v>โว้ว ตกใจหมดเลย!! เจ้าจะช่วยข้าทดลองงั้นหรอ? ดี! ทำตอนนี้เลย!!!</v>
          </cell>
          <cell r="E404" t="str">
            <v>Hãy làm tôi ngạc nhiên nào!! Giúp thử nghiệm sao?! Được!! Ngay bây giờ nhé!!</v>
          </cell>
        </row>
        <row r="405">
          <cell r="A405" t="str">
            <v>INN_LAKRAK_CONVERSATION03</v>
          </cell>
          <cell r="B405" t="str">
            <v>핸드캐논이 멋지닥?!! 너 뭘 좀 아는구낙!!!</v>
          </cell>
          <cell r="C405" t="str">
            <v>Interested in Handcannons?! You good!! Smart!!</v>
          </cell>
          <cell r="D405" t="str">
            <v>ปืนนั่นมันเยี่ยมจริงๆ!! เจ้าก็รู้เรื่องอยู่เหมือนกันหนิ!!!</v>
          </cell>
          <cell r="E405" t="str">
            <v>Thích Súng thần công cầm tay sao? Giỏi lắm!! Thông minh đấy!!</v>
          </cell>
        </row>
        <row r="406">
          <cell r="A406" t="str">
            <v>INN_LAKRAK_GIFT01</v>
          </cell>
          <cell r="B406" t="str">
            <v>강력한 무기 개조를 위한 투자인각!! 좋닥! 화약을 잔뜩 달아준닥!!!</v>
          </cell>
          <cell r="C406" t="str">
            <v>Present?! Weapon mod fund?!! Good!! Add extra gunpowder!!</v>
          </cell>
          <cell r="D406" t="str">
            <v>มันคือการลงทุนเพื่ออาวุธที่ทรงพลัง!! ดีหละ!! ต้องใส่สารเคมีลงไปเยอะๆ!!</v>
          </cell>
          <cell r="E406" t="str">
            <v>Quà tặng sao? Quỹ vũ khí?? Được thôi!! Thêm thuốc súng đây!!</v>
          </cell>
        </row>
        <row r="407">
          <cell r="A407" t="str">
            <v>INN_KAULAH_INNIDLE01</v>
          </cell>
          <cell r="B407" t="str">
            <v>오크 주술사의 도움이 필요하시오?</v>
          </cell>
          <cell r="C407" t="str">
            <v xml:space="preserve">Do you need a hand from an Ork shaman? </v>
          </cell>
          <cell r="D407" t="str">
            <v>พวกเจ้าต้องการความช่วยเหลือจากชาแมน Ork ?</v>
          </cell>
          <cell r="E407" t="str">
            <v>Bạn có cần một pháp sư Orc giúp một tay không?</v>
          </cell>
        </row>
        <row r="408">
          <cell r="A408" t="str">
            <v>INN_KAULAH_GREETING01</v>
          </cell>
          <cell r="B408" t="str">
            <v>하늘바람 부족의 부족장 카울라, 인사드립니다.</v>
          </cell>
          <cell r="C408" t="str">
            <v>Let me introduce myself. I am the chief of the Skywind tribe, Kaulah.</v>
          </cell>
          <cell r="D408" t="str">
            <v>ข้าขอแนะนำตัว, ข้าคือหัวหน้าเผ่า Skywind, Kaulah</v>
          </cell>
          <cell r="E408" t="str">
            <v>Xin tự giới thiệu, tôi là Kaulah, thủ lĩnh của bộ tộc Skywind.</v>
          </cell>
        </row>
        <row r="409">
          <cell r="A409" t="str">
            <v>INN_KAULAH_CONVERSATION01</v>
          </cell>
          <cell r="B409" t="str">
            <v>여기서 며칠 지내보니, 인간의 물질문명은 정말 대단한 것 같소.</v>
          </cell>
          <cell r="C409" t="str">
            <v>As I stay here, I came to think that the material civilization of humankind is astonishing.</v>
          </cell>
          <cell r="D409" t="str">
            <v>ขณะที่ข้าอยู่ที่นี่, ทำให้ข้าตระหนักได้ว่าอารยธรรมต่างๆ ของมวลมนุษย์ช่างเป็นสิ่งที่น่าอัศจรรย์</v>
          </cell>
          <cell r="E409" t="str">
            <v>Khi tôi ở đây, tôi đã nghĩ rằng nền văn minh vật chất của con người thật là đáng kinh ngạc.</v>
          </cell>
        </row>
        <row r="410">
          <cell r="A410" t="str">
            <v>INN_KAULAH_CONVERSATION02</v>
          </cell>
          <cell r="B410" t="str">
            <v>산꼭대기의 바람이 그립구려. 내일은 여기서 가까운 산이라도 올라야겠소.</v>
          </cell>
          <cell r="C410" t="str">
            <v xml:space="preserve">I miss the wind of the mountaintops. I will have to climb up a nearby mountain, tomorrow. </v>
          </cell>
          <cell r="D410" t="str">
            <v>ข้าคิดถึงสายลมที่ข้าสัมผัสได้บนยอดภูเขา ยังไงซะพรุ่งนี้ข้าจะต้องไปปีนภูเขาที่อยู่ในบริเวณนี้ให้ได้</v>
          </cell>
          <cell r="E410" t="str">
            <v>Tôi rất nhớ ngọn gió mà tôi cưỡi trên đỉnh núi. Mai tôi sẽ phải trèo lên một ngọn núi nào đó quanh đây mới được.</v>
          </cell>
        </row>
        <row r="411">
          <cell r="A411" t="str">
            <v>INN_KAULAH_CONVERSATION03</v>
          </cell>
          <cell r="B411" t="str">
            <v>잠시 볼 일이 있어 이 여관에 묵고 있는데, 익숙지 않은 잠자리라 그런지 예지몽이 발현되지 않는구려.</v>
          </cell>
          <cell r="C411" t="str">
            <v>Though I'm staying in this Inn on business, this uncomfortable bed stops me from having any prophetic dreams.</v>
          </cell>
          <cell r="D411" t="str">
            <v>ข้าอยู่ที่กระท่อมนี้เพื่อการค้าขาย, และข้าก็คงไม่สามารถที่จะเดจาวูอะไรได้ ภายใต้สภาพที่ไม่เหมาะสม</v>
          </cell>
          <cell r="E411" t="str">
            <v>Dù tôi phải ở trong Quán trọ này vì có việc, tôi không thể chịu được cảnh nhàm chán trên chiếc giường bất tiện này thêm nữa.</v>
          </cell>
        </row>
        <row r="412">
          <cell r="A412" t="str">
            <v>INN_KAULAH_GIFT01</v>
          </cell>
          <cell r="B412" t="str">
            <v>그대의 호의, 깊이 기억하도록 하겠소.</v>
          </cell>
          <cell r="C412" t="str">
            <v>I will remember your kindness.</v>
          </cell>
          <cell r="D412" t="str">
            <v>ข้าจะจดจำความมีน้ำใจของพวกเจ้าเอาไว้</v>
          </cell>
          <cell r="E412" t="str">
            <v>Tôi sẽ ghi lòng tạc dạ ý tốt của anh.</v>
          </cell>
        </row>
        <row r="413">
          <cell r="A413" t="str">
            <v>INN_EPIS_INNIDLE01</v>
          </cell>
          <cell r="B413" t="str">
            <v>으흐흠~으흐흠~(콧 노래)</v>
          </cell>
          <cell r="C413" t="str">
            <v>Hm hmm hmm~ (humming)</v>
          </cell>
          <cell r="D413" t="str">
            <v xml:space="preserve">อะแห่ม อะแห่ม </v>
          </cell>
          <cell r="E413" t="str">
            <v>Hm hmm hmm~ (tiếng ậm ừ)</v>
          </cell>
        </row>
        <row r="414">
          <cell r="A414" t="str">
            <v>INN_EPIS_GREETING01</v>
          </cell>
          <cell r="B414" t="str">
            <v>오늘 시간 어때?</v>
          </cell>
          <cell r="C414" t="str">
            <v>Are you free today?</v>
          </cell>
          <cell r="D414" t="str">
            <v>วันนี้ว่างหรึป่าว?</v>
          </cell>
          <cell r="E414" t="str">
            <v>Hôm nay bạn có rảnh không?</v>
          </cell>
        </row>
        <row r="415">
          <cell r="A415" t="str">
            <v>INN_EPIS_CONVERSATION01</v>
          </cell>
          <cell r="B415" t="str">
            <v>후후, 얼굴 빨개진 것 좀 봐? 귀엽네.</v>
          </cell>
          <cell r="C415" t="str">
            <v>Are you blushing? How cute~</v>
          </cell>
          <cell r="D415" t="str">
            <v>ฮ่าๆๆ ดูหน้าเจ้าสิ แด่งไปหมดแล้ว น่ารักจริงๆ</v>
          </cell>
          <cell r="E415" t="str">
            <v>Bạn đang đỏ mặt sao? Dễ thương quá~</v>
          </cell>
        </row>
        <row r="416">
          <cell r="A416" t="str">
            <v>INN_EPIS_CONVERSATION02</v>
          </cell>
          <cell r="B416" t="str">
            <v>너 지금 어디 본 거야? 우훗, 걱정하지 마 비밀로 해줄게.</v>
          </cell>
          <cell r="C416" t="str">
            <v>Now just where are you staring at? Don't worry, I won't tell anyone...</v>
          </cell>
          <cell r="D416" t="str">
            <v>นี่เจ้ามองอะไร? หุห อย่ากังวลไปเลย ข้าจะไม่บอกใคร</v>
          </cell>
          <cell r="E416" t="str">
            <v>Giờ bạn đang nhìn chằm chằm vào đâu vậy? Đừng lo, tôi sẽ không nói với ai cả ...</v>
          </cell>
        </row>
        <row r="417">
          <cell r="A417" t="str">
            <v>INN_EPIS_CONVERSATION03</v>
          </cell>
          <cell r="B417" t="str">
            <v>왜에~? 나랑 자극적인 놀이가 하고 싶은 거야? 그런 거야?</v>
          </cell>
          <cell r="C417" t="str">
            <v>Hmm..what, you want to try something exciting~?</v>
          </cell>
          <cell r="D417" t="str">
            <v>ทำไมกัน? อยากเล่นอะไรสนุกๆกับข้าใช่มั้ย? ใช่หรึป่าว?</v>
          </cell>
          <cell r="E417" t="str">
            <v>Hmm .. Gì vậy, bạn có muốn thử cái gì đó thú vị không~?</v>
          </cell>
        </row>
        <row r="418">
          <cell r="A418" t="str">
            <v>INN_EPIS_GIFT01</v>
          </cell>
          <cell r="B418" t="str">
            <v>어머, 이걸 나에게? 후후, 그럼 상으로는 뭐가 좋을까?</v>
          </cell>
          <cell r="C418" t="str">
            <v>Oh, for me? Ooh, now then, what could you want in return~?</v>
          </cell>
          <cell r="D418" t="str">
            <v>อุ้ยย นี่ให้ข้าหรอ? หุหุ ถ้างั้นเจ้าอยากได้อะไรตอบแทนหล่ะ?</v>
          </cell>
          <cell r="E418" t="str">
            <v>Ôi, cho tôi sao? Vậy bạn muốn nhận lại gì nào?</v>
          </cell>
        </row>
        <row r="419">
          <cell r="A419" t="str">
            <v>INN_SELENE_INNIDLE01</v>
          </cell>
          <cell r="B419" t="str">
            <v>호오, 인간들은 이런 곳에 모여 잠을 자나 보군요.</v>
          </cell>
          <cell r="C419" t="str">
            <v>Oh, so humans sleep in places like this?</v>
          </cell>
          <cell r="D419" t="str">
            <v>ดูเหมือนว่าพวกมนุษย์จะรวมตัวกันนอนที่นี่สินะ</v>
          </cell>
          <cell r="E419" t="str">
            <v>Oh, vậy con người ngủ ở những nơi như thế này?</v>
          </cell>
        </row>
        <row r="420">
          <cell r="A420" t="str">
            <v>INN_SELENE_GREETING01</v>
          </cell>
          <cell r="B420" t="str">
            <v>잘 지냈어요? 오늘도 따스한 햇살이 가득하길 바래요</v>
          </cell>
          <cell r="C420" t="str">
            <v>Have you been doing well? May your day be full of light.</v>
          </cell>
          <cell r="D420" t="str">
            <v>สบายดีหรึป่าว? ขอให้วันนี้เป็นวันที่อบอุ่นด้วยแสงอาทิตย์นะ</v>
          </cell>
          <cell r="E420" t="str">
            <v>Bạn có khoẻ không? Chúc bạn một ngày tràn ngập ánh sáng.</v>
          </cell>
        </row>
        <row r="421">
          <cell r="A421" t="str">
            <v>INN_SELENE_CONVERSATION01</v>
          </cell>
          <cell r="B421" t="str">
            <v>왜 그렇게 바라보나요?</v>
          </cell>
          <cell r="C421" t="str">
            <v>Have I caught your attention?</v>
          </cell>
          <cell r="D421" t="str">
            <v>ทำไมจ้องอย่างนั้นหละ?</v>
          </cell>
          <cell r="E421" t="str">
            <v>Tôi đã thu hút sự chú ý của bạn?</v>
          </cell>
        </row>
        <row r="422">
          <cell r="A422" t="str">
            <v>INN_SELENE_CONVERSATION02</v>
          </cell>
          <cell r="B422" t="str">
            <v>예를 아는 이는 늘 환영이랍니다.</v>
          </cell>
          <cell r="C422" t="str">
            <v>Refined people are always welcome.</v>
          </cell>
          <cell r="D422" t="str">
            <v>เค้าว่ากันว่าคนมีมารยาทเท่านั้นถึงจะได้รับการต้อนรับที่ดีนะ</v>
          </cell>
          <cell r="E422" t="str">
            <v>Người có học thức luôn được chào đón.</v>
          </cell>
        </row>
        <row r="423">
          <cell r="A423" t="str">
            <v>INN_SELENE_CONVERSATION03</v>
          </cell>
          <cell r="B423" t="str">
            <v>그래요, 얘기 정도라면 들어보도록 할까요?</v>
          </cell>
          <cell r="C423" t="str">
            <v>Why not, I guess I could hear you out.</v>
          </cell>
          <cell r="D423" t="str">
            <v>งั้นข้าจะลองฟังดูก็ได้</v>
          </cell>
          <cell r="E423" t="str">
            <v>Tại sao lại không, tôi đoán tôi có thể nghe được bạn.</v>
          </cell>
        </row>
        <row r="424">
          <cell r="A424" t="str">
            <v>INN_SELENE_GIFT01</v>
          </cell>
          <cell r="B424" t="str">
            <v>아름다운 선물이네요. 소중히 간직 할게요.</v>
          </cell>
          <cell r="C424" t="str">
            <v>Thank you for the gift. It's beautiful.</v>
          </cell>
          <cell r="D424" t="str">
            <v>ช่างเป็นของขวัญที่ดีงามมาก ถ้าจะรักษามันไว้อย่างดี</v>
          </cell>
          <cell r="E424" t="str">
            <v>Cảm ơn vì món quà. Nó thật đẹp.</v>
          </cell>
        </row>
        <row r="425">
          <cell r="A425" t="str">
            <v>INN_MARIA_INNIDLE01</v>
          </cell>
          <cell r="B425" t="str">
            <v>뭐지? 애송이.</v>
          </cell>
          <cell r="C425" t="str">
            <v>What's this? A greenhorn?</v>
          </cell>
          <cell r="D425" t="str">
            <v>อะไรเนี่ย? เจ้าพวกอ่อนหัด?</v>
          </cell>
          <cell r="E425" t="str">
            <v>Cái gì đây? Lính mới ư?</v>
          </cell>
        </row>
        <row r="426">
          <cell r="A426" t="str">
            <v>INN_MARIA_GREETING01</v>
          </cell>
          <cell r="B426" t="str">
            <v>마왕군에겐 함부로 인사하는 게 아니란다. 꼬마야.</v>
          </cell>
          <cell r="C426" t="str">
            <v>Don't greet the Dark Legion so casually, kid.</v>
          </cell>
          <cell r="D426" t="str">
            <v>ทำแบบนั้นกับราชาปีศาจมันเป็นสิ่งที่อันตรายมากนะ, เด็กน้อย</v>
          </cell>
          <cell r="E426" t="str">
            <v>Ngươi thật dễ dàng chào đón binh đoàn ma quỷ mà chẳng biết chuyện gì sẽ xảy đến thế, nhóc.</v>
          </cell>
        </row>
        <row r="427">
          <cell r="A427" t="str">
            <v>INN_MARIA_CONVERSATION01</v>
          </cell>
          <cell r="B427" t="str">
            <v>걱정 마. 오늘밤 묵으러 온 거니까. 내 방은 위층인데, 함께 올라갈래? 후후.</v>
          </cell>
          <cell r="C427" t="str">
            <v>Don't worry. I'm staying for just the night. My room is upstairs, mind coming up? Hahaha…</v>
          </cell>
          <cell r="D427" t="str">
            <v xml:space="preserve">ไม่ต้องเป็นห่วง ข้าจะอยู่ที่นี่คืนนี้ ห้องของข้าก็อยู่ชั้นบน, เจ้ารังเกียจมั้ยหล่ะที่จะพักกับข้า? </v>
          </cell>
          <cell r="E427" t="str">
            <v>Đừng lo. Ta chỉ ở đây một tối thôi. Phòng ta ở trên gác. Phiền ngươi đưa ta lên đó được chứ?</v>
          </cell>
        </row>
        <row r="428">
          <cell r="A428" t="str">
            <v>INN_MARIA_CONVERSATION02</v>
          </cell>
          <cell r="B428" t="str">
            <v>그러고 보니 내 취향인데? 찢어발기고 싶은 네 육체 말이야.</v>
          </cell>
          <cell r="C428" t="str">
            <v>You're quite to my liking. In the sense that I want to rip you apart, of course…</v>
          </cell>
          <cell r="D428" t="str">
            <v>โอ้เยี่ยม, เจ้านี่ดูจะเป็นแบบที่ข้าชอบเลย, น่าอร่อย เนื้อของเจ้านี่น่ากินชะมัด</v>
          </cell>
          <cell r="E428" t="str">
            <v>Ồ tốt, ngươi có vẻ hợp với khẩu vị của ta đó. Ta muốn xé toạc chỗ thịt tươi đó ra.</v>
          </cell>
        </row>
        <row r="429">
          <cell r="A429" t="str">
            <v>INN_MARIA_CONVERSATION03</v>
          </cell>
          <cell r="B429" t="str">
            <v>내가 꼭 보고 싶은 게 있어. 살려달라고 비는 너의 모습 말이지.</v>
          </cell>
          <cell r="C429" t="str">
            <v>Do you know what I'd really like to see? You, begging for your life on your knees.</v>
          </cell>
          <cell r="D429" t="str">
            <v>ลองเดาสิ, ว่าข้าหวังอะไร? ข้าอยากจะเห็นเจ้าร้องขอชีวิตยังไงหล่ะ</v>
          </cell>
          <cell r="E429" t="str">
            <v>Đoán thử coi ta muốn gì nào? Đó là xem ngươi quỳ trên cái đầu gối nhỏ bé kia xin ta tha mạng cho.</v>
          </cell>
        </row>
        <row r="430">
          <cell r="A430" t="str">
            <v>INN_MARIA_GIFT01</v>
          </cell>
          <cell r="B430" t="str">
            <v>애송이다운 선물이네.</v>
          </cell>
          <cell r="C430" t="str">
            <v>A quaint gift, befitting of a greenhorn such as you.</v>
          </cell>
          <cell r="D430" t="str">
            <v>นั่นมันช่างเด็กเหลือเกิน</v>
          </cell>
          <cell r="E430" t="str">
            <v>Đó chỉ là một... học sinh.</v>
          </cell>
        </row>
        <row r="431">
          <cell r="A431" t="str">
            <v>INN_MIRURU_INNIDLE01</v>
          </cell>
          <cell r="B431" t="str">
            <v>동업 어때? 보물을 찾으면 1할 정도는 떼어주지.</v>
          </cell>
          <cell r="C431" t="str">
            <v>How about an alliance? I can give you 10% of all findings!</v>
          </cell>
          <cell r="D431" t="str">
            <v>เอาอย่างนี้ งั้นเรามาเป็นพันธมิตรกันดีมั้ย?  ข้าจะให้เจ้า 10% ของสิ่งที่เราหาได้ร่วมกัน</v>
          </cell>
          <cell r="E431" t="str">
            <v>Vậy kết đồng minh với tôi không? Tôi có thể chia cho bạn 10% những thứ ta cùng nhau kiếm được.</v>
          </cell>
        </row>
        <row r="432">
          <cell r="A432" t="str">
            <v>INN_MIRURU_GREETING01</v>
          </cell>
          <cell r="B432" t="str">
            <v>나도 반가워~!!</v>
          </cell>
          <cell r="C432" t="str">
            <v>Nice to meet you, too!</v>
          </cell>
          <cell r="D432" t="str">
            <v>ยินดีที่ได้พบเจ้า, เช่นกัน!</v>
          </cell>
          <cell r="E432" t="str">
            <v>Rất hân hạnh được làm quen!</v>
          </cell>
        </row>
        <row r="433">
          <cell r="A433" t="str">
            <v>INN_MIRURU_CONVERSATION01</v>
          </cell>
          <cell r="B433" t="str">
            <v>너와 함께라면 저주받은 몸이라 해도 두렵지 않을 것 같아.</v>
          </cell>
          <cell r="C433" t="str">
            <v>Together, we can do anything! Even with this cursed body!</v>
          </cell>
          <cell r="D433" t="str">
            <v>ข้ารู้สึกว่าเราเองก็สามารถทำอะไรได้! ถึงแม้จะมีร่างกายที่ถูกสาปอย่างนี้!</v>
          </cell>
          <cell r="E433" t="str">
            <v>Tôi có cảm giác như ta hoàn toàn có thể làm được bất kỳ việc gì! Kể cả với thân xác bị nguyền này!</v>
          </cell>
        </row>
        <row r="434">
          <cell r="A434" t="str">
            <v>INN_MIRURU_CONVERSATION02</v>
          </cell>
          <cell r="B434" t="str">
            <v>바다가 우리를 부른다~!</v>
          </cell>
          <cell r="C434" t="str">
            <v>The sea is calling us !</v>
          </cell>
          <cell r="D434" t="str">
            <v>ทะเลกำลังเรียกเราอยู่~!</v>
          </cell>
          <cell r="E434" t="str">
            <v>Đại dương đang vẫy gọi chúng ta~ !</v>
          </cell>
        </row>
        <row r="435">
          <cell r="A435" t="str">
            <v>INN_MIRURU_CONVERSATION03</v>
          </cell>
          <cell r="B435" t="str">
            <v>언젠간 원래의 모습을 찾고 말겠어!</v>
          </cell>
          <cell r="C435" t="str">
            <v>I will get back my appearance someday.</v>
          </cell>
          <cell r="D435" t="str">
            <v>ข้าจะกลับสู่รูปกายของข้าในวันนึง</v>
          </cell>
          <cell r="E435" t="str">
            <v>Một ngày nó đó tôi sẽ lấy lại diện mạo của mình.</v>
          </cell>
        </row>
        <row r="436">
          <cell r="A436" t="str">
            <v>INN_MIRURU_GIFT01</v>
          </cell>
          <cell r="B436" t="str">
            <v>골드다, 골드야~</v>
          </cell>
          <cell r="C436" t="str">
            <v>Gold! It's gold!</v>
          </cell>
          <cell r="D436" t="str">
            <v>ทอง, นี่มันทองนี่ !!!!!</v>
          </cell>
          <cell r="E436" t="str">
            <v>Vàng, đó là vàng!!!!!</v>
          </cell>
        </row>
        <row r="437">
          <cell r="A437" t="str">
            <v>INN_LORRAINE_INNIDLE01</v>
          </cell>
          <cell r="B437" t="str">
            <v>두려워 말거라. 그대들은 더 강해질 수 있느니라.</v>
          </cell>
          <cell r="C437" t="str">
            <v>Do not be afraid. Ye may be much stronger.</v>
          </cell>
          <cell r="D437" t="str">
            <v>อย่าไปกลัว เจ้าจะต้องแข็งแกร่งขึ้นไปอีก</v>
          </cell>
          <cell r="E437" t="str">
            <v>Đừng sợ. Bạn có thể còn mạnh hơn nữa.</v>
          </cell>
        </row>
        <row r="438">
          <cell r="A438" t="str">
            <v>INN_LORRAINE_GREETING01</v>
          </cell>
          <cell r="B438" t="str">
            <v>엘리도라의 엘프, 로레인. 그대들에게 경의를 표하느니.</v>
          </cell>
          <cell r="C438" t="str">
            <v>I'm Lorraine, an Elidora Elf. Salutations.</v>
          </cell>
          <cell r="D438" t="str">
            <v>ในฐานะเอลฟ์แห่ง Ellidora ข้า Lorraine, ขอชดใช้ด้วยเกียรติของข้าแก่พวกเจ้า</v>
          </cell>
          <cell r="E438" t="str">
            <v>Là tiên xứ Elidora, tôi Lorraine, xin bày tỏ lòng trân trọng đối với tất cả các bạn.</v>
          </cell>
        </row>
        <row r="439">
          <cell r="A439" t="str">
            <v>INN_LORRAINE_CONVERSATION01</v>
          </cell>
          <cell r="B439" t="str">
            <v>그대들 덕분에 즐거웠느니라.</v>
          </cell>
          <cell r="C439" t="str">
            <v>I had a good time.</v>
          </cell>
          <cell r="D439" t="str">
            <v>ข้ามีช่วงเวลาที่ดี</v>
          </cell>
          <cell r="E439" t="str">
            <v>Tôi đã có một quãng thời gian tuyệt vời.</v>
          </cell>
        </row>
        <row r="440">
          <cell r="A440" t="str">
            <v>INN_LORRAINE_CONVERSATION02</v>
          </cell>
          <cell r="B440" t="str">
            <v>그대들이 가는 길에 자연의 축복이 함께 하기를 바라노라.</v>
          </cell>
          <cell r="C440" t="str">
            <v>May the blessing of mother nature light thy way.</v>
          </cell>
          <cell r="D440" t="str">
            <v>ข้าขอให้พรจากธรรมชาติจงสถิตย์กับพวกเจ้าตลอดการเดินทาง</v>
          </cell>
          <cell r="E440" t="str">
            <v>Cầu phúc lành của mẹ thiên nhiên soi sáng đường của Chúa.</v>
          </cell>
        </row>
        <row r="441">
          <cell r="A441" t="str">
            <v>INN_LORRAINE_CONVERSATION03</v>
          </cell>
          <cell r="B441" t="str">
            <v>인간은 훌륭한 존재다. 허나, 욕망의 지배를 받기 시작하면 주체하지 못한다는 단점이 있지.</v>
          </cell>
          <cell r="C441" t="str">
            <v>Human beings are astounding creatures, but you have a serious weakness. You are ruled by greed and cannot resist temptation.</v>
          </cell>
          <cell r="D441" t="str">
            <v>มนุษย์เป็นสิ่งมีชีวิตที่ประหลาด พวกเจ้ามีจุดอ่อนที่ใหญ่หลวงนัก พวกเจ้าไม่สามารถที่จะปฏิเสธต่อการเป็นทาสของความร่ำรวยได้ ถ้าแม้เพียงสักครั้งที่พวกเจ้าได้ลิ้มลองมัน</v>
          </cell>
          <cell r="E441" t="str">
            <v>Con người là một sinh vật đáng kinh ngạc. Nhưng vẫn còn một khuyết điểm nghiêm trọng. Bạn là nô lệ của lòng tham và không thể cưỡng lại sức cám dỗ của nó.</v>
          </cell>
        </row>
        <row r="442">
          <cell r="A442" t="str">
            <v>INN_LORRAINE_GIFT01</v>
          </cell>
          <cell r="B442" t="str">
            <v>오래도록 간직하도록 하겠느니라.</v>
          </cell>
          <cell r="C442" t="str">
            <v>I will treasure this.</v>
          </cell>
          <cell r="D442" t="str">
            <v>ข้าจะเก็บมันไว้เป็นดั่งเช่นสมบัติ</v>
          </cell>
          <cell r="E442" t="str">
            <v>Tôi sẽ giữ thứ này</v>
          </cell>
        </row>
        <row r="443">
          <cell r="A443" t="str">
            <v>INN_CLAUSE_INNIDLE01</v>
          </cell>
          <cell r="B443" t="str">
            <v>하하! 반가운 얼굴이 많네?</v>
          </cell>
          <cell r="C443" t="str">
            <v>Hahaha! All these familiar faces!</v>
          </cell>
          <cell r="D443" t="str">
            <v>ฮ่าฮ่าฮ่า! ใบหน้าที่คุ้นเคยทั้งหมดนี้!</v>
          </cell>
          <cell r="E443" t="str">
            <v>Haha! Nhiều khuôn mặt quen thuộc quá?</v>
          </cell>
        </row>
        <row r="444">
          <cell r="A444" t="str">
            <v>INN_CLAUSE_GREETING01</v>
          </cell>
          <cell r="B444" t="str">
            <v>오, 거기 있었군! 건강했어?</v>
          </cell>
          <cell r="C444" t="str">
            <v>Oh, there you are! How are you?</v>
          </cell>
          <cell r="D444" t="str">
            <v>โอ้ เจ้าอยู่นั่นเอง! เจ้าเป็นยังไงบ้าง</v>
          </cell>
          <cell r="E444" t="str">
            <v>Ồ, bạn đây rồi! Vẫn khỏe chứ?</v>
          </cell>
        </row>
        <row r="445">
          <cell r="A445" t="str">
            <v>INN_CLAUSE_CONVERSATION01</v>
          </cell>
          <cell r="B445" t="str">
            <v>어때? 수호 기사단에 지원해 볼 생각은 없나?</v>
          </cell>
          <cell r="C445" t="str">
            <v>How about applying for the Guardian Knights?</v>
          </cell>
          <cell r="D445" t="str">
            <v>ลองสมัครเป็นอัศวินผู้พิทักษ์ดูเป็นไง</v>
          </cell>
          <cell r="E445" t="str">
            <v>Sao rồi? Bạn không có ý định đăng kí vào đội kị sĩ bảo vệ à?</v>
          </cell>
        </row>
        <row r="446">
          <cell r="A446" t="str">
            <v>INN_CLAUSE_CONVERSATION02</v>
          </cell>
          <cell r="B446" t="str">
            <v>언제봐도 믿음직스러운 표정이야.</v>
          </cell>
          <cell r="C446" t="str">
            <v>You look as trustworthy as ever.</v>
          </cell>
          <cell r="D446" t="str">
            <v>เจ้าดูน่าเชื่อถือเหมือนอย่างเคยเลยนะ</v>
          </cell>
          <cell r="E446" t="str">
            <v>Biểu hiện của bạn lúc nào trông cũng thật đáng tin cậy.</v>
          </cell>
        </row>
        <row r="447">
          <cell r="A447" t="str">
            <v>INN_CLAUSE_CONVERSATION03</v>
          </cell>
          <cell r="B447" t="str">
            <v>가끔 투구의 입마개 때문에 숨쉬기가 힘들기도 하지. 하하하!</v>
          </cell>
          <cell r="C447" t="str">
            <v>Sometimes, the mouthguard of my helmet feels like it's trying to suffocate me. Hahaha!!</v>
          </cell>
          <cell r="D447" t="str">
            <v>บางครั้งข้าก็รู้สึกว่าเกราะป้องกันปากของหมวกนี้ทำให้ข้าแทบจะหายใจไม่ออก ฮ่าฮ่าฮ่า!!</v>
          </cell>
          <cell r="E447" t="str">
            <v>Lâu lâu tôi cũng bị khó thở vì phần che miệng của cái mũ giáp sắt. hahaha!</v>
          </cell>
        </row>
        <row r="448">
          <cell r="A448" t="str">
            <v>INN_CLAUSE_GIFT01</v>
          </cell>
          <cell r="B448" t="str">
            <v>평소대로라면 이런 건 받지 않지만. 네 성의를 무시하는 것도 예의가 아니지.</v>
          </cell>
          <cell r="C448" t="str">
            <v>Normally, I wouldn't accept - but I shall accept it as your sincerity.</v>
          </cell>
          <cell r="D448" t="str">
            <v>ปกติแล้วข้าคงไม่ยอมรับ แต่ข้าจะยอมรับสิ่งนี้แทนความจริงใจของเจ้าละกัน</v>
          </cell>
          <cell r="E448" t="str">
            <v>Nếu như bình thường thì tôi sẽ không nhận đâu, nhưng cũng sẽ không phải nếu xem thường thành ý của bạn.</v>
          </cell>
        </row>
        <row r="449">
          <cell r="A449" t="str">
            <v>INN_REPHY_INNIDLE01</v>
          </cell>
          <cell r="B449" t="str">
            <v>타미아족이라고 들어봤어?</v>
          </cell>
          <cell r="C449" t="str">
            <v>Have you heard of the Tamian tribe?</v>
          </cell>
          <cell r="D449" t="str">
            <v>เจ้าเคยได้ยินเกี่ยวกับเผ่า Tamian มั้ย?</v>
          </cell>
          <cell r="E449" t="str">
            <v>Đã bao giờ nghe nói đến bộ tộc Tamian chưa?</v>
          </cell>
        </row>
        <row r="450">
          <cell r="A450" t="str">
            <v>INN_REPHY_GREETING01</v>
          </cell>
          <cell r="B450" t="str">
            <v>난 레피라고 해. 타미아족의 현자이지.</v>
          </cell>
          <cell r="C450" t="str">
            <v>I'm Rephy, sage of the Tamian tribe.</v>
          </cell>
          <cell r="D450" t="str">
            <v>ข้า Rephy  นักปราชญ์, แห่งเผ่า Tamian</v>
          </cell>
          <cell r="E450" t="str">
            <v>Ta là Rephy, nhà hiền triết của bộ tộc Tamian.</v>
          </cell>
        </row>
        <row r="451">
          <cell r="A451" t="str">
            <v>INN_REPHY_CONVERSATION01</v>
          </cell>
          <cell r="B451" t="str">
            <v>인간, 나랑 같이 가자. 가서 마왕을 무찌르고 우리 숲을 지키자.</v>
          </cell>
          <cell r="C451" t="str">
            <v>Human, come with me. Let's go, defeat the evil king and protect the forest.</v>
          </cell>
          <cell r="D451" t="str">
            <v>มนุษย์, จงอยู่กับข้าและไปร่วมเอาชนะราชาปีศาจเพื่อปกป้องป่าด้วยกัน</v>
          </cell>
          <cell r="E451" t="str">
            <v>Con người, hãy đi với ta. Đi nào, hãy đánh bại vua quỷ và bảo vệ khu rừng.</v>
          </cell>
        </row>
        <row r="452">
          <cell r="A452" t="str">
            <v>INN_REPHY_CONVERSATION02</v>
          </cell>
          <cell r="B452" t="str">
            <v>나와 함께라면 숲에서 길을 잃을 염려가 없어.</v>
          </cell>
          <cell r="C452" t="str">
            <v>You never get lost in this forest with me!</v>
          </cell>
          <cell r="D452" t="str">
            <v>พวกเจ้าจะไม่หลงอยู่ในป่า ถ้าไปกับข้า!</v>
          </cell>
          <cell r="E452" t="str">
            <v>Ngươi sẽ không bao giờ lạc trong khu rừng này khi có ta!</v>
          </cell>
        </row>
        <row r="453">
          <cell r="A453" t="str">
            <v>INN_REPHY_CONVERSATION03</v>
          </cell>
          <cell r="B453" t="str">
            <v>숲에서 죽은 이들이 별빛을 따라 마땅히 돌아가야 할 곳으로 가게 하는 일도 우리가 하는 일 중에 하나지.</v>
          </cell>
          <cell r="C453" t="str">
            <v>It is one of our tasks to guide those who died in the forest, helping them return to where they must..</v>
          </cell>
          <cell r="D453" t="str">
            <v>มันเป็นงานของพวกเราในการนำทางผู้ที่ตายอยู่ในป่าให้กลับไปสู่ที่ ที่เขาเหล่านั้นควรจะอยู่</v>
          </cell>
          <cell r="E453" t="str">
            <v>Một trong những nhiệm vụ của ta là dẫn đường cho những người đã chết trong khu rừng này trở về nơi họ nên tới.</v>
          </cell>
        </row>
        <row r="454">
          <cell r="A454" t="str">
            <v>INN_REPHY_GIFT01</v>
          </cell>
          <cell r="B454" t="str">
            <v>인간에게 선물 받았어! 좋아라.</v>
          </cell>
          <cell r="C454" t="str">
            <v>I got a gift from a human! Hooray!</v>
          </cell>
          <cell r="D454" t="str">
            <v>ข้าได้รับของขวัญจากมนุษย์! ไชโย!</v>
          </cell>
          <cell r="E454" t="str">
            <v>Ta nhận được một món quà từ một con người!! Hoan hô!</v>
          </cell>
        </row>
        <row r="455">
          <cell r="A455" t="str">
            <v>INN_DIMAEL_INNIDLE01</v>
          </cell>
          <cell r="B455" t="str">
            <v>에피가엘...</v>
          </cell>
          <cell r="C455" t="str">
            <v>Ephigael...</v>
          </cell>
          <cell r="D455" t="str">
            <v>Ephigael...</v>
          </cell>
          <cell r="E455" t="str">
            <v>Ephigael...</v>
          </cell>
        </row>
        <row r="456">
          <cell r="A456" t="str">
            <v>INN_DIMAEL_GREETING01</v>
          </cell>
          <cell r="B456" t="str">
            <v>아아.. 너였군.</v>
          </cell>
          <cell r="C456" t="str">
            <v>Ah..it's you.</v>
          </cell>
          <cell r="D456" t="str">
            <v>อ่อ..เจ้านี่เอง..</v>
          </cell>
          <cell r="E456" t="str">
            <v>Ah..Là bạn sao.</v>
          </cell>
        </row>
        <row r="457">
          <cell r="A457" t="str">
            <v>INN_DIMAEL_CONVERSATION01</v>
          </cell>
          <cell r="B457" t="str">
            <v>뚫어지겠군.. 그만 좀 쳐다보지그래?</v>
          </cell>
          <cell r="C457" t="str">
            <v>Stop staring.</v>
          </cell>
          <cell r="D457" t="str">
            <v>หยุดมองข้าได้แล้ว</v>
          </cell>
          <cell r="E457" t="str">
            <v>Đừng có nhìn chằm chằm như thế.</v>
          </cell>
        </row>
        <row r="458">
          <cell r="A458" t="str">
            <v>INN_DIMAEL_CONVERSATION02</v>
          </cell>
          <cell r="B458" t="str">
            <v>귀찮게 하지 말고 저리 꺼져.</v>
          </cell>
          <cell r="C458" t="str">
            <v>Bothersome. Leave me be.</v>
          </cell>
          <cell r="D458" t="str">
            <v>อย่ามายียวนกวนประสาท ไปเล่นไกลๆนู้นไป</v>
          </cell>
          <cell r="E458" t="str">
            <v>Thật khó chịu. Để mặc tôi.</v>
          </cell>
        </row>
        <row r="459">
          <cell r="A459" t="str">
            <v>INN_DIMAEL_CONVERSATION03</v>
          </cell>
          <cell r="B459" t="str">
            <v>...그래서 용건은?</v>
          </cell>
          <cell r="C459" t="str">
            <v>...Get to the point.</v>
          </cell>
          <cell r="D459" t="str">
            <v>....แล้วมันใช้ทำอะไรหล่ะ?</v>
          </cell>
          <cell r="E459" t="str">
            <v>Nói vào trọng tâm đi.</v>
          </cell>
        </row>
        <row r="460">
          <cell r="A460" t="str">
            <v>INN_DIMAEL_GIFT01</v>
          </cell>
          <cell r="B460" t="str">
            <v>...나에게? 흠, 주는 것이니 일단 받도록 하지.</v>
          </cell>
          <cell r="C460" t="str">
            <v>...For me? Hmph, why not. No point in letting it go to waste.</v>
          </cell>
          <cell r="D460" t="str">
            <v>...ให้ข้าหรอ? ในเมื่อให้ข้าก็จะรับเอาไว้</v>
          </cell>
          <cell r="E460" t="str">
            <v>...Cho tôi? Hmph, tại sao không. Không có lý gì để lãng phí nó cả.</v>
          </cell>
        </row>
        <row r="461">
          <cell r="A461" t="str">
            <v>INN_DEMIA_INNIDLE01</v>
          </cell>
          <cell r="B461" t="str">
            <v>내일의 전투를 위해 개인정비에 만전을 기하도록.</v>
          </cell>
          <cell r="C461" t="str">
            <v>Make yourself fully prepared for the battle tomorrow.</v>
          </cell>
          <cell r="D461" t="str">
            <v>จงทำให้ตัวเองพร้อมเต็มที่สำหรับการต่อสู้ในวันพรุ่งนี้</v>
          </cell>
          <cell r="E461" t="str">
            <v>Hãy chuẩn bị sẵn sàng cho cuộc chiến ngày mai.</v>
          </cell>
        </row>
        <row r="462">
          <cell r="A462" t="str">
            <v>INN_DEMIA_GREETING01</v>
          </cell>
          <cell r="B462" t="str">
            <v>반갑다, 제군. 왕국 수비대장 데미아 질트리온이다.</v>
          </cell>
          <cell r="C462" t="str">
            <v>Nice to meet you, soldiers. I am Demia Ziltrion, head of the Royal Garrison.</v>
          </cell>
          <cell r="D462" t="str">
            <v>ยินดีที่ได้รู้จักเจ้า, ทหาร.. ข้า Demia Ziltrion หัวหน้ากองทหารรักษาการณ์</v>
          </cell>
          <cell r="E462" t="str">
            <v>Rất vui được gặp chiến sĩ. Ta là Demia Ziltrion, thủ lĩnh Đồn trú hoàng gia.</v>
          </cell>
        </row>
        <row r="463">
          <cell r="A463" t="str">
            <v>INN_DEMIA_CONVERSATION01</v>
          </cell>
          <cell r="B463" t="str">
            <v>왕국 수비대는 강하다. 내가 없더라도 나스호른이 잘 이끌 것이다.</v>
          </cell>
          <cell r="C463" t="str">
            <v>The royal garrison is strong. Nars Horrun will lead the troops in replacement of myself.</v>
          </cell>
          <cell r="D463" t="str">
            <v>กองทหารรักษาการณ์ที่มุ่งมั่น,  Nars Horrun จะเป็นผู้นำกองกำลังแทนที่ข้า</v>
          </cell>
          <cell r="E463" t="str">
            <v>Đơn vị Đồn trú Hoàng gia rất hùng mạnh. Nars Horrun sẽ thống lĩnh quân lính thay tôi.</v>
          </cell>
        </row>
        <row r="464">
          <cell r="A464" t="str">
            <v>INN_DEMIA_CONVERSATION02</v>
          </cell>
          <cell r="B464" t="str">
            <v>아버지도 수비대장을 지내셨지. 내가 평범하게 자라길 바라신 모양인데, 그 피가 어디 가겠나.</v>
          </cell>
          <cell r="C464" t="str">
            <v>My father has spent years as the head of garrison, too. He wanted me to grow up as a normal child, but his blood runs through my vein.</v>
          </cell>
          <cell r="D464" t="str">
            <v>พ่อของข้าได้ใช้เวลาหลายปีในฐานะหัวหน้ากองทหารรักษาการณ์, เช่นกัน  จริงๆแล้ว ท่านต้องการให้ข้าเติบโตเหมือนกับเด็กคนอื่นๆ แต่ช่วยไม่ได้ที่ข้าก็เป็นเช่นท่าน เลือดของท่านนั้นไหลอยู่ในกายข้า</v>
          </cell>
          <cell r="E464" t="str">
            <v>Cha tôi cũng là chỉ huy của Đơn vị Đồn trú được nhiều năm. Ông muốn tôi lớn lên như những đứa trẻ bình thường, nhưng dòng máu của ông đã chảy trong huyết quản của tôi.</v>
          </cell>
        </row>
        <row r="465">
          <cell r="A465" t="str">
            <v>INN_DEMIA_CONVERSATION03</v>
          </cell>
          <cell r="B465" t="str">
            <v>반드시 마왕군을 무찔러 왕국의 평화를 되찾을 것이다.</v>
          </cell>
          <cell r="C465" t="str">
            <v>I will defeat the Evil King and bring peace back to the realm.</v>
          </cell>
          <cell r="D465" t="str">
            <v>ข้าจะเอาชนะราชาปีศาจที่ชั่วร้ายและนำความสงบสุขกลับคืนสู่อาณาจักร</v>
          </cell>
          <cell r="E465" t="str">
            <v>Tô sẽ đánh bại Vua Quỷ và đem lại bình yên cho vương quốc mình.</v>
          </cell>
        </row>
        <row r="466">
          <cell r="A466" t="str">
            <v>INN_DEMIA_GIFT01</v>
          </cell>
          <cell r="B466" t="str">
            <v>병사들과 나눠야겠군.</v>
          </cell>
          <cell r="C466" t="str">
            <v>I should share this with my soldiers.</v>
          </cell>
          <cell r="D466" t="str">
            <v>ข้าควรจะแชร์เรื่องนี้กับเหล่าทหารของข้า</v>
          </cell>
          <cell r="E466" t="str">
            <v>Tôi nên chia sẻ thứ này với các binh sĩ của mình.</v>
          </cell>
        </row>
        <row r="467">
          <cell r="A467" t="str">
            <v>INN_NAILA_INNIDLE01</v>
          </cell>
          <cell r="B467" t="str">
            <v>무슨 일인가, 인간의 전사여.</v>
          </cell>
          <cell r="C467" t="str">
            <v>What is the matter, human warrior?</v>
          </cell>
          <cell r="D467" t="str">
            <v>แล้วเรื่องของพวกเจ้าเป็นยังไง, นักรบ มนุษย์?</v>
          </cell>
          <cell r="E467" t="str">
            <v>Anh có chuyện gì thế, chiến binh con người?</v>
          </cell>
        </row>
        <row r="468">
          <cell r="A468" t="str">
            <v>INN_NAILA_GREETING01</v>
          </cell>
          <cell r="B468" t="str">
            <v>다음에 기회가 되면 실력을 겨뤄보고 싶군.</v>
          </cell>
          <cell r="C468" t="str">
            <v>I want to spar with you one day.</v>
          </cell>
          <cell r="D468" t="str">
            <v>ข้าอยากจะต่อสู้กับเจ้าให้ได้ในสักวันหนึ่ง</v>
          </cell>
          <cell r="E468" t="str">
            <v>Tôi muốn sẽ phân tài cao thấp với anh vào một ngày nào đó.</v>
          </cell>
        </row>
        <row r="469">
          <cell r="A469" t="str">
            <v>INN_NAILA_CONVERSATION01</v>
          </cell>
          <cell r="B469" t="str">
            <v>히뮬리스 언니…</v>
          </cell>
          <cell r="C469" t="str">
            <v>Himmullis…</v>
          </cell>
          <cell r="D469" t="str">
            <v>Himmullis</v>
          </cell>
          <cell r="E469" t="str">
            <v>Himmullis</v>
          </cell>
        </row>
        <row r="470">
          <cell r="A470" t="str">
            <v>INN_NAILA_CONVERSATION02</v>
          </cell>
          <cell r="B470" t="str">
            <v>자기 것이 아닌 힘을 자신의 힘이라 착각하는 건 어리석은 짓이야.</v>
          </cell>
          <cell r="C470" t="str">
            <v>It is an absurd thing to think that a borrowed power is one's own.</v>
          </cell>
          <cell r="D470" t="str">
            <v>มันเป็นสิ่งที่ไร้สาระ ที่จะมาคิดว่าอำนาจนั้นเป็นของตัวเอง, หรือเป็นของใคร</v>
          </cell>
          <cell r="E470" t="str">
            <v>Thật lố bịch khi cho rằng sức mạnh của một người nào đó sẽ thuộc về người đó.</v>
          </cell>
        </row>
        <row r="471">
          <cell r="A471" t="str">
            <v>INN_NAILA_CONVERSATION03</v>
          </cell>
          <cell r="B471" t="str">
            <v>엘리도라 하피의 긍지를, 난 절대 잊지 않는다.</v>
          </cell>
          <cell r="C471" t="str">
            <v>I never forget the pride of Elidora harpies.</v>
          </cell>
          <cell r="D471" t="str">
            <v>ข้าไม่เคยลืมความภาคภูมิใจของ Ellidora Harpie</v>
          </cell>
          <cell r="E471" t="str">
            <v>Tôi chưa bao giờ quên niềm kiêu hãnh được là Tiên nữ cánh chim của xứ Elidora.</v>
          </cell>
        </row>
        <row r="472">
          <cell r="A472" t="str">
            <v>INN_NAILA_GIFT01</v>
          </cell>
          <cell r="B472" t="str">
            <v>하피의 취향을 좀 아는군.</v>
          </cell>
          <cell r="C472" t="str">
            <v>You sure know what harpies like.</v>
          </cell>
          <cell r="D472" t="str">
            <v>เจ้ารู้ใช่มั้ยว่า Harpie เป็นเช่นไร</v>
          </cell>
          <cell r="E472" t="str">
            <v>Ngươi biết tiên nữ cánh chim thích gì rồi đấy.</v>
          </cell>
        </row>
        <row r="473">
          <cell r="A473" t="str">
            <v>INN_RODINA_INNIDLE01</v>
          </cell>
          <cell r="B473" t="str">
            <v>다음 행군에 대비하여, 준비태세~ 흥흥흥~ (콧노래)</v>
          </cell>
          <cell r="C473" t="str">
            <v>Preparations for the next journey ~hmhmhm~ (humming)</v>
          </cell>
          <cell r="D473" t="str">
            <v>เตรียมพร้อมสำหรับการเดินทางถัดไป ฮึบๆๆ</v>
          </cell>
          <cell r="E473" t="str">
            <v>Hãy chuẩn bị cho cuộc hành trình tiếp theo ~ hmhmhm ~</v>
          </cell>
        </row>
        <row r="474">
          <cell r="A474" t="str">
            <v>INN_RODINA_GREETING01</v>
          </cell>
          <cell r="B474" t="str">
            <v>안녕하세요! 좋은 하루 되십시오~</v>
          </cell>
          <cell r="C474" t="str">
            <v>Salutations! Have a good day~</v>
          </cell>
          <cell r="D474" t="str">
            <v>สวัสดีค่ะ ขอให้เป็นวันที่ดีอีกวันนึงน้า</v>
          </cell>
          <cell r="E474" t="str">
            <v>Xin chào! Chúc một ngày tốt lành~</v>
          </cell>
        </row>
        <row r="475">
          <cell r="A475" t="str">
            <v>INN_RODINA_CONVERSATION01</v>
          </cell>
          <cell r="B475" t="str">
            <v>잘 먹어야 잘 싸운답니다!</v>
          </cell>
          <cell r="C475" t="str">
            <v>Eat well, fight well!!</v>
          </cell>
          <cell r="D475" t="str">
            <v>กองทัพต้องเดินด้วยท้องจ้า</v>
          </cell>
          <cell r="E475" t="str">
            <v>Chúc ăn ngon miệng và chiến đấu tốt !!</v>
          </cell>
        </row>
        <row r="476">
          <cell r="A476" t="str">
            <v>INN_RODINA_CONVERSATION02</v>
          </cell>
          <cell r="B476" t="str">
            <v>구운 머룸이 그렇게 맛있다면서요? 먹어보겠습니다!</v>
          </cell>
          <cell r="C476" t="str">
            <v>So, I've heard grilled Muhrooms are delicious? I'll have one, yay!!</v>
          </cell>
          <cell r="D476" t="str">
            <v>เค้าว่ากันว่าเห็ดปิ้งอร่อยมากเลยนะจะบอกให้ ลองกินดูหน่อยละกัน</v>
          </cell>
          <cell r="E476" t="str">
            <v>Tôi nghe nói nấm nướng rất ngon đúng không? Tôi sẽ có một suất, yay !!</v>
          </cell>
        </row>
        <row r="477">
          <cell r="A477" t="str">
            <v>INN_RODINA_CONVERSATION03</v>
          </cell>
          <cell r="B477" t="str">
            <v>야채 좋아하세요? 전 좋아합니다!</v>
          </cell>
          <cell r="C477" t="str">
            <v>Do you like veggies? I love them!</v>
          </cell>
          <cell r="D477" t="str">
            <v>ชอบผักหรึป่าวจ้า ขั้นหนะชอบมากๆเลยหล่ะ</v>
          </cell>
          <cell r="E477" t="str">
            <v>Bạn có thích rau không? Tôi thích ăn rau lắm!</v>
          </cell>
        </row>
        <row r="478">
          <cell r="A478" t="str">
            <v>INN_RODINA_GIFT01</v>
          </cell>
          <cell r="B478" t="str">
            <v>감사합니다!! 감사히 먹겠습니다!!!</v>
          </cell>
          <cell r="C478" t="str">
            <v>Thank you!! Thank you for the meals!!</v>
          </cell>
          <cell r="D478" t="str">
            <v>ขอบคุณมากๆนะ ข้าจะตั้งใจกินให้หมดเลย</v>
          </cell>
          <cell r="E478" t="str">
            <v>Cảm ơn bạn!! Cảm ơn về bữa ăn !!</v>
          </cell>
        </row>
        <row r="479">
          <cell r="A479" t="str">
            <v>INN_MORRAH_INNIDLE01</v>
          </cell>
          <cell r="B479" t="str">
            <v>뭐지? 죽고 싶은 건가?</v>
          </cell>
          <cell r="C479" t="str">
            <v>What is it? Do you want to die?</v>
          </cell>
          <cell r="D479" t="str">
            <v>มันคืออะไร? เจ้าอยากที่จะตาย?</v>
          </cell>
          <cell r="E479" t="str">
            <v>Cái gì thế? Ngươi muốn chết sao?</v>
          </cell>
        </row>
        <row r="480">
          <cell r="A480" t="str">
            <v>INN_MORRAH_GREETING01</v>
          </cell>
          <cell r="B480" t="str">
            <v>친한 척 하지 마라.</v>
          </cell>
          <cell r="C480" t="str">
            <v>Do not mess with me.</v>
          </cell>
          <cell r="D480" t="str">
            <v>อย่ามาแหย่ข้าหน่า</v>
          </cell>
          <cell r="E480" t="str">
            <v>Đừng có mà lộn xộn với ta.</v>
          </cell>
        </row>
        <row r="481">
          <cell r="A481" t="str">
            <v>INN_MORRAH_CONVERSATION01</v>
          </cell>
          <cell r="B481" t="str">
            <v>여기는 여관이니 싸우지 않겠다. 하지만 여기서 나가면 날 만나지 않는 게 좋을 거야.</v>
          </cell>
          <cell r="C481" t="str">
            <v>I will not fight anyone within this Inn. But, you'd better stay away from me outside.</v>
          </cell>
          <cell r="D481" t="str">
            <v>ข้าจะไม่ทำการต่อสู้ใดๆภายในกระท่อมนี้ แต่เจ้าควรที่จะอยู่ให้ห่างจากข้า เมื่อเวลาที่ออกไปข้างนอกแล้ว</v>
          </cell>
          <cell r="E481" t="str">
            <v>Ta sẽ không đánh nhau trong Quán trọ này đâu. Nhưng ở ngoài kia thì ngươi tốt hơn nên tránh xa ta ra.</v>
          </cell>
        </row>
        <row r="482">
          <cell r="A482" t="str">
            <v>INN_MORRAH_CONVERSATION02</v>
          </cell>
          <cell r="B482" t="str">
            <v>여기서 노닥거릴만큼 한가한 삶이라면, 그 목숨 나에게 바치는 것이 어떤가.</v>
          </cell>
          <cell r="C482" t="str">
            <v>Seems like your life is filled with leisure. In that case, how about giving me your head?</v>
          </cell>
          <cell r="D482" t="str">
            <v>ดูเหมือนว่าชีวิตของเจ้าจะเต็มไปด้วยการใช้เวลาว่างในการทำเรื่องโง่ๆพวกนี้, ยังไงซะ เจ้าน่าจะอุทิศหัวของเจ้าให้กับข้าดีกว่ามั้ย?</v>
          </cell>
          <cell r="E482" t="str">
            <v>Có vẻ như ngươi quá rảnh rỗi nên mới chơi bời quanh đây, hãy dâng đầu ngươi ta cho ta?</v>
          </cell>
        </row>
        <row r="483">
          <cell r="A483" t="str">
            <v>INN_MORRAH_CONVERSATION03</v>
          </cell>
          <cell r="B483" t="str">
            <v>말 걸지 마라.</v>
          </cell>
          <cell r="C483" t="str">
            <v>Don't talk to me.</v>
          </cell>
          <cell r="D483" t="str">
            <v>อย่ามาพูดกับข้า</v>
          </cell>
          <cell r="E483" t="str">
            <v>Đừng nói chuyện với ta.</v>
          </cell>
        </row>
        <row r="484">
          <cell r="A484" t="str">
            <v>INN_MORRAH_GIFT01</v>
          </cell>
          <cell r="B484" t="str">
            <v>이런 거 말고, 너의 피를 보고 싶군.</v>
          </cell>
          <cell r="C484" t="str">
            <v>I want to see your blood, not this.</v>
          </cell>
          <cell r="D484" t="str">
            <v>ข้าอยากที่จะเห็นเลือดของเจ้ามากกว่าสิ่งเหล่านี้</v>
          </cell>
          <cell r="E484" t="str">
            <v>Ta muốn thấy máu của ngươi thay vì thứ này cơ.</v>
          </cell>
        </row>
        <row r="485">
          <cell r="A485" t="str">
            <v>INN_BAUDOUIN_INNIDLE01</v>
          </cell>
          <cell r="B485" t="str">
            <v>캬, 여기 좋은 술이 많구먼! 어이 아가씨, 여기 한 병 더!</v>
          </cell>
          <cell r="C485" t="str">
            <v>Whew, I see some quality wine in here! Another bottle for me, missy!</v>
          </cell>
          <cell r="D485" t="str">
            <v>ฮ่ะ ที่นี่ท่าทางจะมีเหล้าดีๆเก็บไว้เยอะสินะ นี่หนู ทางนี้อีกขวด</v>
          </cell>
          <cell r="E485" t="str">
            <v>Whew, tôi thấy nhiều rượu vang ngon ở đây! Thêm một chai cho tôi, cô nàng!</v>
          </cell>
        </row>
        <row r="486">
          <cell r="A486" t="str">
            <v>INN_BAUDOUIN_GREETING01</v>
          </cell>
          <cell r="B486" t="str">
            <v>오, 안녕하신가? 자네 좀 쎄보이는데?</v>
          </cell>
          <cell r="C486" t="str">
            <v>Hey, whats up? You look pretty strong, eh?</v>
          </cell>
          <cell r="D486" t="str">
            <v>เฮ้ย สวัสดี ดูเจ้าแข็งแกร่งขึ้นนะ</v>
          </cell>
          <cell r="E486" t="str">
            <v>Hey, gì vậy? Bạn trông khá mạnh, phải không?</v>
          </cell>
        </row>
        <row r="487">
          <cell r="A487" t="str">
            <v>INN_BAUDOUIN_CONVERSATION01</v>
          </cell>
          <cell r="B487" t="str">
            <v>딱딱하고 형식적인 건 내 취향이 아니다!</v>
          </cell>
          <cell r="C487" t="str">
            <v>Stiff and stuffy isn't my style!</v>
          </cell>
          <cell r="D487" t="str">
            <v>แข็งๆและซ้ำซากจำเจมันไม่ใช่สไตล์ของข้าเอาซะเลย!</v>
          </cell>
          <cell r="E487" t="str">
            <v>Gói chặt cứng đến nghẹt thở không phải là phong cách của tôi!</v>
          </cell>
        </row>
        <row r="488">
          <cell r="A488" t="str">
            <v>INN_BAUDOUIN_CONVERSATION02</v>
          </cell>
          <cell r="B488" t="str">
            <v>오, 한바탕 해볼텐가? 주먹다짐에는 자신 있다고!</v>
          </cell>
          <cell r="C488" t="str">
            <v>Oh, wanna brawl? I ain't gonna lose in a slugfest!</v>
          </cell>
          <cell r="D488" t="str">
            <v>ห้ะ อยากจะลองหรอ? ข้ามั่นใจในหมัดหนักๆของข้านะ</v>
          </cell>
          <cell r="E488" t="str">
            <v>Ồ, muốn đánh nhau sao? Tôi sẽ không bị thua bao giờ!</v>
          </cell>
        </row>
        <row r="489">
          <cell r="A489" t="str">
            <v>INN_BAUDOUIN_CONVERSATION03</v>
          </cell>
          <cell r="B489" t="str">
            <v>신께서 말씀하시길, 남자라면 주먹이지!</v>
          </cell>
          <cell r="C489" t="str">
            <v>As god decrees, a man should live by his fist!</v>
          </cell>
          <cell r="D489" t="str">
            <v>เทพเจ้าเคยบอกไว้ว่าหัวใจของผู้ชายก็คือกำปั้น</v>
          </cell>
          <cell r="E489" t="str">
            <v>Như ý thượng đế, một người đàn ông nên sống bằng nắm tay của mình!</v>
          </cell>
        </row>
        <row r="490">
          <cell r="A490" t="str">
            <v>INN_BAUDOUIN_GIFT01</v>
          </cell>
          <cell r="B490" t="str">
            <v>크하하하, 통이 큰 친구구만!! 좋아, 같이 한 잔 하지!</v>
          </cell>
          <cell r="C490" t="str">
            <v>Gahahaha, ain't you the generous one!! Sure, let's have a drink!</v>
          </cell>
          <cell r="D490" t="str">
            <v>ฮ่าๆๆ เจ้านี่ใจกว้างซะจริงๆ ดี งั้นมาดื่มกันหน่อย!</v>
          </cell>
          <cell r="E490" t="str">
            <v>Gahahaha, chẳng phải bạn rất hào phóng sao! Hẳn rồi, chúng ta hãy uống nhé!</v>
          </cell>
        </row>
        <row r="491">
          <cell r="A491" t="str">
            <v>INN_REINA_INNIDLE01</v>
          </cell>
          <cell r="B491" t="str">
            <v>좋은 일거리 발견! 아..근데 의뢰주가…</v>
          </cell>
          <cell r="C491" t="str">
            <v>A good job offer! Ah, but the employer is a bit…</v>
          </cell>
          <cell r="D491" t="str">
            <v>เจ้างานดีๆ แล้ว! อ่า..ว่าแต่เขาจะจ้างข้าไหมนะ..</v>
          </cell>
          <cell r="E491" t="str">
            <v>Một công việc tốt! Ah, nhưng người tuyển dụng có vẻ hơi ....</v>
          </cell>
        </row>
        <row r="492">
          <cell r="A492" t="str">
            <v>INN_REINA_GREETING01</v>
          </cell>
          <cell r="B492" t="str">
            <v>우와, 잘생겼… 아, 안녕!</v>
          </cell>
          <cell r="C492" t="str">
            <v>Whoa, handsome…Ah, hello!</v>
          </cell>
          <cell r="D492" t="str">
            <v>ว้าว หล่อ... อา สวัสดี</v>
          </cell>
          <cell r="E492" t="str">
            <v>Whoa, đẹp trai quá... Ah, xin chào!</v>
          </cell>
        </row>
        <row r="493">
          <cell r="A493" t="str">
            <v>INN_REINA_CONVERSATION01</v>
          </cell>
          <cell r="B493" t="str">
            <v>용병이 필요해? 실력은 확실하다고.</v>
          </cell>
          <cell r="C493" t="str">
            <v>Need a mercenary? I'm one of the best.</v>
          </cell>
          <cell r="D493" t="str">
            <v>ต้องการทหารรับจ้าง? ความสามารถข้าใช้ได้เลยนะ</v>
          </cell>
          <cell r="E493" t="str">
            <v>Bạn cần lính đánh thuê? Tôi là một trong những người giỏi nhất.</v>
          </cell>
        </row>
        <row r="494">
          <cell r="A494" t="str">
            <v>INN_REINA_CONVERSATION02</v>
          </cell>
          <cell r="B494" t="str">
            <v>어마, 저런 귀요미가…아, 아니야, 헤헤.</v>
          </cell>
          <cell r="C494" t="str">
            <v>Wow, such a cutie…oh, it's nothing, hehe…</v>
          </cell>
          <cell r="D494" t="str">
            <v>โอ๊ะ เด็กน่ารักแบบนั้น...อ่า ไม่มีอะไร แฮ่แฮ่</v>
          </cell>
          <cell r="E494" t="str">
            <v>Wow, đáng yêu quá... oh, không có gì đâu, hehe...</v>
          </cell>
        </row>
        <row r="495">
          <cell r="A495" t="str">
            <v>INN_REINA_CONVERSATION03</v>
          </cell>
          <cell r="B495" t="str">
            <v>섬광의 레이나를 찾는다고? 에헤헤, 그게 바로 나야~</v>
          </cell>
          <cell r="C495" t="str">
            <v>Looking for Reina, the Lightning Flash? Hehe, yep, that's me!</v>
          </cell>
          <cell r="D495" t="str">
            <v>ตามหา Reina ทหารรับจ้างสายฟ้าแลบ? แฮ่แฮ่ นั่นข้าเองล่ะ~</v>
          </cell>
          <cell r="E495" t="str">
            <v>Bạn đang tìm Reina,Tia sét? Hehe, phải, chính là tôi đây.</v>
          </cell>
        </row>
        <row r="496">
          <cell r="A496" t="str">
            <v>INN_REINA_GIFT01</v>
          </cell>
          <cell r="B496" t="str">
            <v>응? 선물? 헤헤, 고마워. 다음 의뢰는 싸게 해줄게.</v>
          </cell>
          <cell r="C496" t="str">
            <v>Eh? A present? Hehe, thanks. I'll give you a discount on the next job.</v>
          </cell>
          <cell r="D496" t="str">
            <v>หือ? ของขวัญ? ขอบใจ งานครั้งต่อไปเดี๋ยวลดราคาให้นะ</v>
          </cell>
          <cell r="E496" t="str">
            <v>Eh? Một món quà sao? Hehe, cảm ơn bạn. Tôi sẽ giảm giá cho bạn lần tới thuê tôi.</v>
          </cell>
        </row>
        <row r="497">
          <cell r="A497" t="str">
            <v>INN_PAVEL_INNIDLE01</v>
          </cell>
          <cell r="B497" t="str">
            <v>…사람이 많구나.</v>
          </cell>
          <cell r="C497" t="str">
            <v>…So many people.</v>
          </cell>
          <cell r="D497" t="str">
            <v>...คนเยอะจริงเชียว</v>
          </cell>
          <cell r="E497" t="str">
            <v>... Nhiều người quá.</v>
          </cell>
        </row>
        <row r="498">
          <cell r="A498" t="str">
            <v>INN_PAVEL_GREETING01</v>
          </cell>
          <cell r="B498" t="str">
            <v>…무슨 볼일인가?</v>
          </cell>
          <cell r="C498" t="str">
            <v>…Do you need something?</v>
          </cell>
          <cell r="D498" t="str">
            <v>...มีธุระอะไรหรือ?</v>
          </cell>
          <cell r="E498" t="str">
            <v>... Bạn có cần gì không?</v>
          </cell>
        </row>
        <row r="499">
          <cell r="A499" t="str">
            <v>INN_PAVEL_CONVERSATION01</v>
          </cell>
          <cell r="B499" t="str">
            <v>소란스럽구나…</v>
          </cell>
          <cell r="C499" t="str">
            <v>So loud…</v>
          </cell>
          <cell r="D499" t="str">
            <v>วุ่นวายจริงเขียว..</v>
          </cell>
          <cell r="E499" t="str">
            <v>Ồn áo quá...</v>
          </cell>
        </row>
        <row r="500">
          <cell r="A500" t="str">
            <v>INN_PAVEL_CONVERSATION02</v>
          </cell>
          <cell r="B500" t="str">
            <v>…머리를 좀 식혀야겠구나.</v>
          </cell>
          <cell r="C500" t="str">
            <v>…I need to cool my head a bit.</v>
          </cell>
          <cell r="D500" t="str">
            <v>...ควรต้องทำให้หัวเย็นลงหน่อย</v>
          </cell>
          <cell r="E500" t="str">
            <v>... Tôi cần phải bình tĩnh lại một chút.</v>
          </cell>
        </row>
        <row r="501">
          <cell r="A501" t="str">
            <v>INN_PAVEL_CONVERSATION03</v>
          </cell>
          <cell r="B501" t="str">
            <v>..스승님이었다면, 어찌했을까.</v>
          </cell>
          <cell r="C501" t="str">
            <v>What would Master have done...</v>
          </cell>
          <cell r="D501" t="str">
            <v>...ถ้าเป็นอาจารย์ จะทำอย่างไรไปนะ</v>
          </cell>
          <cell r="E501" t="str">
            <v>Ông Chủ vừa làm gì vậy...</v>
          </cell>
        </row>
        <row r="502">
          <cell r="A502" t="str">
            <v>INN_PAVEL_GIFT01</v>
          </cell>
          <cell r="B502" t="str">
            <v>…받아두겠네.</v>
          </cell>
          <cell r="C502" t="str">
            <v>..I accept.</v>
          </cell>
          <cell r="D502" t="str">
            <v>...ข้าจะรับไว้</v>
          </cell>
          <cell r="E502" t="str">
            <v>.. Tôi đồng ý.</v>
          </cell>
        </row>
        <row r="503">
          <cell r="A503" t="str">
            <v>INN_JANE_INNIDLE01</v>
          </cell>
          <cell r="B503" t="str">
            <v>...</v>
          </cell>
          <cell r="C503" t="str">
            <v>…</v>
          </cell>
          <cell r="D503" t="str">
            <v>…</v>
          </cell>
          <cell r="E503" t="str">
            <v>..</v>
          </cell>
        </row>
        <row r="504">
          <cell r="A504" t="str">
            <v>INN_JANE_GREETING01</v>
          </cell>
          <cell r="B504" t="str">
            <v>...안녕.</v>
          </cell>
          <cell r="C504" t="str">
            <v>…Hello.</v>
          </cell>
          <cell r="D504" t="str">
            <v>...สวัสดี</v>
          </cell>
          <cell r="E504" t="str">
            <v>... Xin chào.</v>
          </cell>
        </row>
        <row r="505">
          <cell r="A505" t="str">
            <v>INN_JANE_CONVERSATION01</v>
          </cell>
          <cell r="B505" t="str">
            <v>너, 누구..?</v>
          </cell>
          <cell r="C505" t="str">
            <v>Who are…you?</v>
          </cell>
          <cell r="D505" t="str">
            <v>เจ้า เป็นใคร..?</v>
          </cell>
          <cell r="E505" t="str">
            <v>Bạn.. là ai?</v>
          </cell>
        </row>
        <row r="506">
          <cell r="A506" t="str">
            <v>INN_JANE_CONVERSATION02</v>
          </cell>
          <cell r="B506" t="str">
            <v>너, 모르는 사람..</v>
          </cell>
          <cell r="C506" t="str">
            <v>I…don't know you…</v>
          </cell>
          <cell r="D506" t="str">
            <v>ข้า ไม่รู้จักเจ้า..</v>
          </cell>
          <cell r="E506" t="str">
            <v>Tôi... không biết bạn..</v>
          </cell>
        </row>
        <row r="507">
          <cell r="A507" t="str">
            <v>INN_JANE_CONVERSATION03</v>
          </cell>
          <cell r="B507" t="str">
            <v>너, 나를 아는 사람?</v>
          </cell>
          <cell r="C507" t="str">
            <v>You…know me?</v>
          </cell>
          <cell r="D507" t="str">
            <v>เจ้า รู้จักข้า?</v>
          </cell>
          <cell r="E507" t="str">
            <v>Bạn.. biết tôi sao?</v>
          </cell>
        </row>
        <row r="508">
          <cell r="A508" t="str">
            <v>INN_JANE_GIFT01</v>
          </cell>
          <cell r="B508" t="str">
            <v>선물..? 고마운 것?</v>
          </cell>
          <cell r="C508" t="str">
            <v>Present…? Thanks…?</v>
          </cell>
          <cell r="D508" t="str">
            <v>ของขวัญ..? ขอบคุณ?</v>
          </cell>
          <cell r="E508" t="str">
            <v>Quà tặng à...? Cám ơn ...?</v>
          </cell>
        </row>
        <row r="509">
          <cell r="A509" t="str">
            <v>INN_AISHA_INNIDLE01</v>
          </cell>
          <cell r="B509" t="str">
            <v>이 여관을 다 사버리면 좋았을 텐데.</v>
          </cell>
          <cell r="C509" t="str">
            <v>Hmph, may as well just buy this entire Inn.</v>
          </cell>
          <cell r="D509" t="str">
            <v>ถ้าซื้อโรงแรมนี้ได้เลยก็คงดี</v>
          </cell>
          <cell r="E509" t="str">
            <v>Hmph, có lẽ nên mua luôn cả Quán trọ này.</v>
          </cell>
        </row>
        <row r="510">
          <cell r="A510" t="str">
            <v>INN_AISHA_GREETING01</v>
          </cell>
          <cell r="B510" t="str">
            <v>귀족을 만나는 건 처음인가요?</v>
          </cell>
          <cell r="C510" t="str">
            <v>Is it your first time meeting nobility?</v>
          </cell>
          <cell r="D510" t="str">
            <v>เพิ่งเคยเจอตระกูลผู้ดีครั้งแรกหรอ?</v>
          </cell>
          <cell r="E510" t="str">
            <v>Đây là lần đầu tiên bạn tham gia một cuộc gặp mặt quý tộc?</v>
          </cell>
        </row>
        <row r="511">
          <cell r="A511" t="str">
            <v>INN_AISHA_CONVERSATION01</v>
          </cell>
          <cell r="B511" t="str">
            <v>흐응? 당신 어느 가문의 사람인가요?</v>
          </cell>
          <cell r="C511" t="str">
            <v>Hmm, what family are you from?</v>
          </cell>
          <cell r="D511" t="str">
            <v>หืม ท่านเป็นคนจากตระกูลไหนหรอ?</v>
          </cell>
          <cell r="E511" t="str">
            <v>Hừm, bạn đến từ gia đình nào?</v>
          </cell>
        </row>
        <row r="512">
          <cell r="A512" t="str">
            <v>INN_AISHA_CONVERSATION02</v>
          </cell>
          <cell r="B512" t="str">
            <v>이 스커트 마무리가 어설퍼.</v>
          </cell>
          <cell r="C512" t="str">
            <v>This skirt...the last touches were quite shabby.</v>
          </cell>
          <cell r="D512" t="str">
            <v>กระโปรงตัวนี้มันแปลกๆ</v>
          </cell>
          <cell r="E512" t="str">
            <v>Chiếc váy này ... những chi tiết cuối cùng khá tồi tàn</v>
          </cell>
        </row>
        <row r="513">
          <cell r="A513" t="str">
            <v>INN_AISHA_CONVERSATION03</v>
          </cell>
          <cell r="B513" t="str">
            <v>으으, 우리 집 요리사가 해준 음식이 먹고 싶어.</v>
          </cell>
          <cell r="C513" t="str">
            <v>Ugh, I prefer my chef's cooking to this...peasant food.</v>
          </cell>
          <cell r="D513" t="str">
            <v>อยากกินอาหารที่แม่ครัวที่บ้านทำให้แล้ว</v>
          </cell>
          <cell r="E513" t="str">
            <v>Ugh, tôi thích đầu bếp của tôi nấu ... những món ăn ngon lành này hơn.</v>
          </cell>
        </row>
        <row r="514">
          <cell r="A514" t="str">
            <v>INN_AISHA_GIFT01</v>
          </cell>
          <cell r="B514" t="str">
            <v>고마워, 답례로 함께 차 마시지 않을래?</v>
          </cell>
          <cell r="C514" t="str">
            <v>My, thank you. Why not come over for tea sometime?</v>
          </cell>
          <cell r="D514" t="str">
            <v>ขอบใจนะ เรามาดื่มชาด้วยกันบ้างมั้ย?</v>
          </cell>
          <cell r="E514" t="str">
            <v>Là của tôi, cảm ơn bạn. Sao lúc khác bạn không ghé qua uống trà?</v>
          </cell>
        </row>
        <row r="515">
          <cell r="A515" t="str">
            <v>INN_LEO_INNIDLE01</v>
          </cell>
          <cell r="B515" t="str">
            <v>와, 여기는 책보다 사람들이 많네요.</v>
          </cell>
          <cell r="C515" t="str">
            <v>Wow, there are more people than there are books here.</v>
          </cell>
          <cell r="D515" t="str">
            <v>ว้าว ที่นี่คนเยอะกว่าหนังสือซะอีก</v>
          </cell>
          <cell r="E515" t="str">
            <v>Wow, ở đây có nhiều người hơn là sách.</v>
          </cell>
        </row>
        <row r="516">
          <cell r="A516" t="str">
            <v>INN_LEO_GREETING01</v>
          </cell>
          <cell r="B516" t="str">
            <v>안녕하세요! 잘 부탁드려요.</v>
          </cell>
          <cell r="C516" t="str">
            <v>Hello. Nice to meet you.</v>
          </cell>
          <cell r="D516" t="str">
            <v>สวัสดี ฝากเนื้อฝากตัวด้วย</v>
          </cell>
          <cell r="E516" t="str">
            <v>Chào bạn. Rất vui được gặp bạn.</v>
          </cell>
        </row>
        <row r="517">
          <cell r="A517" t="str">
            <v>INN_LEO_CONVERSATION01</v>
          </cell>
          <cell r="B517" t="str">
            <v>이 세상의 모든 것을 알고 싶어요.</v>
          </cell>
          <cell r="C517" t="str">
            <v>I want to know everything about this world.</v>
          </cell>
          <cell r="D517" t="str">
            <v>ฉันอยากรู้ทุกอย่างในโลกนี้</v>
          </cell>
          <cell r="E517" t="str">
            <v>Tôi muốn biết mọi thứ về thế giới này.</v>
          </cell>
        </row>
        <row r="518">
          <cell r="A518" t="str">
            <v>INN_LEO_CONVERSATION02</v>
          </cell>
          <cell r="B518" t="str">
            <v>세상은 정말 끝없이 넓고 넓네요...</v>
          </cell>
          <cell r="C518" t="str">
            <v>The world sure is big...</v>
          </cell>
          <cell r="D518" t="str">
            <v>โลกมันช่างกว้างใหญ่มากเลย</v>
          </cell>
          <cell r="E518" t="str">
            <v>Thế giới này chắc chắn là rất rộng lớn ...</v>
          </cell>
        </row>
        <row r="519">
          <cell r="A519" t="str">
            <v>INN_LEO_CONVERSATION03</v>
          </cell>
          <cell r="B519" t="str">
            <v>서고에 한번 놀러 오면 좋은 책을 추천해 줄게요.</v>
          </cell>
          <cell r="C519" t="str">
            <v>Come to the library sometime. I'll introduce you to some nice books.</v>
          </cell>
          <cell r="D519" t="str">
            <v>ถ้าแวะเข้ามาห้องสมุด ฉันจะแนะนำหนังสือดีๆให้</v>
          </cell>
          <cell r="E519" t="str">
            <v>Lúc nào đó đến thư viện đi. Tôi sẽ giới thiệu cho bạn vài quyển sách hay.</v>
          </cell>
        </row>
        <row r="520">
          <cell r="A520" t="str">
            <v>INN_LEO_GIFT01</v>
          </cell>
          <cell r="B520" t="str">
            <v>정말 저한테 주시는 건가요?</v>
          </cell>
          <cell r="C520" t="str">
            <v>For me? Really?</v>
          </cell>
          <cell r="D520" t="str">
            <v>ให้ฉันจริงๆหรอ?</v>
          </cell>
          <cell r="E520" t="str">
            <v>Cho tôi sao? Có thật không?</v>
          </cell>
        </row>
        <row r="521">
          <cell r="A521" t="str">
            <v>INN_FLUSS_INNIDLE01</v>
          </cell>
          <cell r="B521" t="str">
            <v>제국의 여관하고 큰 차이는 없군.</v>
          </cell>
          <cell r="C521" t="str">
            <v>Not too different from the Inns back at the Empire, I warrant.</v>
          </cell>
          <cell r="D521" t="str">
            <v>มันไม่ได้ต่างกับโรงแรมในเมืองสักเท่าไหร่เลย</v>
          </cell>
          <cell r="E521" t="str">
            <v>Không quá khác biệt với các Quán trọ tại Vương đô, tôi đảm bảo.</v>
          </cell>
        </row>
        <row r="522">
          <cell r="A522" t="str">
            <v>INN_FLUSS_GREETING01</v>
          </cell>
          <cell r="B522" t="str">
            <v>너도 참 매일매일 열심이로군.</v>
          </cell>
          <cell r="C522" t="str">
            <v>Quite the hard-worker, you are.</v>
          </cell>
          <cell r="D522" t="str">
            <v>เธอนี่ขยันตลอดเวลาเลยนะ</v>
          </cell>
          <cell r="E522" t="str">
            <v>Bạn khá là chăm chỉ.</v>
          </cell>
        </row>
        <row r="523">
          <cell r="A523" t="str">
            <v>INN_FLUSS_CONVERSATION01</v>
          </cell>
          <cell r="B523" t="str">
            <v>벌써부터 제국의 공기가 그립군.</v>
          </cell>
          <cell r="C523" t="str">
            <v>Ah, the cool breeze of the Empire - how I miss it so.</v>
          </cell>
          <cell r="D523" t="str">
            <v>ชักคิดถึงอากาศในเมืองขึ้นมาแล้วสิ</v>
          </cell>
          <cell r="E523" t="str">
            <v>Ah, làn gió mát của Vương đô - tôi nhớ nó biết bao.</v>
          </cell>
        </row>
        <row r="524">
          <cell r="A524" t="str">
            <v>INN_FLUSS_CONVERSATION02</v>
          </cell>
          <cell r="B524" t="str">
            <v>자신을 갈고닦아 저는 더욱 강해졌습니다.</v>
          </cell>
          <cell r="C524" t="str">
            <v>Constant training is the way to improve your skills.</v>
          </cell>
          <cell r="D524" t="str">
            <v>การได้รับการฝึกฝนอยู่เสมอจะทำให้เราแข็งแกร่งขึ้น</v>
          </cell>
          <cell r="E524" t="str">
            <v>Tham gia đào tạo liên tục là cách duy nhất nâng cao kỹ năng của bạn.</v>
          </cell>
        </row>
        <row r="525">
          <cell r="A525" t="str">
            <v>INN_FLUSS_CONVERSATION03</v>
          </cell>
          <cell r="B525" t="str">
            <v>내가 마음을 털어놨던 이는 한 명뿐이야..</v>
          </cell>
          <cell r="C525" t="str">
            <v>There is only one other person with whom I could speak so freely...</v>
          </cell>
          <cell r="D525" t="str">
            <v>คนที่ฉันสามารถจะพูดได้อย่างเปิดอกมีอยู่แค่คนเดียวเท่านั้น</v>
          </cell>
          <cell r="E525" t="str">
            <v>Chỉ có một người khác có thể khiến tôi nói chuyện thoải mái như vậy ...</v>
          </cell>
        </row>
        <row r="526">
          <cell r="A526" t="str">
            <v>INN_FLUSS_GIFT01</v>
          </cell>
          <cell r="B526" t="str">
            <v>그대의 눈동자에 건배.</v>
          </cell>
          <cell r="C526" t="str">
            <v>A toast to your spirit.</v>
          </cell>
          <cell r="D526" t="str">
            <v>การดื่มให้กับจิตวิญญาณ</v>
          </cell>
          <cell r="E526" t="str">
            <v>Một cái bánh mì nướng cho tinh thần của bạn.</v>
          </cell>
        </row>
        <row r="527">
          <cell r="A527" t="str">
            <v>INN_LUNA_INNIDLE01</v>
          </cell>
          <cell r="B527" t="str">
            <v>안녕! 당근 있어!?</v>
          </cell>
          <cell r="C527" t="str">
            <v>Hi! Do you have any carrots?!</v>
          </cell>
          <cell r="D527" t="str">
            <v>สวัสดี! มีแครอทมั้ย?</v>
          </cell>
          <cell r="E527" t="str">
            <v>Chào! Bạn có cà rốt không ?!</v>
          </cell>
        </row>
        <row r="528">
          <cell r="A528" t="str">
            <v>INN_LUNA_GREETING01</v>
          </cell>
          <cell r="B528" t="str">
            <v>나도 안녕!? 너도 안녕!? 우리 모두 안녕!</v>
          </cell>
          <cell r="C528" t="str">
            <v>Hello! Hello to you too! Hello everyone!</v>
          </cell>
          <cell r="D528" t="str">
            <v>สวัสดี! สวัสดีเธอด้วย! สวัสดีทุกคน!</v>
          </cell>
          <cell r="E528" t="str">
            <v>Chào bạn! Xin chào bạn! Chào mọi người!</v>
          </cell>
        </row>
        <row r="529">
          <cell r="A529" t="str">
            <v>INN_LUNA_CONVERSATION01</v>
          </cell>
          <cell r="B529" t="str">
            <v>이게 뭔지 알아요? 바로 당근!!</v>
          </cell>
          <cell r="C529" t="str">
            <v>Do you know what this is?! Carrots!</v>
          </cell>
          <cell r="D529" t="str">
            <v>นี่อะไรรู้มั้ย? แครอทยังไงหล่ะ!!</v>
          </cell>
          <cell r="E529" t="str">
            <v>Bạn có biết cái này là cái gì không?! Cà rốt!</v>
          </cell>
        </row>
        <row r="530">
          <cell r="A530" t="str">
            <v>INN_LUNA_CONVERSATION02</v>
          </cell>
          <cell r="B530" t="str">
            <v>당근의 색은 당근색이에요- 와아!</v>
          </cell>
          <cell r="C530" t="str">
            <v>Carrots are carrot-colored! Yay!</v>
          </cell>
          <cell r="D530" t="str">
            <v>สีของแครอทก็คือสีแครอท อิอิ!</v>
          </cell>
          <cell r="E530" t="str">
            <v>Cà rốt có màu cà rốt! Yay!</v>
          </cell>
        </row>
        <row r="531">
          <cell r="A531" t="str">
            <v>INN_LUNA_CONVERSATION03</v>
          </cell>
          <cell r="B531" t="str">
            <v>토끼? 아니에요 루나는 루나!</v>
          </cell>
          <cell r="C531" t="str">
            <v>Rabbit? Nah, Luna is Luna!</v>
          </cell>
          <cell r="D531" t="str">
            <v>กระต่ายหรอ? ไม่ใช่ๆ ลูน่าคือลูน่า!</v>
          </cell>
          <cell r="E531" t="str">
            <v>Con thỏ? Không, Luna là Luna!</v>
          </cell>
        </row>
        <row r="532">
          <cell r="A532" t="str">
            <v>INN_LUNA_GIFT01</v>
          </cell>
          <cell r="B532" t="str">
            <v>와아!- 이거 당근이에요!? 응? 아니야!?</v>
          </cell>
          <cell r="C532" t="str">
            <v>Yay, carrots!! Wait? These aren't carrots!!</v>
          </cell>
          <cell r="D532" t="str">
            <v>ว้าว! นี่มันแครอทหรอ? ห้ะ? ไม่ใช่หรอ!?</v>
          </cell>
          <cell r="E532" t="str">
            <v>Yay, cà rốt !! Đợi đã? Đây không phải là cà rốt !!</v>
          </cell>
        </row>
        <row r="533">
          <cell r="A533" t="str">
            <v>INN_LAIAS_INNIDLE01</v>
          </cell>
          <cell r="B533" t="str">
            <v>평화로운 기운이 흐르는구나.</v>
          </cell>
          <cell r="C533" t="str">
            <v>The atmosphere here is calm...</v>
          </cell>
          <cell r="D533" t="str">
            <v>บรรยากาศที่นี่เงียบสงบมาก</v>
          </cell>
          <cell r="E533" t="str">
            <v>Không khí ở đây khá yên tĩnh ...</v>
          </cell>
        </row>
        <row r="534">
          <cell r="A534" t="str">
            <v>INN_LAIAS_GREETING01</v>
          </cell>
          <cell r="B534" t="str">
            <v>반갑네, 인간의 아이여.</v>
          </cell>
          <cell r="C534" t="str">
            <v>Greetings, child of man.</v>
          </cell>
          <cell r="D534" t="str">
            <v>ยินดีที่ได้รู้จะ มนุษย์น้อย</v>
          </cell>
          <cell r="E534" t="str">
            <v>Chào mừng, con của loài người</v>
          </cell>
        </row>
        <row r="535">
          <cell r="A535" t="str">
            <v>INN_LAIAS_CONVERSATION01</v>
          </cell>
          <cell r="B535" t="str">
            <v>인간의 음식은 여전히 각별하구나.</v>
          </cell>
          <cell r="C535" t="str">
            <v>Human cooking is as flavorful as ever.</v>
          </cell>
          <cell r="D535" t="str">
            <v>อาหารมนุษย์นี่มันช่างอัศจรรย์</v>
          </cell>
          <cell r="E535" t="str">
            <v>Tài nấu nướng của con người luôn ngon lành như vậy.</v>
          </cell>
        </row>
        <row r="536">
          <cell r="A536" t="str">
            <v>INN_LAIAS_CONVERSATION02</v>
          </cell>
          <cell r="B536" t="str">
            <v>오랜 세월 잠들어 있었더니, 많은 것이 변했구나.</v>
          </cell>
          <cell r="C536" t="str">
            <v>After a long sleep, everything has changed.</v>
          </cell>
          <cell r="D536" t="str">
            <v>นอนหลับไปนาน ตื่นมาอีกทีเปลี่ยนไปเยอะเลยนะเนี่ย</v>
          </cell>
          <cell r="E536" t="str">
            <v>Sau một giấc ngủ dài, mọi thứ đã thay đổi.</v>
          </cell>
        </row>
        <row r="537">
          <cell r="A537" t="str">
            <v>INN_LAIAS_CONVERSATION03</v>
          </cell>
          <cell r="B537" t="str">
            <v>물의 흐름이 그대와 같이 하기를.</v>
          </cell>
          <cell r="C537" t="str">
            <v>May the flow of water guide your path.</v>
          </cell>
          <cell r="D537" t="str">
            <v>ขอให้กระแสน้ำนำทางท่าน</v>
          </cell>
          <cell r="E537" t="str">
            <v>Hãy để dòng chảy của nước dẫn đường cho bạn.</v>
          </cell>
        </row>
        <row r="538">
          <cell r="A538" t="str">
            <v>INN_LAIAS_GIFT01</v>
          </cell>
          <cell r="B538" t="str">
            <v>고맙네, 인간의 아이여.</v>
          </cell>
          <cell r="C538" t="str">
            <v>Thank you, child of man.</v>
          </cell>
          <cell r="D538" t="str">
            <v>ขอบใจนะ มนุษย์น้อย</v>
          </cell>
          <cell r="E538" t="str">
            <v>Cảm ơn bạn, con của loài người</v>
          </cell>
        </row>
        <row r="539">
          <cell r="A539" t="str">
            <v>INN_ARCH_INNIDLE01</v>
          </cell>
          <cell r="B539" t="str">
            <v>음?! 마족을 본 것 같은데...</v>
          </cell>
          <cell r="C539" t="str">
            <v>Hm?! I think I just saw a demon...</v>
          </cell>
          <cell r="D539" t="str">
            <v>เอ่อ ฉันว่าฉันเจอพวกปีศาจ...</v>
          </cell>
          <cell r="E539" t="str">
            <v>Hm ?! Tôi nghĩ rằng tôi vừa nhìn thấy một con quỷ ...</v>
          </cell>
        </row>
        <row r="540">
          <cell r="A540" t="str">
            <v>INN_ARCH_GREETING01</v>
          </cell>
          <cell r="B540" t="str">
            <v>그래, 지상의 존재여.</v>
          </cell>
          <cell r="C540" t="str">
            <v>Greetings, earth dwellers.</v>
          </cell>
          <cell r="D540" t="str">
            <v>นี่่ เจ้ามนุษย์</v>
          </cell>
          <cell r="E540" t="str">
            <v>Chúc mừng, công dân địa cầu.</v>
          </cell>
        </row>
        <row r="541">
          <cell r="A541" t="str">
            <v>INN_ARCH_CONVERSATION01</v>
          </cell>
          <cell r="B541" t="str">
            <v>나의 날개가 신기한가?</v>
          </cell>
          <cell r="C541" t="str">
            <v>Are my wings that interesting?</v>
          </cell>
          <cell r="D541" t="str">
            <v>ปีกของข้ามันดูวิเศษณ์มั้ยหละ?</v>
          </cell>
          <cell r="E541" t="str">
            <v>Đôi cánh của tôi có thú vị không?</v>
          </cell>
        </row>
        <row r="542">
          <cell r="A542" t="str">
            <v>INN_ARCH_CONVERSATION02</v>
          </cell>
          <cell r="B542" t="str">
            <v>악을 심판하는 것, 그것이 나의 사명.</v>
          </cell>
          <cell r="C542" t="str">
            <v>Smiting evil is my call.</v>
          </cell>
          <cell r="D542" t="str">
            <v>การตัดสินความชั่วร้ายคืองานของข้า</v>
          </cell>
          <cell r="E542" t="str">
            <v>Tiêu diệt cái ác là nghĩa vụ của tôi.</v>
          </cell>
        </row>
        <row r="543">
          <cell r="A543" t="str">
            <v>INN_ARCH_CONVERSATION03</v>
          </cell>
          <cell r="B543" t="str">
            <v>너희들의 존재가 신의 축복이라는 걸 알아두길 바란다.</v>
          </cell>
          <cell r="C543" t="str">
            <v>May you see that your very lives are blessed by the goddess.</v>
          </cell>
          <cell r="D543" t="str">
            <v>ขอให้รู้ไว้ว่าการมีตัวตนของเจ้าคือพรจากเทพเจ้า</v>
          </cell>
          <cell r="E543" t="str">
            <v>Cầu cho bạn hiểu rằng sự sống của bạn là do thần linh ban phước.</v>
          </cell>
        </row>
        <row r="544">
          <cell r="A544" t="str">
            <v>INN_ARCH_GIFT01</v>
          </cell>
          <cell r="B544" t="str">
            <v>자네의 앞길에 찬란한 빛이 함께 하길.</v>
          </cell>
          <cell r="C544" t="str">
            <v>May the light guide your way.</v>
          </cell>
          <cell r="D544" t="str">
            <v>ขอให้แสงสว่างนำทางท่าน</v>
          </cell>
          <cell r="E544" t="str">
            <v>Cầu ánh sáng dẫn đường cho bạn.</v>
          </cell>
        </row>
        <row r="545">
          <cell r="A545" t="str">
            <v>INN_NICX_INNIDLE01</v>
          </cell>
          <cell r="B545" t="str">
            <v>호오, 나에게 흥미를 가지는가?</v>
          </cell>
          <cell r="C545" t="str">
            <v>Hmm, do you have interest in me?</v>
          </cell>
          <cell r="D545" t="str">
            <v>เอ้อเฮอ สนใจฉันหรือ</v>
          </cell>
          <cell r="E545" t="str">
            <v>Ohh, bạn có hứng thú với ta hả?</v>
          </cell>
        </row>
        <row r="546">
          <cell r="A546" t="str">
            <v>INN_NICX_GREETING01</v>
          </cell>
          <cell r="B546" t="str">
            <v>자네, 상당히 묘한 분위기가 느껴지는군.</v>
          </cell>
          <cell r="C546" t="str">
            <v>I sense a special aura from you.</v>
          </cell>
          <cell r="D546" t="str">
            <v>เจ้า เริ่มรู้สึกถึงบรรยากาศแปลกแล้วสินะ</v>
          </cell>
          <cell r="E546" t="str">
            <v>Anh bạn, tôi cảm thấy một bầu không khí hơi kì lạ ở đây đấy.</v>
          </cell>
        </row>
        <row r="547">
          <cell r="A547" t="str">
            <v>INN_NICX_CONVERSATION01</v>
          </cell>
          <cell r="B547" t="str">
            <v>어디 가고 싶은 곳이 있나?</v>
          </cell>
          <cell r="C547" t="str">
            <v>Do you have somewhere you wish to go?</v>
          </cell>
          <cell r="D547" t="str">
            <v>อยากจะไปที่ไหนหรือ</v>
          </cell>
          <cell r="E547" t="str">
            <v>Bạn có nơi nào đó muốn tới không?</v>
          </cell>
        </row>
        <row r="548">
          <cell r="A548" t="str">
            <v>INN_NICX_CONVERSATION02</v>
          </cell>
          <cell r="B548" t="str">
            <v>내가 세상에 가지 못 할 곳은 없다네</v>
          </cell>
          <cell r="C548" t="str">
            <v>There is no place in this world I cannot reach.</v>
          </cell>
          <cell r="D548" t="str">
            <v>ไม่มีที่ไหนในโลกที่ฉันไปไม่ได้</v>
          </cell>
          <cell r="E548" t="str">
            <v>Không có nơi nào trên thế giới này mà ta không thể tới được</v>
          </cell>
        </row>
        <row r="549">
          <cell r="A549" t="str">
            <v>INN_NICX_CONVERSATION03</v>
          </cell>
          <cell r="B549" t="str">
            <v>나는 자네같이 흥미로운 자들을 좋아한다네</v>
          </cell>
          <cell r="C549" t="str">
            <v>I like interesting people, like you.</v>
          </cell>
          <cell r="D549" t="str">
            <v>ข้าชอบคนที่น่าสนใจเช่นเจ้า</v>
          </cell>
          <cell r="E549" t="str">
            <v>Ta thích những người thú vị như anh bạn đấy</v>
          </cell>
        </row>
        <row r="550">
          <cell r="A550" t="str">
            <v>INN_NICX_GIFT01</v>
          </cell>
          <cell r="B550" t="str">
            <v>이걸 나에게? 잘 받겠네 고맙네.</v>
          </cell>
          <cell r="C550" t="str">
            <v>For me? Hmm, thank you.</v>
          </cell>
          <cell r="D550" t="str">
            <v>ให้ฉันหรอ ขอบคุณนะ</v>
          </cell>
          <cell r="E550" t="str">
            <v>Cho ta hả? Cám ơn nhé</v>
          </cell>
        </row>
        <row r="551">
          <cell r="A551" t="str">
            <v>INN_ANNETTE_INNIDLE01</v>
          </cell>
          <cell r="B551" t="str">
            <v>우와아, 사람이 잔뜩! 왕성의 내 연구실과는 딴판이야!</v>
          </cell>
          <cell r="C551" t="str">
            <v>Wow, people everywhere! Very different from my lab at the castle!</v>
          </cell>
          <cell r="D551" t="str">
            <v>เอ้อเฮอ! คนเต็มไปหมด! แตกต่างจากห้องวิจัยในวังของฉันเลย!</v>
          </cell>
          <cell r="E551" t="str">
            <v>Waa, Thật đông đúc! Thật khác với phòng nghiên cứu của ta ở lâu đài!</v>
          </cell>
        </row>
        <row r="552">
          <cell r="A552" t="str">
            <v>INN_ANNETTE_GREETING01</v>
          </cell>
          <cell r="B552" t="str">
            <v>안녕? 혹시 마도공학에 관심 있니?</v>
          </cell>
          <cell r="C552" t="str">
            <v>Hello~ Does technomagic interest you?</v>
          </cell>
          <cell r="D552" t="str">
            <v>สวัสดี สนใจเกี่ยวกับวิศวกรรมใช่มั้ย</v>
          </cell>
          <cell r="E552" t="str">
            <v>Xin chào? Bạn có hứng thú với khoa học phép thuật không?</v>
          </cell>
        </row>
        <row r="553">
          <cell r="A553" t="str">
            <v>INN_ANNETTE_CONVERSATION01</v>
          </cell>
          <cell r="B553" t="str">
            <v>모든 사람들은 마법을 쓸 권리가 있어! 나는 그 계기를 만들어주고 싶을 뿐이지!</v>
          </cell>
          <cell r="C553" t="str">
            <v>Everyone has a right to magic! I just want to kickstart that!</v>
          </cell>
          <cell r="D553" t="str">
            <v>ทุกคนมีสิทธิที่จะใช้เวทย์! ฉันแค่อยากจะทำเครื่องมือให้ใช้นะซิ!</v>
          </cell>
          <cell r="E553" t="str">
            <v>Tất cả mọi người đều có quyền được sử dụng phép thuật! Đó chỉ là lý do mà ta muốn tạo ra thôi!</v>
          </cell>
        </row>
        <row r="554">
          <cell r="A554" t="str">
            <v>INN_ANNETTE_CONVERSATION02</v>
          </cell>
          <cell r="B554" t="str">
            <v>왕성에서 일하면 연구비가 많이 나오기는 하는데...그래도 부족해!</v>
          </cell>
          <cell r="C554" t="str">
            <v>The royal palace does give me a lot of research funding...but it's still lacking!</v>
          </cell>
          <cell r="D554" t="str">
            <v>ุถ้าทำงานในวังจะได้ค่าวิจัยมาก แต่ก็ยังไม่พอ!</v>
          </cell>
          <cell r="E554" t="str">
            <v>Nếu làm việc ở lâu đài, phí nghiên cứu cũng nhiều...mặc dù vậy vẫn thiếu!</v>
          </cell>
        </row>
        <row r="555">
          <cell r="A555" t="str">
            <v>INN_ANNETTE_CONVERSATION03</v>
          </cell>
          <cell r="B555" t="str">
            <v>음? 여기서 파는 달걀, 내 귀염둥이랑 비슷하게 생기지 않았어?</v>
          </cell>
          <cell r="C555" t="str">
            <v>Huh? These eggs look kinda like my cutie here!</v>
          </cell>
          <cell r="D555" t="str">
            <v>หืม? ไข่ที่ขายที่นี่ไม่ได้คล้ายกับเจ้าน่ารักของฉันหรอกหรอ</v>
          </cell>
          <cell r="E555" t="str">
            <v>Hm? Trứng bán ở đây, thật trông giống mấy nhóc xinh xắn của ta phải không?</v>
          </cell>
        </row>
        <row r="556">
          <cell r="A556" t="str">
            <v>INN_ANNETTE_GIFT01</v>
          </cell>
          <cell r="B556" t="str">
            <v>헤헷! 연구비 지원, 고마워!</v>
          </cell>
          <cell r="C556" t="str">
            <v>Hehe! Thanks for the donation to the research funds!</v>
          </cell>
          <cell r="D556" t="str">
            <v>ฮ่าฮ่า ขอบคุณสำหรับค่าสนับสนุนการวิจัย!</v>
          </cell>
          <cell r="E556" t="str">
            <v>Hehe! Cám ơn vì chi phí hỗ trợ nghiên cứu!</v>
          </cell>
        </row>
        <row r="557">
          <cell r="A557" t="str">
            <v>INN_MITRA_INNIDLE01</v>
          </cell>
          <cell r="B557" t="str">
            <v>하아.. 그냥 낮잠이나 퍼질러 자고 싶다.</v>
          </cell>
          <cell r="C557" t="str">
            <v>Haah....I just wanna go take a nap.</v>
          </cell>
          <cell r="D557" t="str">
            <v>ฮ้า.. ข้าแค่อยากจะนอนกลางวันแค่นั้น</v>
          </cell>
          <cell r="E557" t="str">
            <v>Ha.. Thôi thì chỉ thèm đi đánh một giấc ngủ trưa.</v>
          </cell>
        </row>
        <row r="558">
          <cell r="A558" t="str">
            <v>INN_MITRA_GREETING01</v>
          </cell>
          <cell r="B558" t="str">
            <v>여어~</v>
          </cell>
          <cell r="C558" t="str">
            <v>Yo~</v>
          </cell>
          <cell r="D558" t="str">
            <v>Yo~</v>
          </cell>
          <cell r="E558" t="str">
            <v>Yo~</v>
          </cell>
        </row>
        <row r="559">
          <cell r="A559" t="str">
            <v>INN_MITRA_CONVERSATION01</v>
          </cell>
          <cell r="B559" t="str">
            <v>어, 그래 어디 싸움이라도 났어?</v>
          </cell>
          <cell r="C559" t="str">
            <v>Hey, did a fight happen somewhere?</v>
          </cell>
          <cell r="D559" t="str">
            <v>เอ๋ มีใครต่อสู้กันที่ไหนหรอ?</v>
          </cell>
          <cell r="E559" t="str">
            <v>Ơ, thế có đánh nhau ở đâu hả?</v>
          </cell>
        </row>
        <row r="560">
          <cell r="A560" t="str">
            <v>INN_MITRA_CONVERSATION02</v>
          </cell>
          <cell r="B560" t="str">
            <v>아아, 그냥 이대로 아무것도 안 하고 싶다.</v>
          </cell>
          <cell r="C560" t="str">
            <v>Bleh, I don't wanna do anything right now.</v>
          </cell>
          <cell r="D560" t="str">
            <v>เฮ้อ ข้าไม่อยากจะทำอะไรเลย</v>
          </cell>
          <cell r="E560" t="str">
            <v>Aa, cứ thế thôi chứ chẳng muốn làm gì cả.</v>
          </cell>
        </row>
        <row r="561">
          <cell r="A561" t="str">
            <v>INN_MITRA_CONVERSATION03</v>
          </cell>
          <cell r="B561" t="str">
            <v>가끔은 한바탕 날뛰고 싶은데 말이야.</v>
          </cell>
          <cell r="C561" t="str">
            <v>Sometimes, I just wanna let loose.</v>
          </cell>
          <cell r="D561" t="str">
            <v>บางครั้งข้าก็แค่อยากจะปลดปล่อย</v>
          </cell>
          <cell r="E561" t="str">
            <v>Đôi khi cũng muốn bay nhảy một trận chứ.</v>
          </cell>
        </row>
        <row r="562">
          <cell r="A562" t="str">
            <v>INN_MITRA_GIFT01</v>
          </cell>
          <cell r="B562" t="str">
            <v>오오!? 이거 끝내주는데?</v>
          </cell>
          <cell r="C562" t="str">
            <v>Whoa?! This is amazing!</v>
          </cell>
          <cell r="D562" t="str">
            <v>โอ๊ะ!? สุดยอดไปเลยแฮะ?</v>
          </cell>
          <cell r="E562" t="str">
            <v>Ố ồ!? Cái này hơi bị đỉnh đấy?</v>
          </cell>
        </row>
        <row r="563">
          <cell r="A563" t="str">
            <v>INN_TANYA_INNIDLE01</v>
          </cell>
          <cell r="B563" t="str">
            <v>....</v>
          </cell>
          <cell r="C563" t="str">
            <v>....</v>
          </cell>
          <cell r="D563" t="str">
            <v>....</v>
          </cell>
          <cell r="E563" t="str">
            <v>....</v>
          </cell>
        </row>
        <row r="564">
          <cell r="A564" t="str">
            <v>INN_TANYA_GREETING01</v>
          </cell>
          <cell r="B564" t="str">
            <v>...흥.</v>
          </cell>
          <cell r="C564" t="str">
            <v>...Hmph.</v>
          </cell>
          <cell r="D564" t="str">
            <v>...เชอะ.</v>
          </cell>
          <cell r="E564" t="str">
            <v>...Hứ.</v>
          </cell>
        </row>
        <row r="565">
          <cell r="A565" t="str">
            <v>INN_TANYA_CONVERSATION01</v>
          </cell>
          <cell r="B565" t="str">
            <v>...말 시키지 마라.</v>
          </cell>
          <cell r="C565" t="str">
            <v>...Don't talk to me.</v>
          </cell>
          <cell r="D565" t="str">
            <v>...ไม่ต้องมาคุยกับฉัน.</v>
          </cell>
          <cell r="E565" t="str">
            <v>...Đừng có chọc vào tôi.</v>
          </cell>
        </row>
        <row r="566">
          <cell r="A566" t="str">
            <v>INN_TANYA_CONVERSATION02</v>
          </cell>
          <cell r="B566" t="str">
            <v>...사람 죽이는 것밖에 재주가 없는 여자에게 관심 따위 주지 마라.</v>
          </cell>
          <cell r="C566" t="str">
            <v>...Do not attempt to converse with a woman who knows nothing but killing.</v>
          </cell>
          <cell r="D566" t="str">
            <v>...ไม่ต้องไปสนใจกับผู้หญิงที่รู้จักแค่การฆ่า.</v>
          </cell>
          <cell r="E566" t="str">
            <v>...Đừng có thèm quan tâm tới người con gái như tôi, chỉ có tài đi giết người là giỏi thôi.</v>
          </cell>
        </row>
        <row r="567">
          <cell r="A567" t="str">
            <v>INN_TANYA_CONVERSATION03</v>
          </cell>
          <cell r="B567" t="str">
            <v>...하아.</v>
          </cell>
          <cell r="C567" t="str">
            <v>....*sigh*</v>
          </cell>
          <cell r="D567" t="str">
            <v>...เห้อ.</v>
          </cell>
          <cell r="E567" t="str">
            <v>... Haizz</v>
          </cell>
        </row>
        <row r="568">
          <cell r="A568" t="str">
            <v>INN_TANYA_GIFT01</v>
          </cell>
          <cell r="B568" t="str">
            <v>...일단...받아두지.</v>
          </cell>
          <cell r="C568" t="str">
            <v>...I'll accept...for now.</v>
          </cell>
          <cell r="D568" t="str">
            <v>...ข้าจะรับไว้ก่อนละกัน.</v>
          </cell>
          <cell r="E568" t="str">
            <v>...Trước tiên...cứ nhận lấy vậy.</v>
          </cell>
        </row>
        <row r="569">
          <cell r="A569" t="str">
            <v>INN_EZEKIEL_INNIDLE01</v>
          </cell>
          <cell r="B569" t="str">
            <v>뭘봐?</v>
          </cell>
          <cell r="C569" t="str">
            <v>What'cha looking at?</v>
          </cell>
          <cell r="D569" t="str">
            <v>เจ้ากำลังมองอะไรกัน</v>
          </cell>
          <cell r="E569" t="str">
            <v>Nhìn cái gì?</v>
          </cell>
        </row>
        <row r="570">
          <cell r="A570" t="str">
            <v>INN_EZEKIEL_GREETING01</v>
          </cell>
          <cell r="B570" t="str">
            <v>뭐? 말 해봐.</v>
          </cell>
          <cell r="C570" t="str">
            <v>What? Say again?</v>
          </cell>
          <cell r="D570" t="str">
            <v>อะไรนะ พูดอีกทีซิ</v>
          </cell>
          <cell r="E570" t="str">
            <v>Sao? Nói đi.</v>
          </cell>
        </row>
        <row r="571">
          <cell r="A571" t="str">
            <v>INN_EZEKIEL_CONVERSATION01</v>
          </cell>
          <cell r="B571" t="str">
            <v>나 참, 자꾸 귀찮게 구네…</v>
          </cell>
          <cell r="C571" t="str">
            <v>Hah, how bothersome...</v>
          </cell>
          <cell r="D571" t="str">
            <v>อ่า น่ารำคาญอะไรอย่างนี้...</v>
          </cell>
          <cell r="E571" t="str">
            <v>Thật là, cứ muốn gây phiền toái vậy…</v>
          </cell>
        </row>
        <row r="572">
          <cell r="A572" t="str">
            <v>INN_EZEKIEL_CONVERSATION02</v>
          </cell>
          <cell r="B572" t="str">
            <v>가라 그냥.</v>
          </cell>
          <cell r="C572" t="str">
            <v>Just go on your way.</v>
          </cell>
          <cell r="D572" t="str">
            <v>ทำตามใจเจ้าเถอะ</v>
          </cell>
          <cell r="E572" t="str">
            <v>Thôi cứ đi đi.</v>
          </cell>
        </row>
        <row r="573">
          <cell r="A573" t="str">
            <v>INN_EZEKIEL_CONVERSATION03</v>
          </cell>
          <cell r="B573" t="str">
            <v>왜 자꾸 친한 척 하고 있어. 어울릴 생각 없어.</v>
          </cell>
          <cell r="C573" t="str">
            <v>Why y'all acting all chummy with me? Hah...</v>
          </cell>
          <cell r="D573" t="str">
            <v>ทำไมพวกเจ้าทุกคนถึงทำตัวสนิทสนมกับข้าล่ะ อ่า...</v>
          </cell>
          <cell r="E573" t="str">
            <v>Sao cứ muốn ra vẻ làm thân thế hả. Tôi không có ý định gần gũi gì đâu.</v>
          </cell>
        </row>
        <row r="574">
          <cell r="A574" t="str">
            <v>INN_EZEKIEL_GIFT01</v>
          </cell>
          <cell r="B574" t="str">
            <v>뭐, 뭐야 갑자기.. 그.. 뭐 암튼 받을게.</v>
          </cell>
          <cell r="C574" t="str">
            <v>Wha...what is this...oh well, yeah, I'll accept it...</v>
          </cell>
          <cell r="D574" t="str">
            <v>นะ...นี่มันอะไรเนี่ย...โอ้ เอ่อ ได้ ข้าจะรับมันไว้...</v>
          </cell>
          <cell r="E574" t="str">
            <v>Gì, tự dưng sao lại thế này.. Này.. Thôi tôi cứ nhận vậy.</v>
          </cell>
        </row>
        <row r="575">
          <cell r="A575" t="str">
            <v>INN_VISKA_INNIDLE01</v>
          </cell>
          <cell r="B575" t="str">
            <v>음...마족은 없는 거야? 배가 고파오는데..</v>
          </cell>
          <cell r="C575" t="str">
            <v>Eh...no Demons? I feel hungry...</v>
          </cell>
          <cell r="D575" t="str">
            <v>หืม...ไม่มีปีศาจหรอ? หิวแล้วเนี่ย..</v>
          </cell>
          <cell r="E575" t="str">
            <v>Hmm... Ma tộc không có hả? Bụng đang đói mà...</v>
          </cell>
        </row>
        <row r="576">
          <cell r="A576" t="str">
            <v>INN_VISKA_GREETING01</v>
          </cell>
          <cell r="B576" t="str">
            <v>안녕? 먹을거라도 들고 왔어? 마족은 없어?</v>
          </cell>
          <cell r="C576" t="str">
            <v>Hello~Any snacks? Any Demons?</v>
          </cell>
          <cell r="D576" t="str">
            <v>สวัสดี! มีอะไรให้กินมั้ย? ไม่มีปีศาจหรอ?</v>
          </cell>
          <cell r="E576" t="str">
            <v>Xin chào? Có gì đó để ăn không? Ma tộc không có hả?</v>
          </cell>
        </row>
        <row r="577">
          <cell r="A577" t="str">
            <v>INN_VISKA_CONVERSATION01</v>
          </cell>
          <cell r="B577" t="str">
            <v>빨리 뭔가 먹을거를 찾지 못하면 얘가 난동 부릴 거 같은...응? 아아, 아무것도 아니야. 헤헤헤...후우.</v>
          </cell>
          <cell r="C577" t="str">
            <v>If I don't find something to eat soon, she'll start a tantrum...eh? Ah, it's nothing. Hahaha....Phew.</v>
          </cell>
          <cell r="D577" t="str">
            <v>ถ้าหาของกินไม่เจอ เดี๋ยวมันจะโวยวาย...ห้ะ? อ๋อ, ไม่มีอะไรๆ แฮ่ๆๆ...เห้ออ</v>
          </cell>
          <cell r="E577" t="str">
            <v>Nhanh lên nếu không kiếm được gì đó để ăn cô ta lại làm loạn lên cho mà xem... Hả? À à, không có gì đâu.
Hê hê hê ... hihi.</v>
          </cell>
        </row>
        <row r="578">
          <cell r="A578" t="str">
            <v>INN_VISKA_CONVERSATION02</v>
          </cell>
          <cell r="B578" t="str">
            <v>슬슬 배가 좀 고픈데. 이 근방에 혹시 쎄다고 소문난 마족은 없어?</v>
          </cell>
          <cell r="C578" t="str">
            <v>Feeling a bit peckish...Hey, do you know of any Demons in the nearby area that seem strong?</v>
          </cell>
          <cell r="D578" t="str">
            <v>กำลังหิวพอดีเลย แถวนี้ไม่มีปีศาจที่แข็งแรงบ้างหรอ?</v>
          </cell>
          <cell r="E578" t="str">
            <v>Bụng lại thấy đói rồi. Không biết gần đây có ma tộc nào nghe nói là mạnh không?</v>
          </cell>
        </row>
        <row r="579">
          <cell r="A579" t="str">
            <v>INN_VISKA_CONVERSATION03</v>
          </cell>
          <cell r="B579" t="str">
            <v>이거? 마족 계약의 문장. 자세한 건 나도 몰라.</v>
          </cell>
          <cell r="C579" t="str">
            <v>This? It's the Mark of a Demon Contract. Well, I don't know the specifics.</v>
          </cell>
          <cell r="D579" t="str">
            <v>อันนี้หรอ? นี่คือตราสัญลักษณ์สัญญาของปีศาจแหละ แต่ข้าก็ไม่แน่ใจเหมือนกัน</v>
          </cell>
          <cell r="E579" t="str">
            <v>Cái này hả? Di văn của giao kèo ma tộc. Cụ thể thì tôi cũng không biết</v>
          </cell>
        </row>
        <row r="580">
          <cell r="A580" t="str">
            <v>INN_VISKA_GIFT01</v>
          </cell>
          <cell r="B580" t="str">
            <v>이게 뭐야? 먹을 수 있는 거야?</v>
          </cell>
          <cell r="C580" t="str">
            <v>What's this? Can I eat it?</v>
          </cell>
          <cell r="D580" t="str">
            <v>อันนี้คืออะไรหรอ? กินได้มั้ย?</v>
          </cell>
          <cell r="E580" t="str">
            <v>Cái này là gì vậy? Có ăn được không?</v>
          </cell>
        </row>
        <row r="581">
          <cell r="A581" t="str">
            <v>INN_LEWICIA_INNIDLE01</v>
          </cell>
          <cell r="B581" t="str">
            <v>활기찬 곳이네. 요양하긴 딱이야.</v>
          </cell>
          <cell r="C581" t="str">
            <v>How energetic. Perfect for recuperation.</v>
          </cell>
          <cell r="D581" t="str">
            <v>มีพลังดีจริงๆ เหมาะกับการฟื้นตัวที่สุด</v>
          </cell>
          <cell r="E581" t="str">
            <v>Thật là một chốn đầy sức sống. Rất thích hợp để nghỉ ngơi.</v>
          </cell>
        </row>
        <row r="582">
          <cell r="A582" t="str">
            <v>INN_LEWICIA_GREETING01</v>
          </cell>
          <cell r="B582" t="str">
            <v>또 만나네. 잠시 쉬어갈꺼야?</v>
          </cell>
          <cell r="C582" t="str">
            <v>Greetings, we meet again. Are you staying for a while?</v>
          </cell>
          <cell r="D582" t="str">
            <v>เจอกันอีกแล้วนะ จะพักที่นี่หรอ?</v>
          </cell>
          <cell r="E582" t="str">
            <v>Lại gặp nữa ư! Nghỉ chút rồi đi nhé?</v>
          </cell>
        </row>
        <row r="583">
          <cell r="A583" t="str">
            <v>INN_LEWICIA_CONVERSATION01</v>
          </cell>
          <cell r="B583" t="str">
            <v>마늘? 맵긴 하지만 맛은 있지. 왜?</v>
          </cell>
          <cell r="C583" t="str">
            <v>Hm? I admit that garlic is rather spicy, but why do you ask?</v>
          </cell>
          <cell r="D583" t="str">
            <v>กระเทียมหรอ? เผ็ดแต่อร่อยดีนะ ทำไมหรอ</v>
          </cell>
          <cell r="E583" t="str">
            <v>Tỏi? Ngon đây những cũng hơi cay, nhưng sao?</v>
          </cell>
        </row>
        <row r="584">
          <cell r="A584" t="str">
            <v>INN_LEWICIA_CONVERSATION02</v>
          </cell>
          <cell r="B584" t="str">
            <v>따듯한 햇살은 참 좋아. 내가 원래 살던 곳은 너무 어두침침했는데. 음? 왜 그렇게 쳐다보는거지?</v>
          </cell>
          <cell r="C584" t="str">
            <v>I love the bright sunshine here. Back at home, it is always so dark....Hmm? Why are you looking at me that way?</v>
          </cell>
          <cell r="D584" t="str">
            <v>ข้าชอบแสงแดดอุ่นๆที่นี่จัง ที่ข้าเคยอยู่น่ะมืดจริงๆ เอ๊ะ? ทำไมมองข้าแบบนั้นล่ะ</v>
          </cell>
          <cell r="E584" t="str">
            <v>Nắng ấm thật tuyệt. Nơi ta từng sống là một nơi rất u tối. Hmm? Sao bạn nhìn tôi như vậy?</v>
          </cell>
        </row>
        <row r="585">
          <cell r="A585" t="str">
            <v>INN_LEWICIA_CONVERSATION03</v>
          </cell>
          <cell r="B585" t="str">
            <v>몸상태만 회복된다면 이런 몸으로 지내지 않아도 되는데...</v>
          </cell>
          <cell r="C585" t="str">
            <v>Once I recover, I will not be inconvenienced with such a body anymore.</v>
          </cell>
          <cell r="D585" t="str">
            <v>ถ้าร่างกายหายดีแล้ว ข้าก็ไม่จำเป็นอยู่ในร่างนี้อีกต่อไปแล้ว</v>
          </cell>
          <cell r="E585" t="str">
            <v>Một khi tôi đã nói rằng cơ thể đã được hồi phục thì sẽ là như vậy mà...</v>
          </cell>
        </row>
        <row r="586">
          <cell r="A586" t="str">
            <v>INN_LEWICIA_GIFT01</v>
          </cell>
          <cell r="B586" t="str">
            <v>선물이라, 재밌는 풍습이네. 일단 주는 거면 받아둘께.</v>
          </cell>
          <cell r="C586" t="str">
            <v>Presents, hmm. An interesting custom. Well, if you insist, I will accept your gift.</v>
          </cell>
          <cell r="D586" t="str">
            <v>ของขวัญหรอ เป็นประเพณีที่น่าสนใจดีนะ ถ้าให้มาข้าก็จะรับไว้ละกัน</v>
          </cell>
          <cell r="E586" t="str">
            <v>Quà tặng,...Thật là một phong tục thú vị. Được rồi trước hết tôi sẽ nhận.</v>
          </cell>
        </row>
        <row r="587">
          <cell r="A587" t="str">
            <v>INN_RICARDO_INNIDLE01</v>
          </cell>
          <cell r="B587" t="str">
            <v>모두 건강히 잘 있구만. 다행이구나, 크하하하!</v>
          </cell>
          <cell r="C587" t="str">
            <v>I see you're all healthy. Good! Hahahaha!!</v>
          </cell>
          <cell r="D587" t="str">
            <v>แข็งแรงดีนี่นะ ค่อยยังชั่ว ฮ่าฮ่าฮ่า!!</v>
          </cell>
          <cell r="E587" t="str">
            <v>Mọi người đều khỏe cả nhỉ. Thật tốt! Hahaha!!</v>
          </cell>
        </row>
        <row r="588">
          <cell r="A588" t="str">
            <v>INN_RICARDO_GREETING01</v>
          </cell>
          <cell r="B588" t="str">
            <v>하하하, 자넨가. 건강히 지냈나?</v>
          </cell>
          <cell r="C588" t="str">
            <v>Hahaha, it's you, eh? Have you been eating well?</v>
          </cell>
          <cell r="D588" t="str">
            <v>ฮ่าฮ่าฮ่า เจ้าเองหรอ สบายดีใช่มั้ย?</v>
          </cell>
          <cell r="E588" t="str">
            <v>Hahaha, là bạn? Bạn khỏe chứ?</v>
          </cell>
        </row>
        <row r="589">
          <cell r="A589" t="str">
            <v>INN_RICARDO_CONVERSATION01</v>
          </cell>
          <cell r="B589" t="str">
            <v>나이는 먹었지만 아직 건장하다네! 근데 은퇴는 언제 할 수 있을 지 모르겠구만. 하하하!</v>
          </cell>
          <cell r="C589" t="str">
            <v>I may be old, but I'm still perfectly fine! Although, I can't tell when I'll be able to retire at this rate. Hahaha!!</v>
          </cell>
          <cell r="D589" t="str">
            <v>ถึงข้าจะแก่แล้วแต่ยังแข็งแรงนะ! แต่ไม่รู้ว่าเมื่อไหร่จะได้เกษียณเหมือนกัน ฮ่าฮ่าฮ๋า</v>
          </cell>
          <cell r="E589" t="str">
            <v>Cũng gọi là có tuổi rồi nhỉ! Nhưng mà không biết bao giờ mới nghỉ được. Hahaha.</v>
          </cell>
        </row>
        <row r="590">
          <cell r="A590" t="str">
            <v>INN_RICARDO_CONVERSATION02</v>
          </cell>
          <cell r="B590" t="str">
            <v>하하하하, 허리 아픈건 어쩔 수 없지. 하지만 아직 멀쩡하다고!</v>
          </cell>
          <cell r="C590" t="str">
            <v>Hahaha, my hips ache a bit, but eh, whatever. I can still go on!</v>
          </cell>
          <cell r="D590" t="str">
            <v>ฮ่าฮ่าฮ่า ข้าปวดหลังนิดหน่อยแฮะ แต่ว่ายังเจ๋งอยู่นะ!</v>
          </cell>
          <cell r="E590" t="str">
            <v>Hahaha, tuy lưng có đau một chút, nhưng ổn cả thôi.</v>
          </cell>
        </row>
        <row r="591">
          <cell r="A591" t="str">
            <v>INN_RICARDO_CONVERSATION03</v>
          </cell>
          <cell r="B591" t="str">
            <v>팔씨름 대회라고!? 빠질 수 없지!! 하하, 다 덤벼라!!</v>
          </cell>
          <cell r="C591" t="str">
            <v>Arm wrestling competition!? There's no way I'm missing this. Bring it on!!</v>
          </cell>
          <cell r="D591" t="str">
            <v>แข็่งงัดข้องั้นหรอ? พลาดไม่ได้อยู่แล้ว!! ฮ่าฮ่า เข้ามาเลย!!</v>
          </cell>
          <cell r="E591" t="str">
            <v>Vật tay hả!? Làm sao mà bỏ lỡ được! Haha, lên nào!</v>
          </cell>
        </row>
        <row r="592">
          <cell r="A592" t="str">
            <v>INN_RICARDO_GIFT01</v>
          </cell>
          <cell r="B592" t="str">
            <v>하하하, 고아원 모금함에나 넣어두게! 나보다는 그 아이들에게 더 필요할 거라네.</v>
          </cell>
          <cell r="C592" t="str">
            <v>Haha, don't mind me. Just put it in the donation box for the orphanage! The kids will need that more than I do.</v>
          </cell>
          <cell r="D592" t="str">
            <v>ฮ่าฮ่าฮ่า ใส่ไปในกล่องบริจาคให้เด็กกำพร้าเลย! มันจำเป็นสำหรับเด็กคนนั้นมากกว่าข้าอยู่แล้ว</v>
          </cell>
          <cell r="E592" t="str">
            <v>Haha, đừng phiền gì cả. Cứ đặt hòm từ thiện đó tại Viện trẻ mồ cô! Mấy đứa trẻ sẽ cần những thứ này hơn ta.</v>
          </cell>
        </row>
        <row r="593">
          <cell r="A593" t="str">
            <v>INN_PRISCILLA_INNIDLE01</v>
          </cell>
          <cell r="B593" t="str">
            <v>아가씨는 지금 주무시고 계십니다.</v>
          </cell>
          <cell r="C593" t="str">
            <v>Milady is napping at the moment.</v>
          </cell>
          <cell r="D593" t="str">
            <v>คุณหนูกำลังนอนอยู่ตอนนี้</v>
          </cell>
          <cell r="E593" t="str">
            <v>Cô chủ hiện đang nghỉ ngơi.</v>
          </cell>
        </row>
        <row r="594">
          <cell r="A594" t="str">
            <v>INN_PRISCILLA_GREETING01</v>
          </cell>
          <cell r="B594" t="str">
            <v>아가씨는 지금 방에 안 계십니다.</v>
          </cell>
          <cell r="C594" t="str">
            <v>Milady isn't currently at her room.</v>
          </cell>
          <cell r="D594" t="str">
            <v>คุณหนูไม่อยู่ที่ห้อง</v>
          </cell>
          <cell r="E594" t="str">
            <v>Cô chủ hiện không có ở phòng.</v>
          </cell>
        </row>
        <row r="595">
          <cell r="A595" t="str">
            <v>INN_PRISCILLA_CONVERSATION01</v>
          </cell>
          <cell r="B595" t="str">
            <v>...</v>
          </cell>
          <cell r="C595" t="str">
            <v>...</v>
          </cell>
          <cell r="D595" t="str">
            <v>...</v>
          </cell>
          <cell r="E595" t="str">
            <v>...</v>
          </cell>
        </row>
        <row r="596">
          <cell r="A596" t="str">
            <v>INN_PRISCILLA_CONVERSATION02</v>
          </cell>
          <cell r="B596" t="str">
            <v>이야기는 다음 기회에 하시지요.</v>
          </cell>
          <cell r="C596" t="str">
            <v>We'll talk at the next opportunity.</v>
          </cell>
          <cell r="D596" t="str">
            <v>คราวหลังค่อยคุยกันนะ</v>
          </cell>
          <cell r="E596" t="str">
            <v>Chúng ta sẽ nói chuyện sau nhé.</v>
          </cell>
        </row>
        <row r="597">
          <cell r="A597" t="str">
            <v>INN_PRISCILLA_CONVERSATION03</v>
          </cell>
          <cell r="B597" t="str">
            <v>지금의 저는 군인 신분이 아닙니다.</v>
          </cell>
          <cell r="C597" t="str">
            <v>I am no longer a soldier.</v>
          </cell>
          <cell r="D597" t="str">
            <v>ข้าไม่ใช่ทหารอีกต่อไปแล้ว</v>
          </cell>
          <cell r="E597" t="str">
            <v>Tôi không còn là chiến binh nữa.</v>
          </cell>
        </row>
        <row r="598">
          <cell r="A598" t="str">
            <v>INN_PRISCILLA_GIFT01</v>
          </cell>
          <cell r="B598" t="str">
            <v>이런 것을 받는 건 익숙지 않지만 감사합니다.</v>
          </cell>
          <cell r="C598" t="str">
            <v>I am not used to such presents, but thank you.</v>
          </cell>
          <cell r="D598" t="str">
            <v>ข้าไม่คุ้นเคยกับการได้รับของแบบนี้เลย แต่ก็ขอบคุณนะ</v>
          </cell>
          <cell r="E598" t="str">
            <v>Tôi không quen nhận những thứ như này, dù sao cũng cám ơn.</v>
          </cell>
        </row>
        <row r="599">
          <cell r="A599" t="str">
            <v>INN_CASSANDRA_INNIDLE01</v>
          </cell>
          <cell r="B599" t="str">
            <v>어머, 어서 와~ 내 가게는 아니지만~</v>
          </cell>
          <cell r="C599" t="str">
            <v>Oh my, welcome~ Well, it's not my shop anyway, but~</v>
          </cell>
          <cell r="D599" t="str">
            <v>ว้าว ยินดีต้อนรับนะ~ แต่นี่ไม่ใช่ร้านของข้าหรอก~</v>
          </cell>
          <cell r="E599" t="str">
            <v>Ôi chao, nhanh vào đây~ Dù đây không phải là cửa hàng của ta~</v>
          </cell>
        </row>
        <row r="600">
          <cell r="A600" t="str">
            <v>INN_CASSANDRA_GREETING01</v>
          </cell>
          <cell r="B600" t="str">
            <v>어머, 지금 나한테 작업 거는 거야? 후훗</v>
          </cell>
          <cell r="C600" t="str">
            <v>Oh, are you hitting on me? Ufufu...</v>
          </cell>
          <cell r="D600" t="str">
            <v>ตายแล้ว นี่กำลังจีบเค้าอยู่หรอ? คิกคิก</v>
          </cell>
          <cell r="E600" t="str">
            <v>Ôi, ngươi đang có ý đồ gì với ta đấy à? Hố hố</v>
          </cell>
        </row>
        <row r="601">
          <cell r="A601" t="str">
            <v>INN_CASSANDRA_CONVERSATION01</v>
          </cell>
          <cell r="B601" t="str">
            <v>여기 한잔 더~ 그리고 계산은 이쪽 분이~</v>
          </cell>
          <cell r="C601" t="str">
            <v>One more round for me~Oh, this person here will take the check~</v>
          </cell>
          <cell r="D601" t="str">
            <v>ตรงนี้อีกสักแก้ว~ แล้วก็เช็คบิลโต๊ะนั้นด้วยน้า~</v>
          </cell>
          <cell r="E601" t="str">
            <v>Lại đây làm 1 chén nào~ tính tiền với vị này nhé~</v>
          </cell>
        </row>
        <row r="602">
          <cell r="A602" t="str">
            <v>INN_CASSANDRA_CONVERSATION02</v>
          </cell>
          <cell r="B602" t="str">
            <v>무기 정보? 흐응? 처음 듣는 얘기인데..?</v>
          </cell>
          <cell r="C602" t="str">
            <v>Weapon info? Hmm, now I don't think I know what you're talking about...?</v>
          </cell>
          <cell r="D602" t="str">
            <v>ข้อมูลอาวุธหรอ? เอ๋? เพิ่งเคยได้ยินอะไรแบบนี้เลยนะ..?</v>
          </cell>
          <cell r="E602" t="str">
            <v>Thông tin vũ khí? Hử? Lần đầu tiên ta nghe đến...?</v>
          </cell>
        </row>
        <row r="603">
          <cell r="A603" t="str">
            <v>INN_CASSANDRA_CONVERSATION03</v>
          </cell>
          <cell r="B603" t="str">
            <v>후후, 오늘 기분이 좋아 보이네? 무슨 일일까나~?</v>
          </cell>
          <cell r="C603" t="str">
            <v>Fufu, you look happy today. What's going on, I wonder~?</v>
          </cell>
          <cell r="D603" t="str">
            <v>ฮุ่ฮุ่ วันนี้ดูอารมณ์ดีจังนะ มีเรื่องอะไรดีๆหรอ~?</v>
          </cell>
          <cell r="E603" t="str">
            <v>Hú, hôm nay tâm trạng có vẻ tốt nhỉ? Có chuyện gì vui à?</v>
          </cell>
        </row>
        <row r="604">
          <cell r="A604" t="str">
            <v>INN_CASSANDRA_GIFT01</v>
          </cell>
          <cell r="B604" t="str">
            <v>우훗 이런 걸 다 챙겨주고~ 이 고마움을 어떻게 답해줄까나.</v>
          </cell>
          <cell r="C604" t="str">
            <v>Fufu, you didn't have to~ I wonder how I should show my gratitude.</v>
          </cell>
          <cell r="D604" t="str">
            <v>โอ้โห อุตส่าห์เอาอะไรพวกนี้มาให้ด้วย~ จะขอบคุณยังไงดีน้า</v>
          </cell>
          <cell r="E604" t="str">
            <v>Hihi, lại còn tặng cho mấy thứ này nữa~ ân tình này làm sao báo đáp đây.</v>
          </cell>
        </row>
        <row r="605">
          <cell r="A605" t="str">
            <v>INN_YANNE_INNIDLE01</v>
          </cell>
          <cell r="B605" t="str">
            <v>아하하하, 다들 즐거워 보이네?</v>
          </cell>
          <cell r="C605" t="str">
            <v>Ahaha, everyone seems to be having fun?</v>
          </cell>
          <cell r="D605" t="str">
            <v>ฮ่าฮ่าฮ่า ดูสนุกดีนะ?</v>
          </cell>
          <cell r="E605" t="str">
            <v>Hahaha, trông tất cả có vẻ vui nhỉ?</v>
          </cell>
        </row>
        <row r="606">
          <cell r="A606" t="str">
            <v>INN_YANNE_GREETING01</v>
          </cell>
          <cell r="B606" t="str">
            <v>오랜만이네~ 잘 지냈어?</v>
          </cell>
          <cell r="C606" t="str">
            <v>It's been a while~ have you been well?</v>
          </cell>
          <cell r="D606" t="str">
            <v>ไม่ได้เจอกันนานเลย~สบายดีมั้ย?</v>
          </cell>
          <cell r="E606" t="str">
            <v>Lâu ngày quá~ mọi người vẫn khỏe chứ?</v>
          </cell>
        </row>
        <row r="607">
          <cell r="A607" t="str">
            <v>INN_YANNE_CONVERSATION01</v>
          </cell>
          <cell r="B607" t="str">
            <v>몬스터 사냥? 재미도 있지만, 사람들을 도울 수 있어서 참 보람있는 일 같아.</v>
          </cell>
          <cell r="C607" t="str">
            <v>Monster hunting? It's quite fun, but its even better because I can help people in the process.</v>
          </cell>
          <cell r="D607" t="str">
            <v>ล่ามอนสเตอร์หรอ? ก็สนุกดีแหละแต่ได้ช่วยคนน่ะเป็นอะไรที่มีคุณค่าดีนะ</v>
          </cell>
          <cell r="E607" t="str">
            <v>Vừa vui vì có thể truy giết quái vật?, lại có thể giúp được mọi người nên cũng thấy có ý nghĩa phết.</v>
          </cell>
        </row>
        <row r="608">
          <cell r="A608" t="str">
            <v>INN_YANNE_CONVERSATION02</v>
          </cell>
          <cell r="B608" t="str">
            <v>몬스터 고기를 손질해서 요리하면 꽤 맛있는 것도 많다고?</v>
          </cell>
          <cell r="C608" t="str">
            <v>Monster meat is pretty good when cooked right, you know?</v>
          </cell>
          <cell r="D608" t="str">
            <v>เนื้อมอนสเตอร์ถ้าเอามาทำอาหารให้ถูกวิธี มันอร่อยมากเลยนะ</v>
          </cell>
          <cell r="E608" t="str">
            <v>Nghe nói làm thịt bọn quái vật mà nấu ăn thì được nhiều món ngon lắm?</v>
          </cell>
        </row>
        <row r="609">
          <cell r="A609" t="str">
            <v>INN_YANNE_CONVERSATION03</v>
          </cell>
          <cell r="B609" t="str">
            <v>바바리안 전사들은 다 요리를 배우지만, 내가 하는 음식이 아마 제일 맛있을걸?</v>
          </cell>
          <cell r="C609" t="str">
            <v>Barbarian Warriors all learn how to cook. Well, I think I'm the best cook though, eh?</v>
          </cell>
          <cell r="D609" t="str">
            <v>เหล่านักรบบาบาเรี่ยนเรียนทำอาหารมาทุกคนก็จริง แต่อาหารที่ข้าทำน่ะ อร่อยที่สุดแล้วล่ะมั้ง?</v>
          </cell>
          <cell r="E609" t="str">
            <v>Các chiến sĩ tộc người Barbarian đều được học nấu ăn, nhưng mà món ta nấu thì chắc hẳn là ngon nhất thôi?</v>
          </cell>
        </row>
        <row r="610">
          <cell r="A610" t="str">
            <v>INN_YANNE_GIFT01</v>
          </cell>
          <cell r="B610" t="str">
            <v>선물? 하하, 고마워! 다음에 식사라도 대접할께!</v>
          </cell>
          <cell r="C610" t="str">
            <v>A present? Ahaha, thanks! I'll treat you to a meal next time!</v>
          </cell>
          <cell r="D610" t="str">
            <v>ของขวัญหรอ?ฮ่าฮ่า ขอบใจนะ! คราวหลังข้าจะเลี้ยงข้าวละกัน</v>
          </cell>
          <cell r="E610" t="str">
            <v>Quà ư? haha, cảm ơn nhé! Lần sau ta sẽ tiếp đãi một bữa!</v>
          </cell>
        </row>
        <row r="611">
          <cell r="A611" t="str">
            <v>INN_OPHELIA_INNIDLE01</v>
          </cell>
          <cell r="B611" t="str">
            <v>당신을 위한 별의 속삭임을 보여 드리고 싶어요.</v>
          </cell>
          <cell r="C611" t="str">
            <v>I want to show you the whispers of the stars.</v>
          </cell>
          <cell r="D611" t="str">
            <v>ข้าอยากให้เจ้าได้ยินเสียงกระซิบแห่งดวงดาว</v>
          </cell>
          <cell r="E611" t="str">
            <v>Tôi sẽ cho bạn nghe lời thì thầm của các vì sao.</v>
          </cell>
        </row>
        <row r="612">
          <cell r="A612" t="str">
            <v>INN_OPHELIA_GREETING01</v>
          </cell>
          <cell r="B612" t="str">
            <v>마녀 오펠리아라고 합니다.</v>
          </cell>
          <cell r="C612" t="str">
            <v>I am the Witch named Ophelia.</v>
          </cell>
          <cell r="D612" t="str">
            <v>ข้าคือแม่มดนามว่า Ophelia</v>
          </cell>
          <cell r="E612" t="str">
            <v>Tôi là nữ phù thủy tên gọi Ophelia.</v>
          </cell>
        </row>
        <row r="613">
          <cell r="A613" t="str">
            <v>INN_OPHELIA_CONVERSATION01</v>
          </cell>
          <cell r="B613" t="str">
            <v>당신의 눈에도 보이네요.. 별의 길이...</v>
          </cell>
          <cell r="C613" t="str">
            <v>I can see it within your eyes too...the path of the stars.</v>
          </cell>
          <cell r="D613" t="str">
            <v>ข้าสามารถเห็นมันในดวงตาของเจ้าเช่นกัน...วิถีแห่งดวงดาว</v>
          </cell>
          <cell r="E613" t="str">
            <v>Tôi nhìn thấy ở cả đôi mắt của bạn.. Con đường của vì sao...</v>
          </cell>
        </row>
        <row r="614">
          <cell r="A614" t="str">
            <v>INN_OPHELIA_CONVERSATION02</v>
          </cell>
          <cell r="B614" t="str">
            <v>나는 당신의 눈동자를 바라봅니다.</v>
          </cell>
          <cell r="C614" t="str">
            <v>I look into your eyes, and see...</v>
          </cell>
          <cell r="D614" t="str">
            <v>ข้ามองเข้าไปในดวงตาของเจ้า และเห็น...</v>
          </cell>
          <cell r="E614" t="str">
            <v>Tôi sẽ nhìn vào trong đôi mắt của bạn.</v>
          </cell>
        </row>
        <row r="615">
          <cell r="A615" t="str">
            <v>INN_OPHELIA_CONVERSATION03</v>
          </cell>
          <cell r="B615" t="str">
            <v>별의 속삭임을 들어 본 적 있나요.</v>
          </cell>
          <cell r="C615" t="str">
            <v>Have you ever heard the whispers of the stars?</v>
          </cell>
          <cell r="D615" t="str">
            <v>เจ้าเคยได้ยินเสียงกระซิบแห่งดวงดาวไหม</v>
          </cell>
          <cell r="E615" t="str">
            <v>Bạn đã từng nghe thấy lời thì thầm của vì sao chưa?</v>
          </cell>
        </row>
        <row r="616">
          <cell r="A616" t="str">
            <v>INN_OPHELIA_GIFT01</v>
          </cell>
          <cell r="B616" t="str">
            <v>고맙습니다. 답례로 당신의 운명을 살짝 봐 드릴게요.</v>
          </cell>
          <cell r="C616" t="str">
            <v>Thank you! As thanks, I will tell you a bit about your destiny...</v>
          </cell>
          <cell r="D616" t="str">
            <v>ขอบคุณนะ! เพื่อเป็นการขอบคุณ ข้าจะบอกเจ้านิดหน่อยเกี่ยวกับโชคชะตาของเจ้า...</v>
          </cell>
          <cell r="E616" t="str">
            <v>Xin cảm ơn. Tôi sẽ xem vận mệnh của bạn xem là đáp lễ.</v>
          </cell>
        </row>
        <row r="617">
          <cell r="A617" t="str">
            <v>INN_REQUINA_INNIDLE01</v>
          </cell>
          <cell r="B617" t="str">
            <v>흐응, 어디 내 물건을 살만한 사람은 없으려나?</v>
          </cell>
          <cell r="C617" t="str">
            <v>Hmm, is there nobody that might buy my wares?</v>
          </cell>
          <cell r="D617" t="str">
            <v>อืม มีใครจะซื้อสินค้าของข้าไหม</v>
          </cell>
          <cell r="E617" t="str">
            <v>Hừm, để xem người đủ tầm để mua món hàng của ta ở đâu nhỉ?</v>
          </cell>
        </row>
        <row r="618">
          <cell r="A618" t="str">
            <v>INN_REQUINA_GREETING01</v>
          </cell>
          <cell r="B618" t="str">
            <v>안녕! 혹시 필요한 독이라도 있어?</v>
          </cell>
          <cell r="C618" t="str">
            <v>Hello! Is there a poison you might need?</v>
          </cell>
          <cell r="D618" t="str">
            <v>สวัสดี! มียาพิษที่เจ้าอาจต้องการไหม</v>
          </cell>
          <cell r="E618" t="str">
            <v>Chào! Bạn có cần độc dược nào không?</v>
          </cell>
        </row>
        <row r="619">
          <cell r="A619" t="str">
            <v>INN_REQUINA_CONVERSATION01</v>
          </cell>
          <cell r="B619" t="str">
            <v>독도 약으로 쓸 수 있다고! 나쁜 데에만 쓰이는 건 아니야~</v>
          </cell>
          <cell r="C619" t="str">
            <v>Poisons can be used as medicine! They aren't as bad as people make them out to be.</v>
          </cell>
          <cell r="D619" t="str">
            <v>ยาพิษสามารถใช้เป็นยาได้นะ! พวกมันไม่ได้แย่อย่างที่คนชอบพูดกันหรอก</v>
          </cell>
          <cell r="E619" t="str">
            <v>Chất độc cũng được dùng làm thuốc đấy! Không phải chỉ dùng cho mỗi việc xấu thôi đâu~</v>
          </cell>
        </row>
        <row r="620">
          <cell r="A620" t="str">
            <v>INN_REQUINA_CONVERSATION02</v>
          </cell>
          <cell r="B620" t="str">
            <v>아, 하지만 확실히 독 대부분은 나쁜 데에 더 자주 쓰이긴 하지.</v>
          </cell>
          <cell r="C620" t="str">
            <v>Ah, well, it is true that most poisons are used for bad things.</v>
          </cell>
          <cell r="D620" t="str">
            <v>อ่า เอ่อ ก็จริงแหละที่ยาพิษส่วนใหญ่จะใช้สำหรับสิ่งไม่ดี</v>
          </cell>
          <cell r="E620" t="str">
            <v>À, nhưng chắc chắn là đại đa số độc dược thường dùng vào việc xấu.</v>
          </cell>
        </row>
        <row r="621">
          <cell r="A621" t="str">
            <v>INN_REQUINA_CONVERSATION03</v>
          </cell>
          <cell r="B621" t="str">
            <v>음...저번에 내 독을 사줬던 언니는 어디로 갔지?</v>
          </cell>
          <cell r="C621" t="str">
            <v>Hmm, where is that lady that bought my poisons last time?</v>
          </cell>
          <cell r="D621" t="str">
            <v>อืม ผู้หญิงที่ซื้อยาพิษของข้าเมื่อคราวที่แล้วอยู่ที่ไหนเนี่ย</v>
          </cell>
          <cell r="E621" t="str">
            <v>Ừm.. Cái chị lần trước mua độc dược của tôi đi đâu rồi nhỉ?</v>
          </cell>
        </row>
        <row r="622">
          <cell r="A622" t="str">
            <v>INN_REQUINA_GIFT01</v>
          </cell>
          <cell r="B622" t="str">
            <v>와, 고마워! 장사 품목을 늘리는 데에 잘 쓸게!!</v>
          </cell>
          <cell r="C622" t="str">
            <v>Wow, thanks! I'll use this to increase my ware selection!!</v>
          </cell>
          <cell r="D622" t="str">
            <v>ว้าว ขอบคุณนะ! ข้าจะใช้สิ่งนี้เพื่อเพิ่มรายการสินค้าของข้า!!</v>
          </cell>
          <cell r="E622" t="str">
            <v>Ôi, cảm ơn nhé! Tôi sẽ dùng nó để tăng thêm danh sách hàng buôn!!</v>
          </cell>
        </row>
        <row r="623">
          <cell r="A623" t="str">
            <v>INN_ODDY_INNIDLE01</v>
          </cell>
          <cell r="B623" t="str">
            <v>캬~!! 오르벨리아도 정말 많이 변했구만.</v>
          </cell>
          <cell r="C623" t="str">
            <v>Haha~!! Orvelia sure has changed.</v>
          </cell>
          <cell r="D623" t="str">
            <v>ว้าว~!! Orvel ช่างเปลี่ยนไปเยอะจริงๆ</v>
          </cell>
          <cell r="E623" t="str">
            <v>Chà~!! Orvelia cũng thay đổi nhiều rồi nhỉ.</v>
          </cell>
        </row>
        <row r="624">
          <cell r="A624" t="str">
            <v>INN_ODDY_GREETING01</v>
          </cell>
          <cell r="B624" t="str">
            <v>반갑네, 반가워.</v>
          </cell>
          <cell r="C624" t="str">
            <v>Greetings, greetings.</v>
          </cell>
          <cell r="D624" t="str">
            <v>ดีใจที่ได้เจอนะ ดีใจจริงๆ</v>
          </cell>
          <cell r="E624" t="str">
            <v>Lâu lắm không gặp.</v>
          </cell>
        </row>
        <row r="625">
          <cell r="A625" t="str">
            <v>INN_ODDY_CONVERSATION01</v>
          </cell>
          <cell r="B625" t="str">
            <v>으음, 시간은 괜찮군. 이야기를 좀 할까?</v>
          </cell>
          <cell r="C625" t="str">
            <v>Hmm, there's enough time. Shall we talk for a bit?</v>
          </cell>
          <cell r="D625" t="str">
            <v>อืม พอมีเวลาแฮะ มาคุยกันหน่อยมั้ย?</v>
          </cell>
          <cell r="E625" t="str">
            <v>Ừm.. cũng đến lúc rồi. Chúng ta nói chuyện chút nhé?</v>
          </cell>
        </row>
        <row r="626">
          <cell r="A626" t="str">
            <v>INN_ODDY_CONVERSATION02</v>
          </cell>
          <cell r="B626" t="str">
            <v>원랜 나도 인간이었지만...이젠 레드퍼지.</v>
          </cell>
          <cell r="C626" t="str">
            <v>I used to be a human once...but now I'm a Redpur.</v>
          </cell>
          <cell r="D626" t="str">
            <v>ตอนแรกข้าก็เป็นมนุษย์แหละ...แต่ตอนนี้เป็น Red Pur</v>
          </cell>
          <cell r="E626" t="str">
            <v>Vốn dĩ ta cũng đã từng là con người rồi.. nhưng bây giờ là Red Fir rồi.</v>
          </cell>
        </row>
        <row r="627">
          <cell r="A627" t="str">
            <v>INN_ODDY_CONVERSATION03</v>
          </cell>
          <cell r="B627" t="str">
            <v>내 시계엔 마법이 깃들어있지. 레드퍼의 마법이...</v>
          </cell>
          <cell r="C627" t="str">
            <v>My watch is enchanted with magic. The magic of the Redpur...</v>
          </cell>
          <cell r="D627" t="str">
            <v>นาฬิกาของข้าต้องมนต์นะ เวทย์มนต์ของพวก Red Pur</v>
          </cell>
          <cell r="E627" t="str">
            <v>Trong đồng hồ của ta đã có nhuộm ma thuật rồi. Ma thuật của Red Fir...</v>
          </cell>
        </row>
        <row r="628">
          <cell r="A628" t="str">
            <v>INN_ODDY_GIFT01</v>
          </cell>
          <cell r="B628" t="str">
            <v>오호~ 이런 인간적인 선물은 정말 오랜만이군~!</v>
          </cell>
          <cell r="C628" t="str">
            <v>Oho~it's been a while since I received such human-like presents!</v>
          </cell>
          <cell r="D628" t="str">
            <v>โอ้โฮ~ ของขวัญแบบมนุษย์ๆนี่ไม่ได้รับมานานแล้ว~!</v>
          </cell>
          <cell r="E628" t="str">
            <v>Ồ hố~ lâu lắm rồi mới nhận món quà rất là con người như thế này~!</v>
          </cell>
        </row>
        <row r="629">
          <cell r="A629" t="str">
            <v>INN_THEO_INNIDLE01</v>
          </cell>
          <cell r="B629" t="str">
            <v>그레이 공국의 테오 필 그레이엄입니다.</v>
          </cell>
          <cell r="C629" t="str">
            <v>I am Theo Phil Grayum of the Gray Republic.</v>
          </cell>
          <cell r="D629" t="str">
            <v>ข้าชื่อ Theo Phil Grayum แห่งราชอาณาจักรเกรย์</v>
          </cell>
          <cell r="E629" t="str">
            <v>Tôi là Theo Phil Grayum đến từ Công Quốc Gray.</v>
          </cell>
        </row>
        <row r="630">
          <cell r="A630" t="str">
            <v>INN_THEO_GREETING01</v>
          </cell>
          <cell r="B630" t="str">
            <v>아, 당신이로군요. 우리 구면이지요?</v>
          </cell>
          <cell r="C630" t="str">
            <v>Oh, it's you. We've met before, have we not?</v>
          </cell>
          <cell r="D630" t="str">
            <v>อ้ะ ท่านนั่นเอง เราเคยเจอกันมาก่อนแล้วใช่มั้ย?</v>
          </cell>
          <cell r="E630" t="str">
            <v>À, là anh. Hình như chúng tôi có biết anh?</v>
          </cell>
        </row>
        <row r="631">
          <cell r="A631" t="str">
            <v>INN_THEO_CONVERSATION01</v>
          </cell>
          <cell r="B631" t="str">
            <v>그녀를 다시 한번 만나고 싶습니다.</v>
          </cell>
          <cell r="C631" t="str">
            <v>I wish to see her once more.</v>
          </cell>
          <cell r="D631" t="str">
            <v>ข้าอยากจะเจอเธอคนนั้นอีกสักครั้ง</v>
          </cell>
          <cell r="E631" t="str">
            <v>Tôi muốn gặp lại cô gái đó một lần nữa.</v>
          </cell>
        </row>
        <row r="632">
          <cell r="A632" t="str">
            <v>INN_THEO_CONVERSATION02</v>
          </cell>
          <cell r="B632" t="str">
            <v>...벌써 백 번의 겨울이 지났군요.</v>
          </cell>
          <cell r="C632" t="str">
            <v>...More than a hundred winters have passed.</v>
          </cell>
          <cell r="D632" t="str">
            <v>....หน้าหนาวผ่านไปร้อยครั้งแล้วสินะ</v>
          </cell>
          <cell r="E632" t="str">
            <v>...Mới đó mà đã 100 mùa đông trôi qua rồi.</v>
          </cell>
        </row>
        <row r="633">
          <cell r="A633" t="str">
            <v>INN_THEO_CONVERSATION03</v>
          </cell>
          <cell r="B633" t="str">
            <v>혹, 백발의 아름다운 소녀를 본 적 없으십니까.</v>
          </cell>
          <cell r="C633" t="str">
            <v>Have you, by any chance, seen a beautiful white-haired lady?</v>
          </cell>
          <cell r="D633" t="str">
            <v>ไม่ทราบว่า เคยเจอหญิงสาวผู้งดงามและมีเส้นผมสีขาวหรือเปล่าครับ</v>
          </cell>
          <cell r="E633" t="str">
            <v>Không biết là, bạn đã từng gặp một cô gái xinh đẹp có mái tóc màu bạch kim?</v>
          </cell>
        </row>
        <row r="634">
          <cell r="A634" t="str">
            <v>INN_THEO_GIFT01</v>
          </cell>
          <cell r="B634" t="str">
            <v>당신의 마음은 따스함으로 가득 차 있군요.</v>
          </cell>
          <cell r="C634" t="str">
            <v>Your heart is filled with warmth.</v>
          </cell>
          <cell r="D634" t="str">
            <v>หัวใจของท่านเต็มไปด้วยความอบอุ่นจริงๆ</v>
          </cell>
          <cell r="E634" t="str">
            <v>Bạn có một trái tim đầy nhân hậu.</v>
          </cell>
        </row>
        <row r="635">
          <cell r="A635" t="str">
            <v>INN_MEDIANA_INNIDLE01</v>
          </cell>
          <cell r="B635" t="str">
            <v>후후후, 드디어 실험체로 쓸만한 것들이 나타나기 시작했어.</v>
          </cell>
          <cell r="C635" t="str">
            <v>Fufufu, finally, a worthy test subject has appeared.</v>
          </cell>
          <cell r="D635" t="str">
            <v>โฮะๆๆ ในที่สุดก็เริ่มมีหนูทดลองปรากฏตัวมาแล้วสินะ</v>
          </cell>
          <cell r="E635" t="str">
            <v>Phù, cuối cùng thì cũng đã có việc để thực nghiệm rồi.</v>
          </cell>
        </row>
        <row r="636">
          <cell r="A636" t="str">
            <v>INN_MEDIANA_GREETING01</v>
          </cell>
          <cell r="B636" t="str">
            <v>반갑습니다. 우리, 만난 적이 있던가요?</v>
          </cell>
          <cell r="C636" t="str">
            <v>Welcome. Have we met before?</v>
          </cell>
          <cell r="D636" t="str">
            <v>ยินดีที่ได้รู้จัก เราเคยเจอกันมาก่อนรึเปล่าคะ?</v>
          </cell>
          <cell r="E636" t="str">
            <v>Rất hân hạnh. Chúng ta đã gặp nhau trước chưa?</v>
          </cell>
        </row>
        <row r="637">
          <cell r="A637" t="str">
            <v>INN_MEDIANA_CONVERSATION01</v>
          </cell>
          <cell r="B637" t="str">
            <v>어때요? 제 신약을 한번 시험해 보시겠어요? 후후후, 두려워하지 말고 이리로 오세요.</v>
          </cell>
          <cell r="C637" t="str">
            <v>Would you like to test out my new medicine? Fufu, do not be afraid.</v>
          </cell>
          <cell r="D637" t="str">
            <v>เป็นยังไงบ้าง อยากจะทดลองยาตัวใหม่ของฉันมั้ยคะ?
โฮะๆๆ ไม่ต้องกลัวน้า เข้ามาใกล้ๆหน่อยสิ</v>
          </cell>
          <cell r="E637" t="str">
            <v>Thấy sao? Có muốn thử thần dược của tôi một lần không? Phù phù, đừng sợ, lại đây nào.</v>
          </cell>
        </row>
        <row r="638">
          <cell r="A638" t="str">
            <v>INN_MEDIANA_CONVERSATION02</v>
          </cell>
          <cell r="B638" t="str">
            <v>가끔은 저와 절연한 아버지가 그리울 때가 있어요.</v>
          </cell>
          <cell r="C638" t="str">
            <v>I sometimes long for my disowned father.</v>
          </cell>
          <cell r="D638" t="str">
            <v>บางทีฉันก็คิดถึงท่านพ่อที่แยกจากกันไปขึ้นมาเหมือนกัน</v>
          </cell>
          <cell r="E638" t="str">
            <v>Thỉnh thoảng có lúc tôi lại nhớ tới người cha đã thất lạc.</v>
          </cell>
        </row>
        <row r="639">
          <cell r="A639" t="str">
            <v>INN_MEDIANA_CONVERSATION03</v>
          </cell>
          <cell r="B639" t="str">
            <v>잠시만요, 지금 굉장히 효과적인 약 제조법이 떠올랐거든요.</v>
          </cell>
          <cell r="C639" t="str">
            <v>Just a second, I just thought of an extremely effective compound of medicine.</v>
          </cell>
          <cell r="D639" t="str">
            <v>เดี๋ยวนะ ฉันคิดสูตรยาออกแล้วล่ะ มันต้องได้ผลดีอย่างน่าทึ่งแน่เลย!</v>
          </cell>
          <cell r="E639" t="str">
            <v>Đợi đã, tôi vừa nghĩ ra một phương pháp điều chế thuốc cực kì hiệu nghiệm.</v>
          </cell>
        </row>
        <row r="640">
          <cell r="A640" t="str">
            <v>INN_MEDIANA_GIFT01</v>
          </cell>
          <cell r="B640" t="str">
            <v>어머, 감사합니다. 이거 연구 재료로 활용해도 되죠?</v>
          </cell>
          <cell r="C640" t="str">
            <v>Oh, thank you. May I use this as research material?</v>
          </cell>
          <cell r="D640" t="str">
            <v>ว้าว ขอบคุณนะ ใช้เป็นส่วนผสมทดลองยาใหม่ได้ใช่มั้ยคะ?</v>
          </cell>
          <cell r="E640" t="str">
            <v>Oh, cám ơn. Tôi có thể sử dụng làm nguyên liệu nghiên cứu chứ?</v>
          </cell>
        </row>
        <row r="641">
          <cell r="A641" t="str">
            <v>INN_ARTEMIA_INNIDLE01</v>
          </cell>
          <cell r="B641" t="str">
            <v>그대를 만나기 위해, 내가 이곳에 왔음을 알아야 할 것이다.</v>
          </cell>
          <cell r="C641" t="str">
            <v>I have come to seek you.</v>
          </cell>
          <cell r="D641" t="str">
            <v>ข้ามาที่แห่งนี้เพื่อมาพบกับท่าน</v>
          </cell>
          <cell r="E641" t="str">
            <v>Dường như tôi đã biết chắc sẽ gặp bạn ở đây.</v>
          </cell>
        </row>
        <row r="642">
          <cell r="A642" t="str">
            <v>INN_ARTEMIA_GREETING01</v>
          </cell>
          <cell r="B642" t="str">
            <v>그래, 내가 여기 있음을 잊지 말아야 할 것이다.</v>
          </cell>
          <cell r="C642" t="str">
            <v>You shall not forget I am here for you.</v>
          </cell>
          <cell r="D642" t="str">
            <v>ใช่แล้ว ห้ามลืมเด็ดขาดว่ายังอยู่ที่นี่</v>
          </cell>
          <cell r="E642" t="str">
            <v>Đừng bao giờ quên rằng tôi luôn ở đây.</v>
          </cell>
        </row>
        <row r="643">
          <cell r="A643" t="str">
            <v>INN_ARTEMIA_CONVERSATION01</v>
          </cell>
          <cell r="B643" t="str">
            <v>나에게 성의를 보이는 것인가?</v>
          </cell>
          <cell r="C643" t="str">
            <v>Is this your token of sincerity?</v>
          </cell>
          <cell r="D643" t="str">
            <v>กำลังแสดงความจริงใจให้ข้าเห็นอยู่อย่างนั้นหรอ?</v>
          </cell>
          <cell r="E643" t="str">
            <v>Đây là thành ý của bạn ư?</v>
          </cell>
        </row>
        <row r="644">
          <cell r="A644" t="str">
            <v>INN_ARTEMIA_CONVERSATION02</v>
          </cell>
          <cell r="B644" t="str">
            <v>그대의 얼굴 내가 기억하도록 하마.</v>
          </cell>
          <cell r="C644" t="str">
            <v>I shall remember your face.</v>
          </cell>
          <cell r="D644" t="str">
            <v>ข้าจะจดจำใบหน้าของท่านเอาไว้</v>
          </cell>
          <cell r="E644" t="str">
            <v>Tôi hi vọng sẽ nhớ mặt bạn.</v>
          </cell>
        </row>
        <row r="645">
          <cell r="A645" t="str">
            <v>INN_ARTEMIA_CONVERSATION03</v>
          </cell>
          <cell r="B645" t="str">
            <v>내 앞에서 작아지지 말라. 당당히 고개 들라.</v>
          </cell>
          <cell r="C645" t="str">
            <v>Do not cower before me. Raise your head in pride.</v>
          </cell>
          <cell r="D645" t="str">
            <v>อย่าสูญเสียความมั่นใจต่อหน้าข้า อกผายไหล่ผึ่งเข้าไว้</v>
          </cell>
          <cell r="E645" t="str">
            <v>Đừng rụt rè như vậy trước mặt tôi. Vững vàng lên nào.</v>
          </cell>
        </row>
        <row r="646">
          <cell r="A646" t="str">
            <v>INN_ARTEMIA_GIFT01</v>
          </cell>
          <cell r="B646" t="str">
            <v>그대가 소중히 하는 것인가? 감사히 받도록 하지.</v>
          </cell>
          <cell r="C646" t="str">
            <v>Is this what you prize? I shall cherish it too.</v>
          </cell>
          <cell r="D646" t="str">
            <v>นี่เป็นของสำคัญของท่านรึเปล่า? ข้าจะรับไว้อย่างดีนะ</v>
          </cell>
          <cell r="E646" t="str">
            <v>Đây có phải là thứ quan trọng với bạn? Vậy thì ta phải nhận một cách trân trọng chứ nhỉ.</v>
          </cell>
        </row>
        <row r="647">
          <cell r="A647" t="str">
            <v>INN_SCARLET_INNIDLE01</v>
          </cell>
          <cell r="B647" t="str">
            <v>생각보다 깔끔하구나.</v>
          </cell>
          <cell r="C647" t="str">
            <v>Hmm. Cleaner than expected.</v>
          </cell>
          <cell r="D647" t="str">
            <v>อื้ม สะอาดกว่าที่ข้าคิดไว้นะ</v>
          </cell>
          <cell r="E647" t="str">
            <v>Gọn gàng hơn tôi nghĩnhỉ.</v>
          </cell>
        </row>
        <row r="648">
          <cell r="A648" t="str">
            <v>INN_SCARLET_GREETING01</v>
          </cell>
          <cell r="B648" t="str">
            <v>그대, 나에게 용무가 있는가?</v>
          </cell>
          <cell r="C648" t="str">
            <v>I assume you have business with me?</v>
          </cell>
          <cell r="D648" t="str">
            <v>เจ้า มีธุระอะไรกับข้างั้นหรอ</v>
          </cell>
          <cell r="E648" t="str">
            <v>Bạn, có việc gì cần đến tôi à?</v>
          </cell>
        </row>
        <row r="649">
          <cell r="A649" t="str">
            <v>INN_SCARLET_CONVERSATION01</v>
          </cell>
          <cell r="B649" t="str">
            <v>어려워하지 말라. 조금 더 다가오너라.</v>
          </cell>
          <cell r="C649" t="str">
            <v>Do not be so distant. Come closer.</v>
          </cell>
          <cell r="D649" t="str">
            <v>ไม่ต้องเกรงใจไป เข้ามาใกล้ๆสิ</v>
          </cell>
          <cell r="E649" t="str">
            <v>Đừng ngại. Hãy lại gần tôi thêm chút nào.</v>
          </cell>
        </row>
        <row r="650">
          <cell r="A650" t="str">
            <v>INN_SCARLET_CONVERSATION02</v>
          </cell>
          <cell r="B650" t="str">
            <v>너희 이야기를 더 들려다오.</v>
          </cell>
          <cell r="C650" t="str">
            <v>Tell me more of your story.</v>
          </cell>
          <cell r="D650" t="str">
            <v>เล่าเรื่องราวของเจ้าทั้งหมดให้ข้าฟังสิ</v>
          </cell>
          <cell r="E650" t="str">
            <v>Hãy kể thêm câu chuyện của các bạn.</v>
          </cell>
        </row>
        <row r="651">
          <cell r="A651" t="str">
            <v>INN_SCARLET_CONVERSATION03</v>
          </cell>
          <cell r="B651" t="str">
            <v>그대들이 있어 이 나라가 있을 수 있다. 늘 감사하고 있다.</v>
          </cell>
          <cell r="C651" t="str">
            <v>This country is still standing due to your efforts. I thank you with all my heart.</v>
          </cell>
          <cell r="D651" t="str">
            <v>แผ่นดินนี้ยังคงอยู่เพราะพวกเจ้า ข้ารู้สึกขอบคุณอยู่เสมอ</v>
          </cell>
          <cell r="E651" t="str">
            <v>Nhờ có các bạn mới có đất nước này. Tôi luôn biết ơn điều này.</v>
          </cell>
        </row>
        <row r="652">
          <cell r="A652" t="str">
            <v>INN_SCARLET_GIFT01</v>
          </cell>
          <cell r="B652" t="str">
            <v>...고, 고맙구나..</v>
          </cell>
          <cell r="C652" t="str">
            <v>…Tha... thank you...</v>
          </cell>
          <cell r="D652" t="str">
            <v>...อ้ะ..ข..ขอบใจนะ....</v>
          </cell>
          <cell r="E652" t="str">
            <v>… xin, đa tạ…</v>
          </cell>
        </row>
        <row r="653">
          <cell r="A653" t="str">
            <v>INN_SONIA_INNIDLE01</v>
          </cell>
          <cell r="B653" t="str">
            <v>사람이 많네...미리안느, 어디 갔어?</v>
          </cell>
          <cell r="C653" t="str">
            <v>There are a lot of people, huh...Mirianne, where are you?</v>
          </cell>
          <cell r="D653" t="str">
            <v>คนเยอะจังเลย...Mirianne ไปไหนแล้วนะ?</v>
          </cell>
          <cell r="E653" t="str">
            <v>Nhiều người nhỉ… Mirianne, đi đâu rồi?</v>
          </cell>
        </row>
        <row r="654">
          <cell r="A654" t="str">
            <v>INN_SONIA_GREETING01</v>
          </cell>
          <cell r="B654" t="str">
            <v>엥, 나? 음...</v>
          </cell>
          <cell r="C654" t="str">
            <v>Eh, me? Um...</v>
          </cell>
          <cell r="D654" t="str">
            <v>เอ๊ะ? ข้าหรอ? อืม...</v>
          </cell>
          <cell r="E654" t="str">
            <v>Hả? Tôi ư? Ừm…</v>
          </cell>
        </row>
        <row r="655">
          <cell r="A655" t="str">
            <v>INN_SONIA_CONVERSATION01</v>
          </cell>
          <cell r="B655" t="str">
            <v>잘하는 거라곤 전투밖에 없다니까? 너무 기대하지 마.</v>
          </cell>
          <cell r="C655" t="str">
            <v>I'm only good at fighting, really. Don't expect too much from me.</v>
          </cell>
          <cell r="D655" t="str">
            <v>ก็บอกแล้วไงว่าข้าแค่ต่อสู้เป็นเท่านั้น อย่าคาดหวังอะไรจากข้าเลย</v>
          </cell>
          <cell r="E655" t="str">
            <v>Tôi đã bảo tôi chỉ giỏi việc chiến đấu thôi mà? Đừng kì vọng vào tôi quá.</v>
          </cell>
        </row>
        <row r="656">
          <cell r="A656" t="str">
            <v>INN_SONIA_CONVERSATION02</v>
          </cell>
          <cell r="B656" t="str">
            <v>인간이 아니라고 우습게 봤다간 큰코다친다?</v>
          </cell>
          <cell r="C656" t="str">
            <v>Even if I'm not human, don't take me lightly.</v>
          </cell>
          <cell r="D656" t="str">
            <v>เห็นว่าข้าไม่ใช่มนุษย์แล้วจะปฏิบัติกับข้าแบบขอไปทีไม่ได้นะ</v>
          </cell>
          <cell r="E656" t="str">
            <v>Vì không phải là loài người nên nhẹ ư, rồi sẽ phải trả giá đấy?</v>
          </cell>
        </row>
        <row r="657">
          <cell r="A657" t="str">
            <v>INN_SONIA_CONVERSATION03</v>
          </cell>
          <cell r="B657" t="str">
            <v>그만 쳐다보시지? 전기충격 큰 거 한 방 먹이기 전에.</v>
          </cell>
          <cell r="C657" t="str">
            <v>Stop staring, before I shock you real good.</v>
          </cell>
          <cell r="D657" t="str">
            <v>หยุดมองซะทีได้มั้ย? เดี๋ยวก็จับช็อตไฟฟ้าสักทีเลย</v>
          </cell>
          <cell r="E657" t="str">
            <v>Nhìn đủ rồi chứ? Trước khi tôi cho ăn một đòn sốc điện.</v>
          </cell>
        </row>
        <row r="658">
          <cell r="A658" t="str">
            <v>INN_SONIA_GIFT01</v>
          </cell>
          <cell r="B658" t="str">
            <v>에? 나에게 주는 거야!? 음...고, 고마워...</v>
          </cell>
          <cell r="C658" t="str">
            <v>Eh, for me? Ah, um...t...thanks?</v>
          </cell>
          <cell r="D658" t="str">
            <v>เอ๋? ให้ข้างั้นหรอ!? อ่า..ข..ขอบใจนะ..</v>
          </cell>
          <cell r="E658" t="str">
            <v>Ơ? Cho tôi à? Ừm…cảm, cảm ơn nhé…</v>
          </cell>
        </row>
        <row r="659">
          <cell r="A659" t="str">
            <v>INN_MIRIANNE_INNIDLE01</v>
          </cell>
          <cell r="B659" t="str">
            <v>소니아~ 으음, 또 어디론가 홀랑 사라져버렸네.</v>
          </cell>
          <cell r="C659" t="str">
            <v>Sonia~ Umm, she seems to have gone poof again.</v>
          </cell>
          <cell r="D659" t="str">
            <v>Sonia~ เอ๋ หายไปไหนอีกแล้วน้า</v>
          </cell>
          <cell r="E659" t="str">
            <v>Sonia~ Ừm, lại biến đi đâu mất tiêu rồi.</v>
          </cell>
        </row>
        <row r="660">
          <cell r="A660" t="str">
            <v>INN_MIRIANNE_GREETING01</v>
          </cell>
          <cell r="B660" t="str">
            <v>아, 안녕하세요! 건강해 보여서 다행이네요!</v>
          </cell>
          <cell r="C660" t="str">
            <v>Ah, hello! It's good that you seem healthy!</v>
          </cell>
          <cell r="D660" t="str">
            <v>อ้ะ สวัสดีค่ะ! ค่อยยังชั่วนะคะที่ดูแข็งแรงดี!</v>
          </cell>
          <cell r="E660" t="str">
            <v>À, xin chào! Thật may vì vẫn thấy bạn khỏe mạnh!</v>
          </cell>
        </row>
        <row r="661">
          <cell r="A661" t="str">
            <v>INN_MIRIANNE_CONVERSATION01</v>
          </cell>
          <cell r="B661" t="str">
            <v>카셀 오빠랑 프레이 언니는 건강하신가요? 헤헷.</v>
          </cell>
          <cell r="C661" t="str">
            <v>Hehe, are Kasel and Frey doing well?</v>
          </cell>
          <cell r="D661" t="str">
            <v>พี่ Kasel กับพี่ Frey สบายดีมั้ยคะ? ฮิๆ</v>
          </cell>
          <cell r="E661" t="str">
            <v>Anh Kasel và chị Frey vẫn khỏe chứ ạ? Hihi.</v>
          </cell>
        </row>
        <row r="662">
          <cell r="A662" t="str">
            <v>INN_MIRIANNE_CONVERSATION02</v>
          </cell>
          <cell r="B662" t="str">
            <v>오랜만에 할아버지를 뵈러 가볼까 생각 중이에요.</v>
          </cell>
          <cell r="C662" t="str">
            <v>I want to visit Gramps. It's been a while.</v>
          </cell>
          <cell r="D662" t="str">
            <v>ข้ากำลังคิดว่าจะไปหาคุณปู่ดีมั้ยน่ะค่ะ ไม่ได้เจอกันมาตั้งนานแล้ว</v>
          </cell>
          <cell r="E662" t="str">
            <v>Cũng lâu rồi tôi đang định đi thăm ông.</v>
          </cell>
        </row>
        <row r="663">
          <cell r="A663" t="str">
            <v>INN_MIRIANNE_CONVERSATION03</v>
          </cell>
          <cell r="B663" t="str">
            <v>아, 저는 정식 메이드는 아니지만...옷이 예뻐서요. 헤헷.</v>
          </cell>
          <cell r="C663" t="str">
            <v>Ah, I'm not a real maid. I just like the clothes, hehehe.</v>
          </cell>
          <cell r="D663" t="str">
            <v>อ่า ข้าไม่ใช่แม่บ้านจริงๆหรอก.. แต่ว่าชุดมันสวยมากก็เลย.. แหะๆ</v>
          </cell>
          <cell r="E663" t="str">
            <v>À, tuy tôi không phải là một quản gia chính thức nhưng.. Vì bộ đồ đẹp quá. Hihi.</v>
          </cell>
        </row>
        <row r="664">
          <cell r="A664" t="str">
            <v>INN_MIRIANNE_GIFT01</v>
          </cell>
          <cell r="B664" t="str">
            <v>아, 감사합니다! 이러실 필요는 없었는데...</v>
          </cell>
          <cell r="C664" t="str">
            <v>Ah, thank you! You really didn't need to...</v>
          </cell>
          <cell r="D664" t="str">
            <v>อ้ะ ขอบคุณนะคะ! ไม่เห็นต้องทำขนาดนี้เลย..</v>
          </cell>
          <cell r="E664" t="str">
            <v>A, xin cảm ơn! Bạn không cần phải tặng như thế này…</v>
          </cell>
        </row>
        <row r="665">
          <cell r="A665" t="str">
            <v>INN_ASELICA_INNIDLE01</v>
          </cell>
          <cell r="B665" t="str">
            <v>용사가 있다는 곳이, 여기인가...</v>
          </cell>
          <cell r="C665" t="str">
            <v>So this is where the Hero resides...</v>
          </cell>
          <cell r="D665" t="str">
            <v>นี่คือที่ที่ฮีโร่พักอาศัยสินะ...</v>
          </cell>
          <cell r="E665" t="str">
            <v>Nơi có các dũng sĩ, là đây sao...</v>
          </cell>
        </row>
        <row r="666">
          <cell r="A666" t="str">
            <v>INN_ASELICA_GREETING01</v>
          </cell>
          <cell r="B666" t="str">
            <v>태양의 가호가, 그대와 함께.</v>
          </cell>
          <cell r="C666" t="str">
            <v>May the Sun's blessing be with you.</v>
          </cell>
          <cell r="D666" t="str">
            <v>ขอให้พรแห่งดวงอาทิตย์จงสถิตอยู่กับเจ้า</v>
          </cell>
          <cell r="E666" t="str">
            <v>Người phù hộ của mặt trời, cùng với bạn.</v>
          </cell>
        </row>
        <row r="667">
          <cell r="A667" t="str">
            <v>INN_ASELICA_CONVERSATION01</v>
          </cell>
          <cell r="B667" t="str">
            <v>세상을 좀먹는 마족 따위에게는 질 수 없지.</v>
          </cell>
          <cell r="C667" t="str">
            <v>I will not lose to mere Demons.</v>
          </cell>
          <cell r="D667" t="str">
            <v>ข้าจะไม่แพ้พวกปีศาจกระจอกหรอก</v>
          </cell>
          <cell r="E667" t="str">
            <v>Với bọn ma tộc phá hoại thế giới thì không thể thua được.</v>
          </cell>
        </row>
        <row r="668">
          <cell r="A668" t="str">
            <v>INN_ASELICA_CONVERSATION02</v>
          </cell>
          <cell r="B668" t="str">
            <v>태양은 그 누구도 차별하지 않고, 공평하게 빛을 내린다.</v>
          </cell>
          <cell r="C668" t="str">
            <v>The Sun does not discriminate, and shares its light with all.</v>
          </cell>
          <cell r="D668" t="str">
            <v>ดวงอาทิตย์ไม่แบ่งแยกความแตกต่าง และแบ่งปันแสงสว่างกับทุกคน</v>
          </cell>
          <cell r="E668" t="str">
            <v>Mặt trời không phân biệt ai cả, đều soi rọi ánh sáng công bằng.</v>
          </cell>
        </row>
        <row r="669">
          <cell r="A669" t="str">
            <v>INN_ASELICA_CONVERSATION03</v>
          </cell>
          <cell r="B669" t="str">
            <v>혹시 아르크라는 사내를 보았는가?</v>
          </cell>
          <cell r="C669" t="str">
            <v>Do you know a man named Arch?</v>
          </cell>
          <cell r="D669" t="str">
            <v>เจ้ารู้จักชายที่ชื่อ Arch ไหม</v>
          </cell>
          <cell r="E669" t="str">
            <v>Bạn đã thấy chàng trai Arch chưa?</v>
          </cell>
        </row>
        <row r="670">
          <cell r="A670" t="str">
            <v>INN_ASELICA_GIFT01</v>
          </cell>
          <cell r="B670" t="str">
            <v>나에게는 그다지 필요 없는 물건이지만...고맙다.</v>
          </cell>
          <cell r="C670" t="str">
            <v>This is of no use to me...but still, thank you.</v>
          </cell>
          <cell r="D670" t="str">
            <v>นี่ไม่มีประโยชน์กับข้าหรอก...แต่ก็ขอบคุณนะ</v>
          </cell>
          <cell r="E670" t="str">
            <v>Dù món hàng này không cần dùng với ta cho lắm.. Nhưng vẫn cảm ơn bạn.</v>
          </cell>
        </row>
        <row r="671">
          <cell r="A671" t="str">
            <v>INN_CROW_INNIDLE01</v>
          </cell>
          <cell r="B671" t="str">
            <v>걸리적 거리지 마라.</v>
          </cell>
          <cell r="C671" t="str">
            <v>Don't get in my way.</v>
          </cell>
          <cell r="D671" t="str">
            <v>อย่ามาขวางทางข้า</v>
          </cell>
          <cell r="E671" t="str">
            <v>Đừng có khều tôi.</v>
          </cell>
        </row>
        <row r="672">
          <cell r="A672" t="str">
            <v>INN_CROW_GREETING01</v>
          </cell>
          <cell r="B672" t="str">
            <v>용무는?</v>
          </cell>
          <cell r="C672" t="str">
            <v>What business do you have with me?</v>
          </cell>
          <cell r="D672" t="str">
            <v>เจ้ามีธุระอะไรกับข้าเหรอ</v>
          </cell>
          <cell r="E672" t="str">
            <v>Công việc?</v>
          </cell>
        </row>
        <row r="673">
          <cell r="A673" t="str">
            <v>INN_CROW_CONVERSATION01</v>
          </cell>
          <cell r="B673" t="str">
            <v>의뢰는 단 한 번, 그러니 신중하게 생각해라.</v>
          </cell>
          <cell r="C673" t="str">
            <v>I will take only 1 job. Think carefully before you speak.</v>
          </cell>
          <cell r="D673" t="str">
            <v>ข้าจะรับแค่ 1 งานเท่านั้น คิดให้ดีก่อนที่เจ้าจะพูด</v>
          </cell>
          <cell r="E673" t="str">
            <v>Chỉ được yêu cầu một lần duy nhất, nên hãy nghĩthật thận trọng.</v>
          </cell>
        </row>
        <row r="674">
          <cell r="A674" t="str">
            <v>INN_CROW_CONVERSATION02</v>
          </cell>
          <cell r="B674" t="str">
            <v>이곳에서는 탄환을 구하기가 어렵군.</v>
          </cell>
          <cell r="C674" t="str">
            <v>It's hard to find ammunition around here…</v>
          </cell>
          <cell r="D674" t="str">
            <v>แถวนี้หาอาวุธยากจริงๆ…</v>
          </cell>
          <cell r="E674" t="str">
            <v>Kiếm súng đạn ở đây khó thật.</v>
          </cell>
        </row>
        <row r="675">
          <cell r="A675" t="str">
            <v>INN_CROW_CONVERSATION03</v>
          </cell>
          <cell r="B675" t="str">
            <v>이건 담배가 아니라 사탕이니까 신경 쓰지 않아도 된다.</v>
          </cell>
          <cell r="C675" t="str">
            <v>This isn't a cigarette, it's merely candy.</v>
          </cell>
          <cell r="D675" t="str">
            <v>นี่ไม่ใช่บุหรี่ เป็นแค่ลูกกวาดต่างหาก</v>
          </cell>
          <cell r="E675" t="str">
            <v>Cái này là kẹo, không phải thuốc lá nên không cần để ý đến đâu.</v>
          </cell>
        </row>
        <row r="676">
          <cell r="A676" t="str">
            <v>INN_CROW_GIFT01</v>
          </cell>
          <cell r="B676" t="str">
            <v>이 돈으로 담... 아니 사탕이나 사 먹어야겠군.</v>
          </cell>
          <cell r="C676" t="str">
            <v>Hmm, with this money, I can buy new cig…no, I'll just get some more candy.</v>
          </cell>
          <cell r="D676" t="str">
            <v>อืม ด้วยเงินนี้ ข้าจะซื้อบุหรี่ใหม่…ไม่สิ ข้าแค่จะซื้อลูกกวาดเพิ่ม</v>
          </cell>
          <cell r="E676" t="str">
            <v>Lấy số tiền này đi mua thuốc… à không, mua kẹo mới được.</v>
          </cell>
        </row>
        <row r="677">
          <cell r="A677" t="str">
            <v>INN_SHEA_INNIDLE01</v>
          </cell>
          <cell r="B677" t="str">
            <v>라라라~ 라라라~ 라~ 어?</v>
          </cell>
          <cell r="C677" t="str">
            <v>Lalala~lalala~la…ah?</v>
          </cell>
          <cell r="D677" t="str">
            <v>ลาลาลา~ลาลาลา~ลา…หา</v>
          </cell>
          <cell r="E677" t="str">
            <v>Lalala~ Lalala~La~ ơ?</v>
          </cell>
        </row>
        <row r="678">
          <cell r="A678" t="str">
            <v>INN_SHEA_GREETING01</v>
          </cell>
          <cell r="B678" t="str">
            <v>따스한 해님, 오늘도 행복한 하루 가득하세요.</v>
          </cell>
          <cell r="C678" t="str">
            <v>Radiant Sun, let today be another happy day.</v>
          </cell>
          <cell r="D678" t="str">
            <v>ดวงอาทิตย์ที่ส่องสว่าง ขอให้วันนี้เป็นอีกวันที่มีความสุขเถอะ</v>
          </cell>
          <cell r="E678" t="str">
            <v>Ngài mặt trời ấm áp, chúc ngài một ngày hạnh phúc.</v>
          </cell>
        </row>
        <row r="679">
          <cell r="A679" t="str">
            <v>INN_SHEA_CONVERSATION01</v>
          </cell>
          <cell r="B679" t="str">
            <v>들리시나요 이 바람에 담긴 노랫소리가?</v>
          </cell>
          <cell r="C679" t="str">
            <v>Can you hear it? The melody floating on top of the wind…</v>
          </cell>
          <cell r="D679" t="str">
            <v>เจ้าได้ยินไหม ท่วงทำนองเพลงที่ล่องลอยมากับลมบน…</v>
          </cell>
          <cell r="E679" t="str">
            <v>Bạn có nghe thấy âm thanh bài ca trong gió không?</v>
          </cell>
        </row>
        <row r="680">
          <cell r="A680" t="str">
            <v>INN_SHEA_CONVERSATION02</v>
          </cell>
          <cell r="B680" t="str">
            <v>어라라? 여기 있던 하프 혹시 못 보셨나요?</v>
          </cell>
          <cell r="C680" t="str">
            <v>Hmmm~ Have you seen my harp around here?</v>
          </cell>
          <cell r="D680" t="str">
            <v>อืมม~ เจ้าเห็นพิณของข้าแถวนี้ไหม</v>
          </cell>
          <cell r="E680" t="str">
            <v>Ô la la? Bạn có nhìn thấy cây đàn hạc ở đây không?</v>
          </cell>
        </row>
        <row r="681">
          <cell r="A681" t="str">
            <v>INN_SHEA_CONVERSATION03</v>
          </cell>
          <cell r="B681" t="str">
            <v>슈완하이트씨와는 숲에서 처음 만났답니다.</v>
          </cell>
          <cell r="C681" t="str">
            <v>Shuwanheit and I first met in the forest, you know.</v>
          </cell>
          <cell r="D681" t="str">
            <v>เจ้ารู้ไหม Shuwanheit กับข้าเจอกันครั้งแรกในป่าแหละ</v>
          </cell>
          <cell r="E681" t="str">
            <v>Lần đầu tiên gặp Shuwanheit ở khu rừng.</v>
          </cell>
        </row>
        <row r="682">
          <cell r="A682" t="str">
            <v>INN_SHEA_GIFT01</v>
          </cell>
          <cell r="B682" t="str">
            <v>감사합니다~ 답례로 음악을 연주 해 드릴게요.</v>
          </cell>
          <cell r="C682" t="str">
            <v>Thank you~ for that, I'll play a song for you.</v>
          </cell>
          <cell r="D682" t="str">
            <v>ขอบคุณนะ~ สำหรับเรื่องนั้น ข้าจะเล่นเพลงให้เจ้าฟัง</v>
          </cell>
          <cell r="E682" t="str">
            <v>Xin cảm ơn~ tôi sẽ đàn một khúc để tặng lại bạn.</v>
          </cell>
        </row>
        <row r="683">
          <cell r="A683" t="str">
            <v>INN_SHAMILLA_INNIDLE01</v>
          </cell>
          <cell r="B683" t="str">
            <v>호오, 강렬한 영혼을 지닌 자가 이렇게나 잔뜩...후후후...</v>
          </cell>
          <cell r="C683" t="str">
            <v>Oh, so many people with powerful souls... Hahahaha...</v>
          </cell>
          <cell r="D683" t="str">
            <v>โอ้ ผู้คนที่มีจิตวิญญาณอันทรงพลังเยอะแยะเลย... ฮ่าฮ่าฮ่าฮ่า...</v>
          </cell>
          <cell r="E683" t="str">
            <v>Chà, người đông, mà linh hồn cũng mạnh nữa... Hahahaha...</v>
          </cell>
        </row>
        <row r="684">
          <cell r="A684" t="str">
            <v>INN_SHAMILLA_GREETING01</v>
          </cell>
          <cell r="B684" t="str">
            <v>후후, 저에게 무슨 볼일이라도...?</v>
          </cell>
          <cell r="C684" t="str">
            <v>Haha, can I help you?</v>
          </cell>
          <cell r="D684" t="str">
            <v>ฮ่าฮ่า มีอะไรให้ข้าช่วยเหรอ</v>
          </cell>
          <cell r="E684" t="str">
            <v>Haha, tìm ta có việc gì?</v>
          </cell>
        </row>
        <row r="685">
          <cell r="A685" t="str">
            <v>INN_SHAMILLA_CONVERSATION01</v>
          </cell>
          <cell r="B685" t="str">
            <v>그대의 영혼은 각별하군요...후후, 재미있게 되었군요.</v>
          </cell>
          <cell r="C685" t="str">
            <v>Your soul is very special... Haha, this is interesting.</v>
          </cell>
          <cell r="D685" t="str">
            <v>จิตวิญญาณของเจ้าพิเศษมาก... ฮ่าฮ่า น่าสนใจจริงๆ</v>
          </cell>
          <cell r="E685" t="str">
            <v>Linh hồn hiếm có đấy... Haha, thú vị lắm.</v>
          </cell>
        </row>
        <row r="686">
          <cell r="A686" t="str">
            <v>INN_SHAMILLA_CONVERSATION02</v>
          </cell>
          <cell r="B686" t="str">
            <v>마족? 글쎄, 무슨 말을 하시는 걸까요?</v>
          </cell>
          <cell r="C686" t="str">
            <v>A Demon? Well, I have no idea what you're saying.</v>
          </cell>
          <cell r="D686" t="str">
            <v>ปีศาจเหรอ เอ่อ ข้าไม่รู้ว่าเจ้ากำลังพูดอะไร</v>
          </cell>
          <cell r="E686" t="str">
            <v>Ác quỷ? Ta chẳng hiểu ngươi nói gì cả.</v>
          </cell>
        </row>
        <row r="687">
          <cell r="A687" t="str">
            <v>INN_SHAMILLA_CONVERSATION03</v>
          </cell>
          <cell r="B687" t="str">
            <v>사람의 인생이야말로, 최고의 예술이 아닐까요?</v>
          </cell>
          <cell r="C687" t="str">
            <v>Isn't a human's life the greatest form of art?</v>
          </cell>
          <cell r="D687" t="str">
            <v>ชีวิตของมนุษย์ไม่ใช่งานศิลปะที่ยอดเยี่ยมที่สุดหรอกเหรอ</v>
          </cell>
          <cell r="E687" t="str">
            <v>Cuộc sống phàm trần chẳng phải là đỉnh cao nghệ thuật đó sao?</v>
          </cell>
        </row>
        <row r="688">
          <cell r="A688" t="str">
            <v>INN_SHAMILLA_GIFT01</v>
          </cell>
          <cell r="B688" t="str">
            <v>호오...저에게 선물이라. 후후, 무슨 목적이신가요...?</v>
          </cell>
          <cell r="C688" t="str">
            <v>Oh... A present for me. Haha, so what's your goal...?</v>
          </cell>
          <cell r="D688" t="str">
            <v>โอ้... ของขวัญให้ข้า ฮ่าฮ่า เจ้ามีเป้าหมายอะไรกันแน่...</v>
          </cell>
          <cell r="E688" t="str">
            <v>Ôi... Quà tặng ta hả. Haha, thế ngươi muốn gì nào...?</v>
          </cell>
        </row>
        <row r="689">
          <cell r="A689" t="str">
            <v>INN_KARA_INNIDLE01</v>
          </cell>
          <cell r="B689" t="str">
            <v>인간이 많군요. 제가 본 그 어떠한 곳보다도.</v>
          </cell>
          <cell r="C689" t="str">
            <v>So many humans. More than I've ever seen.</v>
          </cell>
          <cell r="D689" t="str">
            <v>มนุษย์เยอะแยะเลย เยอะกว่าที่ข้าเคยเห็นมา</v>
          </cell>
          <cell r="E689" t="str">
            <v>Đông đúc quá. Ta chưa từng thấy nhiều người như vậy.</v>
          </cell>
        </row>
        <row r="690">
          <cell r="A690" t="str">
            <v>INN_KARA_GREETING01</v>
          </cell>
          <cell r="B690" t="str">
            <v>안녕하십니까.</v>
          </cell>
          <cell r="C690" t="str">
            <v>Hello.</v>
          </cell>
          <cell r="D690" t="str">
            <v>สวัสดี</v>
          </cell>
          <cell r="E690" t="str">
            <v>Xin chào!</v>
          </cell>
        </row>
        <row r="691">
          <cell r="A691" t="str">
            <v>INN_KARA_CONVERSATION01</v>
          </cell>
          <cell r="B691" t="str">
            <v>오늘의 날씨는...전반적으로 맑습니다. 밤에는 구름이 낄 것으로 예상됩니다.</v>
          </cell>
          <cell r="C691" t="str">
            <v>Today's weather is... It's pretty clear. There will be some clouds at night.</v>
          </cell>
          <cell r="D691" t="str">
            <v>อากาศวันนี้ช่าง... แจ่มใสดีทีเดียว จะมีเมฆบ้างในตอนกลางคืน</v>
          </cell>
          <cell r="E691" t="str">
            <v>Tiết trời hôm nay... Khá là trong trẻo. Tối nay sẽ có mây rải rác.</v>
          </cell>
        </row>
        <row r="692">
          <cell r="A692" t="str">
            <v>INN_KARA_CONVERSATION02</v>
          </cell>
          <cell r="B692" t="str">
            <v>여기의 음식은 질이 좋습니다. 독은 없으니 안심하고 드시길 바랍니다.</v>
          </cell>
          <cell r="C692" t="str">
            <v>The food here is high quality. It doesn't have poison, so no need to worry.</v>
          </cell>
          <cell r="D692" t="str">
            <v>อาหารที่นี่มีคุณภาพสูง มันไม่มียาพิษ ดังนั้นไม่ต้องกังวลไป</v>
          </cell>
          <cell r="E692" t="str">
            <v>Đồ ở đây đều là món thượng hạng. Đừng lo, không có độc đâu.</v>
          </cell>
        </row>
        <row r="693">
          <cell r="A693" t="str">
            <v>INN_KARA_CONVERSATION03</v>
          </cell>
          <cell r="B693" t="str">
            <v>왕성은 조용하지만, 여기는 시끄럽군요.</v>
          </cell>
          <cell r="C693" t="str">
            <v>The palace is quiet, but this place is noisy.</v>
          </cell>
          <cell r="D693" t="str">
            <v>วังเงียบสงัด แต่ที่นี่อึกทึกครึกโครม</v>
          </cell>
          <cell r="E693" t="str">
            <v>Hoàng cung thật yên ắng, còn ở đây lại quá ồn ào.</v>
          </cell>
        </row>
        <row r="694">
          <cell r="A694" t="str">
            <v>INN_KARA_GIFT01</v>
          </cell>
          <cell r="B694" t="str">
            <v>요즘의 화폐군요. 마스터께 드리면 좋아하실 것 같습니다.</v>
          </cell>
          <cell r="C694" t="str">
            <v>So, this is the currency used today. My Master would like it.</v>
          </cell>
          <cell r="D694" t="str">
            <v>นี่คือเงินตราที่ใช้อยู่ในปัจจุบันสินะ เจ้านายของข้าคงชอบมันแน่</v>
          </cell>
          <cell r="E694" t="str">
            <v>Thời nay dùng loại tiền này hả? Chủ nhân ta hẳn sẽ thích thú lắm.</v>
          </cell>
        </row>
        <row r="695">
          <cell r="A695" t="str">
            <v>INN_CHASE_INNIDLE01</v>
          </cell>
          <cell r="B695" t="str">
            <v>익숙하지 않은 공기. 익숙하지 않은 풍경..</v>
          </cell>
          <cell r="C695" t="str">
            <v>An unfamiliar atmosphere. Unfamiliar landscapes...</v>
          </cell>
          <cell r="D695" t="str">
            <v>บรรยากาศที่ไม่คุ้นเคย ภูมิประเทศที่ไม่คุ้นเคย...</v>
          </cell>
          <cell r="E695" t="str">
            <v>Không khí lạ lẫm. Khung cảnh cũng vậy...</v>
          </cell>
        </row>
        <row r="696">
          <cell r="A696" t="str">
            <v>INN_CHASE_GREETING01</v>
          </cell>
          <cell r="B696" t="str">
            <v>너는 내 기억에 없는 사람이다.</v>
          </cell>
          <cell r="C696" t="str">
            <v>I don't remember you.</v>
          </cell>
          <cell r="D696" t="str">
            <v>ข้าจำเจ้าไม่ได้</v>
          </cell>
          <cell r="E696" t="str">
            <v>Ta không nhớ ngươi.</v>
          </cell>
        </row>
        <row r="697">
          <cell r="A697" t="str">
            <v>INN_CHASE_CONVERSATION01</v>
          </cell>
          <cell r="B697" t="str">
            <v>혹시나 이곳에 나를 아는 이가 있을까?</v>
          </cell>
          <cell r="C697" t="str">
            <v>Is there anyone here who knows me?</v>
          </cell>
          <cell r="D697" t="str">
            <v>มีใครที่นี่ที่รู้จักข้าบ้างไหม</v>
          </cell>
          <cell r="E697" t="str">
            <v>Có ai ở đây biết ta không?</v>
          </cell>
        </row>
        <row r="698">
          <cell r="A698" t="str">
            <v>INN_CHASE_CONVERSATION02</v>
          </cell>
          <cell r="B698" t="str">
            <v>내가 분명 많은 이들을 헤쳤다는 것은 알고있다. 하지만 왜.. 어째서?</v>
          </cell>
          <cell r="C698" t="str">
            <v>I definitely know that I've killed a lot of people. But why...? How come?</v>
          </cell>
          <cell r="D698" t="str">
            <v>ข้ารู้แน่ๆ ว่าข้าได้ฆ่าผู้คนไปมากมาย แต่เพราะอะไรล่ะ... ทำไมกัน</v>
          </cell>
          <cell r="E698" t="str">
            <v>Đúng là ta từng sát hại rất nhiều người. Nhưng vì sao nhỉ...? Vì sao?</v>
          </cell>
        </row>
        <row r="699">
          <cell r="A699" t="str">
            <v>INN_CHASE_CONVERSATION03</v>
          </cell>
          <cell r="B699" t="str">
            <v>오늘 날 뚫어지게 바라보던 사람이 있었는데. 혹시.. 날 알고 있는 걸까?</v>
          </cell>
          <cell r="C699" t="str">
            <v>There was someone who was staring at me today. Could it be... Someone might know me?</v>
          </cell>
          <cell r="D699" t="str">
            <v>วันนี้มีคนจ้องมองข้า หรือว่าจะเป็น... คนที่อาจจะรู้จักข้ากันนะ</v>
          </cell>
          <cell r="E699" t="str">
            <v>Hôm nay có người nhìn ta chòng chọc. Lẽ nào... Họ biết ta?</v>
          </cell>
        </row>
        <row r="700">
          <cell r="A700" t="str">
            <v>INN_CHASE_GIFT01</v>
          </cell>
          <cell r="B700" t="str">
            <v>고맙다. 라고 해야겠지.</v>
          </cell>
          <cell r="C700" t="str">
            <v>Thank you. That's what I should probably say.</v>
          </cell>
          <cell r="D700" t="str">
            <v>ขอบคุณ นั่นเป็นคำที่ข้าควรจะพูด</v>
          </cell>
          <cell r="E700" t="str">
            <v>Cảm ơn. Có lẽ ta nên nói vậy.</v>
          </cell>
        </row>
        <row r="701">
          <cell r="A701" t="str">
            <v>INN_ZAFIR_INNIDLE01</v>
          </cell>
          <cell r="B701" t="str">
            <v>...처음 보는 음료들이 잔뜩 있군요...호오.</v>
          </cell>
          <cell r="C701" t="str">
            <v>Wow, I've never seen drinks like these.</v>
          </cell>
          <cell r="D701" t="str">
            <v>ว้าว ข้าไม่เคยเห็นเครื่องดื่มแบบนี้มาก่อนเลย</v>
          </cell>
          <cell r="E701" t="str">
            <v>Ồ, thức uống gì mà kỳ lạ chưa?</v>
          </cell>
        </row>
        <row r="702">
          <cell r="A702" t="str">
            <v>INN_ZAFIR_GREETING01</v>
          </cell>
          <cell r="B702" t="str">
            <v>신왕의 축복이 그대와 함께 하기를.</v>
          </cell>
          <cell r="C702" t="str">
            <v>May the blessings of the God King be with you.</v>
          </cell>
          <cell r="D702" t="str">
            <v>ขอให้คำอวยพรแห่งราชาเทพเจ้าจงสถิตอยู่กับเจ้า</v>
          </cell>
          <cell r="E702" t="str">
            <v>Nguyện cầu Thần vương sẽ luôn che chở cho ngươi.</v>
          </cell>
        </row>
        <row r="703">
          <cell r="A703" t="str">
            <v>INN_ZAFIR_CONVERSATION01</v>
          </cell>
          <cell r="B703" t="str">
            <v>으음, 사막의 주점들하고는 다른 분위기군요. 바닥에 앉지는 않는 거군요?</v>
          </cell>
          <cell r="C703" t="str">
            <v>Umm, this place is very different from the bars in the desert. We don't sit on the floor, do we?</v>
          </cell>
          <cell r="D703" t="str">
            <v>อืม ที่นี่แตกต่างจากบาร์ในทะเลทรายมากเลย เราไม่ต้องนั่งบนพื้นใช่ไหม</v>
          </cell>
          <cell r="E703" t="str">
            <v>Ừm, chỗ này khác xa mấy quán rượu ở sa mạc. Ta không được ngồi bệt đâu nhỉ?</v>
          </cell>
        </row>
        <row r="704">
          <cell r="A704" t="str">
            <v>INN_ZAFIR_CONVERSATION02</v>
          </cell>
          <cell r="B704" t="str">
            <v>사막의 전사는 부족민을 그 무엇보다 우선시하는 것이 도리입니다.</v>
          </cell>
          <cell r="C704" t="str">
            <v>A Desert Warrior puts their people before anything else.</v>
          </cell>
          <cell r="D704" t="str">
            <v>นักรบทะเลทรายเห็นความสำคัญของพวกพ้องมาก่อนสิ่งอื่นใด</v>
          </cell>
          <cell r="E704" t="str">
            <v>Chiến binh sa mạc luôn đặt người dân lên trên hết.</v>
          </cell>
        </row>
        <row r="705">
          <cell r="A705" t="str">
            <v>INN_ZAFIR_CONVERSATION03</v>
          </cell>
          <cell r="B705" t="str">
            <v>...사람이 많은 곳을 딱히 좋아하진 않지만, 이런 자유분방한 분위기...싫지는 않군요.</v>
          </cell>
          <cell r="C705" t="str">
            <v>...I don't particularly fancy crowded places, but this carefree atmosphere... I can't say I hate it.</v>
          </cell>
          <cell r="D705" t="str">
            <v>...ข้าไม่ชอบสถานที่ที่แออัดเป็นพิเศษ แต่บรรยากาศที่ไร้ความกังวลใจแบบนี้... ข้าพูดว่าข้าเกลียดมันไม่ได้</v>
          </cell>
          <cell r="E705" t="str">
            <v>...Ta không thích chỗ đông người cho lắm, nhưng bầu không khí thoải mái này... cũng chẳng có gì để chê cả.</v>
          </cell>
        </row>
        <row r="706">
          <cell r="A706" t="str">
            <v>INN_ZAFIR_GIFT01</v>
          </cell>
          <cell r="B706" t="str">
            <v>아직 부족한 이 몸에게 과분한 호의군요. 감사합니다.</v>
          </cell>
          <cell r="C706" t="str">
            <v>Such tremendous kindness. Thank you.</v>
          </cell>
          <cell r="D706" t="str">
            <v>ช่างมีน้ำใจเหลือหลายยิ่งนัก ขอบคุณนะ</v>
          </cell>
          <cell r="E706" t="str">
            <v>Thật là rộng lượng. Cảm ơn nhé.</v>
          </cell>
        </row>
        <row r="707">
          <cell r="A707" t="str">
            <v>INN_LILIA_INNIDLE01</v>
          </cell>
          <cell r="B707" t="str">
            <v>...인간이 이렇게 많이...</v>
          </cell>
          <cell r="C707" t="str">
            <v>...T-too many humans...</v>
          </cell>
          <cell r="D707" t="str">
            <v>...มะ-มนุษย์เยอะเกินไป...</v>
          </cell>
          <cell r="E707" t="str">
            <v>...Nhiều người thế...</v>
          </cell>
        </row>
        <row r="708">
          <cell r="A708" t="str">
            <v>INN_LILIA_GREETING01</v>
          </cell>
          <cell r="B708" t="str">
            <v>흐름이 그대와 함께!</v>
          </cell>
          <cell r="C708" t="str">
            <v>May the Flow be with you!</v>
          </cell>
          <cell r="D708" t="str">
            <v>ขอให้พลังไหลเวียนจงสถิตอยู่กับเจ้า!</v>
          </cell>
          <cell r="E708" t="str">
            <v>Nguyện cho Dòng chảy luôn ở bên ngươi!</v>
          </cell>
        </row>
        <row r="709">
          <cell r="A709" t="str">
            <v>INN_LILIA_CONVERSATION01</v>
          </cell>
          <cell r="B709" t="str">
            <v>저는 언니만큼 자상하진 못하답니다.</v>
          </cell>
          <cell r="C709" t="str">
            <v>I am not as kind as my sister.</v>
          </cell>
          <cell r="D709" t="str">
            <v>ข้าไม่ได้ใจดีเหมือนกับพี่สาวของข้า</v>
          </cell>
          <cell r="E709" t="str">
            <v>Ta không tốt bụng như chị Laias đâu.</v>
          </cell>
        </row>
        <row r="710">
          <cell r="A710" t="str">
            <v>INN_LILIA_CONVERSATION02</v>
          </cell>
          <cell r="B710" t="str">
            <v>블루 드래곤이 약하다고요? 흥, 어림없는 소리.</v>
          </cell>
          <cell r="C710" t="str">
            <v>Blue Dragons are weak? You couldn't be more wrong.</v>
          </cell>
          <cell r="D710" t="str">
            <v>มังกรฟ้าอ่อนแองั้นเหรอ เจ้าคิดผิดถนัดแล้ว</v>
          </cell>
          <cell r="E710" t="str">
            <v>Rồng xanh yếu xìu á? Bé cái lầm đấy nhé.</v>
          </cell>
        </row>
        <row r="711">
          <cell r="A711" t="str">
            <v>INN_LILIA_CONVERSATION03</v>
          </cell>
          <cell r="B711" t="str">
            <v>저도 이제 성년이 다 된 드래곤이에요. 클만큼 컸습니다!</v>
          </cell>
          <cell r="C711" t="str">
            <v>I am a grown-up Dragon. I am old enough!</v>
          </cell>
          <cell r="D711" t="str">
            <v>ข้าคือมังกรที่โตเต็มวัย ข้าโตพอแล้ว!</v>
          </cell>
          <cell r="E711" t="str">
            <v>Ta là Rồng trưởng thành. Ta đủ tuổi rồi!</v>
          </cell>
        </row>
        <row r="712">
          <cell r="A712" t="str">
            <v>INN_LILIA_GIFT01</v>
          </cell>
          <cell r="B712" t="str">
            <v>고마워요, 인간의 아이.</v>
          </cell>
          <cell r="C712" t="str">
            <v>Thanks, human child.</v>
          </cell>
          <cell r="D712" t="str">
            <v>ขอบใจนะ เจ้ามนุษย์น้อย</v>
          </cell>
          <cell r="E712" t="str">
            <v>Cảm ơn, nhóc người phàm.</v>
          </cell>
        </row>
        <row r="713">
          <cell r="A713" t="str">
            <v>INN_LAUDIA_INNIDLE01</v>
          </cell>
          <cell r="B713" t="str">
            <v>호오, 재밌는 곳이네요? 어디, 춤출 만한 공간은 없나...</v>
          </cell>
          <cell r="C713" t="str">
            <v>Oh, what an interesting place. Is there any place for me to dance?</v>
          </cell>
          <cell r="D713" t="str">
            <v>โอ้ ช่างเป็นสถานที่ที่น่าสนใจมาก มีที่ไหนให้ข้าเต้นได้ไหม</v>
          </cell>
          <cell r="E713" t="str">
            <v>Ồ, nơi này hay đấy. Có chỗ nào để ta nhảy một điệu không?</v>
          </cell>
        </row>
        <row r="714">
          <cell r="A714" t="str">
            <v>INN_LAUDIA_GREETING01</v>
          </cell>
          <cell r="B714" t="str">
            <v>안녕하세요~ 흐름의 힘이 함께하길.</v>
          </cell>
          <cell r="C714" t="str">
            <v>Hi. May the Flowing power be with you.</v>
          </cell>
          <cell r="D714" t="str">
            <v>สวัสดี ขอให้พลังที่ไหลเวียนจงสถิตอยู่กับเจ้านะ</v>
          </cell>
          <cell r="E714" t="str">
            <v>Xin chào. Nguyện cầu sức mạnh Dòng chảy luôn ở bên ngươi.</v>
          </cell>
        </row>
        <row r="715">
          <cell r="A715" t="str">
            <v>INN_LAUDIA_CONVERSATION01</v>
          </cell>
          <cell r="B715" t="str">
            <v>무녀님은 못보셨나요? 되게 눈에 띄시는 분인데...</v>
          </cell>
          <cell r="C715" t="str">
            <v>Have you not seen the priestess? She is very noticeable...</v>
          </cell>
          <cell r="D715" t="str">
            <v>เจ้าไม่เห็นนักบวชหญิงเหรอ เธอเด่นสะดุดตามากเลยนะ...</v>
          </cell>
          <cell r="E715" t="str">
            <v>Ngươi chưa gặp nữ linh mục sao? Ai gặp người rồi thì khó mà quên được...</v>
          </cell>
        </row>
        <row r="716">
          <cell r="A716" t="str">
            <v>INN_LAUDIA_CONVERSATION02</v>
          </cell>
          <cell r="B716" t="str">
            <v>후후, 제 춤을 한 번 보면, 눈을 뗄 수 없게 될 걸요~?</v>
          </cell>
          <cell r="C716" t="str">
            <v>Well, If you watch me dance, you won't be able to think about anything else.</v>
          </cell>
          <cell r="D716" t="str">
            <v>เอ่อ ถ้าเจ้าดูข้าเต้นละก็ เจ้าจะไม่สามารถคิดถึงสิ่งอื่นได้เลย</v>
          </cell>
          <cell r="E716" t="str">
            <v>Chà, một khi xem ta nhảy thì ngươi chẳng còn tâm trí nghĩ đến chuyện khác nữa đâu.</v>
          </cell>
        </row>
        <row r="717">
          <cell r="A717" t="str">
            <v>INN_LAUDIA_CONVERSATION03</v>
          </cell>
          <cell r="B717" t="str">
            <v>아름다운 세상이, 더 이상 망가지는 건 보고 싶지 않은걸요.</v>
          </cell>
          <cell r="C717" t="str">
            <v>I do not want to see this beautiful world being destroyed any further.</v>
          </cell>
          <cell r="D717" t="str">
            <v>ข้าไม่อยากเห็นโลกที่สวยงามใบนี้ถูกทำลายมากไปกว่านี้อีกแล้ว</v>
          </cell>
          <cell r="E717" t="str">
            <v>Ta không muốn thấy thế giới tươi đẹp này bị tàn phá thêm nữa.</v>
          </cell>
        </row>
        <row r="718">
          <cell r="A718" t="str">
            <v>INN_LAUDIA_GIFT01</v>
          </cell>
          <cell r="B718" t="str">
            <v>선물 고맙습니다~ 다음에 같이 춤이나 추실래요?</v>
          </cell>
          <cell r="C718" t="str">
            <v>Thank you for the present. Care to dance?</v>
          </cell>
          <cell r="D718" t="str">
            <v>ขอบคุณสำหรับของขวัญนะ สนใจจะเต้นไหม</v>
          </cell>
          <cell r="E718" t="str">
            <v>Cảm ơn món quà của ngươi. Nhảy một điệu nhé?</v>
          </cell>
        </row>
        <row r="719">
          <cell r="A719" t="str">
            <v>INN_ERZE_INNIDLE01</v>
          </cell>
          <cell r="B719" t="str">
            <v xml:space="preserve">맛있어 보이는 것들이 잔뜩.. 하아~ </v>
          </cell>
          <cell r="C719" t="str">
            <v>They all look so appetizing... *Moan*</v>
          </cell>
          <cell r="D719" t="str">
            <v>พวกเขาดูช่างน่ากินเหลือเกิน... *อ่าห์*</v>
          </cell>
          <cell r="E719" t="str">
            <v>Trông thứ nào cũng ngon... *Ngoàm*</v>
          </cell>
        </row>
        <row r="720">
          <cell r="A720" t="str">
            <v>INN_ERZE_GREETING01</v>
          </cell>
          <cell r="B720" t="str">
            <v>널 위한 기분 좋은 놀이가 있는데 어때?</v>
          </cell>
          <cell r="C720" t="str">
            <v>I know a thrilling game we can play together. How about it?</v>
          </cell>
          <cell r="D720" t="str">
            <v>ข้ารู้จักเกมที่น่าตื่นเต้นที่เราเล่นด้วยกันได้นะ สนไหมล่ะ</v>
          </cell>
          <cell r="E720" t="str">
            <v>Ta biết một trò chơi hồi hộp cho cả nhóm. Muốn thử không?</v>
          </cell>
        </row>
        <row r="721">
          <cell r="A721" t="str">
            <v>INN_ERZE_CONVERSATION01</v>
          </cell>
          <cell r="B721" t="str">
            <v>뭘 그렇게 겁먹은 표정이야?</v>
          </cell>
          <cell r="C721" t="str">
            <v>Why do you look so scared?</v>
          </cell>
          <cell r="D721" t="str">
            <v>ทำไมเจ้าถึงดูหวาดกลัวแบบนั้นกัน</v>
          </cell>
          <cell r="E721" t="str">
            <v>Sao trông ngươi cứ sợ sệt thế nhỉ?</v>
          </cell>
        </row>
        <row r="722">
          <cell r="A722" t="str">
            <v>INN_ERZE_CONVERSATION02</v>
          </cell>
          <cell r="B722" t="str">
            <v>후후.. 왜 피라도 빨릴 까봐 두려워?</v>
          </cell>
          <cell r="C722" t="str">
            <v>Why, are you afraid I'll bite you?</v>
          </cell>
          <cell r="D722" t="str">
            <v>ทำไมเหรอ เจ้ากลัวข้าจะกัดคอเจ้าเหรอ</v>
          </cell>
          <cell r="E722" t="str">
            <v>Sao, ngươi sợ ta sẽ cắn ngươi ư?</v>
          </cell>
        </row>
        <row r="723">
          <cell r="A723" t="str">
            <v>INN_ERZE_CONVERSATION03</v>
          </cell>
          <cell r="B723" t="str">
            <v>장담하는데, 여태껏 네가 경험 해보지 못한 황홀함을 만나게 될꺼야.</v>
          </cell>
          <cell r="C723" t="str">
            <v>You've never felt thrill like this before, I guarantee you that.</v>
          </cell>
          <cell r="D723" t="str">
            <v>เจ้าจะไม่ได้รู้สึกตื่นเต้นแบบนี้มาก่อนในชีวิตเลย ข้ารับประกันได้</v>
          </cell>
          <cell r="E723" t="str">
            <v>Ta đảm bảo ngươi chưa bao giờ thấy khoái lạc như thế này đâu.</v>
          </cell>
        </row>
        <row r="724">
          <cell r="A724" t="str">
            <v>INN_ERZE_GIFT01</v>
          </cell>
          <cell r="B724" t="str">
            <v>후후, 이런 것 말고.. 그 목덜미 한번만 내어주는 건 어때?</v>
          </cell>
          <cell r="C724" t="str">
            <v>Ha ha, there's no need for this... Why don't you just show me your neck?</v>
          </cell>
          <cell r="D724" t="str">
            <v>ฮ่าฮ่า ไม่จำเป็นต้องลีลาหรอก... เจ้าเปิดคอให้ข้าเลยดีกว่านะ</v>
          </cell>
          <cell r="E724" t="str">
            <v>Ha ha, không cần làm vậy đâu... Sao không cho ta xem cái cổ của nhà ngươi đi nhỉ?</v>
          </cell>
        </row>
        <row r="725">
          <cell r="A725" t="str">
            <v>INN_NERAXIS_INNIDLE01</v>
          </cell>
          <cell r="B725" t="str">
            <v>쳇, 내가 왜 이딴 곳에...</v>
          </cell>
          <cell r="C725" t="str">
            <v>Hmpf. What am I even doing here...?</v>
          </cell>
          <cell r="D725" t="str">
            <v>ฮึ่ม ข้ามาทำอะไรอยู่ที่นี่กันเนี่ย...</v>
          </cell>
          <cell r="E725" t="str">
            <v>Hừm. Ta đang làm cái gì ở đây thế này...?</v>
          </cell>
        </row>
        <row r="726">
          <cell r="A726" t="str">
            <v>INN_NERAXIS_GREETING01</v>
          </cell>
          <cell r="B726" t="str">
            <v>흥, 인간 따위가 무슨 볼일이지?</v>
          </cell>
          <cell r="C726" t="str">
            <v>Hmph, what does a human want with me?</v>
          </cell>
          <cell r="D726" t="str">
            <v>ฮึ่ม มนุษย์ต้องการอะไรจากข้ากัน</v>
          </cell>
          <cell r="E726" t="str">
            <v>Hừm, một con người thì muốn gì ở ta chứ?</v>
          </cell>
        </row>
        <row r="727">
          <cell r="A727" t="str">
            <v>INN_NERAXIS_CONVERSATION01</v>
          </cell>
          <cell r="B727" t="str">
            <v>대꾸할 가치도 없군.</v>
          </cell>
          <cell r="C727" t="str">
            <v>You're not worth talking to.</v>
          </cell>
          <cell r="D727" t="str">
            <v>เจ้าไม่มีค่าพอที่จะพูดด้วย</v>
          </cell>
          <cell r="E727" t="str">
            <v>Ngươi không đáng để ta nói chuyện.</v>
          </cell>
        </row>
        <row r="728">
          <cell r="A728" t="str">
            <v>INN_NERAXIS_CONVERSATION02</v>
          </cell>
          <cell r="B728" t="str">
            <v>그래서 어쩌란 거지?</v>
          </cell>
          <cell r="C728" t="str">
            <v>What do you want?</v>
          </cell>
          <cell r="D728" t="str">
            <v>เจ้าต้องการอะไร</v>
          </cell>
          <cell r="E728" t="str">
            <v>Ngươi muốn gì nào?</v>
          </cell>
        </row>
        <row r="729">
          <cell r="A729" t="str">
            <v>INN_NERAXIS_CONVERSATION03</v>
          </cell>
          <cell r="B729" t="str">
            <v>하, 어이가 없군.</v>
          </cell>
          <cell r="C729" t="str">
            <v>Ha, ridiculous.</v>
          </cell>
          <cell r="D729" t="str">
            <v>หึ เหลวไหล</v>
          </cell>
          <cell r="E729" t="str">
            <v>Ha, nực cười.</v>
          </cell>
        </row>
        <row r="730">
          <cell r="A730" t="str">
            <v>INN_NERAXIS_GIFT01</v>
          </cell>
          <cell r="B730" t="str">
            <v>뭘 바라는 건진 모르겠지만, 소용없다.</v>
          </cell>
          <cell r="C730" t="str">
            <v>I don't know what you want, but it's no use.</v>
          </cell>
          <cell r="D730" t="str">
            <v>ข้าไม่รู้ว่าเจ้าต้องการอะไร แต่มันไม่ได้ผลหรอก</v>
          </cell>
          <cell r="E730" t="str">
            <v>Ta không biết ngươi muốn gì, và cũng chẳng cần biết.</v>
          </cell>
        </row>
        <row r="731">
          <cell r="A731" t="str">
            <v>INN_SERIA_INNIDLE01</v>
          </cell>
          <cell r="B731" t="str">
            <v>따듯한 곳이로군 여긴.</v>
          </cell>
          <cell r="C731" t="str">
            <v>It's warm here.</v>
          </cell>
          <cell r="D731" t="str">
            <v>ที่นี่มันอบอุ่นดีจริงๆ</v>
          </cell>
          <cell r="E731" t="str">
            <v>Nơi này khá ấm áp.</v>
          </cell>
        </row>
        <row r="732">
          <cell r="A732" t="str">
            <v>INN_SERIA_GREETING01</v>
          </cell>
          <cell r="B732" t="str">
            <v>그래.</v>
          </cell>
          <cell r="C732" t="str">
            <v>Alright.</v>
          </cell>
          <cell r="D732" t="str">
            <v>เอาล่ะ</v>
          </cell>
          <cell r="E732" t="str">
            <v>Được rồi.</v>
          </cell>
        </row>
        <row r="733">
          <cell r="A733" t="str">
            <v>INN_SERIA_CONVERSATION01</v>
          </cell>
          <cell r="B733" t="str">
            <v>아직 이곳은 밤거리를 돌아다닐 수 있는가 보군</v>
          </cell>
          <cell r="C733" t="str">
            <v>Looks like the night street is still safe here.</v>
          </cell>
          <cell r="D733" t="str">
            <v>ดูเหมือนถนนยามค่ำคืนจะยังคงปลอดภัยอยู่ที่นี่</v>
          </cell>
          <cell r="E733" t="str">
            <v>Có vẻ như đường phố ban đêm ở đây vẫn an toàn.</v>
          </cell>
        </row>
        <row r="734">
          <cell r="A734" t="str">
            <v>INN_SERIA_CONVERSATION02</v>
          </cell>
          <cell r="B734" t="str">
            <v>좋은 동료들을 두었군.. 동료라.. 후후..</v>
          </cell>
          <cell r="C734" t="str">
            <v>You've got some good comrades. Comrades... Ha.</v>
          </cell>
          <cell r="D734" t="str">
            <v>เจ้ามีเหล่าสหายที่ใช้ได้เลยทีเดียว เหล่าสหาย... ฮา</v>
          </cell>
          <cell r="E734" t="str">
            <v>Ngươi có một vài đồng đội tốt đấy. Đồng đội ư...? Ha ha.</v>
          </cell>
        </row>
        <row r="735">
          <cell r="A735" t="str">
            <v>INN_SERIA_CONVERSATION03</v>
          </cell>
          <cell r="B735" t="str">
            <v>다시..한번. 내가 누군가를 믿는다는 것이.. 가능할까..</v>
          </cell>
          <cell r="C735" t="str">
            <v>Would I ever be able to have faith in anyone else again?...</v>
          </cell>
          <cell r="D735" t="str">
            <v>ข้าจะมีศรัทธาในตัวคนอื่นได้อีกมั้ยนะ ...</v>
          </cell>
          <cell r="E735" t="str">
            <v>Liệu ta có thể tin ai đó một lần nữa hay không?...</v>
          </cell>
        </row>
        <row r="736">
          <cell r="A736" t="str">
            <v>INN_SERIA_GIFT01</v>
          </cell>
          <cell r="B736" t="str">
            <v>당분간 사정이 있어. 의뢰는 받지 않는다.</v>
          </cell>
          <cell r="C736" t="str">
            <v>I'm not taking requests at the moment. I have my own reasons.</v>
          </cell>
          <cell r="D736" t="str">
            <v>ข้าไม่ขอรับคำขอใดๆ ทั้งนั้นในตอนนี้ ข้ามีเหตุผลของข้าเอง</v>
          </cell>
          <cell r="E736" t="str">
            <v>Ta có lý do riêng để không nhận lệnh vào lúc này.</v>
          </cell>
        </row>
        <row r="737">
          <cell r="A737" t="str">
            <v>INN_LUCIAS_INNIDLE01</v>
          </cell>
          <cell r="B737" t="str">
            <v>이 곳은...빛의 힘 뿐만이 아닌, 조화의 힘이 느껴지는군요.</v>
          </cell>
          <cell r="C737" t="str">
            <v>This place... I can feel the power of light as well as the flow of harmony.</v>
          </cell>
          <cell r="D737" t="str">
            <v>สถานที่แห่งนี้... ข้ารู้สึกถึงพลังแห่งแสงและความปรองดองได้</v>
          </cell>
          <cell r="E737" t="str">
            <v>Nơi này... ta có thể cảm nhận được cả sức mạnh của ánh sáng và dòng chảy hài hòa.</v>
          </cell>
        </row>
        <row r="738">
          <cell r="A738" t="str">
            <v>INN_LUCIAS_GREETING01</v>
          </cell>
          <cell r="B738" t="str">
            <v>안녕하십니까. 오늘도 평안한 하루가 되었습니까?</v>
          </cell>
          <cell r="C738" t="str">
            <v>A warm greeting to you. I hope you're having a blessed day.</v>
          </cell>
          <cell r="D738" t="str">
            <v>ขอส่งคำอวยพรที่แสนอบอุ่นให้กับเจ้า ข้าหวังว่าเจ้าจะมีความสุขในวันนี้</v>
          </cell>
          <cell r="E738" t="str">
            <v>Hân hoan chào đón. Hi vọng ngươi có một ngày tốt lành.</v>
          </cell>
        </row>
        <row r="739">
          <cell r="A739" t="str">
            <v>INN_LUCIAS_CONVERSATION01</v>
          </cell>
          <cell r="B739" t="str">
            <v>오늘은 근처에 결혼식이 있었습니다. 하하, 아름다운 광경이었죠.</v>
          </cell>
          <cell r="C739" t="str">
            <v>There was a wedding ceremony nearby. Ahhh, it was such a divine sight.</v>
          </cell>
          <cell r="D739" t="str">
            <v>พิธีแต่งงาน อ่าา ช่างเป็นอะไรที่ศักดิ์สิทธิ์จริงๆ</v>
          </cell>
          <cell r="E739" t="str">
            <v>Đây là một đám cưới. Aaa... cảnh tượng này thật linh thiêng.</v>
          </cell>
        </row>
        <row r="740">
          <cell r="A740" t="str">
            <v>INN_LUCIAS_CONVERSATION02</v>
          </cell>
          <cell r="B740" t="str">
            <v>혹시 형제 보두앵을 보셨습니까? 어제 술을 잔뜩 마셨다고 들었습니다만...</v>
          </cell>
          <cell r="C740" t="str">
            <v>Did you see Brother Baudouin? I heard he was quite drunk yesterday...</v>
          </cell>
          <cell r="D740" t="str">
            <v>เจ้าเห็นหลวงพี่ Baudouin บ้างไหม ข้าได้ยินมาว่าเขาค่อนข้างเมาเลยเมื่อวานนี้...</v>
          </cell>
          <cell r="E740" t="str">
            <v>Ngươi có nhìn thấy Tu sĩ Baudouin chăng? Ta nghe nói hôm qua ông ấy hơi quá chén...</v>
          </cell>
        </row>
        <row r="741">
          <cell r="A741" t="str">
            <v>INN_LUCIAS_CONVERSATION03</v>
          </cell>
          <cell r="B741" t="str">
            <v>이곳에는 온갖 힘이 느껴지는군요. 마치 세상의 중심과도 같은...</v>
          </cell>
          <cell r="C741" t="str">
            <v>I can feel all sorts of powers here. It feels like the center of the world...</v>
          </cell>
          <cell r="D741" t="str">
            <v>ข้ารู้สึกถึงพลังทุกประเภทที่นี่ รู้สึกราวกับเป็นศูนย์กลางของโลก...</v>
          </cell>
          <cell r="E741" t="str">
            <v>Ta có thể cảm nhận đủ loại sức mạnh ở đây. Cứ như thể ở trung tâm của thế giới...</v>
          </cell>
        </row>
        <row r="742">
          <cell r="A742" t="str">
            <v>INN_LUCIAS_GIFT01</v>
          </cell>
          <cell r="B742" t="str">
            <v>당신에게 빛의 축복이 있기를.</v>
          </cell>
          <cell r="C742" t="str">
            <v>May the Light bless you.</v>
          </cell>
          <cell r="D742" t="str">
            <v>ขอให้แสงสว่างอวยพรเจ้า</v>
          </cell>
          <cell r="E742" t="str">
            <v>Cầu mong Ánh sáng dẫn đường cho ngươi.</v>
          </cell>
        </row>
        <row r="743">
          <cell r="A743" t="str">
            <v>INN_CHRISHA_INNIDLE01</v>
          </cell>
          <cell r="B743" t="str">
            <v>흠. 오르벨의 여관이란 것도, 나쁘진 않군.</v>
          </cell>
          <cell r="C743" t="str">
            <v>Hmm. Orvel's inn isn't half bad after all.</v>
          </cell>
          <cell r="D743" t="str">
            <v>โอ้ โรงแรมของ Orvel ไม่ได้แย่เลยนะ</v>
          </cell>
          <cell r="E743" t="str">
            <v>Ô. Quán trọ của Orvel cũng không tệ lắm.</v>
          </cell>
        </row>
        <row r="744">
          <cell r="A744" t="str">
            <v>INN_CHRISHA_GREETING01</v>
          </cell>
          <cell r="B744" t="str">
            <v>...무슨 일이지?</v>
          </cell>
          <cell r="C744" t="str">
            <v>...What are you up to?</v>
          </cell>
          <cell r="D744" t="str">
            <v>...เจ้ามีแผนอะไรกันแน่</v>
          </cell>
          <cell r="E744" t="str">
            <v>...Ngươi định làm gì?</v>
          </cell>
        </row>
        <row r="745">
          <cell r="A745" t="str">
            <v>INN_CHRISHA_CONVERSATION01</v>
          </cell>
          <cell r="B745" t="str">
            <v>제국에 대해서 알고 싶은가? 그럼, 그 능력부터 증명해 보아라.</v>
          </cell>
          <cell r="C745" t="str">
            <v>Those eager to know about the Empire must prove themselves first.</v>
          </cell>
          <cell r="D745" t="str">
            <v>คนที่อยากรู้เรื่องจักรวรรดิต้องพิสูจน์ตัวเองก่อน</v>
          </cell>
          <cell r="E745" t="str">
            <v>Những kẻ hăm hở tìm hiểu về Đế quốc phải tự chứng minh bản thân trước.</v>
          </cell>
        </row>
        <row r="746">
          <cell r="A746" t="str">
            <v>INN_CHRISHA_CONVERSATION02</v>
          </cell>
          <cell r="B746" t="str">
            <v>황제폐하의 명은 절대적이다. 나는 그것에 따를 뿐.</v>
          </cell>
          <cell r="C746" t="str">
            <v>The orders of His Majesty the Emperor are absolute and must be abided by.</v>
          </cell>
          <cell r="D746" t="str">
            <v>คำสั่งขององค์จักรพรรดิเป็นที่สุดและต้องปฏิบัติตามอย่างเคร่งครัด</v>
          </cell>
          <cell r="E746" t="str">
            <v>Mệnh lệnh của Hoàng đế là tuyệt đối, không ai được phép làm trái.</v>
          </cell>
        </row>
        <row r="747">
          <cell r="A747" t="str">
            <v>INN_CHRISHA_CONVERSATION03</v>
          </cell>
          <cell r="B747" t="str">
            <v>오르벨에도 마도공학에 능통한 자가 있다고 들었는데...어떤 자인지 궁금하군.</v>
          </cell>
          <cell r="C747" t="str">
            <v>I heard there is someone who is proficient in Technomagic in Orvel. I wonder what he or she is like.</v>
          </cell>
          <cell r="D747" t="str">
            <v>ข้าได้ยินมาว่ามีผู้ที่เชี่ยวชาญสิ่งประดิษฐ์เวทย์ใน Orvel ข้าสงสัยจริงๆ ว่าคนๆ นั้นเป็นอย่างไร</v>
          </cell>
          <cell r="E747" t="str">
            <v>Ta nghe nói có người thông thạo Pháp nghệ ở Orvel. Không biết kẻ đó như thế nào nhỉ.</v>
          </cell>
        </row>
        <row r="748">
          <cell r="A748" t="str">
            <v>INN_CHRISHA_GIFT01</v>
          </cell>
          <cell r="B748" t="str">
            <v>선물...인가? 이런 것을 왜...</v>
          </cell>
          <cell r="C748" t="str">
            <v>A gift? For me? What's the purpose of this?</v>
          </cell>
          <cell r="D748" t="str">
            <v>ของขวัญ ให้ข้าเหรอ เจ้ามีวัตถุประสงค์อะไรกันแน่เนี่ย</v>
          </cell>
          <cell r="E748" t="str">
            <v>Quà? Cho ta à? Thế này là vì mục đích gì?</v>
          </cell>
        </row>
        <row r="749">
          <cell r="A749" t="str">
            <v>INN_NIA_INNIDLE01</v>
          </cell>
          <cell r="B749" t="str">
            <v>크르르...사람...많다...</v>
          </cell>
          <cell r="C749" t="str">
            <v>Grrr... Humans... Too many...</v>
          </cell>
          <cell r="D749" t="str">
            <v>ฮึ่ม... มนุษย์... เยอะเกินไปแล้วนะ...</v>
          </cell>
          <cell r="E749" t="str">
            <v>Gừ... Con người... Quá nhiều...</v>
          </cell>
        </row>
        <row r="750">
          <cell r="A750" t="str">
            <v>INN_NIA_GREETING01</v>
          </cell>
          <cell r="B750" t="str">
            <v>...킁...킁킁. 어둠과...빛의...냄새...</v>
          </cell>
          <cell r="C750" t="str">
            <v>*Sniff, sniff* Smell of light... and darkness...</v>
          </cell>
          <cell r="D750" t="str">
            <v>*ฟืด ฟืด* ข้าได้กลิ่นความสว่าง... และความมืด...</v>
          </cell>
          <cell r="E750" t="str">
            <v>*Khịt, khịt* Mùi của ánh sáng... và bóng tối...</v>
          </cell>
        </row>
        <row r="751">
          <cell r="A751" t="str">
            <v>INN_NIA_CONVERSATION01</v>
          </cell>
          <cell r="B751" t="str">
            <v>...밥시간은....언제....?</v>
          </cell>
          <cell r="C751" t="str">
            <v>...When... is time to eat...?</v>
          </cell>
          <cell r="D751" t="str">
            <v>..เมื่อไหร่... จะได้เวลาอาหาร...?</v>
          </cell>
          <cell r="E751" t="str">
            <v>...Lúc nào... thì mới được ăn đây...?</v>
          </cell>
        </row>
        <row r="752">
          <cell r="A752" t="str">
            <v>INN_NIA_CONVERSATION02</v>
          </cell>
          <cell r="B752" t="str">
            <v>배고프다...배고프다...사냥의시간...</v>
          </cell>
          <cell r="C752" t="str">
            <v>Hungry... hungry... Time to hunt...</v>
          </cell>
          <cell r="D752" t="str">
            <v>ข้าหิว... ข้าหิว... ได้เวลาออกล่าแล้ว...</v>
          </cell>
          <cell r="E752" t="str">
            <v>Đói... đói lắm rồi... Đi săn nào...</v>
          </cell>
        </row>
        <row r="753">
          <cell r="A753" t="str">
            <v>INN_NIA_CONVERSATION03</v>
          </cell>
          <cell r="B753" t="str">
            <v>크르릉...어디선가...포식자의냄새가...</v>
          </cell>
          <cell r="C753" t="str">
            <v>Grrrr... This smell... of predator...</v>
          </cell>
          <cell r="D753" t="str">
            <v>ฮื่อ... ข้าได้กลิ่น...พรีเดเตอร์...</v>
          </cell>
          <cell r="E753" t="str">
            <v>Gừ... Mùi này... của thú ăn thịt...</v>
          </cell>
        </row>
        <row r="754">
          <cell r="A754" t="str">
            <v>INN_NIA_GIFT01</v>
          </cell>
          <cell r="B754" t="str">
            <v>...이건...못먹는거...</v>
          </cell>
          <cell r="C754" t="str">
            <v>I can't eat this...</v>
          </cell>
          <cell r="D754" t="str">
            <v>ข้ากินเจ้านี่ไม่ได้หรอก...</v>
          </cell>
          <cell r="E754" t="str">
            <v>Ta không thể ăn thứ này...</v>
          </cell>
        </row>
        <row r="755">
          <cell r="A755" t="str">
            <v>INN_LAVRIL_INNIDLE01</v>
          </cell>
          <cell r="B755" t="str">
            <v>우우...모, 모르는 사람이 잔뜩...</v>
          </cell>
          <cell r="C755" t="str">
            <v>Ah... Umm... There are too many strangers around...</v>
          </cell>
          <cell r="D755" t="str">
            <v>อ่า... อืมม... มีคนแปลกหน้ามากเกินไปแล้ว...</v>
          </cell>
          <cell r="E755" t="str">
            <v>À... Ừm... Quanh đây nhiều người lạ quá...</v>
          </cell>
        </row>
        <row r="756">
          <cell r="A756" t="str">
            <v>INN_LAVRIL_GREETING01</v>
          </cell>
          <cell r="B756" t="str">
            <v>아...안녕하세요...</v>
          </cell>
          <cell r="C756" t="str">
            <v>H-hello...</v>
          </cell>
          <cell r="D756" t="str">
            <v>สะ-สวัสดี...</v>
          </cell>
          <cell r="E756" t="str">
            <v>Xi... xin chào...</v>
          </cell>
        </row>
        <row r="757">
          <cell r="A757" t="str">
            <v>INN_LAVRIL_CONVERSATION01</v>
          </cell>
          <cell r="B757" t="str">
            <v>괴롭히지...않으실 꺼죠...?</v>
          </cell>
          <cell r="C757" t="str">
            <v>P-please don't be mean to me...</v>
          </cell>
          <cell r="D757" t="str">
            <v>ดะ-ได้โปรดอย่าใจร้ายกับข้าเลย...</v>
          </cell>
          <cell r="E757" t="str">
            <v>Đừng... đừng ức hiếp ta...</v>
          </cell>
        </row>
        <row r="758">
          <cell r="A758" t="str">
            <v>INN_LAVRIL_CONVERSATION02</v>
          </cell>
          <cell r="B758" t="str">
            <v>우리는...착해요...미워하지 말아주세요...</v>
          </cell>
          <cell r="C758" t="str">
            <v>We're nice... Please don't hate us...</v>
          </cell>
          <cell r="D758" t="str">
            <v>พวกเราไม่ร้าย... ได้โปรดอย่าเกลียดพวกเราเลย...</v>
          </cell>
          <cell r="E758" t="str">
            <v>Bọn ta rất tốt... Đừng ghét bọn ta...</v>
          </cell>
        </row>
        <row r="759">
          <cell r="A759" t="str">
            <v>INN_LAVRIL_CONVERSATION03</v>
          </cell>
          <cell r="B759" t="str">
            <v>좀만 더...같이 있어주세요...</v>
          </cell>
          <cell r="C759" t="str">
            <v>S-stay with us a little longer, will you...?</v>
          </cell>
          <cell r="D759" t="str">
            <v>ยะ-อยู่กับพวกเราอีกสักแป๊บได้ไหม...</v>
          </cell>
          <cell r="E759" t="str">
            <v>Ở... ở lại với bọn ta thêm chút nữa, được không...?</v>
          </cell>
        </row>
        <row r="760">
          <cell r="A760" t="str">
            <v>INN_LAVRIL_GIFT01</v>
          </cell>
          <cell r="B760" t="str">
            <v>...?! 고...고마워요...!</v>
          </cell>
          <cell r="C760" t="str">
            <v>Huh...? Th-thank you!</v>
          </cell>
          <cell r="D760" t="str">
            <v>เอ๋... ขะ-ขอบคุณนะ!</v>
          </cell>
          <cell r="E760" t="str">
            <v>Được chứ...? Cảm... ơn ngươi!</v>
          </cell>
        </row>
        <row r="761">
          <cell r="A761" t="str">
            <v>INN_ESKER_INNIDLE01</v>
          </cell>
          <cell r="B761" t="str">
            <v>쉿. 나를 만난 건 비밀이야.</v>
          </cell>
          <cell r="C761" t="str">
            <v>Shh! Don't tell anyone that you saw me.</v>
          </cell>
          <cell r="D761" t="str">
            <v>ชู่วว! อย่าบอกใครว่าเจ้าเห็นข้า</v>
          </cell>
          <cell r="E761" t="str">
            <v>Suỵt! Đừng nói cho ai biết là ngươi nhìn thấy ta đấy.</v>
          </cell>
        </row>
        <row r="762">
          <cell r="A762" t="str">
            <v>INN_ESKER_GREETING01</v>
          </cell>
          <cell r="B762" t="str">
            <v>게임 한 판 할래? 너라면 내가 한 수 접어줄 수도.</v>
          </cell>
          <cell r="C762" t="str">
            <v>Do you want to play?\nI might let you win a game of two.</v>
          </cell>
          <cell r="D762" t="str">
            <v>เจ้าอยากจะลองเล่นดูหน่อยมั้ย\nข้าอาจจะปล่อยให้เจ้าชนะสักสองสามเกมก็ได้นะ</v>
          </cell>
          <cell r="E762" t="str">
            <v>Ngươi có muốn chơi không?\nTa có thể cho ngươi thắng một vài ván.</v>
          </cell>
        </row>
        <row r="763">
          <cell r="A763" t="str">
            <v>INN_ESKER_CONVERSATION01</v>
          </cell>
          <cell r="B763" t="str">
            <v>눈 감지 말고 잘 봐봐.\n이 주사위가 던져지면, 내가 만든 세계가 펼쳐질 거야.</v>
          </cell>
          <cell r="C763" t="str">
            <v>Keep your eyes open and see.\nAs soon as I throw this dice, a world of my creation will unfold in front of you.</v>
          </cell>
          <cell r="D763" t="str">
            <v>จงเปิดตาและเฝ้ามองให้ดี\nในทันทีที่ข้าทอยลูกเต๋านี้ โลกแห่งการสร้างสรรค์จะปรากฏต่อหน้าเจ้า</v>
          </cell>
          <cell r="E763" t="str">
            <v>Mở to mắt và nhìn cho kỹ.\nKhi ta gieo xúc xắc này, thế giới mà ta sáng tạo sẽ mở ra trước mắt ngươi.</v>
          </cell>
        </row>
        <row r="764">
          <cell r="A764" t="str">
            <v>INN_ESKER_CONVERSATION02</v>
          </cell>
          <cell r="B764" t="str">
            <v>다음 주사위 숫자, 나 알아버렸는데 어쩌지.\n게임에서 심리를 간파 당하면 이미 진 거라고.</v>
          </cell>
          <cell r="C764" t="str">
            <v>Uh-oh. I know what the next roll is going to be.\nYou lose the moment you let your opponent read your mind.</v>
          </cell>
          <cell r="D764" t="str">
            <v>โอ๊ะโอ ข้ารู้แล้วว่าลูกเต๋าจะออกหน้าอะไร\nเจ้าพ่ายแพ้ตั้งแต่ในตอนที่เจ้าปล่อยให้คู่ต่อสู้อ่านใจได้แล้ว</v>
          </cell>
          <cell r="E764" t="str">
            <v>À há. Ta biết lần gieo xúc xắc tiếp theo sẽ là gì.\nKhoảnh khắc để đối thủ đọc được suy nghĩ là ngươi đã thua rồi.</v>
          </cell>
        </row>
        <row r="765">
          <cell r="A765" t="str">
            <v>INN_ESKER_CONVERSATION03</v>
          </cell>
          <cell r="B765" t="str">
            <v>내가 이겨서 토라졌어? 화내지마~ 다음엔 져줄게.</v>
          </cell>
          <cell r="C765" t="str">
            <v>Feeling angry that I keep winning? Come on, I'll let you win next time.</v>
          </cell>
          <cell r="D765" t="str">
            <v>รู้สึกโกรธไหมที่ข้าชนะอยู่ฝ่ายเดียว มาสิ ครั้งหน้าข้าจะปล่อยให้เจ้าชนะบ้าง</v>
          </cell>
          <cell r="E765" t="str">
            <v>Tức giận vì mãi không thắng được ta sao? Thôi nào, lần tới ta sẽ để ngươi thắng.</v>
          </cell>
        </row>
        <row r="766">
          <cell r="A766" t="str">
            <v>INN_ESKER_GIFT01</v>
          </cell>
          <cell r="B766" t="str">
            <v>겨우?</v>
          </cell>
          <cell r="C766" t="str">
            <v>Is that it?</v>
          </cell>
          <cell r="D766" t="str">
            <v>แค่นั้นเหรอ</v>
          </cell>
          <cell r="E766" t="str">
            <v>Vậy thôi sao?</v>
          </cell>
        </row>
        <row r="767">
          <cell r="A767" t="str">
            <v>INN_GLENWYS_INNIDLE01</v>
          </cell>
          <cell r="B767" t="str">
            <v>깨끗한 여관이군요. 음식도 맛있어 보이구요…</v>
          </cell>
          <cell r="C767" t="str">
            <v>It's a good inn, and everything here's nice and clean. The food looks amazing, too.</v>
          </cell>
          <cell r="D767" t="str">
            <v>เป็นโรงแรมที่เยี่ยม ทุกอย่างดูดีและสะอาด อาหารก็น่ารับประทานเช่นกัน</v>
          </cell>
          <cell r="E767" t="str">
            <v>Đó là một quán trọ tốt và mọi thứ đều sạch đẹp. Đồ ăn nhìn cũng rất thú vị.</v>
          </cell>
        </row>
        <row r="768">
          <cell r="A768" t="str">
            <v>INN_GLENWYS_GREETING01</v>
          </cell>
          <cell r="B768" t="str">
            <v>안녕하십니까. 건강하게 지내셨습니까?</v>
          </cell>
          <cell r="C768" t="str">
            <v>Hello. How have you been doing?</v>
          </cell>
          <cell r="D768" t="str">
            <v>สวัสดี เจ้าเป็นไงบ้าง</v>
          </cell>
          <cell r="E768" t="str">
            <v>Xin chào. Dạo này thế nào?</v>
          </cell>
        </row>
        <row r="769">
          <cell r="A769" t="str">
            <v>INN_GLENWYS_CONVERSATION01</v>
          </cell>
          <cell r="B769" t="str">
            <v>오늘은 마을의 치안 상태가 좋습니다.</v>
          </cell>
          <cell r="C769" t="str">
            <v>The village seems safe today.</v>
          </cell>
          <cell r="D769" t="str">
            <v>หมู่บ้านดูปลอดภัยดีในวันนี้</v>
          </cell>
          <cell r="E769" t="str">
            <v>Ngôi làng có vẻ khá an toàn hôm nay.</v>
          </cell>
        </row>
        <row r="770">
          <cell r="A770" t="str">
            <v>INN_GLENWYS_CONVERSATION02</v>
          </cell>
          <cell r="B770" t="str">
            <v>아, 저는 간단한 빵과 수프면 괜찮습니다. 입맛이 워낙 저렴해서…</v>
          </cell>
          <cell r="C770" t="str">
            <v>Oh, just a loaf of bread and some soup would be fine. I don't really enjoy eating gourmet dishes.</v>
          </cell>
          <cell r="D770" t="str">
            <v>โอ้ แค่ขนมปังกับซุปก็พอแล้ว ข้าไม่ชอบกินอาหารหรูๆ เท่าไหร่</v>
          </cell>
          <cell r="E770" t="str">
            <v>Ồ, chỉ cần một ổ bánh mỳ và một ít súp là đủ. Ta thực sự không hào hứng với cao lương mỹ vị.</v>
          </cell>
        </row>
        <row r="771">
          <cell r="A771" t="str">
            <v>INN_GLENWYS_CONVERSATION03</v>
          </cell>
          <cell r="B771" t="str">
            <v>후훗, 기사에게도 가끔은 휴식이 필요한 법이랍니다.</v>
          </cell>
          <cell r="C771" t="str">
            <v>Ha ha, a knight needs to rest sometimes.</v>
          </cell>
          <cell r="D771" t="str">
            <v>ฮ่าฮ่า อัศวินก็ต้องพักเหมือนกันนะ</v>
          </cell>
          <cell r="E771" t="str">
            <v>Ha ha, đôi khi một hiệp sĩ cũng cần phải nghỉ ngơi.</v>
          </cell>
        </row>
        <row r="772">
          <cell r="A772" t="str">
            <v>INN_GLENWYS_GIFT01</v>
          </cell>
          <cell r="B772" t="str">
            <v>저에게…선물을? 에, 에헴…마, 마음만큼은 감사합니다. 아하하…</v>
          </cell>
          <cell r="C772" t="str">
            <v>A present... for me? U-um... Th-thank you for your kindness.</v>
          </cell>
          <cell r="D772" t="str">
            <v>ของขวัญ... สำหรับข้าเหรอ อะ-อืม... ขะ-ขอบคุณสำหรับความมีน้ำใจของเจ้านะ</v>
          </cell>
          <cell r="E772" t="str">
            <v>Một món quà... cho ta? Ờ-ừm... Cảm ơn lòng tốt của ngươi.</v>
          </cell>
        </row>
        <row r="773">
          <cell r="A773" t="str">
            <v>INN_BERNHEIM_INNIDLE01</v>
          </cell>
          <cell r="B773" t="str">
            <v>...용병생활을 하다 보면, 이런 곳은 자주 올 수밖에 없지.</v>
          </cell>
          <cell r="C773" t="str">
            <v>...As a mercenary, I know these places like the back of my hand.</v>
          </cell>
          <cell r="D773" t="str">
            <v>...ในฐานะทหารรับจ้าง ข้ารู้จักสถานที่เหล่านี้ดีเหมือนกับหลังมือของตัวเอง</v>
          </cell>
          <cell r="E773" t="str">
            <v>...Một tên lính đánh thuê như ta hiểu rõ những nơi này như lòng bàn tay.</v>
          </cell>
        </row>
        <row r="774">
          <cell r="A774" t="str">
            <v>INN_BERNHEIM_GREETING01</v>
          </cell>
          <cell r="B774" t="str">
            <v>흠. 의뢰인가?</v>
          </cell>
          <cell r="C774" t="str">
            <v>Hmph, a request?</v>
          </cell>
          <cell r="D774" t="str">
            <v>อืมม คำร้องของั้นหรือ</v>
          </cell>
          <cell r="E774" t="str">
            <v>Hừm, yêu cầu à?</v>
          </cell>
        </row>
        <row r="775">
          <cell r="A775" t="str">
            <v>INN_BERNHEIM_CONVERSATION01</v>
          </cell>
          <cell r="B775" t="str">
            <v>오늘은 날씨가 좋군. 수련하기 좋은 날씨다.</v>
          </cell>
          <cell r="C775" t="str">
            <v>Good weather today. For training, that is.</v>
          </cell>
          <cell r="D775" t="str">
            <v>อากาศวันนี้ดีจัง สำหรับการฝึกฝนน่ะนะ</v>
          </cell>
          <cell r="E775" t="str">
            <v>Hôm nay đẹp trời đấy. À, tức là để tập luyện ấy.</v>
          </cell>
        </row>
        <row r="776">
          <cell r="A776" t="str">
            <v>INN_BERNHEIM_CONVERSATION02</v>
          </cell>
          <cell r="B776" t="str">
            <v>검을 휘두르는 이유? ...알아서 좋을 것은 없다.</v>
          </cell>
          <cell r="C776" t="str">
            <v>My reason for wielding a sword? ...Some questions are best left unanswered.</v>
          </cell>
          <cell r="D776" t="str">
            <v>เหตุผลของข้าในการกวัดแกว่งดาบงั้นเหรอ ...บางคำถามก็ไม่มีคำตอบหรอก</v>
          </cell>
          <cell r="E776" t="str">
            <v>Lý do ta nâng kiếm à?... Có một số điều tốt nhất là nên giữ bí mật.</v>
          </cell>
        </row>
        <row r="777">
          <cell r="A777" t="str">
            <v>INN_BERNHEIM_CONVERSATION03</v>
          </cell>
          <cell r="B777" t="str">
            <v>배는 적당히 채우면 그만이다. 전장에서는 사치를 바랄 수 없는 법.</v>
          </cell>
          <cell r="C777" t="str">
            <v>Food is just fuel that keeps me going. There's no room for any luxuries on the battlefield.</v>
          </cell>
          <cell r="D777" t="str">
            <v>อาหารเป็นเพียงเชื้อเพลิงที่ช่วยผลักดันให้ข้าก้าวต่อไปได้ ไม่มีที่ว่างสำหรับความหรูหราบนสนามรบหรอกนะ</v>
          </cell>
          <cell r="E777" t="str">
            <v>Đồ ăn chỉ là thứ giúp ta duy trì sức lực. Trên chiến trường không có chỗ cho mấy thứ xa xỉ.</v>
          </cell>
        </row>
        <row r="778">
          <cell r="A778" t="str">
            <v>INN_BERNHEIM_GIFT01</v>
          </cell>
          <cell r="B778" t="str">
            <v>흠...? 의뢰가 아니라, 선물...? 의미를 모르겠군.</v>
          </cell>
          <cell r="C778" t="str">
            <v>Huh? A gift, not a request? I don't understand the meaning of this.</v>
          </cell>
          <cell r="D778" t="str">
            <v>เอ๋ ของขวัญ ไม่ใช่คำร้องขอเหรอ ข้าไม่เข้าใจความหมายเลยแฮะ</v>
          </cell>
          <cell r="E778" t="str">
            <v>Hử? Quà chứ không phải là yêu cầu à? Ta không hiểu thứ này để làm gì chứ.</v>
          </cell>
        </row>
        <row r="779">
          <cell r="A779" t="str">
            <v>INN_YURIA_INNIDLE01</v>
          </cell>
          <cell r="B779" t="str">
            <v>후후후, 활기찬 곳이군요~ 즐거워 보이시는 분이 잔뜩…</v>
          </cell>
          <cell r="C779" t="str">
            <v>Ah, it's pretty lively around here! Everyone looks like they're having a good time.</v>
          </cell>
          <cell r="D779" t="str">
            <v>อ่า แถวนี้คึกคักดีจังเลย! ดูเหมือนว่าทุกคนกำลังสนุกสนาน</v>
          </cell>
          <cell r="E779" t="str">
            <v>A, mọi thứ quanh đây thật sống động! Ai cũng tỏ ra thoải mái.</v>
          </cell>
        </row>
        <row r="780">
          <cell r="A780" t="str">
            <v>INN_YURIA_GREETING01</v>
          </cell>
          <cell r="B780" t="str">
            <v>어머, 안녕하세요. 혹시 새 옷이 필요하신가요?</v>
          </cell>
          <cell r="C780" t="str">
            <v>Oh, hello there, do you need some new clothes?</v>
          </cell>
          <cell r="D780" t="str">
            <v>โอ้ สวัสดี เจ้าอยากได้เสื้อผ้าใหม่ไหม</v>
          </cell>
          <cell r="E780" t="str">
            <v>Ô, xin chào, đằng ấy cần may quần áo mới chăng?</v>
          </cell>
        </row>
        <row r="781">
          <cell r="A781" t="str">
            <v>INN_YURIA_CONVERSATION01</v>
          </cell>
          <cell r="B781" t="str">
            <v>새하얀 캔버스 위에 그림을 그리듯, 저도 제가 그리는 이미지를 옷으로 만들어낼 뿐입니다~</v>
          </cell>
          <cell r="C781" t="str">
            <v>Just like a painter working on a blank canvas, I too realize what's in my mind in the form of clothing!</v>
          </cell>
          <cell r="D781" t="str">
            <v>เหมือนกับจิตกรที่สร้างสรรค์ผลงานบนผืนผ้าใบที่ว่างเปล่า ข้าเองก็ถ่ายทอดสิ่งที่คิดในใจออกมาในรูปแบบของเสื้อผ้า!</v>
          </cell>
          <cell r="E781" t="str">
            <v>Tâm trí tôi chỉ biết có cắt may quần áo, cũng giống như họa sĩ chuyên chú làm việc trên khung vẽ!</v>
          </cell>
        </row>
        <row r="782">
          <cell r="A782" t="str">
            <v>INN_YURIA_CONVERSATION02</v>
          </cell>
          <cell r="B782" t="str">
            <v>이 마을에도 뛰어난 재단사가 있다는 소문을 들었는데, 만나뵙고 싶군요. 후후후.</v>
          </cell>
          <cell r="C782" t="str">
            <v>I heard there's a famous tailor in this town. I can't wait to meet whoever it is.</v>
          </cell>
          <cell r="D782" t="str">
            <v>ข้าได้ยินว่ามีช่างตัดเย็บที่เลื่องชื่อคนหนึ่งในเมืองนี้ ข้าแทบจะรอพบใครคนนั้นไม่ไหวแล้ว</v>
          </cell>
          <cell r="E782" t="str">
            <v>Tôi nghe nói trong thị trấn này có một thợ may lừng danh. Thật nóng lòng được gặp người đó.</v>
          </cell>
        </row>
        <row r="783">
          <cell r="A783" t="str">
            <v>INN_YURIA_CONVERSATION03</v>
          </cell>
          <cell r="B783" t="str">
            <v>모든 사람은 다른 운명을 지니고 태어나지요. 과연 당신의 운명은, 어디로 흘러갈지…</v>
          </cell>
          <cell r="C783" t="str">
            <v>People are born with different fates. I'd like to see what path your fate will lead you to.</v>
          </cell>
          <cell r="D783" t="str">
            <v>ผู้คนเกิดมาด้วยโชคชะตาที่ต่างกัน ข้าอยากเห็นว่าโชคชะตาของเจ้าจะนำพาเจ้าไปสู่เส้นทางใด</v>
          </cell>
          <cell r="E783" t="str">
            <v>Mỗi người sinh ra đã có một vận mệnh riêng. Tôi muốn xem số mệnh sẽ dẫn dắt bạn tới đâu.</v>
          </cell>
        </row>
        <row r="784">
          <cell r="A784" t="str">
            <v>INN_YURIA_GIFT01</v>
          </cell>
          <cell r="B784" t="str">
            <v>어머, 감사합니다. 다음에 답례로 옷을 만들어드리도록 하죠. 후후…</v>
          </cell>
          <cell r="C784" t="str">
            <v>Wow, Thank you. I'll make you some clothes in return, sooner or later.</v>
          </cell>
          <cell r="D784" t="str">
            <v>ว้าว ขอบคุณนะ ไม่ช้าก็เร็วข้าจะตัดเสื้อผ้าให้เป็นการตอบแทน</v>
          </cell>
          <cell r="E784" t="str">
            <v>Oa, xin cảm ơn. Tôi sẽ may quần áo cho bạn để cảm tạ, không sớm thì muộn.</v>
          </cell>
        </row>
        <row r="785">
          <cell r="A785" t="str">
            <v>INN_CECILIA_INNIDLE01</v>
          </cell>
          <cell r="B785" t="str">
            <v>난 너의 무한의 가능성을 믿어!</v>
          </cell>
          <cell r="C785" t="str">
            <v>I believe in your infinite potential!</v>
          </cell>
          <cell r="D785" t="str">
            <v>ข้าเชื่อในศักยภาพไร้ขีดจำกัดของเจ้า!</v>
          </cell>
          <cell r="E785" t="str">
            <v>Ta tin tưởng tiềm năng vô hạn của ngươi!</v>
          </cell>
        </row>
        <row r="786">
          <cell r="A786" t="str">
            <v>INN_CECILIA_GREETING01</v>
          </cell>
          <cell r="B786" t="str">
            <v>내가 가는 길에 당신이 함께였으면 해.</v>
          </cell>
          <cell r="C786" t="str">
            <v>I want you to be by my side during my journey.</v>
          </cell>
          <cell r="D786" t="str">
            <v>ข้าอยากให้เจ้าอยู่เคียงข้างข้าระหว่างการเดินทาง</v>
          </cell>
          <cell r="E786" t="str">
            <v>Hãy sát cánh bên ta trong hành trình này.</v>
          </cell>
        </row>
        <row r="787">
          <cell r="A787" t="str">
            <v>INN_CECILIA_CONVERSATION01</v>
          </cell>
          <cell r="B787" t="str">
            <v>혹시, 우리 할아버지를 알고 있어?</v>
          </cell>
          <cell r="C787" t="str">
            <v>Do you perhaps know my grandfather?</v>
          </cell>
          <cell r="D787" t="str">
            <v>หรือว่าเจ้าจะรู้จักปู่ของข้า</v>
          </cell>
          <cell r="E787" t="str">
            <v>Có lẽ ngươi biết ông nội của ta chứ?</v>
          </cell>
        </row>
        <row r="788">
          <cell r="A788" t="str">
            <v>INN_CECILIA_CONVERSATION02</v>
          </cell>
          <cell r="B788" t="str">
            <v>정의에서 가장 중요한 것은 꺾이지 않는 마음!</v>
          </cell>
          <cell r="C788" t="str">
            <v>An unyielding spirit is the most important thing when fighting for justice!</v>
          </cell>
          <cell r="D788" t="str">
            <v>จิตวิญญาณอันเด็ดเดี่ยวคือสิ่งที่สำคัญที่สุดเมื่อต่อสู้เพื่อความยุติธรรม!</v>
          </cell>
          <cell r="E788" t="str">
            <v>Tinh thần không lùi bước là điều quan trọng nhất khi chiến đấu vì công lý!</v>
          </cell>
        </row>
        <row r="789">
          <cell r="A789" t="str">
            <v>INN_CECILIA_CONVERSATION03</v>
          </cell>
          <cell r="B789" t="str">
            <v>오늘도 단련! 단련이야!</v>
          </cell>
          <cell r="C789" t="str">
            <v>Train today! Train every day!</v>
          </cell>
          <cell r="D789" t="str">
            <v>ฝึกฝนวันนี้! ฝึกฝนทุกวัน!</v>
          </cell>
          <cell r="E789" t="str">
            <v>Tập luyện hôm nay! Tập luyện mọi ngày!</v>
          </cell>
        </row>
        <row r="790">
          <cell r="A790" t="str">
            <v>INN_CECILIA_GIFT01</v>
          </cell>
          <cell r="B790" t="str">
            <v>어!? 이거 내가 받아도 괜찮아!?</v>
          </cell>
          <cell r="C790" t="str">
            <v>Eh? Is this really for me?</v>
          </cell>
          <cell r="D790" t="str">
            <v>เอ๋ ให้ฉันจริงๆ เหรอ</v>
          </cell>
          <cell r="E790" t="str">
            <v>Ế? Thứ này cho thật ta sao?</v>
          </cell>
        </row>
        <row r="791">
          <cell r="A791" t="str">
            <v>INN_DAKARIS_INNIDLE01</v>
          </cell>
          <cell r="B791" t="str">
            <v>인간의 여관인가…흠, 꽤나 아늑한 분위기군.</v>
          </cell>
          <cell r="C791" t="str">
            <v>So this is a human's inn? Hmm, looks quite cozy.</v>
          </cell>
          <cell r="D791" t="str">
            <v>นี่หรือโรงแรมของพวกมนุษย์... สบายกว่าที่คิดนะเนี่ย</v>
          </cell>
          <cell r="E791" t="str">
            <v>Là quán trọ của con người sao?... Hừm, bầu không khí thật là ấm áp!</v>
          </cell>
        </row>
        <row r="792">
          <cell r="A792" t="str">
            <v>INN_DAKARIS_GREETING01</v>
          </cell>
          <cell r="B792" t="str">
            <v>반갑소, 여행자여.</v>
          </cell>
          <cell r="C792" t="str">
            <v>Greetings, traveler.</v>
          </cell>
          <cell r="D792" t="str">
            <v>ยินดีที่ได้รู้จัก เหล่านักเดินทาง</v>
          </cell>
          <cell r="E792" t="str">
            <v>Xin chào những vị khách bộ hành!</v>
          </cell>
        </row>
        <row r="793">
          <cell r="A793" t="str">
            <v>INN_DAKARIS_CONVERSATION01</v>
          </cell>
          <cell r="B793" t="str">
            <v>흠, 여기의 음식맛은 어떠한가? 인간의 식문화는 언제나 봐도 대단하더군.</v>
          </cell>
          <cell r="C793" t="str">
            <v>How's the food here? Hmm, human cuisine never ceases to astonish me.</v>
          </cell>
          <cell r="D793" t="str">
            <v>หืม รสชาติอาหารที่นี่เป็นอย่างไรกันล่ะนี่ วัฒนธรรมการกินของมนุษย์นี่ ดูยังไงก็ยอดเยี่ยมเสียจริง</v>
          </cell>
          <cell r="E793" t="str">
            <v>Hừm, đồ ăn ở đây như thế nào vậy? Văn hóa ẩm thực của loài người lúc nào cũng thật là tuyệt vời!</v>
          </cell>
        </row>
        <row r="794">
          <cell r="A794" t="str">
            <v>INN_DAKARIS_CONVERSATION02</v>
          </cell>
          <cell r="B794" t="str">
            <v>새로운 문화, 새로운 세계, 새로운 경험. 매일매일이 배움의 연속이지.</v>
          </cell>
          <cell r="C794" t="str">
            <v>New culture, new world, and new experience. Everyday's a learning day.</v>
          </cell>
          <cell r="D794" t="str">
            <v>วัฒนธรรมใหม่ โลกใหม่ ประสบการณ์ใหม่ การเรียนรู้ไม่เคยหยุดหย่อนจริงๆ</v>
          </cell>
          <cell r="E794" t="str">
            <v>Văn hóa mới, thế giới mới, trải nghiệm mới. Mỗi ngày là một bài học mới.</v>
          </cell>
        </row>
        <row r="795">
          <cell r="A795" t="str">
            <v>INN_DAKARIS_CONVERSATION03</v>
          </cell>
          <cell r="B795" t="str">
            <v>부족과 터전을 떠나 여행하는 리자드맨은 흔치 않다네.</v>
          </cell>
          <cell r="C795" t="str">
            <v>Not many Lizardmen leave their friends and homeland to travel.</v>
          </cell>
          <cell r="D795" t="str">
            <v>มนุษย์กิ้งก่าที่ออกจากฐานและเผ่าเพื่อการเดินทางมีไม่มากนัก</v>
          </cell>
          <cell r="E795" t="str">
            <v>Hiếm thấy một khách bộ hành thằn lằn nào rời bộ tộc và nơi ở nhỉ!</v>
          </cell>
        </row>
        <row r="796">
          <cell r="A796" t="str">
            <v>INN_DAKARIS_GIFT01</v>
          </cell>
          <cell r="B796" t="str">
            <v>호오, 선물인가. 고맙군. 다음에는 보답으로 생선요리라도 대접하도록 하겠네.</v>
          </cell>
          <cell r="C796" t="str">
            <v>A gift? You have my gratitude. I shall prepare you a fish dish in return next time.</v>
          </cell>
          <cell r="D796" t="str">
            <v>โอ้โห ของขวัญหรือนี่ ขอบใจนะ ครั้งหน้าจะต้องตอบแทนด้วยเมนูปลาซะแล้ว</v>
          </cell>
          <cell r="E796" t="str">
            <v>Hô hô, quà tặng à? Cảm ơn! Lần sau chắc ta phải báo đáp lại bằng một món cá mới được!</v>
          </cell>
        </row>
        <row r="797">
          <cell r="A797" t="str">
            <v>INN_KIRZE_INNIDLE01</v>
          </cell>
          <cell r="B797" t="str">
            <v>아하하... 활기찬 분위기에 이끌려 와버렸네...</v>
          </cell>
          <cell r="C797" t="str">
            <v>Haha... theupliftingatmospherebroughtmehere...</v>
          </cell>
          <cell r="D797" t="str">
            <v>ฮ่าฮ่า... นำมาสู่บรรยากาศที่มีชีวิตชีวาแล้วสินะ...</v>
          </cell>
          <cell r="E797" t="str">
            <v>Ahaha... Ta đã bị cuốn vào một bầu không khí đầy sức sống thế này rồi sao...</v>
          </cell>
        </row>
        <row r="798">
          <cell r="A798" t="str">
            <v/>
          </cell>
          <cell r="B798" t="str">
            <v>여관 친밀도 대사</v>
          </cell>
          <cell r="C798" t="str">
            <v/>
          </cell>
          <cell r="D798" t="str">
            <v/>
          </cell>
          <cell r="E798" t="str">
            <v/>
          </cell>
        </row>
        <row r="799">
          <cell r="A799" t="str">
            <v>INN_KASEL_GREETING02</v>
          </cell>
          <cell r="B799" t="str">
            <v>자주 뵙네요. 수도는 이제 익숙해지셨나요?</v>
          </cell>
          <cell r="C799" t="str">
            <v>I'm seeing you around quite often. Are you getting to the capital now?</v>
          </cell>
          <cell r="D799" t="str">
            <v>ข้าเริ่มเห็นหน้าเจ้าอยู่บ่อยๆ นะ เจ้าจะไปเมืองหลวงแล้วเหรอ</v>
          </cell>
          <cell r="E799" t="str">
            <v>Dạo này hay gặp ngươi quá nhỉ. Giờ ngươi định đến thủ đô đó sao?</v>
          </cell>
        </row>
        <row r="800">
          <cell r="A800" t="str">
            <v>INN_KASEL_CONVERSATION04</v>
          </cell>
          <cell r="B800" t="str">
            <v>성검의 힘을 모두 찾으면…이 모든 게 끝날까요?</v>
          </cell>
          <cell r="C800" t="str">
            <v>Will all this end once I find the power of the Holy Sword?</v>
          </cell>
          <cell r="D800" t="str">
            <v>เรื่องทั้งหมดนี้จะจบลงมั้ยเมื่อข้าค้นพาพลังของดาบศักดิ์สิทธิ์</v>
          </cell>
          <cell r="E800" t="str">
            <v>Liệu mọi chuyện có kết thúc khi ta tìm được sức mạnh của Kiếm thánh không?</v>
          </cell>
        </row>
        <row r="801">
          <cell r="A801" t="str">
            <v>INN_KASEL_CONVERSATION05</v>
          </cell>
          <cell r="B801" t="str">
            <v>더 이상 누구에게도 휘둘리고 싶지 않아요. 오로지 내 의지로 길을 가겠어요.</v>
          </cell>
          <cell r="C801" t="str">
            <v>I don't want to be swayed by anyone else. I'll go my own way.</v>
          </cell>
          <cell r="D801" t="str">
            <v>ข้าไม่อยากให้คนอื่นมาทำให้ข้าไขว้เขว ข้าจะไปตามทางของข้า</v>
          </cell>
          <cell r="E801" t="str">
            <v>Ta không muốn khuất phục trước bất kỳ ai. Ta sẽ tìm lối đi riêng.</v>
          </cell>
        </row>
        <row r="802">
          <cell r="A802" t="str">
            <v>INN_KASEL_GIFT02</v>
          </cell>
          <cell r="B802" t="str">
            <v>저같이 인기 없는 남자에게…선물이라니..고맙습니다.</v>
          </cell>
          <cell r="C802" t="str">
            <v>A gift for an unpopular man like myself... Thank you.</v>
          </cell>
          <cell r="D802" t="str">
            <v>ของขวัญสำหรับชายที่ไร้ชื่อเสียงเช่นข้า... ขอบคุณ</v>
          </cell>
          <cell r="E802" t="str">
            <v>Món quà cho kẻ mờ nhạt như ta ư... Cảm ơn nhé.</v>
          </cell>
        </row>
        <row r="803">
          <cell r="A803" t="str">
            <v>INN_KASEL_CONNECT_GREETING_MAX</v>
          </cell>
          <cell r="B803" t="str">
            <v>부족한 저와 함께 해주셔서 늘 감사하게 생각하고 있습니다.</v>
          </cell>
          <cell r="C803" t="str">
            <v>I am always thankful for your help.</v>
          </cell>
          <cell r="D803" t="str">
            <v>ข้ารู้สึกขอบคุณเสมอที่เจ้าช่วยเหลือ</v>
          </cell>
          <cell r="E803" t="str">
            <v>Tôi luôn thấy biết ơn và cảm kích vì đã đồng hành cùng tôi dù tôi vẫn còn kém cỏi.</v>
          </cell>
        </row>
        <row r="804">
          <cell r="A804" t="str">
            <v>INN_KASEL_CONNECT_CONVERSATION01</v>
          </cell>
          <cell r="B804" t="str">
            <v>힘들지 않다면 거짓말이지만, 애쓰지 않는 삶이 어디 있겠습니까.</v>
          </cell>
          <cell r="C804" t="str">
            <v>It would be a lie to say it isn't difficult, but that's life, I guess.</v>
          </cell>
          <cell r="D804" t="str">
            <v>ถ้าบอกว่าไม่ยากก็คงจะโกหก แต่ข้าก็คิดว่านั่นคือชีวิตแหละนะ</v>
          </cell>
          <cell r="E804" t="str">
            <v>Nếu nói là không mệt thì là nói dối, nhưng có cuộc đời nào mà không phải nỗ lực đâu.</v>
          </cell>
        </row>
        <row r="805">
          <cell r="A805" t="str">
            <v>INN_KASEL_CONNECT_CONVERSATION02</v>
          </cell>
          <cell r="B805" t="str">
            <v>제겐 너무 무거운 이 검을, 함께 짊어져 주셔서 고마워요.</v>
          </cell>
          <cell r="C805" t="str">
            <v>Thank you for sharing my burden. Really.</v>
          </cell>
          <cell r="D805" t="str">
            <v>ขอบคุณที่ช่วยแบ่งเบาภาระข้านะ ขอบคุณจริงๆ</v>
          </cell>
          <cell r="E805" t="str">
            <v>Thành thật cảm ơn vì đã gánh vác thanh gươm quá đỗi nặng nề với tôi.</v>
          </cell>
        </row>
        <row r="806">
          <cell r="A806" t="str">
            <v>INN_KASEL_CONNECT_CONVERSATION03</v>
          </cell>
          <cell r="B806" t="str">
            <v>완벽한 삶이란 어디에도 없잖아요. 어느 날 완벽한 순간을 맞이하는 때도 있지만.</v>
          </cell>
          <cell r="C806" t="str">
            <v>There is no such thing as a perfect life. Well, there are some perfect moments, though. Haha...</v>
          </cell>
          <cell r="D806" t="str">
            <v>ชีวิตที่สมบูรณ์แบบไม่มีอยู่หรอก เอ่อ แต่ก็มีบางช่วงเวลาที่สมบูรณ์แบบอยู่นะ ฮ่าฮ่า...</v>
          </cell>
          <cell r="E806" t="str">
            <v>Đi đâu cũng không có cuộc đời hoàn hảo được. Mặc dù có thể sẽ có lúc nào đó ta đón nhận khoảnh khắc hoàn hảo.</v>
          </cell>
        </row>
        <row r="807">
          <cell r="A807" t="str">
            <v>INN_FREY_GREETING02</v>
          </cell>
          <cell r="B807" t="str">
            <v>오셨군요. 어디 다친 곳은 없으시죠?</v>
          </cell>
          <cell r="C807" t="str">
            <v>There you are. You didn't get hurt, did you?</v>
          </cell>
          <cell r="D807" t="str">
            <v>เจ้าอยู่นี่เอง เจ้าไม่ได้บาดเจ็บใช่มั้ย</v>
          </cell>
          <cell r="E807" t="str">
            <v>Ngươi đây rồi. Ngươi không bị thương chứ?</v>
          </cell>
        </row>
        <row r="808">
          <cell r="A808" t="str">
            <v>INN_FREY_CONVERSATION04</v>
          </cell>
          <cell r="B808" t="str">
            <v>가끔 꿈속에서…환한 빛이 보여요. 눈부신 태양 빛 속에 하얀 날개를 단 사람들…</v>
          </cell>
          <cell r="C808" t="str">
            <v>I see a bright light in my dreams sometimes. People with white wings with a brilliant sun behind them...</v>
          </cell>
          <cell r="D808" t="str">
            <v>บางครั้งข้าเห็นแสงสว่างในความฝันของข้า ผู้คนที่มีปีกสีขาวและดวงอาทิตย์ส่องสว่างมาจากด้านหลังพวกเขา...</v>
          </cell>
          <cell r="E808" t="str">
            <v>Đôi khi trong giấc mơ, ta nhìn thấy một tia sáng chói lòa. Những người có đôi cánh trắng, sau lưng là vầng hào quang rực rỡ...</v>
          </cell>
        </row>
        <row r="809">
          <cell r="A809" t="str">
            <v>INN_FREY_CONVERSATION05</v>
          </cell>
          <cell r="B809" t="str">
            <v>제가 좋아하는 사람이 누구냐고요? 그…그건…루아 님과 저만 아는 비밀이에요.</v>
          </cell>
          <cell r="C809" t="str">
            <v>Who I like? Th-that's a secret between me and Lua.</v>
          </cell>
          <cell r="D809" t="str">
            <v>ข้าชอบใครงั้นเหรอ น-นั่นมันเป็นความลับระหว่างข้ากับ Lua</v>
          </cell>
          <cell r="E809" t="str">
            <v>Ta thích ai ấy à? Đó...đó là bí mật giữa ta với Lua.</v>
          </cell>
        </row>
        <row r="810">
          <cell r="A810" t="str">
            <v>INN_FREY_GIFT02</v>
          </cell>
          <cell r="B810" t="str">
            <v>고마워요. 당신의 그 마음 잊지 않을게요.</v>
          </cell>
          <cell r="C810" t="str">
            <v>Thank you. I won't forget your thoughtfulness.</v>
          </cell>
          <cell r="D810" t="str">
            <v>ขอบคุณ ข้าจะไม่ลืมน้ำใจของเจ้าเลย</v>
          </cell>
          <cell r="E810" t="str">
            <v>Cảm ơn nhé. Ta sẽ không quên sự chu đáo của ngươi.</v>
          </cell>
        </row>
        <row r="811">
          <cell r="A811" t="str">
            <v>INN_FREY_CONNECT_GREETING_MAX</v>
          </cell>
          <cell r="B811" t="str">
            <v>루아께서 당신을 돌보시기를 진심으로 기원하고 있답니다.</v>
          </cell>
          <cell r="C811" t="str">
            <v>I sincerely pray that Lua watches over you.</v>
          </cell>
          <cell r="D811" t="str">
            <v>ข้าขอภาวนาด้วยความจริงใจให้ Lua คุ้มครองเจ้านะ</v>
          </cell>
          <cell r="E811" t="str">
            <v>Tôi đang thành tâm cầu cho Nữ thần Lua sẽ dõi theo và bảo vệ cậu.</v>
          </cell>
        </row>
        <row r="812">
          <cell r="A812" t="str">
            <v>INN_FREY_CONNECT_CONVERSATION01</v>
          </cell>
          <cell r="B812" t="str">
            <v>카셀의 안전이 중요한 이유는, 루아께 선택받은 사람이기 때문이에요.</v>
          </cell>
          <cell r="C812" t="str">
            <v>Kasel's safety is important. He was chosen by the Goddess, after all.</v>
          </cell>
          <cell r="D812" t="str">
            <v>ความปลอดภัยของ Kasel เป็นสิ่งสำคัญ เพราะอย่างไรก็ตาม เขาก็ถูกเลือกโดยเทพธิดา</v>
          </cell>
          <cell r="E812" t="str">
            <v>An toàn của Kasel là một việc hệ trọng, vì cậu ấy là người được Lua lựa chọn.</v>
          </cell>
        </row>
        <row r="813">
          <cell r="A813" t="str">
            <v>INN_FREY_CONNECT_CONVERSATION02</v>
          </cell>
          <cell r="B813" t="str">
            <v>모든 선택에는 비난이 따를 수 있어요. 루아가 보시기에 괜찮다면, 전 그것으로 족해요.</v>
          </cell>
          <cell r="C813" t="str">
            <v>All decisions can be met with disdain. I do not mind, as long as the Goddess is happy with it.</v>
          </cell>
          <cell r="D813" t="str">
            <v>การตัดสินใจทุกอย่างก็อาจโดนดูถูกเหยียดหยามได้ ข้าไม่ว่าอะไรหรอกตราบใดที่เทพธิดาพึงพอใจ</v>
          </cell>
          <cell r="E813" t="str">
            <v>Mọi lựa chọn đều kéo theo những lời đàm tiếu. Nếu Lua đã thấy được, tôi chỉ cần theo vậy là được.</v>
          </cell>
        </row>
        <row r="814">
          <cell r="A814" t="str">
            <v>INN_FREY_CONNECT_CONVERSATION03</v>
          </cell>
          <cell r="B814" t="str">
            <v>신과 사제의 관계도 사람들끼리의 관계와 다를 바 없어요. 때로는 신이 원망스러울 때도 있죠.</v>
          </cell>
          <cell r="C814" t="str">
            <v>The relationship between God and priests is not so different from a relationship between simple people. Sometimes...we disagree.</v>
          </cell>
          <cell r="D814" t="str">
            <v>ความสัมพันธ์ระหว่างพระเจ้ากับนักบวชไม่ต่างอะไรไปจากความสัมพันธ์ระหว่างคนธรรมดาหรอก บางครั้ง...เราไม่เห็นด้วย</v>
          </cell>
          <cell r="E814" t="str">
            <v>Mối quan hệ giữa thần linh và linh mục cũng như giữa con người với nhau. Thân linh cũng có lúc hờn oán.</v>
          </cell>
        </row>
        <row r="815">
          <cell r="A815" t="str">
            <v>INN_CLEO_GREETING02</v>
          </cell>
          <cell r="B815" t="str">
            <v>늦었어! 감히 대마법사를 기다리게 하다니!!</v>
          </cell>
          <cell r="C815" t="str">
            <v>You're late! How dare you make the Archmage wait!?</v>
          </cell>
          <cell r="D815" t="str">
            <v>เจ้ามาสายนะ! เจ้ากล้าดียังไงที่ปล่อยให้หัวหน้าจอมเวทย์มารอเจ้า!</v>
          </cell>
          <cell r="E815" t="str">
            <v>Ngươi đến muộn rồi! Sao ngươi dám để một Phù thủy phải chờ cơ chứ!?</v>
          </cell>
        </row>
        <row r="816">
          <cell r="A816" t="str">
            <v>INN_CLEO_CONVERSATION04</v>
          </cell>
          <cell r="B816" t="str">
            <v>프레이랑 로이 중 누가 좋냐고? 그게 질문이 된다고 생각해? 당연히 프레이지~!</v>
          </cell>
          <cell r="C816" t="str">
            <v>Who do I like more, between Frey and Roi? Does that question even make sense? Of course, Frey!</v>
          </cell>
          <cell r="D816" t="str">
            <v>ข้าชอบใครมากกว่า ระหว่าง Frey กับ Roi งั้นเหรอ คำถามนั่นฟังดูเข้าท่าเหรอ แน่นอน ต้องเป็น Frey สิ!</v>
          </cell>
          <cell r="E816" t="str">
            <v>Giữa Frey và Roi, ta thích ai hơn ư? Hỏi gì mà vô nghĩa quá vậy? Đương nhiên là Frey rồi!</v>
          </cell>
        </row>
        <row r="817">
          <cell r="A817" t="str">
            <v>INN_CLEO_CONVERSATION05</v>
          </cell>
          <cell r="B817" t="str">
            <v>….엄마는…도대체 어디 있는 걸까…? 그래도 살아 있다면 만날 수 있겠지?</v>
          </cell>
          <cell r="C817" t="str">
            <v>I wonder where my mom is... As long as I'm alive, I should be able to meet her, right?</v>
          </cell>
          <cell r="D817" t="str">
            <v>ข้าสงสัยจังว่าแม่ข้าอยู่ที่ไหน... ตราบใดที่ข้ายังมีชีวิตอยู่ ข้าน่าจะได้พบกับนางอีกครั้งใช่มั้ย</v>
          </cell>
          <cell r="E817" t="str">
            <v>Chẳng biết mẹ ta đang ở chốn nào... Chừng nào còn sống thì ta vẫn còn cơ hội gặp bà, đúng chứ?</v>
          </cell>
        </row>
        <row r="818">
          <cell r="A818" t="str">
            <v>INN_CLEO_GIFT02</v>
          </cell>
          <cell r="B818" t="str">
            <v>오호! 대 마법사님께 어울리겠는데~! 땡큐!</v>
          </cell>
          <cell r="C818" t="str">
            <v>Oh! I think it will fit the Archmage! Thank you!</v>
          </cell>
          <cell r="D818" t="str">
            <v>โอ้! ข้าคิดว่ามันจะเข้ากับหัวหน้าจอมเวทย์ได้ดีเลย! ขอบคุณนะ!</v>
          </cell>
          <cell r="E818" t="str">
            <v>Ồ! Ta thấy nó hợp với Phù thủy đó! Cảm ơn nhé!</v>
          </cell>
        </row>
        <row r="819">
          <cell r="A819" t="str">
            <v>INN_CLEO_CONNECT_GREETING_MAX</v>
          </cell>
          <cell r="B819" t="str">
            <v>호오, 이 대마법사를 알현하러 온 거구나.</v>
          </cell>
          <cell r="C819" t="str">
            <v>Oho, so you've come to see the best Archmage ever!</v>
          </cell>
          <cell r="D819" t="str">
            <v>โอ้โห สรุปว่าเจ้ามาเพื่อพบกับหัวหน้าจอมเวทย์ที่ยอดเยี่ยมที่สุดตลอดกาลสินะ!</v>
          </cell>
          <cell r="E819" t="str">
            <v>Hô hô, ngươi đến diện kiến đại phù thủy này đấy à.</v>
          </cell>
        </row>
        <row r="820">
          <cell r="A820" t="str">
            <v>INN_CLEO_CONNECT_CONVERSATION01</v>
          </cell>
          <cell r="B820" t="str">
            <v>프레이는 나에게 있어 베개 그 이상이야!</v>
          </cell>
          <cell r="C820" t="str">
            <v>Frey is more than a pillow to me!</v>
          </cell>
          <cell r="D820" t="str">
            <v>Frey เป็นยิ่งกว่าหมอนสำหรับข้า!</v>
          </cell>
          <cell r="E820" t="str">
            <v>Với tôi, Frey còn hơn cả một cái gối nữa!</v>
          </cell>
        </row>
        <row r="821">
          <cell r="A821" t="str">
            <v>INN_CLEO_CONNECT_CONVERSATION02</v>
          </cell>
          <cell r="B821" t="str">
            <v>잊지 말라고. 나 덕분에 빠르게 이동할 수 있다는 걸 말이야.</v>
          </cell>
          <cell r="C821" t="str">
            <v>Don't forget. It's thanks to me that we can get around so fast.</v>
          </cell>
          <cell r="D821" t="str">
            <v>อย่าลืมเสียล่ะ เป็นเพราะข้า เราถึงสามารถเดินทางไปทั่วได้อย่างรวดเร็วขนาดนี้</v>
          </cell>
          <cell r="E821" t="str">
            <v>Đừng quên. Nhờ có tôi mà mọi người có thể di chuyển nhanh được.</v>
          </cell>
        </row>
        <row r="822">
          <cell r="A822" t="str">
            <v>INN_CLEO_CONNECT_CONVERSATION03</v>
          </cell>
          <cell r="B822" t="str">
            <v>계속 함께해줄 거지?</v>
          </cell>
          <cell r="C822" t="str">
            <v>You'll stick around with us, right?</v>
          </cell>
          <cell r="D822" t="str">
            <v>เจ้าจะอยู่กับเราใช่ไหม</v>
          </cell>
          <cell r="E822" t="str">
            <v>Bạn sẽ đi cùng tôi chứ?</v>
          </cell>
        </row>
        <row r="823">
          <cell r="A823" t="str">
            <v>INN_ROI_GREETING02</v>
          </cell>
          <cell r="B823" t="str">
            <v>이봐, 이제 좀 쉬라고</v>
          </cell>
          <cell r="C823" t="str">
            <v>Hey, you should take a rest now.</v>
          </cell>
          <cell r="D823" t="str">
            <v>เฮ้ เจ้าควรจะพักก่อนนะ</v>
          </cell>
          <cell r="E823" t="str">
            <v>Này, ngươi phải nghỉ ngơi đi thôi.</v>
          </cell>
        </row>
        <row r="824">
          <cell r="A824" t="str">
            <v>INN_ROI_CONVERSATION04</v>
          </cell>
          <cell r="B824" t="str">
            <v>지겹지도 않나? 클레오는 그냥 내 의무라고…녀석이 앞으로 중요한 역할을 할 거란..말을 들었다.</v>
          </cell>
          <cell r="C824" t="str">
            <v>Aren't you sick of this? Cleo is my responsibility... I heard she'll be taking on an important role now.</v>
          </cell>
          <cell r="D824" t="str">
            <v>เจ้าเบื่อเรื่องนี้บ้างมั้ย Cleo เป็นความรับผิดชอบของข้า... ข้าได้ยินมาว่าตอนนี้นางจะได้รับบทบาทที่สำคัญ</v>
          </cell>
          <cell r="E824" t="str">
            <v>Ngươi vẫn chưa chán à? Ta có trách nhiệm với Cleo... Nghe nói bây giờ cô ấy giữ vai trò quan trọng rồi.</v>
          </cell>
        </row>
        <row r="825">
          <cell r="A825" t="str">
            <v>INN_ROI_CONVERSATION05</v>
          </cell>
          <cell r="B825" t="str">
            <v>후회할 짓을 한 적 있나?...지금 당장이라도 그런 기분이 든다면 바로 그만둬.</v>
          </cell>
          <cell r="C825" t="str">
            <v>Have you ever done something you regretted? If you think you'll regret it, then stop right now.</v>
          </cell>
          <cell r="D825" t="str">
            <v>เจ้าเคยทำอะไรที่เจ้าเสียใจในภายหลังมั้ย ถ้าเจ้าคิดว่าเจ้าจะเสียใจ งั้นก็หยุดทำมันซะตอนนี้เถอะ</v>
          </cell>
          <cell r="E825" t="str">
            <v>Ngươi đã bao giờ hối tiếc về điều mình từng làm chưa? Nếu rồi thì hãy dừng tay ngay bây giờ đi.</v>
          </cell>
        </row>
        <row r="826">
          <cell r="A826" t="str">
            <v>INN_ROI_GIFT02</v>
          </cell>
          <cell r="B826" t="str">
            <v>번번이 빼놓지도 않는군…고마워.</v>
          </cell>
          <cell r="C826" t="str">
            <v>You never forget... Thanks.</v>
          </cell>
          <cell r="D826" t="str">
            <v>เจ้าไม่เคยลืม... ขอบใจนะ</v>
          </cell>
          <cell r="E826" t="str">
            <v>Ngươi không hề quên... Cảm ơn nhé.</v>
          </cell>
        </row>
        <row r="827">
          <cell r="A827" t="str">
            <v>INN_ROI_CONNECT_GREETING_MAX</v>
          </cell>
          <cell r="B827" t="str">
            <v>왔나.</v>
          </cell>
          <cell r="C827" t="str">
            <v>Ah, you've come.</v>
          </cell>
          <cell r="D827" t="str">
            <v>อ้า เจ้ามาแล้ว</v>
          </cell>
          <cell r="E827" t="str">
            <v>Đến chưa.</v>
          </cell>
        </row>
        <row r="828">
          <cell r="A828" t="str">
            <v>INN_ROI_CONNECT_CONVERSATION01</v>
          </cell>
          <cell r="B828" t="str">
            <v>카셀을 많이 도와줘. 너무 무거운 짐을 진 녀석이야.</v>
          </cell>
          <cell r="C828" t="str">
            <v>Help Kasel when you can. He has a heavy burden.</v>
          </cell>
          <cell r="D828" t="str">
            <v>ช่วย Kasel หน่อยเมื่อเจ้าทำได้ เขามีภาระหนัก</v>
          </cell>
          <cell r="E828" t="str">
            <v>Hãy giúp Kasel với. Cậu ấy đang phải mang vác gánh nặng quá lớn.</v>
          </cell>
        </row>
        <row r="829">
          <cell r="A829" t="str">
            <v>INN_ROI_CONNECT_CONVERSATION02</v>
          </cell>
          <cell r="B829" t="str">
            <v>사제들만큼은 아니지만 나도 나름 루아를 의지한다. 내게 죽은 이들을 위해 해줄 수 있는 건 기도 밖에 없으니까.</v>
          </cell>
          <cell r="C829" t="str">
            <v>While I'm not the devout type, I also rely on Lua. I can't do much but pray for the people I've killed, after all…</v>
          </cell>
          <cell r="D829" t="str">
            <v>แม้ว่าข้าจะไม่ใช่คนที่มีจิตศรัทธา แต่ข้าก็ยังพึ่ง Lua สุดท้ายแล้วข้าก็ไม่สามารถทำอะไรได้มาก นอกจากสวดภาวนาให้แก่ผู้คนที่ข้าฆ่า…</v>
          </cell>
          <cell r="E829" t="str">
            <v>Tôi cũng có phần nào phụ thuộc vào nữ thần Lua dù không thể sánh bằng với các linh mục. Tôi chẳng thể giúp gì được cho những người đã chết ngoài việc cầu nguyện cho họ.</v>
          </cell>
        </row>
        <row r="830">
          <cell r="A830" t="str">
            <v>INN_ROI_CONNECT_CONVERSATION03</v>
          </cell>
          <cell r="B830" t="str">
            <v>이제는 과거를 원망하지 않아. 바꿀 수 없으니까. 바꿀 수 있는 건 미래다.</v>
          </cell>
          <cell r="C830" t="str">
            <v>I do not mourn my past anymore. It can't be changed. What can be changed, however, is the future.</v>
          </cell>
          <cell r="D830" t="str">
            <v>ข้าไม่เสียใจกับอดีตของข้าอีกต่อไป มันเปลี่ยนแปลงไม่ได้ แต่สิ่งที่สามารถเปลี่ยนแปลงได้ก็คืออนาคต</v>
          </cell>
          <cell r="E830" t="str">
            <v>Bây giờ tôi không còn oán hận quá khứ nữa. Cũng không thể thay đổi được. Cái có thể thay đổi được là tương lai.</v>
          </cell>
        </row>
        <row r="831">
          <cell r="A831" t="str">
            <v>INN_GAU_GREETING02</v>
          </cell>
          <cell r="B831" t="str">
            <v>우리 사이에 인사라니 쑥스럽구만.</v>
          </cell>
          <cell r="C831" t="str">
            <v>It's kind of embarrassing to be doing this.</v>
          </cell>
          <cell r="D831" t="str">
            <v>มันค่อนข้างที่จะน่าอายที่ต้องมาทำเรื่องเช่นนี้</v>
          </cell>
          <cell r="E831" t="str">
            <v>Làm thế này cũng ngại ra phết.</v>
          </cell>
        </row>
        <row r="832">
          <cell r="A832" t="str">
            <v>INN_GAU_CONVERSATION04</v>
          </cell>
          <cell r="B832" t="str">
            <v>요즘 얀느는 본 적 있나? 녀석..밥은 잘 먹고 다니나..</v>
          </cell>
          <cell r="C832" t="str">
            <v>Have you seen Yanne lately? I wonder how she's doing...</v>
          </cell>
          <cell r="D832" t="str">
            <v>เจ้าพบกับ Yanne เมื่อเร็วๆ นี้บ้างมั้ย ข้าสงสัยจังว่านางจะเป็นยังไงบ้าง...</v>
          </cell>
          <cell r="E832" t="str">
            <v>Dạo này ngươi có gặp Yanne không? Không biết cô ấy ra sao rồi...</v>
          </cell>
        </row>
        <row r="833">
          <cell r="A833" t="str">
            <v>INN_GAU_CONVERSATION05</v>
          </cell>
          <cell r="B833" t="str">
            <v>뭐? 레위시아랑 무슨 사이냐고? 그런 꼬맹이..실제 누님이지만..내가 좋다고 될 일이..</v>
          </cell>
          <cell r="C833" t="str">
            <v>What? How I know Lewisia? That kid... Even though she's older... It's not like it'll work out just because I like her...</v>
          </cell>
          <cell r="D833" t="str">
            <v>อะไรนะ ข้ารู้จัก Lewisia ได้ยังไงเหรอ เจ้าเด็กนั่น... แม้ว่านางจะโตขึ้น... มันคงจะไม่เวิร์คเพียงเพราะข้าชอบนางหรอก...</v>
          </cell>
          <cell r="E833" t="str">
            <v>Cái gì? Làm cách nào mà ta biết Lewisia ư? Nhóc đó... Mặc dù cô ấy lớn tuổi hơn... Có phải cứ thích là yêu nhau được luôn đâu...</v>
          </cell>
        </row>
        <row r="834">
          <cell r="A834" t="str">
            <v>INN_GAU_GIFT02</v>
          </cell>
          <cell r="B834" t="str">
            <v>고마워. 다음엔 내가 한턱내지.</v>
          </cell>
          <cell r="C834" t="str">
            <v>Thank you. I'll treat you next time.</v>
          </cell>
          <cell r="D834" t="str">
            <v>ขอบคุณ ครั้งหน้าข้าจะเลี้ยงเจ้าเอง</v>
          </cell>
          <cell r="E834" t="str">
            <v>Cảm ơn nhé. Lần tới ta mời.</v>
          </cell>
        </row>
        <row r="835">
          <cell r="A835" t="str">
            <v>INN_GAU_CONNECT_GREETING_MAX</v>
          </cell>
          <cell r="B835" t="str">
            <v>여! 여기서 또 보게 되는구만! 잘 지내고 있지?</v>
          </cell>
          <cell r="C835" t="str">
            <v>Ha! We meet again! Doing well?</v>
          </cell>
          <cell r="D835" t="str">
            <v>ฮ่า! เราเจอกันอีกแล้ว! สบายดีไหม</v>
          </cell>
          <cell r="E835" t="str">
            <v>Ơ! Lại gặp ở đây nhỉ! Vẫn ổn chứ?</v>
          </cell>
        </row>
        <row r="836">
          <cell r="A836" t="str">
            <v>INN_GAU_CONNECT_CONVERSATION01</v>
          </cell>
          <cell r="B836" t="str">
            <v>아.. 레위시아 그 꼬맹이가 갑자기 그런 미녀가 되다니.. 게다가 녀석 나이가.. 허허!</v>
          </cell>
          <cell r="C836" t="str">
            <v>Ah...that little Lei became such a fine lady...and to think that her real age was...hahaha!</v>
          </cell>
          <cell r="D836" t="str">
            <v>อ้า...Lei ตัวน้อยคนนั้นกลายเป็นหญิงงามขนาดนี้แล้ว...และเมื่อคิดว่าอายุที่แท้จริงของนางก็คือ...ฮ่าฮ่าฮ่า!</v>
          </cell>
          <cell r="E836" t="str">
            <v>À... Lewisia cô bé đó đột nhiên trở thành một thiếu nữ xinh đẹp... Tuổi tác của nó cũng... Hờ hờ!</v>
          </cell>
        </row>
        <row r="837">
          <cell r="A837" t="str">
            <v>INN_GAU_CONNECT_CONVERSATION02</v>
          </cell>
          <cell r="B837" t="str">
            <v>산산조각 내주마!!- 어때? 애들이 이 외침을 꽤나 좋아하더라고.</v>
          </cell>
          <cell r="C837" t="str">
            <v>I'll shatter you to pieces! - Well, how was that? The kids laugh when I act like that.</v>
          </cell>
          <cell r="D837" t="str">
            <v>ข้าจะป่นเจ้าให้เป็นชิ้นๆ! เอ่อ นั่นเป็นยังไงบ้างล่ะ พวกเด็กๆ หัวเราะกันใหญ่เมื่อข้าทำท่าทางแบบนั้น</v>
          </cell>
          <cell r="E837" t="str">
            <v>Ta sẽ chặt ra thành từng mảnh!!- Thế nào? Bọn nhỏ hơi bị thích tiếng gào thét này đấy.</v>
          </cell>
        </row>
        <row r="838">
          <cell r="A838" t="str">
            <v>INN_GAU_CONNECT_CONVERSATION03</v>
          </cell>
          <cell r="B838" t="str">
            <v>저번에 웬 드워프 영감님이랑 술을 마셨는데. 이 여관 술을 우리 둘이 다 동내 버렸지! 하하!!</v>
          </cell>
          <cell r="C838" t="str">
            <v>Hahaha, me and some old dwarf drank a lot last time. Actually, we drank all the alcohol at the Inn! Hahahaha!!</v>
          </cell>
          <cell r="D838" t="str">
            <v>ฮ่าฮ่าฮ่า ข้ากับคนแคระเฒ่าบางคนดื่มไปเยอะเลยเมื่อคราวที่แล้ว จริงๆ แล้ว เราดื่มเหล้าทั้งหมดที่โรงแรม! ฮ่าฮ่าฮ่าฮ่า!!</v>
          </cell>
          <cell r="E838" t="str">
            <v>Lần trước ta có uống rượu với một tên Dwarf. 2 người bọn ta đã uống hết sạch rượu ở quán trọ đấy! Haha!!</v>
          </cell>
        </row>
        <row r="839">
          <cell r="A839" t="str">
            <v>INN_PHILLOP_GREETING02</v>
          </cell>
          <cell r="B839" t="str">
            <v>어서 오게. 자! 어서 빈 잔을 들게나!</v>
          </cell>
          <cell r="C839" t="str">
            <v>Welcome. Here! Raise your glass!</v>
          </cell>
          <cell r="D839" t="str">
            <v>ยินดีต้อนรับ นี่! ยกแก้วของเจ้าขึ้น!</v>
          </cell>
          <cell r="E839" t="str">
            <v>Chào mừng. Nào! Nâng ly lên!</v>
          </cell>
        </row>
        <row r="840">
          <cell r="A840" t="str">
            <v>INN_PHILLOP_CONVERSATION04</v>
          </cell>
          <cell r="B840" t="str">
            <v>100년 전 전쟁이라…카일왕과 함께 하던 그때 나도 자네처럼 젊었지..</v>
          </cell>
          <cell r="C840" t="str">
            <v>The war from 100 years ago... I was as young as you when I was with King Kyle...</v>
          </cell>
          <cell r="D840" t="str">
            <v>สงครามจาก 100 ปีที่ผ่านมา... ข้าอายุเท่ากับเจ้าในตอนที่ข้าอยู่กับราชาไคล์</v>
          </cell>
          <cell r="E840" t="str">
            <v>Cuộc chiến từ 100 năm trước... Hồi đi theo Vua Kyle, ta mới chạc tuổi ngươi thôi...</v>
          </cell>
        </row>
        <row r="841">
          <cell r="A841" t="str">
            <v>INN_PHILLOP_CONVERSATION05</v>
          </cell>
          <cell r="B841" t="str">
            <v>가끔은 용사냥 다니던 그때가 그리워. 요즘처럼 골치 아플 일은 없었다네.</v>
          </cell>
          <cell r="C841" t="str">
            <v>Sometimes, I miss my days as a warrior. Back then, I didn't have this many problems.</v>
          </cell>
          <cell r="D841" t="str">
            <v>บางครั้ง ข้าก็คิดถึงวันเก่าๆ ที่ข้าเป็นนักรบ ย้อนกลับไปตอนนั้น ข้าไม่ได้มีปัญหาเยอะเช่นนี้</v>
          </cell>
          <cell r="E841" t="str">
            <v>Thỉnh thoảng ta lại nhớ thời còn đánh trận. Hồi đó đâu có nhiều phiền toái như bây giờ.</v>
          </cell>
        </row>
        <row r="842">
          <cell r="A842" t="str">
            <v>INN_PHILLOP_GIFT02</v>
          </cell>
          <cell r="B842" t="str">
            <v>뭘 이런 걸 다 기왕이면 술이 좋은데 말이야. 허허</v>
          </cell>
          <cell r="C842" t="str">
            <v>You didn't have to. I would have preferred liquor, though. Ha ha!</v>
          </cell>
          <cell r="D842" t="str">
            <v>เจ้าไม่ต้องทำแบบนี้ก็ได้ แต่ข้าก็ยังอยากดื่มสุรานะ ฮ่าฮ่า!</v>
          </cell>
          <cell r="E842" t="str">
            <v>Ngươi việc gì phải vậy. Nhưng mà ta thích rượu hơn. Ha ha!</v>
          </cell>
        </row>
        <row r="843">
          <cell r="A843" t="str">
            <v>INN_PHILLOP_CONNECT_GREETING_MAX</v>
          </cell>
          <cell r="B843" t="str">
            <v>여어, 반갑구먼! 한잔하겠나?</v>
          </cell>
          <cell r="C843" t="str">
            <v>Hello, friend! Have a drink, eh?</v>
          </cell>
          <cell r="D843" t="str">
            <v>สวัสดี เพื่อน! ดื่มหน่อยไหม</v>
          </cell>
          <cell r="E843" t="str">
            <v>Ơi, chào người anh em! Làm một ly không?</v>
          </cell>
        </row>
        <row r="844">
          <cell r="A844" t="str">
            <v>INN_PHILLOP_CONNECT_CONVERSATION01</v>
          </cell>
          <cell r="B844" t="str">
            <v>마족전쟁 때 광룡이나 악룡은 참 많이도 잡아봤지. 질릴 정도로 말이야.</v>
          </cell>
          <cell r="C844" t="str">
            <v>I killed plenty of Mad Dragons and Draconics back in my day. Enough to curl any dwarfish beard, eh.</v>
          </cell>
          <cell r="D844" t="str">
            <v>สมัยก่อนข้าสังหารมังกรบ้าคลั่งและดราโกนิคมากมาย ถึงขนาดเอามาม้วนเคราคนแคระได้เลยล่ะ</v>
          </cell>
          <cell r="E844" t="str">
            <v>Thuở chiến tranh với ma tộc, bọn tôi đã bắt rất nhiều Rồng điên và Rồng hiểm. Nhiều đến mức ngán luôn ý chứ.</v>
          </cell>
        </row>
        <row r="845">
          <cell r="A845" t="str">
            <v>INN_PHILLOP_CONNECT_CONVERSATION02</v>
          </cell>
          <cell r="B845" t="str">
            <v>새로운 무기라도 필요한가? 드워프제 도끼라면 몇 자루 남는데 말이야.</v>
          </cell>
          <cell r="C845" t="str">
            <v>Need a new weapon? I do have some Dwarfish axes back in my trunk.</v>
          </cell>
          <cell r="D845" t="str">
            <v>ต้องการอาวุธใหม่เหรอ ข้ามีขวานคนแคระอยู่ในหีบของข้าแหละ</v>
          </cell>
          <cell r="E845" t="str">
            <v>Cần vũ khí mới? Nếu cần rìu Dwarf thì ta còn dư vài cây đấy.</v>
          </cell>
        </row>
        <row r="846">
          <cell r="A846" t="str">
            <v>INN_PHILLOP_CONNECT_CONVERSATION03</v>
          </cell>
          <cell r="B846" t="str">
            <v>하하하, 유쾌한 친구일세. 그래, 드워프족의 힘이 필요하다면, 언제든 빌려주지.</v>
          </cell>
          <cell r="C846" t="str">
            <v>Hahaha, you're a funny one. Yes, if you ever need the aid of the Dwarves, we will be there to help.</v>
          </cell>
          <cell r="D846" t="str">
            <v>ฮ่าฮ่าฮ่า เจ้าเป็นคนตลกนะเนี่ย ใช่ ถ้าเกิดเจ้าต้องการความช่วยเหลือจากเหล่าคนแคระล่ะก็ เราพร้อมจะช่วยเสมอ</v>
          </cell>
          <cell r="E846" t="str">
            <v>Hahaha, anh bạn này hào phóng ghê. Được rồi, nếu cần sức mạnh của tộc Dwarf, ta sẽ cho mượn bất cứ lúc nào.</v>
          </cell>
        </row>
        <row r="847">
          <cell r="A847" t="str">
            <v>INN_LAKRAK_GREETING02</v>
          </cell>
          <cell r="B847" t="str">
            <v>잘 왔닥!! 이번에 내가 연구한 거 볼꺼냑?!</v>
          </cell>
          <cell r="C847" t="str">
            <v>Welcome!!! You want see my research?</v>
          </cell>
          <cell r="D847" t="str">
            <v>ยินดีต้อนรับ!!! เจ้าอยากเห็นงานวิจัยข้าไหม</v>
          </cell>
          <cell r="E847" t="str">
            <v>Chào mừng!!! Có muốn xem nghiên cứu của ta không?</v>
          </cell>
        </row>
        <row r="848">
          <cell r="A848" t="str">
            <v>INN_LAKRAK_CONVERSATION04</v>
          </cell>
          <cell r="B848" t="str">
            <v>나도 이제 인간말 제대로 발음하고 싶닥! 가-나-다-락!! 항상 여기가 고비닥!!!</v>
          </cell>
          <cell r="C848" t="str">
            <v>I want say human language well! A-B-C-Dee!!! D always problem!!!</v>
          </cell>
          <cell r="D848" t="str">
            <v>ข้าอยากพูดภาษามนุษย์ได้ดี! เอ-บี-ซี-ดีด!!! ดีเป็นปัญหาเสมอ!!!</v>
          </cell>
          <cell r="E848" t="str">
            <v>Ta không giỏi nói tiếng người! A-B-C-Dờ!!! Chữ D khó chết đi được!!!</v>
          </cell>
        </row>
        <row r="849">
          <cell r="A849" t="str">
            <v>INN_LAKRAK_CONVERSATION05</v>
          </cell>
          <cell r="B849" t="str">
            <v>너 같은 인간 없닥! 별종! 너도 별종이닥!  내 친구 로이 하나에서 이제 둘이닥!!</v>
          </cell>
          <cell r="C849" t="str">
            <v>No human like you! Distinct! You distinct friend! Now I have Roi and you!!!</v>
          </cell>
          <cell r="D849" t="str">
            <v>ไม่มีมนุษย์เหมือนเจ้า! โดดเด่น! เจ้าเป็นเพื่อนที่โดดเด่น! ตอนนี้ข้ามี Roi กับเจ้า!!!</v>
          </cell>
          <cell r="E849" t="str">
            <v>Một người bất phàm! Độc nhất vô nhị! Chỉ mình ngươi mà thôi! Giờ thì ta có Roi với ngươi rồi!!!</v>
          </cell>
        </row>
        <row r="850">
          <cell r="A850" t="str">
            <v>INN_LAKRAK_GIFT02</v>
          </cell>
          <cell r="B850" t="str">
            <v>쓸만한 걸 가져온냑! 물건 볼 줄 안닥!! 훌륭하닥!!!</v>
          </cell>
          <cell r="C850" t="str">
            <v>You bring something good!? I know good thing! Great!!!</v>
          </cell>
          <cell r="D850" t="str">
            <v>เจ้านำของดีมาเหรอ! ข้ารู้จักของดี! เยี่ยม!!!</v>
          </cell>
          <cell r="E850" t="str">
            <v>Ngươi có mang theo cái gì hay ho không!? Ta biết thứ hay lắm! Tuyệt!!!</v>
          </cell>
        </row>
        <row r="851">
          <cell r="A851" t="str">
            <v>INN_LAKRAK_CONNECT_GREETING_MAX</v>
          </cell>
          <cell r="B851" t="str">
            <v>크카칵! 오늘도 연구가 잘 되어간닥!!</v>
          </cell>
          <cell r="C851" t="str">
            <v>Kukakak! Today's research good!!</v>
          </cell>
          <cell r="D851" t="str">
            <v>กูกากั่ก! การวิจัยของวันนี้ดีมาก!!</v>
          </cell>
          <cell r="E851" t="str">
            <v>Kakaka! Buổi nghiên cứu hôm nay thuận lợi phết!</v>
          </cell>
        </row>
        <row r="852">
          <cell r="A852" t="str">
            <v>INN_LAKRAK_CONNECT_CONVERSATION01</v>
          </cell>
          <cell r="B852" t="str">
            <v>화약이닥! 폭발이닥! 크카칵!!</v>
          </cell>
          <cell r="C852" t="str">
            <v>Gunpowder! Explosions!!! Kakakak!!</v>
          </cell>
          <cell r="D852" t="str">
            <v>ดินปืน! ระเบิด!!! กากากั่ก!!</v>
          </cell>
          <cell r="E852" t="str">
            <v>Thuốc nổ đây! Nổ tung nào! Kakaka!!</v>
          </cell>
        </row>
        <row r="853">
          <cell r="A853" t="str">
            <v>INN_LAKRAK_CONNECT_CONVERSATION02</v>
          </cell>
          <cell r="B853" t="str">
            <v>실험! 실험! 또 실험! 무기 개발은 즐겁닥!</v>
          </cell>
          <cell r="C853" t="str">
            <v>Experiments! Experiments! More experiments! Weapon development fun!</v>
          </cell>
          <cell r="D853" t="str">
            <v>การทดลอง! การทดลอง! การทดลองเพิ่มอีก! การพัฒนาอาวุธสนุกจังเลย!</v>
          </cell>
          <cell r="E853" t="str">
            <v>Thí nghiệm! Rồi lại thí nghiệm! Chế tạo vũ khí thật thú vị!</v>
          </cell>
        </row>
        <row r="854">
          <cell r="A854" t="str">
            <v>INN_LAKRAK_CONNECT_CONVERSATION03</v>
          </cell>
          <cell r="B854" t="str">
            <v>덕분에 연구 잘할 수 있닥! 최고의 친구닥!</v>
          </cell>
          <cell r="C854" t="str">
            <v>Good research data, thanks!! Best friends!!</v>
          </cell>
          <cell r="D854" t="str">
            <v>ข้อมูลการวิจัยชั้นดี ขอบใจนะ!! เพื่อนรัก!!</v>
          </cell>
          <cell r="E854" t="str">
            <v>Nhờ vậy mới có thể nghiên cứu được đấy! Người bạn tuyệt vời!</v>
          </cell>
        </row>
        <row r="855">
          <cell r="A855" t="str">
            <v>INN_KAULAH_GREETING02</v>
          </cell>
          <cell r="B855" t="str">
            <v>나의 바람이 잠시라도 그대에게 휴식이 되었으면 하오.</v>
          </cell>
          <cell r="C855" t="str">
            <v>I hope my wind helps you rest, even if it's for a little while.</v>
          </cell>
          <cell r="D855" t="str">
            <v>ข้าหวังว่าสายลมของข้าจะช่วยให้เจ้าผ่อนคลาย แม้จะเป็นเพียงช่วงเวลาสั้นๆ ก็ตาม</v>
          </cell>
          <cell r="E855" t="str">
            <v>Nguyện cho cơn gió của ta sẽ giúp ngươi an nghỉ, dù chỉ trong thoáng chốc.</v>
          </cell>
        </row>
        <row r="856">
          <cell r="A856" t="str">
            <v>INN_KAULAH_CONVERSATION04</v>
          </cell>
          <cell r="B856" t="str">
            <v>역시 도시는 익숙해지지 않소. 하지만 사람들의 삶의 소리는 듣기 좋구려.</v>
          </cell>
          <cell r="C856" t="str">
            <v>I still can't get used to the city. But it's good to see lively people.</v>
          </cell>
          <cell r="D856" t="str">
            <v>ยังไงข้าก็ไม่คุ้นกับเมืองสักที แต่มันก็ดีที่ได้เห็นผู้คนที่มีชีวิตชีวา</v>
          </cell>
          <cell r="E856" t="str">
            <v>Ta vẫn chưa quen được với thành phố này. Nhưng thấy mọi người vui vẻ cũng hay.</v>
          </cell>
        </row>
        <row r="857">
          <cell r="A857" t="str">
            <v>INN_KAULAH_CONVERSATION05</v>
          </cell>
          <cell r="B857" t="str">
            <v>아무리 시간이 흘러도 바람은 계속 불듯…지금의 고난도 지나갈 것이오.</v>
          </cell>
          <cell r="C857" t="str">
            <v>The wind will keep blowing, even if time passes... Just like your hardships will also pass.</v>
          </cell>
          <cell r="D857" t="str">
            <v>สายลมไม่เคยหยุดพัด แม้เวลาจะผ่านไป... เช่นเดียวกับหนทางที่ยากลำบากของเจ้า มันจะผ่านพ้นไปเช่นกัน</v>
          </cell>
          <cell r="E857" t="str">
            <v>Gió cứ thổi bất chấp thời gian trôi... Những khổ cực ngươi phải chịu cũng sẽ thành dĩ vãng.</v>
          </cell>
        </row>
        <row r="858">
          <cell r="A858" t="str">
            <v>INN_KAULAH_GIFT02</v>
          </cell>
          <cell r="B858" t="str">
            <v>이번 여정에 소중히 사용하겠소.</v>
          </cell>
          <cell r="C858" t="str">
            <v>I'll use it well during this trip.</v>
          </cell>
          <cell r="D858" t="str">
            <v>ข้าจะใช้มันอย่างดีระหว่างการเดินทางครั้งนี้</v>
          </cell>
          <cell r="E858" t="str">
            <v>Ta sẽ tận dụng nó trong chuyến đi này.</v>
          </cell>
        </row>
        <row r="859">
          <cell r="A859" t="str">
            <v>INN_KAULAH_CONNECT_GREETING_MAX</v>
          </cell>
          <cell r="B859" t="str">
            <v>친근한 바람이 느껴진다 싶었더니, 그대였군. 반갑소.</v>
          </cell>
          <cell r="C859" t="str">
            <v>I thought I felt a friendly wind. Welcome back, friend.</v>
          </cell>
          <cell r="D859" t="str">
            <v>ข้าคิดว่าข้ารู้สึกถึงสายลมที่เป็นมิตรแหละ ยินดีต้อนรับกลับมานะ เพื่อน</v>
          </cell>
          <cell r="E859" t="str">
            <v>Tự dưng lại cảm nhận được làn gió nào quen thuộc, hóa ra là bạn. Chào người bạn.</v>
          </cell>
        </row>
        <row r="860">
          <cell r="A860" t="str">
            <v>INN_KAULAH_CONNECT_CONVERSATION01</v>
          </cell>
          <cell r="B860" t="str">
            <v>바위와도 같은 강직함, 그리고 바람과도 같은 부드러움이 그대로부터 느껴지는구려.</v>
          </cell>
          <cell r="C860" t="str">
            <v>Tough as a boulder. Gentle as the breeze. That is how your aura feels.</v>
          </cell>
          <cell r="D860" t="str">
            <v>แข็งแกร่งดั่งก้อนหิน อ่อนโยนดั่งสายลม ออร่าของเจ้าให้ความรู้สึกแบบนั้นแหละ</v>
          </cell>
          <cell r="E860" t="str">
            <v>Cứng cáp như đá, và còn mềm mại như làn gió vẫn như ngày nào nhỉ.</v>
          </cell>
        </row>
        <row r="861">
          <cell r="A861" t="str">
            <v>INN_KAULAH_CONNECT_CONVERSATION02</v>
          </cell>
          <cell r="B861" t="str">
            <v>오그리아의 산꼭대기에 올라가 본 적이 있소? 자연 그대로의 아름다움을 만끽할 수 있소.</v>
          </cell>
          <cell r="C861" t="str">
            <v>Have you ever climbed to the top of the mountains in Ogria? True beauty awaits on top of the summit.</v>
          </cell>
          <cell r="D861" t="str">
            <v>เจ้าเคยปีนขึ้นสู่ยอดของภูเขาใน Ogria หรือเปล่า ความสวยงามที่แท้จริงรออยู่ที่จุดยอดสุดของภูเขา</v>
          </cell>
          <cell r="E861" t="str">
            <v>Bạn đã từng leo lên đỉnh ngọn Ogria? Bạn có thể tận hưởng vẻ đẹp thiên nhiên vốn có của nó.</v>
          </cell>
        </row>
        <row r="862">
          <cell r="A862" t="str">
            <v>INN_KAULAH_CONNECT_CONVERSATION03</v>
          </cell>
          <cell r="B862" t="str">
            <v>어젯밤에 예지몽을 꾸었소. 바로 그대가 세상을 구하는 예지몽을...</v>
          </cell>
          <cell r="C862" t="str">
            <v>I had a premonition last night. One where you saved the world...</v>
          </cell>
          <cell r="D862" t="str">
            <v>ข้าเห็นนิมิตเมื่อคืนนี้ นิมิตที่บอกว่าเจ้าจะกอบกู้โลก...</v>
          </cell>
          <cell r="E862" t="str">
            <v>Đêm qua tôi đã mơ thấy điềm báo trước. Trong giấc mơ tôi thấy anh ấy đã cứu thế gian...</v>
          </cell>
        </row>
        <row r="863">
          <cell r="A863" t="str">
            <v>INN_EPIS_GREETING02</v>
          </cell>
          <cell r="B863" t="str">
            <v>어서 와~ 자기! 문은 잘 닫은 거지?</v>
          </cell>
          <cell r="C863" t="str">
            <v>Welcome, dear! Did you close the door?</v>
          </cell>
          <cell r="D863" t="str">
            <v>ยินดีต้อนรับ ที่รัก! เจ้าปิดประตูรึยัง</v>
          </cell>
          <cell r="E863" t="str">
            <v>Chào cưng! Ngươi đã đóng cửa chưa?</v>
          </cell>
        </row>
        <row r="864">
          <cell r="A864" t="str">
            <v>INN_EPIS_CONVERSATION04</v>
          </cell>
          <cell r="B864" t="str">
            <v>어머~ 뭘 기대한 거야? 생각보다 엉큼하구나~</v>
          </cell>
          <cell r="C864" t="str">
            <v>Oh, what did you expect? Oh, you are devious.</v>
          </cell>
          <cell r="D864" t="str">
            <v>โอ้ เจ้าคาดหวังอะไรไว้ล่ะ โอ้ เจ้าช่างอ้อมค้อมจริงๆ</v>
          </cell>
          <cell r="E864" t="str">
            <v>Ồ, ngươi nghĩ đi đâu vậy? Ngươi cũng láu cá đấy.</v>
          </cell>
        </row>
        <row r="865">
          <cell r="A865" t="str">
            <v>INN_EPIS_CONVERSATION05</v>
          </cell>
          <cell r="B865" t="str">
            <v>마족이 왜 인간 편에서 싸우냐고? 내가 정말 그렇게 보여? 후후~</v>
          </cell>
          <cell r="C865" t="str">
            <v>You want to know why a demon is siding with the humans? Does it really look like that? Ha ha.</v>
          </cell>
          <cell r="D865" t="str">
            <v>เจ้าอยากจะรู้ว่าทำไมปีศาจถึงร่วมมือกับมนุษย์ใช่มั้ย มันดูเป็นเช่นนั้นจริงๆ เหรอ ฮ่าฮ่า</v>
          </cell>
          <cell r="E865" t="str">
            <v>Ngươi muốn biết vì sao ác quỷ lại về phe con người ư? Trông giống thật lắm hả? Ha ha.</v>
          </cell>
        </row>
        <row r="866">
          <cell r="A866" t="str">
            <v>INN_EPIS_GIFT02</v>
          </cell>
          <cell r="B866" t="str">
            <v>제법인데~ 유혹이 뭔 줄 아는것 같아. 그럼 우린 동족?</v>
          </cell>
          <cell r="C866" t="str">
            <v>Not bad. You seem to know a little something about seduction. So, does that make you more like me?</v>
          </cell>
          <cell r="D866" t="str">
            <v>ก็ไม่แย่นะ เจ้าดูเหมือนจะรู้เกี่ยวกับการล่อลวงเพียงน้อยนิด แล้วมันทำให้เจ้าเหมือนกับข้ามากขึ้นมั้ย</v>
          </cell>
          <cell r="E866" t="str">
            <v>Cũng khá đấy. Xem ra ngươi cũng biết đôi chút về thuật quyến rũ. Thế ngươi có thấy giống ta hơn tẹo nào không?</v>
          </cell>
        </row>
        <row r="867">
          <cell r="A867" t="str">
            <v>INN_EPIS_CONNECT_GREETING_MAX</v>
          </cell>
          <cell r="B867" t="str">
            <v>후훗, 네 표정을 보아하니 꿈에서 날 만났구나?</v>
          </cell>
          <cell r="C867" t="str">
            <v>Hmm~ based off your expression, I'm assuming you met me in your dreams last night?</v>
          </cell>
          <cell r="D867" t="str">
            <v>อืม~ ดูจากสีหน้าของเจ้าแล้ว ข้าเดาว่าเจ้าได้พบกับข้าในความฝันของเจ้าเมื่อคืนนี้ใช่ไหม</v>
          </cell>
          <cell r="E867" t="str">
            <v>Hô hô, nhìn vẻ mặt của ngươi thì chắc là đã gặp ta trong mơ nhỉ?</v>
          </cell>
        </row>
        <row r="868">
          <cell r="A868" t="str">
            <v>INN_EPIS_CONNECT_CONVERSATION01</v>
          </cell>
          <cell r="B868" t="str">
            <v>아하~ 그래서 그 꿈은 좀 어땠어? 만족스러웠어? 아니면 이어서 꿈을 계속 꿔 볼래?</v>
          </cell>
          <cell r="C868" t="str">
            <v>Aha~so, how was your dream? Satisfying? Or would you like to continue where it left off…</v>
          </cell>
          <cell r="D868" t="str">
            <v>อะฮ้า~แล้วความฝันของเจ้าเป็นยังไงบ้างล่ะ น่าพอใจไหม หรือเจ้าอยากจะเริ่มต่อจากที่ค้างไว้…</v>
          </cell>
          <cell r="E868" t="str">
            <v>À há~ thế giấc mơ đấy thế nào?
Có mãn nguyện không? Hay có muốn mơ tiếp không?</v>
          </cell>
        </row>
        <row r="869">
          <cell r="A869" t="str">
            <v>INN_EPIS_CONNECT_CONVERSATION02</v>
          </cell>
          <cell r="B869" t="str">
            <v>하아.. 요즘 고민이 생겼어. 자꾸 네가 생각이 나는데.. 후후, 왜 이러는지 알고 있어~?</v>
          </cell>
          <cell r="C869" t="str">
            <v>Haaaah...There's this thing on my mind. I keep thinking about you...Do you know why~?</v>
          </cell>
          <cell r="D869" t="str">
            <v>ฮ้า...มีเรื่องนี้ติดอยู่ในใจข้า ข้าเอาแต่คิดถึงเจ้า...เจ้ารู้ไหมว่าทำไมกัน~</v>
          </cell>
          <cell r="E869" t="str">
            <v>Hà... dạo gần đây tôi có điều bận lòng. Là tôi cứ hay nghĩ về bạn... Huhu, có biết vì sao tôi lại như thế này không~?</v>
          </cell>
        </row>
        <row r="870">
          <cell r="A870" t="str">
            <v>INN_EPIS_CONNECT_CONVERSATION03</v>
          </cell>
          <cell r="B870" t="str">
            <v>요즘 옷이 자꾸 작아지는 느낌이야. 혹시 나 살쪘니..? 한번 올라가서 확인해볼래?</v>
          </cell>
          <cell r="C870" t="str">
            <v>These clothes seem to be getting tighter. I wonder if I've gained weight...? Do you want to check for me, back at my room?</v>
          </cell>
          <cell r="D870" t="str">
            <v>ดูเหมือนว่าเสื้อผ้าพวกนี้จะคับขึ้นแฮะ ข้าสงสัยจังว่าข้าน้ำหนักขึ้นหรือเปล่าเนี่ย... เจ้าอยากไปตรวจสอบให้ข้าไหม ที่ในห้องของข้าน่ะ</v>
          </cell>
          <cell r="E870" t="str">
            <v>Dạo này cứ thấy áo quần bị nhỏ lại. Hay là tôi bị tăng cân nhỉ..? Thử lên xác nhận không?</v>
          </cell>
        </row>
        <row r="871">
          <cell r="A871" t="str">
            <v>INN_SELENE_GREETING02</v>
          </cell>
          <cell r="B871" t="str">
            <v>오늘은 용사님을 만나서 행복한 날이 됐어요.</v>
          </cell>
          <cell r="C871" t="str">
            <v>Today was a great day, having met you.</v>
          </cell>
          <cell r="D871" t="str">
            <v>วันนี้เป็นวันที่ยอดเยี่ยมที่ข้าได้พบกับเจ้า</v>
          </cell>
          <cell r="E871" t="str">
            <v>Gặp ngươi hôm nay thật là vui.</v>
          </cell>
        </row>
        <row r="872">
          <cell r="A872" t="str">
            <v>INN_SELENE_CONVERSATION04</v>
          </cell>
          <cell r="B872" t="str">
            <v>전 어릴 적 부터 숲을 지키기 위해 살아왔어요. 그래서..성검 이야긴 제가 가장 좋아하는 이야기였죠.</v>
          </cell>
          <cell r="C872" t="str">
            <v>I've lived to protect the forest since I was young. That's why I always loved the story of the Holy Sword.</v>
          </cell>
          <cell r="D872" t="str">
            <v>ข้ามีชีวิตเพื่อปกป้องผืนป่าตั้งแต่ข้ายังเด็ก นั่นคือเหตุผลว่าทำไมข้าถึงชอบเรื่องราวเกี่ยวกับดาบศักดิ์สิทธิ์</v>
          </cell>
          <cell r="E872" t="str">
            <v>Ta bảo vệ khu rừng này từ thời nhỏ đến giờ. Vậy nên lúc nào ta cũng thích nghe chuyện Kiếm thánh.</v>
          </cell>
        </row>
        <row r="873">
          <cell r="A873" t="str">
            <v>INN_SELENE_CONVERSATION05</v>
          </cell>
          <cell r="B873" t="str">
            <v>100년 전 마왕을 무찌르고 세상에 평화를 가져온 성검의 용사…이젠 우리가 새로운 전설을 만들어가요.</v>
          </cell>
          <cell r="C873" t="str">
            <v>The Warrior of the Holy Sword who defeated the Dark Lord and brought peace to the world 100 years ago... Now we must create a new legend.</v>
          </cell>
          <cell r="D873" t="str">
            <v>นักรบแห่งดาบศักดิ์สิทธิ์ผู้ปราบ Dark Lord และนำสันติสุขมาสู่โลกเมื่อ 100 ปีที่แล้ว... ตอนนี้เราต้องสร้างตำนานขึ้นมาใหม่</v>
          </cell>
          <cell r="E873" t="str">
            <v>100 năm trước, Chiến binh Kiếm thánh đã đánh bại Chúa tể hắc ám và mang lại hòa bình cho thế giới này... Giờ đây, chúng ta phải tạo ra một huyền thoại mới.</v>
          </cell>
        </row>
        <row r="874">
          <cell r="A874" t="str">
            <v>INN_SELENE_GIFT02</v>
          </cell>
          <cell r="B874" t="str">
            <v>이건! 항상 친절을 베풀어 주시다니..고맙습니다.</v>
          </cell>
          <cell r="C874" t="str">
            <v>This is...! Thank you for your generosity.</v>
          </cell>
          <cell r="D874" t="str">
            <v>นี่คือ...! ขอบคุณสำหรับความเอื้อเฟื้อของเจ้า</v>
          </cell>
          <cell r="E874" t="str">
            <v>Đây là...! Cảm ơn nhé, ngươi hào phóng quá.</v>
          </cell>
        </row>
        <row r="875">
          <cell r="A875" t="str">
            <v>INN_SELENE_CONNECT_GREETING_MAX</v>
          </cell>
          <cell r="B875" t="str">
            <v>그래요, 오늘도 따스한 햇볕에 행복이 가득한 날이에요.</v>
          </cell>
          <cell r="C875" t="str">
            <v>Today seems to be another nice, sunny day - full of the happiness and warmth.</v>
          </cell>
          <cell r="D875" t="str">
            <v>ดูเหมือนว่าวันนี้จะเป็นอีกวันที่อากาศดีและแจ่มใส เต็มไปด้วยความสุขและความอบอุ่น</v>
          </cell>
          <cell r="E875" t="str">
            <v>Hôm nay cũng là một ngày hạnh phúc ngập tràn với nắng ấm.</v>
          </cell>
        </row>
        <row r="876">
          <cell r="A876" t="str">
            <v>INN_SELENE_CONNECT_CONVERSATION01</v>
          </cell>
          <cell r="B876" t="str">
            <v>생각해 보면 용사님의 입장도 모른 채, 너무 제 생각만 한 건 아닐까 후회돼요..</v>
          </cell>
          <cell r="C876" t="str">
            <v>Perhaps I've been too hard on the Warrior, forcing my ideals and thoughts on him…</v>
          </cell>
          <cell r="D876" t="str">
            <v>บางทีข้าอาจจะเข้มงวดกับนักรบมากเกินไปโดยการยัดเยียดความคิดและอุดมคติของข้าใส่เขา…</v>
          </cell>
          <cell r="E876" t="str">
            <v>Nghĩ lại thì thấy có chút hối hận vì tôi chỉ nghĩ cho mình mà không hề biết suy nghĩ của dũng sĩ.</v>
          </cell>
        </row>
        <row r="877">
          <cell r="A877" t="str">
            <v>INN_SELENE_CONNECT_CONVERSATION02</v>
          </cell>
          <cell r="B877" t="str">
            <v>언제 한번 엘리도라 숲에 와줘요. 그때 제가 직접 당신을 맞이 할게요.</v>
          </cell>
          <cell r="C877" t="str">
            <v>Visit Elidora Forest at some time. I will greet you personally.</v>
          </cell>
          <cell r="D877" t="str">
            <v>แวะมาที่ Elidora Forest บ้างสิ ข้าจะต้อนรับเจ้าด้วยตัวเองเลย</v>
          </cell>
          <cell r="E877" t="str">
            <v>Hôm nào đó nhớ đến Rừng Elidora nhé. Lúc đó tôi sẽ trực tiếp chào đón bạn.</v>
          </cell>
        </row>
        <row r="878">
          <cell r="A878" t="str">
            <v>INN_SELENE_CONNECT_CONVERSATION03</v>
          </cell>
          <cell r="B878" t="str">
            <v>이 활은 바람의 정령이 나에게 준 소중한 우정의 증표. 하지만 당신이라면 만져보아도 좋아요.</v>
          </cell>
          <cell r="C878" t="str">
            <v>This bow is a special token of friendship given to me by a Wind Elemental. You may touch it if you want.</v>
          </cell>
          <cell r="D878" t="str">
            <v>คันธนูนี้เป็นสัญลักษณ์พิเศษแห่งมิตรภาพที่ธาตุลมมอบให้ข้า เจ้าสามารถสัมผัสได้นะ ถ้าเจ้าต้องการ</v>
          </cell>
          <cell r="E878" t="str">
            <v>Cung tên này là chứng minh cho tình bạn quan trọng mà linh hồn của gió đã cho tôi. Nhưng vì là bạn nên tôi sẽ cho bạn sờ thử.</v>
          </cell>
        </row>
        <row r="879">
          <cell r="A879" t="str">
            <v>INN_MARIA_GREETING02</v>
          </cell>
          <cell r="B879" t="str">
            <v>그래, 용건은?</v>
          </cell>
          <cell r="C879" t="str">
            <v>So what do you need?</v>
          </cell>
          <cell r="D879" t="str">
            <v>แล้วเจ้าต้องการอะไรหรือ</v>
          </cell>
          <cell r="E879" t="str">
            <v>Ngươi cần gì nào?</v>
          </cell>
        </row>
        <row r="880">
          <cell r="A880" t="str">
            <v>INN_MARIA_CONVERSATION04</v>
          </cell>
          <cell r="B880" t="str">
            <v>여전히 아무것도 모르는 표정이군. 아직 그들을 상대하기엔 멀었어.</v>
          </cell>
          <cell r="C880" t="str">
            <v>You still seem kind of clueless. You've still got a long way to go until you can face them.</v>
          </cell>
          <cell r="D880" t="str">
            <v>ดูเหมือนเจ้ายังไม่รู้เรื่องรู้ราวอะไรเลยนะ เจ้ายังต้องเรียนรู้อีกมากก่อนที่เจ้าจะไปเผชิญหน้ากับพวกเขาได้</v>
          </cell>
          <cell r="E880" t="str">
            <v>Có vẻ ngươi vẫn chưa biết phải làm sao. Ngươi còn phải cố gắng nhiều mới đánh được chúng.</v>
          </cell>
        </row>
        <row r="881">
          <cell r="A881" t="str">
            <v>INN_MARIA_CONVERSATION05</v>
          </cell>
          <cell r="B881" t="str">
            <v>넌 몰라. 진정한 루아의 얼굴이 어떤것인지..아마 보지 않는 편이 좋겠지.</v>
          </cell>
          <cell r="C881" t="str">
            <v>You don't know... So, you don't know what Lua really looks like. It's better if you don't.</v>
          </cell>
          <cell r="D881" t="str">
            <v>เจ้าไม่รู้... เจ้าไม่รู้ว่า Lua หน้าตาเป็นยังไง ดีแล้วที่เจ้าไม่รู้</v>
          </cell>
          <cell r="E881" t="str">
            <v>Ngươi không biết à... Vậy ra ngươi không biết Lua trông thực sự ra sao. Mà thôi, thế có khi lại hay.</v>
          </cell>
        </row>
        <row r="882">
          <cell r="A882" t="str">
            <v>INN_MARIA_GIFT02</v>
          </cell>
          <cell r="B882" t="str">
            <v>후후..좋아. 이거 까마귀밥으로 딱 맞겠어.</v>
          </cell>
          <cell r="C882" t="str">
            <v>Ha ha... Alright. This will be good feed for the crows.</v>
          </cell>
          <cell r="D882" t="str">
            <v>ฮ่าฮ่า... ก็ได้ นี้จะเป็นอาหารอีกาที่ดีเลย</v>
          </cell>
          <cell r="E882" t="str">
            <v>Ha ha... Được rồi. Lũ quạ sẽ được một bữa thịnh soạn.</v>
          </cell>
        </row>
        <row r="883">
          <cell r="A883" t="str">
            <v>INN_MARIA_CONNECT_GREETING_MAX</v>
          </cell>
          <cell r="B883" t="str">
            <v>...흥, 너였군. 그래, 이제 애송이라고는 부를 수 없겠구나.</v>
          </cell>
          <cell r="C883" t="str">
            <v>..Hmph, you came. I see, you are no longer a mere novice.</v>
          </cell>
          <cell r="D883" t="str">
            <v>..ฮืม เจ้ามาแล้ว ข้าเข้าใจแล้ว เจ้าไม่ได้เป็นแค่มือใหม่อีกต่อไป</v>
          </cell>
          <cell r="E883" t="str">
            <v>...Hứ, hóa ra là ngươi. Phải rồi, giờ chắc không thể gọi ngươi là oắt con được nữa rồi.</v>
          </cell>
        </row>
        <row r="884">
          <cell r="A884" t="str">
            <v>INN_MARIA_CONNECT_CONVERSATION01</v>
          </cell>
          <cell r="B884" t="str">
            <v>너를 보고 있으면, 그 사람의 옛 모습이 떠오르는군… 하아.</v>
          </cell>
          <cell r="C884" t="str">
            <v>When I look at you, I am reminded of him in his youth…hmm…</v>
          </cell>
          <cell r="D884" t="str">
            <v>เมื่อข้ามองเจ้า ข้านึกถึงเขาในวัยหนุ่ม…อืม…</v>
          </cell>
          <cell r="E884" t="str">
            <v>Chỉ cần nhìn thấy ngươi, là ta lại nhớ đến hình ảnh ngày xưa ấy của con người đó... Hà...</v>
          </cell>
        </row>
        <row r="885">
          <cell r="A885" t="str">
            <v>INN_MARIA_CONNECT_CONVERSATION02</v>
          </cell>
          <cell r="B885" t="str">
            <v>루아는 증오스럽지만...그래, 너라면 괜찮을지도.</v>
          </cell>
          <cell r="C885" t="str">
            <v>I hate Lua for what she did...but you, you are different.</v>
          </cell>
          <cell r="D885" t="str">
            <v>ข้าเกลียด Lua เพราะสิ่งที่นางทำ...แต่เจ้า เจ้าต่างออกไป</v>
          </cell>
          <cell r="E885" t="str">
            <v>Dù có căm ghét Lua đi chăng nữa... mà thôi, nếu là bạn thì chắc sẽ không sao..</v>
          </cell>
        </row>
        <row r="886">
          <cell r="A886" t="str">
            <v>INN_MARIA_CONNECT_CONVERSATION03</v>
          </cell>
          <cell r="B886" t="str">
            <v>타락한 마녀를 동료로 받아들이는 별난 아이… 후후, 귀엽구나.</v>
          </cell>
          <cell r="C886" t="str">
            <v>You are an odd one, accepting a corrupted witch into your fold...how cute.</v>
          </cell>
          <cell r="D886" t="str">
            <v>เจ้าเป็นคนแปลกที่อ้าแขนยอมรับแม่มดที่ชั่วร้าย...ช่างน่ารักอะไรเช่นนี้</v>
          </cell>
          <cell r="E886" t="str">
            <v>Một đứa trẻ được ma nữ sa hóa nhận làm đồng nghiệp... Hiu hiu, dễ thương đấy.</v>
          </cell>
        </row>
        <row r="887">
          <cell r="A887" t="str">
            <v>INN_MIRURU_GREETING02</v>
          </cell>
          <cell r="B887" t="str">
            <v>어서 와! 내 명예 부하 1호!!!!</v>
          </cell>
          <cell r="C887" t="str">
            <v>Welcome! My Number One honorary subordinate!!!</v>
          </cell>
          <cell r="D887" t="str">
            <v>ยินดีต้อนรับ! ผู้ใต้บังคับบัญชากิตติมศักดิ์หมายเลขหนึ่งของข้า!!!</v>
          </cell>
          <cell r="E887" t="str">
            <v>Chào mừng! Thuộc hạ danh dự Số một của ta!!!</v>
          </cell>
        </row>
        <row r="888">
          <cell r="A888" t="str">
            <v>INN_MIRURU_CONVERSATION04</v>
          </cell>
          <cell r="B888" t="str">
            <v>흠….내 과거? 나도 떠올려 보려는데…뭔가 떠오르려고 하면 쾅!! 침대에서 떨어져 버려.</v>
          </cell>
          <cell r="C888" t="str">
            <v>Hm... My past? Whenever I try to remember something... I go bam!!! And I just fall from the bed.</v>
          </cell>
          <cell r="D888" t="str">
            <v>หืม... อดีตของข้าเหรอ เมื่อไหร่ที่ข้าพยายามนึกถึงอะไรบางอย่าง... สมองของข้าจะปิดดังปัง!!! และข้าก็กลิ้งตกเตียง</v>
          </cell>
          <cell r="E888" t="str">
            <v>Hừm... Quá khứ của ta à? Mỗi khi cố nhớ ra gì đó... Là bùm!!! Cứ thế rồi ta ngã xuống giường.</v>
          </cell>
        </row>
        <row r="889">
          <cell r="A889" t="str">
            <v>INN_MIRURU_CONVERSATION05</v>
          </cell>
          <cell r="B889" t="str">
            <v>그래도…하나 생각나는 게 있어. 뭔가 타들어 갈 것 같은 갈증에…지도에 적힌 글자..생명의 샘??</v>
          </cell>
          <cell r="C889" t="str">
            <v>But there's something I remember. A burning thirst... and writing on a map... The Fountain of Life?</v>
          </cell>
          <cell r="D889" t="str">
            <v>แต่มีบางอย่างที่ข้าจำได้ ความกระหายที่เผาผลาญ... และตัวหนังสือบนแผนที่ น้ำพุแห่งชีวิตงั้นเหรอ</v>
          </cell>
          <cell r="E889" t="str">
            <v>Nhưng ta vẫn nhớ điều này. Cơn khát bỏng cháy... chữ viết trên tấm bản đồ... Suối nguồn sinh lực chăng?</v>
          </cell>
        </row>
        <row r="890">
          <cell r="A890" t="str">
            <v>INN_MIRURU_GIFT02</v>
          </cell>
          <cell r="B890" t="str">
            <v>역시 내 부하야! 이로써 미르르 해적단 보물창고가 더 빵빵해졌어!</v>
          </cell>
          <cell r="C890" t="str">
            <v>You really are my subordinate! Now, the treasure trove of the Miruru Pirates is full!</v>
          </cell>
          <cell r="D890" t="str">
            <v>เจ้าเป็นผู้ใต้บังคับบัญชาของข้าจริงๆ! ในเมื่อขุมสมบัติแห่งโจรสลัด Miruru เต็มแล้ว!</v>
          </cell>
          <cell r="E890" t="str">
            <v>Ngươi quả là thuộc hạ đắc lực của ta! Giờ thì kho báu của Hải tặc Miruru đầy ắp rồi!</v>
          </cell>
        </row>
        <row r="891">
          <cell r="A891" t="str">
            <v>INN_MIRURU_CONNECT_GREETING_MAX</v>
          </cell>
          <cell r="B891" t="str">
            <v>이야호~ 어서 와!</v>
          </cell>
          <cell r="C891" t="str">
            <v>Heya~ welcome back!!</v>
          </cell>
          <cell r="D891" t="str">
            <v>นี่เจ้า~ ยินดีต้อนรับกลับมานะ!!</v>
          </cell>
          <cell r="E891" t="str">
            <v>Ấy chà~ nhanh lại đây!</v>
          </cell>
        </row>
        <row r="892">
          <cell r="A892" t="str">
            <v>INN_MIRURU_CONNECT_CONVERSATION01</v>
          </cell>
          <cell r="B892" t="str">
            <v>미르르 해적단의 부흥을 위해, 오늘 하루도 열심히 활동하자고!</v>
          </cell>
          <cell r="C892" t="str">
            <v>Let us work hard today as well! For the sake of the Miruru Pirates!</v>
          </cell>
          <cell r="D892" t="str">
            <v>มาทุ่มเททำงานกันในวันนี้ด้วยเถอะ! เพื่อประโยชน์ของกลุ่มโจรสลัด Miruru!</v>
          </cell>
          <cell r="E892" t="str">
            <v>Để phục hưng lại đoàn hải tặc Miruru, ngày hôm nay cũng phải hoạt động chăm chỉ lên nào!</v>
          </cell>
        </row>
        <row r="893">
          <cell r="A893" t="str">
            <v>INN_MIRURU_CONNECT_CONVERSATION02</v>
          </cell>
          <cell r="B893" t="str">
            <v>보물 가져왔어? 어디 있어? 어디? 어디? 보여줘!</v>
          </cell>
          <cell r="C893" t="str">
            <v>Did you bring any treasure? Where? Where? Where? Show me!</v>
          </cell>
          <cell r="D893" t="str">
            <v>เจ้านำสมบัติอะไรมาด้วยหรือเปล่า อยู่ไหนล่ะ อยู่ไหนล่ะ อยู่ไหนล่ะ ให้ข้าดูสิ!</v>
          </cell>
          <cell r="E893" t="str">
            <v>Có đem kho báu đến đây không? Ở đâu rồi? Ở đâu? Đưa ta xem nào!</v>
          </cell>
        </row>
        <row r="894">
          <cell r="A894" t="str">
            <v>INN_MIRURU_CONNECT_CONVERSATION03</v>
          </cell>
          <cell r="B894" t="str">
            <v>내 대포? 응! 내가 직접 만들었어! 멋있지! 멋있지?!</v>
          </cell>
          <cell r="C894" t="str">
            <v>My cannon? Yeah, I made it myself! It's awesome, right? Right?!</v>
          </cell>
          <cell r="D894" t="str">
            <v>ปืนใหญ่ของข้าเหรอ ใช่แล้ว ข้าทำเองแหละ! เจ๋งใช่ไหมล่ะ ใช่ไหม!</v>
          </cell>
          <cell r="E894" t="str">
            <v>Đại pháo của ta đâu? Ừ! Cái này là ta tự tay làm ra đấy! Ngầu không! Ngầu không?!</v>
          </cell>
        </row>
        <row r="895">
          <cell r="A895" t="str">
            <v>INN_LORRAINE_GREETING02</v>
          </cell>
          <cell r="B895" t="str">
            <v>그대와의 시간은 언제나 환영이야.</v>
          </cell>
          <cell r="C895" t="str">
            <v>I always welcome the chance to spend time with you.</v>
          </cell>
          <cell r="D895" t="str">
            <v>ข้ายินดีที่จะใช้เวลาอยู่กับเจ้าเสมอ</v>
          </cell>
          <cell r="E895" t="str">
            <v>Ta lúc nào cũng mong có dịp ở bên ngươi.</v>
          </cell>
        </row>
        <row r="896">
          <cell r="A896" t="str">
            <v>INN_LORRAINE_CONVERSATION04</v>
          </cell>
          <cell r="B896" t="str">
            <v>기나긴 두 갈래의 길이 그대 앞에 놓이노라. 빛과 그림자..마지막엔 한 길로 만날지니..</v>
          </cell>
          <cell r="C896" t="str">
            <v>A major crossroad awaits you. Light and shadow... will converge into one path...</v>
          </cell>
          <cell r="D896" t="str">
            <v>ทางแยกที่สำคัญรอคอยเจ้าอยู่ แสงสว่างและเงามือ... จะมาบรรจบกันเป็นเส้นทางเดียว...</v>
          </cell>
          <cell r="E896" t="str">
            <v>Phía trước ngươi là một ngã rẽ quan trọng. Ánh sáng và bóng tối... sẽ hợp thành một con đường...</v>
          </cell>
        </row>
        <row r="897">
          <cell r="A897" t="str">
            <v>INN_LORRAINE_CONVERSATION05</v>
          </cell>
          <cell r="B897" t="str">
            <v>기나긴 세월을 살아가는 엘프와는 달리, 인간의 생은 짧은 만큼 강렬하게 빛을 발하지.</v>
          </cell>
          <cell r="C897" t="str">
            <v>Unlike Elves, who are known for their longevity, humans live shorter lives, but they shine brighter in their prime.</v>
          </cell>
          <cell r="D897" t="str">
            <v>แตกต่างจากเอลฟ์ที่ขึ้นชื่อในเรื่องอายุขัยที่ยืนยาว มนุษย์มีช่วงชีวิตที่สั้นกว่า แต่พวกเขาส่องสว่างในช่วงเวลาของพวกเขา</v>
          </cell>
          <cell r="E897" t="str">
            <v>Dù không sống lâu như Tiên tộc nhưng con người luôn tỏa ra hào quang mãnh liệt trong cuộc đời ngắn ngủi.</v>
          </cell>
        </row>
        <row r="898">
          <cell r="A898" t="str">
            <v>INN_LORRAINE_GIFT02</v>
          </cell>
          <cell r="B898" t="str">
            <v>그대의 마음이라 생각하겠노라.</v>
          </cell>
          <cell r="C898" t="str">
            <v>I'll consider it as a gift given out of your generosity.</v>
          </cell>
          <cell r="D898" t="str">
            <v>ข้าจะถือว่ามันเป็นของขวัญจากความเอื้อเฟื้อของเจ้า</v>
          </cell>
          <cell r="E898" t="str">
            <v>Ta sẽ xem đây là món quà đầy thành ý của ngươi.</v>
          </cell>
        </row>
        <row r="899">
          <cell r="A899" t="str">
            <v>INN_LORRAINE_CONNECT_GREETING_MAX</v>
          </cell>
          <cell r="B899" t="str">
            <v>올곧고, 강하고, 바르게 강해졌음이 느껴지는구나.</v>
          </cell>
          <cell r="C899" t="str">
            <v>You have grown strong, just, and pure.</v>
          </cell>
          <cell r="D899" t="str">
            <v>เจ้าแข็งแกร่ง เที่ยงธรรม และบริสุทธิ์ขึ้น</v>
          </cell>
          <cell r="E899" t="str">
            <v>Ta cảm nhận được việc mạnh hơn một cách nhanh chóng, cứng cỏi và ngay thẳng.</v>
          </cell>
        </row>
        <row r="900">
          <cell r="A900" t="str">
            <v>INN_LORRAINE_CONNECT_CONVERSATION01</v>
          </cell>
          <cell r="B900" t="str">
            <v>그대는 내가 본 이들 중 가장 맑은 영혼을 가지고 있구나..</v>
          </cell>
          <cell r="C900" t="str">
            <v>You seem to have the purest soul I've seen in a while.</v>
          </cell>
          <cell r="D900" t="str">
            <v>ดูเหมือนว่าเจ้าจะมีจิตวิญญาณที่บริสุทธิ์ที่สุดเท่าที่ข้าเคยเห็นในช่วงนี้</v>
          </cell>
          <cell r="E900" t="str">
            <v>Người có linh hồn trong sáng nhất mà tôi từng gặp..</v>
          </cell>
        </row>
        <row r="901">
          <cell r="A901" t="str">
            <v>INN_LORRAINE_CONNECT_CONVERSATION02</v>
          </cell>
          <cell r="B901" t="str">
            <v>이 즐거운 여정이 영원하길 바라지만... 후후… 그건 나의 욕심이겠지...</v>
          </cell>
          <cell r="C901" t="str">
            <v>It would be nice if these times of peaceful enjoyment could last forever...but that would be a vice.</v>
          </cell>
          <cell r="D901" t="str">
            <v>ถ้าช่วงเวลาแห่งความสุขสงบเหล่านี้สามารถคงอยู่ตลอดไปได้ก็คงจะดี...แต่นั่นคงจะเป็นความผิดพลาด</v>
          </cell>
          <cell r="E901" t="str">
            <v>Thật tốt biết bao nếu hành trình vui vẻ này cứ kéo dài mãi... huhu.. chắc chỉ là tham vọng của tôi thôi..</v>
          </cell>
        </row>
        <row r="902">
          <cell r="A902" t="str">
            <v>INN_LORRAINE_CONNECT_CONVERSATION03</v>
          </cell>
          <cell r="B902" t="str">
            <v>너를 잊지 않을 것이다. 현자 로레인이 아닌, 하나의 엘프로서.</v>
          </cell>
          <cell r="C902" t="str">
            <v>I will never forget you. Not as the Sage, but as a simple elf.</v>
          </cell>
          <cell r="D902" t="str">
            <v>ข้าจะไม่มีวันลืมเจ้าเลย ไม่ใช่ในฐานะนักปราชญ์ แต่ในฐานะเอลฟ์ธรรมดา</v>
          </cell>
          <cell r="E902" t="str">
            <v>Tôi sẽ không quên người. Không phải với tư cách là một hiền nhân Lorraine, mà với tư cách là một vị tiên.</v>
          </cell>
        </row>
        <row r="903">
          <cell r="A903" t="str">
            <v>INN_CLAUSE_GREETING02</v>
          </cell>
          <cell r="B903" t="str">
            <v>하하! 수호 기사단도 쉴 때가 있다고. 이리와 좀 앉지그래.</v>
          </cell>
          <cell r="C903" t="str">
            <v>Ha ha! The Guardian Knights also need to rest. Come, take a seat here.</v>
          </cell>
          <cell r="D903" t="str">
            <v>ฮ่าฮ่า! อัศวินผู้พิทักษ์ก็ต้องพักเหมือนกันนะ มาสิ มานั่งตรงนี้</v>
          </cell>
          <cell r="E903" t="str">
            <v>Ha ha! Hiệp sĩ hộ vệ cũng cần nghỉ ngơi chứ. Nào, lại đây ngồi với ta.</v>
          </cell>
        </row>
        <row r="904">
          <cell r="A904" t="str">
            <v>INN_CLAUSE_CONVERSATION04</v>
          </cell>
          <cell r="B904" t="str">
            <v>나도 카셀이 그렇게 강해질 줄 몰랐어. 어릴때 항상 울며 내 뒤를 졸졸 따라다니던 녀석이 성검의 주인이라니…하하</v>
          </cell>
          <cell r="C904" t="str">
            <v>I didn't expect Kasel to get that strong. He used to cry and follow me everywhere... And now he's the master of the Holy Sword... Ha ha.</v>
          </cell>
          <cell r="D904" t="str">
            <v>ข้าไม่คิดว่า Kasel จะแข็งแกร่งขึ้นขนาดนั้น เขาเคยร้องไห้ขี้มูกโป่งและตามข้าไปทุกที่... และตอนนี้เขากลายเป็นผู้ครอบครองดาบศักดิ์สิทธิ์... ฮ่าฮ่า</v>
          </cell>
          <cell r="E904" t="str">
            <v>Không ngờ Kasel lại mạnh đến vậy. Hồi trước cậu ấy hay khóc nhè rồi theo đuôi ta mãi... Vậy mà giờ đã là chủ nhân Kiếm thánh rồi... Ha ha.</v>
          </cell>
        </row>
        <row r="905">
          <cell r="A905" t="str">
            <v>INN_CLAUSE_CONVERSATION05</v>
          </cell>
          <cell r="B905" t="str">
            <v>카셀이 부럽냐고? 그럴 리가! 녀석은 내 자랑스러운 동생이야.</v>
          </cell>
          <cell r="C905" t="str">
            <v>Am I jealous of Kasel? No way! He's my brother, and I'm proud of him.</v>
          </cell>
          <cell r="D905" t="str">
            <v>ข้าอิจฉา Kasel มั้ยงั้นเหรอ ไม่มีทาง! เขาเป็นน้องชายข้าและข้าก็ภูมิใจในตัวเขา</v>
          </cell>
          <cell r="E905" t="str">
            <v>Ta có đố kỵ với Kasel không ấy hả? Không hề! Cậu ấy là em trai ta nên ta tự hào lắm.</v>
          </cell>
        </row>
        <row r="906">
          <cell r="A906" t="str">
            <v>INN_CLAUSE_GIFT02</v>
          </cell>
          <cell r="B906" t="str">
            <v>이런 걸 다...면목 없지만, 더 열심히 하라는 의미로 받아들이지.</v>
          </cell>
          <cell r="C906" t="str">
            <v>All this... I'm flattered. I'll have to work even harder.</v>
          </cell>
          <cell r="D906" t="str">
            <v>ทั้งหมดนี้... ข้าเป็นปลื้มนะ ข้าจะต้องทุ่มเทให้หนักกว่านี้</v>
          </cell>
          <cell r="E906" t="str">
            <v>Mọi chuyện... Ta rất hãnh diện. Ta phải nỗ lực hơn nữa mới được.</v>
          </cell>
        </row>
        <row r="907">
          <cell r="A907" t="str">
            <v>INN_CLAUSE_CONNECT_GREETING_MAX</v>
          </cell>
          <cell r="B907" t="str">
            <v>하하하, 다시 만났군! 정말 반갑다.</v>
          </cell>
          <cell r="C907" t="str">
            <v>Hahaha, good to see you again!</v>
          </cell>
          <cell r="D907" t="str">
            <v>ฮ่าฮ่าฮ่า ดีใจที่ได้พบเจ้าอีกครั้งนะ!</v>
          </cell>
          <cell r="E907" t="str">
            <v>Hahaha, lại gặp nhau rồi!</v>
          </cell>
        </row>
        <row r="908">
          <cell r="A908" t="str">
            <v>INN_CLAUSE_CONNECT_CONVERSATION01</v>
          </cell>
          <cell r="B908" t="str">
            <v>내가 이야기하는 정의라는 것은 알고 보면 별거 아니야. 스스로 부끄럽지 않은 신념, 그것이 내가 말하는 정의다.</v>
          </cell>
          <cell r="C908" t="str">
            <v>My justice isn't really anything too fancy. A belief that I will never be ashamed of - that is my justice.</v>
          </cell>
          <cell r="D908" t="str">
            <v>ความยุติธรรมของข้าไม่ใช่อะไรที่อลังการเกินไปหรอก ความเชื่อที่ข้าจะไม่มีวันรู้สึกละอายใจ นั่นแหละความยุติธรรมของข้า</v>
          </cell>
          <cell r="E908" t="str">
            <v>Chính nghĩa mà tôi nói nếu biết rồi thì sẽ chẳng có gì to tát cả. Tâm niệm không xấu hổ với chính bản thân mình, đó chính là thứ chính nghĩa mà tôi muốn nói.</v>
          </cell>
        </row>
        <row r="909">
          <cell r="A909" t="str">
            <v>INN_CLAUSE_CONNECT_CONVERSATION02</v>
          </cell>
          <cell r="B909" t="str">
            <v>높은 지위를 얻는다고 해서 많은 일을 할 수 있는건 아니야. 되려 성에 갇혀 책상의 직무에만 매달려야 할지도.</v>
          </cell>
          <cell r="C909" t="str">
            <v>A high-ranking position doesn't mean you can get a lot done. It might get you stuck in the castle with all the paperwork.</v>
          </cell>
          <cell r="D909" t="str">
            <v>ตำแหน่งที่สูงไม่ได้หมายความว่าเจ้าสามารถทำอะไรได้มากมาย มันอาจทำให้เจ้าติดอยู่ในปราสาทพร้อมกับกองงานเอกสารทั้งหมดก็ได้</v>
          </cell>
          <cell r="E909" t="str">
            <v>Đạt được chức vị cao rồi cũng không có nghĩa là có thể làm được nhiều việc hơn đâu. Không biết chừng còn bị nhốt trong thành và phải làm các việc giấy tờ.</v>
          </cell>
        </row>
        <row r="910">
          <cell r="A910" t="str">
            <v>INN_CLAUSE_CONNECT_CONVERSATION03</v>
          </cell>
          <cell r="B910" t="str">
            <v>그분을 도와야 한다는 건 알고 있지만, 지금 오르벨리아에는 눈앞에 더욱 많은 이들이 고통받고 있어.</v>
          </cell>
          <cell r="C910" t="str">
            <v>I know I need to help that person, but right now, there are more pressing matters - the people suffering all across Orvelia.</v>
          </cell>
          <cell r="D910" t="str">
            <v>ข้ารู้ว่าข้าต้องช่วยคนนั้น แต่ตอนนี้มีเรื่องที่เร่งด่วนกว่า ผู้คนที่ทุกข์ทรมานทั่วทั้ง Orvelia ไงล่ะ</v>
          </cell>
          <cell r="E910" t="str">
            <v>Tôi biết mình phải giúp đỡ người đó, nhưng ở thành Orvelia còn có rất nhiều người đang chịu thống khổ ngay trước mắt.</v>
          </cell>
        </row>
        <row r="911">
          <cell r="A911" t="str">
            <v>INN_REPHY_GREETING02</v>
          </cell>
          <cell r="B911" t="str">
            <v>따뜻한 느낌이 들어! 이곳은 영혼들이 아주 좋아할거야!</v>
          </cell>
          <cell r="C911" t="str">
            <v>It's warm! The souls will like this place!</v>
          </cell>
          <cell r="D911" t="str">
            <v>มันช่างอบอุ่น! เหล่าวิญญาณจะชอบที่แห่งนี้!</v>
          </cell>
          <cell r="E911" t="str">
            <v>Thật ấm áp làm sao! Những linh hồn sẽ thích nơi này!</v>
          </cell>
        </row>
        <row r="912">
          <cell r="A912" t="str">
            <v>INN_REPHY_CONVERSATION04</v>
          </cell>
          <cell r="B912" t="str">
            <v>들려? 저 창 밖의 별들이 우리에게 속삭이고 있어!</v>
          </cell>
          <cell r="C912" t="str">
            <v>Can you hear that? The stars outside the window are whispering to us!</v>
          </cell>
          <cell r="D912" t="str">
            <v>เจ้าได้ยินเสียงนั่นไหม ดวงดาวด้านนอกหน้าต่างกำลังกระซิบหาเรา!</v>
          </cell>
          <cell r="E912" t="str">
            <v>Ngươi nghe thấy không? Những vì sao ngoài cửa sổ đang thầm thì với chúng ta đấy!</v>
          </cell>
        </row>
        <row r="913">
          <cell r="A913" t="str">
            <v>INN_REPHY_CONVERSATION05</v>
          </cell>
          <cell r="B913" t="str">
            <v>인간, 다음에는 우리 숲으로 너를 초대할게!</v>
          </cell>
          <cell r="C913" t="str">
            <v>Human, I'll invite you to our forest next time!</v>
          </cell>
          <cell r="D913" t="str">
            <v>เจ้ามนุษย์ ครั้งหน้าข้าจะชวนเจ้าไปป่าของเรา!</v>
          </cell>
          <cell r="E913" t="str">
            <v>Này con người, lần tới ta sẽ mời ngươi đến thăm rừng!</v>
          </cell>
        </row>
        <row r="914">
          <cell r="A914" t="str">
            <v>INN_REPHY_GIFT02</v>
          </cell>
          <cell r="B914" t="str">
            <v>깜짝 선물이야? 인간은 정말 좋은 친구야!</v>
          </cell>
          <cell r="C914" t="str">
            <v>A surprise gift? Humans really are good friends!</v>
          </cell>
          <cell r="D914" t="str">
            <v>ของขวัญเซอร์ไพรส์เหรอ มนุษย์เป็นเพื่อนที่ดีจริงๆ!</v>
          </cell>
          <cell r="E914" t="str">
            <v>Ta có quà sao? Con người quả là thân thiện!</v>
          </cell>
        </row>
        <row r="915">
          <cell r="A915" t="str">
            <v>INN_REPHY_CONNECT_GREETING_MAX</v>
          </cell>
          <cell r="B915" t="str">
            <v>안녕! 오늘도 영혼의 빛은 맑구나!</v>
          </cell>
          <cell r="C915" t="str">
            <v>Hi! Your soul is as pure as usual!</v>
          </cell>
          <cell r="D915" t="str">
            <v>สวัสดี! จิตวิญญาณของเจ้าบริสุทธิ์เหมือนเคยเลยนะ!</v>
          </cell>
          <cell r="E915" t="str">
            <v>Chào! Ánh sáng của linh hồn hôm nay cũng sáng quá nhỉ!</v>
          </cell>
        </row>
        <row r="916">
          <cell r="A916" t="str">
            <v>INN_REPHY_CONNECT_CONVERSATION01</v>
          </cell>
          <cell r="B916" t="str">
            <v>숲은 기분이 좋아! 맑은 공기, 상쾌한 바람, 즐거워하며 춤추는 정령들...</v>
          </cell>
          <cell r="C916" t="str">
            <v>The forest feels good! Clear air, refreshing winds, dancing fairies...</v>
          </cell>
          <cell r="D916" t="str">
            <v>ป่าให้ความรู้สึกที่ดีจริงๆ! อากาศปลอดโปร่ง สายลมสดชื่น ภูติร่ายรำ...</v>
          </cell>
          <cell r="E916" t="str">
            <v>Ở rừng cực thích! Không khí trong lành, gió mát sảng khoái, những linh hồn vui vẻ nhảy múa...</v>
          </cell>
        </row>
        <row r="917">
          <cell r="A917" t="str">
            <v>INN_REPHY_CONNECT_CONVERSATION02</v>
          </cell>
          <cell r="B917" t="str">
            <v>길 안내는 맡겨둬! 영혼들이 우리를 도와 줄거야!</v>
          </cell>
          <cell r="C917" t="str">
            <v>Leave the guiding to me! The souls will help us!</v>
          </cell>
          <cell r="D917" t="str">
            <v>วางใจให้ข้านำทางเองเถอะ! เหล่าวิญญาณจะช่วยเรา!</v>
          </cell>
          <cell r="E917" t="str">
            <v>Cứ để ta dẫn đường! Các linh hồn sẽ giúp chúng ta!</v>
          </cell>
        </row>
        <row r="918">
          <cell r="A918" t="str">
            <v>INN_REPHY_CONNECT_CONVERSATION03</v>
          </cell>
          <cell r="B918" t="str">
            <v>별빛이 말하길, 오늘은 좋은 예감이 든대! 어서 나가보자고!</v>
          </cell>
          <cell r="C918" t="str">
            <v>The stars say, today will be a good day! Let's go out!</v>
          </cell>
          <cell r="D918" t="str">
            <v>ดวงดาวกล่าวว่า วันนี้จะเป็นวันที่ดี! ออกไปข้างนอกกันเถอะ!</v>
          </cell>
          <cell r="E918" t="str">
            <v>Các vì sao đã nói, hôm nay dự cảm khá tốt đấy! Nhanh đi thôI!</v>
          </cell>
        </row>
        <row r="919">
          <cell r="A919" t="str">
            <v>INN_DIMAEL_GREETING02</v>
          </cell>
          <cell r="B919" t="str">
            <v>뭐 이곳도 그리 나쁘진 않군.</v>
          </cell>
          <cell r="C919" t="str">
            <v>This place isn't so bad.</v>
          </cell>
          <cell r="D919" t="str">
            <v>ที่นี่ก็ไม่แย่นะ</v>
          </cell>
          <cell r="E919" t="str">
            <v>Chỗ này cũng không đến nỗi tệ.</v>
          </cell>
        </row>
        <row r="920">
          <cell r="A920" t="str">
            <v>INN_DIMAEL_CONVERSATION04</v>
          </cell>
          <cell r="B920" t="str">
            <v>그늘진 곳이 좋아. 환한 건 딱 질색이야.</v>
          </cell>
          <cell r="C920" t="str">
            <v>I like shaded areas. I hate the glaring brightness.</v>
          </cell>
          <cell r="D920" t="str">
            <v>ข้าชอบพื้นที่ที่มีร่มเงา ข้าไม่ชอบแสงสว่างทิ่มแทงตา</v>
          </cell>
          <cell r="E920" t="str">
            <v>Ta thích những nơi râm mát. Ánh sáng chói lóa làm ta khó chịu.</v>
          </cell>
        </row>
        <row r="921">
          <cell r="A921" t="str">
            <v>INN_DIMAEL_CONVERSATION05</v>
          </cell>
          <cell r="B921" t="str">
            <v>어둠은 내 원초적인 힘이지.</v>
          </cell>
          <cell r="C921" t="str">
            <v>Darkness is my primal source of my power.</v>
          </cell>
          <cell r="D921" t="str">
            <v>ความมืดเป็นต้นกำเนิดหลักของพลังของข้า</v>
          </cell>
          <cell r="E921" t="str">
            <v>Bóng tối là cội nguồn sức mạnh của ta.</v>
          </cell>
        </row>
        <row r="922">
          <cell r="A922" t="str">
            <v>INN_DIMAEL_GIFT02</v>
          </cell>
          <cell r="B922" t="str">
            <v>왜 자꾸 나에게 이런걸 주는거야? 귀찮은 건 딱 질색이라고.</v>
          </cell>
          <cell r="C922" t="str">
            <v>Why do you keep giving me these things? I hate dealing with troublesome things like this.</v>
          </cell>
          <cell r="D922" t="str">
            <v>ทำไมเจ้าต้องให้สิ่งของเหล่านี้กับข้าอยู่เรื่อย ข้าไม่ชอบยุ่งกับสิ่งของอันตรายพวกนี้</v>
          </cell>
          <cell r="E922" t="str">
            <v>Sao ngươi cứ tặng ta những thứ này mãi vậy? Ta ghét mấy chuyện phiền toái thế này.</v>
          </cell>
        </row>
        <row r="923">
          <cell r="A923" t="str">
            <v>INN_DIMAEL_CONNECT_GREETING_MAX</v>
          </cell>
          <cell r="B923" t="str">
            <v>음, 왔군. 그래, 뭔가 찾은 건 있었나?</v>
          </cell>
          <cell r="C923" t="str">
            <v>So, you're here. Find anything useful?</v>
          </cell>
          <cell r="D923" t="str">
            <v>เจ้าอยู่ที่นี่เอง เจออะไรที่เป็นประโยชน์ไหม</v>
          </cell>
          <cell r="E923" t="str">
            <v>Ừm, đến rồi. Nào, bạn có gì cần tìm?</v>
          </cell>
        </row>
        <row r="924">
          <cell r="A924" t="str">
            <v>INN_DIMAEL_CONNECT_CONVERSATION01</v>
          </cell>
          <cell r="B924" t="str">
            <v>다음 사냥은 언제인가? 저번만큼 성과가 있었으면 좋겠군.</v>
          </cell>
          <cell r="C924" t="str">
            <v>When is the next hunt? I do hope it is as fruitful as the last.</v>
          </cell>
          <cell r="D924" t="str">
            <v>การล่าครั้งต่อไปคือเมื่อไรเหรอ ข้าหวังว่ามันจะได้ผลสำเร็จเหมือนคราวที่แล้วนะ</v>
          </cell>
          <cell r="E924" t="str">
            <v>Lần săn mồi sau là khi nào vậy? Hi vọng thành quả lần sau cũng được khấm khá như lần trước.</v>
          </cell>
        </row>
        <row r="925">
          <cell r="A925" t="str">
            <v>INN_DIMAEL_CONNECT_CONVERSATION02</v>
          </cell>
          <cell r="B925" t="str">
            <v>이 어둠의 힘 또한 나의 힘. 맘껏 이용해주겠어.</v>
          </cell>
          <cell r="C925" t="str">
            <v>This dark power is mine now. I shall continue to wield it as I see fit.</v>
          </cell>
          <cell r="D925" t="str">
            <v>พลังความมืดนี้เป็นของข้าแล้ว ข้าจะใช้มันต่อไปตามที่ข้าเห็นสมควร</v>
          </cell>
          <cell r="E925" t="str">
            <v>Sức mạnh bóng tối này cũng chính là sức mạnh của ta. Phải biết tận dụng hết mức có thể.</v>
          </cell>
        </row>
        <row r="926">
          <cell r="A926" t="str">
            <v>INN_DIMAEL_CONNECT_CONVERSATION03</v>
          </cell>
          <cell r="B926" t="str">
            <v>복수는 완전히 끝나진 않았지만...여기에 있을 때는, 그나마 마음이 놓이는군.</v>
          </cell>
          <cell r="C926" t="str">
            <v>My revenge isn't truly over...but at least for the time being, I feel at ease.</v>
          </cell>
          <cell r="D926" t="str">
            <v>การแก้แค้นของข้ายังไม่จบลงอย่างแท้จริง...แต่อย่างน้อยตอนนี้ ข้าก็รู้สึกสบายใจ</v>
          </cell>
          <cell r="E926" t="str">
            <v>Phục thù vẫn chưa hoàn toàn chấm dứt... nhưng ít ra khi ở đây, tôi thấy có chút an tâm.</v>
          </cell>
        </row>
        <row r="927">
          <cell r="A927" t="str">
            <v>INN_REINA_GREETING02</v>
          </cell>
          <cell r="B927" t="str">
            <v>힛, 여기 완전 좋잖아?</v>
          </cell>
          <cell r="C927" t="str">
            <v>Eek, this place is amazing!</v>
          </cell>
          <cell r="D927" t="str">
            <v>เอ้ย ที่นี่ยอดเยี่ยมเลย!</v>
          </cell>
          <cell r="E927" t="str">
            <v>Ôi chao, chỗ này thật là tuyệt!</v>
          </cell>
        </row>
        <row r="928">
          <cell r="A928" t="str">
            <v>INN_REINA_CONVERSATION04</v>
          </cell>
          <cell r="B928" t="str">
            <v>혹시 소개시켜 줄 의뢰인 없어? 이왕이면 끝내주게 잘생긴 사람으로!!</v>
          </cell>
          <cell r="C928" t="str">
            <v>Do you have any clients to introduce me to? Someone good-looking if possible!!!</v>
          </cell>
          <cell r="D928" t="str">
            <v>เจ้ามีลูกค้ามาแนะนำข้าบ้างมั้ย ถ้าเป็นไปได้ขอเป็นพวกหน้าตาดีนะ!!!</v>
          </cell>
          <cell r="E928" t="str">
            <v>Ngươi có vị khách nào thì giới thiệu cho ta với? Là soái ca thì càng tốt!!!</v>
          </cell>
        </row>
        <row r="929">
          <cell r="A929" t="str">
            <v>INN_REINA_CONVERSATION05</v>
          </cell>
          <cell r="B929" t="str">
            <v>재미없는 일거리는 싫어! 헤헤</v>
          </cell>
          <cell r="C929" t="str">
            <v>I don't like boring work! Heh heh!</v>
          </cell>
          <cell r="D929" t="str">
            <v>ข้าไม่ชอบงานที่น่าเบื่อ! ฮี่ฮี่!</v>
          </cell>
          <cell r="E929" t="str">
            <v>Ta không thích việc gì buồn chán đâu! He he!</v>
          </cell>
        </row>
        <row r="930">
          <cell r="A930" t="str">
            <v>INN_REINA_GIFT02</v>
          </cell>
          <cell r="B930" t="str">
            <v>와! 이거 정말 나 주는거야? 헤헤, 넌 최고야!</v>
          </cell>
          <cell r="C930" t="str">
            <v>Wow! For me? Really? Heh heh, you're the best!</v>
          </cell>
          <cell r="D930" t="str">
            <v>ว้าว! ให้ข้าเหรอ จริงๆ เหรอ ฮี่ฮี่ เจ้าเยี่ยมที่สุดเลย!</v>
          </cell>
          <cell r="E930" t="str">
            <v>Ôi! Cho ta à? Thật không vậy? He he, ngươi là số một đó!</v>
          </cell>
        </row>
        <row r="931">
          <cell r="A931" t="str">
            <v>INN_REINA_CONNECT_GREETING_MAX</v>
          </cell>
          <cell r="B931" t="str">
            <v>여전히 넌 멋지구나!! 오랜만이네!</v>
          </cell>
          <cell r="C931" t="str">
            <v>Hey there, good looking! It's been a while!</v>
          </cell>
          <cell r="D931" t="str">
            <v>สวัสดี ดูดีนะเนี่ย! ไม่เจอกันสักพักเลยนะ!</v>
          </cell>
          <cell r="E931" t="str">
            <v>Bạn vẫn ngầu như ngày nào nhỉ! Lâu ngày không gặp!</v>
          </cell>
        </row>
        <row r="932">
          <cell r="A932" t="str">
            <v>INN_REINA_CONNECT_CONVERSATION01</v>
          </cell>
          <cell r="B932" t="str">
            <v>사람들이 말이야! 내가 남자를 밝힌다고 생각하는데, 그거 오해거든!? 순수하게 그들의 육체를 좋아하는 거라고!</v>
          </cell>
          <cell r="C932" t="str">
            <v>People these days! They think I'm some kind of pervert, but that's a misunderstanding! I just like men's bodies!</v>
          </cell>
          <cell r="D932" t="str">
            <v>ผู้คนเดี๋ยวนี้ก็นะ! พวกเขาคิดว่าข้าเป็นพวกวิปริตวิตถาร แต่นั่นเป็นเรื่องเข้าใจผิด! ข้าแค่ชอบร่างกายของผู้ชายเท่านั้นเอง!</v>
          </cell>
          <cell r="E932" t="str">
            <v>Con người ý! Họ cứ nghĩ tôi biến thái đi lột đồ bọn đàn ông, nhưng chỉ là hiểu lầm thôi?! Tôi chỉ thích thịt của bọn họ thôi!</v>
          </cell>
        </row>
        <row r="933">
          <cell r="A933" t="str">
            <v>INN_REINA_CONNECT_CONVERSATION02</v>
          </cell>
          <cell r="B933" t="str">
            <v>용병생활을 하다 보면 집 생각이 날 때가 있어. 예를 들면.. 비 내리는 질척한 바닥에서 잘 때라던지..</v>
          </cell>
          <cell r="C933" t="str">
            <v>At times, I grow reminiscent of the better life. You know, like in moments where it's raining outside and you have to sleep in the mud.</v>
          </cell>
          <cell r="D933" t="str">
            <v>บางครั้งข้าเริ่มหวนนึกถึงชีวิตที่ดีกว่า อย่างเช่นช่วงเวลาที่ฝนตกด้านนอกและเจ้าต้องนอนหลับในโคลนอะไรแบบนี้</v>
          </cell>
          <cell r="E933" t="str">
            <v>Đi làm lính thuê rồi cũng có lúc nhớ nhà. Ví dụ như... đánh một giấc ngủ thật ngon trên sàn nhà vào ngày mưa chẳng hạn..</v>
          </cell>
        </row>
        <row r="934">
          <cell r="A934" t="str">
            <v>INN_REINA_CONNECT_CONVERSATION03</v>
          </cell>
          <cell r="B934" t="str">
            <v>의뢰라고 하지만.. 용병 생활을 하다 보면 내키지 않은 일을 할 때도 있어.. 그럴 땐 가끔 생각해...이것저것...말이야…</v>
          </cell>
          <cell r="C934" t="str">
            <v>Even while working as a mercenary, sometimes the jobs are't quite savory. It makes me think…about this and that…</v>
          </cell>
          <cell r="D934" t="str">
            <v>แม้ในขณะที่ทำงานเป็นทหารรับจ้าง บางครั้งงานก็ยังไม่ค่อยมีรสชาติ มันทำให้ข้าคิด…ถึงนู่นนั่นนี่…</v>
          </cell>
          <cell r="E934" t="str">
            <v>Dù là người ủy thác.. nhưng trong lúc làm việc với tư cách là lính thuê thì cũng có lúc phải làm việc mà mình không muốn.. lúc đó có suy nghĩ.. này kia.. ý mà...</v>
          </cell>
        </row>
        <row r="935">
          <cell r="A935" t="str">
            <v>INN_PAVEL_GREETING02</v>
          </cell>
          <cell r="B935" t="str">
            <v>여긴...왜 이렇게 따뜻하지...</v>
          </cell>
          <cell r="C935" t="str">
            <v>Why is this place so warm...?</v>
          </cell>
          <cell r="D935" t="str">
            <v>ทำไมที่นี่ถึงอบอุ่นขนาดนี้นะ...</v>
          </cell>
          <cell r="E935" t="str">
            <v>Chỗ này sao ấm quá vậy...?</v>
          </cell>
        </row>
        <row r="936">
          <cell r="A936" t="str">
            <v>INN_PAVEL_CONVERSATION04</v>
          </cell>
          <cell r="B936" t="str">
            <v>조용히...이제 그만 나를 쉬게 해주게나...</v>
          </cell>
          <cell r="C936" t="str">
            <v>Be quiet... Let me rest now...</v>
          </cell>
          <cell r="D936" t="str">
            <v>เงียบเถอะ... ขอข้าพักหน่อย...</v>
          </cell>
          <cell r="E936" t="str">
            <v>Yên nào... Để ta nghỉ một chút...</v>
          </cell>
        </row>
        <row r="937">
          <cell r="A937" t="str">
            <v>INN_PAVEL_CONVERSATION05</v>
          </cell>
          <cell r="B937" t="str">
            <v>너에겐 한기가 느껴지지 않는군..</v>
          </cell>
          <cell r="C937" t="str">
            <v>I can't feel any coldness from you...</v>
          </cell>
          <cell r="D937" t="str">
            <v>ข้าไม่รู้สึกถึงความเย็นจากเจ้าเลย...</v>
          </cell>
          <cell r="E937" t="str">
            <v>Ở ngươi không có chút lạnh lùng nào...</v>
          </cell>
        </row>
        <row r="938">
          <cell r="A938" t="str">
            <v>INN_PAVEL_GIFT02</v>
          </cell>
          <cell r="B938" t="str">
            <v>......고맙네</v>
          </cell>
          <cell r="C938" t="str">
            <v>....Thank you.</v>
          </cell>
          <cell r="D938" t="str">
            <v>....ขอบคุณ</v>
          </cell>
          <cell r="E938" t="str">
            <v>....Cảm ơn nhé.</v>
          </cell>
        </row>
        <row r="939">
          <cell r="A939" t="str">
            <v>INN_PAVEL_CONNECT_GREETING_MAX</v>
          </cell>
          <cell r="B939" t="str">
            <v>...건강해 보이는구나.</v>
          </cell>
          <cell r="C939" t="str">
            <v>...You look well.</v>
          </cell>
          <cell r="D939" t="str">
            <v>...เจ้าดูดีนี่</v>
          </cell>
          <cell r="E939" t="str">
            <v>... trông vẫn ổn nhỉ.</v>
          </cell>
        </row>
        <row r="940">
          <cell r="A940" t="str">
            <v>INN_PAVEL_CONNECT_CONVERSATION01</v>
          </cell>
          <cell r="B940" t="str">
            <v>나도 원래는 인간이었으니...이해가 되는군.</v>
          </cell>
          <cell r="C940" t="str">
            <v>I was originally human...so I can understand.</v>
          </cell>
          <cell r="D940" t="str">
            <v>เดิมทีข้าเคยเป็นมนุษย์...ข้าจึงเข้าใจได้</v>
          </cell>
          <cell r="E940" t="str">
            <v>Tôi vốn dĩ đã từng là con người... nên ta hiểu chứ.</v>
          </cell>
        </row>
        <row r="941">
          <cell r="A941" t="str">
            <v>INN_PAVEL_CONNECT_CONVERSATION02</v>
          </cell>
          <cell r="B941" t="str">
            <v>드래곤에 대해 궁금한가...?</v>
          </cell>
          <cell r="C941" t="str">
            <v>Are you curious about dragons...?</v>
          </cell>
          <cell r="D941" t="str">
            <v>เจ้าอยากรู้เรื่องมังกรเหรอ...</v>
          </cell>
          <cell r="E941" t="str">
            <v>Có tò mò về Rồng không nào...?</v>
          </cell>
        </row>
        <row r="942">
          <cell r="A942" t="str">
            <v>INN_PAVEL_CONNECT_CONVERSATION03</v>
          </cell>
          <cell r="B942" t="str">
            <v>그녀의 영혼이 속삭이는군...그대에 대해 알고 싶다고...</v>
          </cell>
          <cell r="C942" t="str">
            <v>Her soul whispers to me...she is curious about you...</v>
          </cell>
          <cell r="D942" t="str">
            <v>วิญญาณของนางกระซิบกับข้า...นางอยากรู้เรื่องเจ้า...</v>
          </cell>
          <cell r="E942" t="str">
            <v>Linh hồn của cô ấy đang thì thầm bên tai... rằng cô ấy muốn biết về bạn...</v>
          </cell>
        </row>
        <row r="943">
          <cell r="A943" t="str">
            <v>INN_DEMIA_GREETING02</v>
          </cell>
          <cell r="B943" t="str">
            <v>초대해주어서 고맙군.</v>
          </cell>
          <cell r="C943" t="str">
            <v>Thank you for inviting me.</v>
          </cell>
          <cell r="D943" t="str">
            <v>ขอบคุณที่ชวนข้านะ</v>
          </cell>
          <cell r="E943" t="str">
            <v>Cảm ơn đã mời ta.</v>
          </cell>
        </row>
        <row r="944">
          <cell r="A944" t="str">
            <v>INN_DEMIA_CONVERSATION04</v>
          </cell>
          <cell r="B944" t="str">
            <v>마왕군에 대해 새로 접한 소식이 있다면 나에게 알려주게.</v>
          </cell>
          <cell r="C944" t="str">
            <v>Please let me know if you find out anything about the Dark Legion.</v>
          </cell>
          <cell r="D944" t="str">
            <v>โปรดบอกให้ข้ารู้ถ้าเจ้ารู้อะไรเกี่ยวกับ Dark Force</v>
          </cell>
          <cell r="E944" t="str">
            <v>Nếu ngươi biết gì về Lực lượng hắc ám thì hãy cho ta biết nhé.</v>
          </cell>
        </row>
        <row r="945">
          <cell r="A945" t="str">
            <v>INN_DEMIA_CONVERSATION05</v>
          </cell>
          <cell r="B945" t="str">
            <v>언제든지 우리는 싸울 준비가 되어있다네. 오르벨리아를 위하여!</v>
          </cell>
          <cell r="C945" t="str">
            <v>We are ready to fight anytime. For Orvelia!</v>
          </cell>
          <cell r="D945" t="str">
            <v>เราพร้อมที่จะสู้ทุกเมื่อ เพื่อ Orvelia!</v>
          </cell>
          <cell r="E945" t="str">
            <v>Chúng ta luôn sẵn sàng lâm trận. Vì Orvelia!</v>
          </cell>
        </row>
        <row r="946">
          <cell r="A946" t="str">
            <v>INN_DEMIA_GIFT02</v>
          </cell>
          <cell r="B946" t="str">
            <v>이것도 병사들과 나누겠네.</v>
          </cell>
          <cell r="C946" t="str">
            <v>I'll share this with the soldiers.</v>
          </cell>
          <cell r="D946" t="str">
            <v>ข้าจะแชร์เรื่องนี้กับเหล่าทหาร</v>
          </cell>
          <cell r="E946" t="str">
            <v>Ta sẽ chia thứ này cho các binh sĩ.</v>
          </cell>
        </row>
        <row r="947">
          <cell r="A947" t="str">
            <v>INN_DEMIA_CONNECT_GREETING_MAX</v>
          </cell>
          <cell r="B947" t="str">
            <v>나를 찾았다고 들었다. 무슨 일이지?</v>
          </cell>
          <cell r="C947" t="str">
            <v>I hear you have been looking for me. What is it?</v>
          </cell>
          <cell r="D947" t="str">
            <v>ข้าได้ยินมาว่าเจ้ากำลังตามหาข้า มีอะไรเหรอ</v>
          </cell>
          <cell r="E947" t="str">
            <v>Nghe nói bạn tìm tôi. Có chuyện gì?</v>
          </cell>
        </row>
        <row r="948">
          <cell r="A948" t="str">
            <v>INN_DEMIA_CONNECT_CONVERSATION01</v>
          </cell>
          <cell r="B948" t="str">
            <v>요즘 공주님의 안위가 걱정이다.. 힘드시겠지.. 여리고 여리신 분인데.. 무리하고 계시다.</v>
          </cell>
          <cell r="C948" t="str">
            <v>I worry about the princess. She's still young and gentle...it must be hard.</v>
          </cell>
          <cell r="D948" t="str">
            <v>ข้ากังวลเรื่องเจ้าหญิง นางยังเด็กและอ่อนโยน...มันต้องหนักหนาแน่เลย</v>
          </cell>
          <cell r="E948" t="str">
            <v>Tôi lo cho an nguy của công chúa dạo này quá.. Chắc là mệt lắm.. Cô ấy còn quá trẻ.. thật sự quá sức với cô ấy.</v>
          </cell>
        </row>
        <row r="949">
          <cell r="A949" t="str">
            <v>INN_DEMIA_CONNECT_CONVERSATION02</v>
          </cell>
          <cell r="B949" t="str">
            <v>그 깡통 녀석은 힘든 공주님 곁에 있어줄 생각은 없어 보이고...답답한 녀석…</v>
          </cell>
          <cell r="C949" t="str">
            <v>Hmph, why can't that tin can stay around and protect the princess…such a bothersome man…</v>
          </cell>
          <cell r="D949" t="str">
            <v>ฮึ่ม ทำไมเจ้ากระป๋องนั่นถึงอยู่ปกป้องเจ้าหญิงไม่ได้ล่ะ…ช่างเป็นคนที่น่ารำคาญชะมัด…</v>
          </cell>
          <cell r="E949" t="str">
            <v>Tên đầu đất đó hình như không có ý định ở cạnh công chúa đáng thương... một tên thất bại..</v>
          </cell>
        </row>
        <row r="950">
          <cell r="A950" t="str">
            <v>INN_DEMIA_CONNECT_CONVERSATION03</v>
          </cell>
          <cell r="B950" t="str">
            <v>응? 나, 나는 뭐...너와 가끔 나가 싸우는 것도 나쁘지 않다. 찌뿌둥한 몸도 풀 겸 말이지.</v>
          </cell>
          <cell r="C950" t="str">
            <v>Me? Um, well...going out to battle alongside you isn't all that bad. It is good exercise.</v>
          </cell>
          <cell r="D950" t="str">
            <v>ข้าเหรอ อืม เอ่อ...การออกไปต่อสู้เคียงข้างเจ้าไม่ได้แย่ไปหมดซะทีเดียว เป็นการออกกำลังกายที่ดีเลยล่ะ</v>
          </cell>
          <cell r="E950" t="str">
            <v>Hử? Tôi thì.. thỉnh thoảng ra đấu với bạn cũng không tệ. Sẵn tiện vận động cho thân hình rũ rượi luôn.</v>
          </cell>
        </row>
        <row r="951">
          <cell r="A951" t="str">
            <v>INN_NAILA_GREETING02</v>
          </cell>
          <cell r="B951" t="str">
            <v>인간의 집은 이렇게 생겼군.</v>
          </cell>
          <cell r="C951" t="str">
            <v>So, this is what a human's house looks like.</v>
          </cell>
          <cell r="D951" t="str">
            <v>บ้านของมนุษย์หน้าตายังงี้สินะ</v>
          </cell>
          <cell r="E951" t="str">
            <v>Vậy ra đây là nhà của loài người.</v>
          </cell>
        </row>
        <row r="952">
          <cell r="A952" t="str">
            <v>INN_NAILA_CONVERSATION04</v>
          </cell>
          <cell r="B952" t="str">
            <v>언니는 항상 내게 하피의 긍지를 잃지 말라고 말했었지.</v>
          </cell>
          <cell r="C952" t="str">
            <v>My sister always told me to remember the pride of a Harpy.</v>
          </cell>
          <cell r="D952" t="str">
            <v>พี่สาวของข้าบอกข้าเสมอว่าให้จดจำความภาคภูมิใจของฮาร์ปี้</v>
          </cell>
          <cell r="E952" t="str">
            <v>Chị gái ta luôn nhắc ta phải nhớ về niềm kiêu hãnh của một Thần cánh chim.</v>
          </cell>
        </row>
        <row r="953">
          <cell r="A953" t="str">
            <v>INN_NAILA_CONVERSATION05</v>
          </cell>
          <cell r="B953" t="str">
            <v>이 세상에서 제일가는 하피 전사가 되겠어.</v>
          </cell>
          <cell r="C953" t="str">
            <v>I will become the best Harpy warrior in the world.</v>
          </cell>
          <cell r="D953" t="str">
            <v>ข้าจะต้องเป็นนักรบฮาร์ปี้ที่เก่งที่สุดในโลกให้ได้</v>
          </cell>
          <cell r="E953" t="str">
            <v>Ta sẽ trở thành chiến binh Thần cánh chim giỏi nhất thế gian.</v>
          </cell>
        </row>
        <row r="954">
          <cell r="A954" t="str">
            <v>INN_NAILA_GIFT02</v>
          </cell>
          <cell r="B954" t="str">
            <v>답례는 꼭 하지.</v>
          </cell>
          <cell r="C954" t="str">
            <v>I'll pay you back.</v>
          </cell>
          <cell r="D954" t="str">
            <v>ข้าจะตอบแทนเจ้าในคราวหน้า</v>
          </cell>
          <cell r="E954" t="str">
            <v>Ta sẽ trả ơn ngươi.</v>
          </cell>
        </row>
        <row r="955">
          <cell r="A955" t="str">
            <v>INN_NAILA_CONNECT_GREETING_MAX</v>
          </cell>
          <cell r="B955" t="str">
            <v>잘 지냈어? 단련은 게을리하지 않고?</v>
          </cell>
          <cell r="C955" t="str">
            <v>How are you doing? Did you continue your training?</v>
          </cell>
          <cell r="D955" t="str">
            <v>เจ้าเป็นยังไงบ้าง เจ้าได้ฝึกฝนต่อหรือเปล่า</v>
          </cell>
          <cell r="E955" t="str">
            <v>Bạn thế nào rồi? Không lười tập luyện đấy chứ?</v>
          </cell>
        </row>
        <row r="956">
          <cell r="A956" t="str">
            <v>INN_NAILA_CONNECT_CONVERSATION01</v>
          </cell>
          <cell r="B956" t="str">
            <v>진정한 전사는 끊임없이 발전하는 것이 본분이지!</v>
          </cell>
          <cell r="C956" t="str">
            <v>A true warrior never stops developing their skills!</v>
          </cell>
          <cell r="D956" t="str">
            <v>นักรบที่แท้จริงไม่เคยหยุดพัฒนาทักษะของพวกเขา!</v>
          </cell>
          <cell r="E956" t="str">
            <v>Một chiến binh thực sự là người có nghĩa vụ phát triển không ngừng!</v>
          </cell>
        </row>
        <row r="957">
          <cell r="A957" t="str">
            <v>INN_NAILA_CONNECT_CONVERSATION02</v>
          </cell>
          <cell r="B957" t="str">
            <v>긍지, 명예. 어떤 자들은 쓸데없는 것들이라고 하겠지만, 나에겐 중요해.</v>
          </cell>
          <cell r="C957" t="str">
            <v>Honor, pride - some may call them useless, but they are important to me.</v>
          </cell>
          <cell r="D957" t="str">
            <v>เกียรติยศ ความภาคภูมิใจ บางคนอาจบอกว่าสิ่งเหล่านี้ไร้ประโยชน์ แต่พวกมันสำคัญสำหรับข้า</v>
          </cell>
          <cell r="E957" t="str">
            <v>Niềm kiêu hãnh, danh dự, Có những tên xem những thứ này không ra gì, nhưng với ta thì rất quan trọng.</v>
          </cell>
        </row>
        <row r="958">
          <cell r="A958" t="str">
            <v>INN_NAILA_CONNECT_CONVERSATION03</v>
          </cell>
          <cell r="B958" t="str">
            <v>다음엔 대련이라도 부탁하고 싶은데, 괜찮을까?</v>
          </cell>
          <cell r="C958" t="str">
            <v>Next time, let's spar, one on one. Alright?</v>
          </cell>
          <cell r="D958" t="str">
            <v>คราวหน้ามาต่อสู้กัน แบบตัวต่อตัว ตกลงไหม</v>
          </cell>
          <cell r="E958" t="str">
            <v>Lần sau tôi muốn nhờ tập luyện cùng, không sao chứ?</v>
          </cell>
        </row>
        <row r="959">
          <cell r="A959" t="str">
            <v>INN_RODINA_GREETING02</v>
          </cell>
          <cell r="B959" t="str">
            <v>앗! 초대해주셔서 감사합니다!</v>
          </cell>
          <cell r="C959" t="str">
            <v>Oh! Thank you for the invite!</v>
          </cell>
          <cell r="D959" t="str">
            <v>โอ้! ขอบคุณที่ชวนนะ!</v>
          </cell>
          <cell r="E959" t="str">
            <v>Ồ! Cảm ơn đã mời ta!</v>
          </cell>
        </row>
        <row r="960">
          <cell r="A960" t="str">
            <v>INN_RODINA_CONVERSATION04</v>
          </cell>
          <cell r="B960" t="str">
            <v>배가 고픕니다! 어서 밥을 주십시요!</v>
          </cell>
          <cell r="C960" t="str">
            <v>I'm hungry! Please give me food!</v>
          </cell>
          <cell r="D960" t="str">
            <v>ข้าหิวมาก! ได้โปรดขออาหารหน่อย!</v>
          </cell>
          <cell r="E960" t="str">
            <v>Ta đói rồi! Cho ta ăn chút gì với!</v>
          </cell>
        </row>
        <row r="961">
          <cell r="A961" t="str">
            <v>INN_RODINA_CONVERSATION05</v>
          </cell>
          <cell r="B961" t="str">
            <v>야채! 머룸!</v>
          </cell>
          <cell r="C961" t="str">
            <v>Vegetables! Muhroom!</v>
          </cell>
          <cell r="D961" t="str">
            <v>ผัก! เห็ด!</v>
          </cell>
          <cell r="E961" t="str">
            <v>Rau này! Cả nấm nữa!</v>
          </cell>
        </row>
        <row r="962">
          <cell r="A962" t="str">
            <v>INN_RODINA_GIFT02</v>
          </cell>
          <cell r="B962" t="str">
            <v>잘 먹겠습니다!!</v>
          </cell>
          <cell r="C962" t="str">
            <v>Thank you for the food!</v>
          </cell>
          <cell r="D962" t="str">
            <v>ขอบคุณสำหรับอาหารนะ!</v>
          </cell>
          <cell r="E962" t="str">
            <v>Cảm ơn vì số thức ăn này nhé!</v>
          </cell>
        </row>
        <row r="963">
          <cell r="A963" t="str">
            <v>INN_RODINA_CONNECT_GREETING_MAX</v>
          </cell>
          <cell r="B963" t="str">
            <v>앗!? 안녕하십니까! 식사는 하셨습니까!</v>
          </cell>
          <cell r="C963" t="str">
            <v>Ah!? Salutations!! Have you eaten yet!</v>
          </cell>
          <cell r="D963" t="str">
            <v>อ้า! สวัสดี!! เจ้ากินข้าวแล้วหรือยัง!</v>
          </cell>
          <cell r="E963" t="str">
            <v>Á!? Xin chào! Bạn đã ăn gì chưa ạ!</v>
          </cell>
        </row>
        <row r="964">
          <cell r="A964" t="str">
            <v>INN_RODINA_CONNECT_CONVERSATION01</v>
          </cell>
          <cell r="B964" t="str">
            <v>총은 군인의 생명과도 같습니다! 그러니, 이 깔끔하고 정결한 총을 한 번 보시겠습니까!?</v>
          </cell>
          <cell r="C964" t="str">
            <v>A soldier's gun is equal to their life! Would you like to see my well-maintained rifle!?</v>
          </cell>
          <cell r="D964" t="str">
            <v>ปืนของทหารมีค่าเท่ากับชีวิต! เจ้าอยากเห็นไรเฟิลที่ข้าดูแลรักษาอย่างดีไหม!</v>
          </cell>
          <cell r="E964" t="str">
            <v>Súng giống như sinh mệnh của người quân nhân! Vì vậy, bạn có muốn xem qua một lần cây súng gọn gàng và tinh túy này không?</v>
          </cell>
        </row>
        <row r="965">
          <cell r="A965" t="str">
            <v>INN_RODINA_CONNECT_CONVERSATION02</v>
          </cell>
          <cell r="B965" t="str">
            <v>얼음동굴에 계신 그분은 생각보다 마음이 따듯합니다! 아닌 척하는 것을 알지만 전 속아줍니다!</v>
          </cell>
          <cell r="C965" t="str">
            <v>The frost mage who lives in the Ice Cavern is far more gentle than you think! He still tries to pretend otherwise, so I turn a blind eye!</v>
          </cell>
          <cell r="D965" t="str">
            <v>จอมเวทย์น้ำแข็งที่อาศัยอยู่ในถ้ำน้ำแข็งอ่อนโยนกว่าที่เจ้าคิดมากนัก! เขายังคงพยายามแกล้งทำเป็นโหดร้าย ข้าเลยทำเป็นไม่รู้ไม่เห็น!</v>
          </cell>
          <cell r="E965" t="str">
            <v>Người đang ở trong động băng kia có tấm lòng ấm áp hơn bạn nghĩ! Tôi biết ngài ấy vờ như không phải nhưng tôi cũng vờ như không biết!</v>
          </cell>
        </row>
        <row r="966">
          <cell r="A966" t="str">
            <v>INN_RODINA_CONNECT_CONVERSATION03</v>
          </cell>
          <cell r="B966" t="str">
            <v>플루스 오라버니는 혹시 안 계신지요? 플루스 오라버니 덕분에 전 편하게 지내고 있습니다!</v>
          </cell>
          <cell r="C966" t="str">
            <v>Is Sir Fluss not here? Thanks to him, life isn't all that bad!</v>
          </cell>
          <cell r="D966" t="str">
            <v>ท่าน Fluss ไม่ได้อยู่ที่นี่เหรอ เป็นเพราะเขา ชีวิตไม่ได้แย่ไปหมดซะทีเดียว!</v>
          </cell>
          <cell r="E966" t="str">
            <v>Không có anh của Fluss ở đây đúng không? Nhờ có anh của Fluss mà tôi mới sống ổn!</v>
          </cell>
        </row>
        <row r="967">
          <cell r="A967" t="str">
            <v>INN_MORRAH_GREETING02</v>
          </cell>
          <cell r="B967" t="str">
            <v>정말 누추하군.</v>
          </cell>
          <cell r="C967" t="str">
            <v>How shabby.</v>
          </cell>
          <cell r="D967" t="str">
            <v>มอมแมมจัง</v>
          </cell>
          <cell r="E967" t="str">
            <v>Tồi tàn thế.</v>
          </cell>
        </row>
        <row r="968">
          <cell r="A968" t="str">
            <v>INN_MORRAH_CONVERSATION04</v>
          </cell>
          <cell r="B968" t="str">
            <v>죽고싶지 않으면 그만 귀찮게 해라.</v>
          </cell>
          <cell r="C968" t="str">
            <v>Stop bothering me if you don't want to die.</v>
          </cell>
          <cell r="D968" t="str">
            <v>หยุดกวนข้าหากเจ้ายังไม่อยากตาย</v>
          </cell>
          <cell r="E968" t="str">
            <v>Không muốn chết thì đừng làm phiền ta đấy.</v>
          </cell>
        </row>
        <row r="969">
          <cell r="A969" t="str">
            <v>INN_MORRAH_CONVERSATION05</v>
          </cell>
          <cell r="B969" t="str">
            <v>건들지 마. 어쩔 수 없이 온거니까.</v>
          </cell>
          <cell r="C969" t="str">
            <v>Don't bother me. I didn't have a choice.</v>
          </cell>
          <cell r="D969" t="str">
            <v>อย่ากวนข้า ข้าไม่มีทางเลือก</v>
          </cell>
          <cell r="E969" t="str">
            <v>Đừng làm phiền ta. Ta không nể nang gì đâu.</v>
          </cell>
        </row>
        <row r="970">
          <cell r="A970" t="str">
            <v>INN_MORRAH_GIFT02</v>
          </cell>
          <cell r="B970" t="str">
            <v>이 따위 걸 내가 좋아할 거라 생각하나.</v>
          </cell>
          <cell r="C970" t="str">
            <v>You think I'd like this?</v>
          </cell>
          <cell r="D970" t="str">
            <v>เจ้าคิดว่าข้าต้องการสิ่งนี้เหรอ</v>
          </cell>
          <cell r="E970" t="str">
            <v>Ngươi nghĩ ta thích thứ này sao?</v>
          </cell>
        </row>
        <row r="971">
          <cell r="A971" t="str">
            <v>INN_MORRAH_CONNECT_GREETING_MAX</v>
          </cell>
          <cell r="B971" t="str">
            <v>왔군. 다음 전장은 정해진 건가?</v>
          </cell>
          <cell r="C971" t="str">
            <v>You're here. Is the next battle decided?</v>
          </cell>
          <cell r="D971" t="str">
            <v>เจ้าอยู่ที่นี่ ตัดสินใจเรื่องการต่อสู้ครั้งต่อไปแล้วหรือยัง</v>
          </cell>
          <cell r="E971" t="str">
            <v>Đến rồi à. Bạn đã chọn ra chiến trường tiếp theo chưa?</v>
          </cell>
        </row>
        <row r="972">
          <cell r="A972" t="str">
            <v>INN_MORRAH_CONNECT_CONVERSATION01</v>
          </cell>
          <cell r="B972" t="str">
            <v>나는 마리아님에게 충성을 맹세한 몸. 하지만 너에게도...빚은 있으니까.</v>
          </cell>
          <cell r="C972" t="str">
            <v>I have pledged my allegience to Maria. However...I have a debt to pay to you as well.</v>
          </cell>
          <cell r="D972" t="str">
            <v>ข้าได้สัญญาว่าจะจงรักภักดีต่อ Maria อย่างไรก็ตาม...ข้ามีหนี้ที่ต้องชำระให้กับเจ้าเช่นกัน</v>
          </cell>
          <cell r="E972" t="str">
            <v>Ta một lòng trung thành Maria. Nhưng với bạn.. tôi cũng đang nợ bạn.</v>
          </cell>
        </row>
        <row r="973">
          <cell r="A973" t="str">
            <v>INN_MORRAH_CONNECT_CONVERSATION02</v>
          </cell>
          <cell r="B973" t="str">
            <v>악룡의 장군...인가. 과거에는 그랬지. 그때는...다른 목표도 없었고.</v>
          </cell>
          <cell r="C973" t="str">
            <v>General of the Draconics...Yes, that was my past. I didn't have any other goals...</v>
          </cell>
          <cell r="D973" t="str">
            <v>ขุนพลแห่งดราโกนิค...ใช่ นั่นแหละอดีตของข้า ข้าไม่มีเป้าหมายอื่น...</v>
          </cell>
          <cell r="E973" t="str">
            <v>Tướng quân của rồng ác...phải không nhỉ. Ngày xưa là thế. Lúc đó... tôi cũng không có mục tiêu nào khác.</v>
          </cell>
        </row>
        <row r="974">
          <cell r="A974" t="str">
            <v>INN_MORRAH_CONNECT_CONVERSATION03</v>
          </cell>
          <cell r="B974" t="str">
            <v>오해는 하지 마라. 나는 악룡, 파괴를 위해 만들어진 마족. 하지만...</v>
          </cell>
          <cell r="C974" t="str">
            <v>I am a Demon created for destruction, a Draconic...but still...</v>
          </cell>
          <cell r="D974" t="str">
            <v>ข้าคือปีศาจที่ถูกสร้างขึ้นเพื่อทำลายล้าง เป็นดราโกนิค...แต่ถึงอย่างนั้น...</v>
          </cell>
          <cell r="E974" t="str">
            <v>Đừng hiểu lầm. Tôi là rồng ác, ma tộc tạo ra để hủy diệt. Nhưng...</v>
          </cell>
        </row>
        <row r="975">
          <cell r="A975" t="str">
            <v>INN_BAUDOUIN_GREETING02</v>
          </cell>
          <cell r="B975" t="str">
            <v>자유분방하고 제멋대로인 이 분위기! 딱 내 취향이군!</v>
          </cell>
          <cell r="C975" t="str">
            <v>This wild and unrestrained atmosphere! I love it!</v>
          </cell>
          <cell r="D975" t="str">
            <v>บรรยากาศที่ดิบและดุเดือดเช่นนี้! ข้าชอบมาก!</v>
          </cell>
          <cell r="E975" t="str">
            <v>Một bầu không khí hoang dã và tự do! Ta thích!</v>
          </cell>
        </row>
        <row r="976">
          <cell r="A976" t="str">
            <v>INN_BAUDOUIN_CONVERSATION04</v>
          </cell>
          <cell r="B976" t="str">
            <v>폭력에는 폭력으로! 이것도 신께서 말씀하셨지! 크하하하</v>
          </cell>
          <cell r="C976" t="str">
            <v>Violence should be met with violence! That's what the gods have said! Kwahahaha!</v>
          </cell>
          <cell r="D976" t="str">
            <v>ความรุนแรงควรได้เจอกับความรุนแรง! นั่นคือสิ่งที่เหล่าทวยเทพกล่าวไว้! ฮว่าฮ่าฮ่าฮ่า!!</v>
          </cell>
          <cell r="E976" t="str">
            <v>Ăn miếng thì trả miếng! Các vị thần dạy chí phải! Wa ha ha ha!</v>
          </cell>
        </row>
        <row r="977">
          <cell r="A977" t="str">
            <v>INN_BAUDOUIN_CONVERSATION05</v>
          </cell>
          <cell r="B977" t="str">
            <v>친구! 같이 한 잔 하자고!</v>
          </cell>
          <cell r="C977" t="str">
            <v>My friend! Let's have a drink!</v>
          </cell>
          <cell r="D977" t="str">
            <v>เพื่อนยาก! มาดื่มกันเถอะ!</v>
          </cell>
          <cell r="E977" t="str">
            <v>Bạn của ta! Uống cùng ta một chén nào!</v>
          </cell>
        </row>
        <row r="978">
          <cell r="A978" t="str">
            <v>INN_BAUDOUIN_GIFT02</v>
          </cell>
          <cell r="B978" t="str">
            <v>크하하하, 나는 답례로 루아님의 축복을 빌어주겠네!</v>
          </cell>
          <cell r="C978" t="str">
            <v>Kwahahaha, I'll give you Lua's blessing in return!</v>
          </cell>
          <cell r="D978" t="str">
            <v>ฮว่าฮ่าฮ่าฮ่า ข้าจะให้พรของ Lua เป็นการตอบแทน</v>
          </cell>
          <cell r="E978" t="str">
            <v>Wa ha ha ha, để đáp lại, ta sẽ ban phước lành của Lua cho ngươi!</v>
          </cell>
        </row>
        <row r="979">
          <cell r="A979" t="str">
            <v>INN_BAUDOUIN_CONNECT_GREETING_MAX</v>
          </cell>
          <cell r="B979" t="str">
            <v>와우! 너, 루아님의 은총을 다 받은 듯한 행색이구먼! 빛이 나네! 빛이 나!</v>
          </cell>
          <cell r="C979" t="str">
            <v>Wow! Huh, you seem to be really blessed by the Goddess! You're practically shining!</v>
          </cell>
          <cell r="D979" t="str">
            <v>ว้าว! ฮ่า ดูเหมือนว่าเจ้าจะได้รับพรจากเทพธิดาจริงๆ นะเนี่ย! เจ้ากำลังเปล่งแสงจริงๆ!</v>
          </cell>
          <cell r="E979" t="str">
            <v>Ôi! Bạn có phong thái như đã nhận tất cả ân sủng của Lua! Bạn tỏa sáng kìa! Bạn tỏa sáng đấy!</v>
          </cell>
        </row>
        <row r="980">
          <cell r="A980" t="str">
            <v>INN_BAUDOUIN_CONNECT_CONVERSATION01</v>
          </cell>
          <cell r="B980" t="str">
            <v>그때 내가 제국으로 갔었다면.. 아버지.. 내가 정말 옳았던 걸까..</v>
          </cell>
          <cell r="C980" t="str">
            <v>If I went to the Empire at that time...father, was I really right...</v>
          </cell>
          <cell r="D980" t="str">
            <v>ถ้าข้าไปที่อาณาจักรเมื่อครั้งนั้น...ท่านพ่อ ข้าจะคิดถูกจริงๆ หรือเปล่า...</v>
          </cell>
          <cell r="E980" t="str">
            <v>Khi đó ta đã đi đến đế quốc... Bố ta... Thực sự ta đã làm đúng chăng...</v>
          </cell>
        </row>
        <row r="981">
          <cell r="A981" t="str">
            <v>INN_BAUDOUIN_CONNECT_CONVERSATION02</v>
          </cell>
          <cell r="B981" t="str">
            <v>루아 교단이라는 집단이 생각보다 별거 없다는 거 알고 있어? 결국, 신이 있어도 모여있는 건 인간이더라 이거지.</v>
          </cell>
          <cell r="C981" t="str">
            <v>Eh, the Order of Lua isn't what you think it is, you know? God or not, it's still just a group of people.</v>
          </cell>
          <cell r="D981" t="str">
            <v>เอ ภาคีแห่ง Lua ไม่ใช่อย่างที่เจ้าคิดหรอกนะ รู้ไหม จะเป็นพระเจ้าหรือไม่ ภาคีก็ยังเป็นแค่กลุ่มคน</v>
          </cell>
          <cell r="E981" t="str">
            <v>Bạn có biết tập thể gọi là lễ đài Lua cũng không có gì to tát như mọi người nghĩ? Rốt cuộc, dù có thần tiên nhưng một khi tụ tập lại với nhau thì đều là con người hết cả.</v>
          </cell>
        </row>
        <row r="982">
          <cell r="A982" t="str">
            <v>INN_BAUDOUIN_CONNECT_CONVERSATION03</v>
          </cell>
          <cell r="B982" t="str">
            <v>너에게 하고 싶은 말은 그거야. 즐길 수 있을 때. 즐겨라-! 알겠어? 즐길 수 있을 때 즐겨야 후회가 없어.</v>
          </cell>
          <cell r="C982" t="str">
            <v>There's one thing I want to say to you. Enjoy life while you can! You know, life is short! You don't want to regret anything!</v>
          </cell>
          <cell r="D982" t="str">
            <v>มีอย่างหนึ่งที่ข้าอยากบอกกับเจ้า สนุกกับชีวิตในขณะที่เจ้าสามารถทำได้! รู้ไหมว่าชีวิตมันสั้นนะ! เจ้าคงไม่อยากมานั่งเสียใจทีหลังหรอก!</v>
          </cell>
          <cell r="E982" t="str">
            <v>Đó là điều ta muốn nói với bạn. Hãy tận hưởng khi còn có thể! Biết chưa hả? Khi còn tận hưởng được thì hãy cứ tận hưởng đi, có như thế thì mới không hối hận.</v>
          </cell>
        </row>
        <row r="983">
          <cell r="A983" t="str">
            <v>INN_JANE_GREETING02</v>
          </cell>
          <cell r="B983" t="str">
            <v>여기...어디...</v>
          </cell>
          <cell r="C983" t="str">
            <v>Where... is this...?</v>
          </cell>
          <cell r="D983" t="str">
            <v>ที่นี่... คือที่ไหนกัน...</v>
          </cell>
          <cell r="E983" t="str">
            <v>Đây... là đâu...?</v>
          </cell>
        </row>
        <row r="984">
          <cell r="A984" t="str">
            <v>INN_JANE_CONVERSATION04</v>
          </cell>
          <cell r="B984" t="str">
            <v>추워....아니....따뜻해....</v>
          </cell>
          <cell r="C984" t="str">
            <v>It's cold... No... Warm...</v>
          </cell>
          <cell r="D984" t="str">
            <v>มันช่างหนาว... ไม่สิ… อบอุ่น...</v>
          </cell>
          <cell r="E984" t="str">
            <v>Lạnh quá... Không còn... Hơi ấm...</v>
          </cell>
        </row>
        <row r="985">
          <cell r="A985" t="str">
            <v>INN_JANE_CONVERSATION05</v>
          </cell>
          <cell r="B985" t="str">
            <v>기억.....안나....기억... 하고...싶어...</v>
          </cell>
          <cell r="C985" t="str">
            <v>I... don't... remember... I... want... to remember...</v>
          </cell>
          <cell r="D985" t="str">
            <v>ข้า... จำ... ไม่ได้... ข้า... อยาก... จำได้...</v>
          </cell>
          <cell r="E985" t="str">
            <v>Ta... không... nhớ gì hết... Nhớ... lại... đi nào...</v>
          </cell>
        </row>
        <row r="986">
          <cell r="A986" t="str">
            <v>INN_JANE_GIFT02</v>
          </cell>
          <cell r="B986" t="str">
            <v>선물...? 왜...자꾸..주는 거야?</v>
          </cell>
          <cell r="C986" t="str">
            <v>Gift...? Why do you keep giving me things?</v>
          </cell>
          <cell r="D986" t="str">
            <v>ของขวัญงั้นเหรอ... ทำไมเจ้าต้องให้สิ่งของกับข้าอยู่เรื่อย</v>
          </cell>
          <cell r="E986" t="str">
            <v>Quà...? Sao ngươi hay tặng quà cho ta vậy?</v>
          </cell>
        </row>
        <row r="987">
          <cell r="A987" t="str">
            <v>INN_JANE_CONNECT_GREETING_MAX</v>
          </cell>
          <cell r="B987" t="str">
            <v>어서 와, 고생했어...라는 건.. 그 사람.. 돌아와서.. 인사...</v>
          </cell>
          <cell r="C987" t="str">
            <v>Welcome back...a greeting...for him...when he returns...</v>
          </cell>
          <cell r="D987" t="str">
            <v>ยินดีต้อนรับกลับมา...ทักทาย...เขา...เมื่อเขากลับมา...</v>
          </cell>
          <cell r="E987" t="str">
            <v>Lại đây, vất vả nhiều rồi... người nói câu đó... quay lại... chào....</v>
          </cell>
        </row>
        <row r="988">
          <cell r="A988" t="str">
            <v>INN_JANE_CONNECT_CONVERSATION01</v>
          </cell>
          <cell r="B988" t="str">
            <v>붉은.. 번개.. 따스한 손.. 그리운 눈동자.. 그런데 기억나지 않는.. 사람..</v>
          </cell>
          <cell r="C988" t="str">
            <v>Red lightning...warm hands...gentle eyes...no memory...</v>
          </cell>
          <cell r="D988" t="str">
            <v>สายฟ้าสีแดง...มือที่อบอุ่น...สายตาที่อ่อนโยน...ไม่มีความทรงจำ...</v>
          </cell>
          <cell r="E988" t="str">
            <v>Tia chớp.. ánh đỏ... bàn tay ấm áp... Đôi mắt nhớ thương... Nhưng là người.. không thể nhớ ra là ai...</v>
          </cell>
        </row>
        <row r="989">
          <cell r="A989" t="str">
            <v>INN_JANE_CONNECT_CONVERSATION02</v>
          </cell>
          <cell r="B989" t="str">
            <v>기억... 잃어버렸다는 것... 그건 텅 비어버린 것..</v>
          </cell>
          <cell r="C989" t="str">
            <v>Lost memories...emptiness....</v>
          </cell>
          <cell r="D989" t="str">
            <v>ความทรงจำที่หายไป...ความว่างเปล่า....</v>
          </cell>
          <cell r="E989" t="str">
            <v>Những kí ức... bị mất... mọi thứ trống rỗng...</v>
          </cell>
        </row>
        <row r="990">
          <cell r="A990" t="str">
            <v>INN_JANE_CONNECT_CONVERSATION03</v>
          </cell>
          <cell r="B990" t="str">
            <v>나를 감싸준.. 변치 않는 마음... 따듯한 관..</v>
          </cell>
          <cell r="C990" t="str">
            <v>The coffin...the never changing warmth...</v>
          </cell>
          <cell r="D990" t="str">
            <v>โลงศพ...ความอบอุ่นที่ไม่เคยเปลี่ยนไป...</v>
          </cell>
          <cell r="E990" t="str">
            <v>Một lòng không đổi thay... ôm lấy ta... hòm ấp ám...</v>
          </cell>
        </row>
        <row r="991">
          <cell r="A991" t="str">
            <v>INN_AISHA_GREETING02</v>
          </cell>
          <cell r="B991" t="str">
            <v>집이 그렇게 좋진 않네.</v>
          </cell>
          <cell r="C991" t="str">
            <v>This house isn't that nice.</v>
          </cell>
          <cell r="D991" t="str">
            <v>บ้านหลังนี้ไม่ได้ดีขนาดนั้นนะ</v>
          </cell>
          <cell r="E991" t="str">
            <v>Ngôi nhà này chẳng đẹp đến thế đâu.</v>
          </cell>
        </row>
        <row r="992">
          <cell r="A992" t="str">
            <v>INN_AISHA_CONVERSATION04</v>
          </cell>
          <cell r="B992" t="str">
            <v>윽...음식은 됐어. 입에 안맞는 거 같아.</v>
          </cell>
          <cell r="C992" t="str">
            <v>Ugh... I don't need food. I don't think I'll like it.</v>
          </cell>
          <cell r="D992" t="str">
            <v>แหวะ… ข้าไม่จำเป็นต้องกินอาหาร ข้าไม่คิดว่าข้าจะชอบมันนะ</v>
          </cell>
          <cell r="E992" t="str">
            <v>Ôi... Ta không cần thức ăn. Chắc là ta chẳng thích đâu.</v>
          </cell>
        </row>
        <row r="993">
          <cell r="A993" t="str">
            <v>INN_AISHA_CONVERSATION05</v>
          </cell>
          <cell r="B993" t="str">
            <v>다음에 올 땐 최고급 차를 가져오지.</v>
          </cell>
          <cell r="C993" t="str">
            <v>I'll bring a luxurious car next time I come.</v>
          </cell>
          <cell r="D993" t="str">
            <v>คราวหน้าข้าจะเอารถสุดหรูมา</v>
          </cell>
          <cell r="E993" t="str">
            <v>Lần sau ta sẽ lái một cỗ xe sang tới đây.</v>
          </cell>
        </row>
        <row r="994">
          <cell r="A994" t="str">
            <v>INN_AISHA_GIFT02</v>
          </cell>
          <cell r="B994" t="str">
            <v>고마워. 원하는 게 있으면 무엇이든 말해.</v>
          </cell>
          <cell r="C994" t="str">
            <v>Thank you. Let me know if you want anything.</v>
          </cell>
          <cell r="D994" t="str">
            <v>ขอบคุณ ถ้าเจ้าต้องการอะไรบอกข้าได้เลยนะ</v>
          </cell>
          <cell r="E994" t="str">
            <v>Cảm ơn nhé. Ngươi cần gì thì cứ nói với ta.</v>
          </cell>
        </row>
        <row r="995">
          <cell r="A995" t="str">
            <v>INN_AISHA_CONNECT_GREETING_MAX</v>
          </cell>
          <cell r="B995" t="str">
            <v>언니는 잠시 다른 곳에 갔으니 너무 걱정하지 마.</v>
          </cell>
          <cell r="C995" t="str">
            <v>Sister went out for a while, so do not worry.</v>
          </cell>
          <cell r="D995" t="str">
            <v>พี่สาวออกไปข้างนอกสักพักแล้ว ดังนั้นไม่ต้องห่วง</v>
          </cell>
          <cell r="E995" t="str">
            <v>Chị đã đi một nơi khác một lúc thôi, đừng quá lo lắng.</v>
          </cell>
        </row>
        <row r="996">
          <cell r="A996" t="str">
            <v>INN_AISHA_CONNECT_CONVERSATION01</v>
          </cell>
          <cell r="B996" t="str">
            <v>귀족의 웃음에 속지 마. 그들의 웃음은 널 위해 있는 게 아니라. 자신을 감추기 위한 거니까.</v>
          </cell>
          <cell r="C996" t="str">
            <v>Do not be mislead by the smiles of nobles. Their smiles are but mere masks to hide themselves with.</v>
          </cell>
          <cell r="D996" t="str">
            <v>อย่าเข้าใจรอยยิ้มของชนชั้นสูงผิดไป รอยยิ้มของพวกเขาเป็นเพียงหน้ากากที่ปิดบังตัวตนเท่านั้น</v>
          </cell>
          <cell r="E996" t="str">
            <v>Đừng bị lừa trước nụ cười của quý tộc. Nụ cười của họ không phải dành cho bạn đâu. Đó là để ngụy trang bản thân họ thôi.</v>
          </cell>
        </row>
        <row r="997">
          <cell r="A997" t="str">
            <v>INN_AISHA_CONNECT_CONVERSATION02</v>
          </cell>
          <cell r="B997" t="str">
            <v>언니를 언니라 부르지 못하는 것이 난 매우 불만이야. 나에게 언니는 가족과 마찬가지인데!</v>
          </cell>
          <cell r="C997" t="str">
            <v>I do not like the fact that I cannot call Priscilla 'Sister' at home. She's just like family!</v>
          </cell>
          <cell r="D997" t="str">
            <v>ข้าไม่ชอบความจริงที่ว่าข้าไม่สามารถเรียก Priscilla ว่า 'พี่สาว' ที่บ้านได้ นางก็เป็นเหมือนครอบครัวนั่นแหละ!</v>
          </cell>
          <cell r="E997" t="str">
            <v>Là chị mà lại không thể gọi là chị thì tôi thấy bất mãn quá. Với tôi, chị là người không khác gì gia đình cả!</v>
          </cell>
        </row>
        <row r="998">
          <cell r="A998" t="str">
            <v>INN_AISHA_CONNECT_CONVERSATION03</v>
          </cell>
          <cell r="B998" t="str">
            <v>보라의 칭호라고 하는데…현자의 일곱 빛에는 상하 관계는 없지만, 색 중에 내가 가장 마지막 색이라는 게 별로야!</v>
          </cell>
          <cell r="C998" t="str">
            <v>The title of Violet...there is no hiearchy between The Seven, but I dislike being the last color of the spectrum!</v>
          </cell>
          <cell r="D998" t="str">
            <v>ฉายาไวโอเล็ต...แม้ว่าจะไม่มีลำดับชั้นใน The Seven ก็จริง แต่ข้าก็ไม่ชอบเป็นสีสุดท้ายของแถบสีเลย!</v>
          </cell>
          <cell r="E998" t="str">
            <v>Nghe nói là danh hiệu màu tím... Trong sắc màu hiền nhân không có quan hệ trên dưới, nhưng trong số các sắc màu thì nó là màu cuối cùng nên ta không thích!</v>
          </cell>
        </row>
        <row r="999">
          <cell r="A999" t="str">
            <v>INN_LEO_GREETING02</v>
          </cell>
          <cell r="B999" t="str">
            <v>와, 정말 아늑하네요!</v>
          </cell>
          <cell r="C999" t="str">
            <v>Oh, it's so cozy!</v>
          </cell>
          <cell r="D999" t="str">
            <v>โอ้ สุดแสนจะสบาย!</v>
          </cell>
          <cell r="E999" t="str">
            <v>Ôi, chỗ này ấm quá!</v>
          </cell>
        </row>
        <row r="1000">
          <cell r="A1000" t="str">
            <v>INN_LEO_CONVERSATION04</v>
          </cell>
          <cell r="B1000" t="str">
            <v>책이 많이 없네요! 제 집에서 조금 가져다드릴까요?</v>
          </cell>
          <cell r="C1000" t="str">
            <v>You don't have that many books! Should I bring you some from my house?</v>
          </cell>
          <cell r="D1000" t="str">
            <v>เจ้าไม่มีหนังสือมากขนาดนั้น! ให้ข้าไปเอามาจากที่บ้านข้าหน่อยมั้ย</v>
          </cell>
          <cell r="E1000" t="str">
            <v>Nhưng mà sách vở của ngươi hơi ít đó! Hay là để ta mang vài cuốn ở nhà cho ngươi nhé?</v>
          </cell>
        </row>
        <row r="1001">
          <cell r="A1001" t="str">
            <v>INN_LEO_CONVERSATION05</v>
          </cell>
          <cell r="B1001" t="str">
            <v>책에는 모든 만물에 대한 진실이 적혀있죠!</v>
          </cell>
          <cell r="C1001" t="str">
            <v>You can learn anything from books!</v>
          </cell>
          <cell r="D1001" t="str">
            <v>เจ้าสามารถเรียนรู้ทุกอย่างได้จากหนังสือ!</v>
          </cell>
          <cell r="E1001" t="str">
            <v>Sách sẽ dạy ngươi rất nhiều điều!</v>
          </cell>
        </row>
        <row r="1002">
          <cell r="A1002" t="str">
            <v>INN_LEO_GIFT02</v>
          </cell>
          <cell r="B1002" t="str">
            <v>고마워요! 언제 한번 저희 집에도 초대할게요!</v>
          </cell>
          <cell r="C1002" t="str">
            <v>Thank you! I'll invite you to our house sometime!</v>
          </cell>
          <cell r="D1002" t="str">
            <v>ขอบคุณนะ! คราวหน้าข้าจะชวนเจ้าไปที่บ้านของเรา!</v>
          </cell>
          <cell r="E1002" t="str">
            <v>Cảm ơn nhé! Có dịp mời ngươi qua nhà bọn ta chơi!</v>
          </cell>
        </row>
        <row r="1003">
          <cell r="A1003" t="str">
            <v>INN_LEO_CONNECT_GREETING_MAX</v>
          </cell>
          <cell r="B1003" t="str">
            <v>안녕하세요. 오늘은 무슨 소식을 가지고 오셨나요?</v>
          </cell>
          <cell r="C1003" t="str">
            <v>Hello. What's today's news?</v>
          </cell>
          <cell r="D1003" t="str">
            <v>สวัสดี วันนี้มีข่าวอะไรบ้าง</v>
          </cell>
          <cell r="E1003" t="str">
            <v>Xin chào. Hôm nay bạn đem lại tin tức gì vậy?</v>
          </cell>
        </row>
        <row r="1004">
          <cell r="A1004" t="str">
            <v>INN_LEO_CONNECT_CONVERSATION01</v>
          </cell>
          <cell r="B1004" t="str">
            <v>오늘도 새로운 기록이 많았어요. 매일 새로운 걸 배우는 기분이에요.</v>
          </cell>
          <cell r="C1004" t="str">
            <v>I wrote in a lot of new entries today. Every day brings new knowledge.</v>
          </cell>
          <cell r="D1004" t="str">
            <v>วันนี้ข้าเขียนบันทึกข้อมูลใหม่เยอะแยะเลย ทุกวันนำพาความรู้ใหม่มาให้</v>
          </cell>
          <cell r="E1004" t="str">
            <v>Hôm nay cũng đã có nhiều kỉ lục mới rồi. Có cảm giác mỗi ngày được học điều mới vậy.</v>
          </cell>
        </row>
        <row r="1005">
          <cell r="A1005" t="str">
            <v>INN_LEO_CONNECT_CONVERSATION02</v>
          </cell>
          <cell r="B1005" t="str">
            <v>밖에는 재밌는 일이 많네요. 저도 좀 더 바깥세상을 구경해볼까 생각 중이에요.</v>
          </cell>
          <cell r="C1005" t="str">
            <v>There seems to be a lot of fun things outside. Maybe I should go out a bit more…</v>
          </cell>
          <cell r="D1005" t="str">
            <v>ดูเหมือนว่าข้างนอกจะมีอะไรสนุกๆ เพียบเลยนะ บางทีข้าน่าจะออกไปข้างนอกมากขึ้นอีกนิด…</v>
          </cell>
          <cell r="E1005" t="str">
            <v>Ngoài kia có nhiều việc thú vị nhỉ. Tôi cũng có ý định đi tham qua thế giới bên ngoài thế nào.</v>
          </cell>
        </row>
        <row r="1006">
          <cell r="A1006" t="str">
            <v>INN_LEO_CONNECT_CONVERSATION03</v>
          </cell>
          <cell r="B1006" t="str">
            <v>혹시 시간 있으세요? 새로운 책을 들고 왔는데...</v>
          </cell>
          <cell r="C1006" t="str">
            <v>Do you have a minute? I brought a new book...</v>
          </cell>
          <cell r="D1006" t="str">
            <v>เจ้าพอมีเวลาสักครู่ไหม ข้าเอาหนังสือเล่มใหม่มาแหละ...</v>
          </cell>
          <cell r="E1006" t="str">
            <v>Bạn có thời gian không? Tôi đã đem cuốn sách mới đến rồi...</v>
          </cell>
        </row>
        <row r="1007">
          <cell r="A1007" t="str">
            <v>INN_FLUSS_GREETING02</v>
          </cell>
          <cell r="B1007" t="str">
            <v>초대에 대한 답례로 이 꽃을 가져왔어.</v>
          </cell>
          <cell r="C1007" t="str">
            <v>I brought some flowers since you invited me.</v>
          </cell>
          <cell r="D1007" t="str">
            <v>ข้านำดอกไม้มาให้เพราะเจ้าชวนข้า</v>
          </cell>
          <cell r="E1007" t="str">
            <v>Ta mang ít hoa đến thăm ngươi đây.</v>
          </cell>
        </row>
        <row r="1008">
          <cell r="A1008" t="str">
            <v>INN_FLUSS_CONVERSATION04</v>
          </cell>
          <cell r="B1008" t="str">
            <v>사람은 검과 같아. 끊임없이 갈고 닦아야 진정한 기사로 거듭나지.</v>
          </cell>
          <cell r="C1008" t="str">
            <v>People are like swords. You have to continue to cultivate yourself to become a true knight.</v>
          </cell>
          <cell r="D1008" t="str">
            <v>ผู้คนก็เปรียบได้กับดาบ เจ้าต้องขัดเกลาตัวเองเพื่อที่จะเป็นอัศวินที่แท้จริง</v>
          </cell>
          <cell r="E1008" t="str">
            <v>Con người cũng như thanh kiếm vậy. Phải miệt mài rèn giũa mới mong trở thành một hiệp sĩ đích thực.</v>
          </cell>
        </row>
        <row r="1009">
          <cell r="A1009" t="str">
            <v>INN_FLUSS_CONVERSATION05</v>
          </cell>
          <cell r="B1009" t="str">
            <v>파벨은 정말 마음에 들지 않아. 로지나를 그런식으로 방치하다니.</v>
          </cell>
          <cell r="C1009" t="str">
            <v>I really don't like Pavel. To leave Rodina like that...</v>
          </cell>
          <cell r="D1009" t="str">
            <v>ข้าไม่ชอบ Pavel สักนิดเลย ที่จะต้องจาก Rodina ไปเช่นนั้น...</v>
          </cell>
          <cell r="E1009" t="str">
            <v>Ta chẳng thích Pavel tẹo nào. Ai bảo hắn để Rodina như thế kia chứ...</v>
          </cell>
        </row>
        <row r="1010">
          <cell r="A1010" t="str">
            <v>INN_FLUSS_GIFT02</v>
          </cell>
          <cell r="B1010" t="str">
            <v>그대의 따스함에 또 한번 건배.</v>
          </cell>
          <cell r="C1010" t="str">
            <v>Cheers to your kindness.</v>
          </cell>
          <cell r="D1010" t="str">
            <v>ดื่มให้กับความมีน้ำใจของเจ้า</v>
          </cell>
          <cell r="E1010" t="str">
            <v>Uống mừng lòng tốt của ngươi.</v>
          </cell>
        </row>
        <row r="1011">
          <cell r="A1011" t="str">
            <v>INN_FLUSS_CONNECT_GREETING_MAX</v>
          </cell>
          <cell r="B1011" t="str">
            <v>너의 눈동자에 건 ...아니, 그만두도록 하지..</v>
          </cell>
          <cell r="C1011" t="str">
            <v>A toast to your...no, I'll stop right there.</v>
          </cell>
          <cell r="D1011" t="str">
            <v>ดื่มฉลองให้กับ...ไม่ล่ะ ข้าจะหยุดไว้แค่นั้น</v>
          </cell>
          <cell r="E1011" t="str">
            <v>Thứ ở trong đồng tử của ngươi... à không, tôi nên thôi tại đây...</v>
          </cell>
        </row>
        <row r="1012">
          <cell r="A1012" t="str">
            <v>INN_FLUSS_CONNECT_CONVERSATION01</v>
          </cell>
          <cell r="B1012" t="str">
            <v>우리 가문은 엄밀히 얘기하자면 제국 출신은 아니다.</v>
          </cell>
          <cell r="C1012" t="str">
            <v>My house wasn't originally part of the Empire.</v>
          </cell>
          <cell r="D1012" t="str">
            <v>เดิมทีตระกูลของข้าไม่ได้เป็นส่วนหนึ่งของอาณาจักร</v>
          </cell>
          <cell r="E1012" t="str">
            <v>Dòng dõi của chúng tôi nếu nói nghiêm túc thì không phải xuất thân từ đế quốc.</v>
          </cell>
        </row>
        <row r="1013">
          <cell r="A1013" t="str">
            <v>INN_FLUSS_CONNECT_CONVERSATION02</v>
          </cell>
          <cell r="B1013" t="str">
            <v>이 꽃은 내 조상의 조국을 기리는 꽃이지. 그날을 잊지 말자는 마음이 담겨있다고 하더군.</v>
          </cell>
          <cell r="C1013" t="str">
            <v>This flower is an offering to my ancestor's homeland. It is a symbol, a memoir to remember their fallen homeland.</v>
          </cell>
          <cell r="D1013" t="str">
            <v>ดอกไม้นี้เป็นเครื่องบูชาแด่บ้านเกิดของบรรพบุรุษของข้า มันเป็นสัญลักษณ์ เป็นเครื่องเตือนความทรงจำให้รำลึกถึงบ้านเกิดที่ล่มสลายของพวกเขา</v>
          </cell>
          <cell r="E1013" t="str">
            <v>Bông hoa này là loài hoa được trồng ở tổ quốc tổ tiên của tôi. Tôi lưu giữ nó để nhắc mình không được quên ngày đó.</v>
          </cell>
        </row>
        <row r="1014">
          <cell r="A1014" t="str">
            <v>INN_FLUSS_CONNECT_CONVERSATION03</v>
          </cell>
          <cell r="B1014" t="str">
            <v>우리 호위대는 말이 좋아 직속이지, 대다수가 귀하게 자란 고위 귀족 집 도련님들이다. 정말 무서운 녀석들은 따로 있지…</v>
          </cell>
          <cell r="C1014" t="str">
            <v>Our Order is just a front, mostly comprised of inexperienced children from noble families. The truly fearful warriors are elsewhere…</v>
          </cell>
          <cell r="D1014" t="str">
            <v>ภาคีของเราเป็นแค่ฉากหน้า ซึ่งส่วนใหญ่ประกอบด้วยเด็กๆ ที่ไร้ประสบการณ์จากตระกูลชนชั้นสูง นักรบที่น่าเกรงกลัวที่แท้จริงนั้นอยู่ที่อื่น…</v>
          </cell>
          <cell r="E1014" t="str">
            <v>Đội cảnh vệ chúng tôi nói hay thì là trực thuộc, chứ đại đa số là những công tử nhà quý tộc cao quý. Những tên đáng sợ thật sự thì khác...</v>
          </cell>
        </row>
        <row r="1015">
          <cell r="A1015" t="str">
            <v>INN_LUNA_GREETING02</v>
          </cell>
          <cell r="B1015" t="str">
            <v>안녕! 루나 또 왔어!</v>
          </cell>
          <cell r="C1015" t="str">
            <v>Hello! Luna is here again!</v>
          </cell>
          <cell r="D1015" t="str">
            <v>สวัสดี! Luna มาที่นี่อีกครั้งแล้ว!</v>
          </cell>
          <cell r="E1015" t="str">
            <v>Xin chào! Luna lại đến rồi này!</v>
          </cell>
        </row>
        <row r="1016">
          <cell r="A1016" t="str">
            <v>INN_LUNA_CONVERSATION04</v>
          </cell>
          <cell r="B1016" t="str">
            <v>여기 아주 재미있는 곳 같아! 루나 너무 좋아! 완전 좋아!</v>
          </cell>
          <cell r="C1016" t="str">
            <v>This place is fun! Luna likes it a lot! Very much!</v>
          </cell>
          <cell r="D1016" t="str">
            <v>ที่นี่สนุกจริงๆ! Luna ชอบมาก! ม๊ากมาก!</v>
          </cell>
          <cell r="E1016" t="str">
            <v>Chỗ này thật là vui! Luna thích lắm! Lắm luôn ấy!</v>
          </cell>
        </row>
        <row r="1017">
          <cell r="A1017" t="str">
            <v>INN_LUNA_CONVERSATION05</v>
          </cell>
          <cell r="B1017" t="str">
            <v>루나가 축복을 빌어줄게! 당근으로!</v>
          </cell>
          <cell r="C1017" t="str">
            <v>Luna will give you a blessing! With carrots!</v>
          </cell>
          <cell r="D1017" t="str">
            <v>Luna จะให้พรแก่เจ้า! ด้วยแครอท!</v>
          </cell>
          <cell r="E1017" t="str">
            <v>Luna sẽ ban phước cho ngươi! Bằng cà rốt!</v>
          </cell>
        </row>
        <row r="1018">
          <cell r="A1018" t="str">
            <v>INN_LUNA_GIFT02</v>
          </cell>
          <cell r="B1018" t="str">
            <v>이거는 진짜 당근 맞는 거지?</v>
          </cell>
          <cell r="C1018" t="str">
            <v>This is a real carrot, right?</v>
          </cell>
          <cell r="D1018" t="str">
            <v>นี้คือแครอทจริงๆ ใช่มั้ย</v>
          </cell>
          <cell r="E1018" t="str">
            <v>Đây là cà rốt thật hả?</v>
          </cell>
        </row>
        <row r="1019">
          <cell r="A1019" t="str">
            <v>INN_LUNA_CONNECT_GREETING_MAX</v>
          </cell>
          <cell r="B1019" t="str">
            <v>루나는 잘 지냈어!</v>
          </cell>
          <cell r="C1019" t="str">
            <v>Luna is doing well!</v>
          </cell>
          <cell r="D1019" t="str">
            <v>Luna สบายดี!</v>
          </cell>
          <cell r="E1019" t="str">
            <v>Luna vẫn rất ổn!</v>
          </cell>
        </row>
        <row r="1020">
          <cell r="A1020" t="str">
            <v>INN_LUNA_CONNECT_CONVERSATION01</v>
          </cell>
          <cell r="B1020" t="str">
            <v>루나는 고향에 친구들이 많아! 하지만 집이 어디였는지 기억이 안 나!</v>
          </cell>
          <cell r="C1020" t="str">
            <v>Luna has lots of friends back home! But Luna doesn't remember where home is!</v>
          </cell>
          <cell r="D1020" t="str">
            <v>Luna มีเพื่อนเยอะแยะเลยที่บ้าน! แต่ Luna จำไม่ได้ว่าบ้านอยู่ที่ไหน!</v>
          </cell>
          <cell r="E1020" t="str">
            <v>Luna có rất nhiều bạn ở quê hươnG! Nhưng nhà ở đâu thì lại không nhớ ra!</v>
          </cell>
        </row>
        <row r="1021">
          <cell r="A1021" t="str">
            <v>INN_LUNA_CONNECT_CONVERSATION02</v>
          </cell>
          <cell r="B1021" t="str">
            <v>다들 루나가 제일 좋아하는 게 당근이라고 생각하는데! 네, 정답입니다~!</v>
          </cell>
          <cell r="C1021" t="str">
            <v>Everyone thinks Luna's favorite thing is carrots! And yes, that is correct~!</v>
          </cell>
          <cell r="D1021" t="str">
            <v>ทุกคนคิดว่าของโปรดของ Luna คือแครอท! และใช่แล้ว ถูกต้องเลย~!</v>
          </cell>
          <cell r="E1021" t="str">
            <v>Mọi người đều nghĩ Luna thích nhất là cà rốt! Ừ, chính xác~!</v>
          </cell>
        </row>
        <row r="1022">
          <cell r="A1022" t="str">
            <v>INN_LUNA_CONNECT_CONVERSATION03</v>
          </cell>
          <cell r="B1022" t="str">
            <v>그… 저기… 음… 저… 당근 있어?</v>
          </cell>
          <cell r="C1022" t="str">
            <v>Ah, um...do you have a carrot?</v>
          </cell>
          <cell r="D1022" t="str">
            <v>อ่า อืม...เจ้ามีแครอทไหม</v>
          </cell>
          <cell r="E1022" t="str">
            <v>Này.. uhm.. à.. tôi... bạn có cà rốt không?</v>
          </cell>
        </row>
        <row r="1023">
          <cell r="A1023" t="str">
            <v>INN_LAIAS_GREETING02</v>
          </cell>
          <cell r="B1023" t="str">
            <v>후훗, 오늘은 좋은 날이 될 것 같구나.</v>
          </cell>
          <cell r="C1023" t="str">
            <v>Ha ha, I have a feeling today will be a good day.</v>
          </cell>
          <cell r="D1023" t="str">
            <v>ฮ่าฮ่า ข้ามีความรู้สึกว่าวันนี้จะเป็นวันที่ดี!</v>
          </cell>
          <cell r="E1023" t="str">
            <v>Ha ha, ta thấy ngày hôm nay sẽ thật tốt đẹp.</v>
          </cell>
        </row>
        <row r="1024">
          <cell r="A1024" t="str">
            <v>INN_LAIAS_CONVERSATION04</v>
          </cell>
          <cell r="B1024" t="str">
            <v>인간은 끝없는 잠재능력을 가지고 있는, 신기한 종족이구나.</v>
          </cell>
          <cell r="C1024" t="str">
            <v>Humans have limitless potential. They're a truly mysterious race.</v>
          </cell>
          <cell r="D1024" t="str">
            <v>มนุษย์มีศักยภาพที่ไร้ขีดจำกัด เป็นเผ่าพันธุ์ที่ช่างลึกลับ</v>
          </cell>
          <cell r="E1024" t="str">
            <v>Con người có tiềm năng vô hạn. Họ quả thực là một chủng tộc bí ẩn.</v>
          </cell>
        </row>
        <row r="1025">
          <cell r="A1025" t="str">
            <v>INN_LAIAS_CONVERSATION05</v>
          </cell>
          <cell r="B1025" t="str">
            <v>시대는 변했지만, 인간들은 여전히 신기하구나.</v>
          </cell>
          <cell r="C1025" t="str">
            <v>Times have changed, but humans are still very interesting.</v>
          </cell>
          <cell r="D1025" t="str">
            <v>ถึงแม้เวลาจะเปลี่ยนไป แต่มนุษย์ก็ยังน่าสนใจ</v>
          </cell>
          <cell r="E1025" t="str">
            <v>Dù thời gian có đổi thay thì con người vẫn ẩn chứa nhiều điều thú vị.</v>
          </cell>
        </row>
        <row r="1026">
          <cell r="A1026" t="str">
            <v>INN_LAIAS_GIFT02</v>
          </cell>
          <cell r="B1026" t="str">
            <v>고맙네. 신전의 아이들에게 보내도록 하마.</v>
          </cell>
          <cell r="C1026" t="str">
            <v>Thank you. I'll send it to the kids in the temple.</v>
          </cell>
          <cell r="D1026" t="str">
            <v>ขอบคุณ ข้าจะส่งมันไปให้เด็กๆ ในวัด</v>
          </cell>
          <cell r="E1026" t="str">
            <v>Cảm ơn nhé. Ta sẽ gửi quà cho lũ trẻ trong đền.</v>
          </cell>
        </row>
        <row r="1027">
          <cell r="A1027" t="str">
            <v>INN_LAIAS_CONNECT_GREETING_MAX</v>
          </cell>
          <cell r="B1027" t="str">
            <v>후훗, 건강해 보여서 다행이구나.</v>
          </cell>
          <cell r="C1027" t="str">
            <v>Hmm, you look healthy. That is good.</v>
          </cell>
          <cell r="D1027" t="str">
            <v>อืม เจ้าดูสุขภาพดีนะ ดีแล้วละ</v>
          </cell>
          <cell r="E1027" t="str">
            <v>Hiu, thật may vì thấy bạn vẫn khỏe mạnh.</v>
          </cell>
        </row>
        <row r="1028">
          <cell r="A1028" t="str">
            <v>INN_LAIAS_CONNECT_CONVERSATION01</v>
          </cell>
          <cell r="B1028" t="str">
            <v>인간의 아이여, 그대는 그 힘으로 무엇을 하려고 하는가?</v>
          </cell>
          <cell r="C1028" t="str">
            <v>Child of Man, what do you wish to do with that power?</v>
          </cell>
          <cell r="D1028" t="str">
            <v>เด็กมนุษย์ เจ้าต้องการทำอะไรกับพลังนั่นล่ะ</v>
          </cell>
          <cell r="E1028" t="str">
            <v>Tôi không phải loài người, người định làm gì với sức mạnh ấy?</v>
          </cell>
        </row>
        <row r="1029">
          <cell r="A1029" t="str">
            <v>INN_LAIAS_CONNECT_CONVERSATION02</v>
          </cell>
          <cell r="B1029" t="str">
            <v>천족, 마족, 인간, 드래곤... 흐름은 이 세상의 모든 것들과 함께하고 있지...</v>
          </cell>
          <cell r="C1029" t="str">
            <v>Angels, Demons, Humans, Dragons...the flow ties everything together.</v>
          </cell>
          <cell r="D1029" t="str">
            <v>เทวดา ปีศาจ มนุษย์ มังกร...กระแสไหลเวียนพันผูกทุกอย่างเข้าด้วยกัน</v>
          </cell>
          <cell r="E1029" t="str">
            <v>Thiên tộc, ma tộc, loài người, rồng... Dòng chảy luôn đi cùng với tất cả mọi thứ thế gian này..</v>
          </cell>
        </row>
        <row r="1030">
          <cell r="A1030" t="str">
            <v>INN_LAIAS_CONNECT_CONVERSATION03</v>
          </cell>
          <cell r="B1030" t="str">
            <v>그대의 흐름에 내 힘을 맡기도록 하마.</v>
          </cell>
          <cell r="C1030" t="str">
            <v>I will lend my power to your flow.</v>
          </cell>
          <cell r="D1030" t="str">
            <v>ข้าจะให้ยืมพลังของข้าแก่กระแสไหลเวียนของเจ้า</v>
          </cell>
          <cell r="E1030" t="str">
            <v>Ta sẽ trông cậy sức mạnh của ta lên dòng chảy của người.</v>
          </cell>
        </row>
        <row r="1031">
          <cell r="A1031" t="str">
            <v>INN_ARCH_GREETING02</v>
          </cell>
          <cell r="B1031" t="str">
            <v>반갑군, 빛을 따르는 자여.</v>
          </cell>
          <cell r="C1031" t="str">
            <v>It's good to see you, follower of the light.</v>
          </cell>
          <cell r="D1031" t="str">
            <v>ดีใจที่ได้พบเจ้า สาวกแห่งแสง</v>
          </cell>
          <cell r="E1031" t="str">
            <v>Thật vui được gặp ngươi, tín đồ ánh sáng.</v>
          </cell>
        </row>
        <row r="1032">
          <cell r="A1032" t="str">
            <v>INN_ARCH_CONVERSATION04</v>
          </cell>
          <cell r="B1032" t="str">
            <v>지상의 명운은, 그대의 손에 달려있다.</v>
          </cell>
          <cell r="C1032" t="str">
            <v>The fate of the world is in your hands.</v>
          </cell>
          <cell r="D1032" t="str">
            <v>ชะตากรรมของโลกอยู่ในกำมือของเจ้า</v>
          </cell>
          <cell r="E1032" t="str">
            <v>Vận mệnh thế giới này nằm trong tay ngươi đấy.</v>
          </cell>
        </row>
        <row r="1033">
          <cell r="A1033" t="str">
            <v>INN_ARCH_CONVERSATION05</v>
          </cell>
          <cell r="B1033" t="str">
            <v>여신의 축복을 받은 자여, 그 힘으로 무엇을 할 것인가?</v>
          </cell>
          <cell r="C1033" t="str">
            <v>You, who received the blessing of the goddess, what will you do with that power?</v>
          </cell>
          <cell r="D1033" t="str">
            <v>เจ้าผู้ที่ได้รับคำอวยพรแห่งเทพธิดา เจ้าจะใช้พลังนั่นทำสิ่งใด</v>
          </cell>
          <cell r="E1033" t="str">
            <v>Hỡi kẻ được nữ thần ban phước kia, ngươi sẽ làm gì với sức mạnh đó?</v>
          </cell>
        </row>
        <row r="1034">
          <cell r="A1034" t="str">
            <v>INN_ARCH_GIFT02</v>
          </cell>
          <cell r="B1034" t="str">
            <v>어디다 써야할지는 모르겠지만...고맙네.</v>
          </cell>
          <cell r="C1034" t="str">
            <v>I don't know how I'll use it, but thank you.</v>
          </cell>
          <cell r="D1034" t="str">
            <v>ข้าไม่รู้ว่าข้าจะใช้มันยังไง แต่ก็ขอบใจนะ</v>
          </cell>
          <cell r="E1034" t="str">
            <v>Ta không biết dùng nó ra sao, nhưng dù sao cũng cảm ơn nhé.</v>
          </cell>
        </row>
        <row r="1035">
          <cell r="A1035" t="str">
            <v>INN_ARCH_CONNECT_GREETING_MAX</v>
          </cell>
          <cell r="B1035" t="str">
            <v>빛이 함께하길, 친구여.</v>
          </cell>
          <cell r="C1035" t="str">
            <v>May the light be with you, my friend.</v>
          </cell>
          <cell r="D1035" t="str">
            <v>ขอให้แสงสว่างสถิตอยู่กับเจ้านะ เพื่อนข้า</v>
          </cell>
          <cell r="E1035" t="str">
            <v>Hi vọng ánh sáng sẽ đi cùng, người bạn.</v>
          </cell>
        </row>
        <row r="1036">
          <cell r="A1036" t="str">
            <v>INN_ARCH_CONNECT_CONVERSATION01</v>
          </cell>
          <cell r="B1036" t="str">
            <v>마족… 처단해야 할 존재들이지만, 세상을 돕는 마족들에 대한 처우는 어찌 해야 할지...</v>
          </cell>
          <cell r="C1036" t="str">
            <v>Demons… they are scum that must be executed, but the few that help us… \nI do not know what to do with them.</v>
          </cell>
          <cell r="D1036" t="str">
            <v>ปีศาจ… พวกมันเป็นพวกชั่วช้าที่ต้องถูกกำจัด แต่มีไม่กี่ตนที่ช่วยเหลือเรา… ข้าไม่รู้ว่าจะทำยังไงกับพวกเขา</v>
          </cell>
          <cell r="E1036" t="str">
            <v>Ma tộc... là những tồn tại cần phải chặn lại, nhưng phải đối xử sao với những ma tốc đã hỗ trợ thế gian đây...</v>
          </cell>
        </row>
        <row r="1037">
          <cell r="A1037" t="str">
            <v>INN_ARCH_CONNECT_CONVERSATION02</v>
          </cell>
          <cell r="B1037" t="str">
            <v>그대의 존재는 찬란한 빛과도 같다. 그 맑은 영혼, 앞으로도 지켜내기를.</v>
          </cell>
          <cell r="C1037" t="str">
            <v>Your existence is like a bright beacon. Keep your soul pure, my friend.</v>
          </cell>
          <cell r="D1037" t="str">
            <v>การดำรงอยู่ของเจ้าเหมือนดั่งดวงประทีปที่ส่องสว่าง รักษาจิตวิญญาณของเจ้าให้บริสุทธิ์ไว้ เพื่อนข้า</v>
          </cell>
          <cell r="E1037" t="str">
            <v>Sự tồn tại của người giống như ánh sáng rực rỡ. Linh hồn trong sáng ấy, hi vọng sau này vẫn sẽ bảo vệ được.</v>
          </cell>
        </row>
        <row r="1038">
          <cell r="A1038" t="str">
            <v>INN_ARCH_CONNECT_CONVERSATION03</v>
          </cell>
          <cell r="B1038" t="str">
            <v>지상의 존재들은 약한 줄만 알았지만, 강함의 종류도 여러 가지라고 최근 느끼게 되었다.</v>
          </cell>
          <cell r="C1038" t="str">
            <v>I once thought that your kind were weak. But now, I have learned that strength comes in many forms.</v>
          </cell>
          <cell r="D1038" t="str">
            <v>ข้าเคยคิดว่าเผ่าพันธุ์ของเจ้านั้นอ่อนแอ แต่ตอนนี้ข้ารู้แล้วว่าความแข็งแกร่งมีหลายรูปแบบ</v>
          </cell>
          <cell r="E1038" t="str">
            <v>Tôi cứ tưởng tồn tại của dương thế là yếu, gần đây tôi mới cảm nhận được cũng có nhiều chủng loại khá mạnh.</v>
          </cell>
        </row>
        <row r="1039">
          <cell r="A1039" t="str">
            <v>INN_LEWICIA_GREETING02</v>
          </cell>
          <cell r="B1039" t="str">
            <v>으음~ 좋은 날씨야.</v>
          </cell>
          <cell r="C1039" t="str">
            <v>Hm, it's a great day.</v>
          </cell>
          <cell r="D1039" t="str">
            <v>อืม วันนี้เป็นวันที่ยอดเยี่ยม</v>
          </cell>
          <cell r="E1039" t="str">
            <v>Ôi, đúng là một ngày tuyệt vời.</v>
          </cell>
        </row>
        <row r="1040">
          <cell r="A1040" t="str">
            <v>INN_LEWICIA_CONVERSATION04</v>
          </cell>
          <cell r="B1040" t="str">
            <v>공주로서의 지위? 음...그다지 생각해본 적은 없는 걸.</v>
          </cell>
          <cell r="C1040" t="str">
            <v>My status as a princess? Hm... I've never really thought about it.</v>
          </cell>
          <cell r="D1040" t="str">
            <v>สถานะของข้าในฐานะเจ้าหญิงเหรอ อืม... ข้าไม่เคยคิดถึงมันจริงๆ จังๆ เลย</v>
          </cell>
          <cell r="E1040" t="str">
            <v>Địa vị công chúa của ta ư? Chà... Ta không mấy bận tâm về việc đó.</v>
          </cell>
        </row>
        <row r="1041">
          <cell r="A1041" t="str">
            <v>INN_LEWICIA_CONVERSATION05</v>
          </cell>
          <cell r="B1041" t="str">
            <v>어둡고 음습한 고향보다는, 여기가 훨씬 편안해.</v>
          </cell>
          <cell r="C1041" t="str">
            <v>This place is much better than the dark and damp place where I'm from.</v>
          </cell>
          <cell r="D1041" t="str">
            <v>ที่นี่ดีกว่าที่ที่ข้ามาเยอะเลย ที่นั่นมันทั้งมืดและชื้น</v>
          </cell>
          <cell r="E1041" t="str">
            <v>Nơi này hơn hẳn chốn tối tăm, ẩm ướt của ta.</v>
          </cell>
        </row>
        <row r="1042">
          <cell r="A1042" t="str">
            <v>INN_LEWICIA_GIFT02</v>
          </cell>
          <cell r="B1042" t="str">
            <v>선물이야? 고마워. 나도 다음에 뭔가 준비해야겠네.</v>
          </cell>
          <cell r="C1042" t="str">
            <v>A gift? Thank you. I'll have to prepare something for you next time.</v>
          </cell>
          <cell r="D1042" t="str">
            <v>ของขวัญงั้นเหรอ ขอบคุณ คราวหน้าข้าจะเตรียมอะไรสักอย่างให้เจ้านะ</v>
          </cell>
          <cell r="E1042" t="str">
            <v>Một món quà? Cảm ơn nhé. Lần sau ta sẽ tặng gì đó cho ngươi.</v>
          </cell>
        </row>
        <row r="1043">
          <cell r="A1043" t="str">
            <v>INN_LEWICIA_CONNECT_GREETING_MAX</v>
          </cell>
          <cell r="B1043" t="str">
            <v>안녕? 오늘도 좋은 날이네.</v>
          </cell>
          <cell r="C1043" t="str">
            <v>Hello. Isn't it quite nice out today?</v>
          </cell>
          <cell r="D1043" t="str">
            <v>สวัสดี วันนี้อากาศข้างนอกค่อนข้างดีทีเดียวใช่ไหมล่ะ</v>
          </cell>
          <cell r="E1043" t="str">
            <v>Chào? Hôm nay trời đẹp nhỉ.</v>
          </cell>
        </row>
        <row r="1044">
          <cell r="A1044" t="str">
            <v>INN_LEWICIA_CONNECT_CONVERSATION01</v>
          </cell>
          <cell r="B1044" t="str">
            <v>몸 상태는 점점 좋아지고 있어. 다 네 덕분이지.</v>
          </cell>
          <cell r="C1044" t="str">
            <v>My body is recovering quickly nowadays. It's all thanks to you.</v>
          </cell>
          <cell r="D1044" t="str">
            <v>ทุกวันนี้ร่างกายของข้ากำลังฟื้นตัวอย่างรวดเร็ว ทั้งหมดต้องขอบคุณเจ้า</v>
          </cell>
          <cell r="E1044" t="str">
            <v>Trạng thái ngày càng ổn định hơn rồi. Tất cả đều nhờ bạn.</v>
          </cell>
        </row>
        <row r="1045">
          <cell r="A1045" t="str">
            <v>INN_LEWICIA_CONNECT_CONVERSATION02</v>
          </cell>
          <cell r="B1045" t="str">
            <v>거의 회복되었으면 왜 가끔 어린 몸 상태로 지내느냐고? 음...심심해서? 가끔 사람들이 사탕도 준단 말이지.</v>
          </cell>
          <cell r="C1045" t="str">
            <v>Why do I sometimes revert to my younger forms even when I'm getting better? Well, I get bored...and people give me snacks.</v>
          </cell>
          <cell r="D1045" t="str">
            <v>ทำไมบางครั้งข้าถึงกลับคืนสู่สภาพที่เด็กลงแม้ว่าข้าจะรู้สึกดีขึ้นล่ะ เอ่อ ข้าเบื่อ...และคนก็เอาขนมมาให้ข้า</v>
          </cell>
          <cell r="E1045" t="str">
            <v>Nếu đã gần như hồi phục hết, tại sao thỉnh thoảng tôi vẫn phải sống trong cơ thể bé nhỏ này vậy? Ừm.. vì chán? Đôi lúc người ta còn cho tôi kẹo mà.</v>
          </cell>
        </row>
        <row r="1046">
          <cell r="A1046" t="str">
            <v>INN_LEWICIA_CONNECT_CONVERSATION03</v>
          </cell>
          <cell r="B1046" t="str">
            <v>이곳이 편안해서 말이지...좀 더 오랫동안 머물 생각이야. 네 곁에, 말이지.</v>
          </cell>
          <cell r="C1046" t="str">
            <v>I like this place because it's comfortable… so i plan to stay a bit longer, by your side.</v>
          </cell>
          <cell r="D1046" t="str">
            <v>ข้าชอบที่นี่เพราะว่ามันสะดวกสบายดี… ดังนั้นข้าจึงคิดจะอยู่นานขึ้นอีกหน่อย เคียงข้างเจ้า</v>
          </cell>
          <cell r="E1046" t="str">
            <v>Nơi này khá là yên bình.. tôi định ở đây thêm ít lâu, ý là tôi sẽ ở bên bạn.</v>
          </cell>
        </row>
        <row r="1047">
          <cell r="A1047" t="str">
            <v>INN_NICX_GREETING02</v>
          </cell>
          <cell r="B1047" t="str">
            <v>또 만나는군. 반갑네.</v>
          </cell>
          <cell r="C1047" t="str">
            <v>We meet again. Nice to see you.</v>
          </cell>
          <cell r="D1047" t="str">
            <v>เราเจอกันอีกแล้ว ยินดีที่ได้พบเจ้า</v>
          </cell>
          <cell r="E1047" t="str">
            <v>Lại gặp nhau rồi. Rất vui được gặp ngươi.</v>
          </cell>
        </row>
        <row r="1048">
          <cell r="A1048" t="str">
            <v>INN_NICX_CONVERSATION04</v>
          </cell>
          <cell r="B1048" t="str">
            <v>여행은 재밌다네. 힘든 짐은 전부 벗어버리고, 잠시 자유를 만끽할 수 있지.</v>
          </cell>
          <cell r="C1048" t="str">
            <v>Traveling is fun. It's a chance to put everything down and enjoy freedom for a while.</v>
          </cell>
          <cell r="D1048" t="str">
            <v>การเดินทางช่างเป็นเรื่องที่สนุก เป็นโอกาสที่จะได้วางมือจากทุกสิ่งทุกอย่างและเพลิดเพลินไปกับเสรีภาพ</v>
          </cell>
          <cell r="E1048" t="str">
            <v>Được đi đây đó thật vui. Đó là dịp để tạm gác lại mọi chuyện và tận hưởng giây phút tự do.</v>
          </cell>
        </row>
        <row r="1049">
          <cell r="A1049" t="str">
            <v>INN_NICX_CONVERSATION05</v>
          </cell>
          <cell r="B1049" t="str">
            <v>검을 모으는 건 취미라네.</v>
          </cell>
          <cell r="C1049" t="str">
            <v>My hobby is collecting swords.</v>
          </cell>
          <cell r="D1049" t="str">
            <v>งานอดิเรกของข้าคือสะสมดาบ</v>
          </cell>
          <cell r="E1049" t="str">
            <v>Sở thích của ta là sưu tầm kiếm.</v>
          </cell>
        </row>
        <row r="1050">
          <cell r="A1050" t="str">
            <v>INN_NICX_GIFT02</v>
          </cell>
          <cell r="B1050" t="str">
            <v>흠, 이렇게 귀한 선물이라니. 고맙군.</v>
          </cell>
          <cell r="C1050" t="str">
            <v>Oh, this is such a nice gift. Thank you.</v>
          </cell>
          <cell r="D1050" t="str">
            <v>โอ นี้มันเป็นของขวัญที่เยี่ยมมาก ขอบคุณ</v>
          </cell>
          <cell r="E1050" t="str">
            <v>Ồ, một món quà đẹp tuyệt. Cảm ơn nhé.</v>
          </cell>
        </row>
        <row r="1051">
          <cell r="A1051" t="str">
            <v>INN_NICX_CONNECT_GREETING_MAX</v>
          </cell>
          <cell r="B1051" t="str">
            <v>흐음, 네가 여기로 올 것이라는 건 이미 알고 있었다네.</v>
          </cell>
          <cell r="C1051" t="str">
            <v>Hmm. I knew you were coming.</v>
          </cell>
          <cell r="D1051" t="str">
            <v>อืม ข้ารู้ว่าเจ้ามา</v>
          </cell>
          <cell r="E1051" t="str">
            <v>Hừm, ta thừa biết bạn rồi sẽ đến đấy thôi.</v>
          </cell>
        </row>
        <row r="1052">
          <cell r="A1052" t="str">
            <v>INN_NICX_CONNECT_CONVERSATION01</v>
          </cell>
          <cell r="B1052" t="str">
            <v>어디든 가고 싶으면 말만 하게나. 포탈을 열어줄 테니.</v>
          </cell>
          <cell r="C1052" t="str">
            <v>If you wish to go anywhere, tell me. I shall open a portal for you.</v>
          </cell>
          <cell r="D1052" t="str">
            <v>ถ้าเจ้าอยากไปที่ไหนล่ะก็ บอกข้านะ ข้าจะเปิดประตูมิติให้เจ้า</v>
          </cell>
          <cell r="E1052" t="str">
            <v>Bạn muốn đi đến bất cứ đâu, cứ nói. Ta sẽ mở ra cửa không gian.</v>
          </cell>
        </row>
        <row r="1053">
          <cell r="A1053" t="str">
            <v>INN_NICX_CONNECT_CONVERSATION02</v>
          </cell>
          <cell r="B1053" t="str">
            <v>네가 세상을 어떻게 구할지, 흥미가 있다네.</v>
          </cell>
          <cell r="C1053" t="str">
            <v>I have an interest in seeing how you save this world.</v>
          </cell>
          <cell r="D1053" t="str">
            <v>ข้าสนใจจะดูว่าเจ้าจะกอบกู้โลกนี้ยังไง</v>
          </cell>
          <cell r="E1053" t="str">
            <v>Làm sao mà bạn cứu thế giới đây, thú vị đấy.</v>
          </cell>
        </row>
        <row r="1054">
          <cell r="A1054" t="str">
            <v>INN_NICX_CONNECT_CONVERSATION03</v>
          </cell>
          <cell r="B1054" t="str">
            <v>내 힘에 대해서 알고 싶은가? 후후, 계산 방법이 조금 복잡하다네.</v>
          </cell>
          <cell r="C1054" t="str">
            <v>Do you wish to know about my magic? Haha, it involves some complicated calculations.</v>
          </cell>
          <cell r="D1054" t="str">
            <v>เจ้าอยากรู้เกี่ยวกับเวทมนตร์ของข้าหรือเปล่า ฮ่าฮ่า มันเกี่ยวข้องกับการคำนวณที่ซับซ้อน</v>
          </cell>
          <cell r="E1054" t="str">
            <v>Bạn muốn biết về sức mạnh của ta ư? Hiu hiu, cách tính hơi phức tạp đấy.</v>
          </cell>
        </row>
        <row r="1055">
          <cell r="A1055" t="str">
            <v>INN_ANNETTE_GREETING02</v>
          </cell>
          <cell r="B1055" t="str">
            <v>실험~실험~ 즐거운 실험~ 응? 안녕!</v>
          </cell>
          <cell r="C1055" t="str">
            <v>Experiments, experiments, such fun experiments! Huh? Hello!</v>
          </cell>
          <cell r="D1055" t="str">
            <v>การทดลอง การทดลอง การทดลองแสนสนุก! หา สวัสดี!</v>
          </cell>
          <cell r="E1055" t="str">
            <v>Thí nghiệm, thí nghiệm, thí nghiệm thật vui! Ôi? Xin chào!</v>
          </cell>
        </row>
        <row r="1056">
          <cell r="A1056" t="str">
            <v>INN_ANNETTE_CONVERSATION04</v>
          </cell>
          <cell r="B1056" t="str">
            <v>귀염둥이들은 점점 발전해나가고 있어! 곧 있으면 실전투입도 가능할지도!</v>
          </cell>
          <cell r="C1056" t="str">
            <v>These cuties are growing well! They'll be able to go out to the field soon!</v>
          </cell>
          <cell r="D1056" t="str">
            <v>สุดสวยพวกนี้กำลังเติบโตได้ดี อีกไม่นานก็จะได้ออกไปที่ทุ่งแล้ว</v>
          </cell>
          <cell r="E1056" t="str">
            <v>Mấy bé này lớn nhanh như thổi vậy! Chẳng bao lâu nữa là chúng ra trận được rồi!</v>
          </cell>
        </row>
        <row r="1057">
          <cell r="A1057" t="str">
            <v>INN_ANNETTE_CONVERSATION05</v>
          </cell>
          <cell r="B1057" t="str">
            <v>1인 1귀염둥이! 어때?</v>
          </cell>
          <cell r="C1057" t="str">
            <v>1 cutie for each person! How's it?</v>
          </cell>
          <cell r="D1057" t="str">
            <v>1 สุดสวยสำหรับแต่ละคน! เป็นไงบ้าง</v>
          </cell>
          <cell r="E1057" t="str">
            <v>Mỗi người nhận một bé! Được chứ?</v>
          </cell>
        </row>
        <row r="1058">
          <cell r="A1058" t="str">
            <v>INN_ANNETTE_GIFT02</v>
          </cell>
          <cell r="B1058" t="str">
            <v>우후후, 연구비가 잔뜩...!</v>
          </cell>
          <cell r="C1058" t="str">
            <v>Heh heh, I'll get lots of funds...!</v>
          </cell>
          <cell r="D1058" t="str">
            <v>ฮี่ฮี่ ข้าจะรวยเละแน่ๆ...!</v>
          </cell>
          <cell r="E1058" t="str">
            <v>He he, ta sẽ có nhiều tiền lắm đây...!</v>
          </cell>
        </row>
        <row r="1059">
          <cell r="A1059" t="str">
            <v>INN_ANNETTE_CONNECT_GREETING_MAX</v>
          </cell>
          <cell r="B1059" t="str">
            <v>안녕! 오늘은 무슨 공부 했어?</v>
          </cell>
          <cell r="C1059" t="str">
            <v>Hi! Did you study a lot today?</v>
          </cell>
          <cell r="D1059" t="str">
            <v>สวัสดี! วันนี้เจ้าเรียนหนักไหม</v>
          </cell>
          <cell r="E1059" t="str">
            <v>Chào! Hôm nay bạn đã học được gì rồi?</v>
          </cell>
        </row>
        <row r="1060">
          <cell r="A1060" t="str">
            <v>INN_ANNETTE_CONNECT_CONVERSATION01</v>
          </cell>
          <cell r="B1060" t="str">
            <v>좋~~~아! 내 새로운 이론을 실험해보러 가자고!</v>
          </cell>
          <cell r="C1060" t="str">
            <v>Yeaaaaah!! Now, let's go and do an experiment based on my latest thesis!</v>
          </cell>
          <cell r="D1060" t="str">
            <v>เย้!! เอาละ ไปทำการทดลองโดยอ้างอิงจากงานวิจัยล่าสุดของข้ากันเถอะ!</v>
          </cell>
          <cell r="E1060" t="str">
            <v>Tốt~~~lắm! Cùng đi thử nghiệm lý thuyết mới của tôi nào!</v>
          </cell>
        </row>
        <row r="1061">
          <cell r="A1061" t="str">
            <v>INN_ANNETTE_CONNECT_CONVERSATION02</v>
          </cell>
          <cell r="B1061" t="str">
            <v>요즘 왕성에서 지원비를 잘 챙겨주더라고! 덕분에 연구는 잘 진행되고 있지~</v>
          </cell>
          <cell r="C1061" t="str">
            <v>I've gotten a raise on my research fees! Thanks to that, I can do much more in my laboratory!</v>
          </cell>
          <cell r="D1061" t="str">
            <v>ข้าได้ขึ้นค่าตอบแทนการวิจัยล่ะ! เพราะอย่างนี้ ข้าก็เลยทำอะไรในห้องทดลองได้อีกเยอะแยะ!</v>
          </cell>
          <cell r="E1061" t="str">
            <v>Dạo này ở vương quốc hay hỗ trợ kinh phí lắm! Nhờ vậy mà nghiên cứu của ta cũng được tiến hành ổn định~</v>
          </cell>
        </row>
        <row r="1062">
          <cell r="A1062" t="str">
            <v>INN_ANNETTE_CONNECT_CONVERSATION03</v>
          </cell>
          <cell r="B1062" t="str">
            <v>내 귀염둥이들을 얼른 모든 사람에게 나눠주고 싶어!</v>
          </cell>
          <cell r="C1062" t="str">
            <v>I want to share my cuties with everyone!</v>
          </cell>
          <cell r="D1062" t="str">
            <v>ข้าอยากแบ่งเจ้าพวกน่ารักของข้ากับทุกคน!</v>
          </cell>
          <cell r="E1062" t="str">
            <v>Tôi muốn nhanh có thể chia sẻ những em đáng yêu của tôi cho tất cả mọi người.</v>
          </cell>
        </row>
        <row r="1063">
          <cell r="A1063" t="str">
            <v>INN_MITRA_GREETING02</v>
          </cell>
          <cell r="B1063" t="str">
            <v>여~ 총쏘기 좋은 날씨야.</v>
          </cell>
          <cell r="C1063" t="str">
            <v>Oh, it's a great day for shooting.</v>
          </cell>
          <cell r="D1063" t="str">
            <v>โอ้ วันนี้เป็นวันที่ยอดเยี่ยมสำหรับการซ้อมยิง</v>
          </cell>
          <cell r="E1063" t="str">
            <v>Hôm nay là một ngày tuyệt vời để đấu súng.</v>
          </cell>
        </row>
        <row r="1064">
          <cell r="A1064" t="str">
            <v>INN_MITRA_CONVERSATION04</v>
          </cell>
          <cell r="B1064" t="str">
            <v>그때가 좋았어, 좀 엄하긴 했지만, 꼰대가 부하들 챙기는 것만큼은 확실했었거든.\n그래서, 그가 군을 때려 쳤을 때.. 나도 나와버렸지! 카하하!</v>
          </cell>
          <cell r="C1064" t="str">
            <v>Things were good back then. That old guy may be strict, but he sure takes good care of his men.\nSo when he left the army... I quit, too! Hahaha!</v>
          </cell>
          <cell r="D1064" t="str">
            <v>ทุกอย่างมันดีมากในสมัยนั้น ตาเฒ่านั้นอาจจะเข้มงวดไปหน่อย แต่เขาก็คอยดูแลคนของเขาเป็นอย่างดี\nดังนั้นเมื่อเขาออกจากกองทัพ... ฉันก็เลยออกมาด้วยเลย! ฮ่าฮ่าฮ่า!</v>
          </cell>
          <cell r="E1064" t="str">
            <v>Hồi đó mọi chuyện đều tốt đẹp. Ông già ấy tuy nghiêm khắc nhưng lại rất quan tâm đến quân của mình.\nVậy nên khi ông ấy rời quân đội... Thì ta cũng bỏ luôn! Ha ha ha!</v>
          </cell>
        </row>
        <row r="1065">
          <cell r="A1065" t="str">
            <v>INN_MITRA_CONVERSATION05</v>
          </cell>
          <cell r="B1065" t="str">
            <v>아~ 우리 꼰대 요즘 뭐하고 지내는지 모르겠네.</v>
          </cell>
          <cell r="C1065" t="str">
            <v>Oh, I wonder what the old man is doing.</v>
          </cell>
          <cell r="D1065" t="str">
            <v>โอ้ะ ข้าสงสัยว่าตาแก่นั่นจะเป็นยังไงบ้าง</v>
          </cell>
          <cell r="E1065" t="str">
            <v>Không biết ông già ấy đang làm gì.</v>
          </cell>
        </row>
        <row r="1066">
          <cell r="A1066" t="str">
            <v>INN_MITRA_GIFT02</v>
          </cell>
          <cell r="B1066" t="str">
            <v>오, 고마워.</v>
          </cell>
          <cell r="C1066" t="str">
            <v>Oh, thank you.</v>
          </cell>
          <cell r="D1066" t="str">
            <v>โอ้ะ ขอบคุณนะ</v>
          </cell>
          <cell r="E1066" t="str">
            <v>Ôi, cảm ơn nhiều.</v>
          </cell>
        </row>
        <row r="1067">
          <cell r="A1067" t="str">
            <v>INN_MITRA_CONNECT_GREETING_MAX</v>
          </cell>
          <cell r="B1067" t="str">
            <v>어? 너 아직 살아 있었네?</v>
          </cell>
          <cell r="C1067" t="str">
            <v>Oh, you're still alive! Hahaha!</v>
          </cell>
          <cell r="D1067" t="str">
            <v>โอ้ เจ้ายังมีชีวิตอยู่! ฮ่าฮ่าฮ่า!</v>
          </cell>
          <cell r="E1067" t="str">
            <v>Ơ? Bạn vẫn còn sống à?</v>
          </cell>
        </row>
        <row r="1068">
          <cell r="A1068" t="str">
            <v>INN_MITRA_CONNECT_CONVERSATION01</v>
          </cell>
          <cell r="B1068" t="str">
            <v>이 총은 내 기분을 좋게 만들어. 살짝 맛 간 것이 나랑 비슷하기도 하고.</v>
          </cell>
          <cell r="C1068" t="str">
            <v>These guns of mine make me feel good. They're also kind of messed up…like me!</v>
          </cell>
          <cell r="D1068" t="str">
            <v>ปืนพวกนี้ของข้าทำให้ข้ารู้สึกดี พวกมันยังค่อนข้างหาเรื่องเก่งด้วย…เหมือนข้า!</v>
          </cell>
          <cell r="E1068" t="str">
            <v>Cây súng này làm tâm trạng ta tốt hơn. Dù nó cũng có chút dở hơi giống ta.</v>
          </cell>
        </row>
        <row r="1069">
          <cell r="A1069" t="str">
            <v>INN_MITRA_CONNECT_CONVERSATION02</v>
          </cell>
          <cell r="B1069" t="str">
            <v>킥킥킥! 가끔 이놈이 나한테 속삭인다니까? 당겨! 당겨! 당겨! 라고 말이야! 키히히히히!</v>
          </cell>
          <cell r="C1069" t="str">
            <v>Kahaha! You know, these bastards whisper to me sometimes, eh. \nPull the trigger, pull it, pull it~!!! Or so they say~</v>
          </cell>
          <cell r="D1069" t="str">
            <v>ฮะฮ่าฮ่า!! เจ้ารู้ไหม เจ้าบ้าพวกนี้กระซิบบอกข้าเป็นบางครั้งแหละ เหนี่ยวไกเลย เหนี่ยวไก เหนี่ยวไก~!!! อะไรประมาณนี้แหละ~</v>
          </cell>
          <cell r="E1069" t="str">
            <v>Kkk! Đôi lúc tên nhóc này thì thầm với ta đấy? Bắn! Bắn! Bắn đi! Nó nói vậy đấy! Kehehehe!</v>
          </cell>
        </row>
        <row r="1070">
          <cell r="A1070" t="str">
            <v>INN_MITRA_CONNECT_CONVERSATION03</v>
          </cell>
          <cell r="B1070" t="str">
            <v>너 그거 알아? 제국 해군 출신의 현상금 사냥꾼 중에 무시무시 한 놈이 있다더라. 그런 녀석이 널 노리면 어떨 것 같아?</v>
          </cell>
          <cell r="C1070" t="str">
            <v>There's apparently a scary bounty hunter and former Imperial Navy on your tail. What does that feel like, eh? Hehehe…</v>
          </cell>
          <cell r="D1070" t="str">
            <v>เจ้ารู้อะไรไหม เห็นได้ชัดว่ามีนักล่าค่าหัวที่น่ากลัว เป็นอดีตนาวีหลวงด้วย กำลังไล่ตามเจ้าอยู่ รู้สึกยังไงบ้างล่ะฮะ ฮิฮิฮิ…</v>
          </cell>
          <cell r="E1070" t="str">
            <v>Bạn có biết? Có một tên rất đáng gờm trong số những tay săn kiếm tiền thưởng xuất thân từ hải quân đế quốc. Tên đó mà nhắm đến bạn thì cảm thấy thế nào?</v>
          </cell>
        </row>
        <row r="1071">
          <cell r="A1071" t="str">
            <v>INN_RICARDO_GREETING02</v>
          </cell>
          <cell r="B1071" t="str">
            <v>건강한가? 체력은 곧 재산이지!</v>
          </cell>
          <cell r="C1071" t="str">
            <v>How are you? Health is the most important thing!</v>
          </cell>
          <cell r="D1071" t="str">
            <v>เจ้าเป็นยังไงบ้าง สุขภาพเป็นสิ่งสำคัญที่สุด</v>
          </cell>
          <cell r="E1071" t="str">
            <v>Ngươi khỏe chứ? Sức khỏe là vốn quý!</v>
          </cell>
        </row>
        <row r="1072">
          <cell r="A1072" t="str">
            <v>INN_RICARDO_CONVERSATION04</v>
          </cell>
          <cell r="B1072" t="str">
            <v>단련은 열심히 하고 있나 보군! 크하하하!!</v>
          </cell>
          <cell r="C1072" t="str">
            <v>It looks like you've been training hard! Kwahahaha!!!</v>
          </cell>
          <cell r="D1072" t="str">
            <v>ดูเหมือนว่าเจ้าผ่านการฝึกฝนหนักมา! ฮว่าฮ่าฮ่าฮ่า!!!</v>
          </cell>
          <cell r="E1072" t="str">
            <v>Xem ra ngươi cũng chăm chỉ luyện tập đấy! Wa ha ha ha!!!</v>
          </cell>
        </row>
        <row r="1073">
          <cell r="A1073" t="str">
            <v>INN_RICARDO_CONVERSATION05</v>
          </cell>
          <cell r="B1073" t="str">
            <v>술? 좋아하지! 하지만 이제는 예전만큼은 못 마시겠구만!</v>
          </cell>
          <cell r="C1073" t="str">
            <v>Liquor? I love it! Though, I can't drink as much as I used to!</v>
          </cell>
          <cell r="D1073" t="str">
            <v>สุราเหรอ ถูกใจข้ามาก! แต่ข้าจะดื่มแบบเมื่อก่อนไม่ได้แล้ว!</v>
          </cell>
          <cell r="E1073" t="str">
            <v>Rượu à? Ta thích! Nhưng mà tửu lượng của ta không được như xưa nữa đâu!</v>
          </cell>
        </row>
        <row r="1074">
          <cell r="A1074" t="str">
            <v>INN_RICARDO_GIFT02</v>
          </cell>
          <cell r="B1074" t="str">
            <v>아이들에게 새로운 옷이라도 사줘야겠구만! 하하하하!</v>
          </cell>
          <cell r="C1074" t="str">
            <v>I'll have to buy some new clothes for the kids! Hahahaha!</v>
          </cell>
          <cell r="D1074" t="str">
            <v>ข้าจะต้องซื้อเสื้อผ้าใหม่ให้กับเด็กๆ! ฮ่าฮ่าฮ่าฮ่า!</v>
          </cell>
          <cell r="E1074" t="str">
            <v>Ta sẽ mua mấy bộ quần áo mới cho lũ nhỏ! Ha ha ha ha!</v>
          </cell>
        </row>
        <row r="1075">
          <cell r="A1075" t="str">
            <v>INN_RICARDO_CONNECT_GREETING_MAX</v>
          </cell>
          <cell r="B1075" t="str">
            <v>하하하, 얼굴이 좋아 보이는구먼!!</v>
          </cell>
          <cell r="C1075" t="str">
            <v>Haha, you look good today!</v>
          </cell>
          <cell r="D1075" t="str">
            <v>ฮ่าฮ่า วันนี้เจ้าดูดีนะเนี่ย!</v>
          </cell>
          <cell r="E1075" t="str">
            <v>Hahaha, trông sắc mặt bạn ổn nhỉ!!</v>
          </cell>
        </row>
        <row r="1076">
          <cell r="A1076" t="str">
            <v>INN_RICARDO_CONNECT_CONVERSATION01</v>
          </cell>
          <cell r="B1076" t="str">
            <v>마족들과 전쟁을 하다 보면...인간끼리의 전쟁보다도 민간 피해가 커서 말이지...</v>
          </cell>
          <cell r="C1076" t="str">
            <v>When fighting with Demons, there are always a lot of civilian casualties… even more than the cases of normal wars between humans.</v>
          </cell>
          <cell r="D1076" t="str">
            <v>เมื่อต่อสู้กับปีศาจ จะมีพลเรือนบาดเจ็บล้มตายมากมายเสมอ… มากกว่าในกรณีของสงครามปกติระหว่างมนุษย์ด้วยซ้ำ</v>
          </cell>
          <cell r="E1076" t="str">
            <v>Nếu chiến đấu với bọn ma tộc sẽ thấy… thiệt hại người dân còn lớn hơn cả chiến tranh với loài người…</v>
          </cell>
        </row>
        <row r="1077">
          <cell r="A1077" t="str">
            <v>INN_RICARDO_CONNECT_CONVERSATION02</v>
          </cell>
          <cell r="B1077" t="str">
            <v>이제 나이가 어떻게 되느냐고? 하하하, 은퇴해도 이상할 것이 하나도 없는 나이지! 통과가 안 되고 있을 뿐…</v>
          </cell>
          <cell r="C1077" t="str">
            <v>My age? Hahaha, it wouldn't be odd if I retired right now! They won't let me, though…</v>
          </cell>
          <cell r="D1077" t="str">
            <v>อายุของข้าเหรอ ฮ่าฮ่าฮ่า คงไม่แปลกหรอกถ้าข้าจะเกษียณตอนนี้! แต่พวกเขาไม่ให้ข้าทำแบบนั้นหรอก…</v>
          </cell>
          <cell r="E1077" t="str">
            <v>Bạn hỏi tôi bao nhiêu tuổi? Hahaha, tôi ở cái tuổi có nghỉ hưu thì cũng không có gì lạ! Chỉ là không được thông qua thôi…</v>
          </cell>
        </row>
        <row r="1078">
          <cell r="A1078" t="str">
            <v>INN_RICARDO_CONNECT_CONVERSATION03</v>
          </cell>
          <cell r="B1078" t="str">
            <v>인생은 단련의 연속이라네! 운동은 중요하니까 열심히 하게나!!</v>
          </cell>
          <cell r="C1078" t="str">
            <v>Life is a series of constant training! Don't slack off on exercise, now!</v>
          </cell>
          <cell r="D1078" t="str">
            <v>ชีวิตคือการฝึกฝนอย่างต่อเนื่องไปเรื่อยๆ! ห้ามอู้ในการฝึก เดี๋ยวนี้เลย!</v>
          </cell>
          <cell r="E1078" t="str">
            <v>Cuộc đời là một chuỗi luyện tập! Vận động rất quan trọng nên hãy chăm chỉ luyện tập!!</v>
          </cell>
        </row>
        <row r="1079">
          <cell r="A1079" t="str">
            <v>INN_TANYA_GREETING02</v>
          </cell>
          <cell r="B1079" t="str">
            <v>...음.</v>
          </cell>
          <cell r="C1079" t="str">
            <v>...Hmm.</v>
          </cell>
          <cell r="D1079" t="str">
            <v>...อืม</v>
          </cell>
          <cell r="E1079" t="str">
            <v>...Hừm.</v>
          </cell>
        </row>
        <row r="1080">
          <cell r="A1080" t="str">
            <v>INN_TANYA_CONVERSATION04</v>
          </cell>
          <cell r="B1080" t="str">
            <v>...'청소부'의 역할은...더이상...</v>
          </cell>
          <cell r="C1080" t="str">
            <v>I refuse to work as a janitor...</v>
          </cell>
          <cell r="D1080" t="str">
            <v>ข้าปฏิเสธที่จะทำงานเป็นภารโรง...</v>
          </cell>
          <cell r="E1080" t="str">
            <v>Ta đã từ chối cương vị canh gác...</v>
          </cell>
        </row>
        <row r="1081">
          <cell r="A1081" t="str">
            <v>INN_TANYA_CONVERSATION05</v>
          </cell>
          <cell r="B1081" t="str">
            <v>...언제 죽임을 당할지도 모르면서...</v>
          </cell>
          <cell r="C1081" t="str">
            <v>...You might get killed anytime.</v>
          </cell>
          <cell r="D1081" t="str">
            <v>...เจ้าอาจจะเสียชีวิตได้ทุกเมื่อ</v>
          </cell>
          <cell r="E1081" t="str">
            <v>...Vì hiểm nguy luôn rình rập.</v>
          </cell>
        </row>
        <row r="1082">
          <cell r="A1082" t="str">
            <v>INN_TANYA_GIFT02</v>
          </cell>
          <cell r="B1082" t="str">
            <v>...필요는...없다만...</v>
          </cell>
          <cell r="C1082" t="str">
            <v>...I don't... need it...</v>
          </cell>
          <cell r="D1082" t="str">
            <v>...ข้าไม่...ต้องการมัน...</v>
          </cell>
          <cell r="E1082" t="str">
            <v>...Ta không... cần đâu...</v>
          </cell>
        </row>
        <row r="1083">
          <cell r="A1083" t="str">
            <v>INN_TANYA_CONNECT_GREETING_MAX</v>
          </cell>
          <cell r="B1083" t="str">
            <v>… 왔나?</v>
          </cell>
          <cell r="C1083" t="str">
            <v>… So you came.</v>
          </cell>
          <cell r="D1083" t="str">
            <v>… เจ้ามาแล้ว</v>
          </cell>
          <cell r="E1083" t="str">
            <v>… Đến rồi hả?</v>
          </cell>
        </row>
        <row r="1084">
          <cell r="A1084" t="str">
            <v>INN_TANYA_CONNECT_CONVERSATION01</v>
          </cell>
          <cell r="B1084" t="str">
            <v>미안하다… 대화는 그다지 특기가 아니다.</v>
          </cell>
          <cell r="C1084" t="str">
            <v>Sorry… I am not the talkative type.</v>
          </cell>
          <cell r="D1084" t="str">
            <v>ขอโทษนะ… ข้าไม่ใช่คนช่างพูดน่ะ</v>
          </cell>
          <cell r="E1084" t="str">
            <v>Xin lỗi… Tôi không có tài nói chuyện.</v>
          </cell>
        </row>
        <row r="1085">
          <cell r="A1085" t="str">
            <v>INN_TANYA_CONNECT_CONVERSATION02</v>
          </cell>
          <cell r="B1085" t="str">
            <v>나 같은 것과 같이 있어도 즐거운 일은 없을 텐데.</v>
          </cell>
          <cell r="C1085" t="str">
            <v>No fun would come of talking to a person like me...</v>
          </cell>
          <cell r="D1085" t="str">
            <v>การพูดคุยกับคนอย่างข้าไม่ทำให้รู้สึกสนุกหรอก...</v>
          </cell>
          <cell r="E1085" t="str">
            <v>Có ở chung với tôi thì sẽ không chuyện gì thú vị đâu.</v>
          </cell>
        </row>
        <row r="1086">
          <cell r="A1086" t="str">
            <v>INN_TANYA_CONNECT_CONVERSATION03</v>
          </cell>
          <cell r="B1086" t="str">
            <v>왜 그렇게 내게 관심을 두는 거지...? 이해할 수 없군...</v>
          </cell>
          <cell r="C1086" t="str">
            <v>Why are you interested in someone like me...? I do not understand...</v>
          </cell>
          <cell r="D1086" t="str">
            <v>ทำไมเจ้าถึงสนใจคนอย่างข้าล่ะ... ข้าไม่เข้าใจเลย...</v>
          </cell>
          <cell r="E1086" t="str">
            <v>Sao lại ra vẻ quan tâm tới tôi thế…? Không thể hiểu nổi…</v>
          </cell>
        </row>
        <row r="1087">
          <cell r="A1087" t="str">
            <v>INN_EZEKIEL_GREETING02</v>
          </cell>
          <cell r="B1087" t="str">
            <v>오늘은 잠을 못자서 피곤해.</v>
          </cell>
          <cell r="C1087" t="str">
            <v>I'm tired because I didn't get enough sleep.</v>
          </cell>
          <cell r="D1087" t="str">
            <v>ข้าเหนื่อยเพราะข้านอนไม่พอ</v>
          </cell>
          <cell r="E1087" t="str">
            <v>Ta chỉ mệt vì bị thiếu ngủ thôi.</v>
          </cell>
        </row>
        <row r="1088">
          <cell r="A1088" t="str">
            <v>INN_EZEKIEL_CONVERSATION04</v>
          </cell>
          <cell r="B1088" t="str">
            <v>그, 그레이 공국의 얼빠진 놈은 요즘 뭐하려나.</v>
          </cell>
          <cell r="C1088" t="str">
            <v>I-I wonder what that fool from the Republic of Gray is up to nowadays.</v>
          </cell>
          <cell r="D1088" t="str">
            <v>ข-ข้าสงสัยว่าเจ้าเบื้อกจากราชอาณาจักรเกรย์นั่นกำลังทำอะไรอยู่ในตอนนี้</v>
          </cell>
          <cell r="E1088" t="str">
            <v>Không...Không biết tên ngốc ở Công quốc Gray hiện đang làm gì.</v>
          </cell>
        </row>
        <row r="1089">
          <cell r="A1089" t="str">
            <v>INN_EZEKIEL_CONVERSATION05</v>
          </cell>
          <cell r="B1089" t="str">
            <v>이 머리말이야? 어때, 멋지지? 요 올라간 머리카락이 포인트야.</v>
          </cell>
          <cell r="C1089" t="str">
            <v>You mean my hair? It looks great, right? This hair sticking up is what makes this style.</v>
          </cell>
          <cell r="D1089" t="str">
            <v>เจ้าหมายถึงผมของข้าเหรอ มันดูดีใช่มั้ยล่ะ การที่ทรงผมนี้ชี้ขึ้นมันเป็นสไตล์นี้</v>
          </cell>
          <cell r="E1089" t="str">
            <v>Tóc của ta làm sao? Trông đẹp đấy chứ? Tóc phải xù lên kiểu này thì mới chất.</v>
          </cell>
        </row>
        <row r="1090">
          <cell r="A1090" t="str">
            <v>INN_EZEKIEL_GIFT02</v>
          </cell>
          <cell r="B1090" t="str">
            <v>여~ 고마워~</v>
          </cell>
          <cell r="C1090" t="str">
            <v>Oh, thank you!</v>
          </cell>
          <cell r="D1090" t="str">
            <v>อ้ะ ขอบคุณนะ!</v>
          </cell>
          <cell r="E1090" t="str">
            <v>Ôi, cảm ơn nhiều!</v>
          </cell>
        </row>
        <row r="1091">
          <cell r="A1091" t="str">
            <v>INN_EZEKIEL_CONNECT_GREETING_MAX</v>
          </cell>
          <cell r="B1091" t="str">
            <v>아하? 보아하니 그 얼빠진 놈이랑 먼저 인사 나눴나 보네?</v>
          </cell>
          <cell r="C1091" t="str">
            <v>Oh? So, you've already talked with the lame kid?</v>
          </cell>
          <cell r="D1091" t="str">
            <v>เอ๋ สรุปว่าเจ้าได้พูดคุยกับเจ้าเด็กไม่ได้เรื่องนั่นแล้วใช่ไหม</v>
          </cell>
          <cell r="E1091" t="str">
            <v>À há? Xem ra bạn đã chào hỏi với tên khờ khạo đó trước rồi nhỉ?</v>
          </cell>
        </row>
        <row r="1092">
          <cell r="A1092" t="str">
            <v>INN_EZEKIEL_CONNECT_CONVERSATION01</v>
          </cell>
          <cell r="B1092" t="str">
            <v>솔직히 내 아버지가 마족이라고 해도 상관없어. 이런 강한 힘을 가지게 되었으니까.</v>
          </cell>
          <cell r="C1092" t="str">
            <v>I don't care that my father's a Demon. I'm strong, thanks to that!</v>
          </cell>
          <cell r="D1092" t="str">
            <v>ข้าไม่สนหรอกนะว่าพ่อของข้าเป็นปีศาจ ข้าแข็งแกร่งก็เพราะเรื่องนั้น!</v>
          </cell>
          <cell r="E1092" t="str">
            <v>Thật ra tôi không quan trọng việc bố tôi là người thuộc ma tộc. Vì tôi đã có được sức mạnh kinh khủng này.</v>
          </cell>
        </row>
        <row r="1093">
          <cell r="A1093" t="str">
            <v>INN_EZEKIEL_CONNECT_CONVERSATION02</v>
          </cell>
          <cell r="B1093" t="str">
            <v>그 녀석은 말이야 매사에 너무 불안해 하는게 문제야. 아무도 우리한테 위해를 가할 수 없는데 먼저 지고 들어간다고.</v>
          </cell>
          <cell r="C1093" t="str">
            <v>That kiddo is too much of a softie. Nobody can hurt us!</v>
          </cell>
          <cell r="D1093" t="str">
            <v>เจ้าเด็กนั่นอ่อนแอจะตาย ไม่มีใครสามารถทำร้ายเราได้หรอก!</v>
          </cell>
          <cell r="E1093" t="str">
            <v>Tên đó, nếu nói ra thì vấn đề là tinh thần hắn không được ổn định. Chẳng có ai có thể gây nguy hại cho chúng ta cả nhưng hắn tự nhảy vào thua trước.</v>
          </cell>
        </row>
        <row r="1094">
          <cell r="A1094" t="str">
            <v>INN_EZEKIEL_CONNECT_CONVERSATION03</v>
          </cell>
          <cell r="B1094" t="str">
            <v>가끔 힘을 제어하지 못하는 상태가 있긴 한데. 뭐, 그건 또 그거 나름대로 신 난다고!! 캬하-!</v>
          </cell>
          <cell r="C1094" t="str">
            <v>Yeah, sometimes I can't control my own power. But hey, it's still fun in its own way! Hahaha!!</v>
          </cell>
          <cell r="D1094" t="str">
            <v>ใช่แล้ว บางครั้งข้าก็ไม่สามารถควบคุมพลังของตัวเองได้ แต่เฮ้ เป็นแบบนี้ก็ยังน่าสนุกในแบบของมันนะ! ฮ่าฮ่าฮ่า!!</v>
          </cell>
          <cell r="E1094" t="str">
            <v>Thỉnh thoảng có trạng thái không thể ngăn chặn sức mạnh này được. Nhưng có sao đâu, lúc đấy cũng vui không kém!! Kyaha~!</v>
          </cell>
        </row>
        <row r="1095">
          <cell r="A1095" t="str">
            <v>INN_CASSANDRA_GREETING02</v>
          </cell>
          <cell r="B1095" t="str">
            <v>앗, 안녕?</v>
          </cell>
          <cell r="C1095" t="str">
            <v>Oh, hello!</v>
          </cell>
          <cell r="D1095" t="str">
            <v>อ้ะ สวัสดี!</v>
          </cell>
          <cell r="E1095" t="str">
            <v>Ồ, xin chào!</v>
          </cell>
        </row>
        <row r="1096">
          <cell r="A1096" t="str">
            <v>INN_CASSANDRA_CONVERSATION04</v>
          </cell>
          <cell r="B1096" t="str">
            <v>요즘 술에 몰래 물을 타는 애들이 있다는데 하아.. 걱정이야.</v>
          </cell>
          <cell r="C1096" t="str">
            <v>I heard some people dilute liquor with water... *Sigh...* I'm worried.</v>
          </cell>
          <cell r="D1096" t="str">
            <v>ข้าได้ยินมาว่ามีคนทำให้สุราเจือจางด้วยน้ำ... *เฮ้อ...* ข้าเป็นกังวลมาก</v>
          </cell>
          <cell r="E1096" t="str">
            <v>Nghe nói có mấy người pha rượu với nước... *Thở dài...* Ta lo quá.</v>
          </cell>
        </row>
        <row r="1097">
          <cell r="A1097" t="str">
            <v>INN_CASSANDRA_CONVERSATION05</v>
          </cell>
          <cell r="B1097" t="str">
            <v>직업이 직업이다보니 밤낮이 바뀌어서 피곤하네.</v>
          </cell>
          <cell r="C1097" t="str">
            <v>It's my job, so my body mixes up day and night. I'm so tired.</v>
          </cell>
          <cell r="D1097" t="str">
            <v>งานของข้าทำให้ข้าไม่รู้วันรู้คืน ข้าเหนื่อยมาก</v>
          </cell>
          <cell r="E1097" t="str">
            <v>Công việc đòi hỏi ta phải thức thâu đêm suốt sáng. Ta mệt quá rồi.</v>
          </cell>
        </row>
        <row r="1098">
          <cell r="A1098" t="str">
            <v>INN_CASSANDRA_GIFT02</v>
          </cell>
          <cell r="B1098" t="str">
            <v>아핫! 고마워~ 소중히 쓸게.</v>
          </cell>
          <cell r="C1098" t="str">
            <v>Oh! Thank you, I'll use it well.</v>
          </cell>
          <cell r="D1098" t="str">
            <v>โอ้! ขอบคุณนะ ข้าจะใช้มันอย่างดี</v>
          </cell>
          <cell r="E1098" t="str">
            <v>Ồ! Cảm ơn, ta sẽ tận dụng nó.</v>
          </cell>
        </row>
        <row r="1099">
          <cell r="A1099" t="str">
            <v>INN_CASSANDRA_CONNECT_GREETING_MAX</v>
          </cell>
          <cell r="B1099" t="str">
            <v>어머, 딱 네 생각 중이었는데... 우훗~ 우리 통했네?</v>
          </cell>
          <cell r="C1099" t="str">
            <v>Hmm, I was just thinking about you. Apparently you were, too~?</v>
          </cell>
          <cell r="D1099" t="str">
            <v>อืม ข้าแค่คิดถึงเจ้า ชัดเลยว่าเจ้าก็เหมือนกันงั้นเหรอ~</v>
          </cell>
          <cell r="E1099" t="str">
            <v>Ôi, đúng lúc tôi đang nghĩđến bạn.. Ồ hố ~ chúng ta hợp nhau nhỉ?</v>
          </cell>
        </row>
        <row r="1100">
          <cell r="A1100" t="str">
            <v>INN_CASSANDRA_CONNECT_CONVERSATION01</v>
          </cell>
          <cell r="B1100" t="str">
            <v>사람의 마음을 사는 것이 나의 일이지만... 너의 마음을 사는 건 하지 않을래.</v>
          </cell>
          <cell r="C1100" t="str">
            <v>Winning over the minds of people is my job...but I won't do that on you.</v>
          </cell>
          <cell r="D1100" t="str">
            <v>การเอาชนะใจคนคืองานของข้า...แต่ข้าไม่ทำแบบนั้นกับเจ้าหรอกนะ</v>
          </cell>
          <cell r="E1100" t="str">
            <v>Lấy lòng người khác là việc của tôi... Nhưng tôi không muốn lấy lòng của bạn.</v>
          </cell>
        </row>
        <row r="1101">
          <cell r="A1101" t="str">
            <v>INN_CASSANDRA_CONNECT_CONVERSATION02</v>
          </cell>
          <cell r="B1101" t="str">
            <v>이건 너만 알고 있어? 제국뿐만 아니라 오르벨리아도 많은 거래가 이루어지고 있어. 특히 오르벨 왕성...에서 말이지~</v>
          </cell>
          <cell r="C1101" t="str">
            <v>Keep this secret - not only the Empire, but Orvelia is also holding many deals as of late...especially those from the Royal Palace...</v>
          </cell>
          <cell r="D1101" t="str">
            <v>เก็บความลับนี้ไว้ ไม่เฉพาะแค่อาณาจักรเท่านั้น แต่เมื่อไม่นานมานี้ Orvelia ก็กำลังยึดถือข้อตกลงมากมายเช่นกัน...โดยเฉพาะอย่างยิ่งข้อตกลงจากพระราชวังหลวง...</v>
          </cell>
          <cell r="E1101" t="str">
            <v>Chuyện này chỉ mình bạn biết thôi nhé? Không chỉ có đế quốc, mà cả Orvelia cũng đang diễn ra nhiều thanh toán, đặc biệt là vương thành Orvel... Thế mới nói~</v>
          </cell>
        </row>
        <row r="1102">
          <cell r="A1102" t="str">
            <v>INN_CASSANDRA_CONNECT_CONVERSATION03</v>
          </cell>
          <cell r="B1102" t="str">
            <v>누군가와 술잔을 나누고 있어도... 혼자인 것 같을 때가 많아... 다만, 너는 다를 것 같아.</v>
          </cell>
          <cell r="C1102" t="str">
            <v>Even while sharing a glass of wine...sometimes, it feels as if I'm alone. With you, though...</v>
          </cell>
          <cell r="D1102" t="str">
            <v>แม้ในขณะที่ชนแก้วไวน์กับคนอื่นๆ...บางครั้งก็ยังรู้สึกราวกับว่าข้าอยู่คนเดียว แต่กับเจ้า...</v>
          </cell>
          <cell r="E1102" t="str">
            <v>Có chia sẻ chén rượu với ai thì.. Vẫn có nhiều lúc cảm thấy cô đơn... Nhưng, bạn thì khác.</v>
          </cell>
        </row>
        <row r="1103">
          <cell r="A1103" t="str">
            <v>INN_THEO_GREETING02</v>
          </cell>
          <cell r="B1103" t="str">
            <v>안녕하십니까.</v>
          </cell>
          <cell r="C1103" t="str">
            <v>Hello.</v>
          </cell>
          <cell r="D1103" t="str">
            <v>สวัสดี</v>
          </cell>
          <cell r="E1103" t="str">
            <v>Xin chào!</v>
          </cell>
        </row>
        <row r="1104">
          <cell r="A1104" t="str">
            <v>INN_THEO_CONVERSATION04</v>
          </cell>
          <cell r="B1104" t="str">
            <v>마족이라고 해서 전부 다 나쁜건 아니지만.. 그 고양이 같은 친구 라던가 말이죠.</v>
          </cell>
          <cell r="C1104" t="str">
            <v>Not all demons are evil... Like that cat, you know.</v>
          </cell>
          <cell r="D1104" t="str">
            <v>ไม่ใช่ปีศาจทุกตนจะชั่วร้ายนะ... เหมือนกับเจ้าเหมียวนั่น เจ้ารู้มั้ย</v>
          </cell>
          <cell r="E1104" t="str">
            <v>Không phải ác quỷ nào cũng xấu xa... Giống con mèo đó ấy.</v>
          </cell>
        </row>
        <row r="1105">
          <cell r="A1105" t="str">
            <v>INN_THEO_CONVERSATION05</v>
          </cell>
          <cell r="B1105" t="str">
            <v>저는 어렸을 때 부터 창을 쥐어왔습니다. 창을 다루는건 익숙하죠.</v>
          </cell>
          <cell r="C1105" t="str">
            <v>I've used a spear ever since I was young. I'm used to wielding a spear.</v>
          </cell>
          <cell r="D1105" t="str">
            <v>ข้าเคยใช้หอกเมื่อตอนที่ข้ายังเด็ก ข้าเคยมีหอกเป็นอาวุธคู่กาย</v>
          </cell>
          <cell r="E1105" t="str">
            <v>Ta dùng thương từ khi còn nhỏ. Giờ thì thạo lắm rồi.</v>
          </cell>
        </row>
        <row r="1106">
          <cell r="A1106" t="str">
            <v>INN_THEO_GIFT02</v>
          </cell>
          <cell r="B1106" t="str">
            <v>감사합니다. 마음이 따듯해 집니다.</v>
          </cell>
          <cell r="C1106" t="str">
            <v>Thank you. My heart is warming up.</v>
          </cell>
          <cell r="D1106" t="str">
            <v>ขอบคุณ หัวใจของข้าอบอุ่นขึ้น</v>
          </cell>
          <cell r="E1106" t="str">
            <v>Cảm ơn nhé. Ta thấy thật ấm lòng.</v>
          </cell>
        </row>
        <row r="1107">
          <cell r="A1107" t="str">
            <v>INN_THEO_CONNECT_GREETING_MAX</v>
          </cell>
          <cell r="B1107" t="str">
            <v>잘 지내고 계셨는지요. 오래간만에 뵙습니다.</v>
          </cell>
          <cell r="C1107" t="str">
            <v>How are you? It has been a while.</v>
          </cell>
          <cell r="D1107" t="str">
            <v>เจ้าเป็นยังไงบ้าง ไม่เจอกันสักพักเลยนะ</v>
          </cell>
          <cell r="E1107" t="str">
            <v>Bạn vẫn khỏe thường chứ. Lâu quá không gặp.</v>
          </cell>
        </row>
        <row r="1108">
          <cell r="A1108" t="str">
            <v>INN_THEO_CONNECT_CONVERSATION01</v>
          </cell>
          <cell r="B1108" t="str">
            <v>처음이었습니다. 제 마음이 그리도 따듯해졌던 그 순간은... 눈앞을 가득 채우는 태양이 서 있는 것 같았습니다.</v>
          </cell>
          <cell r="C1108" t="str">
            <v>It was the first time I felt so warm inside...as if the Sun was standing just before my eyes.</v>
          </cell>
          <cell r="D1108" t="str">
            <v>เป็นครั้งแรกที่ข้ารู้สึกอบอุ่นอย่างยิ่งจากข้างใน...ราวกับว่าดวงอาทิตย์กำลังยืนอยู่ต่อหน้าต่อตาข้า</v>
          </cell>
          <cell r="E1108" t="str">
            <v>Đây là lần đầu tiên. Khoảnh khắc trái tim tôi đã từng ấm áp đến như thế... Như thể ánh mặt trời ngập tràn trước mắt tôi vậy.</v>
          </cell>
        </row>
        <row r="1109">
          <cell r="A1109" t="str">
            <v>INN_THEO_CONNECT_CONVERSATION02</v>
          </cell>
          <cell r="B1109" t="str">
            <v>모든 이들이 그렇게 묻습니다. 왜 그렇게까지 하냐고... 저는 그리 말하고 있지요. 나의 삶을 찾아다닌 것뿐이라고.</v>
          </cell>
          <cell r="C1109" t="str">
            <v>A lot of people ask me - why go so far? I say...I have merely been living the way my heart tells me to.</v>
          </cell>
          <cell r="D1109" t="str">
            <v>ผู้คนมากมายถามข้าว่าทำไมข้าถึงไปไกลขนาดนั้น ข้าบอกว่า...ข้าแค่ใช้ชีวิตตามที่หัวใจบอกข้าเท่านั้น</v>
          </cell>
          <cell r="E1109" t="str">
            <v>Tất cả mọi người đều hỏi vậy. Tại sao phải làm đến mức đó... Tôi đã nói thế này. Tôi chỉ là đang đi tìm cuộc đời của mình.</v>
          </cell>
        </row>
        <row r="1110">
          <cell r="A1110" t="str">
            <v>INN_THEO_CONNECT_CONVERSATION03</v>
          </cell>
          <cell r="B1110" t="str">
            <v>오랜 세월이 지나, 혹시라도... 그녀가 절 알아보지 못하면... 정녕 어떤 표정을 지어야 할지 모르겠습니다.</v>
          </cell>
          <cell r="C1110" t="str">
            <v>If she doesn't recognize me when we finally meet...I do not know what expression I should make...</v>
          </cell>
          <cell r="D1110" t="str">
            <v>ถ้านางจำข้าไม่ได้ในตอนที่เราได้เจอกันในที่สุด...ข้าก็ไม่รู้ว่าข้าควรจะแสดงสีหน้ายังไง...</v>
          </cell>
          <cell r="E1110" t="str">
            <v>Trải qua nhiều năm tháng, lỡ như... Cô ấy không nhận ra tôi... Thực sự không biết tôi sẽ thế nào nữa.</v>
          </cell>
        </row>
        <row r="1111">
          <cell r="A1111" t="str">
            <v>INN_MEDIANA_GREETING02</v>
          </cell>
          <cell r="B1111" t="str">
            <v>반가워요~ 잠깐 쉴려고 왔는데, 잘 됐네요.</v>
          </cell>
          <cell r="C1111" t="str">
            <v>Hello. I came to rest, so this is good.</v>
          </cell>
          <cell r="D1111" t="str">
            <v>สวัสดี ข้ามาเพื่อพัก มันช่างดีจริงๆ</v>
          </cell>
          <cell r="E1111" t="str">
            <v>Xin chào. Ta đến để nghỉ ngơi, vậy là tốt rồi.</v>
          </cell>
        </row>
        <row r="1112">
          <cell r="A1112" t="str">
            <v>INN_MEDIANA_CONVERSATION04</v>
          </cell>
          <cell r="B1112" t="str">
            <v>신약의 성과요? 후후, 요즘 실험해보고 있어요.</v>
          </cell>
          <cell r="C1112" t="str">
            <v>The new drug? Ha ha, I'm testing it out.</v>
          </cell>
          <cell r="D1112" t="str">
            <v>ยาตัวใหม่งั้นเหรอ ฮ่าฮ่า ข้ากำลังทดลองมันอยู่</v>
          </cell>
          <cell r="E1112" t="str">
            <v>Loại thuốc mới sao? Ha ha, ta đang thử nghiệm đây.</v>
          </cell>
        </row>
        <row r="1113">
          <cell r="A1113" t="str">
            <v>INN_MEDIANA_CONVERSATION05</v>
          </cell>
          <cell r="B1113" t="str">
            <v>노트, 노트...아이디어는 다 적어놓아야 좋지요.</v>
          </cell>
          <cell r="C1113" t="str">
            <v>Gotta take notes... I have to jot down all my ideas.</v>
          </cell>
          <cell r="D1113" t="str">
            <v>ต้องจดบันทึก... ข้าต้องคอยจดไอเดียของข้าทั้งหมด</v>
          </cell>
          <cell r="E1113" t="str">
            <v>Phải ghi chép lại... Ta phải ghi lại mọi ý tưởng trong đầu.</v>
          </cell>
        </row>
        <row r="1114">
          <cell r="A1114" t="str">
            <v>INN_MEDIANA_GIFT02</v>
          </cell>
          <cell r="B1114" t="str">
            <v>어머, 고마워요. 새로운 독을 장만할 수 있겠어요, 우후후...</v>
          </cell>
          <cell r="C1114" t="str">
            <v>Oh, thank you. I'll be able to create a new poison, hahaha...</v>
          </cell>
          <cell r="D1114" t="str">
            <v>โอ้ ขอบคุณนะ ที่นี่ข้าก็สามารถปรุงยาพิษใหม่ได้แล้ว ฮ่าฮ่าฮ่า...</v>
          </cell>
          <cell r="E1114" t="str">
            <v>Ôi, cảm ơn nhiều. Vậy là ta chế độc dược mới được rồi, ha ha ha...</v>
          </cell>
        </row>
        <row r="1115">
          <cell r="A1115" t="str">
            <v>INN_MEDIANA_CONNECT_GREETING_MAX</v>
          </cell>
          <cell r="B1115" t="str">
            <v>건강히 잘 계시죠? 혹시라도 몸에 이상이 생겼다 싶으시면 언제든 절 찾아주세요.</v>
          </cell>
          <cell r="C1115" t="str">
            <v>How are you doing? Please tell me if you feel sick.</v>
          </cell>
          <cell r="D1115" t="str">
            <v>เจ้าเป็นยังไงบ้าง ถ้าเจ้ารู้สึกไม่สบาย โปรดบอกข้านะ</v>
          </cell>
          <cell r="E1115" t="str">
            <v>Bạn vẫn khỏe chứ? Nếu như bạn thấy cơ thể có gì bất thường thì nhớ tìm đến tôi bất cứ lúc nào nhé.</v>
          </cell>
        </row>
        <row r="1116">
          <cell r="A1116" t="str">
            <v>INN_MEDIANA_CONNECT_CONVERSATION01</v>
          </cell>
          <cell r="B1116" t="str">
            <v>알아요. 저 이상한 거. 하지만 어쩌겠어요? 생긴 대로 살아야지.</v>
          </cell>
          <cell r="C1116" t="str">
            <v>I know I'm a bit strange. But well, that's just how I am.</v>
          </cell>
          <cell r="D1116" t="str">
            <v>ข้ารู้ว่าข้าประหลาดนิดหน่อย แต่ก็นะ ข้าแค่เป็นคนแบบนั้นนี่</v>
          </cell>
          <cell r="E1116" t="str">
            <v>Tôi biết. Tôi có hơi bất thường. Nhưng biết làm sao giờ? Tôi phải sống theo bản thân tôi có thôi.</v>
          </cell>
        </row>
        <row r="1117">
          <cell r="A1117" t="str">
            <v>INN_MEDIANA_CONNECT_CONVERSATION02</v>
          </cell>
          <cell r="B1117" t="str">
            <v>언젠간 물리·화학적 의료술이 치유마법을 넘어서는 날이 있을 거라 믿어요.</v>
          </cell>
          <cell r="C1117" t="str">
            <v>One day, I believe that medicine and treatment will do better than healing magic.</v>
          </cell>
          <cell r="D1117" t="str">
            <v>วันหนึ่ง ข้าเชื่อว่ายาและการรักษาจะได้ผลดีกว่าเวทมนตร์บำบัด</v>
          </cell>
          <cell r="E1117" t="str">
            <v>Tôi tin đến một ngày nào đó, thuật trị liệu vật lý-hóa học sẽ vượt qua trị liệu ma thuật.</v>
          </cell>
        </row>
        <row r="1118">
          <cell r="A1118" t="str">
            <v>INN_MEDIANA_CONNECT_CONVERSATION03</v>
          </cell>
          <cell r="B1118" t="str">
            <v>당신은 제 실험체가 아니에요. 결과를 적용하는 대상이죠. 아, 독극물 말고 의료술이요.</v>
          </cell>
          <cell r="C1118" t="str">
            <v>You are not my test subject, you are more like…the final recipient. Ah, not for poisons. I meant that as a doctor.</v>
          </cell>
          <cell r="D1118" t="str">
            <v>เจ้าไม่ใช่ตัวอย่างทดสอบของข้า เจ้าเป็นเหมือน…ผู้รับการทดลองคนสุดท้ายต่างหาก อ่า ไม่ใช่สำหรับยาพิษหรอก ข้ามีเจตนาเช่นนั้นในฐานะหมอนะ</v>
          </cell>
          <cell r="E1118" t="str">
            <v>Bạn không phải là vật thí nghiệm của tôi. Ý tôi là đối tượng áp dụng thử kết quả ý. À, không phải vật cực độc mà là thuốc chữa trị.</v>
          </cell>
        </row>
        <row r="1119">
          <cell r="A1119" t="str">
            <v>INN_ODDY_GREETING02</v>
          </cell>
          <cell r="B1119" t="str">
            <v>흐암...음? 어, 왔구만.</v>
          </cell>
          <cell r="C1119" t="str">
            <v>Hmm? Oh, you're here.</v>
          </cell>
          <cell r="D1119" t="str">
            <v>หืม อ้ะ เจ้าอยู่ที่นี่เอง</v>
          </cell>
          <cell r="E1119" t="str">
            <v>Hửm? Ôi, ngươi ở đây à.</v>
          </cell>
        </row>
        <row r="1120">
          <cell r="A1120" t="str">
            <v>INN_ODDY_CONVERSATION04</v>
          </cell>
          <cell r="B1120" t="str">
            <v>시간이 없다고? 하하, 만들면 되지.</v>
          </cell>
          <cell r="C1120" t="str">
            <v>You don't have time? Ha ha, then just make time.</v>
          </cell>
          <cell r="D1120" t="str">
            <v>เจ้าไม่ว่างเหรอ ฮ่าฮ่า งั้นก็ทำตัวให้ว่างสิ</v>
          </cell>
          <cell r="E1120" t="str">
            <v>Ngươi không rảnh sao? Ha ha, vậy thì cố dành chút thời gian đi.</v>
          </cell>
        </row>
        <row r="1121">
          <cell r="A1121" t="str">
            <v>INN_ODDY_CONVERSATION05</v>
          </cell>
          <cell r="B1121" t="str">
            <v>레드퍼는 처음 본 거라고? 그럴 만 하지. 보통 다들 숨어살거든!</v>
          </cell>
          <cell r="C1121" t="str">
            <v>You've never seen a Redpur before? Not surprised. They're always hiding!</v>
          </cell>
          <cell r="D1121" t="str">
            <v>เจ้าไม่เคยเห็น Redpur มาก่อนเหรอ ไม่แปลก พวกมันซ่อนตัวอยู่ตลอดเวลา</v>
          </cell>
          <cell r="E1121" t="str">
            <v>Ngươi chưa bao giờ thấy Redpur ư? Cũng đúng thôi. Chúng rất giỏi ẩn núp!</v>
          </cell>
        </row>
        <row r="1122">
          <cell r="A1122" t="str">
            <v>INN_ODDY_GIFT02</v>
          </cell>
          <cell r="B1122" t="str">
            <v>선물이라? 흐음, 나도 다음에 뭔가를 준비해야겠구만.</v>
          </cell>
          <cell r="C1122" t="str">
            <v>A gift? Hm, I'll have to prepare something next time.</v>
          </cell>
          <cell r="D1122" t="str">
            <v>ของขวัญงั้นเหรอ อืม คราวหน้าข้าจะเตรียมอะไรสักอย่างนะ</v>
          </cell>
          <cell r="E1122" t="str">
            <v>Một món quà? Ừm, lần sau ta sẽ tặng gì đó cho ngươi.</v>
          </cell>
        </row>
        <row r="1123">
          <cell r="A1123" t="str">
            <v>INN_ODDY_CONNECT_GREETING_MAX</v>
          </cell>
          <cell r="B1123" t="str">
            <v>어서 오게.</v>
          </cell>
          <cell r="C1123" t="str">
            <v>Welcome, welcome!</v>
          </cell>
          <cell r="D1123" t="str">
            <v>ยินดีต้อนรับ ยินดีต้อนรับ!</v>
          </cell>
          <cell r="E1123" t="str">
            <v>Nhanh lại đây nào.</v>
          </cell>
        </row>
        <row r="1124">
          <cell r="A1124" t="str">
            <v>INN_ODDY_CONNECT_CONVERSATION01</v>
          </cell>
          <cell r="B1124" t="str">
            <v>우리 레드퍼 친구들이 그립군.</v>
          </cell>
          <cell r="C1124" t="str">
            <v>Ah, I miss my Redpur friends...</v>
          </cell>
          <cell r="D1124" t="str">
            <v>อ่า ข้าคิดถึงเพื่อนๆ Redpur ของข้าจัง...</v>
          </cell>
          <cell r="E1124" t="str">
            <v>Tôi nhớ những người bạn Redfur quá.</v>
          </cell>
        </row>
        <row r="1125">
          <cell r="A1125" t="str">
            <v>INN_ODDY_CONNECT_CONVERSATION02</v>
          </cell>
          <cell r="B1125" t="str">
            <v>인간일 때의 기억은 너무 오래전이라 기억도 잘 안 난다네.</v>
          </cell>
          <cell r="C1125" t="str">
            <v>I don't really remember my days as a human. It has been so long.</v>
          </cell>
          <cell r="D1125" t="str">
            <v>ข้าจำวันเก่าๆ ของข้าในฐานะมนุษย์ไม่ได้สักเท่าไร มันผ่านมานานมากแล้ว</v>
          </cell>
          <cell r="E1125" t="str">
            <v>Kí ức khi còn là con người đã quá lâu rồi nên tôi không còn nhớ nữa.</v>
          </cell>
        </row>
        <row r="1126">
          <cell r="A1126" t="str">
            <v>INN_ODDY_CONNECT_CONVERSATION03</v>
          </cell>
          <cell r="B1126" t="str">
            <v>회중시계는 내가 제일 먼저 만든 줄 알았지만, 고대 문명이 생각보다 꽤 대단하더군.</v>
          </cell>
          <cell r="C1126" t="str">
            <v>I thought I was the first to invent the pocket watch, but apparently ancient civilizations were far more advanced than I expected.</v>
          </cell>
          <cell r="D1126" t="str">
            <v>ข้าคิดว่าข้าเป็นคนแรกที่ประดิษฐ์นาฬิกาพกพาซะอีก แต่เห็นได้ชัดว่าอารยธรรมโบราณนั้นก้าวหน้ากว่าที่ข้าคาดคิดไว้มากนัก</v>
          </cell>
          <cell r="E1126" t="str">
            <v>Tôi cứ nghĩĐồng hồ bỏ túi là do tôi tạo ra trước, văn minh cổ đại quả thật rất đáng nể hơn tôi nghĩnhiều.</v>
          </cell>
        </row>
        <row r="1127">
          <cell r="A1127" t="str">
            <v>INN_VISKA_GREETING02</v>
          </cell>
          <cell r="B1127" t="str">
            <v>어라, 뭔가 맛있는 냄새가 나는 것 같기도...?</v>
          </cell>
          <cell r="C1127" t="str">
            <v>Oh, I think I smell something delicious?</v>
          </cell>
          <cell r="D1127" t="str">
            <v>อ้ะ ข้าคิดว่าข้าได้กลิ่นของอร่อยบางอย่าง</v>
          </cell>
          <cell r="E1127" t="str">
            <v>Ôi, mùi gì thơm ngon quá vậy?</v>
          </cell>
        </row>
        <row r="1128">
          <cell r="A1128" t="str">
            <v>INN_VISKA_CONVERSATION04</v>
          </cell>
          <cell r="B1128" t="str">
            <v>배가 고파...맛있는거 없어? 없어? 진짜?</v>
          </cell>
          <cell r="C1128" t="str">
            <v>I'm hungry... Do you have anything good to eat? Nothing? Really?</v>
          </cell>
          <cell r="D1128" t="str">
            <v>ข้าหิว... เจ้ามีอะไรอร่อยๆ ให้กินมั้ย ไม่มีเหรอ จริงๆ นะ</v>
          </cell>
          <cell r="E1128" t="str">
            <v>Ta đói quá... Ngươi có thứ gì ngon không? Không à? Thật không vậy?</v>
          </cell>
        </row>
        <row r="1129">
          <cell r="A1129" t="str">
            <v>INN_VISKA_CONVERSATION05</v>
          </cell>
          <cell r="B1129" t="str">
            <v>사실 마족의 영혼이 제일 맛나지만, 일반적인 음식도 좋아!</v>
          </cell>
          <cell r="C1129" t="str">
            <v>Demon souls are the best, but regular food is pretty good, too!</v>
          </cell>
          <cell r="D1129" t="str">
            <v>วิญญาณปีศาจอร่อยที่สุด แต่อาหารทั่วไปก็ใช้ได้เหมือนกันนะ</v>
          </cell>
          <cell r="E1129" t="str">
            <v>Linh hồn ác quỷ là món khoái khẩu, nhưng đồ ăn bình thường cũng khá ngon!</v>
          </cell>
        </row>
        <row r="1130">
          <cell r="A1130" t="str">
            <v>INN_VISKA_GIFT02</v>
          </cell>
          <cell r="B1130" t="str">
            <v>맛있는 거! 맛있는 거!</v>
          </cell>
          <cell r="C1130" t="str">
            <v>Something good! Something good!</v>
          </cell>
          <cell r="D1130" t="str">
            <v>ของดี! ของดี!</v>
          </cell>
          <cell r="E1130" t="str">
            <v>Hảo hạng! Hảo hạng!</v>
          </cell>
        </row>
        <row r="1131">
          <cell r="A1131" t="str">
            <v>INN_VISKA_CONNECT_GREETING_MAX</v>
          </cell>
          <cell r="B1131" t="str">
            <v>안녕? 나, 아직도 배가 고픈데...</v>
          </cell>
          <cell r="C1131" t="str">
            <v>Hey there. I'm still hungry, you know...</v>
          </cell>
          <cell r="D1131" t="str">
            <v>สวัสดี ข้ายังหิวอยู่นะ รู้ไหม...</v>
          </cell>
          <cell r="E1131" t="str">
            <v>Chào? Tôi, vẫn còn đói lắm...</v>
          </cell>
        </row>
        <row r="1132">
          <cell r="A1132" t="str">
            <v>INN_VISKA_CONNECT_CONVERSATION01</v>
          </cell>
          <cell r="B1132" t="str">
            <v>내 정체? 음… 마족이 빙의한 이름없는 평범한 마을 여자아이. 그 이상도, 그 이하도 아니야.</v>
          </cell>
          <cell r="C1132" t="str">
            <v>Me? Well, I'm just a normal village girl...who is posessed by a Demon. Nothing more, nothing less.</v>
          </cell>
          <cell r="D1132" t="str">
            <v>ข้าเหรอ เอ่อ ข้าเป็นแค่เด็กหญิงชาวบ้านธรรมดา...ที่ถูกปีศาจครอบงำ ไม่มากไม่น้อยไปกว่านั้น</v>
          </cell>
          <cell r="E1132" t="str">
            <v>Thân thế của tôi? Ừm... Tôi là một bé ở làng thường dân không tên tuổi bị ma tộc ám. Không có gì hơn hết.</v>
          </cell>
        </row>
        <row r="1133">
          <cell r="A1133" t="str">
            <v>INN_VISKA_CONNECT_CONVERSATION02</v>
          </cell>
          <cell r="B1133" t="str">
            <v>전투할 때? 아, 마족 비스카? 평상시에는 인간인 내가 몸의 주도권을 가지고 있지만… 전투할 때는 다르지.</v>
          </cell>
          <cell r="C1133" t="str">
            <v>My form during battles? Ah, that's Viska, the Demon inside me. Normally, she lets me control my body, but when we fight...</v>
          </cell>
          <cell r="D1133" t="str">
            <v>รูปร่างของข้าในการต่อสู้เหรอ อ้า นั่นคือ Viska ปีศาจที่อยู่ในตัวข้าต่างหาก ปกติแล้วนางปล่อยให้ข้าควบคุมร่างกายของข้า แต่เมื่อเราต่อสู้...</v>
          </cell>
          <cell r="E1133" t="str">
            <v>Khi đấu ư? À, ma tộc Viska? Bình thường tôi giữ mình ở cơ thể con người... Nhưng khi vào trận đấu thì khác chứ.</v>
          </cell>
        </row>
        <row r="1134">
          <cell r="A1134" t="str">
            <v>INN_VISKA_CONNECT_CONVERSATION03</v>
          </cell>
          <cell r="B1134" t="str">
            <v>마족을 먹는 데에 거부감은 없어. 먹혀도 싸지. 그리고 우리 둘은 이제 하나니까...</v>
          </cell>
          <cell r="C1134" t="str">
            <v>I don't feel anything about eating Demons. In fact, they rather deserve it… and well, the two of us are now one...</v>
          </cell>
          <cell r="D1134" t="str">
            <v>ข้าไม่รู้สึกอะไรเลยเกี่ยวกับการกลืนกินปีศาจ ความจริงแล้ว พวกมันสมควรได้รับสิ่งนั้นด้วยซ้ำ… และเอ่อ ตอนนี้พวกเราสองคนก็เป็นหนึ่งเดียวกัน...</v>
          </cell>
          <cell r="E1134" t="str">
            <v>Tôi không có ngại gì ở việc ăn thịt ma tộc cả. Có bị ăn thì vẫn rẻ chán. Nhưng vì giờ cả 2 thân thế đều là một rồi...</v>
          </cell>
        </row>
        <row r="1135">
          <cell r="A1135" t="str">
            <v>INN_PRISCILLA_GREETING02</v>
          </cell>
          <cell r="B1135" t="str">
            <v>그대인가. 반갑다.</v>
          </cell>
          <cell r="C1135" t="str">
            <v>It's you. Good to see you.</v>
          </cell>
          <cell r="D1135" t="str">
            <v>เจ้านี่เอง ดีใจที่ได้พบเจ้านะ</v>
          </cell>
          <cell r="E1135" t="str">
            <v>Là ngươi à. Gặp ngươi thật vui.</v>
          </cell>
        </row>
        <row r="1136">
          <cell r="A1136" t="str">
            <v>INN_PRISCILLA_CONVERSATION04</v>
          </cell>
          <cell r="B1136" t="str">
            <v>새로 구입한 찻잔 세트가 아가씨 마음에 들어야 할 텐데.</v>
          </cell>
          <cell r="C1136" t="str">
            <v>I hope my lady likes the new tea set I bought.</v>
          </cell>
          <cell r="D1136" t="str">
            <v>ข้าหวังว่าท่านหญิงของข้าจะชอบชุดชาใหม่ที่ข้าซื้อ</v>
          </cell>
          <cell r="E1136" t="str">
            <v>Hy vọng tiểu thư thích bộ ấm chén ta mới mua.</v>
          </cell>
        </row>
        <row r="1137">
          <cell r="A1137" t="str">
            <v>INN_PRISCILLA_CONVERSATION05</v>
          </cell>
          <cell r="B1137" t="str">
            <v>시간이 생긴 김에 대장간에 들려서 도끼날이나 갈아둬야겠어.</v>
          </cell>
          <cell r="C1137" t="str">
            <v>I'll have to stop by the forge to sharpen my axe.</v>
          </cell>
          <cell r="D1137" t="str">
            <v>ข้าจะแวะที่โรงตีเหล็กเพื่อลับขวานของข้า</v>
          </cell>
          <cell r="E1137" t="str">
            <v>Ta còn phải ghé qua lò rèn để mài lưỡi rìu nữa.</v>
          </cell>
        </row>
        <row r="1138">
          <cell r="A1138" t="str">
            <v>INN_PRISCILLA_GIFT02</v>
          </cell>
          <cell r="B1138" t="str">
            <v>고맙다. 다음번엔 풍미가 깊은 차를 준비해 줬으면 좋겠군.</v>
          </cell>
          <cell r="C1138" t="str">
            <v>Thank you. I hope you prepare some fresh tea next time.</v>
          </cell>
          <cell r="D1138" t="str">
            <v>ขอบคุณ คราวหน้าข้าหวังว่าเจ้าจะเตรียมชาชงใหม่ไว้นะ</v>
          </cell>
          <cell r="E1138" t="str">
            <v>Cảm ơn nhé. Lần tới có trà tươi thì tuyệt.</v>
          </cell>
        </row>
        <row r="1139">
          <cell r="A1139" t="str">
            <v>INN_PRISCILLA_CONNECT_GREETING_MAX</v>
          </cell>
          <cell r="B1139" t="str">
            <v>그대인가... 오래간만이로군.</v>
          </cell>
          <cell r="C1139" t="str">
            <v>So it's you… it's been a while.</v>
          </cell>
          <cell r="D1139" t="str">
            <v>เจ้านี่เอง… ไม่เจอกันสักพักเลยนะ</v>
          </cell>
          <cell r="E1139" t="str">
            <v>Là bạn ư.. Lâu quá không gặp.</v>
          </cell>
        </row>
        <row r="1140">
          <cell r="A1140" t="str">
            <v>INN_PRISCILLA_CONNECT_CONVERSATION01</v>
          </cell>
          <cell r="B1140" t="str">
            <v>어쩌면 나의 어린 치기에 부하들만 고통받았던 것 일지도 모른다...</v>
          </cell>
          <cell r="C1140" t="str">
            <v>Perhaps my past subordinates have suffered too much from my youthful outbursts...</v>
          </cell>
          <cell r="D1140" t="str">
            <v>บางทีลูกน้องเก่าของข้าก็อาจทุกข์ทรมานมากเกินไปจากการระเบิดอารมณ์ตามประสาวัยรุ่นของข้า...</v>
          </cell>
          <cell r="E1140" t="str">
            <v>Không biết chừng thuở còn ngây dại trẻ con, chỉ có các thuộc hạ của tôi là bị tổn thương...</v>
          </cell>
        </row>
        <row r="1141">
          <cell r="A1141" t="str">
            <v>INN_PRISCILLA_CONNECT_CONVERSATION02</v>
          </cell>
          <cell r="B1141" t="str">
            <v>작은 아이었다... 너무나도 어른스러운 척을 하려던 아이.. 그래서 더 아가씨를 지켜주고 싶었다.</v>
          </cell>
          <cell r="C1141" t="str">
            <v>She was such a small child, trying so hard to be an adult… So, I felt that I had to protect her.</v>
          </cell>
          <cell r="D1141" t="str">
            <v>นางเป็นแค่เด็กตัวเล็กๆ ที่พยายามอย่างหนักที่จะเป็นผู้ใหญ่… ข้าเลยรู้สึกว่าข้าต้องปกป้องนาง</v>
          </cell>
          <cell r="E1141" t="str">
            <v>Là một đứa trẻ... Đứa trẻ cố quá sức để ra vẻ người lớn.. Vì vậy tôi càng muốn bảo vệ tiểu thư hơn.</v>
          </cell>
        </row>
        <row r="1142">
          <cell r="A1142" t="str">
            <v>INN_PRISCILLA_CONNECT_CONVERSATION03</v>
          </cell>
          <cell r="B1142" t="str">
            <v>지금 내 생활에 매우 만족하고 있다. 급여 또한 녀석들의 생활에 보탬이 될 만큼 나무랄 데 없고 말이야...</v>
          </cell>
          <cell r="C1142" t="str">
            <v>I am satisfied with my current life. My wages are decent enough to let me help with my past subordinates' lives, too.</v>
          </cell>
          <cell r="D1142" t="str">
            <v>ข้าพอใจกับชีวิตของข้าในตอนนี้ ค่าจ้างของข้าดีพอที่จะทำให้ข้าสามารถช่วยเหลือชีวิตของลูกน้องเก่าของข้าได้ด้วย</v>
          </cell>
          <cell r="E1142" t="str">
            <v>Tôi đang thỏa mãn với cuộc sống của mình. Không có chỗ nào để phàn nàn về việc bù đắp cho cuộc sống của bọn nhóc hay lương bổng.</v>
          </cell>
        </row>
        <row r="1143">
          <cell r="A1143" t="str">
            <v>INN_YANNE_GREETING02</v>
          </cell>
          <cell r="B1143" t="str">
            <v>오랜만이네? 요즘 잘 지내?</v>
          </cell>
          <cell r="C1143" t="str">
            <v>Long time? How have you been?</v>
          </cell>
          <cell r="D1143" t="str">
            <v>ไม่เจอกันนาน เจ้าเป็นไงบ้าง</v>
          </cell>
          <cell r="E1143" t="str">
            <v>Lâu lắm rồi nhỉ? Dạo này ngươi thế nào?</v>
          </cell>
        </row>
        <row r="1144">
          <cell r="A1144" t="str">
            <v>INN_YANNE_CONVERSATION04</v>
          </cell>
          <cell r="B1144" t="str">
            <v>여기 음식도 참 괜찮단 말이지.</v>
          </cell>
          <cell r="C1144" t="str">
            <v>The food here is pretty good.</v>
          </cell>
          <cell r="D1144" t="str">
            <v>อาหารที่นี่อร่อยดีนะ</v>
          </cell>
          <cell r="E1144" t="str">
            <v>Đồ ăn ở đây cũng ngon đấy.</v>
          </cell>
        </row>
        <row r="1145">
          <cell r="A1145" t="str">
            <v>INN_YANNE_CONVERSATION05</v>
          </cell>
          <cell r="B1145" t="str">
            <v>흐응, 다음엔 유노한테 도시락이라도 하나 싸달라고 할까?</v>
          </cell>
          <cell r="C1145" t="str">
            <v>Hm. Maybe next time I'll ask Juno to make me some lunch?</v>
          </cell>
          <cell r="D1145" t="str">
            <v>อืม บางทีครั้งหน้าที่ฉันจะขอให้ Juno ทำอาหารกลางวันให้พวกเรากินดีมั้ย</v>
          </cell>
          <cell r="E1145" t="str">
            <v>Chà. Hay để lần sau ta bảo Juno chuẩn bị ít đồ ăn trưa nhé?</v>
          </cell>
        </row>
        <row r="1146">
          <cell r="A1146" t="str">
            <v>INN_YANNE_GIFT02</v>
          </cell>
          <cell r="B1146" t="str">
            <v>오, 고마워! 잘 쓸께.</v>
          </cell>
          <cell r="C1146" t="str">
            <v>Oh, thank you! I'll use it well.</v>
          </cell>
          <cell r="D1146" t="str">
            <v>อ้ะ ขอบคุณ! ข้าจะใช้มันอย่างดี</v>
          </cell>
          <cell r="E1146" t="str">
            <v>Ôi, cảm ơn nhiều! Ta sẽ tận dụng nó.</v>
          </cell>
        </row>
        <row r="1147">
          <cell r="A1147" t="str">
            <v>INN_YANNE_CONNECT_GREETING_MAX</v>
          </cell>
          <cell r="B1147" t="str">
            <v>안녕~ 건강해 보이네! 밥은 잘 먹고 있어?</v>
          </cell>
          <cell r="C1147" t="str">
            <v>Heya, you look healthy! Are you eating properly?</v>
          </cell>
          <cell r="D1147" t="str">
            <v>นี่เจ้า เจ้าดูสุขภาพดีนะ! เจ้ากินอาหารดีๆ หรือเปล่า</v>
          </cell>
          <cell r="E1147" t="str">
            <v>Chào~ trông bạn vẫn ổn nhỉ? Có ăn uống đầy đủ không đấy?</v>
          </cell>
        </row>
        <row r="1148">
          <cell r="A1148" t="str">
            <v>INN_YANNE_CONNECT_CONVERSATION01</v>
          </cell>
          <cell r="B1148" t="str">
            <v>드래곤 고기는 먹어봤어? 꽤나 맛있더라고. 다음엔 드래곤 스테이크라도 가져올게!</v>
          </cell>
          <cell r="C1148" t="str">
            <v>Ever tried Dragon meat? It's pretty good. I'll bring some Dragon steak next time!</v>
          </cell>
          <cell r="D1148" t="str">
            <v>เคยลองเนื้อมังกรไหม อร่อยดีทีเดียวเลยนะ คราวหน้าข้าจะเอาเนื้อมังกรย่างมา!</v>
          </cell>
          <cell r="E1148" t="str">
            <v>Bạn đã từng ăn thịt rồng chưa? Rất là ngon đấy nhé. Lần sau tôi sẽ đem thịt rồng bít tết cho!</v>
          </cell>
        </row>
        <row r="1149">
          <cell r="A1149" t="str">
            <v>INN_YANNE_CONNECT_CONVERSATION02</v>
          </cell>
          <cell r="B1149" t="str">
            <v>몬스터 사냥꾼은 쉬운 일은 아니지만, 보람차서 좋아!</v>
          </cell>
          <cell r="C1149" t="str">
            <v>Work as a monster hunter isn't easy, but it's worth it.</v>
          </cell>
          <cell r="D1149" t="str">
            <v>การทำงานเป็นนักล่ามอนสเตอร์ไม่ใช่เรื่องง่าย แต่ก็คุ้มค่า</v>
          </cell>
          <cell r="E1149" t="str">
            <v>Săn rồng không phải là việc dễ nhé, vì nó ý nghĩa nên tôi thích việc này!</v>
          </cell>
        </row>
        <row r="1150">
          <cell r="A1150" t="str">
            <v>INN_YANNE_CONNECT_CONVERSATION03</v>
          </cell>
          <cell r="B1150" t="str">
            <v>바바리안 전사들은 다 힘이 세지만… 응, 내 몸은 좀 특이한걸.</v>
          </cell>
          <cell r="C1150" t="str">
            <v>Barbarian warriors are all pretty strong...but my body is pretty special.</v>
          </cell>
          <cell r="D1150" t="str">
            <v>นักรบบาบาเรี่ยนล้วนค่อนข้างแข็งแกร่ง...แต่ร่างกายของข้านั้นก็ค่อนข้างพิเศษ</v>
          </cell>
          <cell r="E1150" t="str">
            <v>Tất cả các chiến binh Babarian đều rất khỏe nhưng... Ừ, cơ thể của tôi có chút đặc biệt.</v>
          </cell>
        </row>
        <row r="1151">
          <cell r="A1151" t="str">
            <v>INN_OPHELIA_GREETING02</v>
          </cell>
          <cell r="B1151" t="str">
            <v>반가워요!-</v>
          </cell>
          <cell r="C1151" t="str">
            <v>Nice to meet you!</v>
          </cell>
          <cell r="D1151" t="str">
            <v>ยินดีที่ได้พบเจ้า!</v>
          </cell>
          <cell r="E1151" t="str">
            <v>Gặp ngươi thật vui!</v>
          </cell>
        </row>
        <row r="1152">
          <cell r="A1152" t="str">
            <v>INN_OPHELIA_CONVERSATION04</v>
          </cell>
          <cell r="B1152" t="str">
            <v>제 카드 셔플은 예전 친했던 오라버니에게 배웠어요.</v>
          </cell>
          <cell r="C1152" t="str">
            <v>I learned to shuffle cards from a good friend.</v>
          </cell>
          <cell r="D1152" t="str">
            <v>ข้าเรียนการสับไพ่มาจากเพื่อนคนหนึ่ง</v>
          </cell>
          <cell r="E1152" t="str">
            <v>Một người bạn tốt đã dạy ta cách xáo bài.</v>
          </cell>
        </row>
        <row r="1153">
          <cell r="A1153" t="str">
            <v>INN_OPHELIA_CONVERSATION05</v>
          </cell>
          <cell r="B1153" t="str">
            <v>사람들과 매일매일 웃으며 즐겁답니다.</v>
          </cell>
          <cell r="C1153" t="str">
            <v>I love having a good laugh with people every day.</v>
          </cell>
          <cell r="D1153" t="str">
            <v>ข้าชอบหัวเราะสนุกสนานไปกับผู้คนทุกๆ วัน</v>
          </cell>
          <cell r="E1153" t="str">
            <v>Ta thích được cười đùa với mọi người mỗi ngày.</v>
          </cell>
        </row>
        <row r="1154">
          <cell r="A1154" t="str">
            <v>INN_OPHELIA_GIFT02</v>
          </cell>
          <cell r="B1154" t="str">
            <v>감사의 답례로 점을 봐드릴께요</v>
          </cell>
          <cell r="C1154" t="str">
            <v>I'll tell you your fortune in return.</v>
          </cell>
          <cell r="D1154" t="str">
            <v>ข้าจะดูดวงให้เจ้าเป็นการตอบแทน</v>
          </cell>
          <cell r="E1154" t="str">
            <v>Đổi lại, ta sẽ xem bói cho ngươi.</v>
          </cell>
        </row>
        <row r="1155">
          <cell r="A1155" t="str">
            <v>INN_OPHELIA_CONNECT_GREETING_MAX</v>
          </cell>
          <cell r="B1155" t="str">
            <v>점을 보고 싶으시다고요? 그렇다면 여기 앉아보세요!</v>
          </cell>
          <cell r="C1155" t="str">
            <v>Do you want your fortune told? If you do, sit with me!</v>
          </cell>
          <cell r="D1155" t="str">
            <v>เจ้าอยากฟังโชคชะตาของเจ้าไหม ถ้าเจ้าอยาก มานั่งกับข้าสิ!</v>
          </cell>
          <cell r="E1155" t="str">
            <v>Bạn muốn xem bói ư? Vậy thì hãy ngồi xuống đây!</v>
          </cell>
        </row>
        <row r="1156">
          <cell r="A1156" t="str">
            <v>INN_OPHELIA_CONNECT_CONVERSATION01</v>
          </cell>
          <cell r="B1156" t="str">
            <v>이 아이는 제가 특별히 아끼는 아이랍니다. 뜨거워서 잘못하면 화상을 입을 수도 있어서 보여 드릴 수가 없네요…</v>
          </cell>
          <cell r="C1156" t="str">
            <v>This child is very special to me. Ah, be careful! You might get burned!</v>
          </cell>
          <cell r="D1156" t="str">
            <v>เด็กคนนี้พิเศษสำหรับข้ามาก อ้า ระวังตัวด้วยนะ! เจ้าอาจจะถูกเผา!</v>
          </cell>
          <cell r="E1156" t="str">
            <v>Đứa bé này tôi đặc biệt quý. Vì nó rất nóng, nếu không cẩn thận có thể gây bỏng nên tôi không thể cho bạn xem được.</v>
          </cell>
        </row>
        <row r="1157">
          <cell r="A1157" t="str">
            <v>INN_OPHELIA_CONNECT_CONVERSATION02</v>
          </cell>
          <cell r="B1157" t="str">
            <v>순례의 길을 걷지 않은 것을 후회하지 않아요. 순례의 길을 걷지 않아도 마녀라는 저의 긍지가 사라지는 건 아니니까요.</v>
          </cell>
          <cell r="C1157" t="str">
            <v>I don't feel bad for straying off the path of my pilgrimage. I am still a witch, and I have pride in my profession.</v>
          </cell>
          <cell r="D1157" t="str">
            <v>ข้าไม่ได้รู้สึกแย่กับการเดินออกนอกเส้นทางการแสวงบุญ ข้ายังคงเป็นแม่มด และข้าภูมิใจในอาชีพของข้า</v>
          </cell>
          <cell r="E1157" t="str">
            <v>Tôi không hối hận về việc không đi đường hành hương. Vì tôi vẫn không mất đi niềm kiêu hành của một nữ phù thủy dù không đi theo con đường hành hương.</v>
          </cell>
        </row>
        <row r="1158">
          <cell r="A1158" t="str">
            <v>INN_OPHELIA_CONNECT_CONVERSATION03</v>
          </cell>
          <cell r="B1158" t="str">
            <v>앗! 보세요 이건 제 운명의 상대가 가까이 있다는 것을 알려주는 카드에요! 엄청 가깝다고...아? 설마?</v>
          </cell>
          <cell r="C1158" t="str">
            <v>Ah! This card tells me that my fateful partner is near! Very close too...ah, perhaps...?</v>
          </cell>
          <cell r="D1158" t="str">
            <v>อ้า! ไพ่ใบนี้บอกข้าว่าคู่หูที่เป็นพรหมลิขิตของข้าอยู่ใกล้ๆ! ใกล้มากด้วย...อ่า บางที...</v>
          </cell>
          <cell r="E1158" t="str">
            <v>Á! Xem này, đây là thẻ bài cho thấy việc tôi đang ở gần đối phương định mệnh của tôi đấy... Ơ? Lẽ nào?</v>
          </cell>
        </row>
        <row r="1159">
          <cell r="A1159" t="str">
            <v>INN_REQUINA_GREETING02</v>
          </cell>
          <cell r="B1159" t="str">
            <v>반가워! 초대 답례로 독을 잔뜩 가지고 왔어! 골라봐!</v>
          </cell>
          <cell r="C1159" t="str">
            <v>Nice to meet you! I brought some poison for you! Pick what you want!</v>
          </cell>
          <cell r="D1159" t="str">
            <v>ยินดีที่ได้พบเจ้า! ข้านำยาพิษมาให้เจ้า! เลือกที่เจ้าต้องการเลย!</v>
          </cell>
          <cell r="E1159" t="str">
            <v>Gặp ngươi thật vui! Ta mang ít độc dược đến đây! Cứ chọn thoải mái nhé!</v>
          </cell>
        </row>
        <row r="1160">
          <cell r="A1160" t="str">
            <v>INN_REQUINA_CONVERSATION04</v>
          </cell>
          <cell r="B1160" t="str">
            <v>독의 매력은 정말 끝이 없는 거 같아! 한번 빠지면 헤어나올 수 없지!</v>
          </cell>
          <cell r="C1160" t="str">
            <v>Poison is amazing! Once you fall for it, you can't go back!</v>
          </cell>
          <cell r="D1160" t="str">
            <v>ยาพิษสุดพิเศษ! ลองแล้วจะติดใจ!</v>
          </cell>
          <cell r="E1160" t="str">
            <v>Độc dược hơi bị đỉnh! Một khi trúng phải là hết đường lui!</v>
          </cell>
        </row>
        <row r="1161">
          <cell r="A1161" t="str">
            <v>INN_REQUINA_CONVERSATION05</v>
          </cell>
          <cell r="B1161" t="str">
            <v>요새 이 풀이 잘 안자라는데, 이걸로 희귀 독을 만들어서 팔아볼까? 어떻게 생각해?</v>
          </cell>
          <cell r="C1161" t="str">
            <v>This weed hasn't been growing. Should I sell some rare poison instead? What do you think?</v>
          </cell>
          <cell r="D1161" t="str">
            <v>พืชนี้ไม่โตขึ้นเลย ข้าควรไปขายยาพิษหายากแทนไหม เจ้าคิดว่าไง</v>
          </cell>
          <cell r="E1161" t="str">
            <v>Đám cỏ dại này không lớn gì cả. Hay là ta bán ít độc dược hiếm nhỉ? Ngươi thấy sao?</v>
          </cell>
        </row>
        <row r="1162">
          <cell r="A1162" t="str">
            <v>INN_REQUINA_GIFT02</v>
          </cell>
          <cell r="B1162" t="str">
            <v>와아, 고마워! 너에게는 특별히 레퀴나표 특제 독을 싸게 팔게! 히힛.</v>
          </cell>
          <cell r="C1162" t="str">
            <v>Oh, thank you! I'll let you buy some special Requina-style poison! Heh heh.</v>
          </cell>
          <cell r="D1162" t="str">
            <v>โอ้ ขอบคุณ! ข้าจะให้เจ้าซื้อยาพิษสไตล์ Requina สูตรพิเศษ ฮี่ฮี่</v>
          </cell>
          <cell r="E1162" t="str">
            <v>Ôi, cảm ơn nhiều! Vậy thì ta sẽ để cho ngươi mấy món độc dược đặc chế kiểu Requina! He he.</v>
          </cell>
        </row>
        <row r="1163">
          <cell r="A1163" t="str">
            <v>INN_REQUINA_CONNECT_GREETING_MAX</v>
          </cell>
          <cell r="B1163" t="str">
            <v>어서 와~ 히힛, 오늘도 많이 팔았어~</v>
          </cell>
          <cell r="C1163" t="str">
            <v>Welcome back~ hahaha, today was a haul!</v>
          </cell>
          <cell r="D1163" t="str">
            <v>ยินดีต้อนรับกลับมา~ ฮ่าฮ่าฮ่า วันนี้มีการลำเลียงสินค้าละ!</v>
          </cell>
          <cell r="E1163" t="str">
            <v>Lại đây~ Hihi, hôm nay cũng bán được nhiều rồi~</v>
          </cell>
        </row>
        <row r="1164">
          <cell r="A1164" t="str">
            <v>INN_REQUINA_CONNECT_CONVERSATION01</v>
          </cell>
          <cell r="B1164" t="str">
            <v>의사, 암살자, 약사, 연금술사...다 내 중요한 고객들이지!</v>
          </cell>
          <cell r="C1164" t="str">
            <v>Doctors, assassins, chemists and alchemists...all of them are my important clients!</v>
          </cell>
          <cell r="D1164" t="str">
            <v>หมอ มือลอบสังหาร นักเคมี และนักเล่นแร่แปรธาตุ...ทุกคนเป็นลูกค้าคนสำคัญของข้า!</v>
          </cell>
          <cell r="E1164" t="str">
            <v>Bác sĩ, sát thủ, dược sĩ, nhà luyện kim... Tất cả đều là khách quý của tôi cả!</v>
          </cell>
        </row>
        <row r="1165">
          <cell r="A1165" t="str">
            <v>INN_REQUINA_CONNECT_CONVERSATION02</v>
          </cell>
          <cell r="B1165" t="str">
            <v>왜 독침을 쓰냐고? 조용하고 손쉽잖아! 물론, 잘못 사용하면 큰일 나겠지만~</v>
          </cell>
          <cell r="C1165" t="str">
            <v>Why I use poison darts? Well, they're quiet and easy to use! Well, they wouldn't be quite nice in the wrong hands...but~</v>
          </cell>
          <cell r="D1165" t="str">
            <v>ทำไมข้าถึงใช้ลูกดอกยาพิษงั้นเหรอ ก็เพราะมันเงียบและใช้ง่ายน่ะสิ! เอ่อ ถ้าไปตกอยู่ในมือคนไม่ดีก็คงไม่ดีนักหรอก...แต่ว่า~</v>
          </cell>
          <cell r="E1165" t="str">
            <v>Bạn hỏi vì sao tôi lại dùng kim độc ư? Nó yên ắng và dễ dùng mà! Tất nhiên, nếu dùng không đúng cách sẽ xảy ra chuyện lớn~</v>
          </cell>
        </row>
        <row r="1166">
          <cell r="A1166" t="str">
            <v>INN_REQUINA_CONNECT_CONVERSATION03</v>
          </cell>
          <cell r="B1166" t="str">
            <v>마족에게 통하는 독? 연구 중이지. 요즘 성공작에 가까운 게 몇 있긴 한데...듣고 싶어?</v>
          </cell>
          <cell r="C1166" t="str">
            <v>Poisons that work on Demons? I'm researching that. I have a few close to perfection...wanna see?</v>
          </cell>
          <cell r="D1166" t="str">
            <v>ยาพิษที่ใช้ได้ผลกับปีศาจเหรอ ข้ากำลังค้นคว้าเรื่องนั้นอยู่ ข้ามีบางอันที่ใกล้สมบูรณ์แบบแล้ว...อยากดูไหมล่ะ</v>
          </cell>
          <cell r="E1166" t="str">
            <v>Loại độc dược hạ được bọn ma tộc ư? Tôi đang nghiên cứu. Gần đây có vài loại sắp thành công rồi... có đang nghe không đấy?</v>
          </cell>
        </row>
        <row r="1167">
          <cell r="A1167" t="str">
            <v>INN_ASELICA_GREETING02</v>
          </cell>
          <cell r="B1167" t="str">
            <v>용사여. 여기가 그대의 안식처군.</v>
          </cell>
          <cell r="C1167" t="str">
            <v>Warrior. So, this is your resting place.</v>
          </cell>
          <cell r="D1167" t="str">
            <v>นักรบ นี่คือที่พักของเจ้าสินะ</v>
          </cell>
          <cell r="E1167" t="str">
            <v>Chiến binh. Vậy ra đây là chỗ nghỉ của ngươi.</v>
          </cell>
        </row>
        <row r="1168">
          <cell r="A1168" t="str">
            <v>INN_ASELICA_CONVERSATION04</v>
          </cell>
          <cell r="B1168" t="str">
            <v>마족은 악이네. 언젠가 반드시 소멸되어야 할 존재들이지.</v>
          </cell>
          <cell r="C1168" t="str">
            <v>The Demons are evil. They must be annihilated, no matter what.</v>
          </cell>
          <cell r="D1168" t="str">
            <v>ปีศาจทุกตนชั่วร้าย พวกมันต้องถูกกำจัด ไม่ว่ายังไงก็ตาม</v>
          </cell>
          <cell r="E1168" t="str">
            <v>Đám Ác quỷ thật độc ác. Phải diệt trừ chúng bằng bất cứ giá nào.</v>
          </cell>
        </row>
        <row r="1169">
          <cell r="A1169" t="str">
            <v>INN_ASELICA_CONVERSATION05</v>
          </cell>
          <cell r="B1169" t="str">
            <v>항상 태양이 자네의 뒤를 비춰주고 있다는 것을 잊지 말게.</v>
          </cell>
          <cell r="C1169" t="str">
            <v>Don't forget that the sun is always shining behind you.</v>
          </cell>
          <cell r="D1169" t="str">
            <v>อย่าลืมว่าดวงอาทิตย์จะส่องสว่างอยู่หลังเจ้าเสมอ</v>
          </cell>
          <cell r="E1169" t="str">
            <v>Đừng quên rằng mặt trời luôn tỏa sáng sau lưng ngươi.</v>
          </cell>
        </row>
        <row r="1170">
          <cell r="A1170" t="str">
            <v>INN_ASELICA_GIFT02</v>
          </cell>
          <cell r="B1170" t="str">
            <v>인간은 정이 많구나. 아무튼 고맙군.</v>
          </cell>
          <cell r="C1170" t="str">
            <v>Humans can be very thoughtful. Anyway, thank you.</v>
          </cell>
          <cell r="D1170" t="str">
            <v>มนุยษ์ช่างคิดจริงๆ ยังไงก็แล้วแต่ ขอบคุณนะ!</v>
          </cell>
          <cell r="E1170" t="str">
            <v>Con người có khi thật chu đáo. Dù sao cũng cảm ơn nhé.</v>
          </cell>
        </row>
        <row r="1171">
          <cell r="A1171" t="str">
            <v>INN_ASELICA_CONNECT_GREETING_MAX</v>
          </cell>
          <cell r="B1171" t="str">
            <v>따듯한 태양의 기운이 느껴지는군. 오늘 좋은 일이라도 있었나?</v>
          </cell>
          <cell r="C1171" t="str">
            <v>I feel the warmth of the sun from you. Did anything good happen?</v>
          </cell>
          <cell r="D1171" t="str">
            <v>ข้ารู้สึกถึงความอบอุ่นของดวงอาทิตย์จากเจ้า มีอะไรดีๆ เกิดขึ้นหรือเปล่า</v>
          </cell>
          <cell r="E1171" t="str">
            <v>Tôi cảm nhận được nguồn năng lượng từ mặt trời ấm áp. Hôm nay bạn có chuyện gì vui hả?</v>
          </cell>
        </row>
        <row r="1172">
          <cell r="A1172" t="str">
            <v>INN_ASELICA_CONNECT_CONVERSATION01</v>
          </cell>
          <cell r="B1172" t="str">
            <v>세상을 구하려는 마족들이 있을 줄이야. 오래 살고 볼 일이군...</v>
          </cell>
          <cell r="C1172" t="str">
            <v>So there are Demons attempting to save the world. How odd.</v>
          </cell>
          <cell r="D1172" t="str">
            <v>สรุปว่ามีปีศาจที่กำลังพยายามกอบกู้โลกสินะ แปลกชะมัด</v>
          </cell>
          <cell r="E1172" t="str">
            <v>Không ngờ cũng có nhóm người thuộc ma tộc đi cứu thế giới. Có sống lâu mới thấy được chuyện này…</v>
          </cell>
        </row>
        <row r="1173">
          <cell r="A1173" t="str">
            <v>INN_ASELICA_CONNECT_CONVERSATION02</v>
          </cell>
          <cell r="B1173" t="str">
            <v>천족의 보금자리는, 우리 동족들이 다 언젠간 돌아가야 할 곳이지.</v>
          </cell>
          <cell r="C1173" t="str">
            <v>The Sanctuary of the Angels is where we all return to at some point.</v>
          </cell>
          <cell r="D1173" t="str">
            <v>วิหารแห่งเทวดาคือที่ที่เราทุกคนจะกลับไปเมื่อถึงจุดหนึ่ง</v>
          </cell>
          <cell r="E1173" t="str">
            <v>Tổ ấm của thiên tộc, đó là nơi mà những người cùng chủng tộc như chúng ta đến một lúc nào đó.</v>
          </cell>
        </row>
        <row r="1174">
          <cell r="A1174" t="str">
            <v>INN_ASELICA_CONNECT_CONVERSATION03</v>
          </cell>
          <cell r="B1174" t="str">
            <v>그대의 수호자로서, 이 검과 방패를 바치겠다.</v>
          </cell>
          <cell r="C1174" t="str">
            <v>I am your Guardian - and thus, I offer up my arms to you.</v>
          </cell>
          <cell r="D1174" t="str">
            <v>ข้าคือผู้คุ้มครองเจ้า ดังนั้นข้าขอรับใช้เจ้า</v>
          </cell>
          <cell r="E1174" t="str">
            <v>Là người bảo vệ của bạn, tôi xin dâng lên gươm và giáp này.</v>
          </cell>
        </row>
        <row r="1175">
          <cell r="A1175" t="str">
            <v>INN_CROW_GREETING02</v>
          </cell>
          <cell r="B1175" t="str">
            <v>왜 불렀나. 할말만 간단히 해라.</v>
          </cell>
          <cell r="C1175" t="str">
            <v>Why did you call me? Just tell me what you need.</v>
          </cell>
          <cell r="D1175" t="str">
            <v>เจ้าเรียกข้ามาทำไม บอกมาเถอะว่าเจ้าต้องการอะไร</v>
          </cell>
          <cell r="E1175" t="str">
            <v>Ngươi gọi ta làm gì? Cần gì thì cứ nói ra.</v>
          </cell>
        </row>
        <row r="1176">
          <cell r="A1176" t="str">
            <v>INN_CROW_CONVERSATION04</v>
          </cell>
          <cell r="B1176" t="str">
            <v>부하였을 때부터 골칫거리였지.\n하지만 그런 일을 할 놈은 아니다. 그래서 그 의뢰를 수락했다.</v>
          </cell>
          <cell r="C1176" t="str">
            <v>He was a real headache, even when he was under my command.\nBut I don't think he'd do something like that. That's why I accepted that offer.</v>
          </cell>
          <cell r="D1176" t="str">
            <v>หมอนั่นเป็นตัวสร้างปัญหาตัวจริงเลยล่ะ แม้แต่ในตอนที่เขาอยู่ใต้การปกครองของฉันก็ตาม\nแต่ฉันก็ไม่คิดว่าเขาจะทำอะไรพรรค์อย่างนั้น นั่นคือเหตุผลที่ฉันยอมรับข้อเสนอ</v>
          </cell>
          <cell r="E1176" t="str">
            <v>Từ thời ta còn chỉ huy, hắn đã gây nhiều phiền phức rồi.\nNhưng dù gì thì hắn cũng không làm thế đâu. Vì vậy ta mới nhận lời đề nghị đó.</v>
          </cell>
        </row>
        <row r="1177">
          <cell r="A1177" t="str">
            <v>INN_CROW_CONVERSATION05</v>
          </cell>
          <cell r="B1177" t="str">
            <v>다른 놈들이 그녀석의 광기를 감당 할 수 있을리 없지. 그래서 내가 맡았다.</v>
          </cell>
          <cell r="C1177" t="str">
            <v>Obviously, the others couldn't bear his madness. That's why I took charge.</v>
          </cell>
          <cell r="D1177" t="str">
            <v>เห็นชัดว่า คนอื่นๆ ไม่สามารถทนความบ้าคลั่งของเขาได้ นั่นเป็นเหตุผลว่าทำไมข้าถึงเข้ามาดูแล</v>
          </cell>
          <cell r="E1177" t="str">
            <v>Hiển nhiên là những người khác không chịu nổi cái tính điên của hắn. Vậy nên ta mới xông lên.</v>
          </cell>
        </row>
        <row r="1178">
          <cell r="A1178" t="str">
            <v>INN_CROW_GIFT02</v>
          </cell>
          <cell r="B1178" t="str">
            <v>차라리 사탕을 줘.</v>
          </cell>
          <cell r="C1178" t="str">
            <v>Give me candy.</v>
          </cell>
          <cell r="D1178" t="str">
            <v>เอาลูกกวาดให้ข้า</v>
          </cell>
          <cell r="E1178" t="str">
            <v>Đưa kẹo cho ta nào.</v>
          </cell>
        </row>
        <row r="1179">
          <cell r="A1179" t="str">
            <v>INN_CROW_CONNECT_GREETING_MAX</v>
          </cell>
          <cell r="B1179" t="str">
            <v>용무... 아니, 간만이로군.</v>
          </cell>
          <cell r="C1179" t="str">
            <v>What business…ah, it's you.</v>
          </cell>
          <cell r="D1179" t="str">
            <v>มีธุระอะไร…อ้า เจ้านี่เอง</v>
          </cell>
          <cell r="E1179" t="str">
            <v>Công việc… à không, lâu ngày không gặp.</v>
          </cell>
        </row>
        <row r="1180">
          <cell r="A1180" t="str">
            <v>INN_CROW_CONNECT_CONVERSATION01</v>
          </cell>
          <cell r="B1180" t="str">
            <v>오르벨은 좋은 곳이다. 제국과는 공기부터 다르군.</v>
          </cell>
          <cell r="C1180" t="str">
            <v>Orvel is a good place. Even the air is different from the Empire.</v>
          </cell>
          <cell r="D1180" t="str">
            <v>เมือง Orvel เป็นสถานที่ที่ดี แม้แต่อากาศก็แตกต่างจากอาณาจักร</v>
          </cell>
          <cell r="E1180" t="str">
            <v>Orvel là một nơi khá ổn. Không khí ở đây đã khác với đế quốc rồi.</v>
          </cell>
        </row>
        <row r="1181">
          <cell r="A1181" t="str">
            <v>INN_CROW_CONNECT_CONVERSATION02</v>
          </cell>
          <cell r="B1181" t="str">
            <v>해군으로서 평생을 바다에서 살 것으로 생각했다. 돌이켜 보면 바다에 나가 있는 것은 최악의 선택이었어.</v>
          </cell>
          <cell r="C1181" t="str">
            <v>I thought, as part of the Navy, I would be out at sea for my entire life. In retrospect, going out to sea was the worst decision ever.</v>
          </cell>
          <cell r="D1181" t="str">
            <v>ข้าเคยคิดว่าข้าคงจะออกทะเลไปตลอดชีวิตเพราะข้าเป็นส่วนหนึ่งของนาวี เมื่อนึกย้อนกลับไป การออกทะเลเป็นการตัดสินใจที่แย่ที่สุดเลย</v>
          </cell>
          <cell r="E1181" t="str">
            <v>Vì là một hải quân, tôi đã nghĩmình sẽ chỉ suốt đời sống nơi biển cả. Khi nhìn lại mới thấy việc rời ra giữa biển khơi là một lựa chọn sai lầm.</v>
          </cell>
        </row>
        <row r="1182">
          <cell r="A1182" t="str">
            <v>INN_CROW_CONNECT_CONVERSATION03</v>
          </cell>
          <cell r="B1182" t="str">
            <v>소중한 사람이 두 명 있었다. 이제는 만날 수 없지만.. 후후, 그래 둘 다 담배 연기를 질색했었지.</v>
          </cell>
          <cell r="C1182" t="str">
            <v>I had two people I cared about dearly. I cannot meet them anymore… but yes, haha… they both hated cigarette smoke.</v>
          </cell>
          <cell r="D1182" t="str">
            <v>ข้ามีคนสองคนที่ข้าห่วงใยอย่างสุดซึ้ง ข้าไม่สามารถพบพวกเขาได้อีกต่อไป… แต่ใช่แล้ว ฮ่าฮ่า… พวกเขาทั้งคู่เกลียดควันบุหรี่</v>
          </cell>
          <cell r="E1182" t="str">
            <v>Tôi có 2 người quan trọng. Dù bây giờ không thể gặp được…Hơ hơ, cả 2 đều không thích khói thuốc nhỉ.</v>
          </cell>
        </row>
        <row r="1183">
          <cell r="A1183" t="str">
            <v>INN_SCARLET_GREETING02</v>
          </cell>
          <cell r="B1183" t="str">
            <v>반갑다.</v>
          </cell>
          <cell r="C1183" t="str">
            <v>Good to see you.</v>
          </cell>
          <cell r="D1183" t="str">
            <v>ดีใจที่ได้พบเจ้านะ</v>
          </cell>
          <cell r="E1183" t="str">
            <v>Gặp ngươi thật vui.</v>
          </cell>
        </row>
        <row r="1184">
          <cell r="A1184" t="str">
            <v>INN_SCARLET_CONVERSATION04</v>
          </cell>
          <cell r="B1184" t="str">
            <v>이 나라를 지탱하는 것은 백성들이라는 것을 잊지 말아야 하는데.</v>
          </cell>
          <cell r="C1184" t="str">
            <v>We must not forget that the people are the backbone of this country.</v>
          </cell>
          <cell r="D1184" t="str">
            <v>เราต้องไม่ลืมว่าประชาชนเป็นสันหลังของประเทศนี้</v>
          </cell>
          <cell r="E1184" t="str">
            <v>Chúng ta không được quên rằng con người là trụ cột của đất nước này.</v>
          </cell>
        </row>
        <row r="1185">
          <cell r="A1185" t="str">
            <v>INN_SCARLET_CONVERSATION05</v>
          </cell>
          <cell r="B1185" t="str">
            <v>아버님의 병환이 걱정이다.</v>
          </cell>
          <cell r="C1185" t="str">
            <v>I'm worried about my father's illness.</v>
          </cell>
          <cell r="D1185" t="str">
            <v>ข้าเป็นห่วงเรื่องความเจ็บป่วยของพ่อข้า</v>
          </cell>
          <cell r="E1185" t="str">
            <v>Ta rất lo về bệnh tình của cha.</v>
          </cell>
        </row>
        <row r="1186">
          <cell r="A1186" t="str">
            <v>INN_SCARLET_GIFT02</v>
          </cell>
          <cell r="B1186" t="str">
            <v>늘 고맙다. 감사히 쓰도록 하마.</v>
          </cell>
          <cell r="C1186" t="str">
            <v>Thank you as always. I'll use it well.</v>
          </cell>
          <cell r="D1186" t="str">
            <v>ขอขอบคุณ เช่นเคย ข้าจะใช้มันอย่างดี</v>
          </cell>
          <cell r="E1186" t="str">
            <v>Cảm ơn nhiều lắm. Ta sẽ tận dụng nó.</v>
          </cell>
        </row>
        <row r="1187">
          <cell r="A1187" t="str">
            <v>INN_SCARLET_CONNECT_GREETING_MAX</v>
          </cell>
          <cell r="B1187" t="str">
            <v>다시 만났구나... 앉거라. 할 얘기가 있다.</v>
          </cell>
          <cell r="C1187" t="str">
            <v>We meet again. Take a seat… let us talk.</v>
          </cell>
          <cell r="D1187" t="str">
            <v>เจอกันอีกแล้วนะ...นั่งก่อนสิ ข้ามีเรื่องจะพูดด้วย</v>
          </cell>
          <cell r="E1187" t="str">
            <v>Lại gặp nhau rồi… Ngồi đi. Tôi có chuyện muốn nói.</v>
          </cell>
        </row>
        <row r="1188">
          <cell r="A1188" t="str">
            <v>INN_SCARLET_CONNECT_CONVERSATION01</v>
          </cell>
          <cell r="B1188" t="str">
            <v>너 역시 수도뿐만 아니라 오르벨리아 전역이 변해버렸다고 생각하느냐…</v>
          </cell>
          <cell r="C1188" t="str">
            <v>Do you also think not only the capital of Orvel, \nbut the entirety of Orvelia, has changed…?</v>
          </cell>
          <cell r="D1188" t="str">
            <v>เจ้าคิดรึเปล่าว่า ไม่ใช่แค่เมืองหลวงที่เปลี่ยนไป แต่ทั้งอาณาจักร Orvel ไม่ได้เหมือนเดิมอีกต่อไปแล้ว...</v>
          </cell>
          <cell r="E1188" t="str">
            <v>Lẽ nào bạn nghĩkhông chỉ có thủ đô mà toàn bộ khu vực vương quốc Orvelia đã bị biến đổi chăng…</v>
          </cell>
        </row>
        <row r="1189">
          <cell r="A1189" t="str">
            <v>INN_SCARLET_CONNECT_CONVERSATION02</v>
          </cell>
          <cell r="B1189" t="str">
            <v>힘들지 않다고 하면 그건 거짓이겠지... 하지만 거짓이라도 힘들지 않으려 한다.</v>
          </cell>
          <cell r="C1189" t="str">
            <v>It would be a lie to say I am not tired… but even so, I try not to be.</v>
          </cell>
          <cell r="D1189" t="str">
            <v>ถ้าบอกว่าไม่เหนื่อยก็คงจะเป็นการโป้ปด..ถึงจะเป็นเช่นนั้น ข้าก็ไม่ต้องการ</v>
          </cell>
          <cell r="E1189" t="str">
            <v>Nếu nói không mệt thì là nói dối rồi… Nhưng dù phải nói dối, tôi không mệt chút nào.</v>
          </cell>
        </row>
        <row r="1190">
          <cell r="A1190" t="str">
            <v>INN_SCARLET_CONNECT_CONVERSATION03</v>
          </cell>
          <cell r="B1190" t="str">
            <v>내 곁에는 믿음직한 이들이 있다. 그들 덕분에 내가 이렇게 버티고 있지... 훗.. 고지식할 정도로 우직한 그 사람…</v>
          </cell>
          <cell r="C1190" t="str">
            <v>I have trustworthy retainers at my side. Thanks to them, I can still go on… \nHaha, so obstinate and straightforward, that one.</v>
          </cell>
          <cell r="D1190" t="str">
            <v>ข้ามีข้ารับใช้ที่ซื่อสัตย์อยู่ข้างกาย เพราะพวกเขาข้าถึงยังยืนอยู่ได้..ฮะๆ.คนที่ซื่อสัตย์จนซื่อตรงเกินไปคนนั้นน่ะ...</v>
          </cell>
          <cell r="E1190" t="str">
            <v>Bên cạnh tôi có những con người đáng tin cậy. Nhờ có họ mà tôi còn gắng gượng như này… Hú.. Một người thẳng thắn đến mức cứng nhắc...</v>
          </cell>
        </row>
        <row r="1191">
          <cell r="A1191" t="str">
            <v>INN_SONIA_GREETING02</v>
          </cell>
          <cell r="B1191" t="str">
            <v>안녕? 그냥 한번 와봤어.</v>
          </cell>
          <cell r="C1191" t="str">
            <v>Hello? I just stopped by.</v>
          </cell>
          <cell r="D1191" t="str">
            <v>สวัสดี ข้าแค่แวะมา</v>
          </cell>
          <cell r="E1191" t="str">
            <v>Xin chào? Ta vừa ghé qua.</v>
          </cell>
        </row>
        <row r="1192">
          <cell r="A1192" t="str">
            <v>INN_SONIA_CONVERSATION04</v>
          </cell>
          <cell r="B1192" t="str">
            <v>대련하고 싶은 거면 언제든 말해. 근데 꽤 아플걸? 아마 감전당할지도...?</v>
          </cell>
          <cell r="C1192" t="str">
            <v>If you want to spar, let me know. Of course, it'll hurt a lot! You might get electrocuted!</v>
          </cell>
          <cell r="D1192" t="str">
            <v>ถ้าเจ้าต้องการซ้อมมือ บอกข้าได้นะ แน่นอน ต้องมีเจ็บตัวกันบ้าง! เจ้าอาจจะโดนไฟช็อตด้วยซ้ำ!</v>
          </cell>
          <cell r="E1192" t="str">
            <v>Nếu muốn đấu võ thì cứ nói với ta. Đương nhiên là sẽ rất đau rồi! Có khi lại bị giật điện chưa biết chừng!</v>
          </cell>
        </row>
        <row r="1193">
          <cell r="A1193" t="str">
            <v>INN_SONIA_CONVERSATION05</v>
          </cell>
          <cell r="B1193" t="str">
            <v>응? 미리안느도 여기 놀러왔다고?</v>
          </cell>
          <cell r="C1193" t="str">
            <v>Huh? Mirianne is here, too?</v>
          </cell>
          <cell r="D1193" t="str">
            <v>หา Mirianne อยู่ที่นี่ด้วยเหรอ</v>
          </cell>
          <cell r="E1193" t="str">
            <v>Ôi? Mirianne cũng ở đây sao?</v>
          </cell>
        </row>
        <row r="1194">
          <cell r="A1194" t="str">
            <v>INN_SONIA_GIFT02</v>
          </cell>
          <cell r="B1194" t="str">
            <v>에엥? 정말 나 주는 거야?</v>
          </cell>
          <cell r="C1194" t="str">
            <v>Huh? For me? Really?</v>
          </cell>
          <cell r="D1194" t="str">
            <v>หา ให้ข้าเหรอ จริงๆ นะ</v>
          </cell>
          <cell r="E1194" t="str">
            <v>Ôi? Cho ta à? Thật không vậy?</v>
          </cell>
        </row>
        <row r="1195">
          <cell r="A1195" t="str">
            <v>INN_SONIA_CONNECT_GREETING_MAX</v>
          </cell>
          <cell r="B1195" t="str">
            <v>어라, 나랑 얘기하고 싶다고? 특이하네…</v>
          </cell>
          <cell r="C1195" t="str">
            <v>Eh, you want to talk to me? You're weird...</v>
          </cell>
          <cell r="D1195" t="str">
            <v>อ้ะ? เจ้าอยากคุยกับข้างั้นหรอ? ประหลาดจัง...</v>
          </cell>
          <cell r="E1195" t="str">
            <v>Ơ hay, bạn muốn nói chuyện với tôi? Hay đấy…</v>
          </cell>
        </row>
        <row r="1196">
          <cell r="A1196" t="str">
            <v>INN_SONIA_CONNECT_CONVERSATION01</v>
          </cell>
          <cell r="B1196" t="str">
            <v>나에 대해서 궁금하다고? 음...호문쿨루스라는 건 저번에도 말해줬던 거 같은데.</v>
          </cell>
          <cell r="C1196" t="str">
            <v>You're curious about me? Well...I did tell you I'm a homunculus.</v>
          </cell>
          <cell r="D1196" t="str">
            <v>สงสัยเกี่ยวกับข้าหรอ? อืม.. คราวที่แล้วข้าก็เคยเล่าเรื่องโฮมุนคิวลัสให้ฟังแล้วนี่หน่า</v>
          </cell>
          <cell r="E1196" t="str">
            <v>Bạn tò mò về tôi ư? Ừm.. Tôi nhớ đã từng kể cho bạn nghe về Homunculus rồi mà nhỉ…</v>
          </cell>
        </row>
        <row r="1197">
          <cell r="A1197" t="str">
            <v>INN_SONIA_CONNECT_CONVERSATION02</v>
          </cell>
          <cell r="B1197" t="str">
            <v>전투방식? 아, 내 몸 안에 있는 전기의 핵을 사용해서 말이지...</v>
          </cell>
          <cell r="C1197" t="str">
            <v>Fighting style? Ah, I use the Core of Electricity inside my body to...</v>
          </cell>
          <cell r="D1197" t="str">
            <v>วิธีการต่อสู้หรอ? อ่า ข้าใช้กระแสไฟฟ้าในร่างของข้า...</v>
          </cell>
          <cell r="E1197" t="str">
            <v>Phương thức chiến đấu? À, tôi sử dụng nguồn điện nằm trong cơ thể tôi…</v>
          </cell>
        </row>
        <row r="1198">
          <cell r="A1198" t="str">
            <v>INN_SONIA_CONNECT_CONVERSATION03</v>
          </cell>
          <cell r="B1198" t="str">
            <v>의지하는 사람? 아....리카르도 할아버지, 그리고 미리안느. 아, 그리고...너?</v>
          </cell>
          <cell r="C1198" t="str">
            <v>Friends and family? Oh...um, Ricardo, Mirianne...and maybe...you?</v>
          </cell>
          <cell r="D1198" t="str">
            <v>คนที่ข้าเชื่อใจหรอ? อ่า...คุณปู่ Ricardo แล้วก็ Mirianne อ่า.. แล้วก็.. เจ้ามั้งนะ?</v>
          </cell>
          <cell r="E1198" t="str">
            <v>Người tôi trông cậy? À… ông Ricardo và Mirianne. À, và cả.. bạn?</v>
          </cell>
        </row>
        <row r="1199">
          <cell r="A1199" t="str">
            <v>INN_ARTEMIA_GREETING02</v>
          </cell>
          <cell r="B1199" t="str">
            <v>무릎 꿇 것 없다.</v>
          </cell>
          <cell r="C1199" t="str">
            <v>No need to kneel.</v>
          </cell>
          <cell r="D1199" t="str">
            <v>ไม่จำเป็นต้องคุกเข่าหรอก</v>
          </cell>
          <cell r="E1199" t="str">
            <v>Không cần quỳ đâu.</v>
          </cell>
        </row>
        <row r="1200">
          <cell r="A1200" t="str">
            <v>INN_ARTEMIA_CONVERSATION04</v>
          </cell>
          <cell r="B1200" t="str">
            <v>생각해 보면 빛의 선택을 받은 자는 나 뿐만이 아닌가 보구나.</v>
          </cell>
          <cell r="C1200" t="str">
            <v>It looks like I'm not the only one who was chosen by the light.</v>
          </cell>
          <cell r="D1200" t="str">
            <v>ดูเหมือนว่าไม่ใช่ข้าคนเดียวที่แสงสว่างเลือก</v>
          </cell>
          <cell r="E1200" t="str">
            <v>Xem ra ta không phải là người duy nhất được ánh sáng lựa chọn.</v>
          </cell>
        </row>
        <row r="1201">
          <cell r="A1201" t="str">
            <v>INN_ARTEMIA_CONVERSATION05</v>
          </cell>
          <cell r="B1201" t="str">
            <v>친위대 아이들은 잘 지내고 있는지 모르겠구나.</v>
          </cell>
          <cell r="C1201" t="str">
            <v>I wonder if the Royal Guard kids are doing well.</v>
          </cell>
          <cell r="D1201" t="str">
            <v>ข้าสงสัยว่าเด็กๆ ผู้คุ้มกันหลวงจะสบายดีมั้ย</v>
          </cell>
          <cell r="E1201" t="str">
            <v>Không biết mấy nhóc Hộ vệ hoàng gia thế nào rồi.</v>
          </cell>
        </row>
        <row r="1202">
          <cell r="A1202" t="str">
            <v>INN_ARTEMIA_GIFT02</v>
          </cell>
          <cell r="B1202" t="str">
            <v>그래, 너의 정성을 감사히 받으마.</v>
          </cell>
          <cell r="C1202" t="str">
            <v>Thank you for your generosity.</v>
          </cell>
          <cell r="D1202" t="str">
            <v>ขอบคุณสำหรับความเอื้อเฟื้อของเจ้า</v>
          </cell>
          <cell r="E1202" t="str">
            <v>Cảm ơn nhé, ngươi hào phóng quá.</v>
          </cell>
        </row>
        <row r="1203">
          <cell r="A1203" t="str">
            <v>INN_ARTEMIA_CONNECT_GREETING_MAX</v>
          </cell>
          <cell r="B1203" t="str">
            <v>그래, 잘 지내고 있었느냐.</v>
          </cell>
          <cell r="C1203" t="str">
            <v>You seem to be doing well.</v>
          </cell>
          <cell r="D1203" t="str">
            <v>ดูเหมือนว่าเจ้าจะสบายดีนะ</v>
          </cell>
          <cell r="E1203" t="str">
            <v>Chào, bạn vẫn khỏe chứ.</v>
          </cell>
        </row>
        <row r="1204">
          <cell r="A1204" t="str">
            <v>INN_ARTEMIA_CONNECT_CONVERSATION01</v>
          </cell>
          <cell r="B1204" t="str">
            <v>아버님과 어머님은 이제 왕실의 무게에서 벗어나 두 분만의 삶을 살아가고 계신다.</v>
          </cell>
          <cell r="C1204" t="str">
            <v>Father and Mother no longer bear the heavy burden of the crown. They now enjoy their lives together, without worry.</v>
          </cell>
          <cell r="D1204" t="str">
            <v>ท่านพ่อและท่านแม่ไม่ต้องแบกภาระหนักของราชบัลลังก์อีกแล้ว ตอนนี้พวกเขาสามารถมีความสุขกับการใช้ชีวิตร่วมกันได้โดยไม่ต้องกังวลอีกต่อไป</v>
          </cell>
          <cell r="E1204" t="str">
            <v>Bố mẹ ta đã bỏ gánh nặng của vương triều xuống và sống tiếp cuộc đời của riêng hai người.</v>
          </cell>
        </row>
        <row r="1205">
          <cell r="A1205" t="str">
            <v>INN_ARTEMIA_CONNECT_CONVERSATION02</v>
          </cell>
          <cell r="B1205" t="str">
            <v>오르벨리아의 몇몇 기사들은 군주라면 누구라도 탐낼 휼륭한 이들이 있더구나.</v>
          </cell>
          <cell r="C1205" t="str">
            <v>Few of the Knights here at Orvelia are gems that any ruler would want at their court.</v>
          </cell>
          <cell r="D1205" t="str">
            <v>อัศวินไม่กี่คนที่อยู่ใน Orvelia แห่งนี้คืออัญมณีที่ผู้ปกครองทุกคนต้องการตัวไว้ในราชสำนัก</v>
          </cell>
          <cell r="E1205" t="str">
            <v>Một số hiệp sĩcủa Orvelia là quân chủ thì đã có những con người ưu tú mà ai cũng khao khát.</v>
          </cell>
        </row>
        <row r="1206">
          <cell r="A1206" t="str">
            <v>INN_ARTEMIA_CONNECT_CONVERSATION03</v>
          </cell>
          <cell r="B1206" t="str">
            <v>나는 이 여왕이 짊어져야 할 무게를 외면하지 않을 것이다. 그러니 그런 내 곁에 네가 있어주었으면 한다.</v>
          </cell>
          <cell r="C1206" t="str">
            <v>I shall not avoid the responsibility that falls into my hands. However, it is nice that I have you to share my burdens with.</v>
          </cell>
          <cell r="D1206" t="str">
            <v>ข้าจะไม่หลีกเลี่ยงความรับผิดชอบที่อยู่ในมือข้า อย่างไรก็ตาม เป็นเรื่องดีที่ข้ามีเจ้าไว้แบ่งเบาภาระ</v>
          </cell>
          <cell r="E1206" t="str">
            <v>Tôi sẽ không phớt lờ gánh nặng mà một nữ vương sẽ phải mang trên vai. Nên tôi mong bạn sẽ ở bên cạnh tôi.</v>
          </cell>
        </row>
        <row r="1207">
          <cell r="A1207" t="str">
            <v>INN_MIRIANNE_GREETING02</v>
          </cell>
          <cell r="B1207" t="str">
            <v>오늘도 왔습니다! 반가워요!</v>
          </cell>
          <cell r="C1207" t="str">
            <v>I'm here again! Nice to meet you!</v>
          </cell>
          <cell r="D1207" t="str">
            <v>ข้ามาที่นี่อีกแล้ว! ยินดีที่ได้พบเจ้า!</v>
          </cell>
          <cell r="E1207" t="str">
            <v>Ta lại đến rồi! Gặp ngươi thật vui!</v>
          </cell>
        </row>
        <row r="1208">
          <cell r="A1208" t="str">
            <v>INN_MIRIANNE_CONVERSATION04</v>
          </cell>
          <cell r="B1208" t="str">
            <v>예쁜 옷들을 가져왔어요! 저에게 가장 잘 어울리는 옷을 골라주세요!</v>
          </cell>
          <cell r="C1208" t="str">
            <v>I brought some pretty clothes! Please pick something that will fit me!</v>
          </cell>
          <cell r="D1208" t="str">
            <v>ข้านำเสื้อผ้าแสนสวยมาด้วย! เลือกชุดที่เหมาะกับข้าให้หน่อยนะ!</v>
          </cell>
          <cell r="E1208" t="str">
            <v>Ta mang theo ít quần áo đẹp đây! Hãy chọn thứ gì đó hợp với ta nhé!</v>
          </cell>
        </row>
        <row r="1209">
          <cell r="A1209" t="str">
            <v>INN_MIRIANNE_CONVERSATION05</v>
          </cell>
          <cell r="B1209" t="str">
            <v>헤헷. 소니아랑 같이 놀러와도 돼요?</v>
          </cell>
          <cell r="C1209" t="str">
            <v>Heh heh. Can I come play with Sonia?</v>
          </cell>
          <cell r="D1209" t="str">
            <v>ฮี่ฮี่ ข้าไปเล่นกับ Sonia ได้มั้ย</v>
          </cell>
          <cell r="E1209" t="str">
            <v>He he. Ta đến chơi cùng Sonia được chứ?</v>
          </cell>
        </row>
        <row r="1210">
          <cell r="A1210" t="str">
            <v>INN_MIRIANNE_GIFT02</v>
          </cell>
          <cell r="B1210" t="str">
            <v>고마워요! 다음에 할아버지 보러 같이 가요!</v>
          </cell>
          <cell r="C1210" t="str">
            <v>Thank you! Let's go see Grandpa together next time!</v>
          </cell>
          <cell r="D1210" t="str">
            <v>ขอบคุณนะ! ครั้งหน้าเราไปเยี่ยมคุณตาด้วยกันนะ!</v>
          </cell>
          <cell r="E1210" t="str">
            <v>Cảm ơn nhé! Lần sau cùng đến thăm ông đi!</v>
          </cell>
        </row>
        <row r="1211">
          <cell r="A1211" t="str">
            <v>INN_MIRIANNE_CONNECT_GREETING_MAX</v>
          </cell>
          <cell r="B1211" t="str">
            <v>오셨어요? 헤헷, 좀 쉬다 가세요.</v>
          </cell>
          <cell r="C1211" t="str">
            <v>Ah, you came! Hehe, will you rest for a bit?</v>
          </cell>
          <cell r="D1211" t="str">
            <v>มาแล้วหรอคะ? ฮิๆ มาพักผ่อนสักหน่อยสิคะ</v>
          </cell>
          <cell r="E1211" t="str">
            <v>Bạn đến rồi? Hihi, nghỉ tí rồi đi tiếp.</v>
          </cell>
        </row>
        <row r="1212">
          <cell r="A1212" t="str">
            <v>INN_MIRIANNE_CONNECT_CONVERSATION01</v>
          </cell>
          <cell r="B1212" t="str">
            <v>북적북적 거리는 이 분위기, 제가 살던 고아원이 생각나요~</v>
          </cell>
          <cell r="C1212" t="str">
            <v>This bustling atmosphere feels like back home at the orphanage~</v>
          </cell>
          <cell r="D1212" t="str">
            <v>บรรยากาศครึกครื้นแบบนี้ทำให้ข้าคิดถึงบ้านเด็กกำพร้าที่เคยอาศัยอยู่ขึ้นมาเลยนะคะ~</v>
          </cell>
          <cell r="E1212" t="str">
            <v>Bầu không khí ồn ào náo nhiệt này, làm tôi nhớ đến cô nhi viện tôi từng sống~</v>
          </cell>
        </row>
        <row r="1213">
          <cell r="A1213" t="str">
            <v>INN_MIRIANNE_CONNECT_CONVERSATION02</v>
          </cell>
          <cell r="B1213" t="str">
            <v>배는 안 고프세요? 뭔가 간식이라도 만들어 드릴까요?</v>
          </cell>
          <cell r="C1213" t="str">
            <v>Are you hungry? Would you like a snack?</v>
          </cell>
          <cell r="D1213" t="str">
            <v>หิวมั้ยคะ? ให้ข้าทำของว่างให้ดีมั้ย?</v>
          </cell>
          <cell r="E1213" t="str">
            <v>Bạn không đói bụng à? Có cần tôi làm cho món ăn tạm nào không?</v>
          </cell>
        </row>
        <row r="1214">
          <cell r="A1214" t="str">
            <v>INN_MIRIANNE_CONNECT_CONVERSATION03</v>
          </cell>
          <cell r="B1214" t="str">
            <v>이 옷은 언제나 봐도 예쁜 거 같아요. 팔랑팔랑~</v>
          </cell>
          <cell r="C1214" t="str">
            <v>I love these clothes, they're so pretty and fluttery~</v>
          </cell>
          <cell r="D1214" t="str">
            <v>ชุดนี้มองยังไงก็สวยจังเลยน้า~ พริ้วสไว~</v>
          </cell>
          <cell r="E1214" t="str">
            <v>Bộ đồ này có ngắm mãi vẫn thấy đẹp. Phấp phới~</v>
          </cell>
        </row>
        <row r="1215">
          <cell r="A1215" t="str">
            <v>INN_SHEA_GREETING02</v>
          </cell>
          <cell r="B1215" t="str">
            <v>오늘도 축복을 들려주려 왔어요!</v>
          </cell>
          <cell r="C1215" t="str">
            <v>I'm here to bless you again!</v>
          </cell>
          <cell r="D1215" t="str">
            <v>ข้ามาที่นี่เพื่ออวยพรเจ้าอีกครั้ง!</v>
          </cell>
          <cell r="E1215" t="str">
            <v>Mình lại mang phước lành đến đây!</v>
          </cell>
        </row>
        <row r="1216">
          <cell r="A1216" t="str">
            <v>INN_SHEA_CONVERSATION04</v>
          </cell>
          <cell r="B1216" t="str">
            <v>기분이 좋아보이시네요. 당신에게서 눈부신 선율이 느껴져요.</v>
          </cell>
          <cell r="C1216" t="str">
            <v>You look happy. I can feel a blinding melody from you.</v>
          </cell>
          <cell r="D1216" t="str">
            <v>เจ้าดูมีความสุขดีนะ ข้ารู้สึกถึงท่วงทำนองที่สนุกสนานได้จากเจ้า</v>
          </cell>
          <cell r="E1216" t="str">
            <v>Nhìn ngươi rất vui. Ở ngươi toát lên một giai điệu diệu kỳ.</v>
          </cell>
        </row>
        <row r="1217">
          <cell r="A1217" t="str">
            <v>INN_SHEA_CONVERSATION05</v>
          </cell>
          <cell r="B1217" t="str">
            <v>이건 숲에서 울린다는 정령의 음악이에요. 마음이 따뜻해지지 않나요?</v>
          </cell>
          <cell r="C1217" t="str">
            <v>This is the music of the spirits from the forest. Doesn't it make you feel so warm?</v>
          </cell>
          <cell r="D1217" t="str">
            <v>นี่คือดนตรีแห่งวิญญาณจากป่า ไม่ทำให้เจ้ารู้สึกอบอุ่นมากบ้างเหรอ</v>
          </cell>
          <cell r="E1217" t="str">
            <v>Đây là giai điệu của các tinh linh trong rừng. Thật ấm áp phải không?</v>
          </cell>
        </row>
        <row r="1218">
          <cell r="A1218" t="str">
            <v>INN_SHEA_GIFT02</v>
          </cell>
          <cell r="B1218" t="str">
            <v>고마워요. 슈완하이트씨가 엄청 기뻐하시네요.</v>
          </cell>
          <cell r="C1218" t="str">
            <v>Thank you. Schwanheit will be very happy.</v>
          </cell>
          <cell r="D1218" t="str">
            <v>ขอบคุณ Schwanheit คงจะดีใจมาก</v>
          </cell>
          <cell r="E1218" t="str">
            <v>Cảm ơn nhé. Schwanheit sẽ vui lắm đấy.</v>
          </cell>
        </row>
        <row r="1219">
          <cell r="A1219" t="str">
            <v>INN_SHEA_CONNECT_GREETING_MAX</v>
          </cell>
          <cell r="B1219" t="str">
            <v>당신은 늘 선율의 부드러움을 안고 오시네요.</v>
          </cell>
          <cell r="C1219" t="str">
            <v>Your harmony is full of warmth and comfort.</v>
          </cell>
          <cell r="D1219" t="str">
            <v>เสียงประสานของเจ้าเต็มไปด้วยความอบอุ่นและความสบายใจ</v>
          </cell>
          <cell r="E1219" t="str">
            <v>Bạn luôn đem lại sự mềm mại của giai điệu nhỉ.</v>
          </cell>
        </row>
        <row r="1220">
          <cell r="A1220" t="str">
            <v>INN_SHEA_CONNECT_CONVERSATION01</v>
          </cell>
          <cell r="B1220" t="str">
            <v>사람들은 잘 모르시지만 슈완하이트씨는 꽤 수다쟁이랍니다.</v>
          </cell>
          <cell r="C1220" t="str">
            <v>You might not know, but Shuwanheit is quite the chatty one.</v>
          </cell>
          <cell r="D1220" t="str">
            <v>เจ้าอาจจะไม่รู้ แต่ Shuwanheit เป็นคนคุยเก่งทีเดียวละ</v>
          </cell>
          <cell r="E1220" t="str">
            <v>Mọi người có thể không biết nhưng Shuwanheit là một người khá là nhiều chuyện.</v>
          </cell>
        </row>
        <row r="1221">
          <cell r="A1221" t="str">
            <v>INN_SHEA_CONNECT_CONVERSATION02</v>
          </cell>
          <cell r="B1221" t="str">
            <v>슈완하이트씨는 기분에 따라 음계를 가끔 멋대로 바꿔버리실 때가 있어요.</v>
          </cell>
          <cell r="C1221" t="str">
            <v>Shuwanheit sometimes changes the tone of the music, depending on his mood.</v>
          </cell>
          <cell r="D1221" t="str">
            <v>บางครั้ง Shuwanheit ก็เปลี่ยนทำนองดนตรีตามอารมณ์ของเขา</v>
          </cell>
          <cell r="E1221" t="str">
            <v>Shuwanheit tùy theo tâm trạng mà có nhiều lúc tự đổi âm pháp theo ý mình.</v>
          </cell>
        </row>
        <row r="1222">
          <cell r="A1222" t="str">
            <v>INN_SHEA_CONNECT_CONVERSATION03</v>
          </cell>
          <cell r="B1222" t="str">
            <v>언젠가 당신의 곡을 연주하는 날이 왔으면 해요.</v>
          </cell>
          <cell r="C1222" t="str">
            <v>Someday, I hope to play your very own song.</v>
          </cell>
          <cell r="D1222" t="str">
            <v>วันหนึ่ง ข้าหวังว่าจะได้เล่นเพลงของเจ้า</v>
          </cell>
          <cell r="E1222" t="str">
            <v>Hi vọng sẽ có một ngày tôi diễn ca khúc của bạn.</v>
          </cell>
        </row>
        <row r="1223">
          <cell r="A1223" t="str">
            <v>INN_SHAMILLA_GREETING02</v>
          </cell>
          <cell r="B1223" t="str">
            <v>아아, 안녕하세요. 오늘도 오셨군요?</v>
          </cell>
          <cell r="C1223" t="str">
            <v>Oh, hello. You're back again?</v>
          </cell>
          <cell r="D1223" t="str">
            <v>โอ้ สวัสดี เจ้ากลับมาอีกเหรอ</v>
          </cell>
          <cell r="E1223" t="str">
            <v>Ồ, xin chào. Ngươi lại ghé thăm đó sao?</v>
          </cell>
        </row>
        <row r="1224">
          <cell r="A1224" t="str">
            <v>INN_SHAMILLA_CONVERSATION04</v>
          </cell>
          <cell r="B1224" t="str">
            <v>왜 마족인 것을 숨겼나고요? 후후, 너무 뻔한 질문은 안하는게 낫지 않을까요?</v>
          </cell>
          <cell r="C1224" t="str">
            <v>Why did I hide the fact that I'm a Demon? Haha, wouldn't it be better to not ask such obvious questions?</v>
          </cell>
          <cell r="D1224" t="str">
            <v>ทำไมข้าถึงปิดบังความจริงที่ว่าข้าเป็นปีศาจล่ะ ฮ่าฮ่า แต่ไม่ถามคำถามที่ชัดเจนแบบนั้นอยู่แล้วจะไม่ดีกว่าเหรอ</v>
          </cell>
          <cell r="E1224" t="str">
            <v>Tại sao ta che giấu thân phận Ác quỷ của mình ư? Haha, tốt hơn hết là không nên hỏi một câu thừa thãi như vậy.</v>
          </cell>
        </row>
        <row r="1225">
          <cell r="A1225" t="str">
            <v>INN_SHAMILLA_CONVERSATION05</v>
          </cell>
          <cell r="B1225" t="str">
            <v>아무리 잘 짜여진 각본이라 하더라도, 각색하는 맛도 꽤 좋은 법이죠. 우후후...</v>
          </cell>
          <cell r="C1225" t="str">
            <v>Even if it is a well planned scenario, some dramatization is good, too. Hahaha...</v>
          </cell>
          <cell r="D1225" t="str">
            <v>แม้ว่ามันจะเป็นเรื่องราวที่วางแผนไว้อย่างดี แต่การแสดงที่เกินจริงก็ดีเหมือนกันนะ ฮ่าฮ่าฮ่า...</v>
          </cell>
          <cell r="E1225" t="str">
            <v>Tình huống có dễ đoán đến mấy thì cũng phải có chút kịch tính chứ. Hahaha...</v>
          </cell>
        </row>
        <row r="1226">
          <cell r="A1226" t="str">
            <v>INN_SHAMILLA_GIFT02</v>
          </cell>
          <cell r="B1226" t="str">
            <v>제가 원하는 선물은 좀 다른 것이지만...후후, 이것도 좋군요.</v>
          </cell>
          <cell r="C1226" t="str">
            <v>I wanted a different type of present... Haha, but this is good, too.</v>
          </cell>
          <cell r="D1226" t="str">
            <v>ข้าอยากได้ของขวัญอีกอย่างหนึ่ง... ฮ่าฮ่า แต่นี่ก็ดีเหมือนกัน</v>
          </cell>
          <cell r="E1226" t="str">
            <v>Ta muốn món quà khác cơ... Haha, nhưng thế này là tốt rồi.</v>
          </cell>
        </row>
        <row r="1227">
          <cell r="A1227" t="str">
            <v>INN_SHAMILLA_CONNECT_GREETING_MAX</v>
          </cell>
          <cell r="B1227" t="str">
            <v>후후, 오늘도 재미있는 무대를 보여주실 거죠?</v>
          </cell>
          <cell r="C1227" t="str">
            <v>Haha, you'll show me a nice scene today too, right?</v>
          </cell>
          <cell r="D1227" t="str">
            <v>ฮ่าฮ่า วันนี้เจ้าจะแสดงเรื่องราวดีๆ ให้ข้าดูเหมือนกันใช่ไหม</v>
          </cell>
          <cell r="E1227" t="str">
            <v>Haha, hôm nay cũng có chuyện hay ho chứ?</v>
          </cell>
        </row>
        <row r="1228">
          <cell r="A1228" t="str">
            <v>INN_SHAMILLA_CONNECT_CONVERSATION01</v>
          </cell>
          <cell r="B1228" t="str">
            <v>제 목적...후후, 제가 여태까지 맛보지 못한 새로움을 느껴보는 것...이라고 해두죠.</v>
          </cell>
          <cell r="C1228" t="str">
            <v>My goal... Haha. Let's say it's to taste something fresh that I've never experienced before.</v>
          </cell>
          <cell r="D1228" t="str">
            <v>เป้าหมายของข้า... ฮ่าฮ่า ประมาณว่าได้ลิ้มรสบางอย่างที่สดใหม่ที่ข้าไม่เคยสัมผัสมาก่อน</v>
          </cell>
          <cell r="E1228" t="str">
            <v>Mục đích của ta... Haha. Cứ cho là để thưởng thức hương vị mới mẻ mà ta chưa từng nếm trải đi.</v>
          </cell>
        </row>
        <row r="1229">
          <cell r="A1229" t="str">
            <v>INN_SHAMILLA_CONNECT_CONVERSATION02</v>
          </cell>
          <cell r="B1229" t="str">
            <v>그대는 재밌군요. 그러기에...더 가까이에서 지켜보고 싶군요. 후후후.</v>
          </cell>
          <cell r="C1229" t="str">
            <v>You're funny. That's why I want to watch you a bit more up close. Hm hm hm!</v>
          </cell>
          <cell r="D1229" t="str">
            <v>เจ้านี่ตลกดี นั่นละคือเหตุผลที่ข้าอยากเฝ้าดูเจ้าอย่างใกล้ชิดมากกว่านี้อีกนิด อืม อืม อืม!</v>
          </cell>
          <cell r="E1229" t="str">
            <v>Ngươi vui tính đấy. Thế nên ta mới muốn nhìn ngươi gần thêm chút nữa. Chà chà!</v>
          </cell>
        </row>
        <row r="1230">
          <cell r="A1230" t="str">
            <v>INN_SHAMILLA_CONNECT_CONVERSATION03</v>
          </cell>
          <cell r="B1230" t="str">
            <v>아아, 너무 좋아요. 자신의 운명을 거부하고 발버둥치는 위태위태한 모습...!</v>
          </cell>
          <cell r="C1230" t="str">
            <v>Ah, that's good. The way you look in peril, trying to fight your fate...!</v>
          </cell>
          <cell r="D1230" t="str">
            <v>อ้า อย่างนั้นแหละดีเลย ท่าทางที่เจ้าดูตกอยู่ในอันตราย พยายามที่จะต่อสู้กับโชคชะตาของเจ้า...!</v>
          </cell>
          <cell r="E1230" t="str">
            <v>À, tốt lắm. Bộ dạng ngươi lúc lâm nguy, cố gắng chống lại định mệnh...!</v>
          </cell>
        </row>
        <row r="1231">
          <cell r="A1231" t="str">
            <v>INN_KARA_GREETING02</v>
          </cell>
          <cell r="B1231" t="str">
            <v>안녕하십니까. 또 하나의 마스터.</v>
          </cell>
          <cell r="C1231" t="str">
            <v>Hello. Another Master.</v>
          </cell>
          <cell r="D1231" t="str">
            <v>สวัสดี เจ้านายอีกคน</v>
          </cell>
          <cell r="E1231" t="str">
            <v>Xin chào. Lại một vị Chủ nhân nữa.</v>
          </cell>
        </row>
        <row r="1232">
          <cell r="A1232" t="str">
            <v>INN_KARA_CONVERSATION04</v>
          </cell>
          <cell r="B1232" t="str">
            <v>저는 병기 - 마음이 없는 도구입니다. 하지만...</v>
          </cell>
          <cell r="C1232" t="str">
            <v>I'm a weapon. I have no emotions. But...</v>
          </cell>
          <cell r="D1232" t="str">
            <v>ข้าคืออาวุธ ข้าไม่มีอารมณ์ความรู้สึก แต่...</v>
          </cell>
          <cell r="E1232" t="str">
            <v>Ta là một vũ khí. Ta không có cảm xúc. Thế nhưng...</v>
          </cell>
        </row>
        <row r="1233">
          <cell r="A1233" t="str">
            <v>INN_KARA_CONVERSATION05</v>
          </cell>
          <cell r="B1233" t="str">
            <v>살아있다, 라는 건 - 어떤 것일까요...</v>
          </cell>
          <cell r="C1233" t="str">
            <v>I wonder what it means to be alive...</v>
          </cell>
          <cell r="D1233" t="str">
            <v>สงสัยจังว่าการมีชีวิตหมายความว่ายังไง...</v>
          </cell>
          <cell r="E1233" t="str">
            <v>Sống là thế nào nhỉ...</v>
          </cell>
        </row>
        <row r="1234">
          <cell r="A1234" t="str">
            <v>INN_KARA_GIFT02</v>
          </cell>
          <cell r="B1234" t="str">
            <v>감사합니다. 마스터의 연구비에 보태겠습니다.</v>
          </cell>
          <cell r="C1234" t="str">
            <v>Thank you. It will be used to fund the master's research.</v>
          </cell>
          <cell r="D1234" t="str">
            <v>ขอบคุณนะ มันจะใช้เป็นทุนในการค้นคว้าวิจัยของเจ้านาย</v>
          </cell>
          <cell r="E1234" t="str">
            <v>Cảm ơn nhé. Ta sẽ dùng thứ này để hỗ trợ nghiên cứu của chủ nhân.</v>
          </cell>
        </row>
        <row r="1235">
          <cell r="A1235" t="str">
            <v>INN_KARA_CONNECT_GREETING_MAX</v>
          </cell>
          <cell r="B1235" t="str">
            <v>안녕하십니까. 어제는 잘 주무셨습니까?</v>
          </cell>
          <cell r="C1235" t="str">
            <v>Hello. Did you sleep well?</v>
          </cell>
          <cell r="D1235" t="str">
            <v>สวัสดี เจ้านอนหลับได้ดีหรือเปล่า</v>
          </cell>
          <cell r="E1235" t="str">
            <v>Xin chào. Đêm qua ngủ ngon chứ?</v>
          </cell>
        </row>
        <row r="1236">
          <cell r="A1236" t="str">
            <v>INN_KARA_CONNECT_CONVERSATION01</v>
          </cell>
          <cell r="B1236" t="str">
            <v>아직 감정이란 것은, 이해가 잘 안 가지만...이 느낌은...무엇일까요.</v>
          </cell>
          <cell r="C1236" t="str">
            <v>I don't understand emotions very well... But I wonder what this feeling is.</v>
          </cell>
          <cell r="D1236" t="str">
            <v>ข้าไม่เข้าใจอารมณ์ความรู้สึกดีนัก... แต่ข้าสงสัยจังว่าความรู้สึกนี้คืออะไร</v>
          </cell>
          <cell r="E1236" t="str">
            <v>Ta không hiểu lắm về cảm xúc... Không rõ cảm giác này là gì nhỉ?</v>
          </cell>
        </row>
        <row r="1237">
          <cell r="A1237" t="str">
            <v>INN_KARA_CONNECT_CONVERSATION02</v>
          </cell>
          <cell r="B1237" t="str">
            <v>친근한 기운이 느껴집니다. 친근함...친근함...이것이 친근함...?</v>
          </cell>
          <cell r="C1237" t="str">
            <v>I feel something familiar. Familiar... Is this it?</v>
          </cell>
          <cell r="D1237" t="str">
            <v>ข้ารู้สึกถึงอะไรบางอย่างที่คุ้นเคย คุ้นเคย... ใช่สิ่งนี้หรือเปล่า</v>
          </cell>
          <cell r="E1237" t="str">
            <v>Một cảm giác thật quen thuộc. Thân thương... Là vậy sao?</v>
          </cell>
        </row>
        <row r="1238">
          <cell r="A1238" t="str">
            <v>INN_KARA_CONNECT_CONVERSATION03</v>
          </cell>
          <cell r="B1238" t="str">
            <v>사랑이라는 감정...궁금합니다. 신경쓰입니다.</v>
          </cell>
          <cell r="C1238" t="str">
            <v>I'm curious what love feels like. I want to know.</v>
          </cell>
          <cell r="D1238" t="str">
            <v>ข้าสงสัยว่าความรู้สึกรักเป็นยังไง ข้าอยากรู้</v>
          </cell>
          <cell r="E1238" t="str">
            <v>Yêu thương là sao nhỉ? Ta muốn biết quá.</v>
          </cell>
        </row>
        <row r="1239">
          <cell r="A1239" t="str">
            <v>INN_CHASE_GREETING02</v>
          </cell>
          <cell r="B1239" t="str">
            <v>음...</v>
          </cell>
          <cell r="C1239" t="str">
            <v>Hmm...</v>
          </cell>
          <cell r="D1239" t="str">
            <v>อืมม...</v>
          </cell>
          <cell r="E1239" t="str">
            <v>Hmm...</v>
          </cell>
        </row>
        <row r="1240">
          <cell r="A1240" t="str">
            <v>INN_CHASE_CONVERSATION04</v>
          </cell>
          <cell r="B1240" t="str">
            <v>나의 이름.. 그들이 불러주는 나만의 이름.. 그래서 나는 그들을 위해 싸울 것이다.</v>
          </cell>
          <cell r="C1240" t="str">
            <v>My name... My own name that they call me by... That's why I'll fight for them.</v>
          </cell>
          <cell r="D1240" t="str">
            <v>ชื่อของข้า... ชื่อของตัวข้าที่พวกเขาเรียกข้า... นั่นคือสาเหตุที่ข้าจะต่อสู้เพื่อพวกเขา</v>
          </cell>
          <cell r="E1240" t="str">
            <v>Tên ta... Cái tên mà họ gọi ta... Chính là lý do ta chiến đấu vì họ.</v>
          </cell>
        </row>
        <row r="1241">
          <cell r="A1241" t="str">
            <v>INN_CHASE_CONVERSATION05</v>
          </cell>
          <cell r="B1241" t="str">
            <v>나의 이름은 체이스.. 체이스.. 그래, 나의 이름은 지금 체이스다..</v>
          </cell>
          <cell r="C1241" t="str">
            <v>My name is Chase... Chase... My name is Chase now...</v>
          </cell>
          <cell r="D1241" t="str">
            <v>ข้าชื่อ Chase... Chase... ตอนนี้ข้าชื่อ Chase...</v>
          </cell>
          <cell r="E1241" t="str">
            <v>Tên ta là Chase... Chase... Giờ ta là Chase rồi...</v>
          </cell>
        </row>
        <row r="1242">
          <cell r="A1242" t="str">
            <v>INN_CHASE_GIFT02</v>
          </cell>
          <cell r="B1242" t="str">
            <v>내가 이것을.. 받아도... 되는 건가..</v>
          </cell>
          <cell r="C1242" t="str">
            <v>Can I... Take this...? Really...?</v>
          </cell>
          <cell r="D1242" t="str">
            <v>ข้ารับ... สิ่งนี้ได้... จริงๆ เหรอ...</v>
          </cell>
          <cell r="E1242" t="str">
            <v>Cho ta... sao...? Thật không...?</v>
          </cell>
        </row>
        <row r="1243">
          <cell r="A1243" t="str">
            <v>INN_CHASE_CONNECT_GREETING_MAX</v>
          </cell>
          <cell r="B1243" t="str">
            <v>그분이 보이지 않는다. 빨리 찾지 않으면 데미아에게 혼날 것 같다.</v>
          </cell>
          <cell r="C1243" t="str">
            <v>I don't see her. If I don't find her soon, Demia will be mad.</v>
          </cell>
          <cell r="D1243" t="str">
            <v>ข้าไม่เห็นเธอเลย ถ้าข้าหาเธอไม่เจอเร็วๆ นี้ Demia จะต้องโกรธแน่</v>
          </cell>
          <cell r="E1243" t="str">
            <v>Ta không thấy cô ấy. Nếu không sớm tìm được cô ấy thì Demia sẽ nổi điên lên mất.</v>
          </cell>
        </row>
        <row r="1244">
          <cell r="A1244" t="str">
            <v>INN_CHASE_CONNECT_CONVERSATION01</v>
          </cell>
          <cell r="B1244" t="str">
            <v>분명, 온몸으로 느꼈었다. 두 사람의 강함을.. 아마도 나를 죽이지 않고 제압하기 위해.. 힘 조절을 했겠지..</v>
          </cell>
          <cell r="C1244" t="str">
            <v>I felt it with my body. Their power... They probably tried to overpower me without killing me.</v>
          </cell>
          <cell r="D1244" t="str">
            <v>ข้ารู้สึกถึงมันด้วยร่างกายของข้า พลังของพวกมัน... พวกมันอาจพยายามที่จะครอบงำข้าโดยไม่ฆ่าข้า</v>
          </cell>
          <cell r="E1244" t="str">
            <v>Nó cuộn trào trong cơ thể ta. Sức mạnh của chúng... Có lẽ chúng đang cố khống chế mà không giết ta.</v>
          </cell>
        </row>
        <row r="1245">
          <cell r="A1245" t="str">
            <v>INN_CHASE_CONNECT_CONVERSATION02</v>
          </cell>
          <cell r="B1245" t="str">
            <v>목숨을 노렸던 나를.. 그분은 자애롭게 받아주었다.. 이름을 주었다.. 나를 위해 앞에 서 주었다..</v>
          </cell>
          <cell r="C1245" t="str">
            <v>She accepted me with such kindness, even though I tried to kill her... She gave me a name... And she stood in front of me...</v>
          </cell>
          <cell r="D1245" t="str">
            <v>เธอยอมรับข้าด้วยความเมตตาอย่างมาก ถึงแม้ว่าข้าได้พยายามที่จะฆ่าเธอ... เธอมอบชื่อให้ข้า... และเธอก็ยืนต่อหน้าข้า...</v>
          </cell>
          <cell r="E1245" t="str">
            <v>Cô ấy thu nhận ta với tấm lòng nhân từ, không màng tới chuyện ta từng cố sát hại cô ấy... Cô ấy đặt tên cho ta... và bảo vệ ta...</v>
          </cell>
        </row>
        <row r="1246">
          <cell r="A1246" t="str">
            <v>INN_CHASE_CONNECT_CONVERSATION03</v>
          </cell>
          <cell r="B1246" t="str">
            <v>데미아는 무섭다.. 클라우스는 착하지만 가끔 무섭다. 하지만 그분은 늘 상냥하시다..</v>
          </cell>
          <cell r="C1246" t="str">
            <v>Demia is scary... Clause is nice, but she's scary sometimes. No matter what, though, she is always kind.</v>
          </cell>
          <cell r="D1246" t="str">
            <v>Demia นั้นน่ากลัว... Clause นิสัยดี แต่เธอก็น่ากลัวในบางครั้ง แต่ไม่ว่าจะยังไงก็ตาม เธอมักจะใจดีเสมอ</v>
          </cell>
          <cell r="E1246" t="str">
            <v>Demia thật đáng sợ... Clause tốt bụng, nhưng đôi khi cũng hơi dữ dằn. Dù vậy, cô ấy luôn đối xử tốt với ta.</v>
          </cell>
        </row>
        <row r="1247">
          <cell r="A1247" t="str">
            <v>INN_ZAFIR_CONNECT_GREETING_MAX</v>
          </cell>
          <cell r="B1247" t="str">
            <v>반갑군요, 사막의 친구여.</v>
          </cell>
          <cell r="C1247" t="str">
            <v>Greetings, my desert friend.</v>
          </cell>
          <cell r="D1247" t="str">
            <v>สวัสดี เพื่อนทะเลทรายของข้า</v>
          </cell>
          <cell r="E1247" t="str">
            <v>Hoan nghênh, chiến hữu sa mạc của ta.</v>
          </cell>
        </row>
        <row r="1248">
          <cell r="A1248" t="str">
            <v>INN_ZAFIR_CONNECT_CONVERSATION01</v>
          </cell>
          <cell r="B1248" t="str">
            <v>고양이는 좋아합니다... 고고하고 아름다운 그 자태, 비교할 바가 없지요.</v>
          </cell>
          <cell r="C1248" t="str">
            <v>I like cats... No creature comes even close when it comes to elegance.</v>
          </cell>
          <cell r="D1248" t="str">
            <v>ข้าชอบแมว... ไม่มีสัตว์ชนิดใดเทียบเทียมได้เลยเมื่อเป็นเรื่องของความเย่อหยิ่ง</v>
          </cell>
          <cell r="E1248" t="str">
            <v>Ta thích mèo... Chẳng có loài vật nào duyên dáng hơn thế.</v>
          </cell>
        </row>
        <row r="1249">
          <cell r="A1249" t="str">
            <v>INN_ZAFIR_CONNECT_CONVERSATION02</v>
          </cell>
          <cell r="B1249" t="str">
            <v>날카로운 칼날과도 같은 사막의 모래바람도, 사막의 전사들에게는 상처 하나 입히지 못합니다.</v>
          </cell>
          <cell r="C1249" t="str">
            <v>Even the fierce sand storms in the desert could not leave a scuff on Desert Warriors.</v>
          </cell>
          <cell r="D1249" t="str">
            <v>แม้แต่พายุทรายที่รุนแรงในทะเลทรายก็ไม่สามารถสร้างรอยขีดข่วนบนตัวนักรบทะเลทรายได้</v>
          </cell>
          <cell r="E1249" t="str">
            <v>Ngay cả trận bão cát dữ dội nhất nơi sa mạc cũng không làm Chiến binh sa mạc chùn bước.</v>
          </cell>
        </row>
        <row r="1250">
          <cell r="A1250" t="str">
            <v>INN_ZAFIR_CONNECT_CONVERSATION03</v>
          </cell>
          <cell r="B1250" t="str">
            <v>제가 비록 고귀한 혈통일지라도, 아직 그 분의 후계자로서는 한참 부족하다고 생각합니다.</v>
          </cell>
          <cell r="C1250" t="str">
            <v>I might have his blood flowing in my veins, but I think I have a long way to go to call myself a worthy successor.</v>
          </cell>
          <cell r="D1250" t="str">
            <v>ข้าอาจมีเลือดของเขาไหลเวียนอยู่ในตัวข้า แต่ข้าคิดว่าหนทางของข้ายังอีกยาวไกลนักกว่าข้าจะสามารถเรียกตัวเองได้ว่าผู้สืบทอดที่คู่ควร</v>
          </cell>
          <cell r="E1250" t="str">
            <v>Dù mang huyết thống hoàng tộc nhưng ta còn phải nỗ lực rất nhiều để trở thành người kế vị xứng đáng.</v>
          </cell>
        </row>
        <row r="1251">
          <cell r="A1251" t="str">
            <v>INN_ZAFIR_GREETING02</v>
          </cell>
          <cell r="B1251" t="str">
            <v>건강히 지내셨습니까.</v>
          </cell>
          <cell r="C1251" t="str">
            <v>How have you been?</v>
          </cell>
          <cell r="D1251" t="str">
            <v>เจ้าเป็นไงบ้าง</v>
          </cell>
          <cell r="E1251" t="str">
            <v>Dạo này ngươi khỏe chứ?</v>
          </cell>
        </row>
        <row r="1252">
          <cell r="A1252" t="str">
            <v>INN_ZAFIR_CONVERSATION04</v>
          </cell>
          <cell r="B1252" t="str">
            <v>예언대로라면, 신왕의 부활이 머지 않았습니다.</v>
          </cell>
          <cell r="C1252" t="str">
            <v>The prophecy says the resurrection of the God King is near.</v>
          </cell>
          <cell r="D1252" t="str">
            <v>คำพยากรณ์กล่าวว่าจวนจะถึงการฟื้นคืนชีพของราชาเทพเจ้าแล้ว</v>
          </cell>
          <cell r="E1252" t="str">
            <v>Lời sấm truyền nói rằng Thần vương sắp hồi sinh.</v>
          </cell>
        </row>
        <row r="1253">
          <cell r="A1253" t="str">
            <v>INN_ZAFIR_CONVERSATION05</v>
          </cell>
          <cell r="B1253" t="str">
            <v>...시간이 나면, 아에기나에도 들러보십시오. 안내는 제가 맡겠습니다.</v>
          </cell>
          <cell r="C1253" t="str">
            <v>...If time allows, visit Aegina sometimes. I will be your guide.</v>
          </cell>
          <cell r="D1253" t="str">
            <v>...ถ้ามีเวลา แวะไปเยี่ยม Aegina บ้างสิ ข้าจะเป็นผู้นำทางให้เจ้าเอง</v>
          </cell>
          <cell r="E1253" t="str">
            <v>...Khi nào rảnh nhớ ghé Aegina. Ta sẽ dẫn ngươi thăm thú mọi nơi.</v>
          </cell>
        </row>
        <row r="1254">
          <cell r="A1254" t="str">
            <v>INN_ZAFIR_GIFT02</v>
          </cell>
          <cell r="B1254" t="str">
            <v>사막의 전사들도 기뻐할 것입니다.</v>
          </cell>
          <cell r="C1254" t="str">
            <v>The Desert Warriors will be happy that you are there as well.</v>
          </cell>
          <cell r="D1254" t="str">
            <v>เหล่านักรบทะเลทรายจะดีใจที่เจ้าอยู่ที่นั่นด้วยเช่นกัน</v>
          </cell>
          <cell r="E1254" t="str">
            <v>Các Chiến binh sa mạc cũng sẽ hoan nghênh ngươi lắm đấy.</v>
          </cell>
        </row>
        <row r="1255">
          <cell r="A1255" t="str">
            <v>INN_LILIA_CONNECT_GREETING_MAX</v>
          </cell>
          <cell r="B1255" t="str">
            <v>오늘도 만났군요! 반가워요.</v>
          </cell>
          <cell r="C1255" t="str">
            <v>Good to see you, again!</v>
          </cell>
          <cell r="D1255" t="str">
            <v>ดีใจที่ได้พบเจ้าอีกครั้งนะ!</v>
          </cell>
          <cell r="E1255" t="str">
            <v>Rất vui được gặp lại!</v>
          </cell>
        </row>
        <row r="1256">
          <cell r="A1256" t="str">
            <v>INN_LILIA_CONNECT_CONVERSATION01</v>
          </cell>
          <cell r="B1256" t="str">
            <v>네락시스요? 흥, 짜증나는 놈이에요. 언니한테 자꾸 관심받으려고 하는 짜증나는 놈!</v>
          </cell>
          <cell r="C1256" t="str">
            <v>Neraxis? What a jerk. He always begs for my sister's attention!</v>
          </cell>
          <cell r="D1256" t="str">
            <v>Neraxis เหรอ เจ้าบ้านั่น เขาชอบเรียกร้องความสนใจจากพี่สาวของข้าเสมอเลย!</v>
          </cell>
          <cell r="E1256" t="str">
            <v>Neraxis? Nhắc tên sở khanh ấy làm gì. Hắn đeo bám chị ta mãi mà chẳng biết mệt!</v>
          </cell>
        </row>
        <row r="1257">
          <cell r="A1257" t="str">
            <v>INN_LILIA_CONNECT_CONVERSATION02</v>
          </cell>
          <cell r="B1257" t="str">
            <v>카인...? 으으으...사라진 줄 알았는데, 다시 나타나서 언니한테 들러붙다니...</v>
          </cell>
          <cell r="C1257" t="str">
            <v>Cain...? Errrgh... I thought he was gone for good. I can't believe he's making a pass at my sister again...</v>
          </cell>
          <cell r="D1257" t="str">
            <v>Cain เหรอ... เอ่อ... ข้าคิดว่าเขาหายไปตลอดกาลแล้วซะอีก ข้าไม่อยากจะเชื่อเลยว่าเขากำลังมาจีบพี่สาวของข้าอีกแล้ว...</v>
          </cell>
          <cell r="E1257" t="str">
            <v>Cain...? Ờ... Cứ tưởng hắn đi đời nhà ma rồi chứ. Ai mà ngờ hắn lại định rù quyến chị ta lần nữa...</v>
          </cell>
        </row>
        <row r="1258">
          <cell r="A1258" t="str">
            <v>INN_LILIA_CONNECT_CONVERSATION03</v>
          </cell>
          <cell r="B1258" t="str">
            <v>세상에서 제일 좋은 건 언니지만...당신같은 사람도, 좋아합니다.</v>
          </cell>
          <cell r="C1258" t="str">
            <v>I love my sister the most... but I like you as well.</v>
          </cell>
          <cell r="D1258" t="str">
            <v>ข้ารักพี่สาวของข้าที่สุด... แต่ข้าก็ชอบเจ้าเช่นกัน</v>
          </cell>
          <cell r="E1258" t="str">
            <v>Ta quý chị ta nhất... nhưng cũng rất mến ngươi.</v>
          </cell>
        </row>
        <row r="1259">
          <cell r="A1259" t="str">
            <v>INN_LILIA_GREETING02</v>
          </cell>
          <cell r="B1259" t="str">
            <v>안녕하세요! 건강하시죠?</v>
          </cell>
          <cell r="C1259" t="str">
            <v>Hello, you look great!</v>
          </cell>
          <cell r="D1259" t="str">
            <v>สวัสดี เจ้าดูสบายดีนะ!</v>
          </cell>
          <cell r="E1259" t="str">
            <v>Chào, trông ngươi tuyệt đấy!</v>
          </cell>
        </row>
        <row r="1260">
          <cell r="A1260" t="str">
            <v>INN_LILIA_CONVERSATION04</v>
          </cell>
          <cell r="B1260" t="str">
            <v>언니의 사명은 저의 사명. 저는 항상 언니와 함께 할 거랍니다.</v>
          </cell>
          <cell r="C1260" t="str">
            <v>My sister's mission is mine, too. I will always be with her.</v>
          </cell>
          <cell r="D1260" t="str">
            <v>ภารกิจของพี่สาวของข้าก็เป็นภารกิจของข้าเช่นกัน ข้าจะอยู่กับเธอเสมอ</v>
          </cell>
          <cell r="E1260" t="str">
            <v>Sứ mệnh của chị ấy cũng là của ta. Ta sẽ luôn ở bên chị ấy.</v>
          </cell>
        </row>
        <row r="1261">
          <cell r="A1261" t="str">
            <v>INN_LILIA_CONVERSATION05</v>
          </cell>
          <cell r="B1261" t="str">
            <v>무한한 물의 비밀이요? 음...첫번째 블루드래곤님의 힘이라고 하더라고요!</v>
          </cell>
          <cell r="C1261" t="str">
            <v>The mystery of endless water? Umm...I heard that it is the power of the First Blue Dragon.</v>
          </cell>
          <cell r="D1261" t="str">
            <v>ความลึกลับของน้ำที่ไร้จุดสิ้นสุดเหรอ อืมม...ข้าได้ยินมาว่ามันคือพลังของมังกรฟ้าตัวแรกนะ</v>
          </cell>
          <cell r="E1261" t="str">
            <v>Bí ẩn của dòng nước vô tận ư? Ừm...Nghe nói đó là cội nguồn sức mạnh của Rồng xanh đầu tiên.</v>
          </cell>
        </row>
        <row r="1262">
          <cell r="A1262" t="str">
            <v>INN_LILIA_GIFT02</v>
          </cell>
          <cell r="B1262" t="str">
            <v>고마워요. 이건...흐름의 신전을 위해 쓰도록 하죠.</v>
          </cell>
          <cell r="C1262" t="str">
            <v>Thank you so much. I will use this for the Shrine of Flow.</v>
          </cell>
          <cell r="D1262" t="str">
            <v>ขอบคุณมาก ข้าจะใช้สิ่งนี้สำหรับแท่นบูชาแห่งพลังไหลเวียน</v>
          </cell>
          <cell r="E1262" t="str">
            <v>Cảm ơn ngươi nhiều lắm. Ta sẽ dùng thứ này cho Thần điện dòng chảy.</v>
          </cell>
        </row>
        <row r="1263">
          <cell r="A1263" t="str">
            <v>INN_LAUDIA_CONNECT_GREETING_MAX</v>
          </cell>
          <cell r="B1263" t="str">
            <v>반가워~ 후후, 뭐야? 날 보러 온거야?</v>
          </cell>
          <cell r="C1263" t="str">
            <v>Nice to see you. Well, are you here to see me?</v>
          </cell>
          <cell r="D1263" t="str">
            <v>ดีใจที่ได้พบเจ้านะ เอ่อ เจ้ามาที่นี่เพื่อมาเจอข้าหรือเปล่า</v>
          </cell>
          <cell r="E1263" t="str">
            <v>Hân hạnh được gặp mặt. Ngươi đến gặp ta đấy sao?</v>
          </cell>
        </row>
        <row r="1264">
          <cell r="A1264" t="str">
            <v>INN_LAUDIA_CONNECT_CONVERSATION01</v>
          </cell>
          <cell r="B1264" t="str">
            <v>릴리아님이랑 라이아스님과도 만나봤어? 다들 좋으신 분들인걸.\n분명 금방 친해질 수 있을 거야~</v>
          </cell>
          <cell r="C1264" t="str">
            <v>Have you met Lilia and her sister, Laias? They are so great. I am sure you'll like them very much.</v>
          </cell>
          <cell r="D1264" t="str">
            <v>เจ้าได้พบ Lilia และพี่สาวของเธอ Laias แล้วหรือยัง พวกเธอยอดเยี่ยมมากเลย ข้ามั่นใจว่าเจ้าจะต้องชอบพวกเธอมาก</v>
          </cell>
          <cell r="E1264" t="str">
            <v>Ngươi đã gặp Lilia với chị cô ấy là Laias chưa? Họ rất tốt bụng. Thể nào ngươi cũng mến họ cho xem.</v>
          </cell>
        </row>
        <row r="1265">
          <cell r="A1265" t="str">
            <v>INN_LAUDIA_CONNECT_CONVERSATION02</v>
          </cell>
          <cell r="B1265" t="str">
            <v>네게서 강력한 흐름의 힘, 운명의 힘이 느껴져.\n용사, 영웅이라는 자들만이 가질 수 있는 그러한 힘.</v>
          </cell>
          <cell r="C1265" t="str">
            <v>I can sense the strong vibration of the Flow and fate, which is only found in true warriors and heroes.</v>
          </cell>
          <cell r="D1265" t="str">
            <v>ข้าสามารถสัมผัสได้ถึงแรงสั่นสะเทือนอันรุนแรงของพลังไหลเวียนและโชคชะตา ซึ่งพบได้ในนักรบและฮีโร่ที่แท้จริงเท่านั้น</v>
          </cell>
          <cell r="E1265" t="str">
            <v>Ta cảm nhận được sự rung động mạnh mẽ của Dòng chảy và định mệnh mà chỉ những chiến binh và anh hùng đích thực mới có được.</v>
          </cell>
        </row>
        <row r="1266">
          <cell r="A1266" t="str">
            <v>INN_LAUDIA_CONNECT_CONVERSATION03</v>
          </cell>
          <cell r="B1266" t="str">
            <v>새로운 춤을 만들어봤는데, 다음에 한번 볼래? 아니면~ 같이 한번 춰볼래? 후후.</v>
          </cell>
          <cell r="C1266" t="str">
            <v>I made a new dance, would you like to see it some time soon? We could even dance together.</v>
          </cell>
          <cell r="D1266" t="str">
            <v>ข้าคิดท่าเต้นใหม่ได้ละ เจ้าอยากดูสักหน่อยเร็วๆ นี้ไหม เราอาจเต้นด้วยกันด้วยเลยก็ได้นะ</v>
          </cell>
          <cell r="E1266" t="str">
            <v>Ta vừa sáng tác điệu nhảy mới đấy, ngươi có muốn xem không? Chúng ta có thể cùng nhảy nữa đấy.</v>
          </cell>
        </row>
        <row r="1267">
          <cell r="A1267" t="str">
            <v>INN_LAUDIA_GREETING02</v>
          </cell>
          <cell r="B1267" t="str">
            <v>안녕~ 아, 이제 친해졌으니 말 놓을게? 괜찮지?</v>
          </cell>
          <cell r="C1267" t="str">
            <v>Hi! Now that we've gotten kind of close, is it okay if I call you by your first name?</v>
          </cell>
          <cell r="D1267" t="str">
            <v>สวัสดี! ในเมื่อตอนนี้เราก็ค่อนข้างที่จะสนิทกันแล้ว จะเป็นอะไรไหมถ้าข้าจะเรียกเจ้าด้วยชื่อจริงน่ะ</v>
          </cell>
          <cell r="E1267" t="str">
            <v>Chào! Vì hai ta đã khá thân thiết rồi, ta gọi tên ngươi được chứ?</v>
          </cell>
        </row>
        <row r="1268">
          <cell r="A1268" t="str">
            <v>INN_LAUDIA_CONVERSATION04</v>
          </cell>
          <cell r="B1268" t="str">
            <v>여기는 참 좋은 거 같아. 마음의 안식을 느낄 수 있는 평화로운 기운이 흐른단 말이지~</v>
          </cell>
          <cell r="C1268" t="str">
            <v>I like this place. It's so calm and peaceful.</v>
          </cell>
          <cell r="D1268" t="str">
            <v>ข้าชอบที่นี่ เงียบและสงบมากเลย</v>
          </cell>
          <cell r="E1268" t="str">
            <v>Ta thích nơi này. Thật yên tĩnh và thanh bình.</v>
          </cell>
        </row>
        <row r="1269">
          <cell r="A1269" t="str">
            <v>INN_LAUDIA_CONVERSATION05</v>
          </cell>
          <cell r="B1269" t="str">
            <v>족장 대리라는 것도 쉬운 일은 아니라고? 부족민 모두를 책임지는 일이니까 ~</v>
          </cell>
          <cell r="C1269" t="str">
            <v>Being a deputy leader is not an easy job. I need to take care of all the people in my tribe.</v>
          </cell>
          <cell r="D1269" t="str">
            <v>การเป็นรองหัวหน้าไม่ใช่งานง่ายๆ เลย ข้าต้องดูแลผู้คนทั้งหมดในเผ่าของข้า</v>
          </cell>
          <cell r="E1269" t="str">
            <v>Làm tộc phó không dễ gì đâu nhé. Ta phải chăm lo cho mọi người trong tộc.</v>
          </cell>
        </row>
        <row r="1270">
          <cell r="A1270" t="str">
            <v>INN_LAUDIA_GIFT02</v>
          </cell>
          <cell r="B1270" t="str">
            <v>고마워~ 부족의 아이들에게 과자라도 사다 줄까나...</v>
          </cell>
          <cell r="C1270" t="str">
            <v>Thank you. I should buy some snacks for the kids...</v>
          </cell>
          <cell r="D1270" t="str">
            <v>ขอบคุณนะ ข้าควรซื้อของขบเคี้ยวให้เด็กๆ สักหน่อย...</v>
          </cell>
          <cell r="E1270" t="str">
            <v>Cảm ơn. Ta sẽ mua ít đồ ăn vặt cho lũ nhóc...</v>
          </cell>
        </row>
        <row r="1271">
          <cell r="A1271" t="str">
            <v>INN_ERZE_CONNECT_GREETING_MAX</v>
          </cell>
          <cell r="B1271" t="str">
            <v>우리가 또 만난 기념으로 이걸 주고싶은데 어때? 나를 물었던 녀석의 이빨이야..</v>
          </cell>
          <cell r="C1271" t="str">
            <v>I want you to have this to remember me by. It's the tooth of the one who bit me...</v>
          </cell>
          <cell r="D1271" t="str">
            <v>ข้าอยากให้เจ้ารับสิ่งนี้ไว้เพื่อเป็นที่ระลึก มันเป็นฟันของคนที่กัดข้า...</v>
          </cell>
          <cell r="E1271" t="str">
            <v>Ta muốn ngươi nhớ đến ta bằng thứ này. Đó là dấu răng của kẻ đã cắn ta...</v>
          </cell>
        </row>
        <row r="1272">
          <cell r="A1272" t="str">
            <v>INN_ERZE_CONNECT_CONVERSATION01</v>
          </cell>
          <cell r="B1272" t="str">
            <v>흐응~ 그 여자가 질리지도 않고 날 쫒아오고 있어.. 그 여자.. 그 여자.. 그.. 언니... 언니.. 보고싶어... 그리고 죽이고 싶어... 아핫~!</v>
          </cell>
          <cell r="C1272" t="str">
            <v>Hmm, that woman is still chasing after me... That woman... She... My sister... I miss her... But I also want to kill her... hee hee!</v>
          </cell>
          <cell r="D1272" t="str">
            <v>หืมม เจ้าผู้หญิงคนนั้นยังตามข้าไม่เลิก... ผู้หญิงคนนั้น... นางเป็น... พี่สาวของข้า... ข้าคิดถึงนาง... แต่ข้าก็ยังอยากปลิดชีพนางเช่นกัน... ฮี่ฮี่!</v>
          </cell>
          <cell r="E1272" t="str">
            <v>Hừm, ả đàn bà đó vẫn theo đuôi ta...Ả đàn bà đó... Cô ấy... Chị gái ta... Ta nhớ chị ấy... Nhưng ta cũng muốn giết ả... he he!</v>
          </cell>
        </row>
        <row r="1273">
          <cell r="A1273" t="str">
            <v>INN_ERZE_CONNECT_CONVERSATION02</v>
          </cell>
          <cell r="B1273" t="str">
            <v>저번에 얘기한 그 녀석 말이야. 제 피를 인간들에게 넘기고 있더라고, 우리의 피는 의지를 가지지 않으면 아무리 뽑아가도 무용지물, 결국 그놈이 의지를 가진 채 제 스스로 피를 뽑아다 줬다는 거겠지.. 대가로 대체 뭘 받았을까? 죽이기 전에 물어볼걸 그랬어.</v>
          </cell>
          <cell r="C1273" t="str">
            <v>The one that came up last time. He was giving out his blood to other humans. Our blood is useless without our will in it. That means he was giving his blood by choice... I wonder what he received in return? I should have asked him about it before I killed him.</v>
          </cell>
          <cell r="D1273" t="str">
            <v>คนที่มาก่อนหน้านี้ เขามอบเลือดของเขาเองให้กับมนุษย์คนอื่นๆ เลือดของเราจะไร้ค่าหากเราไม่ยินยอมที่จะให้ นั่นหมายความว่าเขายินดีที่จะมอบเลือดของเขาให้กับคนอื่น... ข้าสงสัยว่าเขาได้อะไรเป็นสิ่งตอบแทน ข้าควรถามเขาก่อนที่ข้าจะฆ่าเขาทิ้ง</v>
          </cell>
          <cell r="E1273" t="str">
            <v>Kẻ xuất hiện lần trước. Hắn đem cho người khác máu của mình. Máu sẽ vô dụng nếu như không có ý chí trong đó. Điều đó có nghĩa rằng hắn tự nguyện đem cho máu của mình... Ta thắc mắc không biết hắn nhận lại được gì? Ta đáng ra nên hỏi điều này trước khi giết hắn.</v>
          </cell>
        </row>
        <row r="1274">
          <cell r="A1274" t="str">
            <v>INN_ERZE_CONNECT_CONVERSATION03</v>
          </cell>
          <cell r="B1274" t="str">
            <v>그때로.. 아니, 돌아가지 않아. 아하핫! 이렇게 황홀한 하루하루를 버리고 그 끔찍한 시절로 돌아가라고!? 절대, 절대 돌아가지 않을 거야.. 하지만.. 그래도 돌아가고 싶다면.. 딱 하나의 이유 때문이겠지.. 그래.. 그때로 돌아가고 싶다면.. 단 한 명 때문일 거야..</v>
          </cell>
          <cell r="C1274" t="str">
            <v>No, I'd never go back to how I was like back then. Tee hee, what, do you expect me to give up this thrill I'm feeling and return to those days of despair!? No, never! I won't go back... But... if I did go back... there would only be one reason why I'd do it... Yes... If I ever go back... It would be for her.</v>
          </cell>
          <cell r="D1274" t="str">
            <v>ไม่ ข้าไม่มีทางกลับไปเป็นเหมือนเดิมได้แล้ว ฮี่ฮี่ อะไรล่ะ เจ้าจะให้ข้ายอมละทิ้งความตื่นเต้นที่ข้ารู้สึกนี้และกลับไปสิ้นหวังเหมือนเมื่อก่อนเหรอ!? ไม่ ไม่มีทาง! ข้าไม่มีทางกลับไป... แต่... หากข้ากลับไป... มันคงจะมีเพียงเหตุผลเดียวที่ข้าทำเช่นนั้น... ใช่... หากข้ากลับไป... ก็เพื่อนางคนเดียว</v>
          </cell>
          <cell r="E1274" t="str">
            <v>Không, không đời nào ta quay trở lại là ta của ngày xưa. He he, cái gì, chẳng lẽ ngươi tưởng ta sẽ từ bỏ sự khoái lạc này để trở lại những ngày u uất như xưa ư!? Không, không bao giờ! Ta sẽ không quay đầu lại... Nhưng... nếu thực sự ta có quay đầu lại... thì cũng chỉ có một lý do mà thôi... Đúng thế... Nếu ta trở lại... Thì đó là vì chị ta.</v>
          </cell>
        </row>
        <row r="1275">
          <cell r="A1275" t="str">
            <v>INN_ERZE_GREETING02</v>
          </cell>
          <cell r="B1275" t="str">
            <v>너 어디선가 본 적이.. 아, 우후훗.. 또 만났네 우리?후후..</v>
          </cell>
          <cell r="C1275" t="str">
            <v>I've seen you before... Ah, ha ha. We meet again.</v>
          </cell>
          <cell r="D1275" t="str">
            <v>เราเคยพบกันแล้วนิ... อ่า ฮ่า ฮ่า เราเจอกันอีกแล้วนะ</v>
          </cell>
          <cell r="E1275" t="str">
            <v>Ta đã từng gặp ngươi rồi... A ha ha. Trùng hợp thế.</v>
          </cell>
        </row>
        <row r="1276">
          <cell r="A1276" t="str">
            <v>INN_ERZE_CONVERSATION04</v>
          </cell>
          <cell r="B1276" t="str">
            <v>뱀파이어는 마족과는 별개의 존재. 고위 마족 녀석들은 가끔 쓸만한데 그 외 것들은 너무 저급하거든.</v>
          </cell>
          <cell r="C1276" t="str">
            <v>Vampires are nothing like demons. I'll admit those higher demons are decent, but the rest are pretty much worthless.</v>
          </cell>
          <cell r="D1276" t="str">
            <v>แวมไพร์ต่างจากปีศาจโดยสิ้นเชิง ข้ายอมรับว่าพวกปีศาจขั้นสูงถือว่าอยู่ในเกณฑ์ที่ดี แต่ที่พวกเหลือไม่มีค่าแม้แต่น้อยนิด</v>
          </cell>
          <cell r="E1276" t="str">
            <v>Ma cà rồng không giống ác quỷ chút nào. Ta đồng ý rằng ác quỷ bậc cao có thể chấp nhận được, nhưng lũ còn lại đúng là đồ bỏ đi.</v>
          </cell>
        </row>
        <row r="1277">
          <cell r="A1277" t="str">
            <v>INN_ERZE_CONVERSATION05</v>
          </cell>
          <cell r="B1277" t="str">
            <v>타락한 녀석의 피맛은 정말이지.. 황홀 그 자체야. 아핫~!</v>
          </cell>
          <cell r="C1277" t="str">
            <v>The blood of the corrupted tastes... It makes me feel ecstatic. Yes, ecstatic!</v>
          </cell>
          <cell r="D1277" t="str">
            <v>เลือดแห่งผู้เสื่อมทรามรสชาติดีมาก... มันทำให้ข้ารู้สึกเคลิบเคลิ้ม ใช่แล้ว เคลิบเคลิ้ม!</v>
          </cell>
          <cell r="E1277" t="str">
            <v>Hương vị của dòng máu tha hóa... Nó khiến ta ngây ngất. Đúng, thực sự ngây ngất!</v>
          </cell>
        </row>
        <row r="1278">
          <cell r="A1278" t="str">
            <v>INN_ERZE_GIFT02</v>
          </cell>
          <cell r="B1278" t="str">
            <v>이런 센스도 있고 후후, 볼 수록 귀엽네?</v>
          </cell>
          <cell r="C1278" t="str">
            <v>You've got some good taste. And you look cuter every time I see you!</v>
          </cell>
          <cell r="D1278" t="str">
            <v>เจ้ามีรสนิยมดีนะ และเจ้าก็ดูน่ารักขึ้นทุกครั้งที่เราเจอกันเลย!</v>
          </cell>
          <cell r="E1278" t="str">
            <v>Ngươi có khẩu vị rất tốt. Và mỗi lần gặp, trông ngươi càng dễ thương hơn đấy!</v>
          </cell>
        </row>
        <row r="1279">
          <cell r="A1279" t="str">
            <v>INN_NERAXIS_CONNECT_GREETING_MAX</v>
          </cell>
          <cell r="B1279" t="str">
            <v>....그래, 반갑다고! 쳇...</v>
          </cell>
          <cell r="C1279" t="str">
            <v>...Fine, I'm glad to see you! Hmpf...</v>
          </cell>
          <cell r="D1279" t="str">
            <v>...ก็ได้ ข้ายินดีที่ได้เจอเจ้า! ฮึ่ม...</v>
          </cell>
          <cell r="E1279" t="str">
            <v>...Được rồi, ta rất vui khi gặp ngươi! Hừm...</v>
          </cell>
        </row>
        <row r="1280">
          <cell r="A1280" t="str">
            <v>INN_NERAXIS_CONNECT_CONVERSATION01</v>
          </cell>
          <cell r="B1280" t="str">
            <v>릴리아? 아아, 그 귀찮은 꼬맹이? 쳇, 맨날 방해나 하고 말이야.</v>
          </cell>
          <cell r="C1280" t="str">
            <v>Lilia? Ah, that annoying kid? Tsk, she always gets in the way.</v>
          </cell>
          <cell r="D1280" t="str">
            <v>Lilia เหรอ อ๋อ เจ้าเด็กน่ารำคาญนั่นใช่ไหม ชิ นางเข้ามาขวางทางตลอด</v>
          </cell>
          <cell r="E1280" t="str">
            <v>Lilia? À, cái con bé phiền phức đó hả? Chậc, nó lúc nào cũng lo chuyện bao đồng thôi.</v>
          </cell>
        </row>
        <row r="1281">
          <cell r="A1281" t="str">
            <v>INN_NERAXIS_CONNECT_CONVERSATION02</v>
          </cell>
          <cell r="B1281" t="str">
            <v>그 미이라 자식한테 좀 꺼지라고 하면 안되냐? 가끔은 정말 죽여버리고 싶다고.</v>
          </cell>
          <cell r="C1281" t="str">
            <v>Why won't that mummy get lost? Sometimes I really want to kill him.</v>
          </cell>
          <cell r="D1281" t="str">
            <v>ทำไมเจ้ามัมมี่นั่นไม่ไสหัวไปสักที บางครั้งข้าอยากจะกำจัดเขาซะเหลือเกิน</v>
          </cell>
          <cell r="E1281" t="str">
            <v>Sao cái xác ướp đó không biến đi cho rồi? Đôi khi ta thực sự muốn giết hắn.</v>
          </cell>
        </row>
        <row r="1282">
          <cell r="A1282" t="str">
            <v>INN_NERAXIS_CONNECT_CONVERSATION03</v>
          </cell>
          <cell r="B1282" t="str">
            <v>라이아스 누님을 좋아하는 이유? 흥, 좋, 좋아하는데 이유 따위 있겠냐고… 아니 잠깐, 어떻게 알았어?!!!</v>
          </cell>
          <cell r="C1282" t="str">
            <v>Why do I like Laias? Hmph, y-you don't need a reason to like someone... No, wait! How did you know!?</v>
          </cell>
          <cell r="D1282" t="str">
            <v>ทำไมข้าถึงชอบ Laias งั้น ฮึ่ม ร-เราไม่จำเป็นต้องมีเหตุผลที่จะชอบใครสักคนนี่นา... ไม่ เดี๋ยวนะ! แล้วเจ้ารู้ได้ไง!?</v>
          </cell>
          <cell r="E1282" t="str">
            <v>Sao ta lại thích Laias ư? Hừm, t-thích một người thì cần gì lý do chứ... Mà đợi đã, sao ngươi lại biết!?</v>
          </cell>
        </row>
        <row r="1283">
          <cell r="A1283" t="str">
            <v>INN_NERAXIS_GREETING02</v>
          </cell>
          <cell r="B1283" t="str">
            <v>흥, 또 보는구나, 인간.</v>
          </cell>
          <cell r="C1283" t="str">
            <v>Hmph, it's you again, human.</v>
          </cell>
          <cell r="D1283" t="str">
            <v>ฮึ่ม เจ้าอีกแล้วรึ เจ้ามนุษย์</v>
          </cell>
          <cell r="E1283" t="str">
            <v>Hừm, lại là ngươi, con người.</v>
          </cell>
        </row>
        <row r="1284">
          <cell r="A1284" t="str">
            <v>INN_NERAXIS_CONVERSATION04</v>
          </cell>
          <cell r="B1284" t="str">
            <v>아앙? 도와달라고? 쳇, 귀찮구만.</v>
          </cell>
          <cell r="C1284" t="str">
            <v>Huh? You want help? Hmpf. Bothersome.</v>
          </cell>
          <cell r="D1284" t="str">
            <v>หา เจ้าต้องการความช่วยเหลือเหรอ ฮึ่ม ปัญหามากซะจริง</v>
          </cell>
          <cell r="E1284" t="str">
            <v>Hả? Ngươi muốn ta giúp? Hừm. Thật phiền phức.</v>
          </cell>
        </row>
        <row r="1285">
          <cell r="A1285" t="str">
            <v>INN_NERAXIS_CONVERSATION05</v>
          </cell>
          <cell r="B1285" t="str">
            <v>큭큭, 그래. 역시 블랙 드래곤은 세계 최강이라고!</v>
          </cell>
          <cell r="C1285" t="str">
            <v>Ha, that's right. Black dragons are the strongest!</v>
          </cell>
          <cell r="D1285" t="str">
            <v>ฮ่า ใช่แล้ว มังกรดำแข็งแกร่งที่สุด!</v>
          </cell>
          <cell r="E1285" t="str">
            <v>Ha, đúng rồi đó. Rồng đen là loài mạnh nhất!</v>
          </cell>
        </row>
        <row r="1286">
          <cell r="A1286" t="str">
            <v>INN_NERAXIS_GIFT02</v>
          </cell>
          <cell r="B1286" t="str">
            <v>그딴 거 필요 없다니까, 왜 자꾸...</v>
          </cell>
          <cell r="C1286" t="str">
            <v>I don't need that. Why do you keep...?</v>
          </cell>
          <cell r="D1286" t="str">
            <v>ข้าไม่ต้องการสิ่งนั้น ทำไมเจ้าถึง...</v>
          </cell>
          <cell r="E1286" t="str">
            <v>Ta không cần. Sao ngươi cứ...?</v>
          </cell>
        </row>
        <row r="1287">
          <cell r="A1287" t="str">
            <v>INN_SERIA_CONNECT_GREETING_MAX</v>
          </cell>
          <cell r="B1287" t="str">
            <v>아, 아.. 안녕..? .. .. 한가.</v>
          </cell>
          <cell r="C1287" t="str">
            <v>Ah, Hey... How are you?</v>
          </cell>
          <cell r="D1287" t="str">
            <v>อ่า เฮ้... เจ้าเป็นยังไงบ้าง</v>
          </cell>
          <cell r="E1287" t="str">
            <v>À, Này... Ngươi khỏe chứ?</v>
          </cell>
        </row>
        <row r="1288">
          <cell r="A1288" t="str">
            <v>INN_SERIA_CONNECT_CONVERSATION01</v>
          </cell>
          <cell r="B1288" t="str">
            <v>에르제가.. 고통에 몸부림치는 그 지옥 같던 밤마다 나는 곁에서 아무것도 해주지 못했어..\n어쩌면.. 내가 그 고통에서 동생을 구해주지 못했기 때문에.. 그렇게 되었는지도 몰라.. \n분명 내 탓…</v>
          </cell>
          <cell r="C1288" t="str">
            <v>All those hellish nights Erze suffered in agony... I failed to do anything for her. Perhaps it was me that made her into what she is now. Yes, it's all my fault...</v>
          </cell>
          <cell r="D1288" t="str">
            <v>ในทุกคืนที่แสนสาหัสที่ Erze ทนทุกข์ทรมานอยู่ในความเจ็บปวด... ข้าทำอะไรให้นางไม่ได้เลยสักนิด บางทีมันอาจจะเป็นข้าเองที่ทำให้นางกลายเป็นสิ่งที่นางเป็นอยู่ในขณะนี้ ใช่ทั้งหมดนี้มันเป็นความผิดของข้าเอง...</v>
          </cell>
          <cell r="E1288" t="str">
            <v>Những đêm tối thống khổ tựa địa ngục mà Erze phải chịu đựng... Ta đã không làm gì được cho con bé. Có lẽ chính ta đã khiến con bé ra nông nỗi như hôm nay. Phải, tất cả là lỗi tại ta...</v>
          </cell>
        </row>
        <row r="1289">
          <cell r="A1289" t="str">
            <v>INN_SERIA_CONNECT_CONVERSATION02</v>
          </cell>
          <cell r="B1289" t="str">
            <v>내가 동생에게 해 줄 수 있는 유일한 일은 안식을 주는 것 뿐이야..\n다른 것은 없어.. 그것을 상기할 때마다.. 몇 번이고 가라앉았던 심장이 아려옴을 느껴..\n베고싶지 않다.. 베고싶지 않다.. 하면서 말이지..</v>
          </cell>
          <cell r="C1289" t="str">
            <v>The most I can do for her is put her soul to rest. There's no other way. Whenever I think of it, I feel my heart breaking all over again... My mind refuses to raise my sword against my sister.</v>
          </cell>
          <cell r="D1289" t="str">
            <v>สิ่งที่ข้าสามารถทำได้ก็คือส่งวิญญาณนางไปสู่สุคติ ไม่มีทางอื่นแล้ว เมื่อไหร่ก็ตามที่ข้าคิดถึงเรื่องนี้ ข้ารู้สึกว่าหัวใจของข้าแตกสลายทุกครั้ง... จิตใจของข้าปฏิเสธที่จะยกดาบเพื่อต่อสู้กับน้องสาวของข้า</v>
          </cell>
          <cell r="E1289" t="str">
            <v>Điều tốt nhất ta có thể làm là để cho linh hồn con bé được yên nghỉ. Không còn cách nào khác. Cứ nghĩ về điều đó lại khiến tim ta vụn vỡ... Tâm trí không cho phép ta chĩa thanh gươm về phía đứa em của mình.</v>
          </cell>
        </row>
        <row r="1290">
          <cell r="A1290" t="str">
            <v>INN_SERIA_CONNECT_CONVERSATION03</v>
          </cell>
          <cell r="B1290" t="str">
            <v>그... 고맙다..라고 하고 싶었어.. 내 얘기를 들어주어서.. 다가와 주어서.. 고마워.. 언제 다시 만나게 되면.. 그때는..</v>
          </cell>
          <cell r="C1290" t="str">
            <v>I... I wanted to say thank you. Thank you for talking to me... listening to me. If we meet again, then...</v>
          </cell>
          <cell r="D1290" t="str">
            <v>ข้า... ข้าอยากจะกล่าวขอบคุณ ขอบคุณที่พูดคุยกับข้า... รับฟังข้า ถ้าเราได้เจอกันอีก...</v>
          </cell>
          <cell r="E1290" t="str">
            <v>Ta... Ta muốn nói lời cảm ơn. Cảm ơn ngươi đã trò chuyện... đã lắng nghe ta. Nếu chúng ta có gặp lại, thì...</v>
          </cell>
        </row>
        <row r="1291">
          <cell r="A1291" t="str">
            <v>INN_SERIA_GREETING02</v>
          </cell>
          <cell r="B1291" t="str">
            <v>의뢰는 당분간 받지 않는다고 했을 텐데..?</v>
          </cell>
          <cell r="C1291" t="str">
            <v>Did I not tell you that I don't receive requests?</v>
          </cell>
          <cell r="D1291" t="str">
            <v>ข้าบอกเจ้าแล้วไม่ใช่เหรอไงว่าข้าไม่ขอรับคำขอใดๆ</v>
          </cell>
          <cell r="E1291" t="str">
            <v>Chẳng phải ta đã nói là sẽ không nhận lệnh hay sao?</v>
          </cell>
        </row>
        <row r="1292">
          <cell r="A1292" t="str">
            <v>INN_SERIA_CONVERSATION04</v>
          </cell>
          <cell r="B1292" t="str">
            <v>찾을 사람이 있어서 왔다. 누군지 알 필요는 없지 않나? ......동생이다. 동생을 찾고 있다.</v>
          </cell>
          <cell r="C1292" t="str">
            <v>I'm here to find someone. I don't have to tell you who it is, do I? ...It's my sister. I'm looking for my sister.</v>
          </cell>
          <cell r="D1292" t="str">
            <v>ข้ามาที่นี่เพื่อตามหาคนๆ หนึ่ง ข้าไม่จำเป็นต้องบอกเจ้าว่าข้าตามหาใครอยู่หรอกใช่ไหม ...คนที่ข้าตามหาคือน้องสาวของข้าเอง ข้ากำลังตามหาน้องสาวของข้าอยู่</v>
          </cell>
          <cell r="E1292" t="str">
            <v>Ta tới đây để tìm một người. Ta không có nghĩa vụ phải nói cho ngươi biết người đó là ai, đúng chứ?... Đó là em gái ta. Ta đang tìm con bé.</v>
          </cell>
        </row>
        <row r="1293">
          <cell r="A1293" t="str">
            <v>INN_SERIA_CONVERSATION05</v>
          </cell>
          <cell r="B1293" t="str">
            <v>자꾸 만나게 되는군, 너도 이곳에 누구라도 찾으러 오는 건가? 그 사람이 동료나 가족이라면 반드시 소중히 대하도록 해라..</v>
          </cell>
          <cell r="C1293" t="str">
            <v>We're bumping into each other quite frequently. Are you here looking for someone yourself? If it's your comrade or family, cherish them...</v>
          </cell>
          <cell r="D1293" t="str">
            <v>เราเผอิญเจอกันค่อนข้างบ่อยนะ เจ้ากำลังตามหาใครอยู่เหมือนกันรึเปล่า หากคนๆ นั้นเป็นสหายหรือครอบครัวของเจ้า จงรักษาพวกเขาไว้ให้ดี...</v>
          </cell>
          <cell r="E1293" t="str">
            <v>Dạo gần đây chúng ta chạm mặt nhau suốt. Ngươi tới đây tìm ai ư? Nếu là đồng đội hoặc người thân, thì hãy trân trọng họ...</v>
          </cell>
        </row>
        <row r="1294">
          <cell r="A1294" t="str">
            <v>INN_SERIA_GIFT02</v>
          </cell>
          <cell r="B1294" t="str">
            <v>... 고맙다... 그냥 왠지.. 미안하면서 고맙군..</v>
          </cell>
          <cell r="C1294" t="str">
            <v>... Thank you, I'm just... I'm sorry, and I appreciate it.</v>
          </cell>
          <cell r="D1294" t="str">
            <v>... ขอบคุณ ข้าแค่... ข้าขอโทษและซาบซึ้งใจจริงๆ</v>
          </cell>
          <cell r="E1294" t="str">
            <v>... Cảm ơn, ta chỉ... Xin lỗi, ta rất cảm kích.</v>
          </cell>
        </row>
        <row r="1295">
          <cell r="A1295" t="str">
            <v>INN_LUCIAS_CONNECT_GREETING_MAX</v>
          </cell>
          <cell r="B1295" t="str">
            <v>루아의 축복이 그대와 함께 하기를.</v>
          </cell>
          <cell r="C1295" t="str">
            <v>May the blessings of the Lua be with you.</v>
          </cell>
          <cell r="D1295" t="str">
            <v>ขอให้คำอวยพรแห่ง Lua จงสถิตอยู่กับเจ้า</v>
          </cell>
          <cell r="E1295" t="str">
            <v>Nguyện cầu cho ngươi luôn được hưởng phước lành của Lua.</v>
          </cell>
        </row>
        <row r="1296">
          <cell r="A1296" t="str">
            <v>INN_LUCIAS_CONNECT_CONVERSATION01</v>
          </cell>
          <cell r="B1296" t="str">
            <v>아아, 스타더스트 공연단이 왔군요. 제가 어렸을 적 살던 마을에서도, 매년에 한번은 왔었죠. 어디, 에스커가 아직도 있는지 보러 갈까요?</v>
          </cell>
          <cell r="C1296" t="str">
            <v>Oh, Stardust is here. They used to visit my hometown at least once a year when I was young. Well, should we go and see if Esker is still around?</v>
          </cell>
          <cell r="D1296" t="str">
            <v>อ้ะ Stardust มาเยี่ยมที่นี่ด้วย พวกเขาเคยมาเยี่ยมบ้านเกิดของข้าอย่างน้อยปีละหนึ่งครั้งเมื่อข้ายังเด็ก เราไปดูกันดีไหมว่า Esker ยังอยู่หรือเปล่า</v>
          </cell>
          <cell r="E1296" t="str">
            <v>Ô, Stardust ở đây à. Họ từng ghé thăm quê nhà ta mỗi năm một lần khi ta còn nhỏ. Chà, có lẽ chúng ta nên tới đó xem Esker còn ở đấy không nhỉ?</v>
          </cell>
        </row>
        <row r="1297">
          <cell r="A1297" t="str">
            <v>INN_LUCIAS_CONNECT_CONVERSATION02</v>
          </cell>
          <cell r="B1297" t="str">
            <v>가끔은 기억이 뒤섞인답니다. 제 자신의 과거, 그리고 선대 축복의 성자들의 기억이...</v>
          </cell>
          <cell r="C1297" t="str">
            <v>Sometimes my memories fail me. My past, and the memories of previous Saints of Blessings tend to mix...</v>
          </cell>
          <cell r="D1297" t="str">
            <v>บางครั้งความทรงจำของข้าก็ทรยศข้าเอง อดีตของข้าและความทรงจำของนักบุญแห่งพรคนก่อน...</v>
          </cell>
          <cell r="E1297" t="str">
            <v>Đôi khi ký ức bỏ rơi ta. Quá khứ của ta, những ký ức về Thánh thần ban phúc trước đây...</v>
          </cell>
        </row>
        <row r="1298">
          <cell r="A1298" t="str">
            <v>INN_LUCIAS_CONNECT_CONVERSATION03</v>
          </cell>
          <cell r="B1298" t="str">
            <v>성기사, 성자...호칭과 직책은 달려졌다 하더라도, 제가 할일은 달라지지 않습니다. 전...고통과 어려움에 몸부림치는 사람들에게 도움을 주기 위해 행동할 뿐.</v>
          </cell>
          <cell r="C1298" t="str">
            <v>Holy Knight, Saint... My title does not change what I must do. I simply work to help those struggling with pain and agony.</v>
          </cell>
          <cell r="D1298" t="str">
            <v>อัศวินศักดิ์สิทธิ์ นักบุญ... ตำแหน่งของข้าไม่ได้เป็นตัวกำหนดสิ่งที่ข้าต้องทำ ข้าเพียงแค่ทำทุกอย่างเพื่อช่วยผู้ที่ดิ้นรนด้วยความเจ็บปวดและความทุกข์ทรมานก็เท่านั้นเอง</v>
          </cell>
          <cell r="E1298" t="str">
            <v>Thánh hiệp sĩ, Thánh thần... Tước hiệu không thể thay đổi việc ta phải làm. Ta chỉ cần giúp đỡ những người đang chịu cảnh khốn khổ và đau đớn.</v>
          </cell>
        </row>
        <row r="1299">
          <cell r="A1299" t="str">
            <v>INN_LUCIAS_GREETING02</v>
          </cell>
          <cell r="B1299" t="str">
            <v>또 오셨군요. 식사하기 전에 같이 기도라도 올릴까요?</v>
          </cell>
          <cell r="C1299" t="str">
            <v>It's a pleasure to have you back. Join me in saying grace before the meal.</v>
          </cell>
          <cell r="D1299" t="str">
            <v>ยินดีที่ได้เจ้ากลับมานะ มาร่วมกล่าวคำสรรเสริญกับข้าก่อนมื้ออาหารกันดีกว่า</v>
          </cell>
          <cell r="E1299" t="str">
            <v>Ngươi về rồi, thật tốt quá. Mau lại đây cùng ta cầu nguyện trước khi ăn nào.</v>
          </cell>
        </row>
        <row r="1300">
          <cell r="A1300" t="str">
            <v>INN_LUCIAS_CONVERSATION04</v>
          </cell>
          <cell r="B1300" t="str">
            <v>저 외에 성자가 있는지 궁금하다고요? ...흠...직접 만나본 적은 없습니다만... 네. 세 분 계십니다.</v>
          </cell>
          <cell r="C1300" t="str">
            <v>You wonder if there are Saints other than me, you say? Hmm, I haven't met them, but yes, there are three more.</v>
          </cell>
          <cell r="D1300" t="str">
            <v>เจ้าสงสัยว่ามีนักบุญคนอื่นที่ไม่ใช่ข้าใช่ไหม อืมม ข้ายังไม่เคยเจอพวกเขา แต่ใช่ มีนักบุญแบบข้าทั้งหมดสามคน</v>
          </cell>
          <cell r="E1300" t="str">
            <v>Ngươi thắc mắc là ngoài ta ra còn có Thánh thần nào không à? Hừm, đúng là có ba người nữa, nhưng ta chưa gặp họ.</v>
          </cell>
        </row>
        <row r="1301">
          <cell r="A1301" t="str">
            <v>INN_LUCIAS_CONVERSATION05</v>
          </cell>
          <cell r="B1301" t="str">
            <v>성기사였을 때에도 기수였지만, 성자로서 하사받은 성물도 깃발이라니...하하하.</v>
          </cell>
          <cell r="C1301" t="str">
            <v>I used to be a flag bearer when I was a Holy Knight. Who would have thought my halidom as a Saint would be a flag as well? Hahaha.</v>
          </cell>
          <cell r="D1301" t="str">
            <v>ข้าเคยเป็นคนถือธงในตอนที่ข้าเป็นอัศวินศักดิ์สิทธิ์ ใครจะคิดว่าอดีตของนักบุญจะเป็นคนถือธงด้วย ฮ่าฮ่าฮ่า</v>
          </cell>
          <cell r="E1301" t="str">
            <v>Khi còn trong đội ngũ Thánh hiệp sĩ, ta từng là người mang hiệu kỳ. Ai mà nghĩ được thách tích của ta cũng là một ngọn cờ chứ? Ha ha ha.</v>
          </cell>
        </row>
        <row r="1302">
          <cell r="A1302" t="str">
            <v>INN_LUCIAS_GIFT02</v>
          </cell>
          <cell r="B1302" t="str">
            <v>선물이라...감사합니다만, 제게는 과분한 물건이군요. 후에 필요로 하는 사람이 나타나면 그에게 줘도 되겠습니까?</v>
          </cell>
          <cell r="C1302" t="str">
            <v>It is so generous of you to give me a gift, but I must say it's more than I deserve. If I run into someone in need, may I give this to them?</v>
          </cell>
          <cell r="D1302" t="str">
            <v>เจ้าเป็นคนที่เอื้อเฟื้อมากที่ให้ของขวัญแก่ข้า แต่ข้าต้องขอบอกว่ามันเกินกว่าที่ข้าควรจะได้รับ หากข้าไปเจอคนที่ต้องการจริงๆ ข้าจะมอบสิ่งนี้ให้แก่พวกเขาได้ไหม</v>
          </cell>
          <cell r="E1302" t="str">
            <v>Ngươi thật hào phóng khi tặng quà cho ta, dù ta phải nói là nó giá trị hơn mức ta đáng được nhận. Nếu gặp được một ai đó đang cần đến nó, liệu ta có thể tặng món này cho họ không?</v>
          </cell>
        </row>
        <row r="1303">
          <cell r="A1303" t="str">
            <v>INN_CHRISHA_CONNECT_GREETING_MAX</v>
          </cell>
          <cell r="B1303" t="str">
            <v>휴식도 중요한 임무다. 편히 쉬다 가도록.</v>
          </cell>
          <cell r="C1303" t="str">
            <v>A decent knight knows when to take it easy. Get some rest.</v>
          </cell>
          <cell r="D1303" t="str">
            <v>อัศวินที่ดีต้องรู้ว่าเมื่อไหร่ควรจะผ่อนคลาย จงพักผ่อนซะ</v>
          </cell>
          <cell r="E1303" t="str">
            <v>Hiệp sĩ chân chính phải biết nghiêm biết nghỉ. Đi nghỉ chút đi.</v>
          </cell>
        </row>
        <row r="1304">
          <cell r="A1304" t="str">
            <v>INN_CHRISHA_CONNECT_CONVERSATION01</v>
          </cell>
          <cell r="B1304" t="str">
            <v>황제폐하 직속의 감찰관...절대로 편한 직책은 아니지. 하지만, 긍지 있는 직책이다.</v>
          </cell>
          <cell r="C1304" t="str">
            <v>Being an Inquisitor reporting directly to His Majesty is not an easy position, but it is one that comes with pride.</v>
          </cell>
          <cell r="D1304" t="str">
            <v>การเป็นผู้สอบสวนใต้บังคับบัญชาโดยตรงต่อองค์จักรพรรดิไม่ใช่เรื่องง่าย แต่เป็นเรื่องที่น่าภาคภูมิใจ</v>
          </cell>
          <cell r="E1304" t="str">
            <v>Phán quan báo cáo trực tiếp cho Bệ hạ là một chức trách không hề dễ dàng, nhưng đầy vinh quang.</v>
          </cell>
        </row>
        <row r="1305">
          <cell r="A1305" t="str">
            <v>INN_CHRISHA_CONNECT_CONVERSATION02</v>
          </cell>
          <cell r="B1305" t="str">
            <v>제국도, 오르벨리아도 고위 간부 혹은 귀족들은 믿음직스럽지 못하군. 하아...</v>
          </cell>
          <cell r="C1305" t="str">
            <v>*Sigh* No high officials and noblemen in the Empire or in Orvelia seem to be trustworthy.</v>
          </cell>
          <cell r="D1305" t="str">
            <v>*เฮ้อ* ไม่มีเจ้าหน้าที่ระดับสูงและขุนนางในจักรวรรดิหรือใน Orvelia ที่ดูน่าไว้วางใจเลย</v>
          </cell>
          <cell r="E1305" t="str">
            <v>*Thở dài* Xem ra chẳng có tên quý tộc hay quan chức cao cấp nào ở Đế chế hoặc Orvelia đáng tin cậy cả.</v>
          </cell>
        </row>
        <row r="1306">
          <cell r="A1306" t="str">
            <v>INN_CHRISHA_CONNECT_CONVERSATION03</v>
          </cell>
          <cell r="B1306" t="str">
            <v>벨키아 마법기사단에 입대할 생각은 없나? 그대라면 충분히 자격이 되지.</v>
          </cell>
          <cell r="C1306" t="str">
            <v>Why don't you join the Velchia Magic Knights? I'd say you're well qualified.</v>
          </cell>
          <cell r="D1306" t="str">
            <v>ทำไมเจ้าไม่ลองเข้าร่วมอัศวินเวทมนตร์แห่ง Velchia ดูล่ะ ข้าบอกได้เลยว่าเจ้ามีคุณสมบัติครบทุกประการ</v>
          </cell>
          <cell r="E1306" t="str">
            <v>Sao ngươi không gia nhập nhóm Hiệp sĩ phép thuật Velchia? Ta dám chắc là ngươi đủ tiêu chuẩn đấy.</v>
          </cell>
        </row>
        <row r="1307">
          <cell r="A1307" t="str">
            <v>INN_CHRISHA_GREETING02</v>
          </cell>
          <cell r="B1307" t="str">
            <v>왔군. 식사는 했나?</v>
          </cell>
          <cell r="C1307" t="str">
            <v>You've come. Is your stomach filled enough to fight?</v>
          </cell>
          <cell r="D1307" t="str">
            <v>เจ้ามาแล้ว เจ้ากินอิ่มจนพร้อมที่จะรบรึยัง</v>
          </cell>
          <cell r="E1307" t="str">
            <v>Ngươi tới rồi. Đã no bụng chưa? Đủ sức chiến đấu chưa?</v>
          </cell>
        </row>
        <row r="1308">
          <cell r="A1308" t="str">
            <v>INN_CHRISHA_CONVERSATION04</v>
          </cell>
          <cell r="B1308" t="str">
            <v>혹시 체스라는 게임에 대해서 아나?</v>
          </cell>
          <cell r="C1308" t="str">
            <v>You ever play any chess?</v>
          </cell>
          <cell r="D1308" t="str">
            <v>เจ้าเคยเล่นหมากรุกไหม</v>
          </cell>
          <cell r="E1308" t="str">
            <v>Ngươi có biết chơi loại cờ nào không?</v>
          </cell>
        </row>
        <row r="1309">
          <cell r="A1309" t="str">
            <v>INN_CHRISHA_CONVERSATION05</v>
          </cell>
          <cell r="B1309" t="str">
            <v>오르벨리아의 공주님과는 꼭 한번쯤 이야기해보고 싶군...</v>
          </cell>
          <cell r="C1309" t="str">
            <v>I definitely would like to talk to the Princess of Orvelia some time.</v>
          </cell>
          <cell r="D1309" t="str">
            <v>ข้าอยากจะคุยกับเจ้าหญิงแห่ง Orvelia สักครั้ง</v>
          </cell>
          <cell r="E1309" t="str">
            <v>Hẳn là ta muốn có lúc nào đó nói chuyện với Công chúa xứ Orvelia rồi.</v>
          </cell>
        </row>
        <row r="1310">
          <cell r="A1310" t="str">
            <v>INN_CHRISHA_GIFT02</v>
          </cell>
          <cell r="B1310" t="str">
            <v>...네가 정 그렇게 말한다면야 받아두도록 하지.</v>
          </cell>
          <cell r="C1310" t="str">
            <v>If you insist, I'll accept it.</v>
          </cell>
          <cell r="D1310" t="str">
            <v>ถ้าเจ้ายืนยัน ข้าจะรับมันไว้ก็แล้วกัน</v>
          </cell>
          <cell r="E1310" t="str">
            <v>Nếu ngươi cương quyết thế thì ta nhận.</v>
          </cell>
        </row>
        <row r="1311">
          <cell r="A1311" t="str">
            <v>INN_NIA_CONNECT_GREETING_MAX</v>
          </cell>
          <cell r="B1311" t="str">
            <v>킁킁...밥...같이 먹을래...?</v>
          </cell>
          <cell r="C1311" t="str">
            <v>*Sniff* Food... eat together...?</v>
          </cell>
          <cell r="D1311" t="str">
            <v>*ฟืด* อาหาร... มากินด้วยกันไหม...?</v>
          </cell>
          <cell r="E1311" t="str">
            <v>*Khịt* Thức ăn... ăn cùng nhau...?</v>
          </cell>
        </row>
        <row r="1312">
          <cell r="A1312" t="str">
            <v>INN_NIA_CONNECT_CONVERSATION01</v>
          </cell>
          <cell r="B1312" t="str">
            <v>고기...가져왔어? 고기...좋아. 맛있어...</v>
          </cell>
          <cell r="C1312" t="str">
            <v>Is that... meat? Meat... I like. Yummy...</v>
          </cell>
          <cell r="D1312" t="str">
            <v>นั่นใช่เนื้อไหม? เนื้อสัตว์...ข้าชอบกิน อร่อยจัง...</v>
          </cell>
          <cell r="E1312" t="str">
            <v>Đó là... thịt sao? Thịt... ta thích. Ngon lắm...</v>
          </cell>
        </row>
        <row r="1313">
          <cell r="A1313" t="str">
            <v>INN_NIA_CONNECT_CONVERSATION02</v>
          </cell>
          <cell r="B1313" t="str">
            <v>마족...내 조상에게...실험을 해서...마수화 시킨...나쁜 놈들...</v>
          </cell>
          <cell r="C1313" t="str">
            <v>Demons... tested... my ancestors... turned them... into demonic beasts... Bad...</v>
          </cell>
          <cell r="D1313" t="str">
            <v>ปีศาจ... การทดสอบ... บรรพบุรุษของข้า... เปลี่ยนมัน...ให้กลายเป็นอสูรร้ายชั่วช้า... แย่จริง...</v>
          </cell>
          <cell r="E1313" t="str">
            <v>Ác quỷ... đã thí nghiệm... trên tổ tiên của ta... biến họ... thành những mãnh thú ác quỷ... Thật tệ...</v>
          </cell>
        </row>
        <row r="1314">
          <cell r="A1314" t="str">
            <v>INN_NIA_CONNECT_CONVERSATION03</v>
          </cell>
          <cell r="B1314" t="str">
            <v>그르릉...머리 쓰다듬는 거...반칙...흐헤헤...</v>
          </cell>
          <cell r="C1314" t="str">
            <v>Grrrr... Maybe I like patting on head... a little too much... Heh heh...</v>
          </cell>
          <cell r="D1314" t="str">
            <v>ฮื่อ... บางทีข้าก็ชอบลูบหัว...มากเกินไป... ฮี่ ฮี่...</v>
          </cell>
          <cell r="E1314" t="str">
            <v>Gừ... Có lẽ ta thích vuốt ve đầu... hơi nhiều... He he...</v>
          </cell>
        </row>
        <row r="1315">
          <cell r="A1315" t="str">
            <v>INN_NIA_GREETING02</v>
          </cell>
          <cell r="B1315" t="str">
            <v>킁킁...익숙한...냄새.</v>
          </cell>
          <cell r="C1315" t="str">
            <v>*Sniff, sniff* Something smell kind of familiar...</v>
          </cell>
          <cell r="D1315" t="str">
            <v>*ฟืด ฟืด* ข้าได้กลิ่นคุ้นๆ นะ...</v>
          </cell>
          <cell r="E1315" t="str">
            <v>*Khịt, khịt* Có mùi gì đó rất quen thuộc...</v>
          </cell>
        </row>
        <row r="1316">
          <cell r="A1316" t="str">
            <v>INN_NIA_CONVERSATION04</v>
          </cell>
          <cell r="B1316" t="str">
            <v>사냥은...즐거워. 맘껏 움직일 수...있으니까.</v>
          </cell>
          <cell r="C1316" t="str">
            <v>Hunting is...exciting. I can run around... like I want.</v>
          </cell>
          <cell r="D1316" t="str">
            <v>การล่าช่างน่าตื่นเต้น เพราะข้าจะได้ออกล่าตามใจชอบ...</v>
          </cell>
          <cell r="E1316" t="str">
            <v>Đi săn thật... thú vị. Ta có thể chạy nhảy... tùy thích.</v>
          </cell>
        </row>
        <row r="1317">
          <cell r="A1317" t="str">
            <v>INN_NIA_CONVERSATION05</v>
          </cell>
          <cell r="B1317" t="str">
            <v>뼈가면...재료? 헤헤...징그럽지만 귀여운...코가 긴...뿔달린 사냥감...</v>
          </cell>
          <cell r="C1317" t="str">
            <v>Bone Mask... material? Heh... That ugly but also cute... with nose... and horn...</v>
          </cell>
          <cell r="D1317" t="str">
            <v>หน้ากากกระดูก... วัตถุดิบหรือ? เอ๋... น่าเกลียดนะแต่ก็น่ารัก... มีจมูก... แล้วก็เขา...</v>
          </cell>
          <cell r="E1317" t="str">
            <v>Mặt nạ xương...vật liệu? He he... Cái đó xấu xí mà cũng dễ thương... có mũi... và sừng...</v>
          </cell>
        </row>
        <row r="1318">
          <cell r="A1318" t="str">
            <v>INN_NIA_GIFT02</v>
          </cell>
          <cell r="B1318" t="str">
            <v>이런 거...필요 없어...고기...줘...응? 고기... 살 수 있다고?!</v>
          </cell>
          <cell r="C1318" t="str">
            <v>This... I don't need... Give me... meat... Huh? I can buy meat?</v>
          </cell>
          <cell r="D1318" t="str">
            <v>นี่มัน... ข้าไม่อยากได้... เอาเนื้อสัตว์มา... หืม? ข้าซื้อเนื้อสัตว์ได้เหรอ?</v>
          </cell>
          <cell r="E1318" t="str">
            <v>Cái này... ta không cần... Mang thịt... cho ta... Hử? Ta có thể mua thịt không?</v>
          </cell>
        </row>
        <row r="1319">
          <cell r="A1319" t="str">
            <v>INN_LAVRIL_CONNECT_GREETING_MAX</v>
          </cell>
          <cell r="B1319" t="str">
            <v>헤헤...어서 오세요. 오늘은 뭘 하고...놀건가요?</v>
          </cell>
          <cell r="C1319" t="str">
            <v>Heh heh... Glad you're here. What do you want to do today?</v>
          </cell>
          <cell r="D1319" t="str">
            <v>ฮี่ฮี่... ดีใจที่เจ้ามาที่นี่นะ วันนี้เจ้าอยากทำอะไรล่ะ</v>
          </cell>
          <cell r="E1319" t="str">
            <v>Hê hê... Mừng vì ngươi đã đến. Hôm nay ngươi muốn làm gì?</v>
          </cell>
        </row>
        <row r="1320">
          <cell r="A1320" t="str">
            <v>INN_LAVRIL_CONNECT_CONVERSATION01</v>
          </cell>
          <cell r="B1320" t="str">
            <v>루아교의 사람들은 무섭지만...나쁜 사람은 아닌 거 같아요...헤헤.</v>
          </cell>
          <cell r="C1320" t="str">
            <v>People from the Church of Lua are scary, but I know they're not bad people... Heh heh.</v>
          </cell>
          <cell r="D1320" t="str">
            <v>ผู้คนจากศาสนจักร Lua น่ากลัว แต่ข้ารู้ว่าพวกเขาไม่ใช่คนไม่ดี... ฮี่ฮี่</v>
          </cell>
          <cell r="E1320" t="str">
            <v>Mọi người ở Nhà thờ Lua thật đáng sợ, nhưng ta biết họ không phải người xấu... He he.</v>
          </cell>
        </row>
        <row r="1321">
          <cell r="A1321" t="str">
            <v>INN_LAVRIL_CONNECT_CONVERSATION02</v>
          </cell>
          <cell r="B1321" t="str">
            <v>요정들의 친구...정령들의 친구...우리의 친구, 유령의 친구는...누구일까요...?</v>
          </cell>
          <cell r="C1321" t="str">
            <v>People like to be friends with fairies and elementals, but... does anyone want to be friends with ghosts..?</v>
          </cell>
          <cell r="D1321" t="str">
            <v>ผู้คนอยากจะเป็นเพื่อนกับเหล่าแฟรี่และธาตุต่างๆ แต่... ไม่มีใครอยากจะเป็นเพื่อนกับผีเลยเหรอไง</v>
          </cell>
          <cell r="E1321" t="str">
            <v>Mọi người muốn làm bạn với tiên và nguyên tố, nhưng... liệu có ai muốn làm bạn với hồn ma không?</v>
          </cell>
        </row>
        <row r="1322">
          <cell r="A1322" t="str">
            <v>INN_LAVRIL_CONNECT_CONVERSATION03</v>
          </cell>
          <cell r="B1322" t="str">
            <v>당신은 우리의 친구...헤헤, 너무 좋아요. 항상...같이 있어줘요...</v>
          </cell>
          <cell r="C1322" t="str">
            <v>Y-you're our friend... Heh heh, we really like you. Please stay with us.</v>
          </cell>
          <cell r="D1322" t="str">
            <v>จะ-เจ้าเป็นเพื่อนของเรา... ฮี่ฮี่ เราชอบเจ้าจริงๆ นะ ได้โปรดอยู่กับเราเถอะ</v>
          </cell>
          <cell r="E1322" t="str">
            <v>Ng... ngươi là bạn của bọn ta... He he, bọn ta rất thích ngươi. Hãy ở lại đây với bọn ta.</v>
          </cell>
        </row>
        <row r="1323">
          <cell r="A1323" t="str">
            <v>INN_LAVRIL_GREETING02</v>
          </cell>
          <cell r="B1323" t="str">
            <v>으우...우리 왔어요....</v>
          </cell>
          <cell r="C1323" t="str">
            <v>Urr... We're here...</v>
          </cell>
          <cell r="D1323" t="str">
            <v>เอ่อ... เราอยู่นี่...</v>
          </cell>
          <cell r="E1323" t="str">
            <v>Urr... Bọn ta đến rồi...</v>
          </cell>
        </row>
        <row r="1324">
          <cell r="A1324" t="str">
            <v>INN_LAVRIL_CONVERSATION04</v>
          </cell>
          <cell r="B1324" t="str">
            <v>무..무서워요...추워요...</v>
          </cell>
          <cell r="C1324" t="str">
            <v>W-we're scared... and cold...</v>
          </cell>
          <cell r="D1324" t="str">
            <v>ระ-เราทั้งกลัว... และหนาวเหน็บ...</v>
          </cell>
          <cell r="E1324" t="str">
            <v>Bọn... ta sợ... và lạnh lẽo...</v>
          </cell>
        </row>
        <row r="1325">
          <cell r="A1325" t="str">
            <v>INN_LAVRIL_CONVERSATION05</v>
          </cell>
          <cell r="B1325" t="str">
            <v>우우....외로워요...억울해요....우리는 누구죠...</v>
          </cell>
          <cell r="C1325" t="str">
            <v>Ah... We're lonely... This isn't fair... Who are we...?</v>
          </cell>
          <cell r="D1325" t="str">
            <v>อ่า... เราเหงา... ไม่ยุติธรรมเลย... เราเป็นใครกันแน่...</v>
          </cell>
          <cell r="E1325" t="str">
            <v>A... Bọn ta thật cô đơn... Thật không công bằng... Bọn ta là ai...?</v>
          </cell>
        </row>
        <row r="1326">
          <cell r="A1326" t="str">
            <v>INN_LAVRIL_GIFT02</v>
          </cell>
          <cell r="B1326" t="str">
            <v>고..고마워요..우리를 버리지 말아요...우리와 함께해요....</v>
          </cell>
          <cell r="C1326" t="str">
            <v>Th-thank you. Please don't leave us. Stay with us...</v>
          </cell>
          <cell r="D1326" t="str">
            <v>ขะ-ขอบคุณนะ ได้โปรดอย่าทิ้งเราไป อยู่กับเราเถอะนะ...</v>
          </cell>
          <cell r="E1326" t="str">
            <v>Cảm... ơn ngươi. Xin đừng bỏ bọn ta. Hãy ở lại với bọn ta...</v>
          </cell>
        </row>
        <row r="1327">
          <cell r="A1327" t="str">
            <v>INN_ESKER_CONNECT_GREETING_MAX</v>
          </cell>
          <cell r="B1327" t="str">
            <v>복수가 끝나지 않는 한, 게임도 끝나지 않아. 설령 이것이 나를 망칠지라도 말야.\n주사위는, 계속 돌아갈 거야.</v>
          </cell>
          <cell r="C1327" t="str">
            <v>My game won't end unless my revenge is complete. I don't care if it ruins me or not.\nThe dice will keep rolling.</v>
          </cell>
          <cell r="D1327" t="str">
            <v>เกมของข้าจะสิ้นสุดลงเมื่อการแก้แค้นของข้าเสร็จสิ้น ข้าไม่สนหรอกว่ามันจะทำลายตัวข้าหรือไม่\nลูกเต๋าจะกลิ้งไปเรื่อยๆ ไม่มีวันหยุด</v>
          </cell>
          <cell r="E1327" t="str">
            <v>Trò chơi của ta kết thúc khi ta trả thù xong. Ngay cả khi điều đó hủy hoại ta.\nXúc xắc sẽ vẫn cứ gieo.</v>
          </cell>
        </row>
        <row r="1328">
          <cell r="A1328" t="str">
            <v>INN_ESKER_CONNECT_CONVERSATION01</v>
          </cell>
          <cell r="B1328" t="str">
            <v>어릴 땐 그 녀석과 빙어낚시를 했었는데..\n흠, 난 별로 안 좋아했어. 지렁이 꿰는 거 딱 질색이라서.</v>
          </cell>
          <cell r="C1328" t="str">
            <v>I used to fish smelts with him when we were young... Well, I never liked it, anyway.\nI hated baiting the hook with those gross earthworms.</v>
          </cell>
          <cell r="D1328" t="str">
            <v>ข้าเคยตกปลากับเขาในตอนที่เรายังเด็ก... เอาจริงๆ ข้าไม่เคยชอบการตกปลาเลย\nข้าเกลียดการใส่เหยื่อที่เบ็ดด้วยไส้เดือนขยะแขยงพวกนั้น</v>
          </cell>
          <cell r="E1328" t="str">
            <v>Ta thường đi câu với hắn khi còn nhỏ... Ờ, ta chưa bao giờ thích đi câu.\nTa ghét việc gài những con giun đất nhầy nhụa vào móc câu.</v>
          </cell>
        </row>
        <row r="1329">
          <cell r="A1329" t="str">
            <v>INN_ESKER_CONNECT_CONVERSATION02</v>
          </cell>
          <cell r="B1329" t="str">
            <v>공연 끝나고 남는 시간엔 오펠리아에게 카드셔플을 알려주곤 했어.</v>
          </cell>
          <cell r="C1329" t="str">
            <v>I would teach Ophelia how to shuffle cards after the performance.</v>
          </cell>
          <cell r="D1329" t="str">
            <v>ข้าจะสอนวิธีการสับไพ่หลังการแสดงให้กับ Ophelia</v>
          </cell>
          <cell r="E1329" t="str">
            <v>Ta sẽ chỉ cho Ophelia cách trộn bài sau buổi biểu diễn.</v>
          </cell>
        </row>
        <row r="1330">
          <cell r="A1330" t="str">
            <v>INN_ESKER_CONNECT_CONVERSATION03</v>
          </cell>
          <cell r="B1330" t="str">
            <v>스타더스트로는 언제 돌아갈 거냐고? 글쎄.. 네가 관객으로 온다면 한 번 생각해볼게.</v>
          </cell>
          <cell r="C1330" t="str">
            <v>When am I going back to Stardust?\nWell... I'll think about it if you're coming to see the performance.</v>
          </cell>
          <cell r="D1330" t="str">
            <v>ข้าจะกลับไปยัง Stardust เมื่อไหร่เหรอ\nอืม... ข้าจะลองกลับไปคิดดูหากเจ้ามาดูการแสดง</v>
          </cell>
          <cell r="E1330" t="str">
            <v>Khi nào ta quay về Stardust ư?\nÀ... Ta sẽ nghĩ đến việc đó nếu ngươi đến xem buổi biểu diễn.</v>
          </cell>
        </row>
        <row r="1331">
          <cell r="A1331" t="str">
            <v>INN_ESKER_GREETING02</v>
          </cell>
          <cell r="B1331" t="str">
            <v>하하, 그때보다 게임 실력이 늘었네. 같이 한탕 해 볼 생각 없어?</v>
          </cell>
          <cell r="C1331" t="str">
            <v>Hahaha, you've gotten better!\nHow about joining me and earning some real money?</v>
          </cell>
          <cell r="D1331" t="str">
            <v>ฮ่าฮ่าฮ่า เจ้าฝีมือดีขึ้นหนิ!\nมาร่วมมือกับข้าแล้วทำเงินจริงๆ จังๆ สักหน่อยไหม</v>
          </cell>
          <cell r="E1331" t="str">
            <v>Ha ha ha, ngươi khá hơn rồi đó!\nNgươi có muốn nhập bọn với ta và kiếm chác chút đỉnh không?</v>
          </cell>
        </row>
        <row r="1332">
          <cell r="A1332" t="str">
            <v>INN_ESKER_CONVERSATION04</v>
          </cell>
          <cell r="B1332" t="str">
            <v>루시아스 녀석, 고집 더럽게 센 놈이야. 그러니까 나 여기 있는 거 절대절대 말하지 마.\n어휴, 마주친다면 피곤할 게 벌써부터 눈에 선하다...</v>
          </cell>
          <cell r="C1332" t="str">
            <v>That Lucias is one stubborn idiot.\nDon't ever tell him that I'm here.\nArgh, thinking about running into him already makes me feel tired…</v>
          </cell>
          <cell r="D1332" t="str">
            <v>เจ้า Lucias นั่นทั้งงี่เง่าและดื้อรั้น\nอย่าบอกเขาว่าข้าอยู่ที่นี่\nเฮ้อ แค่คิดว่าเจอกับเขา ข้าก็ขนลุกแล้ว</v>
          </cell>
          <cell r="E1332" t="str">
            <v>Lucias là một tên ngốc cứng đầu.\nĐừng có nói cho hắn biết ta ở đây.\nHừ, cứ nghĩ đến việc bắt gặp hắn là ta lại nổi cả da gà.</v>
          </cell>
        </row>
        <row r="1333">
          <cell r="A1333" t="str">
            <v>INN_ESKER_CONVERSATION05</v>
          </cell>
          <cell r="B1333" t="str">
            <v>비밀도박장? 음, 네가 상상도 못할 곳일걸?\n적어도 뱀파이어 피 정도는 걸어야 명함을 내밀지 않을까?\n울지마, 농담이야 농담.</v>
          </cell>
          <cell r="C1333" t="str">
            <v>The secret gambling house? Hmph, you could never imagine.\nThey won't let you sit at the table unless you bet Vampire blood.\nCome on, don't cry. I'm just messing with you.</v>
          </cell>
          <cell r="D1333" t="str">
            <v>บ่อนลับงั้นเหรอ หึ เจ้าจินตนาการไม่ถึงหรอก\nพวกเขาจะไม่ยอมให้เจ้านั่งที่โต๊ะนอกเสียจากเจ้าจะมีเลือดแวมไพร์เต็มขวด\nไม่เอาน่า อย่าร้องสิ ข้าแค่หยอกเจ้าเล่น</v>
          </cell>
          <cell r="E1333" t="str">
            <v>Sòng bạc ngầm? Hừm, ngươi chẳng bao giờ tưởng tượng ra đâu.\nNếu ngươi không có lọ máu Ma cà rồng đầy ắp, thì họ sẽ không để ngươi nhập bàn đâu.\nThôi nào, đừng khóc. Ta chỉ đang đùa thôi mà.</v>
          </cell>
        </row>
        <row r="1334">
          <cell r="A1334" t="str">
            <v>INN_ESKER_GIFT02</v>
          </cell>
          <cell r="B1334" t="str">
            <v>선물 말고, 나랑 저녁이나 먹자.\n메뉴는 레몬즙을 뿌린 은빛 메기 스테이크.</v>
          </cell>
          <cell r="C1334" t="str">
            <v>Forget the gift and let's grab dinner.\nSilver Catfish Filet spiced up with lemon juice will be perfect.</v>
          </cell>
          <cell r="D1334" t="str">
            <v>ช่างของขวัญและไปหาอะไรกินกันเถอะ\nสเต็กปลาดุกเงินที่บีบมะนาวเติมรสสักหน่อยคงจะสมบูรณ์น่าดู</v>
          </cell>
          <cell r="E1334" t="str">
            <v>Quên món quà đi và cùng ăn tối nào.\nPhi lê cá trê bạc cay nồng với nước cốt chanh sẽ rất tuyệt.</v>
          </cell>
        </row>
        <row r="1335">
          <cell r="A1335" t="str">
            <v>INN_GLENWYS_CONNECT_GREETING_MAX</v>
          </cell>
          <cell r="B1335" t="str">
            <v>아, 오셨군요. 같이 식사라도 어떻습니까?</v>
          </cell>
          <cell r="C1335" t="str">
            <v>Oh, there you are. Would you like to get something to eat together?</v>
          </cell>
          <cell r="D1335" t="str">
            <v>โอ้ เจ้าอยู่นี่เอง ไปหาอะไรกินด้วยกันไหม</v>
          </cell>
          <cell r="E1335" t="str">
            <v>Ồ, ngươi đây rồi. Ngươi có muốn cùng ăn gì không?</v>
          </cell>
        </row>
        <row r="1336">
          <cell r="A1336" t="str">
            <v>INN_GLENWYS_CONNECT_CONVERSATION01</v>
          </cell>
          <cell r="B1336" t="str">
            <v>가끔은...마을 아이들의 동경 어린 시선이 부담스럽습니다. 아하하...</v>
          </cell>
          <cell r="C1336" t="str">
            <v>Sometimes... I feel I don't deserve the admiration that I see in the eyes of the children from the village.</v>
          </cell>
          <cell r="D1336" t="str">
            <v>บางครั้ง... ข้ารู้สึกว่าข้าไม่สมควรได้รับความชื่นชมที่ข้าเห็นในสายตาของเด็กๆ</v>
          </cell>
          <cell r="E1336" t="str">
            <v>Đôi khi... Ta cảm thấy không xứng đáng nhận được sự ngưỡng mộ từ đám trẻ.</v>
          </cell>
        </row>
        <row r="1337">
          <cell r="A1337" t="str">
            <v>INN_GLENWYS_CONNECT_CONVERSATION02</v>
          </cell>
          <cell r="B1337" t="str">
            <v>귀족 출신 기사들과도 사이가 좋은 편이랍니다. 저와 자주 대련을 해주시는 분도 몇몇 있습니다.</v>
          </cell>
          <cell r="C1337" t="str">
            <v>I get along well with knights of noble birth. Some would even spar with me.</v>
          </cell>
          <cell r="D1337" t="str">
            <v>ข้าเข้ากับอัศวินชนชั้นสูงได้ดี บางคนถึงกับมาฝึกประลองกับข้า</v>
          </cell>
          <cell r="E1337" t="str">
            <v>Ta kết bạn với một số hiệp sĩ cao quý. Thậm chí một số còn chiến đấu cùng ta.</v>
          </cell>
        </row>
        <row r="1338">
          <cell r="A1338" t="str">
            <v>INN_GLENWYS_CONNECT_CONVERSATION03</v>
          </cell>
          <cell r="B1338" t="str">
            <v>황제폐하께 언제나 감사드리고 있습니다. 덕분에 저 같은 평민도, 이런 지위까지 올라올 수 있었으니까요.</v>
          </cell>
          <cell r="C1338" t="str">
            <v>I am always grateful to His Majesty. It's because of His Majesty's grace that a commoner like me could become what I am today.</v>
          </cell>
          <cell r="D1338" t="str">
            <v>ข้ารู้สึกซาบซึ้งต่อองค์ฝ่าบาทอยู่เสมอ เป็นเพราะความเมตตาของฝ่าบาทที่ทำให้สามัญชนอย่างข้าสามารถเป็นสิ่งที่ข้าเป็นอยู่ทุกวันนี้</v>
          </cell>
          <cell r="E1338" t="str">
            <v>Ta luôn biết ơn Bệ hạ. Nhờ có Bệ hạ mà một thường dân như ta mới có được như ngày hôm nay.</v>
          </cell>
        </row>
        <row r="1339">
          <cell r="A1339" t="str">
            <v>INN_GLENWYS_GREETING02</v>
          </cell>
          <cell r="B1339" t="str">
            <v>아, 안녕하십니까. 오늘 또 뵙네요.</v>
          </cell>
          <cell r="C1339" t="str">
            <v>Ah, hello. We meet again.</v>
          </cell>
          <cell r="D1339" t="str">
            <v>อ้ะ สวัสดี เราเจอกันอีกแล้วนะ</v>
          </cell>
          <cell r="E1339" t="str">
            <v>A, xin chào. Chúng ta lại gặp nhau.</v>
          </cell>
        </row>
        <row r="1340">
          <cell r="A1340" t="str">
            <v>INN_GLENWYS_CONVERSATION04</v>
          </cell>
          <cell r="B1340" t="str">
            <v>별다른 일은 없으신가요? 그럼 같이 훈련이라도 어떻습니까?</v>
          </cell>
          <cell r="C1340" t="str">
            <v>Are you done for the day? How about we train together?</v>
          </cell>
          <cell r="D1340" t="str">
            <v>เจ้าหมดภารกิจแล้วใช่ไหม งั้นเราไปฝึกซ้อมด้วยกันดีไหม</v>
          </cell>
          <cell r="E1340" t="str">
            <v>Ngươi xong việc của hôm nay chưa? Về việc chúng ta tập luyện cùng nhau thì sao?</v>
          </cell>
        </row>
        <row r="1341">
          <cell r="A1341" t="str">
            <v>INN_GLENWYS_CONVERSATION05</v>
          </cell>
          <cell r="B1341" t="str">
            <v>제국은 혈연보다는 능력을 중시하는 나라입니다. 끊임없는 노력만이 성공을 보장합니다.</v>
          </cell>
          <cell r="C1341" t="str">
            <v>We consider capability more than background in the Empire. Ceaseless effort is the only way to success.</v>
          </cell>
          <cell r="D1341" t="str">
            <v>ในจักรวรรดินี้เราพิจารณาความสามารถมากกว่าภูมิหลัง ความพยายามอย่างไม่ลดละเป็นหนทางสู่ความสำเร็จเพียงหนทางเดียว</v>
          </cell>
          <cell r="E1341" t="str">
            <v>Ở Vương quốc này, chúng ta xem trọng năng lực hơn là xuất thân. Nỗ lực không ngừng nghỉ là cách duy nhất để thành công.</v>
          </cell>
        </row>
        <row r="1342">
          <cell r="A1342" t="str">
            <v>INN_GLENWYS_GIFT02</v>
          </cell>
          <cell r="B1342" t="str">
            <v>으음, 이런 과분한 선물이라니...감사합니다. 다음에 꼭 보답하도록 하겠습니다.</v>
          </cell>
          <cell r="C1342" t="str">
            <v>I don't deserve a gift like this, but... thank you. I will work hard to return this favor.</v>
          </cell>
          <cell r="D1342" t="str">
            <v>ข้าไม่สมควรได้รับของขวัญเช่นนี้ แต่... ขอบคุณนะ ข้าจะหาทางตอบแทนน้ำใจครั้งนี้ให้ได้</v>
          </cell>
          <cell r="E1342" t="str">
            <v>Ta không xứng đáng nhận món quà này, nhưng... Cảm ơn ngươi. Ta sẽ làm việc chăm chỉ để đền đáp ân huệ này.</v>
          </cell>
        </row>
        <row r="1343">
          <cell r="A1343" t="str">
            <v>INN_BERNHEIM_CONNECT_GREETING_MAX</v>
          </cell>
          <cell r="B1343" t="str">
            <v>...건강해 보이는군. 별일 없나?</v>
          </cell>
          <cell r="C1343" t="str">
            <v>You.. seem to be in a good mood. How's everything?</v>
          </cell>
          <cell r="D1343" t="str">
            <v>ดูเหมือนว่าเจ้าจะอารมณ์ดีนะ มีอะไรพิเศษเกิดขึ้นเหรอ</v>
          </cell>
          <cell r="E1343" t="str">
            <v>Trông ngươi khá vui vẻ đấy. Có chuyện gì đặc biệt vừa xảy ra à?</v>
          </cell>
        </row>
        <row r="1344">
          <cell r="A1344" t="str">
            <v>INN_BERNHEIM_CONNECT_CONVERSATION01</v>
          </cell>
          <cell r="B1344" t="str">
            <v>이 마검과의 길고 긴 악연... 과연 나는 이 녀석으로부터 벗어날 수 있을 것인가...</v>
          </cell>
          <cell r="C1344" t="str">
            <v>My fate seems to be tied to this demonic sword... can I break free of it someday?</v>
          </cell>
          <cell r="D1344" t="str">
            <v>ดูเหมือนว่าโชคชะตาของข้าจะผูกอยู่กับดาบปีศาจนี้... วันหนึ่งข้าจะสามารถเป็นอิสระจากมันได้ไหมนะ</v>
          </cell>
          <cell r="E1344" t="str">
            <v>Vận mệnh của ta dường như gắn chặt vào thanh kiếm ma quỷ này... Liệu có thể có một ngày nào đó ta buông bỏ được nó không?</v>
          </cell>
        </row>
        <row r="1345">
          <cell r="A1345" t="str">
            <v>INN_BERNHEIM_CONNECT_CONVERSATION02</v>
          </cell>
          <cell r="B1345" t="str">
            <v>타가리오스가 떠드는 소리가 머릿속에서 울리는군... 크윽...</v>
          </cell>
          <cell r="C1345" t="str">
            <v>Targarios's voice is howling within my head…ugh...</v>
          </cell>
          <cell r="D1345" t="str">
            <v>เสียงของ ทาร์การิออส กำลังโหยหวนอยู่ภายในหัวของข้า... ขะ...</v>
          </cell>
          <cell r="E1345" t="str">
            <v>Giọng nói của Targarios cứ vang vọng trong đầu ta... Keu...</v>
          </cell>
        </row>
        <row r="1346">
          <cell r="A1346" t="str">
            <v>INN_BERNHEIM_CONNECT_CONVERSATION03</v>
          </cell>
          <cell r="B1346" t="str">
            <v>내가 비록 그때 힘을 원했지만... 결국 일이 이렇게 된 것은, 전부 내 의지가 약했기 때문이다. 앞으로는... 그럴 일은 없을 것이다.</v>
          </cell>
          <cell r="C1346" t="str">
            <v>Although I did crave power back then, it was all because my will was not strong enough. I'll never let that happen again.</v>
          </cell>
          <cell r="D1346" t="str">
            <v>ถึงแม้เมื่อก่อนนั้นข้าจะกระหายพลัง แต่ทั้งหมดนั้นก็เป็นเพราะเจตจำนงของข้าไม่แข็งแกร่งพอ ข้าจะไม่มีวันปล่อยให้เรื่องแบบนั้นเกิดขึ้นอีก</v>
          </cell>
          <cell r="E1346" t="str">
            <v>Dù trước đây ta luôn khao khát sức mạnh, nhưng đó hoàn toàn là vì ý chí của ta còn chưa đủ vững vàng. Ta sẽ không để việc đó tái diễn nữa.</v>
          </cell>
        </row>
        <row r="1347">
          <cell r="A1347" t="str">
            <v>INN_BERNHEIM_GREETING02</v>
          </cell>
          <cell r="B1347" t="str">
            <v>...왔나. 요즘 자주 보는군.</v>
          </cell>
          <cell r="C1347" t="str">
            <v>Hello there.. I see you a lot more often these days.</v>
          </cell>
          <cell r="D1347" t="str">
            <v>สวัสดี ช่วงนี้ข้าเจอเจ้าบ่อยขึ้นนะ</v>
          </cell>
          <cell r="E1347" t="str">
            <v>Xin chào. Dạo này ta gặp ngươi nhiều hơn đấy.</v>
          </cell>
        </row>
        <row r="1348">
          <cell r="A1348" t="str">
            <v>INN_BERNHEIM_CONVERSATION04</v>
          </cell>
          <cell r="B1348" t="str">
            <v>내 검에 대해 흥미가 있다고...? 하아... 웬만하면 묻지 않는 것을 권한다.</v>
          </cell>
          <cell r="C1348" t="str">
            <v>You're curious about my sword..? Huh... it's better you don't ask about it.</v>
          </cell>
          <cell r="D1348" t="str">
            <v>เจ้าอยากรู้เรื่องดาบของข้าเหรอ อืม... เจ้าไม่ถามเรื่องนั้นจะดีกว่านะ</v>
          </cell>
          <cell r="E1348" t="str">
            <v>Ngươi tò mò về thanh kiếm của ta? Hừ... Tốt hơn là ngươi đừng nên hỏi gì cả</v>
          </cell>
        </row>
        <row r="1349">
          <cell r="A1349" t="str">
            <v>INN_BERNHEIM_CONVERSATION05</v>
          </cell>
          <cell r="B1349" t="str">
            <v>머리가 아프군... 아, 걱정하지 않아도 된다. 늘 있는 일이니까...</v>
          </cell>
          <cell r="C1349" t="str">
            <v>This headache... ah, don't worry. I'm quite used to it.</v>
          </cell>
          <cell r="D1349" t="str">
            <v>อาการปวดหัวนี้... อ่า ไม่ต้องห่วงหรอก ข้าค่อนข้างจะชินกับมันแล้วละ</v>
          </cell>
          <cell r="E1349" t="str">
            <v>Đau đầu quá... A, đừng lo. Ta quen bị thế rồi.</v>
          </cell>
        </row>
        <row r="1350">
          <cell r="A1350" t="str">
            <v>INN_BERNHEIM_GIFT02</v>
          </cell>
          <cell r="B1350" t="str">
            <v>...고맙다. 요긴하게 쓰도록 하지.</v>
          </cell>
          <cell r="C1350" t="str">
            <v>Thank you.. I'll put it to good use.</v>
          </cell>
          <cell r="D1350" t="str">
            <v>ขอบคุณนะ ข้าจะใช้มันให้เกิดประโยชน์</v>
          </cell>
          <cell r="E1350" t="str">
            <v>Cảm ơn nhé. Ta sẽ dùng nó cho tốt.</v>
          </cell>
        </row>
        <row r="1351">
          <cell r="A1351" t="str">
            <v>INN_YURIA_CONNECT_GREETING_MAX</v>
          </cell>
          <cell r="B1351" t="str">
            <v>기다리고 있었어요, 운명의 주인.</v>
          </cell>
          <cell r="C1351" t="str">
            <v>I have been waiting for you, Master of Fate.</v>
          </cell>
          <cell r="D1351" t="str">
            <v>ข้ากำลังรอเจ้าอยู่เลย มาสเตอร์แห่งโชคชะตา</v>
          </cell>
          <cell r="E1351" t="str">
            <v>Thần vận mệnh, con đang chờ đợi người.</v>
          </cell>
        </row>
        <row r="1352">
          <cell r="A1352" t="str">
            <v>INN_YURIA_CONNECT_CONVERSATION01</v>
          </cell>
          <cell r="B1352" t="str">
            <v>제가 옷을 만드는 과정이 조금 독특해서 말이죠. 후후후, 꽤나 오래 걸린답니다.</v>
          </cell>
          <cell r="C1352" t="str">
            <v>I go through a rather unique process while making clothes. That's why it takes me so long to finish one garment.</v>
          </cell>
          <cell r="D1352" t="str">
            <v>ในขณะที่ข้าตัดเสื้อผ้า ข้าต้องผ่านกระบวนการที่ค่อนข้างพิเศษ นั่นจึงเป็นสาเหตุที่ข้าใช้เวลานานกว่าจะตัดเสื้อผ้าชิ้นหนึ่งเสร็จ</v>
          </cell>
          <cell r="E1352" t="str">
            <v>Mỗi bộ đồ của tôi đều qua một quy trình độc đáo. Chính vì vậy mà tôi mới mất nhiều thời gian như thế để hoàn thành.</v>
          </cell>
        </row>
        <row r="1353">
          <cell r="A1353" t="str">
            <v>INN_YURIA_CONNECT_CONVERSATION02</v>
          </cell>
          <cell r="B1353" t="str">
            <v>음, 참 신기한 일이에요. 딱히 부와 명예를 원해서 시작한 일은 아닌데…어느새 보니 유명해져 있더라고요.</v>
          </cell>
          <cell r="C1353" t="str">
            <v>Umm, it's quite amazing, if you think about it. I didn't start doing this for fame or wealth, but I became famous before I knew it.</v>
          </cell>
          <cell r="D1353" t="str">
            <v>อืม ถ้าเจ้าคิดดูดีๆ ก็ยอดเยี่ยมทีเดียวเชียวแหละ ข้าไม่ได้เริ่มทำสิ่งนี้เพื่อชื่อเสียงหรือว่าความมั่งคั่ง แต่ข้าก็โด่งดัง ก่อนที่ข้าจะทันรู้ตัวด้วยซ้ำ</v>
          </cell>
          <cell r="E1353" t="str">
            <v>Ừm, nghĩ lại thì cũng thật thú vị. Tôi làm có phải vì tiền bạc hay danh tiếng đâu, vậy mà giờ tôi nổi tiếng đến vậy. Chính tôi cũng không ngờ đấy.</v>
          </cell>
        </row>
        <row r="1354">
          <cell r="A1354" t="str">
            <v>INN_YURIA_CONNECT_CONVERSATION03</v>
          </cell>
          <cell r="B1354" t="str">
            <v>가끔은 고국, 펜테오니아에 돌아가기도 해요. 주로 아르테미아 여왕님의 옷을 만들기 위해서지만요. 후후.</v>
          </cell>
          <cell r="C1354" t="str">
            <v>Sometimes I go back to my home country, Penteonia. It's mainly to make a dress for Queen Artemia. *Giggle*</v>
          </cell>
          <cell r="D1354" t="str">
            <v>ข้ากลับไปยัง Penteonia ประเทศบ้านเกิดของข้าบ้างเป็นบางครั้งบางคราว ส่วนใหญ่แล้วก็เพื่อตัดชุดให้แก่ราชินี Artemia *คิกๆ*</v>
          </cell>
          <cell r="E1354" t="str">
            <v>Thỉnh thoảng, tôi vẫn quay lại quê nhà Penteonia. Chủ yếu là để may đồ cho Nữ hoàng Artemia. *Khúc khích*</v>
          </cell>
        </row>
        <row r="1355">
          <cell r="A1355" t="str">
            <v>INN_YURIA_GREETING02</v>
          </cell>
          <cell r="B1355" t="str">
            <v>후후, 반가워요. 오늘의 만남은 운명인 것 같군요.</v>
          </cell>
          <cell r="C1355" t="str">
            <v>Haha, good to see you. I feel that our meeting today was predestined.</v>
          </cell>
          <cell r="D1355" t="str">
            <v>ฮ่าฮ่า ดีใจที่ได้เจอเจ้านะ ข้ารู้สึกว่าการพบกันของเราในวันนี้ถูกโชคชะตากำหนดไว้แล้ว</v>
          </cell>
          <cell r="E1355" t="str">
            <v>Ha ha, rất vui được gặp bạn. Dường như số mệnh đã sắp đặt cho chúng ta gặp nhau hôm nay.</v>
          </cell>
        </row>
        <row r="1356">
          <cell r="A1356" t="str">
            <v>INN_YURIA_CONVERSATION04</v>
          </cell>
          <cell r="B1356" t="str">
            <v>저는 운명을 보지는 못해요. 어디까지나, 운명을 예감하고 느낄 뿐.</v>
          </cell>
          <cell r="C1356" t="str">
            <v>It's not that I actually have absolute visions of the future. I just sense what lies beyond fate.</v>
          </cell>
          <cell r="D1356" t="str">
            <v>ไม่ใช่ว่าข้ามีภาพนิมิตของอนาคตที่สมบูรณ์จริงๆ หรอก ข้าแค่สัมผัสได้ว่ามีอะไรที่ไกลเกินกว่าปัจจุบันที่รออยู่เท่านั้น</v>
          </cell>
          <cell r="E1356" t="str">
            <v>Không phải là tôi thực sự có những viễn cảnh về tương lai. Tôi chỉ cảm nhận được điều sẽ xảy ra ngoài thời điểm hiện tại thôi.</v>
          </cell>
        </row>
        <row r="1357">
          <cell r="A1357" t="str">
            <v>INN_YURIA_CONVERSATION05</v>
          </cell>
          <cell r="B1357" t="str">
            <v>여행은 좋아요. 많은 것을 보고, 느끼고, 체험하고…</v>
          </cell>
          <cell r="C1357" t="str">
            <v>I love traveling. You can see, feel, and experience lots of things.</v>
          </cell>
          <cell r="D1357" t="str">
            <v>ข้าชอบการเดินทาง เจ้าสามารถเห็น สัมผัส และประสบพบเจอสิ่งต่างๆ มากมาย</v>
          </cell>
          <cell r="E1357" t="str">
            <v>Tôi thích ngao du. Bạn có thể nhìn thấy, cảm nhận và trải nghiệm rất nhiều điều.</v>
          </cell>
        </row>
        <row r="1358">
          <cell r="A1358" t="str">
            <v>INN_YURIA_GIFT02</v>
          </cell>
          <cell r="B1358" t="str">
            <v>어머, 이렇게나 많이…후후, 그럼 보답으로 제가 음료라도 하나 사드리도록 하죠.</v>
          </cell>
          <cell r="C1358" t="str">
            <v>Wow, this much? I will buy you a drink in return.</v>
          </cell>
          <cell r="D1358" t="str">
            <v>ว้าว มากขนาดนี้เลยเหรอ ข้าคงต้องซื้อเครื่องดื่มเลี้ยงเจ้าเป็นการตอบแทนแล้วละ</v>
          </cell>
          <cell r="E1358" t="str">
            <v>Ôi, nhiều thế sao? Có lẽ tôi phải mời bạn uống chút gì để tạ ơn thôi.</v>
          </cell>
        </row>
        <row r="1359">
          <cell r="A1359" t="str">
            <v>INN_CECILIA_CONNECT_GREETING_MAX</v>
          </cell>
          <cell r="B1359" t="str">
            <v>용기야말로 정의를 실천할 수 있는 힘이야!</v>
          </cell>
          <cell r="C1359" t="str">
            <v>Courage is the power that brings justice to the world!</v>
          </cell>
          <cell r="D1359" t="str">
            <v>ความกล้าหาญคือพลังที่นำความยุติธรรมมาสู่โลกใบนี้!</v>
          </cell>
          <cell r="E1359" t="str">
            <v>Dũng khí là sức mạnh mang công lý đến cho thế giới!</v>
          </cell>
        </row>
        <row r="1360">
          <cell r="A1360" t="str">
            <v>INN_CECILIA_CONNECT_CONVERSATION01</v>
          </cell>
          <cell r="B1360" t="str">
            <v>집에 부츠가 몇 켤레 있냐고?\n음, 일단 훈련용으로만 100켤레 정도?</v>
          </cell>
          <cell r="C1360" t="str">
            <v>How many pairs of boots do I have?\nHmm, about 100 pairs just for training?</v>
          </cell>
          <cell r="D1360" t="str">
            <v>ข้ามีรองเท้าบู้ทกี่คู่น่ะหรือ\nอืมม แค่สำหรับฝึกซ้อมก็มีประมาณ 100 คู่</v>
          </cell>
          <cell r="E1360" t="str">
            <v>Ta có bao nhiêu đôi giày à?\nHừm... riêng giày tập là khoảng 100 đôi thì phải?</v>
          </cell>
        </row>
        <row r="1361">
          <cell r="A1361" t="str">
            <v>INN_CECILIA_CONNECT_CONVERSATION02</v>
          </cell>
          <cell r="B1361" t="str">
            <v>으응? 하모니카 실력 좀 보자구? 하하하..\n잠..잠깐만 기다려봐.</v>
          </cell>
          <cell r="C1361" t="str">
            <v>Huh? You want me to play the harmonica? Hahaha...\nW-wait a second.</v>
          </cell>
          <cell r="D1361" t="str">
            <v>หือ เจ้าอยากให้ข้าเล่นฮาร์โมนิก้า ฮ่าๆๆ...\nด-เดี๋ยวนะ</v>
          </cell>
          <cell r="E1361" t="str">
            <v>Hử? Muốn ta chơi harmonica à? Ha ha ha...\nCh... chờ chút nhé.</v>
          </cell>
        </row>
        <row r="1362">
          <cell r="A1362" t="str">
            <v>INN_CECILIA_CONNECT_CONVERSATION03</v>
          </cell>
          <cell r="B1362" t="str">
            <v>심심하면 나랑 축구나 한 판 할래?</v>
          </cell>
          <cell r="C1362" t="str">
            <v>Want to play soccer if you're bored?</v>
          </cell>
          <cell r="D1362" t="str">
            <v>ถ้าเจ้าเบื่ออยากจะเล่นฟุตบอลมั้ย</v>
          </cell>
          <cell r="E1362" t="str">
            <v>Ngươi thấy chán thì có muốn chơi đá bóng không?</v>
          </cell>
        </row>
        <row r="1363">
          <cell r="A1363" t="str">
            <v>INN_CECILIA_GREETING02</v>
          </cell>
          <cell r="B1363" t="str">
            <v>오늘도 힘내보자! 으쌰으쌰!</v>
          </cell>
          <cell r="C1363" t="str">
            <v>Today will be a good day! Let's go!</v>
          </cell>
          <cell r="D1363" t="str">
            <v>วันนี้มาเล่นอย่างจริงจังกันเถอะ! ใครจะเล่นกับข้าบ้าง</v>
          </cell>
          <cell r="E1363" t="str">
            <v>Nay cứ chơi cho thỏa thích đi! Ai theo ta nào?</v>
          </cell>
        </row>
        <row r="1364">
          <cell r="A1364" t="str">
            <v>INN_CECILIA_CONVERSATION04</v>
          </cell>
          <cell r="B1364" t="str">
            <v>쉽게 포기하지마! 네 뒤에는 내가 있어!</v>
          </cell>
          <cell r="C1364" t="str">
            <v>Do not give up! I got your back!</v>
          </cell>
          <cell r="D1364" t="str">
            <v>อย่ายอมแพ้นะ! ข้าคอยช่วยเจ้าอยู่!</v>
          </cell>
          <cell r="E1364" t="str">
            <v>Đừng từ bỏ! Có ta hỗ trợ phía sau đây!</v>
          </cell>
        </row>
        <row r="1365">
          <cell r="A1365" t="str">
            <v>INN_CECILIA_CONVERSATION05</v>
          </cell>
          <cell r="B1365" t="str">
            <v>매운 우동 먹는 거는 누구에게도 지고 싶지 않아!\n누가 더 먹는지 내기 해볼까?</v>
          </cell>
          <cell r="C1365" t="str">
            <v>When it comes to eating spicy noodles, I can't lose!\nWant to bet who can eat more spicy noodles?</v>
          </cell>
          <cell r="D1365" t="str">
            <v>ถ้าเป็นเรื่องกินก๋วยเตี๋ยวเผ็ดๆ ล่ะก็ ข้าจะแพ้ไม่ได้!\nพนันด้วยทอง 5 ก้อนว่าข้ากินก๋วยเตี๋ยวเผ็ดได้มากกว่าเจ้า จะแข่งมั้ย</v>
          </cell>
          <cell r="E1365" t="str">
            <v>Về khoản ăn mì cay thì ta không thể thua được!\nCá 5 đồng Vàng là ta ăn được nhiều mì cay hơn ngươi. Dám nhận không?</v>
          </cell>
        </row>
        <row r="1366">
          <cell r="A1366" t="str">
            <v>INN_CECILIA_GIFT02</v>
          </cell>
          <cell r="B1366" t="str">
            <v>너무 좋아! 너는 뭐 갖고 싶은 거 없어?</v>
          </cell>
          <cell r="C1366" t="str">
            <v>I love it! Is there anything you want to get?</v>
          </cell>
          <cell r="D1366" t="str">
            <v>ข้ารักมัน! เจ้ามีอะไรที่อยากได้บ้างมั้ย</v>
          </cell>
          <cell r="E1366" t="str">
            <v>Đáng yêu quá! Ngươi có muốn kiếm thứ gì không?</v>
          </cell>
        </row>
        <row r="1367">
          <cell r="A1367" t="str">
            <v>INN_DAKARIS_CONNECT_GREETING_MAX</v>
          </cell>
          <cell r="B1367" t="str">
            <v>오오, 왔군. 오늘은 같이 앉아서 식사라도 하지 않겠나? 하하하…</v>
          </cell>
          <cell r="C1367" t="str">
            <v>Ah, you're here. Why don't you take a seat and join me for dinner today? Hahaha…</v>
          </cell>
          <cell r="D1367" t="str">
            <v>มาแล้วหรอ วันนี้จะไม่มานั่งกินข้าวกินปลาด้วยกันซักหน่อยหรือ ฮ่าฮ่าฮ่า....</v>
          </cell>
          <cell r="E1367" t="str">
            <v>Ôi ôi, đến rồi à? Ngày hôm nay có thể ngồi dùng bữa cùng nhau rồi! Hahaha...</v>
          </cell>
        </row>
        <row r="1368">
          <cell r="A1368" t="str">
            <v>INN_DAKARIS_CONNECT_CONVERSATION01</v>
          </cell>
          <cell r="B1368" t="str">
            <v>같은 리자드맨들 사이에서는 현자라고 불리는 것 같지만, 나도 아직 한참 부족한 몸이라네. 하하하.</v>
          </cell>
          <cell r="C1368" t="str">
            <v>Fellow Lizardmen seem to address me as a sage, but I still have much to learn. Hahaha.</v>
          </cell>
          <cell r="D1368" t="str">
            <v>ถึงจะถูกเรียกว่าปราชญ์ในบรรดามนุษย์กิ้งก่าด้วยกัน แต่ข้าก็ยังต้องเรียนรู้อีกมาก ฮ่าฮ่าฮ่า</v>
          </cell>
          <cell r="E1368" t="str">
            <v>Mặc dù được những người thằn lằn gọi là hiền triết nhưng ta thực sự vẫn còn nhiều thiếu sót lắm. Hahaha!</v>
          </cell>
        </row>
        <row r="1369">
          <cell r="A1369" t="str">
            <v>INN_DAKARIS_CONNECT_CONVERSATION02</v>
          </cell>
          <cell r="B1369" t="str">
            <v>자유로운 삶을 위해, 그리고 후손들의 미래를 위해 - 나는 계속하여 레지스탕스를 돕겠네.</v>
          </cell>
          <cell r="C1369" t="str">
            <v>For life without shackles, and for the future of our descendants - I will continue to aid the Resistance.</v>
          </cell>
          <cell r="D1369" t="str">
            <v>เพื่อสันติสุขและอนาคตของคนรุ่นหลัง ข้าจะคอยช่วยเหลือกลุ่มต่อต้านไม่ขาด</v>
          </cell>
          <cell r="E1369" t="str">
            <v>Vì cuộc sống tự do, và vì tương lai của con cháu - Chắc ta phải tiếp tục trợ giúp kháng chiến thôi.</v>
          </cell>
        </row>
        <row r="1370">
          <cell r="A1370" t="str">
            <v>INN_DAKARIS_CONNECT_CONVERSATION03</v>
          </cell>
          <cell r="B1370" t="str">
            <v>선조들은 늘 우리를 지켜보고 있다네. 우리의 앞날을 축복하면서…</v>
          </cell>
          <cell r="C1370" t="str">
            <v>The ancestors always watch over us, blessing our path...</v>
          </cell>
          <cell r="D1370" t="str">
            <v>เหล่าบรรพบุรุษกำลังปกป้องดูแลและอวยพรวันข้างหน้าของเรา...</v>
          </cell>
          <cell r="E1370" t="str">
            <v>Tổ tiên luôn theo dõi... và chúc phúc cho tương lai của chúng ta.</v>
          </cell>
        </row>
        <row r="1371">
          <cell r="A1371" t="str">
            <v>INN_DAKARIS_GREETING02</v>
          </cell>
          <cell r="B1371" t="str">
            <v>어서 오게나, 친우여. 무슨 일인가?</v>
          </cell>
          <cell r="C1371" t="str">
            <v>Greetings, my friend. What brings you here?</v>
          </cell>
          <cell r="D1371" t="str">
            <v>ยินดีต้อนรับ สหายคนสนิทของข้าต้องการสิ่งใด</v>
          </cell>
          <cell r="E1371" t="str">
            <v>Xin chào bạn hữu. Cậu có chuyện gì không?</v>
          </cell>
        </row>
        <row r="1372">
          <cell r="A1372" t="str">
            <v>INN_DAKARIS_CONVERSATION04</v>
          </cell>
          <cell r="B1372" t="str">
            <v>하하하, 그대도 레지스탕스에 가입하지 않겠나?</v>
          </cell>
          <cell r="C1372" t="str">
            <v>Hahaha, would you like to join the Resistance as well?</v>
          </cell>
          <cell r="D1372" t="str">
            <v>ฮ่าฮ่าฮ่า จะไม่เข้าร่วมกลุ่มต่อต้านหน่อยหรอ</v>
          </cell>
          <cell r="E1372" t="str">
            <v>Hahaha, cậu cũng chưa tham gia kháng chiến à?</v>
          </cell>
        </row>
        <row r="1373">
          <cell r="A1373" t="str">
            <v>INN_DAKARIS_CONVERSATION05</v>
          </cell>
          <cell r="B1373" t="str">
            <v>자유를 위해 노력하는 것은 좋지만, 폭력적인 일은 좋아하지 않는다네.</v>
          </cell>
          <cell r="C1373" t="str">
            <v>Striving for freedom is good, but I'm against violence.</v>
          </cell>
          <cell r="D1373" t="str">
            <v>ถึงจะพยายามเพื่อเสรีภาพ แต่การใช้ความรุนแรงไม่ดีนักหรอก</v>
          </cell>
          <cell r="E1373" t="str">
            <v>Nỗ lực vì tự do thì tốt nhưng mà dùng vũ lực thì không tốt đâu.</v>
          </cell>
        </row>
        <row r="1374">
          <cell r="A1374" t="str">
            <v>INN_DAKARIS_GIFT02</v>
          </cell>
          <cell r="B1374" t="str">
            <v>아이고, 또 이렇게 선물을… 하하, 정말 고맙구나.</v>
          </cell>
          <cell r="C1374" t="str">
            <v>Ah, another gift. Haha, you have my deepest gratitude.</v>
          </cell>
          <cell r="D1374" t="str">
            <v>ของขวัญอีกแล้วหรอ... ฮ่าฮ่า แต่ก็ขอบใจมาก</v>
          </cell>
          <cell r="E1374" t="str">
            <v>Ôi trời, lại tặng quà nữa... Haha, thật là cảm ơn mà!</v>
          </cell>
        </row>
        <row r="1375">
          <cell r="A1375" t="str">
            <v>INN_KIRZE_CONNECT_GREETING_MAX</v>
          </cell>
          <cell r="B1375" t="str">
            <v>아…안녕? 새로운 인형을 만들어봤는데… 볼래?</v>
          </cell>
          <cell r="C1375" t="str">
            <v>Uh.. Hi? I made a new doll... Do you want to take a look at it?</v>
          </cell>
          <cell r="D1375" t="str">
            <v>หวัดดี กำลังทำตุ๊กตาใหม่อยู่... อยากจะดูไหมล่ะ</v>
          </cell>
          <cell r="E1375" t="str">
            <v>Xin... Xin chào? Tôi vừa tạo ra một con búp bê mới... Có muốn xem thử không?</v>
          </cell>
        </row>
        <row r="1376">
          <cell r="A1376" t="str">
            <v>INN_KIRZE_CONNECT_CONVERSATION01</v>
          </cell>
          <cell r="B1376" t="str">
            <v>전투를 좋아하진 않지만, 그래도…나 같은 희생자는, 더는 늘릴 수 없는걸.</v>
          </cell>
          <cell r="C1376" t="str">
            <v>I don't like fighting, but... I don't want anyone else to suffer as I have.</v>
          </cell>
          <cell r="D1376" t="str">
            <v>ถึงจะไม่ชอบการต่อสู้ แต่.. ไม่ควรมีผู้เสียสละแบบข้าเพิ่มขึ้น</v>
          </cell>
          <cell r="E1376" t="str">
            <v>Tôi không thích những trận chiến nhưng, dù vậy... thì cũng không thể để tăng thêm những người hi sinh như tôi được.</v>
          </cell>
        </row>
        <row r="1377">
          <cell r="A1377" t="str">
            <v>INN_KIRZE_CONNECT_CONVERSATION02</v>
          </cell>
          <cell r="B1377" t="str">
            <v>식사는 많이 못 먹어. 몸이 이렇게 변해버린 이후로는…
그래서 잘 먹는 사람을 보면 행복하면서도 부러워.</v>
          </cell>
          <cell r="C1377" t="str">
            <v>I can't eat much. Not after my body turning like this...\nSeeing people eat makes me happy... and jealous at the same time.</v>
          </cell>
          <cell r="D1377" t="str">
            <v>กินได้ไม่เยอะหลังจากที่ร่างกายกลายเป็นแบบนี้...\nเพราะงั้นเวลาเห็นคนกินเก่งๆแล้วมีความสุขและอิจฉา</v>
          </cell>
          <cell r="E1377" t="str">
            <v>Tôi không thể ăn nhiều được... từ sau khi cơ thể bị biến thành như thế này...\nThế nên khi nhìn những người ăn nhiều tôi cảm thấy hạnh phúc nhưng cũng thật ghen tị.</v>
          </cell>
        </row>
        <row r="1378">
          <cell r="A1378" t="str">
            <v>INN_KIRZE_CONNECT_CONVERSATION03</v>
          </cell>
          <cell r="B1378" t="str">
            <v>오늘은 몸이 좀 나른하고…살짝 졸리네.
너무 오래 자는 거 같으면 나중에 깨워줘…
혹시 못 일어날까 봐… 무서우니까…</v>
          </cell>
          <cell r="C1378" t="str">
            <v>I feel little drowsy and sleepy today....\nPlease do wake me up if I sleep for too long...\nI'm afraid... I might never get up again...</v>
          </cell>
          <cell r="D1378" t="str">
            <v>วันนี้รู้สึกไม่มีแรงเท่าไหร่... ง่วงด้วย\nถ้ารู้สึกว่านอนนานเกินไปล่ะก็ช่วยปลุกด้วยล่ะ....\nเผื่อจะไม่ตื่น... มันน่ากลัวนะ...</v>
          </cell>
          <cell r="E1378" t="str">
            <v>Hôm nay người tôi thật là rã rời... và có tí hơi buồn ngủ.\nNếu thấy tôi ngủ quá lâu thì hãy đánh thức tôi dậy nhé...\nVì tôi sợ... tôi sẽ mãi không thể dậy được...</v>
          </cell>
        </row>
        <row r="1379">
          <cell r="A1379" t="str">
            <v>INN_KIRZE_GREETING02</v>
          </cell>
          <cell r="B1379" t="str">
            <v>안녕, 오랜만이야…</v>
          </cell>
          <cell r="C1379" t="str">
            <v>Hello, it's good to see you again...</v>
          </cell>
          <cell r="D1379" t="str">
            <v>หวัดดี ไม่เจอกันนานเลยนะ...</v>
          </cell>
          <cell r="E1379" t="str">
            <v>Xin chào, lâu rồi không gặp!</v>
          </cell>
        </row>
        <row r="1380">
          <cell r="A1380" t="str">
            <v>INN_KIRZE_CONVERSATION04</v>
          </cell>
          <cell r="B1380" t="str">
            <v>밥이라도 같이 먹자고? 아하하…괜찮아, 난 구경만 할께.</v>
          </cell>
          <cell r="C1380" t="str">
            <v>Join you for the dinner? Ahaha... It's okay, I'll just watch you eat.</v>
          </cell>
          <cell r="D1380" t="str">
            <v>จะชวนกินข้าวหรอ ฮ่าฮ่า... ไม่เป็นไร ข้าขอดูเฉยๆดีกว่า</v>
          </cell>
          <cell r="E1380" t="str">
            <v>Muốn rủ đi ăn hả?
Ahaha... Không sao, tôi chỉ ngồi nói chuyện thôi cũng được.</v>
          </cell>
        </row>
        <row r="1381">
          <cell r="A1381" t="str">
            <v>INN_KIRZE_CONVERSATION05</v>
          </cell>
          <cell r="B1381" t="str">
            <v>위험에 빠진 사람을 보면…도와야겠다는 마음이 자동반사적으로 일어나.</v>
          </cell>
          <cell r="C1381" t="str">
            <v>When I see people in danger... I instinctively feel like I should help.</v>
          </cell>
          <cell r="D1381" t="str">
            <v>แค่เห็นคนที่ตกอยู่ในอันตราย... ความรู้สึกที่ว่าต้องเข้าไปช่วยก็เกิดขึ้นทันที</v>
          </cell>
          <cell r="E1381" t="str">
            <v>Khi nhìn người khác rơi vào tình thế hiểm nguy... thì cái suy nghĩ phải giúp họ lại xuất hiện như một phản xạ tự động.</v>
          </cell>
        </row>
        <row r="1382">
          <cell r="A1382" t="str">
            <v>INN_KIRZE_GIFT02</v>
          </cell>
          <cell r="B1382" t="str">
            <v>내 몸을 이루는 붉은 마정석…마법시약의 촉매로 사용하기에도 좋다고 들었어.</v>
          </cell>
          <cell r="C1382" t="str">
            <v>The crimson crystals that form my body... I heard they are good catalyst for magic reagents.</v>
          </cell>
          <cell r="D1382" t="str">
            <v>หินวิเศษสีแดงที่ปลุกร่างกายของข้า... ได้ยินมาว่าการใช้สารเร่งปฏิกิริยาเวทก็ดีเหมือนกัน</v>
          </cell>
          <cell r="E1382" t="str">
            <v>Tôi nghe nói đá cẩm thạch đỏ tạo nên người tôi... có thể sử dụng để làm chất xúc tác cho thuốc thử phép thuật.</v>
          </cell>
        </row>
        <row r="1383">
          <cell r="A1383" t="str">
            <v/>
          </cell>
          <cell r="B1383" t="str">
            <v>여관 NPC 대사</v>
          </cell>
          <cell r="C1383" t="str">
            <v/>
          </cell>
          <cell r="D1383" t="str">
            <v/>
          </cell>
          <cell r="E1383" t="str">
            <v/>
          </cell>
        </row>
        <row r="1384">
          <cell r="A1384" t="str">
            <v>INN_MAY_INNIDLE01</v>
          </cell>
          <cell r="B1384" t="str">
            <v>음...역시 유노 언니의 음식은 일품...! 이건 잘 팔릴 각이야!</v>
          </cell>
          <cell r="C1384" t="str">
            <v>Hmm... Juno's dishes are best...! This will sell like hotcakes!</v>
          </cell>
          <cell r="D1384" t="str">
            <v>อืม... อาหารของ Juno ยอดเยี่ยมที่สุด...! นี่ต้องขายดีเป็นเทน้ำเทท่าแน่ๆ!</v>
          </cell>
          <cell r="E1384" t="str">
            <v>Măm măm... Tay nghề của Juno đúng là số một...! Thể nào món này cũng bán đắt như tôm tươi!</v>
          </cell>
        </row>
        <row r="1385">
          <cell r="A1385" t="str">
            <v>INN_MAY_CONNECT_GREETING_MAX</v>
          </cell>
          <cell r="B1385" t="str">
            <v>오르벨 최고의 부자가 되기 위해, 오늘도 노력 중입니다!</v>
          </cell>
          <cell r="C1385" t="str">
            <v>I've been working hard every day to become the richest girl in Orvel!</v>
          </cell>
          <cell r="D1385" t="str">
            <v>ข้าทุ่มเททำงานหนักทุกวันเพื่อจะได้เป็นหญิงสาวที่ร่ำรวยที่สุดใน Orvel!</v>
          </cell>
          <cell r="E1385" t="str">
            <v>Ta siêng năng làm việc mỗi ngày để trở thành cô gái giàu nhất xứ Orvel!</v>
          </cell>
        </row>
        <row r="1386">
          <cell r="A1386" t="str">
            <v>INN_MAY_CONNECT_CONVERSATION01</v>
          </cell>
          <cell r="B1386" t="str">
            <v>오늘은 엘리도라 숲 중반부까지 물건을 찾아 들어가 볼 생각이에요!</v>
          </cell>
          <cell r="C1386" t="str">
            <v>Today, I'm thinking of traveling all the way to Central Elidora to pick up some new items!</v>
          </cell>
          <cell r="D1386" t="str">
            <v>วันนี้ข้ากำลังคิดว่าจะเดินทางไปจนถึง Central Elidora เพื่อรับของใหม่ๆ ละ!</v>
          </cell>
          <cell r="E1386" t="str">
            <v>Hôm nay tôi định đi vào tận khu giữa rừng Ellidora để tìm hàng!</v>
          </cell>
        </row>
        <row r="1387">
          <cell r="A1387" t="str">
            <v>INN_MAY_CONNECT_CONVERSATION02</v>
          </cell>
          <cell r="B1387" t="str">
            <v>요즘은 옷을 만들거나 수선하는데 취미가 생겼어요. 기회가 생기면 당신의 옷도 만들어 줄게요.</v>
          </cell>
          <cell r="C1387" t="str">
            <v>Lately, I've picked up making clothes as a hobby. If I get the chance, I'll make something for you too.</v>
          </cell>
          <cell r="D1387" t="str">
            <v>เมื่อไม่นานมานี้ ข้าเรียนรู้การตัดเย็บเสื้อผ้าเป็นงานอดิเรกแหละ ถ้าข้ามีโอกาส ข้าจะทำอะไรสักอย่างให้เจ้าเหมือนกัน</v>
          </cell>
          <cell r="E1387" t="str">
            <v>Dạo này tôi có thêm một thú vui là may và sửa quần áo. Nếu có cơ hội, tôi sẽ may áo cho bạn nữa nhé.</v>
          </cell>
        </row>
        <row r="1388">
          <cell r="A1388" t="str">
            <v>INN_MAY_CONNECT_CONVERSATION03</v>
          </cell>
          <cell r="B1388" t="str">
            <v>아에기나 사막에서 보물이 나왔다는데 알고 계세요?</v>
          </cell>
          <cell r="C1388" t="str">
            <v>Do you know that there was treasure found in the Aegina Desert?</v>
          </cell>
          <cell r="D1388" t="str">
            <v>เจ้ารู้หรือเปล่าว่ามีคนพบสมบัติในทะเลทราย Aegina น่ะ</v>
          </cell>
          <cell r="E1388" t="str">
            <v>Ở sa mạc Aegina đã xuất hiện báu vật rồi đấy bạn biết chưa?</v>
          </cell>
        </row>
        <row r="1389">
          <cell r="A1389" t="str">
            <v>INN_MAY_GREETING02</v>
          </cell>
          <cell r="B1389" t="str">
            <v>앗! 어서 오세요 손님! 아, 아니다! 여긴 여관이었지.</v>
          </cell>
          <cell r="C1389" t="str">
            <v>Ah! Welcome, customer! Oh, wait, this was the Inn…</v>
          </cell>
          <cell r="D1389" t="str">
            <v>อ้า! ยินดีต้อนรับ ท่านลูกค้า! โอ้ เดี๋ยวนะ นี่มันโรงแรมนี่…</v>
          </cell>
          <cell r="E1389" t="str">
            <v>A! Quý khách xin mời vào! À, à không! Đây là quán trọ mà nhỉ.</v>
          </cell>
        </row>
        <row r="1390">
          <cell r="A1390" t="str">
            <v>INN_MAY_CONVERSATION04</v>
          </cell>
          <cell r="B1390" t="str">
            <v>저희 상점에도 들려주실 거죠?</v>
          </cell>
          <cell r="C1390" t="str">
            <v>You will visit my shop too, right?</v>
          </cell>
          <cell r="D1390" t="str">
            <v>เจ้าจะแวะที่ร้านของข้าด้วยใช่ไหม</v>
          </cell>
          <cell r="E1390" t="str">
            <v>Bạn cũng sẽ ghé thăm cửa hàng của tôi chứ?</v>
          </cell>
        </row>
        <row r="1391">
          <cell r="A1391" t="str">
            <v>INN_MAY_CONVERSATION05</v>
          </cell>
          <cell r="B1391" t="str">
            <v>유노씨의 음식은 정말 맛있어요!</v>
          </cell>
          <cell r="C1391" t="str">
            <v>Juno's food is the best!</v>
          </cell>
          <cell r="D1391" t="str">
            <v>อาหารของ Juno ยอดเยี่ยมที่สุด!</v>
          </cell>
          <cell r="E1391" t="str">
            <v>Thức ăn của Juno thực sự rất ngon!</v>
          </cell>
        </row>
        <row r="1392">
          <cell r="A1392" t="str">
            <v>INN_MAY_GIFT02</v>
          </cell>
          <cell r="B1392" t="str">
            <v>헤헷! 고맙습니다!</v>
          </cell>
          <cell r="C1392" t="str">
            <v>Hehehe, thank you!</v>
          </cell>
          <cell r="D1392" t="str">
            <v>ฮิฮิฮิ ขอบคุณนะ!</v>
          </cell>
          <cell r="E1392" t="str">
            <v>Hehe! Xin cảm ơn!</v>
          </cell>
        </row>
        <row r="1393">
          <cell r="A1393" t="str">
            <v>INN_GLADI_INNIDLE01</v>
          </cell>
          <cell r="B1393" t="str">
            <v>으음, 개다래나무 향이 아직도…</v>
          </cell>
          <cell r="C1393" t="str">
            <v>Hmm, I can still smell the silvervine...</v>
          </cell>
          <cell r="D1393" t="str">
            <v>อืม ข้ายังได้กลิ่นเถาวัลย์เงินอยู่เลย...</v>
          </cell>
          <cell r="E1393" t="str">
            <v>Hmm, mùi bạc hà nho vẫn thoảng đâu đây...</v>
          </cell>
        </row>
        <row r="1394">
          <cell r="A1394" t="str">
            <v>INN_GLADI_CONNECT_GREETING_MAX</v>
          </cell>
          <cell r="B1394" t="str">
            <v>여어, 친구! 이리로 와서 앉으라고!!</v>
          </cell>
          <cell r="C1394" t="str">
            <v>Hey, you! Come and sit here already!</v>
          </cell>
          <cell r="D1394" t="str">
            <v>เฮ้!! เจ้านะ?! มานั่งที่นี่ซะดีๆ!</v>
          </cell>
          <cell r="E1394" t="str">
            <v>Ơ này! Lại đây ngồi một lát đã nào!</v>
          </cell>
        </row>
        <row r="1395">
          <cell r="A1395" t="str">
            <v>INN_GLADI_CONNECT_CONVERSATION01</v>
          </cell>
          <cell r="B1395" t="str">
            <v>캬- 주먹이 상대를 부수는 그 순간! 얼마나 짜릿한지!</v>
          </cell>
          <cell r="C1395" t="str">
            <v>Haha! That moment, when my fist crushed my opponent - that was great!</v>
          </cell>
          <cell r="D1395" t="str">
            <v>ฮ่าฮ่า! วินาทีนั้นที่กำปั้นของข้าบดขยี้คู่ต่อสู้ มันยอดเยี่ยมมากเลย!</v>
          </cell>
          <cell r="E1395" t="str">
            <v>Chà, khoảnh khắc nắm đấm làm tan tành đối phương ý! Thật tuyệt vời làm sao!</v>
          </cell>
        </row>
        <row r="1396">
          <cell r="A1396" t="str">
            <v>INN_GLADI_CONNECT_CONVERSATION02</v>
          </cell>
          <cell r="B1396" t="str">
            <v>나는 우리 부족에서도 좀 날래고 센 편이야. 그러고 보니 다들 뭐 하고 지내려나?</v>
          </cell>
          <cell r="C1396" t="str">
            <v>I'm fast and strong, even by the standards of our tribe. I wonder how they're doing?</v>
          </cell>
          <cell r="D1396" t="str">
            <v>ข้ารวดเร็วและแข็งแกร่ง แม้กระทั่งเมื่อเทียบกับมาตรฐานของเผ่าพันธุ์เรา ข้าสงสัยจังว่าพวกเขาเป็นยังไงบ้าง</v>
          </cell>
          <cell r="E1396" t="str">
            <v>Chấp hết tất cả ở bộ tộc chúng tôi thì tôi hơi bị mạnh đấy. Nhắc mới nhớ không biết mọi người có đang sống ổn không?</v>
          </cell>
        </row>
        <row r="1397">
          <cell r="A1397" t="str">
            <v>INN_GLADI_CONNECT_CONVERSATION03</v>
          </cell>
          <cell r="B1397" t="str">
            <v>아무도 안 사는 개다래나무를 뭐 하러 사들이느냐고? 뭔 소리야, 이거 전부 내가 쓰는 건데?</v>
          </cell>
          <cell r="C1397" t="str">
            <v>You're curious why I buy all this Silver Vine even when nobody buys it from me? Well, it's all for personal use!</v>
          </cell>
          <cell r="D1397" t="str">
            <v>เจ้าอยากรู้ว่าทำไมข้าถึงได้ซื้อเถาวัลย์เงินทั้งหมดนี้ทั้งๆ ที่ไม่มีใครซื้อต่อจากข้างั้นเหรอ เอ่อ เพื่อใช้เองทั้งหมดเลยน่ะสิ!</v>
          </cell>
          <cell r="E1397" t="str">
            <v>Bạn làm gì mà nhảy vào đòi mua cái cây silvervine không ai thèm thế hả? Nói gì thế, tất cả chỗ này đều là của tôi mà?</v>
          </cell>
        </row>
        <row r="1398">
          <cell r="A1398" t="str">
            <v>INN_GLADI_GREETING02</v>
          </cell>
          <cell r="B1398" t="str">
            <v>으음? 여어, 건강한가!</v>
          </cell>
          <cell r="C1398" t="str">
            <v>Huh? Hey, how's it going?</v>
          </cell>
          <cell r="D1398" t="str">
            <v>หา เฮ้ เป็นยังไงบ้าง</v>
          </cell>
          <cell r="E1398" t="str">
            <v>Hửm? Chào, anh bạn vẫn khỏe chứ?</v>
          </cell>
        </row>
        <row r="1399">
          <cell r="A1399" t="str">
            <v>INN_GLADI_CONVERSATION04</v>
          </cell>
          <cell r="B1399" t="str">
            <v>이 개다래나무가 말이야, 와- 진짜 이 냄새는 진짜... 와-!</v>
          </cell>
          <cell r="C1399" t="str">
            <v>This Silver Vine, you know…wow, it smells really good…hahaha!!</v>
          </cell>
          <cell r="D1399" t="str">
            <v>เถาวัลย์เงินนี้ แบบว่า…ว้าว กลิ่นหอมมากเลย…ฮ่าฮ่าฮ่า!!</v>
          </cell>
          <cell r="E1399" t="str">
            <v>Cây silvervine ý, ôi~ cái mùi này thật là.. Ôi-!</v>
          </cell>
        </row>
        <row r="1400">
          <cell r="A1400" t="str">
            <v>INN_GLADI_CONVERSATION05</v>
          </cell>
          <cell r="B1400" t="str">
            <v>여! 결투장이 아니라 여기서 보니까 색다른데?</v>
          </cell>
          <cell r="C1400" t="str">
            <v>Hey! It's kinda funny, seeing you outside of the arena!</v>
          </cell>
          <cell r="D1400" t="str">
            <v>เฮ้! ตลกดีนะที่ได้เห็นเจ้านอกอารีน่าน่ะ!</v>
          </cell>
          <cell r="E1400" t="str">
            <v>Này! Gặp nhau ở đây chứ không phải ở đấu trường nên thấy mới lạ ghê!</v>
          </cell>
        </row>
        <row r="1401">
          <cell r="A1401" t="str">
            <v>INN_GLADI_GIFT02</v>
          </cell>
          <cell r="B1401" t="str">
            <v>이야! 고마워! 너, 좋은 녀석이구나!</v>
          </cell>
          <cell r="C1401" t="str">
            <v>Whew! You're quite the nice guy, eh?</v>
          </cell>
          <cell r="D1401" t="str">
            <v>วิ้ว! เจ้าเป็นคนดีทีเดียวนะเนี่ย</v>
          </cell>
          <cell r="E1401" t="str">
            <v>Chà! Cảm ơn nhé! Bạn, là người tốt đấy!</v>
          </cell>
        </row>
        <row r="1402">
          <cell r="A1402" t="str">
            <v>INN_VERONICA_INNIDLE01</v>
          </cell>
          <cell r="B1402" t="str">
            <v>흐음, 오랜만의 여유군요.</v>
          </cell>
          <cell r="C1402" t="str">
            <v>Hmm, it's been a while since I just sat back and relaxed.</v>
          </cell>
          <cell r="D1402" t="str">
            <v>อืม ข้าไม่ได้นั่งพักผ่อนสบายๆ มาสักพักแล้ว</v>
          </cell>
          <cell r="E1402" t="str">
            <v>Chà, lâu lắm mới được thảnh thơi thế này.</v>
          </cell>
        </row>
        <row r="1403">
          <cell r="A1403" t="str">
            <v>INN_VERONICA_CONNECT_GREETING_MAX</v>
          </cell>
          <cell r="B1403" t="str">
            <v>여기는 오랜만에 와보네요. 가까우면서도 먼... 그런 느낌?</v>
          </cell>
          <cell r="C1403" t="str">
            <v>I haven't been here in a while...it feels close, and yet so far.</v>
          </cell>
          <cell r="D1403" t="str">
            <v>ข้าไม่ได้มาที่นี่สักพักแล้ว...ให้ความรู้สึกเหมือนใกล้ แต่ก็ไกล</v>
          </cell>
          <cell r="E1403" t="str">
            <v>Lâu lắm rồi mới đến lại đây. Cảm giác thật gần.. mà cũng thật xa?</v>
          </cell>
        </row>
        <row r="1404">
          <cell r="A1404" t="str">
            <v>INN_VERONICA_CONNECT_CONVERSATION01</v>
          </cell>
          <cell r="B1404" t="str">
            <v>요즘 길드 활동은 잘 되어가시나요? 저도 최선을 다해서 보좌하겠습니다.</v>
          </cell>
          <cell r="C1404" t="str">
            <v>How are your guild activities going? I will help the best I can.</v>
          </cell>
          <cell r="D1404" t="str">
            <v>กิจกรรมกิลด์ของเจ้าเป็นยังไงบ้าง ข้าจะช่วยอย่างสุดความสามารถเลย</v>
          </cell>
          <cell r="E1404" t="str">
            <v>Dạo này bạn vẫn hoạt động Guild ổn chứ? Tôi sẽ cố gắng hết sức để hỗ trợ.</v>
          </cell>
        </row>
        <row r="1405">
          <cell r="A1405" t="str">
            <v>INN_VERONICA_CONNECT_CONVERSATION02</v>
          </cell>
          <cell r="B1405" t="str">
            <v>좀 더 챙겨 드리고 싶은데, 쉽지가 않네요. 더욱 노력해야겠습니다.</v>
          </cell>
          <cell r="C1405" t="str">
            <v>I do want to help more, but it isn't easy. I will try harder.</v>
          </cell>
          <cell r="D1405" t="str">
            <v>ข้าอยากช่วยอีกจริงๆ นะ แต่มันไม่ง่ายเลย ข้าจะพยายามมากกว่านี้</v>
          </cell>
          <cell r="E1405" t="str">
            <v>Tôi cũng muốn để ý hỗ trợ hơn, nhưng đúng là không dễ. Tôi sẽ cố gắng hơn nữa.</v>
          </cell>
        </row>
        <row r="1406">
          <cell r="A1406" t="str">
            <v>INN_VERONICA_CONNECT_CONVERSATION03</v>
          </cell>
          <cell r="B1406" t="str">
            <v>후후, 다음 레이드는 저도 참여하고 싶군요.</v>
          </cell>
          <cell r="C1406" t="str">
            <v>Fufu, I wonder if I can help you on your next raid.</v>
          </cell>
          <cell r="D1406" t="str">
            <v>หุหุ ข้าสงสัยจังว่าข้าจะสามารถช่วยเจ้าในการเรดครั้งถัดไปได้ไหม</v>
          </cell>
          <cell r="E1406" t="str">
            <v>Hú, tôi cũng muốn tham gia vào trận Raid lần sau.</v>
          </cell>
        </row>
        <row r="1407">
          <cell r="A1407" t="str">
            <v>INN_VERONICA_GREETING02</v>
          </cell>
          <cell r="B1407" t="str">
            <v>오르벨에 쳐들어오는 마수들의 처리는 계속 부탁하겠습니다.</v>
          </cell>
          <cell r="C1407" t="str">
            <v>I hope you will continue to take care of the evil beasts that continue to attack Orvel.</v>
          </cell>
          <cell r="D1407" t="str">
            <v>ข้าหวังว่าเจ้าจะจัดการพวกสัตว์ชั่วร้ายที่โจมตีเมือง Orvel ต่อไปนะ</v>
          </cell>
          <cell r="E1407" t="str">
            <v>Mong bạn vẫn tiếp tục xử lý bọn quái ma tộc mò vào Orvelia.</v>
          </cell>
        </row>
        <row r="1408">
          <cell r="A1408" t="str">
            <v>INN_VERONICA_CONVERSATION04</v>
          </cell>
          <cell r="B1408" t="str">
            <v>룬 마법이요? 음, 현자의 탑에서 처음 배워봤지요. 고대 룬에도 일가견은 있지만...</v>
          </cell>
          <cell r="C1408" t="str">
            <v>Rune magic? Hmm, I've learned some at the Tower of Sages. I do also know some Ancient Runes...</v>
          </cell>
          <cell r="D1408" t="str">
            <v>เวทมนตร์ Rune เหรอ อืม ข้าได้เรียนรู้มาบ้างที่หอคอยนักปราชญ์ ข้ายังรู้จักรูนโบราณด้วยนะ...</v>
          </cell>
          <cell r="E1408" t="str">
            <v>Phép thuật cổ tự ư? Ừm, tôi học cái này lần đầu ở tháp hiền nhân. Cũng có cái nhìn riêng ở cổ tự cổ đại nữa…</v>
          </cell>
        </row>
        <row r="1409">
          <cell r="A1409" t="str">
            <v>INN_VERONICA_CONVERSATION05</v>
          </cell>
          <cell r="B1409" t="str">
            <v>길드 관리가 쉽진 않더군요. 길드가 워낙 많아서...</v>
          </cell>
          <cell r="C1409" t="str">
            <v>Guild management isn't easy. There are way too many guilds...</v>
          </cell>
          <cell r="D1409" t="str">
            <v>การจัดการกิลด์ไม่ใช่เรื่องง่าย มีกิลด์เยอะเกินไป...</v>
          </cell>
          <cell r="E1409" t="str">
            <v>Việc quản lý Guild không hề dễ dàng. Vốn dĩcũng có nhiều Guild quá…</v>
          </cell>
        </row>
        <row r="1410">
          <cell r="A1410" t="str">
            <v>INN_VERONICA_GIFT02</v>
          </cell>
          <cell r="B1410" t="str">
            <v>아니, 이러실 필요는… 하아, 일단 받아둘게요. 감사합니다.</v>
          </cell>
          <cell r="C1410" t="str">
            <v>Oh, you didn't need to…haah. Well, I thankfully accept.</v>
          </cell>
          <cell r="D1410" t="str">
            <v>โอ้ เจ้าไม่ต้องทำแบบนี้ก็ได้…อ่า เอ่อ ข้าขอรับไว้ด้วยความยินดีแล้วกัน</v>
          </cell>
          <cell r="E1410" t="str">
            <v>Không, bạn không cần phải… Hà, thôi tôi cứ nhận vậy. Cảm ơn nhé.</v>
          </cell>
        </row>
        <row r="1411">
          <cell r="A1411" t="str">
            <v>INN_LOMAN_INNIDLE01</v>
          </cell>
          <cell r="B1411" t="str">
            <v>잠깐 휴식 시간에 나온 것이라네. 참 좋은 곳이군. 간간이 들러야겠어.</v>
          </cell>
          <cell r="C1411" t="str">
            <v>I just came out during my break. This is a very nice place. I should drop by more often.</v>
          </cell>
          <cell r="D1411" t="str">
            <v>ข้าแค่ออกมาในระหว่างช่วงพัก ที่นี่บรรยากาศดีมากเลย ข้าควรแวะมาให้บ่อยกว่านี้</v>
          </cell>
          <cell r="E1411" t="str">
            <v>Ta nghỉ giải lao mới ra đây. Nơi này thật là đẹp. Chắc ta nên tới đây thường xuyên hơn.</v>
          </cell>
        </row>
        <row r="1412">
          <cell r="A1412" t="str">
            <v>INN_LOMAN_CONNECT_GREETING_MAX</v>
          </cell>
          <cell r="B1412" t="str">
            <v>왕가를 수호하는 건 막중한 임무이지만, 가끔은 자유롭게 밖을 오다니는 동료들에게 질투가 날 때도 있다네.</v>
          </cell>
          <cell r="C1412" t="str">
            <v>Guarding the monarchy is an important and solemn duty, but sometimes I feel a little jealous of my colleagues since they can come and go as they place.</v>
          </cell>
          <cell r="D1412" t="str">
            <v>การคุ้มครองราชวงศ์เป็นหน้าที่ที่สำคัญและจริงจัง แต่บางครั้งข้าก็รู้สึกอิจฉาเพื่อนร่วมงานของข้านิดหน่อย เพราะว่าพวกเขาสามารถทำอะไรได้ตามใจ</v>
          </cell>
          <cell r="E1412" t="str">
            <v>Canh gác cho hoàng tộc là một nhiệm vụ quan trọng và thiêng liêng, nhưng đôi lúc ta cũng thấy ghen tị với những người khác, họ có thể tự do đi lại khi làm nhiệm vụ.</v>
          </cell>
        </row>
        <row r="1413">
          <cell r="A1413" t="str">
            <v>INN_LOMAN_CONNECT_CONVERSATION01</v>
          </cell>
          <cell r="B1413" t="str">
            <v>공주께서 나에게 보여주셨던 신뢰. 반드시 보답하겠다.</v>
          </cell>
          <cell r="C1413" t="str">
            <v>I'll do all I can to repay Her Highness for the trust she has in me.</v>
          </cell>
          <cell r="D1413" t="str">
            <v>ข้าจะทำทุกอย่างที่ข้าสามารถทำได้เพื่อตอบแทนองค์หญิงสำหรับความเชื่อใจที่เธอมีให้ข้า</v>
          </cell>
          <cell r="E1413" t="str">
            <v>Ta sẽ làm mọi việc có thể để đền đáp sự tín nhiệm mà Công chúa đã dành cho ta.</v>
          </cell>
        </row>
        <row r="1414">
          <cell r="A1414" t="str">
            <v>INN_LOMAN_CONNECT_CONVERSATION02</v>
          </cell>
          <cell r="B1414" t="str">
            <v>목조상을 조각하는 건 내 오래된 취미네. 하나, 둘 깎던 게 어느새 방 안 가득 차버렸지 뭔가. 하하</v>
          </cell>
          <cell r="C1414" t="str">
            <v>Wood carving is an old hobby of mine. Before I realized it, my room became crammed with my woodwork. Haha.</v>
          </cell>
          <cell r="D1414" t="str">
            <v>การแกะสลักไม้เป็นงานอดิเรกเก่าแก่ของข้า ก่อนที่ข้าจะรู้ตัว ห้องของข้าก็เต็มไปด้วยงานไม้แล้ว ฮ่าฮ่า</v>
          </cell>
          <cell r="E1414" t="str">
            <v>Khắc gỗ chỉ là một sở thích cũ của ta, thế mà chẳng biết từ lúc nào, phòng ta đầy nhóc mấy món ấy. Ha ha.</v>
          </cell>
        </row>
        <row r="1415">
          <cell r="A1415" t="str">
            <v>INN_LOMAN_CONNECT_CONVERSATION03</v>
          </cell>
          <cell r="B1415" t="str">
            <v>이 곳엔 하루종일 건배만 외치는 사람도 있더군. 머리가 길었어. 둘러보면 인생 재미있게 사는 사람 많단 말이지.</v>
          </cell>
          <cell r="C1415" t="str">
            <v>I saw someone with long hair, just shouting cheers all day long. I can see a lot of funny people who live their lives their own way.</v>
          </cell>
          <cell r="D1415" t="str">
            <v>ข้าเห็นใครบางคนที่มีผมยาวตะโกนโห่ร้องยินดีตลอดทั้งวัน ข้าเห็นผู้คนน่าตลกมากมายที่ใช้ชีวิตในแบบของตัวเอง</v>
          </cell>
          <cell r="E1415" t="str">
            <v>Ta thấy một người để tóc dài, suốt ngày hò hét khí thế. Đúng là mỗi người một lối sống, thú vị thật.</v>
          </cell>
        </row>
        <row r="1416">
          <cell r="A1416" t="str">
            <v>INN_LOMAN_GREETING02</v>
          </cell>
          <cell r="B1416" t="str">
            <v>어서오게. 안그래도 지금 작은 나무조각상을 만들고 있었는데, 한번 보겠나?</v>
          </cell>
          <cell r="C1416" t="str">
            <v>Come on in. I was working on one of my wood carvings just now, would you like to take a look?</v>
          </cell>
          <cell r="D1416" t="str">
            <v>เข้ามาสิ ข้ากำลังแกะสลักไม้ชิ้นหนึ่งจนถึงเมื่อกี้นี้ เจ้าอยากดูไหมล่ะ</v>
          </cell>
          <cell r="E1416" t="str">
            <v>Vào đi. Ta vừa mới chạm trổ xong một món, có muốn xem một chút không?</v>
          </cell>
        </row>
        <row r="1417">
          <cell r="A1417" t="str">
            <v>INN_LOMAN_CONVERSATION04</v>
          </cell>
          <cell r="B1417" t="str">
            <v>우리 가문은 대대로 오르벨 왕실을 지켜오고 있네. 왕성에 들어오면서 아버지께서 가보도 물려주셨지.</v>
          </cell>
          <cell r="C1417" t="str">
            <v>My family has guarded the Orvel Monarchy for centuries. When I came to the castle, my father gave me our family heirloom.</v>
          </cell>
          <cell r="D1417" t="str">
            <v>ครอบครัวของข้าปกป้องคุ้มครองราชวงศ์ Orvel มานานหลายศตวรรษ ในตอนที่ข้ามาที่ปราสาท พ่อของข้าได้มอบมรดกสืบทอดของตระกูลเราให้แก่ข้า</v>
          </cell>
          <cell r="E1417" t="str">
            <v>Nhà ta đã canh gách cho Hoàng gia Orvel nhiều thế kỷ rồi. Khi ta đến lâu đài nhận nhiệm vụ, cha ta đã trao lại báu vật của gia tộc.</v>
          </cell>
        </row>
        <row r="1418">
          <cell r="A1418" t="str">
            <v>INN_LOMAN_CONVERSATION05</v>
          </cell>
          <cell r="B1418" t="str">
            <v>이 할버드는 단순한 창이 아니네. 진에게 물어봤더니 고대 신수의 정수가 섞여있다더군.</v>
          </cell>
          <cell r="C1418" t="str">
            <v>This halberd seems to be pretty special. I asked Jin, and he told me that it holds the essence of some ancient divine beast.</v>
          </cell>
          <cell r="D1418" t="str">
            <v>ง้าวเล่มนี้ดูค่อนข้างพิเศษทีเดียว ข้าถาม Jin และเขาก็บอกข้าว่ามันมีแก่นแท้ของสัตว์ศักดิ์สิทธิ์โบราณบางชนิด</v>
          </cell>
          <cell r="E1418" t="str">
            <v>Cây kích này vô cùng đặc biệt. Ta hỏi Jin thì anh ấy bảo nó ẩn chứa tinh linh của một con thần quái cổ đại.</v>
          </cell>
        </row>
        <row r="1419">
          <cell r="A1419" t="str">
            <v>INN_LOMAN_GIFT02</v>
          </cell>
          <cell r="B1419" t="str">
            <v>응? 당황스럽군. 하지만 이런다고 금고나 미궁 문을 열어주진 않을 것이라네. 하하</v>
          </cell>
          <cell r="C1419" t="str">
            <v>What? I must tell you, I won't open the vault or labyrinth for you. Ha ha.</v>
          </cell>
          <cell r="D1419" t="str">
            <v>ว่าไงนะ ข้าต้องบอกเจ้าก่อน ข้าจะไม่เปิดคลังหรือเขาวงกตให้เจ้าหรอกนะ ฮ่า ฮ่า</v>
          </cell>
          <cell r="E1419" t="str">
            <v>Sao? Nói trước là ta sẽ không mở cửa mê cung cho ngươi đâu. Ha ha.</v>
          </cell>
        </row>
        <row r="1420">
          <cell r="A1420" t="str">
            <v>INN_JUNO_INNIDLE01</v>
          </cell>
          <cell r="B1420" t="str">
            <v>어서 오세요! 지금은 쉬는 시간이라서 말이죠~</v>
          </cell>
          <cell r="C1420" t="str">
            <v>Welcome! It's break time, though...</v>
          </cell>
          <cell r="D1420" t="str">
            <v>ยินดีต้อนรับ! แต่ว่ามันคือเวลาพักแหละ...</v>
          </cell>
          <cell r="E1420" t="str">
            <v>Kính mời! Nhưng đến giờ nghỉ rồi...</v>
          </cell>
        </row>
        <row r="1421">
          <cell r="A1421" t="str">
            <v>INN_JUNO_CONNECT_GREETING_MAX</v>
          </cell>
          <cell r="B1421" t="str">
            <v>밥은 드셨어요? 아직 안 드셨으면 메뉴를 추천해드리죠~</v>
          </cell>
          <cell r="C1421" t="str">
            <v>Have you eaten yet? If not, I can recommend a dish!</v>
          </cell>
          <cell r="D1421" t="str">
            <v>เจ้ากินอะไรมาหรือยัง ถ้ายัง ข้าสามารถแนะนำอาหารได้นะ!</v>
          </cell>
          <cell r="E1421" t="str">
            <v>Quý khách ăn uống gì chưa? Chưa thì để tôi gợi ý giùm nhé!</v>
          </cell>
        </row>
        <row r="1422">
          <cell r="A1422" t="str">
            <v>INN_JUNO_CONNECT_CONVERSATION01</v>
          </cell>
          <cell r="B1422" t="str">
            <v>온천달걀은 맛있지요! 제가 제일 좋아하는 간단한 요리 중 하나기도 하구요!</v>
          </cell>
          <cell r="C1422" t="str">
            <v>Hot spring eggs tastes amazing! It's also one of my favorite simple dishes!</v>
          </cell>
          <cell r="D1422" t="str">
            <v>ไข่ออนเซ็นรสชาติยอดเยี่ยมมาก! มันยังเป็นหนึ่งในอาหารแบบง่ายๆ จานโปรดของข้าด้วย!</v>
          </cell>
          <cell r="E1422" t="str">
            <v>Trứng ngâm suối nước nóng có vị ngon tuyệt! Đó cũng là một trong những món đơn giản tôi thích nhất!</v>
          </cell>
        </row>
        <row r="1423">
          <cell r="A1423" t="str">
            <v>INN_JUNO_CONNECT_CONVERSATION02</v>
          </cell>
          <cell r="B1423" t="str">
            <v>요즘은 장사가 잘 되고 있어서 기분이 좋아요!</v>
          </cell>
          <cell r="C1423" t="str">
            <v>Business is good these days. I feel great!</v>
          </cell>
          <cell r="D1423" t="str">
            <v>ทุกวันนี้ธุรกิจดีงาม ข้ารู้สึกยอดเยี่ยมมาก!</v>
          </cell>
          <cell r="E1423" t="str">
            <v>Việc kinh doanh dạo này rất suôn sẻ. Vui thật!</v>
          </cell>
        </row>
        <row r="1424">
          <cell r="A1424" t="str">
            <v>INN_JUNO_CONNECT_CONVERSATION03</v>
          </cell>
          <cell r="B1424" t="str">
            <v>손님이 정말 많은데요, 이게 다 누구 덕분일까요? 하하하~</v>
          </cell>
          <cell r="C1424" t="str">
            <v>A lot of customers, right? All thanks to you know who, Hahaha.</v>
          </cell>
          <cell r="D1424" t="str">
            <v>ลูกค้าเยอะแยะเลย ใช่ไหมล่ะ ทั้งหมดต้องขอบคุณคนที่เจ้าก็รู้ว่าใคร ฮ่าฮ่าฮ่า</v>
          </cell>
          <cell r="E1424" t="str">
            <v>Đông khách quá nhỉ? Đều nhờ ai đó cả đấy, ha ha ha.</v>
          </cell>
        </row>
        <row r="1425">
          <cell r="A1425" t="str">
            <v>INN_JUNO_GREETING02</v>
          </cell>
          <cell r="B1425" t="str">
            <v>안녕하세요~ 오늘은 뭘 드시려 오셨나요?</v>
          </cell>
          <cell r="C1425" t="str">
            <v>Come on in! What would you like to have today?</v>
          </cell>
          <cell r="D1425" t="str">
            <v>เข้ามาสิ! วันนี้เจ้าอยากรับอะไรดีล่ะ</v>
          </cell>
          <cell r="E1425" t="str">
            <v>Mời vào! Hôm nay quý khách muốn ăn gì?</v>
          </cell>
        </row>
        <row r="1426">
          <cell r="A1426" t="str">
            <v>INN_JUNO_CONVERSATION04</v>
          </cell>
          <cell r="B1426" t="str">
            <v>원하는 메뉴를 말씀해보세요~ 금방 만들어드릴테니!</v>
          </cell>
          <cell r="C1426" t="str">
            <v>Just tell me what you want, and I'll cook it right away!</v>
          </cell>
          <cell r="D1426" t="str">
            <v>แค่บอกข้ามาว่าเจ้าอยากได้อะไร แล้วข้าจะปรุงมันทันทีเลย!</v>
          </cell>
          <cell r="E1426" t="str">
            <v>Quý khách chỉ cần gọi món, việc nấu nướng để tôi lo!</v>
          </cell>
        </row>
        <row r="1427">
          <cell r="A1427" t="str">
            <v>INN_JUNO_CONVERSATION05</v>
          </cell>
          <cell r="B1427" t="str">
            <v>수많은 모험가를 보아왔지만, 당신은 분위기가 조금 다른 것 같아요~</v>
          </cell>
          <cell r="C1427" t="str">
            <v>I have seen so many adventurers, but you strike me as different somehow.</v>
          </cell>
          <cell r="D1427" t="str">
            <v>ข้าเห็นนักผจญภัยมามากมาย แต่เพราะอะไรสักอย่างเจ้าดูแตกต่างสะดุดใจข้า</v>
          </cell>
          <cell r="E1427" t="str">
            <v>Tôi từng gặp nhiều người phiêu lưu, nhưng ở bạn có gì đó thật khác biệt.</v>
          </cell>
        </row>
        <row r="1428">
          <cell r="A1428" t="str">
            <v>INN_JUNO_GIFT02</v>
          </cell>
          <cell r="B1428" t="str">
            <v>팁인가요? 헤헷, 고마워요.</v>
          </cell>
          <cell r="C1428" t="str">
            <v>Oh, a tip? Heh heh, thank you.</v>
          </cell>
          <cell r="D1428" t="str">
            <v>โอ้ ทิปเหรอ เฮะ เฮะ ขอบคุณนะ</v>
          </cell>
          <cell r="E1428" t="str">
            <v>Ôi, tiền boa à? He he, cảm ơn nhé.</v>
          </cell>
        </row>
        <row r="1429">
          <cell r="A1429" t="str">
            <v>INN_NICKY_INNIDLE01</v>
          </cell>
          <cell r="B1429" t="str">
            <v>어딜 돌아다니다가 이제 오는 거냐? 얼른 한 잔 하자고!</v>
          </cell>
          <cell r="C1429" t="str">
            <v>Where have you been wandering? Let's go get some drinks!</v>
          </cell>
          <cell r="D1429" t="str">
            <v>เจ้ามัวแต่ไปอยู่ที่ไหนมา ไปดื่มกันดีกว่า!</v>
          </cell>
          <cell r="E1429" t="str">
            <v>Ngươi lang thang ở đâu thế? Làm vài ly nào!</v>
          </cell>
        </row>
        <row r="1430">
          <cell r="A1430" t="str">
            <v>INN_NICKY_CONNECT_GREETING_MAX</v>
          </cell>
          <cell r="B1430" t="str">
            <v>수상한 움직임을 보이는 놈은 찍어눌러야 제맛이지...안 그래?</v>
          </cell>
          <cell r="C1430" t="str">
            <v>Those who act suspiciously ought to have their faces smashed in, don't you agree?</v>
          </cell>
          <cell r="D1430" t="str">
            <v>พวกที่ชอบทำอะไรน่าสงสัยควรจะถูกฟาดให้หน้ายับ เจ้าว่ามั้ย</v>
          </cell>
          <cell r="E1430" t="str">
            <v>Kẻ nào có hành động đáng ngờ phải bị táng vỡ mặt, đúng chứ?</v>
          </cell>
        </row>
        <row r="1431">
          <cell r="A1431" t="str">
            <v>INN_NICKY_CONNECT_CONVERSATION01</v>
          </cell>
          <cell r="B1431" t="str">
            <v>일은 즐겁냐고? 뭐, 별건 없어. 그냥 까부는 놈이 있으면 때릴 뿐이야.</v>
          </cell>
          <cell r="C1431" t="str">
            <v>How's work? Nothing special. Just smacking anyone who misbehaves.</v>
          </cell>
          <cell r="D1431" t="str">
            <v>งานเป็นไงบ้าง ไม่มีอะไรพิเศษ ก็แค่ฟาดทุกคนที่ทำตัวเกเร</v>
          </cell>
          <cell r="E1431" t="str">
            <v>Công việc thế nào rồi? Vẫn thế. Chỉ việc vả sấp mặt đứa nào không nghe lời.</v>
          </cell>
        </row>
        <row r="1432">
          <cell r="A1432" t="str">
            <v>INN_NICKY_CONNECT_CONVERSATION02</v>
          </cell>
          <cell r="B1432" t="str">
            <v>칙칙한 지하감옥보다는 확실히 여기가 더 좋단 말이지!</v>
          </cell>
          <cell r="C1432" t="str">
            <v>It's way better here than the somber stockade!</v>
          </cell>
          <cell r="D1432" t="str">
            <v>ที่นี่ดีกว่าคุกใต้ดินมืดๆ นั่นเยอะ!</v>
          </cell>
          <cell r="E1432" t="str">
            <v>Ở đây tốt hơn nhiều so với cái nhà ngục u tối kia!</v>
          </cell>
        </row>
        <row r="1433">
          <cell r="A1433" t="str">
            <v>INN_NICKY_CONNECT_CONVERSATION03</v>
          </cell>
          <cell r="B1433" t="str">
            <v>글라디 녀석, 요즘 통 결투장에 나서질 않는단 말이지...</v>
          </cell>
          <cell r="C1433" t="str">
            <v>Boring Gladi, she hasn't been showing up in the Arena nowadays.</v>
          </cell>
          <cell r="D1433" t="str">
            <v>Gladi ผู้น่าเบื่อ นางไม่โผล่หัวมาที่อารีน่าเลยช่วงนี้</v>
          </cell>
          <cell r="E1433" t="str">
            <v>Gladi tẻ nhạt, giờ chẳng thấy cô ta bén mảng đến Đấu trường nữa.</v>
          </cell>
        </row>
        <row r="1434">
          <cell r="A1434" t="str">
            <v>INN_NICKY_GREETING02</v>
          </cell>
          <cell r="B1434" t="str">
            <v>여어, 뭘 그렇게 두리번거려! 이리로 오라고!</v>
          </cell>
          <cell r="C1434" t="str">
            <v>Hey! Why are you meandering around! Come over here!</v>
          </cell>
          <cell r="D1434" t="str">
            <v>เฮ้! เจ้าจะเดินไปมาอยู่ทำไม! มานี่สิ!</v>
          </cell>
          <cell r="E1434" t="str">
            <v>Này! Ngươi cứ lượn lờ gì quanh đây thế! Lại đây nhanh!</v>
          </cell>
        </row>
        <row r="1435">
          <cell r="A1435" t="str">
            <v>INN_NICKY_CONVERSATION04</v>
          </cell>
          <cell r="B1435" t="str">
            <v>몬스터 놈들 괴롭히는 것도 이제 슬슬 질리는데 말이지~</v>
          </cell>
          <cell r="C1435" t="str">
            <v>I'm starting to grow tired of bullying those monsters.</v>
          </cell>
          <cell r="D1435" t="str">
            <v>ข้าเริ่มจะเบื่อที่จะกลั่นแกล้งมอนสเตอร์พวกนั้นแล้วนะ</v>
          </cell>
          <cell r="E1435" t="str">
            <v>Ta bắt đầu phát mệt với việc hành hạ lũ quái vật này rồi.</v>
          </cell>
        </row>
        <row r="1436">
          <cell r="A1436" t="str">
            <v>INN_NICKY_CONVERSATION05</v>
          </cell>
          <cell r="B1436" t="str">
            <v>어디 시원하게 한 판 뜰 놈은 없으려나? 어때? 한 바탕 거하게 하자고!</v>
          </cell>
          <cell r="C1436" t="str">
            <v>Is there anyone who can actually put up a good fight? What about you? Let's do it!</v>
          </cell>
          <cell r="D1436" t="str">
            <v>มีใครที่สามารถต่อสู้ได้สูสีกับข้าบ้าง เจ้าว่าไง มาลองกันสักตั้งเลย!</v>
          </cell>
          <cell r="E1436" t="str">
            <v>Có kẻ nào có thể đánh nhau một trận ra trò không? Ngươi muốn không? Lên đi!</v>
          </cell>
        </row>
        <row r="1437">
          <cell r="A1437" t="str">
            <v>INN_NICKY_GIFT02</v>
          </cell>
          <cell r="B1437" t="str">
            <v>선물? 호오, 의외인데?</v>
          </cell>
          <cell r="C1437" t="str">
            <v>Present? Wow, really?</v>
          </cell>
          <cell r="D1437" t="str">
            <v>ของขวัญเหรอ ว้าว จริงดิ</v>
          </cell>
          <cell r="E1437" t="str">
            <v>Quà ư? Ôi chao, thật sao?</v>
          </cell>
        </row>
        <row r="1438">
          <cell r="A1438" t="str">
            <v>INN_DOSARTA_INNIDLE01</v>
          </cell>
          <cell r="B1438" t="str">
            <v>앗, 안녕하세요! 헤헷, 오늘은 무슨 이야기를 들려주시려나~?</v>
          </cell>
          <cell r="C1438" t="str">
            <v>Oh, hello there! What story do you have for me this time?</v>
          </cell>
          <cell r="D1438" t="str">
            <v>อ้ะ สวัสดี! คราวนี้เจ้ามีเรื่องอะไรมาเล่าให้ข้าฟังบ้าง</v>
          </cell>
          <cell r="E1438" t="str">
            <v>Ồ, xin chào! Lần này ngươi có chuyện gì để kể cho ta nhỉ?</v>
          </cell>
        </row>
        <row r="1439">
          <cell r="A1439" t="str">
            <v>INN_DOSARTA_CONNECT_GREETING_MAX</v>
          </cell>
          <cell r="B1439" t="str">
            <v>오오, 인간들의 음식은 신기한 게 많네요?</v>
          </cell>
          <cell r="C1439" t="str">
            <v>Oh, human food is really interesting!</v>
          </cell>
          <cell r="D1439" t="str">
            <v>โอ้ อาหารของมนุษย์น่าสนใจจริงๆ!</v>
          </cell>
          <cell r="E1439" t="str">
            <v>Ồ, đồ ăn của con người thực sự hấp dẫn đấy!</v>
          </cell>
        </row>
        <row r="1440">
          <cell r="A1440" t="str">
            <v>INN_DOSARTA_CONNECT_CONVERSATION01</v>
          </cell>
          <cell r="B1440" t="str">
            <v>인간의 마을은 이렇구나...! 헤헤, 활기차고 사람 많고...너무 좋아요!</v>
          </cell>
          <cell r="C1440" t="str">
            <v>So, this is what a human town is like. Heh heh, it's so lively and crowded. I love it!</v>
          </cell>
          <cell r="D1440" t="str">
            <v>เมืองมนุษย์เป็นอย่างนี้สินะ ฮี่ฮี่ มีชีวิตชีวาและแออัดมาก ถูกใจข้าเลย!</v>
          </cell>
          <cell r="E1440" t="str">
            <v>Vậy, thị trấn của con người giống thế này à. He he, thật đáng yêu và đông đúc. Ta rất thích!</v>
          </cell>
        </row>
        <row r="1441">
          <cell r="A1441" t="str">
            <v>INN_DOSARTA_CONNECT_CONVERSATION02</v>
          </cell>
          <cell r="B1441" t="str">
            <v>간식~간식~간식 시간~ 음? 같이 드실래요? 헤헷.</v>
          </cell>
          <cell r="C1441" t="str">
            <v>Snack, snack, snack break! Ah, would you like to have some?</v>
          </cell>
          <cell r="D1441" t="str">
            <v>พักกินขนมขบเคี้ยวกรุบกรอบ! อ้ะ เจ้ากินด้วยไหม</v>
          </cell>
          <cell r="E1441" t="str">
            <v>Đồ ăn nhanh à! À, ngươi có muốn ăn một chút không?</v>
          </cell>
        </row>
        <row r="1442">
          <cell r="A1442" t="str">
            <v>INN_DOSARTA_CONNECT_CONVERSATION03</v>
          </cell>
          <cell r="B1442" t="str">
            <v>도전의 탑에서는 좀 외로웠는데, 이제는 아니에요!</v>
          </cell>
          <cell r="C1442" t="str">
            <v>I was a little lonely at the Tower of Challenge, but I'm not anymore!</v>
          </cell>
          <cell r="D1442" t="str">
            <v>ข้าเหงานิดหน่อยเมื่ออยู่ที่หอคอยแห่งความท้าทาย แต่ตอนนี้ข้าไม่เหงาแล้ว!</v>
          </cell>
          <cell r="E1442" t="str">
            <v>Ta từng thấy hơi cô đơn ở Tháp thách thức, nhưng nay đã hết rồi!</v>
          </cell>
        </row>
        <row r="1443">
          <cell r="A1443" t="str">
            <v>INN_DOSARTA_GREETING02</v>
          </cell>
          <cell r="B1443" t="str">
            <v>고대의 유물들은 참 재밌는 물건이 많아요! 위험하진 않냐구요? 헤헤헤...저는 괜찮아요!</v>
          </cell>
          <cell r="C1443" t="str">
            <v>Ancient Artifacts are really interesting! Are they dangerous? *Giggle* Well, not to me!</v>
          </cell>
          <cell r="D1443" t="str">
            <v>วัตถุโบราณนั้นน่าสนใจจริงๆ! แต่จะอันตรายไหมน่ะเหรอ *คิกคิก* ไม่สำหรับข้าแน่นอน!</v>
          </cell>
          <cell r="E1443" t="str">
            <v>Cổ vật cổ đại thực sự rất hấp dẫn! Chúng có nguy hiểm không à? *Cười khúc khích* Chà, với ta thì không!</v>
          </cell>
        </row>
        <row r="1444">
          <cell r="A1444" t="str">
            <v>INN_DOSARTA_CONVERSATION04</v>
          </cell>
          <cell r="B1444" t="str">
            <v>셀레네 언니는 좀 무섭기도 하지만...그 만큼 상냥하고, 잘 챙겨주셔요! 헤헷.</v>
          </cell>
          <cell r="C1444" t="str">
            <v>Selene can be a bit scary, but she's also really nice and caring!</v>
          </cell>
          <cell r="D1444" t="str">
            <v>บางครั้ง Selene ค่อนข้างที่จะเข้มงวด แต่นางก็เป็นคนดีและเอาใจใส่คนอื่นนะ!</v>
          </cell>
          <cell r="E1444" t="str">
            <v>Selene đôi khi rất nghiêm khắc, nhưng cô ấy cũng rất dễ thương và chu đáo!</v>
          </cell>
        </row>
        <row r="1445">
          <cell r="A1445" t="str">
            <v>INN_DOSARTA_CONVERSATION05</v>
          </cell>
          <cell r="B1445" t="str">
            <v>헤헤, 반가워요! 오늘도 뵙네요?</v>
          </cell>
          <cell r="C1445" t="str">
            <v>Hehe, Glad to see you again!</v>
          </cell>
          <cell r="D1445" t="str">
            <v>ดีใจที่ได้พบเจ้าอีกครั้งนะ!</v>
          </cell>
          <cell r="E1445" t="str">
            <v>Rất vui được gặp lại ngươi!</v>
          </cell>
        </row>
        <row r="1446">
          <cell r="A1446" t="str">
            <v>INN_DOSARTA_GIFT02</v>
          </cell>
          <cell r="B1446" t="str">
            <v>오오, 감사합니다~~! 다음에는 저도 선물을 준비해서 올게요!</v>
          </cell>
          <cell r="C1446" t="str">
            <v>Oh, thank you! I'll prepare a gift for you next time!</v>
          </cell>
          <cell r="D1446" t="str">
            <v>โอ้ ขอบคุณนะ! คราวหน้าข้าจะเตรียมของขวัญให้เจ้า!</v>
          </cell>
          <cell r="E1446" t="str">
            <v>Ồ, cảm ơn ngươi! Lần sau ta sẽ tặng quà cho ngươi!</v>
          </cell>
        </row>
        <row r="1447">
          <cell r="A1447" t="str">
            <v/>
          </cell>
          <cell r="B1447" t="str">
            <v>NPC</v>
          </cell>
          <cell r="C1447" t="str">
            <v/>
          </cell>
          <cell r="D1447" t="str">
            <v/>
          </cell>
          <cell r="E1447" t="str">
            <v/>
          </cell>
        </row>
        <row r="1448">
          <cell r="A1448" t="str">
            <v>CREATURE_NAME_801</v>
          </cell>
          <cell r="B1448" t="str">
            <v>메이</v>
          </cell>
          <cell r="C1448" t="str">
            <v>May</v>
          </cell>
          <cell r="D1448" t="str">
            <v>May</v>
          </cell>
          <cell r="E1448" t="str">
            <v>May</v>
          </cell>
        </row>
        <row r="1449">
          <cell r="A1449" t="str">
            <v>CREATURE_NAME_802</v>
          </cell>
          <cell r="B1449" t="str">
            <v>글라디</v>
          </cell>
          <cell r="C1449" t="str">
            <v>Gladie</v>
          </cell>
          <cell r="D1449" t="str">
            <v>Gladi</v>
          </cell>
          <cell r="E1449" t="str">
            <v>Gladi</v>
          </cell>
        </row>
        <row r="1450">
          <cell r="A1450" t="str">
            <v>CREATURE_NAME_803</v>
          </cell>
          <cell r="B1450" t="str">
            <v>스패키</v>
          </cell>
          <cell r="C1450" t="str">
            <v>Spacky</v>
          </cell>
          <cell r="D1450" t="str">
            <v>Spacky</v>
          </cell>
          <cell r="E1450" t="str">
            <v>Spacky</v>
          </cell>
        </row>
        <row r="1451">
          <cell r="A1451" t="str">
            <v>CREATURE_NAME_804</v>
          </cell>
          <cell r="B1451" t="str">
            <v>흄</v>
          </cell>
          <cell r="C1451" t="str">
            <v>Hum</v>
          </cell>
          <cell r="D1451" t="str">
            <v>Hume</v>
          </cell>
          <cell r="E1451" t="str">
            <v>Hum</v>
          </cell>
        </row>
        <row r="1452">
          <cell r="A1452" t="str">
            <v>CREATURE_NAME_805</v>
          </cell>
          <cell r="B1452" t="str">
            <v>탈리샤</v>
          </cell>
          <cell r="C1452" t="str">
            <v>Talisha</v>
          </cell>
          <cell r="D1452" t="str">
            <v>Talisha</v>
          </cell>
          <cell r="E1452" t="str">
            <v>Talisha</v>
          </cell>
        </row>
        <row r="1453">
          <cell r="A1453" t="str">
            <v>CREATURE_NAME_806</v>
          </cell>
          <cell r="B1453" t="str">
            <v>로만</v>
          </cell>
          <cell r="C1453" t="str">
            <v>Loman</v>
          </cell>
          <cell r="D1453" t="str">
            <v>Roman</v>
          </cell>
          <cell r="E1453" t="str">
            <v>Loman</v>
          </cell>
        </row>
        <row r="1454">
          <cell r="A1454" t="str">
            <v>CREATURE_NAME_807</v>
          </cell>
          <cell r="B1454" t="str">
            <v>베로니카</v>
          </cell>
          <cell r="C1454" t="str">
            <v>Veronica</v>
          </cell>
          <cell r="D1454" t="str">
            <v>Veronica</v>
          </cell>
          <cell r="E1454" t="str">
            <v>Veronica</v>
          </cell>
        </row>
        <row r="1455">
          <cell r="A1455" t="str">
            <v>CREATURE_NAME_808</v>
          </cell>
          <cell r="B1455" t="str">
            <v>니키</v>
          </cell>
          <cell r="C1455" t="str">
            <v>Nicky</v>
          </cell>
          <cell r="D1455" t="str">
            <v>Nicky</v>
          </cell>
          <cell r="E1455" t="str">
            <v>Nicky</v>
          </cell>
        </row>
        <row r="1456">
          <cell r="A1456" t="str">
            <v>CREATURE_NAME_809</v>
          </cell>
          <cell r="B1456" t="str">
            <v>힐리아</v>
          </cell>
          <cell r="C1456" t="str">
            <v>Hillia</v>
          </cell>
          <cell r="D1456" t="str">
            <v>Hillia</v>
          </cell>
          <cell r="E1456" t="str">
            <v>Hillia</v>
          </cell>
        </row>
        <row r="1457">
          <cell r="A1457" t="str">
            <v>CREATURE_NAME_810</v>
          </cell>
          <cell r="B1457" t="str">
            <v>가드라</v>
          </cell>
          <cell r="C1457" t="str">
            <v>Gadra</v>
          </cell>
          <cell r="D1457" t="str">
            <v>Gadra</v>
          </cell>
          <cell r="E1457" t="str">
            <v>Gadra</v>
          </cell>
        </row>
        <row r="1458">
          <cell r="A1458" t="str">
            <v>CREATURE_NAME_811</v>
          </cell>
          <cell r="B1458" t="str">
            <v>오드라</v>
          </cell>
          <cell r="C1458" t="str">
            <v>Ordra</v>
          </cell>
          <cell r="D1458" t="str">
            <v>Ordra</v>
          </cell>
          <cell r="E1458" t="str">
            <v>Ordra</v>
          </cell>
        </row>
        <row r="1459">
          <cell r="A1459" t="str">
            <v>CREATURE_NAME_812</v>
          </cell>
          <cell r="B1459" t="str">
            <v>자드라</v>
          </cell>
          <cell r="C1459" t="str">
            <v>Zadra</v>
          </cell>
          <cell r="D1459" t="str">
            <v>Zadra</v>
          </cell>
          <cell r="E1459" t="str">
            <v>Zadra</v>
          </cell>
        </row>
        <row r="1460">
          <cell r="A1460" t="str">
            <v>CREATURE_NAME_813</v>
          </cell>
          <cell r="B1460" t="str">
            <v>진</v>
          </cell>
          <cell r="C1460" t="str">
            <v>Jin</v>
          </cell>
          <cell r="D1460" t="str">
            <v>Jin</v>
          </cell>
          <cell r="E1460" t="str">
            <v>Jin</v>
          </cell>
        </row>
        <row r="1461">
          <cell r="A1461" t="str">
            <v>CREATURE_NAME_814</v>
          </cell>
          <cell r="B1461" t="str">
            <v>리차드</v>
          </cell>
          <cell r="C1461" t="str">
            <v>Richard</v>
          </cell>
          <cell r="D1461" t="str">
            <v>Richard</v>
          </cell>
          <cell r="E1461" t="str">
            <v>Richard</v>
          </cell>
        </row>
        <row r="1462">
          <cell r="A1462" t="str">
            <v>CREATURE_NAME_815</v>
          </cell>
          <cell r="B1462" t="str">
            <v>유노</v>
          </cell>
          <cell r="C1462" t="str">
            <v>Juno</v>
          </cell>
          <cell r="D1462" t="str">
            <v>Juno</v>
          </cell>
          <cell r="E1462" t="str">
            <v>Juno</v>
          </cell>
        </row>
        <row r="1463">
          <cell r="A1463" t="str">
            <v>CREATURE_NAME_816</v>
          </cell>
          <cell r="B1463" t="str">
            <v>아딘</v>
          </cell>
          <cell r="C1463" t="str">
            <v>Adin</v>
          </cell>
          <cell r="D1463" t="str">
            <v>Adin</v>
          </cell>
          <cell r="E1463" t="str">
            <v>Shurrwa</v>
          </cell>
        </row>
        <row r="1464">
          <cell r="A1464" t="str">
            <v>CREATURE_NAME_817</v>
          </cell>
          <cell r="B1464" t="str">
            <v>에아</v>
          </cell>
          <cell r="C1464" t="str">
            <v/>
          </cell>
          <cell r="D1464" t="str">
            <v/>
          </cell>
          <cell r="E1464" t="str">
            <v/>
          </cell>
        </row>
        <row r="1465">
          <cell r="A1465" t="str">
            <v>CREATURE_NAME_818</v>
          </cell>
          <cell r="B1465" t="str">
            <v>도자르타</v>
          </cell>
          <cell r="C1465" t="str">
            <v>Dosarta</v>
          </cell>
          <cell r="D1465" t="str">
            <v>Dosarta</v>
          </cell>
          <cell r="E1465" t="str">
            <v>Dozarta</v>
          </cell>
        </row>
        <row r="1466">
          <cell r="A1466" t="str">
            <v>CREATURE_NAME_819</v>
          </cell>
          <cell r="B1466" t="str">
            <v>쿠무로</v>
          </cell>
          <cell r="C1466" t="str">
            <v/>
          </cell>
          <cell r="D1466" t="str">
            <v/>
          </cell>
          <cell r="E1466" t="str">
            <v/>
          </cell>
        </row>
        <row r="1467">
          <cell r="A1467" t="str">
            <v>CREATURE_NAME_820</v>
          </cell>
          <cell r="B1467" t="str">
            <v>하누스</v>
          </cell>
          <cell r="C1467" t="str">
            <v/>
          </cell>
          <cell r="D1467" t="str">
            <v/>
          </cell>
          <cell r="E1467" t="str">
            <v/>
          </cell>
        </row>
        <row r="1468">
          <cell r="A1468" t="str">
            <v>CREATURE_NAME_821</v>
          </cell>
          <cell r="B1468" t="str">
            <v>투란</v>
          </cell>
          <cell r="C1468" t="str">
            <v/>
          </cell>
          <cell r="D1468" t="str">
            <v/>
          </cell>
          <cell r="E1468" t="str">
            <v/>
          </cell>
        </row>
        <row r="1469">
          <cell r="A1469" t="str">
            <v>CREATURE_NAME_822</v>
          </cell>
          <cell r="B1469" t="str">
            <v>하벨록</v>
          </cell>
          <cell r="C1469" t="str">
            <v/>
          </cell>
          <cell r="D1469" t="str">
            <v/>
          </cell>
          <cell r="E1469" t="str">
            <v/>
          </cell>
        </row>
        <row r="1470">
          <cell r="A1470" t="str">
            <v/>
          </cell>
          <cell r="B1470" t="str">
            <v>MONSTER</v>
          </cell>
          <cell r="C1470" t="str">
            <v/>
          </cell>
          <cell r="D1470" t="str">
            <v/>
          </cell>
          <cell r="E1470" t="str">
            <v/>
          </cell>
        </row>
        <row r="1471">
          <cell r="A1471" t="str">
            <v>CREATURE_NAME_501</v>
          </cell>
          <cell r="B1471" t="str">
            <v>{1}의 어둠</v>
          </cell>
          <cell r="C1471" t="str">
            <v>Darkness of Kasel</v>
          </cell>
          <cell r="D1471" t="str">
            <v>ร่างมืดของ Kasel</v>
          </cell>
          <cell r="E1471" t="str">
            <v>Bóng tối của Kasel</v>
          </cell>
        </row>
        <row r="1472">
          <cell r="A1472" t="str">
            <v>CREATURE_DESC_501</v>
          </cell>
          <cell r="B1472" t="str">
            <v>순수한 어둠이 응집된 존재로써 강력한 힘을 지니고 있다.</v>
          </cell>
          <cell r="C1472" t="str">
            <v>Made of pure condensed darkness, it is very powerful.</v>
          </cell>
          <cell r="D1472" t="str">
            <v>พลังความมืดสร้างร่างมืดนี้ขึ้นมา</v>
          </cell>
          <cell r="E1472" t="str">
            <v>Tồn tại nhờ bóng tối thuần khiết ngưng tụ, có sức mạnh khủng khiếp</v>
          </cell>
        </row>
        <row r="1473">
          <cell r="A1473" t="str">
            <v>CREATURE_NAME_502</v>
          </cell>
          <cell r="B1473" t="str">
            <v>{1}의 어둠</v>
          </cell>
          <cell r="C1473" t="str">
            <v>Darkness of Frey</v>
          </cell>
          <cell r="D1473" t="str">
            <v>ร่างมืดของ Frey</v>
          </cell>
          <cell r="E1473" t="str">
            <v>Bóng tối của Frey</v>
          </cell>
        </row>
        <row r="1474">
          <cell r="A1474" t="str">
            <v>CREATURE_DESC_502</v>
          </cell>
          <cell r="B1474" t="str">
            <v>순수한 어둠이 응집된 존재로써 강력한 힘을 지니고 있다.</v>
          </cell>
          <cell r="C1474" t="str">
            <v>Made of pure condensed darkness, it is very powerful.</v>
          </cell>
          <cell r="D1474" t="str">
            <v>พลังความมืดสร้างร่างมืดนี้ขึ้นมา</v>
          </cell>
          <cell r="E1474" t="str">
            <v>Tồn tại nhờ bóng tối thuần khiết ngưng tụ, có sức mạnh khủng khiếp</v>
          </cell>
        </row>
        <row r="1475">
          <cell r="A1475" t="str">
            <v>CREATURE_NAME_503</v>
          </cell>
          <cell r="B1475" t="str">
            <v>{1}의 어둠</v>
          </cell>
          <cell r="C1475" t="str">
            <v>Darkness of Cleo</v>
          </cell>
          <cell r="D1475" t="str">
            <v>ร่างมืดของ Cleo</v>
          </cell>
          <cell r="E1475" t="str">
            <v>Bóng tối của Cleo</v>
          </cell>
        </row>
        <row r="1476">
          <cell r="A1476" t="str">
            <v>CREATURE_DESC_503</v>
          </cell>
          <cell r="B1476" t="str">
            <v>순수한 어둠이 응집된 존재로써 강력한 힘을 지니고 있다.</v>
          </cell>
          <cell r="C1476" t="str">
            <v>Made of pure condensed darkness, it is very powerful.</v>
          </cell>
          <cell r="D1476" t="str">
            <v>พลังความมืดสร้างร่างมืดนี้ขึ้นมา</v>
          </cell>
          <cell r="E1476" t="str">
            <v>Tồn tại nhờ bóng tối thuần khiết ngưng tụ, có sức mạnh khủng khiếp</v>
          </cell>
        </row>
        <row r="1477">
          <cell r="A1477" t="str">
            <v>CREATURE_NAME_504</v>
          </cell>
          <cell r="B1477" t="str">
            <v>{1}의 어둠</v>
          </cell>
          <cell r="C1477" t="str">
            <v>Darkness of Roi</v>
          </cell>
          <cell r="D1477" t="str">
            <v>ร่างมืดของ Roi</v>
          </cell>
          <cell r="E1477" t="str">
            <v>Bóng tối của Roi</v>
          </cell>
        </row>
        <row r="1478">
          <cell r="A1478" t="str">
            <v>CREATURE_DESC_504</v>
          </cell>
          <cell r="B1478" t="str">
            <v>순수한 어둠이 응집된 존재로써 강력한 힘을 지니고 있다.</v>
          </cell>
          <cell r="C1478" t="str">
            <v>Made of pure condensed darkness, it is very powerful.</v>
          </cell>
          <cell r="D1478" t="str">
            <v>พลังความมืดสร้างร่างมืดนี้ขึ้นมา</v>
          </cell>
          <cell r="E1478" t="str">
            <v>Tồn tại nhờ bóng tối thuần khiết ngưng tụ, có sức mạnh khủng khiếp</v>
          </cell>
        </row>
        <row r="1479">
          <cell r="A1479" t="str">
            <v>CREATURE_NAME_505</v>
          </cell>
          <cell r="B1479" t="str">
            <v>{1}의 어둠</v>
          </cell>
          <cell r="C1479" t="str">
            <v>Darkness of Gau</v>
          </cell>
          <cell r="D1479" t="str">
            <v>ร่างมืดของ Gau</v>
          </cell>
          <cell r="E1479" t="str">
            <v>Bóng tối của Gau</v>
          </cell>
        </row>
        <row r="1480">
          <cell r="A1480" t="str">
            <v>CREATURE_DESC_505</v>
          </cell>
          <cell r="B1480" t="str">
            <v>순수한 어둠이 응집된 존재로써 강력한 힘을 지니고 있다.</v>
          </cell>
          <cell r="C1480" t="str">
            <v>Made of pure condensed darkness, it is very powerful.</v>
          </cell>
          <cell r="D1480" t="str">
            <v>พลังความมืดสร้างร่างมืดนี้ขึ้นมา</v>
          </cell>
          <cell r="E1480" t="str">
            <v>Tồn tại nhờ bóng tối thuần khiết ngưng tụ, có sức mạnh khủng khiếp</v>
          </cell>
        </row>
        <row r="1481">
          <cell r="A1481" t="str">
            <v>CREATURE_NAME_506</v>
          </cell>
          <cell r="B1481" t="str">
            <v>{1}의 어둠</v>
          </cell>
          <cell r="C1481" t="str">
            <v>Darkness of Phillop</v>
          </cell>
          <cell r="D1481" t="str">
            <v>ร่างมืดของ Phillop</v>
          </cell>
          <cell r="E1481" t="str">
            <v>Bóng tối của Phillop</v>
          </cell>
        </row>
        <row r="1482">
          <cell r="A1482" t="str">
            <v>CREATURE_DESC_506</v>
          </cell>
          <cell r="B1482" t="str">
            <v>순수한 어둠이 응집된 존재로써 강력한 힘을 지니고 있다.</v>
          </cell>
          <cell r="C1482" t="str">
            <v>Made of pure condensed darkness, it is very powerful.</v>
          </cell>
          <cell r="D1482" t="str">
            <v>พลังความมืดสร้างร่างมืดนี้ขึ้นมา</v>
          </cell>
          <cell r="E1482" t="str">
            <v>Tồn tại nhờ bóng tối thuần khiết ngưng tụ, có sức mạnh khủng khiếp</v>
          </cell>
        </row>
        <row r="1483">
          <cell r="A1483" t="str">
            <v>CREATURE_NAME_507</v>
          </cell>
          <cell r="B1483" t="str">
            <v>{1}의 어둠</v>
          </cell>
          <cell r="C1483" t="str">
            <v>Darkness of Lakrak</v>
          </cell>
          <cell r="D1483" t="str">
            <v>ร่างมืดของ Lakrak</v>
          </cell>
          <cell r="E1483" t="str">
            <v>Bóng tối của Lakrak</v>
          </cell>
        </row>
        <row r="1484">
          <cell r="A1484" t="str">
            <v>CREATURE_DESC_507</v>
          </cell>
          <cell r="B1484" t="str">
            <v>순수한 어둠이 응집된 존재로써 강력한 힘을 지니고 있다.</v>
          </cell>
          <cell r="C1484" t="str">
            <v>Made of pure condensed darkness, it is very powerful.</v>
          </cell>
          <cell r="D1484" t="str">
            <v>พลังความมืดสร้างร่างมืดนี้ขึ้นมา</v>
          </cell>
          <cell r="E1484" t="str">
            <v>Tồn tại nhờ bóng tối thuần khiết ngưng tụ, có sức mạnh khủng khiếp</v>
          </cell>
        </row>
        <row r="1485">
          <cell r="A1485" t="str">
            <v>CREATURE_NAME_508</v>
          </cell>
          <cell r="B1485" t="str">
            <v>{1}의 어둠</v>
          </cell>
          <cell r="C1485" t="str">
            <v>Darkness of Kaulah</v>
          </cell>
          <cell r="D1485" t="str">
            <v>ร่างมืดของ Kaulah</v>
          </cell>
          <cell r="E1485" t="str">
            <v>Bóng tối của Kaulah</v>
          </cell>
        </row>
        <row r="1486">
          <cell r="A1486" t="str">
            <v>CREATURE_DESC_508</v>
          </cell>
          <cell r="B1486" t="str">
            <v>순수한 어둠이 응집된 존재로써 강력한 힘을 지니고 있다.</v>
          </cell>
          <cell r="C1486" t="str">
            <v>Made of pure condensed darkness, it is very powerful.</v>
          </cell>
          <cell r="D1486" t="str">
            <v>พลังความมืดสร้างร่างมืดนี้ขึ้นมา</v>
          </cell>
          <cell r="E1486" t="str">
            <v>Tồn tại nhờ bóng tối thuần khiết ngưng tụ, có sức mạnh khủng khiếp</v>
          </cell>
        </row>
        <row r="1487">
          <cell r="A1487" t="str">
            <v>CREATURE_NAME_509</v>
          </cell>
          <cell r="B1487" t="str">
            <v>{1}의 어둠</v>
          </cell>
          <cell r="C1487" t="str">
            <v>Darkness of Epis</v>
          </cell>
          <cell r="D1487" t="str">
            <v>ร่างมืดของ Epis</v>
          </cell>
          <cell r="E1487" t="str">
            <v>Bóng tối của Epis</v>
          </cell>
        </row>
        <row r="1488">
          <cell r="A1488" t="str">
            <v>CREATURE_DESC_509</v>
          </cell>
          <cell r="B1488" t="str">
            <v>순수한 어둠이 응집된 존재로써 강력한 힘을 지니고 있다.</v>
          </cell>
          <cell r="C1488" t="str">
            <v>Made of pure condensed darkness, it is very powerful.</v>
          </cell>
          <cell r="D1488" t="str">
            <v>พลังความมืดสร้างร่างมืดนี้ขึ้นมา</v>
          </cell>
          <cell r="E1488" t="str">
            <v>Tồn tại nhờ bóng tối thuần khiết ngưng tụ, có sức mạnh khủng khiếp</v>
          </cell>
        </row>
        <row r="1489">
          <cell r="A1489" t="str">
            <v>CREATURE_NAME_510</v>
          </cell>
          <cell r="B1489" t="str">
            <v>{1}의 어둠</v>
          </cell>
          <cell r="C1489" t="str">
            <v>Darkness of Selene</v>
          </cell>
          <cell r="D1489" t="str">
            <v>ร่างมืดของ Selene</v>
          </cell>
          <cell r="E1489" t="str">
            <v>Bóng tối của Selene</v>
          </cell>
        </row>
        <row r="1490">
          <cell r="A1490" t="str">
            <v>CREATURE_DESC_510</v>
          </cell>
          <cell r="B1490" t="str">
            <v>순수한 어둠이 응집된 존재로써 강력한 힘을 지니고 있다.</v>
          </cell>
          <cell r="C1490" t="str">
            <v>Made of pure condensed darkness, it is very powerful.</v>
          </cell>
          <cell r="D1490" t="str">
            <v>พลังความมืดสร้างร่างมืดนี้ขึ้นมา</v>
          </cell>
          <cell r="E1490" t="str">
            <v>Tồn tại nhờ bóng tối thuần khiết ngưng tụ, có sức mạnh khủng khiếp</v>
          </cell>
        </row>
        <row r="1491">
          <cell r="A1491" t="str">
            <v>CREATURE_NAME_511</v>
          </cell>
          <cell r="B1491" t="str">
            <v>{1}의 어둠</v>
          </cell>
          <cell r="C1491" t="str">
            <v>Darkness of Maria</v>
          </cell>
          <cell r="D1491" t="str">
            <v>ร่างมืดของ Maria</v>
          </cell>
          <cell r="E1491" t="str">
            <v>Bóng tối của Maria</v>
          </cell>
        </row>
        <row r="1492">
          <cell r="A1492" t="str">
            <v>CREATURE_DESC_511</v>
          </cell>
          <cell r="B1492" t="str">
            <v>순수한 어둠이 응집된 존재로써 강력한 힘을 지니고 있다.</v>
          </cell>
          <cell r="C1492" t="str">
            <v>Made of pure condensed darkness, it is very powerful.</v>
          </cell>
          <cell r="D1492" t="str">
            <v>พลังความมืดสร้างร่างมืดนี้ขึ้นมา</v>
          </cell>
          <cell r="E1492" t="str">
            <v>Tồn tại nhờ bóng tối thuần khiết ngưng tụ, có sức mạnh khủng khiếp</v>
          </cell>
        </row>
        <row r="1493">
          <cell r="A1493" t="str">
            <v>CREATURE_NAME_512</v>
          </cell>
          <cell r="B1493" t="str">
            <v>{1}의 어둠</v>
          </cell>
          <cell r="C1493" t="str">
            <v>Darkness of Miruru</v>
          </cell>
          <cell r="D1493" t="str">
            <v>ร่างมืดของ Miruru</v>
          </cell>
          <cell r="E1493" t="str">
            <v>Bóng tối của Miruru</v>
          </cell>
        </row>
        <row r="1494">
          <cell r="A1494" t="str">
            <v>CREATURE_DESC_512</v>
          </cell>
          <cell r="B1494" t="str">
            <v>순수한 어둠이 응집된 존재로써 강력한 힘을 지니고 있다.</v>
          </cell>
          <cell r="C1494" t="str">
            <v>Made of pure condensed darkness, it is very powerful.</v>
          </cell>
          <cell r="D1494" t="str">
            <v>พลังความมืดสร้างร่างมืดนี้ขึ้นมา</v>
          </cell>
          <cell r="E1494" t="str">
            <v>Tồn tại nhờ bóng tối thuần khiết ngưng tụ, có sức mạnh khủng khiếp</v>
          </cell>
        </row>
        <row r="1495">
          <cell r="A1495" t="str">
            <v>CREATURE_NAME_513</v>
          </cell>
          <cell r="B1495" t="str">
            <v>{1}의 어둠</v>
          </cell>
          <cell r="C1495" t="str">
            <v>Darkness of Lorraine</v>
          </cell>
          <cell r="D1495" t="str">
            <v>ร่างมืดของ Lorraine</v>
          </cell>
          <cell r="E1495" t="str">
            <v>Bóng tối của Lorraine</v>
          </cell>
        </row>
        <row r="1496">
          <cell r="A1496" t="str">
            <v>CREATURE_DESC_513</v>
          </cell>
          <cell r="B1496" t="str">
            <v>순수한 어둠이 응집된 존재로써 강력한 힘을 지니고 있다.</v>
          </cell>
          <cell r="C1496" t="str">
            <v>Made of pure condensed darkness, it is very powerful.</v>
          </cell>
          <cell r="D1496" t="str">
            <v>พลังความมืดสร้างร่างมืดนี้ขึ้นมา</v>
          </cell>
          <cell r="E1496" t="str">
            <v>Tồn tại nhờ bóng tối thuần khiết ngưng tụ, có sức mạnh khủng khiếp</v>
          </cell>
        </row>
        <row r="1497">
          <cell r="A1497" t="str">
            <v>CREATURE_NAME_514</v>
          </cell>
          <cell r="B1497" t="str">
            <v>{1}의 어둠</v>
          </cell>
          <cell r="C1497" t="str">
            <v>Darkness of Maya</v>
          </cell>
          <cell r="D1497" t="str">
            <v>ร่างมืดของ Maya</v>
          </cell>
          <cell r="E1497" t="str">
            <v>Bóng tối của Maya</v>
          </cell>
        </row>
        <row r="1498">
          <cell r="A1498" t="str">
            <v>CREATURE_DESC_514</v>
          </cell>
          <cell r="B1498" t="str">
            <v>순수한 어둠이 응집된 존재로써 강력한 힘을 지니고 있다.</v>
          </cell>
          <cell r="C1498" t="str">
            <v>Made of pure condensed darkness, it is very powerful.</v>
          </cell>
          <cell r="D1498" t="str">
            <v>พลังความมืดสร้างร่างมืดนี้ขึ้นมา</v>
          </cell>
          <cell r="E1498" t="str">
            <v>Tồn tại nhờ bóng tối thuần khiết ngưng tụ, có sức mạnh khủng khiếp</v>
          </cell>
        </row>
        <row r="1499">
          <cell r="A1499" t="str">
            <v>CREATURE_NAME_515</v>
          </cell>
          <cell r="B1499" t="str">
            <v>{1}의 어둠</v>
          </cell>
          <cell r="C1499" t="str">
            <v>Darkness of Clause</v>
          </cell>
          <cell r="D1499" t="str">
            <v>ร่างมืดของ Clause</v>
          </cell>
          <cell r="E1499" t="str">
            <v>Bóng tối của Clause</v>
          </cell>
        </row>
        <row r="1500">
          <cell r="A1500" t="str">
            <v>CREATURE_DESC_515</v>
          </cell>
          <cell r="B1500" t="str">
            <v>순수한 어둠이 응집된 존재로써 강력한 힘을 지니고 있다.</v>
          </cell>
          <cell r="C1500" t="str">
            <v>Made of pure condensed darkness, it is very powerful.</v>
          </cell>
          <cell r="D1500" t="str">
            <v>พลังความมืดสร้างร่างมืดนี้ขึ้นมา</v>
          </cell>
          <cell r="E1500" t="str">
            <v>Tồn tại nhờ bóng tối thuần khiết ngưng tụ, có sức mạnh khủng khiếp</v>
          </cell>
        </row>
        <row r="1501">
          <cell r="A1501" t="str">
            <v>CREATURE_NAME_516</v>
          </cell>
          <cell r="B1501" t="str">
            <v>{1}의 어둠</v>
          </cell>
          <cell r="C1501" t="str">
            <v>Darkness of Rephy</v>
          </cell>
          <cell r="D1501" t="str">
            <v>ร่างมืดของ Rephy</v>
          </cell>
          <cell r="E1501" t="str">
            <v>Bóng tối của Rephy</v>
          </cell>
        </row>
        <row r="1502">
          <cell r="A1502" t="str">
            <v>CREATURE_DESC_516</v>
          </cell>
          <cell r="B1502" t="str">
            <v>순수한 어둠이 응집된 존재로써 강력한 힘을 지니고 있다.</v>
          </cell>
          <cell r="C1502" t="str">
            <v>Made of pure condensed darkness, it is very powerful.</v>
          </cell>
          <cell r="D1502" t="str">
            <v>พลังความมืดสร้างร่างมืดนี้ขึ้นมา</v>
          </cell>
          <cell r="E1502" t="str">
            <v>Tồn tại nhờ bóng tối thuần khiết ngưng tụ, có sức mạnh khủng khiếp</v>
          </cell>
        </row>
        <row r="1503">
          <cell r="A1503" t="str">
            <v>CREATURE_NAME_517</v>
          </cell>
          <cell r="B1503" t="str">
            <v>{1}의 어둠</v>
          </cell>
          <cell r="C1503" t="str">
            <v>Darkness of Dimael</v>
          </cell>
          <cell r="D1503" t="str">
            <v>ร่างมืดของ Dimael</v>
          </cell>
          <cell r="E1503" t="str">
            <v>Bóng tối của Dimael</v>
          </cell>
        </row>
        <row r="1504">
          <cell r="A1504" t="str">
            <v>CREATURE_DESC_517</v>
          </cell>
          <cell r="B1504" t="str">
            <v>순수한 어둠이 응집된 존재로써 강력한 힘을 지니고 있다.</v>
          </cell>
          <cell r="C1504" t="str">
            <v>Made of pure condensed darkness, it is very powerful.</v>
          </cell>
          <cell r="D1504" t="str">
            <v>พลังความมืดสร้างร่างมืดนี้ขึ้นมา</v>
          </cell>
          <cell r="E1504" t="str">
            <v>Tồn tại nhờ bóng tối thuần khiết ngưng tụ, có sức mạnh khủng khiếp</v>
          </cell>
        </row>
        <row r="1505">
          <cell r="A1505" t="str">
            <v>CREATURE_NAME_518</v>
          </cell>
          <cell r="B1505" t="str">
            <v>{1}의 어둠</v>
          </cell>
          <cell r="C1505" t="str">
            <v>Darkness of Reina</v>
          </cell>
          <cell r="D1505" t="str">
            <v>ร่างมืดของ Reina</v>
          </cell>
          <cell r="E1505" t="str">
            <v>Bóng tối của Reina</v>
          </cell>
        </row>
        <row r="1506">
          <cell r="A1506" t="str">
            <v>CREATURE_DESC_518</v>
          </cell>
          <cell r="B1506" t="str">
            <v>순수한 어둠이 응집된 존재로써 강력한 힘을 지니고 있다.</v>
          </cell>
          <cell r="C1506" t="str">
            <v>Made of pure condensed darkness, it is very powerful.</v>
          </cell>
          <cell r="D1506" t="str">
            <v>พลังความมืดสร้างร่างมืดนี้ขึ้นมา</v>
          </cell>
          <cell r="E1506" t="str">
            <v>Tồn tại nhờ bóng tối thuần khiết ngưng tụ, có sức mạnh khủng khiếp</v>
          </cell>
        </row>
        <row r="1507">
          <cell r="A1507" t="str">
            <v>CREATURE_NAME_519</v>
          </cell>
          <cell r="B1507" t="str">
            <v>{1}의 어둠</v>
          </cell>
          <cell r="C1507" t="str">
            <v>Darkness of Pavel</v>
          </cell>
          <cell r="D1507" t="str">
            <v>ร่างมืดของ Pavel</v>
          </cell>
          <cell r="E1507" t="str">
            <v>Bóng tối của Pavel</v>
          </cell>
        </row>
        <row r="1508">
          <cell r="A1508" t="str">
            <v>CREATURE_DESC_519</v>
          </cell>
          <cell r="B1508" t="str">
            <v>순수한 어둠이 응집된 존재로써 강력한 힘을 지니고 있다.</v>
          </cell>
          <cell r="C1508" t="str">
            <v>Made of pure condensed darkness, it is very powerful.</v>
          </cell>
          <cell r="D1508" t="str">
            <v>พลังความมืดสร้างร่างมืดนี้ขึ้นมา</v>
          </cell>
          <cell r="E1508" t="str">
            <v>Tồn tại nhờ bóng tối thuần khiết ngưng tụ, có sức mạnh khủng khiếp</v>
          </cell>
        </row>
        <row r="1509">
          <cell r="A1509" t="str">
            <v>CREATURE_NAME_520</v>
          </cell>
          <cell r="B1509" t="str">
            <v>{1}의 어둠</v>
          </cell>
          <cell r="C1509" t="str">
            <v>Darkness of Demia</v>
          </cell>
          <cell r="D1509" t="str">
            <v>ร่างมืดของ Demia</v>
          </cell>
          <cell r="E1509" t="str">
            <v>Bóng tối của Demia</v>
          </cell>
        </row>
        <row r="1510">
          <cell r="A1510" t="str">
            <v>CREATURE_DESC_520</v>
          </cell>
          <cell r="B1510" t="str">
            <v>순수한 어둠이 응집된 존재로써 강력한 힘을 지니고 있다.</v>
          </cell>
          <cell r="C1510" t="str">
            <v>Made of pure condensed darkness, it is very powerful.</v>
          </cell>
          <cell r="D1510" t="str">
            <v>พลังความมืดสร้างร่างมืดนี้ขึ้นมา</v>
          </cell>
          <cell r="E1510" t="str">
            <v>Tồn tại nhờ bóng tối thuần khiết ngưng tụ, có sức mạnh khủng khiếp</v>
          </cell>
        </row>
        <row r="1511">
          <cell r="A1511" t="str">
            <v>CREATURE_NAME_521</v>
          </cell>
          <cell r="B1511" t="str">
            <v>{1}의 어둠</v>
          </cell>
          <cell r="C1511" t="str">
            <v>Darkness of Naila</v>
          </cell>
          <cell r="D1511" t="str">
            <v>ร่างมืดของ Naila</v>
          </cell>
          <cell r="E1511" t="str">
            <v>Bóng tối của Naila</v>
          </cell>
        </row>
        <row r="1512">
          <cell r="A1512" t="str">
            <v>CREATURE_DESC_521</v>
          </cell>
          <cell r="B1512" t="str">
            <v>순수한 어둠이 응집된 존재로써 강력한 힘을 지니고 있다.</v>
          </cell>
          <cell r="C1512" t="str">
            <v>Made of pure condensed darkness, it is very powerful.</v>
          </cell>
          <cell r="D1512" t="str">
            <v>พลังความมืดสร้างร่างมืดนี้ขึ้นมา</v>
          </cell>
          <cell r="E1512" t="str">
            <v>Tồn tại nhờ bóng tối thuần khiết ngưng tụ, có sức mạnh khủng khiếp</v>
          </cell>
        </row>
        <row r="1513">
          <cell r="A1513" t="str">
            <v>CREATURE_NAME_522</v>
          </cell>
          <cell r="B1513" t="str">
            <v>{1}의 어둠</v>
          </cell>
          <cell r="C1513" t="str">
            <v>Darkness of Rodina</v>
          </cell>
          <cell r="D1513" t="str">
            <v>ร่างมืดของ Rodina</v>
          </cell>
          <cell r="E1513" t="str">
            <v>Bóng tối của Rodina</v>
          </cell>
        </row>
        <row r="1514">
          <cell r="A1514" t="str">
            <v>CREATURE_DESC_522</v>
          </cell>
          <cell r="B1514" t="str">
            <v>순수한 어둠이 응집된 존재로써 강력한 힘을 지니고 있다.</v>
          </cell>
          <cell r="C1514" t="str">
            <v>Made of pure condensed darkness, it is very powerful.</v>
          </cell>
          <cell r="D1514" t="str">
            <v>พลังความมืดสร้างร่างมืดนี้ขึ้นมา</v>
          </cell>
          <cell r="E1514" t="str">
            <v>Tồn tại nhờ bóng tối thuần khiết ngưng tụ, có sức mạnh khủng khiếp</v>
          </cell>
        </row>
        <row r="1515">
          <cell r="A1515" t="str">
            <v>CREATURE_NAME_523</v>
          </cell>
          <cell r="B1515" t="str">
            <v>{1}의 어둠</v>
          </cell>
          <cell r="C1515" t="str">
            <v>Darkness of Morrah</v>
          </cell>
          <cell r="D1515" t="str">
            <v>ร่างมืดของ Morrah</v>
          </cell>
          <cell r="E1515" t="str">
            <v>Bóng tối của Morrah</v>
          </cell>
        </row>
        <row r="1516">
          <cell r="A1516" t="str">
            <v>CREATURE_DESC_523</v>
          </cell>
          <cell r="B1516" t="str">
            <v>순수한 어둠이 응집된 존재로써 강력한 힘을 지니고 있다.</v>
          </cell>
          <cell r="C1516" t="str">
            <v>Made of pure condensed darkness, it is very powerful.</v>
          </cell>
          <cell r="D1516" t="str">
            <v>พลังความมืดสร้างร่างมืดนี้ขึ้นมา</v>
          </cell>
          <cell r="E1516" t="str">
            <v>Tồn tại nhờ bóng tối thuần khiết ngưng tụ, có sức mạnh khủng khiếp</v>
          </cell>
        </row>
        <row r="1517">
          <cell r="A1517" t="str">
            <v>CREATURE_NAME_524</v>
          </cell>
          <cell r="B1517" t="str">
            <v>{1}의 어둠</v>
          </cell>
          <cell r="C1517" t="str">
            <v>Darkness of Baudouin</v>
          </cell>
          <cell r="D1517" t="str">
            <v>ร่างมืดของ Baudouin</v>
          </cell>
          <cell r="E1517" t="str">
            <v>Bóng tối của Baudouin</v>
          </cell>
        </row>
        <row r="1518">
          <cell r="A1518" t="str">
            <v>CREATURE_DESC_524</v>
          </cell>
          <cell r="B1518" t="str">
            <v>순수한 어둠이 응집된 존재로써 강력한 힘을 지니고 있다.</v>
          </cell>
          <cell r="C1518" t="str">
            <v>Made of pure condensed darkness, it is very powerful.</v>
          </cell>
          <cell r="D1518" t="str">
            <v>พลังความมืดสร้างร่างมืดนี้ขึ้นมา</v>
          </cell>
          <cell r="E1518" t="str">
            <v>Tồn tại nhờ bóng tối thuần khiết ngưng tụ, có sức mạnh khủng khiếp</v>
          </cell>
        </row>
        <row r="1519">
          <cell r="A1519" t="str">
            <v>CREATURE_NAME_525</v>
          </cell>
          <cell r="B1519" t="str">
            <v>{1}의 어둠</v>
          </cell>
          <cell r="C1519" t="str">
            <v>Darkness of Jane</v>
          </cell>
          <cell r="D1519" t="str">
            <v>ร่างมืดของ Jane</v>
          </cell>
          <cell r="E1519" t="str">
            <v>Bóng tối của Jane</v>
          </cell>
        </row>
        <row r="1520">
          <cell r="A1520" t="str">
            <v>CREATURE_DESC_525</v>
          </cell>
          <cell r="B1520" t="str">
            <v>순수한 어둠이 응집된 존재로써 강력한 힘을 지니고 있다.</v>
          </cell>
          <cell r="C1520" t="str">
            <v>Made of pure condensed darkness, it is very powerful.</v>
          </cell>
          <cell r="D1520" t="str">
            <v>พลังความมืดสร้างร่างมืดนี้ขึ้นมา</v>
          </cell>
          <cell r="E1520" t="str">
            <v>Tồn tại nhờ bóng tối thuần khiết ngưng tụ, có sức mạnh khủng khiếp</v>
          </cell>
        </row>
        <row r="1521">
          <cell r="A1521" t="str">
            <v>CREATURE_NAME_526</v>
          </cell>
          <cell r="B1521" t="str">
            <v>{1}의 어둠</v>
          </cell>
          <cell r="C1521" t="str">
            <v>Darkness of Aisha</v>
          </cell>
          <cell r="D1521" t="str">
            <v>ร่างมืดของ Aisha</v>
          </cell>
          <cell r="E1521" t="str">
            <v>Bóng tối của Aisha</v>
          </cell>
        </row>
        <row r="1522">
          <cell r="A1522" t="str">
            <v>CREATURE_DESC_526</v>
          </cell>
          <cell r="B1522" t="str">
            <v>순수한 어둠이 응집된 존재로써 강력한 힘을 지니고 있다.</v>
          </cell>
          <cell r="C1522" t="str">
            <v>Made of pure condensed darkness, it is very powerful.</v>
          </cell>
          <cell r="D1522" t="str">
            <v>พลังความมืดสร้างร่างมืดนี้ขึ้นมา</v>
          </cell>
          <cell r="E1522" t="str">
            <v>Tồn tại nhờ bóng tối thuần khiết ngưng tụ, có sức mạnh khủng khiếp</v>
          </cell>
        </row>
        <row r="1523">
          <cell r="A1523" t="str">
            <v>CREATURE_NAME_527</v>
          </cell>
          <cell r="B1523" t="str">
            <v>{1}의 어둠</v>
          </cell>
          <cell r="C1523" t="str">
            <v>Darkness of Leo</v>
          </cell>
          <cell r="D1523" t="str">
            <v>ความมืดของ Leo</v>
          </cell>
          <cell r="E1523" t="str">
            <v>Bóng tối của Leo</v>
          </cell>
        </row>
        <row r="1524">
          <cell r="A1524" t="str">
            <v>CREATURE_DESC_527</v>
          </cell>
          <cell r="B1524" t="str">
            <v>순수한 어둠이 응집된 존재로써 강력한 힘을 지니고 있다.</v>
          </cell>
          <cell r="C1524" t="str">
            <v>Made of pure condensed darkness, it is very powerful.</v>
          </cell>
          <cell r="D1524" t="str">
            <v>ร่างนี้สร้างจากความมืดจึงมีพลังแข็งแกร่งมาก</v>
          </cell>
          <cell r="E1524" t="str">
            <v>Tồn tại nhờ bóng tối thuần khiết ngưng tụ, có sức mạnh khủng khiếp</v>
          </cell>
        </row>
        <row r="1525">
          <cell r="A1525" t="str">
            <v>CREATURE_NAME_528</v>
          </cell>
          <cell r="B1525" t="str">
            <v>{1}의 어둠</v>
          </cell>
          <cell r="C1525" t="str">
            <v>Darkness of Fluss</v>
          </cell>
          <cell r="D1525" t="str">
            <v>ความมืดของ Fluss</v>
          </cell>
          <cell r="E1525" t="str">
            <v>Bóng tối của Fluss</v>
          </cell>
        </row>
        <row r="1526">
          <cell r="A1526" t="str">
            <v>CREATURE_DESC_528</v>
          </cell>
          <cell r="B1526" t="str">
            <v>순수한 어둠이 응집된 존재로써 강력한 힘을 지니고 있다.</v>
          </cell>
          <cell r="C1526" t="str">
            <v>Made of pure condensed darkness, it is very powerful.</v>
          </cell>
          <cell r="D1526" t="str">
            <v>ร่างนี้สร้างจากความมืดจึงมีพลังแข็งแกร่งมาก</v>
          </cell>
          <cell r="E1526" t="str">
            <v>Tồn tại nhờ bóng tối thuần khiết ngưng tụ, có sức mạnh khủng khiếp</v>
          </cell>
        </row>
        <row r="1527">
          <cell r="A1527" t="str">
            <v>CREATURE_NAME_529</v>
          </cell>
          <cell r="B1527" t="str">
            <v>{1}의 어둠</v>
          </cell>
          <cell r="C1527" t="str">
            <v>Darkness of Luna</v>
          </cell>
          <cell r="D1527" t="str">
            <v>ความมืดของ Luna</v>
          </cell>
          <cell r="E1527" t="str">
            <v>Bóng tối của Luna</v>
          </cell>
        </row>
        <row r="1528">
          <cell r="A1528" t="str">
            <v>CREATURE_DESC_529</v>
          </cell>
          <cell r="B1528" t="str">
            <v>순수한 어둠이 응집된 존재로써 강력한 힘을 지니고 있다.</v>
          </cell>
          <cell r="C1528" t="str">
            <v>Made of pure condensed darkness, it is very powerful.</v>
          </cell>
          <cell r="D1528" t="str">
            <v>ร่างนี้สร้างจากความมืดจึงมีพลังแข็งแกร่งมาก</v>
          </cell>
          <cell r="E1528" t="str">
            <v>Tồn tại nhờ bóng tối thuần khiết ngưng tụ, có sức mạnh khủng khiếp</v>
          </cell>
        </row>
        <row r="1529">
          <cell r="A1529" t="str">
            <v>CREATURE_NAME_530</v>
          </cell>
          <cell r="B1529" t="str">
            <v>{1}의 어둠</v>
          </cell>
          <cell r="C1529" t="str">
            <v>Darkness of Laias</v>
          </cell>
          <cell r="D1529" t="str">
            <v>ความมืดของ Laias</v>
          </cell>
          <cell r="E1529" t="str">
            <v>Bóng tối của Laias</v>
          </cell>
        </row>
        <row r="1530">
          <cell r="A1530" t="str">
            <v>CREATURE_DESC_530</v>
          </cell>
          <cell r="B1530" t="str">
            <v>순수한 어둠이 응집된 존재로써 강력한 힘을 지니고 있다.</v>
          </cell>
          <cell r="C1530" t="str">
            <v>Made of pure condensed darkness, it is very powerful.</v>
          </cell>
          <cell r="D1530" t="str">
            <v>ร่างนี้สร้างจากความมืดจึงมีพลังแข็งแกร่งมาก</v>
          </cell>
          <cell r="E1530" t="str">
            <v>Tồn tại nhờ bóng tối thuần khiết ngưng tụ, có sức mạnh khủng khiếp</v>
          </cell>
        </row>
        <row r="1531">
          <cell r="A1531" t="str">
            <v>CREATURE_NAME_531</v>
          </cell>
          <cell r="B1531" t="str">
            <v>{1}의 어둠</v>
          </cell>
          <cell r="C1531" t="str">
            <v>Darkness of Arch</v>
          </cell>
          <cell r="D1531" t="str">
            <v>ความมืดของ Arch</v>
          </cell>
          <cell r="E1531" t="str">
            <v>Bóng tối của Arch</v>
          </cell>
        </row>
        <row r="1532">
          <cell r="A1532" t="str">
            <v>CREATURE_DESC_531</v>
          </cell>
          <cell r="B1532" t="str">
            <v>순수한 어둠이 응집된 존재로써 강력한 힘을 지니고 있다.</v>
          </cell>
          <cell r="C1532" t="str">
            <v>Made of pure condensed darkness, it is very powerful.</v>
          </cell>
          <cell r="D1532" t="str">
            <v>ร่างนี้สร้างจากความมืดจึงมีพลังแข็งแกร่งมาก</v>
          </cell>
          <cell r="E1532" t="str">
            <v>Tồn tại nhờ bóng tối thuần khiết ngưng tụ, có sức mạnh khủng khiếp</v>
          </cell>
        </row>
        <row r="1533">
          <cell r="A1533" t="str">
            <v>CREATURE_NAME_532</v>
          </cell>
          <cell r="B1533" t="str">
            <v>{1}의 어둠</v>
          </cell>
          <cell r="C1533" t="str">
            <v>Darkness of Lewisia</v>
          </cell>
          <cell r="D1533" t="str">
            <v>ความมืดของ Lewisia</v>
          </cell>
          <cell r="E1533" t="str">
            <v>Bóng tối của Lewisia</v>
          </cell>
        </row>
        <row r="1534">
          <cell r="A1534" t="str">
            <v>CREATURE_DESC_532</v>
          </cell>
          <cell r="B1534" t="str">
            <v>순수한 어둠이 응집된 존재로써 강력한 힘을 지니고 있다.</v>
          </cell>
          <cell r="C1534" t="str">
            <v>Made of pure condensed darkness, it is very powerful.</v>
          </cell>
          <cell r="D1534" t="str">
            <v>ร่างนี้สร้างจากความมืดจึงมีพลังแข็งแกร่งมาก</v>
          </cell>
          <cell r="E1534" t="str">
            <v>Tồn tại nhờ bóng tối thuần khiết ngưng tụ, có sức mạnh khủng khiếp</v>
          </cell>
        </row>
        <row r="1535">
          <cell r="A1535" t="str">
            <v>CREATURE_NAME_533</v>
          </cell>
          <cell r="B1535" t="str">
            <v>{1}의 어둠</v>
          </cell>
          <cell r="C1535" t="str">
            <v>Darkness of Nyx</v>
          </cell>
          <cell r="D1535" t="str">
            <v>ความมืดของ Nyx</v>
          </cell>
          <cell r="E1535" t="str">
            <v>Bóng tối của Nyx</v>
          </cell>
        </row>
        <row r="1536">
          <cell r="A1536" t="str">
            <v>CREATURE_DESC_533</v>
          </cell>
          <cell r="B1536" t="str">
            <v>순수한 어둠이 응집된 존재로써 강력한 힘을 지니고 있다.</v>
          </cell>
          <cell r="C1536" t="str">
            <v>Made of pure condensed darkness, it is very powerful.</v>
          </cell>
          <cell r="D1536" t="str">
            <v>ร่างนี้สร้างจากความมืดจึงมีพลังแข็งแกร่งมาก</v>
          </cell>
          <cell r="E1536" t="str">
            <v>Tồn tại nhờ bóng tối thuần khiết ngưng tụ, có sức mạnh khủng khiếp</v>
          </cell>
        </row>
        <row r="1537">
          <cell r="A1537" t="str">
            <v>CREATURE_NAME_534</v>
          </cell>
          <cell r="B1537" t="str">
            <v>{1}의 어둠</v>
          </cell>
          <cell r="C1537" t="str">
            <v>Darkness of Annette</v>
          </cell>
          <cell r="D1537" t="str">
            <v>ความมืดของ Annette</v>
          </cell>
          <cell r="E1537" t="str">
            <v>Bóng tối của Annette</v>
          </cell>
        </row>
        <row r="1538">
          <cell r="A1538" t="str">
            <v>CREATURE_DESC_534</v>
          </cell>
          <cell r="B1538" t="str">
            <v>순수한 어둠이 응집된 존재로써 강력한 힘을 지니고 있다.</v>
          </cell>
          <cell r="C1538" t="str">
            <v>Made of pure condensed darkness, it is very powerful.</v>
          </cell>
          <cell r="D1538" t="str">
            <v>ร่างนี้สร้างจากความมืดจึงมีพลังแข็งแกร่งมาก</v>
          </cell>
          <cell r="E1538" t="str">
            <v>Tồn tại nhờ bóng tối thuần khiết ngưng tụ, có sức mạnh khủng khiếp</v>
          </cell>
        </row>
        <row r="1539">
          <cell r="A1539" t="str">
            <v>CREATURE_NAME_535</v>
          </cell>
          <cell r="B1539" t="str">
            <v>{1}의 어둠</v>
          </cell>
          <cell r="C1539" t="str">
            <v>Darkness of Mitra</v>
          </cell>
          <cell r="D1539" t="str">
            <v>ความมืดของ Mitra</v>
          </cell>
          <cell r="E1539" t="str">
            <v>Bóng tối của Mitra</v>
          </cell>
        </row>
        <row r="1540">
          <cell r="A1540" t="str">
            <v>CREATURE_DESC_535</v>
          </cell>
          <cell r="B1540" t="str">
            <v>순수한 어둠이 응집된 존재로써 강력한 힘을 지니고 있다.</v>
          </cell>
          <cell r="C1540" t="str">
            <v>Made of pure condensed darkness, it is very powerful.</v>
          </cell>
          <cell r="D1540" t="str">
            <v>ร่างนี้สร้างจากความมืดจึงมีพลังแข็งแกร่งมาก</v>
          </cell>
          <cell r="E1540" t="str">
            <v>Tạo thành bởi bóng tối ngưng tụ tinh khiết, chứa sức mạnh khủng khiếp</v>
          </cell>
        </row>
        <row r="1541">
          <cell r="A1541" t="str">
            <v>CREATURE_NAME_536</v>
          </cell>
          <cell r="B1541" t="str">
            <v>{1}의 어둠</v>
          </cell>
          <cell r="C1541" t="str">
            <v>Darkness of Ricardo</v>
          </cell>
          <cell r="D1541" t="str">
            <v>ความมืดของ Ricardo</v>
          </cell>
          <cell r="E1541" t="str">
            <v>Bóng tối của Ricardo</v>
          </cell>
        </row>
        <row r="1542">
          <cell r="A1542" t="str">
            <v>CREATURE_DESC_536</v>
          </cell>
          <cell r="B1542" t="str">
            <v>순수한 어둠이 응집된 존재로써 강력한 힘을 지니고 있다.</v>
          </cell>
          <cell r="C1542" t="str">
            <v>Made of pure condensed darkness, it is very powerful.</v>
          </cell>
          <cell r="D1542" t="str">
            <v>ร่างนี้สร้างจากความมืดจึงมีพลังแข็งแกร่งมาก</v>
          </cell>
          <cell r="E1542" t="str">
            <v>Tạo thành bởi bóng tối ngưng tụ tinh khiết, chứa sức mạnh khủng khiếp</v>
          </cell>
        </row>
        <row r="1543">
          <cell r="A1543" t="str">
            <v>CREATURE_NAME_537</v>
          </cell>
          <cell r="B1543" t="str">
            <v>{1}의 어둠</v>
          </cell>
          <cell r="C1543" t="str">
            <v>Darkness of Tanya</v>
          </cell>
          <cell r="D1543" t="str">
            <v>ความมืดของ Tanya</v>
          </cell>
          <cell r="E1543" t="str">
            <v>Bóng tối của Tanya</v>
          </cell>
        </row>
        <row r="1544">
          <cell r="A1544" t="str">
            <v>CREATURE_DESC_537</v>
          </cell>
          <cell r="B1544" t="str">
            <v>순수한 어둠이 응집된 존재로써 강력한 힘을 지니고 있다.</v>
          </cell>
          <cell r="C1544" t="str">
            <v>Made of pure condensed darkness, it is very powerful.</v>
          </cell>
          <cell r="D1544" t="str">
            <v>ร่างนี้สร้างจากความมืดจึงมีพลังแข็งแกร่งมาก</v>
          </cell>
          <cell r="E1544" t="str">
            <v>Tồn tại nhờ bóng tối thuần khiết ngưng tụ, có sức mạnh khủng khiếp</v>
          </cell>
        </row>
        <row r="1545">
          <cell r="A1545" t="str">
            <v>CREATURE_NAME_538</v>
          </cell>
          <cell r="B1545" t="str">
            <v>{1}의 어둠</v>
          </cell>
          <cell r="C1545" t="str">
            <v>Darkness of Ezekiel</v>
          </cell>
          <cell r="D1545" t="str">
            <v>ร่างมืดของ Ezekiel</v>
          </cell>
          <cell r="E1545" t="str">
            <v>Bóng tối của Ezekiel</v>
          </cell>
        </row>
        <row r="1546">
          <cell r="A1546" t="str">
            <v>CREATURE_DESC_538</v>
          </cell>
          <cell r="B1546" t="str">
            <v>순수한 어둠이 응집된 존재로써 강력한 힘을 지니고 있다.</v>
          </cell>
          <cell r="C1546" t="str">
            <v>Made of pure condensed darkness, it is very powerful.</v>
          </cell>
          <cell r="D1546" t="str">
            <v>ร่างนี้สร้างจากความมืดจึงมีพลังแข็งแกร่งมาก</v>
          </cell>
          <cell r="E1546" t="str">
            <v>Tồn tại nhờ bóng tối thuần khiết ngưng tụ, có sức mạnh khủng khiếp</v>
          </cell>
        </row>
        <row r="1547">
          <cell r="A1547" t="str">
            <v>CREATURE_NAME_539</v>
          </cell>
          <cell r="B1547" t="str">
            <v>{1}의 어둠</v>
          </cell>
          <cell r="C1547" t="str">
            <v>Darkness of Cassandra</v>
          </cell>
          <cell r="D1547" t="str">
            <v>ความมืดของ Cassandra</v>
          </cell>
          <cell r="E1547" t="str">
            <v>Bóng tối của Cassandra</v>
          </cell>
        </row>
        <row r="1548">
          <cell r="A1548" t="str">
            <v>CREATURE_DESC_539</v>
          </cell>
          <cell r="B1548" t="str">
            <v>순수한 어둠이 응집된 존재로써 강력한 힘을 지니고 있다.</v>
          </cell>
          <cell r="C1548" t="str">
            <v>Made of pure condensed darkness, it is very powerful.</v>
          </cell>
          <cell r="D1548" t="str">
            <v>ร่างนี้สร้างจากความมืดจึงมีพลังแข็งแกร่งมาก</v>
          </cell>
          <cell r="E1548" t="str">
            <v>Tồn tại nhờ bóng tối thuần khiết ngưng tụ, có sức mạnh khủng khiếp</v>
          </cell>
        </row>
        <row r="1549">
          <cell r="A1549" t="str">
            <v>CREATURE_NAME_540</v>
          </cell>
          <cell r="B1549" t="str">
            <v>{1}의 어둠</v>
          </cell>
          <cell r="C1549" t="str">
            <v>Theo's Darkness</v>
          </cell>
          <cell r="D1549" t="str">
            <v>ร่างมืดของ Theo</v>
          </cell>
          <cell r="E1549" t="str">
            <v>Bóng tối của Theo</v>
          </cell>
        </row>
        <row r="1550">
          <cell r="A1550" t="str">
            <v>CREATURE_DESC_540</v>
          </cell>
          <cell r="B1550" t="str">
            <v>순수한 어둠이 응집된 존재로써 강력한 힘을 지니고 있다.</v>
          </cell>
          <cell r="C1550" t="str">
            <v>Made of pure condensed darkness, it is very powerful.</v>
          </cell>
          <cell r="D1550" t="str">
            <v>ร่างนี้สร้างจากความมืดจึงมีพลังแข็งแกร่งมาก</v>
          </cell>
          <cell r="E1550" t="str">
            <v>Tồn tại nhờ bóng tối thuần khiết ngưng tụ, có sức mạnh khủng khiếp</v>
          </cell>
        </row>
        <row r="1551">
          <cell r="A1551" t="str">
            <v>CREATURE_NAME_541</v>
          </cell>
          <cell r="B1551" t="str">
            <v>{1}의 어둠</v>
          </cell>
          <cell r="C1551" t="str">
            <v>Mediana's Darkness</v>
          </cell>
          <cell r="D1551" t="str">
            <v>ร่างมืดของ Mediana</v>
          </cell>
          <cell r="E1551" t="str">
            <v>Bóng tối của Mediana</v>
          </cell>
        </row>
        <row r="1552">
          <cell r="A1552" t="str">
            <v>CREATURE_DESC_541</v>
          </cell>
          <cell r="B1552" t="str">
            <v>순수한 어둠이 응집된 존재로써 강력한 힘을 지니고 있다.</v>
          </cell>
          <cell r="C1552" t="str">
            <v>Made of pure condensed darkness, it is very powerful.</v>
          </cell>
          <cell r="D1552" t="str">
            <v>ร่างนี้สร้างจากความมืดจึงมีพลังแข็งแกร่งมาก</v>
          </cell>
          <cell r="E1552" t="str">
            <v>Tồn tại nhờ bóng tối thuần khiết ngưng tụ, có sức mạnh khủng khiếp</v>
          </cell>
        </row>
        <row r="1553">
          <cell r="A1553" t="str">
            <v>CREATURE_NAME_542</v>
          </cell>
          <cell r="B1553" t="str">
            <v>{1}의 어둠</v>
          </cell>
          <cell r="C1553" t="str">
            <v>Darkness of Oddy</v>
          </cell>
          <cell r="D1553" t="str">
            <v>ความมืดของ Oddy</v>
          </cell>
          <cell r="E1553" t="str">
            <v>Bóng tối của Oddy</v>
          </cell>
        </row>
        <row r="1554">
          <cell r="A1554" t="str">
            <v>CREATURE_DESC_542</v>
          </cell>
          <cell r="B1554" t="str">
            <v>순수한 어둠이 응집된 존재로써 강력한 힘을 지니고 있다.</v>
          </cell>
          <cell r="C1554" t="str">
            <v>Made of pure condensed darkness, it is very powerful.</v>
          </cell>
          <cell r="D1554" t="str">
            <v>ร่างนี้สร้างจากความมืดจึงมีพลังแข็งแกร่งมาก</v>
          </cell>
          <cell r="E1554" t="str">
            <v>Tồn tại nhờ bóng tối thuần khiết ngưng tụ, có sức mạnh khủng khiếp</v>
          </cell>
        </row>
        <row r="1555">
          <cell r="A1555" t="str">
            <v>CREATURE_NAME_543</v>
          </cell>
          <cell r="B1555" t="str">
            <v>{1}의 어둠</v>
          </cell>
          <cell r="C1555" t="str">
            <v>Darkness of Viska</v>
          </cell>
          <cell r="D1555" t="str">
            <v>ความมืดของ Viska</v>
          </cell>
          <cell r="E1555" t="str">
            <v>Bóng tối của Viska</v>
          </cell>
        </row>
        <row r="1556">
          <cell r="A1556" t="str">
            <v>CREATURE_DESC_543</v>
          </cell>
          <cell r="B1556" t="str">
            <v>순수한 어둠이 응집된 존재로써 강력한 힘을 지니고 있다.</v>
          </cell>
          <cell r="C1556" t="str">
            <v>Made of pure condensed darkness, it is very powerful.</v>
          </cell>
          <cell r="D1556" t="str">
            <v>ร่างนี้สร้างจากความมืดจึงมีพลังแข็งแกร่งมาก</v>
          </cell>
          <cell r="E1556" t="str">
            <v>Tồn tại nhờ bóng tối thuần khiết ngưng tụ, có sức mạnh khủng khiếp</v>
          </cell>
        </row>
        <row r="1557">
          <cell r="A1557" t="str">
            <v>CREATURE_NAME_544</v>
          </cell>
          <cell r="B1557" t="str">
            <v>{1}의 어둠</v>
          </cell>
          <cell r="C1557" t="str">
            <v>Darkness of Priscilla</v>
          </cell>
          <cell r="D1557" t="str">
            <v>ความมืดของ Priscilla</v>
          </cell>
          <cell r="E1557" t="str">
            <v>Bóng tối của Priscilla</v>
          </cell>
        </row>
        <row r="1558">
          <cell r="A1558" t="str">
            <v>CREATURE_DESC_544</v>
          </cell>
          <cell r="B1558" t="str">
            <v>순수한 어둠이 응집된 존재로써 강력한 힘을 지니고 있다.</v>
          </cell>
          <cell r="C1558" t="str">
            <v>Made of pure condensed darkness, it is very powerful.</v>
          </cell>
          <cell r="D1558" t="str">
            <v>ร่างนี้สร้างจากความมืดจึงมีพลังแข็งแกร่งมาก</v>
          </cell>
          <cell r="E1558" t="str">
            <v>Tồn tại nhờ bóng tối thuần khiết ngưng tụ, có sức mạnh khủng khiếp</v>
          </cell>
        </row>
        <row r="1559">
          <cell r="A1559" t="str">
            <v>CREATURE_NAME_545</v>
          </cell>
          <cell r="B1559" t="str">
            <v>{1}의 어둠</v>
          </cell>
          <cell r="C1559" t="str">
            <v>Darkness of Yanne</v>
          </cell>
          <cell r="D1559" t="str">
            <v>ความมืดของ Yanne</v>
          </cell>
          <cell r="E1559" t="str">
            <v>Bóng tối của Yanne</v>
          </cell>
        </row>
        <row r="1560">
          <cell r="A1560" t="str">
            <v>CREATURE_DESC_545</v>
          </cell>
          <cell r="B1560" t="str">
            <v>순수한 어둠이 응집된 존재로써 강력한 힘을 지니고 있다.</v>
          </cell>
          <cell r="C1560" t="str">
            <v>Made of pure condensed darkness, it is very powerful.</v>
          </cell>
          <cell r="D1560" t="str">
            <v>ร่างนี้สร้างจากความมืดจึงมีพลังแข็งแกร่งมาก</v>
          </cell>
          <cell r="E1560" t="str">
            <v>Tồn tại nhờ bóng tối thuần khiết ngưng tụ, có sức mạnh khủng khiếp</v>
          </cell>
        </row>
        <row r="1561">
          <cell r="A1561" t="str">
            <v>CREATURE_NAME_546</v>
          </cell>
          <cell r="B1561" t="str">
            <v>{1}의 어둠</v>
          </cell>
          <cell r="C1561" t="str">
            <v>Darkness of {1}</v>
          </cell>
          <cell r="D1561" t="str">
            <v>ความมืดแห่ง {1}</v>
          </cell>
          <cell r="E1561" t="str">
            <v>Bóng tối của {1}</v>
          </cell>
        </row>
        <row r="1562">
          <cell r="A1562" t="str">
            <v>CREATURE_DESC_546</v>
          </cell>
          <cell r="B1562" t="str">
            <v>순수한 어둠이 응집된 존재로써 강력한 힘을 지니고 있다.</v>
          </cell>
          <cell r="C1562" t="str">
            <v>Made of pure condensed darkness, it is very powerful.</v>
          </cell>
          <cell r="D1562" t="str">
            <v>ร่างนี้สร้างจากความมืดจึงมีพลังแข็งแกร่งมาก</v>
          </cell>
          <cell r="E1562" t="str">
            <v>Tồn tại nhờ bóng tối thuần khiết ngưng tụ, có sức mạnh khủng khiếp</v>
          </cell>
        </row>
        <row r="1563">
          <cell r="A1563" t="str">
            <v>CREATURE_NAME_547</v>
          </cell>
          <cell r="B1563" t="str">
            <v>{1}의 어둠</v>
          </cell>
          <cell r="C1563" t="str">
            <v>Darkness of {1}</v>
          </cell>
          <cell r="D1563" t="str">
            <v>ความมืดแห่ง {1}</v>
          </cell>
          <cell r="E1563" t="str">
            <v>Bóng tối của {1}</v>
          </cell>
        </row>
        <row r="1564">
          <cell r="A1564" t="str">
            <v>CREATURE_DESC_547</v>
          </cell>
          <cell r="B1564" t="str">
            <v>순수한 어둠이 응집된 존재로써 강력한 힘을 지니고 있다.</v>
          </cell>
          <cell r="C1564" t="str">
            <v>Made of pure condensed darkness, it is very powerful.</v>
          </cell>
          <cell r="D1564" t="str">
            <v>ร่างนี้สร้างจากความมืดจึงมีพลังแข็งแกร่งมาก</v>
          </cell>
          <cell r="E1564" t="str">
            <v>Tồn tại nhờ bóng tối thuần khiết ngưng tụ, có sức mạnh khủng khiếp</v>
          </cell>
        </row>
        <row r="1565">
          <cell r="A1565" t="str">
            <v>CREATURE_NAME_549</v>
          </cell>
          <cell r="B1565" t="str">
            <v>{1}의 어둠</v>
          </cell>
          <cell r="C1565" t="str">
            <v>Darkness of Ophelia</v>
          </cell>
          <cell r="D1565" t="str">
            <v>ร่างมืดของ Ophelia</v>
          </cell>
          <cell r="E1565" t="str">
            <v>Bóng tối của Ophelia</v>
          </cell>
        </row>
        <row r="1566">
          <cell r="A1566" t="str">
            <v>CREATURE_DESC_549</v>
          </cell>
          <cell r="B1566" t="str">
            <v>순수한 어둠이 응집된 존재로써 강력한 힘을 지니고 있다.</v>
          </cell>
          <cell r="C1566" t="str">
            <v>Made of pure condensed darkness, it is very powerful.</v>
          </cell>
          <cell r="D1566" t="str">
            <v>ร่างนี้สร้างจากความมืดจึงมีพลังแข็งแกร่งมาก</v>
          </cell>
          <cell r="E1566" t="str">
            <v>Tồn tại nhờ bóng tối thuần khiết ngưng tụ, có sức mạnh khủng khiếp</v>
          </cell>
        </row>
        <row r="1567">
          <cell r="A1567" t="str">
            <v>CREATURE_NAME_550</v>
          </cell>
          <cell r="B1567" t="str">
            <v>{1}의 어둠</v>
          </cell>
          <cell r="C1567" t="str">
            <v>Darkness of Requina</v>
          </cell>
          <cell r="D1567" t="str">
            <v>ร่างมืดของ Requina</v>
          </cell>
          <cell r="E1567" t="str">
            <v>Bóng tối của Requina</v>
          </cell>
        </row>
        <row r="1568">
          <cell r="A1568" t="str">
            <v>CREATURE_DESC_550</v>
          </cell>
          <cell r="B1568" t="str">
            <v>순수한 어둠이 응집된 존재로써 강력한 힘을 지니고 있다.</v>
          </cell>
          <cell r="C1568" t="str">
            <v>Made of pure condensed darkness, it is very powerful.</v>
          </cell>
          <cell r="D1568" t="str">
            <v>ร่างนี้สร้างจากความมืดจึงมีพลังแข็งแกร่งมาก</v>
          </cell>
          <cell r="E1568" t="str">
            <v>Tồn tại nhờ bóng tối thuần khiết ngưng tụ, có sức mạnh khủng khiếp</v>
          </cell>
        </row>
        <row r="1569">
          <cell r="A1569" t="str">
            <v>CREATURE_NAME_551</v>
          </cell>
          <cell r="B1569" t="str">
            <v>{1}의 어둠</v>
          </cell>
          <cell r="C1569" t="str">
            <v>Darkness of Aselica</v>
          </cell>
          <cell r="D1569" t="str">
            <v>ร่างมืดของ Aselica</v>
          </cell>
          <cell r="E1569" t="str">
            <v>Bóng tối của Aselica</v>
          </cell>
        </row>
        <row r="1570">
          <cell r="A1570" t="str">
            <v>CREATURE_DESC_551</v>
          </cell>
          <cell r="B1570" t="str">
            <v>순수한 어둠이 응집된 존재로써 강력한 힘을 지니고 있다.</v>
          </cell>
          <cell r="C1570" t="str">
            <v>Made of pure condensed darkness, it is very powerful.</v>
          </cell>
          <cell r="D1570" t="str">
            <v>ร่างนี้สร้างจากความมืดจึงมีพลังแข็งแกร่งมาก</v>
          </cell>
          <cell r="E1570" t="str">
            <v>Tồn tại nhờ bóng tối thuần khiết ngưng tụ, có sức mạnh khủng khiếp</v>
          </cell>
        </row>
        <row r="1571">
          <cell r="A1571" t="str">
            <v>CREATURE_NAME_552</v>
          </cell>
          <cell r="B1571" t="str">
            <v>{1}의 어둠</v>
          </cell>
          <cell r="C1571" t="str">
            <v>Darkness of Crow</v>
          </cell>
          <cell r="D1571" t="str">
            <v>ร่างมืดของ Crow</v>
          </cell>
          <cell r="E1571" t="str">
            <v>Bóng tối của Crow</v>
          </cell>
        </row>
        <row r="1572">
          <cell r="A1572" t="str">
            <v>CREATURE_DESC_552</v>
          </cell>
          <cell r="B1572" t="str">
            <v>순수한 어둠이 응집된 존재로써 강력한 힘을 지니고 있다.</v>
          </cell>
          <cell r="C1572" t="str">
            <v>Made of pure condensed darkness, it is very powerful.</v>
          </cell>
          <cell r="D1572" t="str">
            <v>ร่างนี้สร้างจากความมืดจึงมีพลังแข็งแกร่งมาก</v>
          </cell>
          <cell r="E1572" t="str">
            <v>Tồn tại nhờ bóng tối thuần khiết ngưng tụ, có sức mạnh khủng khiếp</v>
          </cell>
        </row>
        <row r="1573">
          <cell r="A1573" t="str">
            <v>CREATURE_NAME_553</v>
          </cell>
          <cell r="B1573" t="str">
            <v>{1}의 어둠</v>
          </cell>
          <cell r="C1573" t="str">
            <v>Darkness of Shamilla</v>
          </cell>
          <cell r="D1573" t="str">
            <v>ร่างมืดของ Shamilla</v>
          </cell>
          <cell r="E1573" t="str">
            <v>Bóng tối của Shamilla</v>
          </cell>
        </row>
        <row r="1574">
          <cell r="A1574" t="str">
            <v>CREATURE_DESC_553</v>
          </cell>
          <cell r="B1574" t="str">
            <v>순수한 어둠이 응집된 존재로써 강력한 힘을 지니고 있다.</v>
          </cell>
          <cell r="C1574" t="str">
            <v>Made of pure condensed darkness, it is very powerful.</v>
          </cell>
          <cell r="D1574" t="str">
            <v>ร่างนี้สร้างจากความมืดจึงมีพลังแข็งแกร่งมาก</v>
          </cell>
          <cell r="E1574" t="str">
            <v>Tồn tại nhờ bóng tối thuần khiết ngưng tụ, có sức mạnh khủng khiếp</v>
          </cell>
        </row>
        <row r="1575">
          <cell r="A1575" t="str">
            <v>CREATURE_NAME_554</v>
          </cell>
          <cell r="B1575" t="str">
            <v>{1}의 어둠</v>
          </cell>
          <cell r="C1575" t="str">
            <v>Darkness of {1}</v>
          </cell>
          <cell r="D1575" t="str">
            <v>ความมืดแห่ง {1}</v>
          </cell>
          <cell r="E1575" t="str">
            <v>Bóng tối của {1}</v>
          </cell>
        </row>
        <row r="1576">
          <cell r="A1576" t="str">
            <v>CREATURE_DESC_554</v>
          </cell>
          <cell r="B1576" t="str">
            <v>순수한 어둠이 응집된 존재로써 강력한 힘을 지니고 있다.</v>
          </cell>
          <cell r="C1576" t="str">
            <v>Made of pure condensed darkness, it is very powerful.</v>
          </cell>
          <cell r="D1576" t="str">
            <v>ร่างนี้สร้างจากความมืดจึงมีพลังแข็งแกร่งมาก</v>
          </cell>
          <cell r="E1576" t="str">
            <v>Tồn tại nhờ bóng tối thuần khiết ngưng tụ, có sức mạnh khủng khiếp</v>
          </cell>
        </row>
        <row r="1577">
          <cell r="A1577" t="str">
            <v>CREATURE_NAME_555</v>
          </cell>
          <cell r="B1577" t="str">
            <v>{1}의 어둠</v>
          </cell>
          <cell r="C1577" t="str">
            <v>Darkness of {1}</v>
          </cell>
          <cell r="D1577" t="str">
            <v>ความมืดแห่ง {1}</v>
          </cell>
          <cell r="E1577" t="str">
            <v>Bóng tối của {1}</v>
          </cell>
        </row>
        <row r="1578">
          <cell r="A1578" t="str">
            <v>CREATURE_DESC_555</v>
          </cell>
          <cell r="B1578" t="str">
            <v>순수한 어둠이 응집된 존재로써 강력한 힘을 지니고 있다.</v>
          </cell>
          <cell r="C1578" t="str">
            <v>Made of pure condensed darkness, it is very powerful.</v>
          </cell>
          <cell r="D1578" t="str">
            <v>ร่างนี้สร้างจากความมืดจึงมีพลังแข็งแกร่งมาก</v>
          </cell>
          <cell r="E1578" t="str">
            <v>Tồn tại nhờ bóng tối thuần khiết ngưng tụ, có sức mạnh khủng khiếp</v>
          </cell>
        </row>
        <row r="1579">
          <cell r="A1579" t="str">
            <v>CREATURE_NAME_556</v>
          </cell>
          <cell r="B1579" t="str">
            <v>{1}의 어둠</v>
          </cell>
          <cell r="C1579" t="str">
            <v>Darkness of {1}</v>
          </cell>
          <cell r="D1579" t="str">
            <v>ความมืดแห่ง {1}</v>
          </cell>
          <cell r="E1579" t="str">
            <v>Bóng tối của {1}</v>
          </cell>
        </row>
        <row r="1580">
          <cell r="A1580" t="str">
            <v>CREATURE_DESC_556</v>
          </cell>
          <cell r="B1580" t="str">
            <v>순수한 어둠이 응집된 존재로써 강력한 힘을 지니고 있다.</v>
          </cell>
          <cell r="C1580" t="str">
            <v>Made of pure condensed darkness, it is very powerful.</v>
          </cell>
          <cell r="D1580" t="str">
            <v>ร่างนี้สร้างจากความมืดจึงมีพลังแข็งแกร่งมาก</v>
          </cell>
          <cell r="E1580" t="str">
            <v>Tồn tại nhờ bóng tối thuần khiết ngưng tụ, có sức mạnh khủng khiếp</v>
          </cell>
        </row>
        <row r="1581">
          <cell r="A1581" t="str">
            <v>CREATURE_NAME_557</v>
          </cell>
          <cell r="B1581" t="str">
            <v>{1}의 어둠</v>
          </cell>
          <cell r="C1581" t="str">
            <v>Darkness of {1}</v>
          </cell>
          <cell r="D1581" t="str">
            <v>ความมืดแห่ง {1}</v>
          </cell>
          <cell r="E1581" t="str">
            <v>Bóng tối của {1}</v>
          </cell>
        </row>
        <row r="1582">
          <cell r="A1582" t="str">
            <v>CREATURE_DESC_557</v>
          </cell>
          <cell r="B1582" t="str">
            <v>순수한 어둠이 응집된 존재로써 강력한 힘을 지니고 있다.</v>
          </cell>
          <cell r="C1582" t="str">
            <v>Made of pure condensed darkness, it is very powerful.</v>
          </cell>
          <cell r="D1582" t="str">
            <v>ร่างนี้สร้างจากความมืดจึงมีพลังแข็งแกร่งมาก</v>
          </cell>
          <cell r="E1582" t="str">
            <v>Tồn tại nhờ bóng tối thuần khiết ngưng tụ, có sức mạnh khủng khiếp</v>
          </cell>
        </row>
        <row r="1583">
          <cell r="A1583" t="str">
            <v>CREATURE_NAME_558</v>
          </cell>
          <cell r="B1583" t="str">
            <v>{1}의 어둠</v>
          </cell>
          <cell r="C1583" t="str">
            <v>Darkness of {1}</v>
          </cell>
          <cell r="D1583" t="str">
            <v>ความมืดแห่ง {1}</v>
          </cell>
          <cell r="E1583" t="str">
            <v>Bóng tối của {1}</v>
          </cell>
        </row>
        <row r="1584">
          <cell r="A1584" t="str">
            <v>CREATURE_DESC_558</v>
          </cell>
          <cell r="B1584" t="str">
            <v>순수한 어둠이 응집된 존재로써 강력한 힘을 지니고 있다.</v>
          </cell>
          <cell r="C1584" t="str">
            <v>Made of pure condensed darkness, it is very powerful.</v>
          </cell>
          <cell r="D1584" t="str">
            <v>ร่างนี้สร้างจากความมืดจึงมีพลังแข็งแกร่งมาก</v>
          </cell>
          <cell r="E1584" t="str">
            <v>Tồn tại nhờ bóng tối thuần khiết ngưng tụ, có sức mạnh khủng khiếp</v>
          </cell>
        </row>
        <row r="1585">
          <cell r="A1585" t="str">
            <v>CREATURE_NAME_559</v>
          </cell>
          <cell r="B1585" t="str">
            <v>{1}의 어둠</v>
          </cell>
          <cell r="C1585" t="str">
            <v>Darkness of {1}</v>
          </cell>
          <cell r="D1585" t="str">
            <v>ความมืดแห่ง {1}</v>
          </cell>
          <cell r="E1585" t="str">
            <v>Bóng tối của {1}</v>
          </cell>
        </row>
        <row r="1586">
          <cell r="A1586" t="str">
            <v>CREATURE_DESC_559</v>
          </cell>
          <cell r="B1586" t="str">
            <v>순수한 어둠이 응집된 존재로써 강력한 힘을 지니고 있다.</v>
          </cell>
          <cell r="C1586" t="str">
            <v>Made of pure condensed darkness, it is very powerful.</v>
          </cell>
          <cell r="D1586" t="str">
            <v>ร่างนี้สร้างจากความมืดจึงมีพลังแข็งแกร่งมาก</v>
          </cell>
          <cell r="E1586" t="str">
            <v>Tồn tại nhờ bóng tối thuần khiết ngưng tụ, có sức mạnh khủng khiếp</v>
          </cell>
        </row>
        <row r="1587">
          <cell r="A1587" t="str">
            <v>CREATURE_NAME_560</v>
          </cell>
          <cell r="B1587" t="str">
            <v>{1}의 어둠</v>
          </cell>
          <cell r="C1587" t="str">
            <v>Darkness of {1}</v>
          </cell>
          <cell r="D1587" t="str">
            <v>ความมืดแห่ง {1}</v>
          </cell>
          <cell r="E1587" t="str">
            <v>Bóng tối của {1}</v>
          </cell>
        </row>
        <row r="1588">
          <cell r="A1588" t="str">
            <v>CREATURE_DESC_560</v>
          </cell>
          <cell r="B1588" t="str">
            <v>순수한 어둠이 응집된 존재로써 강력한 힘을 지니고 있다.</v>
          </cell>
          <cell r="C1588" t="str">
            <v>Made of pure condensed darkness, it is very powerful.</v>
          </cell>
          <cell r="D1588" t="str">
            <v>ร่างนี้สร้างจากความมืดจึงมีพลังแข็งแกร่งมาก</v>
          </cell>
          <cell r="E1588" t="str">
            <v>Tồn tại nhờ bóng tối thuần khiết ngưng tụ, có sức mạnh khủng khiếp</v>
          </cell>
        </row>
        <row r="1589">
          <cell r="A1589" t="str">
            <v>CREATURE_NAME_561</v>
          </cell>
          <cell r="B1589" t="str">
            <v>{1}의 어둠</v>
          </cell>
          <cell r="C1589" t="str">
            <v>Darkness of {1}</v>
          </cell>
          <cell r="D1589" t="str">
            <v>ความมืดแห่ง {1}</v>
          </cell>
          <cell r="E1589" t="str">
            <v>Bóng tối của {1}</v>
          </cell>
        </row>
        <row r="1590">
          <cell r="A1590" t="str">
            <v>CREATURE_DESC_561</v>
          </cell>
          <cell r="B1590" t="str">
            <v>순수한 어둠이 응집된 존재로써 강력한 힘을 지니고 있다.</v>
          </cell>
          <cell r="C1590" t="str">
            <v>Made of pure condensed darkness, it is very powerful.</v>
          </cell>
          <cell r="D1590" t="str">
            <v>ร่างนี้สร้างจากความมืดจึงมีพลังแข็งแกร่งมาก</v>
          </cell>
          <cell r="E1590" t="str">
            <v>Tồn tại nhờ bóng tối thuần khiết ngưng tụ, có sức mạnh khủng khiếp</v>
          </cell>
        </row>
        <row r="1591">
          <cell r="A1591" t="str">
            <v>CREATURE_NAME_562</v>
          </cell>
          <cell r="B1591" t="str">
            <v>{1}의 어둠</v>
          </cell>
          <cell r="C1591" t="str">
            <v>Darkness of Scarlet</v>
          </cell>
          <cell r="D1591" t="str">
            <v>ร่างมืดของ Scarlet</v>
          </cell>
          <cell r="E1591" t="str">
            <v>Bóng tối của Scarlet</v>
          </cell>
        </row>
        <row r="1592">
          <cell r="A1592" t="str">
            <v>CREATURE_DESC_562</v>
          </cell>
          <cell r="B1592" t="str">
            <v>순수한 어둠이 응집된 존재로써 강력한 힘을 지니고 있다.</v>
          </cell>
          <cell r="C1592" t="str">
            <v>Made of pure condensed darkness, it is very powerful.</v>
          </cell>
          <cell r="D1592" t="str">
            <v>ร่างนี้สร้างจากความมืดจึงมีพลังแข็งแกร่งมาก</v>
          </cell>
          <cell r="E1592" t="str">
            <v>Tồn tại nhờ bóng tối thuần khiết ngưng tụ, có sức mạnh khủng khiếp</v>
          </cell>
        </row>
        <row r="1593">
          <cell r="A1593" t="str">
            <v>CREATURE_NAME_563</v>
          </cell>
          <cell r="B1593" t="str">
            <v>{1}의 어둠</v>
          </cell>
          <cell r="C1593" t="str">
            <v>Darkness of Sonia</v>
          </cell>
          <cell r="D1593" t="str">
            <v>ร่างมืดของ Sonia</v>
          </cell>
          <cell r="E1593" t="str">
            <v>Bóng tối của Sonia</v>
          </cell>
        </row>
        <row r="1594">
          <cell r="A1594" t="str">
            <v>CREATURE_DESC_563</v>
          </cell>
          <cell r="B1594" t="str">
            <v>순수한 어둠이 응집된 존재로써 강력한 힘을 지니고 있다.</v>
          </cell>
          <cell r="C1594" t="str">
            <v>Made of pure condensed darkness, it is very powerful.</v>
          </cell>
          <cell r="D1594" t="str">
            <v>ร่างนี้สร้างจากความมืดจึงมีพลังแข็งแกร่งมาก</v>
          </cell>
          <cell r="E1594" t="str">
            <v>Tồn tại nhờ bóng tối thuần khiết ngưng tụ, có sức mạnh khủng khiếp</v>
          </cell>
        </row>
        <row r="1595">
          <cell r="A1595" t="str">
            <v>CREATURE_NAME_564</v>
          </cell>
          <cell r="B1595" t="str">
            <v>{1}의 어둠</v>
          </cell>
          <cell r="C1595" t="str">
            <v>Artemia's Darkness</v>
          </cell>
          <cell r="D1595" t="str">
            <v>ร่างมืดของ Artemia</v>
          </cell>
          <cell r="E1595" t="str">
            <v>Bóng tối của Artemia</v>
          </cell>
        </row>
        <row r="1596">
          <cell r="A1596" t="str">
            <v>CREATURE_DESC_564</v>
          </cell>
          <cell r="B1596" t="str">
            <v>순수한 어둠이 응집된 존재로써 강력한 힘을 지니고 있다.</v>
          </cell>
          <cell r="C1596" t="str">
            <v>Made of pure condensed darkness, it is very powerful.</v>
          </cell>
          <cell r="D1596" t="str">
            <v>ร่างนี้สร้างจากความมืดจึงมีพลังแข็งแกร่งมาก</v>
          </cell>
          <cell r="E1596" t="str">
            <v>Tồn tại nhờ bóng tối thuần khiết ngưng tụ, có sức mạnh khủng khiếp</v>
          </cell>
        </row>
        <row r="1597">
          <cell r="A1597" t="str">
            <v>CREATURE_NAME_565</v>
          </cell>
          <cell r="B1597" t="str">
            <v>{1}의 어둠</v>
          </cell>
          <cell r="C1597" t="str">
            <v>Darkness of Mirianne</v>
          </cell>
          <cell r="D1597" t="str">
            <v>ร่างมืดของ Mirianne</v>
          </cell>
          <cell r="E1597" t="str">
            <v>Bóng tối của Mirianne</v>
          </cell>
        </row>
        <row r="1598">
          <cell r="A1598" t="str">
            <v>CREATURE_DESC_565</v>
          </cell>
          <cell r="B1598" t="str">
            <v>순수한 어둠이 응집된 존재로써 강력한 힘을 지니고 있다.</v>
          </cell>
          <cell r="C1598" t="str">
            <v>Made of pure condensed darkness, it is very powerful.</v>
          </cell>
          <cell r="D1598" t="str">
            <v>ร่างนี้สร้างจากความมืดจึงมีพลังแข็งแกร่งมาก</v>
          </cell>
          <cell r="E1598" t="str">
            <v>Tồn tại nhờ bóng tối thuần khiết ngưng tụ, có sức mạnh khủng khiếp</v>
          </cell>
        </row>
        <row r="1599">
          <cell r="A1599" t="str">
            <v>CREATURE_NAME_566</v>
          </cell>
          <cell r="B1599" t="str">
            <v>{1}의 어둠</v>
          </cell>
          <cell r="C1599" t="str">
            <v>Darkness of Shea</v>
          </cell>
          <cell r="D1599" t="str">
            <v>ร่างมืดของ Shea</v>
          </cell>
          <cell r="E1599" t="str">
            <v>Bóng tối của Shea</v>
          </cell>
        </row>
        <row r="1600">
          <cell r="A1600" t="str">
            <v>CREATURE_DESC_566</v>
          </cell>
          <cell r="B1600" t="str">
            <v>순수한 어둠이 응집된 존재로써 강력한 힘을 지니고 있다.</v>
          </cell>
          <cell r="C1600" t="str">
            <v>Made of pure condensed darkness, it is very powerful.</v>
          </cell>
          <cell r="D1600" t="str">
            <v>ร่างนี้สร้างจากความมืดจึงมีพลังแข็งแกร่งมาก</v>
          </cell>
          <cell r="E1600" t="str">
            <v>Tồn tại nhờ bóng tối thuần khiết ngưng tụ, có sức mạnh khủng khiếp</v>
          </cell>
        </row>
        <row r="1601">
          <cell r="A1601" t="str">
            <v>CREATURE_NAME_567</v>
          </cell>
          <cell r="B1601" t="str">
            <v>{1}의 어둠</v>
          </cell>
          <cell r="C1601" t="str">
            <v>Darkness of Kara</v>
          </cell>
          <cell r="D1601" t="str">
            <v>ร่างมืดของ Kara</v>
          </cell>
          <cell r="E1601" t="str">
            <v>Bóng tối của Kara</v>
          </cell>
        </row>
        <row r="1602">
          <cell r="A1602" t="str">
            <v>CREATURE_DESC_567</v>
          </cell>
          <cell r="B1602" t="str">
            <v>순수한 어둠이 응집된 존재로써 강력한 힘을 지니고 있다.</v>
          </cell>
          <cell r="C1602" t="str">
            <v>Made of pure condensed darkness, it is very powerful.</v>
          </cell>
          <cell r="D1602" t="str">
            <v>ร่างนี้สร้างจากความมืดจึงมีพลังแข็งแกร่งมาก</v>
          </cell>
          <cell r="E1602" t="str">
            <v>Tồn tại nhờ bóng tối thuần khiết ngưng tụ, có sức mạnh khủng khiếp</v>
          </cell>
        </row>
        <row r="1603">
          <cell r="A1603" t="str">
            <v>CREATURE_NAME_568</v>
          </cell>
          <cell r="B1603" t="str">
            <v>{1}의 어둠</v>
          </cell>
          <cell r="C1603" t="str">
            <v>Darkness of {1}</v>
          </cell>
          <cell r="D1603" t="str">
            <v>ความมืดแห่ง {1}</v>
          </cell>
          <cell r="E1603" t="str">
            <v>Bóng tối của {1}</v>
          </cell>
        </row>
        <row r="1604">
          <cell r="A1604" t="str">
            <v>CREATURE_DESC_568</v>
          </cell>
          <cell r="B1604" t="str">
            <v>순수한 어둠이 응집된 존재로써 강력한 힘을 지니고 있다.</v>
          </cell>
          <cell r="C1604" t="str">
            <v>Made of pure condensed darkness, it is very powerful.</v>
          </cell>
          <cell r="D1604" t="str">
            <v>ร่างนี้สร้างจากความมืดจึงมีพลังแข็งแกร่งมาก</v>
          </cell>
          <cell r="E1604" t="str">
            <v>Tồn tại nhờ bóng tối thuần khiết ngưng tụ, có sức mạnh khủng khiếp</v>
          </cell>
        </row>
        <row r="1605">
          <cell r="A1605" t="str">
            <v>CREATURE_NAME_569</v>
          </cell>
          <cell r="B1605" t="str">
            <v>{1}의 어둠</v>
          </cell>
          <cell r="C1605" t="str">
            <v>Darkness of {1}</v>
          </cell>
          <cell r="D1605" t="str">
            <v>ความมืดแห่ง {1}</v>
          </cell>
          <cell r="E1605" t="str">
            <v>Bóng tối của {1}</v>
          </cell>
        </row>
        <row r="1606">
          <cell r="A1606" t="str">
            <v>CREATURE_DESC_569</v>
          </cell>
          <cell r="B1606" t="str">
            <v>순수한 어둠이 응집된 존재로써 강력한 힘을 지니고 있다.</v>
          </cell>
          <cell r="C1606" t="str">
            <v>Made of pure condensed darkness, it is very powerful.</v>
          </cell>
          <cell r="D1606" t="str">
            <v>ร่างนี้สร้างจากความมืดจึงมีพลังแข็งแกร่งมาก</v>
          </cell>
          <cell r="E1606" t="str">
            <v>Tồn tại nhờ bóng tối thuần khiết ngưng tụ, có sức mạnh khủng khiếp</v>
          </cell>
        </row>
        <row r="1607">
          <cell r="A1607" t="str">
            <v>CREATURE_NAME_570</v>
          </cell>
          <cell r="B1607" t="str">
            <v>{1}의 어둠</v>
          </cell>
          <cell r="C1607" t="str">
            <v>Darkness of {1}</v>
          </cell>
          <cell r="D1607" t="str">
            <v>ความมืดแห่ง {1}</v>
          </cell>
          <cell r="E1607" t="str">
            <v>Bóng tối của {1}</v>
          </cell>
        </row>
        <row r="1608">
          <cell r="A1608" t="str">
            <v>CREATURE_DESC_570</v>
          </cell>
          <cell r="B1608" t="str">
            <v>순수한 어둠이 응집된 존재로써 강력한 힘을 지니고 있다.</v>
          </cell>
          <cell r="C1608" t="str">
            <v>Made of pure condensed darkness, it is very powerful.</v>
          </cell>
          <cell r="D1608" t="str">
            <v>ร่างนี้สร้างจากความมืดจึงมีพลังแข็งแกร่งมาก</v>
          </cell>
          <cell r="E1608" t="str">
            <v>Tồn tại nhờ bóng tối thuần khiết ngưng tụ, có sức mạnh khủng khiếp</v>
          </cell>
        </row>
        <row r="1609">
          <cell r="A1609" t="str">
            <v>CREATURE_NAME_571</v>
          </cell>
          <cell r="B1609" t="str">
            <v>{1}의 어둠</v>
          </cell>
          <cell r="C1609" t="str">
            <v/>
          </cell>
          <cell r="D1609" t="str">
            <v/>
          </cell>
          <cell r="E1609" t="str">
            <v/>
          </cell>
        </row>
        <row r="1610">
          <cell r="A1610" t="str">
            <v>CREATURE_DESC_571</v>
          </cell>
          <cell r="B1610" t="str">
            <v>순수한 어둠이 응집된 존재로써 강력한 힘을 지니고 있다.</v>
          </cell>
          <cell r="C1610" t="str">
            <v/>
          </cell>
          <cell r="D1610" t="str">
            <v/>
          </cell>
          <cell r="E1610" t="str">
            <v/>
          </cell>
        </row>
        <row r="1611">
          <cell r="A1611" t="str">
            <v>CREATURE_NAME_573</v>
          </cell>
          <cell r="B1611" t="str">
            <v>체이스의 어둠</v>
          </cell>
          <cell r="C1611" t="str">
            <v>Darkness of Chase</v>
          </cell>
          <cell r="D1611" t="str">
            <v>ร่างมืดของ Chase</v>
          </cell>
          <cell r="E1611" t="str">
            <v>Bóng tối của Chase</v>
          </cell>
        </row>
        <row r="1612">
          <cell r="A1612" t="str">
            <v>CREATURE_DESC_573</v>
          </cell>
          <cell r="B1612" t="str">
            <v>순수한 어둠이 응집된 존재로써 강력한 힘을 지니고 있다.</v>
          </cell>
          <cell r="C1612" t="str">
            <v>Made of pure condensed darkness, it is very powerful.</v>
          </cell>
          <cell r="D1612" t="str">
            <v>ร่างนี้สร้างจากความมืดจึงมีพลังแข็งแกร่งมาก</v>
          </cell>
          <cell r="E1612" t="str">
            <v>Tồn tại nhờ bóng tối thuần khiết ngưng tụ, có sức mạnh khủng khiếp</v>
          </cell>
        </row>
        <row r="1613">
          <cell r="A1613" t="str">
            <v>CREATURE_NAME_575</v>
          </cell>
          <cell r="B1613" t="str">
            <v>{1}의 어둠</v>
          </cell>
          <cell r="C1613" t="str">
            <v>Darkness of {1}</v>
          </cell>
          <cell r="D1613" t="str">
            <v>ความมืดแห่ง {1}</v>
          </cell>
          <cell r="E1613" t="str">
            <v>Bóng tối của {1}</v>
          </cell>
        </row>
        <row r="1614">
          <cell r="A1614" t="str">
            <v>CREATURE_DESC_575</v>
          </cell>
          <cell r="B1614" t="str">
            <v>순수한 어둠이 응집된 존재로써 강력한 힘을 지니고 있다.</v>
          </cell>
          <cell r="C1614" t="str">
            <v>Made of pure condensed darkness, it is very powerful.</v>
          </cell>
          <cell r="D1614" t="str">
            <v>ร่างนี้สร้างจากความมืดจึงมีพลังแข็งแกร่งมาก</v>
          </cell>
          <cell r="E1614" t="str">
            <v>Tồn tại nhờ bóng tối thuần khiết ngưng tụ, có sức mạnh khủng khiếp</v>
          </cell>
        </row>
        <row r="1615">
          <cell r="A1615" t="str">
            <v>CREATURE_NAME_578</v>
          </cell>
          <cell r="B1615" t="str">
            <v>{1}의 어둠</v>
          </cell>
          <cell r="C1615" t="str">
            <v>Darkness of {1}</v>
          </cell>
          <cell r="D1615" t="str">
            <v>ความมืดแห่ง {1}</v>
          </cell>
          <cell r="E1615" t="str">
            <v>Bóng tối của {1}</v>
          </cell>
        </row>
        <row r="1616">
          <cell r="A1616" t="str">
            <v>CREATURE_DESC_578</v>
          </cell>
          <cell r="B1616" t="str">
            <v>순수한 어둠이 응집된 존재로써 강력한 힘을 지니고 있다.</v>
          </cell>
          <cell r="C1616" t="str">
            <v>Made of pure condensed darkness, it is very powerful.</v>
          </cell>
          <cell r="D1616" t="str">
            <v>ร่างนี้สร้างจากความมืดจึงมีพลังแข็งแกร่งมาก</v>
          </cell>
          <cell r="E1616" t="str">
            <v>Tồn tại nhờ bóng tối thuần khiết ngưng tụ, có sức mạnh khủng khiếp</v>
          </cell>
        </row>
        <row r="1617">
          <cell r="A1617" t="str">
            <v>CREATURE_NAME_587</v>
          </cell>
          <cell r="B1617" t="str">
            <v>{1}의 어둠</v>
          </cell>
          <cell r="C1617" t="str">
            <v>Darkness of {1}</v>
          </cell>
          <cell r="D1617" t="str">
            <v>ความมืดแห่ง {1}</v>
          </cell>
          <cell r="E1617" t="str">
            <v>Bóng tối của {1}</v>
          </cell>
        </row>
        <row r="1618">
          <cell r="A1618" t="str">
            <v>CREATURE_DESC_587</v>
          </cell>
          <cell r="B1618" t="str">
            <v>순수한 어둠이 응집된 존재로써 강력한 힘을 지니고 있다.</v>
          </cell>
          <cell r="C1618" t="str">
            <v>Made of pure condensed darkness, it is very powerful.</v>
          </cell>
          <cell r="D1618" t="str">
            <v>ร่างนี้สร้างจากความมืดจึงมีพลังแข็งแกร่งมาก</v>
          </cell>
          <cell r="E1618" t="str">
            <v>Tồn tại nhờ bóng tối thuần khiết ngưng tụ, có sức mạnh khủng khiếp</v>
          </cell>
        </row>
        <row r="1619">
          <cell r="A1619" t="str">
            <v>CREATURE_NAME_590</v>
          </cell>
          <cell r="B1619" t="str">
            <v>{1}의 어둠</v>
          </cell>
          <cell r="C1619" t="str">
            <v>Darkness of May</v>
          </cell>
          <cell r="D1619" t="str">
            <v>ความมืดของ May</v>
          </cell>
          <cell r="E1619" t="str">
            <v>Bóng tối của May</v>
          </cell>
        </row>
        <row r="1620">
          <cell r="A1620" t="str">
            <v>CREATURE_DESC_590</v>
          </cell>
          <cell r="B1620" t="str">
            <v>순수한 어둠이 응집된 존재로써 강력한 힘을 지니고 있다.</v>
          </cell>
          <cell r="C1620" t="str">
            <v>Made of pure condensed darkness, it is very powerful.</v>
          </cell>
          <cell r="D1620" t="str">
            <v>ร่างนี้สร้างจากความมืดจึงมีพลังแข็งแกร่งมาก</v>
          </cell>
          <cell r="E1620" t="str">
            <v>Tồn tại nhờ bóng tối thuần khiết ngưng tụ, có sức mạnh khủng khiếp</v>
          </cell>
        </row>
        <row r="1621">
          <cell r="A1621" t="str">
            <v>CREATURE_NAME_591</v>
          </cell>
          <cell r="B1621" t="str">
            <v>{1}의 어둠</v>
          </cell>
          <cell r="C1621" t="str">
            <v>Darkness of Gladi</v>
          </cell>
          <cell r="D1621" t="str">
            <v>ร่างมืดของ Gladi</v>
          </cell>
          <cell r="E1621" t="str">
            <v>Bóng tối của Gladi</v>
          </cell>
        </row>
        <row r="1622">
          <cell r="A1622" t="str">
            <v>CREATURE_DESC_591</v>
          </cell>
          <cell r="B1622" t="str">
            <v>순수한 어둠이 응집된 존재로써 강력한 힘을 지니고 있다.</v>
          </cell>
          <cell r="C1622" t="str">
            <v>Made of pure condensed darkness, it is very powerful.</v>
          </cell>
          <cell r="D1622" t="str">
            <v>ร่างนี้สร้างจากความมืดจึงมีพลังแข็งแกร่งมาก</v>
          </cell>
          <cell r="E1622" t="str">
            <v>Tồn tại nhờ bóng tối thuần khiết ngưng tụ, có sức mạnh khủng khiếp</v>
          </cell>
        </row>
        <row r="1623">
          <cell r="A1623" t="str">
            <v>CREATURE_NAME_592</v>
          </cell>
          <cell r="B1623" t="str">
            <v>{1}의 어둠</v>
          </cell>
          <cell r="C1623" t="str">
            <v>Darkness of Veronica</v>
          </cell>
          <cell r="D1623" t="str">
            <v>ร่างมืดของ Veronica</v>
          </cell>
          <cell r="E1623" t="str">
            <v>Bóng tối của Veronica</v>
          </cell>
        </row>
        <row r="1624">
          <cell r="A1624" t="str">
            <v>CREATURE_DESC_592</v>
          </cell>
          <cell r="B1624" t="str">
            <v>순수한 어둠이 응집된 존재로써 강력한 힘을 지니고 있다.</v>
          </cell>
          <cell r="C1624" t="str">
            <v>Made of pure condensed darkness, it is very powerful.</v>
          </cell>
          <cell r="D1624" t="str">
            <v>ร่างนี้สร้างจากความมืดจึงมีพลังแข็งแกร่งมาก</v>
          </cell>
          <cell r="E1624" t="str">
            <v>Tồn tại nhờ bóng tối thuần khiết ngưng tụ, có sức mạnh khủng khiếp</v>
          </cell>
        </row>
        <row r="1625">
          <cell r="A1625" t="str">
            <v>CREATURE_NAME_593</v>
          </cell>
          <cell r="B1625" t="str">
            <v>{1}의 어둠</v>
          </cell>
          <cell r="C1625" t="str">
            <v>Darkness of {1}</v>
          </cell>
          <cell r="D1625" t="str">
            <v>ความมืดแห่ง {1}</v>
          </cell>
          <cell r="E1625" t="str">
            <v>Bóng tối của {1}</v>
          </cell>
        </row>
        <row r="1626">
          <cell r="A1626" t="str">
            <v>CREATURE_DESC_593</v>
          </cell>
          <cell r="B1626" t="str">
            <v>순수한 어둠이 응집된 존재로써 강력한 힘을 지니고 있다.</v>
          </cell>
          <cell r="C1626" t="str">
            <v>Made of pure condensed darkness, it is very powerful.</v>
          </cell>
          <cell r="D1626" t="str">
            <v>ร่างนี้สร้างจากความมืดจึงมีพลังแข็งแกร่งมาก</v>
          </cell>
          <cell r="E1626" t="str">
            <v>Tồn tại nhờ bóng tối thuần khiết ngưng tụ, có sức mạnh khủng khiếp</v>
          </cell>
        </row>
        <row r="1627">
          <cell r="A1627" t="str">
            <v>CREATURE_NAME_594</v>
          </cell>
          <cell r="B1627" t="str">
            <v>{1}의 어둠</v>
          </cell>
          <cell r="C1627" t="str">
            <v>Darkness of {1}</v>
          </cell>
          <cell r="D1627" t="str">
            <v>ความมืดแห่ง {1}</v>
          </cell>
          <cell r="E1627" t="str">
            <v>Bóng tối của {1}</v>
          </cell>
        </row>
        <row r="1628">
          <cell r="A1628" t="str">
            <v>CREATURE_DESC_594</v>
          </cell>
          <cell r="B1628" t="str">
            <v>순수한 어둠이 응집된 존재로써 강력한 힘을 지니고 있다.</v>
          </cell>
          <cell r="C1628" t="str">
            <v>Made of pure condensed darkness, it is very powerful.</v>
          </cell>
          <cell r="D1628" t="str">
            <v>ร่างนี้สร้างจากความมืดจึงมีพลังแข็งแกร่งมาก</v>
          </cell>
          <cell r="E1628" t="str">
            <v>Tồn tại nhờ bóng tối thuần khiết ngưng tụ, có sức mạnh khủng khiếp</v>
          </cell>
        </row>
        <row r="1629">
          <cell r="A1629" t="str">
            <v>CREATURE_NAME_595</v>
          </cell>
          <cell r="B1629" t="str">
            <v>{1}의 어둠</v>
          </cell>
          <cell r="C1629" t="str">
            <v>Darkness of {1}</v>
          </cell>
          <cell r="D1629" t="str">
            <v>ความมืดแห่ง {1}</v>
          </cell>
          <cell r="E1629" t="str">
            <v>Bóng tối của {1}</v>
          </cell>
        </row>
        <row r="1630">
          <cell r="A1630" t="str">
            <v>CREATURE_DESC_595</v>
          </cell>
          <cell r="B1630" t="str">
            <v>순수한 어둠이 응집된 존재로써 강력한 힘을 지니고 있다.</v>
          </cell>
          <cell r="C1630" t="str">
            <v>Made of pure condensed darkness, it is very powerful.</v>
          </cell>
          <cell r="D1630" t="str">
            <v>ร่างนี้สร้างจากความมืดจึงมีพลังแข็งแกร่งมาก</v>
          </cell>
          <cell r="E1630" t="str">
            <v>Tồn tại nhờ bóng tối thuần khiết ngưng tụ, có sức mạnh khủng khiếp</v>
          </cell>
        </row>
        <row r="1631">
          <cell r="A1631" t="str">
            <v>CREATURE_NAME_596</v>
          </cell>
          <cell r="B1631" t="str">
            <v>{1}의 어둠</v>
          </cell>
          <cell r="C1631" t="str">
            <v>Darkness of {1}</v>
          </cell>
          <cell r="D1631" t="str">
            <v>ความมืดแห่ง {1}</v>
          </cell>
          <cell r="E1631" t="str">
            <v>Bóng tối của {1}</v>
          </cell>
        </row>
        <row r="1632">
          <cell r="A1632" t="str">
            <v>CREATURE_DESC_596</v>
          </cell>
          <cell r="B1632" t="str">
            <v>순수한 어둠이 응집된 존재로써 강력한 힘을 지니고 있다.</v>
          </cell>
          <cell r="C1632" t="str">
            <v>Made of pure condensed darkness, it is very powerful.</v>
          </cell>
          <cell r="D1632" t="str">
            <v>ร่างนี้สร้างจากความมืดจึงมีพลังแข็งแกร่งมาก</v>
          </cell>
          <cell r="E1632" t="str">
            <v>Tồn tại nhờ bóng tối thuần khiết ngưng tụ, có sức mạnh khủng khiếp</v>
          </cell>
        </row>
        <row r="1633">
          <cell r="A1633" t="str">
            <v/>
          </cell>
          <cell r="B1633" t="str">
            <v>MONSTER</v>
          </cell>
          <cell r="C1633" t="str">
            <v/>
          </cell>
          <cell r="D1633" t="str">
            <v/>
          </cell>
          <cell r="E1633" t="str">
            <v/>
          </cell>
        </row>
        <row r="1634">
          <cell r="A1634" t="str">
            <v>CREATURE_NAME_601</v>
          </cell>
          <cell r="B1634" t="str">
            <v>{1}의 빛</v>
          </cell>
          <cell r="C1634" t="str">
            <v>Light of Kasel</v>
          </cell>
          <cell r="D1634" t="str">
            <v>ความสว่างของ Kasel</v>
          </cell>
          <cell r="E1634" t="str">
            <v>Ánh sáng của Kasel</v>
          </cell>
        </row>
        <row r="1635">
          <cell r="A1635" t="str">
            <v>CREATURE_DESC_601</v>
          </cell>
          <cell r="B1635" t="str">
            <v>순수한 빛이 응집된 존재로써 강력한 힘을 지니고 있다.</v>
          </cell>
          <cell r="C1635" t="str">
            <v>Made of pure condensed Light, it is very powerful.</v>
          </cell>
          <cell r="D1635" t="str">
            <v>ร่างนี้สร้างจากความสว่างจึงมีพลังแข็งแกร่งมาก</v>
          </cell>
          <cell r="E1635" t="str">
            <v>Tồn tại nhờ ánh sáng thuần khiết ngưng tụ, có sức mạnh khủng khiếp</v>
          </cell>
        </row>
        <row r="1636">
          <cell r="A1636" t="str">
            <v>CREATURE_NAME_602</v>
          </cell>
          <cell r="B1636" t="str">
            <v>{1}의 빛</v>
          </cell>
          <cell r="C1636" t="str">
            <v>Light of Frey</v>
          </cell>
          <cell r="D1636" t="str">
            <v>ความสว่างของ Frey</v>
          </cell>
          <cell r="E1636" t="str">
            <v>Ánh sáng của Frey</v>
          </cell>
        </row>
        <row r="1637">
          <cell r="A1637" t="str">
            <v>CREATURE_DESC_602</v>
          </cell>
          <cell r="B1637" t="str">
            <v>순수한 빛이 응집된 존재로써 강력한 힘을 지니고 있다.</v>
          </cell>
          <cell r="C1637" t="str">
            <v>Made of pure condensed Light, it is very powerful.</v>
          </cell>
          <cell r="D1637" t="str">
            <v>ร่างนี้สร้างจากความสว่างจึงมีพลังแข็งแกร่งมาก</v>
          </cell>
          <cell r="E1637" t="str">
            <v>Tồn tại nhờ ánh sáng thuần khiết ngưng tụ, có sức mạnh khủng khiếp</v>
          </cell>
        </row>
        <row r="1638">
          <cell r="A1638" t="str">
            <v>CREATURE_NAME_603</v>
          </cell>
          <cell r="B1638" t="str">
            <v>{1}의 빛</v>
          </cell>
          <cell r="C1638" t="str">
            <v>Light of Cleo</v>
          </cell>
          <cell r="D1638" t="str">
            <v>ความสว่างของ Cleo</v>
          </cell>
          <cell r="E1638" t="str">
            <v>Ánh sáng của Cleo</v>
          </cell>
        </row>
        <row r="1639">
          <cell r="A1639" t="str">
            <v>CREATURE_DESC_603</v>
          </cell>
          <cell r="B1639" t="str">
            <v>순수한 빛이 응집된 존재로써 강력한 힘을 지니고 있다.</v>
          </cell>
          <cell r="C1639" t="str">
            <v>Made of pure condensed Light, it is very powerful.</v>
          </cell>
          <cell r="D1639" t="str">
            <v>ร่างนี้สร้างจากความสว่างจึงมีพลังแข็งแกร่งมาก</v>
          </cell>
          <cell r="E1639" t="str">
            <v>Tồn tại nhờ ánh sáng thuần khiết ngưng tụ, có sức mạnh khủng khiếp</v>
          </cell>
        </row>
        <row r="1640">
          <cell r="A1640" t="str">
            <v>CREATURE_NAME_604</v>
          </cell>
          <cell r="B1640" t="str">
            <v>{1}의 빛</v>
          </cell>
          <cell r="C1640" t="str">
            <v>Light of Roi</v>
          </cell>
          <cell r="D1640" t="str">
            <v>ความสว่างของ Roi</v>
          </cell>
          <cell r="E1640" t="str">
            <v>Ánh sáng của Roi</v>
          </cell>
        </row>
        <row r="1641">
          <cell r="A1641" t="str">
            <v>CREATURE_DESC_604</v>
          </cell>
          <cell r="B1641" t="str">
            <v>순수한 빛이 응집된 존재로써 강력한 힘을 지니고 있다.</v>
          </cell>
          <cell r="C1641" t="str">
            <v>Made of pure condensed Light, it is very powerful.</v>
          </cell>
          <cell r="D1641" t="str">
            <v>ร่างนี้สร้างจากความสว่างจึงมีพลังแข็งแกร่งมาก</v>
          </cell>
          <cell r="E1641" t="str">
            <v>Tồn tại nhờ ánh sáng thuần khiết ngưng tụ, có sức mạnh khủng khiếp</v>
          </cell>
        </row>
        <row r="1642">
          <cell r="A1642" t="str">
            <v>CREATURE_NAME_605</v>
          </cell>
          <cell r="B1642" t="str">
            <v>{1}의 빛</v>
          </cell>
          <cell r="C1642" t="str">
            <v>Light of Gau</v>
          </cell>
          <cell r="D1642" t="str">
            <v>ความสว่างของ Gau</v>
          </cell>
          <cell r="E1642" t="str">
            <v>Ánh sáng của Gau</v>
          </cell>
        </row>
        <row r="1643">
          <cell r="A1643" t="str">
            <v>CREATURE_DESC_605</v>
          </cell>
          <cell r="B1643" t="str">
            <v>순수한 빛이 응집된 존재로써 강력한 힘을 지니고 있다.</v>
          </cell>
          <cell r="C1643" t="str">
            <v>Made of pure condensed Light, it is very powerful.</v>
          </cell>
          <cell r="D1643" t="str">
            <v>ร่างนี้สร้างจากความสว่างจึงมีพลังแข็งแกร่งมาก</v>
          </cell>
          <cell r="E1643" t="str">
            <v>Tồn tại nhờ ánh sáng thuần khiết ngưng tụ, có sức mạnh khủng khiếp</v>
          </cell>
        </row>
        <row r="1644">
          <cell r="A1644" t="str">
            <v>CREATURE_NAME_606</v>
          </cell>
          <cell r="B1644" t="str">
            <v>{1}의 빛</v>
          </cell>
          <cell r="C1644" t="str">
            <v>Light of Phillop</v>
          </cell>
          <cell r="D1644" t="str">
            <v>ความสว่างของ Phillop</v>
          </cell>
          <cell r="E1644" t="str">
            <v>Ánh sáng của Phillop</v>
          </cell>
        </row>
        <row r="1645">
          <cell r="A1645" t="str">
            <v>CREATURE_DESC_606</v>
          </cell>
          <cell r="B1645" t="str">
            <v>순수한 빛이 응집된 존재로써 강력한 힘을 지니고 있다.</v>
          </cell>
          <cell r="C1645" t="str">
            <v>Made of pure condensed Light, it is very powerful.</v>
          </cell>
          <cell r="D1645" t="str">
            <v>ร่างนี้สร้างจากความสว่างจึงมีพลังแข็งแกร่งมาก</v>
          </cell>
          <cell r="E1645" t="str">
            <v>Tồn tại nhờ ánh sáng thuần khiết ngưng tụ, có sức mạnh khủng khiếp</v>
          </cell>
        </row>
        <row r="1646">
          <cell r="A1646" t="str">
            <v>CREATURE_NAME_607</v>
          </cell>
          <cell r="B1646" t="str">
            <v>{1}의 빛</v>
          </cell>
          <cell r="C1646" t="str">
            <v>Light of Lakrak</v>
          </cell>
          <cell r="D1646" t="str">
            <v>ความสว่างของ Lakrak</v>
          </cell>
          <cell r="E1646" t="str">
            <v>Ánh sáng của Lakrak</v>
          </cell>
        </row>
        <row r="1647">
          <cell r="A1647" t="str">
            <v>CREATURE_DESC_607</v>
          </cell>
          <cell r="B1647" t="str">
            <v>순수한 빛이 응집된 존재로써 강력한 힘을 지니고 있다.</v>
          </cell>
          <cell r="C1647" t="str">
            <v>Made of pure condensed Light, it is very powerful.</v>
          </cell>
          <cell r="D1647" t="str">
            <v>ร่างนี้สร้างจากความสว่างจึงมีพลังแข็งแกร่งมาก</v>
          </cell>
          <cell r="E1647" t="str">
            <v>Tồn tại nhờ ánh sáng thuần khiết ngưng tụ, có sức mạnh khủng khiếp</v>
          </cell>
        </row>
        <row r="1648">
          <cell r="A1648" t="str">
            <v>CREATURE_NAME_608</v>
          </cell>
          <cell r="B1648" t="str">
            <v>{1}의 빛</v>
          </cell>
          <cell r="C1648" t="str">
            <v>Light of Kaulah</v>
          </cell>
          <cell r="D1648" t="str">
            <v>ความสว่างของ Kaulah</v>
          </cell>
          <cell r="E1648" t="str">
            <v>Ánh sáng Kaulah</v>
          </cell>
        </row>
        <row r="1649">
          <cell r="A1649" t="str">
            <v>CREATURE_DESC_608</v>
          </cell>
          <cell r="B1649" t="str">
            <v>순수한 빛이 응집된 존재로써 강력한 힘을 지니고 있다.</v>
          </cell>
          <cell r="C1649" t="str">
            <v>Made of pure condensed Light, it is very powerful.</v>
          </cell>
          <cell r="D1649" t="str">
            <v>ร่างนี้สร้างจากความสว่างจึงมีพลังแข็งแกร่งมาก</v>
          </cell>
          <cell r="E1649" t="str">
            <v>Tồn tại nhờ ánh sáng thuần khiết ngưng tụ, có sức mạnh khủng khiếp</v>
          </cell>
        </row>
        <row r="1650">
          <cell r="A1650" t="str">
            <v>CREATURE_NAME_609</v>
          </cell>
          <cell r="B1650" t="str">
            <v>{1}의 빛</v>
          </cell>
          <cell r="C1650" t="str">
            <v>Light of Epis</v>
          </cell>
          <cell r="D1650" t="str">
            <v>ความสว่างของ Epis</v>
          </cell>
          <cell r="E1650" t="str">
            <v>Ánh sáng của Epis</v>
          </cell>
        </row>
        <row r="1651">
          <cell r="A1651" t="str">
            <v>CREATURE_DESC_609</v>
          </cell>
          <cell r="B1651" t="str">
            <v>순수한 빛이 응집된 존재로써 강력한 힘을 지니고 있다.</v>
          </cell>
          <cell r="C1651" t="str">
            <v>Made of pure condensed Light, it is very powerful.</v>
          </cell>
          <cell r="D1651" t="str">
            <v>ร่างนี้สร้างจากความสว่างจึงมีพลังแข็งแกร่งมาก</v>
          </cell>
          <cell r="E1651" t="str">
            <v>Tồn tại nhờ ánh sáng thuần khiết ngưng tụ, có sức mạnh khủng khiếp</v>
          </cell>
        </row>
        <row r="1652">
          <cell r="A1652" t="str">
            <v>CREATURE_NAME_610</v>
          </cell>
          <cell r="B1652" t="str">
            <v>{1}의 빛</v>
          </cell>
          <cell r="C1652" t="str">
            <v>Light of Selene</v>
          </cell>
          <cell r="D1652" t="str">
            <v>ความสว่างของ Selene</v>
          </cell>
          <cell r="E1652" t="str">
            <v>Ánh sáng của Selene</v>
          </cell>
        </row>
        <row r="1653">
          <cell r="A1653" t="str">
            <v>CREATURE_DESC_610</v>
          </cell>
          <cell r="B1653" t="str">
            <v>순수한 빛이 응집된 존재로써 강력한 힘을 지니고 있다.</v>
          </cell>
          <cell r="C1653" t="str">
            <v>Made of pure condensed Light, it is very powerful.</v>
          </cell>
          <cell r="D1653" t="str">
            <v>ร่างนี้สร้างจากความสว่างจึงมีพลังแข็งแกร่งมาก</v>
          </cell>
          <cell r="E1653" t="str">
            <v>Tồn tại nhờ ánh sáng thuần khiết ngưng tụ, có sức mạnh khủng khiếp</v>
          </cell>
        </row>
        <row r="1654">
          <cell r="A1654" t="str">
            <v>CREATURE_NAME_611</v>
          </cell>
          <cell r="B1654" t="str">
            <v>{1}의 빛</v>
          </cell>
          <cell r="C1654" t="str">
            <v>Light of Maria</v>
          </cell>
          <cell r="D1654" t="str">
            <v>ความสว่างของ Maria</v>
          </cell>
          <cell r="E1654" t="str">
            <v>Ánh sáng của Maria</v>
          </cell>
        </row>
        <row r="1655">
          <cell r="A1655" t="str">
            <v>CREATURE_DESC_611</v>
          </cell>
          <cell r="B1655" t="str">
            <v>순수한 빛이 응집된 존재로써 강력한 힘을 지니고 있다.</v>
          </cell>
          <cell r="C1655" t="str">
            <v>Made of pure condensed Light, it is very powerful.</v>
          </cell>
          <cell r="D1655" t="str">
            <v>ร่างนี้สร้างจากความสว่างจึงมีพลังแข็งแกร่งมาก</v>
          </cell>
          <cell r="E1655" t="str">
            <v>Tồn tại nhờ ánh sáng thuần khiết ngưng tụ, có sức mạnh khủng khiếp</v>
          </cell>
        </row>
        <row r="1656">
          <cell r="A1656" t="str">
            <v>CREATURE_NAME_612</v>
          </cell>
          <cell r="B1656" t="str">
            <v>{1}의 빛</v>
          </cell>
          <cell r="C1656" t="str">
            <v>Light of Miruru</v>
          </cell>
          <cell r="D1656" t="str">
            <v>ความสว่างของ Miruru</v>
          </cell>
          <cell r="E1656" t="str">
            <v>Ánh sáng của Miruru</v>
          </cell>
        </row>
        <row r="1657">
          <cell r="A1657" t="str">
            <v>CREATURE_DESC_612</v>
          </cell>
          <cell r="B1657" t="str">
            <v>순수한 빛이 응집된 존재로써 강력한 힘을 지니고 있다.</v>
          </cell>
          <cell r="C1657" t="str">
            <v>Made of pure condensed Light, it is very powerful.</v>
          </cell>
          <cell r="D1657" t="str">
            <v>ร่างนี้สร้างจากความสว่างจึงมีพลังแข็งแกร่งมาก</v>
          </cell>
          <cell r="E1657" t="str">
            <v>Tồn tại nhờ ánh sáng thuần khiết ngưng tụ, có sức mạnh khủng khiếp</v>
          </cell>
        </row>
        <row r="1658">
          <cell r="A1658" t="str">
            <v>CREATURE_NAME_613</v>
          </cell>
          <cell r="B1658" t="str">
            <v>{1}의 빛</v>
          </cell>
          <cell r="C1658" t="str">
            <v>Light of Lorraine</v>
          </cell>
          <cell r="D1658" t="str">
            <v>ความสว่างของ Lorraine</v>
          </cell>
          <cell r="E1658" t="str">
            <v>Ánh sáng của Lorraine</v>
          </cell>
        </row>
        <row r="1659">
          <cell r="A1659" t="str">
            <v>CREATURE_DESC_613</v>
          </cell>
          <cell r="B1659" t="str">
            <v>순수한 빛이 응집된 존재로써 강력한 힘을 지니고 있다.</v>
          </cell>
          <cell r="C1659" t="str">
            <v>Made of pure condensed Light, it is very powerful.</v>
          </cell>
          <cell r="D1659" t="str">
            <v>ร่างนี้สร้างจากความสว่างจึงมีพลังแข็งแกร่งมาก</v>
          </cell>
          <cell r="E1659" t="str">
            <v>Tồn tại nhờ ánh sáng thuần khiết ngưng tụ, có sức mạnh khủng khiếp</v>
          </cell>
        </row>
        <row r="1660">
          <cell r="A1660" t="str">
            <v>CREATURE_NAME_614</v>
          </cell>
          <cell r="B1660" t="str">
            <v>{1}의 빛</v>
          </cell>
          <cell r="C1660" t="str">
            <v>Light of Maya</v>
          </cell>
          <cell r="D1660" t="str">
            <v>ความสว่างของ Maya</v>
          </cell>
          <cell r="E1660" t="str">
            <v>Ánh sáng của Maya</v>
          </cell>
        </row>
        <row r="1661">
          <cell r="A1661" t="str">
            <v>CREATURE_DESC_614</v>
          </cell>
          <cell r="B1661" t="str">
            <v>순수한 빛이 응집된 존재로써 강력한 힘을 지니고 있다.</v>
          </cell>
          <cell r="C1661" t="str">
            <v>Made of pure condensed Light, it is very powerful.</v>
          </cell>
          <cell r="D1661" t="str">
            <v>ร่างนี้สร้างจากความสว่างจึงมีพลังแข็งแกร่งมาก</v>
          </cell>
          <cell r="E1661" t="str">
            <v>Tồn tại nhờ ánh sáng thuần khiết ngưng tụ, có sức mạnh khủng khiếp</v>
          </cell>
        </row>
        <row r="1662">
          <cell r="A1662" t="str">
            <v>CREATURE_NAME_615</v>
          </cell>
          <cell r="B1662" t="str">
            <v>{1}의 빛</v>
          </cell>
          <cell r="C1662" t="str">
            <v>Light of Clause</v>
          </cell>
          <cell r="D1662" t="str">
            <v>ความสว่างของ Clause</v>
          </cell>
          <cell r="E1662" t="str">
            <v>Ánh sáng của Clause</v>
          </cell>
        </row>
        <row r="1663">
          <cell r="A1663" t="str">
            <v>CREATURE_DESC_615</v>
          </cell>
          <cell r="B1663" t="str">
            <v>순수한 빛이 응집된 존재로써 강력한 힘을 지니고 있다.</v>
          </cell>
          <cell r="C1663" t="str">
            <v>Made of pure condensed Light, it is very powerful.</v>
          </cell>
          <cell r="D1663" t="str">
            <v>ร่างนี้สร้างจากความสว่างจึงมีพลังแข็งแกร่งมาก</v>
          </cell>
          <cell r="E1663" t="str">
            <v>Tồn tại nhờ ánh sáng thuần khiết ngưng tụ, có sức mạnh khủng khiếp</v>
          </cell>
        </row>
        <row r="1664">
          <cell r="A1664" t="str">
            <v>CREATURE_NAME_616</v>
          </cell>
          <cell r="B1664" t="str">
            <v>{1}의 빛</v>
          </cell>
          <cell r="C1664" t="str">
            <v>Light of Rephy</v>
          </cell>
          <cell r="D1664" t="str">
            <v>ความสว่างของ Rephy</v>
          </cell>
          <cell r="E1664" t="str">
            <v>Ánh sáng của Rephy</v>
          </cell>
        </row>
        <row r="1665">
          <cell r="A1665" t="str">
            <v>CREATURE_DESC_616</v>
          </cell>
          <cell r="B1665" t="str">
            <v>순수한 빛이 응집된 존재로써 강력한 힘을 지니고 있다.</v>
          </cell>
          <cell r="C1665" t="str">
            <v>Made of pure condensed Light, it is very powerful.</v>
          </cell>
          <cell r="D1665" t="str">
            <v>ร่างนี้สร้างจากความสว่างจึงมีพลังแข็งแกร่งมาก</v>
          </cell>
          <cell r="E1665" t="str">
            <v>Tồn tại nhờ ánh sáng thuần khiết ngưng tụ, có sức mạnh khủng khiếp</v>
          </cell>
        </row>
        <row r="1666">
          <cell r="A1666" t="str">
            <v>CREATURE_NAME_617</v>
          </cell>
          <cell r="B1666" t="str">
            <v>{1}의 빛</v>
          </cell>
          <cell r="C1666" t="str">
            <v>Light of Dimael</v>
          </cell>
          <cell r="D1666" t="str">
            <v>ความสว่างของ Dimael</v>
          </cell>
          <cell r="E1666" t="str">
            <v>Ánh sáng của Dimael</v>
          </cell>
        </row>
        <row r="1667">
          <cell r="A1667" t="str">
            <v>CREATURE_DESC_617</v>
          </cell>
          <cell r="B1667" t="str">
            <v>순수한 빛이 응집된 존재로써 강력한 힘을 지니고 있다.</v>
          </cell>
          <cell r="C1667" t="str">
            <v>Made of pure condensed Light, it is very powerful.</v>
          </cell>
          <cell r="D1667" t="str">
            <v>ร่างนี้สร้างจากความสว่างจึงมีพลังแข็งแกร่งมาก</v>
          </cell>
          <cell r="E1667" t="str">
            <v>Tồn tại nhờ ánh sáng thuần khiết ngưng tụ, có sức mạnh khủng khiếp</v>
          </cell>
        </row>
        <row r="1668">
          <cell r="A1668" t="str">
            <v>CREATURE_NAME_618</v>
          </cell>
          <cell r="B1668" t="str">
            <v>{1}의 빛</v>
          </cell>
          <cell r="C1668" t="str">
            <v>Light of Reina</v>
          </cell>
          <cell r="D1668" t="str">
            <v>ความสว่างของ Reina</v>
          </cell>
          <cell r="E1668" t="str">
            <v>Ánh sáng của Reina</v>
          </cell>
        </row>
        <row r="1669">
          <cell r="A1669" t="str">
            <v>CREATURE_DESC_618</v>
          </cell>
          <cell r="B1669" t="str">
            <v>순수한 빛이 응집된 존재로써 강력한 힘을 지니고 있다.</v>
          </cell>
          <cell r="C1669" t="str">
            <v>Made of pure condensed Light, it is very powerful.</v>
          </cell>
          <cell r="D1669" t="str">
            <v>ร่างนี้สร้างจากความสว่างจึงมีพลังแข็งแกร่งมาก</v>
          </cell>
          <cell r="E1669" t="str">
            <v>Tồn tại nhờ ánh sáng thuần khiết ngưng tụ, có sức mạnh khủng khiếp</v>
          </cell>
        </row>
        <row r="1670">
          <cell r="A1670" t="str">
            <v>CREATURE_NAME_619</v>
          </cell>
          <cell r="B1670" t="str">
            <v>{1}의 빛</v>
          </cell>
          <cell r="C1670" t="str">
            <v>Light of Pavel</v>
          </cell>
          <cell r="D1670" t="str">
            <v>ความสว่างของ Pavel</v>
          </cell>
          <cell r="E1670" t="str">
            <v>Ánh sáng của Pavel</v>
          </cell>
        </row>
        <row r="1671">
          <cell r="A1671" t="str">
            <v>CREATURE_DESC_619</v>
          </cell>
          <cell r="B1671" t="str">
            <v>순수한 빛이 응집된 존재로써 강력한 힘을 지니고 있다.</v>
          </cell>
          <cell r="C1671" t="str">
            <v>Made of pure condensed Light, it is very powerful.</v>
          </cell>
          <cell r="D1671" t="str">
            <v>ร่างนี้สร้างจากความสว่างจึงมีพลังแข็งแกร่งมาก</v>
          </cell>
          <cell r="E1671" t="str">
            <v>Tồn tại nhờ ánh sáng thuần khiết ngưng tụ, có sức mạnh khủng khiếp</v>
          </cell>
        </row>
        <row r="1672">
          <cell r="A1672" t="str">
            <v>CREATURE_NAME_620</v>
          </cell>
          <cell r="B1672" t="str">
            <v>{1}의 빛</v>
          </cell>
          <cell r="C1672" t="str">
            <v>Light of Demia</v>
          </cell>
          <cell r="D1672" t="str">
            <v>ความสว่างของ Demia</v>
          </cell>
          <cell r="E1672" t="str">
            <v>Ánh sáng của Demia</v>
          </cell>
        </row>
        <row r="1673">
          <cell r="A1673" t="str">
            <v>CREATURE_DESC_620</v>
          </cell>
          <cell r="B1673" t="str">
            <v>순수한 빛이 응집된 존재로써 강력한 힘을 지니고 있다.</v>
          </cell>
          <cell r="C1673" t="str">
            <v>Made of pure condensed Light, it is very powerful.</v>
          </cell>
          <cell r="D1673" t="str">
            <v>ร่างนี้สร้างจากความสว่างจึงมีพลังแข็งแกร่งมาก</v>
          </cell>
          <cell r="E1673" t="str">
            <v>Tồn tại nhờ ánh sáng thuần khiết ngưng tụ, có sức mạnh khủng khiếp</v>
          </cell>
        </row>
        <row r="1674">
          <cell r="A1674" t="str">
            <v>CREATURE_NAME_621</v>
          </cell>
          <cell r="B1674" t="str">
            <v>{1}의 빛</v>
          </cell>
          <cell r="C1674" t="str">
            <v>Light of Naila</v>
          </cell>
          <cell r="D1674" t="str">
            <v>ความสว่างของ Naila</v>
          </cell>
          <cell r="E1674" t="str">
            <v>Ánh sáng của Naila</v>
          </cell>
        </row>
        <row r="1675">
          <cell r="A1675" t="str">
            <v>CREATURE_DESC_621</v>
          </cell>
          <cell r="B1675" t="str">
            <v>순수한 빛이 응집된 존재로써 강력한 힘을 지니고 있다.</v>
          </cell>
          <cell r="C1675" t="str">
            <v>Made of pure condensed Light, it is very powerful.</v>
          </cell>
          <cell r="D1675" t="str">
            <v>ร่างนี้สร้างจากความสว่างจึงมีพลังแข็งแกร่งมาก</v>
          </cell>
          <cell r="E1675" t="str">
            <v>Tồn tại nhờ ánh sáng thuần khiết ngưng tụ, có sức mạnh khủng khiếp</v>
          </cell>
        </row>
        <row r="1676">
          <cell r="A1676" t="str">
            <v>CREATURE_NAME_622</v>
          </cell>
          <cell r="B1676" t="str">
            <v>{1}의 빛</v>
          </cell>
          <cell r="C1676" t="str">
            <v>Light of Rodina</v>
          </cell>
          <cell r="D1676" t="str">
            <v>ความสว่างของ Rodina</v>
          </cell>
          <cell r="E1676" t="str">
            <v>Ánh sáng của Rodina</v>
          </cell>
        </row>
        <row r="1677">
          <cell r="A1677" t="str">
            <v>CREATURE_DESC_622</v>
          </cell>
          <cell r="B1677" t="str">
            <v>순수한 빛이 응집된 존재로써 강력한 힘을 지니고 있다.</v>
          </cell>
          <cell r="C1677" t="str">
            <v>Made of pure condensed Light, it is very powerful.</v>
          </cell>
          <cell r="D1677" t="str">
            <v>ร่างนี้สร้างจากความสว่างจึงมีพลังแข็งแกร่งมาก</v>
          </cell>
          <cell r="E1677" t="str">
            <v>Tồn tại nhờ ánh sáng thuần khiết ngưng tụ, có sức mạnh khủng khiếp</v>
          </cell>
        </row>
        <row r="1678">
          <cell r="A1678" t="str">
            <v>CREATURE_NAME_623</v>
          </cell>
          <cell r="B1678" t="str">
            <v>{1}의 빛</v>
          </cell>
          <cell r="C1678" t="str">
            <v>Light of Morrah</v>
          </cell>
          <cell r="D1678" t="str">
            <v>ความสว่างของ Morrah</v>
          </cell>
          <cell r="E1678" t="str">
            <v>Ánh sáng của Morrah</v>
          </cell>
        </row>
        <row r="1679">
          <cell r="A1679" t="str">
            <v>CREATURE_DESC_623</v>
          </cell>
          <cell r="B1679" t="str">
            <v>순수한 빛이 응집된 존재로써 강력한 힘을 지니고 있다.</v>
          </cell>
          <cell r="C1679" t="str">
            <v>Made of pure condensed Light, it is very powerful.</v>
          </cell>
          <cell r="D1679" t="str">
            <v>ร่างนี้สร้างจากความสว่างจึงมีพลังแข็งแกร่งมาก</v>
          </cell>
          <cell r="E1679" t="str">
            <v>Tồn tại nhờ ánh sáng thuần khiết ngưng tụ, có sức mạnh khủng khiếp</v>
          </cell>
        </row>
        <row r="1680">
          <cell r="A1680" t="str">
            <v>CREATURE_NAME_624</v>
          </cell>
          <cell r="B1680" t="str">
            <v>{1}의 빛</v>
          </cell>
          <cell r="C1680" t="str">
            <v>Light of Baudouin</v>
          </cell>
          <cell r="D1680" t="str">
            <v>ความสว่างของ Baudouin</v>
          </cell>
          <cell r="E1680" t="str">
            <v>Ánh sáng của Baudouin</v>
          </cell>
        </row>
        <row r="1681">
          <cell r="A1681" t="str">
            <v>CREATURE_DESC_624</v>
          </cell>
          <cell r="B1681" t="str">
            <v>순수한 빛이 응집된 존재로써 강력한 힘을 지니고 있다.</v>
          </cell>
          <cell r="C1681" t="str">
            <v>Made of pure condensed Light, it is very powerful.</v>
          </cell>
          <cell r="D1681" t="str">
            <v>ร่างนี้สร้างจากความสว่างจึงมีพลังแข็งแกร่งมาก</v>
          </cell>
          <cell r="E1681" t="str">
            <v>Tồn tại nhờ ánh sáng thuần khiết ngưng tụ, có sức mạnh khủng khiếp</v>
          </cell>
        </row>
        <row r="1682">
          <cell r="A1682" t="str">
            <v>CREATURE_NAME_625</v>
          </cell>
          <cell r="B1682" t="str">
            <v>{1}의 빛</v>
          </cell>
          <cell r="C1682" t="str">
            <v>Light of Jane</v>
          </cell>
          <cell r="D1682" t="str">
            <v>ความสว่างของ Jane</v>
          </cell>
          <cell r="E1682" t="str">
            <v>Ánh sáng của Jane</v>
          </cell>
        </row>
        <row r="1683">
          <cell r="A1683" t="str">
            <v>CREATURE_DESC_625</v>
          </cell>
          <cell r="B1683" t="str">
            <v>순수한 빛이 응집된 존재로써 강력한 힘을 지니고 있다.</v>
          </cell>
          <cell r="C1683" t="str">
            <v>Made of pure condensed Light, it is very powerful.</v>
          </cell>
          <cell r="D1683" t="str">
            <v>ร่างนี้สร้างจากความสว่างจึงมีพลังแข็งแกร่งมาก</v>
          </cell>
          <cell r="E1683" t="str">
            <v>Tồn tại nhờ ánh sáng thuần khiết ngưng tụ, có sức mạnh khủng khiếp</v>
          </cell>
        </row>
        <row r="1684">
          <cell r="A1684" t="str">
            <v>CREATURE_NAME_626</v>
          </cell>
          <cell r="B1684" t="str">
            <v>{1}의 빛</v>
          </cell>
          <cell r="C1684" t="str">
            <v>Light of Aisha</v>
          </cell>
          <cell r="D1684" t="str">
            <v>ความสว่างของ Aisha</v>
          </cell>
          <cell r="E1684" t="str">
            <v>Ánh sáng của Aisha</v>
          </cell>
        </row>
        <row r="1685">
          <cell r="A1685" t="str">
            <v>CREATURE_DESC_626</v>
          </cell>
          <cell r="B1685" t="str">
            <v>순수한 빛이 응집된 존재로써 강력한 힘을 지니고 있다.</v>
          </cell>
          <cell r="C1685" t="str">
            <v>Made of pure condensed Light, it is very powerful.</v>
          </cell>
          <cell r="D1685" t="str">
            <v>ร่างนี้สร้างจากความสว่างจึงมีพลังแข็งแกร่งมาก</v>
          </cell>
          <cell r="E1685" t="str">
            <v>Tồn tại nhờ ánh sáng thuần khiết ngưng tụ, có sức mạnh khủng khiếp</v>
          </cell>
        </row>
        <row r="1686">
          <cell r="A1686" t="str">
            <v>CREATURE_NAME_627</v>
          </cell>
          <cell r="B1686" t="str">
            <v>{1}의 빛</v>
          </cell>
          <cell r="C1686" t="str">
            <v>Light of Leo</v>
          </cell>
          <cell r="D1686" t="str">
            <v>ความสว่างของ Leo</v>
          </cell>
          <cell r="E1686" t="str">
            <v>Ánh sáng của Leo</v>
          </cell>
        </row>
        <row r="1687">
          <cell r="A1687" t="str">
            <v>CREATURE_DESC_627</v>
          </cell>
          <cell r="B1687" t="str">
            <v>순수한 빛이 응집된 존재로써 강력한 힘을 지니고 있다.</v>
          </cell>
          <cell r="C1687" t="str">
            <v>Made of pure condensed Light, it is very powerful.</v>
          </cell>
          <cell r="D1687" t="str">
            <v>ร่างนี้สร้างจากความสว่างจึงมีพลังแข็งแกร่งมาก</v>
          </cell>
          <cell r="E1687" t="str">
            <v>Tồn tại nhờ ánh sáng thuần khiết ngưng tụ, có sức mạnh khủng khiếp</v>
          </cell>
        </row>
        <row r="1688">
          <cell r="A1688" t="str">
            <v>CREATURE_NAME_628</v>
          </cell>
          <cell r="B1688" t="str">
            <v>{1}의 빛</v>
          </cell>
          <cell r="C1688" t="str">
            <v>Light of Fluss</v>
          </cell>
          <cell r="D1688" t="str">
            <v>ความสว่างของ Fluss</v>
          </cell>
          <cell r="E1688" t="str">
            <v>Ánh sáng của Fluss</v>
          </cell>
        </row>
        <row r="1689">
          <cell r="A1689" t="str">
            <v>CREATURE_DESC_628</v>
          </cell>
          <cell r="B1689" t="str">
            <v>순수한 빛이 응집된 존재로써 강력한 힘을 지니고 있다.</v>
          </cell>
          <cell r="C1689" t="str">
            <v>Made of pure condensed Light, it is very powerful.</v>
          </cell>
          <cell r="D1689" t="str">
            <v>ร่างนี้สร้างจากความสว่างจึงมีพลังแข็งแกร่งมาก</v>
          </cell>
          <cell r="E1689" t="str">
            <v>Tồn tại nhờ ánh sáng thuần khiết ngưng tụ, có sức mạnh khủng khiếp</v>
          </cell>
        </row>
        <row r="1690">
          <cell r="A1690" t="str">
            <v>CREATURE_NAME_629</v>
          </cell>
          <cell r="B1690" t="str">
            <v>{1}의 빛</v>
          </cell>
          <cell r="C1690" t="str">
            <v>Light of Luna</v>
          </cell>
          <cell r="D1690" t="str">
            <v>ความสว่างของ Luna</v>
          </cell>
          <cell r="E1690" t="str">
            <v>Ánh sáng của Luna</v>
          </cell>
        </row>
        <row r="1691">
          <cell r="A1691" t="str">
            <v>CREATURE_DESC_629</v>
          </cell>
          <cell r="B1691" t="str">
            <v>순수한 빛이 응집된 존재로써 강력한 힘을 지니고 있다.</v>
          </cell>
          <cell r="C1691" t="str">
            <v>Made of pure condensed Light, it is very powerful.</v>
          </cell>
          <cell r="D1691" t="str">
            <v>ร่างนี้สร้างจากความสว่างจึงมีพลังแข็งแกร่งมาก</v>
          </cell>
          <cell r="E1691" t="str">
            <v>Tồn tại nhờ ánh sáng thuần khiết ngưng tụ, có sức mạnh khủng khiếp</v>
          </cell>
        </row>
        <row r="1692">
          <cell r="A1692" t="str">
            <v>CREATURE_NAME_630</v>
          </cell>
          <cell r="B1692" t="str">
            <v>{1}의 빛</v>
          </cell>
          <cell r="C1692" t="str">
            <v>Light of Laias</v>
          </cell>
          <cell r="D1692" t="str">
            <v>ความสว่างของ Laias</v>
          </cell>
          <cell r="E1692" t="str">
            <v>Ánh sáng của Laias</v>
          </cell>
        </row>
        <row r="1693">
          <cell r="A1693" t="str">
            <v>CREATURE_DESC_630</v>
          </cell>
          <cell r="B1693" t="str">
            <v>순수한 빛이 응집된 존재로써 강력한 힘을 지니고 있다.</v>
          </cell>
          <cell r="C1693" t="str">
            <v>Made of pure condensed Light, it is very powerful.</v>
          </cell>
          <cell r="D1693" t="str">
            <v>ร่างนี้สร้างจากความสว่างจึงมีพลังแข็งแกร่งมาก</v>
          </cell>
          <cell r="E1693" t="str">
            <v>Tồn tại nhờ ánh sáng thuần khiết ngưng tụ, có sức mạnh khủng khiếp</v>
          </cell>
        </row>
        <row r="1694">
          <cell r="A1694" t="str">
            <v>CREATURE_NAME_631</v>
          </cell>
          <cell r="B1694" t="str">
            <v>{1}의 빛</v>
          </cell>
          <cell r="C1694" t="str">
            <v>Light of Arch</v>
          </cell>
          <cell r="D1694" t="str">
            <v>ความสว่างของ Arch</v>
          </cell>
          <cell r="E1694" t="str">
            <v>Ánh sáng của Arch</v>
          </cell>
        </row>
        <row r="1695">
          <cell r="A1695" t="str">
            <v>CREATURE_DESC_631</v>
          </cell>
          <cell r="B1695" t="str">
            <v>순수한 빛이 응집된 존재로써 강력한 힘을 지니고 있다.</v>
          </cell>
          <cell r="C1695" t="str">
            <v>Made of pure condensed Light, it is very powerful.</v>
          </cell>
          <cell r="D1695" t="str">
            <v>ร่างนี้สร้างจากความสว่างจึงมีพลังแข็งแกร่งมาก</v>
          </cell>
          <cell r="E1695" t="str">
            <v>Tồn tại nhờ ánh sáng thuần khiết ngưng tụ, có sức mạnh khủng khiếp</v>
          </cell>
        </row>
        <row r="1696">
          <cell r="A1696" t="str">
            <v>CREATURE_NAME_632</v>
          </cell>
          <cell r="B1696" t="str">
            <v>{1}의 빛</v>
          </cell>
          <cell r="C1696" t="str">
            <v>Light of Lewisia</v>
          </cell>
          <cell r="D1696" t="str">
            <v>ความสว่างของ Lewisia</v>
          </cell>
          <cell r="E1696" t="str">
            <v>Ánh sáng của Lewisia</v>
          </cell>
        </row>
        <row r="1697">
          <cell r="A1697" t="str">
            <v>CREATURE_DESC_632</v>
          </cell>
          <cell r="B1697" t="str">
            <v>순수한 빛이 응집된 존재로써 강력한 힘을 지니고 있다.</v>
          </cell>
          <cell r="C1697" t="str">
            <v>Made of pure condensed Light, it is very powerful.</v>
          </cell>
          <cell r="D1697" t="str">
            <v>ร่างนี้สร้างจากความสว่างจึงมีพลังแข็งแกร่งมาก</v>
          </cell>
          <cell r="E1697" t="str">
            <v>Tồn tại nhờ ánh sáng thuần khiết ngưng tụ, có sức mạnh khủng khiếp</v>
          </cell>
        </row>
        <row r="1698">
          <cell r="A1698" t="str">
            <v>CREATURE_NAME_633</v>
          </cell>
          <cell r="B1698" t="str">
            <v>{1}의 빛</v>
          </cell>
          <cell r="C1698" t="str">
            <v>Light of Nyx</v>
          </cell>
          <cell r="D1698" t="str">
            <v>ความสว่างของ Nyx</v>
          </cell>
          <cell r="E1698" t="str">
            <v>Ánh sáng của Nyx</v>
          </cell>
        </row>
        <row r="1699">
          <cell r="A1699" t="str">
            <v>CREATURE_DESC_633</v>
          </cell>
          <cell r="B1699" t="str">
            <v>순수한 빛이 응집된 존재로써 강력한 힘을 지니고 있다.</v>
          </cell>
          <cell r="C1699" t="str">
            <v>Made of pure condensed Light, it is very powerful.</v>
          </cell>
          <cell r="D1699" t="str">
            <v>ร่างนี้สร้างจากความสว่างจึงมีพลังแข็งแกร่งมาก</v>
          </cell>
          <cell r="E1699" t="str">
            <v>Tồn tại nhờ ánh sáng thuần khiết ngưng tụ, có sức mạnh khủng khiếp</v>
          </cell>
        </row>
        <row r="1700">
          <cell r="A1700" t="str">
            <v>CREATURE_NAME_634</v>
          </cell>
          <cell r="B1700" t="str">
            <v>{1}의 빛</v>
          </cell>
          <cell r="C1700" t="str">
            <v>Light of Annette</v>
          </cell>
          <cell r="D1700" t="str">
            <v>ความสว่างของ Annette</v>
          </cell>
          <cell r="E1700" t="str">
            <v>Ánh sáng của Annette</v>
          </cell>
        </row>
        <row r="1701">
          <cell r="A1701" t="str">
            <v>CREATURE_DESC_634</v>
          </cell>
          <cell r="B1701" t="str">
            <v>순수한 빛이 응집된 존재로써 강력한 힘을 지니고 있다.</v>
          </cell>
          <cell r="C1701" t="str">
            <v>Made of pure condensed Light, it is very powerful.</v>
          </cell>
          <cell r="D1701" t="str">
            <v>ร่างนี้สร้างจากความสว่างจึงมีพลังแข็งแกร่งมาก</v>
          </cell>
          <cell r="E1701" t="str">
            <v>Tồn tại nhờ ánh sáng thuần khiết ngưng tụ, có sức mạnh khủng khiếp</v>
          </cell>
        </row>
        <row r="1702">
          <cell r="A1702" t="str">
            <v>CREATURE_NAME_635</v>
          </cell>
          <cell r="B1702" t="str">
            <v>{1}의 빛</v>
          </cell>
          <cell r="C1702" t="str">
            <v>Light of Mitra</v>
          </cell>
          <cell r="D1702" t="str">
            <v>ความสว่างของ Mitra</v>
          </cell>
          <cell r="E1702" t="str">
            <v>Ánh sáng của Mitra</v>
          </cell>
        </row>
        <row r="1703">
          <cell r="A1703" t="str">
            <v>CREATURE_DESC_635</v>
          </cell>
          <cell r="B1703" t="str">
            <v>순수한 빛이 응집된 존재로써 강력한 힘을 지니고 있다.</v>
          </cell>
          <cell r="C1703" t="str">
            <v>Made of pure condensed Light, it is very powerful.</v>
          </cell>
          <cell r="D1703" t="str">
            <v>ร่างนี้สร้างจากความสว่างจึงมีพลังแข็งแกร่งมาก</v>
          </cell>
          <cell r="E1703" t="str">
            <v>Tạo thành bởi ánh sáng ngưng tụ tinh khiết, chứa sức mạnh khủng khiếp</v>
          </cell>
        </row>
        <row r="1704">
          <cell r="A1704" t="str">
            <v>CREATURE_NAME_636</v>
          </cell>
          <cell r="B1704" t="str">
            <v>{1}의 빛</v>
          </cell>
          <cell r="C1704" t="str">
            <v>Light of Ricardo</v>
          </cell>
          <cell r="D1704" t="str">
            <v>ความสว่างของ Ricardo</v>
          </cell>
          <cell r="E1704" t="str">
            <v>Ánh sáng của Ricardo</v>
          </cell>
        </row>
        <row r="1705">
          <cell r="A1705" t="str">
            <v>CREATURE_DESC_636</v>
          </cell>
          <cell r="B1705" t="str">
            <v>순수한 빛이 응집된 존재로써 강력한 힘을 지니고 있다.</v>
          </cell>
          <cell r="C1705" t="str">
            <v>Made of pure condensed Light, it is very powerful.</v>
          </cell>
          <cell r="D1705" t="str">
            <v>ร่างนี้สร้างจากความสว่างจึงมีพลังแข็งแกร่งมาก</v>
          </cell>
          <cell r="E1705" t="str">
            <v>Tồn tại nhờ ánh sáng thuần khiết ngưng tụ, có sức mạnh khủng khiếp</v>
          </cell>
        </row>
        <row r="1706">
          <cell r="A1706" t="str">
            <v>CREATURE_NAME_637</v>
          </cell>
          <cell r="B1706" t="str">
            <v>{1}의 빛</v>
          </cell>
          <cell r="C1706" t="str">
            <v>Light of Tanya</v>
          </cell>
          <cell r="D1706" t="str">
            <v>ความสว่างของ Tanya</v>
          </cell>
          <cell r="E1706" t="str">
            <v>Ánh sáng của Tanya</v>
          </cell>
        </row>
        <row r="1707">
          <cell r="A1707" t="str">
            <v>CREATURE_DESC_637</v>
          </cell>
          <cell r="B1707" t="str">
            <v>순수한 빛이 응집된 존재로써 강력한 힘을 지니고 있다.</v>
          </cell>
          <cell r="C1707" t="str">
            <v>Made of pure condensed Light, it is very powerful.</v>
          </cell>
          <cell r="D1707" t="str">
            <v>ร่างนี้สร้างจากความสว่างจึงมีพลังแข็งแกร่งมาก</v>
          </cell>
          <cell r="E1707" t="str">
            <v>Tồn tại nhờ ánh sáng thuần khiết ngưng tụ, có sức mạnh khủng khiếp</v>
          </cell>
        </row>
        <row r="1708">
          <cell r="A1708" t="str">
            <v>CREATURE_NAME_638</v>
          </cell>
          <cell r="B1708" t="str">
            <v>{1}의 빛</v>
          </cell>
          <cell r="C1708" t="str">
            <v>Light of Ezekiel</v>
          </cell>
          <cell r="D1708" t="str">
            <v>ร่างสว่างของ Ezekiel</v>
          </cell>
          <cell r="E1708" t="str">
            <v>Ánh sáng của Ezekiel</v>
          </cell>
        </row>
        <row r="1709">
          <cell r="A1709" t="str">
            <v>CREATURE_DESC_638</v>
          </cell>
          <cell r="B1709" t="str">
            <v>순수한 빛이 응집된 존재로써 강력한 힘을 지니고 있다.</v>
          </cell>
          <cell r="C1709" t="str">
            <v>Made of pure condensed Light, it is very powerful.</v>
          </cell>
          <cell r="D1709" t="str">
            <v>ร่างนี้สร้างจากความสว่างจึงมีพลังแข็งแกร่งมาก</v>
          </cell>
          <cell r="E1709" t="str">
            <v>Tồn tại nhờ ánh sáng thuần khiết ngưng tụ, có sức mạnh khủng khiếp</v>
          </cell>
        </row>
        <row r="1710">
          <cell r="A1710" t="str">
            <v>CREATURE_NAME_639</v>
          </cell>
          <cell r="B1710" t="str">
            <v>{1}의 빛</v>
          </cell>
          <cell r="C1710" t="str">
            <v>Light of Cassandra</v>
          </cell>
          <cell r="D1710" t="str">
            <v>ความสว่างของ Cassandra</v>
          </cell>
          <cell r="E1710" t="str">
            <v>Ánh sáng của Cassandra</v>
          </cell>
        </row>
        <row r="1711">
          <cell r="A1711" t="str">
            <v>CREATURE_DESC_639</v>
          </cell>
          <cell r="B1711" t="str">
            <v>순수한 빛이 응집된 존재로써 강력한 힘을 지니고 있다.</v>
          </cell>
          <cell r="C1711" t="str">
            <v>Made of pure condensed Light, it is very powerful.</v>
          </cell>
          <cell r="D1711" t="str">
            <v>ร่างนี้สร้างจากความสว่างจึงมีพลังแข็งแกร่งมาก</v>
          </cell>
          <cell r="E1711" t="str">
            <v>Tồn tại nhờ ánh sáng thuần khiết ngưng tụ, có sức mạnh khủng khiếp</v>
          </cell>
        </row>
        <row r="1712">
          <cell r="A1712" t="str">
            <v>CREATURE_NAME_640</v>
          </cell>
          <cell r="B1712" t="str">
            <v>{1}의 빛</v>
          </cell>
          <cell r="C1712" t="str">
            <v>Theo's Light</v>
          </cell>
          <cell r="D1712" t="str">
            <v>ความสว่างของ Theo</v>
          </cell>
          <cell r="E1712" t="str">
            <v>Ánh Sáng của Theo</v>
          </cell>
        </row>
        <row r="1713">
          <cell r="A1713" t="str">
            <v>CREATURE_DESC_640</v>
          </cell>
          <cell r="B1713" t="str">
            <v>순수한 빛이 응집된 존재로써 강력한 힘을 지니고 있다.</v>
          </cell>
          <cell r="C1713" t="str">
            <v>Made of pure condensed Light, it is very powerful.</v>
          </cell>
          <cell r="D1713" t="str">
            <v>ร่างนี้สร้างจากความสว่างจึงมีพลังแข็งแกร่งมาก</v>
          </cell>
          <cell r="E1713" t="str">
            <v>Tồn tại nhờ ánh sáng thuần khiết ngưng tụ, có sức mạnh khủng khiếp</v>
          </cell>
        </row>
        <row r="1714">
          <cell r="A1714" t="str">
            <v>CREATURE_NAME_641</v>
          </cell>
          <cell r="B1714" t="str">
            <v>{1}의 빛</v>
          </cell>
          <cell r="C1714" t="str">
            <v>Mediana's Light</v>
          </cell>
          <cell r="D1714" t="str">
            <v>ความสว่างของ Mediana</v>
          </cell>
          <cell r="E1714" t="str">
            <v>Ánh Sáng của Mediana</v>
          </cell>
        </row>
        <row r="1715">
          <cell r="A1715" t="str">
            <v>CREATURE_DESC_641</v>
          </cell>
          <cell r="B1715" t="str">
            <v>순수한 빛이 응집된 존재로써 강력한 힘을 지니고 있다.</v>
          </cell>
          <cell r="C1715" t="str">
            <v>Made of pure condensed Light, it is very powerful.</v>
          </cell>
          <cell r="D1715" t="str">
            <v>ร่างนี้สร้างจากความสว่างจึงมีพลังแข็งแกร่งมาก</v>
          </cell>
          <cell r="E1715" t="str">
            <v>Tồn tại nhờ ánh sáng thuần khiết ngưng tụ, có sức mạnh khủng khiếp</v>
          </cell>
        </row>
        <row r="1716">
          <cell r="A1716" t="str">
            <v>CREATURE_NAME_642</v>
          </cell>
          <cell r="B1716" t="str">
            <v>{1}의 빛</v>
          </cell>
          <cell r="C1716" t="str">
            <v>Light of Oddy</v>
          </cell>
          <cell r="D1716" t="str">
            <v>ความสว่างของ Oddy</v>
          </cell>
          <cell r="E1716" t="str">
            <v>Ánh sáng của Oddy</v>
          </cell>
        </row>
        <row r="1717">
          <cell r="A1717" t="str">
            <v>CREATURE_DESC_642</v>
          </cell>
          <cell r="B1717" t="str">
            <v>순수한 빛이 응집된 존재로써 강력한 힘을 지니고 있다.</v>
          </cell>
          <cell r="C1717" t="str">
            <v>Made of pure condensed Light, it is very powerful.</v>
          </cell>
          <cell r="D1717" t="str">
            <v>ร่างนี้สร้างจากความสว่างจึงมีพลังแข็งแกร่งมาก</v>
          </cell>
          <cell r="E1717" t="str">
            <v>Tạo thành bởi ánh sáng ngưng tụ tinh khiết, chứa sức mạnh khủng khiếp</v>
          </cell>
        </row>
        <row r="1718">
          <cell r="A1718" t="str">
            <v>CREATURE_NAME_643</v>
          </cell>
          <cell r="B1718" t="str">
            <v>{1}의 빛</v>
          </cell>
          <cell r="C1718" t="str">
            <v>Light of Viska</v>
          </cell>
          <cell r="D1718" t="str">
            <v>ความสว่างของ Viska</v>
          </cell>
          <cell r="E1718" t="str">
            <v>Ánh sáng của Viska</v>
          </cell>
        </row>
        <row r="1719">
          <cell r="A1719" t="str">
            <v>CREATURE_DESC_643</v>
          </cell>
          <cell r="B1719" t="str">
            <v>순수한 빛이 응집된 존재로써 강력한 힘을 지니고 있다.</v>
          </cell>
          <cell r="C1719" t="str">
            <v>Made of pure condensed Light, it is very powerful.</v>
          </cell>
          <cell r="D1719" t="str">
            <v>ร่างนี้สร้างจากความสว่างจึงมีพลังแข็งแกร่งมาก</v>
          </cell>
          <cell r="E1719" t="str">
            <v>Tồn tại nhờ ánh sáng thuần khiết ngưng tụ, có sức mạnh khủng khiếp</v>
          </cell>
        </row>
        <row r="1720">
          <cell r="A1720" t="str">
            <v>CREATURE_NAME_644</v>
          </cell>
          <cell r="B1720" t="str">
            <v>{1}의 빛</v>
          </cell>
          <cell r="C1720" t="str">
            <v>Light of Priscilla</v>
          </cell>
          <cell r="D1720" t="str">
            <v>ความสว่างของ Priscilla</v>
          </cell>
          <cell r="E1720" t="str">
            <v>Ánh sáng của Priscilla</v>
          </cell>
        </row>
        <row r="1721">
          <cell r="A1721" t="str">
            <v>CREATURE_DESC_644</v>
          </cell>
          <cell r="B1721" t="str">
            <v>순수한 빛이 응집된 존재로써 강력한 힘을 지니고 있다.</v>
          </cell>
          <cell r="C1721" t="str">
            <v>Made of pure condensed Light, it is very powerful.</v>
          </cell>
          <cell r="D1721" t="str">
            <v>ร่างนี้สร้างจากความสว่างจึงมีพลังแข็งแกร่งมาก</v>
          </cell>
          <cell r="E1721" t="str">
            <v>Tồn tại nhờ ánh sáng thuần khiết ngưng tụ, có sức mạnh khủng khiếp</v>
          </cell>
        </row>
        <row r="1722">
          <cell r="A1722" t="str">
            <v>CREATURE_NAME_645</v>
          </cell>
          <cell r="B1722" t="str">
            <v>{1}의 빛</v>
          </cell>
          <cell r="C1722" t="str">
            <v>Light of Yanne</v>
          </cell>
          <cell r="D1722" t="str">
            <v>ความสว่างของ Yanne</v>
          </cell>
          <cell r="E1722" t="str">
            <v>Ánh sáng của Yanne</v>
          </cell>
        </row>
        <row r="1723">
          <cell r="A1723" t="str">
            <v>CREATURE_DESC_645</v>
          </cell>
          <cell r="B1723" t="str">
            <v>순수한 빛이 응집된 존재로써 강력한 힘을 지니고 있다.</v>
          </cell>
          <cell r="C1723" t="str">
            <v>Made of pure condensed Light, it is very powerful.</v>
          </cell>
          <cell r="D1723" t="str">
            <v>ร่างนี้สร้างจากความสว่างจึงมีพลังแข็งแกร่งมาก</v>
          </cell>
          <cell r="E1723" t="str">
            <v>Tồn tại nhờ ánh sáng thuần khiết ngưng tụ, có sức mạnh khủng khiếp</v>
          </cell>
        </row>
        <row r="1724">
          <cell r="A1724" t="str">
            <v>CREATURE_NAME_646</v>
          </cell>
          <cell r="B1724" t="str">
            <v>{1}의 빛</v>
          </cell>
          <cell r="C1724" t="str">
            <v>Light of {1}</v>
          </cell>
          <cell r="D1724" t="str">
            <v>แสงแห่ง {1}</v>
          </cell>
          <cell r="E1724" t="str">
            <v>Ánh sáng của {1}</v>
          </cell>
        </row>
        <row r="1725">
          <cell r="A1725" t="str">
            <v>CREATURE_DESC_646</v>
          </cell>
          <cell r="B1725" t="str">
            <v>순수한 빛이 응집된 존재로써 강력한 힘을 지니고 있다.</v>
          </cell>
          <cell r="C1725" t="str">
            <v>Made of pure condensed Light, it is very powerful.</v>
          </cell>
          <cell r="D1725" t="str">
            <v>ร่างนี้สร้างจากความสว่างจึงมีพลังแข็งแกร่งมาก</v>
          </cell>
          <cell r="E1725" t="str">
            <v>Tồn tại nhờ ánh sáng thuần khiết ngưng tụ, có sức mạnh khủng khiếp</v>
          </cell>
        </row>
        <row r="1726">
          <cell r="A1726" t="str">
            <v>CREATURE_NAME_647</v>
          </cell>
          <cell r="B1726" t="str">
            <v>{1}의 빛</v>
          </cell>
          <cell r="C1726" t="str">
            <v>Light of {1}</v>
          </cell>
          <cell r="D1726" t="str">
            <v>แสงแห่ง {1}</v>
          </cell>
          <cell r="E1726" t="str">
            <v>Ánh sáng của {1}</v>
          </cell>
        </row>
        <row r="1727">
          <cell r="A1727" t="str">
            <v>CREATURE_DESC_647</v>
          </cell>
          <cell r="B1727" t="str">
            <v>순수한 빛이 응집된 존재로써 강력한 힘을 지니고 있다.</v>
          </cell>
          <cell r="C1727" t="str">
            <v>Made of pure condensed Light, it is very powerful.</v>
          </cell>
          <cell r="D1727" t="str">
            <v>ร่างนี้สร้างจากความสว่างจึงมีพลังแข็งแกร่งมาก</v>
          </cell>
          <cell r="E1727" t="str">
            <v>Tồn tại nhờ ánh sáng thuần khiết ngưng tụ, có sức mạnh khủng khiếp</v>
          </cell>
        </row>
        <row r="1728">
          <cell r="A1728" t="str">
            <v>CREATURE_NAME_649</v>
          </cell>
          <cell r="B1728" t="str">
            <v>{1}의 빛</v>
          </cell>
          <cell r="C1728" t="str">
            <v>Light of Ophelia</v>
          </cell>
          <cell r="D1728" t="str">
            <v>ร่างสว่างของ Ophelia</v>
          </cell>
          <cell r="E1728" t="str">
            <v>Ánh sáng của Ophelia</v>
          </cell>
        </row>
        <row r="1729">
          <cell r="A1729" t="str">
            <v>CREATURE_DESC_649</v>
          </cell>
          <cell r="B1729" t="str">
            <v>순수한 빛이 응집된 존재로써 강력한 힘을 지니고 있다.</v>
          </cell>
          <cell r="C1729" t="str">
            <v>Made of pure condensed Light, it is very powerful.</v>
          </cell>
          <cell r="D1729" t="str">
            <v>ร่างนี้สร้างจากความสว่างจึงมีพลังแข็งแกร่งมาก</v>
          </cell>
          <cell r="E1729" t="str">
            <v>Tồn tại nhờ ánh sáng thuần khiết ngưng tụ, có sức mạnh khủng khiếp</v>
          </cell>
        </row>
        <row r="1730">
          <cell r="A1730" t="str">
            <v>CREATURE_NAME_650</v>
          </cell>
          <cell r="B1730" t="str">
            <v>{1}의 빛</v>
          </cell>
          <cell r="C1730" t="str">
            <v>Light of Requina</v>
          </cell>
          <cell r="D1730" t="str">
            <v>ร่างสว่างของ Requina</v>
          </cell>
          <cell r="E1730" t="str">
            <v>Ánh sáng của Requina</v>
          </cell>
        </row>
        <row r="1731">
          <cell r="A1731" t="str">
            <v>CREATURE_DESC_650</v>
          </cell>
          <cell r="B1731" t="str">
            <v>순수한 빛이 응집된 존재로써 강력한 힘을 지니고 있다.</v>
          </cell>
          <cell r="C1731" t="str">
            <v>Made of pure condensed Light, it is very powerful.</v>
          </cell>
          <cell r="D1731" t="str">
            <v>ร่างนี้สร้างจากความสว่างจึงมีพลังแข็งแกร่งมาก</v>
          </cell>
          <cell r="E1731" t="str">
            <v>Tồn tại nhờ ánh sáng thuần khiết ngưng tụ, có sức mạnh khủng khiếp</v>
          </cell>
        </row>
        <row r="1732">
          <cell r="A1732" t="str">
            <v>CREATURE_NAME_651</v>
          </cell>
          <cell r="B1732" t="str">
            <v>{1}의 빛</v>
          </cell>
          <cell r="C1732" t="str">
            <v>Light of Aselica</v>
          </cell>
          <cell r="D1732" t="str">
            <v>ร่างสว่างของ Aselica</v>
          </cell>
          <cell r="E1732" t="str">
            <v>Ánh sáng của Aselica</v>
          </cell>
        </row>
        <row r="1733">
          <cell r="A1733" t="str">
            <v>CREATURE_DESC_651</v>
          </cell>
          <cell r="B1733" t="str">
            <v>순수한 빛이 응집된 존재로써 강력한 힘을 지니고 있다.</v>
          </cell>
          <cell r="C1733" t="str">
            <v>Made of pure condensed Light, it is very powerful.</v>
          </cell>
          <cell r="D1733" t="str">
            <v>ร่างนี้สร้างจากความสว่างจึงมีพลังแข็งแกร่งมาก</v>
          </cell>
          <cell r="E1733" t="str">
            <v>Tồn tại nhờ ánh sáng thuần khiết ngưng tụ, có sức mạnh khủng khiếp</v>
          </cell>
        </row>
        <row r="1734">
          <cell r="A1734" t="str">
            <v>CREATURE_NAME_652</v>
          </cell>
          <cell r="B1734" t="str">
            <v>{1}의 빛</v>
          </cell>
          <cell r="C1734" t="str">
            <v>Light of Crow</v>
          </cell>
          <cell r="D1734" t="str">
            <v>ร่างสว่างของ Crow</v>
          </cell>
          <cell r="E1734" t="str">
            <v>Ánh sáng của Crow</v>
          </cell>
        </row>
        <row r="1735">
          <cell r="A1735" t="str">
            <v>CREATURE_DESC_652</v>
          </cell>
          <cell r="B1735" t="str">
            <v>순수한 빛이 응집된 존재로써 강력한 힘을 지니고 있다.</v>
          </cell>
          <cell r="C1735" t="str">
            <v>Made of pure condensed Light, it is very powerful.</v>
          </cell>
          <cell r="D1735" t="str">
            <v>ร่างนี้สร้างจากความสว่างจึงมีพลังแข็งแกร่งมาก</v>
          </cell>
          <cell r="E1735" t="str">
            <v>Tồn tại nhờ ánh sáng thuần khiết ngưng tụ, có sức mạnh khủng khiếp</v>
          </cell>
        </row>
        <row r="1736">
          <cell r="A1736" t="str">
            <v>CREATURE_NAME_653</v>
          </cell>
          <cell r="B1736" t="str">
            <v>샤밀라의 빛</v>
          </cell>
          <cell r="C1736" t="str">
            <v>Light of Shamilla</v>
          </cell>
          <cell r="D1736" t="str">
            <v>ร่างสว่างของ Shamilla</v>
          </cell>
          <cell r="E1736" t="str">
            <v>Ánh sáng của Shamilla</v>
          </cell>
        </row>
        <row r="1737">
          <cell r="A1737" t="str">
            <v>CREATURE_DESC_653</v>
          </cell>
          <cell r="B1737" t="str">
            <v>순수한 빛이 응집된 존재로써 강력한 힘을 지니고 있다.</v>
          </cell>
          <cell r="C1737" t="str">
            <v>Made of pure condensed Light, it is very powerful.</v>
          </cell>
          <cell r="D1737" t="str">
            <v>ร่างนี้สร้างจากความสว่างจึงมีพลังแข็งแกร่งมาก</v>
          </cell>
          <cell r="E1737" t="str">
            <v>Tồn tại nhờ ánh sáng thuần khiết ngưng tụ, có sức mạnh khủng khiếp</v>
          </cell>
        </row>
        <row r="1738">
          <cell r="A1738" t="str">
            <v>CREATURE_NAME_654</v>
          </cell>
          <cell r="B1738" t="str">
            <v>{1}의 빛</v>
          </cell>
          <cell r="C1738" t="str">
            <v>Light of {1}</v>
          </cell>
          <cell r="D1738" t="str">
            <v>แสงแห่ง {1}</v>
          </cell>
          <cell r="E1738" t="str">
            <v>Ánh sáng của {1}</v>
          </cell>
        </row>
        <row r="1739">
          <cell r="A1739" t="str">
            <v>CREATURE_DESC_654</v>
          </cell>
          <cell r="B1739" t="str">
            <v>순수한 빛이 응집된 존재로써 강력한 힘을 지니고 있다.</v>
          </cell>
          <cell r="C1739" t="str">
            <v>Made of pure condensed Light, it is very powerful.</v>
          </cell>
          <cell r="D1739" t="str">
            <v>ร่างนี้สร้างจากความสว่างจึงมีพลังแข็งแกร่งมาก</v>
          </cell>
          <cell r="E1739" t="str">
            <v>Tồn tại nhờ ánh sáng thuần khiết ngưng tụ, có sức mạnh khủng khiếp</v>
          </cell>
        </row>
        <row r="1740">
          <cell r="A1740" t="str">
            <v>CREATURE_NAME_655</v>
          </cell>
          <cell r="B1740" t="str">
            <v>{1}의 빛</v>
          </cell>
          <cell r="C1740" t="str">
            <v>Light of {1}</v>
          </cell>
          <cell r="D1740" t="str">
            <v>แสงแห่ง {1}</v>
          </cell>
          <cell r="E1740" t="str">
            <v>Ánh sáng của {1}</v>
          </cell>
        </row>
        <row r="1741">
          <cell r="A1741" t="str">
            <v>CREATURE_DESC_655</v>
          </cell>
          <cell r="B1741" t="str">
            <v>순수한 빛이 응집된 존재로써 강력한 힘을 지니고 있다.</v>
          </cell>
          <cell r="C1741" t="str">
            <v>Made of pure condensed Light, it is very powerful.</v>
          </cell>
          <cell r="D1741" t="str">
            <v>ร่างนี้สร้างจากความสว่างจึงมีพลังแข็งแกร่งมาก</v>
          </cell>
          <cell r="E1741" t="str">
            <v>Tồn tại nhờ ánh sáng thuần khiết ngưng tụ, có sức mạnh khủng khiếp</v>
          </cell>
        </row>
        <row r="1742">
          <cell r="A1742" t="str">
            <v>CREATURE_NAME_656</v>
          </cell>
          <cell r="B1742" t="str">
            <v>{1}의 빛</v>
          </cell>
          <cell r="C1742" t="str">
            <v>Light of {1}</v>
          </cell>
          <cell r="D1742" t="str">
            <v>แสงแห่ง {1}</v>
          </cell>
          <cell r="E1742" t="str">
            <v>Ánh sáng của {1}</v>
          </cell>
        </row>
        <row r="1743">
          <cell r="A1743" t="str">
            <v>CREATURE_DESC_656</v>
          </cell>
          <cell r="B1743" t="str">
            <v>순수한 빛이 응집된 존재로써 강력한 힘을 지니고 있다.</v>
          </cell>
          <cell r="C1743" t="str">
            <v>Made of pure condensed Light, it is very powerful.</v>
          </cell>
          <cell r="D1743" t="str">
            <v>ร่างนี้สร้างจากความสว่างจึงมีพลังแข็งแกร่งมาก</v>
          </cell>
          <cell r="E1743" t="str">
            <v>Tồn tại nhờ ánh sáng thuần khiết ngưng tụ, có sức mạnh khủng khiếp</v>
          </cell>
        </row>
        <row r="1744">
          <cell r="A1744" t="str">
            <v>CREATURE_NAME_657</v>
          </cell>
          <cell r="B1744" t="str">
            <v>{1}의 빛</v>
          </cell>
          <cell r="C1744" t="str">
            <v>Light of {1}</v>
          </cell>
          <cell r="D1744" t="str">
            <v>แสงแห่ง {1}</v>
          </cell>
          <cell r="E1744" t="str">
            <v>Ánh sáng của {1}</v>
          </cell>
        </row>
        <row r="1745">
          <cell r="A1745" t="str">
            <v>CREATURE_DESC_657</v>
          </cell>
          <cell r="B1745" t="str">
            <v>순수한 빛이 응집된 존재로써 강력한 힘을 지니고 있다.</v>
          </cell>
          <cell r="C1745" t="str">
            <v>Made of pure condensed Light, it is very powerful.</v>
          </cell>
          <cell r="D1745" t="str">
            <v>ร่างนี้สร้างจากความสว่างจึงมีพลังแข็งแกร่งมาก</v>
          </cell>
          <cell r="E1745" t="str">
            <v>Tồn tại nhờ ánh sáng thuần khiết ngưng tụ, có sức mạnh khủng khiếp</v>
          </cell>
        </row>
        <row r="1746">
          <cell r="A1746" t="str">
            <v>CREATURE_NAME_658</v>
          </cell>
          <cell r="B1746" t="str">
            <v>{1}의 빛</v>
          </cell>
          <cell r="C1746" t="str">
            <v>Light of {1}</v>
          </cell>
          <cell r="D1746" t="str">
            <v>แสงแห่ง {1}</v>
          </cell>
          <cell r="E1746" t="str">
            <v>Ánh sáng của {1}</v>
          </cell>
        </row>
        <row r="1747">
          <cell r="A1747" t="str">
            <v>CREATURE_DESC_658</v>
          </cell>
          <cell r="B1747" t="str">
            <v>순수한 빛이 응집된 존재로써 강력한 힘을 지니고 있다.</v>
          </cell>
          <cell r="C1747" t="str">
            <v>Made of pure condensed Light, it is very powerful.</v>
          </cell>
          <cell r="D1747" t="str">
            <v>ร่างนี้สร้างจากความสว่างจึงมีพลังแข็งแกร่งมาก</v>
          </cell>
          <cell r="E1747" t="str">
            <v>Tồn tại nhờ ánh sáng thuần khiết ngưng tụ, có sức mạnh khủng khiếp</v>
          </cell>
        </row>
        <row r="1748">
          <cell r="A1748" t="str">
            <v>CREATURE_NAME_659</v>
          </cell>
          <cell r="B1748" t="str">
            <v>{1}의 빛</v>
          </cell>
          <cell r="C1748" t="str">
            <v>Light of {1}</v>
          </cell>
          <cell r="D1748" t="str">
            <v>แสงแห่ง {1}</v>
          </cell>
          <cell r="E1748" t="str">
            <v>Ánh sáng của {1}</v>
          </cell>
        </row>
        <row r="1749">
          <cell r="A1749" t="str">
            <v>CREATURE_DESC_659</v>
          </cell>
          <cell r="B1749" t="str">
            <v>순수한 빛이 응집된 존재로써 강력한 힘을 지니고 있다.</v>
          </cell>
          <cell r="C1749" t="str">
            <v>Made of pure condensed Light, it is very powerful.</v>
          </cell>
          <cell r="D1749" t="str">
            <v>ร่างนี้สร้างจากความสว่างจึงมีพลังแข็งแกร่งมาก</v>
          </cell>
          <cell r="E1749" t="str">
            <v>Tồn tại nhờ ánh sáng thuần khiết ngưng tụ, có sức mạnh khủng khiếp</v>
          </cell>
        </row>
        <row r="1750">
          <cell r="A1750" t="str">
            <v>CREATURE_NAME_660</v>
          </cell>
          <cell r="B1750" t="str">
            <v>{1}의 빛</v>
          </cell>
          <cell r="C1750" t="str">
            <v>Light of {1}</v>
          </cell>
          <cell r="D1750" t="str">
            <v>แสงแห่ง {1}</v>
          </cell>
          <cell r="E1750" t="str">
            <v>Ánh sáng của {1}</v>
          </cell>
        </row>
        <row r="1751">
          <cell r="A1751" t="str">
            <v>CREATURE_DESC_660</v>
          </cell>
          <cell r="B1751" t="str">
            <v>순수한 빛이 응집된 존재로써 강력한 힘을 지니고 있다.</v>
          </cell>
          <cell r="C1751" t="str">
            <v>Made of pure condensed Light, it is very powerful.</v>
          </cell>
          <cell r="D1751" t="str">
            <v>ร่างนี้สร้างจากความสว่างจึงมีพลังแข็งแกร่งมาก</v>
          </cell>
          <cell r="E1751" t="str">
            <v>Tồn tại nhờ ánh sáng thuần khiết ngưng tụ, có sức mạnh khủng khiếp</v>
          </cell>
        </row>
        <row r="1752">
          <cell r="A1752" t="str">
            <v>CREATURE_NAME_661</v>
          </cell>
          <cell r="B1752" t="str">
            <v>{1}의 빛</v>
          </cell>
          <cell r="C1752" t="str">
            <v>Light of {1}</v>
          </cell>
          <cell r="D1752" t="str">
            <v>แสงแห่ง {1}</v>
          </cell>
          <cell r="E1752" t="str">
            <v>Ánh sáng của {1}</v>
          </cell>
        </row>
        <row r="1753">
          <cell r="A1753" t="str">
            <v>CREATURE_DESC_661</v>
          </cell>
          <cell r="B1753" t="str">
            <v>순수한 빛이 응집된 존재로써 강력한 힘을 지니고 있다.</v>
          </cell>
          <cell r="C1753" t="str">
            <v>Made of pure condensed Light, it is very powerful.</v>
          </cell>
          <cell r="D1753" t="str">
            <v>ร่างนี้สร้างจากความสว่างจึงมีพลังแข็งแกร่งมาก</v>
          </cell>
          <cell r="E1753" t="str">
            <v>Tồn tại nhờ ánh sáng thuần khiết ngưng tụ, có sức mạnh khủng khiếp</v>
          </cell>
        </row>
        <row r="1754">
          <cell r="A1754" t="str">
            <v>CREATURE_NAME_662</v>
          </cell>
          <cell r="B1754" t="str">
            <v>{1}의 빛</v>
          </cell>
          <cell r="C1754" t="str">
            <v>Light of Scarlet</v>
          </cell>
          <cell r="D1754" t="str">
            <v>ความสว่างของ Scarlet</v>
          </cell>
          <cell r="E1754" t="str">
            <v>Ánh sáng của Scarlet</v>
          </cell>
        </row>
        <row r="1755">
          <cell r="A1755" t="str">
            <v>CREATURE_DESC_662</v>
          </cell>
          <cell r="B1755" t="str">
            <v>순수한 빛이 응집된 존재로써 강력한 힘을 지니고 있다.</v>
          </cell>
          <cell r="C1755" t="str">
            <v>Made of pure condensed Light, it is very powerful.</v>
          </cell>
          <cell r="D1755" t="str">
            <v>ร่างนี้สร้างจากความสว่างจึงมีพลังแข็งแกร่งมาก</v>
          </cell>
          <cell r="E1755" t="str">
            <v>Tồn tại nhờ ánh sáng thuần khiết ngưng tụ, có sức mạnh khủng khiếp</v>
          </cell>
        </row>
        <row r="1756">
          <cell r="A1756" t="str">
            <v>CREATURE_NAME_663</v>
          </cell>
          <cell r="B1756" t="str">
            <v>{1}의 빛</v>
          </cell>
          <cell r="C1756" t="str">
            <v>Light of Sonia</v>
          </cell>
          <cell r="D1756" t="str">
            <v>ความสว่างของ Sonia</v>
          </cell>
          <cell r="E1756" t="str">
            <v>Ánh sáng của Sonia</v>
          </cell>
        </row>
        <row r="1757">
          <cell r="A1757" t="str">
            <v>CREATURE_DESC_663</v>
          </cell>
          <cell r="B1757" t="str">
            <v>순수한 빛이 응집된 존재로써 강력한 힘을 지니고 있다.</v>
          </cell>
          <cell r="C1757" t="str">
            <v>Made of pure condensed Light, it is very powerful.</v>
          </cell>
          <cell r="D1757" t="str">
            <v>ร่างนี้สร้างจากความสว่างจึงมีพลังแข็งแกร่งมาก</v>
          </cell>
          <cell r="E1757" t="str">
            <v>Tồn tại nhờ ánh sáng thuần khiết ngưng tụ, có sức mạnh khủng khiếp</v>
          </cell>
        </row>
        <row r="1758">
          <cell r="A1758" t="str">
            <v>CREATURE_NAME_664</v>
          </cell>
          <cell r="B1758" t="str">
            <v>{1}의 빛</v>
          </cell>
          <cell r="C1758" t="str">
            <v>Artemia's Light</v>
          </cell>
          <cell r="D1758" t="str">
            <v>ความสว่างของ Artemia</v>
          </cell>
          <cell r="E1758" t="str">
            <v>Ánh Sáng của Artemia</v>
          </cell>
        </row>
        <row r="1759">
          <cell r="A1759" t="str">
            <v>CREATURE_DESC_664</v>
          </cell>
          <cell r="B1759" t="str">
            <v>순수한 빛이 응집된 존재로써 강력한 힘을 지니고 있다.</v>
          </cell>
          <cell r="C1759" t="str">
            <v>Made of pure condensed Light, it is very powerful.</v>
          </cell>
          <cell r="D1759" t="str">
            <v>ร่างนี้สร้างจากความสว่างจึงมีพลังแข็งแกร่งมาก</v>
          </cell>
          <cell r="E1759" t="str">
            <v>Tồn tại nhờ ánh sáng thuần khiết ngưng tụ, có sức mạnh khủng khiếp</v>
          </cell>
        </row>
        <row r="1760">
          <cell r="A1760" t="str">
            <v>CREATURE_NAME_665</v>
          </cell>
          <cell r="B1760" t="str">
            <v>{1}의 빛</v>
          </cell>
          <cell r="C1760" t="str">
            <v>Light of Mirianne</v>
          </cell>
          <cell r="D1760" t="str">
            <v>ความสว่างของ Mirianne</v>
          </cell>
          <cell r="E1760" t="str">
            <v>Ánh sáng của Mirianne</v>
          </cell>
        </row>
        <row r="1761">
          <cell r="A1761" t="str">
            <v>CREATURE_DESC_665</v>
          </cell>
          <cell r="B1761" t="str">
            <v>순수한 빛이 응집된 존재로써 강력한 힘을 지니고 있다.</v>
          </cell>
          <cell r="C1761" t="str">
            <v>Made of pure condensed Light, it is very powerful.</v>
          </cell>
          <cell r="D1761" t="str">
            <v>ร่างนี้สร้างจากความสว่างจึงมีพลังแข็งแกร่งมาก</v>
          </cell>
          <cell r="E1761" t="str">
            <v>Tồn tại nhờ ánh sáng thuần khiết ngưng tụ, có sức mạnh khủng khiếp</v>
          </cell>
        </row>
        <row r="1762">
          <cell r="A1762" t="str">
            <v>CREATURE_NAME_666</v>
          </cell>
          <cell r="B1762" t="str">
            <v>{1}의 빛</v>
          </cell>
          <cell r="C1762" t="str">
            <v>Light of Shea</v>
          </cell>
          <cell r="D1762" t="str">
            <v>ร่างสว่างของ Shea</v>
          </cell>
          <cell r="E1762" t="str">
            <v>Ánh sáng của Shea</v>
          </cell>
        </row>
        <row r="1763">
          <cell r="A1763" t="str">
            <v>CREATURE_DESC_666</v>
          </cell>
          <cell r="B1763" t="str">
            <v>순수한 빛이 응집된 존재로써 강력한 힘을 지니고 있다.</v>
          </cell>
          <cell r="C1763" t="str">
            <v>Made of pure condensed Light, it is very powerful.</v>
          </cell>
          <cell r="D1763" t="str">
            <v>ร่างนี้สร้างจากความสว่างจึงมีพลังแข็งแกร่งมาก</v>
          </cell>
          <cell r="E1763" t="str">
            <v>Tồn tại nhờ ánh sáng thuần khiết ngưng tụ, có sức mạnh khủng khiếp</v>
          </cell>
        </row>
        <row r="1764">
          <cell r="A1764" t="str">
            <v>CREATURE_NAME_667</v>
          </cell>
          <cell r="B1764" t="str">
            <v>{1}의 빛</v>
          </cell>
          <cell r="C1764" t="str">
            <v>Light of Kara</v>
          </cell>
          <cell r="D1764" t="str">
            <v>ร่างสว่างของ Kara</v>
          </cell>
          <cell r="E1764" t="str">
            <v>Ánh sáng của Kara</v>
          </cell>
        </row>
        <row r="1765">
          <cell r="A1765" t="str">
            <v>CREATURE_DESC_667</v>
          </cell>
          <cell r="B1765" t="str">
            <v>순수한 빛이 응집된 존재로써 강력한 힘을 지니고 있다.</v>
          </cell>
          <cell r="C1765" t="str">
            <v>Made of pure condensed Light, it is very powerful.</v>
          </cell>
          <cell r="D1765" t="str">
            <v>ร่างนี้สร้างจากความสว่างจึงมีพลังแข็งแกร่งมาก</v>
          </cell>
          <cell r="E1765" t="str">
            <v>Tồn tại nhờ ánh sáng thuần khiết ngưng tụ, có sức mạnh khủng khiếp</v>
          </cell>
        </row>
        <row r="1766">
          <cell r="A1766" t="str">
            <v>CREATURE_NAME_668</v>
          </cell>
          <cell r="B1766" t="str">
            <v>{1}의 빛</v>
          </cell>
          <cell r="C1766" t="str">
            <v>Light of {1}</v>
          </cell>
          <cell r="D1766" t="str">
            <v>แสงแห่ง {1}</v>
          </cell>
          <cell r="E1766" t="str">
            <v>Ánh sáng của {1}</v>
          </cell>
        </row>
        <row r="1767">
          <cell r="A1767" t="str">
            <v>CREATURE_DESC_668</v>
          </cell>
          <cell r="B1767" t="str">
            <v>순수한 빛이 응집된 존재로써 강력한 힘을 지니고 있다.</v>
          </cell>
          <cell r="C1767" t="str">
            <v>Made of pure condensed Light, it is very powerful.</v>
          </cell>
          <cell r="D1767" t="str">
            <v>ร่างนี้สร้างจากความสว่างจึงมีพลังแข็งแกร่งมาก</v>
          </cell>
          <cell r="E1767" t="str">
            <v>Tồn tại nhờ ánh sáng thuần khiết ngưng tụ, có sức mạnh khủng khiếp</v>
          </cell>
        </row>
        <row r="1768">
          <cell r="A1768" t="str">
            <v>CREATURE_NAME_669</v>
          </cell>
          <cell r="B1768" t="str">
            <v>{1}의 빛</v>
          </cell>
          <cell r="C1768" t="str">
            <v>Light of {1}</v>
          </cell>
          <cell r="D1768" t="str">
            <v>แสงแห่ง {1}</v>
          </cell>
          <cell r="E1768" t="str">
            <v>Ánh sáng của {1}</v>
          </cell>
        </row>
        <row r="1769">
          <cell r="A1769" t="str">
            <v>CREATURE_DESC_669</v>
          </cell>
          <cell r="B1769" t="str">
            <v>순수한 빛이 응집된 존재로써 강력한 힘을 지니고 있다.</v>
          </cell>
          <cell r="C1769" t="str">
            <v>Made of pure condensed Light, it is very powerful.</v>
          </cell>
          <cell r="D1769" t="str">
            <v>ร่างนี้สร้างจากความสว่างจึงมีพลังแข็งแกร่งมาก</v>
          </cell>
          <cell r="E1769" t="str">
            <v>Tồn tại nhờ ánh sáng thuần khiết ngưng tụ, có sức mạnh khủng khiếp</v>
          </cell>
        </row>
        <row r="1770">
          <cell r="A1770" t="str">
            <v>CREATURE_NAME_670</v>
          </cell>
          <cell r="B1770" t="str">
            <v>{1}의 빛</v>
          </cell>
          <cell r="C1770" t="str">
            <v>Light of {1}</v>
          </cell>
          <cell r="D1770" t="str">
            <v>แสงแห่ง {1}</v>
          </cell>
          <cell r="E1770" t="str">
            <v>Ánh sáng của {1}</v>
          </cell>
        </row>
        <row r="1771">
          <cell r="A1771" t="str">
            <v>CREATURE_DESC_670</v>
          </cell>
          <cell r="B1771" t="str">
            <v>순수한 빛이 응집된 존재로써 강력한 힘을 지니고 있다.</v>
          </cell>
          <cell r="C1771" t="str">
            <v>Made of pure condensed Light, it is very powerful.</v>
          </cell>
          <cell r="D1771" t="str">
            <v>ร่างนี้สร้างจากความสว่างจึงมีพลังแข็งแกร่งมาก</v>
          </cell>
          <cell r="E1771" t="str">
            <v>Tồn tại nhờ ánh sáng thuần khiết ngưng tụ, có sức mạnh khủng khiếp</v>
          </cell>
        </row>
        <row r="1772">
          <cell r="A1772" t="str">
            <v>CREATURE_NAME_671</v>
          </cell>
          <cell r="B1772" t="str">
            <v>{1}의 빛</v>
          </cell>
          <cell r="C1772" t="str">
            <v/>
          </cell>
          <cell r="D1772" t="str">
            <v/>
          </cell>
          <cell r="E1772" t="str">
            <v/>
          </cell>
        </row>
        <row r="1773">
          <cell r="A1773" t="str">
            <v>CREATURE_DESC_671</v>
          </cell>
          <cell r="B1773" t="str">
            <v>순수한 빛이 응집된 존재로써 강력한 힘을 지니고 있다.</v>
          </cell>
          <cell r="C1773" t="str">
            <v/>
          </cell>
          <cell r="D1773" t="str">
            <v/>
          </cell>
          <cell r="E1773" t="str">
            <v/>
          </cell>
        </row>
        <row r="1774">
          <cell r="A1774" t="str">
            <v>CREATURE_NAME_673</v>
          </cell>
          <cell r="B1774" t="str">
            <v>{1}의 빛</v>
          </cell>
          <cell r="C1774" t="str">
            <v>Light of Chase</v>
          </cell>
          <cell r="D1774" t="str">
            <v>ร่างสว่างของ Chase</v>
          </cell>
          <cell r="E1774" t="str">
            <v>Ánh sáng của Chase</v>
          </cell>
        </row>
        <row r="1775">
          <cell r="A1775" t="str">
            <v>CREATURE_DESC_673</v>
          </cell>
          <cell r="B1775" t="str">
            <v>순수한 빛이 응집된 존재로써 강력한 힘을 지니고 있다.</v>
          </cell>
          <cell r="C1775" t="str">
            <v>Made of pure condensed Light, it is very powerful.</v>
          </cell>
          <cell r="D1775" t="str">
            <v>ร่างนี้สร้างจากความสว่างจึงมีพลังแข็งแกร่งมาก</v>
          </cell>
          <cell r="E1775" t="str">
            <v>Tồn tại nhờ ánh sáng thuần khiết ngưng tụ, có sức mạnh khủng khiếp</v>
          </cell>
        </row>
        <row r="1776">
          <cell r="A1776" t="str">
            <v>CREATURE_NAME_675</v>
          </cell>
          <cell r="B1776" t="str">
            <v>{1}의 빛</v>
          </cell>
          <cell r="C1776" t="str">
            <v>Light of {1}</v>
          </cell>
          <cell r="D1776" t="str">
            <v>แสงแห่ง {1}</v>
          </cell>
          <cell r="E1776" t="str">
            <v>Ánh sáng của {1}</v>
          </cell>
        </row>
        <row r="1777">
          <cell r="A1777" t="str">
            <v>CREATURE_DESC_675</v>
          </cell>
          <cell r="B1777" t="str">
            <v>순수한 빛이 응집된 존재로써 강력한 힘을 지니고 있다.</v>
          </cell>
          <cell r="C1777" t="str">
            <v>Made of pure condensed Light, it is very powerful.</v>
          </cell>
          <cell r="D1777" t="str">
            <v>ร่างนี้สร้างจากความสว่างจึงมีพลังแข็งแกร่งมาก</v>
          </cell>
          <cell r="E1777" t="str">
            <v>Tồn tại nhờ ánh sáng thuần khiết ngưng tụ, có sức mạnh khủng khiếp</v>
          </cell>
        </row>
        <row r="1778">
          <cell r="A1778" t="str">
            <v>CREATURE_NAME_678</v>
          </cell>
          <cell r="B1778" t="str">
            <v>{1}의 빛</v>
          </cell>
          <cell r="C1778" t="str">
            <v>Light of {1}</v>
          </cell>
          <cell r="D1778" t="str">
            <v>แสงแห่ง {1}</v>
          </cell>
          <cell r="E1778" t="str">
            <v>Ánh sáng của {1}</v>
          </cell>
        </row>
        <row r="1779">
          <cell r="A1779" t="str">
            <v>CREATURE_DESC_678</v>
          </cell>
          <cell r="B1779" t="str">
            <v>순수한 빛이 응집된 존재로써 강력한 힘을 지니고 있다.</v>
          </cell>
          <cell r="C1779" t="str">
            <v>Made of pure condensed Light, it is very powerful.</v>
          </cell>
          <cell r="D1779" t="str">
            <v>ร่างนี้สร้างจากความสว่างจึงมีพลังแข็งแกร่งมาก</v>
          </cell>
          <cell r="E1779" t="str">
            <v>Tồn tại nhờ ánh sáng thuần khiết ngưng tụ, có sức mạnh khủng khiếp</v>
          </cell>
        </row>
        <row r="1780">
          <cell r="A1780" t="str">
            <v>CREATURE_NAME_687</v>
          </cell>
          <cell r="B1780" t="str">
            <v>{1}의 빛</v>
          </cell>
          <cell r="C1780" t="str">
            <v>Light of {1}</v>
          </cell>
          <cell r="D1780" t="str">
            <v>แสงแห่ง {1}</v>
          </cell>
          <cell r="E1780" t="str">
            <v>Ánh sáng của {1}</v>
          </cell>
        </row>
        <row r="1781">
          <cell r="A1781" t="str">
            <v>CREATURE_DESC_687</v>
          </cell>
          <cell r="B1781" t="str">
            <v>순수한 빛이 응집된 존재로써 강력한 힘을 지니고 있다.</v>
          </cell>
          <cell r="C1781" t="str">
            <v>Made of pure condensed Light, it is very powerful.</v>
          </cell>
          <cell r="D1781" t="str">
            <v>ร่างนี้สร้างจากความสว่างจึงมีพลังแข็งแกร่งมาก</v>
          </cell>
          <cell r="E1781" t="str">
            <v>Tồn tại nhờ ánh sáng thuần khiết ngưng tụ, có sức mạnh khủng khiếp</v>
          </cell>
        </row>
        <row r="1782">
          <cell r="A1782" t="str">
            <v>CREATURE_NAME_690</v>
          </cell>
          <cell r="B1782" t="str">
            <v>{1}의 빛</v>
          </cell>
          <cell r="C1782" t="str">
            <v>Light of May</v>
          </cell>
          <cell r="D1782" t="str">
            <v>ความสว่างของ May</v>
          </cell>
          <cell r="E1782" t="str">
            <v>Ánh sáng của May</v>
          </cell>
        </row>
        <row r="1783">
          <cell r="A1783" t="str">
            <v>CREATURE_DESC_690</v>
          </cell>
          <cell r="B1783" t="str">
            <v>순수한 빛이 응집된 존재로써 강력한 힘을 지니고 있다.</v>
          </cell>
          <cell r="C1783" t="str">
            <v>Made of pure condensed Light, it is very powerful.</v>
          </cell>
          <cell r="D1783" t="str">
            <v>ร่างนี้สร้างจากความสว่างจึงมีพลังแข็งแกร่งมาก</v>
          </cell>
          <cell r="E1783" t="str">
            <v>Tồn tại nhờ ánh sáng thuần khiết ngưng tụ, có sức mạnh khủng khiếp</v>
          </cell>
        </row>
        <row r="1784">
          <cell r="A1784" t="str">
            <v>CREATURE_NAME_691</v>
          </cell>
          <cell r="B1784" t="str">
            <v>{1}의 빛</v>
          </cell>
          <cell r="C1784" t="str">
            <v>Light of Gladi</v>
          </cell>
          <cell r="D1784" t="str">
            <v>ร่างสว่างของ Gladi</v>
          </cell>
          <cell r="E1784" t="str">
            <v>Ánh sáng của Gladi</v>
          </cell>
        </row>
        <row r="1785">
          <cell r="A1785" t="str">
            <v>CREATURE_DESC_691</v>
          </cell>
          <cell r="B1785" t="str">
            <v>순수한 빛이 응집된 존재로써 강력한 힘을 지니고 있다.</v>
          </cell>
          <cell r="C1785" t="str">
            <v>Made of pure condensed Light, it is very powerful.</v>
          </cell>
          <cell r="D1785" t="str">
            <v>ร่างนี้สร้างจากความสว่างจึงมีพลังแข็งแกร่งมาก</v>
          </cell>
          <cell r="E1785" t="str">
            <v>Tồn tại nhờ ánh sáng thuần khiết ngưng tụ, có sức mạnh khủng khiếp</v>
          </cell>
        </row>
        <row r="1786">
          <cell r="A1786" t="str">
            <v>CREATURE_NAME_692</v>
          </cell>
          <cell r="B1786" t="str">
            <v>{1}의 빛</v>
          </cell>
          <cell r="C1786" t="str">
            <v>Light of Veronica</v>
          </cell>
          <cell r="D1786" t="str">
            <v>ร่างสว่างของ Veronica</v>
          </cell>
          <cell r="E1786" t="str">
            <v>Ánh sáng của Veronica</v>
          </cell>
        </row>
        <row r="1787">
          <cell r="A1787" t="str">
            <v>CREATURE_DESC_692</v>
          </cell>
          <cell r="B1787" t="str">
            <v>순수한 빛이 응집된 존재로써 강력한 힘을 지니고 있다.</v>
          </cell>
          <cell r="C1787" t="str">
            <v>Made of pure condensed Light, it is very powerful.</v>
          </cell>
          <cell r="D1787" t="str">
            <v>ร่างนี้สร้างจากความสว่างจึงมีพลังแข็งแกร่งมาก</v>
          </cell>
          <cell r="E1787" t="str">
            <v>Tồn tại nhờ ánh sáng thuần khiết ngưng tụ, có sức mạnh khủng khiếp</v>
          </cell>
        </row>
        <row r="1788">
          <cell r="A1788" t="str">
            <v>CREATURE_NAME_693</v>
          </cell>
          <cell r="B1788" t="str">
            <v>{1}의 빛</v>
          </cell>
          <cell r="C1788" t="str">
            <v>Light of {1}</v>
          </cell>
          <cell r="D1788" t="str">
            <v>แสงแห่ง {1}</v>
          </cell>
          <cell r="E1788" t="str">
            <v>Ánh sáng của {1}</v>
          </cell>
        </row>
        <row r="1789">
          <cell r="A1789" t="str">
            <v>CREATURE_DESC_693</v>
          </cell>
          <cell r="B1789" t="str">
            <v>순수한 빛이 응집된 존재로써 강력한 힘을 지니고 있다.</v>
          </cell>
          <cell r="C1789" t="str">
            <v>Made of pure condensed Light, it is very powerful.</v>
          </cell>
          <cell r="D1789" t="str">
            <v>ร่างนี้สร้างจากความสว่างจึงมีพลังแข็งแกร่งมาก</v>
          </cell>
          <cell r="E1789" t="str">
            <v>Tồn tại nhờ ánh sáng thuần khiết ngưng tụ, có sức mạnh khủng khiếp</v>
          </cell>
        </row>
        <row r="1790">
          <cell r="A1790" t="str">
            <v>CREATURE_NAME_694</v>
          </cell>
          <cell r="B1790" t="str">
            <v>{1}의 빛</v>
          </cell>
          <cell r="C1790" t="str">
            <v>Light of {1}</v>
          </cell>
          <cell r="D1790" t="str">
            <v>แสงแห่ง {1}</v>
          </cell>
          <cell r="E1790" t="str">
            <v>Ánh sáng của {1}</v>
          </cell>
        </row>
        <row r="1791">
          <cell r="A1791" t="str">
            <v>CREATURE_DESC_694</v>
          </cell>
          <cell r="B1791" t="str">
            <v>순수한 빛이 응집된 존재로써 강력한 힘을 지니고 있다.</v>
          </cell>
          <cell r="C1791" t="str">
            <v>Made of pure condensed Light, it is very powerful.</v>
          </cell>
          <cell r="D1791" t="str">
            <v>ร่างนี้สร้างจากความสว่างจึงมีพลังแข็งแกร่งมาก</v>
          </cell>
          <cell r="E1791" t="str">
            <v>Tồn tại nhờ ánh sáng thuần khiết ngưng tụ, có sức mạnh khủng khiếp</v>
          </cell>
        </row>
        <row r="1792">
          <cell r="A1792" t="str">
            <v>CREATURE_NAME_695</v>
          </cell>
          <cell r="B1792" t="str">
            <v>{1}의 빛</v>
          </cell>
          <cell r="C1792" t="str">
            <v>Light of {1}</v>
          </cell>
          <cell r="D1792" t="str">
            <v>แสงแห่ง {1}</v>
          </cell>
          <cell r="E1792" t="str">
            <v>Ánh sáng của {1}</v>
          </cell>
        </row>
        <row r="1793">
          <cell r="A1793" t="str">
            <v>CREATURE_DESC_695</v>
          </cell>
          <cell r="B1793" t="str">
            <v>순수한 빛이 응집된 존재로써 강력한 힘을 지니고 있다.</v>
          </cell>
          <cell r="C1793" t="str">
            <v>Made of pure condensed Light, it is very powerful.</v>
          </cell>
          <cell r="D1793" t="str">
            <v>ร่างนี้สร้างจากความสว่างจึงมีพลังแข็งแกร่งมาก</v>
          </cell>
          <cell r="E1793" t="str">
            <v>Tồn tại nhờ ánh sáng thuần khiết ngưng tụ, có sức mạnh khủng khiếp</v>
          </cell>
        </row>
        <row r="1794">
          <cell r="A1794" t="str">
            <v>CREATURE_NAME_696</v>
          </cell>
          <cell r="B1794" t="str">
            <v>{1}의 빛</v>
          </cell>
          <cell r="C1794" t="str">
            <v>Light of {1}</v>
          </cell>
          <cell r="D1794" t="str">
            <v>แสงแห่ง {1}</v>
          </cell>
          <cell r="E1794" t="str">
            <v>Ánh sáng của {1}</v>
          </cell>
        </row>
        <row r="1795">
          <cell r="A1795" t="str">
            <v>CREATURE_DESC_696</v>
          </cell>
          <cell r="B1795" t="str">
            <v>순수한 빛이 응집된 존재로써 강력한 힘을 지니고 있다.</v>
          </cell>
          <cell r="C1795" t="str">
            <v>Made of pure condensed Light, it is very powerful.</v>
          </cell>
          <cell r="D1795" t="str">
            <v>ร่างนี้สร้างจากความสว่างจึงมีพลังแข็งแกร่งมาก</v>
          </cell>
          <cell r="E1795" t="str">
            <v>Tồn tại nhờ ánh sáng thuần khiết ngưng tụ, có sức mạnh khủng khiếp</v>
          </cell>
        </row>
        <row r="1796">
          <cell r="A1796" t="str">
            <v/>
          </cell>
          <cell r="B1796" t="str">
            <v>MONSTER</v>
          </cell>
          <cell r="C1796" t="str">
            <v/>
          </cell>
          <cell r="D1796" t="str">
            <v/>
          </cell>
          <cell r="E1796" t="str">
            <v/>
          </cell>
        </row>
        <row r="1797">
          <cell r="A1797" t="str">
            <v>CREATURE_NAME_1001</v>
          </cell>
          <cell r="B1797" t="str">
            <v>고블린 약탈꾼</v>
          </cell>
          <cell r="C1797" t="str">
            <v>Goblin Plunderer</v>
          </cell>
          <cell r="D1797" t="str">
            <v>ก๊อบลินหัวขโมย</v>
          </cell>
          <cell r="E1797" t="str">
            <v>Kẻ cướp Goblin</v>
          </cell>
        </row>
        <row r="1798">
          <cell r="A1798" t="str">
            <v>CREATURE_DESC_1001</v>
          </cell>
          <cell r="B1798" t="str">
            <v>그나마 힘이 세고 튼튼한 고블린이다.</v>
          </cell>
          <cell r="C1798" t="str">
            <v>They are relatively strong and powerful goblins.</v>
          </cell>
          <cell r="D1798" t="str">
            <v>พวกมันมีทรงพลังและแข็งแกร่ง</v>
          </cell>
          <cell r="E1798" t="str">
            <v>Chúng là những yêu tinh cường tráng với sức mạnh ghê gớm.</v>
          </cell>
        </row>
        <row r="1799">
          <cell r="A1799" t="str">
            <v>CREATURE_NAME_1002</v>
          </cell>
          <cell r="B1799" t="str">
            <v>고블린 사냥꾼</v>
          </cell>
          <cell r="C1799" t="str">
            <v>Goblin Hunter</v>
          </cell>
          <cell r="D1799" t="str">
            <v>ก๊อบลินนักล่า</v>
          </cell>
          <cell r="E1799" t="str">
            <v>Tay săn Goblin</v>
          </cell>
        </row>
        <row r="1800">
          <cell r="A1800" t="str">
            <v>CREATURE_DESC_1002</v>
          </cell>
          <cell r="B1800" t="str">
            <v>그나마 집중력이 높은 고블린들을 모아 활을 훈련시켰다.</v>
          </cell>
          <cell r="C1800" t="str">
            <v>They trained goblins that have relatively good concentration to use a bow.</v>
          </cell>
          <cell r="D1800" t="str">
            <v>พวกกอบลินที่ฝึกฝนการโจมตีด้วยอาวุธธนูมาเป็นอย่างดี</v>
          </cell>
          <cell r="E1800" t="str">
            <v>Chúng được huấn luyện bắn cung trong số những yêu tinh có độ tập trung cao.</v>
          </cell>
        </row>
        <row r="1801">
          <cell r="A1801" t="str">
            <v>CREATURE_NAME_1003</v>
          </cell>
          <cell r="B1801" t="str">
            <v>고블린 폭탄광</v>
          </cell>
          <cell r="C1801" t="str">
            <v>Mad Goblin Bomber</v>
          </cell>
          <cell r="D1801" t="str">
            <v>ก๊อบลินมือระเบิด</v>
          </cell>
          <cell r="E1801" t="str">
            <v>Kẻ đánh bom Goblin</v>
          </cell>
        </row>
        <row r="1802">
          <cell r="A1802" t="str">
            <v>CREATURE_DESC_1003</v>
          </cell>
          <cell r="B1802" t="str">
            <v>알 수 없는 재료로 만들어낸 폭탄을 쓰는 고블린이다.</v>
          </cell>
          <cell r="C1802" t="str">
            <v>They use bombs made of mysterious materials.</v>
          </cell>
          <cell r="D1802" t="str">
            <v>พวกมันใช้ระเบิดที่ผลิตขึ้นจากวัสดุลึกลับ</v>
          </cell>
          <cell r="E1802" t="str">
            <v>Chúng sử dụng bom đạn từ những nguyên liệu bí hiểm.</v>
          </cell>
        </row>
        <row r="1803">
          <cell r="A1803" t="str">
            <v>CREATURE_NAME_1004</v>
          </cell>
          <cell r="B1803" t="str">
            <v>고블린 감시탑</v>
          </cell>
          <cell r="C1803" t="str">
            <v>Goblin Watchtower</v>
          </cell>
          <cell r="D1803" t="str">
            <v>ก๊อบลินเฝ้าหอคอย</v>
          </cell>
          <cell r="E1803" t="str">
            <v>Tháp theo dõi Goblin</v>
          </cell>
        </row>
        <row r="1804">
          <cell r="A1804" t="str">
            <v>CREATURE_DESC_1004</v>
          </cell>
          <cell r="B1804" t="str">
            <v>먼 곳까지 감시할 수 있는 고블린 방어 시설이다.</v>
          </cell>
          <cell r="C1804" t="str">
            <v>A goblin defense structure that works as a watchtower.</v>
          </cell>
          <cell r="D1804" t="str">
            <v>นี่คือโครงสร้างการป้องกันที่ทำงานคล้ายกับหอคอย</v>
          </cell>
          <cell r="E1804" t="str">
            <v>Một cái tháp sử dụng bom từ những nguyên liệu bí hiểm.</v>
          </cell>
        </row>
        <row r="1805">
          <cell r="A1805" t="str">
            <v>CREATURE_NAME_1005</v>
          </cell>
          <cell r="B1805" t="str">
            <v>자폭 고블린</v>
          </cell>
          <cell r="C1805" t="str">
            <v>Kamikaze Goblin</v>
          </cell>
          <cell r="D1805" t="str">
            <v>ก๊อบลินพลีชีพ</v>
          </cell>
          <cell r="E1805" t="str">
            <v>Yêu tinh tự gây nổ</v>
          </cell>
        </row>
        <row r="1806">
          <cell r="A1806" t="str">
            <v>CREATURE_DESC_1005</v>
          </cell>
          <cell r="B1806" t="str">
            <v>거대한 폭탄을 짊어지고 자살 공격을 감행하는 무지막지한 녀석이다.</v>
          </cell>
          <cell r="C1806" t="str">
            <v>A merciless suicide bomber with a huge bomb on its back.</v>
          </cell>
          <cell r="D1806" t="str">
            <v>กอบลินมือระเบิดพลีชีพ</v>
          </cell>
          <cell r="E1806" t="str">
            <v>Một gã thô lỗ cương quyết tấn công bằng cách vác trên mình quả bom khủng và tự sát.</v>
          </cell>
        </row>
        <row r="1807">
          <cell r="A1807" t="str">
            <v>CREATURE_NAME_1006</v>
          </cell>
          <cell r="B1807" t="str">
            <v>화염방사 고블린</v>
          </cell>
          <cell r="C1807" t="str">
            <v>Goblin Flamethrower</v>
          </cell>
          <cell r="D1807" t="str">
            <v>ก๊อบลินระเบิดไฟ</v>
          </cell>
          <cell r="E1807" t="str">
            <v>Yêu tinh bức xạ hồng</v>
          </cell>
        </row>
        <row r="1808">
          <cell r="A1808" t="str">
            <v>CREATURE_DESC_1006</v>
          </cell>
          <cell r="B1808" t="str">
            <v>어떤 생명체라도 화끈하게 구워버릴 수 있는 화염방사기를 들고 있다.</v>
          </cell>
          <cell r="C1808" t="str">
            <v>This goblin that carries a powerful flamethrower capable of frying any living creature.</v>
          </cell>
          <cell r="D1808" t="str">
            <v>กอบลินผู้ขว้างระเบิดไฟใส่ศัตรู</v>
          </cell>
          <cell r="E1808" t="str">
            <v>Gã này mang theo máy bức xạ hồng có thể đốt cháy mọi sinh vật thể nào.</v>
          </cell>
        </row>
        <row r="1809">
          <cell r="A1809" t="str">
            <v>CREATURE_NAME_1007</v>
          </cell>
          <cell r="B1809" t="str">
            <v>고블린 대포</v>
          </cell>
          <cell r="C1809" t="str">
            <v>Goblin Cannon</v>
          </cell>
          <cell r="D1809" t="str">
            <v>ก๊อบลินปืนใหญ่</v>
          </cell>
          <cell r="E1809" t="str">
            <v>Khẩu đại bác Goblin</v>
          </cell>
        </row>
        <row r="1810">
          <cell r="A1810" t="str">
            <v>CREATURE_DESC_1007</v>
          </cell>
          <cell r="B1810" t="str">
            <v>무시무시한 크기에 걸맞게 적을 산산조각 내버릴 포탄을 발사하는 대포다.</v>
          </cell>
          <cell r="C1810" t="str">
            <v>A gigantic cannon capable of firing huge cannonballs that can blow enemies into smithereens.</v>
          </cell>
          <cell r="D1810" t="str">
            <v>กระสุนปืนใหญ่และพร้อมระเบิดเข้าใส่ศัตรู</v>
          </cell>
          <cell r="E1810" t="str">
            <v>Khẩu đại bác thả bom kinh khủng làm vỡ tung mọi thứ thành từng mảnh vụn.</v>
          </cell>
        </row>
        <row r="1811">
          <cell r="A1811" t="str">
            <v>CREATURE_NAME_1101</v>
          </cell>
          <cell r="B1811" t="str">
            <v>고블린 정예 약탈꾼</v>
          </cell>
          <cell r="C1811" t="str">
            <v>Elite Goblin Plunderer</v>
          </cell>
          <cell r="D1811" t="str">
            <v>แม่ทัพเหล่าก๊อบลินหัวขโมย</v>
          </cell>
          <cell r="E1811" t="str">
            <v>Kẻ cướp tinh nhuệ Goblin</v>
          </cell>
        </row>
        <row r="1812">
          <cell r="A1812" t="str">
            <v>CREATURE_DESC_1101</v>
          </cell>
          <cell r="B1812" t="str">
            <v>고블린 약탈꾼들의 우상이 되어버린 노련한 약탈꾼이다.</v>
          </cell>
          <cell r="C1812" t="str">
            <v>A veteran plunderer that ordinary goblin plunderers worship.</v>
          </cell>
          <cell r="D1812" t="str">
            <v>กอบลินนักปล้นอาวุธจากสงคราม</v>
          </cell>
          <cell r="E1812" t="str">
            <v>Là kẻ cướp lão luyện được sùng bái trong giới những kẻ cướp Goblin.</v>
          </cell>
        </row>
        <row r="1813">
          <cell r="A1813" t="str">
            <v>CREATURE_NAME_1102</v>
          </cell>
          <cell r="B1813" t="str">
            <v>고블린 정예 사냥꾼</v>
          </cell>
          <cell r="C1813" t="str">
            <v>Elite Goblin Hunter</v>
          </cell>
          <cell r="D1813" t="str">
            <v>แม่ทัพเหล่าก๊อบลินนักล่า</v>
          </cell>
          <cell r="E1813" t="str">
            <v>Kẻ đi săn tinh nhuệ Goblin</v>
          </cell>
        </row>
        <row r="1814">
          <cell r="A1814" t="str">
            <v>CREATURE_DESC_1102</v>
          </cell>
          <cell r="B1814" t="str">
            <v>고블린 사냥꾼들 중 실력있는 자들에게는 특별한 훈련을 거쳐 정예 칭호를 준다.</v>
          </cell>
          <cell r="C1814" t="str">
            <v>Only the skilled go through special training to earn the 'Elite Goblin' title.</v>
          </cell>
          <cell r="D1814" t="str">
            <v>การใช้สกิลที่ฝึกฝนเป็นพิเศษจนได้รับฉายา 'Elite Goblin.'</v>
          </cell>
          <cell r="E1814" t="str">
            <v>Được phong danh hiệu tinh nhuệ sau khi được huấn luyện đặc biệt từ những kẻ đi săn giỏi trong tộc Goblin</v>
          </cell>
        </row>
        <row r="1815">
          <cell r="A1815" t="str">
            <v>CREATURE_NAME_1103</v>
          </cell>
          <cell r="B1815" t="str">
            <v>고블린 정예 폭탄광</v>
          </cell>
          <cell r="C1815" t="str">
            <v>Elite Mad Goblin Bomber</v>
          </cell>
          <cell r="D1815" t="str">
            <v>แม่ทัพเหล่าก๊อบลินมือระเบิด</v>
          </cell>
          <cell r="E1815" t="str">
            <v>Kẻ đánh bom tinh nhuệ Goblin</v>
          </cell>
        </row>
        <row r="1816">
          <cell r="A1816" t="str">
            <v>CREATURE_DESC_1103</v>
          </cell>
          <cell r="B1816" t="str">
            <v>고블린 부족에서 사용하는 모든 폭탄의 제조 및 시험을 담당하는 기술자들이다.</v>
          </cell>
          <cell r="C1816" t="str">
            <v>Technicians that create and test all bombs used by the goblin tribe.</v>
          </cell>
          <cell r="D1816" t="str">
            <v>นักเทคนิคที่สร้างและทดสอบลูกระเบิดที่ผลิตให้กับเผ่าของกอบลิน</v>
          </cell>
          <cell r="E1816" t="str">
            <v>Những kẻ kĩ sư đảm nhận việc tái tạo và thí nghiệm các quả bom được sử dụng trong bộ tộc Goblin</v>
          </cell>
        </row>
        <row r="1817">
          <cell r="A1817" t="str">
            <v>CREATURE_NAME_1301</v>
          </cell>
          <cell r="B1817" t="str">
            <v>고블린 라이더</v>
          </cell>
          <cell r="C1817" t="str">
            <v>Goblin Rider</v>
          </cell>
          <cell r="D1817" t="str">
            <v>ก๊อบลินไรเดอร์</v>
          </cell>
          <cell r="E1817" t="str">
            <v>Tay đua Goblin</v>
          </cell>
        </row>
        <row r="1818">
          <cell r="A1818" t="str">
            <v>CREATURE_DESC_1301</v>
          </cell>
          <cell r="B1818" t="str">
            <v>고블린 중에서도 가장 똑똑하여 주변 고블린들을 지휘한다. \n거대한 멧돼지에 타고 다니지만, 사실 잘 다루지는 못하는 모양이다.</v>
          </cell>
          <cell r="C1818" t="str">
            <v>The smartest among the goblins, he leads the goblins around him.\nHe rides a huge boar, but does not seem to be good at handling it.</v>
          </cell>
          <cell r="D1818" t="str">
            <v>มันคือกอบลินที่ฉลาดที่สุด ผู้นำของทุกตัวในฝูง\nมันขี่หมีตัวใหญ่ แต่ดูเหมือนจะควบคุมได้ไม่ค่อยดีนัก</v>
          </cell>
          <cell r="E1818" t="str">
            <v>Chỉ huy những tên yêu tinh xung quanh và là kẻ thông minh nhất, hắn cưỡi trên mình con heo khổng lồ nhưng thực chất không giỏi điều khiển nó.</v>
          </cell>
        </row>
        <row r="1819">
          <cell r="A1819" t="str">
            <v>CREATURE_NAME_1201</v>
          </cell>
          <cell r="B1819" t="str">
            <v>고블린 약탈대장</v>
          </cell>
          <cell r="C1819" t="str">
            <v>Goblin Plunder Chief</v>
          </cell>
          <cell r="D1819" t="str">
            <v>ก๊อบลิน หัวหน้าในการปล้น</v>
          </cell>
          <cell r="E1819" t="str">
            <v>Đại tướng cướp Goblin</v>
          </cell>
        </row>
        <row r="1820">
          <cell r="A1820" t="str">
            <v>CREATURE_DESC_1201</v>
          </cell>
          <cell r="B1820" t="str">
            <v>고블린 약탈꾼들 중 가장 힘쎈 고블린이다.</v>
          </cell>
          <cell r="C1820" t="str">
            <v>The strongest goblin among the plunderers.</v>
          </cell>
          <cell r="D1820" t="str">
            <v>ก๊อบลินที่แข็งแกร่งที่สุดในกลุ่มโจร</v>
          </cell>
          <cell r="E1820" t="str">
            <v>Là tên yêu tinh khỏe mạnh nhất trong số những kẻ cướp Goblin.</v>
          </cell>
        </row>
        <row r="1821">
          <cell r="A1821" t="str">
            <v>CREATURE_NAME_2001</v>
          </cell>
          <cell r="B1821" t="str">
            <v>오크 돌격전사</v>
          </cell>
          <cell r="C1821" t="str">
            <v>Orc Charger</v>
          </cell>
          <cell r="D1821" t="str">
            <v>นักรบออร์ค</v>
          </cell>
          <cell r="E1821" t="str">
            <v>Chiến binh đột kích Orc</v>
          </cell>
        </row>
        <row r="1822">
          <cell r="A1822" t="str">
            <v>CREATURE_DESC_2001</v>
          </cell>
          <cell r="B1822" t="str">
            <v>전투에서 가장 앞에 서서 돌격하는 오크 전사들이다.</v>
          </cell>
          <cell r="C1822" t="str">
            <v>Orc warriors that rush into battle without hesitation.</v>
          </cell>
          <cell r="D1822" t="str">
            <v>นักรบอ็อคที่สู้รบได้อย่างไม่รู้จักเหน็ดเหนื่อย</v>
          </cell>
          <cell r="E1822" t="str">
            <v>Các chiến binh Thủy quái luôn đứng đầu trận tấn công đột kích</v>
          </cell>
        </row>
        <row r="1823">
          <cell r="A1823" t="str">
            <v>CREATURE_NAME_2002</v>
          </cell>
          <cell r="B1823" t="str">
            <v>오크 궁병</v>
          </cell>
          <cell r="C1823" t="str">
            <v>Orc Archer</v>
          </cell>
          <cell r="D1823" t="str">
            <v>นักธนูออร์ค</v>
          </cell>
          <cell r="E1823" t="str">
            <v>Tiễn thủ Orc</v>
          </cell>
        </row>
        <row r="1824">
          <cell r="A1824" t="str">
            <v>CREATURE_DESC_2002</v>
          </cell>
          <cell r="B1824" t="str">
            <v>오크족 특유의 강인한 활을 쏘는 오크이다.</v>
          </cell>
          <cell r="C1824" t="str">
            <v>They use a very tough Orc-specific bow.</v>
          </cell>
          <cell r="D1824" t="str">
            <v>พวกมันใช้ธนูได้อย่างแข็งแกร่ง</v>
          </cell>
          <cell r="E1824" t="str">
            <v>Chúng sử dụng một cây cung rất bền chuyên dụng cho Thủy quái.</v>
          </cell>
        </row>
        <row r="1825">
          <cell r="A1825" t="str">
            <v>CREATURE_NAME_2003</v>
          </cell>
          <cell r="B1825" t="str">
            <v>오크 주술사</v>
          </cell>
          <cell r="C1825" t="str">
            <v>Orc Shaman</v>
          </cell>
          <cell r="D1825" t="str">
            <v>ชาแมนออร์ค</v>
          </cell>
          <cell r="E1825" t="str">
            <v>Pháp sư Orc</v>
          </cell>
        </row>
        <row r="1826">
          <cell r="A1826" t="str">
            <v>CREATURE_DESC_2003</v>
          </cell>
          <cell r="B1826" t="str">
            <v>오크족 고유의 주술을 사용하는 주술사이다.</v>
          </cell>
          <cell r="C1826" t="str">
            <v>They use unique Orc sorcery.</v>
          </cell>
          <cell r="D1826" t="str">
            <v>พวกมันใช้เวทมนต์บทพิเศษของพวกอ็อค</v>
          </cell>
          <cell r="E1826" t="str">
            <v>Chúng sử dụng các yêu thuật thủy quái dị thường.</v>
          </cell>
        </row>
        <row r="1827">
          <cell r="A1827" t="str">
            <v>CREATURE_NAME_2004</v>
          </cell>
          <cell r="B1827" t="str">
            <v>오크 중갑전사</v>
          </cell>
          <cell r="C1827" t="str">
            <v>Heavy Armored Orc Warrior</v>
          </cell>
          <cell r="D1827" t="str">
            <v>นักรบออร์คติดอาวุธหนัก</v>
          </cell>
          <cell r="E1827" t="str">
            <v>Chiến binh giáp nặng Orc</v>
          </cell>
        </row>
        <row r="1828">
          <cell r="A1828" t="str">
            <v>CREATURE_DESC_2004</v>
          </cell>
          <cell r="B1828" t="str">
            <v>튼튼한 중갑으로 무장한 오크이다.</v>
          </cell>
          <cell r="C1828" t="str">
            <v>They are armed with strong, heavy armor.</v>
          </cell>
          <cell r="D1828" t="str">
            <v>แขนที่กำยำแข็งแกร่งและชุดเกราะหนัก</v>
          </cell>
          <cell r="E1828" t="str">
            <v>Chúng được trang bị vỏ giáp nặng và kiên cố.</v>
          </cell>
        </row>
        <row r="1829">
          <cell r="A1829" t="str">
            <v>CREATURE_NAME_2005</v>
          </cell>
          <cell r="B1829" t="str">
            <v>오크 지휘관</v>
          </cell>
          <cell r="C1829" t="str">
            <v>Orc Commander</v>
          </cell>
          <cell r="D1829" t="str">
            <v>ผู้บัญชาการออร์ค</v>
          </cell>
          <cell r="E1829" t="str">
            <v>Thống soái Orc</v>
          </cell>
        </row>
        <row r="1830">
          <cell r="A1830" t="str">
            <v>CREATURE_DESC_2005</v>
          </cell>
          <cell r="B1830" t="str">
            <v>웅장한 북소리로 전투를 지휘하는 지휘관이다.</v>
          </cell>
          <cell r="C1830" t="str">
            <v>A commander who leads the orcs with loud drums.</v>
          </cell>
          <cell r="D1830" t="str">
            <v>ผู้บัญชาการอ็อคที่ตีกลองลั่นเสียงดังสนั่น</v>
          </cell>
          <cell r="E1830" t="str">
            <v>Con quái thống lĩnh toàn bộ các thủy quái khác bằng những tiếng trống lớn.</v>
          </cell>
        </row>
        <row r="1831">
          <cell r="A1831" t="str">
            <v>CREATURE_NAME_2006</v>
          </cell>
          <cell r="B1831" t="str">
            <v>오크 토템</v>
          </cell>
          <cell r="C1831" t="str">
            <v>Orc Totem</v>
          </cell>
          <cell r="D1831" t="str">
            <v>โทเทมออร์ค</v>
          </cell>
          <cell r="E1831" t="str">
            <v>Vật tổ Orc</v>
          </cell>
        </row>
        <row r="1832">
          <cell r="A1832" t="str">
            <v>CREATURE_DESC_2006</v>
          </cell>
          <cell r="B1832" t="str">
            <v>강력한 주술이 담긴 오크 토템은 오크들을 더욱 잔인하게 만든다.</v>
          </cell>
          <cell r="C1832" t="str">
            <v>This powerful orc totem makes the orcs even more brutal.</v>
          </cell>
          <cell r="D1832" t="str">
            <v>อ็อคที่ทรงพลังในการปลุกปั่นความป่าเถือนให้กับพวกอ็อค</v>
          </cell>
          <cell r="E1832" t="str">
            <v>Vật tổ này làm cho các con thủy quái khác trở nên tàn bạo hơn.</v>
          </cell>
        </row>
        <row r="1833">
          <cell r="A1833" t="str">
            <v>CREATURE_NAME_2007</v>
          </cell>
          <cell r="B1833" t="str">
            <v>오크 투석기</v>
          </cell>
          <cell r="C1833" t="str">
            <v>Orc Catapult</v>
          </cell>
          <cell r="D1833" t="str">
            <v>เครื่องยิงหินออร์ค</v>
          </cell>
          <cell r="E1833" t="str">
            <v>Máy bắn đá Orc</v>
          </cell>
        </row>
        <row r="1834">
          <cell r="A1834" t="str">
            <v>CREATURE_DESC_2007</v>
          </cell>
          <cell r="B1834" t="str">
            <v>집채만한 바위를 쏘아올릴 법한 거대한 투석기다.</v>
          </cell>
          <cell r="C1834" t="str">
            <v>A giant catapult that can fire rocks as big as houses.</v>
          </cell>
          <cell r="D1834" t="str">
            <v>ดูเหมือนที่พักทำจากหินไฟขนาดใหญ่</v>
          </cell>
          <cell r="E1834" t="str">
            <v>Một khẩu súng bắn đá khổng lồ có thể bắn ra những viên đá to bằng cả ngôi nhà.</v>
          </cell>
        </row>
        <row r="1835">
          <cell r="A1835" t="str">
            <v>CREATURE_NAME_2008</v>
          </cell>
          <cell r="B1835" t="str">
            <v>오크 돌격전사</v>
          </cell>
          <cell r="C1835" t="str">
            <v>Orc Charger</v>
          </cell>
          <cell r="D1835" t="str">
            <v>นักรบออร์ค</v>
          </cell>
          <cell r="E1835" t="str">
            <v>Chiến binh đột kích Orc</v>
          </cell>
        </row>
        <row r="1836">
          <cell r="A1836" t="str">
            <v>CREATURE_DESC_2008</v>
          </cell>
          <cell r="B1836" t="str">
            <v>전투에서 가장 앞에 서서 돌격하는 오크 전사들이다.</v>
          </cell>
          <cell r="C1836" t="str">
            <v>Orc warriors that rush into battle without hesitation.</v>
          </cell>
          <cell r="D1836" t="str">
            <v>นักรบอ็อคที่สู้รบได้อย่างไม่รู้จักเหน็ดเหนื่อย</v>
          </cell>
          <cell r="E1836" t="str">
            <v>Các chiến binh Thủy quái luôn đứng đầu trận tấn công đột kích</v>
          </cell>
        </row>
        <row r="1837">
          <cell r="A1837" t="str">
            <v>CREATURE_NAME_2009</v>
          </cell>
          <cell r="B1837" t="str">
            <v>오크 궁병</v>
          </cell>
          <cell r="C1837" t="str">
            <v>Orc Archer</v>
          </cell>
          <cell r="D1837" t="str">
            <v>นักธนูออร์ค</v>
          </cell>
          <cell r="E1837" t="str">
            <v>Tiễn thủ Orc</v>
          </cell>
        </row>
        <row r="1838">
          <cell r="A1838" t="str">
            <v>CREATURE_DESC_2009</v>
          </cell>
          <cell r="B1838" t="str">
            <v>오크족 특유의 강인한 활을 쏘는 오크이다.</v>
          </cell>
          <cell r="C1838" t="str">
            <v>They use a very tough Orc-specific bow.</v>
          </cell>
          <cell r="D1838" t="str">
            <v>พวกมันใช้ธนูได้อย่างแข็งแกร่ง</v>
          </cell>
          <cell r="E1838" t="str">
            <v>Chúng sử dụng một cây cung rất bền của bộ tộc Thủy quái.</v>
          </cell>
        </row>
        <row r="1839">
          <cell r="A1839" t="str">
            <v>CREATURE_NAME_2010</v>
          </cell>
          <cell r="B1839" t="str">
            <v>언데드 오크 전사</v>
          </cell>
          <cell r="C1839" t="str">
            <v>Undead Orc Warrior</v>
          </cell>
          <cell r="D1839" t="str">
            <v>นักรบออร์คผีดิบ</v>
          </cell>
          <cell r="E1839" t="str">
            <v>Chiến binh Orc thây ma</v>
          </cell>
        </row>
        <row r="1840">
          <cell r="A1840" t="str">
            <v>CREATURE_DESC_2010</v>
          </cell>
          <cell r="B1840" t="str">
            <v/>
          </cell>
          <cell r="C1840" t="str">
            <v/>
          </cell>
          <cell r="D1840" t="str">
            <v/>
          </cell>
          <cell r="E1840" t="str">
            <v/>
          </cell>
        </row>
        <row r="1841">
          <cell r="A1841" t="str">
            <v>CREATURE_NAME_2101</v>
          </cell>
          <cell r="B1841" t="str">
            <v>오크 정예 돌격전사</v>
          </cell>
          <cell r="C1841" t="str">
            <v>Elite Orc Charger</v>
          </cell>
          <cell r="D1841" t="str">
            <v>แม่ทัพเหล่านักรบออร์ค</v>
          </cell>
          <cell r="E1841" t="str">
            <v>Chiến binh đột kích tinh nhuệ Orc</v>
          </cell>
        </row>
        <row r="1842">
          <cell r="A1842" t="str">
            <v>CREATURE_DESC_2101</v>
          </cell>
          <cell r="B1842" t="str">
            <v>수많은 전투를 경험했던 베테랑 돌격전사들이다.</v>
          </cell>
          <cell r="C1842" t="str">
            <v>Veteran chargers who have gleaned experience through countless battles.</v>
          </cell>
          <cell r="D1842" t="str">
            <v>ทหารผ่านศึกที่ผ่านสงครามมาแล้วนับไม้ถ้วน</v>
          </cell>
          <cell r="E1842" t="str">
            <v>Các thủy quái ngựa chiến kỳ cựu đã trải qua vô số trận chiến.</v>
          </cell>
        </row>
        <row r="1843">
          <cell r="A1843" t="str">
            <v>CREATURE_NAME_2102</v>
          </cell>
          <cell r="B1843" t="str">
            <v>오크 정예 궁병</v>
          </cell>
          <cell r="C1843" t="str">
            <v>Elite Orc Archer</v>
          </cell>
          <cell r="D1843" t="str">
            <v>แม่ทัพเหล่านักธนูออร์ค</v>
          </cell>
          <cell r="E1843" t="str">
            <v>Tiễn thủ tinh nhuệ Orc</v>
          </cell>
        </row>
        <row r="1844">
          <cell r="A1844" t="str">
            <v>CREATURE_DESC_2102</v>
          </cell>
          <cell r="B1844" t="str">
            <v>일반 오크는 당길 수 없을 정도의 활을 쓰는 오크이다.</v>
          </cell>
          <cell r="C1844" t="str">
            <v>They use a bow that is too tough for general Orcs to draw.</v>
          </cell>
          <cell r="D1844" t="str">
            <v>พวกมันใช้ธนูของอ็อคระดับหัวหน้า</v>
          </cell>
          <cell r="E1844" t="str">
            <v>Chúng sử dụng một cái nỏ lớn mà các Thủy quái bình thường không thể bắn.</v>
          </cell>
        </row>
        <row r="1845">
          <cell r="A1845" t="str">
            <v>CREATURE_NAME_2103</v>
          </cell>
          <cell r="B1845" t="str">
            <v>오크 정예 주술사</v>
          </cell>
          <cell r="C1845" t="str">
            <v>Elite Orc Shaman</v>
          </cell>
          <cell r="D1845" t="str">
            <v>แม่ทัพเหล่าชาแมนออร์ค</v>
          </cell>
          <cell r="E1845" t="str">
            <v>Pháp sư tinh nhuệ Orc</v>
          </cell>
        </row>
        <row r="1846">
          <cell r="A1846" t="str">
            <v>CREATURE_DESC_2103</v>
          </cell>
          <cell r="B1846" t="str">
            <v>강력한 주술을 사용하는 오크 주술사이다.</v>
          </cell>
          <cell r="C1846" t="str">
            <v>They cast very strong magic spells.</v>
          </cell>
          <cell r="D1846" t="str">
            <v>พวกมันร่ายเวทมนต์ที่รุนแรงได้</v>
          </cell>
          <cell r="E1846" t="str">
            <v>Chúng gieo những bùa tà thuật rất mạnh.</v>
          </cell>
        </row>
        <row r="1847">
          <cell r="A1847" t="str">
            <v>CREATURE_NAME_2203</v>
          </cell>
          <cell r="B1847" t="str">
            <v>오크 제사장</v>
          </cell>
          <cell r="C1847" t="str">
            <v>Chief Orc Priest</v>
          </cell>
          <cell r="D1847" t="str">
            <v>หัวหน้านักบวชออร์ค</v>
          </cell>
          <cell r="E1847" t="str">
            <v>Thủ lĩnh linh mục Orc</v>
          </cell>
        </row>
        <row r="1848">
          <cell r="A1848" t="str">
            <v>CREATURE_DESC_2203</v>
          </cell>
          <cell r="B1848" t="str">
            <v>오크 부족 내에 단 한명밖에 존재하지 않는 제사장들은,\n부족의 운명을 결정짓는 중요한 역할을 수행한다.</v>
          </cell>
          <cell r="C1848" t="str">
            <v>As the only Chief Priest of the orc tribe,\nthey make important decisions that can alter the fate of their tribe.</v>
          </cell>
          <cell r="D1848" t="str">
            <v>หัวหน้าพระของเผ่าอ็อค,\nเขามีบทบาทสำคัญในการทำนายโชคชะตาของเผ่า</v>
          </cell>
          <cell r="E1848" t="str">
            <v>Là Linh mục thủ lĩnh của bộ tộc thủy quái,\nchúng đưa ra những quyết định quan trọng làm thay đổi vận mệnh của cả bộ tộc mình.</v>
          </cell>
        </row>
        <row r="1849">
          <cell r="A1849" t="str">
            <v>CREATURE_NAME_3001</v>
          </cell>
          <cell r="B1849" t="str">
            <v>초록빛 슬라임</v>
          </cell>
          <cell r="C1849" t="str">
            <v>Green Slime</v>
          </cell>
          <cell r="D1849" t="str">
            <v>สไลม์เขียว</v>
          </cell>
          <cell r="E1849" t="str">
            <v>Chất nhờn xanh lục</v>
          </cell>
        </row>
        <row r="1850">
          <cell r="A1850" t="str">
            <v>CREATURE_DESC_3001</v>
          </cell>
          <cell r="B1850" t="str">
            <v>가까이 다가가면 공격하는 슬라임이다.</v>
          </cell>
          <cell r="C1850" t="str">
            <v>They attack when you get close.</v>
          </cell>
          <cell r="D1850" t="str">
            <v>มันจะจู่โจมคุณทันทีที่เข้าใกล้</v>
          </cell>
          <cell r="E1850" t="str">
            <v>Chúng tấn công khi bạn tới gần.</v>
          </cell>
        </row>
        <row r="1851">
          <cell r="A1851" t="str">
            <v>CREATURE_NAME_3002</v>
          </cell>
          <cell r="B1851" t="str">
            <v>푸른빛 슬라임</v>
          </cell>
          <cell r="C1851" t="str">
            <v>Blue Slime</v>
          </cell>
          <cell r="D1851" t="str">
            <v>สไลม์ฟ้า</v>
          </cell>
          <cell r="E1851" t="str">
            <v>Chất nhờn xanh dương</v>
          </cell>
        </row>
        <row r="1852">
          <cell r="A1852" t="str">
            <v>CREATURE_DESC_3002</v>
          </cell>
          <cell r="B1852" t="str">
            <v>멀리서 액을 뱉는 슬라임이다.</v>
          </cell>
          <cell r="C1852" t="str">
            <v>They spit fluid from a distance.</v>
          </cell>
          <cell r="D1852" t="str">
            <v>พวกมันพ่นน้ำสีฟ้ามีพิษใส่จากระยะไกลได้</v>
          </cell>
          <cell r="E1852" t="str">
            <v>Chúng phóng dịch nhờn từ xa.</v>
          </cell>
        </row>
        <row r="1853">
          <cell r="A1853" t="str">
            <v>CREATURE_NAME_3003</v>
          </cell>
          <cell r="B1853" t="str">
            <v>보랏빛 슬라임</v>
          </cell>
          <cell r="C1853" t="str">
            <v>Purple Slime</v>
          </cell>
          <cell r="D1853" t="str">
            <v>สไลม์ม่วง</v>
          </cell>
          <cell r="E1853" t="str">
            <v>Chất nhờn tím</v>
          </cell>
        </row>
        <row r="1854">
          <cell r="A1854" t="str">
            <v>CREATURE_DESC_3003</v>
          </cell>
          <cell r="B1854" t="str">
            <v>사방으로 자신의 체액을 터트리는 슬라임이다.</v>
          </cell>
          <cell r="C1854" t="str">
            <v>They explode so their body fluids flies in all directions.</v>
          </cell>
          <cell r="D1854" t="str">
            <v>พวกมันจะระเบิดตัวเองออกเพื่อทำลายเป้าหมาย</v>
          </cell>
          <cell r="E1854" t="str">
            <v>Chúng tự phát nổ để phóng dịch nhờn trong cơ thể bay về tứ phía.</v>
          </cell>
        </row>
        <row r="1855">
          <cell r="A1855" t="str">
            <v>CREATURE_NAME_3004</v>
          </cell>
          <cell r="B1855" t="str">
            <v>주홍빛 슬라임</v>
          </cell>
          <cell r="C1855" t="str">
            <v>Orange Slime</v>
          </cell>
          <cell r="D1855" t="str">
            <v>สไลม์ส้ม</v>
          </cell>
          <cell r="E1855" t="str">
            <v>Chất nhờn cam</v>
          </cell>
        </row>
        <row r="1856">
          <cell r="A1856" t="str">
            <v>CREATURE_DESC_3004</v>
          </cell>
          <cell r="B1856" t="str">
            <v>큰 충격을 주면 터지면서 사방으로 피해를 주는 슬라임이다.</v>
          </cell>
          <cell r="C1856" t="str">
            <v>A massive shock can cause this slime to explode, damaging creatures around it.</v>
          </cell>
          <cell r="D1856" t="str">
            <v>คลื่นระเบิดที่สามารถสิ่งก่อสร้างต่างๆโดยรอบได้</v>
          </cell>
          <cell r="E1856" t="str">
            <v>Mỗi sự va chạm mạnh có thể gây nổ con quái chất nhờn này để tiêu diệt các sinh vật xung quanh nó.</v>
          </cell>
        </row>
        <row r="1857">
          <cell r="A1857" t="str">
            <v>CREATURE_NAME_3005</v>
          </cell>
          <cell r="B1857" t="str">
            <v>작은 녹색 푸린</v>
          </cell>
          <cell r="C1857" t="str">
            <v>Little Green Purine</v>
          </cell>
          <cell r="D1857" t="str">
            <v>พูรินเล็กสีเขียว</v>
          </cell>
          <cell r="E1857" t="str">
            <v>Purine xanh lục nhỏ</v>
          </cell>
        </row>
        <row r="1858">
          <cell r="A1858" t="str">
            <v>CREATURE_DESC_3005</v>
          </cell>
          <cell r="B1858" t="str">
            <v>큰 녀석들이 뱉어내는 작은 푸린이다.\n몸통으로 직접 공격한다.</v>
          </cell>
          <cell r="C1858" t="str">
            <v>Spat out by big Purines.\nAttacks directly using its body.</v>
          </cell>
          <cell r="D1858" t="str">
            <v>Purine เล็ก ที่โดนปล่อยออกมาจาก Purine ใหญ๋\nโจมตีโดยตรงด้วยการใช้ร่างกาย</v>
          </cell>
          <cell r="E1858" t="str">
            <v>Do các con Purine lớn khạc ra.\nTấn công trực tiếp bằng cách sử dụng cơ thể của mình.</v>
          </cell>
        </row>
        <row r="1859">
          <cell r="A1859" t="str">
            <v>CREATURE_NAME_3006</v>
          </cell>
          <cell r="B1859" t="str">
            <v>작은 파란색 푸린</v>
          </cell>
          <cell r="C1859" t="str">
            <v>Little Blue Purine</v>
          </cell>
          <cell r="D1859" t="str">
            <v>พูรินเล็กสีฟ้า</v>
          </cell>
          <cell r="E1859" t="str">
            <v>Purine xanh dương nhỏ</v>
          </cell>
        </row>
        <row r="1860">
          <cell r="A1860" t="str">
            <v>CREATURE_DESC_3006</v>
          </cell>
          <cell r="B1860" t="str">
            <v>큰 녀석들이 뱉어내는 작은 푸린이다.\n가끔 주변을 얼린다.</v>
          </cell>
          <cell r="C1860" t="str">
            <v>Spat out by big Purines.\nSometimes freezes nearby areas.</v>
          </cell>
          <cell r="D1860" t="str">
            <v>Purine เล็ก ที่โดนปล่อยออกมาจาก Purine ใหญ๋\nบางครั้งสามารถที่จะทำการฟรีสในบริเวณใกล้เคียง</v>
          </cell>
          <cell r="E1860" t="str">
            <v>Do các con Purine lớn khạc ra.\nThi thoảng làm đóng băng các khu vực xung quanh.</v>
          </cell>
        </row>
        <row r="1861">
          <cell r="A1861" t="str">
            <v>CREATURE_NAME_3007</v>
          </cell>
          <cell r="B1861" t="str">
            <v>작은 보라색 푸린</v>
          </cell>
          <cell r="C1861" t="str">
            <v>Little Purple Purine</v>
          </cell>
          <cell r="D1861" t="str">
            <v>พูรินเล็กสีม่วง</v>
          </cell>
          <cell r="E1861" t="str">
            <v>Purine tím nhỏ</v>
          </cell>
        </row>
        <row r="1862">
          <cell r="A1862" t="str">
            <v>CREATURE_DESC_3007</v>
          </cell>
          <cell r="B1862" t="str">
            <v>큰 녀석들이 뱉어내는 작은 푸린이다.\n주변에 독을 뿌린다.</v>
          </cell>
          <cell r="C1862" t="str">
            <v>Spat out by big Purines.\nSometimes sprays poison at nearby areas.</v>
          </cell>
          <cell r="D1862" t="str">
            <v>Purine เล็ก ที่โดนปล่อยออกมาจาก Purine ใหญ๋\nบางครั้งสามารถที่จะกระจายพิษในบริเวณใกล้เคียง</v>
          </cell>
          <cell r="E1862" t="str">
            <v>Do các con Purine lớn khạc ra.\nThi thoảng phun chất độc ra các khu vực xung quanh.</v>
          </cell>
        </row>
        <row r="1863">
          <cell r="A1863" t="str">
            <v>CREATURE_NAME_3008</v>
          </cell>
          <cell r="B1863" t="str">
            <v>녹색 푸린</v>
          </cell>
          <cell r="C1863" t="str">
            <v>Green Purine</v>
          </cell>
          <cell r="D1863" t="str">
            <v>พูรินเขียว</v>
          </cell>
          <cell r="E1863" t="str">
            <v>Purine xanh lục</v>
          </cell>
        </row>
        <row r="1864">
          <cell r="A1864" t="str">
            <v>CREATURE_DESC_3008</v>
          </cell>
          <cell r="B1864" t="str">
            <v>작은 푸린들을 뱉어내는 녀석이다.\n몸통으로 직접 공격한다.</v>
          </cell>
          <cell r="C1864" t="str">
            <v>Spits out little Purines.\nAttacks directly using its body.</v>
          </cell>
          <cell r="D1864" t="str">
            <v>ปล่อย Purine เล็กออกมา\nโจมตีโดยตรงด้วยการใช้ร่างกาย</v>
          </cell>
          <cell r="E1864" t="str">
            <v>Khạc ra những con Purine nhỏ.\nTấn công trực tiếp bằng cách sử dụng cơ thể của mình.</v>
          </cell>
        </row>
        <row r="1865">
          <cell r="A1865" t="str">
            <v>CREATURE_NAME_3009</v>
          </cell>
          <cell r="B1865" t="str">
            <v>파란색 푸린</v>
          </cell>
          <cell r="C1865" t="str">
            <v>Blue Purine</v>
          </cell>
          <cell r="D1865" t="str">
            <v>พูรินฟ้า</v>
          </cell>
          <cell r="E1865" t="str">
            <v>Purine xanh dương</v>
          </cell>
        </row>
        <row r="1866">
          <cell r="A1866" t="str">
            <v>CREATURE_DESC_3009</v>
          </cell>
          <cell r="B1866" t="str">
            <v>작은 푸린들을 뱉어내는 녀석이다.\n가끔 주변을 얼린다.</v>
          </cell>
          <cell r="C1866" t="str">
            <v>Spits out little Purines.\nSometimes freezes nearby areas.</v>
          </cell>
          <cell r="D1866" t="str">
            <v>ปล่อย Purine เล็กออกมา\nบางครั้งสามารถที่จะทำการฟรีสในบริเวณใกล้เคียง</v>
          </cell>
          <cell r="E1866" t="str">
            <v>Khạc ra những con Purine nhỏ.\nThi thoảng làm đóng băng các khu vực xung quanh.</v>
          </cell>
        </row>
        <row r="1867">
          <cell r="A1867" t="str">
            <v>CREATURE_NAME_3010</v>
          </cell>
          <cell r="B1867" t="str">
            <v>보라색 푸린</v>
          </cell>
          <cell r="C1867" t="str">
            <v>Purple Purine</v>
          </cell>
          <cell r="D1867" t="str">
            <v>พูรินม่วง</v>
          </cell>
          <cell r="E1867" t="str">
            <v>Purine tím</v>
          </cell>
        </row>
        <row r="1868">
          <cell r="A1868" t="str">
            <v>CREATURE_DESC_3010</v>
          </cell>
          <cell r="B1868" t="str">
            <v>작은 푸린들을 뱉어내는 녀석이다.\n주변에 독을 뿌린다.</v>
          </cell>
          <cell r="C1868" t="str">
            <v>Spits out little Purines.\nSometimes sprays poison at nearby areas.</v>
          </cell>
          <cell r="D1868" t="str">
            <v>ปล่อย Purine เล็กออกมา\nบางครั้งสามารถที่จะกระจายพิษในบริเวณใกล้เคียง</v>
          </cell>
          <cell r="E1868" t="str">
            <v>Khạc ra những con Purine nhỏ.\nThi thoảng phun chất độc ra các khu vực xung quanh.</v>
          </cell>
        </row>
        <row r="1869">
          <cell r="A1869" t="str">
            <v>CREATURE_NAME_3011</v>
          </cell>
          <cell r="B1869" t="str">
            <v>초록빛 슬라임</v>
          </cell>
          <cell r="C1869" t="str">
            <v>Green Slime</v>
          </cell>
          <cell r="D1869" t="str">
            <v>สไลม์เขียว</v>
          </cell>
          <cell r="E1869" t="str">
            <v>Chất nhờn xanh lục</v>
          </cell>
        </row>
        <row r="1870">
          <cell r="A1870" t="str">
            <v>CREATURE_DESC_3011</v>
          </cell>
          <cell r="B1870" t="str">
            <v>가까이 다가가면 공격하는 슬라임이다.</v>
          </cell>
          <cell r="C1870" t="str">
            <v>They attack when you get close.</v>
          </cell>
          <cell r="D1870" t="str">
            <v>มันจะจู่โจมคุณทันทีที่เข้าใกล้</v>
          </cell>
          <cell r="E1870" t="str">
            <v>Chúng tấn công khi bạn tới gần.</v>
          </cell>
        </row>
        <row r="1871">
          <cell r="A1871" t="str">
            <v>CREATURE_NAME_3021</v>
          </cell>
          <cell r="B1871" t="str">
            <v>큰 녹색 푸린</v>
          </cell>
          <cell r="C1871" t="str">
            <v>Big Green Purine</v>
          </cell>
          <cell r="D1871" t="str">
            <v>พูรินใหญ่สีเขียว</v>
          </cell>
          <cell r="E1871" t="str">
            <v>Purine xanh lục lớn</v>
          </cell>
        </row>
        <row r="1872">
          <cell r="A1872" t="str">
            <v>CREATURE_DESC_3021</v>
          </cell>
          <cell r="B1872" t="str">
            <v>많은 푸린들을 만들어내는 큰 푸린이다.\n몸통으로 직접 공격한다.</v>
          </cell>
          <cell r="C1872" t="str">
            <v>Creates a lot of Purines.\nAttacks directly using its body.</v>
          </cell>
          <cell r="D1872" t="str">
            <v>สร้าง Purine จำนวนมาก\nโจมตีโดยตรงด้วยการใช้ร่างกาย</v>
          </cell>
          <cell r="E1872" t="str">
            <v>Tạo ra rất nhiều con Purine.\nTấn công trực tiếp bằng cách sử dụng cơ thể của mình.</v>
          </cell>
        </row>
        <row r="1873">
          <cell r="A1873" t="str">
            <v>CREATURE_NAME_3022</v>
          </cell>
          <cell r="B1873" t="str">
            <v>큰 파란색 푸린</v>
          </cell>
          <cell r="C1873" t="str">
            <v>Big Blue Purine</v>
          </cell>
          <cell r="D1873" t="str">
            <v>พูรินใหญ่สีฟ้า</v>
          </cell>
          <cell r="E1873" t="str">
            <v>Purine xanh dương lớn</v>
          </cell>
        </row>
        <row r="1874">
          <cell r="A1874" t="str">
            <v>CREATURE_DESC_3022</v>
          </cell>
          <cell r="B1874" t="str">
            <v>많은 푸린들을 만들어내는 큰 푸린이다.\n가끔 주변을 얼린다.</v>
          </cell>
          <cell r="C1874" t="str">
            <v>Creates a lot of Purines.\nSometimes freezes nearby areas.</v>
          </cell>
          <cell r="D1874" t="str">
            <v>สร้าง Purine จำนวนมาก\nบางครั้งสามารถที่จะทำการฟรีสในบริเวณใกล้เคียง</v>
          </cell>
          <cell r="E1874" t="str">
            <v>Khạc ra rất nhiều con Purine.\nThi thoảng làm đóng băng các khu vực xung quanh.</v>
          </cell>
        </row>
        <row r="1875">
          <cell r="A1875" t="str">
            <v>CREATURE_NAME_3023</v>
          </cell>
          <cell r="B1875" t="str">
            <v>큰 보라색 푸린</v>
          </cell>
          <cell r="C1875" t="str">
            <v>Big Purple Purine</v>
          </cell>
          <cell r="D1875" t="str">
            <v>พูรินใหญ่สีม่วง</v>
          </cell>
          <cell r="E1875" t="str">
            <v>Purine tím lớn</v>
          </cell>
        </row>
        <row r="1876">
          <cell r="A1876" t="str">
            <v>CREATURE_DESC_3023</v>
          </cell>
          <cell r="B1876" t="str">
            <v>많은 푸린들을 만들어내는 큰 푸린이다.\n주변에 독을 뿌린다.</v>
          </cell>
          <cell r="C1876" t="str">
            <v>Creates a lot of Purines.\nSometimes sprays poison at nearby areas.</v>
          </cell>
          <cell r="D1876" t="str">
            <v>สร้าง Purine จำนวนมาก\nบางครั้งสามารถที่จะกระจายพิษในบริเวณใกล้เคียง</v>
          </cell>
          <cell r="E1876" t="str">
            <v>Tạo ra rất nhiều con Purine.\nThi thoảng phun chất độc ra các khu vực xung quanh.</v>
          </cell>
        </row>
        <row r="1877">
          <cell r="A1877" t="str">
            <v>CREATURE_NAME_4001</v>
          </cell>
          <cell r="B1877" t="str">
            <v>수호자 골렘</v>
          </cell>
          <cell r="C1877" t="str">
            <v>Guardian Golem</v>
          </cell>
          <cell r="D1877" t="str">
            <v>โกเลมผู้พิทักษ์</v>
          </cell>
          <cell r="E1877" t="str">
            <v>Quái vật người giám hộ</v>
          </cell>
        </row>
        <row r="1878">
          <cell r="A1878" t="str">
            <v>CREATURE_DESC_4001</v>
          </cell>
          <cell r="B1878" t="str">
            <v>무언가를 지키기 위해 만들어 진 듯한 골렘이다.</v>
          </cell>
          <cell r="C1878" t="str">
            <v>They were created to protect something.</v>
          </cell>
          <cell r="D1878" t="str">
            <v>พวกมันดูเหมือนว่ากำลังจะปกป้องบางสิ่ง</v>
          </cell>
          <cell r="E1878" t="str">
            <v>Chúng được tạo ra để bảo vệ thứ gì đó.</v>
          </cell>
        </row>
        <row r="1879">
          <cell r="A1879" t="str">
            <v>CREATURE_NAME_4002</v>
          </cell>
          <cell r="B1879" t="str">
            <v>파괴자 골렘</v>
          </cell>
          <cell r="C1879" t="str">
            <v>Destroyer Golem</v>
          </cell>
          <cell r="D1879" t="str">
            <v>โกเลมทำลายล้าง</v>
          </cell>
          <cell r="E1879" t="str">
            <v>Quái vật kẻ phá hoại</v>
          </cell>
        </row>
        <row r="1880">
          <cell r="A1880" t="str">
            <v>CREATURE_DESC_4002</v>
          </cell>
          <cell r="B1880" t="str">
            <v>무언가를 파괴하기 위해 만들어 진 듯한 골렘이다.</v>
          </cell>
          <cell r="C1880" t="str">
            <v>They were created to destroy something.</v>
          </cell>
          <cell r="D1880" t="str">
            <v>พวกมันพร้อมที่จะทำลายทุกสิ่ง</v>
          </cell>
          <cell r="E1880" t="str">
            <v>Chúng được tạo ra để phá hoại thứ gì đó.</v>
          </cell>
        </row>
        <row r="1881">
          <cell r="A1881" t="str">
            <v>CREATURE_NAME_4003</v>
          </cell>
          <cell r="B1881" t="str">
            <v>폭주한 골렘</v>
          </cell>
          <cell r="C1881" t="str">
            <v>Berserk Golem</v>
          </cell>
          <cell r="D1881" t="str">
            <v>โกเลมบ้าคลั่ง</v>
          </cell>
          <cell r="E1881" t="str">
            <v>Quái vật phát cáu</v>
          </cell>
        </row>
        <row r="1882">
          <cell r="A1882" t="str">
            <v>CREATURE_DESC_4003</v>
          </cell>
          <cell r="B1882" t="str">
            <v>마력의 원천이 끊겨 폭주한 골렘이다.</v>
          </cell>
          <cell r="C1882" t="str">
            <v>They went berserk when their source of magic was cut.</v>
          </cell>
          <cell r="D1882" t="str">
            <v>พวกมันบ้าคลั้งเพราะไม่มีพลังเวทมนต์</v>
          </cell>
          <cell r="E1882" t="str">
            <v>Chúng phát cáu khi nguồn phép thuật bị cắt đứt.</v>
          </cell>
        </row>
        <row r="1883">
          <cell r="A1883" t="str">
            <v>CREATURE_NAME_4201</v>
          </cell>
          <cell r="B1883" t="str">
            <v>고대마력 골렘</v>
          </cell>
          <cell r="C1883" t="str">
            <v>Ancient Magic Golem</v>
          </cell>
          <cell r="D1883" t="str">
            <v>โกเลมเวทย์มนต์โบราณ</v>
          </cell>
          <cell r="E1883" t="str">
            <v>Quái vật phép thuật cổ đại</v>
          </cell>
        </row>
        <row r="1884">
          <cell r="A1884" t="str">
            <v>CREATURE_DESC_4201</v>
          </cell>
          <cell r="B1884" t="str">
            <v>고대의 마력이 넘쳐흐르는 골렘이다.</v>
          </cell>
          <cell r="C1884" t="str">
            <v>A golem with excessive ancient magic powers.</v>
          </cell>
          <cell r="D1884" t="str">
            <v>โกเลม ที่มีพลังเวทย์มนต์โบราณอย่างที่ไม่ควรจะเป็น</v>
          </cell>
          <cell r="E1884" t="str">
            <v>Một con quái vật có dư thừa sức mạnh phép thuật cổ đại.</v>
          </cell>
        </row>
        <row r="1885">
          <cell r="A1885" t="str">
            <v>CREATURE_NAME_5001</v>
          </cell>
          <cell r="B1885" t="str">
            <v>흡혈 거미</v>
          </cell>
          <cell r="C1885" t="str">
            <v>Bloodsucking Spider</v>
          </cell>
          <cell r="D1885" t="str">
            <v>แมงมุมดูดเลือด</v>
          </cell>
          <cell r="E1885" t="str">
            <v>Nhện hút máu</v>
          </cell>
        </row>
        <row r="1886">
          <cell r="A1886" t="str">
            <v>CREATURE_DESC_5001</v>
          </cell>
          <cell r="B1886" t="str">
            <v>다른 동물을 사냥하여 피를 먹고 사는 거미이다.</v>
          </cell>
          <cell r="C1886" t="str">
            <v>They hunt and suck the blood of other animals.</v>
          </cell>
          <cell r="D1886" t="str">
            <v>พวกนักล่าและกัดกินเลือดสัตว์</v>
          </cell>
          <cell r="E1886" t="str">
            <v>Chúng săn và hút máu các động vật khác.</v>
          </cell>
        </row>
        <row r="1887">
          <cell r="A1887" t="str">
            <v>CREATURE_NAME_5002</v>
          </cell>
          <cell r="B1887" t="str">
            <v>불쏘시개거미</v>
          </cell>
          <cell r="C1887" t="str">
            <v>Kindling Spider</v>
          </cell>
          <cell r="D1887" t="str">
            <v>แมงมุมไฟยักษ์</v>
          </cell>
          <cell r="E1887" t="str">
            <v>Nhện phun lửa</v>
          </cell>
        </row>
        <row r="1888">
          <cell r="A1888" t="str">
            <v>CREATURE_DESC_5002</v>
          </cell>
          <cell r="B1888" t="str">
            <v>배에서 고열의 액을 쏠 수 있는 거미이다.</v>
          </cell>
          <cell r="C1888" t="str">
            <v>They can shoot hot fluid from their bellies.</v>
          </cell>
          <cell r="D1888" t="str">
            <v>พวกมันพ่นใยร้อนๆใส่ศัตรู</v>
          </cell>
          <cell r="E1888" t="str">
            <v>Chúng có thể bắn chất lỏng nóng từ bụng.</v>
          </cell>
        </row>
        <row r="1889">
          <cell r="A1889" t="str">
            <v>CREATURE_NAME_5003</v>
          </cell>
          <cell r="B1889" t="str">
            <v>싸움꾼거미</v>
          </cell>
          <cell r="C1889" t="str">
            <v>Warrior Spider</v>
          </cell>
          <cell r="D1889" t="str">
            <v>แมงมุมรบ</v>
          </cell>
          <cell r="E1889" t="str">
            <v>Nhện chiến binh</v>
          </cell>
        </row>
        <row r="1890">
          <cell r="A1890" t="str">
            <v>CREATURE_DESC_5003</v>
          </cell>
          <cell r="B1890" t="str">
            <v>발달된 커다란 앞발을 이용하여 사냥하는 거미이다.</v>
          </cell>
          <cell r="C1890" t="str">
            <v>They hunt game using their huge, developed forelegs.</v>
          </cell>
          <cell r="D1890" t="str">
            <v>พวกนักล่าที่มีขาหน้าที่แข็งแรง</v>
          </cell>
          <cell r="E1890" t="str">
            <v>Chúng săn mồi bằng cách sử dụng các chân trước to lớn, phát triển.</v>
          </cell>
        </row>
        <row r="1891">
          <cell r="A1891" t="str">
            <v>CREATURE_NAME_5004</v>
          </cell>
          <cell r="B1891" t="str">
            <v>폭발거미</v>
          </cell>
          <cell r="C1891" t="str">
            <v>Explosive Spider</v>
          </cell>
          <cell r="D1891" t="str">
            <v>แมงมุมระเบิด</v>
          </cell>
          <cell r="E1891" t="str">
            <v>Nhện nổ</v>
          </cell>
        </row>
        <row r="1892">
          <cell r="A1892" t="str">
            <v>CREATURE_DESC_5004</v>
          </cell>
          <cell r="B1892" t="str">
            <v>화약을 먹고 자란 폭발거미다.</v>
          </cell>
          <cell r="C1892" t="str">
            <v>An explosive spider raised on gunpowder.</v>
          </cell>
          <cell r="D1892" t="str">
            <v>แมงมุมที่ช่วยผลิตดินปืน</v>
          </cell>
          <cell r="E1892" t="str">
            <v>Một con nhện phát nổ được nuôi bằng thuốc súng.</v>
          </cell>
        </row>
        <row r="1893">
          <cell r="A1893" t="str">
            <v>CREATURE_NAME_5005</v>
          </cell>
          <cell r="B1893" t="str">
            <v>새끼거미</v>
          </cell>
          <cell r="C1893" t="str">
            <v>Spiderling</v>
          </cell>
          <cell r="D1893" t="str">
            <v>ลูกแมงมุม</v>
          </cell>
          <cell r="E1893" t="str">
            <v>Nhện con</v>
          </cell>
        </row>
        <row r="1894">
          <cell r="A1894" t="str">
            <v>CREATURE_DESC_5005</v>
          </cell>
          <cell r="B1894" t="str">
            <v>이제 막 자라기 시작한 새끼거미다.</v>
          </cell>
          <cell r="C1894" t="str">
            <v>This is a spiderling that is just started to grow.</v>
          </cell>
          <cell r="D1894" t="str">
            <v>แมงมุมตัวเล็กๆที่เพิ่งเติบโต</v>
          </cell>
          <cell r="E1894" t="str">
            <v>Đây là một con nhện con mới chỉ bắt đầu lớn.</v>
          </cell>
        </row>
        <row r="1895">
          <cell r="A1895" t="str">
            <v>CREATURE_NAME_5006</v>
          </cell>
          <cell r="B1895" t="str">
            <v>거미알</v>
          </cell>
          <cell r="C1895" t="str">
            <v>Spider Egg</v>
          </cell>
          <cell r="D1895" t="str">
            <v>ไข่แมงมุม</v>
          </cell>
          <cell r="E1895" t="str">
            <v>Trứng nhện</v>
          </cell>
        </row>
        <row r="1896">
          <cell r="A1896" t="str">
            <v>CREATURE_DESC_5006</v>
          </cell>
          <cell r="B1896" t="str">
            <v>건드리면 알을 깨고 새끼거미가 나온다.</v>
          </cell>
          <cell r="C1896" t="str">
            <v>Spiderlings will hatch if disturbed.</v>
          </cell>
          <cell r="D1896" t="str">
            <v>แมงมุมตัวเล็กๆที่จะแตกออกมาเมื่อแตะถูก</v>
          </cell>
          <cell r="E1896" t="str">
            <v>Những con nhện con sẽ nở nếu bị làm phiền.</v>
          </cell>
        </row>
        <row r="1897">
          <cell r="A1897" t="str">
            <v>CREATURE_NAME_5007</v>
          </cell>
          <cell r="B1897" t="str">
            <v>유령거미</v>
          </cell>
          <cell r="C1897" t="str">
            <v>Ghost Spider</v>
          </cell>
          <cell r="D1897" t="str">
            <v>แมงมุมผี</v>
          </cell>
          <cell r="E1897" t="str">
            <v>Nhện phun lửa</v>
          </cell>
        </row>
        <row r="1898">
          <cell r="A1898" t="str">
            <v>CREATURE_DESC_5007</v>
          </cell>
          <cell r="B1898" t="str">
            <v>배에서 고열의 액을 쏠 수 있는 거미이다.</v>
          </cell>
          <cell r="C1898" t="str">
            <v>They can shoot hot fluid from their bellies.</v>
          </cell>
          <cell r="D1898" t="str">
            <v>พวกมันพ่นใยร้อนๆใส่ศัตรู</v>
          </cell>
          <cell r="E1898" t="str">
            <v>Chúng có thể bắn chất lỏng nóng từ bụng.</v>
          </cell>
        </row>
        <row r="1899">
          <cell r="A1899" t="str">
            <v>CREATURE_NAME_5201</v>
          </cell>
          <cell r="B1899" t="str">
            <v>맹독여왕거미</v>
          </cell>
          <cell r="C1899" t="str">
            <v>Poisonous Spider Queen</v>
          </cell>
          <cell r="D1899" t="str">
            <v>นางพญาแมงมุมพิษ</v>
          </cell>
          <cell r="E1899" t="str">
            <v>Nhện chúa độc</v>
          </cell>
        </row>
        <row r="1900">
          <cell r="A1900" t="str">
            <v>CREATURE_DESC_5201</v>
          </cell>
          <cell r="B1900" t="str">
            <v>배에 독웅덩이를 지니고 있는 거대한 여왕거미이다.</v>
          </cell>
          <cell r="C1900" t="str">
            <v>A giant spider with a poisonous sack attached to its stomach.</v>
          </cell>
          <cell r="D1900" t="str">
            <v>แมงมุมยักษ์มีถุงพิษที่แนบมากับท้องของมัน</v>
          </cell>
          <cell r="E1900" t="str">
            <v>Một con nhện khổng lồ với một túi nọc độc trước bụng.</v>
          </cell>
        </row>
        <row r="1901">
          <cell r="A1901" t="str">
            <v>CREATURE_NAME_6001</v>
          </cell>
          <cell r="B1901" t="str">
            <v>모래사냥꾼 자이언트웜</v>
          </cell>
          <cell r="C1901" t="str">
            <v>Giant Sand Hunter Worm</v>
          </cell>
          <cell r="D1901" t="str">
            <v>หนอนยักษ์นักล่าทะเลทราย</v>
          </cell>
          <cell r="E1901" t="str">
            <v>Sâu thợ săn cát khổng lồ</v>
          </cell>
        </row>
        <row r="1902">
          <cell r="A1902" t="str">
            <v>CREATURE_DESC_6001</v>
          </cell>
          <cell r="B1902" t="str">
            <v>모래 속에 숨어있다 가까이 오는 동물을 사냥하는 몬스터이다.</v>
          </cell>
          <cell r="C1902" t="str">
            <v>They hide in the sand and hunt the animals that come near.</v>
          </cell>
          <cell r="D1902" t="str">
            <v>พวกมันซ่อนตัวอยู่ในทรายและจะจู่โจมทันทีที่ถูกเข้าใกล้</v>
          </cell>
          <cell r="E1902" t="str">
            <v>Chúng nấp trong cát và săn các con mồi khi đến gần.</v>
          </cell>
        </row>
        <row r="1903">
          <cell r="A1903" t="str">
            <v>CREATURE_NAME_6002</v>
          </cell>
          <cell r="B1903" t="str">
            <v>광폭한 자이언트웜</v>
          </cell>
          <cell r="C1903" t="str">
            <v>Giant Berserk Worm</v>
          </cell>
          <cell r="D1903" t="str">
            <v>หนอนยักษ์บ้าคลั่ง</v>
          </cell>
          <cell r="E1903" t="str">
            <v>Sâu phát cáu khổng lồ</v>
          </cell>
        </row>
        <row r="1904">
          <cell r="A1904" t="str">
            <v>CREATURE_DESC_6002</v>
          </cell>
          <cell r="B1904" t="str">
            <v>땅속에서 나와 주변의 동물들을 마구잡이로 사냥하는 몬스터이다.</v>
          </cell>
          <cell r="C1904" t="str">
            <v>They come out of the ground and hunt animals indiscriminately.</v>
          </cell>
          <cell r="D1904" t="str">
            <v>พวกมันซ่อนตัวอยู่ในดิน และจู่โจมศัตรูไม่เลือกหน้า</v>
          </cell>
          <cell r="E1904" t="str">
            <v>Chúng tùy tiện rời khỏi cứ địa của mình và đi săn các con vật khác.</v>
          </cell>
        </row>
        <row r="1905">
          <cell r="A1905" t="str">
            <v>CREATURE_NAME_6003</v>
          </cell>
          <cell r="B1905" t="str">
            <v>풀냄새 자이언트웜</v>
          </cell>
          <cell r="C1905" t="str">
            <v>Giant Grass Worm</v>
          </cell>
          <cell r="D1905" t="str">
            <v>หนอนยักษ์หญ้า</v>
          </cell>
          <cell r="E1905" t="str">
            <v>Sâu cỏ khổng lồ</v>
          </cell>
        </row>
        <row r="1906">
          <cell r="A1906" t="str">
            <v>CREATURE_DESC_6003</v>
          </cell>
          <cell r="B1906" t="str">
            <v>자신의 영역 안에 들어오는 동물들을 멀리서 산성 타액을 쏘아 녹여 사냥한다.</v>
          </cell>
          <cell r="C1906" t="str">
            <v>They hunt down animals that enter their territory by firing acidic saliva from a distance.</v>
          </cell>
          <cell r="D1906" t="str">
            <v>พวกมันทำให้ศัตรูล้มลงด้วยการพ่นพิษร้อนใส่ จากระยะไกล</v>
          </cell>
          <cell r="E1906" t="str">
            <v>Chúng săn giết các con vật đi vào lãnh thổ của chúng bằng cách bắn ra dịch nước bọt có chứa axit từ xa.</v>
          </cell>
        </row>
        <row r="1907">
          <cell r="A1907" t="str">
            <v>CREATURE_NAME_6201</v>
          </cell>
          <cell r="B1907" t="str">
            <v>용갈기 자이언트웜</v>
          </cell>
          <cell r="C1907" t="str">
            <v>Dragon-maned Giant Worm</v>
          </cell>
          <cell r="D1907" t="str">
            <v>หนอนยักษ์เครามังกร</v>
          </cell>
          <cell r="E1907" t="str">
            <v>Sâu rồng khổng lồ</v>
          </cell>
        </row>
        <row r="1908">
          <cell r="A1908" t="str">
            <v>CREATURE_DESC_6201</v>
          </cell>
          <cell r="B1908" t="str">
            <v>자이언트웜 중에서도 특히 거대하여 지나간 자리가 황폐화 된다고 한다.</v>
          </cell>
          <cell r="C1908" t="str">
            <v>This giant worm is so gigantic, it devastates the entire area it passes through.</v>
          </cell>
          <cell r="D1908" t="str">
            <v>หนอนยักษ์ขนาดมหึมานี้ทำลายพื้นที่ทั้งหมดที่มันผ่าน</v>
          </cell>
          <cell r="E1908" t="str">
            <v>Con sâu khổng lồ này rất to lớn và nó phá phách toàn bộ khu vực mà nó đi qua.</v>
          </cell>
        </row>
        <row r="1909">
          <cell r="A1909" t="str">
            <v>CREATURE_NAME_7001</v>
          </cell>
          <cell r="B1909" t="str">
            <v>스켈레톤 돌격병</v>
          </cell>
          <cell r="C1909" t="str">
            <v>Skeleton Charger</v>
          </cell>
          <cell r="D1909" t="str">
            <v>นักรบโครงกระดูก</v>
          </cell>
          <cell r="E1909" t="str">
            <v>Binh đột kích Skeleton</v>
          </cell>
        </row>
        <row r="1910">
          <cell r="A1910" t="str">
            <v>CREATURE_DESC_7001</v>
          </cell>
          <cell r="B1910" t="str">
            <v>죽기 위해 가장 열심히 싸우는 최전선 돌격병들이다.</v>
          </cell>
          <cell r="C1910" t="str">
            <v>The front-line chargers that fight the hardest for death.</v>
          </cell>
          <cell r="D1910" t="str">
            <v>ผีโครงกระดูก หน่วยรบแนวหน้า ที่พร้อมจะต่อสู้อย่างเอาเป็นเอาตาย</v>
          </cell>
          <cell r="E1910" t="str">
            <v>Những binh đột kích ở tuyến đầu, sẵn sàng chiến đấu với những đối thủ khó khăn nhất dù phải hy sinh.</v>
          </cell>
        </row>
        <row r="1911">
          <cell r="A1911" t="str">
            <v>CREATURE_NAME_7002</v>
          </cell>
          <cell r="B1911" t="str">
            <v>스켈레톤 대검병</v>
          </cell>
          <cell r="C1911" t="str">
            <v>Skeleton Great Swordbearer</v>
          </cell>
          <cell r="D1911" t="str">
            <v>นักดาบโครงกระดูก</v>
          </cell>
          <cell r="E1911" t="str">
            <v>Binh đại đao Skeleton</v>
          </cell>
        </row>
        <row r="1912">
          <cell r="A1912" t="str">
            <v>CREATURE_DESC_7002</v>
          </cell>
          <cell r="B1912" t="str">
            <v>거대한 대검을 들고 싸우는 스켈레톤이다.</v>
          </cell>
          <cell r="C1912" t="str">
            <v>They use a great sword during fights.</v>
          </cell>
          <cell r="D1912" t="str">
            <v>พวกมันใช้ดาบในการต่อสู้</v>
          </cell>
          <cell r="E1912" t="str">
            <v>Chúng sử dụng một thanh đại đao khi chiến đấu.</v>
          </cell>
        </row>
        <row r="1913">
          <cell r="A1913" t="str">
            <v>CREATURE_NAME_7003</v>
          </cell>
          <cell r="B1913" t="str">
            <v>스켈레톤 궁병</v>
          </cell>
          <cell r="C1913" t="str">
            <v>Skeleton Archer</v>
          </cell>
          <cell r="D1913" t="str">
            <v>นักธนูโครงกระดูก</v>
          </cell>
          <cell r="E1913" t="str">
            <v>Tiễn thủ Skeleton</v>
          </cell>
        </row>
        <row r="1914">
          <cell r="A1914" t="str">
            <v>CREATURE_DESC_7003</v>
          </cell>
          <cell r="B1914" t="str">
            <v>의외로 정교하게 활을 쏘는 스켈레톤이다.</v>
          </cell>
          <cell r="C1914" t="str">
            <v>They shoot arrows with surprising accuracy.</v>
          </cell>
          <cell r="D1914" t="str">
            <v>พวกมันยิงธนูใส่ศัตรูและแม่นยำอย่างน่าแปลกใจ</v>
          </cell>
          <cell r="E1914" t="str">
            <v>Chúng bắn các mũi tên với độ chính xác đáng kinh ngạc.</v>
          </cell>
        </row>
        <row r="1915">
          <cell r="A1915" t="str">
            <v>CREATURE_NAME_7004</v>
          </cell>
          <cell r="B1915" t="str">
            <v>스켈레톤 흑마법사</v>
          </cell>
          <cell r="C1915" t="str">
            <v>Dark Skeleton Wizard</v>
          </cell>
          <cell r="D1915" t="str">
            <v>จอมเวทย์มืดโครงกระดูก</v>
          </cell>
          <cell r="E1915" t="str">
            <v>Phù thủy hắc ám Skeleton</v>
          </cell>
        </row>
        <row r="1916">
          <cell r="A1916" t="str">
            <v>CREATURE_DESC_7004</v>
          </cell>
          <cell r="B1916" t="str">
            <v>생전의 마력이 남아있는지 마법을 쓰는 스켈레톤이다.</v>
          </cell>
          <cell r="C1916" t="str">
            <v>They cast magic spells as if they still have magic powers from their former lives.</v>
          </cell>
          <cell r="D1916" t="str">
            <v>พวกมันร่ายเวทมนต์เพื่อโจมตีจนกว่าจะชีวิตจะจบสิ้น</v>
          </cell>
          <cell r="E1916" t="str">
            <v>Chúng gieo bùa phép thuật như thể chúng vẫn còn sức mạnh phép thuật từ cơ thể sống trước đây của mình.</v>
          </cell>
        </row>
        <row r="1917">
          <cell r="A1917" t="str">
            <v>CREATURE_NAME_7005</v>
          </cell>
          <cell r="B1917" t="str">
            <v>스켈레톤 방패병</v>
          </cell>
          <cell r="C1917" t="str">
            <v>Skeleton Shieldbearer</v>
          </cell>
          <cell r="D1917" t="str">
            <v>พลโล่โครงกระดูก</v>
          </cell>
          <cell r="E1917" t="str">
            <v>Binh giáp Skeleton</v>
          </cell>
        </row>
        <row r="1918">
          <cell r="A1918" t="str">
            <v>CREATURE_DESC_7005</v>
          </cell>
          <cell r="B1918" t="str">
            <v>방패를 들고 전방에서 적의 공격을 버텨내는 스켈레톤이다.</v>
          </cell>
          <cell r="C1918" t="str">
            <v>They withstand enemy attack on the front lines with their shields.</v>
          </cell>
          <cell r="D1918" t="str">
            <v>พวกมันประจันหน้าเข้าต่อสู้จากทางด้านหน้า</v>
          </cell>
          <cell r="E1918" t="str">
            <v>Chúng chống lại những đòn tấn công của kẻ thù trên tuyến đầu bằng những chiếc khiên kiên cố.</v>
          </cell>
        </row>
        <row r="1919">
          <cell r="A1919" t="str">
            <v>CREATURE_NAME_7006</v>
          </cell>
          <cell r="B1919" t="str">
            <v>거대 스켈레톤</v>
          </cell>
          <cell r="C1919" t="str">
            <v>Giant Skeleton</v>
          </cell>
          <cell r="D1919" t="str">
            <v>โครงกระดูกยักษ์</v>
          </cell>
          <cell r="E1919" t="str">
            <v>Skeleton khổng lồ</v>
          </cell>
        </row>
        <row r="1920">
          <cell r="A1920" t="str">
            <v>CREATURE_DESC_7006</v>
          </cell>
          <cell r="B1920" t="str">
            <v>차원 너머 생물체의 뼈를 이어 붙여 만든, 매우 거대한 스켈레톤이다.</v>
          </cell>
          <cell r="C1920" t="str">
            <v>A huge skeleton made with the bones of creatures from other dimensions.</v>
          </cell>
          <cell r="D1920" t="str">
            <v>ผีโครงกระดูกขนาดใหญ่ ที่หลุดออกมาจากมิติอื่น</v>
          </cell>
          <cell r="E1920" t="str">
            <v>Một Xương ma lớn được làm từ xương của các sinh vật có kích thước khác nhau.</v>
          </cell>
        </row>
        <row r="1921">
          <cell r="A1921" t="str">
            <v>CREATURE_NAME_7007</v>
          </cell>
          <cell r="B1921" t="str">
            <v>고대 거인의 두개골</v>
          </cell>
          <cell r="C1921" t="str">
            <v>Demon's Skull</v>
          </cell>
          <cell r="D1921" t="str">
            <v>กะโหลกยักษ์โบราณ</v>
          </cell>
          <cell r="E1921" t="str">
            <v>Đầu lâu quỷ</v>
          </cell>
        </row>
        <row r="1922">
          <cell r="A1922" t="str">
            <v>CREATURE_DESC_7007</v>
          </cell>
          <cell r="B1922" t="str">
            <v>모든 것을 먹어치울 듯 거대한 입을 주체 못하는 두개골이다.</v>
          </cell>
          <cell r="C1922" t="str">
            <v>This skull's mouth is always moving as if it's going to eat everything in sight.</v>
          </cell>
          <cell r="D1922" t="str">
            <v>ปากของผีกระโหลกที่ขยับอยู่ตลอดเวลา เหมือนมันจะกัดกินทุกอย่างที่มันเห็น</v>
          </cell>
          <cell r="E1922" t="str">
            <v>Miệng của chiếc đầu lâu luôn chuyển động như thể nó sắp sửa ăn mọi thứ trong tầm mắt.</v>
          </cell>
        </row>
        <row r="1923">
          <cell r="A1923" t="str">
            <v>CREATURE_NAME_7008</v>
          </cell>
          <cell r="B1923" t="str">
            <v>스켈레톤 토템</v>
          </cell>
          <cell r="C1923" t="str">
            <v>Skeleton Totem</v>
          </cell>
          <cell r="D1923" t="str">
            <v>โทเทมโครงกระดูก</v>
          </cell>
          <cell r="E1923" t="str">
            <v>Vật tổ Skeleton</v>
          </cell>
        </row>
        <row r="1924">
          <cell r="A1924" t="str">
            <v>CREATURE_DESC_7008</v>
          </cell>
          <cell r="B1924" t="str">
            <v>죽지 못한 자들에게만 영향을 끼치는 사악한 저주가 뿜어져 나오는 토템이다.</v>
          </cell>
          <cell r="C1924" t="str">
            <v>A totem that emits a terrible cursed energy that only affects the undead.</v>
          </cell>
          <cell r="D1924" t="str">
            <v>สัญลักษณ์ถูกคำสาป มีผลต่อสิ่งมีชีวิตที่ตายแล้วเท่านั้น</v>
          </cell>
          <cell r="E1924" t="str">
            <v>Một tô-tem phát ra năng lượng bị nguyền rủa khủng khiếp, chỉ ảnh hưởng tới các xác sống.</v>
          </cell>
        </row>
        <row r="1925">
          <cell r="A1925" t="str">
            <v>CREATURE_NAME_7010</v>
          </cell>
          <cell r="B1925" t="str">
            <v>얼음스켈레톤 흑마법사</v>
          </cell>
          <cell r="C1925" t="str">
            <v>Ice Skeleton Dark Wizard</v>
          </cell>
          <cell r="D1925" t="str">
            <v>จอมเวทย์มืดโครงกระดูกน้ำแข็ง</v>
          </cell>
          <cell r="E1925" t="str">
            <v>Pháp sư đen tối sương ma đá</v>
          </cell>
        </row>
        <row r="1926">
          <cell r="A1926" t="str">
            <v>CREATURE_DESC_7010</v>
          </cell>
          <cell r="B1926" t="str">
            <v>생전의 마력이 남아있는지 마법을 쓰는 스켈레톤이다.</v>
          </cell>
          <cell r="C1926" t="str">
            <v>They cast magic spells as if they still have magic powers from their former lives.</v>
          </cell>
          <cell r="D1926" t="str">
            <v>พวกมันร่ายเวทมนต์เพื่อโจมตีจนกว่าจะชีวิตจะจบสิ้น</v>
          </cell>
          <cell r="E1926" t="str">
            <v>Chúng gieo bùa phép thuật như thể chúng vẫn còn sức mạnh phép thuật từ cơ thể sống trước đây của mình.</v>
          </cell>
        </row>
        <row r="1927">
          <cell r="A1927" t="str">
            <v>CREATURE_NAME_7011</v>
          </cell>
          <cell r="B1927" t="str">
            <v>얼음스켈레톤 돌격병</v>
          </cell>
          <cell r="C1927" t="str">
            <v>Ice Skeleton Assault Soldier</v>
          </cell>
          <cell r="D1927" t="str">
            <v>นักรบโครงกระดูกน้ำแข็ง</v>
          </cell>
          <cell r="E1927" t="str">
            <v>Ngựa chiến xương ma đá</v>
          </cell>
        </row>
        <row r="1928">
          <cell r="A1928" t="str">
            <v>CREATURE_DESC_7011</v>
          </cell>
          <cell r="B1928" t="str">
            <v>죽기 위해 가장 열심히 싸우는 최전선 돌격병들이다.</v>
          </cell>
          <cell r="C1928" t="str">
            <v>The front-line chargers that fight the hardest for death.</v>
          </cell>
          <cell r="D1928" t="str">
            <v>ผีโครงกระดูก หน่วยรบแนวหน้า ที่พร้อมจะต่อสู้อย่างเอาเป็นเอาตาย</v>
          </cell>
          <cell r="E1928" t="str">
            <v>Những binh đột kích ở tuyến đầu, sẵn sàng chiến đấu với những đối thủ khó khăn nhất dù phải hy sinh.</v>
          </cell>
        </row>
        <row r="1929">
          <cell r="A1929" t="str">
            <v>CREATURE_NAME_7012</v>
          </cell>
          <cell r="B1929" t="str">
            <v>얼음스켈레톤 궁병</v>
          </cell>
          <cell r="C1929" t="str">
            <v>Ice Skeleton Archer</v>
          </cell>
          <cell r="D1929" t="str">
            <v>ทหารองครักษ์โครงกระดูกน้ำแข็ง</v>
          </cell>
          <cell r="E1929" t="str">
            <v>Tiễn thủ xương ma đá</v>
          </cell>
        </row>
        <row r="1930">
          <cell r="A1930" t="str">
            <v>CREATURE_DESC_7012</v>
          </cell>
          <cell r="B1930" t="str">
            <v>의외로 정교하게 활을 쏘는 스켈레톤이다.</v>
          </cell>
          <cell r="C1930" t="str">
            <v>They shoot arrows with surprising accuracy.</v>
          </cell>
          <cell r="D1930" t="str">
            <v>พวกมันยิงธนูใส่ศัตรูและแม่นยำอย่างน่าแปลกใจ</v>
          </cell>
          <cell r="E1930" t="str">
            <v>Chúng bắn các mũi tên với độ chính xác đáng kinh ngạc.</v>
          </cell>
        </row>
        <row r="1931">
          <cell r="A1931" t="str">
            <v>CREATURE_NAME_7013</v>
          </cell>
          <cell r="B1931" t="str">
            <v>거대 얼음스켈레톤</v>
          </cell>
          <cell r="C1931" t="str">
            <v>Gigantic Ice Skeleton</v>
          </cell>
          <cell r="D1931" t="str">
            <v>โครงกระดูกน้ำแข็งขนาดใหญ่</v>
          </cell>
          <cell r="E1931" t="str">
            <v>Xương ma đá khổng lồ</v>
          </cell>
        </row>
        <row r="1932">
          <cell r="A1932" t="str">
            <v>CREATURE_DESC_7013</v>
          </cell>
          <cell r="B1932" t="str">
            <v>차원 너머 생물체의 뼈를 이어 붙여 만든, 매우 거대한 스켈레톤이다.</v>
          </cell>
          <cell r="C1932" t="str">
            <v>A huge skeleton made with the bones of creatures from other dimensions.</v>
          </cell>
          <cell r="D1932" t="str">
            <v>ผีโครงกระดูกขนาดใหญ่ ที่หลุดออกมาจากมิติอื่น</v>
          </cell>
          <cell r="E1932" t="str">
            <v>Một Xương ma lớn được làm từ xương của các sinh vật có kích thước khác nhau.</v>
          </cell>
        </row>
        <row r="1933">
          <cell r="A1933" t="str">
            <v>CREATURE_NAME_7014</v>
          </cell>
          <cell r="B1933" t="str">
            <v>고대 서리거인의 두개골</v>
          </cell>
          <cell r="C1933" t="str">
            <v>Ancient Frost Giant Skull</v>
          </cell>
          <cell r="D1933" t="str">
            <v>กะโหลกยักษ์น้ำแข็งโบราณ</v>
          </cell>
          <cell r="E1933" t="str">
            <v>Đầu lâu của người khổng lồ sương giá cổ đại</v>
          </cell>
        </row>
        <row r="1934">
          <cell r="A1934" t="str">
            <v>CREATURE_DESC_7014</v>
          </cell>
          <cell r="B1934" t="str">
            <v>모든 것을 먹어치울 듯 거대한 입을 주체 못하는 두개골이다.</v>
          </cell>
          <cell r="C1934" t="str">
            <v>This skull's mouth is always moving as if it's going to eat everything in sight.</v>
          </cell>
          <cell r="D1934" t="str">
            <v>ปากของผีกระโหลกที่ขยับอยู่ตลอดเวลา เหมือนมันจะกัดกินทุกอย่างที่มันเห็น</v>
          </cell>
          <cell r="E1934" t="str">
            <v>Miệng của chiếc đầu lâu luôn chuyển động như thể nó sắp sửa ăn mọi thứ trong tầm mắt.</v>
          </cell>
        </row>
        <row r="1935">
          <cell r="A1935" t="str">
            <v>CREATURE_NAME_7015</v>
          </cell>
          <cell r="B1935" t="str">
            <v>할로윈 스켈레톤 전사</v>
          </cell>
          <cell r="C1935" t="str">
            <v>Halloween Skeleton Warrior</v>
          </cell>
          <cell r="D1935" t="str">
            <v>นักรบโครงกระดูกฮัลโลวีน</v>
          </cell>
          <cell r="E1935" t="str">
            <v>Chiến binh Skeleton Halloween</v>
          </cell>
        </row>
        <row r="1936">
          <cell r="A1936" t="str">
            <v>CREATURE_DESC_7015</v>
          </cell>
          <cell r="B1936" t="str">
            <v>호박을 뒤집어 쓴 해골 전사</v>
          </cell>
          <cell r="C1936" t="str">
            <v>A skeleton warrior wearing a pumpkin on the head.</v>
          </cell>
          <cell r="D1936" t="str">
            <v>นักรบโครงกระดูกใส่ฟักทอง</v>
          </cell>
          <cell r="E1936" t="str">
            <v>Chiến binh xương cốt đội ngược quả bí ngô trên đầu.</v>
          </cell>
        </row>
        <row r="1937">
          <cell r="A1937" t="str">
            <v>CREATURE_NAME_7016</v>
          </cell>
          <cell r="B1937" t="str">
            <v>할로윈 스켈레톤 궁수</v>
          </cell>
          <cell r="C1937" t="str">
            <v>Halloween Skeleton Archer</v>
          </cell>
          <cell r="D1937" t="str">
            <v>นักธนูโครงกระดูกฮัลโลวีน</v>
          </cell>
          <cell r="E1937" t="str">
            <v>Cung thủ Skeleton Halloween</v>
          </cell>
        </row>
        <row r="1938">
          <cell r="A1938" t="str">
            <v>CREATURE_DESC_7016</v>
          </cell>
          <cell r="B1938" t="str">
            <v>호박을 뒤집어 쓴 해골 궁수</v>
          </cell>
          <cell r="C1938" t="str">
            <v>A skeleton archer wearing a pumpkin on the head.</v>
          </cell>
          <cell r="D1938" t="str">
            <v>นักธนูโครงกระดูกใส่ฟักทอง</v>
          </cell>
          <cell r="E1938" t="str">
            <v>Cung thủ hài cốt đội ngược quả bí ngô trên đầu.</v>
          </cell>
        </row>
        <row r="1939">
          <cell r="A1939" t="str">
            <v>CREATURE_NAME_7017</v>
          </cell>
          <cell r="B1939" t="str">
            <v>할로윈 호박 유령</v>
          </cell>
          <cell r="C1939" t="str">
            <v>Halloween Pumpkin Ghost</v>
          </cell>
          <cell r="D1939" t="str">
            <v>ผีฟักทองฮัลโลวีน</v>
          </cell>
          <cell r="E1939" t="str">
            <v>Ác quỷ bí ngô Halloween</v>
          </cell>
        </row>
        <row r="1940">
          <cell r="A1940" t="str">
            <v>CREATURE_DESC_7017</v>
          </cell>
          <cell r="B1940" t="str">
            <v>호박의 형상의띈 할로윈의 유령이다.</v>
          </cell>
          <cell r="C1940" t="str">
            <v>A Halloween ghost that looks like a pumpkin.</v>
          </cell>
          <cell r="D1940" t="str">
            <v>ผีฮัลโลวีนที่รูปร่างเหมือนฟักทอง</v>
          </cell>
          <cell r="E1940" t="str">
            <v>Ác quỷ Halloween có hình quả bí ngô</v>
          </cell>
        </row>
        <row r="1941">
          <cell r="A1941" t="str">
            <v>CREATURE_NAME_7018</v>
          </cell>
          <cell r="B1941" t="str">
            <v>할로윈 스켈레톤 전사</v>
          </cell>
          <cell r="C1941" t="str">
            <v>Halloween Skeleton Warrior</v>
          </cell>
          <cell r="D1941" t="str">
            <v>นักรบโครงกระดูกฮัลโลวีน</v>
          </cell>
          <cell r="E1941" t="str">
            <v>Chiến binh Skeleton Halloween</v>
          </cell>
        </row>
        <row r="1942">
          <cell r="A1942" t="str">
            <v>CREATURE_NAME_7019</v>
          </cell>
          <cell r="B1942" t="str">
            <v>할로윈 스켈레톤 마법사</v>
          </cell>
          <cell r="C1942" t="str">
            <v>Halloween Skeleton Wizard</v>
          </cell>
          <cell r="D1942" t="str">
            <v>นักธนูโครงกระดูกฮัลโลวีน</v>
          </cell>
          <cell r="E1942" t="str">
            <v>Phù thuỷ Skeleton Halloween</v>
          </cell>
        </row>
        <row r="1943">
          <cell r="A1943" t="str">
            <v>CREATURE_NAME_7020</v>
          </cell>
          <cell r="B1943" t="str">
            <v>호박 토템</v>
          </cell>
          <cell r="C1943" t="str">
            <v>Pumpkin Totem</v>
          </cell>
          <cell r="D1943" t="str">
            <v>โทเทมฟักทอง</v>
          </cell>
          <cell r="E1943" t="str">
            <v>Vật tổ bí ngô</v>
          </cell>
        </row>
        <row r="1944">
          <cell r="A1944" t="str">
            <v>CREATURE_NAME_7009</v>
          </cell>
          <cell r="B1944" t="str">
            <v>스켈레톤 투석기</v>
          </cell>
          <cell r="C1944" t="str">
            <v>Skeleton Catapult</v>
          </cell>
          <cell r="D1944" t="str">
            <v>เครื่องยิงโครงกระดูก</v>
          </cell>
          <cell r="E1944" t="str">
            <v>Súng bắn đá Skeleton</v>
          </cell>
        </row>
        <row r="1945">
          <cell r="A1945" t="str">
            <v>CREATURE_DESC_7009</v>
          </cell>
          <cell r="B1945" t="str">
            <v>갖가지 뼈가 얽히고 섥힌 흉측한 스켈레톤 투석기다.</v>
          </cell>
          <cell r="C1945" t="str">
            <v>A hideous skeleton catapult made of all different types of intertwining bones.</v>
          </cell>
          <cell r="D1945" t="str">
            <v>ผีกระดูกนักยิง น่ารังเกียจ สร้างจากกระดูกชนิดที่แตกต่างจากกระดูกทั่วๆไป</v>
          </cell>
          <cell r="E1945" t="str">
            <v>Một Xương ma bắn đá khổng lồ làm bằng tất cả các loại xương khác nhau bện lại.</v>
          </cell>
        </row>
        <row r="1946">
          <cell r="A1946" t="str">
            <v>CREATURE_NAME_7101</v>
          </cell>
          <cell r="B1946" t="str">
            <v>스켈레톤 정예 돌격병</v>
          </cell>
          <cell r="C1946" t="str">
            <v>Elite Skeleton Charger</v>
          </cell>
          <cell r="D1946" t="str">
            <v>แม่ทัพเหล่านักรบโครงกระดูก</v>
          </cell>
          <cell r="E1946" t="str">
            <v>Binh đột kích tinh nhuệ Skeleton</v>
          </cell>
        </row>
        <row r="1947">
          <cell r="A1947" t="str">
            <v>CREATURE_DESC_7101</v>
          </cell>
          <cell r="B1947" t="str">
            <v>자신에게 주어진 저주를 받아들임으로써 더욱 강력해진 돌격병들이다.</v>
          </cell>
          <cell r="C1947" t="str">
            <v>They have become even more powerful after receiving their cursed fate.</v>
          </cell>
          <cell r="D1947" t="str">
            <v>พวกเขากลับมาทรงพลังมากขึ้นหลังจากที่พ้นจากคำสาป</v>
          </cell>
          <cell r="E1947" t="str">
            <v>Chúng vừa trở nên mạnh hơn sau khi chấp nhận số phận bị nguyền của chúng.</v>
          </cell>
        </row>
        <row r="1948">
          <cell r="A1948" t="str">
            <v>CREATURE_NAME_7102</v>
          </cell>
          <cell r="B1948" t="str">
            <v>스켈레톤 정예 대검병</v>
          </cell>
          <cell r="C1948" t="str">
            <v>Elite Skeleton Great Swordbearer</v>
          </cell>
          <cell r="D1948" t="str">
            <v>แม่ทัพเหล่านักดาบโครงกระดูก</v>
          </cell>
          <cell r="E1948" t="str">
            <v>Binh đại đao tinh nhuệ Skeleton</v>
          </cell>
        </row>
        <row r="1949">
          <cell r="A1949" t="str">
            <v>CREATURE_DESC_7102</v>
          </cell>
          <cell r="B1949" t="str">
            <v>다른 스켈레톤보다 더 무거운 대검을 쓰는 스켈레톤이다.</v>
          </cell>
          <cell r="C1949" t="str">
            <v>They use a great sword that is heavier than the swords used by other skeletons.</v>
          </cell>
          <cell r="D1949" t="str">
            <v>พวกมันใช้ดาบที่หนักและใหญ่กว่าที่พวก sketon ใช้</v>
          </cell>
          <cell r="E1949" t="str">
            <v>Chúng sử dụng một thanh đại đao mà thậm chí còn nặng hơn cả thanh đao của các Xương ma khác.</v>
          </cell>
        </row>
        <row r="1950">
          <cell r="A1950" t="str">
            <v>CREATURE_NAME_7103</v>
          </cell>
          <cell r="B1950" t="str">
            <v>스켈레톤 정예 궁병</v>
          </cell>
          <cell r="C1950" t="str">
            <v>Elite Skeleton Archer</v>
          </cell>
          <cell r="D1950" t="str">
            <v>แม่ทัพเหล่านักธนูโครงกระดูก</v>
          </cell>
          <cell r="E1950" t="str">
            <v>Tiễn thủ tinh nhuệ Skeleton</v>
          </cell>
        </row>
        <row r="1951">
          <cell r="A1951" t="str">
            <v>CREATURE_DESC_7103</v>
          </cell>
          <cell r="B1951" t="str">
            <v>유달리 뛰어난 실력을 가진 스켈레톤 궁병이다.</v>
          </cell>
          <cell r="C1951" t="str">
            <v>They have especially excellent archery skills.</v>
          </cell>
          <cell r="D1951" t="str">
            <v>พวกมันมีสกิลการใช้ธนูระดับสูง</v>
          </cell>
          <cell r="E1951" t="str">
            <v>Chúng có kỹ năng bắn cung đặc biệt xuất sắc.</v>
          </cell>
        </row>
        <row r="1952">
          <cell r="A1952" t="str">
            <v>CREATURE_NAME_7104</v>
          </cell>
          <cell r="B1952" t="str">
            <v>스켈레톤 정예 흑마법사</v>
          </cell>
          <cell r="C1952" t="str">
            <v>Elite Skeleton Dark Wizard</v>
          </cell>
          <cell r="D1952" t="str">
            <v>แม่ทัพเหล่าจอมเวทย์มืดโครงกระดูก</v>
          </cell>
          <cell r="E1952" t="str">
            <v>Phù thủy hắc ám tinh nhuệ Skeleton</v>
          </cell>
        </row>
        <row r="1953">
          <cell r="A1953" t="str">
            <v>CREATURE_DESC_7104</v>
          </cell>
          <cell r="B1953" t="str">
            <v>죽은 뒤 생전보다 더 많은 마력을 지니고 있는 스켈레톤 흑마법사이다.</v>
          </cell>
          <cell r="C1953" t="str">
            <v>They have more magic powers after death.</v>
          </cell>
          <cell r="D1953" t="str">
            <v>พวกมันกลับมามีพลังเวทมนต์ที่สูงขึ้นหลังความตาย</v>
          </cell>
          <cell r="E1953" t="str">
            <v>Chúng có nhiều hơn sức mạnh phép thuật sau khi chết.</v>
          </cell>
        </row>
        <row r="1954">
          <cell r="A1954" t="str">
            <v>CREATURE_NAME_7105</v>
          </cell>
          <cell r="B1954" t="str">
            <v>얼음스켈레톤 정예 흑마법사</v>
          </cell>
          <cell r="C1954" t="str">
            <v>Elite Ice Skeleton Dark Wizard</v>
          </cell>
          <cell r="D1954" t="str">
            <v>แม่ทัพเหล่าจอมเวทย์มืดโครงกระดูกน้ำแข็ง</v>
          </cell>
          <cell r="E1954" t="str">
            <v>Pháp sư đen tối tinh nhuệ xương ma đá</v>
          </cell>
        </row>
        <row r="1955">
          <cell r="A1955" t="str">
            <v>CREATURE_DESC_7105</v>
          </cell>
          <cell r="B1955" t="str">
            <v>죽은 뒤 생전보다 더 많은 마력을 지니고 있는 얼음스켈레톤 흑마법사이다.</v>
          </cell>
          <cell r="C1955" t="str">
            <v>They have more magic powers after death.</v>
          </cell>
          <cell r="D1955" t="str">
            <v>พวกมันกลับมามีพลังเวทมนต์ที่สูงขึ้นหลังความตาย</v>
          </cell>
          <cell r="E1955" t="str">
            <v>Chúng có nhiều hơn sức mạnh phép thuật sau khi chết.</v>
          </cell>
        </row>
        <row r="1956">
          <cell r="A1956" t="str">
            <v>CREATURE_NAME_7202</v>
          </cell>
          <cell r="B1956" t="str">
            <v>스켈레톤 군단 장교</v>
          </cell>
          <cell r="C1956" t="str">
            <v>Skeleton Corps Officer</v>
          </cell>
          <cell r="D1956" t="str">
            <v>กองทัพโครงกระดูก</v>
          </cell>
          <cell r="E1956" t="str">
            <v>Chỉ huy binh đoàn Skeleton</v>
          </cell>
        </row>
        <row r="1957">
          <cell r="A1957" t="str">
            <v>CREATURE_DESC_7202</v>
          </cell>
          <cell r="B1957" t="str">
            <v>죽기 전 군단의 장교들이었던 그들은,\n죽어서도 스켈레톤 군단을 지휘하는 노련한 장교들이다.</v>
          </cell>
          <cell r="C1957" t="str">
            <v>Once officers of the corps before they died,\nthey are now experienced commanding officers of the Skeleton Corps.</v>
          </cell>
          <cell r="D1957" t="str">
            <v>ครั้งหนึ่งเคยเป็นเจ้าหน้าที่ของกองทัพโครงกระดูกก่อนพวกเขาตาย \nด้วยประสบการณ์ของเขาในตอนนี้สามารถลุกขึ้นมาสั่งการพวกผีโครงกระดูกได้</v>
          </cell>
          <cell r="E1957" t="str">
            <v>Từng là chỉ huy của các binh đoàn trước khi chết,\nhiện giờ chúng là các chỉ duy dày dạn kinh nghiệm của Binh doàn Xương ma.</v>
          </cell>
        </row>
        <row r="1958">
          <cell r="A1958" t="str">
            <v>CREATURE_NAME_7206</v>
          </cell>
          <cell r="B1958" t="str">
            <v>거대 중갑 스켈레톤</v>
          </cell>
          <cell r="C1958" t="str">
            <v>Giant Heavy Armored Skeleton</v>
          </cell>
          <cell r="D1958" t="str">
            <v>โครงกระดูกยักษ์ติดอาวุธหนัก</v>
          </cell>
          <cell r="E1958" t="str">
            <v>Xương ma bọc giáp nặng khổng lồ</v>
          </cell>
        </row>
        <row r="1959">
          <cell r="A1959" t="str">
            <v>CREATURE_DESC_7206</v>
          </cell>
          <cell r="B1959" t="str">
            <v>거대 스켈레톤들에게 단단한 중갑을 입혀 더욱 강력해졌다.</v>
          </cell>
          <cell r="C1959" t="str">
            <v>A giant skeleton made more powerful by its heavy armor.</v>
          </cell>
          <cell r="D1959" t="str">
            <v>โครงกระดูกยักษ์ขับเคลื่อนด้วยอาวุธหนัก</v>
          </cell>
          <cell r="E1959" t="str">
            <v>Một Xương ma khổng lồ mạnh hơn bình thường nhờ bộ giáp nặng của nó.</v>
          </cell>
        </row>
        <row r="1960">
          <cell r="A1960" t="str">
            <v>CREATURE_NAME_8001</v>
          </cell>
          <cell r="B1960" t="str">
            <v>야생 멧돼지</v>
          </cell>
          <cell r="C1960" t="str">
            <v>Wild Boar</v>
          </cell>
          <cell r="D1960" t="str">
            <v>หมูป่า</v>
          </cell>
          <cell r="E1960" t="str">
            <v>Lợn hoang</v>
          </cell>
        </row>
        <row r="1961">
          <cell r="A1961" t="str">
            <v>CREATURE_DESC_8001</v>
          </cell>
          <cell r="B1961" t="str">
            <v>야생의 흉폭한 멧돼지이다.</v>
          </cell>
          <cell r="C1961" t="str">
            <v>A ferocious boar from the wild.</v>
          </cell>
          <cell r="D1961" t="str">
            <v>หมูป่าดุร้ายจากป่า</v>
          </cell>
          <cell r="E1961" t="str">
            <v>Một con lợn hung dữ đến từ thế giới hoang dã.</v>
          </cell>
        </row>
        <row r="1962">
          <cell r="A1962" t="str">
            <v>CREATURE_NAME_8002</v>
          </cell>
          <cell r="B1962" t="str">
            <v>무장 멧돼지</v>
          </cell>
          <cell r="C1962" t="str">
            <v>Armed Boar</v>
          </cell>
          <cell r="D1962" t="str">
            <v>หมูป่าติดอาวุธ</v>
          </cell>
          <cell r="E1962" t="str">
            <v>Lợn bọc giáp</v>
          </cell>
        </row>
        <row r="1963">
          <cell r="A1963" t="str">
            <v>CREATURE_DESC_8002</v>
          </cell>
          <cell r="B1963" t="str">
            <v>훈련되어 무장된 멧돼지이다.</v>
          </cell>
          <cell r="C1963" t="str">
            <v>It is trained and armed.</v>
          </cell>
          <cell r="D1963" t="str">
            <v>หมูป่าที่ผ่านการฝึกฝนและติดอาวุธ</v>
          </cell>
          <cell r="E1963" t="str">
            <v>Nó được đào tạo và bọc giáp.</v>
          </cell>
        </row>
        <row r="1964">
          <cell r="A1964" t="str">
            <v>CREATURE_NAME_8003</v>
          </cell>
          <cell r="B1964" t="str">
            <v>야생 멧돼지</v>
          </cell>
          <cell r="C1964" t="str">
            <v>Wild Boar</v>
          </cell>
          <cell r="D1964" t="str">
            <v>หมูป่า</v>
          </cell>
          <cell r="E1964" t="str">
            <v>Lợn hoang</v>
          </cell>
        </row>
        <row r="1965">
          <cell r="A1965" t="str">
            <v>CREATURE_DESC_8003</v>
          </cell>
          <cell r="B1965" t="str">
            <v>야생의 흉폭한 멧돼지이다.</v>
          </cell>
          <cell r="C1965" t="str">
            <v>A ferocious boar from the wild.</v>
          </cell>
          <cell r="D1965" t="str">
            <v>หมูป่าดุร้ายจากป่า</v>
          </cell>
          <cell r="E1965" t="str">
            <v>Một con lợn hung dữ đến từ thế giới hoang dã.</v>
          </cell>
        </row>
        <row r="1966">
          <cell r="A1966" t="str">
            <v>CREATURE_NAME_9001</v>
          </cell>
          <cell r="B1966" t="str">
            <v>가시나무 트렌트</v>
          </cell>
          <cell r="C1966" t="str">
            <v>Thornbush Treant</v>
          </cell>
          <cell r="D1966" t="str">
            <v>พุ่มไม้หนามปีศาจ</v>
          </cell>
          <cell r="E1966" t="str">
            <v>Người cây gai góc</v>
          </cell>
        </row>
        <row r="1967">
          <cell r="A1967" t="str">
            <v>CREATURE_DESC_9001</v>
          </cell>
          <cell r="B1967" t="str">
            <v>줄기에 날카로운 가시가 돋친 트렌트이다.</v>
          </cell>
          <cell r="C1967" t="str">
            <v>They have sharp thorns on their stems.</v>
          </cell>
          <cell r="D1967" t="str">
            <v>พวกมันมีหนามที่แหลมคม</v>
          </cell>
          <cell r="E1967" t="str">
            <v>Chúng có nhiều gai ngọn trên thân.</v>
          </cell>
        </row>
        <row r="1968">
          <cell r="A1968" t="str">
            <v>CREATURE_NAME_9002</v>
          </cell>
          <cell r="B1968" t="str">
            <v>주먹열매 트렌트</v>
          </cell>
          <cell r="C1968" t="str">
            <v>Fist Nut Treant</v>
          </cell>
          <cell r="D1968" t="str">
            <v>ต้นไม้ผลปีศาจ</v>
          </cell>
          <cell r="E1968" t="str">
            <v>Người cây quả hạch</v>
          </cell>
        </row>
        <row r="1969">
          <cell r="A1969" t="str">
            <v>CREATURE_DESC_9002</v>
          </cell>
          <cell r="B1969" t="str">
            <v>단단한 열매를 던지는 트렌트이다.</v>
          </cell>
          <cell r="C1969" t="str">
            <v>They throw hard nuts.</v>
          </cell>
          <cell r="D1969" t="str">
            <v>พวกมันขว้างลูกนัทแข็งๆใส่</v>
          </cell>
          <cell r="E1969" t="str">
            <v>Chúng ném những quả hạch cứng</v>
          </cell>
        </row>
        <row r="1970">
          <cell r="A1970" t="str">
            <v>CREATURE_NAME_9003</v>
          </cell>
          <cell r="B1970" t="str">
            <v>굵은뿌리 트렌트</v>
          </cell>
          <cell r="C1970" t="str">
            <v>Thick Root Treant</v>
          </cell>
          <cell r="D1970" t="str">
            <v>ต้นไม้ปีศาจรากลึก</v>
          </cell>
          <cell r="E1970" t="str">
            <v>Người cây gốc mập</v>
          </cell>
        </row>
        <row r="1971">
          <cell r="A1971" t="str">
            <v>CREATURE_DESC_9003</v>
          </cell>
          <cell r="B1971" t="str">
            <v>다른 트렌트보다 더 굵고 단단해 보이는 트렌트이다.</v>
          </cell>
          <cell r="C1971" t="str">
            <v>They look thicker and stronger than other ents.</v>
          </cell>
          <cell r="D1971" t="str">
            <v>พวกมันมีดูหนาและแข็งแกร่งกว่าพวก Ent</v>
          </cell>
          <cell r="E1971" t="str">
            <v>Chúng nhìn mập hơn và khỏe hơn những Người cây khác.</v>
          </cell>
        </row>
        <row r="1972">
          <cell r="A1972" t="str">
            <v>CREATURE_NAME_9004</v>
          </cell>
          <cell r="B1972" t="str">
            <v>얼음 가시나무 트렌트</v>
          </cell>
          <cell r="C1972" t="str">
            <v>Ice Barbed Trent</v>
          </cell>
          <cell r="D1972" t="str">
            <v>พุ่มไม้หนามปีศาจน้ำแข็ง</v>
          </cell>
          <cell r="E1972" t="str">
            <v>Trent - cây gai băng đá</v>
          </cell>
        </row>
        <row r="1973">
          <cell r="A1973" t="str">
            <v>CREATURE_NAME_9005</v>
          </cell>
          <cell r="B1973" t="str">
            <v>얼음 주먹열매 트렌트</v>
          </cell>
          <cell r="C1973" t="str">
            <v>Ice Hardfruit Trent</v>
          </cell>
          <cell r="D1973" t="str">
            <v>ต้นไม้ผลปีศาจน้ำแข็ง</v>
          </cell>
          <cell r="E1973" t="str">
            <v>Trent quả cây nắm đấm băng đá</v>
          </cell>
        </row>
        <row r="1974">
          <cell r="A1974" t="str">
            <v>CREATURE_NAME_9006</v>
          </cell>
          <cell r="B1974" t="str">
            <v>얼음뿌리 트렌트</v>
          </cell>
          <cell r="C1974" t="str">
            <v>Ice Root Trent</v>
          </cell>
          <cell r="D1974" t="str">
            <v>ต้นไม้ปีศาจรากไม้น้ำแข็ง</v>
          </cell>
          <cell r="E1974" t="str">
            <v>Trent - gốc băng đá</v>
          </cell>
        </row>
        <row r="1975">
          <cell r="A1975" t="str">
            <v>CREATURE_NAME_9007</v>
          </cell>
          <cell r="B1975" t="str">
            <v>할로윈 주먹열매 트렌트</v>
          </cell>
          <cell r="C1975" t="str">
            <v>Halloween FistFruit Trent</v>
          </cell>
          <cell r="D1975" t="str">
            <v>ต้นไม้ผลปีศาจฮัลโลวีน</v>
          </cell>
          <cell r="E1975" t="str">
            <v>Người cây Halloween</v>
          </cell>
        </row>
        <row r="1976">
          <cell r="A1976" t="str">
            <v>CREATURE_DESC_9007</v>
          </cell>
          <cell r="B1976" t="str">
            <v>호박을 들고다니는 트렌트이다.</v>
          </cell>
          <cell r="C1976" t="str">
            <v>A Trent holding a pumpkin.</v>
          </cell>
          <cell r="D1976" t="str">
            <v>ต้นไม้ปีศาจถือฟักทอง</v>
          </cell>
          <cell r="E1976" t="str">
            <v>Người cây di chuyển với quả bí ngô</v>
          </cell>
        </row>
        <row r="1977">
          <cell r="A1977" t="str">
            <v>CREATURE_NAME_9008</v>
          </cell>
          <cell r="B1977" t="str">
            <v>크리스마스 트리 트렌트</v>
          </cell>
          <cell r="C1977" t="str">
            <v>Christmas Tree Trent</v>
          </cell>
          <cell r="D1977" t="str">
            <v>ต้นไม้ปีศาจคริสมาสต์</v>
          </cell>
          <cell r="E1977" t="str">
            <v>Trent - cây noel</v>
          </cell>
        </row>
        <row r="1978">
          <cell r="A1978" t="str">
            <v>CREATURE_DESC_9008</v>
          </cell>
          <cell r="B1978" t="str">
            <v>크리스마스 트린줄 착각하면 클일납니다!</v>
          </cell>
          <cell r="C1978" t="str">
            <v>A Trent holding a pumpkin.</v>
          </cell>
          <cell r="D1978" t="str">
            <v>ต้นไม้ปีศาจถือฟักทอง</v>
          </cell>
          <cell r="E1978" t="str">
            <v>Người cây di chuyển với quả bí ngô</v>
          </cell>
        </row>
        <row r="1979">
          <cell r="A1979" t="str">
            <v>CREATURE_NAME_9101</v>
          </cell>
          <cell r="B1979" t="str">
            <v>굵은뿌리 트렌트</v>
          </cell>
          <cell r="C1979" t="str">
            <v>Thick Root Treant</v>
          </cell>
          <cell r="D1979" t="str">
            <v>ต้นไม้ปีศาจรากลึก</v>
          </cell>
          <cell r="E1979" t="str">
            <v>Người cây gốc mập</v>
          </cell>
        </row>
        <row r="1980">
          <cell r="A1980" t="str">
            <v>CREATURE_DESC_9101</v>
          </cell>
          <cell r="B1980" t="str">
            <v>다른 트렌트보다 더 굵고 단단해 보이는 트렌트이다.</v>
          </cell>
          <cell r="C1980" t="str">
            <v>They look thicker and stronger than other ents.</v>
          </cell>
          <cell r="D1980" t="str">
            <v>พวกมันมีดูหนาและแข็งแกร่งกว่าพวก Ent</v>
          </cell>
          <cell r="E1980" t="str">
            <v>Chúng nhìn mập hơn và khỏe hơn những Người cây khác.</v>
          </cell>
        </row>
        <row r="1981">
          <cell r="A1981" t="str">
            <v>CREATURE_NAME_9102</v>
          </cell>
          <cell r="B1981" t="str">
            <v>정예 얼음뿌리 트렌트</v>
          </cell>
          <cell r="C1981" t="str">
            <v>Elite Ice Root Trent</v>
          </cell>
          <cell r="D1981" t="str">
            <v>แม่ทัพเหล่าต้นไม้ปีศาจรากไม้น้ำแข็ง</v>
          </cell>
          <cell r="E1981" t="str">
            <v>Trent - gốc băng đá tinh nhuệ</v>
          </cell>
        </row>
        <row r="1982">
          <cell r="A1982" t="str">
            <v>CREATURE_DESC_9102</v>
          </cell>
          <cell r="B1982" t="str">
            <v>굵고 단단한 뿌리가 얼어버린 트렌트이다.</v>
          </cell>
          <cell r="C1982" t="str">
            <v>They look thicker and stronger than other ents.</v>
          </cell>
          <cell r="D1982" t="str">
            <v>พวกมันมีดูหนาและแข็งแกร่งกว่าพวก Ent</v>
          </cell>
          <cell r="E1982" t="str">
            <v>Chúng nhìn mập hơn và khỏe hơn những Người cây khác.</v>
          </cell>
        </row>
        <row r="1983">
          <cell r="A1983" t="str">
            <v>CREATURE_NAME_10001</v>
          </cell>
          <cell r="B1983" t="str">
            <v>드라이어드 창지기</v>
          </cell>
          <cell r="C1983" t="str">
            <v>Dryad Spearman</v>
          </cell>
          <cell r="D1983" t="str">
            <v>พลหอกนางไม้</v>
          </cell>
          <cell r="E1983" t="str">
            <v>Giáo binh của tộc Dryad</v>
          </cell>
        </row>
        <row r="1984">
          <cell r="A1984" t="str">
            <v>CREATURE_DESC_10001</v>
          </cell>
          <cell r="B1984" t="str">
            <v>날카로운 창으로 숲을 지키는 드라이어드이다.</v>
          </cell>
          <cell r="C1984" t="str">
            <v>They guard the forest with sharp spears.</v>
          </cell>
          <cell r="D1984" t="str">
            <v>พวกมันเป็นผู้ปกป้องป่าด้วยหอกที่แหลมคม</v>
          </cell>
          <cell r="E1984" t="str">
            <v>Chúng bảo vệ khu rừng bằng những cái giáo sắc.</v>
          </cell>
        </row>
        <row r="1985">
          <cell r="A1985" t="str">
            <v>CREATURE_NAME_10002</v>
          </cell>
          <cell r="B1985" t="str">
            <v>드라이어드 악사</v>
          </cell>
          <cell r="C1985" t="str">
            <v>Dryad Musician</v>
          </cell>
          <cell r="D1985" t="str">
            <v>นักดนตรีนางไม้</v>
          </cell>
          <cell r="E1985" t="str">
            <v>Nhạc sĩ của tộc Dryad</v>
          </cell>
        </row>
        <row r="1986">
          <cell r="A1986" t="str">
            <v>CREATURE_DESC_10002</v>
          </cell>
          <cell r="B1986" t="str">
            <v>마력이 담긴 하프를 연주하는 드라이어드이다.</v>
          </cell>
          <cell r="C1986" t="str">
            <v>They play a harp that has magic powers.</v>
          </cell>
          <cell r="D1986" t="str">
            <v>พวกมันเล่นดนตรีด้วยพลังเวทย์</v>
          </cell>
          <cell r="E1986" t="str">
            <v>Chúng chơi một loại đàn hạc có sức mạnh phép thuật.</v>
          </cell>
        </row>
        <row r="1987">
          <cell r="A1987" t="str">
            <v>CREATURE_NAME_10003</v>
          </cell>
          <cell r="B1987" t="str">
            <v>드라이어드 궁수</v>
          </cell>
          <cell r="C1987" t="str">
            <v>Dryad Archer</v>
          </cell>
          <cell r="D1987" t="str">
            <v>นักธนูนางไม้</v>
          </cell>
          <cell r="E1987" t="str">
            <v>Tiễn thủ của tộc Dryad</v>
          </cell>
        </row>
        <row r="1988">
          <cell r="A1988" t="str">
            <v>CREATURE_DESC_10003</v>
          </cell>
          <cell r="B1988" t="str">
            <v>달리면서 화살을 발사하는 드라이어드이다.</v>
          </cell>
          <cell r="C1988" t="str">
            <v>They can shoot arrows while running.</v>
          </cell>
          <cell r="D1988" t="str">
            <v>นางไม้ที่สามารถยิงลูกธนูขณะที่วิ่งได้</v>
          </cell>
          <cell r="E1988" t="str">
            <v>Chúng có thể bắn các mũi tên trong khi đang chạy.</v>
          </cell>
        </row>
        <row r="1989">
          <cell r="A1989" t="str">
            <v>CREATURE_NAME_10004</v>
          </cell>
          <cell r="B1989" t="str">
            <v>드라이어드 토템</v>
          </cell>
          <cell r="C1989" t="str">
            <v>Dryad Totem</v>
          </cell>
          <cell r="D1989" t="str">
            <v>โทเทมนางไม้</v>
          </cell>
          <cell r="E1989" t="str">
            <v>Vật tổ của tộc Dryad</v>
          </cell>
        </row>
        <row r="1990">
          <cell r="A1990" t="str">
            <v>CREATURE_DESC_10004</v>
          </cell>
          <cell r="B1990" t="str">
            <v>드라이어드에게 생명력을 불어넣어주는 토템이다.</v>
          </cell>
          <cell r="C1990" t="str">
            <v>This totem infuses life in dryads.</v>
          </cell>
          <cell r="D1990" t="str">
            <v>สัญลักษณ์ที่เต็มไปด้วยเหล่านางไม้</v>
          </cell>
          <cell r="E1990" t="str">
            <v>Con Tô-tem này truyền sự sống cho các Nữ thần rừng khác.</v>
          </cell>
        </row>
        <row r="1991">
          <cell r="A1991" t="str">
            <v>CREATURE_NAME_10005</v>
          </cell>
          <cell r="B1991" t="str">
            <v>얼음 드라이어드 창지기</v>
          </cell>
          <cell r="C1991" t="str">
            <v>Ice Dryad Lancer</v>
          </cell>
          <cell r="D1991" t="str">
            <v>พลหอกนางไม้น้ำแข็ง</v>
          </cell>
          <cell r="E1991" t="str">
            <v>Giáo binh Dryad băng đá</v>
          </cell>
        </row>
        <row r="1992">
          <cell r="A1992" t="str">
            <v>CREATURE_DESC_10005</v>
          </cell>
          <cell r="B1992" t="str">
            <v>날카로운 창으로 숲을 지키는 드라이어드이다.</v>
          </cell>
          <cell r="C1992" t="str">
            <v>They guard the forest with sharp spears.</v>
          </cell>
          <cell r="D1992" t="str">
            <v>พวกมันเป็นผู้ปกป้องป่าด้วยหอกที่แหลมคม</v>
          </cell>
          <cell r="E1992" t="str">
            <v>Chúng bảo vệ khu rừng bằng những cái giáo sắc.</v>
          </cell>
        </row>
        <row r="1993">
          <cell r="A1993" t="str">
            <v>CREATURE_NAME_10006</v>
          </cell>
          <cell r="B1993" t="str">
            <v>얼음 드라이어드 악사</v>
          </cell>
          <cell r="C1993" t="str">
            <v>Ice Dryad Bard</v>
          </cell>
          <cell r="D1993" t="str">
            <v>นักดนตรีนางไม้น้ำแข็ง</v>
          </cell>
          <cell r="E1993" t="str">
            <v>Nhạc công Dryad băng đá</v>
          </cell>
        </row>
        <row r="1994">
          <cell r="A1994" t="str">
            <v>CREATURE_DESC_10006</v>
          </cell>
          <cell r="B1994" t="str">
            <v>마력이 담긴 하프를 연주하는 드라이어드이다.</v>
          </cell>
          <cell r="C1994" t="str">
            <v>They play a harp that has magic powers.</v>
          </cell>
          <cell r="D1994" t="str">
            <v>พวกมันเล่นดนตรีด้วยพลังเวทย์</v>
          </cell>
          <cell r="E1994" t="str">
            <v>Chúng chơi một loại đàn hạc có sức mạnh phép thuật.</v>
          </cell>
        </row>
        <row r="1995">
          <cell r="A1995" t="str">
            <v>CREATURE_NAME_10007</v>
          </cell>
          <cell r="B1995" t="str">
            <v>얼음 드라이어드 궁수</v>
          </cell>
          <cell r="C1995" t="str">
            <v>Ice Dryad Archer</v>
          </cell>
          <cell r="D1995" t="str">
            <v>นักธนูนางไม้น้ำแข็ง</v>
          </cell>
          <cell r="E1995" t="str">
            <v>Cung thủ Dryad băng đá</v>
          </cell>
        </row>
        <row r="1996">
          <cell r="A1996" t="str">
            <v>CREATURE_DESC_10007</v>
          </cell>
          <cell r="B1996" t="str">
            <v>달리면서 화살을 발사하는 드라이어드이다.</v>
          </cell>
          <cell r="C1996" t="str">
            <v>They can shoot arrows while running.</v>
          </cell>
          <cell r="D1996" t="str">
            <v>นางไม้ที่สามารถยิงลูกธนูขณะที่วิ่งได้</v>
          </cell>
          <cell r="E1996" t="str">
            <v>Chúng có thể bắn các mũi tên trong khi đang chạy.</v>
          </cell>
        </row>
        <row r="1997">
          <cell r="A1997" t="str">
            <v>CREATURE_NAME_10101</v>
          </cell>
          <cell r="B1997" t="str">
            <v>드라이어드 정예 창지기</v>
          </cell>
          <cell r="C1997" t="str">
            <v>Elite Dryad Spearman</v>
          </cell>
          <cell r="D1997" t="str">
            <v>แม่ทัพเหล่าพลหอกนางไม้</v>
          </cell>
          <cell r="E1997" t="str">
            <v>Giáo binh tinh nhuệ của tộc Dryad</v>
          </cell>
        </row>
        <row r="1998">
          <cell r="A1998" t="str">
            <v>CREATURE_DESC_10101</v>
          </cell>
          <cell r="B1998" t="str">
            <v>다른 드라이어드보다 강한 힘을 지닌듯한 드라이어드 창병이다.</v>
          </cell>
          <cell r="C1998" t="str">
            <v>They seem to be more powerful than other Dryads.</v>
          </cell>
          <cell r="D1998" t="str">
            <v>พวกมันดูเหมือนจะมีพลังมากกว่า Dryad</v>
          </cell>
          <cell r="E1998" t="str">
            <v>Chúng mạnh hơn các Nữ thần rừng khác.</v>
          </cell>
        </row>
        <row r="1999">
          <cell r="A1999" t="str">
            <v>CREATURE_NAME_10102</v>
          </cell>
          <cell r="B1999" t="str">
            <v>드라이어드 정예 악사</v>
          </cell>
          <cell r="C1999" t="str">
            <v>Elite Dryad Musician</v>
          </cell>
          <cell r="D1999" t="str">
            <v>แม่ทัพเหล่านักดนตรีนางไม้</v>
          </cell>
          <cell r="E1999" t="str">
            <v>Nhạc sĩ tinh nhuệ của tộc Dryad</v>
          </cell>
        </row>
        <row r="2000">
          <cell r="A2000" t="str">
            <v>CREATURE_DESC_10102</v>
          </cell>
          <cell r="B2000" t="str">
            <v>한층 더 강력한 마력이 담긴 음악을 연주하는 드라이어드 악사이다.</v>
          </cell>
          <cell r="C2000" t="str">
            <v>They play music that contains magic powers that are even more powerful.</v>
          </cell>
          <cell r="D2000" t="str">
            <v>พวกมันเล่นดนตรีด้วยพลังเวทย์ที่แข็งแกร่งกว่า</v>
          </cell>
          <cell r="E2000" t="str">
            <v>Chúng có thể chơi những bản nhạc có chứa sức mạnh pháp thuật thậm chí còn mạnh hơn bình thường.</v>
          </cell>
        </row>
        <row r="2001">
          <cell r="A2001" t="str">
            <v>CREATURE_NAME_10103</v>
          </cell>
          <cell r="B2001" t="str">
            <v>얼음 드라이어드 정예 창지기</v>
          </cell>
          <cell r="C2001" t="str">
            <v>Elite Ice Dryad Lancer</v>
          </cell>
          <cell r="D2001" t="str">
            <v>แม่ทัพเหล่าพลหอกนางไม้น้ำแข็ง</v>
          </cell>
          <cell r="E2001" t="str">
            <v>Giáo binh tinh nhuệ Dryad băng đá</v>
          </cell>
        </row>
        <row r="2002">
          <cell r="A2002" t="str">
            <v>CREATURE_DESC_10103</v>
          </cell>
          <cell r="B2002" t="str">
            <v>다른 드라이어드보다 강한 힘을 지닌듯한 드라이어드 창병이다.</v>
          </cell>
          <cell r="C2002" t="str">
            <v>They seem to be more powerful than other Dryads.</v>
          </cell>
          <cell r="D2002" t="str">
            <v>พวกมันดูเหมือนจะมีพลังมากกว่า Dryad</v>
          </cell>
          <cell r="E2002" t="str">
            <v>Chúng mạnh hơn các Nữ thần rừng khác.</v>
          </cell>
        </row>
        <row r="2003">
          <cell r="A2003" t="str">
            <v>CREATURE_NAME_10104</v>
          </cell>
          <cell r="B2003" t="str">
            <v>얼음 드라이어드 정예 악사</v>
          </cell>
          <cell r="C2003" t="str">
            <v>Elite Ice Dryad Bard</v>
          </cell>
          <cell r="D2003" t="str">
            <v>แม่ทัพเหล่านักดนตรีนางไม้น้ำแข็ง</v>
          </cell>
          <cell r="E2003" t="str">
            <v>Nhạc công tinh nhuệ Dryad băng đá</v>
          </cell>
        </row>
        <row r="2004">
          <cell r="A2004" t="str">
            <v>CREATURE_DESC_10104</v>
          </cell>
          <cell r="B2004" t="str">
            <v>한층 더 강력한 마력이 담긴 음악을 연주하는 드라이어드 악사이다.</v>
          </cell>
          <cell r="C2004" t="str">
            <v>They play music that contains magic powers that are even more powerful.</v>
          </cell>
          <cell r="D2004" t="str">
            <v>พวกมันเล่นดนตรีด้วยพลังเวทย์ที่แข็งแกร่งกว่า</v>
          </cell>
          <cell r="E2004" t="str">
            <v>Chúng có thể chơi những bản nhạc có chứa sức mạnh pháp thuật thậm chí còn mạnh hơn bình thường.</v>
          </cell>
        </row>
        <row r="2005">
          <cell r="A2005" t="str">
            <v>CREATURE_NAME_10201</v>
          </cell>
          <cell r="B2005" t="str">
            <v>드라이어드 수호자</v>
          </cell>
          <cell r="C2005" t="str">
            <v>Guardian of the Dryads</v>
          </cell>
          <cell r="D2005" t="str">
            <v>นางไม้ผู้พิทักษ์</v>
          </cell>
          <cell r="E2005" t="str">
            <v>Người giám hộ của tộc Dryad</v>
          </cell>
        </row>
        <row r="2006">
          <cell r="A2006" t="str">
            <v>CREATURE_DESC_10201</v>
          </cell>
          <cell r="B2006" t="str">
            <v>드라이어드 영역을 수호하는 유일한 존재에게 주어지는 칭호이다.</v>
          </cell>
          <cell r="C2006" t="str">
            <v>A title given to the only one that protects the land of the Dryads.</v>
          </cell>
          <cell r="D2006" t="str">
            <v>ฉายาที่มอบให้เพียงหนึ่งเดียวที่สามารถปกป้องดินแดนของพวกนางไม้</v>
          </cell>
          <cell r="E2006" t="str">
            <v>Danh hiệu chỉ dành cho người bảo vệ vùng đất của bộ tộc Nữ thần rừng</v>
          </cell>
        </row>
        <row r="2007">
          <cell r="A2007" t="str">
            <v>CREATURE_NAME_10211</v>
          </cell>
          <cell r="B2007" t="str">
            <v>드라이어드 정예 창지기</v>
          </cell>
          <cell r="C2007" t="str">
            <v>Elite Dryad Spearman</v>
          </cell>
          <cell r="D2007" t="str">
            <v>แม่ทัพเหล่านางไม้พลหอก</v>
          </cell>
          <cell r="E2007" t="str">
            <v>Giáo binh tinh nhuệ của tộc Dryad</v>
          </cell>
        </row>
        <row r="2008">
          <cell r="A2008" t="str">
            <v>CREATURE_DESC_10211</v>
          </cell>
          <cell r="B2008" t="str">
            <v>다른 드라이어드보다 강한 힘을 지닌듯한 드라이어드 창병이다.</v>
          </cell>
          <cell r="C2008" t="str">
            <v>They seem to be more powerful than other Dryads.</v>
          </cell>
          <cell r="D2008" t="str">
            <v>พวกมันดูเหมือนจะมีพลังมากกว่า Dryad</v>
          </cell>
          <cell r="E2008" t="str">
            <v>Chúng mạnh hơn các Nữ thần rừng khác.</v>
          </cell>
        </row>
        <row r="2009">
          <cell r="A2009" t="str">
            <v>CREATURE_NAME_11001</v>
          </cell>
          <cell r="B2009" t="str">
            <v>하피 창병</v>
          </cell>
          <cell r="C2009" t="str">
            <v>Harpy Spearman</v>
          </cell>
          <cell r="D2009" t="str">
            <v>พลหอกฮาร์ปี้</v>
          </cell>
          <cell r="E2009" t="str">
            <v>Giáo binh tộc Harp</v>
          </cell>
        </row>
        <row r="2010">
          <cell r="A2010" t="str">
            <v>CREATURE_DESC_11001</v>
          </cell>
          <cell r="B2010" t="str">
            <v>창과 방패를 사용하는 하피족의 전사이다.</v>
          </cell>
          <cell r="C2010" t="str">
            <v>They use a spear and shield.</v>
          </cell>
          <cell r="D2010" t="str">
            <v>พวกมันใช้โล่และหอก</v>
          </cell>
          <cell r="E2010" t="str">
            <v>Chúng sử dụng một ngọn giáo và một tấm khiên chắn.</v>
          </cell>
        </row>
        <row r="2011">
          <cell r="A2011" t="str">
            <v>CREATURE_NAME_11002</v>
          </cell>
          <cell r="B2011" t="str">
            <v>하피 바람술사</v>
          </cell>
          <cell r="C2011" t="str">
            <v>Harpy Wind Master</v>
          </cell>
          <cell r="D2011" t="str">
            <v>จอมเวทย์ลมฮาร์ปี้</v>
          </cell>
          <cell r="E2011" t="str">
            <v>Phù thủy gió của tộc Harpy</v>
          </cell>
        </row>
        <row r="2012">
          <cell r="A2012" t="str">
            <v>CREATURE_DESC_11002</v>
          </cell>
          <cell r="B2012" t="str">
            <v>바람의 기운을 사용하는 하피족의 바람술사이다.</v>
          </cell>
          <cell r="C2012" t="str">
            <v>They use wind energy.</v>
          </cell>
          <cell r="D2012" t="str">
            <v>พวกมันใช้พลังแห่งลม</v>
          </cell>
          <cell r="E2012" t="str">
            <v>Chúng sử dụng năng lượng gió.</v>
          </cell>
        </row>
        <row r="2013">
          <cell r="A2013" t="str">
            <v>CREATURE_NAME_11003</v>
          </cell>
          <cell r="B2013" t="str">
            <v>하피 궁병</v>
          </cell>
          <cell r="C2013" t="str">
            <v>Harpy Archer</v>
          </cell>
          <cell r="D2013" t="str">
            <v>นักธนูฮาร์ปี้</v>
          </cell>
          <cell r="E2013" t="str">
            <v>Tiễn thủ của tộc Harpy</v>
          </cell>
        </row>
        <row r="2014">
          <cell r="A2014" t="str">
            <v>CREATURE_DESC_11003</v>
          </cell>
          <cell r="B2014" t="str">
            <v>바람의 영향을 잘 받는 활깃을 이용하는 하피족의 궁수들이다.</v>
          </cell>
          <cell r="C2014" t="str">
            <v>They use feathers that fly in the wind.</v>
          </cell>
          <cell r="D2014" t="str">
            <v>นักธนุเผ่าภูติ ที่ใช้ขนของมันโบยบินในสายลม</v>
          </cell>
          <cell r="E2014" t="str">
            <v>Chúng bắn các lông vũ bay trong gió.</v>
          </cell>
        </row>
        <row r="2015">
          <cell r="A2015" t="str">
            <v>CREATURE_NAME_11004</v>
          </cell>
          <cell r="B2015" t="str">
            <v>하피 토템</v>
          </cell>
          <cell r="C2015" t="str">
            <v>Harpy Totem</v>
          </cell>
          <cell r="D2015" t="str">
            <v>โทเทมฮาร์ปี้</v>
          </cell>
          <cell r="E2015" t="str">
            <v>Vật tổ của tộc Harpy</v>
          </cell>
        </row>
        <row r="2016">
          <cell r="A2016" t="str">
            <v>CREATURE_DESC_11004</v>
          </cell>
          <cell r="B2016" t="str">
            <v>하피의 깃털로 장식된 탐스러운 토템이다.</v>
          </cell>
          <cell r="C2016" t="str">
            <v>A charming totem decorated with harpy feathers.</v>
          </cell>
          <cell r="D2016" t="str">
            <v>ขนที่ตกแต่งได้อย่างสวยงามดึงดูดสายตาผู้พบเห็น</v>
          </cell>
          <cell r="E2016" t="str">
            <v>Một tô-tem duyên dáng được trang trí bằng các lông vũ tiên nữ</v>
          </cell>
        </row>
        <row r="2017">
          <cell r="A2017" t="str">
            <v>CREATURE_NAME_11005</v>
          </cell>
          <cell r="B2017" t="str">
            <v>얼음하피 창병</v>
          </cell>
          <cell r="C2017" t="str">
            <v>Ice Harpy Lancer</v>
          </cell>
          <cell r="D2017" t="str">
            <v>พลหอกฮาร์ปี้น้ำแข็ง</v>
          </cell>
          <cell r="E2017" t="str">
            <v>Giáo binh tộc Harpy băng đá</v>
          </cell>
        </row>
        <row r="2018">
          <cell r="A2018" t="str">
            <v>CREATURE_DESC_11005</v>
          </cell>
          <cell r="B2018" t="str">
            <v>창과 방패를 사용하는 하피족의 전사이다.</v>
          </cell>
          <cell r="C2018" t="str">
            <v>They use a spear and shield.</v>
          </cell>
          <cell r="D2018" t="str">
            <v>พวกมันใช้โล่และหอก</v>
          </cell>
          <cell r="E2018" t="str">
            <v>Chúng sử dụng một ngọn giáo và một tấm khiên chắn.</v>
          </cell>
        </row>
        <row r="2019">
          <cell r="A2019" t="str">
            <v>CREATURE_NAME_11006</v>
          </cell>
          <cell r="B2019" t="str">
            <v>얼음하피 바람술사</v>
          </cell>
          <cell r="C2019" t="str">
            <v>Ice Harpy Windcaster</v>
          </cell>
          <cell r="D2019" t="str">
            <v>จอมเวทย์ลมฮาร์ปี้น้ำแข็ง</v>
          </cell>
          <cell r="E2019" t="str">
            <v>Phù thủy gió của tộc Harpy băng đá</v>
          </cell>
        </row>
        <row r="2020">
          <cell r="A2020" t="str">
            <v>CREATURE_DESC_11006</v>
          </cell>
          <cell r="B2020" t="str">
            <v>바람의 기운을 사용하는 하피족의 바람술사이다.</v>
          </cell>
          <cell r="C2020" t="str">
            <v>They use wind energy.</v>
          </cell>
          <cell r="D2020" t="str">
            <v>พวกมันใช้พลังแห่งลม</v>
          </cell>
          <cell r="E2020" t="str">
            <v>Chúng sử dụng năng lượng gió.</v>
          </cell>
        </row>
        <row r="2021">
          <cell r="A2021" t="str">
            <v>CREATURE_NAME_11007</v>
          </cell>
          <cell r="B2021" t="str">
            <v>얼음하피 궁병</v>
          </cell>
          <cell r="C2021" t="str">
            <v>Ice Harpy Archer</v>
          </cell>
          <cell r="D2021" t="str">
            <v>นักธนูฮาร์ปี้น้ำแข็ง</v>
          </cell>
          <cell r="E2021" t="str">
            <v>Tiễn thủ của tộc Harpy băng đá</v>
          </cell>
        </row>
        <row r="2022">
          <cell r="A2022" t="str">
            <v>CREATURE_DESC_11007</v>
          </cell>
          <cell r="B2022" t="str">
            <v>바람의 영향을 잘 받는 활깃을 이용하는 하피족의 궁수들이다.</v>
          </cell>
          <cell r="C2022" t="str">
            <v>They use feathers that fly in the wind.</v>
          </cell>
          <cell r="D2022" t="str">
            <v>นักธนุเผ่าภูติ ที่ใช้ขนของมันโบยบินในสายลม</v>
          </cell>
          <cell r="E2022" t="str">
            <v>Chúng bắn các lông vũ bay trong gió.</v>
          </cell>
        </row>
        <row r="2023">
          <cell r="A2023" t="str">
            <v>CREATURE_NAME_11008</v>
          </cell>
          <cell r="B2023" t="str">
            <v>언데드 하피 창병</v>
          </cell>
          <cell r="C2023" t="str">
            <v>Undead Harpy Spearman</v>
          </cell>
          <cell r="D2023" t="str">
            <v>พลหอกฮาร์ปี้ผีดิบ</v>
          </cell>
          <cell r="E2023" t="str">
            <v>Giáo binh thần cánh chim thây ma</v>
          </cell>
        </row>
        <row r="2024">
          <cell r="A2024" t="str">
            <v>CREATURE_DESC_11008</v>
          </cell>
          <cell r="B2024" t="str">
            <v/>
          </cell>
          <cell r="C2024" t="str">
            <v/>
          </cell>
          <cell r="D2024" t="str">
            <v/>
          </cell>
          <cell r="E2024" t="str">
            <v/>
          </cell>
        </row>
        <row r="2025">
          <cell r="A2025" t="str">
            <v>CREATURE_NAME_11101</v>
          </cell>
          <cell r="B2025" t="str">
            <v>하피 정예 창병</v>
          </cell>
          <cell r="C2025" t="str">
            <v>Elite Harpy Spearman</v>
          </cell>
          <cell r="D2025" t="str">
            <v>แม่ทัพเหล่าพลหอกฮาร์ปี้</v>
          </cell>
          <cell r="E2025" t="str">
            <v>Giáo binh tinh nhuệ của tộc Harpy</v>
          </cell>
        </row>
        <row r="2026">
          <cell r="A2026" t="str">
            <v>CREATURE_DESC_11101</v>
          </cell>
          <cell r="B2026" t="str">
            <v>지휘관급의 하피 창병으로 다른 하피보다 더 빠르게 난다.</v>
          </cell>
          <cell r="C2026" t="str">
            <v>As commander-class spearmen, they fly faster than other harpies.</v>
          </cell>
          <cell r="D2026" t="str">
            <v>หวกมันเป็นตัวหัวหน้าและบินเร็วกว่าพวก Harpy</v>
          </cell>
          <cell r="E2026" t="str">
            <v>Là giáo binh cấp thống soái, chúng có thể bay nhanh hơn các tiên nữ cánh chim khác.</v>
          </cell>
        </row>
        <row r="2027">
          <cell r="A2027" t="str">
            <v>CREATURE_NAME_11102</v>
          </cell>
          <cell r="B2027" t="str">
            <v>하피 정예 바람술사</v>
          </cell>
          <cell r="C2027" t="str">
            <v>Elite Harpy Wind Master</v>
          </cell>
          <cell r="D2027" t="str">
            <v>แม่ทัพเหล่าจอมเวทย์ลมฮาร์ปี้</v>
          </cell>
          <cell r="E2027" t="str">
            <v>Phù thủy gió tinh nhuệ của tộc Harpy</v>
          </cell>
        </row>
        <row r="2028">
          <cell r="A2028" t="str">
            <v>CREATURE_DESC_11102</v>
          </cell>
          <cell r="B2028" t="str">
            <v>강력한 바람의 기운을 사용하는 하피 바람술사이다.</v>
          </cell>
          <cell r="C2028" t="str">
            <v>They use powerful wind energy.</v>
          </cell>
          <cell r="D2028" t="str">
            <v>พวกมันใช้พลังแห่งลมที่แข็งแกร่งกว่า</v>
          </cell>
          <cell r="E2028" t="str">
            <v>Chúng sử dụng năng lượng gió đầy uy lực.</v>
          </cell>
        </row>
        <row r="2029">
          <cell r="A2029" t="str">
            <v>CREATURE_NAME_11103</v>
          </cell>
          <cell r="B2029" t="str">
            <v>얼음하피 정예 창병</v>
          </cell>
          <cell r="C2029" t="str">
            <v>Elite Ice Harpy Lancer</v>
          </cell>
          <cell r="D2029" t="str">
            <v>แม่ทัพเหล่าพลหอกฮาร์ปี้น้ำแข็ง</v>
          </cell>
          <cell r="E2029" t="str">
            <v>Giáo binh tinh nhuệ của tộc Harpy băng đá</v>
          </cell>
        </row>
        <row r="2030">
          <cell r="A2030" t="str">
            <v>CREATURE_DESC_11103</v>
          </cell>
          <cell r="B2030" t="str">
            <v>지휘관급의 하피 창병으로 다른 하피보다 더 빠르게 난다.</v>
          </cell>
          <cell r="C2030" t="str">
            <v>As commander-class spearmen, they fly faster than other harpies.</v>
          </cell>
          <cell r="D2030" t="str">
            <v>หวกมันเป็นตัวหัวหน้าและบินเร็วกว่าพวก Harpy</v>
          </cell>
          <cell r="E2030" t="str">
            <v>Là giáo binh cấp thống soái, chúng có thể bay nhanh hơn các tiên nữ cánh chim khác.</v>
          </cell>
        </row>
        <row r="2031">
          <cell r="A2031" t="str">
            <v>CREATURE_NAME_11104</v>
          </cell>
          <cell r="B2031" t="str">
            <v>얼음하피 정예 바람술사</v>
          </cell>
          <cell r="C2031" t="str">
            <v>Elite Ice Harpy Windcaster</v>
          </cell>
          <cell r="D2031" t="str">
            <v>แม่ทัพเหล่าจอมเวทย์ลมฮาร์ปี้น้ำแข็ง</v>
          </cell>
          <cell r="E2031" t="str">
            <v>Phù thủy gió tinh nhuệ của tộc Harpy băng đá</v>
          </cell>
        </row>
        <row r="2032">
          <cell r="A2032" t="str">
            <v>CREATURE_DESC_11104</v>
          </cell>
          <cell r="B2032" t="str">
            <v>강력한 바람의 기운을 사용하는 하피 바람술사이다.</v>
          </cell>
          <cell r="C2032" t="str">
            <v>They use powerful wind energy.</v>
          </cell>
          <cell r="D2032" t="str">
            <v>พวกมันใช้พลังแห่งลมที่แข็งแกร่งกว่า</v>
          </cell>
          <cell r="E2032" t="str">
            <v>Chúng sử dụng năng lượng gió đầy uy lực.</v>
          </cell>
        </row>
        <row r="2033">
          <cell r="A2033" t="str">
            <v>CREATURE_NAME_11203</v>
          </cell>
          <cell r="B2033" t="str">
            <v>하피 궁병대장</v>
          </cell>
          <cell r="C2033" t="str">
            <v>Harpy Archer Squad Leader</v>
          </cell>
          <cell r="D2033" t="str">
            <v>หัวหน้านักธนูฮาร์ปี้</v>
          </cell>
          <cell r="E2033" t="str">
            <v>Đại tướng đội tiễn thủ của tộc Harpy</v>
          </cell>
        </row>
        <row r="2034">
          <cell r="A2034" t="str">
            <v>CREATURE_DESC_11203</v>
          </cell>
          <cell r="B2034" t="str">
            <v>하피 궁병들 중에서도 백발백중의 실력을 가진 정예들에게만 주어지는 칭호다.</v>
          </cell>
          <cell r="C2034" t="str">
            <v>A title given to the best archer among the Harpies.</v>
          </cell>
          <cell r="D2034" t="str">
            <v>ฉายาที่มอบให้กับนักธนูที่เก่งกาจที่สุดของพวกภูติ</v>
          </cell>
          <cell r="E2034" t="str">
            <v>Danh hiệu dành cho cung tiễn thủ giỏi nhất trong số các tiễn thủ thuộc tốc Tiên cánh chim.</v>
          </cell>
        </row>
        <row r="2035">
          <cell r="A2035" t="str">
            <v>CREATURE_NAME_12001</v>
          </cell>
          <cell r="B2035" t="str">
            <v>다크엘프 검사</v>
          </cell>
          <cell r="C2035" t="str">
            <v>Dark Elf Swordsman</v>
          </cell>
          <cell r="D2035" t="str">
            <v>นักดาบเอลฟ์มืด</v>
          </cell>
          <cell r="E2035" t="str">
            <v>Kiếm sĩ của yêu tinh bóng tối</v>
          </cell>
        </row>
        <row r="2036">
          <cell r="A2036" t="str">
            <v>CREATURE_DESC_12001</v>
          </cell>
          <cell r="B2036" t="str">
            <v>유연한 검술을 사용하는 다크엘프이다.</v>
          </cell>
          <cell r="C2036" t="str">
            <v>They are capable of flexible sword skills.</v>
          </cell>
          <cell r="D2036" t="str">
            <v>พวกมันสามารถใช้สกิลดาบได้อย่างคล่องแคล่ว</v>
          </cell>
          <cell r="E2036" t="str">
            <v>Chúng rất giỏi với các kỹ năng kiếm linh hoạt.</v>
          </cell>
        </row>
        <row r="2037">
          <cell r="A2037" t="str">
            <v>CREATURE_NAME_12002</v>
          </cell>
          <cell r="B2037" t="str">
            <v>다크엘프 궁수</v>
          </cell>
          <cell r="C2037" t="str">
            <v>Dark Elf Archer</v>
          </cell>
          <cell r="D2037" t="str">
            <v>นักธนูเอลฟ์มืด</v>
          </cell>
          <cell r="E2037" t="str">
            <v>Tiễn thủ của yêu tinh bóng tối</v>
          </cell>
        </row>
        <row r="2038">
          <cell r="A2038" t="str">
            <v>CREATURE_DESC_12002</v>
          </cell>
          <cell r="B2038" t="str">
            <v>달빛과도 같은 화살을 쏘는 다크엘프이다.</v>
          </cell>
          <cell r="C2038" t="str">
            <v>They shoot arrows like moonlight.</v>
          </cell>
          <cell r="D2038" t="str">
            <v>พวกมันยิงธนูได้อย่างกับ Moonlight</v>
          </cell>
          <cell r="E2038" t="str">
            <v>Chúng bắn các mũi tên như ánh trăng.</v>
          </cell>
        </row>
        <row r="2039">
          <cell r="A2039" t="str">
            <v>CREATURE_NAME_12003</v>
          </cell>
          <cell r="B2039" t="str">
            <v>다크엘프 암살자</v>
          </cell>
          <cell r="C2039" t="str">
            <v>Dark Elf Assassin</v>
          </cell>
          <cell r="D2039" t="str">
            <v>เอลฟ์มืดมือลอบสังหาร</v>
          </cell>
          <cell r="E2039" t="str">
            <v>Sát thủ của yêu tinh bóng tối</v>
          </cell>
        </row>
        <row r="2040">
          <cell r="A2040" t="str">
            <v>CREATURE_DESC_12003</v>
          </cell>
          <cell r="B2040" t="str">
            <v>칠흑 같은 어둠 속에서도 적을 노리는 다크엘프이다.</v>
          </cell>
          <cell r="C2040" t="str">
            <v>They go after the enemy even in pitch darkness.</v>
          </cell>
          <cell r="D2040" t="str">
            <v>พวกมันจู่โจมศัตรูจากด้านหลังแม้อยู่ในที่มืด</v>
          </cell>
          <cell r="E2040" t="str">
            <v>Chúng lần theo kẻ thù kể cả trong bóng tối.</v>
          </cell>
        </row>
        <row r="2041">
          <cell r="A2041" t="str">
            <v>CREATURE_NAME_12004</v>
          </cell>
          <cell r="B2041" t="str">
            <v>다크엘프 마법사</v>
          </cell>
          <cell r="C2041" t="str">
            <v>Dark Elf Wizard</v>
          </cell>
          <cell r="D2041" t="str">
            <v>จอมเวทย์เอลฟ์มืด</v>
          </cell>
          <cell r="E2041" t="str">
            <v>Phù thủy của yêu tinh bóng tối</v>
          </cell>
        </row>
        <row r="2042">
          <cell r="A2042" t="str">
            <v>CREATURE_DESC_12004</v>
          </cell>
          <cell r="B2042" t="str">
            <v>달빛 마법을 사용하는 다크엘프이다.</v>
          </cell>
          <cell r="C2042" t="str">
            <v>They use moonlight magic.</v>
          </cell>
          <cell r="D2042" t="str">
            <v>พวกมันใช้พลังเวทย์ของ Moonlight</v>
          </cell>
          <cell r="E2042" t="str">
            <v>Chúng sử dụng phép thuật ánh trăng</v>
          </cell>
        </row>
        <row r="2043">
          <cell r="A2043" t="str">
            <v>CREATURE_NAME_12005</v>
          </cell>
          <cell r="B2043" t="str">
            <v>달빛 마법 유물</v>
          </cell>
          <cell r="C2043" t="str">
            <v>Moonlight Magic Artifact</v>
          </cell>
          <cell r="D2043" t="str">
            <v>วัตถุโบราณเวทย์แสงจันทร์</v>
          </cell>
          <cell r="E2043" t="str">
            <v>Cổ vật phép thuật ánh trăng</v>
          </cell>
        </row>
        <row r="2044">
          <cell r="A2044" t="str">
            <v>CREATURE_DESC_12005</v>
          </cell>
          <cell r="B2044" t="str">
            <v>달빛 마법을 부여하여 주변의 아군을 강화하거나 마법으로 부터 보호하는 힘을 가지고 있는 유물이다.</v>
          </cell>
          <cell r="C2044" t="str">
            <v>An artifact enchanted by the magic of moonlight that can give power or protection to allies.</v>
          </cell>
          <cell r="D2044" t="str">
            <v>สิ่งประดิษฐ์ที่สร้างโดยพลังของดวงจันทร์, สามารถให้พลังหรือให้การปกป้องแก่พันธมิตร</v>
          </cell>
          <cell r="E2044" t="str">
            <v>Một cổ vật vị thu hút bởi phép thuật ánh trăng mà có thể truyền sức mạnh hoặc bảo vệ các đồng minh.</v>
          </cell>
        </row>
        <row r="2045">
          <cell r="A2045" t="str">
            <v>CREATURE_NAME_12006</v>
          </cell>
          <cell r="B2045" t="str">
            <v>다크엘프 발리스타</v>
          </cell>
          <cell r="C2045" t="str">
            <v>Dark Elf Ballista</v>
          </cell>
          <cell r="D2045" t="str">
            <v>เครื่องยิงหอกเอลฟ์มืด</v>
          </cell>
          <cell r="E2045" t="str">
            <v>Máy ném đá của yêu tinh bóng tối</v>
          </cell>
        </row>
        <row r="2046">
          <cell r="A2046" t="str">
            <v>CREATURE_DESC_12006</v>
          </cell>
          <cell r="B2046" t="str">
            <v>다크엘프들의 거대 공성병기인 발리스타이다. 기둥같은 창을 발사하여 경로의 적들을 꿰뚫는다.</v>
          </cell>
          <cell r="C2046" t="str">
            <v>A giant siege weapon of the Dark Elves. It pierces enemies by launching an arrow the size of a pillar.</v>
          </cell>
          <cell r="D2046" t="str">
            <v xml:space="preserve">หน้าไม้ยักษ์ของเอลฟ์มืด โจมตีศัตรูด้วยการปล่อยลูกศรที่มีขนาดเท่าเสา </v>
          </cell>
          <cell r="E2046" t="str">
            <v>Một vũ khí vây hãm khổng lồ của các Tiên bóng tối. Nó xuyên thủng kẻ thù bằng cách phóng một mũi tên to bằng cột đá.</v>
          </cell>
        </row>
        <row r="2047">
          <cell r="A2047" t="str">
            <v>CREATURE_NAME_12011</v>
          </cell>
          <cell r="B2047" t="str">
            <v>다크엘프 정예검사</v>
          </cell>
          <cell r="C2047" t="str">
            <v>Elite Dark Elf Swordsman</v>
          </cell>
          <cell r="D2047" t="str">
            <v>แม่ทัพเหล่านักดาบเอลฟ์มืด</v>
          </cell>
          <cell r="E2047" t="str">
            <v>Kiếm sĩ tinh nhuệ của yêu tinh bóng tối</v>
          </cell>
        </row>
        <row r="2048">
          <cell r="A2048" t="str">
            <v>CREATURE_DESC_12011</v>
          </cell>
          <cell r="B2048" t="str">
            <v>오랜 기간 살아온 베테랑 다크엘프 검사이다.</v>
          </cell>
          <cell r="C2048" t="str">
            <v>These veterans have lived a long time.</v>
          </cell>
          <cell r="D2048" t="str">
            <v>นี่เป็นพวก Dark Elves เก่าแก่ที่อยู่มายาวนาน</v>
          </cell>
          <cell r="E2048" t="str">
            <v>Những kiếm sĩ lão luyện sống đã lâu năm.</v>
          </cell>
        </row>
        <row r="2049">
          <cell r="A2049" t="str">
            <v>CREATURE_NAME_12012</v>
          </cell>
          <cell r="B2049" t="str">
            <v>다크엘프 정예궁수</v>
          </cell>
          <cell r="C2049" t="str">
            <v>Elite Dark Elf Archer</v>
          </cell>
          <cell r="D2049" t="str">
            <v>แม่ทัพเหล่านักธนูเอลฟ์มืด</v>
          </cell>
          <cell r="E2049" t="str">
            <v>Tiễn thủ tinh nhuệ của yêu tinh bóng tối</v>
          </cell>
        </row>
        <row r="2050">
          <cell r="A2050" t="str">
            <v>CREATURE_DESC_12012</v>
          </cell>
          <cell r="B2050" t="str">
            <v>다크엘프 궁수 중에서도 가장 뛰어난 궁술을 지니고 있다.</v>
          </cell>
          <cell r="C2050" t="str">
            <v>They have the best archery skills among the Dark Elf Archers.</v>
          </cell>
          <cell r="D2050" t="str">
            <v>พวกมันมีสกิลการยิงธนูที่ดีกว่า Dark Elf Archer</v>
          </cell>
          <cell r="E2050" t="str">
            <v>Chúng có các kỹ năng bắn cung giỏi nhất trong số các Tiên bóng tối cung tiễn thủ.</v>
          </cell>
        </row>
        <row r="2051">
          <cell r="A2051" t="str">
            <v>CREATURE_NAME_12014</v>
          </cell>
          <cell r="B2051" t="str">
            <v>다크엘프 정예마법사</v>
          </cell>
          <cell r="C2051" t="str">
            <v>Elite Dark Elf Wizard</v>
          </cell>
          <cell r="D2051" t="str">
            <v>แม่ทัพเหล่าจอมเวทย์เอลฟ์มืด</v>
          </cell>
          <cell r="E2051" t="str">
            <v>Phù thủy tinh nhuệ của yêu tinh bóng tối</v>
          </cell>
        </row>
        <row r="2052">
          <cell r="A2052" t="str">
            <v>CREATURE_DESC_12014</v>
          </cell>
          <cell r="B2052" t="str">
            <v>증폭된 달빛 마법을 사용하는 다크엘프이다.</v>
          </cell>
          <cell r="C2052" t="str">
            <v>They use amplified moonlight magic.</v>
          </cell>
          <cell r="D2052" t="str">
            <v>พวกมันใช้พลังบริสุทธิ์ของ Moonlight ได้</v>
          </cell>
          <cell r="E2052" t="str">
            <v>Chúng sử dụng phép thuật ánh trăng khuếch đại.</v>
          </cell>
        </row>
        <row r="2053">
          <cell r="A2053" t="str">
            <v>CREATURE_NAME_12101</v>
          </cell>
          <cell r="B2053" t="str">
            <v>다크엘프 검사단장</v>
          </cell>
          <cell r="C2053" t="str">
            <v>Master Dark Elf Swordsman</v>
          </cell>
          <cell r="D2053" t="str">
            <v>หัวหน้านักดาบเอลฟ์มืด</v>
          </cell>
          <cell r="E2053" t="str">
            <v>Đội trưởng đội kiếm sĩ của yêu tinh bóng tối</v>
          </cell>
        </row>
        <row r="2054">
          <cell r="A2054" t="str">
            <v>CREATURE_DESC_12101</v>
          </cell>
          <cell r="B2054" t="str">
            <v>다크엘프 검사들의 단장이다. 달빛 기운이 담긴 강력한 검기를 날려 광범위한 공격을 한다.</v>
          </cell>
          <cell r="C2054" t="str">
            <v>Captain of the Dark Elf Swordsmen. Uses a skill enchanted with moon energy to attack a wide area.</v>
          </cell>
          <cell r="D2054" t="str">
            <v>หัวหน้าของนักดาบเผ่าเอลฟ์มืด ใช้สกิลด้วยพลังแห่งจันทราในการสร้างความเสียหายเป็นบริเวณกว้าง</v>
          </cell>
          <cell r="E2054" t="str">
            <v>Thủ lĩnh của các Tiên bóng tối kiếm sĩ . Sử dụng một kỹ năng thu hút năng lượng ánh trăng để tấn công một khu vực rộng lớn.</v>
          </cell>
        </row>
        <row r="2055">
          <cell r="A2055" t="str">
            <v>CREATURE_NAME_12102</v>
          </cell>
          <cell r="B2055" t="str">
            <v>다크엘프 궁수단장</v>
          </cell>
          <cell r="C2055" t="str">
            <v>Master Dark Elf Archer</v>
          </cell>
          <cell r="D2055" t="str">
            <v>หัวหน้านักธนูเอลฟ์มืด</v>
          </cell>
          <cell r="E2055" t="str">
            <v>Đội trưởng đội tiễn thủ của yêu tinh bóng tối</v>
          </cell>
        </row>
        <row r="2056">
          <cell r="A2056" t="str">
            <v>CREATURE_DESC_12102</v>
          </cell>
          <cell r="B2056" t="str">
            <v>다크엘프 궁수들의 단장이다. 동시에 여러명을 추적하는 마법 화살을 날린다.</v>
          </cell>
          <cell r="C2056" t="str">
            <v>Captain of the Dark Elf Archers. Uses magic arrows to chase multiple targets simultaneously.</v>
          </cell>
          <cell r="D2056" t="str">
            <v xml:space="preserve">หัวหน้าของนักธนูเผ่าเอลฟ์มืด ใช้มิสซายเวทย์ในการไล่ตามเป้าหมายที่หลากหลายได้ในเวลาเดียวกัน </v>
          </cell>
          <cell r="E2056" t="str">
            <v>Thủ lĩnh của các tiễn thủ thuộc tộc yêu tinh bóng tối, sử dụng các mũi tên phép thuật để săn đồng thời đa mục tiêu.</v>
          </cell>
        </row>
        <row r="2057">
          <cell r="A2057" t="str">
            <v>CREATURE_NAME_12104</v>
          </cell>
          <cell r="B2057" t="str">
            <v>다크엘프 마법사단장</v>
          </cell>
          <cell r="C2057" t="str">
            <v>Master Dark Elf Wizard</v>
          </cell>
          <cell r="D2057" t="str">
            <v>หัวหน้าจอมเวทย์เอลฟ์มืด</v>
          </cell>
          <cell r="E2057" t="str">
            <v>Đội trưởng đội phù thủy của yêu tinh bóng tối</v>
          </cell>
        </row>
        <row r="2058">
          <cell r="A2058" t="str">
            <v>CREATURE_DESC_12104</v>
          </cell>
          <cell r="B2058" t="str">
            <v>다크엘프 마법사들의 단장이다. 강력한 달빛 마법으로 넓은 범위의 적들에게 피해를 입힌다.</v>
          </cell>
          <cell r="C2058" t="str">
            <v>A leader of the Dark Elf wizards. Uses a magic skill enchanted with moon power to attack a wide area.</v>
          </cell>
          <cell r="D2058" t="str">
            <v>หัวหน้าของนักเวทย์เผ่าเอลฟ์มืด ใช้พลังเวทย์จากพลังแห่งจันทราในการสร้างความเสียหายเป็นบริเวณกว้าง</v>
          </cell>
          <cell r="E2058" t="str">
            <v>Thủ lĩnh của các Tiên bóng tối phù thủy. Sử dụng một kỹ năng phép thuật thu hút sức mạnh ánh trăng để tấn công một khu vực rộng.</v>
          </cell>
        </row>
        <row r="2059">
          <cell r="A2059" t="str">
            <v>CREATURE_NAME_12801</v>
          </cell>
          <cell r="B2059" t="str">
            <v>토템</v>
          </cell>
          <cell r="C2059" t="str">
            <v>Totem</v>
          </cell>
          <cell r="D2059" t="str">
            <v>โทเทม</v>
          </cell>
          <cell r="E2059" t="str">
            <v>Vật tổ</v>
          </cell>
        </row>
        <row r="2060">
          <cell r="A2060" t="str">
            <v>CREATURE_NAME_12802</v>
          </cell>
          <cell r="B2060" t="str">
            <v>다크엘프 뱀파이어</v>
          </cell>
          <cell r="C2060" t="str">
            <v>Dark Elf Vampire</v>
          </cell>
          <cell r="D2060" t="str">
            <v>เอลฟ์มืด แวมไพร์</v>
          </cell>
          <cell r="E2060" t="str">
            <v>Tiên bóng tối Ma cà rồng</v>
          </cell>
        </row>
        <row r="2061">
          <cell r="A2061" t="str">
            <v>CREATURE_NAME_12803</v>
          </cell>
          <cell r="B2061" t="str">
            <v>다크엘프 뱀파이어</v>
          </cell>
          <cell r="C2061" t="str">
            <v>Dark Elf Vampire</v>
          </cell>
          <cell r="D2061" t="str">
            <v>เอลฟ์มืด แวมไพร์</v>
          </cell>
          <cell r="E2061" t="str">
            <v>Tiên bóng tối Ma cà rồng</v>
          </cell>
        </row>
        <row r="2062">
          <cell r="A2062" t="str">
            <v>CREATURE_NAME_13001</v>
          </cell>
          <cell r="B2062" t="str">
            <v>웃는가면 암살자</v>
          </cell>
          <cell r="C2062" t="str">
            <v>Laughing Mask Assassin</v>
          </cell>
          <cell r="D2062" t="str">
            <v>หน้ากากหัวเราะมือลอบสังหาร</v>
          </cell>
          <cell r="E2062" t="str">
            <v>Sát thủ mặt nạ cười</v>
          </cell>
        </row>
        <row r="2063">
          <cell r="A2063" t="str">
            <v>CREATURE_DESC_13001</v>
          </cell>
          <cell r="B2063" t="str">
            <v>웃는 모양의 가면을 쓴 수상한 집단의 암살자이다.</v>
          </cell>
          <cell r="C2063" t="str">
            <v>A shady group of assassins who wear masks with a laughing expression.</v>
          </cell>
          <cell r="D2063" t="str">
            <v>นักล่าที่สวมใส่หน้ากากยิ้มตลอดเวลาที่ออกล่า</v>
          </cell>
          <cell r="E2063" t="str">
            <v>Một nhóm sát thủ ám muội đeo mặt nạ với khuôn mặt đang cười.</v>
          </cell>
        </row>
        <row r="2064">
          <cell r="A2064" t="str">
            <v>CREATURE_NAME_15001</v>
          </cell>
          <cell r="B2064" t="str">
            <v>리빙 소드</v>
          </cell>
          <cell r="C2064" t="str">
            <v>Living Sword</v>
          </cell>
          <cell r="D2064" t="str">
            <v>มีดดาบมีชีวิต</v>
          </cell>
          <cell r="E2064" t="str">
            <v>Kiếm sống</v>
          </cell>
        </row>
        <row r="2065">
          <cell r="A2065" t="str">
            <v>CREATURE_DESC_15001</v>
          </cell>
          <cell r="B2065" t="str">
            <v>마족의 힘이 깃들어 주변의 생물을 베어버리는 검이다.</v>
          </cell>
          <cell r="C2065" t="str">
            <v>It cuts down any living thing that is nearby and contains the power of demons.</v>
          </cell>
          <cell r="D2065" t="str">
            <v>มันตัดทุกสิ่งที่เข้าใกล้ด้วยพลังแห่งปีศาจ</v>
          </cell>
          <cell r="E2065" t="str">
            <v>Nó cắt tất cả các vật sống ở gần và có chứa sức mạnh của quỷ.</v>
          </cell>
        </row>
        <row r="2066">
          <cell r="A2066" t="str">
            <v>CREATURE_NAME_15002</v>
          </cell>
          <cell r="B2066" t="str">
            <v>리빙 실드</v>
          </cell>
          <cell r="C2066" t="str">
            <v>Living Shield</v>
          </cell>
          <cell r="D2066" t="str">
            <v>โล่มีชีวิต</v>
          </cell>
          <cell r="E2066" t="str">
            <v>Khiên sống</v>
          </cell>
        </row>
        <row r="2067">
          <cell r="A2067" t="str">
            <v>CREATURE_DESC_15002</v>
          </cell>
          <cell r="B2067" t="str">
            <v>마족의 힘이 깃든 튼튼한 방패이다.</v>
          </cell>
          <cell r="C2067" t="str">
            <v>A ghost wearing a white sheet.</v>
          </cell>
          <cell r="D2067" t="str">
            <v>ผีฮัลโลวีนใส่ชุดขาว</v>
          </cell>
          <cell r="E2067" t="str">
            <v>Ác quỷ Halloween trùm tấm vải trắng</v>
          </cell>
        </row>
        <row r="2068">
          <cell r="A2068" t="str">
            <v>CREATURE_NAME_15003</v>
          </cell>
          <cell r="B2068" t="str">
            <v>리빙 스피어</v>
          </cell>
          <cell r="C2068" t="str">
            <v>Living Spear</v>
          </cell>
          <cell r="D2068" t="str">
            <v>หอกมีชีวิต</v>
          </cell>
          <cell r="E2068" t="str">
            <v>Giáo sống</v>
          </cell>
        </row>
        <row r="2069">
          <cell r="A2069" t="str">
            <v>CREATURE_DESC_15003</v>
          </cell>
          <cell r="B2069" t="str">
            <v>마족의 힘이 깃든 날카로운 창이다.</v>
          </cell>
          <cell r="C2069" t="str">
            <v>This sharp spear is imbued with the power of demons.</v>
          </cell>
          <cell r="D2069" t="str">
            <v>พลังแห่งปีศาจสิงสถิตอยู่ในหอกที่แหลมคม</v>
          </cell>
          <cell r="E2069" t="str">
            <v>Chiếc giáo nhọn này được truyền sức mạnh của quỷ.</v>
          </cell>
        </row>
        <row r="2070">
          <cell r="A2070" t="str">
            <v>CREATURE_NAME_15004</v>
          </cell>
          <cell r="B2070" t="str">
            <v>리빙 해머</v>
          </cell>
          <cell r="C2070" t="str">
            <v>Living Hammer</v>
          </cell>
          <cell r="D2070" t="str">
            <v>ค้อนมีชีวิต</v>
          </cell>
          <cell r="E2070" t="str">
            <v>Búa sống</v>
          </cell>
        </row>
        <row r="2071">
          <cell r="A2071" t="str">
            <v>CREATURE_DESC_15004</v>
          </cell>
          <cell r="B2071" t="str">
            <v>마족의 힘이 깃든 무거운 해머이다.</v>
          </cell>
          <cell r="C2071" t="str">
            <v>This heavy hammer is imbued with the power of demons.</v>
          </cell>
          <cell r="D2071" t="str">
            <v>พลังแห่งปีศาจสิงสถิตอยู่ในค้อนที่หนักหน่วง</v>
          </cell>
          <cell r="E2071" t="str">
            <v>Chiếc búa nặng này được truyền sức mạnh của quỷ.</v>
          </cell>
        </row>
        <row r="2072">
          <cell r="A2072" t="str">
            <v>CREATURE_NAME_15005</v>
          </cell>
          <cell r="B2072" t="str">
            <v>할로윈 유령</v>
          </cell>
          <cell r="C2072" t="str">
            <v>Halloween Ghost</v>
          </cell>
          <cell r="D2072" t="str">
            <v>ผีฮัลโลวีน</v>
          </cell>
          <cell r="E2072" t="str">
            <v>Linh hồn Halloween</v>
          </cell>
        </row>
        <row r="2073">
          <cell r="A2073" t="str">
            <v>CREATURE_DESC_15005</v>
          </cell>
          <cell r="B2073" t="str">
            <v>하얀 천을 뒤집어 쓴 할로윈의 유령이다.</v>
          </cell>
          <cell r="C2073" t="str">
            <v>A ghost wearing a white sheet.</v>
          </cell>
          <cell r="D2073" t="str">
            <v>ผีฮัลโลวีนใส่ชุดขาว</v>
          </cell>
          <cell r="E2073" t="str">
            <v>Ác quỷ Halloween trùm tấm vải trắng</v>
          </cell>
        </row>
        <row r="2074">
          <cell r="A2074" t="str">
            <v>CREATURE_NAME_16001</v>
          </cell>
          <cell r="B2074" t="str">
            <v>깨무는 머룸</v>
          </cell>
          <cell r="C2074" t="str">
            <v>Biting Muhroom</v>
          </cell>
          <cell r="D2074" t="str">
            <v>เห็ดไล่งับ</v>
          </cell>
          <cell r="E2074" t="str">
            <v>Nấm cắn</v>
          </cell>
        </row>
        <row r="2075">
          <cell r="A2075" t="str">
            <v>CREATURE_DESC_16001</v>
          </cell>
          <cell r="B2075" t="str">
            <v>날카로운 이빨을 지닌 머룸이다.</v>
          </cell>
          <cell r="C2075" t="str">
            <v>It has razor-sharp teeth.</v>
          </cell>
          <cell r="D2075" t="str">
            <v>พวกมันมีฟันที่แหลมคมเหมือนมีด</v>
          </cell>
          <cell r="E2075" t="str">
            <v>Nó có hàm răng sắc như dao cạo.</v>
          </cell>
        </row>
        <row r="2076">
          <cell r="A2076" t="str">
            <v>CREATURE_NAME_16002</v>
          </cell>
          <cell r="B2076" t="str">
            <v>역한 머룸</v>
          </cell>
          <cell r="C2076" t="str">
            <v>Disgusting Muhroom</v>
          </cell>
          <cell r="D2076" t="str">
            <v>เห็ดน่าขยะแขยง</v>
          </cell>
          <cell r="E2076" t="str">
            <v>Nấm ghê tởm</v>
          </cell>
        </row>
        <row r="2077">
          <cell r="A2077" t="str">
            <v>CREATURE_DESC_16002</v>
          </cell>
          <cell r="B2077" t="str">
            <v>몸에서 포자를 뿜어대는 머룸이다.</v>
          </cell>
          <cell r="C2077" t="str">
            <v>It discharges spores from its body.</v>
          </cell>
          <cell r="D2077" t="str">
            <v>พวกมันยิงเห็ดพิษออกจากร่างกาย</v>
          </cell>
          <cell r="E2077" t="str">
            <v>Nó tiết ra các mầm bệnh từ cơ thể mình.</v>
          </cell>
        </row>
        <row r="2078">
          <cell r="A2078" t="str">
            <v>CREATURE_NAME_16003</v>
          </cell>
          <cell r="B2078" t="str">
            <v>따끔한 머룸</v>
          </cell>
          <cell r="C2078" t="str">
            <v>Stinging Muhroom</v>
          </cell>
          <cell r="D2078" t="str">
            <v>เห็ดหนาม</v>
          </cell>
          <cell r="E2078" t="str">
            <v>Nấm chích</v>
          </cell>
        </row>
        <row r="2079">
          <cell r="A2079" t="str">
            <v>CREATURE_DESC_16003</v>
          </cell>
          <cell r="B2079" t="str">
            <v>날카로운 가시가 나있는 머룸이다.</v>
          </cell>
          <cell r="C2079" t="str">
            <v>It has sharp thorns.</v>
          </cell>
          <cell r="D2079" t="str">
            <v>พวกมันมีหนามที่แหลมคม</v>
          </cell>
          <cell r="E2079" t="str">
            <v>Nó có nhiều gai nhọn.</v>
          </cell>
        </row>
        <row r="2080">
          <cell r="A2080" t="str">
            <v>CREATURE_NAME_16004</v>
          </cell>
          <cell r="B2080" t="str">
            <v>단단한 머룸</v>
          </cell>
          <cell r="C2080" t="str">
            <v>Hard Muhroom</v>
          </cell>
          <cell r="D2080" t="str">
            <v>เห็ดหิน</v>
          </cell>
          <cell r="E2080" t="str">
            <v>Nấm cứng</v>
          </cell>
        </row>
        <row r="2081">
          <cell r="A2081" t="str">
            <v>CREATURE_DESC_16004</v>
          </cell>
          <cell r="B2081" t="str">
            <v>바위가 박혀 자라난 머룸이다.</v>
          </cell>
          <cell r="C2081" t="str">
            <v>It grows with an embedded rock.</v>
          </cell>
          <cell r="D2081" t="str">
            <v>พวกมันโตขึ้นมาจากหิน</v>
          </cell>
          <cell r="E2081" t="str">
            <v>Nó lớn lên với một hòn đá được cấy bên trong cơ thể.</v>
          </cell>
        </row>
        <row r="2082">
          <cell r="A2082" t="str">
            <v>CREATURE_NAME_16101</v>
          </cell>
          <cell r="B2082" t="str">
            <v>플라플라</v>
          </cell>
          <cell r="C2082" t="str">
            <v>FlaFla</v>
          </cell>
          <cell r="D2082" t="str">
            <v>เห็ดฟลาฟลากินคน</v>
          </cell>
          <cell r="E2082" t="str">
            <v>FlaFla</v>
          </cell>
        </row>
        <row r="2083">
          <cell r="A2083" t="str">
            <v>CREATURE_DESC_16101</v>
          </cell>
          <cell r="B2083" t="str">
            <v>네펜데스와의 혼종으로 알려진 머룸이다.</v>
          </cell>
          <cell r="C2083" t="str">
            <v>This Muhroom is hybrid.</v>
          </cell>
          <cell r="D2083" t="str">
            <v>เห็ดนี้เป็นเห็ดไฮบริดต์</v>
          </cell>
          <cell r="E2083" t="str">
            <v>Cây nấm này là loài lai</v>
          </cell>
        </row>
        <row r="2084">
          <cell r="A2084" t="str">
            <v>CREATURE_NAME_17001</v>
          </cell>
          <cell r="B2084" t="str">
            <v>큰 턱 말벌</v>
          </cell>
          <cell r="C2084" t="str">
            <v>Big Jaw Wasp</v>
          </cell>
          <cell r="D2084" t="str">
            <v>ตัวต่อกรามใหญ่</v>
          </cell>
          <cell r="E2084" t="str">
            <v>Ong bắp cày hàm lớn</v>
          </cell>
        </row>
        <row r="2085">
          <cell r="A2085" t="str">
            <v>CREATURE_DESC_17001</v>
          </cell>
          <cell r="B2085" t="str">
            <v>큰 턱으로 사냥감을 무는 말벌이다.</v>
          </cell>
          <cell r="C2085" t="str">
            <v>It bites its prey with its big jaws.</v>
          </cell>
          <cell r="D2085" t="str">
            <v>พวกมันคอยไล่กัดด้วยกรามที่แข็งแกร่ง</v>
          </cell>
          <cell r="E2085" t="str">
            <v>Nó cắn con mồi bằng chiếc hàm to khỏe.</v>
          </cell>
        </row>
        <row r="2086">
          <cell r="A2086" t="str">
            <v>CREATURE_NAME_17002</v>
          </cell>
          <cell r="B2086" t="str">
            <v>큰낫 말벌</v>
          </cell>
          <cell r="C2086" t="str">
            <v>Giant Scythe Wasp</v>
          </cell>
          <cell r="D2086" t="str">
            <v>ตัวต่อ</v>
          </cell>
          <cell r="E2086" t="str">
            <v>Ong bắp cày lưỡi hái khổng lồ</v>
          </cell>
        </row>
        <row r="2087">
          <cell r="A2087" t="str">
            <v>CREATURE_DESC_17002</v>
          </cell>
          <cell r="B2087" t="str">
            <v>앞다리가 큰 낫처럼 발달된 말벌이다.</v>
          </cell>
          <cell r="C2087" t="str">
            <v>It has front legs that resemble large scythes.</v>
          </cell>
          <cell r="D2087" t="str">
            <v>พวกมันพัฒนาขาหน้าที่ใหญ่และแข็งแกร่ง</v>
          </cell>
          <cell r="E2087" t="str">
            <v>Nó có chân trước giống như những lưỡi hái lớn.</v>
          </cell>
        </row>
        <row r="2088">
          <cell r="A2088" t="str">
            <v>CREATURE_NAME_17003</v>
          </cell>
          <cell r="B2088" t="str">
            <v>독침 말벌</v>
          </cell>
          <cell r="C2088" t="str">
            <v>Poison Needle Wasp</v>
          </cell>
          <cell r="D2088" t="str">
            <v>ตัวต่อมีพิษ</v>
          </cell>
          <cell r="E2088" t="str">
            <v>Ong bắp cày vòi độc</v>
          </cell>
        </row>
        <row r="2089">
          <cell r="A2089" t="str">
            <v>CREATURE_DESC_17003</v>
          </cell>
          <cell r="B2089" t="str">
            <v>배에서 독침을 쏘는 말벌이다.</v>
          </cell>
          <cell r="C2089" t="str">
            <v>It shoots poisoned needles from its belly.</v>
          </cell>
          <cell r="D2089" t="str">
            <v>พวกมันยิงเข็มพิษออกจากร่างกายได้</v>
          </cell>
          <cell r="E2089" t="str">
            <v>Nó bắn các vòi có độc từ bụng.</v>
          </cell>
        </row>
        <row r="2090">
          <cell r="A2090" t="str">
            <v>CREATURE_NAME_17202</v>
          </cell>
          <cell r="B2090" t="str">
            <v>사신낫 말벌</v>
          </cell>
          <cell r="C2090" t="str">
            <v>Giant Scythe Wasp</v>
          </cell>
          <cell r="D2090" t="str">
            <v>ตัวต่อเคียวยักษ์</v>
          </cell>
          <cell r="E2090" t="str">
            <v>Ong bắp cày lưỡi hái khổng lồ</v>
          </cell>
        </row>
        <row r="2091">
          <cell r="A2091" t="str">
            <v>CREATURE_DESC_17202</v>
          </cell>
          <cell r="B2091" t="str">
            <v>사신의 낫과 같은 큰 앞발을 지닌 거대한 말벌이다.</v>
          </cell>
          <cell r="C2091" t="str">
            <v>It has front legs that resemble large scythes.</v>
          </cell>
          <cell r="D2091" t="str">
            <v>ตัวต่อยักษ์ที่มีขาขนาดใหญ่ที่มีลักษณะคล้ายเคียว</v>
          </cell>
          <cell r="E2091" t="str">
            <v>Nó có chân trước giống như những lưỡi hái lớn.</v>
          </cell>
        </row>
        <row r="2092">
          <cell r="A2092" t="str">
            <v>CREATURE_NAME_18001</v>
          </cell>
          <cell r="B2092" t="str">
            <v>줄기 네펜데스</v>
          </cell>
          <cell r="C2092" t="str">
            <v>Stem Nepenthes</v>
          </cell>
          <cell r="D2092" t="str">
            <v>เถาวัลย์ต้นไม้กินคน</v>
          </cell>
          <cell r="E2092" t="str">
            <v>Cây nắp ấm cuống</v>
          </cell>
        </row>
        <row r="2093">
          <cell r="A2093" t="str">
            <v>CREATURE_DESC_18001</v>
          </cell>
          <cell r="B2093" t="str">
            <v>길다란 줄기로 적을 붙잡는 네펜데스이다.</v>
          </cell>
          <cell r="C2093" t="str">
            <v>It grabs the enemy with their long stems.</v>
          </cell>
          <cell r="D2093" t="str">
            <v>พวกมันคอยจับศัตรูกินด้วยหนวดที่แข็งแกร่ง</v>
          </cell>
          <cell r="E2093" t="str">
            <v>Nó vồ lấy kẻ thù bằng các cuống dài.</v>
          </cell>
        </row>
        <row r="2094">
          <cell r="A2094" t="str">
            <v>CREATURE_NAME_18002</v>
          </cell>
          <cell r="B2094" t="str">
            <v>파리지옥 네펜데스</v>
          </cell>
          <cell r="C2094" t="str">
            <v>Venus Flytrap Nepenthes</v>
          </cell>
          <cell r="D2094" t="str">
            <v>ต้นไม้กับดักแมลง</v>
          </cell>
          <cell r="E2094" t="str">
            <v>Cây nắp ấm bẫy ruồi thần vệ nữ</v>
          </cell>
        </row>
        <row r="2095">
          <cell r="A2095" t="str">
            <v>CREATURE_DESC_18002</v>
          </cell>
          <cell r="B2095" t="str">
            <v>소화액이 나오는 기관으로 사냥하는 네펜데스이다.</v>
          </cell>
          <cell r="C2095" t="str">
            <v>It hunts its prey with an organ that spurts digestive fluid.</v>
          </cell>
          <cell r="D2095" t="str">
            <v>พวกมันไล่ล่าด้วยการพ่นน้ำย่อยใส่ศัตรู</v>
          </cell>
          <cell r="E2095" t="str">
            <v>Nó săn con mồi bằng một bộ phận mà có thể bắn ra dịch tiêu hóa.</v>
          </cell>
        </row>
        <row r="2096">
          <cell r="A2096" t="str">
            <v>CREATURE_NAME_18003</v>
          </cell>
          <cell r="B2096" t="str">
            <v>꽃 네펜데스</v>
          </cell>
          <cell r="C2096" t="str">
            <v>Flower Nepenthes</v>
          </cell>
          <cell r="D2096" t="str">
            <v>ดอกไม้กินคน</v>
          </cell>
          <cell r="E2096" t="str">
            <v>Cây nắp ấm hoa</v>
          </cell>
        </row>
        <row r="2097">
          <cell r="A2097" t="str">
            <v>CREATURE_DESC_18003</v>
          </cell>
          <cell r="B2097" t="str">
            <v>냄새 나는 거대한 꽃이 달린 네펜데스이다.</v>
          </cell>
          <cell r="C2097" t="str">
            <v>It has a huge stinky flower.</v>
          </cell>
          <cell r="D2097" t="str">
            <v>พวกมันมีดอกไม้ที่ใหญ่น่ากลัว</v>
          </cell>
          <cell r="E2097" t="str">
            <v>Nó có một bông hoa lớn bốc mùi hôi thối.</v>
          </cell>
        </row>
        <row r="2098">
          <cell r="A2098" t="str">
            <v>CREATURE_NAME_18004</v>
          </cell>
          <cell r="B2098" t="str">
            <v>얼음 줄기 네펜데스</v>
          </cell>
          <cell r="C2098" t="str">
            <v>Ice Vine Nephenthis</v>
          </cell>
          <cell r="D2098" t="str">
            <v>เถาวัลย์ต้นไม้กินคนน้ำแข็ง</v>
          </cell>
          <cell r="E2098" t="str">
            <v>Cây nắp ấm cuống băng đá</v>
          </cell>
        </row>
        <row r="2099">
          <cell r="A2099" t="str">
            <v>CREATURE_DESC_18004</v>
          </cell>
          <cell r="B2099" t="str">
            <v>길다란 줄기로 적을 붙잡는 네펜데스이다.</v>
          </cell>
          <cell r="C2099" t="str">
            <v>It grabs the enemy with their long stems.</v>
          </cell>
          <cell r="D2099" t="str">
            <v>พวกมันคอยจับศัตรูกินด้วยหนวดที่แข็งแกร่ง</v>
          </cell>
          <cell r="E2099" t="str">
            <v>Nó vồ lấy kẻ thù bằng các cuống dài.</v>
          </cell>
        </row>
        <row r="2100">
          <cell r="A2100" t="str">
            <v>CREATURE_NAME_18005</v>
          </cell>
          <cell r="B2100" t="str">
            <v>얼음 꽃 네펜데스</v>
          </cell>
          <cell r="C2100" t="str">
            <v>Ice Flower Nephenthis</v>
          </cell>
          <cell r="D2100" t="str">
            <v>ดอกไม้กินคนน้ำแข็ง</v>
          </cell>
          <cell r="E2100" t="str">
            <v>Cây nắp ấm hoa băng đá</v>
          </cell>
        </row>
        <row r="2101">
          <cell r="A2101" t="str">
            <v>CREATURE_DESC_18005</v>
          </cell>
          <cell r="B2101" t="str">
            <v>냄새 나는 거대한 꽃이 달린 네펜데스이다.</v>
          </cell>
          <cell r="C2101" t="str">
            <v>It has a huge stinky flower.</v>
          </cell>
          <cell r="D2101" t="str">
            <v>พวกมันมีดอกไม้ที่ใหญ่น่ากลัว</v>
          </cell>
          <cell r="E2101" t="str">
            <v>Nó có một bông hoa lớn bốc mùi hôi thối.</v>
          </cell>
        </row>
        <row r="2102">
          <cell r="A2102" t="str">
            <v>CREATURE_NAME_18006</v>
          </cell>
          <cell r="B2102" t="str">
            <v>얼음 파리지옥 네펜데스</v>
          </cell>
          <cell r="C2102" t="str">
            <v>Ice Trap Nephenthis</v>
          </cell>
          <cell r="D2102" t="str">
            <v>ต้นไม้กับดักแมลงน้ำแข็ง</v>
          </cell>
          <cell r="E2102" t="str">
            <v>Cây nắp ấm bẫy ruồi thần vệ nữ băng đá</v>
          </cell>
        </row>
        <row r="2103">
          <cell r="A2103" t="str">
            <v>CREATURE_DESC_18006</v>
          </cell>
          <cell r="B2103" t="str">
            <v>소화액이 나오는 기관으로 사냥하는 네펜데스이다.</v>
          </cell>
          <cell r="C2103" t="str">
            <v>It hunts its prey with an organ that spurts digestive fluid.</v>
          </cell>
          <cell r="D2103" t="str">
            <v>พวกมันไล่ล่าด้วยการพ่นน้ำย่อยใส่ศัตรู</v>
          </cell>
          <cell r="E2103" t="str">
            <v>Nó săn con mồi bằng một bộ phận mà có thể bắn ra dịch tiêu hóa.</v>
          </cell>
        </row>
        <row r="2104">
          <cell r="A2104" t="str">
            <v>CREATURE_NAME_18007</v>
          </cell>
          <cell r="B2104" t="str">
            <v>할로윈 줄기 네펜데스</v>
          </cell>
          <cell r="C2104" t="str">
            <v>Halloween Vine Nephenthes</v>
          </cell>
          <cell r="D2104" t="str">
            <v>เถาวัลย์ต้นไม้กินคนฮัลโลวีน</v>
          </cell>
          <cell r="E2104" t="str">
            <v>Cây nắp ấm cuống Halloween</v>
          </cell>
        </row>
        <row r="2105">
          <cell r="A2105" t="str">
            <v>CREATURE_DESC_18007</v>
          </cell>
          <cell r="B2105" t="str">
            <v>호박이 넝쿨째 딸려나온 호박 귀신이다.</v>
          </cell>
          <cell r="C2105" t="str">
            <v>A pumpkin ghost dragging its vines.</v>
          </cell>
          <cell r="D2105" t="str">
            <v>ผีฟักทองที่มีเถาวัลย์ฟักทอง</v>
          </cell>
          <cell r="E2105" t="str">
            <v>Ác quỷ bí đỏ đánh ra quả bí ngô</v>
          </cell>
        </row>
        <row r="2106">
          <cell r="A2106" t="str">
            <v>CREATURE_NAME_18101</v>
          </cell>
          <cell r="B2106" t="str">
            <v>맹독 네펜데스</v>
          </cell>
          <cell r="C2106" t="str">
            <v>Deadly Poison Nepenthes</v>
          </cell>
          <cell r="D2106" t="str">
            <v>ต้นไม้กินคนมีพิษ</v>
          </cell>
          <cell r="E2106" t="str">
            <v>Nọc độc chết người Cây nắp ấm</v>
          </cell>
        </row>
        <row r="2107">
          <cell r="A2107" t="str">
            <v>CREATURE_DESC_18101</v>
          </cell>
          <cell r="B2107" t="str">
            <v>맹독을 뿜어내는 네펜데스이다.</v>
          </cell>
          <cell r="C2107" t="str">
            <v>A Nependis that spits out Poison.</v>
          </cell>
          <cell r="D2107" t="str">
            <v>Nependis ซึ่งพ่นพิษออกมา</v>
          </cell>
          <cell r="E2107" t="str">
            <v>Con Nependis có nọc độc</v>
          </cell>
        </row>
        <row r="2108">
          <cell r="A2108" t="str">
            <v>CREATURE_NAME_18102</v>
          </cell>
          <cell r="B2108" t="str">
            <v>얼음 맹독 네펜데스</v>
          </cell>
          <cell r="C2108" t="str">
            <v>Ice Venom Nephenthis</v>
          </cell>
          <cell r="D2108" t="str">
            <v>ต้นไม้กินคนน้ำแข็งมีพิษ</v>
          </cell>
          <cell r="E2108" t="str">
            <v>Cây nắp ấm độc băng đá</v>
          </cell>
        </row>
        <row r="2109">
          <cell r="A2109" t="str">
            <v>CREATURE_DESC_18102</v>
          </cell>
          <cell r="B2109" t="str">
            <v>맹독을 뿜어내는 네펜데스이다.</v>
          </cell>
          <cell r="C2109" t="str">
            <v>A Nependis that spits out Poison.</v>
          </cell>
          <cell r="D2109" t="str">
            <v>Nependis ซึ่งพ่นพิษออกมา</v>
          </cell>
          <cell r="E2109" t="str">
            <v>Con Nependis có nọc độc</v>
          </cell>
        </row>
        <row r="2110">
          <cell r="A2110" t="str">
            <v>CREATURE_NAME_19001</v>
          </cell>
          <cell r="B2110" t="str">
            <v>식물 토터스</v>
          </cell>
          <cell r="C2110" t="str">
            <v>Plant Tortoise</v>
          </cell>
          <cell r="D2110" t="str">
            <v>เต่าพืช</v>
          </cell>
          <cell r="E2110" t="str">
            <v>Rùa cây</v>
          </cell>
        </row>
        <row r="2111">
          <cell r="A2111" t="str">
            <v>CREATURE_DESC_19001</v>
          </cell>
          <cell r="B2111" t="str">
            <v>등껍데기에 식물들이 자라난 토터스이다.</v>
          </cell>
          <cell r="C2111" t="str">
            <v>It has plants growing on its shell.</v>
          </cell>
          <cell r="D2111" t="str">
            <v>พวกมันมีพืชงอกโผล่ขึ้นมาจากกระดอง</v>
          </cell>
          <cell r="E2111" t="str">
            <v>Nó có cây mọc trên mai.</v>
          </cell>
        </row>
        <row r="2112">
          <cell r="A2112" t="str">
            <v>CREATURE_NAME_19002</v>
          </cell>
          <cell r="B2112" t="str">
            <v>광석 토터스</v>
          </cell>
          <cell r="C2112" t="str">
            <v>Ore Tortoise</v>
          </cell>
          <cell r="D2112" t="str">
            <v>เต่าแร่</v>
          </cell>
          <cell r="E2112" t="str">
            <v>Rùa quặng</v>
          </cell>
        </row>
        <row r="2113">
          <cell r="A2113" t="str">
            <v>CREATURE_DESC_19002</v>
          </cell>
          <cell r="B2113" t="str">
            <v>등껍데기에 광석이 퇴적된 토터스이다.</v>
          </cell>
          <cell r="C2113" t="str">
            <v>It has ore deposited on its shell.</v>
          </cell>
          <cell r="D2113" t="str">
            <v>พวกมันมีแร่เกาะติดอยู่บนกระดอง</v>
          </cell>
          <cell r="E2113" t="str">
            <v>Nó có quặng kết tủa trên mai.</v>
          </cell>
        </row>
        <row r="2114">
          <cell r="A2114" t="str">
            <v>CREATURE_NAME_19003</v>
          </cell>
          <cell r="B2114" t="str">
            <v>보석 토터스</v>
          </cell>
          <cell r="C2114" t="str">
            <v>Gem Tortoise</v>
          </cell>
          <cell r="D2114" t="str">
            <v>เต่าอัญมณี</v>
          </cell>
          <cell r="E2114" t="str">
            <v>Rùa Ruby</v>
          </cell>
        </row>
        <row r="2115">
          <cell r="A2115" t="str">
            <v>CREATURE_DESC_19003</v>
          </cell>
          <cell r="B2115" t="str">
            <v>마력을 지닌 보석이 등껍데기에 자라난 토터스이다.</v>
          </cell>
          <cell r="C2115" t="str">
            <v>It has magic gems growing on its shell.</v>
          </cell>
          <cell r="D2115" t="str">
            <v>พวกมันมีหินเวทมนต์โผล่ขึ้นมาจากบนกระดอง</v>
          </cell>
          <cell r="E2115" t="str">
            <v>Nó có Ruby phép thuật mọc trên mai.</v>
          </cell>
        </row>
        <row r="2116">
          <cell r="A2116" t="str">
            <v>CREATURE_NAME_20001</v>
          </cell>
          <cell r="B2116" t="str">
            <v>우든 미믹</v>
          </cell>
          <cell r="C2116" t="str">
            <v>Wooden Mimic</v>
          </cell>
          <cell r="D2116" t="str">
            <v>กล่องไม้ปีศาจ</v>
          </cell>
          <cell r="E2116" t="str">
            <v>Kẻ bắt chước bằng gỗ</v>
          </cell>
        </row>
        <row r="2117">
          <cell r="A2117" t="str">
            <v>CREATURE_DESC_20001</v>
          </cell>
          <cell r="B2117" t="str">
            <v>허름한 나무 상자처럼 생긴 미믹이다.</v>
          </cell>
          <cell r="C2117" t="str">
            <v>It looks like a shabby wooden chest.</v>
          </cell>
          <cell r="D2117" t="str">
            <v>พวกมันดูคล้ายกับหีบสมบัติกล่องไม้</v>
          </cell>
          <cell r="E2117" t="str">
            <v>Nó trông giống như một cái rương gỗ sờn.</v>
          </cell>
        </row>
        <row r="2118">
          <cell r="A2118" t="str">
            <v>CREATURE_NAME_20002</v>
          </cell>
          <cell r="B2118" t="str">
            <v>아이언 미믹</v>
          </cell>
          <cell r="C2118" t="str">
            <v>Iron Mimic</v>
          </cell>
          <cell r="D2118" t="str">
            <v>กล่องเหล็กปีศาจ</v>
          </cell>
          <cell r="E2118" t="str">
            <v>Kẻ bắt chước sắt</v>
          </cell>
        </row>
        <row r="2119">
          <cell r="A2119" t="str">
            <v>CREATURE_DESC_20002</v>
          </cell>
          <cell r="B2119" t="str">
            <v>튼튼해 보이는 철 상자처럼 생긴 미믹이다.</v>
          </cell>
          <cell r="C2119" t="str">
            <v>It looks like a strong iron chest.</v>
          </cell>
          <cell r="D2119" t="str">
            <v>พวกมันดูคล้ายกับหีบสมบัติกล่องเหล็ก</v>
          </cell>
          <cell r="E2119" t="str">
            <v>Nó trông giống như một cái rương gỗ sắt chắc khỏe.</v>
          </cell>
        </row>
        <row r="2120">
          <cell r="A2120" t="str">
            <v>CREATURE_NAME_20003</v>
          </cell>
          <cell r="B2120" t="str">
            <v>골든 미믹</v>
          </cell>
          <cell r="C2120" t="str">
            <v>Golden Mimic</v>
          </cell>
          <cell r="D2120" t="str">
            <v>กล่องทองปีศาจ</v>
          </cell>
          <cell r="E2120" t="str">
            <v>Kẻ bắt chước bằng vàng</v>
          </cell>
        </row>
        <row r="2121">
          <cell r="A2121" t="str">
            <v>CREATURE_DESC_20003</v>
          </cell>
          <cell r="B2121" t="str">
            <v>화려해 보이는 황금 상자처럼 생긴 미믹이다.</v>
          </cell>
          <cell r="C2121" t="str">
            <v>It looks like a glamorous golden chest.</v>
          </cell>
          <cell r="D2121" t="str">
            <v>พวกมันดูคล้ายกับหีบสมบัติกล่องทองงดงาม</v>
          </cell>
          <cell r="E2121" t="str">
            <v>Nó trông giống như một cái rương bằng vàng đẹp say đắm.</v>
          </cell>
        </row>
        <row r="2122">
          <cell r="A2122" t="str">
            <v>CREATURE_NAME_20004</v>
          </cell>
          <cell r="B2122" t="str">
            <v>플래티넘 미믹</v>
          </cell>
          <cell r="C2122" t="str">
            <v>Platinum Mimic</v>
          </cell>
          <cell r="D2122" t="str">
            <v>กล่องแพลทีนัมปีศาจ</v>
          </cell>
          <cell r="E2122" t="str">
            <v>Giả Bạch  kim</v>
          </cell>
        </row>
        <row r="2123">
          <cell r="A2123" t="str">
            <v>CREATURE_DESC_20004</v>
          </cell>
          <cell r="B2123" t="str">
            <v>플래티넘미믹설명</v>
          </cell>
          <cell r="C2123" t="str">
            <v/>
          </cell>
          <cell r="D2123" t="str">
            <v/>
          </cell>
          <cell r="E2123" t="str">
            <v/>
          </cell>
        </row>
        <row r="2124">
          <cell r="A2124" t="str">
            <v>CREATURE_NAME_20005</v>
          </cell>
          <cell r="B2124" t="str">
            <v>선물상자 미믹</v>
          </cell>
          <cell r="C2124" t="str">
            <v>Present Box Mimic</v>
          </cell>
          <cell r="D2124" t="str">
            <v>กล่องของขวัญปีศาจ</v>
          </cell>
          <cell r="E2124" t="str">
            <v>Hộp quà Mimic</v>
          </cell>
        </row>
        <row r="2125">
          <cell r="A2125" t="str">
            <v>CREATURE_DESC_20005</v>
          </cell>
          <cell r="B2125" t="str">
            <v>선물인 줄 손을 대면 다칩니다.</v>
          </cell>
          <cell r="C2125" t="str">
            <v/>
          </cell>
          <cell r="D2125" t="str">
            <v/>
          </cell>
          <cell r="E2125" t="str">
            <v/>
          </cell>
        </row>
        <row r="2126">
          <cell r="A2126" t="str">
            <v>CREATURE_NAME_21001</v>
          </cell>
          <cell r="B2126" t="str">
            <v>야생 늑대</v>
          </cell>
          <cell r="C2126" t="str">
            <v>Wild Wolf</v>
          </cell>
          <cell r="D2126" t="str">
            <v>หมาป่า</v>
          </cell>
          <cell r="E2126" t="str">
            <v>Sói hoang</v>
          </cell>
        </row>
        <row r="2127">
          <cell r="A2127" t="str">
            <v>CREATURE_DESC_21001</v>
          </cell>
          <cell r="B2127" t="str">
            <v>날카로운 이빨과 발톱으로 사냥하는 야생의 늑대이다.</v>
          </cell>
          <cell r="C2127" t="str">
            <v>It hunts game with its sharp teeth and claws.</v>
          </cell>
          <cell r="D2127" t="str">
            <v>พวกมันไล่ล่าด้วยเขี้ยวและคมเล็บที่แหลมคม</v>
          </cell>
          <cell r="E2127" t="str">
            <v>Là con sói hoang đi săn bằng hàm răng và móng vuối sắc nhọn.</v>
          </cell>
        </row>
        <row r="2128">
          <cell r="A2128" t="str">
            <v>CREATURE_NAME_21002</v>
          </cell>
          <cell r="B2128" t="str">
            <v>무장 늑대</v>
          </cell>
          <cell r="C2128" t="str">
            <v>Armed Wolf</v>
          </cell>
          <cell r="D2128" t="str">
            <v>หมาป่าติดอาวุธ</v>
          </cell>
          <cell r="E2128" t="str">
            <v>Sói giáp</v>
          </cell>
        </row>
        <row r="2129">
          <cell r="A2129" t="str">
            <v>CREATURE_DESC_21002</v>
          </cell>
          <cell r="B2129" t="str">
            <v>전투용으로 훈련되어 무장시킨 늑대이다.</v>
          </cell>
          <cell r="C2129" t="str">
            <v>It is armed and trained for combat.</v>
          </cell>
          <cell r="D2129" t="str">
            <v>พวกมันถูกฝึกฝนด้านการต่อสู้มาอย่างดี</v>
          </cell>
          <cell r="E2129" t="str">
            <v>Là con sói được mặc áo giáp và huấn luyện để chiến đấu.</v>
          </cell>
        </row>
        <row r="2130">
          <cell r="A2130" t="str">
            <v>CREATURE_NAME_21003</v>
          </cell>
          <cell r="B2130" t="str">
            <v>역병 늑대</v>
          </cell>
          <cell r="C2130" t="str">
            <v>Plague Wolf</v>
          </cell>
          <cell r="D2130" t="str">
            <v>หมาป่าติดเชื้อ</v>
          </cell>
          <cell r="E2130" t="str">
            <v>Sói dịch hạch</v>
          </cell>
        </row>
        <row r="2131">
          <cell r="A2131" t="str">
            <v>CREATURE_DESC_21003</v>
          </cell>
          <cell r="B2131" t="str">
            <v>역병에 감염되어 이성을 잃고 죽을 때까지 주변의 생물을 공격하는 늑대이다.</v>
          </cell>
          <cell r="C2131" t="str">
            <v>Infected by the plague, it has lost all reason, biting any living thing that is nearby until its death.</v>
          </cell>
          <cell r="D2131" t="str">
            <v>พวกมันจะสูญพันธุ์หากไม่ได้แพร่เชื้อ มันจะกัดถูกสิ่งที่มีชีวิตจนกว่าจะตาย</v>
          </cell>
          <cell r="E2131" t="str">
            <v>Là con sói bị nhiễm dịch hạch, mất lý trí và tấn công các sinh vật xung quanh cho đến chết.</v>
          </cell>
        </row>
        <row r="2132">
          <cell r="A2132" t="str">
            <v>CREATURE_NAME_21011</v>
          </cell>
          <cell r="B2132" t="str">
            <v>야생 흰늑대</v>
          </cell>
          <cell r="C2132" t="str">
            <v>Wild White Wolf</v>
          </cell>
          <cell r="D2132" t="str">
            <v>หมาป่าขาว</v>
          </cell>
          <cell r="E2132" t="str">
            <v>Sói trắng hoang dã</v>
          </cell>
        </row>
        <row r="2133">
          <cell r="A2133" t="str">
            <v>CREATURE_DESC_21011</v>
          </cell>
          <cell r="B2133" t="str">
            <v>날카로운 이빨과 발톱으로 사냥하는 야생의 늑대이다.</v>
          </cell>
          <cell r="C2133" t="str">
            <v>It hunts game with its sharp teeth and claws.</v>
          </cell>
          <cell r="D2133" t="str">
            <v>พวกมันไล่ล่าด้วยเขี้ยวและคมเล็บที่แหลมคม</v>
          </cell>
          <cell r="E2133" t="str">
            <v>Là con sói hoang đi săn bằng hàm răng và móng vuối sắc nhọn.</v>
          </cell>
        </row>
        <row r="2134">
          <cell r="A2134" t="str">
            <v>CREATURE_NAME_21012</v>
          </cell>
          <cell r="B2134" t="str">
            <v>무장 흰늑대</v>
          </cell>
          <cell r="C2134" t="str">
            <v>Armed White Wolf</v>
          </cell>
          <cell r="D2134" t="str">
            <v>หมาป่าขาวติดอาวุธ</v>
          </cell>
          <cell r="E2134" t="str">
            <v>Sói trắng giáp</v>
          </cell>
        </row>
        <row r="2135">
          <cell r="A2135" t="str">
            <v>CREATURE_DESC_21012</v>
          </cell>
          <cell r="B2135" t="str">
            <v>전투용으로 훈련되어 무장시킨 늑대이다.</v>
          </cell>
          <cell r="C2135" t="str">
            <v>It is armed and trained for combat.</v>
          </cell>
          <cell r="D2135" t="str">
            <v>พวกมันถูกฝึกฝนด้านการต่อสู้มาอย่างดี</v>
          </cell>
          <cell r="E2135" t="str">
            <v>Là con sói được mặc áo giáp và huấn luyện để chiến đấu.</v>
          </cell>
        </row>
        <row r="2136">
          <cell r="A2136" t="str">
            <v>CREATURE_NAME_21021</v>
          </cell>
          <cell r="B2136" t="str">
            <v>야생 유령늑대</v>
          </cell>
          <cell r="C2136" t="str">
            <v>Wild Ghost Wolf</v>
          </cell>
          <cell r="D2136" t="str">
            <v>วิญญาณหมาป่า</v>
          </cell>
          <cell r="E2136" t="str">
            <v>Sói vong hồn hoang dã</v>
          </cell>
        </row>
        <row r="2137">
          <cell r="A2137" t="str">
            <v>CREATURE_DESC_21021</v>
          </cell>
          <cell r="B2137" t="str">
            <v>날카로운 이빨과 발톱으로 사냥하는 야생의 늑대이다.</v>
          </cell>
          <cell r="C2137" t="str">
            <v>It hunts game with its sharp teeth and claws.</v>
          </cell>
          <cell r="D2137" t="str">
            <v>พวกมันไล่ล่าด้วยเขี้ยวและคมเล็บที่แหลมคม</v>
          </cell>
          <cell r="E2137" t="str">
            <v>Là con sói hoang đi săn bằng hàm răng và móng vuối sắc nhọn.</v>
          </cell>
        </row>
        <row r="2138">
          <cell r="A2138" t="str">
            <v>CREATURE_NAME_21022</v>
          </cell>
          <cell r="B2138" t="str">
            <v>야생 유령늑대</v>
          </cell>
          <cell r="C2138" t="str">
            <v>Wild Ghost Wolf</v>
          </cell>
          <cell r="D2138" t="str">
            <v>วิญญาณหมาป่า</v>
          </cell>
          <cell r="E2138" t="str">
            <v>Sói vong hồn hoang dã</v>
          </cell>
        </row>
        <row r="2139">
          <cell r="A2139" t="str">
            <v>CREATURE_DESC_21022</v>
          </cell>
          <cell r="B2139" t="str">
            <v>날카로운 이빨과 발톱으로 사냥하는 야생의 늑대이다.</v>
          </cell>
          <cell r="C2139" t="str">
            <v>It hunts game with its sharp teeth and claws.</v>
          </cell>
          <cell r="D2139" t="str">
            <v>พวกมันไล่ล่าด้วยเขี้ยวและคมเล็บที่แหลมคม</v>
          </cell>
          <cell r="E2139" t="str">
            <v>Là con sói hoang đi săn bằng hàm răng và móng vuối sắc nhọn.</v>
          </cell>
        </row>
        <row r="2140">
          <cell r="A2140" t="str">
            <v>CREATURE_NAME_21201</v>
          </cell>
          <cell r="B2140" t="str">
            <v>광포한 거대 늑대</v>
          </cell>
          <cell r="C2140" t="str">
            <v>Vicious Giant Wolf</v>
          </cell>
          <cell r="D2140" t="str">
            <v>หมาป่ายักษ์ดุร้าย</v>
          </cell>
          <cell r="E2140" t="str">
            <v>Sói khổng lồ điên loạn</v>
          </cell>
        </row>
        <row r="2141">
          <cell r="A2141" t="str">
            <v>CREATURE_DESC_21201</v>
          </cell>
          <cell r="B2141" t="str">
            <v>늑대들의 우두머리로 거대한 몸체를 지닌 광폭한 늑대이다.</v>
          </cell>
          <cell r="C2141" t="str">
            <v>The leader of a wolf pack with a giant body.</v>
          </cell>
          <cell r="D2141" t="str">
            <v>ผู้นำของฝูงหมาป่าที่มีร่างกายขนาดใหญ่</v>
          </cell>
          <cell r="E2141" t="str">
            <v>Là con sói điên loạn có thân hình khổng lồ, là kẻ đứng đầu đàn sói.</v>
          </cell>
        </row>
        <row r="2142">
          <cell r="A2142" t="str">
            <v>CREATURE_NAME_22001</v>
          </cell>
          <cell r="B2142" t="str">
            <v>야생 혼드베어</v>
          </cell>
          <cell r="C2142" t="str">
            <v>Wild Horned Bear</v>
          </cell>
          <cell r="D2142" t="str">
            <v>ฮอร์นแบร์ป่า</v>
          </cell>
          <cell r="E2142" t="str">
            <v>Gấu sừng hoang</v>
          </cell>
        </row>
        <row r="2143">
          <cell r="A2143" t="str">
            <v>CREATURE_DESC_22001</v>
          </cell>
          <cell r="B2143" t="str">
            <v>거대한 뿔과 앞발로 사냥하는 야생의 혼드베어이다.</v>
          </cell>
          <cell r="C2143" t="str">
            <v>It hunts game with its huge horns and forepaws.</v>
          </cell>
          <cell r="D2143" t="str">
            <v>พวกมันไล่ล่าด้วยเขาที่แข็งแกร่งและอุ้งเท้า</v>
          </cell>
          <cell r="E2143" t="str">
            <v>Nó săn thú săn bằng các chân trước có vuốt và chiếc sừng lớn.</v>
          </cell>
        </row>
        <row r="2144">
          <cell r="A2144" t="str">
            <v>CREATURE_NAME_22002</v>
          </cell>
          <cell r="B2144" t="str">
            <v>무장 혼드베어</v>
          </cell>
          <cell r="C2144" t="str">
            <v>Armed Horned Bear</v>
          </cell>
          <cell r="D2144" t="str">
            <v>ฮอร์นแบร์ติดอาวุธ</v>
          </cell>
          <cell r="E2144" t="str">
            <v>Gấu sừng bọc giáp</v>
          </cell>
        </row>
        <row r="2145">
          <cell r="A2145" t="str">
            <v>CREATURE_DESC_22002</v>
          </cell>
          <cell r="B2145" t="str">
            <v>전투용으로 훈련되어 무장시킨 혼드베어이다.</v>
          </cell>
          <cell r="C2145" t="str">
            <v>It is armed and trained for battle.</v>
          </cell>
          <cell r="D2145" t="str">
            <v>พวกมันถูกฝึกฝนด้านการต่อสู้มาอย่างดี</v>
          </cell>
          <cell r="E2145" t="str">
            <v>Nó được bọc giáp sắt và huấn luyện để chiến đấu.</v>
          </cell>
        </row>
        <row r="2146">
          <cell r="A2146" t="str">
            <v>CREATURE_NAME_22003</v>
          </cell>
          <cell r="B2146" t="str">
            <v>역병 혼드베어</v>
          </cell>
          <cell r="C2146" t="str">
            <v>Plague Horned Bear</v>
          </cell>
          <cell r="D2146" t="str">
            <v>ฮอร์นแบร์ติดเชื้อ</v>
          </cell>
          <cell r="E2146" t="str">
            <v>Gấu sừng dịch hạch</v>
          </cell>
        </row>
        <row r="2147">
          <cell r="A2147" t="str">
            <v>CREATURE_DESC_22003</v>
          </cell>
          <cell r="B2147" t="str">
            <v>역병에 감염되어 이성을 잃고 죽을 때까지 주변의 생물을 공격하는 혼드베어이다.</v>
          </cell>
          <cell r="C2147" t="str">
            <v>Infected by the plague, it has lost all reason, biting any living thing that is nearby until its death.</v>
          </cell>
          <cell r="D2147" t="str">
            <v>พวกมันจะสูญพันธุ์หากไม่ได้แพร่เชื้อ มันจะกัดถูกสิ่งที่มีชีวิตจนกว่าจะตาย</v>
          </cell>
          <cell r="E2147" t="str">
            <v>Bị nhiễm dịch hạch, nó bị mất lý trí và cắn bất kỳ sinh vật sống nào xung quanh cho đến khi chết.</v>
          </cell>
        </row>
        <row r="2148">
          <cell r="A2148" t="str">
            <v>CREATURE_NAME_22004</v>
          </cell>
          <cell r="B2148" t="str">
            <v>야생 혼드베어</v>
          </cell>
          <cell r="C2148" t="str">
            <v>Wild Horned Bear</v>
          </cell>
          <cell r="D2148" t="str">
            <v>ฮอร์นแบร์ป่า</v>
          </cell>
          <cell r="E2148" t="str">
            <v>Gấu sừng hoang</v>
          </cell>
        </row>
        <row r="2149">
          <cell r="A2149" t="str">
            <v>CREATURE_DESC_22004</v>
          </cell>
          <cell r="B2149" t="str">
            <v>거대한 뿔과 앞발로 사냥하는 야생의 혼드베어이다.</v>
          </cell>
          <cell r="C2149" t="str">
            <v>It hunts game with its huge horns and forepaws.</v>
          </cell>
          <cell r="D2149" t="str">
            <v>พวกมันไล่ล่าด้วยเขาที่แข็งแกร่งและอุ้งเท้า</v>
          </cell>
          <cell r="E2149" t="str">
            <v>Nó săn thú săn bằng các chân trước có vuốt và chiếc sừng lớn.</v>
          </cell>
        </row>
        <row r="2150">
          <cell r="A2150" t="str">
            <v>CREATURE_NAME_22201</v>
          </cell>
          <cell r="B2150" t="str">
            <v>검은악몽 혼드베어</v>
          </cell>
          <cell r="C2150" t="str">
            <v>Black Nightmare Horned Bear</v>
          </cell>
          <cell r="D2150" t="str">
            <v>ฮอร์นแบร์แห่งฝันร้ายที่ดำมืด</v>
          </cell>
          <cell r="E2150" t="str">
            <v>Gấu sừng ác mộng đen</v>
          </cell>
        </row>
        <row r="2151">
          <cell r="A2151" t="str">
            <v>CREATURE_DESC_22201</v>
          </cell>
          <cell r="B2151" t="str">
            <v>엄청난 힘을 지닌 거대한 혼드베어로 사람들에게 악몽과도 같이 여겨진다.</v>
          </cell>
          <cell r="C2151" t="str">
            <v>An extremely powerful, giant horned bear regarded as a nightmare by people.</v>
          </cell>
          <cell r="D2151" t="str">
            <v xml:space="preserve">หมียักษ์ที่มีเขาถูกยกย่องว่าเป็นเช่นฝันร้ายของผู้คน </v>
          </cell>
          <cell r="E2151" t="str">
            <v>Một con gấu sừng khổng lồ cực khỏe được xem là ác mộng đối với con người.</v>
          </cell>
        </row>
        <row r="2152">
          <cell r="A2152" t="str">
            <v>CREATURE_NAME_23001</v>
          </cell>
          <cell r="B2152" t="str">
            <v>나무 목책</v>
          </cell>
          <cell r="C2152" t="str">
            <v>Wooden Fence</v>
          </cell>
          <cell r="D2152" t="str">
            <v>รั้วไม้</v>
          </cell>
          <cell r="E2152" t="str">
            <v>Rào gỗ</v>
          </cell>
        </row>
        <row r="2153">
          <cell r="A2153" t="str">
            <v>CREATURE_DESC_23001</v>
          </cell>
          <cell r="B2153" t="str">
            <v>나무를 밧줄로 단단하게 동여맨 나무 장벽이다.</v>
          </cell>
          <cell r="C2153" t="str">
            <v>A wall of trees created by firmly tying trees together with rope.</v>
          </cell>
          <cell r="D2153" t="str">
            <v>นี่คือกำแพงที่สร้างขึ้นจากกองต้นไม้</v>
          </cell>
          <cell r="E2153" t="str">
            <v>Một bức tường cây được buộc chặt lại với nhau bằng thừng.</v>
          </cell>
        </row>
        <row r="2154">
          <cell r="A2154" t="str">
            <v>CREATURE_NAME_23002</v>
          </cell>
          <cell r="B2154" t="str">
            <v>가시 목책</v>
          </cell>
          <cell r="C2154" t="str">
            <v>Thorn Fence</v>
          </cell>
          <cell r="D2154" t="str">
            <v>รั้วหนาม</v>
          </cell>
          <cell r="E2154" t="str">
            <v>Rào gai</v>
          </cell>
        </row>
        <row r="2155">
          <cell r="A2155" t="str">
            <v>CREATURE_DESC_23002</v>
          </cell>
          <cell r="B2155" t="str">
            <v>도저히 맨 손으로 잡을 수 없는 날카로운 가시가 박힌 장벽이다.</v>
          </cell>
          <cell r="C2155" t="str">
            <v>A wall of studded with extremely sharp thorns that can't be touched with bare hands.</v>
          </cell>
          <cell r="D2155" t="str">
            <v>นี่คือกำแพงที่สร้างด้วยหนามแหลมคม ไม่ควรเอามือเข้าไปสัมผัสมัน</v>
          </cell>
          <cell r="E2155" t="str">
            <v>Một bức tường có nhiều gai cực nhọn mà không thể chạm vào bằng tay không.</v>
          </cell>
        </row>
        <row r="2156">
          <cell r="A2156" t="str">
            <v>CREATURE_NAME_23003</v>
          </cell>
          <cell r="B2156" t="str">
            <v>뼈 목책</v>
          </cell>
          <cell r="C2156" t="str">
            <v>Bone Wall</v>
          </cell>
          <cell r="D2156" t="str">
            <v>รั้วกระดูก</v>
          </cell>
          <cell r="E2156" t="str">
            <v>Tường xương</v>
          </cell>
        </row>
        <row r="2157">
          <cell r="A2157" t="str">
            <v>CREATURE_DESC_23003</v>
          </cell>
          <cell r="B2157" t="str">
            <v>가까이 접근하기도 꺼려지는 흉측한 가시뼈가 박힌 장벽이다.</v>
          </cell>
          <cell r="C2157" t="str">
            <v>A wall studded with of gruesome thorny bones.</v>
          </cell>
          <cell r="D2157" t="str">
            <v>นี่คือกำแพงที่สร้างขึ้นจากพวกโครงกระดูก</v>
          </cell>
          <cell r="E2157" t="str">
            <v>Một bức tường có rất nhiều xương nhọn khủng khiếp.</v>
          </cell>
        </row>
        <row r="2158">
          <cell r="A2158" t="str">
            <v>CREATURE_NAME_24001</v>
          </cell>
          <cell r="B2158" t="str">
            <v>놀 주술사</v>
          </cell>
          <cell r="C2158" t="str">
            <v>Gnoll Shaman</v>
          </cell>
          <cell r="D2158" t="str">
            <v>ชาแมนไฮยีน่า</v>
          </cell>
          <cell r="E2158" t="str">
            <v>Pháp sư của tộc Gnoll</v>
          </cell>
        </row>
        <row r="2159">
          <cell r="A2159" t="str">
            <v>CREATURE_DESC_24001</v>
          </cell>
          <cell r="B2159" t="str">
            <v>놀들에게 전해 내려오는 저주의 주술을 익힌 놀 주술사입니다. 저주의 주술을 지속적으로 사용하여 적들을 석화시킵니다.</v>
          </cell>
          <cell r="C2159" t="str">
            <v>A gnoll shaman that mastered the art of curses descended from their ancestors. It petrifies enemies when the curse is cast repeatedly.</v>
          </cell>
          <cell r="D2159" t="str">
            <v>หมอผี gnoll ผู้เป็นปรมาจาย์ในการใช้คำสาปที่สืบทอดกันมาจากบรรพบุรุษของพวกเขา, สามารถทำให้ศัตรูกลายเป็นหินได้ด้วยการร่ายคำสาปติดๆกัน</v>
          </cell>
          <cell r="E2159" t="str">
            <v>Một pháp sư tinh thông bùa chú truyền lại từ thủy tổ của chúng. Nó hóa đá kẻ thù khi bùa chú được gieo liên tục.</v>
          </cell>
        </row>
        <row r="2160">
          <cell r="A2160" t="str">
            <v>CREATURE_NAME_24002</v>
          </cell>
          <cell r="B2160" t="str">
            <v>놀 방패전사</v>
          </cell>
          <cell r="C2160" t="str">
            <v>Gnoll Shield Warrior</v>
          </cell>
          <cell r="D2160" t="str">
            <v>พลโล่ไฮยีน่า</v>
          </cell>
          <cell r="E2160" t="str">
            <v>Binh giáp của tộc Gnoll</v>
          </cell>
        </row>
        <row r="2161">
          <cell r="A2161" t="str">
            <v>CREATURE_DESC_24002</v>
          </cell>
          <cell r="B2161" t="str">
            <v>강력한 둔기를 내려찍어 적들을 기절시키는 놀들의 방패병입니다. 그들의 장비는 누구 것을 빼앗아 온건지 알 수 없습니다.</v>
          </cell>
          <cell r="C2161" t="str">
            <v>A gnoll shield warrior that stuns enemies by smashing down with its hammer. Nobody knows where the gnoll stole its gear from.</v>
          </cell>
          <cell r="D2161" t="str">
            <v>นักรบโล่ gnoll สตั้นศัตรูโดยการใช้ค้อนทุบ ไม่มีใครรู้ว่าอาวุธที่เขาใช้เคยเป็นของใครมาก่อน</v>
          </cell>
          <cell r="E2161" t="str">
            <v>Một binh giáp có khả năng đánh choáng váng kẻ thù bằng cách đập mạnh chiếc búa của nó. Không ai biết chúng lấy vũ khí từ đâu.</v>
          </cell>
        </row>
        <row r="2162">
          <cell r="A2162" t="str">
            <v>CREATURE_NAME_24003</v>
          </cell>
          <cell r="B2162" t="str">
            <v>놀 투척병</v>
          </cell>
          <cell r="C2162" t="str">
            <v>Gnoll Thrower</v>
          </cell>
          <cell r="D2162" t="str">
            <v>พลขว้างไฮยีน่า</v>
          </cell>
          <cell r="E2162" t="str">
            <v>Binh ném rìu của tộc Gnoll</v>
          </cell>
        </row>
        <row r="2163">
          <cell r="A2163" t="str">
            <v>CREATURE_DESC_24003</v>
          </cell>
          <cell r="B2163" t="str">
            <v>마구잡이로 도끼를 던져대는 놀 투척병입니다. 도끼를 던지고 다니지만 실상 손에 잡히는 모든 것을 던지는 놀입니다.</v>
          </cell>
          <cell r="C2163" t="str">
            <v>A gnoll axe warrior that throws axes indiscriminately. Although it goes about throwing axes, in fact, it throws anything it can get its hands on.</v>
          </cell>
          <cell r="D2163" t="str">
            <v>นักรบขวาน gnoll ผู้ที่ขว้างขวานไปมาอย่างเกรียวกราด ถึงแม้ว่าจะดูเหมือนเขาขว้างขวาน, แต่ที่จริงแล้ว เขาขว้างบางสิ่งบางอย่างที่อยู่ในมือต่างหาก</v>
          </cell>
          <cell r="E2163" t="str">
            <v>Một tên lính chuyên ném rìu một cách tùy tiện. Mặc dù nó đi ném rìu, nhưng trên thực tế nó sẽ ném bất kỳ thứ gì nó có trong tay.</v>
          </cell>
        </row>
        <row r="2164">
          <cell r="A2164" t="str">
            <v>CREATURE_NAME_24004</v>
          </cell>
          <cell r="B2164" t="str">
            <v>놀 전사</v>
          </cell>
          <cell r="C2164" t="str">
            <v>Gnoll Warrior</v>
          </cell>
          <cell r="D2164" t="str">
            <v>นักรบไฮยีน่า</v>
          </cell>
          <cell r="E2164" t="str">
            <v>Chiến binh của tộc Gnoll</v>
          </cell>
        </row>
        <row r="2165">
          <cell r="A2165" t="str">
            <v>CREATURE_DESC_24004</v>
          </cell>
          <cell r="B2165" t="str">
            <v>둔기를 마구잡이로 휘둘러대는 놀 전사입니다. 무기라고는 하지만 적당히 손에 잡히는 대로 휘두르는 듯 합니다.</v>
          </cell>
          <cell r="C2165" t="str">
            <v>A gnoll warrior that swings a blunt weapon indiscriminately. Although it looks like it is using a weapon, in fact, it swings anything it can get its hands on.</v>
          </cell>
          <cell r="D2165" t="str">
            <v>นักรบ gnoll กวัดแกว่งค้อนไปมา ถึงแม้ว่าจะดูเหมือนเขาใช้อาวุธนั้นต่อสู้, แต่ที่จริงแล้ว เขากวัดแกว่งบางสิ่งบางอย่างที่อยู่ในมือต่างหาก</v>
          </cell>
          <cell r="E2165" t="str">
            <v>Một chiến binh chuyên vung vẩy vũ khí cùn của nó một cách tùy tiện. Mặc dù trông nó như đang sử dụng vũ khí, nhưng trên thực tế nó sẽ vung vẩy bất kỳ thứ gì nó có trong tay.</v>
          </cell>
        </row>
        <row r="2166">
          <cell r="A2166" t="str">
            <v>CREATURE_NAME_24011</v>
          </cell>
          <cell r="B2166" t="str">
            <v>놀 정예 주술사</v>
          </cell>
          <cell r="C2166" t="str">
            <v>Elite Gnoll Shaman</v>
          </cell>
          <cell r="D2166" t="str">
            <v>แม่ทัพเหล่าชาแมนไฮยีน่า</v>
          </cell>
          <cell r="E2166" t="str">
            <v>Pháp sư tinh nhuệ của tộc Gnoll</v>
          </cell>
        </row>
        <row r="2167">
          <cell r="A2167" t="str">
            <v>CREATURE_DESC_24011</v>
          </cell>
          <cell r="B2167" t="str">
            <v>저주의 힘뿐만 아니라 아군을 보호하는 보호막 또한 사용하는 강력한 놀 주술사입니다. 어떻게 놀들이 아군을 보호할 정도로 생각을 할 수 있는지는 알수 없습니다.</v>
          </cell>
          <cell r="C2167" t="str">
            <v>A strong gnoll shaman that not only uses curses but also protective shields to protect its allies. It is hard to know how they came up with idea of protecting their allies.</v>
          </cell>
          <cell r="D2167" t="str">
            <v>หมอผี gnoll ที่แข็งแกร่ง ไม่เพียงแต่ที่จะสามารถใช้คำสาป แต่ยังสามารถให้เวทย์ปกป้องผู้อื่นได้ มันเป็นเรื่องยากที่จะเข้าใจว่าพวกเขาคิดยังไงในการที่ต้องปกป้องพันธมิตร</v>
          </cell>
          <cell r="E2167" t="str">
            <v>Một pháp sư khỏe, không chỉ dùng bùa chú mà còn dùng cả khiên bảo vệ để bảo vệ đồng minh. Rất khó để biết làm thế nào nó lại biết bảo vệ đồng minh của mình.</v>
          </cell>
        </row>
        <row r="2168">
          <cell r="A2168" t="str">
            <v>CREATURE_NAME_24012</v>
          </cell>
          <cell r="B2168" t="str">
            <v>놀 정예 방패전사</v>
          </cell>
          <cell r="C2168" t="str">
            <v>Elite Gnoll Shield Warrior</v>
          </cell>
          <cell r="D2168" t="str">
            <v>แม่ทัพเหล่าพลโล่ไฮยีน่า</v>
          </cell>
          <cell r="E2168" t="str">
            <v>Binh giáp tinh nhuệ của tộc Gnoll</v>
          </cell>
        </row>
        <row r="2169">
          <cell r="A2169" t="str">
            <v>CREATURE_DESC_24012</v>
          </cell>
          <cell r="B2169" t="str">
            <v>자신의 방어력을 높이는 강력한 놀 방패병입니다. 더 강력하고, 더 무식합니다. 머리가 너무 나쁘면 아픈것도 모르는 것 같습니다.</v>
          </cell>
          <cell r="C2169" t="str">
            <v>A strong gnoll shield warrior who increases your defenses. It is stronger and dumber. It is so dumb, it probably doesn't even feel pain.</v>
          </cell>
          <cell r="D2169" t="str">
            <v>นักรบโล่ gnoll  ใช้สกิลป้องกัน ยิ่งมีความแข็งแกร่งมากเท่าไหร่ก็ยิ่งถึกมากเท่านั้น ซึ่งอาจจะถึกเกินที่จะรับรู้ถึงความเจ็บปวด</v>
          </cell>
          <cell r="E2169" t="str">
            <v>Một binh giáp khỏe giúp tăng khả năng phòng thủ của bạn. Nó khỏe hơn nhưng cũng ngớ ngẩn hơn đến nỗi không biết đau là gì.</v>
          </cell>
        </row>
        <row r="2170">
          <cell r="A2170" t="str">
            <v>CREATURE_NAME_24101</v>
          </cell>
          <cell r="B2170" t="str">
            <v>놀 주술사 장로</v>
          </cell>
          <cell r="C2170" t="str">
            <v>Elder Gnoll Shaman</v>
          </cell>
          <cell r="D2170" t="str">
            <v>ชาแมนไฮยีน่าผู้อาวุโส</v>
          </cell>
          <cell r="E2170" t="str">
            <v>Trưởng lão pháp sư Gnoll</v>
          </cell>
        </row>
        <row r="2171">
          <cell r="A2171" t="str">
            <v>CREATURE_DESC_24101</v>
          </cell>
          <cell r="B2171" t="str">
            <v>놀 주술사들의 장로입니다. 다른 생물의 생명을 흡수하는 금단의 주술을 사용합니다. 다른 주술 또한 보통의 주술사들보다 더 강력합니다.</v>
          </cell>
          <cell r="C2171" t="str">
            <v>A gnoll shaman elder. It uses forbidden spells that absorb the life of other creatures. It is more powerful than other spells or regular spells.</v>
          </cell>
          <cell r="D2171" t="str">
            <v>หมอผีอาวุโส gnoll  ใช้คาถาต้องห้ามในการดูดพลังชีวิตจากสิ่งมีชีวิตอื่น ๆ และการร่ายคาถาบทต่างๆที่ของเขา ก็มีพลังมากกว่าพวกที่อายุยังน้อย</v>
          </cell>
          <cell r="E2171" t="str">
            <v>Một đại pháp sư Gnoll. Nó sử dụng các bùa cấm để hấp thụ mạng sống của các sinh vật khác. Những bùa cấm này còn mạnh hơn nhiều các bùa thông thường hay các bùa khác.</v>
          </cell>
        </row>
        <row r="2172">
          <cell r="A2172" t="str">
            <v>CREATURE_NAME_24102</v>
          </cell>
          <cell r="B2172" t="str">
            <v>놀 대장 방패전사</v>
          </cell>
          <cell r="C2172" t="str">
            <v>Gnoll Shield Warrior Chieftain</v>
          </cell>
          <cell r="D2172" t="str">
            <v>หัวหน้าพลโล่ไฮยีน่า</v>
          </cell>
          <cell r="E2172" t="str">
            <v>Binh giáp trưởng của tộc Gnoll</v>
          </cell>
        </row>
        <row r="2173">
          <cell r="A2173" t="str">
            <v>CREATURE_DESC_24102</v>
          </cell>
          <cell r="B2173" t="str">
            <v>놀 방패전사 중 가장 덩치가 크고, 가장 무식한 방패전사입니다. 무거운 둔기와 방패를 들고, 적들 사이로 돌진하여 해집어 놓습니다.</v>
          </cell>
          <cell r="C2173" t="str">
            <v>The toughest, dumbest gnoll shield warrior. It charges into enemies messing up the formation with its heavy blunt weapon and shield.</v>
          </cell>
          <cell r="D2173" t="str">
            <v>นักรบโล่ gnoll ที่ทั้งแข็งแกร่งที่สุด และ ถึกที่สุด ทำให้ศัตรูแตกพ่ายด้วย ด้วยค้อนอันทรงพลัง และ โล่</v>
          </cell>
          <cell r="E2173" t="str">
            <v>Là binh giáp khỏe nhất và ngớ ngẩn nhất. Nó lao vào phá đội hình của kẻ thù bằng vũ khí cùn và chiếc khiên nặng.</v>
          </cell>
        </row>
        <row r="2174">
          <cell r="A2174" t="str">
            <v>CREATURE_NAME_25001</v>
          </cell>
          <cell r="B2174" t="str">
            <v>평원 표범</v>
          </cell>
          <cell r="C2174" t="str">
            <v>Plains Leopard</v>
          </cell>
          <cell r="D2174" t="str">
            <v>เสือดาวที่ราบ</v>
          </cell>
          <cell r="E2174" t="str">
            <v>Báo bình nguyên</v>
          </cell>
        </row>
        <row r="2175">
          <cell r="A2175" t="str">
            <v>CREATURE_DESC_25001</v>
          </cell>
          <cell r="B2175" t="str">
            <v>출혈피해를 입히는 평원표범입니다. 날렵한 몸놀림과 날카로운 이빨은 맹수라는 증거입니다.</v>
          </cell>
          <cell r="C2175" t="str">
            <v>A plains leopard that inflicts bleeding. Its swift movements and sharp teeth prove that it is a fierce beast.</v>
          </cell>
          <cell r="D2175" t="str">
            <v>เสือดาวที่ราบ ก่อให้เกิดบาดแผลเลือดออก การเคลื่อนไหวที่รวดเร็วและฟันอันแหลมคมของมันเป็นข้อพิสูจน์ถึงความเป็นสัตว์ที่ดุร้าย</v>
          </cell>
          <cell r="E2175" t="str">
            <v>Một con báo bình nguyên có khả năng gây sát thương chảy máu. Tốc độ di chuyển nhanh cùng với hàm răng sắc chứng tỏ rằng nó là một mãnh thú tàn bạo.</v>
          </cell>
        </row>
        <row r="2176">
          <cell r="A2176" t="str">
            <v>CREATURE_NAME_25002</v>
          </cell>
          <cell r="B2176" t="str">
            <v>어둠에 지배 받는 사자</v>
          </cell>
          <cell r="C2176" t="str">
            <v>Plague Lion</v>
          </cell>
          <cell r="D2176" t="str">
            <v>สิงโตที่ตกเป็นทาสความมืด</v>
          </cell>
          <cell r="E2176" t="str">
            <v>Sư tử bị chi phối bởi bóng tối</v>
          </cell>
        </row>
        <row r="2177">
          <cell r="A2177" t="str">
            <v>CREATURE_DESC_25002</v>
          </cell>
          <cell r="B2177" t="str">
            <v>역병에 걸린 사자입니다. 공격에 맞으면 강력한 중독효과를 입힙니다. 역병에 걸렸어도 강력한 포식자라는 사실을 잊으면 안됩니다.</v>
          </cell>
          <cell r="C2177" t="str">
            <v>A lion with the plague. When attacked, it can inflict a serious infection. Don't forget it is still a terrible predator even though it has the plague.</v>
          </cell>
          <cell r="D2177" t="str">
            <v>สิงโตที่ติดเชื้อโรคระบาด ถ้าถูกพวกมันโจมตี อาจจะทำให้ติดเชื้ออย่างรุนแรง จงอย่าลืมว่าพวกมันยังคงเป็นนักล่าที่น่ากลัวแม้ว่ามันจะติดเชื้อก็ตามที</v>
          </cell>
          <cell r="E2177" t="str">
            <v>Một con sư tử bị nhiễm dịch hạch. Khi bị tấn công, nó có thể gây sát thương nhiễm trùng dịch hạch. Đừng quên rằng nó vẫn là một con thú săn mồi ghê gớm ngay cả khi đã bị mắc dịch hạch.</v>
          </cell>
        </row>
        <row r="2178">
          <cell r="A2178" t="str">
            <v>CREATURE_NAME_25003</v>
          </cell>
          <cell r="B2178" t="str">
            <v>설산 호랑이</v>
          </cell>
          <cell r="C2178" t="str">
            <v>Frost Tiger</v>
          </cell>
          <cell r="D2178" t="str">
            <v>เสือหิมะ</v>
          </cell>
          <cell r="E2178" t="str">
            <v>Hổ băng giá</v>
          </cell>
        </row>
        <row r="2179">
          <cell r="A2179" t="str">
            <v>CREATURE_DESC_25003</v>
          </cell>
          <cell r="B2179" t="str">
            <v>강력한 냉기의 기운을 가진 설산호랑이입니다. 강력한 발톱은 냉기가 가득하여 적을 얼려버립니다.</v>
          </cell>
          <cell r="C2179" t="str">
            <v>A snow mountain tiger with a strong chill. Its powerful claws filled with chilliness can freeze the enemies in front.</v>
          </cell>
          <cell r="D2179" t="str">
            <v>เสือภูเขาหิมะ ด้วยพลังไอเย็น เพียงแค่การโจมตีจากกรงเล็บของมันก็สามารถแช่แข็งศัตรูที่เผชิญหน้าได้</v>
          </cell>
          <cell r="E2179" t="str">
            <v>Một con hổ núi tuyết với các vuốt khỏe chứa đầy giá lạnh có khả năng đóng băng kẻ thù phía trước.</v>
          </cell>
        </row>
        <row r="2180">
          <cell r="A2180" t="str">
            <v>CREATURE_NAME_25005</v>
          </cell>
          <cell r="B2180" t="str">
            <v>크리스마스 호랑이</v>
          </cell>
          <cell r="C2180" t="str">
            <v>Christmas Tiger</v>
          </cell>
          <cell r="D2180" t="str">
            <v>เสือคริสมาสต์</v>
          </cell>
          <cell r="E2180" t="str">
            <v>Hổ giáng sinh</v>
          </cell>
        </row>
        <row r="2181">
          <cell r="A2181" t="str">
            <v>CREATURE_DESC_25005</v>
          </cell>
          <cell r="B2181" t="str">
            <v>강력한 발톱에 선물주머니가 찢기지 않게 주의해야 합니다.</v>
          </cell>
          <cell r="C2181" t="str">
            <v>A snow mountain tiger with a strong chill. Its powerful claws filled with chilliness can freeze the enemies in front.</v>
          </cell>
          <cell r="D2181" t="str">
            <v>เสือภูเขาหิมะ ด้วยพลังไอเย็น เพียงแค่การโจมตีจากกรงเล็บของมันก็สามารถแช่แข็งศัตรูที่เผชิญหน้าได้</v>
          </cell>
          <cell r="E2181" t="str">
            <v>Một con hổ núi tuyết với các vuốt khỏe chứa đầy giá lạnh có khả năng đóng băng kẻ thù phía trước.</v>
          </cell>
        </row>
        <row r="2182">
          <cell r="A2182" t="str">
            <v>CREATURE_NAME_26001</v>
          </cell>
          <cell r="B2182" t="str">
            <v>화염 해츨링</v>
          </cell>
          <cell r="C2182" t="str">
            <v>Fire Hatchling</v>
          </cell>
          <cell r="D2182" t="str">
            <v>ลูกมังกรไฟ</v>
          </cell>
          <cell r="E2182" t="str">
            <v>Chim lửa mới nở</v>
          </cell>
        </row>
        <row r="2183">
          <cell r="A2183" t="str">
            <v>CREATURE_DESC_26001</v>
          </cell>
          <cell r="B2183" t="str">
            <v/>
          </cell>
          <cell r="C2183" t="str">
            <v/>
          </cell>
          <cell r="D2183" t="str">
            <v/>
          </cell>
          <cell r="E2183" t="str">
            <v/>
          </cell>
        </row>
        <row r="2184">
          <cell r="A2184" t="str">
            <v>CREATURE_NAME_26002</v>
          </cell>
          <cell r="B2184" t="str">
            <v>블루 해츨링</v>
          </cell>
          <cell r="C2184" t="str">
            <v>Blue Hatchling</v>
          </cell>
          <cell r="D2184" t="str">
            <v>ลูกมังกรน้ำแข็ง</v>
          </cell>
          <cell r="E2184" t="str">
            <v>Rồng xanh mới nở</v>
          </cell>
        </row>
        <row r="2185">
          <cell r="A2185" t="str">
            <v>CREATURE_DESC_26002</v>
          </cell>
          <cell r="B2185" t="str">
            <v/>
          </cell>
          <cell r="C2185" t="str">
            <v/>
          </cell>
          <cell r="D2185" t="str">
            <v/>
          </cell>
          <cell r="E2185" t="str">
            <v/>
          </cell>
        </row>
        <row r="2186">
          <cell r="A2186" t="str">
            <v>CREATURE_NAME_26003</v>
          </cell>
          <cell r="B2186" t="str">
            <v>포이즌 해츨링</v>
          </cell>
          <cell r="C2186" t="str">
            <v>Poison Hatchling</v>
          </cell>
          <cell r="D2186" t="str">
            <v>ลูกมังกรพิษ</v>
          </cell>
          <cell r="E2186" t="str">
            <v>Hatchling xanh</v>
          </cell>
        </row>
        <row r="2187">
          <cell r="A2187" t="str">
            <v>CREATURE_DESC_26003</v>
          </cell>
          <cell r="B2187" t="str">
            <v/>
          </cell>
          <cell r="C2187" t="str">
            <v/>
          </cell>
          <cell r="D2187" t="str">
            <v/>
          </cell>
          <cell r="E2187" t="str">
            <v/>
          </cell>
        </row>
        <row r="2188">
          <cell r="A2188" t="str">
            <v>CREATURE_NAME_26004</v>
          </cell>
          <cell r="B2188" t="str">
            <v>블랙 해츨링</v>
          </cell>
          <cell r="C2188" t="str">
            <v>Black Hatchling</v>
          </cell>
          <cell r="D2188" t="str">
            <v>ลูกมังกรดำ</v>
          </cell>
          <cell r="E2188" t="str">
            <v>Chim đen mới nở</v>
          </cell>
        </row>
        <row r="2189">
          <cell r="A2189" t="str">
            <v>CREATURE_DESC_26004</v>
          </cell>
          <cell r="B2189" t="str">
            <v/>
          </cell>
          <cell r="C2189" t="str">
            <v/>
          </cell>
          <cell r="D2189" t="str">
            <v/>
          </cell>
          <cell r="E2189" t="str">
            <v/>
          </cell>
        </row>
        <row r="2190">
          <cell r="A2190" t="str">
            <v>CREATURE_NAME_27001</v>
          </cell>
          <cell r="B2190" t="str">
            <v>사막 전갈</v>
          </cell>
          <cell r="C2190" t="str">
            <v>Desert Scorpion</v>
          </cell>
          <cell r="D2190" t="str">
            <v>แมงป่องทะเลทราย</v>
          </cell>
          <cell r="E2190" t="str">
            <v>Bọ cạp sa mạc</v>
          </cell>
        </row>
        <row r="2191">
          <cell r="A2191" t="str">
            <v>CREATURE_DESC_27001</v>
          </cell>
          <cell r="B2191" t="str">
            <v/>
          </cell>
          <cell r="C2191" t="str">
            <v/>
          </cell>
          <cell r="D2191" t="str">
            <v/>
          </cell>
          <cell r="E2191" t="str">
            <v/>
          </cell>
        </row>
        <row r="2192">
          <cell r="A2192" t="str">
            <v>CREATURE_NAME_27002</v>
          </cell>
          <cell r="B2192" t="str">
            <v>타르실</v>
          </cell>
          <cell r="C2192" t="str">
            <v>Tarsil</v>
          </cell>
          <cell r="D2192" t="str">
            <v>Tarsil</v>
          </cell>
          <cell r="E2192" t="str">
            <v>Tarsil</v>
          </cell>
        </row>
        <row r="2193">
          <cell r="A2193" t="str">
            <v>CREATURE_NAME_28001</v>
          </cell>
          <cell r="B2193" t="str">
            <v>광기의 히드라</v>
          </cell>
          <cell r="C2193" t="str">
            <v>Berserk Hydra</v>
          </cell>
          <cell r="D2193" t="str">
            <v>ไฮดร้าผู้บ้าบิ่น</v>
          </cell>
          <cell r="E2193" t="str">
            <v>Hydra Điên khùng</v>
          </cell>
        </row>
        <row r="2194">
          <cell r="A2194" t="str">
            <v>CREATURE_NAME_28002</v>
          </cell>
          <cell r="B2194" t="str">
            <v>붉은 갈퀴 히드라</v>
          </cell>
          <cell r="C2194" t="str">
            <v>Redmane Hydra</v>
          </cell>
          <cell r="D2194" t="str">
            <v>ไฮดร้าแผงคอแดง</v>
          </cell>
          <cell r="E2194" t="str">
            <v>Hydra Bờm đỏ</v>
          </cell>
        </row>
        <row r="2195">
          <cell r="A2195" t="str">
            <v>CREATURE_NAME_28003</v>
          </cell>
          <cell r="B2195" t="str">
            <v>녹색 갈퀴 히드라</v>
          </cell>
          <cell r="C2195" t="str">
            <v>Greenmane Hydra</v>
          </cell>
          <cell r="D2195" t="str">
            <v>ไฮดร้าแผงคอเขียว</v>
          </cell>
          <cell r="E2195" t="str">
            <v>Hydra Bờm xanh</v>
          </cell>
        </row>
        <row r="2196">
          <cell r="A2196" t="str">
            <v>CREATURE_NAME_29001</v>
          </cell>
          <cell r="B2196" t="str">
            <v>미라 전사</v>
          </cell>
          <cell r="C2196" t="str">
            <v>Mummy Warrior</v>
          </cell>
          <cell r="D2196" t="str">
            <v>นักรบมัมมี่</v>
          </cell>
          <cell r="E2196" t="str">
            <v>Chiến binh Xác ướp</v>
          </cell>
        </row>
        <row r="2197">
          <cell r="A2197" t="str">
            <v>CREATURE_NAME_29011</v>
          </cell>
          <cell r="B2197" t="str">
            <v>흉폭한 미라 전사</v>
          </cell>
          <cell r="C2197" t="str">
            <v>Fierce Mummy Warrior</v>
          </cell>
          <cell r="D2197" t="str">
            <v>นักรบมัมมี่ที่ดุร้าย</v>
          </cell>
          <cell r="E2197" t="str">
            <v>Chiến binh Xác ướp dữ tợn</v>
          </cell>
        </row>
        <row r="2198">
          <cell r="A2198" t="str">
            <v>CREATURE_DESC_29011</v>
          </cell>
          <cell r="B2198" t="str">
            <v/>
          </cell>
          <cell r="C2198" t="str">
            <v/>
          </cell>
          <cell r="D2198" t="str">
            <v/>
          </cell>
          <cell r="E2198" t="str">
            <v/>
          </cell>
        </row>
        <row r="2199">
          <cell r="A2199" t="str">
            <v>CREATURE_NAME_29101</v>
          </cell>
          <cell r="B2199" t="str">
            <v>광기의 미라 전사</v>
          </cell>
          <cell r="C2199" t="str">
            <v>Berserk Mummy Warrior</v>
          </cell>
          <cell r="D2199" t="str">
            <v>นักรบมันมี่ที่บ้าบิ่น</v>
          </cell>
          <cell r="E2199" t="str">
            <v>Chiến binh Xác ướp điên khùng</v>
          </cell>
        </row>
        <row r="2200">
          <cell r="A2200" t="str">
            <v>CREATURE_DESC_29101</v>
          </cell>
          <cell r="B2200" t="str">
            <v/>
          </cell>
          <cell r="C2200" t="str">
            <v/>
          </cell>
          <cell r="D2200" t="str">
            <v/>
          </cell>
          <cell r="E2200" t="str">
            <v/>
          </cell>
        </row>
        <row r="2201">
          <cell r="A2201" t="str">
            <v>CREATURE_NAME_29002</v>
          </cell>
          <cell r="B2201" t="str">
            <v>미라 사제</v>
          </cell>
          <cell r="C2201" t="str">
            <v>Mummy Priest</v>
          </cell>
          <cell r="D2201" t="str">
            <v>นักบวชมัมมี่</v>
          </cell>
          <cell r="E2201" t="str">
            <v xml:space="preserve">Linh mục xác ướp </v>
          </cell>
        </row>
        <row r="2202">
          <cell r="A2202" t="str">
            <v>CREATURE_DESC_29002</v>
          </cell>
          <cell r="B2202" t="str">
            <v/>
          </cell>
          <cell r="C2202" t="str">
            <v/>
          </cell>
          <cell r="D2202" t="str">
            <v/>
          </cell>
          <cell r="E2202" t="str">
            <v/>
          </cell>
        </row>
        <row r="2203">
          <cell r="A2203" t="str">
            <v>CREATURE_NAME_29012</v>
          </cell>
          <cell r="B2203" t="str">
            <v>타락한 미라 사제</v>
          </cell>
          <cell r="C2203" t="str">
            <v>Corrupted Mummy Priest</v>
          </cell>
          <cell r="D2203" t="str">
            <v>นักบวชมัมมี่เนาะเฟะ</v>
          </cell>
          <cell r="E2203" t="str">
            <v>Linh mục xác ướp hư hỏng</v>
          </cell>
        </row>
        <row r="2204">
          <cell r="A2204" t="str">
            <v>CREATURE_DESC_29012</v>
          </cell>
          <cell r="B2204" t="str">
            <v/>
          </cell>
          <cell r="C2204" t="str">
            <v/>
          </cell>
          <cell r="D2204" t="str">
            <v/>
          </cell>
          <cell r="E2204" t="str">
            <v/>
          </cell>
        </row>
        <row r="2205">
          <cell r="A2205" t="str">
            <v>CREATURE_NAME_29102</v>
          </cell>
          <cell r="B2205" t="str">
            <v>죽음의 미라 사제</v>
          </cell>
          <cell r="C2205" t="str">
            <v>Deathbane Mummy Priest</v>
          </cell>
          <cell r="D2205" t="str">
            <v>นักบวชมัมมี่แห่งความตาย</v>
          </cell>
          <cell r="E2205" t="str">
            <v>Linh mục xác ướp tai ương</v>
          </cell>
        </row>
        <row r="2206">
          <cell r="A2206" t="str">
            <v>CREATURE_DESC_29102</v>
          </cell>
          <cell r="B2206" t="str">
            <v/>
          </cell>
          <cell r="C2206" t="str">
            <v/>
          </cell>
          <cell r="D2206" t="str">
            <v/>
          </cell>
          <cell r="E2206" t="str">
            <v/>
          </cell>
        </row>
        <row r="2207">
          <cell r="A2207" t="str">
            <v>CREATURE_NAME_30001</v>
          </cell>
          <cell r="B2207" t="str">
            <v>리자드맨 병사</v>
          </cell>
          <cell r="C2207" t="str">
            <v>Lizardman Soldier</v>
          </cell>
          <cell r="D2207" t="str">
            <v>ทหารมนุษย์กิ้งก่า</v>
          </cell>
          <cell r="E2207" t="str">
            <v>Lính thằn lằn</v>
          </cell>
        </row>
        <row r="2208">
          <cell r="A2208" t="str">
            <v>CREATURE_DESC_30001</v>
          </cell>
          <cell r="B2208" t="str">
            <v/>
          </cell>
          <cell r="C2208" t="str">
            <v/>
          </cell>
          <cell r="D2208" t="str">
            <v/>
          </cell>
          <cell r="E2208" t="str">
            <v/>
          </cell>
        </row>
        <row r="2209">
          <cell r="A2209" t="str">
            <v>CREATURE_NAME_30011</v>
          </cell>
          <cell r="B2209" t="str">
            <v>황금갑옷 리자드맨 병사</v>
          </cell>
          <cell r="C2209" t="str">
            <v>Golden Lizardman Soldier</v>
          </cell>
          <cell r="D2209" t="str">
            <v>ทหารมนุษย์กิ้งก่าเกราะทอง</v>
          </cell>
          <cell r="E2209" t="str">
            <v>Lính thằn lằn vàng</v>
          </cell>
        </row>
        <row r="2210">
          <cell r="A2210" t="str">
            <v>CREATURE_DESC_30011</v>
          </cell>
          <cell r="B2210" t="str">
            <v/>
          </cell>
          <cell r="C2210" t="str">
            <v/>
          </cell>
          <cell r="D2210" t="str">
            <v/>
          </cell>
          <cell r="E2210" t="str">
            <v/>
          </cell>
        </row>
        <row r="2211">
          <cell r="A2211" t="str">
            <v>CREATURE_NAME_30101</v>
          </cell>
          <cell r="B2211" t="str">
            <v>황금갑옷 리자드맨 장군</v>
          </cell>
          <cell r="C2211" t="str">
            <v>Golden Lizardman Commander</v>
          </cell>
          <cell r="D2211" t="str">
            <v>แม่ทัพมนุษย์กิ้งก่าเกราะทอง</v>
          </cell>
          <cell r="E2211" t="str">
            <v>Chỉ huy thằn lằn vàng</v>
          </cell>
        </row>
        <row r="2212">
          <cell r="A2212" t="str">
            <v>CREATURE_DESC_30101</v>
          </cell>
          <cell r="B2212" t="str">
            <v/>
          </cell>
          <cell r="C2212" t="str">
            <v/>
          </cell>
          <cell r="D2212" t="str">
            <v/>
          </cell>
          <cell r="E2212" t="str">
            <v/>
          </cell>
        </row>
        <row r="2213">
          <cell r="A2213" t="str">
            <v>CREATURE_NAME_30002</v>
          </cell>
          <cell r="B2213" t="str">
            <v>리자드맨 암살자</v>
          </cell>
          <cell r="C2213" t="str">
            <v>Lizardman Assassin</v>
          </cell>
          <cell r="D2213" t="str">
            <v>มนุษย์กิ้งก่านักลอบสังหาร</v>
          </cell>
          <cell r="E2213" t="str">
            <v>Sát thủ thằn lằn</v>
          </cell>
        </row>
        <row r="2214">
          <cell r="A2214" t="str">
            <v>CREATURE_DESC_30002</v>
          </cell>
          <cell r="B2214" t="str">
            <v/>
          </cell>
          <cell r="C2214" t="str">
            <v/>
          </cell>
          <cell r="D2214" t="str">
            <v/>
          </cell>
          <cell r="E2214" t="str">
            <v/>
          </cell>
        </row>
        <row r="2215">
          <cell r="A2215" t="str">
            <v>CREATURE_NAME_30003</v>
          </cell>
          <cell r="B2215" t="str">
            <v>리자드맨 사제</v>
          </cell>
          <cell r="C2215" t="str">
            <v>Lizardman Priest</v>
          </cell>
          <cell r="D2215" t="str">
            <v>นักบวชมนุษย์กิ้งก่า</v>
          </cell>
          <cell r="E2215" t="str">
            <v>Linh mục thằn lằn</v>
          </cell>
        </row>
        <row r="2216">
          <cell r="A2216" t="str">
            <v>CREATURE_DESC_30003</v>
          </cell>
          <cell r="B2216" t="str">
            <v/>
          </cell>
          <cell r="C2216" t="str">
            <v/>
          </cell>
          <cell r="D2216" t="str">
            <v/>
          </cell>
          <cell r="E2216" t="str">
            <v/>
          </cell>
        </row>
        <row r="2217">
          <cell r="A2217" t="str">
            <v>CREATURE_NAME_30004</v>
          </cell>
          <cell r="B2217" t="str">
            <v>리자드맨 마법사</v>
          </cell>
          <cell r="C2217" t="str">
            <v>Lizardman Mage</v>
          </cell>
          <cell r="D2217" t="str">
            <v>จอมเวทย์มนุษย์กิ้งก่า</v>
          </cell>
          <cell r="E2217" t="str">
            <v>Phù thủy thằn lằn</v>
          </cell>
        </row>
        <row r="2218">
          <cell r="A2218" t="str">
            <v>CREATURE_DESC_30004</v>
          </cell>
          <cell r="B2218" t="str">
            <v/>
          </cell>
          <cell r="C2218" t="str">
            <v/>
          </cell>
          <cell r="D2218" t="str">
            <v/>
          </cell>
          <cell r="E2218" t="str">
            <v/>
          </cell>
        </row>
        <row r="2219">
          <cell r="A2219" t="str">
            <v>CREATURE_NAME_30014</v>
          </cell>
          <cell r="B2219" t="str">
            <v>황금지팡이 리자드맨 마법사</v>
          </cell>
          <cell r="C2219" t="str">
            <v>Goldenwand Lizardman Mage</v>
          </cell>
          <cell r="D2219" t="str">
            <v>จอมเวทย์ไม้เท้าทองมนุษย์กิ้งก่า</v>
          </cell>
          <cell r="E2219" t="str">
            <v>Phù thủy thằn lằn gậy phép vàng</v>
          </cell>
        </row>
        <row r="2220">
          <cell r="A2220" t="str">
            <v>CREATURE_DESC_30014</v>
          </cell>
          <cell r="B2220" t="str">
            <v/>
          </cell>
          <cell r="C2220" t="str">
            <v/>
          </cell>
          <cell r="D2220" t="str">
            <v/>
          </cell>
          <cell r="E2220" t="str">
            <v/>
          </cell>
        </row>
        <row r="2221">
          <cell r="A2221" t="str">
            <v>CREATURE_NAME_30104</v>
          </cell>
          <cell r="B2221" t="str">
            <v>황금지팡이 리자드맨 대마법사</v>
          </cell>
          <cell r="C2221" t="str">
            <v>Goldenwand Lizardman Archmage</v>
          </cell>
          <cell r="D2221" t="str">
            <v>หัวหน้าจอมเวทย์ไม้เท้าทองมนุษย์กิ้งก่า</v>
          </cell>
          <cell r="E2221" t="str">
            <v>Phù thủy thằn lằn tối cao gậy phép vàng</v>
          </cell>
        </row>
        <row r="2222">
          <cell r="A2222" t="str">
            <v>CREATURE_DESC_30104</v>
          </cell>
          <cell r="B2222" t="str">
            <v/>
          </cell>
          <cell r="C2222" t="str">
            <v/>
          </cell>
          <cell r="D2222" t="str">
            <v/>
          </cell>
          <cell r="E2222" t="str">
            <v/>
          </cell>
        </row>
        <row r="2223">
          <cell r="A2223" t="str">
            <v>CREATURE_NAME_30005</v>
          </cell>
          <cell r="B2223" t="str">
            <v>리자드맨 토템</v>
          </cell>
          <cell r="C2223" t="str">
            <v>Lizardman Totem</v>
          </cell>
          <cell r="D2223" t="str">
            <v>โทเทมมนุษย์กิ้งก่า</v>
          </cell>
          <cell r="E2223" t="str">
            <v>Vật tổ thằn lằn</v>
          </cell>
        </row>
        <row r="2224">
          <cell r="A2224" t="str">
            <v>CREATURE_DESC_30005</v>
          </cell>
          <cell r="B2224" t="str">
            <v/>
          </cell>
          <cell r="C2224" t="str">
            <v/>
          </cell>
          <cell r="D2224" t="str">
            <v/>
          </cell>
          <cell r="E2224" t="str">
            <v/>
          </cell>
        </row>
        <row r="2225">
          <cell r="A2225" t="str">
            <v>CREATURE_NAME_30006</v>
          </cell>
          <cell r="B2225" t="str">
            <v>리자드맨 방벽</v>
          </cell>
          <cell r="C2225" t="str">
            <v>Lizardman Barricade</v>
          </cell>
          <cell r="D2225" t="str">
            <v>เครื่องกีดขวางของมนุษย์กิ้งก่า</v>
          </cell>
          <cell r="E2225" t="str">
            <v>Rào chắn thằn lằn</v>
          </cell>
        </row>
        <row r="2226">
          <cell r="A2226" t="str">
            <v>CREATURE_DESC_30006</v>
          </cell>
          <cell r="B2226" t="str">
            <v/>
          </cell>
          <cell r="C2226" t="str">
            <v/>
          </cell>
          <cell r="D2226" t="str">
            <v/>
          </cell>
          <cell r="E2226" t="str">
            <v/>
          </cell>
        </row>
        <row r="2227">
          <cell r="A2227" t="str">
            <v>CREATURE_NAME_2301</v>
          </cell>
          <cell r="B2227" t="str">
            <v>하피 여왕</v>
          </cell>
          <cell r="C2227" t="str">
            <v>Harpy Queen</v>
          </cell>
          <cell r="D2227" t="str">
            <v>ราชินีฮาร์ปี้</v>
          </cell>
          <cell r="E2227" t="str">
            <v>Nữ hoàng Harpy</v>
          </cell>
        </row>
        <row r="2228">
          <cell r="A2228" t="str">
            <v>CREATURE_DESC_2301</v>
          </cell>
          <cell r="B2228" t="str">
            <v>하피족의 여왕으로 거대한 날개를 지니고 있으며, 강력한 바람의 기운을 자유자재로 다룬다.</v>
          </cell>
          <cell r="C2228" t="str">
            <v>Queen of Harpies. She controls the winds at whim with her giant wings.</v>
          </cell>
          <cell r="D2228" t="str">
            <v>ราชินีแห่งเผ่าฮาร์ปี้ ครอบครองปีกขนาดยักษ์และควบคุมพลังลมที่รุนแรงได้อย่างเสรี</v>
          </cell>
          <cell r="E2228" t="str">
            <v>Là Nữ hoàng của tộc Harpy, có đôi cánh lớn và có khả năng điều khiển năng lượng gió mạnh mẽ.</v>
          </cell>
        </row>
        <row r="2229">
          <cell r="A2229" t="str">
            <v>CREATURE_NAME_3301</v>
          </cell>
          <cell r="B2229" t="str">
            <v>오크 검사</v>
          </cell>
          <cell r="C2229" t="str">
            <v>Orc Swordsman</v>
          </cell>
          <cell r="D2229" t="str">
            <v>นักดาบออร์ค</v>
          </cell>
          <cell r="E2229" t="str">
            <v>Kiếm sĩ Orc</v>
          </cell>
        </row>
        <row r="2230">
          <cell r="A2230" t="str">
            <v>CREATURE_DESC_3301</v>
          </cell>
          <cell r="B2230" t="str">
            <v>오크족의 실질적인 지휘자로 거대한 검을 가볍게 다룰 정도로 강한 힘을 지니고 있다.</v>
          </cell>
          <cell r="C2230" t="str">
            <v>A captain of the Orcish tribes. Wields giant swords with ease.</v>
          </cell>
          <cell r="D2230" t="str">
            <v xml:space="preserve">ผู้บัญชาการที่แท้จริงของเผ่าออค มีพลังที่แข็งแกร่งมากขนาดที่ถือดาบขนาดใหญ่ได้อย่างเบาๆ </v>
          </cell>
          <cell r="E2230" t="str">
            <v>Thống soái thực sự của các Thủy quái và nó đủ khỏe để sử dụng thanh đại đao một cách dễ dàng.</v>
          </cell>
        </row>
        <row r="2231">
          <cell r="A2231" t="str">
            <v>CREATURE_NAME_4301</v>
          </cell>
          <cell r="B2231" t="str">
            <v>리치</v>
          </cell>
          <cell r="C2231" t="str">
            <v>Lich</v>
          </cell>
          <cell r="D2231" t="str">
            <v>พ่อมดผีดิบ</v>
          </cell>
          <cell r="E2231" t="str">
            <v>Thi hài</v>
          </cell>
        </row>
        <row r="2232">
          <cell r="A2232" t="str">
            <v>CREATURE_DESC_4301</v>
          </cell>
          <cell r="B2232" t="str">
            <v>흑마법으로 주변에 언데드를 만들어낸 장본인, \n생전에 강력한 마법사였으며, 리치가 된 후에도 강한 마력을 지니고 있다.</v>
          </cell>
          <cell r="C2232" t="str">
            <v>Necromancer and the origin of all undead, \noriginally a powerful mage who continues to wield powerful magic beyond death.</v>
          </cell>
          <cell r="D2232" t="str">
            <v>ผู้สร้างเหล่าผีดิบขึ้นมารอบตัวด้วยเวทมนตร์ดำ\n ก่อนนี้เคยเป็นนักเวทที่แข็งแกร่งและหลังจากกลายเป็น Lich เองก็ยังมีพลังปีศาจที่แข็งแกร่ง</v>
          </cell>
          <cell r="E2232" t="str">
            <v>Sử dụng tà thuật để đưa các Xác sống vào thế giớ.\nTừng là một phù thủy quyền năng ở kiếp trước của mình, hắn vẫn còn sức mạnh phép thuật rất lớn sau khi trở thành Thi hài.</v>
          </cell>
        </row>
        <row r="2233">
          <cell r="A2233" t="str">
            <v>CREATURE_NAME_5301</v>
          </cell>
          <cell r="B2233" t="str">
            <v>다크엘프 여제</v>
          </cell>
          <cell r="C2233" t="str">
            <v>Dark Elf Empress</v>
          </cell>
          <cell r="D2233" t="str">
            <v>ราชินีเอล์ฟมืด</v>
          </cell>
          <cell r="E2233" t="str">
            <v>Hoàng hậu của yêu tinh bóng tối</v>
          </cell>
        </row>
        <row r="2234">
          <cell r="A2234" t="str">
            <v>CREATURE_DESC_5301</v>
          </cell>
          <cell r="B2234" t="str">
            <v>다크엘프족을 뒤에서 조종하던 다크엘프. 악마와 계약을 하여 강력한 흑마법과 달빛마법을 사용한다.</v>
          </cell>
          <cell r="C2234" t="str">
            <v>The one controlling the Dark Elves. She made a contract with the Demons, controlling powerful Dark Magic alongside Moonlight Magic.</v>
          </cell>
          <cell r="D2234" t="str">
            <v>ดาร์คเอลฟ์ที่บงการอยู่เบื้องหลังเผ่าดาร์คเอลฟ์ ทำพันธสัญญากับปีศาจ ใช้มนตร์ดำและมนตร์แสงจันทร์ที่แข็งแกร่ง</v>
          </cell>
          <cell r="E2234" t="str">
            <v>Ả thường thao túng các Tiên Bóng tối trong bí mật. Ả kết giao với quỷ và sử dụng cả tà thuật và phép thuật ánh trăng.</v>
          </cell>
        </row>
        <row r="2235">
          <cell r="A2235" t="str">
            <v>CREATURE_NAME_6301</v>
          </cell>
          <cell r="B2235" t="str">
            <v>고트 전사</v>
          </cell>
          <cell r="C2235" t="str">
            <v>Goth Warrior</v>
          </cell>
          <cell r="D2235" t="str">
            <v>นักรบแพะ</v>
          </cell>
          <cell r="E2235" t="str">
            <v>Chiến binh Goth</v>
          </cell>
        </row>
        <row r="2236">
          <cell r="A2236" t="str">
            <v>CREATURE_DESC_6301</v>
          </cell>
          <cell r="B2236" t="str">
            <v>마왕에 의해 소환된 악마이자, 악신의 피조물이다.\n거대한 낫을 사용하고 고막을 찢는 함성으로 울부짖는 고트족 악마다.</v>
          </cell>
          <cell r="C2236" t="str">
            <v>A Goat Demon summoned by the Dark Lord, and a creation of the God of Evil.\nWields a giant scythe, and is capable of screeches that can rip through eardrums.</v>
          </cell>
          <cell r="D2236" t="str">
            <v xml:space="preserve">เป็นปีศาจที่ถูกเรียกมาด้วยฝีมือราชาปีศาจและเป็นสิ่งที่ถูกเนรมิตขึ้นของเทพเจ้าปีศาจ\n เป็นปีศาจเผ่าแพะที่ใช้เคียวขนาดใหญ่และกรีดร้องด้วยเสียงที่ฉีกแก้วหูได้ </v>
          </cell>
          <cell r="E2236" t="str">
            <v>Một con quỷ hoặc một sinh vật có linh hồn quỷ do Chúa tể bóng tối triệu hồi đến.\nCon quái Goth chiến binh sử dụng một lưỡi hái lớn và tiếng khóc rít của hắn mạnh đến mức gây nổ tai kẻ thù.</v>
          </cell>
        </row>
        <row r="2237">
          <cell r="A2237" t="str">
            <v>CREATURE_NAME_7301</v>
          </cell>
          <cell r="B2237" t="str">
            <v>드래곤 트렌트</v>
          </cell>
          <cell r="C2237" t="str">
            <v>Dragon Treant</v>
          </cell>
          <cell r="D2237" t="str">
            <v>พืชมังกรกินคน</v>
          </cell>
          <cell r="E2237" t="str">
            <v>Người cây hình rồng</v>
          </cell>
        </row>
        <row r="2238">
          <cell r="A2238" t="str">
            <v>CREATURE_DESC_7301</v>
          </cell>
          <cell r="B2238" t="str">
            <v>오랜 시간 숲에서 살아온 트렌트들이 하나로 합쳐져, 지상에 군림하는 가장 강력한 존재로 탈바꿈한 원령의 군집이다.</v>
          </cell>
          <cell r="C2238" t="str">
            <v>An amalgam of fiendish spirits and one of the strongest existences in this World, created by mixing many old Treants together.</v>
          </cell>
          <cell r="D2238" t="str">
            <v>กลุ่มวิญญาณอาฆาตที่ผนวกเหล่า Treant ที่อาศัยในป่ามาอย่างยาวนานเข้าเป็นหนึ่งเดียวแล้วกลายเป็นสิ่งมีชีวิตที่แข็งแกร่งที่สุดที่ปกครองโลก</v>
          </cell>
          <cell r="E2238" t="str">
            <v>Các Người cây đã kết hợp lại để biến hình thành một trong những nhóm hồn ma mạnh nhất từ trước đến nay.</v>
          </cell>
        </row>
        <row r="2239">
          <cell r="A2239" t="str">
            <v>CREATURE_NAME_8301</v>
          </cell>
          <cell r="B2239" t="str">
            <v>워 트롤</v>
          </cell>
          <cell r="C2239" t="str">
            <v>War Troll</v>
          </cell>
          <cell r="D2239" t="str">
            <v>นักรบโทรลล์</v>
          </cell>
          <cell r="E2239" t="str">
            <v>Người khổng lồ chiến tranh</v>
          </cell>
        </row>
        <row r="2240">
          <cell r="A2240" t="str">
            <v>CREATURE_DESC_8301</v>
          </cell>
          <cell r="B2240" t="str">
            <v>깊은 동굴 속에 갇혀있던 트롤, 성을 무너뜨릴 정도로 강한 힘을 지니고 있다.</v>
          </cell>
          <cell r="C2240" t="str">
            <v>A troll that had been locked inside a deep cave for many years. Capable of ripping down castles with its bare hands.</v>
          </cell>
          <cell r="D2240" t="str">
            <v>โทรล์ที่ถูกขังไว้ในถ้ำลึก มีพลังแข็งแกร่งถึงขนาดทำลายปราสาทลงได้</v>
          </cell>
          <cell r="E2240" t="str">
            <v>Bị nhốt sâu trong một cái hang, nó có đủ sức mạnh để xô đổ cả một lâu đài.</v>
          </cell>
        </row>
        <row r="2241">
          <cell r="A2241" t="str">
            <v>CREATURE_NAME_9301</v>
          </cell>
          <cell r="B2241" t="str">
            <v>이자케르</v>
          </cell>
          <cell r="C2241" t="str">
            <v>Izakerr</v>
          </cell>
          <cell r="D2241" t="str">
            <v>อิซาเคอร์</v>
          </cell>
          <cell r="E2241" t="str">
            <v>Izakerr</v>
          </cell>
        </row>
        <row r="2242">
          <cell r="A2242" t="str">
            <v>CREATURE_DESC_9301</v>
          </cell>
          <cell r="B2242" t="str">
            <v>짱짱맨이자케르설명2</v>
          </cell>
          <cell r="C2242" t="str">
            <v/>
          </cell>
          <cell r="D2242" t="str">
            <v/>
          </cell>
          <cell r="E2242" t="str">
            <v/>
          </cell>
        </row>
        <row r="2243">
          <cell r="A2243" t="str">
            <v>CREATURE_NAME_10301</v>
          </cell>
          <cell r="B2243" t="str">
            <v>타르카스</v>
          </cell>
          <cell r="C2243" t="str">
            <v>Tarkas</v>
          </cell>
          <cell r="D2243" t="str">
            <v>ทาร์คาส</v>
          </cell>
          <cell r="E2243" t="str">
            <v>Tarkas</v>
          </cell>
        </row>
        <row r="2244">
          <cell r="A2244" t="str">
            <v>CREATURE_DESC_10301</v>
          </cell>
          <cell r="B2244" t="str">
            <v/>
          </cell>
          <cell r="C2244" t="str">
            <v/>
          </cell>
          <cell r="D2244" t="str">
            <v/>
          </cell>
          <cell r="E2244" t="str">
            <v/>
          </cell>
        </row>
        <row r="2245">
          <cell r="A2245" t="str">
            <v>CREATURE_NAME_10401</v>
          </cell>
          <cell r="B2245" t="str">
            <v>겔로파즈타</v>
          </cell>
          <cell r="C2245" t="str">
            <v>Gelopazta</v>
          </cell>
          <cell r="D2245" t="str">
            <v>เกลโลพาสตรา</v>
          </cell>
          <cell r="E2245" t="str">
            <v>Gelopazta</v>
          </cell>
        </row>
        <row r="2246">
          <cell r="A2246" t="str">
            <v>CREATURE_DESC_10401</v>
          </cell>
          <cell r="B2246" t="str">
            <v/>
          </cell>
          <cell r="C2246" t="str">
            <v/>
          </cell>
          <cell r="D2246" t="str">
            <v/>
          </cell>
          <cell r="E2246" t="str">
            <v/>
          </cell>
        </row>
        <row r="2247">
          <cell r="A2247" t="str">
            <v>CREATURE_NAME_11301</v>
          </cell>
          <cell r="B2247" t="str">
            <v>티르파스</v>
          </cell>
          <cell r="C2247" t="str">
            <v>Tyrfas</v>
          </cell>
          <cell r="D2247" t="str">
            <v>Tyrfas</v>
          </cell>
          <cell r="E2247" t="str">
            <v>Tyrfas</v>
          </cell>
        </row>
        <row r="2248">
          <cell r="A2248" t="str">
            <v>CREATURE_DESC_11301</v>
          </cell>
          <cell r="B2248" t="str">
            <v>절대영도의 신수</v>
          </cell>
          <cell r="C2248" t="str">
            <v>Divine Beast of Absolute Zero</v>
          </cell>
          <cell r="D2248" t="str">
            <v>อสูรศักดิ์สิทธิ์แห่งความเย็นสุดขั้ว</v>
          </cell>
          <cell r="E2248" t="str">
            <v>Thần quái Băng giá triệt để</v>
          </cell>
        </row>
        <row r="2249">
          <cell r="A2249" t="str">
            <v>CREATURE_NAME_2401</v>
          </cell>
          <cell r="B2249" t="str">
            <v>자이언트 슬라임</v>
          </cell>
          <cell r="C2249" t="str">
            <v>Giant Slime</v>
          </cell>
          <cell r="D2249" t="str">
            <v>สไลม์ยักษ์</v>
          </cell>
          <cell r="E2249" t="str">
            <v>Chất nhờn khổng lồ</v>
          </cell>
        </row>
        <row r="2250">
          <cell r="A2250" t="str">
            <v>CREATURE_DESC_2401</v>
          </cell>
          <cell r="B2250" t="str">
            <v>수많은 시체를 흡수하여 성장한 거대한 슬라임, 시체들을 양분 삼아 끊임없이 재생한다.</v>
          </cell>
          <cell r="C2250" t="str">
            <v>An enormous slime that grew large by absorbing many corpses. It regenerates constantly using the corpses as nourishment.</v>
          </cell>
          <cell r="D2250" t="str">
            <v>สไลม์ขนาดยักษ์ที่ดูดกลืนซากศพจำนวนมากแล้วติบโตขึ้น สะสมสารอาหารจากซากศพและสามารถเกิดใหม่ได้ไม่มีที่สิ้นสุด</v>
          </cell>
          <cell r="E2250" t="str">
            <v>Một chất nhờn ma quái khổng lồ lớn lên bằng cách hấp thụ các xác chết và tái sinh liên tục bằng cách lấy thức ăn từ các xác chết.</v>
          </cell>
        </row>
        <row r="2251">
          <cell r="A2251" t="str">
            <v>CREATURE_NAME_3401</v>
          </cell>
          <cell r="B2251" t="str">
            <v>만티코어</v>
          </cell>
          <cell r="C2251" t="str">
            <v>Manticore</v>
          </cell>
          <cell r="D2251" t="str">
            <v>แมนติคอร์</v>
          </cell>
          <cell r="E2251" t="str">
            <v>Manticore</v>
          </cell>
        </row>
        <row r="2252">
          <cell r="A2252" t="str">
            <v>CREATURE_DESC_3401</v>
          </cell>
          <cell r="B2252" t="str">
            <v>광폭한 마수 만티코어에 마족의 영이 깃들어 키메라화된 후, 희대의 괴수로 진화한 모습.\n암흑과 화염의 불길 그리고 독을 이용하여 적을 무력화하고 사냥한다.</v>
          </cell>
          <cell r="C2252" t="str">
            <v>A chimeric beast that is the result of the legendary Manticore being corrupted by Demons.\nUsing flames of Fire and Darkness alongside its toxic venom, the Manticore weakens its enemy before the kill.</v>
          </cell>
          <cell r="D2252" t="str">
            <v>อสููรคิเมร่าผู้ถูกครอบงำโดยพลังแห่งความมืด\nใช้พลังแห่งประกายไฟและความมืดโจมตีศัตรูและทำให้ศัตรูหมดแรงก่อนจะจัดการอย่างเหี้ยมโหด</v>
          </cell>
          <cell r="E2252" t="str">
            <v>Sinh vật hung dữ này có đầu của một con dê và sư tử, cánh của rồng và đuôi của bọ cạp.</v>
          </cell>
        </row>
        <row r="2253">
          <cell r="A2253" t="str">
            <v>CREATURE_NAME_3402</v>
          </cell>
          <cell r="B2253" t="str">
            <v>얼음 수정</v>
          </cell>
          <cell r="C2253" t="str">
            <v>Ice Pillar</v>
          </cell>
          <cell r="D2253" t="str">
            <v>คริสตัลน้ำแข็ง</v>
          </cell>
          <cell r="E2253" t="str">
            <v>Ice Pillar</v>
          </cell>
        </row>
        <row r="2254">
          <cell r="A2254" t="str">
            <v>CREATURE_DESC_3402</v>
          </cell>
          <cell r="B2254" t="str">
            <v>드래곤이 소환한 얼음 수정.</v>
          </cell>
          <cell r="C2254" t="str">
            <v/>
          </cell>
          <cell r="D2254" t="str">
            <v/>
          </cell>
          <cell r="E2254" t="str">
            <v/>
          </cell>
        </row>
        <row r="2255">
          <cell r="A2255" t="str">
            <v>CREATURE_NAME_3403</v>
          </cell>
          <cell r="B2255" t="str">
            <v>노르딕</v>
          </cell>
          <cell r="C2255" t="str">
            <v>Nordik</v>
          </cell>
          <cell r="D2255" t="str">
            <v>นอร์ดิก</v>
          </cell>
          <cell r="E2255" t="str">
            <v>Thi hài</v>
          </cell>
        </row>
        <row r="2256">
          <cell r="A2256" t="str">
            <v>CREATURE_DESC_3403</v>
          </cell>
          <cell r="B2256" t="str">
            <v>마족군단의 간부이자 말두크의 제자 중 하나.\n상대의 마법을 카운터할 수 있는 능력을 지녔다.</v>
          </cell>
          <cell r="C2256" t="str">
            <v>A captain of the Demon Army and Apprentice to Malduk himself.\nUses powerful magic shields that can counter enemy magic.</v>
          </cell>
          <cell r="D2256" t="str">
            <v>กัปตันของเหล่าปีศาจผู้เป็นหนึ่งในศิษย์ของมาดูร์ก\nมีความสามารถในการโต้กลับเวทมนตร์ของศัตรู</v>
          </cell>
          <cell r="E2256" t="str">
            <v>Sử dụng tà thuật để đưa các Xác sống vào thế giớ.\nTừng là một phù thủy quyền năng ở kiếp trước của mình, hắn vẫn còn sức mạnh phép thuật rất lớn sau khi trở thành Thi hài.</v>
          </cell>
        </row>
        <row r="2257">
          <cell r="A2257" t="str">
            <v>CREATURE_NAME_3404</v>
          </cell>
          <cell r="B2257" t="str">
            <v>쟈키오스</v>
          </cell>
          <cell r="C2257" t="str">
            <v>Xakios</v>
          </cell>
          <cell r="D2257" t="str">
            <v>ซาคิออส</v>
          </cell>
          <cell r="E2257" t="str">
            <v>Người cây hình rồng</v>
          </cell>
        </row>
        <row r="2258">
          <cell r="A2258" t="str">
            <v>CREATURE_DESC_3404</v>
          </cell>
          <cell r="B2258" t="str">
            <v>마기에 침식당한 세계수의 뿌리가 의식을 가지게 되어 변이된 모습.\n주로 상대를 넘어뜨린후 천천히 짓밟아 죽이는 것을 즐기는 괴물.</v>
          </cell>
          <cell r="C2258" t="str">
            <v>A root of the World Tree that mutated after being corrupted by Demonic Energy.\nA sadistic tree that enjoys crushing enemies slowly after knocking them off their feet.</v>
          </cell>
          <cell r="D2258" t="str">
            <v>ร่างที่เปลี่ยนมาจากรากต้นไม้แห่งโลกที่โดนคำสาป\nจู่โจมทำให้ศัตรูล้มแล้วเหยียบให้ตายอย่างทารุณ</v>
          </cell>
          <cell r="E2258" t="str">
            <v>Các Người cây đã kết hợp lại để biến hình thành một trong những nhóm hồn ma mạnh nhất từ trước đến nay.</v>
          </cell>
        </row>
        <row r="2259">
          <cell r="A2259" t="str">
            <v>CREATURE_NAME_3405</v>
          </cell>
          <cell r="B2259" t="str">
            <v>마비엘</v>
          </cell>
          <cell r="C2259" t="str">
            <v>Maviel</v>
          </cell>
          <cell r="D2259" t="str">
            <v>มาเวล</v>
          </cell>
          <cell r="E2259" t="str">
            <v>Cướp điên</v>
          </cell>
        </row>
        <row r="2260">
          <cell r="A2260" t="str">
            <v>CREATURE_DESC_3405</v>
          </cell>
          <cell r="B2260" t="str">
            <v>마족과의 내기에 져서 광기에 빠진 희대의 암살자.\n저주받은 단검들로 적의 회복을 차단한다.</v>
          </cell>
          <cell r="C2260" t="str">
            <v>A fearsome assassin who lost his sanity in a bet with the Demons.\nHis cursed daggers interrupt enemy healing.</v>
          </cell>
          <cell r="D2260" t="str">
            <v>นักฆ่าที่ตกอยู่ในอาการบ้าคลั่งหลังจากแพ้พนันกับปีศาจ\nใช้ดาบต้องคำสาปยับยั้งการฟื้นฟูของเป้าหมาย</v>
          </cell>
          <cell r="E2260" t="str">
            <v>Một tên ám sát điên cuồng bị ám ảnh bởi máu và chiến đấu. Hắn đã lựa chọn để trở thành kẻ giết người chứ không phải là một sát thủ. Những đòn tấn công mau lẹ chí tử của hắn có thể tàn phá kẻ thù.</v>
          </cell>
        </row>
        <row r="2261">
          <cell r="A2261" t="str">
            <v>CREATURE_NAME_3406</v>
          </cell>
          <cell r="B2261" t="str">
            <v>뉴비스</v>
          </cell>
          <cell r="C2261" t="str">
            <v>Nubis</v>
          </cell>
          <cell r="D2261" t="str">
            <v>นูบิส</v>
          </cell>
          <cell r="E2261" t="str">
            <v>Bạo quân Sa mạc</v>
          </cell>
        </row>
        <row r="2262">
          <cell r="A2262" t="str">
            <v>CREATURE_DESC_3406</v>
          </cell>
          <cell r="B2262" t="str">
            <v>석화의 독액을 지닌 광폭한 전갈여왕.\n전갈호위가 많을수록 강력해진다.</v>
          </cell>
          <cell r="C2262" t="str">
            <v>A ferocious queen scorpion known for her petrifying poison.\nThe more bodyguards she has, the more powerful she becomes.</v>
          </cell>
          <cell r="D2262" t="str">
            <v>ราชินีแมงป่องผู้ดุร้ายด้วยพิษที่ทำให้กลายเป็นหิน\nยิ่งแมงป่องคุ้มกันเยอะจะยิ่งมีพลังเยอะขึ้น</v>
          </cell>
          <cell r="E2262" t="str">
            <v>Desert Tyrant</v>
          </cell>
        </row>
        <row r="2263">
          <cell r="A2263" t="str">
            <v>CREATURE_NAME_3407</v>
          </cell>
          <cell r="B2263" t="str">
            <v>구샤크</v>
          </cell>
          <cell r="C2263" t="str">
            <v>Gushak</v>
          </cell>
          <cell r="D2263" t="str">
            <v>กูชาร์ค</v>
          </cell>
          <cell r="E2263" t="str">
            <v>Kiếm sĩ Orc</v>
          </cell>
        </row>
        <row r="2264">
          <cell r="A2264" t="str">
            <v>CREATURE_DESC_3407</v>
          </cell>
          <cell r="B2264" t="str">
            <v>마기에 오염당해 이성을 잃은 광전사가 된 오크 족장.\n데미지를 입을수록 강해진다.</v>
          </cell>
          <cell r="C2264" t="str">
            <v>A legendary orc chieftan corrupted by demonic energy.\nThe more damage he takes, the more powerful he becomes.</v>
          </cell>
          <cell r="D2264" t="str">
            <v>หัวหน้าเผ่าออร์คที่ถูกพลังความมืดครอบงำ\nยิ่งได้รับความเสียหายยิ่งแข็งแกร่งขึ้น</v>
          </cell>
          <cell r="E2264" t="str">
            <v>Thống soái thực sự của các Thủy quái và nó đủ khỏe để sử dụng thanh đại đao một cách dễ dàng.</v>
          </cell>
        </row>
        <row r="2265">
          <cell r="A2265" t="str">
            <v>CREATURE_NAME_3408</v>
          </cell>
          <cell r="B2265" t="str">
            <v>만티코어</v>
          </cell>
          <cell r="C2265" t="str">
            <v>Manticore</v>
          </cell>
          <cell r="D2265" t="str">
            <v>แมนติคอร์</v>
          </cell>
          <cell r="E2265" t="str">
            <v>Manticore</v>
          </cell>
        </row>
        <row r="2266">
          <cell r="A2266" t="str">
            <v>CREATURE_DESC_3408</v>
          </cell>
          <cell r="B2266" t="str">
            <v>광폭한 마수 만티코어에 마족의 영이 깃들어 키메라화된 후, 희대의 괴수로 진화한 모습.\n암흑과 화염의 불길 그리고 독을 이용하여 적을 무력화하고 사냥한다.</v>
          </cell>
          <cell r="C2266" t="str">
            <v>A chimeric beast that is the result of the legendary Manticore being corrupted by Demons.\nUsing flames of Fire and Darkness alongside its toxic venom, the Manticore weakens its enemy before the kill.</v>
          </cell>
          <cell r="D2266" t="str">
            <v>อสููรคิเมร่าผู้ถูกครอบงำโดยพลังแห่งความมืด\nใช้พลังแห่งประกายไฟและความมืดโจมตีศัตรูและทำให้ศัตรูหมดแรงก่อนจะจัดการอย่างเหี้ยมโหด</v>
          </cell>
          <cell r="E2266" t="str">
            <v>Sinh vật hung dữ này có đầu của một con dê và sư tử, cánh của rồng và đuôi của bọ cạp.</v>
          </cell>
        </row>
        <row r="2267">
          <cell r="A2267" t="str">
            <v>CREATURE_NAME_3413</v>
          </cell>
          <cell r="B2267" t="str">
            <v>노르딕</v>
          </cell>
          <cell r="C2267" t="str">
            <v>Nordik</v>
          </cell>
          <cell r="D2267" t="str">
            <v>นอร์ดิก</v>
          </cell>
          <cell r="E2267" t="str">
            <v>Thi hài</v>
          </cell>
        </row>
        <row r="2268">
          <cell r="A2268" t="str">
            <v>CREATURE_DESC_3413</v>
          </cell>
          <cell r="B2268" t="str">
            <v>마족군단의 간부이자 말두크의 제자 중 하나.\n상대의 마법을 카운터할 수 있는 능력을 지녔다.</v>
          </cell>
          <cell r="C2268" t="str">
            <v>A captain of the Demon Army and Apprentice to Malduk himself.\nUses powerful magic shields that can counter enemy magic.</v>
          </cell>
          <cell r="D2268" t="str">
            <v>กัปตันของเหล่าปีศาจผู้เป็นหนึ่งในศิษย์ของมาดูร์ก\nมีความสามารถในการโต้กลับเวทมนตร์ของศัตรู</v>
          </cell>
          <cell r="E2268" t="str">
            <v>Sử dụng tà thuật để đưa các Xác sống vào thế giớ.\nTừng là một phù thủy quyền năng ở kiếp trước của mình, hắn vẫn còn sức mạnh phép thuật rất lớn sau khi trở thành Thi hài.</v>
          </cell>
        </row>
        <row r="2269">
          <cell r="A2269" t="str">
            <v>CREATURE_NAME_3414</v>
          </cell>
          <cell r="B2269" t="str">
            <v>쟈키오스</v>
          </cell>
          <cell r="C2269" t="str">
            <v>Xakios</v>
          </cell>
          <cell r="D2269" t="str">
            <v>ซาคิออส</v>
          </cell>
          <cell r="E2269" t="str">
            <v>Người cây hình rồng</v>
          </cell>
        </row>
        <row r="2270">
          <cell r="A2270" t="str">
            <v>CREATURE_DESC_3414</v>
          </cell>
          <cell r="B2270" t="str">
            <v>마기에 침식당한 세계수의 뿌리가 의식을 가지게 되어 변이된 모습.\n주로 상대를 넘어뜨린후 천천히 짓밟아 죽이는 것을 즐기는 괴물.</v>
          </cell>
          <cell r="C2270" t="str">
            <v>A root of the World Tree that mutated after being corrupted by Demonic Energy.\nA sadistic tree that enjoys crushing enemies slowly after knocking them off their feet.</v>
          </cell>
          <cell r="D2270" t="str">
            <v>ร่างที่เปลี่ยนมาจากรากต้นไม้แห่งโลกที่โดนคำสาป\nจู่โจมทำให้ศัตรูล้มแล้วเหยียบให้ตายอย่างทารุณ</v>
          </cell>
          <cell r="E2270" t="str">
            <v>Các Người cây đã kết hợp lại để biến hình thành một trong những nhóm hồn ma mạnh nhất từ trước đến nay.</v>
          </cell>
        </row>
        <row r="2271">
          <cell r="A2271" t="str">
            <v>CREATURE_NAME_3415</v>
          </cell>
          <cell r="B2271" t="str">
            <v>마비엘</v>
          </cell>
          <cell r="C2271" t="str">
            <v>Maviel</v>
          </cell>
          <cell r="D2271" t="str">
            <v>มาเวล</v>
          </cell>
          <cell r="E2271" t="str">
            <v>Cướp điên</v>
          </cell>
        </row>
        <row r="2272">
          <cell r="A2272" t="str">
            <v>CREATURE_DESC_3415</v>
          </cell>
          <cell r="B2272" t="str">
            <v>마족과의 내기에 져서 광기에 빠진 희대의 암살자.\n저주받은 단검들로 적의 회복을 차단한다.</v>
          </cell>
          <cell r="C2272" t="str">
            <v>A fearsome assassin who lost his sanity in a bet with the Demons.\nHis cursed daggers interrupt enemy healing.</v>
          </cell>
          <cell r="D2272" t="str">
            <v>นักฆ่าที่ตกอยู่ในอาการบ้าคลั่งหลังจากแพ้พนันกับปีศาจ\nใช้ดาบต้องคำสาปยับยั้งการฟื้นฟูของเป้าหมาย</v>
          </cell>
          <cell r="E2272" t="str">
            <v>Một tên ám sát điên cuồng bị ám ảnh bởi máu và chiến đấu. Hắn đã lựa chọn để trở thành kẻ giết người chứ không phải là một sát thủ. Những đòn tấn công mau lẹ chí tử của hắn có thể tàn phá kẻ thù.</v>
          </cell>
        </row>
        <row r="2273">
          <cell r="A2273" t="str">
            <v>CREATURE_NAME_3416</v>
          </cell>
          <cell r="B2273" t="str">
            <v>뉴비스</v>
          </cell>
          <cell r="C2273" t="str">
            <v>Nubis</v>
          </cell>
          <cell r="D2273" t="str">
            <v>นูบิส</v>
          </cell>
          <cell r="E2273" t="str">
            <v>Bạo quân Sa mạc</v>
          </cell>
        </row>
        <row r="2274">
          <cell r="A2274" t="str">
            <v>CREATURE_DESC_3416</v>
          </cell>
          <cell r="B2274" t="str">
            <v>석화의 독액을 지닌 광폭한 전갈여왕.\n전갈호위가 많을수록 강력해진다.</v>
          </cell>
          <cell r="C2274" t="str">
            <v>A ferocious queen scorpion known for her petrifying poison.\nThe more bodyguards she has, the more powerful she becomes.</v>
          </cell>
          <cell r="D2274" t="str">
            <v>ราชินีแมงป่องผู้ดุร้ายด้วยพิษที่ทำให้กลายเป็นหิน\nยิ่งแมงป่องคุ้มกันเยอะจะยิ่งมีพลังเยอะขึ้น</v>
          </cell>
          <cell r="E2274" t="str">
            <v>Desert Tyrant</v>
          </cell>
        </row>
        <row r="2275">
          <cell r="A2275" t="str">
            <v>CREATURE_NAME_3417</v>
          </cell>
          <cell r="B2275" t="str">
            <v>구샤크</v>
          </cell>
          <cell r="C2275" t="str">
            <v>Gushak</v>
          </cell>
          <cell r="D2275" t="str">
            <v>กูชาร์ค</v>
          </cell>
          <cell r="E2275" t="str">
            <v>Kiếm sĩ Orc</v>
          </cell>
        </row>
        <row r="2276">
          <cell r="A2276" t="str">
            <v>CREATURE_DESC_3417</v>
          </cell>
          <cell r="B2276" t="str">
            <v>마기에 오염당해 이성을 잃은 광전사가 된 오크 족장.\n데미지를 입을수록 강해진다.</v>
          </cell>
          <cell r="C2276" t="str">
            <v>A legendary orc chieftan corrupted by demonic energy.\nThe more damage he takes, the more powerful he becomes.</v>
          </cell>
          <cell r="D2276" t="str">
            <v>หัวหน้าเผ่าออร์คที่ถูกพลังความมืดครอบงำ\nยิ่งได้รับความเสียหายยิ่งแข็งแกร่งขึ้น</v>
          </cell>
          <cell r="E2276" t="str">
            <v>Thống soái thực sự của các Thủy quái và nó đủ khỏe để sử dụng thanh đại đao một cách dễ dàng.</v>
          </cell>
        </row>
        <row r="2277">
          <cell r="A2277" t="str">
            <v>CREATURE_NAME_3418</v>
          </cell>
          <cell r="B2277" t="str">
            <v>라크레일</v>
          </cell>
          <cell r="C2277" t="str">
            <v>Lakreil</v>
          </cell>
          <cell r="D2277" t="str">
            <v>Lakreil</v>
          </cell>
          <cell r="E2277" t="str">
            <v>Lakreil</v>
          </cell>
        </row>
        <row r="2278">
          <cell r="A2278" t="str">
            <v>CREATURE_DESC_3418</v>
          </cell>
          <cell r="B2278" t="str">
            <v>증오의 가시</v>
          </cell>
          <cell r="C2278" t="str">
            <v>Stakes of Wrath</v>
          </cell>
          <cell r="D2278" t="str">
            <v>การเดิมพันแห่งความโกรธแค้น</v>
          </cell>
          <cell r="E2278" t="str">
            <v>Gai phẫn nộ</v>
          </cell>
        </row>
        <row r="2279">
          <cell r="A2279" t="str">
            <v>CREATURE_NAME_3411</v>
          </cell>
          <cell r="B2279" t="str">
            <v>만티코어</v>
          </cell>
          <cell r="C2279" t="str">
            <v>Manticore</v>
          </cell>
          <cell r="D2279" t="str">
            <v>แมนติคอร์</v>
          </cell>
          <cell r="E2279" t="str">
            <v>Manticore</v>
          </cell>
        </row>
        <row r="2280">
          <cell r="A2280" t="str">
            <v>CREATURE_DESC_3411</v>
          </cell>
          <cell r="B2280" t="str">
            <v>광폭한 마수 만티코어에 마족의 영이 깃들어 키메라화된 후, 희대의 괴수로 진화한 모습.\n암흑과 화염의 불길 그리고 독을 이용하여 적을 무력화하고 사냥한다.</v>
          </cell>
          <cell r="C2280" t="str">
            <v>A chimeric beast that is the result of the legendary Manticore being corrupted by Demons.\nUsing flames of Fire and Darkness alongside its toxic venom, the Manticore weakens its enemy before the kill.</v>
          </cell>
          <cell r="D2280" t="str">
            <v>อสููรคิเมร่าผู้ถูกครอบงำโดยพลังแห่งความมืด\nใช้พลังแห่งประกายไฟและความมืดโจมตีศัตรูและทำให้ศัตรูหมดแรงก่อนจะจัดการอย่างเหี้ยมโหด</v>
          </cell>
          <cell r="E2280" t="str">
            <v>Sinh vật hung dữ này có đầu của một con dê và sư tử, cánh của rồng và đuôi của bọ cạp.</v>
          </cell>
        </row>
        <row r="2281">
          <cell r="A2281" t="str">
            <v>CREATURE_NAME_3423</v>
          </cell>
          <cell r="B2281" t="str">
            <v>노르딕</v>
          </cell>
          <cell r="C2281" t="str">
            <v>Nordik</v>
          </cell>
          <cell r="D2281" t="str">
            <v>นอร์ดิก</v>
          </cell>
          <cell r="E2281" t="str">
            <v>Thi hài</v>
          </cell>
        </row>
        <row r="2282">
          <cell r="A2282" t="str">
            <v>CREATURE_DESC_3423</v>
          </cell>
          <cell r="B2282" t="str">
            <v>마족군단의 간부이자 말두크의 제자 중 하나.\n상대의 마법을 카운터할 수 있는 능력을 지녔다.</v>
          </cell>
          <cell r="C2282" t="str">
            <v>A captain of the Demon Army and Apprentice to Malduk himself.\nUses powerful magic shields that can counter enemy magic.</v>
          </cell>
          <cell r="D2282" t="str">
            <v>กัปตันของเหล่าปีศาจผู้เป็นหนึ่งในศิษย์ของมาดูร์ก\nมีความสามารถในการโต้กลับเวทมนตร์ของศัตรู</v>
          </cell>
          <cell r="E2282" t="str">
            <v>Sử dụng tà thuật để đưa các Xác sống vào thế giớ.\nTừng là một phù thủy quyền năng ở kiếp trước của mình, hắn vẫn còn sức mạnh phép thuật rất lớn sau khi trở thành Thi hài.</v>
          </cell>
        </row>
        <row r="2283">
          <cell r="A2283" t="str">
            <v>CREATURE_NAME_3424</v>
          </cell>
          <cell r="B2283" t="str">
            <v>쟈키오스</v>
          </cell>
          <cell r="C2283" t="str">
            <v>Xakios</v>
          </cell>
          <cell r="D2283" t="str">
            <v>ซาคิออส</v>
          </cell>
          <cell r="E2283" t="str">
            <v>Người cây hình rồng</v>
          </cell>
        </row>
        <row r="2284">
          <cell r="A2284" t="str">
            <v>CREATURE_DESC_3424</v>
          </cell>
          <cell r="B2284" t="str">
            <v>마기에 침식당한 세계수의 뿌리가 의식을 가지게 되어 변이된 모습.\n주로 상대를 넘어뜨린후 천천히 짓밟아 죽이는 것을 즐기는 괴물.</v>
          </cell>
          <cell r="C2284" t="str">
            <v>A root of the World Tree that mutated after being corrupted by Demonic Energy.\nA sadistic tree that enjoys crushing enemies slowly after knocking them off their feet.</v>
          </cell>
          <cell r="D2284" t="str">
            <v>ร่างที่เปลี่ยนมาจากรากต้นไม้แห่งโลกที่โดนคำสาป\nจู่โจมทำให้ศัตรูล้มแล้วเหยียบให้ตายอย่างทารุณ</v>
          </cell>
          <cell r="E2284" t="str">
            <v>Các Người cây đã kết hợp lại để biến hình thành một trong những nhóm hồn ma mạnh nhất từ trước đến nay.</v>
          </cell>
        </row>
        <row r="2285">
          <cell r="A2285" t="str">
            <v>CREATURE_NAME_3421</v>
          </cell>
          <cell r="B2285" t="str">
            <v>만티코어</v>
          </cell>
          <cell r="C2285" t="str">
            <v>Manticore</v>
          </cell>
          <cell r="D2285" t="str">
            <v>แมนติคอร์</v>
          </cell>
          <cell r="E2285" t="str">
            <v>Manticore</v>
          </cell>
        </row>
        <row r="2286">
          <cell r="A2286" t="str">
            <v>CREATURE_DESC_3421</v>
          </cell>
          <cell r="B2286" t="str">
            <v>광폭한 마수 만티코어에 마족의 영이 깃들어 키메라화된 후, 희대의 괴수로 진화한 모습.\n암흑과 화염의 불길 그리고 독을 이용하여 적을 무력화하고 사냥한다.</v>
          </cell>
          <cell r="C2286" t="str">
            <v>A chimeric beast that is the result of the legendary Manticore being corrupted by Demons.\nUsing flames of Fire and Darkness alongside its toxic venom, the Manticore weakens its enemy before the kill.</v>
          </cell>
          <cell r="D2286" t="str">
            <v>อสููรคิเมร่าผู้ถูกครอบงำโดยพลังแห่งความมืด\nใช้พลังแห่งประกายไฟและความมืดโจมตีศัตรูและทำให้ศัตรูหมดแรงก่อนจะจัดการอย่างเหี้ยมโหด</v>
          </cell>
          <cell r="E2286" t="str">
            <v>Sinh vật hung dữ này có đầu của một con dê và sư tử, cánh của rồng và đuôi của bọ cạp.</v>
          </cell>
        </row>
        <row r="2287">
          <cell r="A2287" t="str">
            <v>CREATURE_NAME_3426</v>
          </cell>
          <cell r="B2287" t="str">
            <v>뉴비스</v>
          </cell>
          <cell r="C2287" t="str">
            <v>Nubis</v>
          </cell>
          <cell r="D2287" t="str">
            <v>นูบิส</v>
          </cell>
          <cell r="E2287" t="str">
            <v>Bạo quân Sa mạc</v>
          </cell>
        </row>
        <row r="2288">
          <cell r="A2288" t="str">
            <v>CREATURE_DESC_3426</v>
          </cell>
          <cell r="B2288" t="str">
            <v>석화의 독액을 지닌 광폭한 전갈여왕.\n전갈호위가 많을수록 강력해진다.</v>
          </cell>
          <cell r="C2288" t="str">
            <v>A ferocious queen scorpion known for her petrifying poison.\nThe more bodyguards she has, the more powerful she becomes.</v>
          </cell>
          <cell r="D2288" t="str">
            <v>ราชินีแมงป่องผู้ดุร้ายด้วยพิษที่ทำให้กลายเป็นหิน\nยิ่งแมงป่องคุ้มกันเยอะจะยิ่งมีพลังเยอะขึ้น</v>
          </cell>
          <cell r="E2288" t="str">
            <v>Desert Tyrant</v>
          </cell>
        </row>
        <row r="2289">
          <cell r="A2289" t="str">
            <v>CREATURE_NAME_3427</v>
          </cell>
          <cell r="B2289" t="str">
            <v>구샤크</v>
          </cell>
          <cell r="C2289" t="str">
            <v>Gushak</v>
          </cell>
          <cell r="D2289" t="str">
            <v>กูชาร์ค</v>
          </cell>
          <cell r="E2289" t="str">
            <v>Kiếm sĩ Orc</v>
          </cell>
        </row>
        <row r="2290">
          <cell r="A2290" t="str">
            <v>CREATURE_DESC_3427</v>
          </cell>
          <cell r="B2290" t="str">
            <v>마기에 오염당해 이성을 잃은 광전사가 된 오크 족장.\n데미지를 입을수록 강해진다.</v>
          </cell>
          <cell r="C2290" t="str">
            <v>A legendary orc chieftan corrupted by demonic energy.\nThe more damage he takes, the more powerful he becomes.</v>
          </cell>
          <cell r="D2290" t="str">
            <v>หัวหน้าเผ่าออร์คที่ถูกพลังความมืดครอบงำ\nยิ่งได้รับความเสียหายยิ่งแข็งแกร่งขึ้น</v>
          </cell>
          <cell r="E2290" t="str">
            <v>Thống soái thực sự của các Thủy quái và nó đủ khỏe để sử dụng thanh đại đao một cách dễ dàng.</v>
          </cell>
        </row>
        <row r="2291">
          <cell r="A2291" t="str">
            <v>CREATURE_NAME_3429</v>
          </cell>
          <cell r="B2291" t="str">
            <v>티르파스</v>
          </cell>
          <cell r="C2291" t="str">
            <v>Tyrfas</v>
          </cell>
          <cell r="D2291" t="str">
            <v>Tyrfas</v>
          </cell>
          <cell r="E2291" t="str">
            <v>Tyrfas</v>
          </cell>
        </row>
        <row r="2292">
          <cell r="A2292" t="str">
            <v>CREATURE_DESC_3429</v>
          </cell>
          <cell r="B2292" t="str">
            <v>절대영도의 신수</v>
          </cell>
          <cell r="C2292" t="str">
            <v>Divine Beast of Absolute Zero</v>
          </cell>
          <cell r="D2292" t="str">
            <v>อสูรศักดิ์สิทธิ์แห่งความเย็นสุดขั้ว</v>
          </cell>
          <cell r="E2292" t="str">
            <v>Thần quái Băng giá triệt để</v>
          </cell>
        </row>
        <row r="2293">
          <cell r="A2293" t="str">
            <v>CREATURE_NAME_5401</v>
          </cell>
          <cell r="B2293" t="str">
            <v>광 도적</v>
          </cell>
          <cell r="C2293" t="str">
            <v>Mad Thief</v>
          </cell>
          <cell r="D2293" t="str">
            <v>โจรผู้บ้าคลั่ง</v>
          </cell>
          <cell r="E2293" t="str">
            <v>Cướp điên</v>
          </cell>
        </row>
        <row r="2294">
          <cell r="A2294" t="str">
            <v>CREATURE_DESC_5401</v>
          </cell>
          <cell r="B2294" t="str">
            <v>피와 싸움에 미쳐버린 암살자입니다. 암살자로 지내기 보다 살인귀가 되어버리기로 하였습니다. 빠르고 강력한 공격들을 펼치며 적들을 유린합니다.</v>
          </cell>
          <cell r="C2294" t="str">
            <v>A mad assassin crazed by blood and battle. He chose to be a murderer rather than an assassin. His fast, fatal attacks ravage the enemy.</v>
          </cell>
          <cell r="D2294" t="str">
            <v>นักฆ่าที่เสียสติไปกับเลือดและการต่อสู้ เรียกว่ากลายเป็นฆาตกรมากกว่าจะใช้ชีวิตแบบนักฆ่า ใช้การโจมตีที่รวดเร็วรุนแรงจัดการศัตรู</v>
          </cell>
          <cell r="E2294" t="str">
            <v>Một tên ám sát điên cuồng bị ám ảnh bởi máu và chiến đấu. Hắn đã lựa chọn để trở thành kẻ giết người chứ không phải là một sát thủ. Những đòn tấn công mau lẹ chí tử của hắn có thể tàn phá kẻ thù.</v>
          </cell>
        </row>
        <row r="2295">
          <cell r="A2295" t="str">
            <v>CREATURE_NAME_4401</v>
          </cell>
          <cell r="B2295" t="str">
            <v>화염 드래곤</v>
          </cell>
          <cell r="C2295" t="str">
            <v>Fire Dragon</v>
          </cell>
          <cell r="D2295" t="str">
            <v>มังกรไฟ</v>
          </cell>
          <cell r="E2295" t="str">
            <v>Rồng đỏ</v>
          </cell>
        </row>
        <row r="2296">
          <cell r="A2296" t="str">
            <v>CREATURE_DESC_4401</v>
          </cell>
          <cell r="B2296" t="str">
            <v>화산지대에 서식하는 드래곤입니다. 강력한 불을 내뿜어 모든 것을 불태워 버립니다.</v>
          </cell>
          <cell r="C2296" t="str">
            <v>Originates in volcanic areas. This dragon's flame breath is capable of burning everything to ashes.</v>
          </cell>
          <cell r="D2296" t="str">
            <v>มังกรที่อาศัยในแถบภูเขาไฟ พ่นไฟที่รุนแรงออกมาเผาผลาญทุกสิ่งทุกอย่างจนหมด</v>
          </cell>
          <cell r="E2296" t="str">
            <v>Nó sống ở khu vực phụ cận núi lửa. Ngọn lửa mãnh liệt từ miệng nó thiêu cháy mọi thứ</v>
          </cell>
        </row>
        <row r="2297">
          <cell r="A2297" t="str">
            <v>CREATURE_NAME_4402</v>
          </cell>
          <cell r="B2297" t="str">
            <v>서리 드래곤</v>
          </cell>
          <cell r="C2297" t="str">
            <v>Frost Dragon</v>
          </cell>
          <cell r="D2297" t="str">
            <v>มังกรน้ำแข็ง</v>
          </cell>
          <cell r="E2297" t="str">
            <v>Rồng xanh dương</v>
          </cell>
        </row>
        <row r="2298">
          <cell r="A2298" t="str">
            <v>CREATURE_DESC_4402</v>
          </cell>
          <cell r="B2298" t="str">
            <v>빙하지대에 서식하는 드래곤입니다. 냉기가 담긴 브레스는 모든 것을 얼려 버립니다.</v>
          </cell>
          <cell r="C2298" t="str">
            <v>Originates in glacial zones. This dragon's ice breath is capable of freezing entire continents.</v>
          </cell>
          <cell r="D2298" t="str">
            <v>มังกรที่อาศัยในแถบภูเขาน้ำแข็ง ลมหายใจเย็นเยียบแช่งแข็งทุกสิ่งทุกอย่างจนหมด</v>
          </cell>
          <cell r="E2298" t="str">
            <v>Nó sống ở vùng Băng hà. Nó đóng băng tất cả mọi thứ bằng hơi thở băng giá của nó.</v>
          </cell>
        </row>
        <row r="2299">
          <cell r="A2299" t="str">
            <v>CREATURE_NAME_4403</v>
          </cell>
          <cell r="B2299" t="str">
            <v>포이즌 드래곤</v>
          </cell>
          <cell r="C2299" t="str">
            <v>Poison Dragon</v>
          </cell>
          <cell r="D2299" t="str">
            <v>มังกรพิษ</v>
          </cell>
          <cell r="E2299" t="str">
            <v>Rồng xanh lục</v>
          </cell>
        </row>
        <row r="2300">
          <cell r="A2300" t="str">
            <v>CREATURE_DESC_4403</v>
          </cell>
          <cell r="B2300" t="str">
            <v>밀림지대에 서식하는 드래곤입니다. 강력한 산성이 깃든 브레스는 모든 것들을 녹여버립니다.</v>
          </cell>
          <cell r="C2300" t="str">
            <v>Originates in forests and jungles. This dragon's acid breath is capable of melting mountains.</v>
          </cell>
          <cell r="D2300" t="str">
            <v>มังกรที่อาศัยในแถบป่าดงดิบ ลมหายใจที่ผสานความเป็นกรดหลอมละลายทุกสิ่งทุกอย่างจนหมด</v>
          </cell>
          <cell r="E2300" t="str">
            <v>Nó sống trong rừng rậm. Nó làm tan chảy tất cả mọi thứ bằng hơi thở chứa acid</v>
          </cell>
        </row>
        <row r="2301">
          <cell r="A2301" t="str">
            <v>CREATURE_NAME_4404</v>
          </cell>
          <cell r="B2301" t="str">
            <v>블랙 드래곤</v>
          </cell>
          <cell r="C2301" t="str">
            <v>Black Dragon</v>
          </cell>
          <cell r="D2301" t="str">
            <v>มังกรดำ</v>
          </cell>
          <cell r="E2301" t="str">
            <v>Rồng đen</v>
          </cell>
        </row>
        <row r="2302">
          <cell r="A2302" t="str">
            <v>CREATURE_DESC_4404</v>
          </cell>
          <cell r="B2302" t="str">
            <v>암흑지대에 서식하는 드래곤입니다. 강력한 어둠의 브레스는 모든 것들을 지워버립니다.</v>
          </cell>
          <cell r="C2302" t="str">
            <v>Originates in Corrupted Zones. It's dark breath is capable of erasing entire countries.</v>
          </cell>
          <cell r="D2302" t="str">
            <v>มังกรที่อาศัยในพื้นที่มืดมน ลมหายใจแห่งความมืดที่แข็งแกร่ง ทำให้สิ่งทุกอย่างหายไปจนหมด</v>
          </cell>
          <cell r="E2302" t="str">
            <v>Xuất thân từ Những khu vực bị tàn phá. Hơi thở hắc ám của nó có thể xóa sổ cả lục địa.</v>
          </cell>
        </row>
        <row r="2303">
          <cell r="A2303" t="str">
            <v>CREATURE_NAME_4405</v>
          </cell>
          <cell r="B2303" t="str">
            <v>화염 드래곤</v>
          </cell>
          <cell r="C2303" t="str">
            <v>Fire Dragon</v>
          </cell>
          <cell r="D2303" t="str">
            <v>มังกรไฟ</v>
          </cell>
          <cell r="E2303" t="str">
            <v>Rồng đỏ</v>
          </cell>
        </row>
        <row r="2304">
          <cell r="A2304" t="str">
            <v>CREATURE_DESC_4405</v>
          </cell>
          <cell r="B2304" t="str">
            <v>화산지대에 서식하는 드래곤입니다. 강력한 불을 내뿜어 모든 것을 불태워 버립니다.</v>
          </cell>
          <cell r="C2304" t="str">
            <v>Originates in volcanic areas. This dragon's flame breath is capable of burning everything to ashes.</v>
          </cell>
          <cell r="D2304" t="str">
            <v>มังกรที่อาศัยในแถบภูเขาไฟ พ่นไฟที่รุนแรงออกมาเผาผลาญทุกสิ่งทุกอย่างจนหมด</v>
          </cell>
          <cell r="E2304" t="str">
            <v>Nó sống ở khu vực phụ cận núi lửa. Ngọn lửa mãnh liệt từ miệng nó thiêu cháy mọi thứ</v>
          </cell>
        </row>
        <row r="2305">
          <cell r="A2305" t="str">
            <v>CREATURE_NAME_4406</v>
          </cell>
          <cell r="B2305" t="str">
            <v>서리 드래곤</v>
          </cell>
          <cell r="C2305" t="str">
            <v>Frost Dragon</v>
          </cell>
          <cell r="D2305" t="str">
            <v>มังกรน้ำแข็ง</v>
          </cell>
          <cell r="E2305" t="str">
            <v>Rồng xanh dương</v>
          </cell>
        </row>
        <row r="2306">
          <cell r="A2306" t="str">
            <v>CREATURE_DESC_4406</v>
          </cell>
          <cell r="B2306" t="str">
            <v>빙하지대에 서식하는 드래곤입니다. 냉기가 담긴 브레스는 모든 것을 얼려 버립니다.</v>
          </cell>
          <cell r="C2306" t="str">
            <v>Originates in glacial zones. This dragon's ice breath is capable of freezing entire continents.</v>
          </cell>
          <cell r="D2306" t="str">
            <v>มังกรที่อาศัยในแถบภูเขาน้ำแข็ง ลมหายใจเย็นเยียบแช่งแข็งทุกสิ่งทุกอย่างจนหมด</v>
          </cell>
          <cell r="E2306" t="str">
            <v>Nó sống ở vùng Băng hà. Nó đóng băng tất cả mọi thứ bằng hơi thở băng giá của nó.</v>
          </cell>
        </row>
        <row r="2307">
          <cell r="A2307" t="str">
            <v>CREATURE_NAME_4407</v>
          </cell>
          <cell r="B2307" t="str">
            <v>포이즌 드래곤</v>
          </cell>
          <cell r="C2307" t="str">
            <v>Poison Dragon</v>
          </cell>
          <cell r="D2307" t="str">
            <v>มังกรพิษ</v>
          </cell>
          <cell r="E2307" t="str">
            <v>Rồng xanh lục</v>
          </cell>
        </row>
        <row r="2308">
          <cell r="A2308" t="str">
            <v>CREATURE_DESC_4407</v>
          </cell>
          <cell r="B2308" t="str">
            <v>밀림지대에 서식하는 드래곤입니다. 강력한 산성이 깃든 브레스는 모든 것들을 녹여버립니다.</v>
          </cell>
          <cell r="C2308" t="str">
            <v>Originates in forests and jungles. This dragon's acid breath is capable of melting mountains.</v>
          </cell>
          <cell r="D2308" t="str">
            <v>มังกรที่อาศัยในแถบป่าดงดิบ ลมหายใจที่ผสานความเป็นกรดหลอมละลายทุกสิ่งทุกอย่างจนหมด</v>
          </cell>
          <cell r="E2308" t="str">
            <v>Nó sống trong rừng rậm. Nó làm tan chảy tất cả mọi thứ bằng hơi thở chứa acid</v>
          </cell>
        </row>
        <row r="2309">
          <cell r="A2309" t="str">
            <v>CREATURE_NAME_4408</v>
          </cell>
          <cell r="B2309" t="str">
            <v>블랙 드래곤</v>
          </cell>
          <cell r="C2309" t="str">
            <v>Black Dragon</v>
          </cell>
          <cell r="D2309" t="str">
            <v>มังกรดำ</v>
          </cell>
          <cell r="E2309" t="str">
            <v>Rồng đen</v>
          </cell>
        </row>
        <row r="2310">
          <cell r="A2310" t="str">
            <v>CREATURE_DESC_4408</v>
          </cell>
          <cell r="B2310" t="str">
            <v>암흑지대에 서식하는 드래곤입니다. 강력한 어둠의 브레스는 모든 것들을 지워버립니다.</v>
          </cell>
          <cell r="C2310" t="str">
            <v>Originates in Corrupted Zones. It's dark breath is capable of erasing entire countries.</v>
          </cell>
          <cell r="D2310" t="str">
            <v>มังกรที่อาศัยในพื้นที่มืดมน ลมหายใจแห่งความมืดที่แข็งแกร่ง ทำให้สิ่งทุกอย่างหายไปจนหมด</v>
          </cell>
          <cell r="E2310" t="str">
            <v>Xuất thân từ Những khu vực bị tàn phá. Hơi thở hắc ám của nó có thể xóa sổ cả lục địa.</v>
          </cell>
        </row>
        <row r="2311">
          <cell r="A2311" t="str">
            <v>CREATURE_NAME_4411</v>
          </cell>
          <cell r="B2311" t="str">
            <v>화염 드래곤</v>
          </cell>
          <cell r="C2311" t="str">
            <v>Fire Dragon</v>
          </cell>
          <cell r="D2311" t="str">
            <v>มังกรไฟ</v>
          </cell>
          <cell r="E2311" t="str">
            <v>Rồng đỏ</v>
          </cell>
        </row>
        <row r="2312">
          <cell r="A2312" t="str">
            <v>CREATURE_DESC_4411</v>
          </cell>
          <cell r="B2312" t="str">
            <v>화산지대에 서식하는 드래곤입니다. 강력한 불을 내뿜어 모든 것을 불태워 버립니다.</v>
          </cell>
          <cell r="C2312" t="str">
            <v>Originates in volcanic areas. This dragon's flame breath is capable of burning everything to ashes.</v>
          </cell>
          <cell r="D2312" t="str">
            <v>มังกรที่อาศัยในแถบภูเขาไฟ พ่นไฟที่รุนแรงออกมาเผาผลาญทุกสิ่งทุกอย่างจนหมด</v>
          </cell>
          <cell r="E2312" t="str">
            <v>Nó sống ở khu vực phụ cận núi lửa. Ngọn lửa mãnh liệt từ miệng nó thiêu cháy mọi thứ</v>
          </cell>
        </row>
        <row r="2313">
          <cell r="A2313" t="str">
            <v>CREATURE_NAME_4412</v>
          </cell>
          <cell r="B2313" t="str">
            <v>서리 드래곤</v>
          </cell>
          <cell r="C2313" t="str">
            <v>Frost Dragon</v>
          </cell>
          <cell r="D2313" t="str">
            <v>มังกรน้ำแข็ง</v>
          </cell>
          <cell r="E2313" t="str">
            <v>Rồng xanh dương</v>
          </cell>
        </row>
        <row r="2314">
          <cell r="A2314" t="str">
            <v>CREATURE_DESC_4412</v>
          </cell>
          <cell r="B2314" t="str">
            <v>빙하지대에 서식하는 드래곤입니다. 냉기가 담긴 브레스는 모든 것을 얼려 버립니다.</v>
          </cell>
          <cell r="C2314" t="str">
            <v>Originates in glacial zones. This dragon's ice breath is capable of freezing entire continents.</v>
          </cell>
          <cell r="D2314" t="str">
            <v>มังกรที่อาศัยในแถบภูเขาน้ำแข็ง ลมหายใจเย็นเยียบแช่งแข็งทุกสิ่งทุกอย่างจนหมด</v>
          </cell>
          <cell r="E2314" t="str">
            <v>Nó sống ở vùng Băng hà. Nó đóng băng tất cả mọi thứ bằng hơi thở băng giá của nó.</v>
          </cell>
        </row>
        <row r="2315">
          <cell r="A2315" t="str">
            <v>CREATURE_NAME_4413</v>
          </cell>
          <cell r="B2315" t="str">
            <v>포이즌 드래곤</v>
          </cell>
          <cell r="C2315" t="str">
            <v>Poison Dragon</v>
          </cell>
          <cell r="D2315" t="str">
            <v>มังกรพิษ</v>
          </cell>
          <cell r="E2315" t="str">
            <v>Rồng xanh lục</v>
          </cell>
        </row>
        <row r="2316">
          <cell r="A2316" t="str">
            <v>CREATURE_DESC_4413</v>
          </cell>
          <cell r="B2316" t="str">
            <v>밀림지대에 서식하는 드래곤입니다. 강력한 산성이 깃든 브레스는 모든 것들을 녹여버립니다.</v>
          </cell>
          <cell r="C2316" t="str">
            <v>Originates in forests and jungles. This dragon's acid breath is capable of melting mountains.</v>
          </cell>
          <cell r="D2316" t="str">
            <v>มังกรที่อาศัยในแถบป่าดงดิบ ลมหายใจที่ผสานความเป็นกรดหลอมละลายทุกสิ่งทุกอย่างจนหมด</v>
          </cell>
          <cell r="E2316" t="str">
            <v>Nó sống trong rừng rậm. Nó làm tan chảy tất cả mọi thứ bằng hơi thở chứa acid</v>
          </cell>
        </row>
        <row r="2317">
          <cell r="A2317" t="str">
            <v>CREATURE_NAME_4414</v>
          </cell>
          <cell r="B2317" t="str">
            <v>블랙 드래곤</v>
          </cell>
          <cell r="C2317" t="str">
            <v>Black Dragon</v>
          </cell>
          <cell r="D2317" t="str">
            <v>มังกรดำ</v>
          </cell>
          <cell r="E2317" t="str">
            <v>Rồng đen</v>
          </cell>
        </row>
        <row r="2318">
          <cell r="A2318" t="str">
            <v>CREATURE_DESC_4414</v>
          </cell>
          <cell r="B2318" t="str">
            <v>암흑지대에 서식하는 드래곤입니다. 강력한 어둠의 브레스는 모든 것들을 지워버립니다.</v>
          </cell>
          <cell r="C2318" t="str">
            <v>Originates in Corrupted Zones. It's dark breath is capable of erasing entire countries.</v>
          </cell>
          <cell r="D2318" t="str">
            <v>มังกรที่อาศัยในพื้นที่มืดมน ลมหายใจแห่งความมืดที่แข็งแกร่ง ทำให้สิ่งทุกอย่างหายไปจนหมด</v>
          </cell>
          <cell r="E2318" t="str">
            <v>Xuất thân từ Những khu vực bị tàn phá. Hơi thở hắc ám của nó có thể xóa sổ cả lục địa.</v>
          </cell>
        </row>
        <row r="2319">
          <cell r="A2319" t="str">
            <v>CREATURE_NAME_4421</v>
          </cell>
          <cell r="B2319" t="str">
            <v>화염 드래곤</v>
          </cell>
          <cell r="C2319" t="str">
            <v>Fire Dragon</v>
          </cell>
          <cell r="D2319" t="str">
            <v>มังกรไฟ</v>
          </cell>
          <cell r="E2319" t="str">
            <v>Rồng đỏ</v>
          </cell>
        </row>
        <row r="2320">
          <cell r="A2320" t="str">
            <v>CREATURE_DESC_4421</v>
          </cell>
          <cell r="B2320" t="str">
            <v>화산지대에 서식하는 드래곤입니다. 강력한 불을 내뿜어 모든 것을 불태워 버립니다.</v>
          </cell>
          <cell r="C2320" t="str">
            <v>Originates in volcanic areas. This dragon's flame breath is capable of burning everything to ashes.</v>
          </cell>
          <cell r="D2320" t="str">
            <v>มังกรที่อาศัยในแถบภูเขาไฟ พ่นไฟที่รุนแรงออกมาเผาผลาญทุกสิ่งทุกอย่างจนหมด</v>
          </cell>
          <cell r="E2320" t="str">
            <v>Nó sống ở khu vực phụ cận núi lửa. Ngọn lửa mãnh liệt từ miệng nó thiêu cháy mọi thứ</v>
          </cell>
        </row>
        <row r="2321">
          <cell r="A2321" t="str">
            <v>CREATURE_NAME_4422</v>
          </cell>
          <cell r="B2321" t="str">
            <v>서리 드래곤</v>
          </cell>
          <cell r="C2321" t="str">
            <v>Frost Dragon</v>
          </cell>
          <cell r="D2321" t="str">
            <v>มังกรน้ำแข็ง</v>
          </cell>
          <cell r="E2321" t="str">
            <v>Rồng xanh dương</v>
          </cell>
        </row>
        <row r="2322">
          <cell r="A2322" t="str">
            <v>CREATURE_DESC_4422</v>
          </cell>
          <cell r="B2322" t="str">
            <v>빙하지대에 서식하는 드래곤입니다. 냉기가 담긴 브레스는 모든 것을 얼려 버립니다.</v>
          </cell>
          <cell r="C2322" t="str">
            <v>Originates in glacial zones. This dragon's ice breath is capable of freezing entire continents.</v>
          </cell>
          <cell r="D2322" t="str">
            <v>มังกรที่อาศัยในแถบภูเขาน้ำแข็ง ลมหายใจเย็นเยียบแช่งแข็งทุกสิ่งทุกอย่างจนหมด</v>
          </cell>
          <cell r="E2322" t="str">
            <v>Nó sống ở vùng Băng hà. Nó đóng băng tất cả mọi thứ bằng hơi thở băng giá của nó.</v>
          </cell>
        </row>
        <row r="2323">
          <cell r="A2323" t="str">
            <v>CREATURE_NAME_4423</v>
          </cell>
          <cell r="B2323" t="str">
            <v>포이즌 드래곤</v>
          </cell>
          <cell r="C2323" t="str">
            <v>Poison Dragon</v>
          </cell>
          <cell r="D2323" t="str">
            <v>มังกรพิษ</v>
          </cell>
          <cell r="E2323" t="str">
            <v>Rồng xanh lục</v>
          </cell>
        </row>
        <row r="2324">
          <cell r="A2324" t="str">
            <v>CREATURE_DESC_4423</v>
          </cell>
          <cell r="B2324" t="str">
            <v>밀림지대에 서식하는 드래곤입니다. 강력한 산성이 깃든 브레스는 모든 것들을 녹여버립니다.</v>
          </cell>
          <cell r="C2324" t="str">
            <v>Originates in forests and jungles. This dragon's acid breath is capable of melting mountains.</v>
          </cell>
          <cell r="D2324" t="str">
            <v>มังกรที่อาศัยในแถบป่าดงดิบ ลมหายใจที่ผสานความเป็นกรดหลอมละลายทุกสิ่งทุกอย่างจนหมด</v>
          </cell>
          <cell r="E2324" t="str">
            <v>Nó sống trong rừng rậm. Nó làm tan chảy tất cả mọi thứ bằng hơi thở chứa acid</v>
          </cell>
        </row>
        <row r="2325">
          <cell r="A2325" t="str">
            <v>CREATURE_NAME_4424</v>
          </cell>
          <cell r="B2325" t="str">
            <v>블랙 드래곤</v>
          </cell>
          <cell r="C2325" t="str">
            <v>Black Dragon</v>
          </cell>
          <cell r="D2325" t="str">
            <v>มังกรดำ</v>
          </cell>
          <cell r="E2325" t="str">
            <v>Rồng đen</v>
          </cell>
        </row>
        <row r="2326">
          <cell r="A2326" t="str">
            <v>CREATURE_DESC_4424</v>
          </cell>
          <cell r="B2326" t="str">
            <v>암흑지대에 서식하는 드래곤입니다. 강력한 어둠의 브레스는 모든 것들을 지워버립니다.</v>
          </cell>
          <cell r="C2326" t="str">
            <v>Originates in Corrupted Zones. It's dark breath is capable of erasing entire countries.</v>
          </cell>
          <cell r="D2326" t="str">
            <v>มังกรที่อาศัยในพื้นที่มืดมน ลมหายใจแห่งความมืดที่แข็งแกร่ง ทำให้สิ่งทุกอย่างหายไปจนหมด</v>
          </cell>
          <cell r="E2326" t="str">
            <v>Xuất thân từ Những khu vực bị tàn phá. Hơi thở hắc ám của nó có thể xóa sổ cả lục địa.</v>
          </cell>
        </row>
        <row r="2327">
          <cell r="A2327" t="str">
            <v>CREATURE_NAME_44031</v>
          </cell>
          <cell r="B2327" t="str">
            <v>포이즌 슬라임</v>
          </cell>
          <cell r="C2327" t="str">
            <v>Poison Slime</v>
          </cell>
          <cell r="D2327" t="str">
            <v>สไลม์พิษ</v>
          </cell>
          <cell r="E2327" t="str">
            <v>Chất dịch độc</v>
          </cell>
        </row>
        <row r="2328">
          <cell r="A2328" t="str">
            <v>CREATURE_DESC_44031</v>
          </cell>
          <cell r="B2328" t="str">
            <v/>
          </cell>
          <cell r="C2328" t="str">
            <v/>
          </cell>
          <cell r="D2328" t="str">
            <v/>
          </cell>
          <cell r="E2328" t="str">
            <v/>
          </cell>
        </row>
        <row r="2329">
          <cell r="A2329" t="str">
            <v>CREATURE_NAME_44032</v>
          </cell>
          <cell r="B2329" t="str">
            <v>포이즌 웜</v>
          </cell>
          <cell r="C2329" t="str">
            <v>Poison Wyrm</v>
          </cell>
          <cell r="D2329" t="str">
            <v>หนอนพิษ</v>
          </cell>
          <cell r="E2329" t="str">
            <v>Rết độc</v>
          </cell>
        </row>
        <row r="2330">
          <cell r="A2330" t="str">
            <v>CREATURE_DESC_44032</v>
          </cell>
          <cell r="B2330" t="str">
            <v/>
          </cell>
          <cell r="C2330" t="str">
            <v/>
          </cell>
          <cell r="D2330" t="str">
            <v/>
          </cell>
          <cell r="E2330" t="str">
            <v/>
          </cell>
        </row>
        <row r="2331">
          <cell r="A2331" t="str">
            <v>CREATURE_NAME_44033</v>
          </cell>
          <cell r="B2331" t="str">
            <v>포이즌 웜</v>
          </cell>
          <cell r="C2331" t="str">
            <v>Poison Wyrm</v>
          </cell>
          <cell r="D2331" t="str">
            <v>หนอนพิษ</v>
          </cell>
          <cell r="E2331" t="str">
            <v>Rết độc</v>
          </cell>
        </row>
        <row r="2332">
          <cell r="A2332" t="str">
            <v>CREATURE_DESC_44033</v>
          </cell>
          <cell r="B2332" t="str">
            <v/>
          </cell>
          <cell r="C2332" t="str">
            <v/>
          </cell>
          <cell r="D2332" t="str">
            <v/>
          </cell>
          <cell r="E2332" t="str">
            <v/>
          </cell>
        </row>
        <row r="2333">
          <cell r="A2333" t="str">
            <v>CREATURE_NAME_31001</v>
          </cell>
          <cell r="B2333" t="str">
            <v>서리거인 격투가</v>
          </cell>
          <cell r="C2333" t="str">
            <v>Frost Giant Fighter</v>
          </cell>
          <cell r="D2333" t="str">
            <v>ยักษ์น้ำแข็งนักสู้</v>
          </cell>
          <cell r="E2333" t="str">
            <v>Đấu sĩ Sương Giá Khổng Lồ</v>
          </cell>
        </row>
        <row r="2334">
          <cell r="A2334" t="str">
            <v>CREATURE_DESC_31001</v>
          </cell>
          <cell r="B2334" t="str">
            <v/>
          </cell>
          <cell r="C2334" t="str">
            <v/>
          </cell>
          <cell r="D2334" t="str">
            <v/>
          </cell>
          <cell r="E2334" t="str">
            <v/>
          </cell>
        </row>
        <row r="2335">
          <cell r="A2335" t="str">
            <v>CREATURE_NAME_31011</v>
          </cell>
          <cell r="B2335" t="str">
            <v>서리거인 정예 격투가</v>
          </cell>
          <cell r="C2335" t="str">
            <v>Frost Giant Elite Fighter</v>
          </cell>
          <cell r="D2335" t="str">
            <v>แม่ทัพเหล่ายักษ์น้ำแข็งนักสู้</v>
          </cell>
          <cell r="E2335" t="str">
            <v>Đấu sĩ Sương Giá Khổng Lồ Tinh Anh</v>
          </cell>
        </row>
        <row r="2336">
          <cell r="A2336" t="str">
            <v>CREATURE_DESC_31011</v>
          </cell>
          <cell r="B2336" t="str">
            <v/>
          </cell>
          <cell r="C2336" t="str">
            <v/>
          </cell>
          <cell r="D2336" t="str">
            <v/>
          </cell>
          <cell r="E2336" t="str">
            <v/>
          </cell>
        </row>
        <row r="2337">
          <cell r="A2337" t="str">
            <v>CREATURE_NAME_31101</v>
          </cell>
          <cell r="B2337" t="str">
            <v>서리거인 칼바람 격투가</v>
          </cell>
          <cell r="C2337" t="str">
            <v>Frostwind Fighter</v>
          </cell>
          <cell r="D2337" t="str">
            <v>ยักษ์น้ำแข็งลมหิมะนักสู้</v>
          </cell>
          <cell r="E2337" t="str">
            <v>Đấu sĩ Ngọn gió Băng giá</v>
          </cell>
        </row>
        <row r="2338">
          <cell r="A2338" t="str">
            <v>CREATURE_DESC_31101</v>
          </cell>
          <cell r="B2338" t="str">
            <v/>
          </cell>
          <cell r="C2338" t="str">
            <v/>
          </cell>
          <cell r="D2338" t="str">
            <v/>
          </cell>
          <cell r="E2338" t="str">
            <v/>
          </cell>
        </row>
        <row r="2339">
          <cell r="A2339" t="str">
            <v>CREATURE_NAME_31002</v>
          </cell>
          <cell r="B2339" t="str">
            <v>서리거인 사냥꾼</v>
          </cell>
          <cell r="C2339" t="str">
            <v>Frost Giant Hunter</v>
          </cell>
          <cell r="D2339" t="str">
            <v>ยักษ์น้ำแข็งนักล่า</v>
          </cell>
          <cell r="E2339" t="str">
            <v>Thợ săn Sương Giá Khổng Lồ</v>
          </cell>
        </row>
        <row r="2340">
          <cell r="A2340" t="str">
            <v>CREATURE_DESC_31002</v>
          </cell>
          <cell r="B2340" t="str">
            <v/>
          </cell>
          <cell r="C2340" t="str">
            <v/>
          </cell>
          <cell r="D2340" t="str">
            <v/>
          </cell>
          <cell r="E2340" t="str">
            <v/>
          </cell>
        </row>
        <row r="2341">
          <cell r="A2341" t="str">
            <v>CREATURE_NAME_31003</v>
          </cell>
          <cell r="B2341" t="str">
            <v>서리거인 마법사</v>
          </cell>
          <cell r="C2341" t="str">
            <v>Frost Giant Mage</v>
          </cell>
          <cell r="D2341" t="str">
            <v>จอมเวทย์ยักษ์น้ำแข็ง</v>
          </cell>
          <cell r="E2341" t="str">
            <v>Pháp sư Sương Giá Khổng Lồ</v>
          </cell>
        </row>
        <row r="2342">
          <cell r="A2342" t="str">
            <v>CREATURE_DESC_31003</v>
          </cell>
          <cell r="B2342" t="str">
            <v/>
          </cell>
          <cell r="C2342" t="str">
            <v/>
          </cell>
          <cell r="D2342" t="str">
            <v/>
          </cell>
          <cell r="E2342" t="str">
            <v/>
          </cell>
        </row>
        <row r="2343">
          <cell r="A2343" t="str">
            <v>CREATURE_NAME_31013</v>
          </cell>
          <cell r="B2343" t="str">
            <v>서리거인 정예 마법사</v>
          </cell>
          <cell r="C2343" t="str">
            <v>Frost Giant Elite Mage</v>
          </cell>
          <cell r="D2343" t="str">
            <v>แม่ทัพเหล่าจอมเวทย์ยักษ์น้ำแข็ง</v>
          </cell>
          <cell r="E2343" t="str">
            <v>Pháp sư Sương Giá Khổng Lồ Tinh Anh</v>
          </cell>
        </row>
        <row r="2344">
          <cell r="A2344" t="str">
            <v>CREATURE_DESC_31013</v>
          </cell>
          <cell r="B2344" t="str">
            <v/>
          </cell>
          <cell r="C2344" t="str">
            <v/>
          </cell>
          <cell r="D2344" t="str">
            <v/>
          </cell>
          <cell r="E2344" t="str">
            <v/>
          </cell>
        </row>
        <row r="2345">
          <cell r="A2345" t="str">
            <v>CREATURE_NAME_31103</v>
          </cell>
          <cell r="B2345" t="str">
            <v>서리거인 대마법사</v>
          </cell>
          <cell r="C2345" t="str">
            <v>Frostwind Archmage</v>
          </cell>
          <cell r="D2345" t="str">
            <v>หัวหน้าจอมเวทย์ยักษ์น้ำแข็ง</v>
          </cell>
          <cell r="E2345" t="str">
            <v>Pháp sư Ngọn gió Băng giá Tinh Anh</v>
          </cell>
        </row>
        <row r="2346">
          <cell r="A2346" t="str">
            <v>CREATURE_DESC_31103</v>
          </cell>
          <cell r="B2346" t="str">
            <v/>
          </cell>
          <cell r="C2346" t="str">
            <v/>
          </cell>
          <cell r="D2346" t="str">
            <v/>
          </cell>
          <cell r="E2346" t="str">
            <v/>
          </cell>
        </row>
        <row r="2347">
          <cell r="A2347" t="str">
            <v>CREATURE_NAME_31004</v>
          </cell>
          <cell r="B2347" t="str">
            <v>서리거인 전사</v>
          </cell>
          <cell r="C2347" t="str">
            <v>Frost Giant Warrior</v>
          </cell>
          <cell r="D2347" t="str">
            <v>นักรบยักษ์น้ำแข็ง</v>
          </cell>
          <cell r="E2347" t="str">
            <v>Chiến binh Sương Giá Khổng Lồ</v>
          </cell>
        </row>
        <row r="2348">
          <cell r="A2348" t="str">
            <v>CREATURE_DESC_31004</v>
          </cell>
          <cell r="B2348" t="str">
            <v/>
          </cell>
          <cell r="C2348" t="str">
            <v/>
          </cell>
          <cell r="D2348" t="str">
            <v/>
          </cell>
          <cell r="E2348" t="str">
            <v/>
          </cell>
        </row>
        <row r="2349">
          <cell r="A2349" t="str">
            <v>CREATURE_NAME_5501</v>
          </cell>
          <cell r="B2349" t="str">
            <v>마운틴 포트리스</v>
          </cell>
          <cell r="C2349" t="str">
            <v>Mountain Fortress</v>
          </cell>
          <cell r="D2349" t="str">
            <v>เมาท์เท่น ฟอร์เทรส</v>
          </cell>
          <cell r="E2349" t="str">
            <v>Mountain Fortress</v>
          </cell>
        </row>
        <row r="2350">
          <cell r="A2350" t="str">
            <v>CREATURE_DESC_5501</v>
          </cell>
          <cell r="B2350" t="str">
            <v>고대 마도왕국의 유산</v>
          </cell>
          <cell r="C2350" t="str">
            <v>Legacy of the Ancient Technomagic Kingdom</v>
          </cell>
          <cell r="D2350" t="str">
            <v>มรดกอาณาจักรเวทย์มนต์โบราณ</v>
          </cell>
          <cell r="E2350" t="str">
            <v>Di sản của vương triều ma thuật cổ đại</v>
          </cell>
        </row>
        <row r="2351">
          <cell r="A2351" t="str">
            <v>CREATURE_NAME_55011</v>
          </cell>
          <cell r="B2351" t="str">
            <v>미니 마운틴</v>
          </cell>
          <cell r="C2351" t="str">
            <v/>
          </cell>
          <cell r="D2351" t="str">
            <v/>
          </cell>
          <cell r="E2351" t="str">
            <v/>
          </cell>
        </row>
        <row r="2352">
          <cell r="A2352" t="str">
            <v>CREATURE_DESC_55011</v>
          </cell>
          <cell r="B2352" t="str">
            <v/>
          </cell>
          <cell r="C2352" t="str">
            <v/>
          </cell>
          <cell r="D2352" t="str">
            <v/>
          </cell>
          <cell r="E2352" t="str">
            <v/>
          </cell>
        </row>
        <row r="2353">
          <cell r="A2353" t="str">
            <v>CREATURE_NAME_5502</v>
          </cell>
          <cell r="B2353" t="str">
            <v>프로티아누스</v>
          </cell>
          <cell r="C2353" t="str">
            <v>Mountain Fortress</v>
          </cell>
          <cell r="D2353" t="str">
            <v>Mountain Fortress</v>
          </cell>
          <cell r="E2353" t="str">
            <v>Mountain Fortress</v>
          </cell>
        </row>
        <row r="2354">
          <cell r="A2354" t="str">
            <v>CREATURE_NAME_55099</v>
          </cell>
          <cell r="B2354" t="str">
            <v>프로티아누스</v>
          </cell>
          <cell r="C2354" t="str">
            <v>Mountain Fortress</v>
          </cell>
          <cell r="D2354" t="str">
            <v>Mountain Fortress</v>
          </cell>
          <cell r="E2354" t="str">
            <v>Mountain Fortress</v>
          </cell>
        </row>
        <row r="2355">
          <cell r="A2355" t="str">
            <v>CREATURE_DESC_5502</v>
          </cell>
          <cell r="B2355" t="str">
            <v>가라앉은 해저왕국의 지배자</v>
          </cell>
          <cell r="C2355" t="str">
            <v>Ruler of the Sunken Kingdom</v>
          </cell>
          <cell r="D2355" t="str">
            <v>ผู้ครองนครใต้บาดาล</v>
          </cell>
          <cell r="E2355" t="str">
            <v>Kẻ chi phối vương quốc chìm trong biển sâu</v>
          </cell>
        </row>
        <row r="2356">
          <cell r="A2356" t="str">
            <v>CREATURE_DESC_55099</v>
          </cell>
          <cell r="B2356" t="str">
            <v>가라앉은 해저왕국의 지배자</v>
          </cell>
          <cell r="C2356" t="str">
            <v>Ruler of the Sunken Kingdom</v>
          </cell>
          <cell r="D2356" t="str">
            <v>ผู้ครองนครใต้บาดาล</v>
          </cell>
          <cell r="E2356" t="str">
            <v>Kẻ chi phối vương quốc chìm trong biển sâu</v>
          </cell>
        </row>
        <row r="2357">
          <cell r="A2357" t="str">
            <v>CREATURE_NAME_55021</v>
          </cell>
          <cell r="B2357" t="str">
            <v>유령 드라이어드</v>
          </cell>
          <cell r="C2357" t="str">
            <v>Ghost Dryad</v>
          </cell>
          <cell r="D2357" t="str">
            <v>ผีนางไม้</v>
          </cell>
          <cell r="E2357" t="str">
            <v>Ma thần cây Dryad</v>
          </cell>
        </row>
        <row r="2358">
          <cell r="A2358" t="str">
            <v>CREATURE_DESC_55021</v>
          </cell>
          <cell r="B2358" t="str">
            <v/>
          </cell>
          <cell r="C2358" t="str">
            <v/>
          </cell>
          <cell r="D2358" t="str">
            <v/>
          </cell>
          <cell r="E2358" t="str">
            <v/>
          </cell>
        </row>
        <row r="2359">
          <cell r="A2359" t="str">
            <v>CREATURE_NAME_5503</v>
          </cell>
          <cell r="B2359" t="str">
            <v>쟈나두스</v>
          </cell>
          <cell r="C2359" t="str">
            <v>Xanadus</v>
          </cell>
          <cell r="D2359" t="str">
            <v>Xanadus</v>
          </cell>
          <cell r="E2359" t="str">
            <v>Xanadus</v>
          </cell>
        </row>
        <row r="2360">
          <cell r="A2360" t="str">
            <v>CREATURE_DESC_5503</v>
          </cell>
          <cell r="B2360" t="str">
            <v>심연의 성모</v>
          </cell>
          <cell r="C2360" t="str">
            <v>Abyssal Goddess</v>
          </cell>
          <cell r="D2360" t="str">
            <v>เทพธิดาแห่งอเวจี</v>
          </cell>
          <cell r="E2360" t="str">
            <v>Nữ thần vực thẳm</v>
          </cell>
        </row>
        <row r="2361">
          <cell r="A2361" t="str">
            <v>CREATURE_NAME_55031</v>
          </cell>
          <cell r="B2361" t="str">
            <v>심연의 저주석</v>
          </cell>
          <cell r="C2361" t="str">
            <v>Abyssal Curse Stone</v>
          </cell>
          <cell r="D2361" t="str">
            <v>หินคำสาปอเวจี</v>
          </cell>
          <cell r="E2361" t="str">
            <v>Đá lời nguyền vực thẳm</v>
          </cell>
        </row>
        <row r="2362">
          <cell r="A2362" t="str">
            <v>CREATURE_NAME_55032</v>
          </cell>
          <cell r="B2362" t="str">
            <v>심연의 영혼석</v>
          </cell>
          <cell r="C2362" t="str">
            <v>Abyssal Soul Stone</v>
          </cell>
          <cell r="D2362" t="str">
            <v>หินวิญญาณอเวจี</v>
          </cell>
          <cell r="E2362" t="str">
            <v>Đá linh hồn vực thẳm</v>
          </cell>
        </row>
        <row r="2363">
          <cell r="A2363" t="str">
            <v>CREATURE_NAME_8501</v>
          </cell>
          <cell r="B2363" t="str">
            <v>크리스마스의 악령 프로티아누스</v>
          </cell>
          <cell r="C2363" t="str">
            <v>Mountain Fortress</v>
          </cell>
          <cell r="D2363" t="str">
            <v>Mountain Fortress</v>
          </cell>
          <cell r="E2363" t="str">
            <v>Mountain Fortress</v>
          </cell>
        </row>
        <row r="2364">
          <cell r="A2364" t="str">
            <v>CREATURE_DESC_8501</v>
          </cell>
          <cell r="B2364" t="str">
            <v/>
          </cell>
          <cell r="C2364" t="str">
            <v/>
          </cell>
          <cell r="D2364" t="str">
            <v/>
          </cell>
          <cell r="E2364" t="str">
            <v/>
          </cell>
        </row>
        <row r="2365">
          <cell r="A2365" t="str">
            <v>CREATURE_NAME_8502</v>
          </cell>
          <cell r="B2365" t="str">
            <v>거대 토끼 루루</v>
          </cell>
          <cell r="C2365" t="str">
            <v/>
          </cell>
          <cell r="D2365" t="str">
            <v/>
          </cell>
          <cell r="E2365" t="str">
            <v/>
          </cell>
        </row>
        <row r="2366">
          <cell r="A2366" t="str">
            <v>CREATURE_DESC_8502</v>
          </cell>
          <cell r="B2366" t="str">
            <v/>
          </cell>
          <cell r="C2366" t="str">
            <v/>
          </cell>
          <cell r="D2366" t="str">
            <v/>
          </cell>
          <cell r="E2366" t="str">
            <v/>
          </cell>
        </row>
        <row r="2367">
          <cell r="A2367" t="str">
            <v>CREATURE_NAME_3412</v>
          </cell>
          <cell r="B2367" t="str">
            <v>얼음 수정</v>
          </cell>
          <cell r="C2367" t="str">
            <v>Ice Pillar</v>
          </cell>
          <cell r="D2367" t="str">
            <v>คริสตัลน้ำแข็ง</v>
          </cell>
          <cell r="E2367" t="str">
            <v>Ice Pillar</v>
          </cell>
        </row>
        <row r="2368">
          <cell r="A2368" t="str">
            <v>CREATURE_DESC_3412</v>
          </cell>
          <cell r="B2368" t="str">
            <v>드래곤이 소환한 얼음 수정.</v>
          </cell>
          <cell r="C2368" t="str">
            <v/>
          </cell>
          <cell r="D2368" t="str">
            <v/>
          </cell>
          <cell r="E2368" t="str">
            <v/>
          </cell>
        </row>
        <row r="2369">
          <cell r="A2369" t="str">
            <v>CREATURE_NAME_30007</v>
          </cell>
          <cell r="B2369" t="str">
            <v>황금 짐꾼</v>
          </cell>
          <cell r="C2369" t="str">
            <v>Golden Porter</v>
          </cell>
          <cell r="D2369" t="str">
            <v>ผู้รับใช้ยกกระเป๋าแห่งทอง</v>
          </cell>
          <cell r="E2369" t="str">
            <v>Người vận chuyển vàng</v>
          </cell>
        </row>
        <row r="2370">
          <cell r="A2370" t="str">
            <v>CREATURE_DESC_30007</v>
          </cell>
          <cell r="B2370" t="str">
            <v>보물 창고</v>
          </cell>
          <cell r="C2370" t="str">
            <v>Repositorium</v>
          </cell>
          <cell r="D2370" t="str">
            <v>คลังสมบัติ</v>
          </cell>
          <cell r="E2370" t="str">
            <v>Kho tàng</v>
          </cell>
        </row>
        <row r="2371">
          <cell r="A2371" t="str">
            <v/>
          </cell>
          <cell r="B2371" t="str">
            <v>STORY</v>
          </cell>
          <cell r="C2371" t="str">
            <v/>
          </cell>
          <cell r="D2371" t="str">
            <v/>
          </cell>
          <cell r="E2371" t="str">
            <v/>
          </cell>
        </row>
        <row r="2372">
          <cell r="A2372" t="str">
            <v>CREATURE_STORY_1_1</v>
          </cell>
          <cell r="B2372" t="str">
            <v/>
          </cell>
          <cell r="C2372" t="str">
            <v/>
          </cell>
          <cell r="D2372" t="str">
            <v/>
          </cell>
          <cell r="E2372" t="str">
            <v/>
          </cell>
        </row>
        <row r="2373">
          <cell r="A2373" t="str">
            <v>CREATURE_STORY_1_2</v>
          </cell>
          <cell r="B2373" t="str">
            <v/>
          </cell>
          <cell r="C2373" t="str">
            <v/>
          </cell>
          <cell r="D2373" t="str">
            <v/>
          </cell>
          <cell r="E2373" t="str">
            <v/>
          </cell>
        </row>
        <row r="2374">
          <cell r="A2374" t="str">
            <v>CREATURE_STORY_1_3</v>
          </cell>
          <cell r="B2374" t="str">
            <v/>
          </cell>
          <cell r="C2374" t="str">
            <v/>
          </cell>
          <cell r="D2374" t="str">
            <v/>
          </cell>
          <cell r="E2374" t="str">
            <v/>
          </cell>
        </row>
        <row r="2375">
          <cell r="A2375" t="str">
            <v>CREATURE_STORY_1_4</v>
          </cell>
          <cell r="B2375" t="str">
            <v/>
          </cell>
          <cell r="C2375" t="str">
            <v/>
          </cell>
          <cell r="D2375" t="str">
            <v/>
          </cell>
          <cell r="E2375" t="str">
            <v/>
          </cell>
        </row>
        <row r="2376">
          <cell r="A2376" t="str">
            <v>CREATURE_STORY_1_5</v>
          </cell>
          <cell r="B2376" t="str">
            <v/>
          </cell>
          <cell r="C2376" t="str">
            <v/>
          </cell>
          <cell r="D2376" t="str">
            <v/>
          </cell>
          <cell r="E2376" t="str">
            <v/>
          </cell>
        </row>
        <row r="2377">
          <cell r="A2377" t="str">
            <v>CREATURE_STORY_2_1</v>
          </cell>
          <cell r="B2377" t="str">
            <v/>
          </cell>
          <cell r="C2377" t="str">
            <v/>
          </cell>
          <cell r="D2377" t="str">
            <v/>
          </cell>
          <cell r="E2377" t="str">
            <v/>
          </cell>
        </row>
        <row r="2378">
          <cell r="A2378" t="str">
            <v>CREATURE_STORY_2_2</v>
          </cell>
          <cell r="B2378" t="str">
            <v/>
          </cell>
          <cell r="C2378" t="str">
            <v/>
          </cell>
          <cell r="D2378" t="str">
            <v/>
          </cell>
          <cell r="E2378" t="str">
            <v/>
          </cell>
        </row>
        <row r="2379">
          <cell r="A2379" t="str">
            <v>CREATURE_STORY_2_3</v>
          </cell>
          <cell r="B2379" t="str">
            <v/>
          </cell>
          <cell r="C2379" t="str">
            <v/>
          </cell>
          <cell r="D2379" t="str">
            <v/>
          </cell>
          <cell r="E2379" t="str">
            <v/>
          </cell>
        </row>
        <row r="2380">
          <cell r="A2380" t="str">
            <v>CREATURE_STORY_2_4</v>
          </cell>
          <cell r="B2380" t="str">
            <v/>
          </cell>
          <cell r="C2380" t="str">
            <v/>
          </cell>
          <cell r="D2380" t="str">
            <v/>
          </cell>
          <cell r="E2380" t="str">
            <v/>
          </cell>
        </row>
        <row r="2381">
          <cell r="A2381" t="str">
            <v>CREATURE_STORY_2_5</v>
          </cell>
          <cell r="B2381" t="str">
            <v/>
          </cell>
          <cell r="C2381" t="str">
            <v/>
          </cell>
          <cell r="D2381" t="str">
            <v/>
          </cell>
          <cell r="E2381" t="str">
            <v/>
          </cell>
        </row>
        <row r="2382">
          <cell r="A2382" t="str">
            <v>CREATURE_STORY_3_1</v>
          </cell>
          <cell r="B2382" t="str">
            <v/>
          </cell>
          <cell r="C2382" t="str">
            <v/>
          </cell>
          <cell r="D2382" t="str">
            <v/>
          </cell>
          <cell r="E2382" t="str">
            <v/>
          </cell>
        </row>
        <row r="2383">
          <cell r="A2383" t="str">
            <v>CREATURE_STORY_3_2</v>
          </cell>
          <cell r="B2383" t="str">
            <v/>
          </cell>
          <cell r="C2383" t="str">
            <v/>
          </cell>
          <cell r="D2383" t="str">
            <v/>
          </cell>
          <cell r="E2383" t="str">
            <v/>
          </cell>
        </row>
        <row r="2384">
          <cell r="A2384" t="str">
            <v>CREATURE_STORY_3_3</v>
          </cell>
          <cell r="B2384" t="str">
            <v/>
          </cell>
          <cell r="C2384" t="str">
            <v/>
          </cell>
          <cell r="D2384" t="str">
            <v/>
          </cell>
          <cell r="E2384" t="str">
            <v/>
          </cell>
        </row>
        <row r="2385">
          <cell r="A2385" t="str">
            <v>CREATURE_STORY_3_4</v>
          </cell>
          <cell r="B2385" t="str">
            <v/>
          </cell>
          <cell r="C2385" t="str">
            <v/>
          </cell>
          <cell r="D2385" t="str">
            <v/>
          </cell>
          <cell r="E2385" t="str">
            <v/>
          </cell>
        </row>
        <row r="2386">
          <cell r="A2386" t="str">
            <v>CREATURE_STORY_3_5</v>
          </cell>
          <cell r="B2386" t="str">
            <v/>
          </cell>
          <cell r="C2386" t="str">
            <v/>
          </cell>
          <cell r="D2386" t="str">
            <v/>
          </cell>
          <cell r="E2386" t="str">
            <v/>
          </cell>
        </row>
        <row r="2387">
          <cell r="A2387" t="str">
            <v>CREATURE_STORY_4_1</v>
          </cell>
          <cell r="B2387" t="str">
            <v/>
          </cell>
          <cell r="C2387" t="str">
            <v/>
          </cell>
          <cell r="D2387" t="str">
            <v/>
          </cell>
          <cell r="E2387" t="str">
            <v/>
          </cell>
        </row>
        <row r="2388">
          <cell r="A2388" t="str">
            <v>CREATURE_STORY_4_2</v>
          </cell>
          <cell r="B2388" t="str">
            <v/>
          </cell>
          <cell r="C2388" t="str">
            <v/>
          </cell>
          <cell r="D2388" t="str">
            <v/>
          </cell>
          <cell r="E2388" t="str">
            <v/>
          </cell>
        </row>
        <row r="2389">
          <cell r="A2389" t="str">
            <v>CREATURE_STORY_4_3</v>
          </cell>
          <cell r="B2389" t="str">
            <v/>
          </cell>
          <cell r="C2389" t="str">
            <v/>
          </cell>
          <cell r="D2389" t="str">
            <v/>
          </cell>
          <cell r="E2389" t="str">
            <v/>
          </cell>
        </row>
        <row r="2390">
          <cell r="A2390" t="str">
            <v>CREATURE_STORY_4_4</v>
          </cell>
          <cell r="B2390" t="str">
            <v/>
          </cell>
          <cell r="C2390" t="str">
            <v/>
          </cell>
          <cell r="D2390" t="str">
            <v/>
          </cell>
          <cell r="E2390" t="str">
            <v/>
          </cell>
        </row>
        <row r="2391">
          <cell r="A2391" t="str">
            <v>CREATURE_STORY_4_5</v>
          </cell>
          <cell r="B2391" t="str">
            <v/>
          </cell>
          <cell r="C2391" t="str">
            <v/>
          </cell>
          <cell r="D2391" t="str">
            <v/>
          </cell>
          <cell r="E2391" t="str">
            <v/>
          </cell>
        </row>
        <row r="2392">
          <cell r="A2392" t="str">
            <v>CREATURE_STORY_5_2</v>
          </cell>
          <cell r="B2392" t="str">
            <v/>
          </cell>
          <cell r="C2392" t="str">
            <v/>
          </cell>
          <cell r="D2392" t="str">
            <v/>
          </cell>
          <cell r="E2392" t="str">
            <v/>
          </cell>
        </row>
        <row r="2393">
          <cell r="A2393" t="str">
            <v>CREATURE_STORY_5_3</v>
          </cell>
          <cell r="B2393" t="str">
            <v/>
          </cell>
          <cell r="C2393" t="str">
            <v/>
          </cell>
          <cell r="D2393" t="str">
            <v/>
          </cell>
          <cell r="E2393" t="str">
            <v/>
          </cell>
        </row>
        <row r="2394">
          <cell r="A2394" t="str">
            <v>CREATURE_STORY_5_4</v>
          </cell>
          <cell r="B2394" t="str">
            <v/>
          </cell>
          <cell r="C2394" t="str">
            <v/>
          </cell>
          <cell r="D2394" t="str">
            <v/>
          </cell>
          <cell r="E2394" t="str">
            <v/>
          </cell>
        </row>
        <row r="2395">
          <cell r="A2395" t="str">
            <v>CREATURE_STORY_5_5</v>
          </cell>
          <cell r="B2395" t="str">
            <v/>
          </cell>
          <cell r="C2395" t="str">
            <v/>
          </cell>
          <cell r="D2395" t="str">
            <v/>
          </cell>
          <cell r="E2395" t="str">
            <v/>
          </cell>
        </row>
        <row r="2396">
          <cell r="A2396" t="str">
            <v>CREATURE_STORY_6_3</v>
          </cell>
          <cell r="B2396" t="str">
            <v/>
          </cell>
          <cell r="C2396" t="str">
            <v/>
          </cell>
          <cell r="D2396" t="str">
            <v/>
          </cell>
          <cell r="E2396" t="str">
            <v/>
          </cell>
        </row>
        <row r="2397">
          <cell r="A2397" t="str">
            <v>CREATURE_STORY_6_4</v>
          </cell>
          <cell r="B2397" t="str">
            <v/>
          </cell>
          <cell r="C2397" t="str">
            <v/>
          </cell>
          <cell r="D2397" t="str">
            <v/>
          </cell>
          <cell r="E2397" t="str">
            <v/>
          </cell>
        </row>
        <row r="2398">
          <cell r="A2398" t="str">
            <v>CREATURE_STORY_6_5</v>
          </cell>
          <cell r="B2398" t="str">
            <v/>
          </cell>
          <cell r="C2398" t="str">
            <v/>
          </cell>
          <cell r="D2398" t="str">
            <v/>
          </cell>
          <cell r="E2398" t="str">
            <v/>
          </cell>
        </row>
        <row r="2399">
          <cell r="A2399" t="str">
            <v>CREATURE_STORY_7_1</v>
          </cell>
          <cell r="B2399" t="str">
            <v/>
          </cell>
          <cell r="C2399" t="str">
            <v/>
          </cell>
          <cell r="D2399" t="str">
            <v/>
          </cell>
          <cell r="E2399" t="str">
            <v/>
          </cell>
        </row>
        <row r="2400">
          <cell r="A2400" t="str">
            <v>CREATURE_STORY_7_2</v>
          </cell>
          <cell r="B2400" t="str">
            <v/>
          </cell>
          <cell r="C2400" t="str">
            <v/>
          </cell>
          <cell r="D2400" t="str">
            <v/>
          </cell>
          <cell r="E2400" t="str">
            <v/>
          </cell>
        </row>
        <row r="2401">
          <cell r="A2401" t="str">
            <v>CREATURE_STORY_7_3</v>
          </cell>
          <cell r="B2401" t="str">
            <v/>
          </cell>
          <cell r="C2401" t="str">
            <v/>
          </cell>
          <cell r="D2401" t="str">
            <v/>
          </cell>
          <cell r="E2401" t="str">
            <v/>
          </cell>
        </row>
        <row r="2402">
          <cell r="A2402" t="str">
            <v>CREATURE_STORY_7_4</v>
          </cell>
          <cell r="B2402" t="str">
            <v/>
          </cell>
          <cell r="C2402" t="str">
            <v/>
          </cell>
          <cell r="D2402" t="str">
            <v/>
          </cell>
          <cell r="E2402" t="str">
            <v/>
          </cell>
        </row>
        <row r="2403">
          <cell r="A2403" t="str">
            <v>CREATURE_STORY_7_5</v>
          </cell>
          <cell r="B2403" t="str">
            <v/>
          </cell>
          <cell r="C2403" t="str">
            <v/>
          </cell>
          <cell r="D2403" t="str">
            <v/>
          </cell>
          <cell r="E2403" t="str">
            <v/>
          </cell>
        </row>
        <row r="2404">
          <cell r="A2404" t="str">
            <v>CREATURE_STORY_8_2</v>
          </cell>
          <cell r="B2404" t="str">
            <v/>
          </cell>
          <cell r="C2404" t="str">
            <v/>
          </cell>
          <cell r="D2404" t="str">
            <v/>
          </cell>
          <cell r="E2404" t="str">
            <v/>
          </cell>
        </row>
        <row r="2405">
          <cell r="A2405" t="str">
            <v>CREATURE_STORY_8_3</v>
          </cell>
          <cell r="B2405" t="str">
            <v/>
          </cell>
          <cell r="C2405" t="str">
            <v/>
          </cell>
          <cell r="D2405" t="str">
            <v/>
          </cell>
          <cell r="E2405" t="str">
            <v/>
          </cell>
        </row>
        <row r="2406">
          <cell r="A2406" t="str">
            <v>CREATURE_STORY_8_4</v>
          </cell>
          <cell r="B2406" t="str">
            <v/>
          </cell>
          <cell r="C2406" t="str">
            <v/>
          </cell>
          <cell r="D2406" t="str">
            <v/>
          </cell>
          <cell r="E2406" t="str">
            <v/>
          </cell>
        </row>
        <row r="2407">
          <cell r="A2407" t="str">
            <v>CREATURE_STORY_8_5</v>
          </cell>
          <cell r="B2407" t="str">
            <v/>
          </cell>
          <cell r="C2407" t="str">
            <v/>
          </cell>
          <cell r="D2407" t="str">
            <v/>
          </cell>
          <cell r="E2407" t="str">
            <v/>
          </cell>
        </row>
        <row r="2408">
          <cell r="A2408" t="str">
            <v>CREATURE_STORY_9_2</v>
          </cell>
          <cell r="B2408" t="str">
            <v/>
          </cell>
          <cell r="C2408" t="str">
            <v/>
          </cell>
          <cell r="D2408" t="str">
            <v/>
          </cell>
          <cell r="E2408" t="str">
            <v/>
          </cell>
        </row>
        <row r="2409">
          <cell r="A2409" t="str">
            <v>CREATURE_STORY_9_3</v>
          </cell>
          <cell r="B2409" t="str">
            <v/>
          </cell>
          <cell r="C2409" t="str">
            <v/>
          </cell>
          <cell r="D2409" t="str">
            <v/>
          </cell>
          <cell r="E2409" t="str">
            <v/>
          </cell>
        </row>
        <row r="2410">
          <cell r="A2410" t="str">
            <v>CREATURE_STORY_9_4</v>
          </cell>
          <cell r="B2410" t="str">
            <v/>
          </cell>
          <cell r="C2410" t="str">
            <v/>
          </cell>
          <cell r="D2410" t="str">
            <v/>
          </cell>
          <cell r="E2410" t="str">
            <v/>
          </cell>
        </row>
        <row r="2411">
          <cell r="A2411" t="str">
            <v>CREATURE_STORY_9_5</v>
          </cell>
          <cell r="B2411" t="str">
            <v/>
          </cell>
          <cell r="C2411" t="str">
            <v/>
          </cell>
          <cell r="D2411" t="str">
            <v/>
          </cell>
          <cell r="E2411" t="str">
            <v/>
          </cell>
        </row>
        <row r="2412">
          <cell r="A2412" t="str">
            <v>CREATURE_STORY_10_1</v>
          </cell>
          <cell r="B2412" t="str">
            <v/>
          </cell>
          <cell r="C2412" t="str">
            <v/>
          </cell>
          <cell r="D2412" t="str">
            <v/>
          </cell>
          <cell r="E2412" t="str">
            <v/>
          </cell>
        </row>
        <row r="2413">
          <cell r="A2413" t="str">
            <v>CREATURE_STORY_10_2</v>
          </cell>
          <cell r="B2413" t="str">
            <v/>
          </cell>
          <cell r="C2413" t="str">
            <v/>
          </cell>
          <cell r="D2413" t="str">
            <v/>
          </cell>
          <cell r="E2413" t="str">
            <v/>
          </cell>
        </row>
        <row r="2414">
          <cell r="A2414" t="str">
            <v>CREATURE_STORY_10_3</v>
          </cell>
          <cell r="B2414" t="str">
            <v/>
          </cell>
          <cell r="C2414" t="str">
            <v/>
          </cell>
          <cell r="D2414" t="str">
            <v/>
          </cell>
          <cell r="E2414" t="str">
            <v/>
          </cell>
        </row>
        <row r="2415">
          <cell r="A2415" t="str">
            <v>CREATURE_STORY_10_4</v>
          </cell>
          <cell r="B2415" t="str">
            <v/>
          </cell>
          <cell r="C2415" t="str">
            <v/>
          </cell>
          <cell r="D2415" t="str">
            <v/>
          </cell>
          <cell r="E2415" t="str">
            <v/>
          </cell>
        </row>
        <row r="2416">
          <cell r="A2416" t="str">
            <v>CREATURE_STORY_10_5</v>
          </cell>
          <cell r="B2416" t="str">
            <v/>
          </cell>
          <cell r="C2416" t="str">
            <v/>
          </cell>
          <cell r="D2416" t="str">
            <v/>
          </cell>
          <cell r="E2416" t="str">
            <v/>
          </cell>
        </row>
        <row r="2417">
          <cell r="A2417" t="str">
            <v>CREATURE_STORY_11_3</v>
          </cell>
          <cell r="B2417" t="str">
            <v/>
          </cell>
          <cell r="C2417" t="str">
            <v/>
          </cell>
          <cell r="D2417" t="str">
            <v/>
          </cell>
          <cell r="E2417" t="str">
            <v/>
          </cell>
        </row>
        <row r="2418">
          <cell r="A2418" t="str">
            <v>CREATURE_STORY_11_4</v>
          </cell>
          <cell r="B2418" t="str">
            <v/>
          </cell>
          <cell r="C2418" t="str">
            <v/>
          </cell>
          <cell r="D2418" t="str">
            <v/>
          </cell>
          <cell r="E2418" t="str">
            <v/>
          </cell>
        </row>
        <row r="2419">
          <cell r="A2419" t="str">
            <v>CREATURE_STORY_11_5</v>
          </cell>
          <cell r="B2419" t="str">
            <v/>
          </cell>
          <cell r="C2419" t="str">
            <v/>
          </cell>
          <cell r="D2419" t="str">
            <v/>
          </cell>
          <cell r="E2419" t="str">
            <v/>
          </cell>
        </row>
        <row r="2420">
          <cell r="A2420" t="str">
            <v>CREATURE_STORY_12_2</v>
          </cell>
          <cell r="B2420" t="str">
            <v/>
          </cell>
          <cell r="C2420" t="str">
            <v/>
          </cell>
          <cell r="D2420" t="str">
            <v/>
          </cell>
          <cell r="E2420" t="str">
            <v/>
          </cell>
        </row>
        <row r="2421">
          <cell r="A2421" t="str">
            <v>CREATURE_STORY_12_3</v>
          </cell>
          <cell r="B2421" t="str">
            <v/>
          </cell>
          <cell r="C2421" t="str">
            <v/>
          </cell>
          <cell r="D2421" t="str">
            <v/>
          </cell>
          <cell r="E2421" t="str">
            <v/>
          </cell>
        </row>
        <row r="2422">
          <cell r="A2422" t="str">
            <v>CREATURE_STORY_12_4</v>
          </cell>
          <cell r="B2422" t="str">
            <v/>
          </cell>
          <cell r="C2422" t="str">
            <v/>
          </cell>
          <cell r="D2422" t="str">
            <v/>
          </cell>
          <cell r="E2422" t="str">
            <v/>
          </cell>
        </row>
        <row r="2423">
          <cell r="A2423" t="str">
            <v>CREATURE_STORY_12_5</v>
          </cell>
          <cell r="B2423" t="str">
            <v/>
          </cell>
          <cell r="C2423" t="str">
            <v/>
          </cell>
          <cell r="D2423" t="str">
            <v/>
          </cell>
          <cell r="E2423" t="str">
            <v/>
          </cell>
        </row>
        <row r="2424">
          <cell r="A2424" t="str">
            <v>CREATURE_STORY_13_2</v>
          </cell>
          <cell r="B2424" t="str">
            <v/>
          </cell>
          <cell r="C2424" t="str">
            <v/>
          </cell>
          <cell r="D2424" t="str">
            <v/>
          </cell>
          <cell r="E2424" t="str">
            <v/>
          </cell>
        </row>
        <row r="2425">
          <cell r="A2425" t="str">
            <v>CREATURE_STORY_13_3</v>
          </cell>
          <cell r="B2425" t="str">
            <v/>
          </cell>
          <cell r="C2425" t="str">
            <v/>
          </cell>
          <cell r="D2425" t="str">
            <v/>
          </cell>
          <cell r="E2425" t="str">
            <v/>
          </cell>
        </row>
        <row r="2426">
          <cell r="A2426" t="str">
            <v>CREATURE_STORY_13_4</v>
          </cell>
          <cell r="B2426" t="str">
            <v/>
          </cell>
          <cell r="C2426" t="str">
            <v/>
          </cell>
          <cell r="D2426" t="str">
            <v/>
          </cell>
          <cell r="E2426" t="str">
            <v/>
          </cell>
        </row>
        <row r="2427">
          <cell r="A2427" t="str">
            <v>CREATURE_STORY_13_5</v>
          </cell>
          <cell r="B2427" t="str">
            <v/>
          </cell>
          <cell r="C2427" t="str">
            <v/>
          </cell>
          <cell r="D2427" t="str">
            <v/>
          </cell>
          <cell r="E2427" t="str">
            <v/>
          </cell>
        </row>
        <row r="2428">
          <cell r="A2428" t="str">
            <v>CREATURE_STORY_14_3</v>
          </cell>
          <cell r="B2428" t="str">
            <v/>
          </cell>
          <cell r="C2428" t="str">
            <v/>
          </cell>
          <cell r="D2428" t="str">
            <v/>
          </cell>
          <cell r="E2428" t="str">
            <v/>
          </cell>
        </row>
        <row r="2429">
          <cell r="A2429" t="str">
            <v>CREATURE_STORY_14_4</v>
          </cell>
          <cell r="B2429" t="str">
            <v/>
          </cell>
          <cell r="C2429" t="str">
            <v/>
          </cell>
          <cell r="D2429" t="str">
            <v/>
          </cell>
          <cell r="E2429" t="str">
            <v/>
          </cell>
        </row>
        <row r="2430">
          <cell r="A2430" t="str">
            <v>CREATURE_STORY_14_5</v>
          </cell>
          <cell r="B2430" t="str">
            <v/>
          </cell>
          <cell r="C2430" t="str">
            <v/>
          </cell>
          <cell r="D2430" t="str">
            <v/>
          </cell>
          <cell r="E2430" t="str">
            <v/>
          </cell>
        </row>
        <row r="2431">
          <cell r="A2431" t="str">
            <v>CREATURE_STORY_15_1</v>
          </cell>
          <cell r="B2431" t="str">
            <v/>
          </cell>
          <cell r="C2431" t="str">
            <v/>
          </cell>
          <cell r="D2431" t="str">
            <v/>
          </cell>
          <cell r="E2431" t="str">
            <v/>
          </cell>
        </row>
        <row r="2432">
          <cell r="A2432" t="str">
            <v>CREATURE_STORY_15_2</v>
          </cell>
          <cell r="B2432" t="str">
            <v/>
          </cell>
          <cell r="C2432" t="str">
            <v/>
          </cell>
          <cell r="D2432" t="str">
            <v/>
          </cell>
          <cell r="E2432" t="str">
            <v/>
          </cell>
        </row>
        <row r="2433">
          <cell r="A2433" t="str">
            <v>CREATURE_STORY_15_3</v>
          </cell>
          <cell r="B2433" t="str">
            <v/>
          </cell>
          <cell r="C2433" t="str">
            <v/>
          </cell>
          <cell r="D2433" t="str">
            <v/>
          </cell>
          <cell r="E2433" t="str">
            <v/>
          </cell>
        </row>
        <row r="2434">
          <cell r="A2434" t="str">
            <v>CREATURE_STORY_15_4</v>
          </cell>
          <cell r="B2434" t="str">
            <v/>
          </cell>
          <cell r="C2434" t="str">
            <v/>
          </cell>
          <cell r="D2434" t="str">
            <v/>
          </cell>
          <cell r="E2434" t="str">
            <v/>
          </cell>
        </row>
        <row r="2435">
          <cell r="A2435" t="str">
            <v>CREATURE_STORY_15_5</v>
          </cell>
          <cell r="B2435" t="str">
            <v/>
          </cell>
          <cell r="C2435" t="str">
            <v/>
          </cell>
          <cell r="D2435" t="str">
            <v/>
          </cell>
          <cell r="E2435" t="str">
            <v/>
          </cell>
        </row>
        <row r="2436">
          <cell r="A2436" t="str">
            <v/>
          </cell>
          <cell r="B2436" t="str">
            <v>NPC 대사</v>
          </cell>
          <cell r="C2436" t="str">
            <v/>
          </cell>
          <cell r="D2436" t="str">
            <v/>
          </cell>
          <cell r="E2436" t="str">
            <v/>
          </cell>
        </row>
        <row r="2437">
          <cell r="A2437" t="str">
            <v>NPC_ARENASHOP_WELCOME01</v>
          </cell>
          <cell r="B2437" t="str">
            <v>이곳은 결투장 상점일세. \n자네가 얻은 명예를 적당한 물건과 바꾸어 주지!</v>
          </cell>
          <cell r="C2437" t="str">
            <v>This is the Arena Shop. \nYou can exchange your honor points for goods!</v>
          </cell>
          <cell r="D2437" t="str">
            <v>ที่นี่คือร้านค้าอารีน่า เจ้า\nสามารถใช้แต้มเกียรติยศ\nซื้อสินค้าที่นี่ได้!</v>
          </cell>
          <cell r="E2437" t="str">
            <v>Đây là Cửa hàng Đấu trường. Bạn có thể đổi điểm vinh quang lấy vật phẩm!</v>
          </cell>
        </row>
        <row r="2438">
          <cell r="A2438" t="str">
            <v>NPC_ARENASHOP_WELCOME02</v>
          </cell>
          <cell r="B2438" t="str">
            <v>어서오게! \n무언가 사 갈텐가?</v>
          </cell>
          <cell r="C2438" t="str">
            <v>Welcome. \nWhat has brought you here?</v>
          </cell>
          <cell r="D2438" t="str">
            <v>ยินดีต้อนรับ \n จะซื้ออะไรไปดีล่ะ?</v>
          </cell>
          <cell r="E2438" t="str">
            <v>Chào mừng quý khách. Điều gì đã đưa quý khách tới đây?</v>
          </cell>
        </row>
        <row r="2439">
          <cell r="A2439" t="str">
            <v>NPC_ARENASHOP_WELCOME03</v>
          </cell>
          <cell r="B2439" t="str">
            <v>결투장 상점에 어서오게! \n좋은 물건 좀 가져다 놓았지!</v>
          </cell>
          <cell r="C2439" t="str">
            <v>Wecome to the Arena Shop. \nGot some fresh supplies right here!</v>
          </cell>
          <cell r="D2439" t="str">
            <v>ยินดีต้อนรับสู้ร้านค้าอารีน่า\n เรามีไอเทมดีๆเยอะเลย!</v>
          </cell>
          <cell r="E2439" t="str">
            <v>Chào mừng quý khách tới Cửa hàng Đấu trường. Chúng tôi mới có thêm một số vật phẩm thú vị!</v>
          </cell>
        </row>
        <row r="2440">
          <cell r="A2440" t="str">
            <v>NPC_ARENASHOP_BUY01</v>
          </cell>
          <cell r="B2440" t="str">
            <v>매번 고맙네! \n무언가 더 살 것이 있는가?</v>
          </cell>
          <cell r="C2440" t="str">
            <v>As always, thanks a lot. \nDo you need anything else?</v>
          </cell>
          <cell r="D2440" t="str">
            <v>ขอบคุณนะ \nต้องการอะไรเพิ่มอีกไหม?</v>
          </cell>
          <cell r="E2440" t="str">
            <v>Như thường lệ, xin cám ơn quý khách. Quý khách có cần thêm gì nữa không?</v>
          </cell>
        </row>
        <row r="2441">
          <cell r="A2441" t="str">
            <v>NPC_ARENASHOP_BUY02</v>
          </cell>
          <cell r="B2441" t="str">
            <v>죄책감 느낄 것 없네. \n적어도 누군가의 유품은 없으니까! 하하하!</v>
          </cell>
          <cell r="C2441" t="str">
            <v>No need to feel guilty. \nAt least nothing here is from the dead. Hahaha!</v>
          </cell>
          <cell r="D2441" t="str">
            <v>ไม่ต้องรู้สึกผิดไปหรอก\n อย่างน้อยของที่นี่\nก็ไม่มีของโจร ฮ่าๆๆ!</v>
          </cell>
          <cell r="E2441" t="str">
            <v>Xin đừng cảm thấy tội lỗi. Ít nhất ở đây không có gì từ người chết cả. Hahaha!</v>
          </cell>
        </row>
        <row r="2442">
          <cell r="A2442" t="str">
            <v>NPC_ARENASHOP_TOUCH01</v>
          </cell>
          <cell r="B2442" t="str">
            <v>거, 쿡쿡 찌르지만 말고 전사답게 구입하라고!</v>
          </cell>
          <cell r="C2442" t="str">
            <v>Come on, be a warrior and buy something already!</v>
          </cell>
          <cell r="D2442" t="str">
            <v>เอาน่า \nใจหน่อยแล้วซื้อเลย!</v>
          </cell>
          <cell r="E2442" t="str">
            <v>Thôi nào, đã là một chiến binh thì nên mua thứ gì đó!</v>
          </cell>
        </row>
        <row r="2443">
          <cell r="A2443" t="str">
            <v>NPC_ARENASHOP_TOUCH02</v>
          </cell>
          <cell r="B2443" t="str">
            <v>싸게 해 줄테니, 사사사!</v>
          </cell>
          <cell r="C2443" t="str">
            <v>I will give you a discount, so buy, buy, buy!</v>
          </cell>
          <cell r="D2443" t="str">
            <v>ข้าจะลดราคาให้นะ \nเพราะงั้นซื้อเลย!</v>
          </cell>
          <cell r="E2443" t="str">
            <v>Tôi sẽ giảm giá cho bạn, nên cứ việc mua, mua, mua đi!</v>
          </cell>
        </row>
        <row r="2444">
          <cell r="A2444" t="str">
            <v>NPC_ARENASHOP_TOUCH03</v>
          </cell>
          <cell r="B2444" t="str">
            <v>자네, 나 말고 물건을 좀 보게나!</v>
          </cell>
          <cell r="C2444" t="str">
            <v>Hey, stop looking at me and look at the goods!</v>
          </cell>
          <cell r="D2444" t="str">
            <v>นี่! หยุดมองมาที่ข้าได้แล้ว\n มองไปที่สินค้าโน่น!</v>
          </cell>
          <cell r="E2444" t="str">
            <v>Này, xin đừng nhìn tôi mà hãy nhìn vào vật phẩm ấy!</v>
          </cell>
        </row>
        <row r="2445">
          <cell r="A2445" t="str">
            <v>NPC_ARENASHOP_TOUCH04</v>
          </cell>
          <cell r="B2445" t="str">
            <v>가끔은 나도 모험을 가고 싶은 생각이 끓어 오른단 말이지! 핫핫하!</v>
          </cell>
          <cell r="C2445" t="str">
            <v>Sometimes I feel like going on an adventure myself. Hahaha!</v>
          </cell>
          <cell r="D2445" t="str">
            <v>บางครั้งข้าก็อยาก\nออกไปผจญภัยบ้าง ฮ่าๆๆ!</v>
          </cell>
          <cell r="E2445" t="str">
            <v>Đôi khi suy nghĩ muốn đi phiêu lưu cũng trỗi dậy trong tôi đấy. Hahaha!</v>
          </cell>
        </row>
        <row r="2446">
          <cell r="A2446" t="str">
            <v>NPC_NORMALSHOP_WELCOME01</v>
          </cell>
          <cell r="B2446" t="str">
            <v>어서오세요, 메이의 종합상점입니다! \n싸고 좋은 물건이 많답니다~</v>
          </cell>
          <cell r="C2446" t="str">
            <v>Welcome to May's General Shop! \nWe have a lot of nice stuff at low prices.</v>
          </cell>
          <cell r="D2446" t="str">
            <v>ยินดีต้อนรับสู่ร้านค้าของ\nเมย์ เรามีแต่ของดีราคาถูก~</v>
          </cell>
          <cell r="E2446" t="str">
            <v>Chào mừng Quý khách đến với Cửa hàng bách hóa của May! Chúng tôi có rất nhiều thứ hay ho với giá rất phải chăng.</v>
          </cell>
        </row>
        <row r="2447">
          <cell r="A2447" t="str">
            <v>NPC_NORMALSHOP_WELCOME02</v>
          </cell>
          <cell r="B2447" t="str">
            <v>메이의 종합상점입니다! 둘러보고 가세요~</v>
          </cell>
          <cell r="C2447" t="str">
            <v>May's General Shop! \nHave a look around!</v>
          </cell>
          <cell r="D2447" t="str">
            <v>ร้านค้าของเมย์เอง!\nเดินดูรอบๆสิจ้ะ~</v>
          </cell>
          <cell r="E2447" t="str">
            <v>Cửa hàng bách hóa của May! Xin mời xem qua!</v>
          </cell>
        </row>
        <row r="2448">
          <cell r="A2448" t="str">
            <v>NPC_NORMALSHOP_WELCOME03</v>
          </cell>
          <cell r="B2448" t="str">
            <v>어서오세요! 오늘도 좋은 물건이 많이 있어요~</v>
          </cell>
          <cell r="C2448" t="str">
            <v>Welcome! \nWe have a lot of nice things today!</v>
          </cell>
          <cell r="D2448" t="str">
            <v>ยินดีต้อนรับ\n เรามีสินค้าที่ดีมากมาย~</v>
          </cell>
          <cell r="E2448" t="str">
            <v>Chào mừng Quý khách! Chúng tôi có rất nhiều thứ hay ho hôm nay!</v>
          </cell>
        </row>
        <row r="2449">
          <cell r="A2449" t="str">
            <v>NPC_NORMALSHOP_BUY01</v>
          </cell>
          <cell r="B2449" t="str">
            <v>구입해 주셔서 감사합니다!</v>
          </cell>
          <cell r="C2449" t="str">
            <v>Thank you for shopping!</v>
          </cell>
          <cell r="D2449" t="str">
            <v>ขอบคุณที่แวะมาช๊อปปิ้ง!</v>
          </cell>
          <cell r="E2449" t="str">
            <v>Cảm ơn quý khách đã mua hàng!</v>
          </cell>
        </row>
        <row r="2450">
          <cell r="A2450" t="str">
            <v>NPC_NORMALSHOP_BUY02</v>
          </cell>
          <cell r="B2450" t="str">
            <v>감사합니다! 더 필요하신 거 있나요?</v>
          </cell>
          <cell r="C2450" t="str">
            <v>Thank you! \nDo you need anything else?</v>
          </cell>
          <cell r="D2450" t="str">
            <v>ขอบคุณ! \nเจ้าต้องการอะไรเพิ่มอีกไหม?</v>
          </cell>
          <cell r="E2450" t="str">
            <v>Cám ơn quý khách. Quý khách có cần thêm gì nữa không?</v>
          </cell>
        </row>
        <row r="2451">
          <cell r="A2451" t="str">
            <v>NPC_NORMALSHOP_TOUCH01</v>
          </cell>
          <cell r="B2451" t="str">
            <v>자! 아낌없이 구입하세요! 물건은 많아요~</v>
          </cell>
          <cell r="C2451" t="str">
            <v>No, no. Look at the items!</v>
          </cell>
          <cell r="D2451" t="str">
            <v>ไม่ไม่ไม่\n มองที่ไอเทมเลย!</v>
          </cell>
          <cell r="E2451" t="str">
            <v>Không, không. Xin hãy nhìn vào vật phẩm!</v>
          </cell>
        </row>
        <row r="2452">
          <cell r="A2452" t="str">
            <v>NPC_NORMALSHOP_TOUCH02</v>
          </cell>
          <cell r="B2452" t="str">
            <v>응? 어디서 이 물건들을 가져오냐고요? 헤헷.. 그건 비밀~!!</v>
          </cell>
          <cell r="C2452" t="str">
            <v>Um, you will make me feel embarrassed if you keep staring at me.</v>
          </cell>
          <cell r="D2452" t="str">
            <v>อืม...ข้าเขินนะ\nเจ้าจ้องข้าแบบนี้</v>
          </cell>
          <cell r="E2452" t="str">
            <v>Ừm, quý khách cứ nhìn chằm chằm làm tôi xấu hổ quá.</v>
          </cell>
        </row>
        <row r="2453">
          <cell r="A2453" t="str">
            <v>NPC_NORMALSHOP_TOUCH03</v>
          </cell>
          <cell r="B2453" t="str">
            <v>사실, 가끔 너어무- 비싼 물건도 있지만.. 뭐 데헷!-</v>
          </cell>
          <cell r="C2453" t="str">
            <v>Uh, what are you looking at! ... Sniff.</v>
          </cell>
          <cell r="D2453" t="str">
            <v>เจ้ามองหาอะไรเนี่ย! เดี๊ยะ</v>
          </cell>
          <cell r="E2453" t="str">
            <v>Ơ quý khách đang nhìn gì vậy! ... Hức.</v>
          </cell>
        </row>
        <row r="2454">
          <cell r="A2454" t="str">
            <v>NPC_NORMALSHOP_TOUCH04</v>
          </cell>
          <cell r="B2454" t="str">
            <v>아쉽게도 이 가방은 팔지 않는답니다.</v>
          </cell>
          <cell r="C2454" t="str">
            <v>You cannot buy me, so why don't you look at the items!</v>
          </cell>
          <cell r="D2454" t="str">
            <v>เจ้าซื้อข้าไม่ได้\n แต่เจ้าซื้อของได้นะ</v>
          </cell>
          <cell r="E2454" t="str">
            <v>Quý khách không thể mua tôi được, xin mời quý khách xem vật phẩm!</v>
          </cell>
        </row>
        <row r="2455">
          <cell r="A2455" t="str">
            <v>NPC_NORMALSHOP_TOUCH05</v>
          </cell>
          <cell r="B2455" t="str">
            <v>응!? 제 얼굴에 뭐가 묻었나요?</v>
          </cell>
          <cell r="C2455" t="str">
            <v>Uh, no! Stop looking at me and look at the items instead!</v>
          </cell>
          <cell r="D2455" t="str">
            <v>ไม่ ไม่! \nมองที่ไอเทม ไม่ใช่ข้า!</v>
          </cell>
          <cell r="E2455" t="str">
            <v>A đã bảo là không được mà! Đừng nhìn tôi mà hãy nhìn vào vật phẩm ấy!</v>
          </cell>
        </row>
        <row r="2456">
          <cell r="A2456" t="str">
            <v>NPC_NORMALSHOP_TOUCH06</v>
          </cell>
          <cell r="B2456" t="str">
            <v>손님! 정말 인상이 좋으시네요! 골드도 많으실 것 같고!!</v>
          </cell>
          <cell r="C2456" t="str">
            <v>.... Outside the castle is scary, but sometimes...</v>
          </cell>
          <cell r="D2456" t="str">
            <v>…..นอกปราสาทน่ากลัว\n แต่บางครั้งก็…</v>
          </cell>
          <cell r="E2456" t="str">
            <v>... Bên ngoài lâu đài rất đáng sợ, nhưng đôi khi...</v>
          </cell>
        </row>
        <row r="2457">
          <cell r="A2457" t="str">
            <v>NPC_NORMALSHOP_RECRUIT01</v>
          </cell>
          <cell r="B2457" t="str">
            <v>에헷, 감사합니다~</v>
          </cell>
          <cell r="C2457" t="str">
            <v>Ehehe, thanks~</v>
          </cell>
          <cell r="D2457" t="str">
            <v>แฮ่ๆ ขอบคุณนะ~</v>
          </cell>
          <cell r="E2457" t="str">
            <v>Hihi cảm ơn nha~</v>
          </cell>
        </row>
        <row r="2458">
          <cell r="A2458" t="str">
            <v>NPC_NORMALSHOP_RECRUIT02</v>
          </cell>
          <cell r="B2458" t="str">
            <v>와~ 정말 예뻐요~</v>
          </cell>
          <cell r="C2458" t="str">
            <v>Wow, so pretty!</v>
          </cell>
          <cell r="D2458" t="str">
            <v>ว้าว~สวยมากเลย~</v>
          </cell>
          <cell r="E2458" t="str">
            <v>Ồ~ đẹp thật đấy~</v>
          </cell>
        </row>
        <row r="2459">
          <cell r="A2459" t="str">
            <v>NPC_NORMALSHOP_RECRUIT03</v>
          </cell>
          <cell r="B2459" t="str">
            <v>와! 저에게 딱 어울려요! 감사합니다.</v>
          </cell>
          <cell r="C2459" t="str">
            <v>Thank you! This present suits me perfectly!</v>
          </cell>
          <cell r="D2459" t="str">
            <v>ว้าว! เหมาะกับข้ามากเลย! ขอบคุณ</v>
          </cell>
          <cell r="E2459" t="str">
            <v>Woah! Hợp với tôi ghê! Xin cảm ơn.</v>
          </cell>
        </row>
        <row r="2460">
          <cell r="A2460" t="str">
            <v>NPC_NORMALSHOP_RECRUIT04</v>
          </cell>
          <cell r="B2460" t="str">
            <v>와아~ 이렇게 이쁜 건 처음 봐요~! 사이즈도 딱 이에요!!</v>
          </cell>
          <cell r="C2460" t="str">
            <v>Wow, this is the prettiest thing I've ever seen! Even the size is perfect!</v>
          </cell>
          <cell r="D2460" t="str">
            <v>ว้า~ เพิ่งเคยเห็นของสวยๆแบบนี้เลย~! ไซส์ก็พอดี!!</v>
          </cell>
          <cell r="E2460" t="str">
            <v>Oa~ lần đầu tôi thấy món đồ đẹp thế này đấy~! Cỡ cũng vừa y luôn!!</v>
          </cell>
        </row>
        <row r="2461">
          <cell r="A2461" t="str">
            <v>NPC_ARENASHOP_RECRUIT01</v>
          </cell>
          <cell r="B2461" t="str">
            <v>원래 선물은 가격보다 마음이지!</v>
          </cell>
          <cell r="C2461" t="str">
            <v>Presents are all about the feelings, not the price!</v>
          </cell>
          <cell r="D2461" t="str">
            <v>ของขวัญน่ะ ความรู้สึกสำคัญกว่าราคานะ!</v>
          </cell>
          <cell r="E2461" t="str">
            <v>Quan trọng ở tấm lòng, cần gì đắt rẻ!</v>
          </cell>
        </row>
        <row r="2462">
          <cell r="A2462" t="str">
            <v>NPC_ARENASHOP_RECRUIT02</v>
          </cell>
          <cell r="B2462" t="str">
            <v>어? 주는거야? 여~ 고마워!</v>
          </cell>
          <cell r="C2462" t="str">
            <v>Huh? For me? Haha, thanks!</v>
          </cell>
          <cell r="D2462" t="str">
            <v>เอ๋? ให้ข้าหรอ? แหะๆ ขอบใจนะ!</v>
          </cell>
          <cell r="E2462" t="str">
            <v>Huh? Cho tôi hả? Haha, Cám ơn!</v>
          </cell>
        </row>
        <row r="2463">
          <cell r="A2463" t="str">
            <v>NPC_ARENASHOP_RECRUIT03</v>
          </cell>
          <cell r="B2463" t="str">
            <v>와우! 이거~ 정말 주는거야?</v>
          </cell>
          <cell r="C2463" t="str">
            <v>For me, eh? Awesome!</v>
          </cell>
          <cell r="D2463" t="str">
            <v>ว้าว! นี่น่ะ~ให้ข้าจริงๆหรอ!</v>
          </cell>
          <cell r="E2463" t="str">
            <v>Wow! Thật là cho tôi??</v>
          </cell>
        </row>
        <row r="2464">
          <cell r="A2464" t="str">
            <v>NPC_ARENASHOP_RECRUIT04</v>
          </cell>
          <cell r="B2464" t="str">
            <v xml:space="preserve">뭐어어어!? 정말 이걸 나한테 준다고!?  </v>
          </cell>
          <cell r="C2464" t="str">
            <v>Whaaaaat? Seriously, for me!?</v>
          </cell>
          <cell r="D2464" t="str">
            <v>ห่ะะะ!? จะให้สิ่งนี้กับข้าจริงๆน่ะหรอ!?</v>
          </cell>
          <cell r="E2464" t="str">
            <v>Giiiiiiiiì? Thực sự là cái này giành cho tôi ư ???</v>
          </cell>
        </row>
        <row r="2465">
          <cell r="A2465" t="str">
            <v>NPC_BOOKSHOP_WELCOME01</v>
          </cell>
          <cell r="B2465" t="str">
            <v>지혜와 지식을 찾고 있으십니까? 그렇다면 잘 찾아오셨습니다.</v>
          </cell>
          <cell r="C2465" t="str">
            <v>Looking for wisdom and knowledge? Then you have come to the right place.</v>
          </cell>
          <cell r="D2465" t="str">
            <v>กำลังมองหาสติปัญญา\nและความรู้หรอ?\n งั้นเจ้าก็มาที่ที่ถูกแล้ว</v>
          </cell>
          <cell r="E2465" t="str">
            <v>Quý khách đang tìm kiếm sự thông thái và tri thức? Vậy thì quý đã đến đúng nơi rồi đấy.</v>
          </cell>
        </row>
        <row r="2466">
          <cell r="A2466" t="str">
            <v>NPC_BOOKSHOP_WELCOME02</v>
          </cell>
          <cell r="B2466" t="str">
            <v>지식의 탐구를 게을리 하지 마십시오.</v>
          </cell>
          <cell r="C2466" t="str">
            <v>Don't neglect the search for knowledge.</v>
          </cell>
          <cell r="D2466" t="str">
            <v>อย่าขี้เกียจ\nในการหาความรู้ใหม่ๆ</v>
          </cell>
          <cell r="E2466" t="str">
            <v>Đừng quên tìm kiếm tri thức nhé.</v>
          </cell>
        </row>
        <row r="2467">
          <cell r="A2467" t="str">
            <v>NPC_BOOKSHOP_WELCOME03</v>
          </cell>
          <cell r="B2467" t="str">
            <v>선대의 경험을 몸과 머리로 이해하십시오.</v>
          </cell>
          <cell r="C2467" t="str">
            <v>Understand the experience of our forebears with your body and mind.</v>
          </cell>
          <cell r="D2467" t="str">
            <v>เข้าใจประสบการณ์ของ\nบรรพบุรุษผ่านร่างกาย\nและจิตใจของเจ้า</v>
          </cell>
          <cell r="E2467" t="str">
            <v>Hãy học hiểu kinh nghiệm của tổ tiên chúng tôi bằng cơ thể và trí tuệ của bạn.</v>
          </cell>
        </row>
        <row r="2468">
          <cell r="A2468" t="str">
            <v>NPC_BOOKSHOP_BUY01</v>
          </cell>
          <cell r="B2468" t="str">
            <v>하하하, 좋은 선택이십니다.</v>
          </cell>
          <cell r="C2468" t="str">
            <v>Hahaha! Excellent choice.</v>
          </cell>
          <cell r="D2468" t="str">
            <v>ฮ่าๆๆ ตัวเลือกที่ดี</v>
          </cell>
          <cell r="E2468" t="str">
            <v>Hahaha. Lựa chọn tốt lắm.</v>
          </cell>
        </row>
        <row r="2469">
          <cell r="A2469" t="str">
            <v>NPC_BOOKSHOP_BUY02</v>
          </cell>
          <cell r="B2469" t="str">
            <v>허허허, 지식에 대한 열정이 대단하시군요.</v>
          </cell>
          <cell r="C2469" t="str">
            <v>Hohoho! Your passion for knowledge is great.</v>
          </cell>
          <cell r="D2469" t="str">
            <v>โฮ่ๆๆ ความใฝ่รู้ของเจ้า\nช่างยอดเยี่ยมมาก</v>
          </cell>
          <cell r="E2469" t="str">
            <v>Hôhôhô! Đam mê dành cho tri thức của bạn thật đáng khen.</v>
          </cell>
        </row>
        <row r="2470">
          <cell r="A2470" t="str">
            <v>NPC_BOOKSHOP_TOUCH01</v>
          </cell>
          <cell r="B2470" t="str">
            <v>제게 관심을 가지는 것은 아무 소용이 없습니다.</v>
          </cell>
          <cell r="C2470" t="str">
            <v>There's no use in taking an interest in me.</v>
          </cell>
          <cell r="D2470" t="str">
            <v>ไม่มีประโยชน์ที่จะมาสนใจข้า</v>
          </cell>
          <cell r="E2470" t="str">
            <v>Để ý đến tôi cũng chằng có tác dụng gì đâu.</v>
          </cell>
        </row>
        <row r="2471">
          <cell r="A2471" t="str">
            <v>NPC_BOOKSHOP_TOUCH02</v>
          </cell>
          <cell r="B2471" t="str">
            <v>지혜를 찾고 계신 것이 아니셨습니까? 책을 보십시오.</v>
          </cell>
          <cell r="C2471" t="str">
            <v>Weren't you looking for knowledge? Read a book.</v>
          </cell>
          <cell r="D2471" t="str">
            <v>เจ้าไม่ได้มองหาความรู้อยู่เหรอ? อ่านหนังสือสิ</v>
          </cell>
          <cell r="E2471" t="str">
            <v>Không phải quý khách đang đi tìm tri thức sao? Hãy đọc một quyển sách đi.</v>
          </cell>
        </row>
        <row r="2472">
          <cell r="A2472" t="str">
            <v>NPC_BOOKSHOP_TOUCH03</v>
          </cell>
          <cell r="B2472" t="str">
            <v>허어, 저는 지혜의 요정이 아닙니다. 몇번을 말씀드립니까.</v>
          </cell>
          <cell r="C2472" t="str">
            <v>Huh? I'm not some fairy of wisdom. How many times do I have to tell you?</v>
          </cell>
          <cell r="D2472" t="str">
            <v>ฮืม ข้าไม่ใช่\nนางฟ้าแห่งความรู้ \nข้าบอกเจ้าไปกี่ครั้งแล้ว?</v>
          </cell>
          <cell r="E2472" t="str">
            <v>Hừ! Tôi không phải là một nàng tiên tri thức. Tôi phải nói với quý khách bao nhiêu lần nữa đây?</v>
          </cell>
        </row>
        <row r="2473">
          <cell r="A2473" t="str">
            <v>NPC_BOOKSHOP_TOUCH04</v>
          </cell>
          <cell r="B2473" t="str">
            <v>어리석은 짓을 그만 두십시오, 통탄을 금치 못하겠습니다.</v>
          </cell>
          <cell r="C2473" t="str">
            <v>Don't be a fool. I'm overwhelmed with grief.</v>
          </cell>
          <cell r="D2473" t="str">
            <v>อย่าทำเป็นโง่ \nข้าหนักใจเหลือเกิน</v>
          </cell>
          <cell r="E2473" t="str">
            <v>Hãy ngưng làm trò dại dột. Tôi không thể nhịn được việc khóc than đâu.</v>
          </cell>
        </row>
        <row r="2474">
          <cell r="A2474" t="str">
            <v>NPC_BOOKSHOP_TOUCH05</v>
          </cell>
          <cell r="B2474" t="str">
            <v>제가 책으로 보이시는 겝니까? 한심한 짓을 그만 두시지요.</v>
          </cell>
          <cell r="C2474" t="str">
            <v>Do I look like a book? Don't be a fool.</v>
          </cell>
          <cell r="D2474" t="str">
            <v>เห็นข้าเป็นหนังสือหรอ? \nอย่ามาทำตัวแบบนี้นะ</v>
          </cell>
          <cell r="E2474" t="str">
            <v>Trông tôi giống một quyển sách sao? Đừng làm trò ngốc thế.</v>
          </cell>
        </row>
        <row r="2475">
          <cell r="A2475" t="str">
            <v>NPC_BOOKSHOP_TOUCH06</v>
          </cell>
          <cell r="B2475" t="str">
            <v>더 많은 지식을 수집해야 할 텐데……고민입니다.</v>
          </cell>
          <cell r="C2475" t="str">
            <v>I want to collect more knowledge. What should I do?</v>
          </cell>
          <cell r="D2475" t="str">
            <v>ข้าต้องการรวบรวม\nความรู้ให้มากขึ้น….ทำไงดีนะ</v>
          </cell>
          <cell r="E2475" t="str">
            <v>Tôi muốn thu thập thêm kiến ​​thức. Tôi nên làm gì?</v>
          </cell>
        </row>
        <row r="2476">
          <cell r="A2476" t="str">
            <v>NPC_GOBLINSHOP_WELCOME01</v>
          </cell>
          <cell r="B2476" t="str">
            <v>스패키의 골동품 마차에 어서 와! 키히히히. 뭐 찾는 거 있나?</v>
          </cell>
          <cell r="C2476" t="str">
            <v>Welcome to Spacky's antique wagon! Heehee heehee. Looking for something?</v>
          </cell>
          <cell r="D2476" t="str">
            <v>ยินดีต้อนรับสู่ สปากี้ \nอาวุธโบราณ! \nฮี่ฮี่ฮี่ฮี่ มองหาอะไรอยู่เหรอ?</v>
          </cell>
          <cell r="E2476" t="str">
            <v>Chào mừng quý khách đến với toa xe cổ của Spacky! Hehehehe. Quý khách đang tìm gì chăng?</v>
          </cell>
        </row>
        <row r="2477">
          <cell r="A2477" t="str">
            <v>NPC_GOBLINSHOP_WELCOME02</v>
          </cell>
          <cell r="B2477" t="str">
            <v>스패키는 좋은 물건 판다! 너는 산다!</v>
          </cell>
          <cell r="C2477" t="str">
            <v>Spacky sell good goods! You buy!</v>
          </cell>
          <cell r="D2477" t="str">
            <v>สปากี้ ขายสินค้าดีๆ! \nจนเจ้าต้องซื้อ!</v>
          </cell>
          <cell r="E2477" t="str">
            <v>Spacky bán hàng tốt đấy! Quý khách hãy mua đi!</v>
          </cell>
        </row>
        <row r="2478">
          <cell r="A2478" t="str">
            <v>NPC_GOBLINSHOP_WELCOME03</v>
          </cell>
          <cell r="B2478" t="str">
            <v>스패키 오늘도 좋은 물건 있다! 너는 산다!</v>
          </cell>
          <cell r="C2478" t="str">
            <v>Spacky have good goods today, too! You buy, too!</v>
          </cell>
          <cell r="D2478" t="str">
            <v>สปากี้วันนี้ก็มีสินค้าดีๆ! \nจนจ้าต้องซื้ออีก!</v>
          </cell>
          <cell r="E2478" t="str">
            <v>Hôm nay, Spacky cũng có hàng tốt đấy! Quý khách cũng mua đi!</v>
          </cell>
        </row>
        <row r="2479">
          <cell r="A2479" t="str">
            <v>NPC_GOBLINSHOP_BUY01</v>
          </cell>
          <cell r="B2479" t="str">
            <v>키히히, 사 줘서 고맙다!</v>
          </cell>
          <cell r="C2479" t="str">
            <v>Tee hee hee hee. Thank you for shopping!</v>
          </cell>
          <cell r="D2479" t="str">
            <v>ฮี่ฮี่ฮี่ ขอบคุณที่ซื้อสินค้า!</v>
          </cell>
          <cell r="E2479" t="str">
            <v>Hehhe. Cảm ơn quý khách đã mua hàng!</v>
          </cell>
        </row>
        <row r="2480">
          <cell r="A2480" t="str">
            <v>NPC_GOBLINSHOP_BUY02</v>
          </cell>
          <cell r="B2480" t="str">
            <v>키히히, 너 물건 산다! 스패키 기쁘다!</v>
          </cell>
          <cell r="C2480" t="str">
            <v>Tee hee hee. You buy! Spacky happy!</v>
          </cell>
          <cell r="D2480" t="str">
            <v>ฮี่ฮี่ฮี่ เจ้าซื้อเราก็แฮปปี้!</v>
          </cell>
          <cell r="E2480" t="str">
            <v>Hehehe. Quý khách mua đi! Spacky vui lắm!</v>
          </cell>
        </row>
        <row r="2481">
          <cell r="A2481" t="str">
            <v>NPC_GOBLINSHOP_TOUCH01</v>
          </cell>
          <cell r="B2481" t="str">
            <v>스패키는 파는 거 아니다!</v>
          </cell>
          <cell r="C2481" t="str">
            <v>Spacky not for sale!</v>
          </cell>
          <cell r="D2481" t="str">
            <v>สปากี้ไม่ได้ขาย!</v>
          </cell>
          <cell r="E2481" t="str">
            <v>Spacky không phải để bán!</v>
          </cell>
        </row>
        <row r="2482">
          <cell r="A2482" t="str">
            <v>NPC_GOBLINSHOP_TOUCH02</v>
          </cell>
          <cell r="B2482" t="str">
            <v>스패키 안 판다!</v>
          </cell>
          <cell r="C2482" t="str">
            <v>Spacky not selling!</v>
          </cell>
          <cell r="D2482" t="str">
            <v>สปากี้ไม่ได้ขายตอนนี้!</v>
          </cell>
          <cell r="E2482" t="str">
            <v>Spacky không bán!</v>
          </cell>
        </row>
        <row r="2483">
          <cell r="A2483" t="str">
            <v>NPC_GOBLINSHOP_TOUCH03</v>
          </cell>
          <cell r="B2483" t="str">
            <v>스패키는 자유다! 너에게 안 판다!</v>
          </cell>
          <cell r="C2483" t="str">
            <v>Spacky free! Spacky not sell to you!</v>
          </cell>
          <cell r="D2483" t="str">
            <v>สปากี้รักอิสระ! \nสปากี้ไม่ได้ขายให้เจ้า!</v>
          </cell>
          <cell r="E2483" t="str">
            <v>Spacky miễn phí! Spacky không bán cho quý khách!</v>
          </cell>
        </row>
        <row r="2484">
          <cell r="A2484" t="str">
            <v>NPC_GOBLINSHOP_TOUCH04</v>
          </cell>
          <cell r="B2484" t="str">
            <v>왜 자꾸 찌르나! 안 살거면 가라!</v>
          </cell>
          <cell r="C2484" t="str">
            <v>Why keep prodding at Spacky? Go away if you not buy!</v>
          </cell>
          <cell r="D2484" t="str">
            <v>ว่าสปากี้ทำไม? \nออกไปเลยถ้าไม่ซื้อ!</v>
          </cell>
          <cell r="E2484" t="str">
            <v>Sao cứ chọc Spacky thế? Xin mời đi cho nếu quý khách không mua!</v>
          </cell>
        </row>
        <row r="2485">
          <cell r="A2485" t="str">
            <v>NPC_GOBLINSHOP_TOUCH05</v>
          </cell>
          <cell r="B2485" t="str">
            <v>스패키는 찌르기 안 좋아한다! 스패키 돈 주는 사람 좋다!</v>
          </cell>
          <cell r="C2485" t="str">
            <v>Spacky dislike prodding! Spacky like people who give money!</v>
          </cell>
          <cell r="D2485" t="str">
            <v>สปากี้ไม่ชอบโดนว่า! \nสปากี้ช๊อบชอบคนซื้อ!</v>
          </cell>
          <cell r="E2485" t="str">
            <v>Spacky không thích chọc! Spacky thích người ta cho tiền cơ!</v>
          </cell>
        </row>
        <row r="2486">
          <cell r="A2486" t="str">
            <v>NPC_GOBLINSHOP_TOUCH06</v>
          </cell>
          <cell r="B2486" t="str">
            <v>스패키 찌르지 마라! 스패키 다른 곳 간다! 다른 보물 찾는다!</v>
          </cell>
          <cell r="C2486" t="str">
            <v>Don't prod Spacky! Spacky go somewhere else! Spacky find treasure!</v>
          </cell>
          <cell r="D2486" t="str">
            <v>อย่ามาว่าสปากี้นะ! สปากี้จะไปที่อื่นแล้ว! สปากี้จะไปหาสมบัติ!</v>
          </cell>
          <cell r="E2486" t="str">
            <v>Đừng chọc Spacky! Spacky đi chỗ khác đây! Spacky đi tìm kho báu đây!</v>
          </cell>
        </row>
        <row r="2487">
          <cell r="A2487" t="str">
            <v>NPC_SOULGEMSHOP_WELCOME01</v>
          </cell>
          <cell r="B2487" t="str">
            <v>만나서 반갑습니다, 탈리샤라고 합니다.</v>
          </cell>
          <cell r="C2487" t="str">
            <v>Nice to meet you. I'm Talisha.</v>
          </cell>
          <cell r="D2487" t="str">
            <v>ยินดีที่ได้รู้จัก \nข้าชื่อ ทาลิช่า</v>
          </cell>
          <cell r="E2487" t="str">
            <v>Rất hân hạn được gặp quý khách. Tôi là Talisha.</v>
          </cell>
        </row>
        <row r="2488">
          <cell r="A2488" t="str">
            <v>NPC_SOULGEMSHOP_WELCOME02</v>
          </cell>
          <cell r="B2488" t="str">
            <v>어서오세요. 오늘은 무엇을 구하고 계신가요?</v>
          </cell>
          <cell r="C2488" t="str">
            <v>Welcome. What are you looking for today?</v>
          </cell>
          <cell r="D2488" t="str">
            <v>ยินดีต้อนรับ \nวันนี้รับอะไรดี?</v>
          </cell>
          <cell r="E2488" t="str">
            <v>Chào mừng quý khách. Quý khách đang tìm gì hôm nay vậy?</v>
          </cell>
        </row>
        <row r="2489">
          <cell r="A2489" t="str">
            <v>NPC_SOULGEMSHOP_WELCOME03</v>
          </cell>
          <cell r="B2489" t="str">
            <v>어서오세요. 무엇을 찾고 계신지 맞추어 볼까요? 후후.</v>
          </cell>
          <cell r="C2489" t="str">
            <v>Welcome. Shall I guess what you are looking for? Huhu.</v>
          </cell>
          <cell r="D2489" t="str">
            <v>ยินดีต้อนรับ \nให้ข้าเดาไหมว่าเจ้า\nอยากได้อะไร หุหุ</v>
          </cell>
          <cell r="E2489" t="str">
            <v>Chào mừng quý khách. Liệu tôi có nên đoán xem quý khách đang tìm gì không nhỉ? Huhu.</v>
          </cell>
        </row>
        <row r="2490">
          <cell r="A2490" t="str">
            <v>NPC_SOULGEMSHOP_WELCOME04</v>
          </cell>
          <cell r="B2490" t="str">
            <v>어서 오세요, 당신을 맞이합니다.</v>
          </cell>
          <cell r="C2490" t="str">
            <v>Welcome, brilliant one.</v>
          </cell>
          <cell r="D2490" t="str">
            <v>ยินดีต้อนรับ ท่านผู้มีเกียรติ</v>
          </cell>
          <cell r="E2490" t="str">
            <v>Mời vào, người anh em.</v>
          </cell>
        </row>
        <row r="2491">
          <cell r="A2491" t="str">
            <v>NPC_SOULGEMSHOP_WELCOME05</v>
          </cell>
          <cell r="B2491" t="str">
            <v xml:space="preserve">반가워요, 오늘도 즐거운 하루 되셨나요? </v>
          </cell>
          <cell r="C2491" t="str">
            <v>Nice to see you around, was today a good day?</v>
          </cell>
          <cell r="D2491" t="str">
            <v>ดีใจที่ี่ได้เจอนะ วันนี้ก็เป็นวันดีดีใช่มั้ยคะ?</v>
          </cell>
          <cell r="E2491" t="str">
            <v>Hân hạnh được gặp bạn, hôm nay có gì vui không?</v>
          </cell>
        </row>
        <row r="2492">
          <cell r="A2492" t="str">
            <v>NPC_SOULGEMSHOP_WELCOME06</v>
          </cell>
          <cell r="B2492" t="str">
            <v>안녕하세요, 이벤트 관리인입니다.</v>
          </cell>
          <cell r="C2492" t="str">
            <v>Hello, I'm part of the staff for this event!</v>
          </cell>
          <cell r="D2492" t="str">
            <v>สวัสดี ข้าคือสต๊าฟผู้ดูแลงานเทศกาลนี้เอง</v>
          </cell>
          <cell r="E2492" t="str">
            <v>Xin chào, tôi là người trong hội tổ chức lễ hội này!</v>
          </cell>
        </row>
        <row r="2493">
          <cell r="A2493" t="str">
            <v>NPC_SOULGEMSHOP_BUY01</v>
          </cell>
          <cell r="B2493" t="str">
            <v>구매해 주셔서 감사합니다, 용사님.</v>
          </cell>
          <cell r="C2493" t="str">
            <v>Thank you for shopping, Mr. Warrior.</v>
          </cell>
          <cell r="D2493" t="str">
            <v>ขอบใจจ้าที่มาอุดหนุน \nท่านผู้กล้า</v>
          </cell>
          <cell r="E2493" t="str">
            <v>Cảm ơn quý khách đã mua hàng, Ngài Chiến binh.</v>
          </cell>
        </row>
        <row r="2494">
          <cell r="A2494" t="str">
            <v>NPC_SOULGEMSHOP_BUY02</v>
          </cell>
          <cell r="B2494" t="str">
            <v>항상 이용 감사드립니다, 후후후.</v>
          </cell>
          <cell r="C2494" t="str">
            <v>As always, thank you for shopping with us. Huhuhu.</v>
          </cell>
          <cell r="D2494" t="str">
            <v>เช่นเคย ขอบใจจ้าที่มาอุดหนุน หุหุหุ</v>
          </cell>
          <cell r="E2494" t="str">
            <v>Như thường lệ, cảm ơn quý khách đã mua của cửa hàng chúng tôi. Huhuhu.</v>
          </cell>
        </row>
        <row r="2495">
          <cell r="A2495" t="str">
            <v>NPC_SOULGEMSHOP_BUY03</v>
          </cell>
          <cell r="B2495" t="str">
            <v>그거면 될까요? 다른 것이 더 필요하진 않을까요?</v>
          </cell>
          <cell r="C2495" t="str">
            <v>Is that all? Don't you need anything else?</v>
          </cell>
          <cell r="D2495" t="str">
            <v>แค่นี้พอแล้วใช่มั้ย? ไม่ต้องการอะไรอีกหรอคะ?</v>
          </cell>
          <cell r="E2495" t="str">
            <v>Chỉ cần chừng này thôi? Không cần gì thêm ư?</v>
          </cell>
        </row>
        <row r="2496">
          <cell r="A2496" t="str">
            <v>NPC_SOULGEMSHOP_BUY04</v>
          </cell>
          <cell r="B2496" t="str">
            <v>후후, 고맙습니다.</v>
          </cell>
          <cell r="C2496" t="str">
            <v>Fufufu, thank you very much.</v>
          </cell>
          <cell r="D2496" t="str">
            <v>หุหุุ ขอบคุณมากนะ</v>
          </cell>
          <cell r="E2496" t="str">
            <v>Haha, cám ơn nhiều.</v>
          </cell>
        </row>
        <row r="2497">
          <cell r="A2497" t="str">
            <v>NPC_SOULGEMSHOP_TOUCH01</v>
          </cell>
          <cell r="B2497" t="str">
            <v>어머나, 저를 원하시는 건가요? 후후후.</v>
          </cell>
          <cell r="C2497" t="str">
            <v>Oh my, you want me? Huhuhu.</v>
          </cell>
          <cell r="D2497" t="str">
            <v>โอ้ว คุณพระ \nเจ้าต้องการข้าเหรอ? หุหุหุ</v>
          </cell>
          <cell r="E2497" t="str">
            <v>Ôi chúa tôi, quý khách muốn tôi ư? Huhuhu.</v>
          </cell>
        </row>
        <row r="2498">
          <cell r="A2498" t="str">
            <v>NPC_SOULGEMSHOP_TOUCH02</v>
          </cell>
          <cell r="B2498" t="str">
            <v>제가 신경쓰이시는 건가요? 후훗.</v>
          </cell>
          <cell r="C2498" t="str">
            <v>Am I (that) interesting? Huhuhu.</v>
          </cell>
          <cell r="D2498" t="str">
            <v>ท่านสนใจข้างั้นหรอ? หุหุหุ</v>
          </cell>
          <cell r="E2498" t="str">
            <v>Tôi thú vị (tới mức đó) sao? Huhuhu.</v>
          </cell>
        </row>
        <row r="2499">
          <cell r="A2499" t="str">
            <v>NPC_SOULGEMSHOP_TOUCH03</v>
          </cell>
          <cell r="B2499" t="str">
            <v>어머, 시선이 뜨거운걸요. 후후후.</v>
          </cell>
          <cell r="C2499" t="str">
            <v>Oh my, your glance is hot. Huhuhu.</v>
          </cell>
          <cell r="D2499" t="str">
            <v>คุณพระ สายตาเจ้าช่างเร้าร้อนจัง หุหุหุ</v>
          </cell>
          <cell r="E2499" t="str">
            <v>Ôi chúa tôi, quý khách thật là có con mắt tinh tường. Huhuhu.</v>
          </cell>
        </row>
        <row r="2500">
          <cell r="A2500" t="str">
            <v>NPC_SOULGEMSHOP_TOUCH04</v>
          </cell>
          <cell r="B2500" t="str">
            <v>저를 원하시는 것 같군요. 농담이랍니다. 후후후.</v>
          </cell>
          <cell r="C2500" t="str">
            <v>Sounds like you want me, don't you? Just joking. Huhuhu.</v>
          </cell>
          <cell r="D2500" t="str">
            <v>ฟังเหมือนเจ้าต้องการข้า หรือเปล่า? แค่ล้อเล่นจ้ะ หุหุหุ</v>
          </cell>
          <cell r="E2500" t="str">
            <v>Nghe có vẻ quý khách muốn tôi, đúng không? Đùa thôi. Huhuhu.</v>
          </cell>
        </row>
        <row r="2501">
          <cell r="A2501" t="str">
            <v>NPC_SOULGEMSHOP_TOUCH05</v>
          </cell>
          <cell r="B2501" t="str">
            <v>수상해 보이신다고요? 어머, 전혀 아니랍니다. 후후후.</v>
          </cell>
          <cell r="C2501" t="str">
            <v>You mean I look suspicious? Oh my, no. Huhuhu.</v>
          </cell>
          <cell r="D2501" t="str">
            <v>เจ้าหมายถึงข้ามีพิรุธหรือ? ข้าเนี่ยนะ ไม่ใช่เลย หุหุหุ</v>
          </cell>
          <cell r="E2501" t="str">
            <v>Ý quý khách là tôi nhìn khả nghi sao? Ôi chúa tôi, không. Huhuhu.</v>
          </cell>
        </row>
        <row r="2502">
          <cell r="A2502" t="str">
            <v>NPC_SOULGEMSHOP_TOUCH06</v>
          </cell>
          <cell r="B2502" t="str">
            <v>어떻게 해야 할까……어머나, 당신의 이야기는 아니랍니다. 후후후.</v>
          </cell>
          <cell r="C2502" t="str">
            <v>What should I do... Oh my, it's not about you. Huhuhu.</v>
          </cell>
          <cell r="D2502" t="str">
            <v>ข้าจะทำยังไงดี...แย่จัง ไม่เกี่ยวกับเจ้าหรอก หุหุหุ</v>
          </cell>
          <cell r="E2502" t="str">
            <v>Tôi phải làm gì đây... Ôi chúa tôi, đó không phải là về quý khách. Huhuhu.</v>
          </cell>
        </row>
        <row r="2503">
          <cell r="A2503" t="str">
            <v>NPC_SOULGEMSHOP_TOUCH07</v>
          </cell>
          <cell r="B2503" t="str">
            <v>하루는 짧고! 할 것은 많고! 바쁘네요~!</v>
          </cell>
          <cell r="C2503" t="str">
            <v>The day is short! But there's much to do! So busy~</v>
          </cell>
          <cell r="D2503" t="str">
            <v>แต่ละวันมันทั้งสั้น! แล้วก็มีอะไรให้ทำเยอะจริงๆ! ยุ่งมากๆเลย~!</v>
          </cell>
          <cell r="E2503" t="str">
            <v>Ngày thì ngắn! Mà việc thì quá nhiều! Thật bận rộn ~!</v>
          </cell>
        </row>
        <row r="2504">
          <cell r="A2504" t="str">
            <v>NPC_SOULGEMSHOP_TOUCH08</v>
          </cell>
          <cell r="B2504" t="str">
            <v>만나서 반가워요. 일은 잘 진행되고 있나요?</v>
          </cell>
          <cell r="C2504" t="str">
            <v>Good to see you. Are things well?</v>
          </cell>
          <cell r="D2504" t="str">
            <v>ดีใจที่ได้เจอกันนะคะ ทุกอย่างราบรื่นดีมั้ย?</v>
          </cell>
          <cell r="E2504" t="str">
            <v>Xin chào! Mọi chuyện vẫn tốt cả chứ?</v>
          </cell>
        </row>
        <row r="2505">
          <cell r="A2505" t="str">
            <v>NPC_SOULGEMSHOP_TOUCH09</v>
          </cell>
          <cell r="B2505" t="str">
            <v>당신의 눈동자도 이 수정처럼 맑고 빛나는군요!</v>
          </cell>
          <cell r="C2505" t="str">
            <v>Your eyes are as clear and beautiful as these Crystals!</v>
          </cell>
          <cell r="D2505" t="str">
            <v>ดวงตาของท่านสดใสเปล่งประกายเหมือนคริสตัสพวกนี้เลย!</v>
          </cell>
          <cell r="E2505" t="str">
            <v>Bạn có đôi mắt trong và đẹp như những viên Pha lê này vậy!</v>
          </cell>
        </row>
        <row r="2506">
          <cell r="A2506" t="str">
            <v>NPC_SOULGEMSHOP_TOUCH10</v>
          </cell>
          <cell r="B2506" t="str">
            <v>이곳은 매번 축제의 분위기인 것 같아요!</v>
          </cell>
          <cell r="C2506" t="str">
            <v>Looks like this place is always so festive!</v>
          </cell>
          <cell r="D2506" t="str">
            <v>บรรยากาศที่นี่เหมือนกับมีงานเทศกาลอยู่ตลอดเวลาเลยนะคะ!</v>
          </cell>
          <cell r="E2506" t="str">
            <v>Nơi này dường như lúc nào cũng có lễ hội thì phải!</v>
          </cell>
        </row>
        <row r="2507">
          <cell r="A2507" t="str">
            <v>NPC_SOULGEMSHOP_TOUCH11</v>
          </cell>
          <cell r="B2507" t="str">
            <v>저는 항상 당신을 응원한답니다.</v>
          </cell>
          <cell r="C2507" t="str">
            <v>I'll cheer you on.</v>
          </cell>
          <cell r="D2507" t="str">
            <v>ข้าจะเป็นกำลังใจให้ท่าน</v>
          </cell>
          <cell r="E2507" t="str">
            <v>Tôi luôn bên bạn.</v>
          </cell>
        </row>
        <row r="2508">
          <cell r="A2508" t="str">
            <v>NPC_SOULGEMSHOP_TOUCH12</v>
          </cell>
          <cell r="B2508" t="str">
            <v xml:space="preserve">후훗, 당신이 저를 만나러 오실 거란 걸 이미 알고 있었지요. </v>
          </cell>
          <cell r="C2508" t="str">
            <v>Fufu, I already knew you would come to see me.</v>
          </cell>
          <cell r="D2508" t="str">
            <v>หุหุ รู้อยู่แล้วว่าท่านต้องมาหาข้า</v>
          </cell>
          <cell r="E2508" t="str">
            <v>Hah, tôi biết là bạn sẽ tới ghé thăm tôi mà.</v>
          </cell>
        </row>
        <row r="2509">
          <cell r="A2509" t="str">
            <v>NPC_GUILDSHOP_WELCOME01</v>
          </cell>
          <cell r="B2509" t="str">
            <v>처음 뵙겠습니다. \n길드 보급담당의 베로니카입니다.</v>
          </cell>
          <cell r="C2509" t="str">
            <v>Nice to meet you. I'm Veronica, and I'm in charge of logistics for the guild.</v>
          </cell>
          <cell r="D2509" t="str">
            <v>ยินดีที่ได้รู้จัก ข้าชื่อ เวโรนิก้า ได้รับมอบหมายให้ดูแลเสบียงของกิลด์</v>
          </cell>
          <cell r="E2509" t="str">
            <v>Rất hân hạn được gặp quý khách. Tôi là Veronica. Tôi phụ trách tiếp tế cho Guild.</v>
          </cell>
        </row>
        <row r="2510">
          <cell r="A2510" t="str">
            <v>NPC_GUILDSHOP_WELCOME02</v>
          </cell>
          <cell r="B2510" t="str">
            <v>어서오세요, \n항상 수고 많으십니다.</v>
          </cell>
          <cell r="C2510" t="str">
            <v>Welcome back.</v>
          </cell>
          <cell r="D2510" t="str">
            <v>ยินดีต้อนรับอีกครั้ง\nขอบคุณที่ช่วยนะ</v>
          </cell>
          <cell r="E2510" t="str">
            <v>Chào mừng quý khách quay trở lại.</v>
          </cell>
        </row>
        <row r="2511">
          <cell r="A2511" t="str">
            <v>NPC_GUILDSHOP_WELCOME03</v>
          </cell>
          <cell r="B2511" t="str">
            <v>수고 많으십니다. \n무언가 필요하신 물건이 있으신가요?</v>
          </cell>
          <cell r="C2511" t="str">
            <v>Well done. \nIs there any specific item you need?</v>
          </cell>
          <cell r="D2511" t="str">
            <v>เยี่ยมเลย มีอะไรที่ต้องการเป็นพิเศษไหม</v>
          </cell>
          <cell r="E2511" t="str">
            <v>Rất tốt. Quý khách cần vật phẩm cụ thể nào không?</v>
          </cell>
        </row>
        <row r="2512">
          <cell r="A2512" t="str">
            <v>NPC_GUILDSHOP_BUY01</v>
          </cell>
          <cell r="B2512" t="str">
            <v>보급 완료입니다. \n무언가 더 필요하신가요?</v>
          </cell>
          <cell r="C2512" t="str">
            <v>Supply completed. \nDo you need anything else?</v>
          </cell>
          <cell r="D2512" t="str">
            <v>จัดเตรียมเสบียงเรียบร้อย เจ้าต้องการอะไรอีกไหม?</v>
          </cell>
          <cell r="E2512" t="str">
            <v>Đã tiếp tế xong. Quý khách có cần thêm gì nữa không?</v>
          </cell>
        </row>
        <row r="2513">
          <cell r="A2513" t="str">
            <v>NPC_GUILDSHOP_BUY02</v>
          </cell>
          <cell r="B2513" t="str">
            <v>여기 지급품입니다. \n부디 무사하시기를.</v>
          </cell>
          <cell r="C2513" t="str">
            <v>Here are your supplies. \nHope to see you again.</v>
          </cell>
          <cell r="D2513" t="str">
            <v>นี่เสบียงของเจ้า หวังว่าจะได้เจอกันอีกนะ</v>
          </cell>
          <cell r="E2513" t="str">
            <v>Đây là hàng tiếp tế của quý khách.Hy vọng sớm gặp lại quý khách.</v>
          </cell>
        </row>
        <row r="2514">
          <cell r="A2514" t="str">
            <v>NPC_GUILDSHOP_TOUCH01</v>
          </cell>
          <cell r="B2514" t="str">
            <v>……저, 용무를 말씀해 주시지 않으면 곤란합니다.</v>
          </cell>
          <cell r="C2514" t="str">
            <v>... Um, I'd really appreciate if you state your business clearly.</v>
          </cell>
          <cell r="D2514" t="str">
            <v>… ข้าจะขอบคุณมาก ถ้าเจ้าช่วยอธิบายธุระของเจ้าให้ชัดเจนหน่อย</v>
          </cell>
          <cell r="E2514" t="str">
            <v>... Ừm, tôi rất biết ơn nếu quý khách nói rõ công việc của mình.</v>
          </cell>
        </row>
        <row r="2515">
          <cell r="A2515" t="str">
            <v>NPC_GUILDSHOP_TOUCH02</v>
          </cell>
          <cell r="B2515" t="str">
            <v>저기, 계속 보고만 계셔도 곤란합니다.</v>
          </cell>
          <cell r="C2515" t="str">
            <v>Um... Could stop staring at me?</v>
          </cell>
          <cell r="D2515" t="str">
            <v>เอ่อ..ช่วยหยุดจ้องข้าได้ไหม?</v>
          </cell>
          <cell r="E2515" t="str">
            <v>Ừm... Xin đừng nhìn tôi chằm chằm nữa được không?</v>
          </cell>
        </row>
        <row r="2516">
          <cell r="A2516" t="str">
            <v>NPC_GUILDSHOP_TOUCH03</v>
          </cell>
          <cell r="B2516" t="str">
            <v>제 얼굴에 뭐라도 묻은 건가요?</v>
          </cell>
          <cell r="C2516" t="str">
            <v>Is there something on my face?</v>
          </cell>
          <cell r="D2516" t="str">
            <v>มีอะไรเปื้อนหน้าข้าเหรอ?</v>
          </cell>
          <cell r="E2516" t="str">
            <v>Có gì trên mặt tôi sao?</v>
          </cell>
        </row>
        <row r="2517">
          <cell r="A2517" t="str">
            <v>NPC_GUILDSHOP_TOUCH04</v>
          </cell>
          <cell r="B2517" t="str">
            <v>어머, 혹시 얼굴에 잉크가 묻어 있나요? 어쩌지…….</v>
          </cell>
          <cell r="C2517" t="str">
            <v>Oh my? Is there ink on my face? What should I do?</v>
          </cell>
          <cell r="D2517" t="str">
            <v>หืมม? \nมีหมึกเปื้อนหน้าข้าเหรอ?\n ให้ข้าเช็ดออกตรงไหนล่ะ..</v>
          </cell>
          <cell r="E2517" t="str">
            <v>Ôi chúa tôi? Có mực trên mặt tôi sao? Tôi phải làm sao đây?</v>
          </cell>
        </row>
        <row r="2518">
          <cell r="A2518" t="str">
            <v>NPC_GUILDSHOP_TOUCH05</v>
          </cell>
          <cell r="B2518" t="str">
            <v>조, 조금 부끄럽네요. \n너무 빤히 보지 말아 주세요.</v>
          </cell>
          <cell r="C2518" t="str">
            <v>It's really embarrassing. \nCould you please stop staring at me like that...</v>
          </cell>
          <cell r="D2518" t="str">
            <v>ข้า เขินนะ... \nอย่าจ้องข้าแบบนั้น...</v>
          </cell>
          <cell r="E2518" t="str">
            <v>Thật ngại quá. Quý khách có thể đừng nhìn tôi chằm chằm như thế nữa được không...</v>
          </cell>
        </row>
        <row r="2519">
          <cell r="A2519" t="str">
            <v>NPC_GUILDSHOP_TOUCH06</v>
          </cell>
          <cell r="B2519" t="str">
            <v>항상 노력하는 당신을 보고 있으면, 가끔은…아니, 잊어주세요.</v>
          </cell>
          <cell r="C2519" t="str">
            <v>Knowing you are always trying so hard, sometimes... No, never mind.</v>
          </cell>
          <cell r="D2519" t="str">
            <v>ดูเจ้ามีความพยายามมากนะ \nบางที....เปล่า ไม่มีอะไร</v>
          </cell>
          <cell r="E2519" t="str">
            <v>Biết là quý khách luôn cố gắng, đôi khi... Không, đừng ngại.</v>
          </cell>
        </row>
        <row r="2520">
          <cell r="A2520" t="str">
            <v>NPC_BLACKSHOP_WELCOME01</v>
          </cell>
          <cell r="B2520" t="str">
            <v>당신이 흥미를 가질만 한 물건을 가지고 있습니다. 흐흐흐흐.</v>
          </cell>
          <cell r="C2520" t="str">
            <v>I have something that you might be interested in.</v>
          </cell>
          <cell r="D2520" t="str">
            <v>ข้ามีบางอย่างที่เจ้าต้องสนใจ</v>
          </cell>
          <cell r="E2520" t="str">
            <v>Tôi có thứ có thể quý khách quan tâm.</v>
          </cell>
        </row>
        <row r="2521">
          <cell r="A2521" t="str">
            <v>NPC_BLACKSHOP_WELCOME02</v>
          </cell>
          <cell r="B2521" t="str">
            <v>오호오, 어서 오시지요.</v>
          </cell>
          <cell r="C2521" t="str">
            <v>Ohoh, welcome back.</v>
          </cell>
          <cell r="D2521" t="str">
            <v>โอ้วววว ขอต้อนรับกลับ</v>
          </cell>
          <cell r="E2521" t="str">
            <v>Ôi ôi, chào mừng quý khách quay trở lại.</v>
          </cell>
        </row>
        <row r="2522">
          <cell r="A2522" t="str">
            <v>NPC_BLACKSHOP_WELCOME03</v>
          </cell>
          <cell r="B2522" t="str">
            <v>뭔가 찾으시는 물건이라도 있으십니까? 흐흐흐.</v>
          </cell>
          <cell r="C2522" t="str">
            <v>Looking for something? Huhuhu.</v>
          </cell>
          <cell r="D2522" t="str">
            <v>มองหาอะไรอยู่? หุหุหุ</v>
          </cell>
          <cell r="E2522" t="str">
            <v>Quý khách đang tìm gì ư? Huhuhu.</v>
          </cell>
        </row>
        <row r="2523">
          <cell r="A2523" t="str">
            <v>NPC_BLACKSHOP_BUY01</v>
          </cell>
          <cell r="B2523" t="str">
            <v>히히히히, 감사드립니다.</v>
          </cell>
          <cell r="C2523" t="str">
            <v>Heehee heehee, thanks a lot.</v>
          </cell>
          <cell r="D2523" t="str">
            <v>ฮี่ฮี่ฮี่ ขอบคุณมาก !</v>
          </cell>
          <cell r="E2523" t="str">
            <v>Hehehehe, cám ơn nhiều.</v>
          </cell>
        </row>
        <row r="2524">
          <cell r="A2524" t="str">
            <v>NPC_BLACKSHOP_BUY02</v>
          </cell>
          <cell r="B2524" t="str">
            <v>더 찾으시는 것은 언제든지, 무엇이든지 준비해 드립니다.</v>
          </cell>
          <cell r="C2524" t="str">
            <v>I will have whatever you want prepared whenever you want it.</v>
          </cell>
          <cell r="D2524" t="str">
            <v>ข้าจะไปเตรียมการ \nอะไรก็ตามที่เจ้าต้องการ\n เมื่อไหร่ก็ตามที่เจ้าต้องการ</v>
          </cell>
          <cell r="E2524" t="str">
            <v>Nếu cần gì thêm, tôi sẽ chuẩn bị mọi thứ bất cứ khi nào quý khách cần.</v>
          </cell>
        </row>
        <row r="2525">
          <cell r="A2525" t="str">
            <v>NPC_BLACKSHOP_TOUCH01</v>
          </cell>
          <cell r="B2525" t="str">
            <v>제 몸에 손 대려 하지 마시지요.</v>
          </cell>
          <cell r="C2525" t="str">
            <v>Don't even think about touching me.</v>
          </cell>
          <cell r="D2525" t="str">
            <v>อย่าแม้แต่คิด\nจะสัมผัสข้าเลยนะ</v>
          </cell>
          <cell r="E2525" t="str">
            <v>Đừng bao giờ nghĩ đến chuyện chạm vào tôi.</v>
          </cell>
        </row>
        <row r="2526">
          <cell r="A2526" t="str">
            <v>NPC_BLACKSHOP_TOUCH02</v>
          </cell>
          <cell r="B2526" t="str">
            <v>제 몸에 손을 대는 것은 매우 위험한 일입니다.</v>
          </cell>
          <cell r="C2526" t="str">
            <v>Laying a single finger on me is very dangerous.</v>
          </cell>
          <cell r="D2526" t="str">
            <v>เอานิ้วเดียวมาจิ้มข้า\nก็เป็นงานที่อันตรายมากแล้ว</v>
          </cell>
          <cell r="E2526" t="str">
            <v>Chỉ cần đặt một ngón tay lên người tôi cũng rất nguy hiểm đấy.</v>
          </cell>
        </row>
        <row r="2527">
          <cell r="A2527" t="str">
            <v>NPC_BLACKSHOP_TOUCH03</v>
          </cell>
          <cell r="B2527" t="str">
            <v>경고를 무시하다 보면 어느 순간 사고가 일어나기 마련입니다.</v>
          </cell>
          <cell r="C2527" t="str">
            <v>There will be an accident one of these days if someone keeps ignoring my warning.</v>
          </cell>
          <cell r="D2527" t="str">
            <v>จะมีอุบัติเหตุเกิดขึ้นบางครั้งถ้ามีใครสักคนเพิกเฉยต่อคำเตือน</v>
          </cell>
          <cell r="E2527" t="str">
            <v>Hôm nào đó sẽ xảy ra tai nạn nếu ai đó cứ ngó lơ cảnh báo của tôi.</v>
          </cell>
        </row>
        <row r="2528">
          <cell r="A2528" t="str">
            <v>NPC_BLACKSHOP_TOUCH04</v>
          </cell>
          <cell r="B2528" t="str">
            <v>히히히히, 장난이 지나치시군요.</v>
          </cell>
          <cell r="C2528" t="str">
            <v>Heehee heehee, you're going too far.</v>
          </cell>
          <cell r="D2528" t="str">
            <v>ฮี่ฮี่ฮี่ เจ้าไปไกลเกินไปแล้วนะ!</v>
          </cell>
          <cell r="E2528" t="str">
            <v>Hehehehe, quý khách đã đi quá xa rồi đó.</v>
          </cell>
        </row>
        <row r="2529">
          <cell r="A2529" t="str">
            <v>NPC_BLACKSHOP_TOUCH05</v>
          </cell>
          <cell r="B2529" t="str">
            <v>이 로브 아래에 무엇이 있으실 줄 알고 괴롭히십니까? 흐흐흐흐.</v>
          </cell>
          <cell r="C2529" t="str">
            <v>Do you have any idea what's under this robe? And you are threatening me? Hehehe..</v>
          </cell>
          <cell r="D2529" t="str">
            <v xml:space="preserve">เจ้ากำลังข่มขู่ข้า? เจ้าคิดว่ามีอะไรอยู่ใต้เสื้อคลุมนี้ ? </v>
          </cell>
          <cell r="E2529" t="str">
            <v>Quý khách có biết thứ gì bên dưới sợi dây này không? Và quý khách đang dọa tôi sao? Hehehe</v>
          </cell>
        </row>
        <row r="2530">
          <cell r="A2530" t="str">
            <v>NPC_BLACKSHOP_TOUCH06</v>
          </cell>
          <cell r="B2530" t="str">
            <v>이런 곳까지 와서 장사를 하는 제 능력을 얕보시면 곤란합니다. 흐흐흐.</v>
          </cell>
          <cell r="C2530" t="str">
            <v>Don't underestimate me. After all, I do business all the way over here, hehehehe…</v>
          </cell>
          <cell r="D2530" t="str">
            <v>เจ้าจะไม่สบประมาทข้า \nหลังจากที่เจ้าซื้อของจากข้าที่นี่</v>
          </cell>
          <cell r="E2530" t="str">
            <v>Đừng đánh giá thấp tôi. Rốt cuộc thì quý khách đang mua hàng của tôi ở đây đó.</v>
          </cell>
        </row>
        <row r="2531">
          <cell r="A2531" t="str">
            <v>NPC_ROYALSHOP_WELCOME01</v>
          </cell>
          <cell r="B2531" t="str">
            <v>이곳은 왕궁 보관고일세. 무슨 일인가?</v>
          </cell>
          <cell r="C2531" t="str">
            <v>Welcome to the Royal Treasury. \nState your business.</v>
          </cell>
          <cell r="D2531" t="str">
            <v>ข้าได้รับคำสั่งให้มาช่วย\nข้าชื่อ โรมัน</v>
          </cell>
          <cell r="E2531" t="str">
            <v>Chào. Tôi nhận được lệnh trợ giúp quý khách ở đây. Tên tôi là Loman.</v>
          </cell>
        </row>
        <row r="2532">
          <cell r="A2532" t="str">
            <v>NPC_ROYALSHOP_WELCOME02</v>
          </cell>
          <cell r="B2532" t="str">
            <v>무언가 필요한 물건이 있는가?</v>
          </cell>
          <cell r="C2532" t="str">
            <v>Do you need anything?</v>
          </cell>
          <cell r="D2532" t="str">
            <v>เจ้าต้องการจะซื้ออะไรจาก\nท้องพระคลังหรอ?</v>
          </cell>
          <cell r="E2532" t="str">
            <v>Quý khách có muốn mua gì từ kho vũ khí của Nữ Hoàng không?</v>
          </cell>
        </row>
        <row r="2533">
          <cell r="A2533" t="str">
            <v>NPC_ROYALSHOP_WELCOME03</v>
          </cell>
          <cell r="B2533" t="str">
            <v>왕실의 물건 중 필요하신 것이라도 있으십니까?</v>
          </cell>
          <cell r="C2533" t="str">
            <v>Do you require one of the Royal Family's artifacts?</v>
          </cell>
          <cell r="D2533" t="str">
            <v>เจ้าต้องการอะไรจากคลังอาวุธหลวง?</v>
          </cell>
          <cell r="E2533" t="str">
            <v>Quý khách có cần gì từ kho vũ khí hoàng gia không?</v>
          </cell>
        </row>
        <row r="2534">
          <cell r="A2534" t="str">
            <v>NPC_ROYALSHOP_BUY01</v>
          </cell>
          <cell r="B2534" t="str">
            <v>이 돈은 나라를 위해 쓰일 걸세.</v>
          </cell>
          <cell r="C2534" t="str">
            <v>This shall be used for the country.</v>
          </cell>
          <cell r="D2534" t="str">
            <v>ขอบคุณที่ขาย</v>
          </cell>
          <cell r="E2534" t="str">
            <v>Cảm ơn quý khách đã mua hàng!</v>
          </cell>
        </row>
        <row r="2535">
          <cell r="A2535" t="str">
            <v>NPC_ROYALSHOP_BUY02</v>
          </cell>
          <cell r="B2535" t="str">
            <v>왕실은 자네의 헌신을 잊지 않을 걸세.</v>
          </cell>
          <cell r="C2535" t="str">
            <v>The Royal Family will remember your efforts.</v>
          </cell>
          <cell r="D2535" t="str">
            <v>ราชาของเจ้าจะมองไม่เห็น\nถึงความทุ่มเทของเจ้าหรอก</v>
          </cell>
          <cell r="E2535" t="str">
            <v>Nữ Hoàng sẽ không coi nhẹ sự cống hiến của quý khách.</v>
          </cell>
        </row>
        <row r="2536">
          <cell r="A2536" t="str">
            <v>NPC_ROYALSHOP_TOUCH01</v>
          </cell>
          <cell r="B2536" t="str">
            <v>나에게 용무가 있는가?</v>
          </cell>
          <cell r="C2536" t="str">
            <v>Do you have business with me?</v>
          </cell>
          <cell r="D2536" t="str">
            <v>พลาธิการแห่งกองราชองครักษ์ โรมัน ข้าสามารถช่วยท่านได้ยังไง?</v>
          </cell>
          <cell r="E2536" t="str">
            <v>Tôi là Sĩ quan hậu cần của Vệ binh hoàng gia. Tôi có thể giúp gì cho quý khách?</v>
          </cell>
        </row>
        <row r="2537">
          <cell r="A2537" t="str">
            <v>NPC_ROYALSHOP_TOUCH02</v>
          </cell>
          <cell r="B2537" t="str">
            <v>장난을 삼가게. \n내 인내심에도 한계가 있네.</v>
          </cell>
          <cell r="C2537" t="str">
            <v>Even my patience has its limits.</v>
          </cell>
          <cell r="D2537" t="str">
            <v>อย่ามาเล่นแถวนี้ ข้าทำงานอยู่</v>
          </cell>
          <cell r="E2537" t="str">
            <v>Đừng có chơi đùa ở đây. Tôi đang làm nhiệm vụ đấy.</v>
          </cell>
        </row>
        <row r="2538">
          <cell r="A2538" t="str">
            <v>NPC_ROYALSHOP_TOUCH03</v>
          </cell>
          <cell r="B2538" t="str">
            <v>전하를 대신해서 이곳에 있는 내게 장난치지 말게.</v>
          </cell>
          <cell r="C2538" t="str">
            <v>I stand here as spokesman for the Royal Family. \nDo not cause trouble.</v>
          </cell>
          <cell r="D2538" t="str">
            <v>อย่ามาปีนเกลียว ข้าอยู่ใน\nสังกัดพระราชาของเจ้า</v>
          </cell>
          <cell r="E2538" t="str">
            <v>Không đùa nữa. Tôi là thần dân của Nữ Hoàng đấy.</v>
          </cell>
        </row>
        <row r="2539">
          <cell r="A2539" t="str">
            <v>NPC_ROYALSHOP_TOUCH04</v>
          </cell>
          <cell r="B2539" t="str">
            <v>나를 무시하는건 전하를 무시하는 것과 같네.</v>
          </cell>
          <cell r="C2539" t="str">
            <v>Ignoring my words is equal to insulting the Royal Family.</v>
          </cell>
          <cell r="D2539" t="str">
            <v>ปีนเกลียวกับข้าก็เหมือน\nการหมิ่นพระราชาของเจ้า</v>
          </cell>
          <cell r="E2539" t="str">
            <v>Quý khách trêu đùa tôi là xúc phạm tới Nữ Hoàng đấy.</v>
          </cell>
        </row>
        <row r="2540">
          <cell r="A2540" t="str">
            <v>NPC_ROYALSHOP_TOUCH05</v>
          </cell>
          <cell r="B2540" t="str">
            <v>그쯤 하게. 도를 넘으면 어찌 할지 모르네.</v>
          </cell>
          <cell r="C2540" t="str">
            <v>That is enough. No more foolishness.</v>
          </cell>
          <cell r="D2540" t="str">
            <v>พอแล้ว ! นี่มันเกินลิมิท\nความอดทนของข้าแล้วนะ</v>
          </cell>
          <cell r="E2540" t="str">
            <v>Thế là đủ rồi. Sự kiên nhẫn của tôi có giới hạn thôi.</v>
          </cell>
        </row>
        <row r="2541">
          <cell r="A2541" t="str">
            <v>NPC_ROYALSHOP_TOUCH06</v>
          </cell>
          <cell r="B2541" t="str">
            <v>동료들은 밖에서 마물과 싸우는데 난 뭘 하고 있는 건지..</v>
          </cell>
          <cell r="C2541" t="str">
            <v>My companions are out there fighting for their lives, \nand all I do is stand guard…</v>
          </cell>
          <cell r="D2541" t="str">
            <v>สหายของข้าออกไปที่นั่นเพื่อต่อสู้กับปีศาจ และข้าได้รับอะไร? กรงขัง?</v>
          </cell>
          <cell r="E2541" t="str">
            <v>Các chiến hữu của tôi đang ở ngoài kia chiến đấu với quái vật, còn tôi thì nhận được cái gì? Một sĩ quan hậu cần...</v>
          </cell>
        </row>
        <row r="2542">
          <cell r="A2542" t="str">
            <v>NPC_ROYALSHOP_RECRUIT01</v>
          </cell>
          <cell r="B2542" t="str">
            <v>솜씨가 좋군.</v>
          </cell>
          <cell r="C2542" t="str">
            <v>Nice work.</v>
          </cell>
          <cell r="D2542" t="str">
            <v>ฝีมือดีนะ</v>
          </cell>
          <cell r="E2542" t="str">
            <v>Tay nghề ổn phết.</v>
          </cell>
        </row>
        <row r="2543">
          <cell r="A2543" t="str">
            <v>NPC_ROYALSHOP_RECRUIT02</v>
          </cell>
          <cell r="B2543" t="str">
            <v>자네의 작품인가? 재능이 뛰어나군.</v>
          </cell>
          <cell r="C2543" t="str">
            <v>Is this your work? Such talent should be appreciated.</v>
          </cell>
          <cell r="D2543" t="str">
            <v>ผลงานของเจ้าหรอ เก่งมาก</v>
          </cell>
          <cell r="E2543" t="str">
            <v>Đây là tác phẩm của bạn à? Bạn có tài ghê.</v>
          </cell>
        </row>
        <row r="2544">
          <cell r="A2544" t="str">
            <v>NPC_ROYALSHOP_RECRUIT03</v>
          </cell>
          <cell r="B2544" t="str">
            <v>이런 걸작을 정말 내게 주는 것인가?</v>
          </cell>
          <cell r="C2544" t="str">
            <v>Such a masterpiece! Could this truly be for me?</v>
          </cell>
          <cell r="D2544" t="str">
            <v>จะเอางานศิลปะให้กับเราหรอ</v>
          </cell>
          <cell r="E2544" t="str">
            <v>Bạn tặng tôi tuyệt tác này thật sao?</v>
          </cell>
        </row>
        <row r="2545">
          <cell r="A2545" t="str">
            <v>NPC_ROYALSHOP_RECRUIT04</v>
          </cell>
          <cell r="B2545" t="str">
            <v>이리도 귀한 걸 받다니..\n그야말로 예술의 극치이군..\n소중히 간직하겠네.</v>
          </cell>
          <cell r="C2545" t="str">
            <v>What a fine piece of work..\nTruly the highest form of art..\nI will cherish it.</v>
          </cell>
          <cell r="D2545" t="str">
            <v>ได่รับของที่มีคุณค่าจริงๆ /n สุดยอดจริงๆ /n เราจะเก็บไว้อย่างดีนะ</v>
          </cell>
          <cell r="E2545" t="str">
            <v>Được nhận món quà quý giá này..\n Quả là đỉnh cao của nghệ thuật..\n Tôi sẽ giữ gìn một cách trân trọng.</v>
          </cell>
        </row>
        <row r="2546">
          <cell r="A2546" t="str">
            <v>NPC_STOCKADESHOP_WELCOME01</v>
          </cell>
          <cell r="B2546" t="str">
            <v>여기는 지하감옥이야. \n쓰레기들 집합소지. \n이런 곳에 무슨 일이지?</v>
          </cell>
          <cell r="C2546" t="str">
            <v>This is the Stockade. \nThe trash rack. \nWhat brought you here?</v>
          </cell>
          <cell r="D2546" t="str">
            <v>ที่นี่คือคุกทหาร \nสถานที่เก็บเศษเดน \nลมอะไรพาเจ้ามา?</v>
          </cell>
          <cell r="E2546" t="str">
            <v>Đây là Nhà ngục. Hầm chứa lũ rác rưởi. Điều gì đã đưa quý khách tới đây vậy?</v>
          </cell>
        </row>
        <row r="2547">
          <cell r="A2547" t="str">
            <v>NPC_STOCKADESHOP_WELCOME02</v>
          </cell>
          <cell r="B2547" t="str">
            <v>엉-? 어서 와. \n어서 오라고 하기에도 미안한 곳이지만.</v>
          </cell>
          <cell r="C2547" t="str">
            <v>Huh? Well, welcome. \nIt's a bit shabby place to say welcome though.</v>
          </cell>
          <cell r="D2547" t="str">
            <v>หือ? ยินดีต้อนรับ\n แม้ที่นี่มันค่อนข้างต่ำต้อย \nเกินกว่าที่จะพูดว่า\nยินดีต้อนรับ</v>
          </cell>
          <cell r="E2547" t="str">
            <v>Hả? Được rồi, xin chào mừng. Dù sao thì đây cũng là một nơi thật tồi tàn để nói chào mừng.</v>
          </cell>
        </row>
        <row r="2548">
          <cell r="A2548" t="str">
            <v>NPC_STOCKADESHOP_WELCOME03</v>
          </cell>
          <cell r="B2548" t="str">
            <v>뭐가 좋다고 자꾸 이런 데 오는 거야? \n이상한 녀석일세.</v>
          </cell>
          <cell r="C2548" t="str">
            <v>Why do you keep coming back? \nSuch a weirdo.</v>
          </cell>
          <cell r="D2548" t="str">
            <v>ทำไมถึงยังกลับมาอีกล่ะ? ประหลาดคน</v>
          </cell>
          <cell r="E2548" t="str">
            <v>Sao quý khách cứ quay lại thế? Thật là một người lập dị.</v>
          </cell>
        </row>
        <row r="2549">
          <cell r="A2549" t="str">
            <v>NPC_STOCKADESHOP_BUY01</v>
          </cell>
          <cell r="B2549" t="str">
            <v>뭔지는 모르겠지만 사 줘서 고마워!</v>
          </cell>
          <cell r="C2549" t="str">
            <v>I have no idea what it is but thank you for shopping anyway!</v>
          </cell>
          <cell r="D2549" t="str">
            <v>ข้าก็ไม่เข้าใจหรอกนะว่าทำไม แต่ก็ขอบใจที่ยังแวะมาอุดหนุนอยู่เรื่อยนะ!</v>
          </cell>
          <cell r="E2549" t="str">
            <v>Tôi không biết đó là gì nhưng dù sao đi nữa cũng cảm ơn quý khách đã mua hàng!</v>
          </cell>
        </row>
        <row r="2550">
          <cell r="A2550" t="str">
            <v>NPC_STOCKADESHOP_BUY02</v>
          </cell>
          <cell r="B2550" t="str">
            <v>이런 걸로 돈을 벌고 있다니, 세상도 말세네.</v>
          </cell>
          <cell r="C2550" t="str">
            <v>Earning money with such things. \nWhat is the world coming to?</v>
          </cell>
          <cell r="D2550" t="str">
            <v>หารายได้ด้วยสิ่งของ\n เป็นธรรมดาของโลก</v>
          </cell>
          <cell r="E2550" t="str">
            <v>Kiếm tiền bằng những thứ như thế. Thế giới đang đi về đâu đây?</v>
          </cell>
        </row>
        <row r="2551">
          <cell r="A2551" t="str">
            <v>NPC_STOCKADESHOP_TOUCH01</v>
          </cell>
          <cell r="B2551" t="str">
            <v>응? 어딜 보고 있는 거야, 너.</v>
          </cell>
          <cell r="C2551" t="str">
            <v>Huh? Where are you looking at?</v>
          </cell>
          <cell r="D2551" t="str">
            <v>หือ? เจ้ามองที่ไหนเนี่ย?</v>
          </cell>
          <cell r="E2551" t="str">
            <v>Hả? Quý khách đang nhìn gì thế?</v>
          </cell>
        </row>
        <row r="2552">
          <cell r="A2552" t="str">
            <v>NPC_STOCKADESHOP_TOUCH02</v>
          </cell>
          <cell r="B2552" t="str">
            <v>이봐, 자꾸 이상한 데 보면 박살내 버린다?</v>
          </cell>
          <cell r="C2552" t="str">
            <v>Hey. I will beat the crap out of you if you look at strange places.</v>
          </cell>
          <cell r="D2552" t="str">
            <v>เฮ้ ข้าจะต่อยให้ยับเลย\n ถ้าขืนยังมองที่แปลกๆอีก</v>
          </cell>
          <cell r="E2552" t="str">
            <v>Này. Tôi sẽ cho quý khách ăn no đòn nếu quý khách nhìn vào những chỗ kỳ lạ đấy.</v>
          </cell>
        </row>
        <row r="2553">
          <cell r="A2553" t="str">
            <v>NPC_STOCKADESHOP_TOUCH03</v>
          </cell>
          <cell r="B2553" t="str">
            <v>이 철퇴가 죄수들에게만 위협적인 건 아니라고?</v>
          </cell>
          <cell r="C2553" t="str">
            <v>You mean this mace isn't menacing to prisoners only?</v>
          </cell>
          <cell r="D2553" t="str">
            <v>ไม้กระบองนี่ \nไม่ได้มีไว้แค่ขู่นักโทษ\nเจ้ารู้ใช่ไหม?</v>
          </cell>
          <cell r="E2553" t="str">
            <v>Ý quý khách là cây chùy này không ăn nhằm gì với đám tù nhân?</v>
          </cell>
        </row>
        <row r="2554">
          <cell r="A2554" t="str">
            <v>NPC_STOCKADESHOP_TOUCH04</v>
          </cell>
          <cell r="B2554" t="str">
            <v>너도 이 안에 들어가고 싶은 거냐? 앙?</v>
          </cell>
          <cell r="C2554" t="str">
            <v>You want to go inside, do you? Huh?</v>
          </cell>
          <cell r="D2554" t="str">
            <v>เจ้าอยากเข้ามาสินะ\n ใช่ไหม เจ้าน่ะ? หือ?</v>
          </cell>
          <cell r="E2554" t="str">
            <v>Quý khách có muốn vào trong sao? Hả?</v>
          </cell>
        </row>
        <row r="2555">
          <cell r="A2555" t="str">
            <v>NPC_STOCKADESHOP_TOUCH05</v>
          </cell>
          <cell r="B2555" t="str">
            <v>귀찮게 하지 마! \n정말이지 이상한 놈이라니까.</v>
          </cell>
          <cell r="C2555" t="str">
            <v>Don't bother me. \nYou are really weird.</v>
          </cell>
          <cell r="D2555" t="str">
            <v>อย่ามากวนข้า\n เจ้ามันประหลาดจริง</v>
          </cell>
          <cell r="E2555" t="str">
            <v>Đừng làm phiền tôi. Quý khách thật là kỳ quái.</v>
          </cell>
        </row>
        <row r="2556">
          <cell r="A2556" t="str">
            <v>NPC_STOCKADESHOP_TOUCH06</v>
          </cell>
          <cell r="B2556" t="str">
            <v>너도 밟히고 싶어서 그러냐? \n제 정신이야?</v>
          </cell>
          <cell r="C2556" t="str">
            <v>You want to be stepped on? \nAre you serious?</v>
          </cell>
          <cell r="D2556" t="str">
            <v>เจ้าอยากขึ้นมาเหรอ?\n เจ้าแน่ใจนะ?</v>
          </cell>
          <cell r="E2556" t="str">
            <v>Quý khách muốn bị dẫm lên sao? Quý khách nghiêm túc chứ?</v>
          </cell>
        </row>
        <row r="2557">
          <cell r="A2557" t="str">
            <v>NPC_STOCKADESHOP_RECRUIT01</v>
          </cell>
          <cell r="B2557" t="str">
            <v>뭐냐.</v>
          </cell>
          <cell r="C2557" t="str">
            <v>What.</v>
          </cell>
          <cell r="D2557" t="str">
            <v>อะไร</v>
          </cell>
          <cell r="E2557" t="str">
            <v>Cái gì.</v>
          </cell>
        </row>
        <row r="2558">
          <cell r="A2558" t="str">
            <v>NPC_STOCKADESHOP_RECRUIT02</v>
          </cell>
          <cell r="B2558" t="str">
            <v>헛짓거리 하지마.</v>
          </cell>
          <cell r="C2558" t="str">
            <v>Do not behave like a fool.</v>
          </cell>
          <cell r="D2558" t="str">
            <v>อย่าทำตัวเหมือนคนโง่สิ</v>
          </cell>
          <cell r="E2558" t="str">
            <v>Đừng cư xử như một tên ngốc nữa.</v>
          </cell>
        </row>
        <row r="2559">
          <cell r="A2559" t="str">
            <v>NPC_STOCKADESHOP_RECRUIT03</v>
          </cell>
          <cell r="B2559" t="str">
            <v>너, 뭘 좀 아나보다?</v>
          </cell>
          <cell r="C2559" t="str">
            <v>Hmm, so you're not completely clueless.</v>
          </cell>
          <cell r="D2559" t="str">
            <v>อืมม เจ้าก็ไม่ได้ไร้สมองเลยทีเดียว</v>
          </cell>
          <cell r="E2559" t="str">
            <v>Hừm, vậy ra ngươi cũng không hoàn toàn ngu ngốc.</v>
          </cell>
        </row>
        <row r="2560">
          <cell r="A2560" t="str">
            <v>NPC_STOCKADESHOP_RECRUIT04</v>
          </cell>
          <cell r="B2560" t="str">
            <v>그건 좀 마음에 드네. 내가 가져줄게.</v>
          </cell>
          <cell r="C2560" t="str">
            <v>That, I like. I accept.</v>
          </cell>
          <cell r="D2560" t="str">
            <v>นั่น ข้าชอบ ข้าขอรับไว้</v>
          </cell>
          <cell r="E2560" t="str">
            <v>Hay đấy. Ta đồng ý.</v>
          </cell>
        </row>
        <row r="2561">
          <cell r="A2561" t="str">
            <v>NPC_HALLOFHERO_WELCOME01</v>
          </cell>
          <cell r="B2561" t="str">
            <v>영웅의 전당에 방문하신 용사여, 환영합니다.</v>
          </cell>
          <cell r="C2561" t="str">
            <v>Welcome to the Hall of Heroes.</v>
          </cell>
          <cell r="D2561" t="str">
            <v>ยินดีต้อนรับสู่วิหารอัศวิน</v>
          </cell>
          <cell r="E2561" t="str">
            <v>Chào mừng tới Đại lộ anh hùng.</v>
          </cell>
        </row>
        <row r="2562">
          <cell r="A2562" t="str">
            <v>NPC_HALLOFHERO_WELCOME02</v>
          </cell>
          <cell r="B2562" t="str">
            <v>내면의 어둠과 맞서 싸울 새로운 용사로군요.</v>
          </cell>
          <cell r="C2562" t="str">
            <v>I hope you are enough brave to fight against the darkness inside of you.</v>
          </cell>
          <cell r="D2562" t="str">
            <v>ยินดีต้อนรับท่านผู้กล้า\nเข้าสู่สถานที่ฝึกตน</v>
          </cell>
          <cell r="E2562" t="str">
            <v>Tôi hy vọng bạn có đủ dũng cảm để chiến đấu chống lại bóng tối trong chính bản thân mình.</v>
          </cell>
        </row>
        <row r="2563">
          <cell r="A2563" t="str">
            <v>NPC_HALLOFHERO_WELCOME03</v>
          </cell>
          <cell r="B2563" t="str">
            <v>당신을 기다리고 있었습니다.</v>
          </cell>
          <cell r="C2563" t="str">
            <v>We have been waiting for you for centuries.</v>
          </cell>
          <cell r="D2563" t="str">
            <v>พวกเรารอคอยเจ้า\nมาเป็นศตวรรษแล้ว</v>
          </cell>
          <cell r="E2563" t="str">
            <v>Chúng tôi đang đợi bạn hàng thế kỷ qua.</v>
          </cell>
        </row>
        <row r="2564">
          <cell r="A2564" t="str">
            <v>NPC_HALLOFHERO_BUY01</v>
          </cell>
          <cell r="B2564" t="str">
            <v>신께서 당신께 내리는 것입니다.</v>
          </cell>
          <cell r="C2564" t="str">
            <v>Here is the holy item bestowed upon you by the God.</v>
          </cell>
          <cell r="D2564" t="str">
            <v>นี่คือไอเทมศักดิ์สิทธิ์\nที่ประทานให้กับเจ้า\nโดยทวยเทพ</v>
          </cell>
          <cell r="E2564" t="str">
            <v>Đây là vật phẩm linh thiêng mà các chúa trời ban cho bạn.</v>
          </cell>
        </row>
        <row r="2565">
          <cell r="A2565" t="str">
            <v>NPC_HALLOFHERO_BUY02</v>
          </cell>
          <cell r="B2565" t="str">
            <v>세상에 둘도 없는 성물 입니다.</v>
          </cell>
          <cell r="C2565" t="str">
            <v>Which god do you wish to receive blessings from?</v>
          </cell>
          <cell r="D2565" t="str">
            <v>เจ้าอยากได้คำอวยพร\nจากเทพองค์ไหนหล่ะ?</v>
          </cell>
          <cell r="E2565" t="str">
            <v>Bạn có muốn được nhận phúc lành từ vị chúa nào?</v>
          </cell>
        </row>
        <row r="2566">
          <cell r="A2566" t="str">
            <v>NPC_HALLOFHERO_TOUCH01</v>
          </cell>
          <cell r="B2566" t="str">
            <v>저 또한 한때는 그대와 같은 용기를 가졌었습니다.</v>
          </cell>
          <cell r="C2566" t="str">
            <v>I was once a hero like you...</v>
          </cell>
          <cell r="D2566" t="str">
            <v>ครั้งหนึ่งข้าก็เคยเป็น\nฮีโร่แบบเจ้า</v>
          </cell>
          <cell r="E2566" t="str">
            <v>Tôi từng là một anh hùng như bạn...</v>
          </cell>
        </row>
        <row r="2567">
          <cell r="A2567" t="str">
            <v>NPC_HALLOFHERO_TOUCH02</v>
          </cell>
          <cell r="B2567" t="str">
            <v>제 얼굴이 궁금하다고요?</v>
          </cell>
          <cell r="C2567" t="str">
            <v>You want to see my face?</v>
          </cell>
          <cell r="D2567" t="str">
            <v>เจ้าอยากเห็นหน้าข้าเหรอ?</v>
          </cell>
          <cell r="E2567" t="str">
            <v>Bạn muốn nhìn thấy mặt tôi?</v>
          </cell>
        </row>
        <row r="2568">
          <cell r="A2568" t="str">
            <v>NPC_HALLOFHERO_TOUCH03</v>
          </cell>
          <cell r="B2568" t="str">
            <v>제가 후드를 벗는 순간 무서운 일이 벌어질겁니다.</v>
          </cell>
          <cell r="C2568" t="str">
            <v>Something very scary will happen when I remove my hood.</v>
          </cell>
          <cell r="D2568" t="str">
            <v>เจ้าจะเห็นสิ่งที่น่ากลัว\nถ้าข้าปลดฮู๊ดของข้าออก</v>
          </cell>
          <cell r="E2568" t="str">
            <v>Sẽ có chuyện rất đáng sợ xảy ra nếu tôi bỏ mũ trùm xuống.</v>
          </cell>
        </row>
        <row r="2569">
          <cell r="A2569" t="str">
            <v>NPC_HALLOFHERO_TOUCH04</v>
          </cell>
          <cell r="B2569" t="str">
            <v>후훗. 짖궂으시군요, 젊은 용사여.</v>
          </cell>
          <cell r="C2569" t="str">
            <v>Haha. You are a playful one, young hero.</v>
          </cell>
          <cell r="D2569" t="str">
            <v>ฮ่าฮ่า \nเจ้านี่เข้าใจล้อเล่นนะ \nเจ้าฮีโร่หนุ่ม</v>
          </cell>
          <cell r="E2569" t="str">
            <v>Haha. Bạn thật là ham chơi, vị thiếu niên anh hùng.</v>
          </cell>
        </row>
        <row r="2570">
          <cell r="A2570" t="str">
            <v>NPC_HALLOFHERO_TOUCH05</v>
          </cell>
          <cell r="B2570" t="str">
            <v>제게 작업 거시는 겁니까? 재밌군요.</v>
          </cell>
          <cell r="C2570" t="str">
            <v>Was that a joke? \nIntriguing.</v>
          </cell>
          <cell r="D2570" t="str">
            <v>เรื่องตลกอย่างนั้นเหรอ?\n น่าสนใจจริงๆ</v>
          </cell>
          <cell r="E2570" t="str">
            <v>Đó có phải là câu đùa không? Hấp dẫn đấy.</v>
          </cell>
        </row>
        <row r="2571">
          <cell r="A2571" t="str">
            <v>NPC_HALLOFHERO_TOUCH06</v>
          </cell>
          <cell r="B2571" t="str">
            <v>글쎄요, 그대가 마왕쯤은 가볍게 쓰러뜨린다면 함께할 생각은 있습니다만… 후훗.</v>
          </cell>
          <cell r="C2571" t="str">
            <v>Well, if you can defeat the Dark Lord with your hands tied, then I could consider joining you.</v>
          </cell>
          <cell r="D2571" t="str">
            <v>ดีหล่ะ ถ้าเจ้าสามารถ\nเอาชนะราชาปีศาจที่ชั่วร้าย\nได้ด้วยมือของเจ้า ข้าก็คง\nจะต้องพิจารณาที่จะเข้าร่วมกับเจ้าแล้วหล่ะ</v>
          </cell>
          <cell r="E2571" t="str">
            <v>Nếu bạn có thể đánh bại Chúa tể bóng tối khi tay vẫn bị trói thì tôi sẽ cân nhắc gia nhập cùng bạn.</v>
          </cell>
        </row>
        <row r="2572">
          <cell r="A2572" t="str">
            <v>NPC_PIT_WELCOME01</v>
          </cell>
          <cell r="B2572" t="str">
            <v>여긴 무슨 일이냐, 죽으러 왔냐?</v>
          </cell>
          <cell r="C2572" t="str">
            <v>What are you doing here? Have you come to die?</v>
          </cell>
          <cell r="D2572" t="str">
            <v>เจ้ามาทำอะไรที่นี่หล่ะ\n มาเพื่อจะตายอย่างนั้นหรือ?</v>
          </cell>
          <cell r="E2572" t="str">
            <v>Ngươi đang làm gì vậy? Tới nạp mạng sao?</v>
          </cell>
        </row>
        <row r="2573">
          <cell r="A2573" t="str">
            <v>NPC_PIT_WELCOME02</v>
          </cell>
          <cell r="B2573" t="str">
            <v>겁대가리를 상실했군. 꺼져라, 애송이!</v>
          </cell>
          <cell r="C2573" t="str">
            <v>You have no fear. Be gone, kiddo!</v>
          </cell>
          <cell r="D2573" t="str">
            <v>เจ้านี่ไม่กลัวซะเลยนะ\n กลับไปซะ เจ้าเด็กน้อย!</v>
          </cell>
          <cell r="E2573" t="str">
            <v>Ngươi đúng là không sợ chết. Xéo đi, nhóc!</v>
          </cell>
        </row>
        <row r="2574">
          <cell r="A2574" t="str">
            <v>NPC_PIT_WELCOME03</v>
          </cell>
          <cell r="B2574" t="str">
            <v>내가 바로 트롤이다!</v>
          </cell>
          <cell r="C2574" t="str">
            <v>I am a troll!</v>
          </cell>
          <cell r="D2574" t="str">
            <v>ข้าคือ Troll!</v>
          </cell>
          <cell r="E2574" t="str">
            <v>Ta là một người khổng lồ!</v>
          </cell>
        </row>
        <row r="2575">
          <cell r="A2575" t="str">
            <v>NPC_PIT_BUY01</v>
          </cell>
          <cell r="B2575" t="str">
            <v>네겐 그것을 가질 자격이 있노라.</v>
          </cell>
          <cell r="C2575" t="str">
            <v>I have the right to possess that!</v>
          </cell>
          <cell r="D2575" t="str">
            <v>ข้ามีหวังที่จะชนะนะเนี่ย!</v>
          </cell>
          <cell r="E2575" t="str">
            <v>Ta có quyền sở hữu nó!</v>
          </cell>
        </row>
        <row r="2576">
          <cell r="A2576" t="str">
            <v>NPC_PIT_BUY02</v>
          </cell>
          <cell r="B2576" t="str">
            <v>하! 통이 크군. 다음에도 기대해보지!</v>
          </cell>
          <cell r="C2576" t="str">
            <v>Ha! You are generous. I look forward to next time!</v>
          </cell>
          <cell r="D2576" t="str">
            <v>ฮา! เจ้านี่ช่างใจดีจัง\n ข้าจะรอครั้งหน้านะ!</v>
          </cell>
          <cell r="E2576" t="str">
            <v>Ha! Bạn thật là hào phóng. Rất mong chờ lần sau!</v>
          </cell>
        </row>
        <row r="2577">
          <cell r="A2577" t="str">
            <v>NPC_PIT_TOUCH01</v>
          </cell>
          <cell r="B2577" t="str">
            <v>용사라고? 내가 보기엔 그저 애송이에 불과해.</v>
          </cell>
          <cell r="C2577" t="str">
            <v>You're a hero? You look like nothing but a stripling to me.</v>
          </cell>
          <cell r="D2577" t="str">
            <v>เจ้านี่นะ ฮีโร่?\n เจ้าดูเหมือนไม่ได้เป็นอะไรอย่างนั้นเลย\nเจ้ามันก็แค่เด็กกว่าข้าเท่านั้นแหระ</v>
          </cell>
          <cell r="E2577" t="str">
            <v>Bạn là một anh hùng? Với tôi bạn trông chẳng khác gì một thanh niên.</v>
          </cell>
        </row>
        <row r="2578">
          <cell r="A2578" t="str">
            <v>NPC_PIT_TOUCH02</v>
          </cell>
          <cell r="B2578" t="str">
            <v>날 너무 두려워하진 말라구. 캬하하</v>
          </cell>
          <cell r="C2578" t="str">
            <v>Don't fear me so much. Mwahaha</v>
          </cell>
          <cell r="D2578" t="str">
            <v>อย่ากลัวข้าขนาดนั้นหน่า วะฮะฮ่ะ</v>
          </cell>
          <cell r="E2578" t="str">
            <v>Đừng sợ tôi thế chứ. Hahaha.</v>
          </cell>
        </row>
        <row r="2579">
          <cell r="A2579" t="str">
            <v>NPC_PIT_TOUCH03</v>
          </cell>
          <cell r="B2579" t="str">
            <v>나도 한때는 너와 같은 모험가였지.</v>
          </cell>
          <cell r="C2579" t="str">
            <v>I was once an adventurer like you.</v>
          </cell>
          <cell r="D2579" t="str">
            <v>ครั้งหนึ่งข้าก็เคยเป็นนักผจญภัยเหมือนอย่างเจ้า</v>
          </cell>
          <cell r="E2579" t="str">
            <v>Tôi từng là một kẻ ưa phiêu lưu như bạn.</v>
          </cell>
        </row>
        <row r="2580">
          <cell r="A2580" t="str">
            <v>NPC_PIT_TOUCH04</v>
          </cell>
          <cell r="B2580" t="str">
            <v>너가 그렇게 강하다며? 그래도 나한테는 안돼.</v>
          </cell>
          <cell r="C2580" t="str">
            <v>I heard you're pretty strong. But you're no match for me.</v>
          </cell>
          <cell r="D2580" t="str">
            <v>ข้าได้ยินมาว่าเจ้ามันค่อนข้างที่จะแข็งแกร่ง\nแต่ข้าว่ายังไงเจ้าก็ยังไม่ใช่คู่มือของข้าอยู่ดี</v>
          </cell>
          <cell r="E2580" t="str">
            <v>Nghe nói bạn rất khỏe. Nhưng bạn không phải đối thủ của tôi đâu.</v>
          </cell>
        </row>
        <row r="2581">
          <cell r="A2581" t="str">
            <v>NPC_PIT_TOUCH05</v>
          </cell>
          <cell r="B2581" t="str">
            <v>키하! 루크라, 라우라, 타하! 크라라락!</v>
          </cell>
          <cell r="C2581" t="str">
            <v>Hah! Rukra, Raura, Tahah! Kyrahhhhk!</v>
          </cell>
          <cell r="D2581" t="str">
            <v>ฮ่ะ! Rukra, Raura, Tahah! Kyrahhhhk!</v>
          </cell>
          <cell r="E2581" t="str">
            <v>Hah! Rukra, Raura, Tahah! Kyrahhhhk!</v>
          </cell>
        </row>
        <row r="2582">
          <cell r="A2582" t="str">
            <v>NPC_PIT_TOUCH06</v>
          </cell>
          <cell r="B2582" t="str">
            <v>자네만이 유일한 존재라고 생각했던건 아니겠지?</v>
          </cell>
          <cell r="C2582" t="str">
            <v>You didn't think you were the only one, did you?</v>
          </cell>
          <cell r="D2582" t="str">
            <v>เจ้าไม่คิดว่ามีเพียงเจ้าแค่คนเดียวใช่มั้ย?</v>
          </cell>
          <cell r="E2582" t="str">
            <v>Bạn không nghĩ bạn là người duy nhất đấy chứ?</v>
          </cell>
        </row>
        <row r="2583">
          <cell r="A2583" t="str">
            <v>NPC_BLACKSMITH_WELCOME01</v>
          </cell>
          <cell r="B2583" t="str">
            <v>여어! 어서오게. \n뭔가 필요한가?</v>
          </cell>
          <cell r="C2583" t="str">
            <v>Hey! Welcome! \nDo you need something?</v>
          </cell>
          <cell r="D2583" t="str">
            <v>ยินดีต้อนรับ!\nเจ้าต้องการอะไรหล่ะ?</v>
          </cell>
          <cell r="E2583" t="str">
            <v>Này! Xin chào mừng! Bạn có cần gì không?</v>
          </cell>
        </row>
        <row r="2584">
          <cell r="A2584" t="str">
            <v>NPC_BLACKSMITH_WELCOME02</v>
          </cell>
          <cell r="B2584" t="str">
            <v>내 대장간에 어서 오게나.</v>
          </cell>
          <cell r="C2584" t="str">
            <v>Welcome to my forge.</v>
          </cell>
          <cell r="D2584" t="str">
            <v>ยินดีต้อนรับสู่โรงหลอมของข้า</v>
          </cell>
          <cell r="E2584" t="str">
            <v>Chào mừng đến với xưởng rèn của tôi.</v>
          </cell>
        </row>
        <row r="2585">
          <cell r="A2585" t="str">
            <v>NPC_BLACKSMITH_WELCOME03</v>
          </cell>
          <cell r="B2585" t="str">
            <v>자네가 바라는 것이라면 뭐든 만들어 주지!</v>
          </cell>
          <cell r="C2585" t="str">
            <v>I can craft whatever you wish!</v>
          </cell>
          <cell r="D2585" t="str">
            <v>ข้าสามารถสร้างทุกสิ่งที่เจ้าต้องการ!</v>
          </cell>
          <cell r="E2585" t="str">
            <v>Tôi có thể chế tác thủ công bất kể thứ gì bạn muốn!</v>
          </cell>
        </row>
        <row r="2586">
          <cell r="A2586" t="str">
            <v>NPC_BLACKSMITH_BUY01</v>
          </cell>
          <cell r="B2586" t="str">
            <v>하하하, 고맙네.</v>
          </cell>
          <cell r="C2586" t="str">
            <v>Hahaha, thank you.</v>
          </cell>
          <cell r="D2586" t="str">
            <v>ฮ่าๆๆๆ ขอบคุณ</v>
          </cell>
          <cell r="E2586" t="str">
            <v>Hahaha, xin cám ơn!</v>
          </cell>
        </row>
        <row r="2587">
          <cell r="A2587" t="str">
            <v>NPC_BLACKSMITH_BUY02</v>
          </cell>
          <cell r="B2587" t="str">
            <v>품질은 내 이름을 걸고 보장하네!</v>
          </cell>
          <cell r="C2587" t="str">
            <v>I can assure you about the quality myself!</v>
          </cell>
          <cell r="D2587" t="str">
            <v>เจ้าสามารถมั่นใจใน\nคุณภาพงานของข้าได้!</v>
          </cell>
          <cell r="E2587" t="str">
            <v>Chính tôi có thể đảm bảo với bạn về chất lượng!</v>
          </cell>
        </row>
        <row r="2588">
          <cell r="A2588" t="str">
            <v>NPC_BLACKSMITH_TOUCH01</v>
          </cell>
          <cell r="B2588" t="str">
            <v>이 근육이 신경쓰이나? \n내 자랑이지.</v>
          </cell>
          <cell r="C2588" t="str">
            <v>Can't take your eyes off these muscles? \nThey are my pride.</v>
          </cell>
          <cell r="D2588" t="str">
            <v>เจ้าละสายตาจากกล้ามนี้ไม่ได้สินะ? นี่มันความภาคภูมิใจของข้าเชียวนะ</v>
          </cell>
          <cell r="E2588" t="str">
            <v>Bạn không thể rời mắt khỏi những cơ bắp này sao? Đó là niềm kiêu hãnh của tôi.</v>
          </cell>
        </row>
        <row r="2589">
          <cell r="A2589" t="str">
            <v>NPC_BLACKSMITH_TOUCH02</v>
          </cell>
          <cell r="B2589" t="str">
            <v>이 망치는 만들기도 하지만, 부술 수도 있다네.</v>
          </cell>
          <cell r="C2589" t="str">
            <v>This hammer can make things, but also break things.</v>
          </cell>
          <cell r="D2589" t="str">
            <v>ค้อนเล่มนี้สามารถสร้างสิ่งต่างๆได้ มันก็สามารถที่จะทำลายสิ่งต่างๆได้เหมือนกัน</v>
          </cell>
          <cell r="E2589" t="str">
            <v>Cái búa này có thể làm rất nhiều thứ, nhưng cũng có thể phá bỏ rất nhiều thứ.</v>
          </cell>
        </row>
        <row r="2590">
          <cell r="A2590" t="str">
            <v>NPC_BLACKSMITH_TOUCH03</v>
          </cell>
          <cell r="B2590" t="str">
            <v>이 주먹 보이나? 조심하게.</v>
          </cell>
          <cell r="C2590" t="str">
            <v>If you keep bothering me, you might be the one on my anvil.</v>
          </cell>
          <cell r="D2590" t="str">
            <v xml:space="preserve">ถ้าเจ้ายังมากวนใจข้าอยู่แบบนี้, เจ้าจะต้องเป็นอีกคนที่มาอยู่บนทั่งตีเหล็กของข้าแน่ๆ </v>
          </cell>
          <cell r="E2590" t="str">
            <v>Nếu bạn cứ làm phiền tôi thì rất có thể tôi sẽ cho bạn nằm trên chiếc đe của tôi đấy.</v>
          </cell>
        </row>
        <row r="2591">
          <cell r="A2591" t="str">
            <v>NPC_BLACKSMITH_TOUCH04</v>
          </cell>
          <cell r="B2591" t="str">
            <v>모루에서 망치 한번 맞아보면 내가 만만치 않다는걸 알 거야.</v>
          </cell>
          <cell r="C2591" t="str">
            <v>Once you get a taste of my hammer on the anvil, you'll learn to respect me.</v>
          </cell>
          <cell r="D2591" t="str">
            <v>ถ้าเจ้าได้ลองลิ้มรส ค้อนของข้าเวลาที่ตีลงบนทั่ง เจ้าถึงจะได้เรียนรู้ที่จะเคารพข้าสินะ</v>
          </cell>
          <cell r="E2591" t="str">
            <v>Sau khi nếm mùi chiếc búa của tôi trên đe thì bạn sẽ học được là phải tôn trọng tôi.</v>
          </cell>
        </row>
        <row r="2592">
          <cell r="A2592" t="str">
            <v>NPC_BLACKSMITH_TOUCH05</v>
          </cell>
          <cell r="B2592" t="str">
            <v>자네의 머리는……\n못 고치겠군. 음하하!</v>
          </cell>
          <cell r="C2592" t="str">
            <v>Your head... even I can't fix that. Ha ha!</v>
          </cell>
          <cell r="D2592" t="str">
            <v>หัวของเจ้า…. ถึงแม้ว่าจะเป็นข้าก็ยังไม่สามารถที่จะซ่อมมันได้เลย วะฮะฮ่ะ!</v>
          </cell>
          <cell r="E2592" t="str">
            <v>Cái đầu của bạn... Kể cả tôi cũng không thể sửa được nó. Haha!</v>
          </cell>
        </row>
        <row r="2593">
          <cell r="A2593" t="str">
            <v>NPC_BLACKSMITH_TOUCH06</v>
          </cell>
          <cell r="B2593" t="str">
            <v>요즘 들어오는 재료는 영 못 미더워. 내가 직접 가서 구하고 싶군.</v>
          </cell>
          <cell r="C2593" t="str">
            <v>I can't trust the materials being sold these days. I want to go get them myself.</v>
          </cell>
          <cell r="D2593" t="str">
            <v>ข้าไม่เชื่อในวัสดุที่ขายกันอยู่ทุกวันนี้หรอก\nข้าอยากที่จะไปหาพวกมันมาด้วยตัวเองมากกว่า</v>
          </cell>
          <cell r="E2593" t="str">
            <v>Tôi không tin những vật dụng ngày nay bày bán. Tôi muốn thứ tự mình làm ra.</v>
          </cell>
        </row>
        <row r="2594">
          <cell r="A2594" t="str">
            <v>NPC_BLACKSMITH_SUCCESS</v>
          </cell>
          <cell r="B2594" t="str">
            <v>모든게 완벽했군! 강화에 성공했다네.</v>
          </cell>
          <cell r="C2594" t="str">
            <v>Everything was perfect! The enhancement was successful.</v>
          </cell>
          <cell r="D2594" t="str">
            <v>ทุกอย่างสมบูรณ์แบบ ตีบวกสำเร็จแล้ว</v>
          </cell>
          <cell r="E2594" t="str">
            <v>Mọi thứ đều hoàn hảo! Việc cường hoá đã thành công.</v>
          </cell>
        </row>
        <row r="2595">
          <cell r="A2595" t="str">
            <v>NPC_BLACKSMITH_FAIL</v>
          </cell>
          <cell r="B2595" t="str">
            <v>미안하네.. 화력이 약했던 탓인지 강화에 실패했네.</v>
          </cell>
          <cell r="C2595" t="str">
            <v>Sorry, I have failed the enhancement out of trouble with my thermal power.</v>
          </cell>
          <cell r="D2595" t="str">
            <v>ขอโทษนะ ตีบวกล้มเหลวซะแล้ว อาจเป็นเพราะไฟแรงไม่พอสินะเนี่ย</v>
          </cell>
          <cell r="E2595" t="str">
            <v>Xin lỗi, tôi không thể cường hoá do tôi có trục trặc với nhiệt năng của mình.</v>
          </cell>
        </row>
        <row r="2596">
          <cell r="A2596" t="str">
            <v>NPC_RUNESHOP_WELCOME01</v>
          </cell>
          <cell r="B2596" t="str">
            <v>어서들 오시게나. 무언가 필요하신가?</v>
          </cell>
          <cell r="C2596" t="str">
            <v>Welcome everyone. How can I help?</v>
          </cell>
          <cell r="D2596" t="str">
            <v>ยินดีต้อนรับทุกคน มีอะไรที่ข้าพอจะทำให้ได้บ้างหล่ะ?</v>
          </cell>
          <cell r="E2596" t="str">
            <v>Chào mừng mọi người. Tôi có thể giúp gì được chăng?</v>
          </cell>
        </row>
        <row r="2597">
          <cell r="A2597" t="str">
            <v>NPC_RUNESHOP_WELCOME02</v>
          </cell>
          <cell r="B2597" t="str">
            <v>그대들의 힘이 될 수 있다면 좋겠네.</v>
          </cell>
          <cell r="C2597" t="str">
            <v>I hope I can be of assistance to you.</v>
          </cell>
          <cell r="D2597" t="str">
            <v>ข้าหวังที่จะได้ความช่วยเหลือจากท่าน</v>
          </cell>
          <cell r="E2597" t="str">
            <v>Hy vọng tôi có thể trợ giúp cho bạn.</v>
          </cell>
        </row>
        <row r="2598">
          <cell r="A2598" t="str">
            <v>NPC_RUNESHOP_WELCOME03</v>
          </cell>
          <cell r="B2598" t="str">
            <v>필요한 것이 있다면 말하게. 도움이 될 걸세.</v>
          </cell>
          <cell r="C2598" t="str">
            <v>Tell me if you need anything. I'm sure I can help.</v>
          </cell>
          <cell r="D2598" t="str">
            <v>บอกข้ามาว่าเจ้าต้องการอะไร, ข้าแน่ใจว่าข้าสามารถช่วยเจ้าได้</v>
          </cell>
          <cell r="E2598" t="str">
            <v>Cứ nói cho tôi biết bạn cần gì. Chắc chắn tôi giúp được.</v>
          </cell>
        </row>
        <row r="2599">
          <cell r="A2599" t="str">
            <v>NPC_RUNESHOP_BUY01</v>
          </cell>
          <cell r="B2599" t="str">
            <v>부디 그대의 길에 도움이 되길 기원하겠네.</v>
          </cell>
          <cell r="C2599" t="str">
            <v>I pray this will help you in your adventures.</v>
          </cell>
          <cell r="D2599" t="str">
            <v>ข้าจะอธิษฐานให้การเดินทางของเจ้าปลอดภัย</v>
          </cell>
          <cell r="E2599" t="str">
            <v>Mong là thứ này sẽ giúp bạn trong chuyến phiêu lưu của mình.</v>
          </cell>
        </row>
        <row r="2600">
          <cell r="A2600" t="str">
            <v>NPC_RUNESHOP_BUY02</v>
          </cell>
          <cell r="B2600" t="str">
            <v>그 룬이 그대의 길을 밝히는 별이 되기를.</v>
          </cell>
          <cell r="C2600" t="str">
            <v>May that rune be a star that brightens your path.</v>
          </cell>
          <cell r="D2600" t="str">
            <v>หวังว่าหินรูนนี้จะเป็นเช่นแสงดาวนำทางให้กับพวกเจ้า</v>
          </cell>
          <cell r="E2600" t="str">
            <v>Chúc cho cổ tự đó sẽ là ngôi sao soi đường chỉ lối cho bạn.</v>
          </cell>
        </row>
        <row r="2601">
          <cell r="A2601" t="str">
            <v>NPC_RUNESHOP_TOUCH01</v>
          </cell>
          <cell r="B2601" t="str">
            <v>무언가 알고 싶은 것이라도 있는가?</v>
          </cell>
          <cell r="C2601" t="str">
            <v>Is there something you want to know?</v>
          </cell>
          <cell r="D2601" t="str">
            <v>มีอะไรอีกหรือเปล่าที่พวกเจ้าต้องการจะรู้?</v>
          </cell>
          <cell r="E2601" t="str">
            <v>Bạn muốn biết điều gì chăng?</v>
          </cell>
        </row>
        <row r="2602">
          <cell r="A2602" t="str">
            <v>NPC_RUNESHOP_TOUCH01</v>
          </cell>
          <cell r="B2602" t="str">
            <v>내가 곰인 것이 신기할 만도 하지. 나도 그렇네.</v>
          </cell>
          <cell r="C2602" t="str">
            <v>Is there something you want to know?</v>
          </cell>
          <cell r="D2602" t="str">
            <v>มีอะไรอีกหรือเปล่าที่พวกเจ้าต้องการจะรู้?</v>
          </cell>
          <cell r="E2602" t="str">
            <v>Bạn muốn biết điều gì chăng?</v>
          </cell>
        </row>
        <row r="2603">
          <cell r="A2603" t="str">
            <v>NPC_RUNESHOP_TOUCH03</v>
          </cell>
          <cell r="B2603" t="str">
            <v>나는 그리 화를 내지 않네만, 다른 곰도 이렇길 바라지는 말게.</v>
          </cell>
          <cell r="C2603" t="str">
            <v>I don't get angry often, but don't expect the other bears to be like me.</v>
          </cell>
          <cell r="D2603" t="str">
            <v>ข้าอะไม่ค่อยโมโหหรอก แต่เจ้าอย่าไปคาดหวังแล้วกันว่าหมีตัวอื่นจะเป็นแบบข้า</v>
          </cell>
          <cell r="E2603" t="str">
            <v>Tôi thường không nổi cáu, nhưng đừng nghĩ những con gấu khác cũng như tôi.</v>
          </cell>
        </row>
        <row r="2604">
          <cell r="A2604" t="str">
            <v>NPC_RUNESHOP_TOUCH04</v>
          </cell>
          <cell r="B2604" t="str">
            <v>노인의 지혜를 들어도 큰 도움은 안 될 걸세.</v>
          </cell>
          <cell r="C2604" t="str">
            <v>Hearing the wisdom of the old won't help you too much.</v>
          </cell>
          <cell r="D2604" t="str">
            <v>การได้ยินซึ่งภูมิปัญญาของคนยุคก่อนไม่ได้ช่วยอะไรเจ้ามากนักสินะ</v>
          </cell>
          <cell r="E2604" t="str">
            <v>Lắng nghe lời khuyên của người già sẽ chẳng giúp gì nhiều cho bạn đâu.</v>
          </cell>
        </row>
        <row r="2605">
          <cell r="A2605" t="str">
            <v>NPC_RUNESHOP_TOUCH05</v>
          </cell>
          <cell r="B2605" t="str">
            <v>나는 싸움은 전문이 아닐세. 물어도 소용 없을 거네.</v>
          </cell>
          <cell r="C2605" t="str">
            <v>I'm not an expert when it comes to battles. You won't learn much out from asking.</v>
          </cell>
          <cell r="D2605" t="str">
            <v>ข้าไม่ได้เป็นผู้เชี่ยวชาญเกี่ยวกับการต่อสู้\nเพราะฉะนั้นเจ้าคงไม่ได้อะไรมากนักจากการมาถามข้า</v>
          </cell>
          <cell r="E2605" t="str">
            <v>Khi nói về chiến trường thì tôi không phải là một chuyên gia rồi. Bạn sẽ không học được gì nếu chỉ hỏi không thôi đâu.</v>
          </cell>
        </row>
        <row r="2606">
          <cell r="A2606" t="str">
            <v>NPC_RUNESHOP_TOUCH06</v>
          </cell>
          <cell r="B2606" t="str">
            <v>언제까지고 이 어둠을 방관만 할 수는 없다고 느낄 때가 있네.</v>
          </cell>
          <cell r="C2606" t="str">
            <v>Sometimes I feel we can't just stand by and watch this darkness anymore.</v>
          </cell>
          <cell r="D2606" t="str">
            <v>บางครั้งข้าก็รู้สึกว่าข้าคงทนเฝ้าดูให้ความมืดมันแผ่ขยายมากไปกว่านี้ไม่ได้แล้ว</v>
          </cell>
          <cell r="E2606" t="str">
            <v>Đôi khi tôi thấy chúng ta không thể chỉ cứ đứng nhìn bóng tối được.</v>
          </cell>
        </row>
        <row r="2607">
          <cell r="A2607" t="str">
            <v>NPC_INN_WELCOME01</v>
          </cell>
          <cell r="B2607" t="str">
            <v>영웅의 여관에 어서오세요!</v>
          </cell>
          <cell r="C2607" t="str">
            <v>Welcome to the Hero’s Inn!</v>
          </cell>
          <cell r="D2607" t="str">
            <v xml:space="preserve">ยินดีต้อนรับสู่กระท่อมของ\nเหล่าฮีโร่~!! </v>
          </cell>
          <cell r="E2607" t="str">
            <v>Quán trọ anh hùng~!! Xin kính chào!</v>
          </cell>
        </row>
        <row r="2608">
          <cell r="A2608" t="str">
            <v>NPC_INN_WELCOME02</v>
          </cell>
          <cell r="B2608" t="str">
            <v>어서오세요! \n유노 특제 바베큐를 추천합니다!</v>
          </cell>
          <cell r="C2608" t="str">
            <v>Hey, How about Juno Specialty Barbecue for today! \nIt's super good.</v>
          </cell>
          <cell r="D2608" t="str">
            <v>รับบาบีคิวสูตรพิเศษของ\nจูโน่หน่อยมั้ย?\nมันอร่อยมากเลยนะ</v>
          </cell>
          <cell r="E2608" t="str">
            <v>Này, món Thịt nướng Juno đặc sản cho hôm nay thế nào! Nó cực ngon đấy.</v>
          </cell>
        </row>
        <row r="2609">
          <cell r="A2609" t="str">
            <v>NPC_INN_WELCOME03</v>
          </cell>
          <cell r="B2609" t="str">
            <v>자주 보네요? \n어서 안쪽에 앉으세요!</v>
          </cell>
          <cell r="C2609" t="str">
            <v>I see you very often! \nCome on in and have a seat.</v>
          </cell>
          <cell r="D2609" t="str">
            <v>ข้าพบเจ้าบ่อยมาก! \nเข้ามาๆ เข้ามาหาที่นั่งก่อน</v>
          </cell>
          <cell r="E2609" t="str">
            <v>Tôi rất hay gặp bạn! Xin mời vào và mời ngồi.</v>
          </cell>
        </row>
        <row r="2610">
          <cell r="A2610" t="str">
            <v>NPC_INN_BUY01</v>
          </cell>
          <cell r="B2610" t="str">
            <v>유노 특제 요리가 나왔어요!</v>
          </cell>
          <cell r="C2610" t="str">
            <v>Here comes our Juno Specialty Barbecue!</v>
          </cell>
          <cell r="D2610" t="str">
            <v>ทานให้อร่อยนะจ้ะ!</v>
          </cell>
          <cell r="E2610" t="str">
            <v>Đây là món Thịt nướng Juno đặc sản của chúng tôi!</v>
          </cell>
        </row>
        <row r="2611">
          <cell r="A2611" t="str">
            <v>NPC_INN_BUY02</v>
          </cell>
          <cell r="B2611" t="str">
            <v>매번 감사합니다! 어서드세요!</v>
          </cell>
          <cell r="C2611" t="str">
            <v>Good to see you everytime! \nHelp yourself now!!</v>
          </cell>
          <cell r="D2611" t="str">
            <v>ดีใจที่พบเจ้าทุกครั้ง! \nดูแลตัวเองก่อนนะ!!</v>
          </cell>
          <cell r="E2611" t="str">
            <v>Thật tốt khi lần nào cũng được gặp bạn! Bây giờ xin cứ tự nhiên!!</v>
          </cell>
        </row>
        <row r="2612">
          <cell r="A2612" t="str">
            <v>NPC_INN_BUY03</v>
          </cell>
          <cell r="B2612" t="str">
            <v>도와줘서 고마워! 풍성한 축제가 되겠는걸?</v>
          </cell>
          <cell r="C2612" t="str">
            <v>Thanks for helping! This will be a plentiful festival!</v>
          </cell>
          <cell r="D2612" t="str">
            <v>ขอบใจที่ช่วยนะ! งานเทศกาลนี้คงจะอาหารเพียบแน่ๆเลย!</v>
          </cell>
          <cell r="E2612" t="str">
            <v>Cảm ơn vì đã giúp đỡ! Bạn sẽ có một lễ hội vui lắm đấy?</v>
          </cell>
        </row>
        <row r="2613">
          <cell r="A2613" t="str">
            <v>NPC_INN_BUY04</v>
          </cell>
          <cell r="B2613" t="str">
            <v>좋은 추수감사절 보내~!</v>
          </cell>
          <cell r="C2613" t="str">
            <v>Happy Thanksgiving!!</v>
          </cell>
          <cell r="D2613" t="str">
            <v>ขอให้มีวันขอบคุณพระเจ้าที่สนุกนะ~!</v>
          </cell>
          <cell r="E2613" t="str">
            <v>Chúc một mùa lễ Tạ ơn ấm cúng~!</v>
          </cell>
        </row>
        <row r="2614">
          <cell r="A2614" t="str">
            <v>NPC_INN_BUY05</v>
          </cell>
          <cell r="B2614" t="str">
            <v>매번 감사합니다!</v>
          </cell>
          <cell r="C2614" t="str">
            <v>As always, thank you!</v>
          </cell>
          <cell r="D2614" t="str">
            <v>เช่นเคย ขอบคุณนะ!</v>
          </cell>
          <cell r="E2614" t="str">
            <v>Cảm ơn quý khách như mọi lần!</v>
          </cell>
        </row>
        <row r="2615">
          <cell r="A2615" t="str">
            <v>NPC_INN_BUY06</v>
          </cell>
          <cell r="B2615" t="str">
            <v>품질은 제가 보증해요!</v>
          </cell>
          <cell r="C2615" t="str">
            <v>I can guarantee the quality!</v>
          </cell>
          <cell r="D2615" t="str">
            <v>ข้าสามารถรับประกันคุณภาพได้!</v>
          </cell>
          <cell r="E2615" t="str">
            <v>Đồ ở đây chất lượng miễn chê!</v>
          </cell>
        </row>
        <row r="2616">
          <cell r="A2616" t="str">
            <v>NPC_INN_TOUCH01</v>
          </cell>
          <cell r="B2616" t="str">
            <v>지금은 바쁘니 나중에!</v>
          </cell>
          <cell r="C2616" t="str">
            <v>Well, I’m busy now. Why don't we talk later?</v>
          </cell>
          <cell r="D2616" t="str">
            <v>เอ่อ ตอนนี้ข้ายุ่งอยู่, ไว้เราค่อยคุยกันได้มั้ย?</v>
          </cell>
          <cell r="E2616" t="str">
            <v>Tốt, bây giờ tôi rất bận, sao ta không nói chuyện sau nhỉ?</v>
          </cell>
        </row>
        <row r="2617">
          <cell r="A2617" t="str">
            <v>NPC_INN_TOUCH02</v>
          </cell>
          <cell r="B2617" t="str">
            <v>거기 좀 조용히 해요!</v>
          </cell>
          <cell r="C2617" t="str">
            <v>Hey, you right there. Get your voice down!</v>
          </cell>
          <cell r="D2617" t="str">
            <v>เฮ ตรงนั้นหน่ะ \nเงียบเสียงลงหน่อยสิ!</v>
          </cell>
          <cell r="E2617" t="str">
            <v>Này, anh bạn đằng kia. Nói nhỏ thôi!</v>
          </cell>
        </row>
        <row r="2618">
          <cell r="A2618" t="str">
            <v>NPC_INN_TOUCH03</v>
          </cell>
          <cell r="B2618" t="str">
            <v>화장실은 저~ 쪽이에요~</v>
          </cell>
          <cell r="C2618" t="str">
            <v>Restroom? That way!</v>
          </cell>
          <cell r="D2618" t="str">
            <v>ห้องน้ำ? ทางนั้น!</v>
          </cell>
          <cell r="E2618" t="str">
            <v>Nhà vệ sinh hả? Lối đó!</v>
          </cell>
        </row>
        <row r="2619">
          <cell r="A2619" t="str">
            <v>NPC_INN_TOUCH04</v>
          </cell>
          <cell r="B2619" t="str">
            <v>앗! 여기서 외상은 안돼요~!</v>
          </cell>
          <cell r="C2619" t="str">
            <v>We don't take credit…!</v>
          </cell>
          <cell r="D2619" t="str">
            <v>เราไม่รับเครดิต ... !</v>
          </cell>
          <cell r="E2619" t="str">
            <v>Chúng tôi không nhận lời khen...!</v>
          </cell>
        </row>
        <row r="2620">
          <cell r="A2620" t="str">
            <v>NPC_INN_TOUCH05</v>
          </cell>
          <cell r="B2620" t="str">
            <v>데이트 신청은 나중에 해주세요~</v>
          </cell>
          <cell r="C2620" t="str">
            <v>Ah, ah! If you wanna ask me out, try later again!</v>
          </cell>
          <cell r="D2620" t="str">
            <v>อ่า, อ่า ~ ถ้าเจ้าอยากจะเรียกข้าออกไป ลองอีกครั้งหลังจากนี้!</v>
          </cell>
          <cell r="E2620" t="str">
            <v>Ah, ah~ Nếu bạn muốn mời tôi đi chơi thì lần sau thử lại nhé!</v>
          </cell>
        </row>
        <row r="2621">
          <cell r="A2621" t="str">
            <v>NPC_INN_TOUCH06</v>
          </cell>
          <cell r="B2621" t="str">
            <v>후후, 고백은 안보는데서 해주세요~</v>
          </cell>
          <cell r="C2621" t="str">
            <v>Confession for love is better to be done in a quieter place!</v>
          </cell>
          <cell r="D2621" t="str">
            <v xml:space="preserve">การสารภาพรักน่าจะทำในสถานที่ ที่เงียบสงบกว่านี้นะ </v>
          </cell>
          <cell r="E2621" t="str">
            <v>Tốt hơn nên thú nhận tình yêu ở nơi yên tĩnh hơn!</v>
          </cell>
        </row>
        <row r="2622">
          <cell r="A2622" t="str">
            <v>NPC_INN_TOUCH07</v>
          </cell>
          <cell r="B2622" t="str">
            <v>대박 상품 기대할게요!</v>
          </cell>
          <cell r="C2622" t="str">
            <v>Let's hit the jackpot!</v>
          </cell>
          <cell r="D2622" t="str">
            <v>ให้โดนแจ็คพอตเลย!</v>
          </cell>
          <cell r="E2622" t="str">
            <v>Trúng mánh đi nào!</v>
          </cell>
        </row>
        <row r="2623">
          <cell r="A2623" t="str">
            <v>NPC_INN_TOUCH08</v>
          </cell>
          <cell r="B2623" t="str">
            <v>영입한 영웅들과 많이 친해졌구나!\n자! 받아! 친해진 영웅들이 주는 선물이야!</v>
          </cell>
          <cell r="C2623" t="str">
            <v>You've gotten closer to your new heroes!\nHere! Take it! It's a gift from the heroes who've grown close to you!</v>
          </cell>
          <cell r="D2623" t="str">
            <v>คุณสนิทกับฮีโร่คนใหม่มากขึ้นแล้ว!\nเอ้านี่! รับไปสิ! นี่เป็นของขวัญจากฮีโร่ที่ใกล้ชิดสนิทสนมกับคุณ!</v>
          </cell>
          <cell r="E2623" t="str">
            <v>Bạn sắp có anh hùng mới rồi đấy!\nĐây này! Hãy nhận lấy! Đây là quà tặng của các anh hùng thân thiết với bạn!</v>
          </cell>
        </row>
        <row r="2624">
          <cell r="A2624" t="str">
            <v>NPC_INN_RECRUIT01</v>
          </cell>
          <cell r="B2624" t="str">
            <v>맛이 좋네요~</v>
          </cell>
          <cell r="C2624" t="str">
            <v>It tastes good!</v>
          </cell>
          <cell r="D2624" t="str">
            <v>รสชาติอร่อยจัง!</v>
          </cell>
          <cell r="E2624" t="str">
            <v>Bao ngon luôn!</v>
          </cell>
        </row>
        <row r="2625">
          <cell r="A2625" t="str">
            <v>NPC_INN_RECRUIT02</v>
          </cell>
          <cell r="B2625" t="str">
            <v>광택이 훌륭하네요.</v>
          </cell>
          <cell r="C2625" t="str">
            <v>What a brilliant color!</v>
          </cell>
          <cell r="D2625" t="str">
            <v>สีสันสวยงามมาก!</v>
          </cell>
          <cell r="E2625" t="str">
            <v>Màu hấp dẫn quá!</v>
          </cell>
        </row>
        <row r="2626">
          <cell r="A2626" t="str">
            <v>NPC_INN_RECRUIT03</v>
          </cell>
          <cell r="B2626" t="str">
            <v>어머! 이건 오래 사용할 수 있겠는데요.</v>
          </cell>
          <cell r="C2626" t="str">
            <v>Oh, this was definitely built to last!</v>
          </cell>
          <cell r="D2626" t="str">
            <v>โอ้ นี่แข็งแกร่งทนทานแน่นอนเลย!</v>
          </cell>
          <cell r="E2626" t="str">
            <v>Ôi, món ngon để đời đây rồi!</v>
          </cell>
        </row>
        <row r="2627">
          <cell r="A2627" t="str">
            <v>NPC_INN_RECRUIT04</v>
          </cell>
          <cell r="B2627" t="str">
            <v>이건 요리 칭찬만큼이나 즐거운 일이군요.</v>
          </cell>
          <cell r="C2627" t="str">
            <v>This feels as good as being complimented for my cooking.</v>
          </cell>
          <cell r="D2627" t="str">
            <v>รู้สึกดีเหมือนกับตอนได้รับคำชมเรื่องฝีมือการทำอาหารของข้าเลย</v>
          </cell>
          <cell r="E2627" t="str">
            <v>Cảm giác hạnh phúc như thể có người khen món mình nấu vậy.</v>
          </cell>
        </row>
        <row r="2628">
          <cell r="A2628" t="str">
            <v>NPC_TOWEROFCHALLENGE_WELCOME01</v>
          </cell>
          <cell r="B2628" t="str">
            <v>자주 방문해주시면 감사하겠습니다. 혼자 탑을 지키려니 심심하거든요.</v>
          </cell>
          <cell r="C2628" t="str">
            <v>It would be lovely if you'd come to the tower more often. \nIt is so boring…</v>
          </cell>
          <cell r="D2628" t="str">
            <v>ถ้าท่านมาบ่อยๆ จะขอบคุณมากเลย ข้าเฝ้าหอคอยอยู่คนเดียวมันน่าเบื่อน่ะ</v>
          </cell>
          <cell r="E2628" t="str">
            <v>Tôi sẽ rất vui nếu bạn ghé thăm tháp thường xuyên hơn. Ở đây thật tẻ nhạt</v>
          </cell>
        </row>
        <row r="2629">
          <cell r="A2629" t="str">
            <v>NPC_TOWEROFCHALLENGE_WELCOME02</v>
          </cell>
          <cell r="B2629" t="str">
            <v>요즘은 여러분을 만나는 것이 유일한 낙입니다.</v>
          </cell>
          <cell r="C2629" t="str">
            <v>To have you here is my only pleasure these days.</v>
          </cell>
          <cell r="D2629" t="str">
            <v>การได้พบพวกท่านเป็นความสนุกสนานหนึ่งเดียวในช่วงนี้เลย</v>
          </cell>
          <cell r="E2629" t="str">
            <v>Bạn tới đây là niềm vui duy nhất của tôi những ngày này.</v>
          </cell>
        </row>
        <row r="2630">
          <cell r="A2630" t="str">
            <v>NPC_TOWEROFCHALLENGE_WELCOME03</v>
          </cell>
          <cell r="B2630" t="str">
            <v>도전의 탑에서 유물 조각을 모아오시면 복원해드리겠습니다.</v>
          </cell>
          <cell r="C2630" t="str">
            <v>If you bring me the pieces of artifacts from the Tower of Challenge, I will restore them for you.</v>
          </cell>
          <cell r="D2630" t="str">
            <v>ที่หอคอยแห่งความท้าทาย หากท่านรวบรวมศิลาวิญญาณมาข้าจะช่วยรวมให้</v>
          </cell>
          <cell r="E2630" t="str">
            <v>Nếu bạn có thể mang cho tôi những mảnh cổ vật ở Tháp thách đấu, tôi sẽ phục hồi chúng cho bạn.</v>
          </cell>
        </row>
        <row r="2631">
          <cell r="A2631" t="str">
            <v>NPC_TOWEROFCHALLENGE_BUY01</v>
          </cell>
          <cell r="B2631" t="str">
            <v>어떤 유물인지 볼까요?</v>
          </cell>
          <cell r="C2631" t="str">
            <v>Let's take a look at your artifact!</v>
          </cell>
          <cell r="D2631" t="str">
            <v>มาดูกันไหมว่าเป็นศิลาวิญญาณแบบไหน</v>
          </cell>
          <cell r="E2631" t="str">
            <v>Cùng xem cổ vật của bạn nào!</v>
          </cell>
        </row>
        <row r="2632">
          <cell r="A2632" t="str">
            <v>NPC_TOWEROFCHALLENGE_BUY02</v>
          </cell>
          <cell r="B2632" t="str">
            <v>유물을 복원합니다. 기대하세요~</v>
          </cell>
          <cell r="C2632" t="str">
            <v>Artifact in restoration. \nLook forward to it!</v>
          </cell>
          <cell r="D2632" t="str">
            <v>รวมศิลาวิญญาณ\n ตั้งตารอได้เลย</v>
          </cell>
          <cell r="E2632" t="str">
            <v>Cổ vật đang được phục hồi. Xin chờ!</v>
          </cell>
        </row>
        <row r="2633">
          <cell r="A2633" t="str">
            <v>NPC_TOWEROFCHALLENGE_TOUCH01</v>
          </cell>
          <cell r="B2633" t="str">
            <v>오늘 바깥에서는 어떤 일이 있었나요?</v>
          </cell>
          <cell r="C2633" t="str">
            <v>What's going on outside nowadays?</v>
          </cell>
          <cell r="D2633" t="str">
            <v>วันนี้ด้านนอก\nมีเรื่องอะไรกันหรือ?</v>
          </cell>
          <cell r="E2633" t="str">
            <v>Hãy cho tôi biết chuyện gì đã xảy ra ngoài kia?</v>
          </cell>
        </row>
        <row r="2634">
          <cell r="A2634" t="str">
            <v>NPC_TOWEROFCHALLENGE_TOUCH02</v>
          </cell>
          <cell r="B2634" t="str">
            <v>더 많은 얘기를 들려주세요.</v>
          </cell>
          <cell r="C2634" t="str">
            <v>Tell me more about your story! Tell me more!</v>
          </cell>
          <cell r="D2634" t="str">
            <v>เล่าเรื่องอื่นๆ \nให้ข้าฟังอีกสิ</v>
          </cell>
          <cell r="E2634" t="str">
            <v>Hãy cho tôi biết thêm về câu chuyện của bạn~ Kể thêm cho tôi!~</v>
          </cell>
        </row>
        <row r="2635">
          <cell r="A2635" t="str">
            <v>NPC_TOWEROFCHALLENGE_TOUCH03</v>
          </cell>
          <cell r="B2635" t="str">
            <v>두 사람씩만 근무를 해도 좋을 텐데.</v>
          </cell>
          <cell r="C2635" t="str">
            <v>I wish I could have a fellow worker here.</v>
          </cell>
          <cell r="D2635" t="str">
            <v>ถ้ามีเพื่อนทำงานด้วยกันก็คงดี</v>
          </cell>
          <cell r="E2635" t="str">
            <v>Ước gì tôi có một người bạn đồng nghiệp ở đây.</v>
          </cell>
        </row>
        <row r="2636">
          <cell r="A2636" t="str">
            <v>NPC_TOWEROFCHALLENGE_TOUCH04</v>
          </cell>
          <cell r="B2636" t="str">
            <v>왕실 자제들은 해야 할 일이 많아요. 여기를 지키는 것도 그 중 하나이지요.</v>
          </cell>
          <cell r="C2636" t="str">
            <v>The royal descendents have many obligations. Guarding this place is one.</v>
          </cell>
          <cell r="D2636" t="str">
            <v>นักบวชหลวงมีงานต้องทำเยอะเลย การเฝ้าที่นี่ก็เป็นหนึ่งในนั้น</v>
          </cell>
          <cell r="E2636" t="str">
            <v>Các hậu duệ hoàng gia có rất nhiều việc phải làm. Bảo vệ nơi đây chỉ là một trong số đó.</v>
          </cell>
        </row>
        <row r="2637">
          <cell r="A2637" t="str">
            <v>NPC_TOWEROFCHALLENGE_TOUCH05</v>
          </cell>
          <cell r="B2637" t="str">
            <v>바람에 날리는 낙엽에게 말을 걸어본 적 있나요?</v>
          </cell>
          <cell r="C2637" t="str">
            <v>Have you ever spoken to a leaf flying in the wind?</v>
          </cell>
          <cell r="D2637" t="str">
            <v>ท่านเคยคุยกับใบไม้ที่ลอยท่ามกลางสานลมไหม</v>
          </cell>
          <cell r="E2637" t="str">
            <v>Bạn đã từng nói chuyện với một chiếc lá bay phấp phới trong gió chưa?</v>
          </cell>
        </row>
        <row r="2638">
          <cell r="A2638" t="str">
            <v>NPC_TOWEROFCHALLENGE_TOUCH06</v>
          </cell>
          <cell r="B2638" t="str">
            <v>유물을 복원할 때 손이 미끄러질 일은 없으니 걱정마세요.</v>
          </cell>
          <cell r="C2638" t="str">
            <v>Don't worry, I won't drop the artifact during the restoration process.</v>
          </cell>
          <cell r="D2638" t="str">
            <v>ตอนรวมศิลาวิญญาณข้าไม่เคยทำหลุดมือเลย ไม่ต้องห่วง</v>
          </cell>
          <cell r="E2638" t="str">
            <v>Đừng lo, tôi sẽ không đánh rơi cổ vật khi đang phục hồi nó đâu.</v>
          </cell>
        </row>
        <row r="2639">
          <cell r="A2639" t="str">
            <v>NPC_TOWEROFCHALLENGE_RECRUIT01</v>
          </cell>
          <cell r="B2639" t="str">
            <v>우와, 선물이라니! 감사합니다~</v>
          </cell>
          <cell r="C2639" t="str">
            <v>Wow, a gift for me! Thank you so much!</v>
          </cell>
          <cell r="D2639" t="str">
            <v>ว้าว ของขวัญสำหรับข้าเหรอ! ขอบคุณมากนะ!</v>
          </cell>
          <cell r="E2639" t="str">
            <v>Ôi chao, quà cho ta à! Cảm ơn nhiều lắm!</v>
          </cell>
        </row>
        <row r="2640">
          <cell r="A2640" t="str">
            <v>NPC_TOWEROFCHALLENGE_RECRUIT02</v>
          </cell>
          <cell r="B2640" t="str">
            <v>아하하, 이렇게 또 잔뜩 선물을...!</v>
          </cell>
          <cell r="C2640" t="str">
            <v>Ahaha, another gift for me!</v>
          </cell>
          <cell r="D2640" t="str">
            <v>ฮะฮ่าฮ่า ของขวัญสำหรับข้าอีกแล้ว!</v>
          </cell>
          <cell r="E2640" t="str">
            <v>A ha ha, một món quà nữa cho ta!</v>
          </cell>
        </row>
        <row r="2641">
          <cell r="A2641" t="str">
            <v>NPC_TOWEROFCHALLENGE_RECRUIT03</v>
          </cell>
          <cell r="B2641" t="str">
            <v>고대 유물보다도 값진 선물이네요...!</v>
          </cell>
          <cell r="C2641" t="str">
            <v>This makes me happier than Ancient Artifacts!</v>
          </cell>
          <cell r="D2641" t="str">
            <v>สิ่งนี้ทำให้ข้ามีความสุขมากกว่าวัตถุโบราณซะอีก!</v>
          </cell>
          <cell r="E2641" t="str">
            <v>Món quà này còn khiến ta vui hơn cả Cổ vật cổ đại!</v>
          </cell>
        </row>
        <row r="2642">
          <cell r="A2642" t="str">
            <v>NPC_TOWEROFCHALLENGE_RECRUIT04</v>
          </cell>
          <cell r="B2642" t="str">
            <v>에헤헤, 받기만 하고 있어서 좀 죄송하기도 하지만...진짜로 고마워요!</v>
          </cell>
          <cell r="C2642" t="str">
            <v>Heh heh, I feel awful to be at the receiving end all the time. Thank you, really!</v>
          </cell>
          <cell r="D2642" t="str">
            <v>ฮี่ฮี่ ข้ารู้สึกแย่จังเลยที่เป็นผู้รับอยู่ฝ่ายเดียว ขอบคุณจริงๆ นะ!</v>
          </cell>
          <cell r="E2642" t="str">
            <v>He he, ta thấy lạ khi luôn nhận được quà tặng. Thực sự cảm ơn ngươi!</v>
          </cell>
        </row>
        <row r="2643">
          <cell r="A2643" t="str">
            <v>NPC_WOLDTREE_WELCOME01</v>
          </cell>
          <cell r="B2643" t="str">
            <v>또 만나는군요, 용사님.</v>
          </cell>
          <cell r="C2643" t="str">
            <v>We meet again, Hero!</v>
          </cell>
          <cell r="D2643" t="str">
            <v>เราได้เจอกันอีกแล้วนะ ท่านอัศวิน</v>
          </cell>
          <cell r="E2643" t="str">
            <v>Lại gặp lại nhau rồi, người anh hùng!</v>
          </cell>
        </row>
        <row r="2644">
          <cell r="A2644" t="str">
            <v>NPC_WOLDTREE_WELCOME02</v>
          </cell>
          <cell r="B2644" t="str">
            <v>세계수의 그늘 아래서 편히 쉬다 가시기를.</v>
          </cell>
          <cell r="C2644" t="str">
            <v>Please rest under the shade of the World Tree.</v>
          </cell>
          <cell r="D2644" t="str">
            <v>ขอเชิญพักใต้ร่มเงาของต้นไม้กำเนิดโลกนี้ได้เลย</v>
          </cell>
          <cell r="E2644" t="str">
            <v>Cùng ngồi lại dưới Cây Thế Giới nghỉ ngơi chút nào.</v>
          </cell>
        </row>
        <row r="2645">
          <cell r="A2645" t="str">
            <v>NPC_WOLDTREE_WELCOME03</v>
          </cell>
          <cell r="B2645" t="str">
            <v>세계수의 요정 릴입니다. 절 잊지는 않으셨겠죠?</v>
          </cell>
          <cell r="C2645" t="str">
            <v>I'm Lill, the Fairy of the World Tree. You didn't forget about me, did you?</v>
          </cell>
          <cell r="D2645" t="str">
            <v>ข้าคือลิลล์ นางฟ้าประจำต้นไม้กำเนิดโลกไง ยังไม่ลืมข้าใช่มั้ย</v>
          </cell>
          <cell r="E2645" t="str">
            <v>Tôi là Tiên Nữ của Cây Thế Giới, Lill. Bạn không quên tôi rồi đấy chứ?</v>
          </cell>
        </row>
        <row r="2646">
          <cell r="A2646" t="str">
            <v>NPC_WOLDTREE_TOUCH01</v>
          </cell>
          <cell r="B2646" t="str">
            <v>꺄르륵~!</v>
          </cell>
          <cell r="C2646" t="str">
            <v>Hehehe~!</v>
          </cell>
          <cell r="D2646" t="str">
            <v>คริคริคริ~!</v>
          </cell>
          <cell r="E2646" t="str">
            <v>Hehehe~!</v>
          </cell>
        </row>
        <row r="2647">
          <cell r="A2647" t="str">
            <v>NPC_WOLDTREE_TOUCH02</v>
          </cell>
          <cell r="B2647" t="str">
            <v>요정을 만지는 건 아무나 할 수 있는 게 아니에요.</v>
          </cell>
          <cell r="C2647" t="str">
            <v>Fairies cannot be touched by just anyone.</v>
          </cell>
          <cell r="D2647" t="str">
            <v>นางฟ้าน่ะ ไม่ใช่ว่าทุกคนจะแตะต้องได้นะ</v>
          </cell>
          <cell r="E2647" t="str">
            <v>Không phải ai cũng được chạm vào Tiên Nữ đâu.</v>
          </cell>
        </row>
        <row r="2648">
          <cell r="A2648" t="str">
            <v>NPC_WOLDTREE_TOUCH03</v>
          </cell>
          <cell r="B2648" t="str">
            <v>요즘 저는 몹시 홀가분하네요~~!</v>
          </cell>
          <cell r="C2648" t="str">
            <v>I feel so free lately!</v>
          </cell>
          <cell r="D2648" t="str">
            <v>ช่วงนี้ข้ารู้สึกล่องลอยจังเลย~~!</v>
          </cell>
          <cell r="E2648" t="str">
            <v>Dạo này tôi cảm thấy cực kì thoải mái !</v>
          </cell>
        </row>
        <row r="2649">
          <cell r="A2649" t="str">
            <v>NPC_WOLDTREE_TOUCH04</v>
          </cell>
          <cell r="B2649" t="str">
            <v>저를 성검처럼 소중히 다뤄주세요.</v>
          </cell>
          <cell r="C2649" t="str">
            <v>Please be gentle, as you would treat the Holy Sword.</v>
          </cell>
          <cell r="D2649" t="str">
            <v>ได้โปรดอ่อนโยนเหมือนที่ทำกับดาบศักดิ์สิทธิ์ด้วยนะ</v>
          </cell>
          <cell r="E2649" t="str">
            <v>Hãy trân trọng tôi như với Cây Kiếm Thánh.</v>
          </cell>
        </row>
        <row r="2650">
          <cell r="A2650" t="str">
            <v>NPC_WOLDTREE_TOUCH05</v>
          </cell>
          <cell r="B2650" t="str">
            <v>애정 표현이 너무 과하시네요. 아이, 좋아.</v>
          </cell>
          <cell r="C2650" t="str">
            <v>So much love. Hahaha.</v>
          </cell>
          <cell r="D2650" t="str">
            <v>แสดงความรักมากเกินไปแล้วนะ แต่ก็ชอบจังเลยยย</v>
          </cell>
          <cell r="E2650" t="str">
            <v>Ồ tình cảm rất đỗi dạt dào. Haha.</v>
          </cell>
        </row>
        <row r="2651">
          <cell r="A2651" t="str">
            <v>NPC_WOLDTREE_TOUCH06</v>
          </cell>
          <cell r="B2651" t="str">
            <v>이래 봬도 여러분보다 오래 존재해 있었다고요.</v>
          </cell>
          <cell r="C2651" t="str">
            <v>Even if I look like this, I'm older than you!</v>
          </cell>
          <cell r="D2651" t="str">
            <v>ถึงจะเห็นแบบนี้แต่ข้าก็แก่กว่าพวกเจ้าเยอะนะ!</v>
          </cell>
          <cell r="E2651" t="str">
            <v>Nhìn trẻ con đấy nhưng tôi sinh ra sớm hơn các bạn nhiều đấy.</v>
          </cell>
        </row>
        <row r="2652">
          <cell r="A2652" t="str">
            <v>NPC_GUILDSUPPRESS_WELCOME01</v>
          </cell>
          <cell r="B2652" t="str">
            <v>길드 토벌전이다. 준비됐나?</v>
          </cell>
          <cell r="C2652" t="str">
            <v>It is time for Guild Conquest. Are you ready?</v>
          </cell>
          <cell r="D2652" t="str">
            <v>ถึงเวลาสำหรับการพิชิตกิลด์แล้ว เจ้าพร้อมรึยัง</v>
          </cell>
          <cell r="E2652" t="str">
            <v>Đến lúc tham gia Cuộc chinh phạt Guild rồi. Bạn sẵn sàng chưa?</v>
          </cell>
        </row>
        <row r="2653">
          <cell r="A2653" t="str">
            <v>NPC_GUILDSUPPRESS_WELCOME02</v>
          </cell>
          <cell r="B2653" t="str">
            <v>토벌 교관 하벨록이다. 용건은?</v>
          </cell>
          <cell r="C2653" t="str">
            <v>I am Havelock, the Conquest Instructor. What's your business here?</v>
          </cell>
          <cell r="D2653" t="str">
            <v>ข้า Havelock ผู้แนะนำการพิชิตกิลด์ เจ้ามาทำอะไรที่นี่</v>
          </cell>
          <cell r="E2653" t="str">
            <v>Tôi là Havelock, Huấn luyện viên chinh phạt. Bạn đến đây làm gì?</v>
          </cell>
        </row>
        <row r="2654">
          <cell r="A2654" t="str">
            <v>NPC_GUILDSUPPRESS_WELCOME03</v>
          </cell>
          <cell r="B2654" t="str">
            <v>길드원과 함께 왔나? 혼자선 버거운 사냥감이다.</v>
          </cell>
          <cell r="C2654" t="str">
            <v>Are you with your guild members? This is too much for one person to handle alone.</v>
          </cell>
          <cell r="D2654" t="str">
            <v>เจ้าพาสมาชิกกิลด์มาด้วยรึเปล่า เจ้าเพียงคนเดียวไม่ไหวหรอกนะ</v>
          </cell>
          <cell r="E2654" t="str">
            <v>Bạn đi cùng các thành viên trong guild chứ? Nếu đơn thương độc mã thì gay go đấy.</v>
          </cell>
        </row>
        <row r="2655">
          <cell r="A2655" t="str">
            <v>NPC_GUILDSUPPRESS_TOUCH01</v>
          </cell>
          <cell r="B2655" t="str">
            <v>세상에서 가장 강한 길드에 승리의 영광이!</v>
          </cell>
          <cell r="C2655" t="str">
            <v>Victory and glory to the strongest guild in the world!</v>
          </cell>
          <cell r="D2655" t="str">
            <v>กิลด์ที่แข็งแกร่งที่สุดจะได้รับชัยชนะและเป็นที่กล่าวขานไปทั่วโลก!</v>
          </cell>
          <cell r="E2655" t="str">
            <v>Vinh quang và thắng lợi thuộc về guild mạnh nhất trên thế giới!</v>
          </cell>
        </row>
        <row r="2656">
          <cell r="A2656" t="str">
            <v>NPC_GUILDSUPPRESS_TOUCH02</v>
          </cell>
          <cell r="B2656" t="str">
            <v>마족이 있는 한 평화란 없다.</v>
          </cell>
          <cell r="C2656" t="str">
            <v>There can't be peace when Demons are around.</v>
          </cell>
          <cell r="D2656" t="str">
            <v>ตราบใดที่ยังมีปีศาจอยู่ เราไม่ทางอยู่อย่างสันติได้</v>
          </cell>
          <cell r="E2656" t="str">
            <v>Không thể nào yên bình được khi Ác quỷ còn lảng vảng quanh đây.</v>
          </cell>
        </row>
        <row r="2657">
          <cell r="A2657" t="str">
            <v>NPC_GUILDSUPPRESS_TOUCH03</v>
          </cell>
          <cell r="B2657" t="str">
            <v>치열한 전투다…무운을 빌지.</v>
          </cell>
          <cell r="C2657" t="str">
            <v>What a fierce battle... May the fortune be with you.</v>
          </cell>
          <cell r="D2657" t="str">
            <v>ช่างเป็นการต่อสู้ที่ดุดันจริงๆ... ขอให้โชคเข้าข้างเจ้า</v>
          </cell>
          <cell r="E2657" t="str">
            <v>Trận chiến khốc liệt lắm... Chúc bạn may mắn.</v>
          </cell>
        </row>
        <row r="2658">
          <cell r="A2658" t="str">
            <v>NPC_GUILDSUPPRESS_TOUCH04</v>
          </cell>
          <cell r="B2658" t="str">
            <v>자넨….가족이 있나?</v>
          </cell>
          <cell r="C2658" t="str">
            <v>Do you... have any family?</v>
          </cell>
          <cell r="D2658" t="str">
            <v>เจ้า... มีครอบครัวมั้ย</v>
          </cell>
          <cell r="E2658" t="str">
            <v>Bạn... có gia đình không?</v>
          </cell>
        </row>
        <row r="2659">
          <cell r="A2659" t="str">
            <v>NPC_GUILDSUPPRESS_TOUCH05</v>
          </cell>
          <cell r="B2659" t="str">
            <v>…..더 볼 일이라도?</v>
          </cell>
          <cell r="C2659" t="str">
            <v>Anything else?</v>
          </cell>
          <cell r="D2659" t="str">
            <v>มีอะไรอีกมั้ย</v>
          </cell>
          <cell r="E2659" t="str">
            <v>Còn gì khác nữa không?</v>
          </cell>
        </row>
        <row r="2660">
          <cell r="A2660" t="str">
            <v>NPC_GUILDSUPPRESS_TOUCH06</v>
          </cell>
          <cell r="B2660" t="str">
            <v>모두 평안히 잠들었길…</v>
          </cell>
          <cell r="C2660" t="str">
            <v>Rest in Peace...</v>
          </cell>
          <cell r="D2660" t="str">
            <v>ไปสู่สุคติเถอะ...</v>
          </cell>
          <cell r="E2660" t="str">
            <v>An nghỉ nhé...</v>
          </cell>
        </row>
        <row r="2661">
          <cell r="A2661" t="str">
            <v>NPC_GUILDSUPPRESS_REACTION01</v>
          </cell>
          <cell r="B2661" t="str">
            <v>토벌전을 시작하지.</v>
          </cell>
          <cell r="C2661" t="str">
            <v/>
          </cell>
          <cell r="D2661" t="str">
            <v/>
          </cell>
          <cell r="E2661" t="str">
            <v/>
          </cell>
        </row>
        <row r="2662">
          <cell r="A2662" t="str">
            <v>NPC_GUILDSUPPRESS_REACTION02</v>
          </cell>
          <cell r="B2662" t="str">
            <v>몸조심하게.</v>
          </cell>
          <cell r="C2662" t="str">
            <v/>
          </cell>
          <cell r="D2662" t="str">
            <v/>
          </cell>
          <cell r="E2662" t="str">
            <v/>
          </cell>
        </row>
        <row r="2663">
          <cell r="A2663" t="str">
            <v>NPC_GUILDRAID_WELCOME01</v>
          </cell>
          <cell r="B2663" t="str">
            <v>안녕하세요. 길드 레이드에 참가하실 건가요?</v>
          </cell>
          <cell r="C2663" t="str">
            <v>Hi. Do you want to join the Guild Raid?</v>
          </cell>
          <cell r="D2663" t="str">
            <v>ไง เจ้าต้องการเข้าร่วมเรดกิลด์มั้ย</v>
          </cell>
          <cell r="E2663" t="str">
            <v>Xin chào. Bạn có muốn tham gia Đột kích Guild không?</v>
          </cell>
        </row>
        <row r="2664">
          <cell r="A2664" t="str">
            <v>NPC_GUILDRAID_WELCOME02</v>
          </cell>
          <cell r="B2664" t="str">
            <v>만나서 반가워요. 안내자 투란이에요.</v>
          </cell>
          <cell r="C2664" t="str">
            <v>Nice to meet you. I am Turan, the Guide.</v>
          </cell>
          <cell r="D2664" t="str">
            <v>ยินดีที่ได้รู้จัก ข้าชื่อ Turan เป็นไกด์แนะนำ</v>
          </cell>
          <cell r="E2664" t="str">
            <v>Hân hạnh được gặp mặt. Tôi là Turan, người hướng dẫn.</v>
          </cell>
        </row>
        <row r="2665">
          <cell r="A2665" t="str">
            <v>NPC_GUILDRAID_WELCOME03</v>
          </cell>
          <cell r="B2665" t="str">
            <v>길드 분들도 함께 오셨나요?</v>
          </cell>
          <cell r="C2665" t="str">
            <v>Are your guild members with you now?</v>
          </cell>
          <cell r="D2665" t="str">
            <v>เจ้าพาสมาชิกกิลด์มาด้วยมั้ย</v>
          </cell>
          <cell r="E2665" t="str">
            <v>Giờ thì bạn đã có các thành viên guild bên cạnh chưa?</v>
          </cell>
        </row>
        <row r="2666">
          <cell r="A2666" t="str">
            <v>NPC_GUILDRAID_TOUCH01</v>
          </cell>
          <cell r="B2666" t="str">
            <v>많이 참가할수록 더 튼튼한 길드가 될 거에요.</v>
          </cell>
          <cell r="C2666" t="str">
            <v>The more members participating, the stronger the guild will be.</v>
          </cell>
          <cell r="D2666" t="str">
            <v>ยิ่งสมาชิกกิลด์เข้าร่วมมากเท่าไหร่ กิลด์ก็แข็งแกร่งขึ้นมากเท่านั้น</v>
          </cell>
          <cell r="E2666" t="str">
            <v>Càng nhiều thành viên tham gia thì guild sẽ càng mạnh hơn.</v>
          </cell>
        </row>
        <row r="2667">
          <cell r="A2667" t="str">
            <v>NPC_GUILDRAID_TOUCH02</v>
          </cell>
          <cell r="B2667" t="str">
            <v>전 다른 대륙에서 왔어요. 오르비스는 처음이죠.</v>
          </cell>
          <cell r="C2667" t="str">
            <v>I am from a different continent. It is my first time here, Orbis.</v>
          </cell>
          <cell r="D2667" t="str">
            <v>ข้ามาจากทวีปอื่นน่ะ นี่เป็นครั้งแรกที่ข้ามาเหยียบแผ่นดินที่ Orbis นี่</v>
          </cell>
          <cell r="E2667" t="str">
            <v>Tôi là người ở lục địa khác. Đây là lần đầu tiên tôi đến lục địa Orbis này.</v>
          </cell>
        </row>
        <row r="2668">
          <cell r="A2668" t="str">
            <v>NPC_GUILDRAID_TOUCH03</v>
          </cell>
          <cell r="B2668" t="str">
            <v>피곤해요? 자! 휴~우! 크게 숨을 뱉어봐요.</v>
          </cell>
          <cell r="C2668" t="str">
            <v>Tired? Let's take a deep breath. Breath in, and breath out.</v>
          </cell>
          <cell r="D2668" t="str">
            <v>ไม่ไหวแล้วเหรอ หายใจเข้าลึกๆ สิ หายใจเข้าแล้วหายใจออก</v>
          </cell>
          <cell r="E2668" t="str">
            <v>Mệt à? Hãy hít thở sâu nào. Hít vào, rồi thở ra.</v>
          </cell>
        </row>
        <row r="2669">
          <cell r="A2669" t="str">
            <v>NPC_GUILDRAID_TOUCH04</v>
          </cell>
          <cell r="B2669" t="str">
            <v>혹시 제 말투가 이상한가요? 아직 어색할지도..</v>
          </cell>
          <cell r="C2669" t="str">
            <v>Is the way I talk weird? Maybe I'm still not used to...</v>
          </cell>
          <cell r="D2669" t="str">
            <v>ข้าพูดอะไรแปลกๆ บ้างมั้ย บางทีข้ายังไม่ชิน...</v>
          </cell>
          <cell r="E2669" t="str">
            <v>Tôi nói chuyện kỳ cục hả? Có lẽ tôi vẫn chưa quen...</v>
          </cell>
        </row>
        <row r="2670">
          <cell r="A2670" t="str">
            <v>NPC_GUILDRAID_TOUCH05</v>
          </cell>
          <cell r="B2670" t="str">
            <v>꽃을 선물한다고요...? 어떻게 살아 있는 영혼을..</v>
          </cell>
          <cell r="C2670" t="str">
            <v>You're giving flowers as a gift...? They're living souls, how could you...?</v>
          </cell>
          <cell r="D2670" t="str">
            <v>เจ้าเด็ดดอกไม้ไปให้เป็นของขวัญเนี่ยนะ... พวกมันมีชีวิตรู้มั้ย เจ้าทำลงยังไงกัน...</v>
          </cell>
          <cell r="E2670" t="str">
            <v>Bạn định lấy hoa làm quà tặng à...? Chúng là những linh hồn sống, sao bạn lại có thể...?</v>
          </cell>
        </row>
        <row r="2671">
          <cell r="A2671" t="str">
            <v>NPC_GUILDRAID_TOUCH06</v>
          </cell>
          <cell r="B2671" t="str">
            <v>전술에 군더더기가 많아요. 더 빨리 움직여야…어머, 미안해요. 괜한 참견을…..</v>
          </cell>
          <cell r="C2671" t="str">
            <v>There's too much redundancy in your tactics. You must move faster... Oops, I'm sorry. I better be quiet.....</v>
          </cell>
          <cell r="D2671" t="str">
            <v>กลยุทธ์ของเจ้ามีความซ้ำซ้อนกันมากเกินไป เจ้าต้องเคลื่อนที่ให้เร็วกว่านี้... อุ้ย ข้าขอโทษ ข้าควรจะปิดปากเงียบไว้...</v>
          </cell>
          <cell r="E2671" t="str">
            <v>Chiến thuật của bạn phiền hà quá. Bạn phải di chuyển nhanh hơn... Ối, xin lỗi, tôi hơi nhiều chuyện rồi....</v>
          </cell>
        </row>
        <row r="2672">
          <cell r="A2672" t="str">
            <v>NPC_GUILDRAID_REACTION01</v>
          </cell>
          <cell r="B2672" t="str">
            <v>꼭 승리하세요!</v>
          </cell>
          <cell r="C2672" t="str">
            <v/>
          </cell>
          <cell r="D2672" t="str">
            <v/>
          </cell>
          <cell r="E2672" t="str">
            <v/>
          </cell>
        </row>
        <row r="2673">
          <cell r="A2673" t="str">
            <v>NPC_GUILDRAID_REACTION02</v>
          </cell>
          <cell r="B2673" t="str">
            <v>행운을 빌어요~</v>
          </cell>
          <cell r="C2673" t="str">
            <v/>
          </cell>
          <cell r="D2673" t="str">
            <v/>
          </cell>
          <cell r="E2673" t="str">
            <v/>
          </cell>
        </row>
        <row r="2674">
          <cell r="A2674" t="str">
            <v>NPC_GUILDTRAINING_WELCOME01</v>
          </cell>
          <cell r="B2674" t="str">
            <v>지휘 통제실에 잘 왔습니다.</v>
          </cell>
          <cell r="C2674" t="str">
            <v>Welcome to the Training Center.</v>
          </cell>
          <cell r="D2674" t="str">
            <v>ยินดีต้อนรับสู่ศูนย์ฝึก</v>
          </cell>
          <cell r="E2674" t="str">
            <v>Chào mừng bạn đến với Trung tâm huấn luyện.</v>
          </cell>
        </row>
        <row r="2675">
          <cell r="A2675" t="str">
            <v>NPC_GUILDTRAINING_WELCOME02</v>
          </cell>
          <cell r="B2675" t="str">
            <v>앞으로 당신을 조련할 하누스라고 합니다.</v>
          </cell>
          <cell r="C2675" t="str">
            <v>This is Hanus, and I'll train you from now on.</v>
          </cell>
          <cell r="D2675" t="str">
            <v>นี่ Hanus และตั้งแต่ตอนนี้เป็นต้นไปข้าจะเป็นคนฝึกเจ้าเอง</v>
          </cell>
          <cell r="E2675" t="str">
            <v>Tôi là Hanus, phụ trách huấn luyện cho bạn từ giờ trở đi.</v>
          </cell>
        </row>
        <row r="2676">
          <cell r="A2676" t="str">
            <v>NPC_GUILDTRAINING_WELCOME03</v>
          </cell>
          <cell r="B2676" t="str">
            <v>각오는 되어있습니까?</v>
          </cell>
          <cell r="C2676" t="str">
            <v>Are you prepared?</v>
          </cell>
          <cell r="D2676" t="str">
            <v>เจ้าเตรียมพร้อมมารึยัง</v>
          </cell>
          <cell r="E2676" t="str">
            <v>Bạn đã sẵn sàng chưa?</v>
          </cell>
        </row>
        <row r="2677">
          <cell r="A2677" t="str">
            <v>NPC_GUILDTRAINING_TOUCH01</v>
          </cell>
          <cell r="B2677" t="str">
            <v>스킬을 향상시키기 위해서는 다양한 훈련이 필요합니다.</v>
          </cell>
          <cell r="C2677" t="str">
            <v>You need to go through various kinds of training to enhance your skills.</v>
          </cell>
          <cell r="D2677" t="str">
            <v>เจ้าจะต้องผ่านการฝึกฝนที่หลากหลายเพื่ออัพเกรดสกิลของเจ้า</v>
          </cell>
          <cell r="E2677" t="str">
            <v>Bạn cần trải qua rất nhiều bài huấn luyện để cường hóa các kỹ năng của mình.</v>
          </cell>
        </row>
        <row r="2678">
          <cell r="A2678" t="str">
            <v>NPC_GUILDTRAINING_TOUCH02</v>
          </cell>
          <cell r="B2678" t="str">
            <v>더 강한 자가 되십시오. 약한 자는 도태됩니다.</v>
          </cell>
          <cell r="C2678" t="str">
            <v>Make sure you are among the strong. The weaker will fall behind.</v>
          </cell>
          <cell r="D2678" t="str">
            <v>อย่าหลุดออกจากกลุ่มผู้แข็งแกร่ง พวกที่อ่อนแอจะไล่ตามไม่ทัน</v>
          </cell>
          <cell r="E2678" t="str">
            <v>Hãy bảo đảm rằng bạn thuộc nhóm mạnh nhất. Những kẻ yếu hơn sẽ bị bỏ lại.</v>
          </cell>
        </row>
        <row r="2679">
          <cell r="A2679" t="str">
            <v>NPC_GUILDTRAINING_TOUCH03</v>
          </cell>
          <cell r="B2679" t="str">
            <v>겨우 이 정도에 지친 것입니까?</v>
          </cell>
          <cell r="C2679" t="str">
            <v>You're exhausted already?</v>
          </cell>
          <cell r="D2679" t="str">
            <v>นี่เจ้าเหนื่อยแล้วเหรอ</v>
          </cell>
          <cell r="E2679" t="str">
            <v>Bạn đã mệt rồi à?</v>
          </cell>
        </row>
        <row r="2680">
          <cell r="A2680" t="str">
            <v>NPC_GUILDTRAINING_TOUCH04</v>
          </cell>
          <cell r="B2680" t="str">
            <v>여기에서 만족하지 마십시오. 한참 멀었습니다!</v>
          </cell>
          <cell r="C2680" t="str">
            <v>Don't be so satisfied with yourself. You're way behind!</v>
          </cell>
          <cell r="D2680" t="str">
            <v>อย่าเพิ่งดีใจกับตัวเจ้าเองไปหน่อยเลย เจ้ายังตามหลังอยู่ไกลโข</v>
          </cell>
          <cell r="E2680" t="str">
            <v>Đừng có tự mãn sớm thế. Bạn còn phải cố gắng nhiều lắm!</v>
          </cell>
        </row>
        <row r="2681">
          <cell r="A2681" t="str">
            <v>NPC_GUILDTRAINING_TOUCH05</v>
          </cell>
          <cell r="B2681" t="str">
            <v>아직 그 수준으로는 부족합니다! 다시!</v>
          </cell>
          <cell r="C2681" t="str">
            <v>Not good enough yet! Again!</v>
          </cell>
          <cell r="D2681" t="str">
            <v>ยังไม่ดีพอ! อีกครั้ง!</v>
          </cell>
          <cell r="E2681" t="str">
            <v>Vẫn chưa đủ tốt đâu! Làm lại!</v>
          </cell>
        </row>
        <row r="2682">
          <cell r="A2682" t="str">
            <v>NPC_GUILDTRAINING_TOUCH06</v>
          </cell>
          <cell r="B2682" t="str">
            <v>끊임없이 자신을 단련하십시오!</v>
          </cell>
          <cell r="C2682" t="str">
            <v>Be consistent in your training!</v>
          </cell>
          <cell r="D2682" t="str">
            <v>ฝึกฝนให้สม่ำเสมอ!</v>
          </cell>
          <cell r="E2682" t="str">
            <v>Hãy kiên định tập luyện!</v>
          </cell>
        </row>
        <row r="2683">
          <cell r="A2683" t="str">
            <v>NPC_GUILDTRAINING_REACTION01</v>
          </cell>
          <cell r="B2683" t="str">
            <v>한층 더 강해지셨군요. 훌륭합니다.</v>
          </cell>
          <cell r="C2683" t="str">
            <v/>
          </cell>
          <cell r="D2683" t="str">
            <v/>
          </cell>
          <cell r="E2683" t="str">
            <v/>
          </cell>
        </row>
        <row r="2684">
          <cell r="A2684" t="str">
            <v>NPC_GUILDTRAINING_REACTION02</v>
          </cell>
          <cell r="B2684" t="str">
            <v>아주 잘 하고 있습니다.</v>
          </cell>
          <cell r="C2684" t="str">
            <v/>
          </cell>
          <cell r="D2684" t="str">
            <v/>
          </cell>
          <cell r="E2684" t="str">
            <v/>
          </cell>
        </row>
        <row r="2685">
          <cell r="A2685" t="str">
            <v>NPC_GUILDTRAINING_REACTION03</v>
          </cell>
          <cell r="B2685" t="str">
            <v>항상 초심을 잃지 마십시오.</v>
          </cell>
          <cell r="C2685" t="str">
            <v/>
          </cell>
          <cell r="D2685" t="str">
            <v/>
          </cell>
          <cell r="E2685" t="str">
            <v/>
          </cell>
        </row>
        <row r="2686">
          <cell r="A2686" t="str">
            <v>NPC_GUILDTRAINING_REACTION04</v>
          </cell>
          <cell r="B2686" t="str">
            <v>무언가 잘못되었다면 기초부터 다시 닦아야 합니다.</v>
          </cell>
          <cell r="C2686" t="str">
            <v/>
          </cell>
          <cell r="D2686" t="str">
            <v/>
          </cell>
          <cell r="E2686" t="str">
            <v/>
          </cell>
        </row>
        <row r="2687">
          <cell r="A2687" t="str">
            <v>NPC_GUILDSHOP2_WELCOME01</v>
          </cell>
          <cell r="B2687" t="str">
            <v>어서 오시게. 오늘은 어떤 물건을 보러 왔나.</v>
          </cell>
          <cell r="C2687" t="str">
            <v>Come, my friend. What are you looking for today?</v>
          </cell>
          <cell r="D2687" t="str">
            <v>มาสิ สหายข้า เจ้ากำลังมองหาอะไรอยู่รึ</v>
          </cell>
          <cell r="E2687" t="str">
            <v>Đến đây, bạn ta. Hôm nay bạn muốn gì nào?</v>
          </cell>
        </row>
        <row r="2688">
          <cell r="A2688" t="str">
            <v>NPC_GUILDSHOP2_WELCOME02</v>
          </cell>
          <cell r="B2688" t="str">
            <v>괜찮아. 천천히 둘러보게나. 허허</v>
          </cell>
          <cell r="C2688" t="str">
            <v>Take you time and look around. Ho-ho.</v>
          </cell>
          <cell r="D2688" t="str">
            <v>อย่ารีบร้อน ดูให้ทั่ว โฮะ โฮะ</v>
          </cell>
          <cell r="E2688" t="str">
            <v>Cứ thong thả mà xem nhé. Hoho.</v>
          </cell>
        </row>
        <row r="2689">
          <cell r="A2689" t="str">
            <v>NPC_GUILDSHOP2_WELCOME03</v>
          </cell>
          <cell r="B2689" t="str">
            <v>전부 진귀한 물건들이라네.</v>
          </cell>
          <cell r="C2689" t="str">
            <v>Everything is precious and has value.</v>
          </cell>
          <cell r="D2689" t="str">
            <v>ของทุกชิ้นล้ำค่าและมีมูลค่า</v>
          </cell>
          <cell r="E2689" t="str">
            <v>Thứ nào cũng đều quý và có giá trị cả.</v>
          </cell>
        </row>
        <row r="2690">
          <cell r="A2690" t="str">
            <v>NPC_GUILDSHOP2_BUY01</v>
          </cell>
          <cell r="B2690" t="str">
            <v>요긴하게 쓰시게.</v>
          </cell>
          <cell r="C2690" t="str">
            <v>Make good use of it.</v>
          </cell>
          <cell r="D2690" t="str">
            <v>นำไปใช้ให้ดีล่ะ</v>
          </cell>
          <cell r="E2690" t="str">
            <v>Hãy tận dụng thật tốt nhé.</v>
          </cell>
        </row>
        <row r="2691">
          <cell r="A2691" t="str">
            <v>NPC_GUILDSHOP2_BUY02</v>
          </cell>
          <cell r="B2691" t="str">
            <v>돈은 이 정도만 받겠네 허허.</v>
          </cell>
          <cell r="C2691" t="str">
            <v>Ho-ho. I can take just this amount.</v>
          </cell>
          <cell r="D2691" t="str">
            <v>โฮะ โฮะ เท่านี้ข้าก็โอเคนะ</v>
          </cell>
          <cell r="E2691" t="str">
            <v>Hoho. Tôi chỉ có thể lấy thế này thôi.</v>
          </cell>
        </row>
        <row r="2692">
          <cell r="A2692" t="str">
            <v>NPC_GUILDSHOP2_TOUCH01</v>
          </cell>
          <cell r="B2692" t="str">
            <v>몸보다는 마음이 강해지는 것이 중요하다네.</v>
          </cell>
          <cell r="C2692" t="str">
            <v>First, strengthen your heart, not your body.</v>
          </cell>
          <cell r="D2692" t="str">
            <v>ขั้นแรกคือ การฝึกให้หัวใจของเจ้าแข็งแกร่ง ไม่ใช่ร่างกาย</v>
          </cell>
          <cell r="E2692" t="str">
            <v>Trước tiên là củng cố nội tâm, rồi mới đến thân thể.</v>
          </cell>
        </row>
        <row r="2693">
          <cell r="A2693" t="str">
            <v>NPC_GUILDSHOP2_TOUCH02</v>
          </cell>
          <cell r="B2693" t="str">
            <v>항상 마음을 비워야 한다네.</v>
          </cell>
          <cell r="C2693" t="str">
            <v>Empty your mind. That is the key.</v>
          </cell>
          <cell r="D2693" t="str">
            <v>เคล็ดลับคือการทำจิตให้ว่างเปล่า</v>
          </cell>
          <cell r="E2693" t="str">
            <v>Quan trọng nhất là phải để đầu óc trống rỗng.</v>
          </cell>
        </row>
        <row r="2694">
          <cell r="A2694" t="str">
            <v>NPC_GUILDSHOP2_TOUCH03</v>
          </cell>
          <cell r="B2694" t="str">
            <v>룬에 대해 어디까지 알고 있나? 이것은 정말 신비한 문자이지.</v>
          </cell>
          <cell r="C2694" t="str">
            <v>What do you know about Runes? They're wonderful and mysterious.</v>
          </cell>
          <cell r="D2694" t="str">
            <v>เจ้ารู้อะไรเกี่ยวกับรูนบ้าง รูนมีความลึกลับและมหัศจรรย์</v>
          </cell>
          <cell r="E2694" t="str">
            <v>Bạn biết gì về Cổ tự rồi? Các cổ tự vô cùng tuyệt vời và bí ẩn.</v>
          </cell>
        </row>
        <row r="2695">
          <cell r="A2695" t="str">
            <v>NPC_GUILDSHOP2_TOUCH04</v>
          </cell>
          <cell r="B2695" t="str">
            <v>골동품이 있다면 언제 한 번 나에게 보여주게나.</v>
          </cell>
          <cell r="C2695" t="str">
            <v>Keeping any antiques? Bring them to me some time.</v>
          </cell>
          <cell r="D2695" t="str">
            <v>เก็บของเก่าไว้บ้างมั้ย ว่างๆ ก็นำมาให้ข้าดูบ้างสิ</v>
          </cell>
          <cell r="E2695" t="str">
            <v>Bạn còn giữ món cổ vật nào không? Lúc nào mang chúng đến cho tôi nhé.</v>
          </cell>
        </row>
        <row r="2696">
          <cell r="A2696" t="str">
            <v>NPC_GUILDSHOP2_TOUCH05</v>
          </cell>
          <cell r="B2696" t="str">
            <v>하하..돈은 결국 돌고 도는 것일 뿐이라네.</v>
          </cell>
          <cell r="C2696" t="str">
            <v>Ho-ho. Money has its way of going around.</v>
          </cell>
          <cell r="D2696" t="str">
            <v>โฮะ โฮะ เงินมันมาได้จากทุกทางแหละ</v>
          </cell>
          <cell r="E2696" t="str">
            <v>Hoho. Đồng tiền biết cách tự xoay vần.</v>
          </cell>
        </row>
        <row r="2697">
          <cell r="A2697" t="str">
            <v>NPC_GUILDSHOP2_TOUCH06</v>
          </cell>
          <cell r="B2697" t="str">
            <v>오래 된 물건들은 전부 다 보물이지.</v>
          </cell>
          <cell r="C2697" t="str">
            <v>Sometimes, the oldest things are the most precious.</v>
          </cell>
          <cell r="D2697" t="str">
            <v>บางครั้งสิ่งของที่เก่าแก่มากที่สุดอาจเป็นของที่สุดแสนจะล้ำค่า</v>
          </cell>
          <cell r="E2697" t="str">
            <v>Nhiều khi, những thứ cũ nhất lại là thứ quý giá nhất.</v>
          </cell>
        </row>
        <row r="2698">
          <cell r="A2698" t="str">
            <v>NPC_LUNA_WELCOME01</v>
          </cell>
          <cell r="B2698" t="str">
            <v>어서와! 우와! 선물이 잔뜩 있어요!</v>
          </cell>
          <cell r="C2698" t="str">
            <v>Welcome! Yay! So many presents!</v>
          </cell>
          <cell r="D2698" t="str">
            <v>มาเร็วๆ! ว้าวว! มีของขวัญเยอะจังเลย!</v>
          </cell>
          <cell r="E2698" t="str">
            <v>Mời vào! Waa! Thật nhiều quà tặng!</v>
          </cell>
        </row>
        <row r="2699">
          <cell r="A2699" t="str">
            <v>NPC_LUNA_WELCOME02</v>
          </cell>
          <cell r="B2699" t="str">
            <v>모두모두 행복 한 날! 그리고 루나도 행복한 날이에요!</v>
          </cell>
          <cell r="C2699" t="str">
            <v>Everybody's happy today! So is Luna!</v>
          </cell>
          <cell r="D2699" t="str">
            <v>เป็นวันที่ทุกคนมีความสุข! และวันที่ Luna มีคามสุขด้วย!</v>
          </cell>
          <cell r="E2699" t="str">
            <v>Ngày tất cả mọi người đều hạnh phúc! Cũng là ngày hạnh phúc của Luna!</v>
          </cell>
        </row>
        <row r="2700">
          <cell r="A2700" t="str">
            <v>NPC_LUNA_TOUCH01</v>
          </cell>
          <cell r="B2700" t="str">
            <v>이 한복은 루나 꺼! 메이 언니가 만들어 준거에요! 헤헷!</v>
          </cell>
          <cell r="C2700" t="str">
            <v>This Hanbok is Luna's! May made it for me! Hehe!</v>
          </cell>
          <cell r="D2700" t="str">
            <v>ฮันบกตัวนี้ของ Luna! พี่ May ทำมาให้หนูค้า! ฮิๆ</v>
          </cell>
          <cell r="E2700" t="str">
            <v>Hanbok này là của Luna! Chị May làm cho đó! Hehe!</v>
          </cell>
        </row>
        <row r="2701">
          <cell r="A2701" t="str">
            <v>NPC_LUNA_TOUCH02</v>
          </cell>
          <cell r="B2701" t="str">
            <v>복을 많이 받는 날 이에요! 이만큼! 이~따~ 만~큼 복을 받는 날 이에요!</v>
          </cell>
          <cell r="C2701" t="str">
            <v>Today we're gonna share new year's joy! Lots~ and lots~ and lots of joy!</v>
          </cell>
          <cell r="D2701" t="str">
            <v>เป็นวันที่ได้รับโชคมากมาย! มากๆ! มากๆๆๆมาาากกก!</v>
          </cell>
          <cell r="E2701" t="str">
            <v>Hôm nay là ngày được nhận nhiều phúc lộc đấy! Nhận thật nhiều ~ thật nhiều ~ phúc lộc !</v>
          </cell>
        </row>
        <row r="2702">
          <cell r="A2702" t="str">
            <v>NPC_LUNA_BUY01</v>
          </cell>
          <cell r="B2702" t="str">
            <v>이건 루나가 주는 선물이에요! 아니야? 그럼 루나가 이거 받고 주는 선물!</v>
          </cell>
          <cell r="C2702" t="str">
            <v>This is a present from Luna! No? Then I'll take your present first!</v>
          </cell>
          <cell r="D2702" t="str">
            <v>ของขวัญชิ้นนี้ Luna เตรียมมาให้นะคะ! ไม่เอาหรอ? งั้นเอาอันนี้ไป!</v>
          </cell>
          <cell r="E2702" t="str">
            <v>Đây là quà tặng của Luna! Không phải ư? Vậy thì Luna đây là quà Luna nhận và tặng lại!</v>
          </cell>
        </row>
        <row r="2703">
          <cell r="A2703" t="str">
            <v>NPC_LUNA_BUY02</v>
          </cell>
          <cell r="B2703" t="str">
            <v>두근두근 선물! 짜잔! 하고 당근!</v>
          </cell>
          <cell r="C2703" t="str">
            <v>Drumroll... and... Ta-da! Carrots!</v>
          </cell>
          <cell r="D2703" t="str">
            <v>ตื่นเต้นๆ ของขวัญ! แต่นแต๊น! แครอท!</v>
          </cell>
          <cell r="E2703" t="str">
            <v>Thình thịch thình thịch...Quà tặng và...?! Ta-da! Cà rốt!</v>
          </cell>
        </row>
        <row r="2704">
          <cell r="A2704" t="str">
            <v>NPC_TALISHA_WELCOME01</v>
          </cell>
          <cell r="B2704" t="str">
            <v>한여름의 신나는 축제에, 어서 오세요~</v>
          </cell>
          <cell r="C2704" t="str">
            <v>Welcome to the wonderful Summer Festival!</v>
          </cell>
          <cell r="D2704" t="str">
            <v>ยินดีต้อนรับสู่เทศกาลฤดูร้อนสุดมหัศจรรย์!</v>
          </cell>
          <cell r="E2704" t="str">
            <v>Chào mừng bạn đến với Lễ hội mùa hè sôi động!</v>
          </cell>
        </row>
        <row r="2705">
          <cell r="A2705" t="str">
            <v>NPC_TALISHA_WELCOME02</v>
          </cell>
          <cell r="B2705" t="str">
            <v>더운 여름을 시원하게 날려버릴 이벤트의 시작입니다~</v>
          </cell>
          <cell r="C2705" t="str">
            <v>It is the beginning of the event that will blow away the summer heat!</v>
          </cell>
          <cell r="D2705" t="str">
            <v>จุดเริ่มต้นของกิจกรรมนี่แหละที่จะช่วยพัดปัดเป่าความร้อนของฤดูร้อนให้คลายไป!</v>
          </cell>
          <cell r="E2705" t="str">
            <v>Sự khởi đầu của sự kiện này sẽ thổi bay cái nóng mùa hè!</v>
          </cell>
        </row>
        <row r="2706">
          <cell r="A2706" t="str">
            <v>NPC_TALISHA_TOUCH01</v>
          </cell>
          <cell r="B2706" t="str">
            <v>행운의 여신이 항상 당신과 함께하길 빌어요~\n이번 여름 이벤트에 수많은 상품들이 있답니다~</v>
          </cell>
          <cell r="C2706" t="str">
            <v>May the Goddess of Luck be with you.\nThere are plenty of fun and enjoyable products for this summer event!</v>
          </cell>
          <cell r="D2706" t="str">
            <v>ขอให้เทพธิดาแห่งโชคจงสถิตอยู่กับเจ้า\nมีผลิตภัณฑ์ที่น่าสนุกและน่าเพลิดเพลินสำหรับกิจกรรมฤดูร้อนนี้เยอะแยะเลย!</v>
          </cell>
          <cell r="E2706" t="str">
            <v>Chúc bạn luôn gặp may mắn.\nCó rất nhiều sản phẩm ngộ nghĩnh và thú vị cho sự kiện mùa hè này đấy!</v>
          </cell>
        </row>
        <row r="2707">
          <cell r="A2707" t="str">
            <v>NPC_TALISHA_TOUCH02</v>
          </cell>
          <cell r="B2707" t="str">
            <v>오랜만이에요~ 그 동안 잘 지내셨나요?</v>
          </cell>
          <cell r="C2707" t="str">
            <v>Long time, no see! How have you been?</v>
          </cell>
          <cell r="D2707" t="str">
            <v>ไม่เจอกันนานเลย! เจ้าเป็นไงบ้าง</v>
          </cell>
          <cell r="E2707" t="str">
            <v>Lâu lắm không gặp! Bạn vẫn khỏe chứ?</v>
          </cell>
        </row>
        <row r="2708">
          <cell r="A2708" t="str">
            <v>NPC_TALISHA_BUY01</v>
          </cell>
          <cell r="B2708" t="str">
            <v>더 많은 것, 더 좋은 것을 받아가길 바래요~</v>
          </cell>
          <cell r="C2708" t="str">
            <v>I hope you can get more and better things!</v>
          </cell>
          <cell r="D2708" t="str">
            <v>ข้าหวังว่าเจ้าจะได้รับสิ่งที่ดียิ่งขึ้นและมากยิ่งขึ้นนะ!</v>
          </cell>
          <cell r="E2708" t="str">
            <v>Mong sao bạn sẽ nhận được nhiều thứ tốt hơn!</v>
          </cell>
        </row>
        <row r="2709">
          <cell r="A2709" t="str">
            <v>NPC_TALISHA_BUY02</v>
          </cell>
          <cell r="B2709" t="str">
            <v>당신의 활짝 핀 미소를 볼 수 있는 선물이길 바래요~</v>
          </cell>
          <cell r="C2709" t="str">
            <v>I hope it's a present that'll bring a smile to your face!</v>
          </cell>
          <cell r="D2709" t="str">
            <v>ข้าหวังว่ามันจะเป็นของขวัญที่ทำให้เจ้ายิ้มได้นะ!</v>
          </cell>
          <cell r="E2709" t="str">
            <v>Tôi mong rằng món quà này sẽ làm bạn vui!</v>
          </cell>
        </row>
        <row r="2710">
          <cell r="A2710" t="str">
            <v>NPC_TALISHA_WELCOME03</v>
          </cell>
          <cell r="B2710" t="str">
            <v>이런 소문은 관심 있으신가요?</v>
          </cell>
          <cell r="C2710" t="str">
            <v>Are you interested in these types of rumors?</v>
          </cell>
          <cell r="D2710" t="str">
            <v>เจ้าสนใจในข่าวลือประเภทนี้รึ</v>
          </cell>
          <cell r="E2710" t="str">
            <v>Bạn có hứng thú với những tin đồn kiểu này không?</v>
          </cell>
        </row>
        <row r="2711">
          <cell r="A2711" t="str">
            <v>NPC_TALISHA_TOUCH03</v>
          </cell>
          <cell r="B2711" t="str">
            <v>요즘에는 재미있는 소문이 많네요!</v>
          </cell>
          <cell r="C2711" t="str">
            <v>There's a lot of interesting rumors going around recently!</v>
          </cell>
          <cell r="D2711" t="str">
            <v>ช่วงนี้มีข่าวลือที่น่าสนใจมากมายแพร่สะพัดไปทั่ว!</v>
          </cell>
          <cell r="E2711" t="str">
            <v>Gần đây có nhiều lời đồn đại thú vị được người ta truyền tai nhau lắm!</v>
          </cell>
        </row>
        <row r="2712">
          <cell r="A2712" t="str">
            <v>NPC_LWSHOP_WELCOME01</v>
          </cell>
          <cell r="B2712" t="str">
            <v>흥, 왔느냐.</v>
          </cell>
          <cell r="C2712" t="str">
            <v>Huh, you're here.</v>
          </cell>
          <cell r="D2712" t="str">
            <v>หือ เจ้าอยู่ที่นี่เอง</v>
          </cell>
          <cell r="E2712" t="str">
            <v>Ha, ngươi đây rồi.</v>
          </cell>
        </row>
        <row r="2713">
          <cell r="A2713" t="str">
            <v>NPC_LWSHOP_WELCOME02</v>
          </cell>
          <cell r="B2713" t="str">
            <v>발언을 허락하지. 말해보아라.</v>
          </cell>
          <cell r="C2713" t="str">
            <v>I grant you permission to speak. Now tell me.</v>
          </cell>
          <cell r="D2713" t="str">
            <v>ข้าอนุญาตให้เจ้าพูด เอาล่ะบอกมา</v>
          </cell>
          <cell r="E2713" t="str">
            <v>Ta cho phép ngươi được nói. Nào, ta nghe đây.</v>
          </cell>
        </row>
        <row r="2714">
          <cell r="A2714" t="str">
            <v>NPC_LWSHOP_WELCOME03</v>
          </cell>
          <cell r="B2714" t="str">
            <v>왕의 어전이다. 예를 갖추어라.</v>
          </cell>
          <cell r="C2714" t="str">
            <v>Remember your manners at the King's Palace.</v>
          </cell>
          <cell r="D2714" t="str">
            <v>อย่าลืมรักษามารยาทที่พระราชวังของราชา</v>
          </cell>
          <cell r="E2714" t="str">
            <v>Nhớ lấy cách hành xử ở Cung điện của nhà vua đấy.</v>
          </cell>
        </row>
        <row r="2715">
          <cell r="A2715" t="str">
            <v>NPC_LWSHOP_BUY1</v>
          </cell>
          <cell r="B2715" t="str">
            <v>오늘은 기분이 좋군. 자, 받거라!</v>
          </cell>
          <cell r="C2715" t="str">
            <v>I'm in a good mood today. Take it, it's yours!</v>
          </cell>
          <cell r="D2715" t="str">
            <v>วันนี้ข้าอารมณ์ดี เอาไปสิ ข้าให้เจ้า!</v>
          </cell>
          <cell r="E2715" t="str">
            <v>Hôm nay tâm trạng ta rất tốt. Cầm đi, nó là của ngươi!</v>
          </cell>
        </row>
        <row r="2716">
          <cell r="A2716" t="str">
            <v>NPC_LWSHOP_BUY2</v>
          </cell>
          <cell r="B2716" t="str">
            <v>크하하하, 좋다! 네놈에게 합당한 상을 내려주지!!</v>
          </cell>
          <cell r="C2716" t="str">
            <v>Kwahahaha! Alright, you deserve something just as grand in return!</v>
          </cell>
          <cell r="D2716" t="str">
            <v>วะฮ่าฮ่าฮ่า! เอาล่ะ เจ้าสมควรได้รับสิ่งตอบแทนที่สมน้ำสมเนื้อ!</v>
          </cell>
          <cell r="E2716" t="str">
            <v>A ha ha ha! Được rồi, ngươi xứng đáng nhận được một phần thưởng béo bở đấy!</v>
          </cell>
        </row>
        <row r="2717">
          <cell r="A2717" t="str">
            <v>NPC_LWSHOP_TOUCH01</v>
          </cell>
          <cell r="B2717" t="str">
            <v>호오, 천한 것 주제에 눈은 살아있군.</v>
          </cell>
          <cell r="C2717" t="str">
            <v>Ow, so, a lowly one like you still has some spirit in your eyes.</v>
          </cell>
          <cell r="D2717" t="str">
            <v>โอ้ คนชั้นต่ำอย่างเจ้าช่างมีดวงตาที่กล้าหาญ</v>
          </cell>
          <cell r="E2717" t="str">
            <v>Ô, một tên thấp hèn như ngươi mà cũng có ánh mắt khí thế quá nhỉ.</v>
          </cell>
        </row>
        <row r="2718">
          <cell r="A2718" t="str">
            <v>NPC_LWSHOP_TOUCH02</v>
          </cell>
          <cell r="B2718" t="str">
            <v>훗, 짐이야 말로 세계의 정점이니라.</v>
          </cell>
          <cell r="C2718" t="str">
            <v>Hmpf, I am the greatest in all the world.</v>
          </cell>
          <cell r="D2718" t="str">
            <v>หึ ข้ายิ่งใหญ่ที่สุดในโลก</v>
          </cell>
          <cell r="E2718" t="str">
            <v>Hừm, ta là người vĩ đại nhất cả thế giới này.</v>
          </cell>
        </row>
        <row r="2719">
          <cell r="A2719" t="str">
            <v>NPC_LWSHOP_TOUCH03</v>
          </cell>
          <cell r="B2719" t="str">
            <v>네놈이, 짐의 신하…? 핫, 꿈도 크군.</v>
          </cell>
          <cell r="C2719" t="str">
            <v>You claim to be my vassal...? Ha, in your dreams!</v>
          </cell>
          <cell r="D2719" t="str">
            <v>เจ้าอ้างว่าเป็นลูกน้องข้างั้นเหรอ... ฮ่า ฝันไปเถอะ!</v>
          </cell>
          <cell r="E2719" t="str">
            <v>Ngươi tự xưng là chư hầu của ta...? Ha, mơ đi nhé!</v>
          </cell>
        </row>
        <row r="2720">
          <cell r="A2720" t="str">
            <v>NPC_LWSHOP_TOUCH04</v>
          </cell>
          <cell r="B2720" t="str">
            <v>짐과 동등할 수 있는 것은…그녀 뿐이다.</v>
          </cell>
          <cell r="C2720" t="str">
            <v>The only one who can be equivalent to me is... her.</v>
          </cell>
          <cell r="D2720" t="str">
            <v>คนเดียวที่ทัดเทียมกับข้ามีแค่... นาง</v>
          </cell>
          <cell r="E2720" t="str">
            <v>Người duy nhất có thể ngang hàng với ta chính là... nàng.</v>
          </cell>
        </row>
        <row r="2721">
          <cell r="A2721" t="str">
            <v>NPC_LWSHOP_TOUCH05</v>
          </cell>
          <cell r="B2721" t="str">
            <v>크크크, 짐의 위용에 말을 잃었나?</v>
          </cell>
          <cell r="C2721" t="str">
            <v>Hmhmhm, overwhelmed by my grandeur?</v>
          </cell>
          <cell r="D2721" t="str">
            <v>หึๆ อึ้งกับความยิ่งใหญ่ของข้าล่ะสิ</v>
          </cell>
          <cell r="E2721" t="str">
            <v>Hừm hừm, bị sự xa hoa của ta làm choáng ngợp rồi hả?</v>
          </cell>
        </row>
        <row r="2722">
          <cell r="A2722" t="str">
            <v>NPC_LWSHOP_TOUCH06</v>
          </cell>
          <cell r="B2722" t="str">
            <v>훗. 하찮군. 너무나도 하찮다.</v>
          </cell>
          <cell r="C2722" t="str">
            <v>Hmpf, pathetic. It's a pity, really.</v>
          </cell>
          <cell r="D2722" t="str">
            <v>เหอะ น่าสงสาร น่าเสียดายจริงๆ</v>
          </cell>
          <cell r="E2722" t="str">
            <v>Hừ, kém cỏi. Thực sự đáng thương.</v>
          </cell>
        </row>
        <row r="2723">
          <cell r="A2723" t="str">
            <v/>
          </cell>
          <cell r="B2723" t="str">
            <v>도전의탑</v>
          </cell>
          <cell r="C2723" t="str">
            <v/>
          </cell>
          <cell r="D2723" t="str">
            <v/>
          </cell>
          <cell r="E2723" t="str">
            <v/>
          </cell>
        </row>
        <row r="2724">
          <cell r="A2724" t="str">
            <v>CREATURE_NAME_64001</v>
          </cell>
          <cell r="B2724" t="str">
            <v>구샤크</v>
          </cell>
          <cell r="C2724" t="str">
            <v>Gushak</v>
          </cell>
          <cell r="D2724" t="str">
            <v>กูชาร์ค</v>
          </cell>
          <cell r="E2724" t="str">
            <v>Kiếm sĩ Orc</v>
          </cell>
        </row>
        <row r="2725">
          <cell r="A2725" t="str">
            <v>CREATURE_DESC_64001</v>
          </cell>
          <cell r="B2725" t="str">
            <v>마기에 오염당해 이성을 잃은 광전사가 된 오크 족장.\n데미지를 입을수록 강해진다.</v>
          </cell>
          <cell r="C2725" t="str">
            <v>A legendary orc chieftan corrupted by demonic energy.\nThe more damage he takes, the more powerful he becomes.</v>
          </cell>
          <cell r="D2725" t="str">
            <v>หัวหน้าเผ่าออร์คที่ถูกพลังความมืดครอบงำ\nยิ่งได้รับความเสียหายยิ่งแข็งแกร่งขึ้น</v>
          </cell>
          <cell r="E2725" t="str">
            <v>Thống soái thực sự của các Thủy quái và nó đủ khỏe để sử dụng thanh đại đao một cách dễ dàng.</v>
          </cell>
        </row>
        <row r="2726">
          <cell r="A2726" t="str">
            <v/>
          </cell>
          <cell r="B2726" t="str">
            <v>할로윈 영웅 몬스터</v>
          </cell>
          <cell r="C2726" t="str">
            <v/>
          </cell>
          <cell r="D2726" t="str">
            <v/>
          </cell>
          <cell r="E2726" t="str">
            <v/>
          </cell>
        </row>
        <row r="2727">
          <cell r="A2727" t="str">
            <v>CREATURE_NAME_40001</v>
          </cell>
          <cell r="B2727" t="str">
            <v>미이라 제인</v>
          </cell>
          <cell r="C2727" t="str">
            <v>Mummy Jane</v>
          </cell>
          <cell r="D2727" t="str">
            <v>มัมมี่ Jane</v>
          </cell>
          <cell r="E2727" t="str">
            <v>Xác ướp Jane</v>
          </cell>
        </row>
        <row r="2728">
          <cell r="A2728" t="str">
            <v>CREATURE_DESC_40001</v>
          </cell>
          <cell r="B2728" t="str">
            <v>메이가 만든 할로윈 의상을 입고 육체를 갖게된 할로윈의 악령</v>
          </cell>
          <cell r="C2728" t="str">
            <v>An evil spirit that gained a physical body by wearing an outfit made by May.</v>
          </cell>
          <cell r="D2728" t="str">
            <v>ผีฮัลโลวีนที่ได้ร่างมนุษย์มาจากชุดฮัลโลวีนที่ May ทำขึ้น</v>
          </cell>
          <cell r="E2728" t="str">
            <v>Là ác quỷ có được thể xác sau khi mặc trang phục Halloween do May làm ra.</v>
          </cell>
        </row>
        <row r="2729">
          <cell r="A2729" t="str">
            <v>CREATURE_NAME_40002</v>
          </cell>
          <cell r="B2729" t="str">
            <v>빨간망토 타냐</v>
          </cell>
          <cell r="C2729" t="str">
            <v>R.R. Hood Tanya</v>
          </cell>
          <cell r="D2729" t="str">
            <v>หนูน้อยหมวกแดง Tanya</v>
          </cell>
          <cell r="E2729" t="str">
            <v>Áo choàng đỏ Tanya</v>
          </cell>
        </row>
        <row r="2730">
          <cell r="A2730" t="str">
            <v>CREATURE_DESC_40002</v>
          </cell>
          <cell r="B2730" t="str">
            <v>메이가 만든 할로윈 의상을 입고 육체를 갖게된 할로윈의 악령</v>
          </cell>
          <cell r="C2730" t="str">
            <v>An evil spirit that gained a physical body by wearing an outfit made by May.</v>
          </cell>
          <cell r="D2730" t="str">
            <v>ผีฮัลโลวีนที่ได้ร่างมนุษย์มาจากชุดฮัลโลวีนที่ May ทำขึ้น</v>
          </cell>
          <cell r="E2730" t="str">
            <v>Là ác quỷ của Halloween có được thể xác sau khi mặc trang phục Halloween do May làm ra.</v>
          </cell>
        </row>
        <row r="2731">
          <cell r="A2731" t="str">
            <v>CREATURE_NAME_40003</v>
          </cell>
          <cell r="B2731" t="str">
            <v>유령기사 리카르도</v>
          </cell>
          <cell r="C2731" t="str">
            <v>Ghost Knight Ricardo</v>
          </cell>
          <cell r="D2731" t="str">
            <v>วิญญาณอัศวิน Ricardo</v>
          </cell>
          <cell r="E2731" t="str">
            <v>Hiệp sĩ linh hồn Ricardo</v>
          </cell>
        </row>
        <row r="2732">
          <cell r="A2732" t="str">
            <v>CREATURE_DESC_40003</v>
          </cell>
          <cell r="B2732" t="str">
            <v>메이가 만든 할로윈 의상을 입고 육체를 갖게된 할로윈의 악령</v>
          </cell>
          <cell r="C2732" t="str">
            <v>An evil spirit that gained a physical body by wearing an outfit made by May.</v>
          </cell>
          <cell r="D2732" t="str">
            <v>ผีฮัลโลวีนที่ได้ร่างมนุษย์มาจากชุดฮัลโลวีนที่ May ทำขึ้น</v>
          </cell>
          <cell r="E2732" t="str">
            <v>Là ác quỷ của Halloween có được thể xác sau khi mặc trang phục Halloween do May làm ra.</v>
          </cell>
        </row>
        <row r="2733">
          <cell r="A2733" t="str">
            <v>CREATURE_NAME_40004</v>
          </cell>
          <cell r="B2733" t="str">
            <v>광대 라크락</v>
          </cell>
          <cell r="C2733" t="str">
            <v>Clown Lakrak</v>
          </cell>
          <cell r="D2733" t="str">
            <v>ตัวตลก Lakrak</v>
          </cell>
          <cell r="E2733" t="str">
            <v>Thằng hề Lakrak</v>
          </cell>
        </row>
        <row r="2734">
          <cell r="A2734" t="str">
            <v>CREATURE_DESC_40004</v>
          </cell>
          <cell r="B2734" t="str">
            <v>메이가 만든 할로윈 의상을 입고 육체를 갖게된 할로윈의 악령</v>
          </cell>
          <cell r="C2734" t="str">
            <v>An evil spirit that gained a physical body by wearing an outfit made by May.</v>
          </cell>
          <cell r="D2734" t="str">
            <v>ผีฮัลโลวีนที่ได้ร่างมนุษย์มาจากชุดฮัลโลวีนที่ May ทำขึ้น</v>
          </cell>
          <cell r="E2734" t="str">
            <v>Là ác quỷ của Halloween có được thể xác sau khi mặc trang phục Halloween do May làm ra.</v>
          </cell>
        </row>
        <row r="2735">
          <cell r="A2735" t="str">
            <v>CREATURE_NAME_40005</v>
          </cell>
          <cell r="B2735" t="str">
            <v>하트 여왕 카산드라</v>
          </cell>
          <cell r="C2735" t="str">
            <v>Q. of Hearts Cassandra</v>
          </cell>
          <cell r="D2735" t="str">
            <v>ราชินีหัวใจ Cassandra</v>
          </cell>
          <cell r="E2735" t="str">
            <v>Nữ hoàng trái tim Cassandra</v>
          </cell>
        </row>
        <row r="2736">
          <cell r="A2736" t="str">
            <v>CREATURE_DESC_40005</v>
          </cell>
          <cell r="B2736" t="str">
            <v>메이가 만든 할로윈 의상을 입고 육체를 갖게된 할로윈의 악령</v>
          </cell>
          <cell r="C2736" t="str">
            <v>An evil spirit that gained a physical body by wearing an outfit made by May.</v>
          </cell>
          <cell r="D2736" t="str">
            <v>ผีฮัลโลวีนที่ได้ร่างมนุษย์มาจากชุดฮัลโลวีนที่ May ทำขึ้น</v>
          </cell>
          <cell r="E2736" t="str">
            <v>Là ác quỷ của Halloween có được thể xác sau khi mặc trang phục Halloween do May làm ra.</v>
          </cell>
        </row>
        <row r="2737">
          <cell r="A2737" t="str">
            <v>CREATURE_NAME_40006</v>
          </cell>
          <cell r="B2737" t="str">
            <v>뱀파이어 닉스</v>
          </cell>
          <cell r="C2737" t="str">
            <v>Vampire Nyx</v>
          </cell>
          <cell r="D2737" t="str">
            <v>แวมไพร์ Nyx</v>
          </cell>
          <cell r="E2737" t="str">
            <v>Ma cà rồng Nyx</v>
          </cell>
        </row>
        <row r="2738">
          <cell r="A2738" t="str">
            <v>CREATURE_DESC_40006</v>
          </cell>
          <cell r="B2738" t="str">
            <v xml:space="preserve">악령이 깃든 할로윈 의상을 입은 닉스 </v>
          </cell>
          <cell r="C2738" t="str">
            <v>An outfit posessed by an evil spirit, worn by Nyx.</v>
          </cell>
          <cell r="D2738" t="str">
            <v>Nyx ที่ใส่ชุดฮัลโลวีนที่ถูกผีสิง</v>
          </cell>
          <cell r="E2738" t="str">
            <v>Nyx mặc trang phục Halloween có nhập linh hồn ác quỷ.</v>
          </cell>
        </row>
        <row r="2739">
          <cell r="A2739" t="str">
            <v>CREATURE_NAME_40007</v>
          </cell>
          <cell r="B2739" t="str">
            <v>소악마 메이</v>
          </cell>
          <cell r="C2739" t="str">
            <v>Little Demon May</v>
          </cell>
          <cell r="D2739" t="str">
            <v>ปีศาจน้อย May</v>
          </cell>
          <cell r="E2739" t="str">
            <v>Tiểu ác ma May</v>
          </cell>
        </row>
        <row r="2740">
          <cell r="A2740" t="str">
            <v>CREATURE_NAME_40008</v>
          </cell>
          <cell r="B2740" t="str">
            <v>루나</v>
          </cell>
          <cell r="C2740" t="str">
            <v>Luna</v>
          </cell>
          <cell r="D2740" t="str">
            <v>Luna</v>
          </cell>
          <cell r="E2740" t="str">
            <v>Luna</v>
          </cell>
        </row>
        <row r="2741">
          <cell r="A2741" t="str">
            <v>CREATURE_NAME_40009</v>
          </cell>
          <cell r="B2741" t="str">
            <v>앨리스의 꿈 루나</v>
          </cell>
          <cell r="C2741" t="str">
            <v>Alice's Dream Luna</v>
          </cell>
          <cell r="D2741" t="str">
            <v>ความฝันของอลิซ Luna</v>
          </cell>
          <cell r="E2741" t="str">
            <v>Luna giấc mơ Alice</v>
          </cell>
        </row>
        <row r="2742">
          <cell r="A2742" t="str">
            <v>CREATURE_NAME_40010</v>
          </cell>
          <cell r="B2742" t="str">
            <v>산타 미르르</v>
          </cell>
          <cell r="C2742" t="str">
            <v>Santa Miruru</v>
          </cell>
          <cell r="D2742" t="str">
            <v>ซานต้า Miruru</v>
          </cell>
          <cell r="E2742" t="str">
            <v>Santa Miruru</v>
          </cell>
        </row>
        <row r="2743">
          <cell r="A2743" t="str">
            <v>CREATURE_DESC_40010</v>
          </cell>
          <cell r="B2743" t="str">
            <v>크리스마스의 불청객</v>
          </cell>
          <cell r="C2743" t="str">
            <v>The Uninvited Guest of Christmas</v>
          </cell>
          <cell r="D2743" t="str">
            <v>แขกคริสมาสต์ที่ไม่ได้รับเชิญ</v>
          </cell>
          <cell r="E2743" t="str">
            <v>Vị khách không mời của Giáng sinh</v>
          </cell>
        </row>
        <row r="2744">
          <cell r="A2744" t="str">
            <v>CREATURE_NAME_40011</v>
          </cell>
          <cell r="B2744" t="str">
            <v>산타 에피스</v>
          </cell>
          <cell r="C2744" t="str">
            <v>Santa Epis</v>
          </cell>
          <cell r="D2744" t="str">
            <v>ซานต้า Epis</v>
          </cell>
          <cell r="E2744" t="str">
            <v>Santa Epis</v>
          </cell>
        </row>
        <row r="2745">
          <cell r="A2745" t="str">
            <v>CREATURE_DESC_40011</v>
          </cell>
          <cell r="B2745" t="str">
            <v>크리스마스의 불청객</v>
          </cell>
          <cell r="C2745" t="str">
            <v>The Uninvited Guest of Christmas</v>
          </cell>
          <cell r="D2745" t="str">
            <v>แขกคริสมาสต์ที่ไม่ได้รับเชิญ</v>
          </cell>
          <cell r="E2745" t="str">
            <v>Vị khách không mời của Giáng sinh</v>
          </cell>
        </row>
        <row r="2746">
          <cell r="A2746" t="str">
            <v>CREATURE_NAME_40012</v>
          </cell>
          <cell r="B2746" t="str">
            <v>산타 필롭</v>
          </cell>
          <cell r="C2746" t="str">
            <v>Santa Phillop</v>
          </cell>
          <cell r="D2746" t="str">
            <v>ซานต้า Phillop</v>
          </cell>
          <cell r="E2746" t="str">
            <v>Santa Phillop</v>
          </cell>
        </row>
        <row r="2747">
          <cell r="A2747" t="str">
            <v>CREATURE_DESC_40012</v>
          </cell>
          <cell r="B2747" t="str">
            <v>크리스마스의 불청객</v>
          </cell>
          <cell r="C2747" t="str">
            <v>The Uninvited Guest of Christmas</v>
          </cell>
          <cell r="D2747" t="str">
            <v>แขกคริสมาสต์ที่ไม่ได้รับเชิญ</v>
          </cell>
          <cell r="E2747" t="str">
            <v>Vị khách không mời của Giáng sinh</v>
          </cell>
        </row>
        <row r="2748">
          <cell r="A2748" t="str">
            <v>CREATURE_NAME_40013</v>
          </cell>
          <cell r="B2748" t="str">
            <v>산타 로이</v>
          </cell>
          <cell r="C2748" t="str">
            <v>Santa Roi</v>
          </cell>
          <cell r="D2748" t="str">
            <v>ซานต้า Roi</v>
          </cell>
          <cell r="E2748" t="str">
            <v>Santa Roi</v>
          </cell>
        </row>
        <row r="2749">
          <cell r="A2749" t="str">
            <v>CREATURE_DESC_40013</v>
          </cell>
          <cell r="B2749" t="str">
            <v>크리스마스의 불청객</v>
          </cell>
          <cell r="C2749" t="str">
            <v>The Uninvited Guest of Christmas</v>
          </cell>
          <cell r="D2749" t="str">
            <v>แขกคริสมาสต์ที่ไม่ได้รับเชิญ</v>
          </cell>
          <cell r="E2749" t="str">
            <v>Vị khách không mời của Giáng sinh</v>
          </cell>
        </row>
        <row r="2750">
          <cell r="A2750" t="str">
            <v>CREATURE_NAME_40014</v>
          </cell>
          <cell r="B2750" t="str">
            <v>루돌프 미트라</v>
          </cell>
          <cell r="C2750" t="str">
            <v>Rudolph Mitra</v>
          </cell>
          <cell r="D2750" t="str">
            <v>รูดอล์ฟ Mitra</v>
          </cell>
          <cell r="E2750" t="str">
            <v>Rudolph Mitra</v>
          </cell>
        </row>
        <row r="2751">
          <cell r="A2751" t="str">
            <v>CREATURE_DESC_40014</v>
          </cell>
          <cell r="B2751" t="str">
            <v>크리스마스의 불청객</v>
          </cell>
          <cell r="C2751" t="str">
            <v>The Uninvited Guest of Christmas</v>
          </cell>
          <cell r="D2751" t="str">
            <v>แขกคริสมาสต์ที่ไม่ได้รับเชิญ</v>
          </cell>
          <cell r="E2751" t="str">
            <v>Vị khách không mời của Giáng sinh</v>
          </cell>
        </row>
        <row r="2752">
          <cell r="A2752" t="str">
            <v>CREATURE_NAME_40047</v>
          </cell>
          <cell r="B2752" t="str">
            <v>산타 미르르</v>
          </cell>
          <cell r="C2752" t="str">
            <v>Santa Miruru</v>
          </cell>
          <cell r="D2752" t="str">
            <v>ซานต้า Miruru</v>
          </cell>
          <cell r="E2752" t="str">
            <v>Santa Miruru</v>
          </cell>
        </row>
        <row r="2753">
          <cell r="A2753" t="str">
            <v>CREATURE_NAME_40048</v>
          </cell>
          <cell r="B2753" t="str">
            <v>산타 로이</v>
          </cell>
          <cell r="C2753" t="str">
            <v>Santa Roi</v>
          </cell>
          <cell r="D2753" t="str">
            <v>ซานต้า Roi</v>
          </cell>
          <cell r="E2753" t="str">
            <v>Santa Roi</v>
          </cell>
        </row>
        <row r="2754">
          <cell r="A2754" t="str">
            <v>CREATURE_NAME_40049</v>
          </cell>
          <cell r="B2754" t="str">
            <v>산타 레위시아</v>
          </cell>
          <cell r="C2754" t="str">
            <v>Santa Lewisia</v>
          </cell>
          <cell r="D2754" t="str">
            <v>ซานต้า Lewisia</v>
          </cell>
          <cell r="E2754" t="str">
            <v>Santa Lewisia</v>
          </cell>
        </row>
        <row r="2755">
          <cell r="A2755" t="str">
            <v>CREATURE_NAME_40050</v>
          </cell>
          <cell r="B2755" t="str">
            <v>산타 필롭</v>
          </cell>
          <cell r="C2755" t="str">
            <v>Santa Phillop</v>
          </cell>
          <cell r="D2755" t="str">
            <v>ซานต้า Phillop</v>
          </cell>
          <cell r="E2755" t="str">
            <v>Santa Phillop</v>
          </cell>
        </row>
        <row r="2756">
          <cell r="A2756" t="str">
            <v>CREATURE_NAME_40051</v>
          </cell>
          <cell r="B2756" t="str">
            <v>산타 메디아나</v>
          </cell>
          <cell r="C2756" t="str">
            <v>Santa Mediana</v>
          </cell>
          <cell r="D2756" t="str">
            <v>ซานต้า Mediana</v>
          </cell>
          <cell r="E2756" t="str">
            <v>Santa Mediana</v>
          </cell>
        </row>
        <row r="2757">
          <cell r="A2757" t="str">
            <v>CREATURE_NAME_40052</v>
          </cell>
          <cell r="B2757" t="str">
            <v>산타 카산드라</v>
          </cell>
          <cell r="C2757" t="str">
            <v>Santa Cassandra</v>
          </cell>
          <cell r="D2757" t="str">
            <v>ซานต้า Cassandra</v>
          </cell>
          <cell r="E2757" t="str">
            <v>Santa Cassandra</v>
          </cell>
        </row>
        <row r="2758">
          <cell r="A2758" t="str">
            <v>CREATURE_NAME_40053</v>
          </cell>
          <cell r="B2758" t="str">
            <v>산타 셀레네</v>
          </cell>
          <cell r="C2758" t="str">
            <v>Santa Selene</v>
          </cell>
          <cell r="D2758" t="str">
            <v>ซานต้า Selene</v>
          </cell>
          <cell r="E2758" t="str">
            <v>Santa Selene</v>
          </cell>
        </row>
        <row r="2759">
          <cell r="A2759" t="str">
            <v>CREATURE_NAME_40054</v>
          </cell>
          <cell r="B2759" t="str">
            <v>산타 로레인</v>
          </cell>
          <cell r="C2759" t="str">
            <v>Santa Lorraine</v>
          </cell>
          <cell r="D2759" t="str">
            <v>ซานต้า Lorraine</v>
          </cell>
          <cell r="E2759" t="str">
            <v>Santa Lorraine</v>
          </cell>
        </row>
        <row r="2760">
          <cell r="A2760" t="str">
            <v>CREATURE_NAME_40055</v>
          </cell>
          <cell r="B2760" t="str">
            <v>루돌프 얀느</v>
          </cell>
          <cell r="C2760" t="str">
            <v>Rudolph Yanne</v>
          </cell>
          <cell r="D2760" t="str">
            <v>รูดอล์ฟ Yanne</v>
          </cell>
          <cell r="E2760" t="str">
            <v>Rudolph Yanne</v>
          </cell>
        </row>
        <row r="2761">
          <cell r="A2761" t="str">
            <v>CREATURE_NAME_40056</v>
          </cell>
          <cell r="B2761" t="str">
            <v>루돌프 레피</v>
          </cell>
          <cell r="C2761" t="str">
            <v>Rudolph Rephy</v>
          </cell>
          <cell r="D2761" t="str">
            <v>รูดอล์ฟ Rephy</v>
          </cell>
          <cell r="E2761" t="str">
            <v>Rudolph Rephy</v>
          </cell>
        </row>
        <row r="2762">
          <cell r="A2762" t="str">
            <v>CREATURE_NAME_40057</v>
          </cell>
          <cell r="B2762" t="str">
            <v>산타 카울라</v>
          </cell>
          <cell r="C2762" t="str">
            <v>Santa Kaulah</v>
          </cell>
          <cell r="D2762" t="str">
            <v>ซานต้า Kaulah</v>
          </cell>
          <cell r="E2762" t="str">
            <v>Santa Kaulah</v>
          </cell>
        </row>
        <row r="2763">
          <cell r="A2763" t="str">
            <v>CREATURE_NAME_40058</v>
          </cell>
          <cell r="B2763" t="str">
            <v>산타 리카르도</v>
          </cell>
          <cell r="C2763" t="str">
            <v>Santa Ricardo</v>
          </cell>
          <cell r="D2763" t="str">
            <v>ซานต้า Ricardo</v>
          </cell>
          <cell r="E2763" t="str">
            <v>Santa Ricardo</v>
          </cell>
        </row>
        <row r="2764">
          <cell r="A2764" t="str">
            <v>CREATURE_NAME_40059</v>
          </cell>
          <cell r="B2764" t="str">
            <v>산타 아르테미아</v>
          </cell>
          <cell r="C2764" t="str">
            <v>Santa Artemia</v>
          </cell>
          <cell r="D2764" t="str">
            <v>ซานต้า Artemia</v>
          </cell>
          <cell r="E2764" t="str">
            <v>Santa Artemia</v>
          </cell>
        </row>
        <row r="2765">
          <cell r="A2765" t="str">
            <v>CREATURE_NAME_40060</v>
          </cell>
          <cell r="B2765" t="str">
            <v>산타 아이샤</v>
          </cell>
          <cell r="C2765" t="str">
            <v>Santa Aisha</v>
          </cell>
          <cell r="D2765" t="str">
            <v>ซานต้า Aisha</v>
          </cell>
          <cell r="E2765" t="str">
            <v>Santa Aisha</v>
          </cell>
        </row>
        <row r="2766">
          <cell r="A2766" t="str">
            <v>CREATURE_NAME_40061</v>
          </cell>
          <cell r="B2766" t="str">
            <v>전설의 나무</v>
          </cell>
          <cell r="C2766" t="str">
            <v>Legendary Tree</v>
          </cell>
          <cell r="D2766" t="str">
            <v>ต้นไม้ในตำนาน</v>
          </cell>
          <cell r="E2766" t="str">
            <v>Cây huyền thoại</v>
          </cell>
        </row>
        <row r="2767">
          <cell r="A2767" t="str">
            <v>2018_EVENT_DUNGEON_CHRISTMAS_BOSS_NAME_1</v>
          </cell>
          <cell r="B2767" t="str">
            <v>산타 로이 &amp; 산타 미르르</v>
          </cell>
          <cell r="C2767" t="str">
            <v>Santa Roi &amp; Santa Miruru</v>
          </cell>
          <cell r="D2767" t="str">
            <v>ซานต้า Roi &amp; ซานต้า Miruru</v>
          </cell>
          <cell r="E2767" t="str">
            <v>Santa Roi và Santa Miruru</v>
          </cell>
        </row>
        <row r="2768">
          <cell r="A2768" t="str">
            <v>2018_EVENT_DUNGEON_CHRISTMAS_BOSS_NAME_2</v>
          </cell>
          <cell r="B2768" t="str">
            <v>산타 필롭 &amp; 산타 레위시아</v>
          </cell>
          <cell r="C2768" t="str">
            <v>Santa Phillop &amp; Santa Lewisia</v>
          </cell>
          <cell r="D2768" t="str">
            <v>ซานต้า Phillop &amp; ซานต้า Lewisia</v>
          </cell>
          <cell r="E2768" t="str">
            <v>Santa Phillop và Santa Lewisia</v>
          </cell>
        </row>
        <row r="2769">
          <cell r="A2769" t="str">
            <v>2018_EVENT_DUNGEON_CHRISTMAS_BOSS_NAME_3</v>
          </cell>
          <cell r="B2769" t="str">
            <v>산타 메디아나 &amp; 산타 카산드라</v>
          </cell>
          <cell r="C2769" t="str">
            <v>Santa Mediana &amp; Santa Cassandra</v>
          </cell>
          <cell r="D2769" t="str">
            <v>ซานต้า Mediana &amp; ซานต้า Cassandra</v>
          </cell>
          <cell r="E2769" t="str">
            <v>Santa Mediana và Santa Cassandra</v>
          </cell>
        </row>
        <row r="2770">
          <cell r="A2770" t="str">
            <v>2018_EVENT_DUNGEON_CHRISTMAS_BOSS_NAME_4</v>
          </cell>
          <cell r="B2770" t="str">
            <v>산타 셀레네 &amp; 산타 로레인</v>
          </cell>
          <cell r="C2770" t="str">
            <v>Santa Selene &amp; Santa Lorraine</v>
          </cell>
          <cell r="D2770" t="str">
            <v>ซานต้า Selene &amp; ซานต้า Lorraine</v>
          </cell>
          <cell r="E2770" t="str">
            <v>Santa Selene và Santa Lorraine</v>
          </cell>
        </row>
        <row r="2771">
          <cell r="A2771" t="str">
            <v>2018_EVENT_DUNGEON_CHRISTMAS_BOSS_NAME_5</v>
          </cell>
          <cell r="B2771" t="str">
            <v>루돌프 얀느 &amp; 루돌프 레피</v>
          </cell>
          <cell r="C2771" t="str">
            <v>Rudolph Yanne &amp; Rudolph Rephy</v>
          </cell>
          <cell r="D2771" t="str">
            <v>รูดอล์ฟ Yanne &amp; รูดอล์ฟ Rephy</v>
          </cell>
          <cell r="E2771" t="str">
            <v>Rudolph Yanne và Rudolph Rephy</v>
          </cell>
        </row>
        <row r="2772">
          <cell r="A2772" t="str">
            <v>2018_EVENT_DUNGEON_CHRISTMAS_BOSS_NAME_6</v>
          </cell>
          <cell r="B2772" t="str">
            <v>산타 리카르도 &amp; 산타 카울라</v>
          </cell>
          <cell r="C2772" t="str">
            <v>Santa Ricardo &amp; Santa Kaulah</v>
          </cell>
          <cell r="D2772" t="str">
            <v>ซานต้า Ricardo &amp; ซานต้า Kaulah</v>
          </cell>
          <cell r="E2772" t="str">
            <v>Santa Ricardo và Santa Kaulah</v>
          </cell>
        </row>
        <row r="2773">
          <cell r="A2773" t="str">
            <v>2018_EVENT_DUNGEON_CHRISTMAS_BOSS_NAME_7</v>
          </cell>
          <cell r="B2773" t="str">
            <v>산타 아이샤 &amp; 산타 아르테미아</v>
          </cell>
          <cell r="C2773" t="str">
            <v>Santa Aisha &amp; Santa Artemia</v>
          </cell>
          <cell r="D2773" t="str">
            <v>ซานต้า Aisha &amp; ซานต้า Artemia</v>
          </cell>
          <cell r="E2773" t="str">
            <v>Ông già Noel Aisha và Ông già Noel Artemia</v>
          </cell>
        </row>
        <row r="2774">
          <cell r="A2774" t="str">
            <v>CREATURE_NAME_40016</v>
          </cell>
          <cell r="B2774" t="str">
            <v>모라</v>
          </cell>
          <cell r="C2774" t="str">
            <v>Morrah</v>
          </cell>
          <cell r="D2774" t="str">
            <v>Morrah</v>
          </cell>
          <cell r="E2774" t="str">
            <v>Morrah</v>
          </cell>
        </row>
        <row r="2775">
          <cell r="A2775" t="str">
            <v>CREATURE_DESC_40016</v>
          </cell>
          <cell r="B2775" t="str">
            <v>즐거운 비스카의 바비큐</v>
          </cell>
          <cell r="C2775" t="str">
            <v>Joyful BBQ of Viska</v>
          </cell>
          <cell r="D2775" t="str">
            <v>บาร์บีคิวที่รื่นเริงของ Viska</v>
          </cell>
          <cell r="E2775" t="str">
            <v>Tiệc nướng vui vẻ của Viska</v>
          </cell>
        </row>
        <row r="2776">
          <cell r="A2776" t="str">
            <v>CREATURE_NAME_40017</v>
          </cell>
          <cell r="B2776" t="str">
            <v>비스카</v>
          </cell>
          <cell r="C2776" t="str">
            <v>Viska</v>
          </cell>
          <cell r="D2776" t="str">
            <v>Viska</v>
          </cell>
          <cell r="E2776" t="str">
            <v>Viska</v>
          </cell>
        </row>
        <row r="2777">
          <cell r="A2777" t="str">
            <v>CREATURE_DESC_40017</v>
          </cell>
          <cell r="B2777" t="str">
            <v>즐거운 비스카의 바비큐</v>
          </cell>
          <cell r="C2777" t="str">
            <v>Joyful BBQ of Viska</v>
          </cell>
          <cell r="D2777" t="str">
            <v>บาร์บีคิวที่รื่นเริงของ Viska</v>
          </cell>
          <cell r="E2777" t="str">
            <v>Tiệc nướng vui vẻ của Viska</v>
          </cell>
        </row>
        <row r="2778">
          <cell r="A2778" t="str">
            <v>CREATURE_NAME_40018</v>
          </cell>
          <cell r="B2778" t="str">
            <v>미르르</v>
          </cell>
          <cell r="C2778" t="str">
            <v>Miruru</v>
          </cell>
          <cell r="D2778" t="str">
            <v>Miruru</v>
          </cell>
          <cell r="E2778" t="str">
            <v>Miruru</v>
          </cell>
        </row>
        <row r="2779">
          <cell r="A2779" t="str">
            <v>CREATURE_DESC_40018</v>
          </cell>
          <cell r="B2779" t="str">
            <v>끝나지 않는 불꽃축제</v>
          </cell>
          <cell r="C2779" t="str">
            <v>Unending Fireworks Festival</v>
          </cell>
          <cell r="D2779" t="str">
            <v>เทศกาลดอกไม้ไฟที่ไม่สิ้นสุด</v>
          </cell>
          <cell r="E2779" t="str">
            <v>Lễ hội pháo hoa vô tận</v>
          </cell>
        </row>
        <row r="2780">
          <cell r="A2780" t="str">
            <v>CREATURE_NAME_40019</v>
          </cell>
          <cell r="B2780" t="str">
            <v>라크락</v>
          </cell>
          <cell r="C2780" t="str">
            <v>Lakrak</v>
          </cell>
          <cell r="D2780" t="str">
            <v>Lakrak</v>
          </cell>
          <cell r="E2780" t="str">
            <v>Lakrak</v>
          </cell>
        </row>
        <row r="2781">
          <cell r="A2781" t="str">
            <v>CREATURE_DESC_40019</v>
          </cell>
          <cell r="B2781" t="str">
            <v>끝나지 않는 불꽃축제</v>
          </cell>
          <cell r="C2781" t="str">
            <v>Unending Fireworks Festival</v>
          </cell>
          <cell r="D2781" t="str">
            <v>เทศกาลดอกไม้ไฟที่ไม่สิ้นสุด</v>
          </cell>
          <cell r="E2781" t="str">
            <v>Lễ hội pháo hoa vô tận</v>
          </cell>
        </row>
        <row r="2782">
          <cell r="A2782" t="str">
            <v>CREATURE_NAME_40020</v>
          </cell>
          <cell r="B2782" t="str">
            <v>로지나</v>
          </cell>
          <cell r="C2782" t="str">
            <v>Rodina</v>
          </cell>
          <cell r="D2782" t="str">
            <v>Rodina</v>
          </cell>
          <cell r="E2782" t="str">
            <v>Rodina</v>
          </cell>
        </row>
        <row r="2783">
          <cell r="A2783" t="str">
            <v>CREATURE_NAME_40021</v>
          </cell>
          <cell r="B2783" t="str">
            <v>루나</v>
          </cell>
          <cell r="C2783" t="str">
            <v>Luna</v>
          </cell>
          <cell r="D2783" t="str">
            <v>Luna</v>
          </cell>
          <cell r="E2783" t="str">
            <v>Luna</v>
          </cell>
        </row>
        <row r="2784">
          <cell r="A2784" t="str">
            <v>CREATURE_NAME_40022</v>
          </cell>
          <cell r="B2784" t="str">
            <v>미트라</v>
          </cell>
          <cell r="C2784" t="str">
            <v>Mitra</v>
          </cell>
          <cell r="D2784" t="str">
            <v>Mitra</v>
          </cell>
          <cell r="E2784" t="str">
            <v>Mitra</v>
          </cell>
        </row>
        <row r="2785">
          <cell r="A2785" t="str">
            <v>CREATURE_DESC_40022</v>
          </cell>
          <cell r="B2785" t="str">
            <v>좌충우돌 극한 물총대회</v>
          </cell>
          <cell r="C2785" t="str">
            <v>Reckless Water Gun Shooting</v>
          </cell>
          <cell r="D2785" t="str">
            <v>การยิงปืนฉีดน้ำที่เลินเล่อ</v>
          </cell>
          <cell r="E2785" t="str">
            <v>Màn bắn súng nước liều lĩnh</v>
          </cell>
        </row>
        <row r="2786">
          <cell r="A2786" t="str">
            <v>CREATURE_NAME_40023</v>
          </cell>
          <cell r="B2786" t="str">
            <v>크로우</v>
          </cell>
          <cell r="C2786" t="str">
            <v>Crow</v>
          </cell>
          <cell r="D2786" t="str">
            <v>Crow</v>
          </cell>
          <cell r="E2786" t="str">
            <v>Crow</v>
          </cell>
        </row>
        <row r="2787">
          <cell r="A2787" t="str">
            <v>CREATURE_DESC_40023</v>
          </cell>
          <cell r="B2787" t="str">
            <v>좌충우돌 극한 물총대회</v>
          </cell>
          <cell r="C2787" t="str">
            <v>Reckless Water Gun Shooting</v>
          </cell>
          <cell r="D2787" t="str">
            <v>การยิงปืนฉีดน้ำที่เลินเล่อ</v>
          </cell>
          <cell r="E2787" t="str">
            <v>Màn bắn súng nước liều lĩnh</v>
          </cell>
        </row>
        <row r="2788">
          <cell r="A2788" t="str">
            <v>CREATURE_NAME_40024</v>
          </cell>
          <cell r="B2788" t="str">
            <v>레퀴나</v>
          </cell>
          <cell r="C2788" t="str">
            <v>Requina</v>
          </cell>
          <cell r="D2788" t="str">
            <v>Requina</v>
          </cell>
          <cell r="E2788" t="str">
            <v>Requina</v>
          </cell>
        </row>
        <row r="2789">
          <cell r="A2789" t="str">
            <v>CREATURE_DESC_40024</v>
          </cell>
          <cell r="B2789" t="str">
            <v>물약의 재료는 무엇인가</v>
          </cell>
          <cell r="C2789" t="str">
            <v>What Is This Potion Made Of?</v>
          </cell>
          <cell r="D2789" t="str">
            <v>ยาน้ำนี้ทำมาจากอะไร</v>
          </cell>
          <cell r="E2789" t="str">
            <v>Dược chất này làm từ gì?</v>
          </cell>
        </row>
        <row r="2790">
          <cell r="A2790" t="str">
            <v>CREATURE_NAME_40025</v>
          </cell>
          <cell r="B2790" t="str">
            <v>메디아나</v>
          </cell>
          <cell r="C2790" t="str">
            <v>Mediana</v>
          </cell>
          <cell r="D2790" t="str">
            <v>Mediana</v>
          </cell>
          <cell r="E2790" t="str">
            <v>Mediana</v>
          </cell>
        </row>
        <row r="2791">
          <cell r="A2791" t="str">
            <v>CREATURE_DESC_40025</v>
          </cell>
          <cell r="B2791" t="str">
            <v>물약의 재료는 무엇인가</v>
          </cell>
          <cell r="C2791" t="str">
            <v>What Is This Potion Made Of?</v>
          </cell>
          <cell r="D2791" t="str">
            <v>ยาน้ำนี้ทำมาจากอะไร</v>
          </cell>
          <cell r="E2791" t="str">
            <v>Dược chất này làm từ gì?</v>
          </cell>
        </row>
        <row r="2792">
          <cell r="A2792" t="str">
            <v>CREATURE_NAME_40026</v>
          </cell>
          <cell r="B2792" t="str">
            <v>아르크</v>
          </cell>
          <cell r="C2792" t="str">
            <v>Arch</v>
          </cell>
          <cell r="D2792" t="str">
            <v>Arch</v>
          </cell>
          <cell r="E2792" t="str">
            <v>Arch</v>
          </cell>
        </row>
        <row r="2793">
          <cell r="A2793" t="str">
            <v>CREATURE_DESC_40026</v>
          </cell>
          <cell r="B2793" t="str">
            <v>여름의 쫄깃한 공포체험</v>
          </cell>
          <cell r="C2793" t="str">
            <v>Summer's Scary Haunted House</v>
          </cell>
          <cell r="D2793" t="str">
            <v>บ้านผีสิงที่น่ากลัวประจำฤดูร้อน</v>
          </cell>
          <cell r="E2793" t="str">
            <v>Ngôi nhà ma ám đáng sợ mùa hè</v>
          </cell>
        </row>
        <row r="2794">
          <cell r="A2794" t="str">
            <v>CREATURE_NAME_40027</v>
          </cell>
          <cell r="B2794" t="str">
            <v>아셀리카</v>
          </cell>
          <cell r="C2794" t="str">
            <v>Aselica</v>
          </cell>
          <cell r="D2794" t="str">
            <v>Aselica</v>
          </cell>
          <cell r="E2794" t="str">
            <v>Aselica</v>
          </cell>
        </row>
        <row r="2795">
          <cell r="A2795" t="str">
            <v>CREATURE_DESC_40027</v>
          </cell>
          <cell r="B2795" t="str">
            <v>여름의 쫄깃한 공포체험</v>
          </cell>
          <cell r="C2795" t="str">
            <v>Summer's Scary Haunted House</v>
          </cell>
          <cell r="D2795" t="str">
            <v>บ้านผีสิงที่น่ากลัวประจำฤดูร้อน</v>
          </cell>
          <cell r="E2795" t="str">
            <v>Ngôi nhà ma ám đáng sợ mùa hè</v>
          </cell>
        </row>
        <row r="2796">
          <cell r="A2796" t="str">
            <v>CREATURE_NAME_40028</v>
          </cell>
          <cell r="B2796" t="str">
            <v>플루스</v>
          </cell>
          <cell r="C2796" t="str">
            <v>Fluss</v>
          </cell>
          <cell r="D2796" t="str">
            <v>Fluss</v>
          </cell>
          <cell r="E2796" t="str">
            <v>Fluss</v>
          </cell>
        </row>
        <row r="2797">
          <cell r="A2797" t="str">
            <v>CREATURE_DESC_40028</v>
          </cell>
          <cell r="B2797" t="str">
            <v>마지막 밤을 장식하는 꽃</v>
          </cell>
          <cell r="C2797" t="str">
            <v>Flower Marking the Last Night</v>
          </cell>
          <cell r="D2797" t="str">
            <v>สัญลักษณ์ดอกไม้เมื่อคืนนี้</v>
          </cell>
          <cell r="E2797" t="str">
            <v>Bông hoa tô điểm đêm cuối</v>
          </cell>
        </row>
        <row r="2798">
          <cell r="A2798" t="str">
            <v>CREATURE_NAME_40029</v>
          </cell>
          <cell r="B2798" t="str">
            <v>카산드라</v>
          </cell>
          <cell r="C2798" t="str">
            <v>Cassandra</v>
          </cell>
          <cell r="D2798" t="str">
            <v>Cassandra</v>
          </cell>
          <cell r="E2798" t="str">
            <v>Cassandra</v>
          </cell>
        </row>
        <row r="2799">
          <cell r="A2799" t="str">
            <v>CREATURE_DESC_40029</v>
          </cell>
          <cell r="B2799" t="str">
            <v>마지막 밤을 장식하는 꽃</v>
          </cell>
          <cell r="C2799" t="str">
            <v>Flower Marking the Last Night</v>
          </cell>
          <cell r="D2799" t="str">
            <v>สัญลักษณ์ดอกไม้เมื่อคืนนี้</v>
          </cell>
          <cell r="E2799" t="str">
            <v>Bông hoa tô điểm đêm cuối</v>
          </cell>
        </row>
        <row r="2800">
          <cell r="A2800" t="str">
            <v>CREATURE_NAME_40030</v>
          </cell>
          <cell r="B2800" t="str">
            <v>오크 토템</v>
          </cell>
          <cell r="C2800" t="str">
            <v>Orc Totem</v>
          </cell>
          <cell r="D2800" t="str">
            <v>โทเทมออร์ค</v>
          </cell>
          <cell r="E2800" t="str">
            <v>Vật tổ Orc</v>
          </cell>
        </row>
        <row r="2801">
          <cell r="A2801" t="str">
            <v>CREATURE_NAME_40031</v>
          </cell>
          <cell r="B2801" t="str">
            <v>마비엘</v>
          </cell>
          <cell r="C2801" t="str">
            <v>Maviel</v>
          </cell>
          <cell r="D2801" t="str">
            <v>มาเวล</v>
          </cell>
          <cell r="E2801" t="str">
            <v>Cướp điên</v>
          </cell>
        </row>
        <row r="2802">
          <cell r="A2802" t="str">
            <v/>
          </cell>
          <cell r="B2802" t="str">
            <v>2018 할로윈 영웅 몬스터</v>
          </cell>
          <cell r="C2802" t="str">
            <v/>
          </cell>
          <cell r="D2802" t="str">
            <v/>
          </cell>
          <cell r="E2802" t="str">
            <v/>
          </cell>
        </row>
        <row r="2803">
          <cell r="A2803" t="str">
            <v>CREATURE_NAME_40032</v>
          </cell>
          <cell r="B2803" t="str">
            <v>무정한 밤의 왕</v>
          </cell>
          <cell r="C2803" t="str">
            <v>Heartless Night King</v>
          </cell>
          <cell r="D2803" t="str">
            <v>ราชันย์ผู้โหดเหี้ยมแห่งรัตติกาล</v>
          </cell>
          <cell r="E2803" t="str">
            <v>Vua bóng đêm tàn nhẫn</v>
          </cell>
        </row>
        <row r="2804">
          <cell r="A2804" t="str">
            <v>CREATURE_NAME_40033</v>
          </cell>
          <cell r="B2804" t="str">
            <v>흉폭한 밤의 왕</v>
          </cell>
          <cell r="C2804" t="str">
            <v>Savage Night King</v>
          </cell>
          <cell r="D2804" t="str">
            <v>ราชันย์ป่าเถื่อนแห่งรัตติกาล</v>
          </cell>
          <cell r="E2804" t="str">
            <v>Vua bóng đêm độc ác</v>
          </cell>
        </row>
        <row r="2805">
          <cell r="A2805" t="str">
            <v>CREATURE_NAME_40034</v>
          </cell>
          <cell r="B2805" t="str">
            <v>장난스러운 고양이</v>
          </cell>
          <cell r="C2805" t="str">
            <v>Mischievous Cat</v>
          </cell>
          <cell r="D2805" t="str">
            <v>แมวเหมียวซุกซน</v>
          </cell>
          <cell r="E2805" t="str">
            <v>Mèo tinh quái</v>
          </cell>
        </row>
        <row r="2806">
          <cell r="A2806" t="str">
            <v>CREATURE_NAME_40035</v>
          </cell>
          <cell r="B2806" t="str">
            <v>소심한 고양이</v>
          </cell>
          <cell r="C2806" t="str">
            <v>Timid Cat</v>
          </cell>
          <cell r="D2806" t="str">
            <v>แมวเหมียวขี้กลัว</v>
          </cell>
          <cell r="E2806" t="str">
            <v>Mèo nhút nhát</v>
          </cell>
        </row>
        <row r="2807">
          <cell r="A2807" t="str">
            <v>CREATURE_NAME_40036</v>
          </cell>
          <cell r="B2807" t="str">
            <v>불의 마녀</v>
          </cell>
          <cell r="C2807" t="str">
            <v>Flame Witch</v>
          </cell>
          <cell r="D2807" t="str">
            <v>แม่มดเพลิง</v>
          </cell>
          <cell r="E2807" t="str">
            <v>Phù thủy lửa</v>
          </cell>
        </row>
        <row r="2808">
          <cell r="A2808" t="str">
            <v>CREATURE_NAME_40037</v>
          </cell>
          <cell r="B2808" t="str">
            <v>노래의 마녀</v>
          </cell>
          <cell r="C2808" t="str">
            <v>Singing Witch</v>
          </cell>
          <cell r="D2808" t="str">
            <v>แม่มดผู้ขับร้องเพลง</v>
          </cell>
          <cell r="E2808" t="str">
            <v>Phù thủy hát</v>
          </cell>
        </row>
        <row r="2809">
          <cell r="A2809" t="str">
            <v>CREATURE_NAME_40038</v>
          </cell>
          <cell r="B2809" t="str">
            <v>타락한 신앙</v>
          </cell>
          <cell r="C2809" t="str">
            <v>Fallen Faith</v>
          </cell>
          <cell r="D2809" t="str">
            <v>ศรัทธาที่สูญสิ้น</v>
          </cell>
          <cell r="E2809" t="str">
            <v>Đức tin sụp đổ</v>
          </cell>
        </row>
        <row r="2810">
          <cell r="A2810" t="str">
            <v>CREATURE_NAME_40039</v>
          </cell>
          <cell r="B2810" t="str">
            <v>타락한 광휘</v>
          </cell>
          <cell r="C2810" t="str">
            <v>Fallen Brilliance</v>
          </cell>
          <cell r="D2810" t="str">
            <v>แสงเจิดจ้าที่สูญสิ้น</v>
          </cell>
          <cell r="E2810" t="str">
            <v>Sự rực rỡ sụp đổ</v>
          </cell>
        </row>
        <row r="2811">
          <cell r="A2811" t="str">
            <v>CREATURE_NAME_40040</v>
          </cell>
          <cell r="B2811" t="str">
            <v>광기의 흑기사</v>
          </cell>
          <cell r="C2811" t="str">
            <v>Berserk Dark Knight</v>
          </cell>
          <cell r="D2811" t="str">
            <v>อัศวินมืดแห่งความบ้าคลั่ง</v>
          </cell>
          <cell r="E2811" t="str">
            <v>Hiệp sĩ bóng đêm cuồng loạn</v>
          </cell>
        </row>
        <row r="2812">
          <cell r="A2812" t="str">
            <v>CREATURE_NAME_40041</v>
          </cell>
          <cell r="B2812" t="str">
            <v>침묵의 흑기사</v>
          </cell>
          <cell r="C2812" t="str">
            <v>Silent Dark Knight</v>
          </cell>
          <cell r="D2812" t="str">
            <v>อัศวินมืดแห่งความเงียบสงัด</v>
          </cell>
          <cell r="E2812" t="str">
            <v>Hiệp sĩ bóng đêm im lặng</v>
          </cell>
        </row>
        <row r="2813">
          <cell r="A2813" t="str">
            <v>CREATURE_NAME_40042</v>
          </cell>
          <cell r="B2813" t="str">
            <v>타락한 하늘</v>
          </cell>
          <cell r="C2813" t="str">
            <v>Fallen Sky</v>
          </cell>
          <cell r="D2813" t="str">
            <v>ท้องฟ้าที่สูญสิ้น</v>
          </cell>
          <cell r="E2813" t="str">
            <v>Bầu trời sụp đổ</v>
          </cell>
        </row>
        <row r="2814">
          <cell r="A2814" t="str">
            <v>CREATURE_NAME_40043</v>
          </cell>
          <cell r="B2814" t="str">
            <v>타락한 태양</v>
          </cell>
          <cell r="C2814" t="str">
            <v>Fallen Sun</v>
          </cell>
          <cell r="D2814" t="str">
            <v>ดวงอาทิตย์ที่สูญสิ้น</v>
          </cell>
          <cell r="E2814" t="str">
            <v>Mặt trời sụp đổ</v>
          </cell>
        </row>
        <row r="2815">
          <cell r="A2815" t="str">
            <v>CREATURE_NAME_40044</v>
          </cell>
          <cell r="B2815" t="str">
            <v>할로윈의 복수자</v>
          </cell>
          <cell r="C2815" t="str">
            <v>Halloween Avenger</v>
          </cell>
          <cell r="D2815" t="str">
            <v>ฮัลโลวีนอเวนเจอร์</v>
          </cell>
          <cell r="E2815" t="str">
            <v>Biệt đội báo thù Halloween</v>
          </cell>
        </row>
        <row r="2816">
          <cell r="A2816" t="str">
            <v>CREATURE_NAME_40201</v>
          </cell>
          <cell r="B2816" t="str">
            <v>무정한 밤의 왕 &amp; 흉폭한 밤의 왕</v>
          </cell>
          <cell r="C2816" t="str">
            <v>Heartless Night King &amp; Savage Night King</v>
          </cell>
          <cell r="D2816" t="str">
            <v>ราชันย์ผู้โหดเหี้ยมแห่งรัตติกาลและราชันย์ป่าเถื่อนแห่งรัตติกาล</v>
          </cell>
          <cell r="E2816" t="str">
            <v>Vua bóng đêm tàn nhẫn và Vua bóng đêm độc ác</v>
          </cell>
        </row>
        <row r="2817">
          <cell r="A2817" t="str">
            <v>CREATURE_NAME_40202</v>
          </cell>
          <cell r="B2817" t="str">
            <v>장난스러운 고양이 &amp; 소심한 고양이</v>
          </cell>
          <cell r="C2817" t="str">
            <v>Mischievous Cat &amp; Timid Cat</v>
          </cell>
          <cell r="D2817" t="str">
            <v>แมวเหมียวซุกซนและแมวเหมียวขี้กลัว</v>
          </cell>
          <cell r="E2817" t="str">
            <v>Mèo tinh quái và Mèo nhút nhát</v>
          </cell>
        </row>
        <row r="2818">
          <cell r="A2818" t="str">
            <v>CREATURE_NAME_40203</v>
          </cell>
          <cell r="B2818" t="str">
            <v>불의 마녀 &amp; 노래의 마녀</v>
          </cell>
          <cell r="C2818" t="str">
            <v>Flame Witch &amp; Singing Witch</v>
          </cell>
          <cell r="D2818" t="str">
            <v>แม่มดเพลิงและแม่มดผู้ขับร้องเพลง</v>
          </cell>
          <cell r="E2818" t="str">
            <v>Phù thủy lửa và Phù thủy hát</v>
          </cell>
        </row>
        <row r="2819">
          <cell r="A2819" t="str">
            <v>CREATURE_NAME_40204</v>
          </cell>
          <cell r="B2819" t="str">
            <v>타락한 신앙 &amp; 타락한 광휘</v>
          </cell>
          <cell r="C2819" t="str">
            <v>Fallen Faith &amp; Fallen Brilliance</v>
          </cell>
          <cell r="D2819" t="str">
            <v>ศรัทธาที่สูญสิ้นและแสงเจิดจ้าที่สูญสิ้น</v>
          </cell>
          <cell r="E2819" t="str">
            <v>Đức tin sụp đổ và Sự rực rỡ sụp đổ</v>
          </cell>
        </row>
        <row r="2820">
          <cell r="A2820" t="str">
            <v>CREATURE_NAME_40205</v>
          </cell>
          <cell r="B2820" t="str">
            <v>광기의 흑기사 &amp; 침묵의 흑기사</v>
          </cell>
          <cell r="C2820" t="str">
            <v>Berserk Dark Knight &amp; Silent Dark Knight</v>
          </cell>
          <cell r="D2820" t="str">
            <v>อัศวินมืดแห่งความบ้าคลั่งและอัศวินมืดแห่งความเงียบสงัด</v>
          </cell>
          <cell r="E2820" t="str">
            <v>Hiệp sĩ bóng đêm cuồng loạn và Hiệp sĩ bóng đêm im lặng</v>
          </cell>
        </row>
        <row r="2821">
          <cell r="A2821" t="str">
            <v>CREATURE_NAME_40206</v>
          </cell>
          <cell r="B2821" t="str">
            <v>타락한 하늘 &amp; 타락한 태양</v>
          </cell>
          <cell r="C2821" t="str">
            <v>Fallen Sky &amp; Fallen Sun</v>
          </cell>
          <cell r="D2821" t="str">
            <v>ท้องฟ้าที่สูญสิ้นและดวงอาทิตย์ที่สูญสิ้น</v>
          </cell>
          <cell r="E2821" t="str">
            <v>Bầu trời sụp đổ và Mặt trời sụp đổ</v>
          </cell>
        </row>
        <row r="2822">
          <cell r="A2822" t="str">
            <v/>
          </cell>
          <cell r="B2822" t="str">
            <v>2018 할로윈 영웅 몬스터</v>
          </cell>
          <cell r="C2822" t="str">
            <v/>
          </cell>
          <cell r="D2822" t="str">
            <v/>
          </cell>
          <cell r="E2822" t="str">
            <v/>
          </cell>
        </row>
        <row r="2823">
          <cell r="A2823" t="str">
            <v>CREATURE_NAME_40045</v>
          </cell>
          <cell r="B2823" t="str">
            <v>크리스마스 트리</v>
          </cell>
          <cell r="C2823" t="str">
            <v/>
          </cell>
          <cell r="D2823" t="str">
            <v/>
          </cell>
          <cell r="E2823" t="str">
            <v/>
          </cell>
        </row>
        <row r="2824">
          <cell r="A2824" t="str">
            <v>CREATURE_NAME_40046</v>
          </cell>
          <cell r="B2824" t="str">
            <v>크리스마스 트리</v>
          </cell>
          <cell r="C2824" t="str">
            <v/>
          </cell>
          <cell r="D2824" t="str">
            <v/>
          </cell>
          <cell r="E2824" t="str">
            <v/>
          </cell>
        </row>
        <row r="2825">
          <cell r="A2825" t="str">
            <v/>
          </cell>
          <cell r="B2825" t="str">
            <v>챌린지레이드 몬스터</v>
          </cell>
          <cell r="C2825" t="str">
            <v/>
          </cell>
          <cell r="D2825" t="str">
            <v/>
          </cell>
          <cell r="E2825" t="str">
            <v/>
          </cell>
        </row>
        <row r="2826">
          <cell r="A2826" t="str">
            <v>CREATURE_NAME_6601</v>
          </cell>
          <cell r="B2826" t="str">
            <v>우르칵</v>
          </cell>
          <cell r="C2826" t="str">
            <v>Urkak</v>
          </cell>
          <cell r="D2826" t="str">
            <v>เออร์คัค</v>
          </cell>
          <cell r="E2826" t="str">
            <v>Urkak</v>
          </cell>
        </row>
        <row r="2827">
          <cell r="A2827" t="str">
            <v>CREATURE_DESC_6601</v>
          </cell>
          <cell r="B2827" t="str">
            <v>고블린 폭군</v>
          </cell>
          <cell r="C2827" t="str">
            <v>Goblin Tyrant</v>
          </cell>
          <cell r="D2827" t="str">
            <v>ก๊อบลินทรราชย์</v>
          </cell>
          <cell r="E2827" t="str">
            <v>Quân bạo chúa Goblin</v>
          </cell>
        </row>
        <row r="2828">
          <cell r="A2828" t="str">
            <v>CREATURE_NAME_66011</v>
          </cell>
          <cell r="B2828" t="str">
            <v>고블린 정예 약탈꾼</v>
          </cell>
          <cell r="C2828" t="str">
            <v>Elite Goblin Plunderer</v>
          </cell>
          <cell r="D2828" t="str">
            <v>แม่ทัพเหล่าก๊อบลินหัวขโมย</v>
          </cell>
          <cell r="E2828" t="str">
            <v>Kẻ cướp tinh nhuệ Goblin</v>
          </cell>
        </row>
        <row r="2829">
          <cell r="A2829" t="str">
            <v>CREATURE_NAME_66012</v>
          </cell>
          <cell r="B2829" t="str">
            <v>고블린 사냥꾼</v>
          </cell>
          <cell r="C2829" t="str">
            <v>Goblin Hunter</v>
          </cell>
          <cell r="D2829" t="str">
            <v>ก๊อบลินนักล่า</v>
          </cell>
          <cell r="E2829" t="str">
            <v>Tay săn Goblin</v>
          </cell>
        </row>
        <row r="2830">
          <cell r="A2830" t="str">
            <v>CREATURE_NAME_66013</v>
          </cell>
          <cell r="B2830" t="str">
            <v>고블린 감시탑</v>
          </cell>
          <cell r="C2830" t="str">
            <v>Goblin Watchtower</v>
          </cell>
          <cell r="D2830" t="str">
            <v>ก๊อบลินเฝ้าหอคอย</v>
          </cell>
          <cell r="E2830" t="str">
            <v>Tháp theo dõi Goblin</v>
          </cell>
        </row>
        <row r="2831">
          <cell r="A2831" t="str">
            <v>CREATURE_NAME_66014</v>
          </cell>
          <cell r="B2831" t="str">
            <v>고블린 대포</v>
          </cell>
          <cell r="C2831" t="str">
            <v>Goblin Cannon</v>
          </cell>
          <cell r="D2831" t="str">
            <v>ก๊อบลินปืนใหญ่</v>
          </cell>
          <cell r="E2831" t="str">
            <v>Khẩu đại bác Goblin</v>
          </cell>
        </row>
        <row r="2832">
          <cell r="A2832" t="str">
            <v>CREATURE_NAME_6602</v>
          </cell>
          <cell r="B2832" t="str">
            <v>사트리아</v>
          </cell>
          <cell r="C2832" t="str">
            <v>Satria</v>
          </cell>
          <cell r="D2832" t="str">
            <v>ซาเทีย</v>
          </cell>
          <cell r="E2832" t="str">
            <v>Satria</v>
          </cell>
        </row>
        <row r="2833">
          <cell r="A2833" t="str">
            <v>CREATURE_DESC_6602</v>
          </cell>
          <cell r="B2833" t="str">
            <v>악몽의 날개</v>
          </cell>
          <cell r="C2833" t="str">
            <v>Nightmare Wings</v>
          </cell>
          <cell r="D2833" t="str">
            <v>ปีกแห่งฝันร้าย</v>
          </cell>
          <cell r="E2833" t="str">
            <v>Đôi cánh ác mộng</v>
          </cell>
        </row>
        <row r="2834">
          <cell r="A2834" t="str">
            <v>CREATURE_NAME_6603</v>
          </cell>
          <cell r="B2834" t="str">
            <v>케베른</v>
          </cell>
          <cell r="C2834" t="str">
            <v>Kerberen</v>
          </cell>
          <cell r="D2834" t="str">
            <v>เคเบรอน</v>
          </cell>
          <cell r="E2834" t="str">
            <v>Kerberen</v>
          </cell>
        </row>
        <row r="2835">
          <cell r="A2835" t="str">
            <v>CREATURE_DESC_6603</v>
          </cell>
          <cell r="B2835" t="str">
            <v>오크 도살자</v>
          </cell>
          <cell r="C2835" t="str">
            <v>Orc Butcher</v>
          </cell>
          <cell r="D2835" t="str">
            <v>ออร์คล่าสังหาร</v>
          </cell>
          <cell r="E2835" t="str">
            <v>Tên Đồ sát Thủy quái</v>
          </cell>
        </row>
        <row r="2836">
          <cell r="A2836" t="str">
            <v>CREATURE_NAME_6604</v>
          </cell>
          <cell r="B2836" t="str">
            <v>오브리가드</v>
          </cell>
          <cell r="C2836" t="str">
            <v>Obrigard</v>
          </cell>
          <cell r="D2836" t="str">
            <v>โอบรีการ์ด</v>
          </cell>
          <cell r="E2836" t="str">
            <v>Obrigard</v>
          </cell>
        </row>
        <row r="2837">
          <cell r="A2837" t="str">
            <v>CREATURE_DESC_6604</v>
          </cell>
          <cell r="B2837" t="str">
            <v>스켈레톤 수집가</v>
          </cell>
          <cell r="C2837" t="str">
            <v>Skull Collector</v>
          </cell>
          <cell r="D2837" t="str">
            <v>นักสะสมกระดูก</v>
          </cell>
          <cell r="E2837" t="str">
            <v>Kẻ thu thập Skeleton</v>
          </cell>
        </row>
        <row r="2838">
          <cell r="A2838" t="str">
            <v>CREATURE_NAME_66041</v>
          </cell>
          <cell r="B2838" t="str">
            <v>고대 거인의 두개골</v>
          </cell>
          <cell r="C2838" t="str">
            <v>Demon's Skull</v>
          </cell>
          <cell r="D2838" t="str">
            <v>กะโหลกยักษ์โบราณ</v>
          </cell>
          <cell r="E2838" t="str">
            <v>Đầu lâu quỷ</v>
          </cell>
        </row>
        <row r="2839">
          <cell r="A2839" t="str">
            <v>CREATURE_NAME_6605</v>
          </cell>
          <cell r="B2839" t="str">
            <v>시스라엘</v>
          </cell>
          <cell r="C2839" t="str">
            <v>Sithrael</v>
          </cell>
          <cell r="D2839" t="str">
            <v>Sithrael</v>
          </cell>
          <cell r="E2839" t="str">
            <v>Sithrael</v>
          </cell>
        </row>
        <row r="2840">
          <cell r="A2840" t="str">
            <v>CREATURE_DESC_6605</v>
          </cell>
          <cell r="B2840" t="str">
            <v>다크엘프 마검사</v>
          </cell>
          <cell r="C2840" t="str">
            <v>Dark Elf Sword Mage</v>
          </cell>
          <cell r="D2840" t="str">
            <v>นักเวทย์ดาบเอลฟ์มืด</v>
          </cell>
          <cell r="E2840" t="str">
            <v>Pháp sư tiên kiếm bóng tối</v>
          </cell>
        </row>
        <row r="2841">
          <cell r="A2841" t="str">
            <v>CREATURE_NAME_6606</v>
          </cell>
          <cell r="B2841" t="str">
            <v>가로우</v>
          </cell>
          <cell r="C2841" t="str">
            <v>Garrow</v>
          </cell>
          <cell r="D2841" t="str">
            <v>Garrow</v>
          </cell>
          <cell r="E2841" t="str">
            <v>Garrow</v>
          </cell>
        </row>
        <row r="2842">
          <cell r="A2842" t="str">
            <v>CREATURE_DESC_6606</v>
          </cell>
          <cell r="B2842" t="str">
            <v>와일드 버서커</v>
          </cell>
          <cell r="C2842" t="str">
            <v>Wild Berserker</v>
          </cell>
          <cell r="D2842" t="str">
            <v>ไวด์เบอร์เซอเคอะ</v>
          </cell>
          <cell r="E2842" t="str">
            <v>Chiến binh dũng mãnh hoang dã</v>
          </cell>
        </row>
        <row r="2843">
          <cell r="A2843" t="str">
            <v>CREATURE_NAME_6607</v>
          </cell>
          <cell r="B2843" t="str">
            <v>토르페</v>
          </cell>
          <cell r="C2843" t="str">
            <v>Thorpe</v>
          </cell>
          <cell r="D2843" t="str">
            <v>Thorpe</v>
          </cell>
          <cell r="E2843" t="str">
            <v>Thorpe</v>
          </cell>
        </row>
        <row r="2844">
          <cell r="A2844" t="str">
            <v>CREATURE_DESC_6607</v>
          </cell>
          <cell r="B2844" t="str">
            <v>서리의 요새</v>
          </cell>
          <cell r="C2844" t="str">
            <v>Frost Fortress</v>
          </cell>
          <cell r="D2844" t="str">
            <v>ป้อมน้ำแข็ง</v>
          </cell>
          <cell r="E2844" t="str">
            <v>Pháo đài băng giá</v>
          </cell>
        </row>
        <row r="2845">
          <cell r="A2845" t="str">
            <v>CREATURE_NAME_6608</v>
          </cell>
          <cell r="B2845" t="str">
            <v>칼락스</v>
          </cell>
          <cell r="C2845" t="str">
            <v>Kallax</v>
          </cell>
          <cell r="D2845" t="str">
            <v>Kallax</v>
          </cell>
          <cell r="E2845" t="str">
            <v>Kallax</v>
          </cell>
        </row>
        <row r="2846">
          <cell r="A2846" t="str">
            <v>CREATURE_DESC_6608</v>
          </cell>
          <cell r="B2846" t="str">
            <v>어둠의 겁화</v>
          </cell>
          <cell r="C2846" t="str">
            <v>Dark Inferno</v>
          </cell>
          <cell r="D2846" t="str">
            <v>ไฟนรกแห่งความมืด</v>
          </cell>
          <cell r="E2846" t="str">
            <v>lửa bóng tối</v>
          </cell>
        </row>
        <row r="2847">
          <cell r="A2847" t="str">
            <v/>
          </cell>
          <cell r="B2847" t="str">
            <v>지하미궁</v>
          </cell>
          <cell r="C2847" t="str">
            <v/>
          </cell>
          <cell r="D2847" t="str">
            <v/>
          </cell>
          <cell r="E2847" t="str">
            <v/>
          </cell>
        </row>
        <row r="2848">
          <cell r="A2848" t="str">
            <v>CREATURE_NAME_90021</v>
          </cell>
          <cell r="B2848" t="str">
            <v>거대 스켈레톤</v>
          </cell>
          <cell r="C2848" t="str">
            <v>Giant Skeleton</v>
          </cell>
          <cell r="D2848" t="str">
            <v>โครงกระดูกยักษ์</v>
          </cell>
          <cell r="E2848" t="str">
            <v>Skeleton khổng lồ</v>
          </cell>
        </row>
        <row r="2849">
          <cell r="A2849" t="str">
            <v>CREATURE_NAME_90022</v>
          </cell>
          <cell r="B2849" t="str">
            <v>고트 전사</v>
          </cell>
          <cell r="C2849" t="str">
            <v>Goth Warrior</v>
          </cell>
          <cell r="D2849" t="str">
            <v>นักรบแพะ</v>
          </cell>
          <cell r="E2849" t="str">
            <v>Chiến binh Goth</v>
          </cell>
        </row>
        <row r="2850">
          <cell r="A2850" t="str">
            <v>CREATURE_NAME_90023</v>
          </cell>
          <cell r="B2850" t="str">
            <v>고블린 라이더</v>
          </cell>
          <cell r="C2850" t="str">
            <v>Goblin Rider</v>
          </cell>
          <cell r="D2850" t="str">
            <v>ก๊อบลินไรเดอร์</v>
          </cell>
          <cell r="E2850" t="str">
            <v>Tay đua Goblin</v>
          </cell>
        </row>
        <row r="2851">
          <cell r="A2851" t="str">
            <v>CREATURE_NAME_90123</v>
          </cell>
          <cell r="B2851" t="str">
            <v>고블린 약탈대장</v>
          </cell>
          <cell r="C2851" t="str">
            <v>Goblin Plunder Chief</v>
          </cell>
          <cell r="D2851" t="str">
            <v>ก๊อบลิน หัวหน้าในการปล้น</v>
          </cell>
          <cell r="E2851" t="str">
            <v>Đại tướng cướp Goblin</v>
          </cell>
        </row>
        <row r="2852">
          <cell r="A2852" t="str">
            <v>CREATURE_NAME_90025</v>
          </cell>
          <cell r="B2852" t="str">
            <v>광기의 미라 전사</v>
          </cell>
          <cell r="C2852" t="str">
            <v>Berserk Mummy Warrior</v>
          </cell>
          <cell r="D2852" t="str">
            <v>นักรบมันมี่ที่บ้าบิ่น</v>
          </cell>
          <cell r="E2852" t="str">
            <v>Chiến binh Xác ướp điên khùng</v>
          </cell>
        </row>
        <row r="2853">
          <cell r="A2853" t="str">
            <v>CREATURE_NAME_90026</v>
          </cell>
          <cell r="B2853" t="str">
            <v>거미알</v>
          </cell>
          <cell r="C2853" t="str">
            <v>Spider Egg</v>
          </cell>
          <cell r="D2853" t="str">
            <v>ไข่แมงมุม</v>
          </cell>
          <cell r="E2853" t="str">
            <v>Trứng nhện</v>
          </cell>
        </row>
        <row r="2854">
          <cell r="A2854" t="str">
            <v>CREATURE_NAME_90226</v>
          </cell>
          <cell r="B2854" t="str">
            <v>새끼거미</v>
          </cell>
          <cell r="C2854" t="str">
            <v>Spiderling</v>
          </cell>
          <cell r="D2854" t="str">
            <v>ลูกแมงมุม</v>
          </cell>
          <cell r="E2854" t="str">
            <v>Nhện con</v>
          </cell>
        </row>
        <row r="2855">
          <cell r="A2855" t="str">
            <v>CREATURE_NAME_90326</v>
          </cell>
          <cell r="B2855" t="str">
            <v>맹독여왕거미</v>
          </cell>
          <cell r="C2855" t="str">
            <v>Poisonous Spider Queen</v>
          </cell>
          <cell r="D2855" t="str">
            <v>นางพญาแมงมุมพิษ</v>
          </cell>
          <cell r="E2855" t="str">
            <v>Nhện chúa độc</v>
          </cell>
        </row>
        <row r="2856">
          <cell r="A2856" t="str">
            <v>CREATURE_NAME_90027</v>
          </cell>
          <cell r="B2856" t="str">
            <v>플라플라</v>
          </cell>
          <cell r="C2856" t="str">
            <v>FlaFla</v>
          </cell>
          <cell r="D2856" t="str">
            <v>เห็ดฟลาฟลากินคน</v>
          </cell>
          <cell r="E2856" t="str">
            <v>FlaFla</v>
          </cell>
        </row>
        <row r="2857">
          <cell r="A2857" t="str">
            <v>CREATURE_NAME_90124</v>
          </cell>
          <cell r="B2857" t="str">
            <v>다크엘프 검사단장</v>
          </cell>
          <cell r="C2857" t="str">
            <v>Master Dark Elf Swordsman</v>
          </cell>
          <cell r="D2857" t="str">
            <v>หัวหน้านักดาบเอลฟ์มืด</v>
          </cell>
          <cell r="E2857" t="str">
            <v>Đội trưởng đội kiếm sĩ của yêu tinh bóng tối</v>
          </cell>
        </row>
        <row r="2858">
          <cell r="A2858" t="str">
            <v>CREATURE_NAME_90224</v>
          </cell>
          <cell r="B2858" t="str">
            <v>다크엘프 궁수단장</v>
          </cell>
          <cell r="C2858" t="str">
            <v>Master Dark Elf Archer</v>
          </cell>
          <cell r="D2858" t="str">
            <v>หัวหน้านักธนูเอลฟ์มืด</v>
          </cell>
          <cell r="E2858" t="str">
            <v>Đội trưởng đội tiễn thủ của yêu tinh bóng tối</v>
          </cell>
        </row>
        <row r="2859">
          <cell r="A2859" t="str">
            <v>CREATURE_NAME_90324</v>
          </cell>
          <cell r="B2859" t="str">
            <v>다크엘프 마법사단장</v>
          </cell>
          <cell r="C2859" t="str">
            <v>Master Dark Elf Wizard</v>
          </cell>
          <cell r="D2859" t="str">
            <v>หัวหน้าจอมเวทย์เอลฟ์มืด</v>
          </cell>
          <cell r="E2859" t="str">
            <v>Đội trưởng đội phù thủy của yêu tinh bóng tối</v>
          </cell>
        </row>
        <row r="2860">
          <cell r="A2860" t="str">
            <v>CREATURE_NAME_90024</v>
          </cell>
          <cell r="B2860" t="str">
            <v>다크엘프 여제</v>
          </cell>
          <cell r="C2860" t="str">
            <v>Dark Elf Empress</v>
          </cell>
          <cell r="D2860" t="str">
            <v>ราชินีเอล์ฟมืด</v>
          </cell>
          <cell r="E2860" t="str">
            <v>Hoàng hậu của yêu tinh bóng tối</v>
          </cell>
        </row>
        <row r="2861">
          <cell r="A2861" t="str">
            <v>CREATURE_NAME_90223</v>
          </cell>
          <cell r="B2861" t="str">
            <v>자폭 고블린</v>
          </cell>
          <cell r="C2861" t="str">
            <v>Kamikaze Goblin</v>
          </cell>
          <cell r="D2861" t="str">
            <v>ก๊อบลินพลีชีพ</v>
          </cell>
          <cell r="E2861" t="str">
            <v>Yêu tinh tự gây nổ</v>
          </cell>
        </row>
        <row r="2862">
          <cell r="A2862" t="str">
            <v/>
          </cell>
          <cell r="B2862" t="str">
            <v>챌린지 레이드 랭킹전</v>
          </cell>
          <cell r="C2862" t="str">
            <v/>
          </cell>
          <cell r="D2862" t="str">
            <v/>
          </cell>
          <cell r="E2862" t="str">
            <v/>
          </cell>
        </row>
        <row r="2863">
          <cell r="A2863" t="str">
            <v>CREATURE_NAME_7701</v>
          </cell>
          <cell r="B2863" t="str">
            <v>우르칵</v>
          </cell>
          <cell r="C2863" t="str">
            <v>Urkak</v>
          </cell>
          <cell r="D2863" t="str">
            <v>เออร์คัค</v>
          </cell>
          <cell r="E2863" t="str">
            <v>Urkak</v>
          </cell>
        </row>
        <row r="2864">
          <cell r="A2864" t="str">
            <v>CREATURE_DESC_7701</v>
          </cell>
          <cell r="B2864" t="str">
            <v>고블린 폭군</v>
          </cell>
          <cell r="C2864" t="str">
            <v>Goblin Tyrant</v>
          </cell>
          <cell r="D2864" t="str">
            <v>ก๊อบลินทรราชย์</v>
          </cell>
          <cell r="E2864" t="str">
            <v>Quân bạo chúa Goblin</v>
          </cell>
        </row>
        <row r="2865">
          <cell r="A2865" t="str">
            <v>CREATURE_NAME_7702</v>
          </cell>
          <cell r="B2865" t="str">
            <v>사트리아</v>
          </cell>
          <cell r="C2865" t="str">
            <v>Satria</v>
          </cell>
          <cell r="D2865" t="str">
            <v>ซาเทีย</v>
          </cell>
          <cell r="E2865" t="str">
            <v>Satria</v>
          </cell>
        </row>
        <row r="2866">
          <cell r="A2866" t="str">
            <v>CREATURE_DESC_7702</v>
          </cell>
          <cell r="B2866" t="str">
            <v>악몽의 날개</v>
          </cell>
          <cell r="C2866" t="str">
            <v>Nightmare Wings</v>
          </cell>
          <cell r="D2866" t="str">
            <v>ปีกแห่งฝันร้าย</v>
          </cell>
          <cell r="E2866" t="str">
            <v>Đôi cánh ác mộng</v>
          </cell>
        </row>
        <row r="2867">
          <cell r="A2867" t="str">
            <v/>
          </cell>
          <cell r="B2867" t="str">
            <v>서브스토리</v>
          </cell>
          <cell r="C2867" t="str">
            <v/>
          </cell>
          <cell r="D2867" t="str">
            <v/>
          </cell>
          <cell r="E2867" t="str">
            <v/>
          </cell>
        </row>
        <row r="2868">
          <cell r="A2868" t="str">
            <v>CREATURE_NAME_50021</v>
          </cell>
          <cell r="B2868" t="str">
            <v>스켈레톤 토템</v>
          </cell>
          <cell r="C2868" t="str">
            <v>Skeleton Totem</v>
          </cell>
          <cell r="D2868" t="str">
            <v>โทเทมโครงกระดูก</v>
          </cell>
          <cell r="E2868" t="str">
            <v>Vật tổ Skeleton</v>
          </cell>
        </row>
        <row r="2869">
          <cell r="A2869" t="str">
            <v>CREATURE_NAME_50022</v>
          </cell>
          <cell r="B2869" t="str">
            <v>리치</v>
          </cell>
          <cell r="C2869" t="str">
            <v>Lich</v>
          </cell>
          <cell r="D2869" t="str">
            <v>พ่อมดผีดิบ</v>
          </cell>
          <cell r="E2869" t="str">
            <v>Thi hài</v>
          </cell>
        </row>
        <row r="2870">
          <cell r="A2870" t="str">
            <v>CREATURE_NAME_50023</v>
          </cell>
          <cell r="B2870" t="str">
            <v>스켈레톤 대검병</v>
          </cell>
          <cell r="C2870" t="str">
            <v>Skeleton Great Swordbearer</v>
          </cell>
          <cell r="D2870" t="str">
            <v>นักดาบโครงกระดูก</v>
          </cell>
          <cell r="E2870" t="str">
            <v>Binh đại đao Skeleton</v>
          </cell>
        </row>
        <row r="2871">
          <cell r="A2871" t="str">
            <v>CREATURE_NAME_50024</v>
          </cell>
          <cell r="B2871" t="str">
            <v>스켈레톤 토템</v>
          </cell>
          <cell r="C2871" t="str">
            <v>Skeleton Totem</v>
          </cell>
          <cell r="D2871" t="str">
            <v>โทเทมโครงกระดูก</v>
          </cell>
          <cell r="E2871" t="str">
            <v>Vật tổ Skeleton</v>
          </cell>
        </row>
        <row r="2872">
          <cell r="A2872" t="str">
            <v>CREATURE_NAME_50043</v>
          </cell>
          <cell r="B2872" t="str">
            <v>리치</v>
          </cell>
          <cell r="C2872" t="str">
            <v>Lich</v>
          </cell>
          <cell r="D2872" t="str">
            <v>พ่อมดผีดิบ</v>
          </cell>
          <cell r="E2872" t="str">
            <v>Thi hài</v>
          </cell>
        </row>
        <row r="2873">
          <cell r="A2873" t="str">
            <v>CREATURE_NAME_50083</v>
          </cell>
          <cell r="B2873" t="str">
            <v>워 트롤</v>
          </cell>
          <cell r="C2873" t="str">
            <v>War Troll</v>
          </cell>
          <cell r="D2873" t="str">
            <v>นักรบโทรลล์</v>
          </cell>
          <cell r="E2873" t="str">
            <v>Người khổng lồ chiến tranh</v>
          </cell>
        </row>
        <row r="2874">
          <cell r="A2874" t="str">
            <v>CREATURE_NAME_50025</v>
          </cell>
          <cell r="B2874" t="str">
            <v>오크 지휘관</v>
          </cell>
          <cell r="C2874" t="str">
            <v>Orc Commander</v>
          </cell>
          <cell r="D2874" t="str">
            <v>ผู้บัญชาการออร์ค</v>
          </cell>
          <cell r="E2874" t="str">
            <v>Thống soái Orc</v>
          </cell>
        </row>
        <row r="2875">
          <cell r="A2875" t="str">
            <v>CREATURE_NAME_50026</v>
          </cell>
          <cell r="B2875" t="str">
            <v>오크 토템</v>
          </cell>
          <cell r="C2875" t="str">
            <v>Orc Totem</v>
          </cell>
          <cell r="D2875" t="str">
            <v>โทเทมออร์ค</v>
          </cell>
          <cell r="E2875" t="str">
            <v>Vật tổ Orc</v>
          </cell>
        </row>
        <row r="2876">
          <cell r="A2876" t="str">
            <v>CREATURE_NAME_50027</v>
          </cell>
          <cell r="B2876" t="str">
            <v>가시 목책</v>
          </cell>
          <cell r="C2876" t="str">
            <v>Thorn Fence</v>
          </cell>
          <cell r="D2876" t="str">
            <v>รั้วหนาม</v>
          </cell>
          <cell r="E2876" t="str">
            <v>Rào gai</v>
          </cell>
        </row>
        <row r="2877">
          <cell r="A2877" t="str">
            <v>CREATURE_NAME_50028</v>
          </cell>
          <cell r="B2877" t="str">
            <v>만티코어</v>
          </cell>
          <cell r="C2877" t="str">
            <v>Manticore</v>
          </cell>
          <cell r="D2877" t="str">
            <v>แมนติคอร์</v>
          </cell>
          <cell r="E2877" t="str">
            <v>Manticore</v>
          </cell>
        </row>
        <row r="2878">
          <cell r="A2878" t="str">
            <v>CREATURE_NAME_50029</v>
          </cell>
          <cell r="B2878" t="str">
            <v>드라이어드 궁수</v>
          </cell>
          <cell r="C2878" t="str">
            <v>Dryad Archer</v>
          </cell>
          <cell r="D2878" t="str">
            <v>นักธนูนางไม้</v>
          </cell>
          <cell r="E2878" t="str">
            <v>Tiễn thủ của tộc Dryad</v>
          </cell>
        </row>
        <row r="2879">
          <cell r="A2879" t="str">
            <v>CREATURE_NAME_50030</v>
          </cell>
          <cell r="B2879" t="str">
            <v>실험체</v>
          </cell>
          <cell r="C2879" t="str">
            <v>Test subject</v>
          </cell>
          <cell r="D2879" t="str">
            <v>ตัวอย่างทดสอบ</v>
          </cell>
          <cell r="E2879" t="str">
            <v>Đối tượng thử nghiệm</v>
          </cell>
        </row>
        <row r="2880">
          <cell r="A2880" t="str">
            <v>CREATURE_NAME_50033</v>
          </cell>
          <cell r="B2880" t="str">
            <v>오크 제사장</v>
          </cell>
          <cell r="C2880" t="str">
            <v>Chief Orc Priest</v>
          </cell>
          <cell r="D2880" t="str">
            <v>หัวหน้านักบวชออร์ค</v>
          </cell>
          <cell r="E2880" t="str">
            <v>Thủ lĩnh linh mục Orc</v>
          </cell>
        </row>
        <row r="2881">
          <cell r="A2881" t="str">
            <v>CREATURE_NAME_50034</v>
          </cell>
          <cell r="B2881" t="str">
            <v>헬타니오스</v>
          </cell>
          <cell r="C2881" t="str">
            <v>Heltanios</v>
          </cell>
          <cell r="D2881" t="str">
            <v>Heltanios</v>
          </cell>
          <cell r="E2881" t="str">
            <v>Heltanios</v>
          </cell>
        </row>
        <row r="2882">
          <cell r="A2882" t="str">
            <v>CREATURE_NAME_50035</v>
          </cell>
          <cell r="B2882" t="str">
            <v>마물</v>
          </cell>
          <cell r="C2882" t="str">
            <v>Demonic Creature</v>
          </cell>
          <cell r="D2882" t="str">
            <v>สัตว์ปีศาจ</v>
          </cell>
          <cell r="E2882" t="str">
            <v>Sinh vật ma quỷ</v>
          </cell>
        </row>
        <row r="2883">
          <cell r="A2883" t="str">
            <v>CREATURE_NAME_50036</v>
          </cell>
          <cell r="B2883" t="str">
            <v>디마엘</v>
          </cell>
          <cell r="C2883" t="str">
            <v>Dimael</v>
          </cell>
          <cell r="D2883" t="str">
            <v>Dimael</v>
          </cell>
          <cell r="E2883" t="str">
            <v>Dimael</v>
          </cell>
        </row>
        <row r="2884">
          <cell r="A2884" t="str">
            <v>CREATURE_NAME_50040</v>
          </cell>
          <cell r="B2884" t="str">
            <v>달빛 마법 유물</v>
          </cell>
          <cell r="C2884" t="str">
            <v>Moonlight Magic Artifact</v>
          </cell>
          <cell r="D2884" t="str">
            <v>วัตถุโบราณเวทย์แสงจันทร์</v>
          </cell>
          <cell r="E2884" t="str">
            <v>Cổ vật phép thuật ánh trăng</v>
          </cell>
        </row>
        <row r="2885">
          <cell r="A2885" t="str">
            <v>CREATURE_NAME_50041</v>
          </cell>
          <cell r="B2885" t="str">
            <v>다크엘프 발리스타</v>
          </cell>
          <cell r="C2885" t="str">
            <v>Dark Elf Ballista</v>
          </cell>
          <cell r="D2885" t="str">
            <v>เครื่องยิงหอกเอลฟ์มืด</v>
          </cell>
          <cell r="E2885" t="str">
            <v>Máy ném đá của yêu tinh bóng tối</v>
          </cell>
        </row>
        <row r="2886">
          <cell r="A2886" t="str">
            <v>CREATURE_NAME_50044</v>
          </cell>
          <cell r="B2886" t="str">
            <v>시엘</v>
          </cell>
          <cell r="C2886" t="str">
            <v>Siel</v>
          </cell>
          <cell r="D2886" t="str">
            <v>Siel</v>
          </cell>
          <cell r="E2886" t="str">
            <v>Siel</v>
          </cell>
        </row>
        <row r="2887">
          <cell r="A2887" t="str">
            <v>CREATURE_NAME_50045</v>
          </cell>
          <cell r="B2887" t="str">
            <v>어둠의 영혼</v>
          </cell>
          <cell r="C2887" t="str">
            <v>Dark Soul</v>
          </cell>
          <cell r="D2887" t="str">
            <v>วิญญาณแห่งความมืด</v>
          </cell>
          <cell r="E2887" t="str">
            <v>Linh hồn bóng tối</v>
          </cell>
        </row>
        <row r="2888">
          <cell r="A2888" t="str">
            <v>CREATURE_NAME_50046</v>
          </cell>
          <cell r="B2888" t="str">
            <v>플라플라</v>
          </cell>
          <cell r="C2888" t="str">
            <v>FlaFla</v>
          </cell>
          <cell r="D2888" t="str">
            <v>เห็ดฟลาฟลากินคน</v>
          </cell>
          <cell r="E2888" t="str">
            <v>FlaFla</v>
          </cell>
        </row>
        <row r="2889">
          <cell r="A2889" t="str">
            <v>CREATURE_NAME_50047</v>
          </cell>
          <cell r="B2889" t="str">
            <v>거대 중갑 스켈레톤</v>
          </cell>
          <cell r="C2889" t="str">
            <v>Giant Heavy Armored Skeleton</v>
          </cell>
          <cell r="D2889" t="str">
            <v>โครงกระดูกยักษ์ติดอาวุธหนัก</v>
          </cell>
          <cell r="E2889" t="str">
            <v>Xương ma bọc giáp nặng khổng lồ</v>
          </cell>
        </row>
        <row r="2890">
          <cell r="A2890" t="str">
            <v>CREATURE_NAME_50049</v>
          </cell>
          <cell r="B2890" t="str">
            <v>고트 전사</v>
          </cell>
          <cell r="C2890" t="str">
            <v>Goth Warrior</v>
          </cell>
          <cell r="D2890" t="str">
            <v>นักรบแพะ</v>
          </cell>
          <cell r="E2890" t="str">
            <v>Chiến binh Goth</v>
          </cell>
        </row>
        <row r="2891">
          <cell r="A2891" t="str">
            <v>CREATURE_NAME_50050</v>
          </cell>
          <cell r="B2891" t="str">
            <v>플라플라</v>
          </cell>
          <cell r="C2891" t="str">
            <v>FlaFla</v>
          </cell>
          <cell r="D2891" t="str">
            <v>เห็ดฟลาฟลากินคน</v>
          </cell>
          <cell r="E2891" t="str">
            <v>FlaFla</v>
          </cell>
        </row>
        <row r="2892">
          <cell r="A2892" t="str">
            <v>CREATURE_NAME_50051</v>
          </cell>
          <cell r="B2892" t="str">
            <v>고대 서리거인의 두개골</v>
          </cell>
          <cell r="C2892" t="str">
            <v>Ancient Frost Giant Skull</v>
          </cell>
          <cell r="D2892" t="str">
            <v>กะโหลกยักษ์น้ำแข็งโบราณ</v>
          </cell>
          <cell r="E2892" t="str">
            <v>Đầu lâu của người khổng lồ sương giá cổ đại</v>
          </cell>
        </row>
        <row r="2893">
          <cell r="A2893" t="str">
            <v>CREATURE_NAME_50052</v>
          </cell>
          <cell r="B2893" t="str">
            <v>TYPE. 0</v>
          </cell>
          <cell r="C2893" t="str">
            <v>Type. 0</v>
          </cell>
          <cell r="D2893" t="str">
            <v>ประเภท. 0</v>
          </cell>
          <cell r="E2893" t="str">
            <v>Mẫu 0</v>
          </cell>
        </row>
        <row r="2894">
          <cell r="A2894" t="str">
            <v>CREATURE_NAME_50053</v>
          </cell>
          <cell r="B2894" t="str">
            <v>드래곤 트렌트</v>
          </cell>
          <cell r="C2894" t="str">
            <v>Dragon Treant</v>
          </cell>
          <cell r="D2894" t="str">
            <v>พืชมังกรกินคน</v>
          </cell>
          <cell r="E2894" t="str">
            <v>Người cây hình rồng</v>
          </cell>
        </row>
        <row r="2895">
          <cell r="A2895" t="str">
            <v>CREATURE_NAME_50054</v>
          </cell>
          <cell r="B2895" t="str">
            <v>제국병사</v>
          </cell>
          <cell r="C2895" t="str">
            <v>Imperial Soldier</v>
          </cell>
          <cell r="D2895" t="str">
            <v>ทหารหลวง</v>
          </cell>
          <cell r="E2895" t="str">
            <v>Binh sĩ hoàng gia</v>
          </cell>
        </row>
        <row r="2896">
          <cell r="A2896" t="str">
            <v>CREATURE_NAME_50055</v>
          </cell>
          <cell r="B2896" t="str">
            <v>제국병사</v>
          </cell>
          <cell r="C2896" t="str">
            <v>Imperial Soldier</v>
          </cell>
          <cell r="D2896" t="str">
            <v>ทหารหลวง</v>
          </cell>
          <cell r="E2896" t="str">
            <v>Binh sĩ hoàng gia</v>
          </cell>
        </row>
        <row r="2897">
          <cell r="A2897" t="str">
            <v>CREATURE_NAME_50056</v>
          </cell>
          <cell r="B2897" t="str">
            <v>제국병사</v>
          </cell>
          <cell r="C2897" t="str">
            <v>Imperial Soldier</v>
          </cell>
          <cell r="D2897" t="str">
            <v>ทหารหลวง</v>
          </cell>
          <cell r="E2897" t="str">
            <v>Binh sĩ hoàng gia</v>
          </cell>
        </row>
        <row r="2898">
          <cell r="A2898" t="str">
            <v/>
          </cell>
          <cell r="B2898" t="str">
            <v>길드 토벌전</v>
          </cell>
          <cell r="C2898" t="str">
            <v/>
          </cell>
          <cell r="D2898" t="str">
            <v/>
          </cell>
          <cell r="E2898" t="str">
            <v/>
          </cell>
        </row>
        <row r="2899">
          <cell r="A2899" t="str">
            <v>CREATURE_NAME_8801</v>
          </cell>
          <cell r="B2899" t="str">
            <v>벨카자르</v>
          </cell>
          <cell r="C2899" t="str">
            <v>Velkazar</v>
          </cell>
          <cell r="D2899" t="str">
            <v>Velkazar</v>
          </cell>
          <cell r="E2899" t="str">
            <v>Velkazar</v>
          </cell>
        </row>
        <row r="2900">
          <cell r="A2900" t="str">
            <v>CREATURE_DESC_8801</v>
          </cell>
          <cell r="B2900" t="str">
            <v>지옥의 처벌자</v>
          </cell>
          <cell r="C2900" t="str">
            <v>Hellspawn Torturer</v>
          </cell>
          <cell r="D2900" t="str">
            <v>ผู้ทรมานสัตว์นรก</v>
          </cell>
          <cell r="E2900" t="str">
            <v>Người tra tấn quái vật</v>
          </cell>
        </row>
        <row r="2901">
          <cell r="A2901" t="str">
            <v>CREATURE_NAME_8802</v>
          </cell>
          <cell r="B2901" t="str">
            <v>처형의 관</v>
          </cell>
          <cell r="C2901" t="str">
            <v/>
          </cell>
          <cell r="D2901" t="str">
            <v/>
          </cell>
          <cell r="E2901" t="str">
            <v/>
          </cell>
        </row>
        <row r="2902">
          <cell r="A2902" t="str">
            <v>CREATURE_NAME_8803</v>
          </cell>
          <cell r="B2902" t="str">
            <v>라크레일</v>
          </cell>
          <cell r="C2902" t="str">
            <v>Lakreil</v>
          </cell>
          <cell r="D2902" t="str">
            <v>Lakreil</v>
          </cell>
          <cell r="E2902" t="str">
            <v>Lakreil</v>
          </cell>
        </row>
        <row r="2903">
          <cell r="A2903" t="str">
            <v>CREATURE_DESC_8803</v>
          </cell>
          <cell r="B2903" t="str">
            <v>증오의 가시</v>
          </cell>
          <cell r="C2903" t="str">
            <v>Stakes of Wrath</v>
          </cell>
          <cell r="D2903" t="str">
            <v>การเดิมพันแห่งความโกรธแค้น</v>
          </cell>
          <cell r="E2903" t="str">
            <v>Gai phẫn nộ</v>
          </cell>
        </row>
        <row r="2904">
          <cell r="A2904" t="str">
            <v/>
          </cell>
          <cell r="B2904" t="str">
            <v>8챕터</v>
          </cell>
          <cell r="C2904" t="str">
            <v/>
          </cell>
          <cell r="D2904" t="str">
            <v/>
          </cell>
          <cell r="E2904" t="str">
            <v/>
          </cell>
        </row>
        <row r="2905">
          <cell r="A2905" t="str">
            <v>CREATURE_NAME_32001</v>
          </cell>
          <cell r="B2905" t="str">
            <v>악룡 마창기사</v>
          </cell>
          <cell r="C2905" t="str">
            <v>Evil Draconic Lancer</v>
          </cell>
          <cell r="D2905" t="str">
            <v>อัศวินหอกมังกรมืด</v>
          </cell>
          <cell r="E2905" t="str">
            <v>Hiệp sĩ gươm ma rồng quỷ</v>
          </cell>
        </row>
        <row r="2906">
          <cell r="A2906" t="str">
            <v>CREATURE_NAME_32101</v>
          </cell>
          <cell r="B2906" t="str">
            <v>악룡 정예 마창기사</v>
          </cell>
          <cell r="C2906" t="str">
            <v>Evil Draconic Elite Lancer</v>
          </cell>
          <cell r="D2906" t="str">
            <v>แม่ทัพอัศวินหอกมังกรมืด</v>
          </cell>
          <cell r="E2906" t="str">
            <v>Hiệp sĩ gươm ma tinh nhuệ rồng quỷ</v>
          </cell>
        </row>
        <row r="2907">
          <cell r="A2907" t="str">
            <v>CREATURE_NAME_32201</v>
          </cell>
          <cell r="B2907" t="str">
            <v>악룡 화염 마창기사</v>
          </cell>
          <cell r="C2907" t="str">
            <v>Evil Draconic Fire Lancer</v>
          </cell>
          <cell r="D2907" t="str">
            <v>อัศวินหอกมังกรมืดไฟ</v>
          </cell>
          <cell r="E2907" t="str">
            <v>Hiệp sĩ gươm ma hỏa diệm rồng quỷ</v>
          </cell>
        </row>
        <row r="2908">
          <cell r="A2908" t="str">
            <v>CREATURE_NAME_32002</v>
          </cell>
          <cell r="B2908" t="str">
            <v>악룡 법사</v>
          </cell>
          <cell r="C2908" t="str">
            <v>Draconic Wizard</v>
          </cell>
          <cell r="D2908" t="str">
            <v>จอมเวทย์ดราโกนิค</v>
          </cell>
          <cell r="E2908" t="str">
            <v>Phù thủy săn rồng</v>
          </cell>
        </row>
        <row r="2909">
          <cell r="A2909" t="str">
            <v>CREATURE_NAME_32102</v>
          </cell>
          <cell r="B2909" t="str">
            <v>악룡 정예 법사</v>
          </cell>
          <cell r="C2909" t="str">
            <v>Elite Draconic Wizard</v>
          </cell>
          <cell r="D2909" t="str">
            <v>แม่ทัพเหล่าจอมเวทย์ดราโกนิค</v>
          </cell>
          <cell r="E2909" t="str">
            <v>Phù thủy săn rồng tinh nhuệ</v>
          </cell>
        </row>
        <row r="2910">
          <cell r="A2910" t="str">
            <v>CREATURE_NAME_32202</v>
          </cell>
          <cell r="B2910" t="str">
            <v>악룡 화염 법사</v>
          </cell>
          <cell r="C2910" t="str">
            <v>Draconic Fire Wizard</v>
          </cell>
          <cell r="D2910" t="str">
            <v>จอมเวทย์ไฟดราโกนิค</v>
          </cell>
          <cell r="E2910" t="str">
            <v>Phù thủy lửa săn rồng</v>
          </cell>
        </row>
        <row r="2911">
          <cell r="A2911" t="str">
            <v>CREATURE_NAME_32003</v>
          </cell>
          <cell r="B2911" t="str">
            <v>악룡 마검사</v>
          </cell>
          <cell r="C2911" t="str">
            <v>Draconic Sword Mage</v>
          </cell>
          <cell r="D2911" t="str">
            <v>นักเวทย์ดาบดราโกนิค</v>
          </cell>
          <cell r="E2911" t="str">
            <v>Pháp sư dùng kiếm săn rồng</v>
          </cell>
        </row>
        <row r="2912">
          <cell r="A2912" t="str">
            <v>CREATURE_NAME_32103</v>
          </cell>
          <cell r="B2912" t="str">
            <v>악룡 정예 마검사</v>
          </cell>
          <cell r="C2912" t="str">
            <v>Elite Draconic Sword Mage</v>
          </cell>
          <cell r="D2912" t="str">
            <v>แม่ทัพเหล่านักเวทย์ดาบดราโกนิค</v>
          </cell>
          <cell r="E2912" t="str">
            <v>Pháp sư dùng kiếm săn rồng tinh nhuệ</v>
          </cell>
        </row>
        <row r="2913">
          <cell r="A2913" t="str">
            <v>CREATURE_NAME_32203</v>
          </cell>
          <cell r="B2913" t="str">
            <v>악룡 화염 마검사</v>
          </cell>
          <cell r="C2913" t="str">
            <v>Draconic Fire Sword Mage</v>
          </cell>
          <cell r="D2913" t="str">
            <v>นักเวทย์ดาบไฟดราโกนิค</v>
          </cell>
          <cell r="E2913" t="str">
            <v>Pháp sư dùng kiếm lửa săn rồng</v>
          </cell>
        </row>
        <row r="2914">
          <cell r="A2914" t="str">
            <v>CREATURE_NAME_32004</v>
          </cell>
          <cell r="B2914" t="str">
            <v>악룡 전사</v>
          </cell>
          <cell r="C2914" t="str">
            <v>Draconic Warrior</v>
          </cell>
          <cell r="D2914" t="str">
            <v>นักรบดราโกนิค</v>
          </cell>
          <cell r="E2914" t="str">
            <v>Chiến binh săn rồng</v>
          </cell>
        </row>
        <row r="2915">
          <cell r="A2915" t="str">
            <v>CREATURE_NAME_32104</v>
          </cell>
          <cell r="B2915" t="str">
            <v>악룡 정예 전사</v>
          </cell>
          <cell r="C2915" t="str">
            <v>Elite Draconic Warrior</v>
          </cell>
          <cell r="D2915" t="str">
            <v>แม่ทัพเหล่านักรบดราโกนิค</v>
          </cell>
          <cell r="E2915" t="str">
            <v>Chiến binh săn rồng tinh nhuệ</v>
          </cell>
        </row>
        <row r="2916">
          <cell r="A2916" t="str">
            <v>CREATURE_NAME_32204</v>
          </cell>
          <cell r="B2916" t="str">
            <v>악룡 화염 전사</v>
          </cell>
          <cell r="C2916" t="str">
            <v>Draconic Fire Warrior</v>
          </cell>
          <cell r="D2916" t="str">
            <v>นักรบไฟดราโกนิค</v>
          </cell>
          <cell r="E2916" t="str">
            <v>Chiến binh lửa săn rồng</v>
          </cell>
        </row>
        <row r="2917">
          <cell r="A2917" t="str">
            <v>CREATURE_NAME_32005</v>
          </cell>
          <cell r="B2917" t="str">
            <v>용머리 석상</v>
          </cell>
          <cell r="C2917" t="str">
            <v>Dragonhead Statue</v>
          </cell>
          <cell r="D2917" t="str">
            <v>รูปปั้นหินหัวมังกร</v>
          </cell>
          <cell r="E2917" t="str">
            <v>Tượng đầu rồng</v>
          </cell>
        </row>
        <row r="2918">
          <cell r="A2918" t="str">
            <v>CREATURE_NAME_32006</v>
          </cell>
          <cell r="B2918" t="str">
            <v>헬하운드</v>
          </cell>
          <cell r="C2918" t="str">
            <v>Hellhound</v>
          </cell>
          <cell r="D2918" t="str">
            <v>สุนัขปีศาจ</v>
          </cell>
          <cell r="E2918" t="str">
            <v>Chó địa ngục</v>
          </cell>
        </row>
        <row r="2919">
          <cell r="A2919" t="str">
            <v>CREATURE_NAME_32106</v>
          </cell>
          <cell r="B2919" t="str">
            <v>정예 헬하운드</v>
          </cell>
          <cell r="C2919" t="str">
            <v>Elite Hellhound</v>
          </cell>
          <cell r="D2919" t="str">
            <v>แม่ทัพเหล่าสุนัขปีศาจ</v>
          </cell>
          <cell r="E2919" t="str">
            <v>Chó địa ngục tinh nhuệ</v>
          </cell>
        </row>
        <row r="2920">
          <cell r="A2920" t="str">
            <v>CREATURE_NAME_32206</v>
          </cell>
          <cell r="B2920" t="str">
            <v>불타는 헬하운드</v>
          </cell>
          <cell r="C2920" t="str">
            <v>Blazing Hellhound</v>
          </cell>
          <cell r="D2920" t="str">
            <v>สุนัขปีศาจลุกไหม้</v>
          </cell>
          <cell r="E2920" t="str">
            <v>Chó địa ngục chói sáng</v>
          </cell>
        </row>
        <row r="2921">
          <cell r="A2921" t="str">
            <v>CREATURE_NAME_32107</v>
          </cell>
          <cell r="B2921" t="str">
            <v>정예 라바골렘</v>
          </cell>
          <cell r="C2921" t="str">
            <v>Elite Lava Golem</v>
          </cell>
          <cell r="D2921" t="str">
            <v>แม่ทัพเหล่าโกเลมลาวา</v>
          </cell>
          <cell r="E2921" t="str">
            <v>Quái vật đá dung nham tinh nhuệ</v>
          </cell>
        </row>
        <row r="2922">
          <cell r="A2922" t="str">
            <v>CREATURE_NAME_32207</v>
          </cell>
          <cell r="B2922" t="str">
            <v>불타는 라바골렘</v>
          </cell>
          <cell r="C2922" t="str">
            <v>Blazing Lava Golem</v>
          </cell>
          <cell r="D2922" t="str">
            <v>โกเลมลาวาลุกไหม้</v>
          </cell>
          <cell r="E2922" t="str">
            <v>Quái vật đá dung nham chói sáng</v>
          </cell>
        </row>
        <row r="2923">
          <cell r="A2923" t="str">
            <v>CREATURE_NAME_32008</v>
          </cell>
          <cell r="B2923" t="str">
            <v>용암석</v>
          </cell>
          <cell r="C2923" t="str">
            <v>Lava Stone</v>
          </cell>
          <cell r="D2923" t="str">
            <v>หินลาวา</v>
          </cell>
          <cell r="E2923" t="str">
            <v>Thạch dung nham</v>
          </cell>
        </row>
        <row r="2924">
          <cell r="A2924" t="str">
            <v>CREATURE_NAME_32009</v>
          </cell>
          <cell r="B2924" t="str">
            <v>지옥의 등불</v>
          </cell>
          <cell r="C2924" t="str">
            <v>Lamp of Hell</v>
          </cell>
          <cell r="D2924" t="str">
            <v>ตะเกียงแห่งนรก</v>
          </cell>
          <cell r="E2924" t="str">
            <v>Đèn địa ngục</v>
          </cell>
        </row>
        <row r="2925">
          <cell r="A2925" t="str">
            <v>CREATURE_NAME_32010</v>
          </cell>
          <cell r="B2925" t="str">
            <v>고대 화염거인의 두개골</v>
          </cell>
          <cell r="C2925" t="str">
            <v>Ancient Fire Giant Skull</v>
          </cell>
          <cell r="D2925" t="str">
            <v>กะโหลกศีรษะยักษ์ไฟไหม้โบราณ</v>
          </cell>
          <cell r="E2925" t="str">
            <v>Đầu sọ người khổng lồ hỏa diệm cổ đại</v>
          </cell>
        </row>
        <row r="2926">
          <cell r="A2926" t="str">
            <v>CREATURE_NAME_32111</v>
          </cell>
          <cell r="B2926" t="str">
            <v>불타는 스켈레톤 정예 돌격병</v>
          </cell>
          <cell r="C2926" t="str">
            <v>Blazing Elite Skeleton Charger</v>
          </cell>
          <cell r="D2926" t="str">
            <v>แม่ทัพนักดาบโครงกระดูกไฟไหม้</v>
          </cell>
          <cell r="E2926" t="str">
            <v>Binh đột kích tinh nhuệ xương ma bùng cháy</v>
          </cell>
        </row>
        <row r="2927">
          <cell r="A2927" t="str">
            <v>CREATURE_NAME_32112</v>
          </cell>
          <cell r="B2927" t="str">
            <v>불타는 스켈레톤 정예 대검병</v>
          </cell>
          <cell r="C2927" t="str">
            <v>Blazing Elite Skeleton Great Swordbearer</v>
          </cell>
          <cell r="D2927" t="str">
            <v>แม่ทัพนักรบโครงกระดูกไฟไหม้</v>
          </cell>
          <cell r="E2927" t="str">
            <v>Binh đại đao tinh nhuệ xương ma bùng cháy</v>
          </cell>
        </row>
        <row r="2928">
          <cell r="A2928" t="str">
            <v>CREATURE_NAME_32113</v>
          </cell>
          <cell r="B2928" t="str">
            <v>불타는 스켈레톤 정예 궁병</v>
          </cell>
          <cell r="C2928" t="str">
            <v>Blazing Elite Skeleton Archer</v>
          </cell>
          <cell r="D2928" t="str">
            <v>แม่ทัพนักธนูโครงกระดูกไฟไหม้</v>
          </cell>
          <cell r="E2928" t="str">
            <v>Tiễn thủ tinh nhuệ xương ma bùng cháy</v>
          </cell>
        </row>
        <row r="2929">
          <cell r="A2929" t="str">
            <v>CREATURE_NAME_32114</v>
          </cell>
          <cell r="B2929" t="str">
            <v>불타는 스켈레톤 정예 흑마법사</v>
          </cell>
          <cell r="C2929" t="str">
            <v>Blazing Elite Skeleton Dark Wizard</v>
          </cell>
          <cell r="D2929" t="str">
            <v>แม่ทัพจอมเวทย์มืดโครงกระดูกไฟไหม้</v>
          </cell>
          <cell r="E2929" t="str">
            <v>Phù thủy hắc ám tinh nhuệ xương ma bùng cháy</v>
          </cell>
        </row>
        <row r="2930">
          <cell r="A2930" t="str">
            <v>CREATURE_NAME_32215</v>
          </cell>
          <cell r="B2930" t="str">
            <v>불타는 거대 중갑 스켈레톤</v>
          </cell>
          <cell r="C2930" t="str">
            <v>Blazing Giant Heavy Armored Skeleton</v>
          </cell>
          <cell r="D2930" t="str">
            <v>โครงกระดูกยักษ์ติดอาวุธหนักไฟไหม้</v>
          </cell>
          <cell r="E2930" t="str">
            <v>Xương ma binh giáp to bùng cháy</v>
          </cell>
        </row>
        <row r="2931">
          <cell r="A2931" t="str">
            <v>CREATURE_NAME_32016</v>
          </cell>
          <cell r="B2931" t="str">
            <v>흑요석 토터스</v>
          </cell>
          <cell r="C2931" t="str">
            <v>Obsidian Tortoise</v>
          </cell>
          <cell r="D2931" t="str">
            <v>เต่าหินอัคนีสีดำ</v>
          </cell>
          <cell r="E2931" t="str">
            <v>Rùa đá đen</v>
          </cell>
        </row>
        <row r="2932">
          <cell r="A2932" t="str">
            <v>CREATURE_NAME_32017</v>
          </cell>
          <cell r="B2932" t="str">
            <v>흑요석 머룸</v>
          </cell>
          <cell r="C2932" t="str">
            <v>Obsidian Muhroom</v>
          </cell>
          <cell r="D2932" t="str">
            <v>เห็ดหินอัคนีสีดำ</v>
          </cell>
          <cell r="E2932" t="str">
            <v>Nấm đá đen</v>
          </cell>
        </row>
        <row r="2933">
          <cell r="A2933" t="str">
            <v>CREATURE_NAME_32018</v>
          </cell>
          <cell r="B2933" t="str">
            <v>용암 자이언트 웜</v>
          </cell>
          <cell r="C2933" t="str">
            <v>Lava Giant Worm</v>
          </cell>
          <cell r="D2933" t="str">
            <v>หนอนยักษ์ลาวา</v>
          </cell>
          <cell r="E2933" t="str">
            <v>Sâu dung nham khổng lồ</v>
          </cell>
        </row>
        <row r="2934">
          <cell r="A2934" t="str">
            <v>CREATURE_NAME_32218</v>
          </cell>
          <cell r="B2934" t="str">
            <v>용암갈기 자이언트 웜</v>
          </cell>
          <cell r="C2934" t="str">
            <v>Lava Mane Giant Worm</v>
          </cell>
          <cell r="D2934" t="str">
            <v>หนอนยักษ์เคราลาวา</v>
          </cell>
          <cell r="E2934" t="str">
            <v>Sâu bờm dung nham khổng lồ</v>
          </cell>
        </row>
        <row r="2935">
          <cell r="A2935" t="str">
            <v>CREATURE_NAME_32019</v>
          </cell>
          <cell r="B2935" t="str">
            <v>용암 전갈</v>
          </cell>
          <cell r="C2935" t="str">
            <v>Lava Scorpion</v>
          </cell>
          <cell r="D2935" t="str">
            <v>แมงป่องลาวา</v>
          </cell>
          <cell r="E2935" t="str">
            <v>Bọ cạp dung nham</v>
          </cell>
        </row>
        <row r="2936">
          <cell r="A2936" t="str">
            <v>CREATURE_NAME_32219</v>
          </cell>
          <cell r="B2936" t="str">
            <v>불타는 용암 전갈 여왕</v>
          </cell>
          <cell r="C2936" t="str">
            <v>Blazing Lava Scorpion Queen</v>
          </cell>
          <cell r="D2936" t="str">
            <v>ราชินีแมงป่องลาวาไฟไหม้</v>
          </cell>
          <cell r="E2936" t="str">
            <v>Nữ vương bọ cạp dung nham bùng cháy</v>
          </cell>
        </row>
        <row r="2937">
          <cell r="A2937" t="str">
            <v/>
          </cell>
          <cell r="B2937" t="str">
            <v>8챕터 보스</v>
          </cell>
          <cell r="C2937" t="str">
            <v/>
          </cell>
          <cell r="D2937" t="str">
            <v/>
          </cell>
          <cell r="E2937" t="str">
            <v/>
          </cell>
        </row>
        <row r="2938">
          <cell r="A2938" t="str">
            <v>CREATURE_NAME_32320</v>
          </cell>
          <cell r="B2938" t="str">
            <v>인피라</v>
          </cell>
          <cell r="C2938" t="str">
            <v>Infira</v>
          </cell>
          <cell r="D2938" t="str">
            <v>Infira</v>
          </cell>
          <cell r="E2938" t="str">
            <v>Infira</v>
          </cell>
        </row>
        <row r="2939">
          <cell r="A2939" t="str">
            <v>CREATURE_DESC_32320</v>
          </cell>
          <cell r="B2939" t="str">
            <v>용의 피를 탐하는 자</v>
          </cell>
          <cell r="C2939" t="str">
            <v>Dragon-blood Craver</v>
          </cell>
          <cell r="D2939" t="str">
            <v>ผู้กระหายโลหิตมังกร</v>
          </cell>
          <cell r="E2939" t="str">
            <v>Kẻ khao khát máu rồng</v>
          </cell>
        </row>
        <row r="2940">
          <cell r="A2940" t="str">
            <v>CREATURE_NAME_32321</v>
          </cell>
          <cell r="B2940" t="str">
            <v>불타는 고트 전사</v>
          </cell>
          <cell r="C2940" t="str">
            <v>Blazing Goth Warrior</v>
          </cell>
          <cell r="D2940" t="str">
            <v>นักรบแพะไฟไหม้</v>
          </cell>
          <cell r="E2940" t="str">
            <v>Chiến binh Goth bùng cháy</v>
          </cell>
        </row>
        <row r="2941">
          <cell r="A2941" t="str">
            <v>CREATURE_DESC_32321</v>
          </cell>
          <cell r="B2941" t="str">
            <v/>
          </cell>
          <cell r="C2941" t="str">
            <v/>
          </cell>
          <cell r="D2941" t="str">
            <v/>
          </cell>
          <cell r="E2941" t="str">
            <v/>
          </cell>
        </row>
        <row r="2942">
          <cell r="A2942" t="str">
            <v>CREATURE_NAME_32322</v>
          </cell>
          <cell r="B2942" t="str">
            <v>테메레르</v>
          </cell>
          <cell r="C2942" t="str">
            <v>Temeraire</v>
          </cell>
          <cell r="D2942" t="str">
            <v>Temeraire</v>
          </cell>
          <cell r="E2942" t="str">
            <v>Temeraire</v>
          </cell>
        </row>
        <row r="2943">
          <cell r="A2943" t="str">
            <v>CREATURE_DESC_32322</v>
          </cell>
          <cell r="B2943" t="str">
            <v>파멸의 불꽃</v>
          </cell>
          <cell r="C2943" t="str">
            <v>Cataclysmic Inferno</v>
          </cell>
          <cell r="D2943" t="str">
            <v>เปลวไฟแห่งการทำลายล้าง</v>
          </cell>
          <cell r="E2943" t="str">
            <v>Địa ngục Tàn ác</v>
          </cell>
        </row>
        <row r="2944">
          <cell r="A2944" t="str">
            <v/>
          </cell>
          <cell r="B2944" t="str">
            <v>도전의 탑</v>
          </cell>
          <cell r="C2944" t="str">
            <v/>
          </cell>
          <cell r="D2944" t="str">
            <v/>
          </cell>
          <cell r="E2944" t="str">
            <v/>
          </cell>
        </row>
        <row r="2945">
          <cell r="A2945" t="str">
            <v>CREATURE_NAME_66001</v>
          </cell>
          <cell r="B2945" t="str">
            <v>불타는 라바골렘</v>
          </cell>
          <cell r="C2945" t="str">
            <v>Blazing Lava Golem</v>
          </cell>
          <cell r="D2945" t="str">
            <v>โกเลมลาวาลุกไหม้</v>
          </cell>
          <cell r="E2945" t="str">
            <v>Quái vật đá dung nham chói sáng</v>
          </cell>
        </row>
        <row r="2946">
          <cell r="A2946" t="str">
            <v>CREATURE_NAME_66002</v>
          </cell>
          <cell r="B2946" t="str">
            <v>용암석</v>
          </cell>
          <cell r="C2946" t="str">
            <v>Lava Stone</v>
          </cell>
          <cell r="D2946" t="str">
            <v>หินลาวา</v>
          </cell>
          <cell r="E2946" t="str">
            <v>Thạch dung nham</v>
          </cell>
        </row>
        <row r="2947">
          <cell r="A2947" t="str">
            <v>CREATURE_NAME_66003</v>
          </cell>
          <cell r="B2947" t="str">
            <v>용암석</v>
          </cell>
          <cell r="C2947" t="str">
            <v>Lava Stone</v>
          </cell>
          <cell r="D2947" t="str">
            <v>หินลาวา</v>
          </cell>
          <cell r="E2947" t="str">
            <v>Thạch dung nham</v>
          </cell>
        </row>
        <row r="2948">
          <cell r="A2948" t="str">
            <v>CREATURE_NAME_68001</v>
          </cell>
          <cell r="B2948" t="str">
            <v>만티코어</v>
          </cell>
          <cell r="C2948" t="str">
            <v>Manticore</v>
          </cell>
          <cell r="D2948" t="str">
            <v>แมนติคอร์</v>
          </cell>
          <cell r="E2948" t="str">
            <v>Manticore</v>
          </cell>
        </row>
        <row r="2949">
          <cell r="A2949" t="str">
            <v>CREATURE_NAME_73001</v>
          </cell>
          <cell r="B2949" t="str">
            <v>하피 여왕</v>
          </cell>
          <cell r="C2949" t="str">
            <v>Harpy Queen</v>
          </cell>
          <cell r="D2949" t="str">
            <v>ราชินีฮาร์ปี้</v>
          </cell>
          <cell r="E2949" t="str">
            <v>Nữ hoàng Harpy</v>
          </cell>
        </row>
        <row r="2950">
          <cell r="A2950" t="str">
            <v>CREATURE_NAME_67001</v>
          </cell>
          <cell r="B2950" t="str">
            <v>혹한의 전사 가우</v>
          </cell>
          <cell r="C2950" t="str">
            <v>Barbarian of Frozen Lands Gau</v>
          </cell>
          <cell r="D2950" t="str">
            <v>Gau บาบาเรียนแห่งดินแดนน้ำแข็ง</v>
          </cell>
          <cell r="E2950" t="str">
            <v>Kẻ thô lỗ của Vùng đất Băng giá</v>
          </cell>
        </row>
        <row r="2951">
          <cell r="A2951" t="str">
            <v>CREATURE_NAME_69001</v>
          </cell>
          <cell r="B2951" t="str">
            <v>용머리 석상</v>
          </cell>
          <cell r="C2951" t="str">
            <v>Dragonhead Statue</v>
          </cell>
          <cell r="D2951" t="str">
            <v>รูปปั้นหินหัวมังกร</v>
          </cell>
          <cell r="E2951" t="str">
            <v>Tượng đầu rồng</v>
          </cell>
        </row>
        <row r="2952">
          <cell r="A2952" t="str">
            <v>CREATURE_NAME_75001</v>
          </cell>
          <cell r="B2952" t="str">
            <v>인피라</v>
          </cell>
          <cell r="C2952" t="str">
            <v>Infira</v>
          </cell>
          <cell r="D2952" t="str">
            <v>Infira</v>
          </cell>
          <cell r="E2952" t="str">
            <v>Infira</v>
          </cell>
        </row>
        <row r="2953">
          <cell r="A2953" t="str">
            <v/>
          </cell>
          <cell r="B2953" t="str">
            <v>9챕터</v>
          </cell>
          <cell r="C2953" t="str">
            <v/>
          </cell>
          <cell r="D2953" t="str">
            <v/>
          </cell>
          <cell r="E2953" t="str">
            <v/>
          </cell>
        </row>
        <row r="2954">
          <cell r="A2954" t="str">
            <v>CREATURE_NAME_33001</v>
          </cell>
          <cell r="B2954" t="str">
            <v>늪지대 거미</v>
          </cell>
          <cell r="C2954" t="str">
            <v>Swamp Spider</v>
          </cell>
          <cell r="D2954" t="str">
            <v>แมงมุมหนองน้ำ</v>
          </cell>
          <cell r="E2954" t="str">
            <v>Nhện đầm lầy</v>
          </cell>
        </row>
        <row r="2955">
          <cell r="A2955" t="str">
            <v>CREATURE_NAME_33002</v>
          </cell>
          <cell r="B2955" t="str">
            <v>맹독여왕 늪지대 거미</v>
          </cell>
          <cell r="C2955" t="str">
            <v>Poisonous Swamp Spider Queen</v>
          </cell>
          <cell r="D2955" t="str">
            <v>นางพญาแมงมุมหนองน้ำพิษ</v>
          </cell>
          <cell r="E2955" t="str">
            <v>Nhện chúa độc đầm lầy</v>
          </cell>
        </row>
        <row r="2956">
          <cell r="A2956" t="str">
            <v>CREATURE_NAME_33003</v>
          </cell>
          <cell r="B2956" t="str">
            <v>더러워진 거미 알</v>
          </cell>
          <cell r="C2956" t="str">
            <v>Tainted Spider Egg</v>
          </cell>
          <cell r="D2956" t="str">
            <v>ไข่แมงมุมสกปรก</v>
          </cell>
          <cell r="E2956" t="str">
            <v>Trứng nhện bẩn</v>
          </cell>
        </row>
        <row r="2957">
          <cell r="A2957" t="str">
            <v>CREATURE_NAME_33004</v>
          </cell>
          <cell r="B2957" t="str">
            <v>썩은 슬라임</v>
          </cell>
          <cell r="C2957" t="str">
            <v>Rotten Slime</v>
          </cell>
          <cell r="D2957" t="str">
            <v>สไลม์เน่า</v>
          </cell>
          <cell r="E2957" t="str">
            <v>Chất nhờn thối rữa</v>
          </cell>
        </row>
        <row r="2958">
          <cell r="A2958" t="str">
            <v>CREATURE_NAME_33005</v>
          </cell>
          <cell r="B2958" t="str">
            <v>악령 스켈레톤 돌격병</v>
          </cell>
          <cell r="C2958" t="str">
            <v>Evil Spirit Skeleton Charger</v>
          </cell>
          <cell r="D2958" t="str">
            <v>ผู้จู่โจมโครงกระดูกวิญญาณชั่วร้าย</v>
          </cell>
          <cell r="E2958" t="str">
            <v>Binh đột kích xương ma ác linh</v>
          </cell>
        </row>
        <row r="2959">
          <cell r="A2959" t="str">
            <v>CREATURE_NAME_33006</v>
          </cell>
          <cell r="B2959" t="str">
            <v>악령 스켈레톤 궁수</v>
          </cell>
          <cell r="C2959" t="str">
            <v>Evil Spirit Skeleton Archer</v>
          </cell>
          <cell r="D2959" t="str">
            <v>นักธนูโครงกระดูกวิญญาณชั่วร้าย</v>
          </cell>
          <cell r="E2959" t="str">
            <v>Tiễn thủ xương ma ác linh</v>
          </cell>
        </row>
        <row r="2960">
          <cell r="A2960" t="str">
            <v>CREATURE_NAME_33007</v>
          </cell>
          <cell r="B2960" t="str">
            <v>사념의 악귀</v>
          </cell>
          <cell r="C2960" t="str">
            <v>Evil Demon of Darkness</v>
          </cell>
          <cell r="D2960" t="str">
            <v>ปีศาจแห่งความมืดผู้ชั่วร้าย</v>
          </cell>
          <cell r="E2960" t="str">
            <v>Ác quỷ bóng tối xấu xa</v>
          </cell>
        </row>
        <row r="2961">
          <cell r="A2961" t="str">
            <v>CREATURE_NAME_33008</v>
          </cell>
          <cell r="B2961" t="str">
            <v>사념의 악령귀</v>
          </cell>
          <cell r="C2961" t="str">
            <v>Evil Specter of Darkness</v>
          </cell>
          <cell r="D2961" t="str">
            <v>ผีแห่งความมืดผู้ชั่วร้าย</v>
          </cell>
          <cell r="E2961" t="str">
            <v>Hồn ma bóng tối xấu xa</v>
          </cell>
        </row>
        <row r="2962">
          <cell r="A2962" t="str">
            <v>CREATURE_NAME_33009</v>
          </cell>
          <cell r="B2962" t="str">
            <v>썩은 기운 바위토템</v>
          </cell>
          <cell r="C2962" t="str">
            <v>Blighted Energy Stone Totem</v>
          </cell>
          <cell r="D2962" t="str">
            <v>รูปสลักบนเสาหินแห่งพลังที่สลาย</v>
          </cell>
          <cell r="E2962" t="str">
            <v>Vật tổ đá năng lượng phong hóa</v>
          </cell>
        </row>
        <row r="2963">
          <cell r="A2963" t="str">
            <v>CREATURE_NAME_33010</v>
          </cell>
          <cell r="B2963" t="str">
            <v>썩은 악취 고블린</v>
          </cell>
          <cell r="C2963" t="str">
            <v>Rancid Goblin</v>
          </cell>
          <cell r="D2963" t="str">
            <v>ก๊อบลินเหม็นเน่า</v>
          </cell>
          <cell r="E2963" t="str">
            <v>Yêu tinh hôi thối</v>
          </cell>
        </row>
        <row r="2964">
          <cell r="A2964" t="str">
            <v>CREATURE_NAME_33011</v>
          </cell>
          <cell r="B2964" t="str">
            <v>썩은 악취 고블린 엘리트</v>
          </cell>
          <cell r="C2964" t="str">
            <v>Elite Rancid Goblin</v>
          </cell>
          <cell r="D2964" t="str">
            <v>แม่ทัพเหล่าก๊อบลินเหม็นเน่า</v>
          </cell>
          <cell r="E2964" t="str">
            <v>Yêu tinh hôi thối tinh nhuệ</v>
          </cell>
        </row>
        <row r="2965">
          <cell r="A2965" t="str">
            <v>CREATURE_NAME_33013</v>
          </cell>
          <cell r="B2965" t="str">
            <v>제국 지상군 검사</v>
          </cell>
          <cell r="C2965" t="str">
            <v>Imperial Army Swordsman</v>
          </cell>
          <cell r="D2965" t="str">
            <v>นักดาบแห่งกองทัพจักรวรรดิ</v>
          </cell>
          <cell r="E2965" t="str">
            <v>Kiếm sĩ của quân đội hoàng gia</v>
          </cell>
        </row>
        <row r="2966">
          <cell r="A2966" t="str">
            <v>CREATURE_NAME_33113</v>
          </cell>
          <cell r="B2966" t="str">
            <v>제국 지상군 정예 검사</v>
          </cell>
          <cell r="C2966" t="str">
            <v>Elite Imperial Army Swordsman</v>
          </cell>
          <cell r="D2966" t="str">
            <v>แม่ทัพเหล่านักดาบแห่งกองทัพจักรวรรดิ</v>
          </cell>
          <cell r="E2966" t="str">
            <v>Kiếm sĩ tinh nhuệ của quân đội hoàng gia</v>
          </cell>
        </row>
        <row r="2967">
          <cell r="A2967" t="str">
            <v>CREATURE_NAME_33213</v>
          </cell>
          <cell r="B2967" t="str">
            <v>제국 지상군 검사 단장</v>
          </cell>
          <cell r="C2967" t="str">
            <v>Imperial Army Swordsman Captain</v>
          </cell>
          <cell r="D2967" t="str">
            <v>หัวหน้านักดาบแห่งกองทัพจักรวรรดิ</v>
          </cell>
          <cell r="E2967" t="str">
            <v>Đội trưởng kiếm sĩ của quân đội hoàng gia</v>
          </cell>
        </row>
        <row r="2968">
          <cell r="A2968" t="str">
            <v>CREATURE_NAME_33014</v>
          </cell>
          <cell r="B2968" t="str">
            <v>제국 지상군 소총병</v>
          </cell>
          <cell r="C2968" t="str">
            <v>Imperial Army Rifleman</v>
          </cell>
          <cell r="D2968" t="str">
            <v>มือปืนแห่งกองทัพจักรวรรดิ</v>
          </cell>
          <cell r="E2968" t="str">
            <v>Lính súng trường của quân đội hoàng gia</v>
          </cell>
        </row>
        <row r="2969">
          <cell r="A2969" t="str">
            <v>CREATURE_NAME_33114</v>
          </cell>
          <cell r="B2969" t="str">
            <v>제국 지상군 정예 소총병</v>
          </cell>
          <cell r="C2969" t="str">
            <v>Elite Imperial Army Rifleman</v>
          </cell>
          <cell r="D2969" t="str">
            <v>แม่ทัพเหล่ามือปืนแห่งกองทัพจักรวรรดิ</v>
          </cell>
          <cell r="E2969" t="str">
            <v>Lính súng trường tinh nhuệ của quân đội hoàng gia</v>
          </cell>
        </row>
        <row r="2970">
          <cell r="A2970" t="str">
            <v>CREATURE_NAME_33214</v>
          </cell>
          <cell r="B2970" t="str">
            <v>제국 지상군 소총병 단장</v>
          </cell>
          <cell r="C2970" t="str">
            <v>Imperial Army Rifleman Captain</v>
          </cell>
          <cell r="D2970" t="str">
            <v>หัวหน้ามือปืนแห่งกองทัพจักรวรรดิ</v>
          </cell>
          <cell r="E2970" t="str">
            <v>Đội trưởng lính súng trường của quân đội hoàng gia</v>
          </cell>
        </row>
        <row r="2971">
          <cell r="A2971" t="str">
            <v>CREATURE_NAME_33012</v>
          </cell>
          <cell r="B2971" t="str">
            <v>제국 지상군 방패병</v>
          </cell>
          <cell r="C2971" t="str">
            <v>Imperial Army Shieldbearer</v>
          </cell>
          <cell r="D2971" t="str">
            <v>พลโล่แห่งกองทัพจักรวรรดิ</v>
          </cell>
          <cell r="E2971" t="str">
            <v>Thuẫn binh của quân đội hoàng gia</v>
          </cell>
        </row>
        <row r="2972">
          <cell r="A2972" t="str">
            <v>CREATURE_NAME_33112</v>
          </cell>
          <cell r="B2972" t="str">
            <v>제국 지상군 중갑 방패병</v>
          </cell>
          <cell r="C2972" t="str">
            <v>Imperial Army Heavy Shieldbearer</v>
          </cell>
          <cell r="D2972" t="str">
            <v>พลโล่หนักแห่งกองทัพจักรวรรดิ</v>
          </cell>
          <cell r="E2972" t="str">
            <v>Trọng thuẫn binh của quân đội hoàng gia</v>
          </cell>
        </row>
        <row r="2973">
          <cell r="A2973" t="str">
            <v>CREATURE_NAME_33212</v>
          </cell>
          <cell r="B2973" t="str">
            <v>제국 지상군 방패병 단장</v>
          </cell>
          <cell r="C2973" t="str">
            <v>Imperial Army Shieldbearer Captain</v>
          </cell>
          <cell r="D2973" t="str">
            <v>หัวหน้าพลโล่หนักแห่งกองทัพจักรวรรดิ</v>
          </cell>
          <cell r="E2973" t="str">
            <v>Đội trưởng thuẫn binh của quân đội hoàng gia</v>
          </cell>
        </row>
        <row r="2974">
          <cell r="A2974" t="str">
            <v>CREATURE_NAME_33015</v>
          </cell>
          <cell r="B2974" t="str">
            <v>가디언 골렘 알파</v>
          </cell>
          <cell r="C2974" t="str">
            <v>Guardian Golem Alpha</v>
          </cell>
          <cell r="D2974" t="str">
            <v>โกเลมผู้พิทักษ์ระดับอัลฟ่า</v>
          </cell>
          <cell r="E2974" t="str">
            <v>Hộ vệ quái vật đá Alpha</v>
          </cell>
        </row>
        <row r="2975">
          <cell r="A2975" t="str">
            <v>CREATURE_NAME_33016</v>
          </cell>
          <cell r="B2975" t="str">
            <v>가디언 골렘 이오타</v>
          </cell>
          <cell r="C2975" t="str">
            <v>Guardian Golem Iota</v>
          </cell>
          <cell r="D2975" t="str">
            <v>โกเลมผู้พิทักษ์ระดับไอโอตา</v>
          </cell>
          <cell r="E2975" t="str">
            <v>Hộ vệ quái vật đá Iota</v>
          </cell>
        </row>
        <row r="2976">
          <cell r="A2976" t="str">
            <v>CREATURE_NAME_33017</v>
          </cell>
          <cell r="B2976" t="str">
            <v>가디언 골렘 오메가</v>
          </cell>
          <cell r="C2976" t="str">
            <v>Guardian Golem Omega</v>
          </cell>
          <cell r="D2976" t="str">
            <v>โกเลมผู้พิทักษ์ระดับโอเมกา</v>
          </cell>
          <cell r="E2976" t="str">
            <v>Hộ vệ quái vật đá Omega</v>
          </cell>
        </row>
        <row r="2977">
          <cell r="A2977" t="str">
            <v>CREATURE_NAME_33018</v>
          </cell>
          <cell r="B2977" t="str">
            <v>가디언 메기너 시범형</v>
          </cell>
          <cell r="C2977" t="str">
            <v>Guardian Meginer Prototype</v>
          </cell>
          <cell r="D2977" t="str">
            <v>ผู้พิทักษ์ Meginer ร่างต้นแบบ</v>
          </cell>
          <cell r="E2977" t="str">
            <v>Hộ vệ Meginer mẫu thử</v>
          </cell>
        </row>
        <row r="2978">
          <cell r="A2978" t="str">
            <v>CREATURE_NAME_33019</v>
          </cell>
          <cell r="B2978" t="str">
            <v>가디언 메기너 강화형</v>
          </cell>
          <cell r="C2978" t="str">
            <v>Guardian Meginer Reinforced</v>
          </cell>
          <cell r="D2978" t="str">
            <v>ผู้พิทักษ์ Meginer ร่างพัฒนา</v>
          </cell>
          <cell r="E2978" t="str">
            <v>Hộ vệ Meginer gia cố</v>
          </cell>
        </row>
        <row r="2979">
          <cell r="A2979" t="str">
            <v>CREATURE_NAME_33020</v>
          </cell>
          <cell r="B2979" t="str">
            <v>가디언 메기너 완성형</v>
          </cell>
          <cell r="C2979" t="str">
            <v>Guardian Meginer Completed</v>
          </cell>
          <cell r="D2979" t="str">
            <v>ผู้พิทักษ์ Meginer ร่างสมบูรณ์</v>
          </cell>
          <cell r="E2979" t="str">
            <v>Hộ vệ Meginer hoàn thiện</v>
          </cell>
        </row>
        <row r="2980">
          <cell r="A2980" t="str">
            <v>CREATURE_NAME_33021</v>
          </cell>
          <cell r="B2980" t="str">
            <v>가디언 이레이져 MK I</v>
          </cell>
          <cell r="C2980" t="str">
            <v>Guardian Eraser MK I</v>
          </cell>
          <cell r="D2980" t="str">
            <v>ผู้พิทักษ์ Eraser MK I</v>
          </cell>
          <cell r="E2980" t="str">
            <v>Hộ vệ Eraser MK I</v>
          </cell>
        </row>
        <row r="2981">
          <cell r="A2981" t="str">
            <v>CREATURE_NAME_33022</v>
          </cell>
          <cell r="B2981" t="str">
            <v>가디언 이레이져 MK II</v>
          </cell>
          <cell r="C2981" t="str">
            <v>Guardian Eraser MK II</v>
          </cell>
          <cell r="D2981" t="str">
            <v>ผู้พิทักษ์ Eraser MK II</v>
          </cell>
          <cell r="E2981" t="str">
            <v>Hộ vệ Eraser MK II</v>
          </cell>
        </row>
        <row r="2982">
          <cell r="A2982" t="str">
            <v>CREATURE_NAME_33023</v>
          </cell>
          <cell r="B2982" t="str">
            <v>가디언 이레이져 MK III</v>
          </cell>
          <cell r="C2982" t="str">
            <v>Guardian Eraser MK III</v>
          </cell>
          <cell r="D2982" t="str">
            <v>ผู้พิทักษ์ Eraser MK III</v>
          </cell>
          <cell r="E2982" t="str">
            <v>Hộ vệ Eraser MK III</v>
          </cell>
        </row>
        <row r="2983">
          <cell r="A2983" t="str">
            <v>CREATURE_NAME_33024</v>
          </cell>
          <cell r="B2983" t="str">
            <v>가디언 리모어 시커</v>
          </cell>
          <cell r="C2983" t="str">
            <v>Guardian Remore Seeker</v>
          </cell>
          <cell r="D2983" t="str">
            <v>ผู้ค้นหาผู้พิทักษ์ Remore</v>
          </cell>
          <cell r="E2983" t="str">
            <v>Hộ vệ Remore truy lùng</v>
          </cell>
        </row>
        <row r="2984">
          <cell r="A2984" t="str">
            <v>CREATURE_NAME_33025</v>
          </cell>
          <cell r="B2984" t="str">
            <v>가디언 리모어 와쳐</v>
          </cell>
          <cell r="C2984" t="str">
            <v>Guardian Remore Watcher</v>
          </cell>
          <cell r="D2984" t="str">
            <v>ผู้เฝ้าดูผู้พิทักษ์ Remore</v>
          </cell>
          <cell r="E2984" t="str">
            <v>Hộ vệ Remore giám sát</v>
          </cell>
        </row>
        <row r="2985">
          <cell r="A2985" t="str">
            <v>CREATURE_NAME_33026</v>
          </cell>
          <cell r="B2985" t="str">
            <v>가디언 리모어 큐레이터</v>
          </cell>
          <cell r="C2985" t="str">
            <v>Guardian Remore Curator</v>
          </cell>
          <cell r="D2985" t="str">
            <v>ผู้ดูแลผู้พิทักษ์ Remore</v>
          </cell>
          <cell r="E2985" t="str">
            <v>Hộ vệ Remore cai quản</v>
          </cell>
        </row>
        <row r="2986">
          <cell r="A2986" t="str">
            <v>CREATURE_NAME_33027</v>
          </cell>
          <cell r="B2986" t="str">
            <v>키베오드</v>
          </cell>
          <cell r="C2986" t="str">
            <v>Kibeord</v>
          </cell>
          <cell r="D2986" t="str">
            <v>Kibeord</v>
          </cell>
          <cell r="E2986" t="str">
            <v>Kibeord</v>
          </cell>
        </row>
        <row r="2987">
          <cell r="A2987" t="str">
            <v>CREATURE_DESC_33027</v>
          </cell>
          <cell r="B2987" t="str">
            <v>탑의 수호자</v>
          </cell>
          <cell r="C2987" t="str">
            <v>Guardian of Tower</v>
          </cell>
          <cell r="D2987" t="str">
            <v>ผู้พิทักษ์หอคอย</v>
          </cell>
          <cell r="E2987" t="str">
            <v>Hộ vệ tháp</v>
          </cell>
        </row>
        <row r="2988">
          <cell r="A2988" t="str">
            <v>CREATURE_NAME_33028</v>
          </cell>
          <cell r="B2988" t="str">
            <v>판시로네</v>
          </cell>
          <cell r="C2988" t="str">
            <v>Pansirone</v>
          </cell>
          <cell r="D2988" t="str">
            <v>Pansirone</v>
          </cell>
          <cell r="E2988" t="str">
            <v>Pansirone</v>
          </cell>
        </row>
        <row r="2989">
          <cell r="A2989" t="str">
            <v>CREATURE_NAME_33029</v>
          </cell>
          <cell r="B2989" t="str">
            <v>루시키엘</v>
          </cell>
          <cell r="C2989" t="str">
            <v>Lucikiel</v>
          </cell>
          <cell r="D2989" t="str">
            <v>Lucikiel</v>
          </cell>
          <cell r="E2989" t="str">
            <v>Lucikiel</v>
          </cell>
        </row>
        <row r="2990">
          <cell r="A2990" t="str">
            <v>CREATURE_DESC_33029</v>
          </cell>
          <cell r="B2990" t="str">
            <v>절망의 인도자</v>
          </cell>
          <cell r="C2990" t="str">
            <v>Bringer of Despair</v>
          </cell>
          <cell r="D2990" t="str">
            <v>ผู้นำพาความสิ้นหวัง</v>
          </cell>
          <cell r="E2990" t="str">
            <v>Kẻ gieo rắc tuyệt vọng</v>
          </cell>
        </row>
        <row r="2991">
          <cell r="A2991" t="str">
            <v>CREATURE_NAME_33030</v>
          </cell>
          <cell r="B2991" t="str">
            <v>스칼렛</v>
          </cell>
          <cell r="C2991" t="str">
            <v>Scarlet</v>
          </cell>
          <cell r="D2991" t="str">
            <v>Scarlet</v>
          </cell>
          <cell r="E2991" t="str">
            <v>Scarlet</v>
          </cell>
        </row>
        <row r="2992">
          <cell r="A2992" t="str">
            <v>CREATURE_NAME_33031</v>
          </cell>
          <cell r="B2992" t="str">
            <v>미트라</v>
          </cell>
          <cell r="C2992" t="str">
            <v>Mitra</v>
          </cell>
          <cell r="D2992" t="str">
            <v>Mitra</v>
          </cell>
          <cell r="E2992" t="str">
            <v>Mitra</v>
          </cell>
        </row>
        <row r="2993">
          <cell r="A2993" t="str">
            <v>CREATURE_NAME_33032</v>
          </cell>
          <cell r="B2993" t="str">
            <v>말두크</v>
          </cell>
          <cell r="C2993" t="str">
            <v>Malduk</v>
          </cell>
          <cell r="D2993" t="str">
            <v>Malduk</v>
          </cell>
          <cell r="E2993" t="str">
            <v>Malduk</v>
          </cell>
        </row>
        <row r="2994">
          <cell r="A2994" t="str">
            <v>CREATURE_NAME_33033</v>
          </cell>
          <cell r="B2994" t="str">
            <v>검은기사</v>
          </cell>
          <cell r="C2994" t="str">
            <v>Black Knight</v>
          </cell>
          <cell r="D2994" t="str">
            <v>อัศวินมืด</v>
          </cell>
          <cell r="E2994" t="str">
            <v>Hiệp sỹ đen</v>
          </cell>
        </row>
        <row r="2995">
          <cell r="A2995" t="str">
            <v>CHAPTER9_BOSS_NAME_16NODE</v>
          </cell>
          <cell r="B2995" t="str">
            <v>판시로네&amp;미트라</v>
          </cell>
          <cell r="C2995" t="str">
            <v>Pansirone &amp; Mitra</v>
          </cell>
          <cell r="D2995" t="str">
            <v>Pansirone &amp; Mitra</v>
          </cell>
          <cell r="E2995" t="str">
            <v>Pansirone và Mitra</v>
          </cell>
        </row>
        <row r="2996">
          <cell r="A2996" t="str">
            <v>CREATURE_NAME_33034</v>
          </cell>
          <cell r="B2996" t="str">
            <v>루시키엘</v>
          </cell>
          <cell r="C2996" t="str">
            <v>Lucikiel</v>
          </cell>
          <cell r="D2996" t="str">
            <v>Lucikiel</v>
          </cell>
          <cell r="E2996" t="str">
            <v>Lucikiel</v>
          </cell>
        </row>
        <row r="2997">
          <cell r="A2997" t="str">
            <v>CREATURE_DESC_33034</v>
          </cell>
          <cell r="B2997" t="str">
            <v>절망의 인도자</v>
          </cell>
          <cell r="C2997" t="str">
            <v>Bringer of Despair</v>
          </cell>
          <cell r="D2997" t="str">
            <v>ผู้นำพาความสิ้นหวัง</v>
          </cell>
          <cell r="E2997" t="str">
            <v>Kẻ gieo rắc tuyệt vọng</v>
          </cell>
        </row>
        <row r="2998">
          <cell r="A2998" t="str">
            <v>CREATURE_NAME_33035</v>
          </cell>
          <cell r="B2998" t="str">
            <v>검은기사</v>
          </cell>
          <cell r="C2998" t="str">
            <v>Black Knight</v>
          </cell>
          <cell r="D2998" t="str">
            <v>อัศวินมืด</v>
          </cell>
          <cell r="E2998" t="str">
            <v>Hiệp sỹ đen</v>
          </cell>
        </row>
        <row r="2999">
          <cell r="A2999" t="str">
            <v>CREATURE_NAME_33036</v>
          </cell>
          <cell r="B2999" t="str">
            <v>썩은 기운 바위토템</v>
          </cell>
          <cell r="C2999" t="str">
            <v>Blighted Energy Stone Totem</v>
          </cell>
          <cell r="D2999" t="str">
            <v>รูปสลักบนเสาหินแห่งพลังที่สลาย</v>
          </cell>
          <cell r="E2999" t="str">
            <v>Vật tổ đá năng lượng phong hóa</v>
          </cell>
        </row>
        <row r="3000">
          <cell r="A3000" t="str">
            <v>CREATURE_NAME_33037</v>
          </cell>
          <cell r="B3000" t="str">
            <v>사념의 악령귀</v>
          </cell>
          <cell r="C3000" t="str">
            <v>Evil Specter of Darkness</v>
          </cell>
          <cell r="D3000" t="str">
            <v>ผีแห่งความมืดผู้ชั่วร้าย</v>
          </cell>
          <cell r="E3000" t="str">
            <v>Hồn ma bóng tối xấu xa</v>
          </cell>
        </row>
        <row r="3001">
          <cell r="A3001" t="str">
            <v>CREATURE_NAME_33038</v>
          </cell>
          <cell r="B3001" t="str">
            <v>마왕 카셀</v>
          </cell>
          <cell r="C3001" t="str">
            <v>Dark Lord Kasel</v>
          </cell>
          <cell r="D3001" t="str">
            <v>ลอร์ดแห่งความมืด Kasel</v>
          </cell>
          <cell r="E3001" t="str">
            <v>Chúa tể bóng tối Kasel</v>
          </cell>
        </row>
        <row r="3002">
          <cell r="A3002" t="str">
            <v>CREATURE_NAME_33039</v>
          </cell>
          <cell r="B3002" t="str">
            <v>타락 프레이</v>
          </cell>
          <cell r="C3002" t="str">
            <v>Fallen Frey</v>
          </cell>
          <cell r="D3002" t="str">
            <v>Frey ผู้สูญสิ้น</v>
          </cell>
          <cell r="E3002" t="str">
            <v>Frey sa ngã</v>
          </cell>
        </row>
        <row r="3003">
          <cell r="A3003" t="str">
            <v>CREATURE_NAME_33040</v>
          </cell>
          <cell r="B3003" t="str">
            <v>마왕 카셀</v>
          </cell>
          <cell r="C3003" t="str">
            <v>Dark Lord Kasel</v>
          </cell>
          <cell r="D3003" t="str">
            <v>ลอร์ดแห่งความมืด Kasel</v>
          </cell>
          <cell r="E3003" t="str">
            <v>Chúa tể bóng tối Kasel</v>
          </cell>
        </row>
        <row r="3004">
          <cell r="A3004" t="str">
            <v>CREATURE_NAME_33041</v>
          </cell>
          <cell r="B3004" t="str">
            <v>타락 프레이</v>
          </cell>
          <cell r="C3004" t="str">
            <v>Fallen Frey</v>
          </cell>
          <cell r="D3004" t="str">
            <v>Frey ผู้สูญสิ้น</v>
          </cell>
          <cell r="E3004" t="str">
            <v>Frey sa ngã</v>
          </cell>
        </row>
        <row r="3005">
          <cell r="A3005" t="str">
            <v/>
          </cell>
          <cell r="B3005" t="str">
            <v>새학기 이벤트 몬스터</v>
          </cell>
          <cell r="C3005" t="str">
            <v/>
          </cell>
          <cell r="D3005" t="str">
            <v/>
          </cell>
          <cell r="E3005" t="str">
            <v/>
          </cell>
        </row>
        <row r="3006">
          <cell r="A3006" t="str">
            <v>CREATURE_NAME_40062</v>
          </cell>
          <cell r="B3006" t="str">
            <v>선도부장 데미아</v>
          </cell>
          <cell r="C3006" t="str">
            <v>Disciplinary Head Demia</v>
          </cell>
          <cell r="D3006" t="str">
            <v>ชุดหัวหน้าฝ่ายปกครอง Demia</v>
          </cell>
          <cell r="E3006" t="str">
            <v>Đội trưởng đội Kỷ Luật Demia</v>
          </cell>
        </row>
        <row r="3007">
          <cell r="A3007" t="str">
            <v>CREATURE_NAME_40063</v>
          </cell>
          <cell r="B3007" t="str">
            <v>교수 로레인</v>
          </cell>
          <cell r="C3007" t="str">
            <v>Professor Lorraine</v>
          </cell>
          <cell r="D3007" t="str">
            <v>ชุดศาสตราจารย์ Lorraine</v>
          </cell>
          <cell r="E3007" t="str">
            <v>Giáo sư Lorraine</v>
          </cell>
        </row>
        <row r="3008">
          <cell r="A3008" t="str">
            <v>CREATURE_NAME_40064</v>
          </cell>
          <cell r="B3008" t="str">
            <v>교수 파벨</v>
          </cell>
          <cell r="C3008" t="str">
            <v>Professor Pavel</v>
          </cell>
          <cell r="D3008" t="str">
            <v>ชุดคุณครู Pavel</v>
          </cell>
          <cell r="E3008" t="str">
            <v>Giáo sư Pavel</v>
          </cell>
        </row>
        <row r="3009">
          <cell r="A3009" t="str">
            <v>CREATURE_NAME_40065</v>
          </cell>
          <cell r="B3009" t="str">
            <v>영양사 오디</v>
          </cell>
          <cell r="C3009" t="str">
            <v>Nutritionist Oddy</v>
          </cell>
          <cell r="D3009" t="str">
            <v>นักโภชนาการ Oddy</v>
          </cell>
          <cell r="E3009" t="str">
            <v>Chuyên gia dinh dưỡng Oddy</v>
          </cell>
        </row>
        <row r="3010">
          <cell r="A3010" t="str">
            <v>CREATURE_NAME_40066</v>
          </cell>
          <cell r="B3010" t="str">
            <v>보건교사 메디아나</v>
          </cell>
          <cell r="C3010" t="str">
            <v>School Nurse Mediana</v>
          </cell>
          <cell r="D3010" t="str">
            <v>พยาบาลโรงเรียน Mediana</v>
          </cell>
          <cell r="E3010" t="str">
            <v>Y tá trường học Mediana</v>
          </cell>
        </row>
        <row r="3011">
          <cell r="A3011" t="str">
            <v>CREATURE_NAME_40067</v>
          </cell>
          <cell r="B3011" t="str">
            <v>미술부 비스카</v>
          </cell>
          <cell r="C3011" t="str">
            <v>Art Club Viska</v>
          </cell>
          <cell r="D3011" t="str">
            <v>ชมรมศิลปะ Viska</v>
          </cell>
          <cell r="E3011" t="str">
            <v>Thành viên câu lạc bộ hội họa Viska</v>
          </cell>
        </row>
        <row r="3012">
          <cell r="A3012" t="str">
            <v>CREATURE_NAME_40068</v>
          </cell>
          <cell r="B3012" t="str">
            <v>오컬트부 오펠리아</v>
          </cell>
          <cell r="C3012" t="str">
            <v>Occult Club Ophelia</v>
          </cell>
          <cell r="D3012" t="str">
            <v>ชมรมเวทมนตร์ Ophelia</v>
          </cell>
          <cell r="E3012" t="str">
            <v>Thành viên hội kín Ophelia</v>
          </cell>
        </row>
        <row r="3013">
          <cell r="A3013" t="str">
            <v>CREATURE_NAME_40069</v>
          </cell>
          <cell r="B3013" t="str">
            <v>선도부 가우</v>
          </cell>
          <cell r="C3013" t="str">
            <v>Disciplinary Gau</v>
          </cell>
          <cell r="D3013" t="str">
            <v>ชุดนักเรียนเจ้าระเบียบ Gau</v>
          </cell>
          <cell r="E3013" t="str">
            <v>Gau Đội tiên phong</v>
          </cell>
        </row>
        <row r="3014">
          <cell r="A3014" t="str">
            <v/>
          </cell>
          <cell r="B3014" t="str">
            <v>나들이 이벤트 몬스터</v>
          </cell>
          <cell r="C3014" t="str">
            <v/>
          </cell>
          <cell r="D3014" t="str">
            <v/>
          </cell>
          <cell r="E3014" t="str">
            <v/>
          </cell>
        </row>
        <row r="3015">
          <cell r="A3015" t="str">
            <v>CREATURE_NAME_40070</v>
          </cell>
          <cell r="B3015" t="str">
            <v>하늘의 고백 아르크</v>
          </cell>
          <cell r="C3015" t="str">
            <v>Heaven's Proposal Arch</v>
          </cell>
          <cell r="D3015" t="str">
            <v>ข้อเสนอแห่งสรวงสวรรค์ Arch</v>
          </cell>
          <cell r="E3015" t="str">
            <v>Giao kết của thiên đường Arch</v>
          </cell>
        </row>
        <row r="3016">
          <cell r="A3016" t="str">
            <v>CREATURE_NAME_40071</v>
          </cell>
          <cell r="B3016" t="str">
            <v>죽음을 넘어선 사랑 제인</v>
          </cell>
          <cell r="C3016" t="str">
            <v>Love Beyond Death Jane</v>
          </cell>
          <cell r="D3016" t="str">
            <v>ความรักหลังความตาย Jane</v>
          </cell>
          <cell r="E3016" t="str">
            <v>Tình yêu bất tử Jane</v>
          </cell>
        </row>
        <row r="3017">
          <cell r="A3017" t="str">
            <v>CREATURE_NAME_40072</v>
          </cell>
          <cell r="B3017" t="str">
            <v>부끄러운 미소 소니아</v>
          </cell>
          <cell r="C3017" t="str">
            <v>Blushing Smile Sonia</v>
          </cell>
          <cell r="D3017" t="str">
            <v>รอยยิ้มที่เขินอาย Sonia</v>
          </cell>
          <cell r="E3017" t="str">
            <v>Nụ cười e thẹn Sonia</v>
          </cell>
        </row>
        <row r="3018">
          <cell r="A3018" t="str">
            <v>CREATURE_NAME_40073</v>
          </cell>
          <cell r="B3018" t="str">
            <v>잠시 내려놓은 검 세리아</v>
          </cell>
          <cell r="C3018" t="str">
            <v>Resting Sword Seria</v>
          </cell>
          <cell r="D3018" t="str">
            <v>ดาบพักผ่อน Seria</v>
          </cell>
          <cell r="E3018" t="str">
            <v>Thanh gươm say ngủ Seria</v>
          </cell>
        </row>
        <row r="3019">
          <cell r="A3019" t="str">
            <v/>
          </cell>
          <cell r="B3019" t="str">
            <v>2019 고대 신왕 이벤트 몬스터</v>
          </cell>
          <cell r="C3019" t="str">
            <v/>
          </cell>
          <cell r="D3019" t="str">
            <v/>
          </cell>
          <cell r="E3019" t="str">
            <v/>
          </cell>
        </row>
        <row r="3020">
          <cell r="A3020" t="str">
            <v>CREATURE_NAME_40074</v>
          </cell>
          <cell r="B3020" t="str">
            <v>쿠르텔</v>
          </cell>
          <cell r="C3020" t="str">
            <v>Kurtel</v>
          </cell>
          <cell r="D3020" t="str">
            <v>Kurtel</v>
          </cell>
          <cell r="E3020" t="str">
            <v>Kurtel</v>
          </cell>
        </row>
        <row r="3021">
          <cell r="A3021" t="str">
            <v>CREATURE_NAME_40075</v>
          </cell>
          <cell r="B3021" t="str">
            <v>라크락</v>
          </cell>
          <cell r="C3021" t="str">
            <v>Lakrak</v>
          </cell>
          <cell r="D3021" t="str">
            <v>Lakrak</v>
          </cell>
          <cell r="E3021" t="str">
            <v>Lakrak</v>
          </cell>
        </row>
        <row r="3022">
          <cell r="A3022" t="str">
            <v>CREATURE_NAME_40076</v>
          </cell>
          <cell r="B3022" t="str">
            <v>미르르</v>
          </cell>
          <cell r="C3022" t="str">
            <v>Miruru</v>
          </cell>
          <cell r="D3022" t="str">
            <v>Miruru</v>
          </cell>
          <cell r="E3022" t="str">
            <v>Miruru</v>
          </cell>
        </row>
        <row r="3023">
          <cell r="A3023" t="str">
            <v>CREATURE_NAME_40077</v>
          </cell>
          <cell r="B3023" t="str">
            <v>리자드맨 토템</v>
          </cell>
          <cell r="C3023" t="str">
            <v>Lizardman Totem</v>
          </cell>
          <cell r="D3023" t="str">
            <v>โทเทมมนุษย์กิ้งก่า</v>
          </cell>
          <cell r="E3023" t="str">
            <v>Vật tổ thằn lằn</v>
          </cell>
        </row>
        <row r="3024">
          <cell r="A3024" t="str">
            <v>CREATURE_NAME_40078</v>
          </cell>
          <cell r="B3024" t="str">
            <v>골든 미믹</v>
          </cell>
          <cell r="C3024" t="str">
            <v>Golden Mimic</v>
          </cell>
          <cell r="D3024" t="str">
            <v>กล่องทองปีศาจ</v>
          </cell>
          <cell r="E3024" t="str">
            <v>Kẻ bắt chước bằng vàng</v>
          </cell>
        </row>
        <row r="3025">
          <cell r="A3025" t="str">
            <v/>
          </cell>
          <cell r="B3025" t="str">
            <v/>
          </cell>
          <cell r="C3025" t="str">
            <v/>
          </cell>
          <cell r="D3025" t="str">
            <v/>
          </cell>
          <cell r="E3025" t="str">
            <v/>
          </cell>
        </row>
        <row r="3026">
          <cell r="A3026" t="str">
            <v/>
          </cell>
          <cell r="B3026" t="str">
            <v/>
          </cell>
          <cell r="C3026" t="str">
            <v/>
          </cell>
          <cell r="D3026" t="str">
            <v/>
          </cell>
          <cell r="E3026" t="str">
            <v/>
          </cell>
        </row>
        <row r="3027">
          <cell r="A3027" t="str">
            <v/>
          </cell>
          <cell r="B3027" t="str">
            <v/>
          </cell>
          <cell r="C3027" t="str">
            <v/>
          </cell>
          <cell r="D3027" t="str">
            <v/>
          </cell>
          <cell r="E3027" t="str">
            <v/>
          </cell>
        </row>
        <row r="3028">
          <cell r="A3028" t="str">
            <v/>
          </cell>
          <cell r="B3028" t="str">
            <v/>
          </cell>
          <cell r="C3028" t="str">
            <v/>
          </cell>
          <cell r="D3028" t="str">
            <v/>
          </cell>
          <cell r="E3028" t="str">
            <v/>
          </cell>
        </row>
        <row r="3029">
          <cell r="A3029" t="str">
            <v/>
          </cell>
          <cell r="B3029" t="str">
            <v/>
          </cell>
          <cell r="C3029" t="str">
            <v/>
          </cell>
          <cell r="D3029" t="str">
            <v/>
          </cell>
          <cell r="E3029" t="str">
            <v/>
          </cell>
        </row>
        <row r="3030">
          <cell r="A3030" t="str">
            <v/>
          </cell>
          <cell r="B3030" t="str">
            <v/>
          </cell>
          <cell r="C3030" t="str">
            <v/>
          </cell>
          <cell r="D3030" t="str">
            <v/>
          </cell>
          <cell r="E3030" t="str">
            <v/>
          </cell>
        </row>
        <row r="3031">
          <cell r="A3031" t="str">
            <v/>
          </cell>
          <cell r="B3031" t="str">
            <v/>
          </cell>
          <cell r="C3031" t="str">
            <v/>
          </cell>
          <cell r="D3031" t="str">
            <v/>
          </cell>
          <cell r="E3031" t="str">
            <v/>
          </cell>
        </row>
        <row r="3032">
          <cell r="A3032" t="str">
            <v/>
          </cell>
          <cell r="B3032" t="str">
            <v/>
          </cell>
          <cell r="C3032" t="str">
            <v/>
          </cell>
          <cell r="D3032" t="str">
            <v/>
          </cell>
          <cell r="E3032" t="str">
            <v/>
          </cell>
        </row>
        <row r="3033">
          <cell r="A3033" t="str">
            <v/>
          </cell>
          <cell r="B3033" t="str">
            <v/>
          </cell>
          <cell r="C3033" t="str">
            <v/>
          </cell>
          <cell r="D3033" t="str">
            <v/>
          </cell>
          <cell r="E3033" t="str">
            <v/>
          </cell>
        </row>
        <row r="3034">
          <cell r="A3034" t="str">
            <v/>
          </cell>
          <cell r="B3034" t="str">
            <v/>
          </cell>
          <cell r="C3034" t="str">
            <v/>
          </cell>
          <cell r="D3034" t="str">
            <v/>
          </cell>
          <cell r="E3034" t="str">
            <v/>
          </cell>
        </row>
        <row r="3035">
          <cell r="A3035" t="str">
            <v/>
          </cell>
          <cell r="B3035" t="str">
            <v/>
          </cell>
          <cell r="C3035" t="str">
            <v/>
          </cell>
          <cell r="D3035" t="str">
            <v/>
          </cell>
          <cell r="E3035" t="str">
            <v/>
          </cell>
        </row>
        <row r="3036">
          <cell r="A3036" t="str">
            <v/>
          </cell>
          <cell r="B3036" t="str">
            <v/>
          </cell>
          <cell r="C3036" t="str">
            <v/>
          </cell>
          <cell r="D3036" t="str">
            <v/>
          </cell>
          <cell r="E3036" t="str">
            <v/>
          </cell>
        </row>
        <row r="3037">
          <cell r="A3037" t="str">
            <v/>
          </cell>
          <cell r="B3037" t="str">
            <v/>
          </cell>
          <cell r="C3037" t="str">
            <v/>
          </cell>
          <cell r="D3037" t="str">
            <v/>
          </cell>
          <cell r="E3037" t="str">
            <v/>
          </cell>
        </row>
        <row r="3038">
          <cell r="A3038" t="str">
            <v/>
          </cell>
          <cell r="B3038" t="str">
            <v/>
          </cell>
          <cell r="C3038" t="str">
            <v/>
          </cell>
          <cell r="D3038" t="str">
            <v/>
          </cell>
          <cell r="E3038" t="str">
            <v/>
          </cell>
        </row>
        <row r="3039">
          <cell r="A3039" t="str">
            <v/>
          </cell>
          <cell r="B3039" t="str">
            <v/>
          </cell>
          <cell r="C3039" t="str">
            <v/>
          </cell>
          <cell r="D3039" t="str">
            <v/>
          </cell>
          <cell r="E3039" t="str">
            <v/>
          </cell>
        </row>
        <row r="3040">
          <cell r="A3040" t="str">
            <v/>
          </cell>
          <cell r="B3040" t="str">
            <v/>
          </cell>
          <cell r="C3040" t="str">
            <v/>
          </cell>
          <cell r="D3040" t="str">
            <v/>
          </cell>
          <cell r="E3040" t="str">
            <v/>
          </cell>
        </row>
        <row r="3041">
          <cell r="A3041" t="str">
            <v/>
          </cell>
          <cell r="B3041" t="str">
            <v/>
          </cell>
          <cell r="C3041" t="str">
            <v/>
          </cell>
          <cell r="D3041" t="str">
            <v/>
          </cell>
          <cell r="E3041" t="str">
            <v/>
          </cell>
        </row>
        <row r="3042">
          <cell r="A3042" t="str">
            <v/>
          </cell>
          <cell r="B3042" t="str">
            <v/>
          </cell>
          <cell r="C3042" t="str">
            <v/>
          </cell>
          <cell r="D3042" t="str">
            <v/>
          </cell>
          <cell r="E3042" t="str">
            <v/>
          </cell>
        </row>
        <row r="3043">
          <cell r="A3043" t="str">
            <v/>
          </cell>
          <cell r="B3043" t="str">
            <v/>
          </cell>
          <cell r="C3043" t="str">
            <v/>
          </cell>
          <cell r="D3043" t="str">
            <v/>
          </cell>
          <cell r="E3043" t="str">
            <v/>
          </cell>
        </row>
        <row r="3044">
          <cell r="A3044" t="str">
            <v/>
          </cell>
          <cell r="B3044" t="str">
            <v/>
          </cell>
          <cell r="C3044" t="str">
            <v/>
          </cell>
          <cell r="D3044" t="str">
            <v/>
          </cell>
          <cell r="E3044" t="str">
            <v/>
          </cell>
        </row>
        <row r="3045">
          <cell r="A3045" t="str">
            <v/>
          </cell>
          <cell r="B3045" t="str">
            <v/>
          </cell>
          <cell r="C3045" t="str">
            <v/>
          </cell>
          <cell r="D3045" t="str">
            <v/>
          </cell>
          <cell r="E3045" t="str">
            <v/>
          </cell>
        </row>
        <row r="3046">
          <cell r="A3046" t="str">
            <v/>
          </cell>
          <cell r="B3046" t="str">
            <v/>
          </cell>
          <cell r="C3046" t="str">
            <v/>
          </cell>
          <cell r="D3046" t="str">
            <v/>
          </cell>
          <cell r="E3046" t="str">
            <v/>
          </cell>
        </row>
        <row r="3047">
          <cell r="A3047" t="str">
            <v/>
          </cell>
          <cell r="B3047" t="str">
            <v/>
          </cell>
          <cell r="C3047" t="str">
            <v/>
          </cell>
          <cell r="D3047" t="str">
            <v/>
          </cell>
          <cell r="E3047" t="str">
            <v/>
          </cell>
        </row>
        <row r="3048">
          <cell r="A3048" t="str">
            <v/>
          </cell>
          <cell r="B3048" t="str">
            <v/>
          </cell>
          <cell r="C3048" t="str">
            <v/>
          </cell>
          <cell r="D3048" t="str">
            <v/>
          </cell>
          <cell r="E3048" t="str">
            <v/>
          </cell>
        </row>
        <row r="3049">
          <cell r="A3049" t="str">
            <v/>
          </cell>
          <cell r="B3049" t="str">
            <v/>
          </cell>
          <cell r="C3049" t="str">
            <v/>
          </cell>
          <cell r="D3049" t="str">
            <v/>
          </cell>
          <cell r="E3049" t="str">
            <v/>
          </cell>
        </row>
        <row r="3050">
          <cell r="A3050" t="str">
            <v/>
          </cell>
          <cell r="B3050" t="str">
            <v/>
          </cell>
          <cell r="C3050" t="str">
            <v/>
          </cell>
          <cell r="D3050" t="str">
            <v/>
          </cell>
          <cell r="E3050" t="str">
            <v/>
          </cell>
        </row>
        <row r="3051">
          <cell r="A3051" t="str">
            <v/>
          </cell>
          <cell r="B3051" t="str">
            <v/>
          </cell>
          <cell r="C3051" t="str">
            <v/>
          </cell>
          <cell r="D3051" t="str">
            <v/>
          </cell>
          <cell r="E3051" t="str">
            <v/>
          </cell>
        </row>
        <row r="3052">
          <cell r="A3052" t="str">
            <v/>
          </cell>
          <cell r="B3052" t="str">
            <v/>
          </cell>
          <cell r="C3052" t="str">
            <v/>
          </cell>
          <cell r="D3052" t="str">
            <v/>
          </cell>
          <cell r="E3052" t="str">
            <v/>
          </cell>
        </row>
        <row r="3053">
          <cell r="A3053" t="str">
            <v/>
          </cell>
          <cell r="B3053" t="str">
            <v/>
          </cell>
          <cell r="C3053" t="str">
            <v/>
          </cell>
          <cell r="D3053" t="str">
            <v/>
          </cell>
          <cell r="E3053" t="str">
            <v/>
          </cell>
        </row>
        <row r="3054">
          <cell r="A3054" t="str">
            <v/>
          </cell>
          <cell r="B3054" t="str">
            <v/>
          </cell>
          <cell r="C3054" t="str">
            <v/>
          </cell>
          <cell r="D3054" t="str">
            <v/>
          </cell>
          <cell r="E3054" t="str">
            <v/>
          </cell>
        </row>
        <row r="3055">
          <cell r="A3055" t="str">
            <v/>
          </cell>
          <cell r="B3055" t="str">
            <v/>
          </cell>
          <cell r="C3055" t="str">
            <v/>
          </cell>
          <cell r="D3055" t="str">
            <v/>
          </cell>
          <cell r="E3055" t="str">
            <v/>
          </cell>
        </row>
        <row r="3056">
          <cell r="A3056" t="str">
            <v/>
          </cell>
          <cell r="B3056" t="str">
            <v/>
          </cell>
          <cell r="C3056" t="str">
            <v/>
          </cell>
          <cell r="D3056" t="str">
            <v/>
          </cell>
          <cell r="E3056" t="str">
            <v/>
          </cell>
        </row>
        <row r="3057">
          <cell r="A3057" t="str">
            <v/>
          </cell>
          <cell r="B3057" t="str">
            <v/>
          </cell>
          <cell r="C3057" t="str">
            <v/>
          </cell>
          <cell r="D3057" t="str">
            <v/>
          </cell>
          <cell r="E3057" t="str">
            <v/>
          </cell>
        </row>
        <row r="3058">
          <cell r="A3058" t="str">
            <v/>
          </cell>
          <cell r="B3058" t="str">
            <v/>
          </cell>
          <cell r="C3058" t="str">
            <v/>
          </cell>
          <cell r="D3058" t="str">
            <v/>
          </cell>
          <cell r="E3058" t="str">
            <v/>
          </cell>
        </row>
        <row r="3059">
          <cell r="A3059" t="str">
            <v/>
          </cell>
          <cell r="B3059" t="str">
            <v/>
          </cell>
          <cell r="C3059" t="str">
            <v/>
          </cell>
          <cell r="D3059" t="str">
            <v/>
          </cell>
          <cell r="E3059" t="str">
            <v/>
          </cell>
        </row>
        <row r="3060">
          <cell r="A3060" t="str">
            <v/>
          </cell>
          <cell r="B3060" t="str">
            <v/>
          </cell>
          <cell r="C3060" t="str">
            <v/>
          </cell>
          <cell r="D3060" t="str">
            <v/>
          </cell>
          <cell r="E3060" t="str">
            <v/>
          </cell>
        </row>
        <row r="3061">
          <cell r="A3061" t="str">
            <v/>
          </cell>
          <cell r="B3061" t="str">
            <v/>
          </cell>
          <cell r="C3061" t="str">
            <v/>
          </cell>
          <cell r="D3061" t="str">
            <v/>
          </cell>
          <cell r="E3061" t="str">
            <v/>
          </cell>
        </row>
        <row r="3062">
          <cell r="A3062" t="str">
            <v/>
          </cell>
          <cell r="B3062" t="str">
            <v/>
          </cell>
          <cell r="C3062" t="str">
            <v/>
          </cell>
          <cell r="D3062" t="str">
            <v/>
          </cell>
          <cell r="E3062" t="str">
            <v/>
          </cell>
        </row>
        <row r="3063">
          <cell r="A3063" t="str">
            <v/>
          </cell>
          <cell r="B3063" t="str">
            <v/>
          </cell>
          <cell r="C3063" t="str">
            <v/>
          </cell>
          <cell r="D3063" t="str">
            <v/>
          </cell>
          <cell r="E3063" t="str">
            <v/>
          </cell>
        </row>
        <row r="3064">
          <cell r="A3064" t="str">
            <v/>
          </cell>
          <cell r="B3064" t="str">
            <v/>
          </cell>
          <cell r="C3064" t="str">
            <v/>
          </cell>
          <cell r="D3064" t="str">
            <v/>
          </cell>
          <cell r="E3064" t="str">
            <v/>
          </cell>
        </row>
        <row r="3065">
          <cell r="A3065" t="str">
            <v/>
          </cell>
          <cell r="B3065" t="str">
            <v/>
          </cell>
          <cell r="C3065" t="str">
            <v/>
          </cell>
          <cell r="D3065" t="str">
            <v/>
          </cell>
          <cell r="E3065" t="str">
            <v/>
          </cell>
        </row>
        <row r="3066">
          <cell r="A3066" t="str">
            <v/>
          </cell>
          <cell r="B3066" t="str">
            <v/>
          </cell>
          <cell r="C3066" t="str">
            <v/>
          </cell>
          <cell r="D3066" t="str">
            <v/>
          </cell>
          <cell r="E3066" t="str">
            <v/>
          </cell>
        </row>
        <row r="3067">
          <cell r="A3067" t="str">
            <v/>
          </cell>
          <cell r="B3067" t="str">
            <v/>
          </cell>
          <cell r="C3067" t="str">
            <v/>
          </cell>
          <cell r="D3067" t="str">
            <v/>
          </cell>
          <cell r="E3067" t="str">
            <v/>
          </cell>
        </row>
        <row r="3068">
          <cell r="A3068" t="str">
            <v/>
          </cell>
          <cell r="B3068" t="str">
            <v/>
          </cell>
          <cell r="C3068" t="str">
            <v/>
          </cell>
          <cell r="D3068" t="str">
            <v/>
          </cell>
          <cell r="E3068" t="str">
            <v/>
          </cell>
        </row>
        <row r="3069">
          <cell r="A3069" t="str">
            <v/>
          </cell>
          <cell r="B3069" t="str">
            <v/>
          </cell>
          <cell r="C3069" t="str">
            <v/>
          </cell>
          <cell r="D3069" t="str">
            <v/>
          </cell>
          <cell r="E3069" t="str">
            <v/>
          </cell>
        </row>
        <row r="3070">
          <cell r="A3070" t="str">
            <v/>
          </cell>
          <cell r="B3070" t="str">
            <v/>
          </cell>
          <cell r="C3070" t="str">
            <v/>
          </cell>
          <cell r="D3070" t="str">
            <v/>
          </cell>
          <cell r="E3070" t="str">
            <v/>
          </cell>
        </row>
        <row r="3071">
          <cell r="A3071" t="str">
            <v/>
          </cell>
          <cell r="B3071" t="str">
            <v/>
          </cell>
          <cell r="C3071" t="str">
            <v/>
          </cell>
          <cell r="D3071" t="str">
            <v/>
          </cell>
          <cell r="E3071" t="str">
            <v/>
          </cell>
        </row>
        <row r="3072">
          <cell r="A3072" t="str">
            <v/>
          </cell>
          <cell r="B3072" t="str">
            <v/>
          </cell>
          <cell r="C3072" t="str">
            <v/>
          </cell>
          <cell r="D3072" t="str">
            <v/>
          </cell>
          <cell r="E3072" t="str">
            <v/>
          </cell>
        </row>
        <row r="3073">
          <cell r="A3073" t="str">
            <v/>
          </cell>
          <cell r="B3073" t="str">
            <v/>
          </cell>
          <cell r="C3073" t="str">
            <v/>
          </cell>
          <cell r="D3073" t="str">
            <v/>
          </cell>
          <cell r="E3073" t="str">
            <v/>
          </cell>
        </row>
        <row r="3074">
          <cell r="A3074" t="str">
            <v/>
          </cell>
          <cell r="B3074" t="str">
            <v/>
          </cell>
          <cell r="C3074" t="str">
            <v/>
          </cell>
          <cell r="D3074" t="str">
            <v/>
          </cell>
          <cell r="E3074" t="str">
            <v/>
          </cell>
        </row>
        <row r="3075">
          <cell r="A3075" t="str">
            <v/>
          </cell>
          <cell r="B3075" t="str">
            <v/>
          </cell>
          <cell r="C3075" t="str">
            <v/>
          </cell>
          <cell r="D3075" t="str">
            <v/>
          </cell>
          <cell r="E3075" t="str">
            <v/>
          </cell>
        </row>
        <row r="3076">
          <cell r="A3076" t="str">
            <v/>
          </cell>
          <cell r="B3076" t="str">
            <v/>
          </cell>
          <cell r="C3076" t="str">
            <v/>
          </cell>
          <cell r="D3076" t="str">
            <v/>
          </cell>
          <cell r="E3076" t="str">
            <v/>
          </cell>
        </row>
        <row r="3077">
          <cell r="A3077" t="str">
            <v/>
          </cell>
          <cell r="B3077" t="str">
            <v/>
          </cell>
          <cell r="C3077" t="str">
            <v/>
          </cell>
          <cell r="D3077" t="str">
            <v/>
          </cell>
          <cell r="E3077" t="str">
            <v/>
          </cell>
        </row>
        <row r="3078">
          <cell r="A3078" t="str">
            <v/>
          </cell>
          <cell r="B3078" t="str">
            <v/>
          </cell>
          <cell r="C3078" t="str">
            <v/>
          </cell>
          <cell r="D3078" t="str">
            <v/>
          </cell>
          <cell r="E3078" t="str">
            <v/>
          </cell>
        </row>
        <row r="3079">
          <cell r="A3079" t="str">
            <v/>
          </cell>
          <cell r="B3079" t="str">
            <v/>
          </cell>
          <cell r="C3079" t="str">
            <v/>
          </cell>
          <cell r="D3079" t="str">
            <v/>
          </cell>
          <cell r="E3079" t="str">
            <v/>
          </cell>
        </row>
        <row r="3080">
          <cell r="A3080" t="str">
            <v/>
          </cell>
          <cell r="B3080" t="str">
            <v/>
          </cell>
          <cell r="C3080" t="str">
            <v/>
          </cell>
          <cell r="D3080" t="str">
            <v/>
          </cell>
          <cell r="E3080" t="str">
            <v/>
          </cell>
        </row>
        <row r="3081">
          <cell r="A3081" t="str">
            <v/>
          </cell>
          <cell r="B3081" t="str">
            <v/>
          </cell>
          <cell r="C3081" t="str">
            <v/>
          </cell>
          <cell r="D3081" t="str">
            <v/>
          </cell>
          <cell r="E3081" t="str">
            <v/>
          </cell>
        </row>
        <row r="3082">
          <cell r="A3082" t="str">
            <v/>
          </cell>
          <cell r="B3082" t="str">
            <v/>
          </cell>
          <cell r="C3082" t="str">
            <v/>
          </cell>
          <cell r="D3082" t="str">
            <v/>
          </cell>
          <cell r="E3082" t="str">
            <v/>
          </cell>
        </row>
        <row r="3083">
          <cell r="A3083" t="str">
            <v/>
          </cell>
          <cell r="B3083" t="str">
            <v/>
          </cell>
          <cell r="C3083" t="str">
            <v/>
          </cell>
          <cell r="D3083" t="str">
            <v/>
          </cell>
          <cell r="E3083" t="str">
            <v/>
          </cell>
        </row>
        <row r="3084">
          <cell r="A3084" t="str">
            <v/>
          </cell>
          <cell r="B3084" t="str">
            <v/>
          </cell>
          <cell r="C3084" t="str">
            <v/>
          </cell>
          <cell r="D3084" t="str">
            <v/>
          </cell>
          <cell r="E3084" t="str">
            <v/>
          </cell>
        </row>
        <row r="3085">
          <cell r="A3085" t="str">
            <v/>
          </cell>
          <cell r="B3085" t="str">
            <v/>
          </cell>
          <cell r="C3085" t="str">
            <v/>
          </cell>
          <cell r="D3085" t="str">
            <v/>
          </cell>
          <cell r="E3085" t="str">
            <v/>
          </cell>
        </row>
        <row r="3086">
          <cell r="A3086" t="str">
            <v/>
          </cell>
          <cell r="B3086" t="str">
            <v/>
          </cell>
          <cell r="C3086" t="str">
            <v/>
          </cell>
          <cell r="D3086" t="str">
            <v/>
          </cell>
          <cell r="E3086" t="str">
            <v/>
          </cell>
        </row>
        <row r="3087">
          <cell r="A3087" t="str">
            <v/>
          </cell>
          <cell r="B3087" t="str">
            <v/>
          </cell>
          <cell r="C3087" t="str">
            <v/>
          </cell>
          <cell r="D3087" t="str">
            <v/>
          </cell>
          <cell r="E3087" t="str">
            <v/>
          </cell>
        </row>
        <row r="3088">
          <cell r="A3088" t="str">
            <v/>
          </cell>
          <cell r="B3088" t="str">
            <v/>
          </cell>
          <cell r="C3088" t="str">
            <v/>
          </cell>
          <cell r="D3088" t="str">
            <v/>
          </cell>
          <cell r="E3088" t="str">
            <v/>
          </cell>
        </row>
        <row r="3089">
          <cell r="A3089" t="str">
            <v/>
          </cell>
          <cell r="B3089" t="str">
            <v/>
          </cell>
          <cell r="C3089" t="str">
            <v/>
          </cell>
          <cell r="D3089" t="str">
            <v/>
          </cell>
          <cell r="E3089" t="str">
            <v/>
          </cell>
        </row>
        <row r="3090">
          <cell r="A3090" t="str">
            <v/>
          </cell>
          <cell r="B3090" t="str">
            <v/>
          </cell>
          <cell r="C3090" t="str">
            <v/>
          </cell>
          <cell r="D3090" t="str">
            <v/>
          </cell>
          <cell r="E3090" t="str">
            <v/>
          </cell>
        </row>
        <row r="3091">
          <cell r="A3091" t="str">
            <v/>
          </cell>
          <cell r="B3091" t="str">
            <v/>
          </cell>
          <cell r="C3091" t="str">
            <v/>
          </cell>
          <cell r="D3091" t="str">
            <v/>
          </cell>
          <cell r="E3091" t="str">
            <v/>
          </cell>
        </row>
        <row r="3092">
          <cell r="A3092" t="str">
            <v/>
          </cell>
          <cell r="B3092" t="str">
            <v/>
          </cell>
          <cell r="C3092" t="str">
            <v/>
          </cell>
          <cell r="D3092" t="str">
            <v/>
          </cell>
          <cell r="E3092" t="str">
            <v/>
          </cell>
        </row>
        <row r="3093">
          <cell r="A3093" t="str">
            <v/>
          </cell>
          <cell r="B3093" t="str">
            <v/>
          </cell>
          <cell r="C3093" t="str">
            <v/>
          </cell>
          <cell r="D3093" t="str">
            <v/>
          </cell>
          <cell r="E3093" t="str">
            <v/>
          </cell>
        </row>
        <row r="3094">
          <cell r="A3094" t="str">
            <v/>
          </cell>
          <cell r="B3094" t="str">
            <v/>
          </cell>
          <cell r="C3094" t="str">
            <v/>
          </cell>
          <cell r="D3094" t="str">
            <v/>
          </cell>
          <cell r="E3094" t="str">
            <v/>
          </cell>
        </row>
        <row r="3095">
          <cell r="A3095" t="str">
            <v/>
          </cell>
          <cell r="B3095" t="str">
            <v/>
          </cell>
          <cell r="C3095" t="str">
            <v/>
          </cell>
          <cell r="D3095" t="str">
            <v/>
          </cell>
          <cell r="E3095" t="str">
            <v/>
          </cell>
        </row>
        <row r="3096">
          <cell r="A3096" t="str">
            <v/>
          </cell>
          <cell r="B3096" t="str">
            <v/>
          </cell>
          <cell r="C3096" t="str">
            <v/>
          </cell>
          <cell r="D3096" t="str">
            <v/>
          </cell>
          <cell r="E3096" t="str">
            <v/>
          </cell>
        </row>
        <row r="3097">
          <cell r="A3097" t="str">
            <v/>
          </cell>
          <cell r="B3097" t="str">
            <v/>
          </cell>
          <cell r="C3097" t="str">
            <v/>
          </cell>
          <cell r="D3097" t="str">
            <v/>
          </cell>
          <cell r="E3097" t="str">
            <v/>
          </cell>
        </row>
        <row r="3098">
          <cell r="A3098" t="str">
            <v/>
          </cell>
          <cell r="B3098" t="str">
            <v/>
          </cell>
          <cell r="C3098" t="str">
            <v/>
          </cell>
          <cell r="D3098" t="str">
            <v/>
          </cell>
          <cell r="E3098" t="str">
            <v/>
          </cell>
        </row>
        <row r="3099">
          <cell r="A3099" t="str">
            <v/>
          </cell>
          <cell r="B3099" t="str">
            <v/>
          </cell>
          <cell r="C3099" t="str">
            <v/>
          </cell>
          <cell r="D3099" t="str">
            <v/>
          </cell>
          <cell r="E3099" t="str">
            <v/>
          </cell>
        </row>
        <row r="3100">
          <cell r="A3100" t="str">
            <v/>
          </cell>
          <cell r="B3100" t="str">
            <v/>
          </cell>
          <cell r="C3100" t="str">
            <v/>
          </cell>
          <cell r="D3100" t="str">
            <v/>
          </cell>
          <cell r="E3100" t="str">
            <v/>
          </cell>
        </row>
        <row r="3101">
          <cell r="A3101" t="str">
            <v/>
          </cell>
          <cell r="B3101" t="str">
            <v/>
          </cell>
          <cell r="C3101" t="str">
            <v/>
          </cell>
          <cell r="D3101" t="str">
            <v/>
          </cell>
          <cell r="E3101" t="str">
            <v/>
          </cell>
        </row>
        <row r="3102">
          <cell r="A3102" t="str">
            <v/>
          </cell>
          <cell r="B3102" t="str">
            <v/>
          </cell>
          <cell r="C3102" t="str">
            <v/>
          </cell>
          <cell r="D3102" t="str">
            <v/>
          </cell>
          <cell r="E3102" t="str">
            <v/>
          </cell>
        </row>
        <row r="3103">
          <cell r="A3103" t="str">
            <v/>
          </cell>
          <cell r="B3103" t="str">
            <v/>
          </cell>
          <cell r="C3103" t="str">
            <v/>
          </cell>
          <cell r="D3103" t="str">
            <v/>
          </cell>
          <cell r="E3103" t="str">
            <v/>
          </cell>
        </row>
        <row r="3104">
          <cell r="A3104" t="str">
            <v/>
          </cell>
          <cell r="B3104" t="str">
            <v/>
          </cell>
          <cell r="C3104" t="str">
            <v/>
          </cell>
          <cell r="D3104" t="str">
            <v/>
          </cell>
          <cell r="E3104" t="str">
            <v/>
          </cell>
        </row>
        <row r="3105">
          <cell r="A3105" t="str">
            <v/>
          </cell>
          <cell r="B3105" t="str">
            <v/>
          </cell>
          <cell r="C3105" t="str">
            <v/>
          </cell>
          <cell r="D3105" t="str">
            <v/>
          </cell>
          <cell r="E3105" t="str">
            <v/>
          </cell>
        </row>
        <row r="3106">
          <cell r="A3106" t="str">
            <v/>
          </cell>
          <cell r="B3106" t="str">
            <v/>
          </cell>
          <cell r="C3106" t="str">
            <v/>
          </cell>
          <cell r="D3106" t="str">
            <v/>
          </cell>
          <cell r="E3106" t="str">
            <v/>
          </cell>
        </row>
        <row r="3107">
          <cell r="A3107" t="str">
            <v/>
          </cell>
          <cell r="B3107" t="str">
            <v/>
          </cell>
          <cell r="C3107" t="str">
            <v/>
          </cell>
          <cell r="D3107" t="str">
            <v/>
          </cell>
          <cell r="E3107" t="str">
            <v/>
          </cell>
        </row>
        <row r="3108">
          <cell r="A3108" t="str">
            <v/>
          </cell>
          <cell r="B3108" t="str">
            <v/>
          </cell>
          <cell r="C3108" t="str">
            <v/>
          </cell>
          <cell r="D3108" t="str">
            <v/>
          </cell>
          <cell r="E3108" t="str">
            <v/>
          </cell>
        </row>
        <row r="3109">
          <cell r="A3109" t="str">
            <v/>
          </cell>
          <cell r="B3109" t="str">
            <v/>
          </cell>
          <cell r="C3109" t="str">
            <v/>
          </cell>
          <cell r="D3109" t="str">
            <v/>
          </cell>
          <cell r="E3109" t="str">
            <v/>
          </cell>
        </row>
        <row r="3110">
          <cell r="A3110" t="str">
            <v/>
          </cell>
          <cell r="B3110" t="str">
            <v/>
          </cell>
          <cell r="C3110" t="str">
            <v/>
          </cell>
          <cell r="D3110" t="str">
            <v/>
          </cell>
          <cell r="E3110" t="str">
            <v/>
          </cell>
        </row>
        <row r="3111">
          <cell r="A3111" t="str">
            <v/>
          </cell>
          <cell r="B3111" t="str">
            <v/>
          </cell>
          <cell r="C3111" t="str">
            <v/>
          </cell>
          <cell r="D3111" t="str">
            <v/>
          </cell>
          <cell r="E3111" t="str">
            <v/>
          </cell>
        </row>
        <row r="3112">
          <cell r="A3112" t="str">
            <v/>
          </cell>
          <cell r="B3112" t="str">
            <v/>
          </cell>
          <cell r="C3112" t="str">
            <v/>
          </cell>
          <cell r="D3112" t="str">
            <v/>
          </cell>
          <cell r="E3112" t="str">
            <v/>
          </cell>
        </row>
        <row r="3113">
          <cell r="A3113" t="str">
            <v/>
          </cell>
          <cell r="B3113" t="str">
            <v/>
          </cell>
          <cell r="C3113" t="str">
            <v/>
          </cell>
          <cell r="D3113" t="str">
            <v/>
          </cell>
          <cell r="E3113" t="str">
            <v/>
          </cell>
        </row>
        <row r="3114">
          <cell r="A3114" t="str">
            <v/>
          </cell>
          <cell r="B3114" t="str">
            <v/>
          </cell>
          <cell r="C3114" t="str">
            <v/>
          </cell>
          <cell r="D3114" t="str">
            <v/>
          </cell>
          <cell r="E3114" t="str">
            <v/>
          </cell>
        </row>
        <row r="3115">
          <cell r="A3115" t="str">
            <v/>
          </cell>
          <cell r="B3115" t="str">
            <v/>
          </cell>
          <cell r="C3115" t="str">
            <v/>
          </cell>
          <cell r="D3115" t="str">
            <v/>
          </cell>
          <cell r="E3115" t="str">
            <v/>
          </cell>
        </row>
        <row r="3116">
          <cell r="A3116" t="str">
            <v/>
          </cell>
          <cell r="B3116" t="str">
            <v/>
          </cell>
          <cell r="C3116" t="str">
            <v/>
          </cell>
          <cell r="D3116" t="str">
            <v/>
          </cell>
          <cell r="E3116" t="str">
            <v/>
          </cell>
        </row>
        <row r="3117">
          <cell r="A3117" t="str">
            <v/>
          </cell>
          <cell r="B3117" t="str">
            <v/>
          </cell>
          <cell r="C3117" t="str">
            <v/>
          </cell>
          <cell r="D3117" t="str">
            <v/>
          </cell>
          <cell r="E3117" t="str">
            <v/>
          </cell>
        </row>
        <row r="3118">
          <cell r="A3118" t="str">
            <v/>
          </cell>
          <cell r="B3118" t="str">
            <v/>
          </cell>
          <cell r="C3118" t="str">
            <v/>
          </cell>
          <cell r="D3118" t="str">
            <v/>
          </cell>
          <cell r="E3118" t="str">
            <v/>
          </cell>
        </row>
        <row r="3119">
          <cell r="A3119" t="str">
            <v/>
          </cell>
          <cell r="B3119" t="str">
            <v/>
          </cell>
          <cell r="C3119" t="str">
            <v/>
          </cell>
          <cell r="D3119" t="str">
            <v/>
          </cell>
          <cell r="E3119" t="str">
            <v/>
          </cell>
        </row>
        <row r="3120">
          <cell r="A3120" t="str">
            <v/>
          </cell>
          <cell r="B3120" t="str">
            <v/>
          </cell>
          <cell r="C3120" t="str">
            <v/>
          </cell>
          <cell r="D3120" t="str">
            <v/>
          </cell>
          <cell r="E3120" t="str">
            <v/>
          </cell>
        </row>
        <row r="3121">
          <cell r="A3121" t="str">
            <v/>
          </cell>
          <cell r="B3121" t="str">
            <v/>
          </cell>
          <cell r="C3121" t="str">
            <v/>
          </cell>
          <cell r="D3121" t="str">
            <v/>
          </cell>
          <cell r="E3121" t="str">
            <v/>
          </cell>
        </row>
        <row r="3122">
          <cell r="A3122" t="str">
            <v/>
          </cell>
          <cell r="B3122" t="str">
            <v/>
          </cell>
          <cell r="C3122" t="str">
            <v/>
          </cell>
          <cell r="D3122" t="str">
            <v/>
          </cell>
          <cell r="E3122" t="str">
            <v/>
          </cell>
        </row>
        <row r="3123">
          <cell r="A3123" t="str">
            <v/>
          </cell>
          <cell r="B3123" t="str">
            <v/>
          </cell>
          <cell r="C3123" t="str">
            <v/>
          </cell>
          <cell r="D3123" t="str">
            <v/>
          </cell>
          <cell r="E3123" t="str">
            <v/>
          </cell>
        </row>
        <row r="3124">
          <cell r="A3124" t="str">
            <v/>
          </cell>
          <cell r="B3124" t="str">
            <v/>
          </cell>
          <cell r="C3124" t="str">
            <v/>
          </cell>
          <cell r="D3124" t="str">
            <v/>
          </cell>
          <cell r="E3124" t="str">
            <v/>
          </cell>
        </row>
        <row r="3125">
          <cell r="A3125" t="str">
            <v/>
          </cell>
          <cell r="B3125" t="str">
            <v/>
          </cell>
          <cell r="C3125" t="str">
            <v/>
          </cell>
          <cell r="D3125" t="str">
            <v/>
          </cell>
          <cell r="E3125" t="str">
            <v/>
          </cell>
        </row>
        <row r="3126">
          <cell r="A3126" t="str">
            <v/>
          </cell>
          <cell r="B3126" t="str">
            <v/>
          </cell>
          <cell r="C3126" t="str">
            <v/>
          </cell>
          <cell r="D3126" t="str">
            <v/>
          </cell>
          <cell r="E3126" t="str">
            <v/>
          </cell>
        </row>
        <row r="3127">
          <cell r="A3127" t="str">
            <v/>
          </cell>
          <cell r="B3127" t="str">
            <v/>
          </cell>
          <cell r="C3127" t="str">
            <v/>
          </cell>
          <cell r="D3127" t="str">
            <v/>
          </cell>
          <cell r="E3127" t="str">
            <v/>
          </cell>
        </row>
        <row r="3128">
          <cell r="A3128" t="str">
            <v/>
          </cell>
          <cell r="B3128" t="str">
            <v/>
          </cell>
          <cell r="C3128" t="str">
            <v/>
          </cell>
          <cell r="D3128" t="str">
            <v/>
          </cell>
          <cell r="E3128" t="str">
            <v/>
          </cell>
        </row>
        <row r="3129">
          <cell r="A3129" t="str">
            <v/>
          </cell>
          <cell r="B3129" t="str">
            <v/>
          </cell>
          <cell r="C3129" t="str">
            <v/>
          </cell>
          <cell r="D3129" t="str">
            <v/>
          </cell>
          <cell r="E3129" t="str">
            <v/>
          </cell>
        </row>
        <row r="3130">
          <cell r="A3130" t="str">
            <v/>
          </cell>
          <cell r="B3130" t="str">
            <v/>
          </cell>
          <cell r="C3130" t="str">
            <v/>
          </cell>
          <cell r="D3130" t="str">
            <v/>
          </cell>
          <cell r="E3130" t="str">
            <v/>
          </cell>
        </row>
        <row r="3131">
          <cell r="A3131" t="str">
            <v/>
          </cell>
          <cell r="B3131" t="str">
            <v/>
          </cell>
          <cell r="C3131" t="str">
            <v/>
          </cell>
          <cell r="D3131" t="str">
            <v/>
          </cell>
          <cell r="E3131" t="str">
            <v/>
          </cell>
        </row>
        <row r="3132">
          <cell r="A3132" t="str">
            <v/>
          </cell>
          <cell r="B3132" t="str">
            <v/>
          </cell>
          <cell r="C3132" t="str">
            <v/>
          </cell>
          <cell r="D3132" t="str">
            <v/>
          </cell>
          <cell r="E3132" t="str">
            <v/>
          </cell>
        </row>
        <row r="3133">
          <cell r="A3133" t="str">
            <v/>
          </cell>
          <cell r="B3133" t="str">
            <v/>
          </cell>
          <cell r="C3133" t="str">
            <v/>
          </cell>
          <cell r="D3133" t="str">
            <v/>
          </cell>
          <cell r="E3133" t="str">
            <v/>
          </cell>
        </row>
        <row r="3134">
          <cell r="A3134" t="str">
            <v/>
          </cell>
          <cell r="B3134" t="str">
            <v/>
          </cell>
          <cell r="C3134" t="str">
            <v/>
          </cell>
          <cell r="D3134" t="str">
            <v/>
          </cell>
          <cell r="E3134" t="str">
            <v/>
          </cell>
        </row>
        <row r="3135">
          <cell r="A3135" t="str">
            <v/>
          </cell>
          <cell r="B3135" t="str">
            <v/>
          </cell>
          <cell r="C3135" t="str">
            <v/>
          </cell>
          <cell r="D3135" t="str">
            <v/>
          </cell>
          <cell r="E3135" t="str">
            <v/>
          </cell>
        </row>
        <row r="3136">
          <cell r="A3136" t="str">
            <v/>
          </cell>
          <cell r="B3136" t="str">
            <v/>
          </cell>
          <cell r="C3136" t="str">
            <v/>
          </cell>
          <cell r="D3136" t="str">
            <v/>
          </cell>
          <cell r="E3136" t="str">
            <v/>
          </cell>
        </row>
        <row r="3137">
          <cell r="A3137" t="str">
            <v/>
          </cell>
          <cell r="B3137" t="str">
            <v/>
          </cell>
          <cell r="C3137" t="str">
            <v/>
          </cell>
          <cell r="D3137" t="str">
            <v/>
          </cell>
          <cell r="E3137" t="str">
            <v/>
          </cell>
        </row>
        <row r="3138">
          <cell r="A3138" t="str">
            <v/>
          </cell>
          <cell r="B3138" t="str">
            <v/>
          </cell>
          <cell r="C3138" t="str">
            <v/>
          </cell>
          <cell r="D3138" t="str">
            <v/>
          </cell>
          <cell r="E3138" t="str">
            <v/>
          </cell>
        </row>
        <row r="3139">
          <cell r="A3139" t="str">
            <v/>
          </cell>
          <cell r="B3139" t="str">
            <v/>
          </cell>
          <cell r="C3139" t="str">
            <v/>
          </cell>
          <cell r="D3139" t="str">
            <v/>
          </cell>
          <cell r="E3139" t="str">
            <v/>
          </cell>
        </row>
        <row r="3140">
          <cell r="A3140" t="str">
            <v/>
          </cell>
          <cell r="B3140" t="str">
            <v/>
          </cell>
          <cell r="C3140" t="str">
            <v/>
          </cell>
          <cell r="D3140" t="str">
            <v/>
          </cell>
          <cell r="E3140" t="str">
            <v/>
          </cell>
        </row>
        <row r="3141">
          <cell r="A3141" t="str">
            <v/>
          </cell>
          <cell r="B3141" t="str">
            <v/>
          </cell>
          <cell r="C3141" t="str">
            <v/>
          </cell>
          <cell r="D3141" t="str">
            <v/>
          </cell>
          <cell r="E3141" t="str">
            <v/>
          </cell>
        </row>
        <row r="3142">
          <cell r="A3142" t="str">
            <v/>
          </cell>
          <cell r="B3142" t="str">
            <v/>
          </cell>
          <cell r="C3142" t="str">
            <v/>
          </cell>
          <cell r="D3142" t="str">
            <v/>
          </cell>
          <cell r="E3142" t="str">
            <v/>
          </cell>
        </row>
        <row r="3143">
          <cell r="A3143" t="str">
            <v/>
          </cell>
          <cell r="B3143" t="str">
            <v/>
          </cell>
          <cell r="C3143" t="str">
            <v/>
          </cell>
          <cell r="D3143" t="str">
            <v/>
          </cell>
          <cell r="E3143" t="str">
            <v/>
          </cell>
        </row>
        <row r="3144">
          <cell r="A3144" t="str">
            <v/>
          </cell>
          <cell r="B3144" t="str">
            <v/>
          </cell>
          <cell r="C3144" t="str">
            <v/>
          </cell>
          <cell r="D3144" t="str">
            <v/>
          </cell>
          <cell r="E3144" t="str">
            <v/>
          </cell>
        </row>
        <row r="3145">
          <cell r="A3145" t="str">
            <v/>
          </cell>
          <cell r="B3145" t="str">
            <v/>
          </cell>
          <cell r="C3145" t="str">
            <v/>
          </cell>
          <cell r="D3145" t="str">
            <v/>
          </cell>
          <cell r="E3145" t="str">
            <v/>
          </cell>
        </row>
        <row r="3146">
          <cell r="A3146" t="str">
            <v/>
          </cell>
          <cell r="B3146" t="str">
            <v/>
          </cell>
          <cell r="C3146" t="str">
            <v/>
          </cell>
          <cell r="D3146" t="str">
            <v/>
          </cell>
          <cell r="E3146" t="str">
            <v/>
          </cell>
        </row>
        <row r="3147">
          <cell r="A3147" t="str">
            <v/>
          </cell>
          <cell r="B3147" t="str">
            <v/>
          </cell>
          <cell r="C3147" t="str">
            <v/>
          </cell>
          <cell r="D3147" t="str">
            <v/>
          </cell>
          <cell r="E3147" t="str">
            <v/>
          </cell>
        </row>
        <row r="3148">
          <cell r="A3148" t="str">
            <v/>
          </cell>
          <cell r="B3148" t="str">
            <v/>
          </cell>
          <cell r="C3148" t="str">
            <v/>
          </cell>
          <cell r="D3148" t="str">
            <v/>
          </cell>
          <cell r="E3148" t="str">
            <v/>
          </cell>
        </row>
        <row r="3149">
          <cell r="A3149" t="str">
            <v/>
          </cell>
          <cell r="B3149" t="str">
            <v/>
          </cell>
          <cell r="C3149" t="str">
            <v/>
          </cell>
          <cell r="D3149" t="str">
            <v/>
          </cell>
          <cell r="E3149" t="str">
            <v/>
          </cell>
        </row>
        <row r="3150">
          <cell r="A3150" t="str">
            <v/>
          </cell>
          <cell r="B3150" t="str">
            <v/>
          </cell>
          <cell r="C3150" t="str">
            <v/>
          </cell>
          <cell r="D3150" t="str">
            <v/>
          </cell>
          <cell r="E3150" t="str">
            <v/>
          </cell>
        </row>
        <row r="3151">
          <cell r="A3151" t="str">
            <v/>
          </cell>
          <cell r="B3151" t="str">
            <v/>
          </cell>
          <cell r="C3151" t="str">
            <v/>
          </cell>
          <cell r="D3151" t="str">
            <v/>
          </cell>
          <cell r="E3151" t="str">
            <v/>
          </cell>
        </row>
        <row r="3152">
          <cell r="A3152" t="str">
            <v/>
          </cell>
          <cell r="B3152" t="str">
            <v/>
          </cell>
          <cell r="C3152" t="str">
            <v/>
          </cell>
          <cell r="D3152" t="str">
            <v/>
          </cell>
          <cell r="E3152" t="str">
            <v/>
          </cell>
        </row>
        <row r="3153">
          <cell r="A3153" t="str">
            <v/>
          </cell>
          <cell r="B3153" t="str">
            <v/>
          </cell>
          <cell r="C3153" t="str">
            <v/>
          </cell>
          <cell r="D3153" t="str">
            <v/>
          </cell>
          <cell r="E3153" t="str">
            <v/>
          </cell>
        </row>
        <row r="3154">
          <cell r="A3154" t="str">
            <v/>
          </cell>
          <cell r="B3154" t="str">
            <v/>
          </cell>
          <cell r="C3154" t="str">
            <v/>
          </cell>
          <cell r="D3154" t="str">
            <v/>
          </cell>
          <cell r="E3154" t="str">
            <v/>
          </cell>
        </row>
        <row r="3155">
          <cell r="A3155" t="str">
            <v/>
          </cell>
          <cell r="B3155" t="str">
            <v/>
          </cell>
          <cell r="C3155" t="str">
            <v/>
          </cell>
          <cell r="D3155" t="str">
            <v/>
          </cell>
          <cell r="E3155" t="str">
            <v/>
          </cell>
        </row>
        <row r="3156">
          <cell r="A3156" t="str">
            <v/>
          </cell>
          <cell r="B3156" t="str">
            <v/>
          </cell>
          <cell r="C3156" t="str">
            <v/>
          </cell>
          <cell r="D3156" t="str">
            <v/>
          </cell>
          <cell r="E3156" t="str">
            <v/>
          </cell>
        </row>
        <row r="3157">
          <cell r="A3157" t="str">
            <v/>
          </cell>
          <cell r="B3157" t="str">
            <v/>
          </cell>
          <cell r="C3157" t="str">
            <v/>
          </cell>
          <cell r="D3157" t="str">
            <v/>
          </cell>
          <cell r="E3157" t="str">
            <v/>
          </cell>
        </row>
        <row r="3158">
          <cell r="A3158" t="str">
            <v/>
          </cell>
          <cell r="B3158" t="str">
            <v/>
          </cell>
          <cell r="C3158" t="str">
            <v/>
          </cell>
          <cell r="D3158" t="str">
            <v/>
          </cell>
          <cell r="E3158" t="str">
            <v/>
          </cell>
        </row>
        <row r="3159">
          <cell r="A3159" t="str">
            <v/>
          </cell>
          <cell r="B3159" t="str">
            <v/>
          </cell>
          <cell r="C3159" t="str">
            <v/>
          </cell>
          <cell r="D3159" t="str">
            <v/>
          </cell>
          <cell r="E3159" t="str">
            <v/>
          </cell>
        </row>
        <row r="3160">
          <cell r="A3160" t="str">
            <v/>
          </cell>
          <cell r="B3160" t="str">
            <v/>
          </cell>
          <cell r="C3160" t="str">
            <v/>
          </cell>
          <cell r="D3160" t="str">
            <v/>
          </cell>
          <cell r="E3160" t="str">
            <v/>
          </cell>
        </row>
        <row r="3161">
          <cell r="A3161" t="str">
            <v/>
          </cell>
          <cell r="B3161" t="str">
            <v/>
          </cell>
          <cell r="C3161" t="str">
            <v/>
          </cell>
          <cell r="D3161" t="str">
            <v/>
          </cell>
          <cell r="E3161" t="str">
            <v/>
          </cell>
        </row>
        <row r="3162">
          <cell r="A3162" t="str">
            <v/>
          </cell>
          <cell r="B3162" t="str">
            <v/>
          </cell>
          <cell r="C3162" t="str">
            <v/>
          </cell>
          <cell r="D3162" t="str">
            <v/>
          </cell>
          <cell r="E3162" t="str">
            <v/>
          </cell>
        </row>
        <row r="3163">
          <cell r="A3163" t="str">
            <v/>
          </cell>
          <cell r="B3163" t="str">
            <v/>
          </cell>
          <cell r="C3163" t="str">
            <v/>
          </cell>
          <cell r="D3163" t="str">
            <v/>
          </cell>
          <cell r="E3163" t="str">
            <v/>
          </cell>
        </row>
        <row r="3164">
          <cell r="A3164" t="str">
            <v/>
          </cell>
          <cell r="B3164" t="str">
            <v/>
          </cell>
          <cell r="C3164" t="str">
            <v/>
          </cell>
          <cell r="D3164" t="str">
            <v/>
          </cell>
          <cell r="E3164" t="str">
            <v/>
          </cell>
        </row>
        <row r="3165">
          <cell r="A3165" t="str">
            <v/>
          </cell>
          <cell r="B3165" t="str">
            <v/>
          </cell>
          <cell r="C3165" t="str">
            <v/>
          </cell>
          <cell r="D3165" t="str">
            <v/>
          </cell>
          <cell r="E3165" t="str">
            <v/>
          </cell>
        </row>
        <row r="3166">
          <cell r="A3166" t="str">
            <v/>
          </cell>
          <cell r="B3166" t="str">
            <v/>
          </cell>
          <cell r="C3166" t="str">
            <v/>
          </cell>
          <cell r="D3166" t="str">
            <v/>
          </cell>
          <cell r="E3166" t="str">
            <v/>
          </cell>
        </row>
        <row r="3167">
          <cell r="A3167" t="str">
            <v/>
          </cell>
          <cell r="B3167" t="str">
            <v/>
          </cell>
          <cell r="C3167" t="str">
            <v/>
          </cell>
          <cell r="D3167" t="str">
            <v/>
          </cell>
          <cell r="E3167" t="str">
            <v/>
          </cell>
        </row>
        <row r="3168">
          <cell r="A3168" t="str">
            <v/>
          </cell>
          <cell r="B3168" t="str">
            <v/>
          </cell>
          <cell r="C3168" t="str">
            <v/>
          </cell>
          <cell r="D3168" t="str">
            <v/>
          </cell>
          <cell r="E3168" t="str">
            <v/>
          </cell>
        </row>
        <row r="3169">
          <cell r="A3169" t="str">
            <v/>
          </cell>
          <cell r="B3169" t="str">
            <v/>
          </cell>
          <cell r="C3169" t="str">
            <v/>
          </cell>
          <cell r="D3169" t="str">
            <v/>
          </cell>
          <cell r="E3169" t="str">
            <v/>
          </cell>
        </row>
        <row r="3170">
          <cell r="A3170" t="str">
            <v/>
          </cell>
          <cell r="B3170" t="str">
            <v/>
          </cell>
          <cell r="C3170" t="str">
            <v/>
          </cell>
          <cell r="D3170" t="str">
            <v/>
          </cell>
          <cell r="E3170" t="str">
            <v/>
          </cell>
        </row>
        <row r="3171">
          <cell r="A3171" t="str">
            <v/>
          </cell>
          <cell r="B3171" t="str">
            <v/>
          </cell>
          <cell r="C3171" t="str">
            <v/>
          </cell>
          <cell r="D3171" t="str">
            <v/>
          </cell>
          <cell r="E3171" t="str">
            <v/>
          </cell>
        </row>
        <row r="3172">
          <cell r="A3172" t="str">
            <v/>
          </cell>
          <cell r="B3172" t="str">
            <v/>
          </cell>
          <cell r="C3172" t="str">
            <v/>
          </cell>
          <cell r="D3172" t="str">
            <v/>
          </cell>
          <cell r="E3172" t="str">
            <v/>
          </cell>
        </row>
        <row r="3173">
          <cell r="A3173" t="str">
            <v/>
          </cell>
          <cell r="B3173" t="str">
            <v/>
          </cell>
          <cell r="C3173" t="str">
            <v/>
          </cell>
          <cell r="D3173" t="str">
            <v/>
          </cell>
          <cell r="E3173" t="str">
            <v/>
          </cell>
        </row>
        <row r="3174">
          <cell r="A3174" t="str">
            <v/>
          </cell>
          <cell r="B3174" t="str">
            <v/>
          </cell>
          <cell r="C3174" t="str">
            <v/>
          </cell>
          <cell r="D3174" t="str">
            <v/>
          </cell>
          <cell r="E3174" t="str">
            <v/>
          </cell>
        </row>
        <row r="3175">
          <cell r="A3175" t="str">
            <v/>
          </cell>
          <cell r="B3175" t="str">
            <v/>
          </cell>
          <cell r="C3175" t="str">
            <v/>
          </cell>
          <cell r="D3175" t="str">
            <v/>
          </cell>
          <cell r="E3175" t="str">
            <v/>
          </cell>
        </row>
        <row r="3176">
          <cell r="A3176" t="str">
            <v/>
          </cell>
          <cell r="B3176" t="str">
            <v/>
          </cell>
          <cell r="C3176" t="str">
            <v/>
          </cell>
          <cell r="D3176" t="str">
            <v/>
          </cell>
          <cell r="E3176" t="str">
            <v/>
          </cell>
        </row>
        <row r="3177">
          <cell r="A3177" t="str">
            <v/>
          </cell>
          <cell r="B3177" t="str">
            <v/>
          </cell>
          <cell r="C3177" t="str">
            <v/>
          </cell>
          <cell r="D3177" t="str">
            <v/>
          </cell>
          <cell r="E3177" t="str">
            <v/>
          </cell>
        </row>
        <row r="3178">
          <cell r="A3178" t="str">
            <v/>
          </cell>
          <cell r="B3178" t="str">
            <v/>
          </cell>
          <cell r="C3178" t="str">
            <v/>
          </cell>
          <cell r="D3178" t="str">
            <v/>
          </cell>
          <cell r="E3178" t="str">
            <v/>
          </cell>
        </row>
        <row r="3179">
          <cell r="A3179" t="str">
            <v/>
          </cell>
          <cell r="B3179" t="str">
            <v/>
          </cell>
          <cell r="C3179" t="str">
            <v/>
          </cell>
          <cell r="D3179" t="str">
            <v/>
          </cell>
          <cell r="E3179" t="str">
            <v/>
          </cell>
        </row>
        <row r="3180">
          <cell r="A3180" t="str">
            <v/>
          </cell>
          <cell r="B3180" t="str">
            <v/>
          </cell>
          <cell r="C3180" t="str">
            <v/>
          </cell>
          <cell r="D3180" t="str">
            <v/>
          </cell>
          <cell r="E3180" t="str">
            <v/>
          </cell>
        </row>
        <row r="3181">
          <cell r="A3181" t="str">
            <v/>
          </cell>
          <cell r="B3181" t="str">
            <v/>
          </cell>
          <cell r="C3181" t="str">
            <v/>
          </cell>
          <cell r="D3181" t="str">
            <v/>
          </cell>
          <cell r="E3181" t="str">
            <v/>
          </cell>
        </row>
        <row r="3182">
          <cell r="A3182" t="str">
            <v/>
          </cell>
          <cell r="B3182" t="str">
            <v/>
          </cell>
          <cell r="C3182" t="str">
            <v/>
          </cell>
          <cell r="D3182" t="str">
            <v/>
          </cell>
          <cell r="E3182" t="str">
            <v/>
          </cell>
        </row>
        <row r="3183">
          <cell r="A3183" t="str">
            <v/>
          </cell>
          <cell r="B3183" t="str">
            <v/>
          </cell>
          <cell r="C3183" t="str">
            <v/>
          </cell>
          <cell r="D3183" t="str">
            <v/>
          </cell>
          <cell r="E3183" t="str">
            <v/>
          </cell>
        </row>
        <row r="3184">
          <cell r="A3184" t="str">
            <v/>
          </cell>
          <cell r="B3184" t="str">
            <v/>
          </cell>
          <cell r="C3184" t="str">
            <v/>
          </cell>
          <cell r="D3184" t="str">
            <v/>
          </cell>
          <cell r="E3184" t="str">
            <v/>
          </cell>
        </row>
        <row r="3185">
          <cell r="A3185" t="str">
            <v/>
          </cell>
          <cell r="B3185" t="str">
            <v/>
          </cell>
          <cell r="C3185" t="str">
            <v/>
          </cell>
          <cell r="D3185" t="str">
            <v/>
          </cell>
          <cell r="E3185" t="str">
            <v/>
          </cell>
        </row>
        <row r="3186">
          <cell r="A3186" t="str">
            <v/>
          </cell>
          <cell r="B3186" t="str">
            <v/>
          </cell>
          <cell r="C3186" t="str">
            <v/>
          </cell>
          <cell r="D3186" t="str">
            <v/>
          </cell>
          <cell r="E3186" t="str">
            <v/>
          </cell>
        </row>
        <row r="3187">
          <cell r="A3187" t="str">
            <v/>
          </cell>
          <cell r="B3187" t="str">
            <v/>
          </cell>
          <cell r="C3187" t="str">
            <v/>
          </cell>
          <cell r="D3187" t="str">
            <v/>
          </cell>
          <cell r="E3187" t="str">
            <v/>
          </cell>
        </row>
        <row r="3188">
          <cell r="A3188" t="str">
            <v/>
          </cell>
          <cell r="B3188" t="str">
            <v/>
          </cell>
          <cell r="C3188" t="str">
            <v/>
          </cell>
          <cell r="D3188" t="str">
            <v/>
          </cell>
          <cell r="E3188" t="str">
            <v/>
          </cell>
        </row>
        <row r="3189">
          <cell r="A3189" t="str">
            <v/>
          </cell>
          <cell r="B3189" t="str">
            <v/>
          </cell>
          <cell r="C3189" t="str">
            <v/>
          </cell>
          <cell r="D3189" t="str">
            <v/>
          </cell>
          <cell r="E3189" t="str">
            <v/>
          </cell>
        </row>
        <row r="3190">
          <cell r="A3190" t="str">
            <v/>
          </cell>
          <cell r="B3190" t="str">
            <v/>
          </cell>
          <cell r="C3190" t="str">
            <v/>
          </cell>
          <cell r="D3190" t="str">
            <v/>
          </cell>
          <cell r="E3190" t="str">
            <v/>
          </cell>
        </row>
        <row r="3191">
          <cell r="A3191" t="str">
            <v/>
          </cell>
          <cell r="B3191" t="str">
            <v/>
          </cell>
          <cell r="C3191" t="str">
            <v/>
          </cell>
          <cell r="D3191" t="str">
            <v/>
          </cell>
          <cell r="E3191" t="str">
            <v/>
          </cell>
        </row>
        <row r="3192">
          <cell r="A3192" t="str">
            <v/>
          </cell>
          <cell r="B3192" t="str">
            <v/>
          </cell>
          <cell r="C3192" t="str">
            <v/>
          </cell>
          <cell r="D3192" t="str">
            <v/>
          </cell>
          <cell r="E3192" t="str">
            <v/>
          </cell>
        </row>
        <row r="3193">
          <cell r="A3193" t="str">
            <v/>
          </cell>
          <cell r="B3193" t="str">
            <v/>
          </cell>
          <cell r="C3193" t="str">
            <v/>
          </cell>
          <cell r="D3193" t="str">
            <v/>
          </cell>
          <cell r="E3193" t="str">
            <v/>
          </cell>
        </row>
        <row r="3194">
          <cell r="A3194" t="str">
            <v/>
          </cell>
          <cell r="B3194" t="str">
            <v/>
          </cell>
          <cell r="C3194" t="str">
            <v/>
          </cell>
          <cell r="D3194" t="str">
            <v/>
          </cell>
          <cell r="E3194" t="str">
            <v/>
          </cell>
        </row>
        <row r="3195">
          <cell r="A3195" t="str">
            <v/>
          </cell>
          <cell r="B3195" t="str">
            <v/>
          </cell>
          <cell r="C3195" t="str">
            <v/>
          </cell>
          <cell r="D3195" t="str">
            <v/>
          </cell>
          <cell r="E3195" t="str">
            <v/>
          </cell>
        </row>
        <row r="3196">
          <cell r="A3196" t="str">
            <v/>
          </cell>
          <cell r="B3196" t="str">
            <v/>
          </cell>
          <cell r="C3196" t="str">
            <v/>
          </cell>
          <cell r="D3196" t="str">
            <v/>
          </cell>
          <cell r="E3196" t="str">
            <v/>
          </cell>
        </row>
        <row r="3197">
          <cell r="A3197" t="str">
            <v/>
          </cell>
          <cell r="B3197" t="str">
            <v/>
          </cell>
          <cell r="C3197" t="str">
            <v/>
          </cell>
          <cell r="D3197" t="str">
            <v/>
          </cell>
          <cell r="E3197" t="str">
            <v/>
          </cell>
        </row>
        <row r="3198">
          <cell r="A3198" t="str">
            <v/>
          </cell>
          <cell r="B3198" t="str">
            <v/>
          </cell>
          <cell r="C3198" t="str">
            <v/>
          </cell>
          <cell r="D3198" t="str">
            <v/>
          </cell>
          <cell r="E3198" t="str">
            <v/>
          </cell>
        </row>
        <row r="3199">
          <cell r="A3199" t="str">
            <v/>
          </cell>
          <cell r="B3199" t="str">
            <v/>
          </cell>
          <cell r="C3199" t="str">
            <v/>
          </cell>
          <cell r="D3199" t="str">
            <v/>
          </cell>
          <cell r="E3199" t="str">
            <v/>
          </cell>
        </row>
        <row r="3200">
          <cell r="A3200" t="str">
            <v/>
          </cell>
          <cell r="B3200" t="str">
            <v/>
          </cell>
          <cell r="C3200" t="str">
            <v/>
          </cell>
          <cell r="D3200" t="str">
            <v/>
          </cell>
          <cell r="E3200" t="str">
            <v/>
          </cell>
        </row>
        <row r="3201">
          <cell r="A3201" t="str">
            <v/>
          </cell>
          <cell r="B3201" t="str">
            <v/>
          </cell>
          <cell r="C3201" t="str">
            <v/>
          </cell>
          <cell r="D3201" t="str">
            <v/>
          </cell>
          <cell r="E3201" t="str">
            <v/>
          </cell>
        </row>
        <row r="3202">
          <cell r="A3202" t="str">
            <v/>
          </cell>
          <cell r="B3202" t="str">
            <v/>
          </cell>
          <cell r="C3202" t="str">
            <v/>
          </cell>
          <cell r="D3202" t="str">
            <v/>
          </cell>
          <cell r="E3202" t="str">
            <v/>
          </cell>
        </row>
        <row r="3203">
          <cell r="A3203" t="str">
            <v/>
          </cell>
          <cell r="B3203" t="str">
            <v/>
          </cell>
          <cell r="C3203" t="str">
            <v/>
          </cell>
          <cell r="D3203" t="str">
            <v/>
          </cell>
          <cell r="E3203" t="str">
            <v/>
          </cell>
        </row>
        <row r="3204">
          <cell r="A3204" t="str">
            <v/>
          </cell>
          <cell r="B3204" t="str">
            <v/>
          </cell>
          <cell r="C3204" t="str">
            <v/>
          </cell>
          <cell r="D3204" t="str">
            <v/>
          </cell>
          <cell r="E3204" t="str">
            <v/>
          </cell>
        </row>
        <row r="3205">
          <cell r="A3205" t="str">
            <v/>
          </cell>
          <cell r="B3205" t="str">
            <v/>
          </cell>
          <cell r="C3205" t="str">
            <v/>
          </cell>
          <cell r="D3205" t="str">
            <v/>
          </cell>
          <cell r="E3205" t="str">
            <v/>
          </cell>
        </row>
        <row r="3206">
          <cell r="A3206" t="str">
            <v/>
          </cell>
          <cell r="B3206" t="str">
            <v/>
          </cell>
          <cell r="C3206" t="str">
            <v/>
          </cell>
          <cell r="D3206" t="str">
            <v/>
          </cell>
          <cell r="E3206" t="str">
            <v/>
          </cell>
        </row>
        <row r="3207">
          <cell r="A3207" t="str">
            <v/>
          </cell>
          <cell r="B3207" t="str">
            <v/>
          </cell>
          <cell r="C3207" t="str">
            <v/>
          </cell>
          <cell r="D3207" t="str">
            <v/>
          </cell>
          <cell r="E3207" t="str">
            <v/>
          </cell>
        </row>
        <row r="3208">
          <cell r="A3208" t="str">
            <v/>
          </cell>
          <cell r="B3208" t="str">
            <v/>
          </cell>
          <cell r="C3208" t="str">
            <v/>
          </cell>
          <cell r="D3208" t="str">
            <v/>
          </cell>
          <cell r="E3208" t="str">
            <v/>
          </cell>
        </row>
        <row r="3209">
          <cell r="A3209" t="str">
            <v/>
          </cell>
          <cell r="B3209" t="str">
            <v/>
          </cell>
          <cell r="C3209" t="str">
            <v/>
          </cell>
          <cell r="D3209" t="str">
            <v/>
          </cell>
          <cell r="E3209" t="str">
            <v/>
          </cell>
        </row>
        <row r="3210">
          <cell r="A3210" t="str">
            <v/>
          </cell>
          <cell r="B3210" t="str">
            <v/>
          </cell>
          <cell r="C3210" t="str">
            <v/>
          </cell>
          <cell r="D3210" t="str">
            <v/>
          </cell>
          <cell r="E3210" t="str">
            <v/>
          </cell>
        </row>
        <row r="3211">
          <cell r="A3211" t="str">
            <v/>
          </cell>
          <cell r="B3211" t="str">
            <v/>
          </cell>
          <cell r="C3211" t="str">
            <v/>
          </cell>
          <cell r="D3211" t="str">
            <v/>
          </cell>
          <cell r="E3211" t="str">
            <v/>
          </cell>
        </row>
        <row r="3212">
          <cell r="A3212" t="str">
            <v/>
          </cell>
          <cell r="B3212" t="str">
            <v/>
          </cell>
          <cell r="C3212" t="str">
            <v/>
          </cell>
          <cell r="D3212" t="str">
            <v/>
          </cell>
          <cell r="E3212" t="str">
            <v/>
          </cell>
        </row>
        <row r="3213">
          <cell r="A3213" t="str">
            <v/>
          </cell>
          <cell r="B3213" t="str">
            <v/>
          </cell>
          <cell r="C3213" t="str">
            <v/>
          </cell>
          <cell r="D3213" t="str">
            <v/>
          </cell>
          <cell r="E3213" t="str">
            <v/>
          </cell>
        </row>
        <row r="3214">
          <cell r="A3214" t="str">
            <v/>
          </cell>
          <cell r="B3214" t="str">
            <v/>
          </cell>
          <cell r="C3214" t="str">
            <v/>
          </cell>
          <cell r="D3214" t="str">
            <v/>
          </cell>
          <cell r="E3214" t="str">
            <v/>
          </cell>
        </row>
        <row r="3215">
          <cell r="A3215" t="str">
            <v/>
          </cell>
          <cell r="B3215" t="str">
            <v/>
          </cell>
          <cell r="C3215" t="str">
            <v/>
          </cell>
          <cell r="D3215" t="str">
            <v/>
          </cell>
          <cell r="E3215" t="str">
            <v/>
          </cell>
        </row>
        <row r="3216">
          <cell r="A3216" t="str">
            <v/>
          </cell>
          <cell r="B3216" t="str">
            <v/>
          </cell>
          <cell r="C3216" t="str">
            <v/>
          </cell>
          <cell r="D3216" t="str">
            <v/>
          </cell>
          <cell r="E3216" t="str">
            <v/>
          </cell>
        </row>
        <row r="3217">
          <cell r="A3217" t="str">
            <v/>
          </cell>
          <cell r="B3217" t="str">
            <v/>
          </cell>
          <cell r="C3217" t="str">
            <v/>
          </cell>
          <cell r="D3217" t="str">
            <v/>
          </cell>
          <cell r="E3217" t="str">
            <v/>
          </cell>
        </row>
        <row r="3218">
          <cell r="A3218" t="str">
            <v/>
          </cell>
          <cell r="B3218" t="str">
            <v/>
          </cell>
          <cell r="C3218" t="str">
            <v/>
          </cell>
          <cell r="D3218" t="str">
            <v/>
          </cell>
          <cell r="E3218" t="str">
            <v/>
          </cell>
        </row>
        <row r="3219">
          <cell r="A3219" t="str">
            <v/>
          </cell>
          <cell r="B3219" t="str">
            <v/>
          </cell>
          <cell r="C3219" t="str">
            <v/>
          </cell>
          <cell r="D3219" t="str">
            <v/>
          </cell>
          <cell r="E3219" t="str">
            <v/>
          </cell>
        </row>
        <row r="3220">
          <cell r="A3220" t="str">
            <v/>
          </cell>
          <cell r="B3220" t="str">
            <v/>
          </cell>
          <cell r="C3220" t="str">
            <v/>
          </cell>
          <cell r="D3220" t="str">
            <v/>
          </cell>
          <cell r="E3220" t="str">
            <v/>
          </cell>
        </row>
        <row r="3221">
          <cell r="A3221" t="str">
            <v/>
          </cell>
          <cell r="B3221" t="str">
            <v/>
          </cell>
          <cell r="C3221" t="str">
            <v/>
          </cell>
          <cell r="D3221" t="str">
            <v/>
          </cell>
          <cell r="E3221" t="str">
            <v/>
          </cell>
        </row>
        <row r="3222">
          <cell r="A3222" t="str">
            <v/>
          </cell>
          <cell r="B3222" t="str">
            <v/>
          </cell>
          <cell r="C3222" t="str">
            <v/>
          </cell>
          <cell r="D3222" t="str">
            <v/>
          </cell>
          <cell r="E3222" t="str">
            <v/>
          </cell>
        </row>
        <row r="3223">
          <cell r="A3223" t="str">
            <v/>
          </cell>
          <cell r="B3223" t="str">
            <v/>
          </cell>
          <cell r="C3223" t="str">
            <v/>
          </cell>
          <cell r="D3223" t="str">
            <v/>
          </cell>
          <cell r="E3223" t="str">
            <v/>
          </cell>
        </row>
        <row r="3224">
          <cell r="A3224" t="str">
            <v/>
          </cell>
          <cell r="B3224" t="str">
            <v/>
          </cell>
          <cell r="C3224" t="str">
            <v/>
          </cell>
          <cell r="D3224" t="str">
            <v/>
          </cell>
          <cell r="E3224" t="str">
            <v/>
          </cell>
        </row>
        <row r="3225">
          <cell r="A3225" t="str">
            <v/>
          </cell>
          <cell r="B3225" t="str">
            <v/>
          </cell>
          <cell r="C3225" t="str">
            <v/>
          </cell>
          <cell r="D3225" t="str">
            <v/>
          </cell>
          <cell r="E3225" t="str">
            <v/>
          </cell>
        </row>
        <row r="3226">
          <cell r="A3226" t="str">
            <v/>
          </cell>
          <cell r="B3226" t="str">
            <v/>
          </cell>
          <cell r="C3226" t="str">
            <v/>
          </cell>
          <cell r="D3226" t="str">
            <v/>
          </cell>
          <cell r="E3226" t="str">
            <v/>
          </cell>
        </row>
        <row r="3227">
          <cell r="A3227" t="str">
            <v/>
          </cell>
          <cell r="B3227" t="str">
            <v/>
          </cell>
          <cell r="C3227" t="str">
            <v/>
          </cell>
          <cell r="D3227" t="str">
            <v/>
          </cell>
          <cell r="E3227" t="str">
            <v/>
          </cell>
        </row>
        <row r="3228">
          <cell r="A3228" t="str">
            <v/>
          </cell>
          <cell r="B3228" t="str">
            <v/>
          </cell>
          <cell r="C3228" t="str">
            <v/>
          </cell>
          <cell r="D3228" t="str">
            <v/>
          </cell>
          <cell r="E3228" t="str">
            <v/>
          </cell>
        </row>
        <row r="3229">
          <cell r="A3229" t="str">
            <v/>
          </cell>
          <cell r="B3229" t="str">
            <v/>
          </cell>
          <cell r="C3229" t="str">
            <v/>
          </cell>
          <cell r="D3229" t="str">
            <v/>
          </cell>
          <cell r="E3229" t="str">
            <v/>
          </cell>
        </row>
        <row r="3230">
          <cell r="A3230" t="str">
            <v/>
          </cell>
          <cell r="B3230" t="str">
            <v/>
          </cell>
          <cell r="C3230" t="str">
            <v/>
          </cell>
          <cell r="D3230" t="str">
            <v/>
          </cell>
          <cell r="E3230" t="str">
            <v/>
          </cell>
        </row>
        <row r="3231">
          <cell r="A3231" t="str">
            <v/>
          </cell>
          <cell r="B3231" t="str">
            <v/>
          </cell>
          <cell r="C3231" t="str">
            <v/>
          </cell>
          <cell r="D3231" t="str">
            <v/>
          </cell>
          <cell r="E3231" t="str">
            <v/>
          </cell>
        </row>
        <row r="3232">
          <cell r="A3232" t="str">
            <v/>
          </cell>
          <cell r="B3232" t="str">
            <v/>
          </cell>
          <cell r="C3232" t="str">
            <v/>
          </cell>
          <cell r="D3232" t="str">
            <v/>
          </cell>
          <cell r="E3232" t="str">
            <v/>
          </cell>
        </row>
        <row r="3233">
          <cell r="A3233" t="str">
            <v/>
          </cell>
          <cell r="B3233" t="str">
            <v/>
          </cell>
          <cell r="C3233" t="str">
            <v/>
          </cell>
          <cell r="D3233" t="str">
            <v/>
          </cell>
          <cell r="E3233" t="str">
            <v/>
          </cell>
        </row>
        <row r="3234">
          <cell r="A3234" t="str">
            <v/>
          </cell>
          <cell r="B3234" t="str">
            <v/>
          </cell>
          <cell r="C3234" t="str">
            <v/>
          </cell>
          <cell r="D3234" t="str">
            <v/>
          </cell>
          <cell r="E3234" t="str">
            <v/>
          </cell>
        </row>
        <row r="3235">
          <cell r="A3235" t="str">
            <v/>
          </cell>
          <cell r="B3235" t="str">
            <v/>
          </cell>
          <cell r="C3235" t="str">
            <v/>
          </cell>
          <cell r="D3235" t="str">
            <v/>
          </cell>
          <cell r="E3235" t="str">
            <v/>
          </cell>
        </row>
        <row r="3236">
          <cell r="A3236" t="str">
            <v/>
          </cell>
          <cell r="B3236" t="str">
            <v/>
          </cell>
          <cell r="C3236" t="str">
            <v/>
          </cell>
          <cell r="D3236" t="str">
            <v/>
          </cell>
          <cell r="E3236" t="str">
            <v/>
          </cell>
        </row>
        <row r="3237">
          <cell r="A3237" t="str">
            <v/>
          </cell>
          <cell r="B3237" t="str">
            <v/>
          </cell>
          <cell r="C3237" t="str">
            <v/>
          </cell>
          <cell r="D3237" t="str">
            <v/>
          </cell>
          <cell r="E3237" t="str">
            <v/>
          </cell>
        </row>
        <row r="3238">
          <cell r="A3238" t="str">
            <v/>
          </cell>
          <cell r="B3238" t="str">
            <v/>
          </cell>
          <cell r="C3238" t="str">
            <v/>
          </cell>
          <cell r="D3238" t="str">
            <v/>
          </cell>
          <cell r="E3238" t="str">
            <v/>
          </cell>
        </row>
        <row r="3239">
          <cell r="A3239" t="str">
            <v/>
          </cell>
          <cell r="B3239" t="str">
            <v/>
          </cell>
          <cell r="C3239" t="str">
            <v/>
          </cell>
          <cell r="D3239" t="str">
            <v/>
          </cell>
          <cell r="E3239" t="str">
            <v/>
          </cell>
        </row>
        <row r="3240">
          <cell r="A3240" t="str">
            <v/>
          </cell>
          <cell r="B3240" t="str">
            <v/>
          </cell>
          <cell r="C3240" t="str">
            <v/>
          </cell>
          <cell r="D3240" t="str">
            <v/>
          </cell>
          <cell r="E3240" t="str">
            <v/>
          </cell>
        </row>
        <row r="3241">
          <cell r="A3241" t="str">
            <v/>
          </cell>
          <cell r="B3241" t="str">
            <v/>
          </cell>
          <cell r="C3241" t="str">
            <v/>
          </cell>
          <cell r="D3241" t="str">
            <v/>
          </cell>
          <cell r="E3241" t="str">
            <v/>
          </cell>
        </row>
        <row r="3242">
          <cell r="A3242" t="str">
            <v/>
          </cell>
          <cell r="B3242" t="str">
            <v/>
          </cell>
          <cell r="C3242" t="str">
            <v/>
          </cell>
          <cell r="D3242" t="str">
            <v/>
          </cell>
          <cell r="E3242" t="str">
            <v/>
          </cell>
        </row>
        <row r="3243">
          <cell r="A3243" t="str">
            <v/>
          </cell>
          <cell r="B3243" t="str">
            <v/>
          </cell>
          <cell r="C3243" t="str">
            <v/>
          </cell>
          <cell r="D3243" t="str">
            <v/>
          </cell>
          <cell r="E3243" t="str">
            <v/>
          </cell>
        </row>
        <row r="3244">
          <cell r="A3244" t="str">
            <v/>
          </cell>
          <cell r="B3244" t="str">
            <v/>
          </cell>
          <cell r="C3244" t="str">
            <v/>
          </cell>
          <cell r="D3244" t="str">
            <v/>
          </cell>
          <cell r="E3244" t="str">
            <v/>
          </cell>
        </row>
        <row r="3245">
          <cell r="A3245" t="str">
            <v/>
          </cell>
          <cell r="B3245" t="str">
            <v/>
          </cell>
          <cell r="C3245" t="str">
            <v/>
          </cell>
          <cell r="D3245" t="str">
            <v/>
          </cell>
          <cell r="E3245" t="str">
            <v/>
          </cell>
        </row>
        <row r="3246">
          <cell r="A3246" t="str">
            <v/>
          </cell>
          <cell r="B3246" t="str">
            <v/>
          </cell>
          <cell r="C3246" t="str">
            <v/>
          </cell>
          <cell r="D3246" t="str">
            <v/>
          </cell>
          <cell r="E3246" t="str">
            <v/>
          </cell>
        </row>
        <row r="3247">
          <cell r="A3247" t="str">
            <v/>
          </cell>
          <cell r="B3247" t="str">
            <v/>
          </cell>
          <cell r="C3247" t="str">
            <v/>
          </cell>
          <cell r="D3247" t="str">
            <v/>
          </cell>
          <cell r="E3247" t="str">
            <v/>
          </cell>
        </row>
        <row r="3248">
          <cell r="A3248" t="str">
            <v/>
          </cell>
          <cell r="B3248" t="str">
            <v/>
          </cell>
          <cell r="C3248" t="str">
            <v/>
          </cell>
          <cell r="D3248" t="str">
            <v/>
          </cell>
          <cell r="E3248" t="str">
            <v/>
          </cell>
        </row>
        <row r="3249">
          <cell r="A3249" t="str">
            <v/>
          </cell>
          <cell r="B3249" t="str">
            <v/>
          </cell>
          <cell r="C3249" t="str">
            <v/>
          </cell>
          <cell r="D3249" t="str">
            <v/>
          </cell>
          <cell r="E3249" t="str">
            <v/>
          </cell>
        </row>
        <row r="3250">
          <cell r="A3250" t="str">
            <v/>
          </cell>
          <cell r="B3250" t="str">
            <v/>
          </cell>
          <cell r="C3250" t="str">
            <v/>
          </cell>
          <cell r="D3250" t="str">
            <v/>
          </cell>
          <cell r="E3250" t="str">
            <v/>
          </cell>
        </row>
        <row r="3251">
          <cell r="A3251" t="str">
            <v/>
          </cell>
          <cell r="B3251" t="str">
            <v/>
          </cell>
          <cell r="C3251" t="str">
            <v/>
          </cell>
          <cell r="D3251" t="str">
            <v/>
          </cell>
          <cell r="E3251" t="str">
            <v/>
          </cell>
        </row>
        <row r="3252">
          <cell r="A3252" t="str">
            <v/>
          </cell>
          <cell r="B3252" t="str">
            <v/>
          </cell>
          <cell r="C3252" t="str">
            <v/>
          </cell>
          <cell r="D3252" t="str">
            <v/>
          </cell>
          <cell r="E3252" t="str">
            <v/>
          </cell>
        </row>
        <row r="3253">
          <cell r="A3253" t="str">
            <v/>
          </cell>
          <cell r="B3253" t="str">
            <v/>
          </cell>
          <cell r="C3253" t="str">
            <v/>
          </cell>
          <cell r="D3253" t="str">
            <v/>
          </cell>
          <cell r="E3253" t="str">
            <v/>
          </cell>
        </row>
        <row r="3254">
          <cell r="A3254" t="str">
            <v/>
          </cell>
          <cell r="B3254" t="str">
            <v/>
          </cell>
          <cell r="C3254" t="str">
            <v/>
          </cell>
          <cell r="D3254" t="str">
            <v/>
          </cell>
          <cell r="E3254" t="str">
            <v/>
          </cell>
        </row>
        <row r="3255">
          <cell r="A3255" t="str">
            <v/>
          </cell>
          <cell r="B3255" t="str">
            <v/>
          </cell>
          <cell r="C3255" t="str">
            <v/>
          </cell>
          <cell r="D3255" t="str">
            <v/>
          </cell>
          <cell r="E3255" t="str">
            <v/>
          </cell>
        </row>
        <row r="3256">
          <cell r="A3256" t="str">
            <v/>
          </cell>
          <cell r="B3256" t="str">
            <v/>
          </cell>
          <cell r="C3256" t="str">
            <v/>
          </cell>
          <cell r="D3256" t="str">
            <v/>
          </cell>
          <cell r="E3256" t="str">
            <v/>
          </cell>
        </row>
        <row r="3257">
          <cell r="A3257" t="str">
            <v/>
          </cell>
          <cell r="B3257" t="str">
            <v/>
          </cell>
          <cell r="C3257" t="str">
            <v/>
          </cell>
          <cell r="D3257" t="str">
            <v/>
          </cell>
          <cell r="E3257" t="str">
            <v/>
          </cell>
        </row>
        <row r="3258">
          <cell r="A3258" t="str">
            <v/>
          </cell>
          <cell r="B3258" t="str">
            <v/>
          </cell>
          <cell r="C3258" t="str">
            <v/>
          </cell>
          <cell r="D3258" t="str">
            <v/>
          </cell>
          <cell r="E3258" t="str">
            <v/>
          </cell>
        </row>
        <row r="3259">
          <cell r="A3259" t="str">
            <v/>
          </cell>
          <cell r="B3259" t="str">
            <v/>
          </cell>
          <cell r="C3259" t="str">
            <v/>
          </cell>
          <cell r="D3259" t="str">
            <v/>
          </cell>
          <cell r="E3259" t="str">
            <v/>
          </cell>
        </row>
        <row r="3260">
          <cell r="A3260" t="str">
            <v/>
          </cell>
          <cell r="B3260" t="str">
            <v/>
          </cell>
          <cell r="C3260" t="str">
            <v/>
          </cell>
          <cell r="D3260" t="str">
            <v/>
          </cell>
          <cell r="E3260" t="str">
            <v/>
          </cell>
        </row>
        <row r="3261">
          <cell r="A3261" t="str">
            <v/>
          </cell>
          <cell r="B3261" t="str">
            <v/>
          </cell>
          <cell r="C3261" t="str">
            <v/>
          </cell>
          <cell r="D3261" t="str">
            <v/>
          </cell>
          <cell r="E3261" t="str">
            <v/>
          </cell>
        </row>
        <row r="3262">
          <cell r="A3262" t="str">
            <v/>
          </cell>
          <cell r="B3262" t="str">
            <v/>
          </cell>
          <cell r="C3262" t="str">
            <v/>
          </cell>
          <cell r="D3262" t="str">
            <v/>
          </cell>
          <cell r="E3262" t="str">
            <v/>
          </cell>
        </row>
        <row r="3263">
          <cell r="A3263" t="str">
            <v/>
          </cell>
          <cell r="B3263" t="str">
            <v/>
          </cell>
          <cell r="C3263" t="str">
            <v/>
          </cell>
          <cell r="D3263" t="str">
            <v/>
          </cell>
          <cell r="E3263" t="str">
            <v/>
          </cell>
        </row>
        <row r="3264">
          <cell r="A3264" t="str">
            <v/>
          </cell>
          <cell r="B3264" t="str">
            <v/>
          </cell>
          <cell r="C3264" t="str">
            <v/>
          </cell>
          <cell r="D3264" t="str">
            <v/>
          </cell>
          <cell r="E3264" t="str">
            <v/>
          </cell>
        </row>
        <row r="3265">
          <cell r="A3265" t="str">
            <v/>
          </cell>
          <cell r="B3265" t="str">
            <v/>
          </cell>
          <cell r="C3265" t="str">
            <v/>
          </cell>
          <cell r="D3265" t="str">
            <v/>
          </cell>
          <cell r="E3265" t="str">
            <v/>
          </cell>
        </row>
        <row r="3266">
          <cell r="A3266" t="str">
            <v/>
          </cell>
          <cell r="B3266" t="str">
            <v/>
          </cell>
          <cell r="C3266" t="str">
            <v/>
          </cell>
          <cell r="D3266" t="str">
            <v/>
          </cell>
          <cell r="E3266" t="str">
            <v/>
          </cell>
        </row>
        <row r="3267">
          <cell r="A3267" t="str">
            <v/>
          </cell>
          <cell r="B3267" t="str">
            <v/>
          </cell>
          <cell r="C3267" t="str">
            <v/>
          </cell>
          <cell r="D3267" t="str">
            <v/>
          </cell>
          <cell r="E3267" t="str">
            <v/>
          </cell>
        </row>
        <row r="3268">
          <cell r="A3268" t="str">
            <v/>
          </cell>
          <cell r="B3268" t="str">
            <v/>
          </cell>
          <cell r="C3268" t="str">
            <v/>
          </cell>
          <cell r="D3268" t="str">
            <v/>
          </cell>
          <cell r="E3268" t="str">
            <v/>
          </cell>
        </row>
        <row r="3269">
          <cell r="A3269" t="str">
            <v/>
          </cell>
          <cell r="B3269" t="str">
            <v/>
          </cell>
          <cell r="C3269" t="str">
            <v/>
          </cell>
          <cell r="D3269" t="str">
            <v/>
          </cell>
          <cell r="E3269" t="str">
            <v/>
          </cell>
        </row>
        <row r="3270">
          <cell r="A3270" t="str">
            <v/>
          </cell>
          <cell r="B3270" t="str">
            <v/>
          </cell>
          <cell r="C3270" t="str">
            <v/>
          </cell>
          <cell r="D3270" t="str">
            <v/>
          </cell>
          <cell r="E3270" t="str">
            <v/>
          </cell>
        </row>
        <row r="3271">
          <cell r="A3271" t="str">
            <v/>
          </cell>
          <cell r="B3271" t="str">
            <v/>
          </cell>
          <cell r="C3271" t="str">
            <v/>
          </cell>
          <cell r="D3271" t="str">
            <v/>
          </cell>
          <cell r="E3271" t="str">
            <v/>
          </cell>
        </row>
        <row r="3272">
          <cell r="A3272" t="str">
            <v/>
          </cell>
          <cell r="B3272" t="str">
            <v/>
          </cell>
          <cell r="C3272" t="str">
            <v/>
          </cell>
          <cell r="D3272" t="str">
            <v/>
          </cell>
          <cell r="E3272" t="str">
            <v/>
          </cell>
        </row>
        <row r="3273">
          <cell r="A3273" t="str">
            <v/>
          </cell>
          <cell r="B3273" t="str">
            <v/>
          </cell>
          <cell r="C3273" t="str">
            <v/>
          </cell>
          <cell r="D3273" t="str">
            <v/>
          </cell>
          <cell r="E3273" t="str">
            <v/>
          </cell>
        </row>
        <row r="3274">
          <cell r="A3274" t="str">
            <v/>
          </cell>
          <cell r="B3274" t="str">
            <v/>
          </cell>
          <cell r="C3274" t="str">
            <v/>
          </cell>
          <cell r="D3274" t="str">
            <v/>
          </cell>
          <cell r="E3274" t="str">
            <v/>
          </cell>
        </row>
        <row r="3275">
          <cell r="A3275" t="str">
            <v/>
          </cell>
          <cell r="B3275" t="str">
            <v/>
          </cell>
          <cell r="C3275" t="str">
            <v/>
          </cell>
          <cell r="D3275" t="str">
            <v/>
          </cell>
          <cell r="E3275" t="str">
            <v/>
          </cell>
        </row>
        <row r="3276">
          <cell r="A3276" t="str">
            <v/>
          </cell>
          <cell r="B3276" t="str">
            <v/>
          </cell>
          <cell r="C3276" t="str">
            <v/>
          </cell>
          <cell r="D3276" t="str">
            <v/>
          </cell>
          <cell r="E3276" t="str">
            <v/>
          </cell>
        </row>
        <row r="3277">
          <cell r="A3277" t="str">
            <v/>
          </cell>
          <cell r="B3277" t="str">
            <v/>
          </cell>
          <cell r="C3277" t="str">
            <v/>
          </cell>
          <cell r="D3277" t="str">
            <v/>
          </cell>
          <cell r="E3277" t="str">
            <v/>
          </cell>
        </row>
        <row r="3278">
          <cell r="A3278" t="str">
            <v/>
          </cell>
          <cell r="B3278" t="str">
            <v/>
          </cell>
          <cell r="C3278" t="str">
            <v/>
          </cell>
          <cell r="D3278" t="str">
            <v/>
          </cell>
          <cell r="E3278" t="str">
            <v/>
          </cell>
        </row>
        <row r="3279">
          <cell r="A3279" t="str">
            <v/>
          </cell>
          <cell r="B3279" t="str">
            <v/>
          </cell>
          <cell r="C3279" t="str">
            <v/>
          </cell>
          <cell r="D3279" t="str">
            <v/>
          </cell>
          <cell r="E3279" t="str">
            <v/>
          </cell>
        </row>
        <row r="3280">
          <cell r="A3280" t="str">
            <v/>
          </cell>
          <cell r="B3280" t="str">
            <v/>
          </cell>
          <cell r="C3280" t="str">
            <v/>
          </cell>
          <cell r="D3280" t="str">
            <v/>
          </cell>
          <cell r="E3280" t="str">
            <v/>
          </cell>
        </row>
        <row r="3281">
          <cell r="A3281" t="str">
            <v/>
          </cell>
          <cell r="B3281" t="str">
            <v/>
          </cell>
          <cell r="C3281" t="str">
            <v/>
          </cell>
          <cell r="D3281" t="str">
            <v/>
          </cell>
          <cell r="E3281" t="str">
            <v/>
          </cell>
        </row>
        <row r="3282">
          <cell r="A3282" t="str">
            <v/>
          </cell>
          <cell r="B3282" t="str">
            <v/>
          </cell>
          <cell r="C3282" t="str">
            <v/>
          </cell>
          <cell r="D3282" t="str">
            <v/>
          </cell>
          <cell r="E3282" t="str">
            <v/>
          </cell>
        </row>
        <row r="3283">
          <cell r="A3283" t="str">
            <v/>
          </cell>
          <cell r="B3283" t="str">
            <v/>
          </cell>
          <cell r="C3283" t="str">
            <v/>
          </cell>
          <cell r="D3283" t="str">
            <v/>
          </cell>
          <cell r="E3283" t="str">
            <v/>
          </cell>
        </row>
        <row r="3284">
          <cell r="A3284" t="str">
            <v/>
          </cell>
          <cell r="B3284" t="str">
            <v/>
          </cell>
          <cell r="C3284" t="str">
            <v/>
          </cell>
          <cell r="D3284" t="str">
            <v/>
          </cell>
          <cell r="E3284" t="str">
            <v/>
          </cell>
        </row>
        <row r="3285">
          <cell r="A3285" t="str">
            <v/>
          </cell>
          <cell r="B3285" t="str">
            <v/>
          </cell>
          <cell r="C3285" t="str">
            <v/>
          </cell>
          <cell r="D3285" t="str">
            <v/>
          </cell>
          <cell r="E3285" t="str">
            <v/>
          </cell>
        </row>
        <row r="3286">
          <cell r="A3286" t="str">
            <v/>
          </cell>
          <cell r="B3286" t="str">
            <v/>
          </cell>
          <cell r="C3286" t="str">
            <v/>
          </cell>
          <cell r="D3286" t="str">
            <v/>
          </cell>
          <cell r="E3286" t="str">
            <v/>
          </cell>
        </row>
        <row r="3287">
          <cell r="A3287" t="str">
            <v/>
          </cell>
          <cell r="B3287" t="str">
            <v/>
          </cell>
          <cell r="C3287" t="str">
            <v/>
          </cell>
          <cell r="D3287" t="str">
            <v/>
          </cell>
          <cell r="E3287" t="str">
            <v/>
          </cell>
        </row>
        <row r="3288">
          <cell r="A3288" t="str">
            <v/>
          </cell>
          <cell r="B3288" t="str">
            <v/>
          </cell>
          <cell r="C3288" t="str">
            <v/>
          </cell>
          <cell r="D3288" t="str">
            <v/>
          </cell>
          <cell r="E3288" t="str">
            <v/>
          </cell>
        </row>
        <row r="3289">
          <cell r="A3289" t="str">
            <v/>
          </cell>
          <cell r="B3289" t="str">
            <v/>
          </cell>
          <cell r="C3289" t="str">
            <v/>
          </cell>
          <cell r="D3289" t="str">
            <v/>
          </cell>
          <cell r="E3289" t="str">
            <v/>
          </cell>
        </row>
        <row r="3290">
          <cell r="A3290" t="str">
            <v/>
          </cell>
          <cell r="B3290" t="str">
            <v/>
          </cell>
          <cell r="C3290" t="str">
            <v/>
          </cell>
          <cell r="D3290" t="str">
            <v/>
          </cell>
          <cell r="E3290" t="str">
            <v/>
          </cell>
        </row>
        <row r="3291">
          <cell r="A3291" t="str">
            <v/>
          </cell>
          <cell r="B3291" t="str">
            <v/>
          </cell>
          <cell r="C3291" t="str">
            <v/>
          </cell>
          <cell r="D3291" t="str">
            <v/>
          </cell>
          <cell r="E3291" t="str">
            <v/>
          </cell>
        </row>
        <row r="3292">
          <cell r="A3292" t="str">
            <v/>
          </cell>
          <cell r="B3292" t="str">
            <v/>
          </cell>
          <cell r="C3292" t="str">
            <v/>
          </cell>
          <cell r="D3292" t="str">
            <v/>
          </cell>
          <cell r="E3292" t="str">
            <v/>
          </cell>
        </row>
        <row r="3293">
          <cell r="A3293" t="str">
            <v/>
          </cell>
          <cell r="B3293" t="str">
            <v/>
          </cell>
          <cell r="C3293" t="str">
            <v/>
          </cell>
          <cell r="D3293" t="str">
            <v/>
          </cell>
          <cell r="E3293" t="str">
            <v/>
          </cell>
        </row>
        <row r="3294">
          <cell r="A3294" t="str">
            <v/>
          </cell>
          <cell r="B3294" t="str">
            <v/>
          </cell>
          <cell r="C3294" t="str">
            <v/>
          </cell>
          <cell r="D3294" t="str">
            <v/>
          </cell>
          <cell r="E3294" t="str">
            <v/>
          </cell>
        </row>
        <row r="3295">
          <cell r="A3295" t="str">
            <v/>
          </cell>
          <cell r="B3295" t="str">
            <v/>
          </cell>
          <cell r="C3295" t="str">
            <v/>
          </cell>
          <cell r="D3295" t="str">
            <v/>
          </cell>
          <cell r="E3295" t="str">
            <v/>
          </cell>
        </row>
        <row r="3296">
          <cell r="A3296" t="str">
            <v/>
          </cell>
          <cell r="B3296" t="str">
            <v/>
          </cell>
          <cell r="C3296" t="str">
            <v/>
          </cell>
          <cell r="D3296" t="str">
            <v/>
          </cell>
          <cell r="E3296" t="str">
            <v/>
          </cell>
        </row>
        <row r="3297">
          <cell r="A3297" t="str">
            <v/>
          </cell>
          <cell r="B3297" t="str">
            <v/>
          </cell>
          <cell r="C3297" t="str">
            <v/>
          </cell>
          <cell r="D3297" t="str">
            <v/>
          </cell>
          <cell r="E3297" t="str">
            <v/>
          </cell>
        </row>
        <row r="3298">
          <cell r="A3298" t="str">
            <v/>
          </cell>
          <cell r="B3298" t="str">
            <v/>
          </cell>
          <cell r="C3298" t="str">
            <v/>
          </cell>
          <cell r="D3298" t="str">
            <v/>
          </cell>
          <cell r="E3298" t="str">
            <v/>
          </cell>
        </row>
        <row r="3299">
          <cell r="A3299" t="str">
            <v/>
          </cell>
          <cell r="B3299" t="str">
            <v/>
          </cell>
          <cell r="C3299" t="str">
            <v/>
          </cell>
          <cell r="D3299" t="str">
            <v/>
          </cell>
          <cell r="E3299" t="str">
            <v/>
          </cell>
        </row>
        <row r="3300">
          <cell r="A3300" t="str">
            <v/>
          </cell>
          <cell r="B3300" t="str">
            <v/>
          </cell>
          <cell r="C3300" t="str">
            <v/>
          </cell>
          <cell r="D3300" t="str">
            <v/>
          </cell>
          <cell r="E3300" t="str">
            <v/>
          </cell>
        </row>
        <row r="3301">
          <cell r="A3301" t="str">
            <v/>
          </cell>
          <cell r="B3301" t="str">
            <v/>
          </cell>
          <cell r="C3301" t="str">
            <v/>
          </cell>
          <cell r="D3301" t="str">
            <v/>
          </cell>
          <cell r="E3301" t="str">
            <v/>
          </cell>
        </row>
        <row r="3302">
          <cell r="A3302" t="str">
            <v/>
          </cell>
          <cell r="B3302" t="str">
            <v/>
          </cell>
          <cell r="C3302" t="str">
            <v/>
          </cell>
          <cell r="D3302" t="str">
            <v/>
          </cell>
          <cell r="E3302" t="str">
            <v/>
          </cell>
        </row>
        <row r="3303">
          <cell r="A3303" t="str">
            <v/>
          </cell>
          <cell r="B3303" t="str">
            <v/>
          </cell>
          <cell r="C3303" t="str">
            <v/>
          </cell>
          <cell r="D3303" t="str">
            <v/>
          </cell>
          <cell r="E3303" t="str">
            <v/>
          </cell>
        </row>
        <row r="3304">
          <cell r="A3304" t="str">
            <v/>
          </cell>
          <cell r="B3304" t="str">
            <v/>
          </cell>
          <cell r="C3304" t="str">
            <v/>
          </cell>
          <cell r="D3304" t="str">
            <v/>
          </cell>
          <cell r="E3304" t="str">
            <v/>
          </cell>
        </row>
        <row r="3305">
          <cell r="A3305" t="str">
            <v/>
          </cell>
          <cell r="B3305" t="str">
            <v/>
          </cell>
          <cell r="C3305" t="str">
            <v/>
          </cell>
          <cell r="D3305" t="str">
            <v/>
          </cell>
          <cell r="E3305" t="str">
            <v/>
          </cell>
        </row>
        <row r="3306">
          <cell r="A3306" t="str">
            <v/>
          </cell>
          <cell r="B3306" t="str">
            <v/>
          </cell>
          <cell r="C3306" t="str">
            <v/>
          </cell>
          <cell r="D3306" t="str">
            <v/>
          </cell>
          <cell r="E3306" t="str">
            <v/>
          </cell>
        </row>
        <row r="3307">
          <cell r="A3307" t="str">
            <v/>
          </cell>
          <cell r="B3307" t="str">
            <v/>
          </cell>
          <cell r="C3307" t="str">
            <v/>
          </cell>
          <cell r="D3307" t="str">
            <v/>
          </cell>
          <cell r="E3307" t="str">
            <v/>
          </cell>
        </row>
        <row r="3308">
          <cell r="A3308" t="str">
            <v/>
          </cell>
          <cell r="B3308" t="str">
            <v/>
          </cell>
          <cell r="C3308" t="str">
            <v/>
          </cell>
          <cell r="D3308" t="str">
            <v/>
          </cell>
          <cell r="E3308" t="str">
            <v/>
          </cell>
        </row>
        <row r="3309">
          <cell r="A3309" t="str">
            <v/>
          </cell>
          <cell r="B3309" t="str">
            <v/>
          </cell>
          <cell r="C3309" t="str">
            <v/>
          </cell>
          <cell r="D3309" t="str">
            <v/>
          </cell>
          <cell r="E3309" t="str">
            <v/>
          </cell>
        </row>
        <row r="3310">
          <cell r="A3310" t="str">
            <v/>
          </cell>
          <cell r="B3310" t="str">
            <v/>
          </cell>
          <cell r="C3310" t="str">
            <v/>
          </cell>
          <cell r="D3310" t="str">
            <v/>
          </cell>
          <cell r="E3310" t="str">
            <v/>
          </cell>
        </row>
        <row r="3311">
          <cell r="A3311" t="str">
            <v/>
          </cell>
          <cell r="B3311" t="str">
            <v/>
          </cell>
          <cell r="C3311" t="str">
            <v/>
          </cell>
          <cell r="D3311" t="str">
            <v/>
          </cell>
          <cell r="E3311" t="str">
            <v/>
          </cell>
        </row>
        <row r="3312">
          <cell r="A3312" t="str">
            <v/>
          </cell>
          <cell r="B3312" t="str">
            <v/>
          </cell>
          <cell r="C3312" t="str">
            <v/>
          </cell>
          <cell r="D3312" t="str">
            <v/>
          </cell>
          <cell r="E3312" t="str">
            <v/>
          </cell>
        </row>
        <row r="3313">
          <cell r="A3313" t="str">
            <v/>
          </cell>
          <cell r="B3313" t="str">
            <v/>
          </cell>
          <cell r="C3313" t="str">
            <v/>
          </cell>
          <cell r="D3313" t="str">
            <v/>
          </cell>
          <cell r="E3313" t="str">
            <v/>
          </cell>
        </row>
        <row r="3314">
          <cell r="A3314" t="str">
            <v/>
          </cell>
          <cell r="B3314" t="str">
            <v/>
          </cell>
          <cell r="C3314" t="str">
            <v/>
          </cell>
          <cell r="D3314" t="str">
            <v/>
          </cell>
          <cell r="E3314" t="str">
            <v/>
          </cell>
        </row>
        <row r="3315">
          <cell r="A3315" t="str">
            <v/>
          </cell>
          <cell r="B3315" t="str">
            <v/>
          </cell>
          <cell r="C3315" t="str">
            <v/>
          </cell>
          <cell r="D3315" t="str">
            <v/>
          </cell>
          <cell r="E3315" t="str">
            <v/>
          </cell>
        </row>
        <row r="3316">
          <cell r="A3316" t="str">
            <v/>
          </cell>
          <cell r="B3316" t="str">
            <v/>
          </cell>
          <cell r="C3316" t="str">
            <v/>
          </cell>
          <cell r="D3316" t="str">
            <v/>
          </cell>
          <cell r="E3316" t="str">
            <v/>
          </cell>
        </row>
        <row r="3317">
          <cell r="A3317" t="str">
            <v/>
          </cell>
          <cell r="B3317" t="str">
            <v/>
          </cell>
          <cell r="C3317" t="str">
            <v/>
          </cell>
          <cell r="D3317" t="str">
            <v/>
          </cell>
          <cell r="E3317" t="str">
            <v/>
          </cell>
        </row>
        <row r="3318">
          <cell r="A3318" t="str">
            <v/>
          </cell>
          <cell r="B3318" t="str">
            <v/>
          </cell>
          <cell r="C3318" t="str">
            <v/>
          </cell>
          <cell r="D3318" t="str">
            <v/>
          </cell>
          <cell r="E3318" t="str">
            <v/>
          </cell>
        </row>
        <row r="3319">
          <cell r="A3319" t="str">
            <v/>
          </cell>
          <cell r="B3319" t="str">
            <v/>
          </cell>
          <cell r="C3319" t="str">
            <v/>
          </cell>
          <cell r="D3319" t="str">
            <v/>
          </cell>
          <cell r="E3319" t="str">
            <v/>
          </cell>
        </row>
        <row r="3320">
          <cell r="A3320" t="str">
            <v/>
          </cell>
          <cell r="B3320" t="str">
            <v/>
          </cell>
          <cell r="C3320" t="str">
            <v/>
          </cell>
          <cell r="D3320" t="str">
            <v/>
          </cell>
          <cell r="E3320" t="str">
            <v/>
          </cell>
        </row>
        <row r="3321">
          <cell r="A3321" t="str">
            <v/>
          </cell>
          <cell r="B3321" t="str">
            <v/>
          </cell>
          <cell r="C3321" t="str">
            <v/>
          </cell>
          <cell r="D3321" t="str">
            <v/>
          </cell>
          <cell r="E3321" t="str">
            <v/>
          </cell>
        </row>
        <row r="3322">
          <cell r="A3322" t="str">
            <v/>
          </cell>
          <cell r="B3322" t="str">
            <v/>
          </cell>
          <cell r="C3322" t="str">
            <v/>
          </cell>
          <cell r="D3322" t="str">
            <v/>
          </cell>
          <cell r="E3322" t="str">
            <v/>
          </cell>
        </row>
        <row r="3323">
          <cell r="A3323" t="str">
            <v/>
          </cell>
          <cell r="B3323" t="str">
            <v/>
          </cell>
          <cell r="C3323" t="str">
            <v/>
          </cell>
          <cell r="D3323" t="str">
            <v/>
          </cell>
          <cell r="E3323" t="str">
            <v/>
          </cell>
        </row>
        <row r="3324">
          <cell r="A3324" t="str">
            <v/>
          </cell>
          <cell r="B3324" t="str">
            <v/>
          </cell>
          <cell r="C3324" t="str">
            <v/>
          </cell>
          <cell r="D3324" t="str">
            <v/>
          </cell>
          <cell r="E3324" t="str">
            <v/>
          </cell>
        </row>
        <row r="3325">
          <cell r="A3325" t="str">
            <v/>
          </cell>
          <cell r="B3325" t="str">
            <v/>
          </cell>
          <cell r="C3325" t="str">
            <v/>
          </cell>
          <cell r="D3325" t="str">
            <v/>
          </cell>
          <cell r="E3325" t="str">
            <v/>
          </cell>
        </row>
        <row r="3326">
          <cell r="A3326" t="str">
            <v/>
          </cell>
          <cell r="B3326" t="str">
            <v/>
          </cell>
          <cell r="C3326" t="str">
            <v/>
          </cell>
          <cell r="D3326" t="str">
            <v/>
          </cell>
          <cell r="E3326" t="str">
            <v/>
          </cell>
        </row>
        <row r="3327">
          <cell r="A3327" t="str">
            <v/>
          </cell>
          <cell r="B3327" t="str">
            <v/>
          </cell>
          <cell r="C3327" t="str">
            <v/>
          </cell>
          <cell r="D3327" t="str">
            <v/>
          </cell>
          <cell r="E3327" t="str">
            <v/>
          </cell>
        </row>
        <row r="3328">
          <cell r="A3328" t="str">
            <v/>
          </cell>
          <cell r="B3328" t="str">
            <v/>
          </cell>
          <cell r="C3328" t="str">
            <v/>
          </cell>
          <cell r="D3328" t="str">
            <v/>
          </cell>
          <cell r="E3328" t="str">
            <v/>
          </cell>
        </row>
        <row r="3329">
          <cell r="A3329" t="str">
            <v/>
          </cell>
          <cell r="B3329" t="str">
            <v/>
          </cell>
          <cell r="C3329" t="str">
            <v/>
          </cell>
          <cell r="D3329" t="str">
            <v/>
          </cell>
          <cell r="E3329" t="str">
            <v/>
          </cell>
        </row>
        <row r="3330">
          <cell r="A3330" t="str">
            <v/>
          </cell>
          <cell r="B3330" t="str">
            <v/>
          </cell>
          <cell r="C3330" t="str">
            <v/>
          </cell>
          <cell r="D3330" t="str">
            <v/>
          </cell>
          <cell r="E3330" t="str">
            <v/>
          </cell>
        </row>
        <row r="3331">
          <cell r="A3331" t="str">
            <v/>
          </cell>
          <cell r="B3331" t="str">
            <v/>
          </cell>
          <cell r="C3331" t="str">
            <v/>
          </cell>
          <cell r="D3331" t="str">
            <v/>
          </cell>
          <cell r="E3331" t="str">
            <v/>
          </cell>
        </row>
        <row r="3332">
          <cell r="A3332" t="str">
            <v/>
          </cell>
          <cell r="B3332" t="str">
            <v/>
          </cell>
          <cell r="C3332" t="str">
            <v/>
          </cell>
          <cell r="D3332" t="str">
            <v/>
          </cell>
          <cell r="E3332" t="str">
            <v/>
          </cell>
        </row>
        <row r="3333">
          <cell r="A3333" t="str">
            <v/>
          </cell>
          <cell r="B3333" t="str">
            <v/>
          </cell>
          <cell r="C3333" t="str">
            <v/>
          </cell>
          <cell r="D3333" t="str">
            <v/>
          </cell>
          <cell r="E3333" t="str">
            <v/>
          </cell>
        </row>
        <row r="3334">
          <cell r="A3334" t="str">
            <v/>
          </cell>
          <cell r="B3334" t="str">
            <v/>
          </cell>
          <cell r="C3334" t="str">
            <v/>
          </cell>
          <cell r="D3334" t="str">
            <v/>
          </cell>
          <cell r="E3334" t="str">
            <v/>
          </cell>
        </row>
        <row r="3335">
          <cell r="A3335" t="str">
            <v/>
          </cell>
          <cell r="B3335" t="str">
            <v/>
          </cell>
          <cell r="C3335" t="str">
            <v/>
          </cell>
          <cell r="D3335" t="str">
            <v/>
          </cell>
          <cell r="E3335" t="str">
            <v/>
          </cell>
        </row>
        <row r="3336">
          <cell r="A3336" t="str">
            <v/>
          </cell>
          <cell r="B3336" t="str">
            <v/>
          </cell>
          <cell r="C3336" t="str">
            <v/>
          </cell>
          <cell r="D3336" t="str">
            <v/>
          </cell>
          <cell r="E3336" t="str">
            <v/>
          </cell>
        </row>
        <row r="3337">
          <cell r="A3337" t="str">
            <v/>
          </cell>
          <cell r="B3337" t="str">
            <v/>
          </cell>
          <cell r="C3337" t="str">
            <v/>
          </cell>
          <cell r="D3337" t="str">
            <v/>
          </cell>
          <cell r="E3337" t="str">
            <v/>
          </cell>
        </row>
        <row r="3338">
          <cell r="A3338" t="str">
            <v/>
          </cell>
          <cell r="B3338" t="str">
            <v/>
          </cell>
          <cell r="C3338" t="str">
            <v/>
          </cell>
          <cell r="D3338" t="str">
            <v/>
          </cell>
          <cell r="E3338" t="str">
            <v/>
          </cell>
        </row>
        <row r="3339">
          <cell r="A3339" t="str">
            <v/>
          </cell>
          <cell r="B3339" t="str">
            <v/>
          </cell>
          <cell r="C3339" t="str">
            <v/>
          </cell>
          <cell r="D3339" t="str">
            <v/>
          </cell>
          <cell r="E3339" t="str">
            <v/>
          </cell>
        </row>
        <row r="3340">
          <cell r="A3340" t="str">
            <v/>
          </cell>
          <cell r="B3340" t="str">
            <v/>
          </cell>
          <cell r="C3340" t="str">
            <v/>
          </cell>
          <cell r="D3340" t="str">
            <v/>
          </cell>
          <cell r="E3340" t="str">
            <v/>
          </cell>
        </row>
        <row r="3341">
          <cell r="A3341" t="str">
            <v/>
          </cell>
          <cell r="B3341" t="str">
            <v/>
          </cell>
          <cell r="C3341" t="str">
            <v/>
          </cell>
          <cell r="D3341" t="str">
            <v/>
          </cell>
          <cell r="E3341" t="str">
            <v/>
          </cell>
        </row>
        <row r="3342">
          <cell r="A3342" t="str">
            <v/>
          </cell>
          <cell r="B3342" t="str">
            <v/>
          </cell>
          <cell r="C3342" t="str">
            <v/>
          </cell>
          <cell r="D3342" t="str">
            <v/>
          </cell>
          <cell r="E3342" t="str">
            <v/>
          </cell>
        </row>
        <row r="3343">
          <cell r="A3343" t="str">
            <v/>
          </cell>
          <cell r="B3343" t="str">
            <v/>
          </cell>
          <cell r="C3343" t="str">
            <v/>
          </cell>
          <cell r="D3343" t="str">
            <v/>
          </cell>
          <cell r="E3343" t="str">
            <v/>
          </cell>
        </row>
        <row r="3344">
          <cell r="A3344" t="str">
            <v/>
          </cell>
          <cell r="B3344" t="str">
            <v/>
          </cell>
          <cell r="C3344" t="str">
            <v/>
          </cell>
          <cell r="D3344" t="str">
            <v/>
          </cell>
          <cell r="E3344" t="str">
            <v/>
          </cell>
        </row>
        <row r="3345">
          <cell r="A3345" t="str">
            <v/>
          </cell>
          <cell r="B3345" t="str">
            <v/>
          </cell>
          <cell r="C3345" t="str">
            <v/>
          </cell>
          <cell r="D3345" t="str">
            <v/>
          </cell>
          <cell r="E3345" t="str">
            <v/>
          </cell>
        </row>
        <row r="3346">
          <cell r="A3346" t="str">
            <v/>
          </cell>
          <cell r="B3346" t="str">
            <v/>
          </cell>
          <cell r="C3346" t="str">
            <v/>
          </cell>
          <cell r="D3346" t="str">
            <v/>
          </cell>
          <cell r="E3346" t="str">
            <v/>
          </cell>
        </row>
        <row r="3347">
          <cell r="A3347" t="str">
            <v/>
          </cell>
          <cell r="B3347" t="str">
            <v/>
          </cell>
          <cell r="C3347" t="str">
            <v/>
          </cell>
          <cell r="D3347" t="str">
            <v/>
          </cell>
          <cell r="E3347" t="str">
            <v/>
          </cell>
        </row>
        <row r="3348">
          <cell r="A3348" t="str">
            <v/>
          </cell>
          <cell r="B3348" t="str">
            <v/>
          </cell>
          <cell r="C3348" t="str">
            <v/>
          </cell>
          <cell r="D3348" t="str">
            <v/>
          </cell>
          <cell r="E3348" t="str">
            <v/>
          </cell>
        </row>
        <row r="3349">
          <cell r="A3349" t="str">
            <v/>
          </cell>
          <cell r="B3349" t="str">
            <v/>
          </cell>
          <cell r="C3349" t="str">
            <v/>
          </cell>
          <cell r="D3349" t="str">
            <v/>
          </cell>
          <cell r="E3349" t="str">
            <v/>
          </cell>
        </row>
        <row r="3350">
          <cell r="A3350" t="str">
            <v/>
          </cell>
          <cell r="B3350" t="str">
            <v/>
          </cell>
          <cell r="C3350" t="str">
            <v/>
          </cell>
          <cell r="D3350" t="str">
            <v/>
          </cell>
          <cell r="E3350" t="str">
            <v/>
          </cell>
        </row>
        <row r="3351">
          <cell r="A3351" t="str">
            <v/>
          </cell>
          <cell r="B3351" t="str">
            <v/>
          </cell>
          <cell r="C3351" t="str">
            <v/>
          </cell>
          <cell r="D3351" t="str">
            <v/>
          </cell>
          <cell r="E3351" t="str">
            <v/>
          </cell>
        </row>
        <row r="3352">
          <cell r="A3352" t="str">
            <v/>
          </cell>
          <cell r="B3352" t="str">
            <v/>
          </cell>
          <cell r="C3352" t="str">
            <v/>
          </cell>
          <cell r="D3352" t="str">
            <v/>
          </cell>
          <cell r="E3352" t="str">
            <v/>
          </cell>
        </row>
        <row r="3353">
          <cell r="A3353" t="str">
            <v/>
          </cell>
          <cell r="B3353" t="str">
            <v/>
          </cell>
          <cell r="C3353" t="str">
            <v/>
          </cell>
          <cell r="D3353" t="str">
            <v/>
          </cell>
          <cell r="E3353" t="str">
            <v/>
          </cell>
        </row>
        <row r="3354">
          <cell r="A3354" t="str">
            <v/>
          </cell>
          <cell r="B3354" t="str">
            <v/>
          </cell>
          <cell r="C3354" t="str">
            <v/>
          </cell>
          <cell r="D3354" t="str">
            <v/>
          </cell>
          <cell r="E3354" t="str">
            <v/>
          </cell>
        </row>
        <row r="3355">
          <cell r="A3355" t="str">
            <v/>
          </cell>
          <cell r="B3355" t="str">
            <v/>
          </cell>
          <cell r="C3355" t="str">
            <v/>
          </cell>
          <cell r="D3355" t="str">
            <v/>
          </cell>
          <cell r="E3355" t="str">
            <v/>
          </cell>
        </row>
        <row r="3356">
          <cell r="A3356" t="str">
            <v/>
          </cell>
          <cell r="B3356" t="str">
            <v/>
          </cell>
          <cell r="C3356" t="str">
            <v/>
          </cell>
          <cell r="D3356" t="str">
            <v/>
          </cell>
          <cell r="E3356" t="str">
            <v/>
          </cell>
        </row>
        <row r="3357">
          <cell r="A3357" t="str">
            <v/>
          </cell>
          <cell r="B3357" t="str">
            <v/>
          </cell>
          <cell r="C3357" t="str">
            <v/>
          </cell>
          <cell r="D3357" t="str">
            <v/>
          </cell>
          <cell r="E3357" t="str">
            <v/>
          </cell>
        </row>
        <row r="3358">
          <cell r="A3358" t="str">
            <v/>
          </cell>
          <cell r="B3358" t="str">
            <v/>
          </cell>
          <cell r="C3358" t="str">
            <v/>
          </cell>
          <cell r="D3358" t="str">
            <v/>
          </cell>
          <cell r="E3358" t="str">
            <v/>
          </cell>
        </row>
        <row r="3359">
          <cell r="A3359" t="str">
            <v/>
          </cell>
          <cell r="B3359" t="str">
            <v/>
          </cell>
          <cell r="C3359" t="str">
            <v/>
          </cell>
          <cell r="D3359" t="str">
            <v/>
          </cell>
          <cell r="E3359" t="str">
            <v/>
          </cell>
        </row>
        <row r="3360">
          <cell r="A3360" t="str">
            <v/>
          </cell>
          <cell r="B3360" t="str">
            <v/>
          </cell>
          <cell r="C3360" t="str">
            <v/>
          </cell>
          <cell r="D3360" t="str">
            <v/>
          </cell>
          <cell r="E3360" t="str">
            <v/>
          </cell>
        </row>
        <row r="3361">
          <cell r="A3361" t="str">
            <v/>
          </cell>
          <cell r="B3361" t="str">
            <v/>
          </cell>
          <cell r="C3361" t="str">
            <v/>
          </cell>
          <cell r="D3361" t="str">
            <v/>
          </cell>
          <cell r="E3361" t="str">
            <v/>
          </cell>
        </row>
        <row r="3362">
          <cell r="A3362" t="str">
            <v/>
          </cell>
          <cell r="B3362" t="str">
            <v/>
          </cell>
          <cell r="C3362" t="str">
            <v/>
          </cell>
          <cell r="D3362" t="str">
            <v/>
          </cell>
          <cell r="E3362" t="str">
            <v/>
          </cell>
        </row>
        <row r="3363">
          <cell r="A3363" t="str">
            <v/>
          </cell>
          <cell r="B3363" t="str">
            <v/>
          </cell>
          <cell r="C3363" t="str">
            <v/>
          </cell>
          <cell r="D3363" t="str">
            <v/>
          </cell>
          <cell r="E3363" t="str">
            <v/>
          </cell>
        </row>
        <row r="3364">
          <cell r="A3364" t="str">
            <v/>
          </cell>
          <cell r="B3364" t="str">
            <v/>
          </cell>
          <cell r="C3364" t="str">
            <v/>
          </cell>
          <cell r="D3364" t="str">
            <v/>
          </cell>
          <cell r="E3364" t="str">
            <v/>
          </cell>
        </row>
        <row r="3365">
          <cell r="A3365" t="str">
            <v/>
          </cell>
          <cell r="B3365" t="str">
            <v/>
          </cell>
          <cell r="C3365" t="str">
            <v/>
          </cell>
          <cell r="D3365" t="str">
            <v/>
          </cell>
          <cell r="E3365" t="str">
            <v/>
          </cell>
        </row>
        <row r="3366">
          <cell r="A3366" t="str">
            <v/>
          </cell>
          <cell r="B3366" t="str">
            <v/>
          </cell>
          <cell r="C3366" t="str">
            <v/>
          </cell>
          <cell r="D3366" t="str">
            <v/>
          </cell>
          <cell r="E3366" t="str">
            <v/>
          </cell>
        </row>
        <row r="3367">
          <cell r="A3367" t="str">
            <v/>
          </cell>
          <cell r="B3367" t="str">
            <v/>
          </cell>
          <cell r="C3367" t="str">
            <v/>
          </cell>
          <cell r="D3367" t="str">
            <v/>
          </cell>
          <cell r="E3367" t="str">
            <v/>
          </cell>
        </row>
        <row r="3368">
          <cell r="A3368" t="str">
            <v/>
          </cell>
          <cell r="B3368" t="str">
            <v/>
          </cell>
          <cell r="C3368" t="str">
            <v/>
          </cell>
          <cell r="D3368" t="str">
            <v/>
          </cell>
          <cell r="E3368" t="str">
            <v/>
          </cell>
        </row>
        <row r="3369">
          <cell r="A3369" t="str">
            <v/>
          </cell>
          <cell r="B3369" t="str">
            <v/>
          </cell>
          <cell r="C3369" t="str">
            <v/>
          </cell>
          <cell r="D3369" t="str">
            <v/>
          </cell>
          <cell r="E3369" t="str">
            <v/>
          </cell>
        </row>
        <row r="3370">
          <cell r="A3370" t="str">
            <v/>
          </cell>
          <cell r="B3370" t="str">
            <v/>
          </cell>
          <cell r="C3370" t="str">
            <v/>
          </cell>
          <cell r="D3370" t="str">
            <v/>
          </cell>
          <cell r="E3370" t="str">
            <v/>
          </cell>
        </row>
        <row r="3371">
          <cell r="A3371" t="str">
            <v/>
          </cell>
          <cell r="B3371" t="str">
            <v/>
          </cell>
          <cell r="C3371" t="str">
            <v/>
          </cell>
          <cell r="D3371" t="str">
            <v/>
          </cell>
          <cell r="E3371" t="str">
            <v/>
          </cell>
        </row>
        <row r="3372">
          <cell r="A3372" t="str">
            <v/>
          </cell>
          <cell r="B3372" t="str">
            <v/>
          </cell>
          <cell r="C3372" t="str">
            <v/>
          </cell>
          <cell r="D3372" t="str">
            <v/>
          </cell>
          <cell r="E3372" t="str">
            <v/>
          </cell>
        </row>
        <row r="3373">
          <cell r="A3373" t="str">
            <v/>
          </cell>
          <cell r="B3373" t="str">
            <v/>
          </cell>
          <cell r="C3373" t="str">
            <v/>
          </cell>
          <cell r="D3373" t="str">
            <v/>
          </cell>
          <cell r="E3373" t="str">
            <v/>
          </cell>
        </row>
        <row r="3374">
          <cell r="A3374" t="str">
            <v/>
          </cell>
          <cell r="B3374" t="str">
            <v/>
          </cell>
          <cell r="C3374" t="str">
            <v/>
          </cell>
          <cell r="D3374" t="str">
            <v/>
          </cell>
          <cell r="E3374" t="str">
            <v/>
          </cell>
        </row>
        <row r="3375">
          <cell r="A3375" t="str">
            <v/>
          </cell>
          <cell r="B3375" t="str">
            <v/>
          </cell>
          <cell r="C3375" t="str">
            <v/>
          </cell>
          <cell r="D3375" t="str">
            <v/>
          </cell>
          <cell r="E3375" t="str">
            <v/>
          </cell>
        </row>
        <row r="3376">
          <cell r="A3376" t="str">
            <v/>
          </cell>
          <cell r="B3376" t="str">
            <v/>
          </cell>
          <cell r="C3376" t="str">
            <v/>
          </cell>
          <cell r="D3376" t="str">
            <v/>
          </cell>
          <cell r="E3376" t="str">
            <v/>
          </cell>
        </row>
        <row r="3377">
          <cell r="A3377" t="str">
            <v/>
          </cell>
          <cell r="B3377" t="str">
            <v/>
          </cell>
          <cell r="C3377" t="str">
            <v/>
          </cell>
          <cell r="D3377" t="str">
            <v/>
          </cell>
          <cell r="E3377" t="str">
            <v/>
          </cell>
        </row>
        <row r="3378">
          <cell r="A3378" t="str">
            <v/>
          </cell>
          <cell r="B3378" t="str">
            <v/>
          </cell>
          <cell r="C3378" t="str">
            <v/>
          </cell>
          <cell r="D3378" t="str">
            <v/>
          </cell>
          <cell r="E3378" t="str">
            <v/>
          </cell>
        </row>
        <row r="3379">
          <cell r="A3379" t="str">
            <v/>
          </cell>
          <cell r="B3379" t="str">
            <v/>
          </cell>
          <cell r="C3379" t="str">
            <v/>
          </cell>
          <cell r="D3379" t="str">
            <v/>
          </cell>
          <cell r="E3379" t="str">
            <v/>
          </cell>
        </row>
        <row r="3380">
          <cell r="A3380" t="str">
            <v/>
          </cell>
          <cell r="B3380" t="str">
            <v/>
          </cell>
          <cell r="C3380" t="str">
            <v/>
          </cell>
          <cell r="D3380" t="str">
            <v/>
          </cell>
          <cell r="E3380" t="str">
            <v/>
          </cell>
        </row>
        <row r="3381">
          <cell r="A3381" t="str">
            <v/>
          </cell>
          <cell r="B3381" t="str">
            <v/>
          </cell>
          <cell r="C3381" t="str">
            <v/>
          </cell>
          <cell r="D3381" t="str">
            <v/>
          </cell>
          <cell r="E3381" t="str">
            <v/>
          </cell>
        </row>
        <row r="3382">
          <cell r="A3382" t="str">
            <v/>
          </cell>
          <cell r="B3382" t="str">
            <v/>
          </cell>
          <cell r="C3382" t="str">
            <v/>
          </cell>
          <cell r="D3382" t="str">
            <v/>
          </cell>
          <cell r="E3382" t="str">
            <v/>
          </cell>
        </row>
        <row r="3383">
          <cell r="A3383" t="str">
            <v/>
          </cell>
          <cell r="B3383" t="str">
            <v/>
          </cell>
          <cell r="C3383" t="str">
            <v/>
          </cell>
          <cell r="D3383" t="str">
            <v/>
          </cell>
          <cell r="E3383" t="str">
            <v/>
          </cell>
        </row>
        <row r="3384">
          <cell r="A3384" t="str">
            <v/>
          </cell>
          <cell r="B3384" t="str">
            <v/>
          </cell>
          <cell r="C3384" t="str">
            <v/>
          </cell>
          <cell r="D3384" t="str">
            <v/>
          </cell>
          <cell r="E3384" t="str">
            <v/>
          </cell>
        </row>
        <row r="3385">
          <cell r="A3385" t="str">
            <v/>
          </cell>
          <cell r="B3385" t="str">
            <v/>
          </cell>
          <cell r="C3385" t="str">
            <v/>
          </cell>
          <cell r="D3385" t="str">
            <v/>
          </cell>
          <cell r="E3385" t="str">
            <v/>
          </cell>
        </row>
        <row r="3386">
          <cell r="A3386" t="str">
            <v/>
          </cell>
          <cell r="B3386" t="str">
            <v/>
          </cell>
          <cell r="C3386" t="str">
            <v/>
          </cell>
          <cell r="D3386" t="str">
            <v/>
          </cell>
          <cell r="E3386" t="str">
            <v/>
          </cell>
        </row>
        <row r="3387">
          <cell r="A3387" t="str">
            <v/>
          </cell>
          <cell r="B3387" t="str">
            <v/>
          </cell>
          <cell r="C3387" t="str">
            <v/>
          </cell>
          <cell r="D3387" t="str">
            <v/>
          </cell>
          <cell r="E3387" t="str">
            <v/>
          </cell>
        </row>
        <row r="3388">
          <cell r="A3388" t="str">
            <v/>
          </cell>
          <cell r="B3388" t="str">
            <v/>
          </cell>
          <cell r="C3388" t="str">
            <v/>
          </cell>
          <cell r="D3388" t="str">
            <v/>
          </cell>
          <cell r="E3388" t="str">
            <v/>
          </cell>
        </row>
        <row r="3389">
          <cell r="A3389" t="str">
            <v/>
          </cell>
          <cell r="B3389" t="str">
            <v/>
          </cell>
          <cell r="C3389" t="str">
            <v/>
          </cell>
          <cell r="D3389" t="str">
            <v/>
          </cell>
          <cell r="E3389" t="str">
            <v/>
          </cell>
        </row>
        <row r="3390">
          <cell r="A3390" t="str">
            <v/>
          </cell>
          <cell r="B3390" t="str">
            <v/>
          </cell>
          <cell r="C3390" t="str">
            <v/>
          </cell>
          <cell r="D3390" t="str">
            <v/>
          </cell>
          <cell r="E3390" t="str">
            <v/>
          </cell>
        </row>
        <row r="3391">
          <cell r="A3391" t="str">
            <v/>
          </cell>
          <cell r="B3391" t="str">
            <v/>
          </cell>
          <cell r="C3391" t="str">
            <v/>
          </cell>
          <cell r="D3391" t="str">
            <v/>
          </cell>
          <cell r="E3391" t="str">
            <v/>
          </cell>
        </row>
        <row r="3392">
          <cell r="A3392" t="str">
            <v/>
          </cell>
          <cell r="B3392" t="str">
            <v/>
          </cell>
          <cell r="C3392" t="str">
            <v/>
          </cell>
          <cell r="D3392" t="str">
            <v/>
          </cell>
          <cell r="E3392" t="str">
            <v/>
          </cell>
        </row>
        <row r="3393">
          <cell r="A3393" t="str">
            <v/>
          </cell>
          <cell r="B3393" t="str">
            <v/>
          </cell>
          <cell r="C3393" t="str">
            <v/>
          </cell>
          <cell r="D3393" t="str">
            <v/>
          </cell>
          <cell r="E3393" t="str">
            <v/>
          </cell>
        </row>
        <row r="3394">
          <cell r="A3394" t="str">
            <v/>
          </cell>
          <cell r="B3394" t="str">
            <v/>
          </cell>
          <cell r="C3394" t="str">
            <v/>
          </cell>
          <cell r="D3394" t="str">
            <v/>
          </cell>
          <cell r="E3394" t="str">
            <v/>
          </cell>
        </row>
        <row r="3395">
          <cell r="A3395" t="str">
            <v/>
          </cell>
          <cell r="B3395" t="str">
            <v/>
          </cell>
          <cell r="C3395" t="str">
            <v/>
          </cell>
          <cell r="D3395" t="str">
            <v/>
          </cell>
          <cell r="E3395" t="str">
            <v/>
          </cell>
        </row>
        <row r="3396">
          <cell r="A3396" t="str">
            <v/>
          </cell>
          <cell r="B3396" t="str">
            <v/>
          </cell>
          <cell r="C3396" t="str">
            <v/>
          </cell>
          <cell r="D3396" t="str">
            <v/>
          </cell>
          <cell r="E3396" t="str">
            <v/>
          </cell>
        </row>
        <row r="3397">
          <cell r="A3397" t="str">
            <v/>
          </cell>
          <cell r="B3397" t="str">
            <v/>
          </cell>
          <cell r="C3397" t="str">
            <v/>
          </cell>
          <cell r="D3397" t="str">
            <v/>
          </cell>
          <cell r="E3397" t="str">
            <v/>
          </cell>
        </row>
        <row r="3398">
          <cell r="A3398" t="str">
            <v/>
          </cell>
          <cell r="B3398" t="str">
            <v/>
          </cell>
          <cell r="C3398" t="str">
            <v/>
          </cell>
          <cell r="D3398" t="str">
            <v/>
          </cell>
          <cell r="E3398" t="str">
            <v/>
          </cell>
        </row>
        <row r="3399">
          <cell r="A3399" t="str">
            <v/>
          </cell>
          <cell r="B3399" t="str">
            <v/>
          </cell>
          <cell r="C3399" t="str">
            <v/>
          </cell>
          <cell r="D3399" t="str">
            <v/>
          </cell>
          <cell r="E3399" t="str">
            <v/>
          </cell>
        </row>
        <row r="3400">
          <cell r="A3400" t="str">
            <v/>
          </cell>
          <cell r="B3400" t="str">
            <v/>
          </cell>
          <cell r="C3400" t="str">
            <v/>
          </cell>
          <cell r="D3400" t="str">
            <v/>
          </cell>
          <cell r="E3400" t="str">
            <v/>
          </cell>
        </row>
        <row r="3401">
          <cell r="A3401" t="str">
            <v/>
          </cell>
          <cell r="B3401" t="str">
            <v/>
          </cell>
          <cell r="C3401" t="str">
            <v/>
          </cell>
          <cell r="D3401" t="str">
            <v/>
          </cell>
          <cell r="E3401" t="str">
            <v/>
          </cell>
        </row>
        <row r="3402">
          <cell r="A3402" t="str">
            <v/>
          </cell>
          <cell r="B3402" t="str">
            <v/>
          </cell>
          <cell r="C3402" t="str">
            <v/>
          </cell>
          <cell r="D3402" t="str">
            <v/>
          </cell>
          <cell r="E3402" t="str">
            <v/>
          </cell>
        </row>
        <row r="3403">
          <cell r="A3403" t="str">
            <v/>
          </cell>
          <cell r="B3403" t="str">
            <v/>
          </cell>
          <cell r="C3403" t="str">
            <v/>
          </cell>
          <cell r="D3403" t="str">
            <v/>
          </cell>
          <cell r="E3403" t="str">
            <v/>
          </cell>
        </row>
        <row r="3404">
          <cell r="A3404" t="str">
            <v/>
          </cell>
          <cell r="B3404" t="str">
            <v/>
          </cell>
          <cell r="C3404" t="str">
            <v/>
          </cell>
          <cell r="D3404" t="str">
            <v/>
          </cell>
          <cell r="E3404" t="str">
            <v/>
          </cell>
        </row>
        <row r="3405">
          <cell r="A3405" t="str">
            <v/>
          </cell>
          <cell r="B3405" t="str">
            <v/>
          </cell>
          <cell r="C3405" t="str">
            <v/>
          </cell>
          <cell r="D3405" t="str">
            <v/>
          </cell>
          <cell r="E3405" t="str">
            <v/>
          </cell>
        </row>
        <row r="3406">
          <cell r="A3406" t="str">
            <v/>
          </cell>
          <cell r="B3406" t="str">
            <v/>
          </cell>
          <cell r="C3406" t="str">
            <v/>
          </cell>
          <cell r="D3406" t="str">
            <v/>
          </cell>
          <cell r="E3406" t="str">
            <v/>
          </cell>
        </row>
        <row r="3407">
          <cell r="A3407" t="str">
            <v/>
          </cell>
          <cell r="B3407" t="str">
            <v/>
          </cell>
          <cell r="C3407" t="str">
            <v/>
          </cell>
          <cell r="D3407" t="str">
            <v/>
          </cell>
          <cell r="E3407" t="str">
            <v/>
          </cell>
        </row>
        <row r="3408">
          <cell r="A3408" t="str">
            <v/>
          </cell>
          <cell r="B3408" t="str">
            <v/>
          </cell>
          <cell r="C3408" t="str">
            <v/>
          </cell>
          <cell r="D3408" t="str">
            <v/>
          </cell>
          <cell r="E3408" t="str">
            <v/>
          </cell>
        </row>
        <row r="3409">
          <cell r="A3409" t="str">
            <v/>
          </cell>
          <cell r="B3409" t="str">
            <v/>
          </cell>
          <cell r="C3409" t="str">
            <v/>
          </cell>
          <cell r="D3409" t="str">
            <v/>
          </cell>
          <cell r="E3409" t="str">
            <v/>
          </cell>
        </row>
        <row r="3410">
          <cell r="A3410" t="str">
            <v/>
          </cell>
          <cell r="B3410" t="str">
            <v/>
          </cell>
          <cell r="C3410" t="str">
            <v/>
          </cell>
          <cell r="D3410" t="str">
            <v/>
          </cell>
          <cell r="E3410" t="str">
            <v/>
          </cell>
        </row>
        <row r="3411">
          <cell r="A3411" t="str">
            <v/>
          </cell>
          <cell r="B3411" t="str">
            <v/>
          </cell>
          <cell r="C3411" t="str">
            <v/>
          </cell>
          <cell r="D3411" t="str">
            <v/>
          </cell>
          <cell r="E3411" t="str">
            <v/>
          </cell>
        </row>
        <row r="3412">
          <cell r="A3412" t="str">
            <v/>
          </cell>
          <cell r="B3412" t="str">
            <v/>
          </cell>
          <cell r="C3412" t="str">
            <v/>
          </cell>
          <cell r="D3412" t="str">
            <v/>
          </cell>
          <cell r="E3412" t="str">
            <v/>
          </cell>
        </row>
        <row r="3413">
          <cell r="A3413" t="str">
            <v/>
          </cell>
          <cell r="B3413" t="str">
            <v/>
          </cell>
          <cell r="C3413" t="str">
            <v/>
          </cell>
          <cell r="D3413" t="str">
            <v/>
          </cell>
          <cell r="E3413" t="str">
            <v/>
          </cell>
        </row>
        <row r="3414">
          <cell r="A3414" t="str">
            <v/>
          </cell>
          <cell r="B3414" t="str">
            <v/>
          </cell>
          <cell r="C3414" t="str">
            <v/>
          </cell>
          <cell r="D3414" t="str">
            <v/>
          </cell>
          <cell r="E3414" t="str">
            <v/>
          </cell>
        </row>
        <row r="3415">
          <cell r="A3415" t="str">
            <v/>
          </cell>
          <cell r="B3415" t="str">
            <v/>
          </cell>
          <cell r="C3415" t="str">
            <v/>
          </cell>
          <cell r="D3415" t="str">
            <v/>
          </cell>
          <cell r="E3415" t="str">
            <v/>
          </cell>
        </row>
        <row r="3416">
          <cell r="A3416" t="str">
            <v/>
          </cell>
          <cell r="B3416" t="str">
            <v/>
          </cell>
          <cell r="C3416" t="str">
            <v/>
          </cell>
          <cell r="D3416" t="str">
            <v/>
          </cell>
          <cell r="E3416" t="str">
            <v/>
          </cell>
        </row>
        <row r="3417">
          <cell r="A3417" t="str">
            <v/>
          </cell>
          <cell r="B3417" t="str">
            <v/>
          </cell>
          <cell r="C3417" t="str">
            <v/>
          </cell>
          <cell r="D3417" t="str">
            <v/>
          </cell>
          <cell r="E3417" t="str">
            <v/>
          </cell>
        </row>
        <row r="3418">
          <cell r="A3418" t="str">
            <v/>
          </cell>
          <cell r="B3418" t="str">
            <v/>
          </cell>
          <cell r="C3418" t="str">
            <v/>
          </cell>
          <cell r="D3418" t="str">
            <v/>
          </cell>
          <cell r="E3418" t="str">
            <v/>
          </cell>
        </row>
        <row r="3419">
          <cell r="A3419" t="str">
            <v/>
          </cell>
          <cell r="B3419" t="str">
            <v/>
          </cell>
          <cell r="C3419" t="str">
            <v/>
          </cell>
          <cell r="D3419" t="str">
            <v/>
          </cell>
          <cell r="E3419" t="str">
            <v/>
          </cell>
        </row>
        <row r="3420">
          <cell r="A3420" t="str">
            <v/>
          </cell>
          <cell r="B3420" t="str">
            <v/>
          </cell>
          <cell r="C3420" t="str">
            <v/>
          </cell>
          <cell r="D3420" t="str">
            <v/>
          </cell>
          <cell r="E3420" t="str">
            <v/>
          </cell>
        </row>
        <row r="3421">
          <cell r="A3421" t="str">
            <v/>
          </cell>
          <cell r="B3421" t="str">
            <v/>
          </cell>
          <cell r="C3421" t="str">
            <v/>
          </cell>
          <cell r="D3421" t="str">
            <v/>
          </cell>
          <cell r="E3421" t="str">
            <v/>
          </cell>
        </row>
        <row r="3422">
          <cell r="A3422" t="str">
            <v/>
          </cell>
          <cell r="B3422" t="str">
            <v/>
          </cell>
          <cell r="C3422" t="str">
            <v/>
          </cell>
          <cell r="D3422" t="str">
            <v/>
          </cell>
          <cell r="E3422" t="str">
            <v/>
          </cell>
        </row>
        <row r="3423">
          <cell r="A3423" t="str">
            <v/>
          </cell>
          <cell r="B3423" t="str">
            <v/>
          </cell>
          <cell r="C3423" t="str">
            <v/>
          </cell>
          <cell r="D3423" t="str">
            <v/>
          </cell>
          <cell r="E3423" t="str">
            <v/>
          </cell>
        </row>
        <row r="3424">
          <cell r="A3424" t="str">
            <v/>
          </cell>
          <cell r="B3424" t="str">
            <v/>
          </cell>
          <cell r="C3424" t="str">
            <v/>
          </cell>
          <cell r="D3424" t="str">
            <v/>
          </cell>
          <cell r="E3424" t="str">
            <v/>
          </cell>
        </row>
        <row r="3425">
          <cell r="A3425" t="str">
            <v/>
          </cell>
          <cell r="B3425" t="str">
            <v/>
          </cell>
          <cell r="C3425" t="str">
            <v/>
          </cell>
          <cell r="D3425" t="str">
            <v/>
          </cell>
          <cell r="E3425" t="str">
            <v/>
          </cell>
        </row>
        <row r="3426">
          <cell r="A3426" t="str">
            <v/>
          </cell>
          <cell r="B3426" t="str">
            <v/>
          </cell>
          <cell r="C3426" t="str">
            <v/>
          </cell>
          <cell r="D3426" t="str">
            <v/>
          </cell>
          <cell r="E3426" t="str">
            <v/>
          </cell>
        </row>
        <row r="3427">
          <cell r="A3427" t="str">
            <v/>
          </cell>
          <cell r="B3427" t="str">
            <v/>
          </cell>
          <cell r="C3427" t="str">
            <v/>
          </cell>
          <cell r="D3427" t="str">
            <v/>
          </cell>
          <cell r="E3427" t="str">
            <v/>
          </cell>
        </row>
        <row r="3428">
          <cell r="A3428" t="str">
            <v/>
          </cell>
          <cell r="B3428" t="str">
            <v/>
          </cell>
          <cell r="C3428" t="str">
            <v/>
          </cell>
          <cell r="D3428" t="str">
            <v/>
          </cell>
          <cell r="E3428" t="str">
            <v/>
          </cell>
        </row>
        <row r="3429">
          <cell r="A3429" t="str">
            <v/>
          </cell>
          <cell r="B3429" t="str">
            <v/>
          </cell>
          <cell r="C3429" t="str">
            <v/>
          </cell>
          <cell r="D3429" t="str">
            <v/>
          </cell>
          <cell r="E3429" t="str">
            <v/>
          </cell>
        </row>
        <row r="3430">
          <cell r="A3430" t="str">
            <v/>
          </cell>
          <cell r="B3430" t="str">
            <v/>
          </cell>
          <cell r="C3430" t="str">
            <v/>
          </cell>
          <cell r="D3430" t="str">
            <v/>
          </cell>
          <cell r="E3430" t="str">
            <v/>
          </cell>
        </row>
        <row r="3431">
          <cell r="A3431" t="str">
            <v/>
          </cell>
          <cell r="B3431" t="str">
            <v/>
          </cell>
          <cell r="C3431" t="str">
            <v/>
          </cell>
          <cell r="D3431" t="str">
            <v/>
          </cell>
          <cell r="E3431" t="str">
            <v/>
          </cell>
        </row>
        <row r="3432">
          <cell r="A3432" t="str">
            <v/>
          </cell>
          <cell r="B3432" t="str">
            <v/>
          </cell>
          <cell r="C3432" t="str">
            <v/>
          </cell>
          <cell r="D3432" t="str">
            <v/>
          </cell>
          <cell r="E3432" t="str">
            <v/>
          </cell>
        </row>
        <row r="3433">
          <cell r="A3433" t="str">
            <v/>
          </cell>
          <cell r="B3433" t="str">
            <v/>
          </cell>
          <cell r="C3433" t="str">
            <v/>
          </cell>
          <cell r="D3433" t="str">
            <v/>
          </cell>
          <cell r="E3433" t="str">
            <v/>
          </cell>
        </row>
        <row r="3434">
          <cell r="A3434" t="str">
            <v/>
          </cell>
          <cell r="B3434" t="str">
            <v/>
          </cell>
          <cell r="C3434" t="str">
            <v/>
          </cell>
          <cell r="D3434" t="str">
            <v/>
          </cell>
          <cell r="E3434" t="str">
            <v/>
          </cell>
        </row>
        <row r="3435">
          <cell r="A3435" t="str">
            <v/>
          </cell>
          <cell r="B3435" t="str">
            <v/>
          </cell>
          <cell r="C3435" t="str">
            <v/>
          </cell>
          <cell r="D3435" t="str">
            <v/>
          </cell>
          <cell r="E3435" t="str">
            <v/>
          </cell>
        </row>
        <row r="3436">
          <cell r="A3436" t="str">
            <v/>
          </cell>
          <cell r="B3436" t="str">
            <v/>
          </cell>
          <cell r="C3436" t="str">
            <v/>
          </cell>
          <cell r="D3436" t="str">
            <v/>
          </cell>
          <cell r="E3436" t="str">
            <v/>
          </cell>
        </row>
        <row r="3437">
          <cell r="A3437" t="str">
            <v/>
          </cell>
          <cell r="B3437" t="str">
            <v/>
          </cell>
          <cell r="C3437" t="str">
            <v/>
          </cell>
          <cell r="D3437" t="str">
            <v/>
          </cell>
          <cell r="E3437" t="str">
            <v/>
          </cell>
        </row>
        <row r="3438">
          <cell r="A3438" t="str">
            <v/>
          </cell>
          <cell r="B3438" t="str">
            <v/>
          </cell>
          <cell r="C3438" t="str">
            <v/>
          </cell>
          <cell r="D3438" t="str">
            <v/>
          </cell>
          <cell r="E3438" t="str">
            <v/>
          </cell>
        </row>
        <row r="3439">
          <cell r="A3439" t="str">
            <v/>
          </cell>
          <cell r="B3439" t="str">
            <v/>
          </cell>
          <cell r="C3439" t="str">
            <v/>
          </cell>
          <cell r="D3439" t="str">
            <v/>
          </cell>
          <cell r="E3439" t="str">
            <v/>
          </cell>
        </row>
        <row r="3440">
          <cell r="A3440" t="str">
            <v/>
          </cell>
          <cell r="B3440" t="str">
            <v/>
          </cell>
          <cell r="C3440" t="str">
            <v/>
          </cell>
          <cell r="D3440" t="str">
            <v/>
          </cell>
          <cell r="E3440" t="str">
            <v/>
          </cell>
        </row>
        <row r="3441">
          <cell r="A3441" t="str">
            <v/>
          </cell>
          <cell r="B3441" t="str">
            <v/>
          </cell>
          <cell r="C3441" t="str">
            <v/>
          </cell>
          <cell r="D3441" t="str">
            <v/>
          </cell>
          <cell r="E3441" t="str">
            <v/>
          </cell>
        </row>
        <row r="3442">
          <cell r="A3442" t="str">
            <v/>
          </cell>
          <cell r="B3442" t="str">
            <v/>
          </cell>
          <cell r="C3442" t="str">
            <v/>
          </cell>
          <cell r="D3442" t="str">
            <v/>
          </cell>
          <cell r="E3442" t="str">
            <v/>
          </cell>
        </row>
        <row r="3443">
          <cell r="A3443" t="str">
            <v/>
          </cell>
          <cell r="B3443" t="str">
            <v/>
          </cell>
          <cell r="C3443" t="str">
            <v/>
          </cell>
          <cell r="D3443" t="str">
            <v/>
          </cell>
          <cell r="E3443" t="str">
            <v/>
          </cell>
        </row>
        <row r="3444">
          <cell r="A3444" t="str">
            <v/>
          </cell>
          <cell r="B3444" t="str">
            <v/>
          </cell>
          <cell r="C3444" t="str">
            <v/>
          </cell>
          <cell r="D3444" t="str">
            <v/>
          </cell>
          <cell r="E3444" t="str">
            <v/>
          </cell>
        </row>
        <row r="3445">
          <cell r="A3445" t="str">
            <v/>
          </cell>
          <cell r="B3445" t="str">
            <v/>
          </cell>
          <cell r="C3445" t="str">
            <v/>
          </cell>
          <cell r="D3445" t="str">
            <v/>
          </cell>
          <cell r="E3445" t="str">
            <v/>
          </cell>
        </row>
        <row r="3446">
          <cell r="A3446" t="str">
            <v/>
          </cell>
          <cell r="B3446" t="str">
            <v/>
          </cell>
          <cell r="C3446" t="str">
            <v/>
          </cell>
          <cell r="D3446" t="str">
            <v/>
          </cell>
          <cell r="E3446" t="str">
            <v/>
          </cell>
        </row>
        <row r="3447">
          <cell r="A3447" t="str">
            <v/>
          </cell>
          <cell r="B3447" t="str">
            <v/>
          </cell>
          <cell r="C3447" t="str">
            <v/>
          </cell>
          <cell r="D3447" t="str">
            <v/>
          </cell>
          <cell r="E3447" t="str">
            <v/>
          </cell>
        </row>
        <row r="3448">
          <cell r="A3448" t="str">
            <v/>
          </cell>
          <cell r="B3448" t="str">
            <v/>
          </cell>
          <cell r="C3448" t="str">
            <v/>
          </cell>
          <cell r="D3448" t="str">
            <v/>
          </cell>
          <cell r="E3448" t="str">
            <v/>
          </cell>
        </row>
        <row r="3449">
          <cell r="A3449" t="str">
            <v/>
          </cell>
          <cell r="B3449" t="str">
            <v/>
          </cell>
          <cell r="C3449" t="str">
            <v/>
          </cell>
          <cell r="D3449" t="str">
            <v/>
          </cell>
          <cell r="E3449" t="str">
            <v/>
          </cell>
        </row>
        <row r="3450">
          <cell r="A3450" t="str">
            <v/>
          </cell>
          <cell r="B3450" t="str">
            <v/>
          </cell>
          <cell r="C3450" t="str">
            <v/>
          </cell>
          <cell r="D3450" t="str">
            <v/>
          </cell>
          <cell r="E3450" t="str">
            <v/>
          </cell>
        </row>
        <row r="3451">
          <cell r="A3451" t="str">
            <v/>
          </cell>
          <cell r="B3451" t="str">
            <v/>
          </cell>
          <cell r="C3451" t="str">
            <v/>
          </cell>
          <cell r="D3451" t="str">
            <v/>
          </cell>
          <cell r="E3451" t="str">
            <v/>
          </cell>
        </row>
        <row r="3452">
          <cell r="A3452" t="str">
            <v/>
          </cell>
          <cell r="B3452" t="str">
            <v/>
          </cell>
          <cell r="C3452" t="str">
            <v/>
          </cell>
          <cell r="D3452" t="str">
            <v/>
          </cell>
          <cell r="E3452" t="str">
            <v/>
          </cell>
        </row>
        <row r="3453">
          <cell r="A3453" t="str">
            <v/>
          </cell>
          <cell r="B3453" t="str">
            <v/>
          </cell>
          <cell r="C3453" t="str">
            <v/>
          </cell>
          <cell r="D3453" t="str">
            <v/>
          </cell>
          <cell r="E3453" t="str">
            <v/>
          </cell>
        </row>
        <row r="3454">
          <cell r="A3454" t="str">
            <v/>
          </cell>
          <cell r="B3454" t="str">
            <v/>
          </cell>
          <cell r="C3454" t="str">
            <v/>
          </cell>
          <cell r="D3454" t="str">
            <v/>
          </cell>
          <cell r="E3454" t="str">
            <v/>
          </cell>
        </row>
        <row r="3455">
          <cell r="A3455" t="str">
            <v/>
          </cell>
          <cell r="B3455" t="str">
            <v/>
          </cell>
          <cell r="C3455" t="str">
            <v/>
          </cell>
          <cell r="D3455" t="str">
            <v/>
          </cell>
          <cell r="E3455" t="str">
            <v/>
          </cell>
        </row>
        <row r="3456">
          <cell r="A3456" t="str">
            <v/>
          </cell>
          <cell r="B3456" t="str">
            <v/>
          </cell>
          <cell r="C3456" t="str">
            <v/>
          </cell>
          <cell r="D3456" t="str">
            <v/>
          </cell>
          <cell r="E3456" t="str">
            <v/>
          </cell>
        </row>
        <row r="3457">
          <cell r="A3457" t="str">
            <v/>
          </cell>
          <cell r="B3457" t="str">
            <v/>
          </cell>
          <cell r="C3457" t="str">
            <v/>
          </cell>
          <cell r="D3457" t="str">
            <v/>
          </cell>
          <cell r="E3457" t="str">
            <v/>
          </cell>
        </row>
        <row r="3458">
          <cell r="A3458" t="str">
            <v/>
          </cell>
          <cell r="B3458" t="str">
            <v/>
          </cell>
          <cell r="C3458" t="str">
            <v/>
          </cell>
          <cell r="D3458" t="str">
            <v/>
          </cell>
          <cell r="E3458" t="str">
            <v/>
          </cell>
        </row>
        <row r="3459">
          <cell r="A3459" t="str">
            <v/>
          </cell>
          <cell r="B3459" t="str">
            <v/>
          </cell>
          <cell r="C3459" t="str">
            <v/>
          </cell>
          <cell r="D3459" t="str">
            <v/>
          </cell>
          <cell r="E3459" t="str">
            <v/>
          </cell>
        </row>
        <row r="3460">
          <cell r="A3460" t="str">
            <v/>
          </cell>
          <cell r="B3460" t="str">
            <v/>
          </cell>
          <cell r="C3460" t="str">
            <v/>
          </cell>
          <cell r="D3460" t="str">
            <v/>
          </cell>
          <cell r="E3460" t="str">
            <v/>
          </cell>
        </row>
        <row r="3461">
          <cell r="A3461" t="str">
            <v/>
          </cell>
          <cell r="B3461" t="str">
            <v/>
          </cell>
          <cell r="C3461" t="str">
            <v/>
          </cell>
          <cell r="D3461" t="str">
            <v/>
          </cell>
          <cell r="E3461" t="str">
            <v/>
          </cell>
        </row>
        <row r="3462">
          <cell r="A3462" t="str">
            <v/>
          </cell>
          <cell r="B3462" t="str">
            <v/>
          </cell>
          <cell r="C3462" t="str">
            <v/>
          </cell>
          <cell r="D3462" t="str">
            <v/>
          </cell>
          <cell r="E3462" t="str">
            <v/>
          </cell>
        </row>
        <row r="3463">
          <cell r="A3463" t="str">
            <v/>
          </cell>
          <cell r="B3463" t="str">
            <v/>
          </cell>
          <cell r="C3463" t="str">
            <v/>
          </cell>
          <cell r="D3463" t="str">
            <v/>
          </cell>
          <cell r="E3463" t="str">
            <v/>
          </cell>
        </row>
        <row r="3464">
          <cell r="A3464" t="str">
            <v/>
          </cell>
          <cell r="B3464" t="str">
            <v/>
          </cell>
          <cell r="C3464" t="str">
            <v/>
          </cell>
          <cell r="D3464" t="str">
            <v/>
          </cell>
          <cell r="E3464" t="str">
            <v/>
          </cell>
        </row>
        <row r="3465">
          <cell r="A3465" t="str">
            <v/>
          </cell>
          <cell r="B3465" t="str">
            <v/>
          </cell>
          <cell r="C3465" t="str">
            <v/>
          </cell>
          <cell r="D3465" t="str">
            <v/>
          </cell>
          <cell r="E3465" t="str">
            <v/>
          </cell>
        </row>
        <row r="3466">
          <cell r="A3466" t="str">
            <v/>
          </cell>
          <cell r="B3466" t="str">
            <v/>
          </cell>
          <cell r="C3466" t="str">
            <v/>
          </cell>
          <cell r="D3466" t="str">
            <v/>
          </cell>
          <cell r="E3466" t="str">
            <v/>
          </cell>
        </row>
        <row r="3467">
          <cell r="A3467" t="str">
            <v/>
          </cell>
          <cell r="B3467" t="str">
            <v/>
          </cell>
          <cell r="C3467" t="str">
            <v/>
          </cell>
          <cell r="D3467" t="str">
            <v/>
          </cell>
          <cell r="E3467" t="str">
            <v/>
          </cell>
        </row>
        <row r="3468">
          <cell r="A3468" t="str">
            <v/>
          </cell>
          <cell r="B3468" t="str">
            <v/>
          </cell>
          <cell r="C3468" t="str">
            <v/>
          </cell>
          <cell r="D3468" t="str">
            <v/>
          </cell>
          <cell r="E3468" t="str">
            <v/>
          </cell>
        </row>
        <row r="3469">
          <cell r="A3469" t="str">
            <v/>
          </cell>
          <cell r="B3469" t="str">
            <v/>
          </cell>
          <cell r="C3469" t="str">
            <v/>
          </cell>
          <cell r="D3469" t="str">
            <v/>
          </cell>
          <cell r="E3469" t="str">
            <v/>
          </cell>
        </row>
        <row r="3470">
          <cell r="A3470" t="str">
            <v/>
          </cell>
          <cell r="B3470" t="str">
            <v/>
          </cell>
          <cell r="C3470" t="str">
            <v/>
          </cell>
          <cell r="D3470" t="str">
            <v/>
          </cell>
          <cell r="E3470" t="str">
            <v/>
          </cell>
        </row>
        <row r="3471">
          <cell r="A3471" t="str">
            <v/>
          </cell>
          <cell r="B3471" t="str">
            <v/>
          </cell>
          <cell r="C3471" t="str">
            <v/>
          </cell>
          <cell r="D3471" t="str">
            <v/>
          </cell>
          <cell r="E3471" t="str">
            <v/>
          </cell>
        </row>
        <row r="3472">
          <cell r="A3472" t="str">
            <v/>
          </cell>
          <cell r="B3472" t="str">
            <v/>
          </cell>
          <cell r="C3472" t="str">
            <v/>
          </cell>
          <cell r="D3472" t="str">
            <v/>
          </cell>
          <cell r="E3472" t="str">
            <v/>
          </cell>
        </row>
        <row r="3473">
          <cell r="A3473" t="str">
            <v/>
          </cell>
          <cell r="B3473" t="str">
            <v/>
          </cell>
          <cell r="C3473" t="str">
            <v/>
          </cell>
          <cell r="D3473" t="str">
            <v/>
          </cell>
          <cell r="E3473" t="str">
            <v/>
          </cell>
        </row>
        <row r="3474">
          <cell r="A3474" t="str">
            <v/>
          </cell>
          <cell r="B3474" t="str">
            <v/>
          </cell>
          <cell r="C3474" t="str">
            <v/>
          </cell>
          <cell r="D3474" t="str">
            <v/>
          </cell>
          <cell r="E3474" t="str">
            <v/>
          </cell>
        </row>
        <row r="3475">
          <cell r="A3475" t="str">
            <v/>
          </cell>
          <cell r="B3475" t="str">
            <v/>
          </cell>
          <cell r="C3475" t="str">
            <v/>
          </cell>
          <cell r="D3475" t="str">
            <v/>
          </cell>
          <cell r="E3475" t="str">
            <v/>
          </cell>
        </row>
        <row r="3476">
          <cell r="A3476" t="str">
            <v/>
          </cell>
          <cell r="B3476" t="str">
            <v/>
          </cell>
          <cell r="C3476" t="str">
            <v/>
          </cell>
          <cell r="D3476" t="str">
            <v/>
          </cell>
          <cell r="E3476" t="str">
            <v/>
          </cell>
        </row>
        <row r="3477">
          <cell r="A3477" t="str">
            <v/>
          </cell>
          <cell r="B3477" t="str">
            <v/>
          </cell>
          <cell r="C3477" t="str">
            <v/>
          </cell>
          <cell r="D3477" t="str">
            <v/>
          </cell>
          <cell r="E3477" t="str">
            <v/>
          </cell>
        </row>
        <row r="3478">
          <cell r="A3478" t="str">
            <v/>
          </cell>
          <cell r="B3478" t="str">
            <v/>
          </cell>
          <cell r="C3478" t="str">
            <v/>
          </cell>
          <cell r="D3478" t="str">
            <v/>
          </cell>
          <cell r="E3478" t="str">
            <v/>
          </cell>
        </row>
        <row r="3479">
          <cell r="A3479" t="str">
            <v/>
          </cell>
          <cell r="B3479" t="str">
            <v/>
          </cell>
          <cell r="C3479" t="str">
            <v/>
          </cell>
          <cell r="D3479" t="str">
            <v/>
          </cell>
          <cell r="E3479" t="str">
            <v/>
          </cell>
        </row>
        <row r="3480">
          <cell r="A3480" t="str">
            <v/>
          </cell>
          <cell r="B3480" t="str">
            <v/>
          </cell>
          <cell r="C3480" t="str">
            <v/>
          </cell>
          <cell r="D3480" t="str">
            <v/>
          </cell>
          <cell r="E3480" t="str">
            <v/>
          </cell>
        </row>
        <row r="3481">
          <cell r="A3481" t="str">
            <v/>
          </cell>
          <cell r="B3481" t="str">
            <v/>
          </cell>
          <cell r="C3481" t="str">
            <v/>
          </cell>
          <cell r="D3481" t="str">
            <v/>
          </cell>
          <cell r="E3481" t="str">
            <v/>
          </cell>
        </row>
        <row r="3482">
          <cell r="A3482" t="str">
            <v/>
          </cell>
          <cell r="B3482" t="str">
            <v/>
          </cell>
          <cell r="C3482" t="str">
            <v/>
          </cell>
          <cell r="D3482" t="str">
            <v/>
          </cell>
          <cell r="E3482" t="str">
            <v/>
          </cell>
        </row>
        <row r="3483">
          <cell r="A3483" t="str">
            <v/>
          </cell>
          <cell r="B3483" t="str">
            <v/>
          </cell>
          <cell r="C3483" t="str">
            <v/>
          </cell>
          <cell r="D3483" t="str">
            <v/>
          </cell>
          <cell r="E3483" t="str">
            <v/>
          </cell>
        </row>
        <row r="3484">
          <cell r="A3484" t="str">
            <v/>
          </cell>
          <cell r="B3484" t="str">
            <v/>
          </cell>
          <cell r="C3484" t="str">
            <v/>
          </cell>
          <cell r="D3484" t="str">
            <v/>
          </cell>
          <cell r="E3484" t="str">
            <v/>
          </cell>
        </row>
        <row r="3485">
          <cell r="A3485" t="str">
            <v/>
          </cell>
          <cell r="B3485" t="str">
            <v/>
          </cell>
          <cell r="C3485" t="str">
            <v/>
          </cell>
          <cell r="D3485" t="str">
            <v/>
          </cell>
          <cell r="E3485" t="str">
            <v/>
          </cell>
        </row>
        <row r="3486">
          <cell r="A3486" t="str">
            <v/>
          </cell>
          <cell r="B3486" t="str">
            <v/>
          </cell>
          <cell r="C3486" t="str">
            <v/>
          </cell>
          <cell r="D3486" t="str">
            <v/>
          </cell>
          <cell r="E3486" t="str">
            <v/>
          </cell>
        </row>
        <row r="3487">
          <cell r="A3487" t="str">
            <v/>
          </cell>
          <cell r="B3487" t="str">
            <v/>
          </cell>
          <cell r="C3487" t="str">
            <v/>
          </cell>
          <cell r="D3487" t="str">
            <v/>
          </cell>
          <cell r="E3487" t="str">
            <v/>
          </cell>
        </row>
        <row r="3488">
          <cell r="A3488" t="str">
            <v/>
          </cell>
          <cell r="B3488" t="str">
            <v/>
          </cell>
          <cell r="C3488" t="str">
            <v/>
          </cell>
          <cell r="D3488" t="str">
            <v/>
          </cell>
          <cell r="E3488" t="str">
            <v/>
          </cell>
        </row>
        <row r="3489">
          <cell r="A3489" t="str">
            <v/>
          </cell>
          <cell r="B3489" t="str">
            <v/>
          </cell>
          <cell r="C3489" t="str">
            <v/>
          </cell>
          <cell r="D3489" t="str">
            <v/>
          </cell>
          <cell r="E3489" t="str">
            <v/>
          </cell>
        </row>
        <row r="3490">
          <cell r="A3490" t="str">
            <v/>
          </cell>
          <cell r="B3490" t="str">
            <v/>
          </cell>
          <cell r="C3490" t="str">
            <v/>
          </cell>
          <cell r="D3490" t="str">
            <v/>
          </cell>
          <cell r="E3490" t="str">
            <v/>
          </cell>
        </row>
        <row r="3491">
          <cell r="A3491" t="str">
            <v/>
          </cell>
          <cell r="B3491" t="str">
            <v/>
          </cell>
          <cell r="C3491" t="str">
            <v/>
          </cell>
          <cell r="D3491" t="str">
            <v/>
          </cell>
          <cell r="E3491" t="str">
            <v/>
          </cell>
        </row>
        <row r="3492">
          <cell r="A3492" t="str">
            <v/>
          </cell>
          <cell r="B3492" t="str">
            <v/>
          </cell>
          <cell r="C3492" t="str">
            <v/>
          </cell>
          <cell r="D3492" t="str">
            <v/>
          </cell>
          <cell r="E3492" t="str">
            <v/>
          </cell>
        </row>
        <row r="3493">
          <cell r="A3493" t="str">
            <v/>
          </cell>
          <cell r="B3493" t="str">
            <v/>
          </cell>
          <cell r="C3493" t="str">
            <v/>
          </cell>
          <cell r="D3493" t="str">
            <v/>
          </cell>
          <cell r="E3493" t="str">
            <v/>
          </cell>
        </row>
        <row r="3494">
          <cell r="A3494" t="str">
            <v/>
          </cell>
          <cell r="B3494" t="str">
            <v/>
          </cell>
          <cell r="C3494" t="str">
            <v/>
          </cell>
          <cell r="D3494" t="str">
            <v/>
          </cell>
          <cell r="E3494" t="str">
            <v/>
          </cell>
        </row>
        <row r="3495">
          <cell r="A3495" t="str">
            <v/>
          </cell>
          <cell r="B3495" t="str">
            <v/>
          </cell>
          <cell r="C3495" t="str">
            <v/>
          </cell>
          <cell r="D3495" t="str">
            <v/>
          </cell>
          <cell r="E3495" t="str">
            <v/>
          </cell>
        </row>
        <row r="3496">
          <cell r="A3496" t="str">
            <v/>
          </cell>
          <cell r="B3496" t="str">
            <v/>
          </cell>
          <cell r="C3496" t="str">
            <v/>
          </cell>
          <cell r="D3496" t="str">
            <v/>
          </cell>
          <cell r="E3496" t="str">
            <v/>
          </cell>
        </row>
        <row r="3497">
          <cell r="A3497" t="str">
            <v/>
          </cell>
          <cell r="B3497" t="str">
            <v/>
          </cell>
          <cell r="C3497" t="str">
            <v/>
          </cell>
          <cell r="D3497" t="str">
            <v/>
          </cell>
          <cell r="E3497" t="str">
            <v/>
          </cell>
        </row>
        <row r="3498">
          <cell r="A3498" t="str">
            <v/>
          </cell>
          <cell r="B3498" t="str">
            <v/>
          </cell>
          <cell r="C3498" t="str">
            <v/>
          </cell>
          <cell r="D3498" t="str">
            <v/>
          </cell>
          <cell r="E3498" t="str">
            <v/>
          </cell>
        </row>
        <row r="3499">
          <cell r="A3499" t="str">
            <v/>
          </cell>
          <cell r="B3499" t="str">
            <v/>
          </cell>
          <cell r="C3499" t="str">
            <v/>
          </cell>
          <cell r="D3499" t="str">
            <v/>
          </cell>
          <cell r="E3499" t="str">
            <v/>
          </cell>
        </row>
        <row r="3500">
          <cell r="A3500" t="str">
            <v/>
          </cell>
          <cell r="B3500" t="str">
            <v/>
          </cell>
          <cell r="C3500" t="str">
            <v/>
          </cell>
          <cell r="D3500" t="str">
            <v/>
          </cell>
          <cell r="E3500" t="str">
            <v/>
          </cell>
        </row>
        <row r="3501">
          <cell r="A3501" t="str">
            <v/>
          </cell>
          <cell r="B3501" t="str">
            <v/>
          </cell>
          <cell r="C3501" t="str">
            <v/>
          </cell>
          <cell r="D3501" t="str">
            <v/>
          </cell>
          <cell r="E3501" t="str">
            <v/>
          </cell>
        </row>
        <row r="3502">
          <cell r="A3502" t="str">
            <v/>
          </cell>
          <cell r="B3502" t="str">
            <v/>
          </cell>
          <cell r="C3502" t="str">
            <v/>
          </cell>
          <cell r="D3502" t="str">
            <v/>
          </cell>
          <cell r="E3502" t="str">
            <v/>
          </cell>
        </row>
        <row r="3503">
          <cell r="A3503" t="str">
            <v/>
          </cell>
          <cell r="B3503" t="str">
            <v/>
          </cell>
          <cell r="C3503" t="str">
            <v/>
          </cell>
          <cell r="D3503" t="str">
            <v/>
          </cell>
          <cell r="E3503" t="str">
            <v/>
          </cell>
        </row>
        <row r="3504">
          <cell r="A3504" t="str">
            <v/>
          </cell>
          <cell r="B3504" t="str">
            <v/>
          </cell>
          <cell r="C3504" t="str">
            <v/>
          </cell>
          <cell r="D3504" t="str">
            <v/>
          </cell>
          <cell r="E3504" t="str">
            <v/>
          </cell>
        </row>
        <row r="3505">
          <cell r="A3505" t="str">
            <v/>
          </cell>
          <cell r="B3505" t="str">
            <v/>
          </cell>
          <cell r="C3505" t="str">
            <v/>
          </cell>
          <cell r="D3505" t="str">
            <v/>
          </cell>
          <cell r="E3505" t="str">
            <v/>
          </cell>
        </row>
        <row r="3506">
          <cell r="A3506" t="str">
            <v/>
          </cell>
          <cell r="B3506" t="str">
            <v/>
          </cell>
          <cell r="C3506" t="str">
            <v/>
          </cell>
          <cell r="D3506" t="str">
            <v/>
          </cell>
          <cell r="E3506" t="str">
            <v/>
          </cell>
        </row>
        <row r="3507">
          <cell r="A3507" t="str">
            <v/>
          </cell>
          <cell r="B3507" t="str">
            <v/>
          </cell>
          <cell r="C3507" t="str">
            <v/>
          </cell>
          <cell r="D3507" t="str">
            <v/>
          </cell>
          <cell r="E3507" t="str">
            <v/>
          </cell>
        </row>
        <row r="3508">
          <cell r="A3508" t="str">
            <v/>
          </cell>
          <cell r="B3508" t="str">
            <v/>
          </cell>
          <cell r="C3508" t="str">
            <v/>
          </cell>
          <cell r="D3508" t="str">
            <v/>
          </cell>
          <cell r="E3508" t="str">
            <v/>
          </cell>
        </row>
        <row r="3509">
          <cell r="A3509" t="str">
            <v/>
          </cell>
          <cell r="B3509" t="str">
            <v/>
          </cell>
          <cell r="C3509" t="str">
            <v/>
          </cell>
          <cell r="D3509" t="str">
            <v/>
          </cell>
          <cell r="E3509" t="str">
            <v/>
          </cell>
        </row>
        <row r="3510">
          <cell r="A3510" t="str">
            <v/>
          </cell>
          <cell r="B3510" t="str">
            <v/>
          </cell>
          <cell r="C3510" t="str">
            <v/>
          </cell>
          <cell r="D3510" t="str">
            <v/>
          </cell>
          <cell r="E3510" t="str">
            <v/>
          </cell>
        </row>
        <row r="3511">
          <cell r="A3511" t="str">
            <v/>
          </cell>
          <cell r="B3511" t="str">
            <v/>
          </cell>
          <cell r="C3511" t="str">
            <v/>
          </cell>
          <cell r="D3511" t="str">
            <v/>
          </cell>
          <cell r="E3511" t="str">
            <v/>
          </cell>
        </row>
        <row r="3512">
          <cell r="A3512" t="str">
            <v/>
          </cell>
          <cell r="B3512" t="str">
            <v/>
          </cell>
          <cell r="C3512" t="str">
            <v/>
          </cell>
          <cell r="D3512" t="str">
            <v/>
          </cell>
          <cell r="E3512" t="str">
            <v/>
          </cell>
        </row>
        <row r="3513">
          <cell r="A3513" t="str">
            <v/>
          </cell>
          <cell r="B3513" t="str">
            <v/>
          </cell>
          <cell r="C3513" t="str">
            <v/>
          </cell>
          <cell r="D3513" t="str">
            <v/>
          </cell>
          <cell r="E3513" t="str">
            <v/>
          </cell>
        </row>
        <row r="3514">
          <cell r="A3514" t="str">
            <v/>
          </cell>
          <cell r="B3514" t="str">
            <v/>
          </cell>
          <cell r="C3514" t="str">
            <v/>
          </cell>
          <cell r="D3514" t="str">
            <v/>
          </cell>
          <cell r="E3514" t="str">
            <v/>
          </cell>
        </row>
        <row r="3515">
          <cell r="A3515" t="str">
            <v/>
          </cell>
          <cell r="B3515" t="str">
            <v/>
          </cell>
          <cell r="C3515" t="str">
            <v/>
          </cell>
          <cell r="D3515" t="str">
            <v/>
          </cell>
          <cell r="E3515" t="str">
            <v/>
          </cell>
        </row>
        <row r="3516">
          <cell r="A3516" t="str">
            <v/>
          </cell>
          <cell r="B3516" t="str">
            <v/>
          </cell>
          <cell r="C3516" t="str">
            <v/>
          </cell>
          <cell r="D3516" t="str">
            <v/>
          </cell>
          <cell r="E3516" t="str">
            <v/>
          </cell>
        </row>
        <row r="3517">
          <cell r="A3517" t="str">
            <v/>
          </cell>
          <cell r="B3517" t="str">
            <v/>
          </cell>
          <cell r="C3517" t="str">
            <v/>
          </cell>
          <cell r="D3517" t="str">
            <v/>
          </cell>
          <cell r="E3517" t="str">
            <v/>
          </cell>
        </row>
        <row r="3518">
          <cell r="A3518" t="str">
            <v/>
          </cell>
          <cell r="B3518" t="str">
            <v/>
          </cell>
          <cell r="C3518" t="str">
            <v/>
          </cell>
          <cell r="D3518" t="str">
            <v/>
          </cell>
          <cell r="E3518" t="str">
            <v/>
          </cell>
        </row>
        <row r="3519">
          <cell r="A3519" t="str">
            <v/>
          </cell>
          <cell r="B3519" t="str">
            <v/>
          </cell>
          <cell r="C3519" t="str">
            <v/>
          </cell>
          <cell r="D3519" t="str">
            <v/>
          </cell>
          <cell r="E3519" t="str">
            <v/>
          </cell>
        </row>
        <row r="3520">
          <cell r="A3520" t="str">
            <v/>
          </cell>
          <cell r="B3520" t="str">
            <v/>
          </cell>
          <cell r="C3520" t="str">
            <v/>
          </cell>
          <cell r="D3520" t="str">
            <v/>
          </cell>
          <cell r="E3520" t="str">
            <v/>
          </cell>
        </row>
        <row r="3521">
          <cell r="A3521" t="str">
            <v/>
          </cell>
          <cell r="B3521" t="str">
            <v/>
          </cell>
          <cell r="C3521" t="str">
            <v/>
          </cell>
          <cell r="D3521" t="str">
            <v/>
          </cell>
          <cell r="E3521" t="str">
            <v/>
          </cell>
        </row>
        <row r="3522">
          <cell r="A3522" t="str">
            <v/>
          </cell>
          <cell r="B3522" t="str">
            <v/>
          </cell>
          <cell r="C3522" t="str">
            <v/>
          </cell>
          <cell r="D3522" t="str">
            <v/>
          </cell>
          <cell r="E3522" t="str">
            <v/>
          </cell>
        </row>
        <row r="3523">
          <cell r="A3523" t="str">
            <v/>
          </cell>
          <cell r="B3523" t="str">
            <v/>
          </cell>
          <cell r="C3523" t="str">
            <v/>
          </cell>
          <cell r="D3523" t="str">
            <v/>
          </cell>
          <cell r="E3523" t="str">
            <v/>
          </cell>
        </row>
        <row r="3524">
          <cell r="A3524" t="str">
            <v/>
          </cell>
          <cell r="B3524" t="str">
            <v/>
          </cell>
          <cell r="C3524" t="str">
            <v/>
          </cell>
          <cell r="D3524" t="str">
            <v/>
          </cell>
          <cell r="E3524" t="str">
            <v/>
          </cell>
        </row>
        <row r="3525">
          <cell r="A3525" t="str">
            <v/>
          </cell>
          <cell r="B3525" t="str">
            <v/>
          </cell>
          <cell r="C3525" t="str">
            <v/>
          </cell>
          <cell r="D3525" t="str">
            <v/>
          </cell>
          <cell r="E3525" t="str">
            <v/>
          </cell>
        </row>
        <row r="3526">
          <cell r="A3526" t="str">
            <v/>
          </cell>
          <cell r="B3526" t="str">
            <v/>
          </cell>
          <cell r="C3526" t="str">
            <v/>
          </cell>
          <cell r="D3526" t="str">
            <v/>
          </cell>
          <cell r="E3526" t="str">
            <v/>
          </cell>
        </row>
        <row r="3527">
          <cell r="A3527" t="str">
            <v/>
          </cell>
          <cell r="B3527" t="str">
            <v/>
          </cell>
          <cell r="C3527" t="str">
            <v/>
          </cell>
          <cell r="D3527" t="str">
            <v/>
          </cell>
          <cell r="E3527" t="str">
            <v/>
          </cell>
        </row>
        <row r="3528">
          <cell r="A3528" t="str">
            <v/>
          </cell>
          <cell r="B3528" t="str">
            <v/>
          </cell>
          <cell r="C3528" t="str">
            <v/>
          </cell>
          <cell r="D3528" t="str">
            <v/>
          </cell>
          <cell r="E3528" t="str">
            <v/>
          </cell>
        </row>
        <row r="3529">
          <cell r="A3529" t="str">
            <v/>
          </cell>
          <cell r="B3529" t="str">
            <v/>
          </cell>
          <cell r="C3529" t="str">
            <v/>
          </cell>
          <cell r="D3529" t="str">
            <v/>
          </cell>
          <cell r="E3529" t="str">
            <v/>
          </cell>
        </row>
        <row r="3530">
          <cell r="A3530" t="str">
            <v/>
          </cell>
          <cell r="B3530" t="str">
            <v/>
          </cell>
          <cell r="C3530" t="str">
            <v/>
          </cell>
          <cell r="D3530" t="str">
            <v/>
          </cell>
          <cell r="E3530" t="str">
            <v/>
          </cell>
        </row>
        <row r="3531">
          <cell r="A3531" t="str">
            <v/>
          </cell>
          <cell r="B3531" t="str">
            <v/>
          </cell>
          <cell r="C3531" t="str">
            <v/>
          </cell>
          <cell r="D3531" t="str">
            <v/>
          </cell>
          <cell r="E3531" t="str">
            <v/>
          </cell>
        </row>
        <row r="3532">
          <cell r="A3532" t="str">
            <v/>
          </cell>
          <cell r="B3532" t="str">
            <v/>
          </cell>
          <cell r="C3532" t="str">
            <v/>
          </cell>
          <cell r="D3532" t="str">
            <v/>
          </cell>
          <cell r="E3532" t="str">
            <v/>
          </cell>
        </row>
        <row r="3533">
          <cell r="A3533" t="str">
            <v/>
          </cell>
          <cell r="B3533" t="str">
            <v/>
          </cell>
          <cell r="C3533" t="str">
            <v/>
          </cell>
          <cell r="D3533" t="str">
            <v/>
          </cell>
          <cell r="E3533" t="str">
            <v/>
          </cell>
        </row>
        <row r="3534">
          <cell r="A3534" t="str">
            <v/>
          </cell>
          <cell r="B3534" t="str">
            <v/>
          </cell>
          <cell r="C3534" t="str">
            <v/>
          </cell>
          <cell r="D3534" t="str">
            <v/>
          </cell>
          <cell r="E3534" t="str">
            <v/>
          </cell>
        </row>
        <row r="3535">
          <cell r="A3535" t="str">
            <v/>
          </cell>
          <cell r="B3535" t="str">
            <v/>
          </cell>
          <cell r="C3535" t="str">
            <v/>
          </cell>
          <cell r="D3535" t="str">
            <v/>
          </cell>
          <cell r="E3535" t="str">
            <v/>
          </cell>
        </row>
        <row r="3536">
          <cell r="A3536" t="str">
            <v/>
          </cell>
          <cell r="B3536" t="str">
            <v/>
          </cell>
          <cell r="C3536" t="str">
            <v/>
          </cell>
          <cell r="D3536" t="str">
            <v/>
          </cell>
          <cell r="E3536" t="str">
            <v/>
          </cell>
        </row>
        <row r="3537">
          <cell r="A3537" t="str">
            <v/>
          </cell>
          <cell r="B3537" t="str">
            <v/>
          </cell>
          <cell r="C3537" t="str">
            <v/>
          </cell>
          <cell r="D3537" t="str">
            <v/>
          </cell>
          <cell r="E3537" t="str">
            <v/>
          </cell>
        </row>
        <row r="3538">
          <cell r="A3538" t="str">
            <v/>
          </cell>
          <cell r="B3538" t="str">
            <v/>
          </cell>
          <cell r="C3538" t="str">
            <v/>
          </cell>
          <cell r="D3538" t="str">
            <v/>
          </cell>
          <cell r="E3538" t="str">
            <v/>
          </cell>
        </row>
        <row r="3539">
          <cell r="A3539" t="str">
            <v/>
          </cell>
          <cell r="B3539" t="str">
            <v/>
          </cell>
          <cell r="C3539" t="str">
            <v/>
          </cell>
          <cell r="D3539" t="str">
            <v/>
          </cell>
          <cell r="E3539" t="str">
            <v/>
          </cell>
        </row>
        <row r="3540">
          <cell r="A3540" t="str">
            <v/>
          </cell>
          <cell r="B3540" t="str">
            <v/>
          </cell>
          <cell r="C3540" t="str">
            <v/>
          </cell>
          <cell r="D3540" t="str">
            <v/>
          </cell>
          <cell r="E3540" t="str">
            <v/>
          </cell>
        </row>
        <row r="3541">
          <cell r="A3541" t="str">
            <v/>
          </cell>
          <cell r="B3541" t="str">
            <v/>
          </cell>
          <cell r="C3541" t="str">
            <v/>
          </cell>
          <cell r="D3541" t="str">
            <v/>
          </cell>
          <cell r="E3541" t="str">
            <v/>
          </cell>
        </row>
        <row r="3542">
          <cell r="A3542" t="str">
            <v/>
          </cell>
          <cell r="B3542" t="str">
            <v/>
          </cell>
          <cell r="C3542" t="str">
            <v/>
          </cell>
          <cell r="D3542" t="str">
            <v/>
          </cell>
          <cell r="E3542" t="str">
            <v/>
          </cell>
        </row>
        <row r="3543">
          <cell r="A3543" t="str">
            <v/>
          </cell>
          <cell r="B3543" t="str">
            <v/>
          </cell>
          <cell r="C3543" t="str">
            <v/>
          </cell>
          <cell r="D3543" t="str">
            <v/>
          </cell>
          <cell r="E3543" t="str">
            <v/>
          </cell>
        </row>
        <row r="3544">
          <cell r="A3544" t="str">
            <v/>
          </cell>
          <cell r="B3544" t="str">
            <v/>
          </cell>
          <cell r="C3544" t="str">
            <v/>
          </cell>
          <cell r="D3544" t="str">
            <v/>
          </cell>
          <cell r="E3544" t="str">
            <v/>
          </cell>
        </row>
        <row r="3545">
          <cell r="A3545" t="str">
            <v/>
          </cell>
          <cell r="B3545" t="str">
            <v/>
          </cell>
          <cell r="C3545" t="str">
            <v/>
          </cell>
          <cell r="D3545" t="str">
            <v/>
          </cell>
          <cell r="E3545" t="str">
            <v/>
          </cell>
        </row>
        <row r="3546">
          <cell r="A3546" t="str">
            <v/>
          </cell>
          <cell r="B3546" t="str">
            <v/>
          </cell>
          <cell r="C3546" t="str">
            <v/>
          </cell>
          <cell r="D3546" t="str">
            <v/>
          </cell>
          <cell r="E3546" t="str">
            <v/>
          </cell>
        </row>
        <row r="3547">
          <cell r="A3547" t="str">
            <v/>
          </cell>
          <cell r="B3547" t="str">
            <v/>
          </cell>
          <cell r="C3547" t="str">
            <v/>
          </cell>
          <cell r="D3547" t="str">
            <v/>
          </cell>
          <cell r="E3547" t="str">
            <v/>
          </cell>
        </row>
        <row r="3548">
          <cell r="A3548" t="str">
            <v/>
          </cell>
          <cell r="B3548" t="str">
            <v/>
          </cell>
          <cell r="C3548" t="str">
            <v/>
          </cell>
          <cell r="D3548" t="str">
            <v/>
          </cell>
          <cell r="E3548" t="str">
            <v/>
          </cell>
        </row>
        <row r="3549">
          <cell r="A3549" t="str">
            <v/>
          </cell>
          <cell r="B3549" t="str">
            <v/>
          </cell>
          <cell r="C3549" t="str">
            <v/>
          </cell>
          <cell r="D3549" t="str">
            <v/>
          </cell>
          <cell r="E3549" t="str">
            <v/>
          </cell>
        </row>
        <row r="3550">
          <cell r="A3550" t="str">
            <v/>
          </cell>
          <cell r="B3550" t="str">
            <v/>
          </cell>
          <cell r="C3550" t="str">
            <v/>
          </cell>
          <cell r="D3550" t="str">
            <v/>
          </cell>
          <cell r="E3550" t="str">
            <v/>
          </cell>
        </row>
        <row r="3551">
          <cell r="A3551" t="str">
            <v/>
          </cell>
          <cell r="B3551" t="str">
            <v/>
          </cell>
          <cell r="C3551" t="str">
            <v/>
          </cell>
          <cell r="D3551" t="str">
            <v/>
          </cell>
          <cell r="E3551" t="str">
            <v/>
          </cell>
        </row>
        <row r="3552">
          <cell r="A3552" t="str">
            <v/>
          </cell>
          <cell r="B3552" t="str">
            <v/>
          </cell>
          <cell r="C3552" t="str">
            <v/>
          </cell>
          <cell r="D3552" t="str">
            <v/>
          </cell>
          <cell r="E3552" t="str">
            <v/>
          </cell>
        </row>
        <row r="3553">
          <cell r="A3553" t="str">
            <v/>
          </cell>
          <cell r="B3553" t="str">
            <v/>
          </cell>
          <cell r="C3553" t="str">
            <v/>
          </cell>
          <cell r="D3553" t="str">
            <v/>
          </cell>
          <cell r="E3553" t="str">
            <v/>
          </cell>
        </row>
        <row r="3554">
          <cell r="A3554" t="str">
            <v/>
          </cell>
          <cell r="B3554" t="str">
            <v/>
          </cell>
          <cell r="C3554" t="str">
            <v/>
          </cell>
          <cell r="D3554" t="str">
            <v/>
          </cell>
          <cell r="E3554" t="str">
            <v/>
          </cell>
        </row>
        <row r="3555">
          <cell r="A3555" t="str">
            <v/>
          </cell>
          <cell r="B3555" t="str">
            <v/>
          </cell>
          <cell r="C3555" t="str">
            <v/>
          </cell>
          <cell r="D3555" t="str">
            <v/>
          </cell>
          <cell r="E3555" t="str">
            <v/>
          </cell>
        </row>
        <row r="3556">
          <cell r="A3556" t="str">
            <v/>
          </cell>
          <cell r="B3556" t="str">
            <v/>
          </cell>
          <cell r="C3556" t="str">
            <v/>
          </cell>
          <cell r="D3556" t="str">
            <v/>
          </cell>
          <cell r="E3556" t="str">
            <v/>
          </cell>
        </row>
        <row r="3557">
          <cell r="A3557" t="str">
            <v/>
          </cell>
          <cell r="B3557" t="str">
            <v/>
          </cell>
          <cell r="C3557" t="str">
            <v/>
          </cell>
          <cell r="D3557" t="str">
            <v/>
          </cell>
          <cell r="E3557" t="str">
            <v/>
          </cell>
        </row>
        <row r="3558">
          <cell r="A3558" t="str">
            <v/>
          </cell>
          <cell r="B3558" t="str">
            <v/>
          </cell>
          <cell r="C3558" t="str">
            <v/>
          </cell>
          <cell r="D3558" t="str">
            <v/>
          </cell>
          <cell r="E3558" t="str">
            <v/>
          </cell>
        </row>
        <row r="3559">
          <cell r="A3559" t="str">
            <v/>
          </cell>
          <cell r="B3559" t="str">
            <v/>
          </cell>
          <cell r="C3559" t="str">
            <v/>
          </cell>
          <cell r="D3559" t="str">
            <v/>
          </cell>
          <cell r="E3559" t="str">
            <v/>
          </cell>
        </row>
        <row r="3560">
          <cell r="A3560" t="str">
            <v/>
          </cell>
          <cell r="B3560" t="str">
            <v/>
          </cell>
          <cell r="C3560" t="str">
            <v/>
          </cell>
          <cell r="D3560" t="str">
            <v/>
          </cell>
          <cell r="E3560" t="str">
            <v/>
          </cell>
        </row>
        <row r="3561">
          <cell r="A3561" t="str">
            <v/>
          </cell>
          <cell r="B3561" t="str">
            <v/>
          </cell>
          <cell r="C3561" t="str">
            <v/>
          </cell>
          <cell r="D3561" t="str">
            <v/>
          </cell>
          <cell r="E3561" t="str">
            <v/>
          </cell>
        </row>
        <row r="3562">
          <cell r="A3562" t="str">
            <v/>
          </cell>
          <cell r="B3562" t="str">
            <v/>
          </cell>
          <cell r="C3562" t="str">
            <v/>
          </cell>
          <cell r="D3562" t="str">
            <v/>
          </cell>
          <cell r="E3562" t="str">
            <v/>
          </cell>
        </row>
        <row r="3563">
          <cell r="A3563" t="str">
            <v/>
          </cell>
          <cell r="B3563" t="str">
            <v/>
          </cell>
          <cell r="C3563" t="str">
            <v/>
          </cell>
          <cell r="D3563" t="str">
            <v/>
          </cell>
          <cell r="E3563" t="str">
            <v/>
          </cell>
        </row>
        <row r="3564">
          <cell r="A3564" t="str">
            <v/>
          </cell>
          <cell r="B3564" t="str">
            <v/>
          </cell>
          <cell r="C3564" t="str">
            <v/>
          </cell>
          <cell r="D3564" t="str">
            <v/>
          </cell>
          <cell r="E3564" t="str">
            <v/>
          </cell>
        </row>
        <row r="3565">
          <cell r="A3565" t="str">
            <v/>
          </cell>
          <cell r="B3565" t="str">
            <v/>
          </cell>
          <cell r="C3565" t="str">
            <v/>
          </cell>
          <cell r="D3565" t="str">
            <v/>
          </cell>
          <cell r="E3565" t="str">
            <v/>
          </cell>
        </row>
        <row r="3566">
          <cell r="A3566" t="str">
            <v/>
          </cell>
          <cell r="B3566" t="str">
            <v/>
          </cell>
          <cell r="C3566" t="str">
            <v/>
          </cell>
          <cell r="D3566" t="str">
            <v/>
          </cell>
          <cell r="E3566" t="str">
            <v/>
          </cell>
        </row>
        <row r="3567">
          <cell r="A3567" t="str">
            <v/>
          </cell>
          <cell r="B3567" t="str">
            <v/>
          </cell>
          <cell r="C3567" t="str">
            <v/>
          </cell>
          <cell r="D3567" t="str">
            <v/>
          </cell>
          <cell r="E3567" t="str">
            <v/>
          </cell>
        </row>
        <row r="3568">
          <cell r="A3568" t="str">
            <v/>
          </cell>
          <cell r="B3568" t="str">
            <v/>
          </cell>
          <cell r="C3568" t="str">
            <v/>
          </cell>
          <cell r="D3568" t="str">
            <v/>
          </cell>
          <cell r="E3568" t="str">
            <v/>
          </cell>
        </row>
        <row r="3569">
          <cell r="A3569" t="str">
            <v/>
          </cell>
          <cell r="B3569" t="str">
            <v/>
          </cell>
          <cell r="C3569" t="str">
            <v/>
          </cell>
          <cell r="D3569" t="str">
            <v/>
          </cell>
          <cell r="E3569" t="str">
            <v/>
          </cell>
        </row>
        <row r="3570">
          <cell r="A3570" t="str">
            <v/>
          </cell>
          <cell r="B3570" t="str">
            <v/>
          </cell>
          <cell r="C3570" t="str">
            <v/>
          </cell>
          <cell r="D3570" t="str">
            <v/>
          </cell>
          <cell r="E3570" t="str">
            <v/>
          </cell>
        </row>
        <row r="3571">
          <cell r="A3571" t="str">
            <v/>
          </cell>
          <cell r="B3571" t="str">
            <v/>
          </cell>
          <cell r="C3571" t="str">
            <v/>
          </cell>
          <cell r="D3571" t="str">
            <v/>
          </cell>
          <cell r="E3571" t="str">
            <v/>
          </cell>
        </row>
        <row r="3572">
          <cell r="A3572" t="str">
            <v/>
          </cell>
          <cell r="B3572" t="str">
            <v/>
          </cell>
          <cell r="C3572" t="str">
            <v/>
          </cell>
          <cell r="D3572" t="str">
            <v/>
          </cell>
          <cell r="E3572" t="str">
            <v/>
          </cell>
        </row>
        <row r="3573">
          <cell r="A3573" t="str">
            <v/>
          </cell>
          <cell r="B3573" t="str">
            <v/>
          </cell>
          <cell r="C3573" t="str">
            <v/>
          </cell>
          <cell r="D3573" t="str">
            <v/>
          </cell>
          <cell r="E3573" t="str">
            <v/>
          </cell>
        </row>
        <row r="3574">
          <cell r="A3574" t="str">
            <v/>
          </cell>
          <cell r="B3574" t="str">
            <v/>
          </cell>
          <cell r="C3574" t="str">
            <v/>
          </cell>
          <cell r="D3574" t="str">
            <v/>
          </cell>
          <cell r="E3574" t="str">
            <v/>
          </cell>
        </row>
        <row r="3575">
          <cell r="A3575" t="str">
            <v/>
          </cell>
          <cell r="B3575" t="str">
            <v/>
          </cell>
          <cell r="C3575" t="str">
            <v/>
          </cell>
          <cell r="D3575" t="str">
            <v/>
          </cell>
          <cell r="E3575" t="str">
            <v/>
          </cell>
        </row>
        <row r="3576">
          <cell r="A3576" t="str">
            <v/>
          </cell>
          <cell r="B3576" t="str">
            <v/>
          </cell>
          <cell r="C3576" t="str">
            <v/>
          </cell>
          <cell r="D3576" t="str">
            <v/>
          </cell>
          <cell r="E3576" t="str">
            <v/>
          </cell>
        </row>
        <row r="3577">
          <cell r="A3577" t="str">
            <v/>
          </cell>
          <cell r="B3577" t="str">
            <v/>
          </cell>
          <cell r="C3577" t="str">
            <v/>
          </cell>
          <cell r="D3577" t="str">
            <v/>
          </cell>
          <cell r="E3577" t="str">
            <v/>
          </cell>
        </row>
        <row r="3578">
          <cell r="A3578" t="str">
            <v/>
          </cell>
          <cell r="B3578" t="str">
            <v/>
          </cell>
          <cell r="C3578" t="str">
            <v/>
          </cell>
          <cell r="D3578" t="str">
            <v/>
          </cell>
          <cell r="E3578" t="str">
            <v/>
          </cell>
        </row>
        <row r="3579">
          <cell r="A3579" t="str">
            <v/>
          </cell>
          <cell r="B3579" t="str">
            <v/>
          </cell>
          <cell r="C3579" t="str">
            <v/>
          </cell>
          <cell r="D3579" t="str">
            <v/>
          </cell>
          <cell r="E3579" t="str">
            <v/>
          </cell>
        </row>
        <row r="3580">
          <cell r="A3580" t="str">
            <v/>
          </cell>
          <cell r="B3580" t="str">
            <v/>
          </cell>
          <cell r="C3580" t="str">
            <v/>
          </cell>
          <cell r="D3580" t="str">
            <v/>
          </cell>
          <cell r="E3580" t="str">
            <v/>
          </cell>
        </row>
        <row r="3581">
          <cell r="A3581" t="str">
            <v/>
          </cell>
          <cell r="B3581" t="str">
            <v/>
          </cell>
          <cell r="C3581" t="str">
            <v/>
          </cell>
          <cell r="D3581" t="str">
            <v/>
          </cell>
          <cell r="E3581" t="str">
            <v/>
          </cell>
        </row>
        <row r="3582">
          <cell r="A3582" t="str">
            <v/>
          </cell>
          <cell r="B3582" t="str">
            <v/>
          </cell>
          <cell r="C3582" t="str">
            <v/>
          </cell>
          <cell r="D3582" t="str">
            <v/>
          </cell>
          <cell r="E3582" t="str">
            <v/>
          </cell>
        </row>
        <row r="3583">
          <cell r="A3583" t="str">
            <v/>
          </cell>
          <cell r="B3583" t="str">
            <v/>
          </cell>
          <cell r="C3583" t="str">
            <v/>
          </cell>
          <cell r="D3583" t="str">
            <v/>
          </cell>
          <cell r="E3583" t="str">
            <v/>
          </cell>
        </row>
        <row r="3584">
          <cell r="A3584" t="str">
            <v/>
          </cell>
          <cell r="B3584" t="str">
            <v/>
          </cell>
          <cell r="C3584" t="str">
            <v/>
          </cell>
          <cell r="D3584" t="str">
            <v/>
          </cell>
          <cell r="E3584" t="str">
            <v/>
          </cell>
        </row>
        <row r="3585">
          <cell r="A3585" t="str">
            <v/>
          </cell>
          <cell r="B3585" t="str">
            <v/>
          </cell>
          <cell r="C3585" t="str">
            <v/>
          </cell>
          <cell r="D3585" t="str">
            <v/>
          </cell>
          <cell r="E3585" t="str">
            <v/>
          </cell>
        </row>
        <row r="3586">
          <cell r="A3586" t="str">
            <v/>
          </cell>
          <cell r="B3586" t="str">
            <v/>
          </cell>
          <cell r="C3586" t="str">
            <v/>
          </cell>
          <cell r="D3586" t="str">
            <v/>
          </cell>
          <cell r="E3586" t="str">
            <v/>
          </cell>
        </row>
        <row r="3587">
          <cell r="A3587" t="str">
            <v/>
          </cell>
          <cell r="B3587" t="str">
            <v/>
          </cell>
          <cell r="C3587" t="str">
            <v/>
          </cell>
          <cell r="D3587" t="str">
            <v/>
          </cell>
          <cell r="E3587" t="str">
            <v/>
          </cell>
        </row>
        <row r="3588">
          <cell r="A3588" t="str">
            <v/>
          </cell>
          <cell r="B3588" t="str">
            <v/>
          </cell>
          <cell r="C3588" t="str">
            <v/>
          </cell>
          <cell r="D3588" t="str">
            <v/>
          </cell>
          <cell r="E3588" t="str">
            <v/>
          </cell>
        </row>
        <row r="3589">
          <cell r="A3589" t="str">
            <v/>
          </cell>
          <cell r="B3589" t="str">
            <v/>
          </cell>
          <cell r="C3589" t="str">
            <v/>
          </cell>
          <cell r="D3589" t="str">
            <v/>
          </cell>
          <cell r="E3589" t="str">
            <v/>
          </cell>
        </row>
        <row r="3590">
          <cell r="A3590" t="str">
            <v/>
          </cell>
          <cell r="B3590" t="str">
            <v/>
          </cell>
          <cell r="C3590" t="str">
            <v/>
          </cell>
          <cell r="D3590" t="str">
            <v/>
          </cell>
          <cell r="E3590" t="str">
            <v/>
          </cell>
        </row>
        <row r="3591">
          <cell r="A3591" t="str">
            <v/>
          </cell>
          <cell r="B3591" t="str">
            <v/>
          </cell>
          <cell r="C3591" t="str">
            <v/>
          </cell>
          <cell r="D3591" t="str">
            <v/>
          </cell>
          <cell r="E3591" t="str">
            <v/>
          </cell>
        </row>
        <row r="3592">
          <cell r="A3592" t="str">
            <v/>
          </cell>
          <cell r="B3592" t="str">
            <v/>
          </cell>
          <cell r="C3592" t="str">
            <v/>
          </cell>
          <cell r="D3592" t="str">
            <v/>
          </cell>
          <cell r="E3592" t="str">
            <v/>
          </cell>
        </row>
        <row r="3593">
          <cell r="A3593" t="str">
            <v/>
          </cell>
          <cell r="B3593" t="str">
            <v/>
          </cell>
          <cell r="C3593" t="str">
            <v/>
          </cell>
          <cell r="D3593" t="str">
            <v/>
          </cell>
          <cell r="E3593" t="str">
            <v/>
          </cell>
        </row>
        <row r="3594">
          <cell r="A3594" t="str">
            <v/>
          </cell>
          <cell r="B3594" t="str">
            <v/>
          </cell>
          <cell r="C3594" t="str">
            <v/>
          </cell>
          <cell r="D3594" t="str">
            <v/>
          </cell>
          <cell r="E3594" t="str">
            <v/>
          </cell>
        </row>
        <row r="3595">
          <cell r="A3595" t="str">
            <v/>
          </cell>
          <cell r="B3595" t="str">
            <v/>
          </cell>
          <cell r="C3595" t="str">
            <v/>
          </cell>
          <cell r="D3595" t="str">
            <v/>
          </cell>
          <cell r="E3595" t="str">
            <v/>
          </cell>
        </row>
        <row r="3596">
          <cell r="A3596" t="str">
            <v/>
          </cell>
          <cell r="B3596" t="str">
            <v/>
          </cell>
          <cell r="C3596" t="str">
            <v/>
          </cell>
          <cell r="D3596" t="str">
            <v/>
          </cell>
          <cell r="E3596" t="str">
            <v/>
          </cell>
        </row>
        <row r="3597">
          <cell r="A3597" t="str">
            <v/>
          </cell>
          <cell r="B3597" t="str">
            <v/>
          </cell>
          <cell r="C3597" t="str">
            <v/>
          </cell>
          <cell r="D3597" t="str">
            <v/>
          </cell>
          <cell r="E3597" t="str">
            <v/>
          </cell>
        </row>
        <row r="3598">
          <cell r="A3598" t="str">
            <v/>
          </cell>
          <cell r="B3598" t="str">
            <v/>
          </cell>
          <cell r="C3598" t="str">
            <v/>
          </cell>
          <cell r="D3598" t="str">
            <v/>
          </cell>
          <cell r="E3598" t="str">
            <v/>
          </cell>
        </row>
        <row r="3599">
          <cell r="A3599" t="str">
            <v/>
          </cell>
          <cell r="B3599" t="str">
            <v/>
          </cell>
          <cell r="C3599" t="str">
            <v/>
          </cell>
          <cell r="D3599" t="str">
            <v/>
          </cell>
          <cell r="E3599" t="str">
            <v/>
          </cell>
        </row>
        <row r="3600">
          <cell r="A3600" t="str">
            <v/>
          </cell>
          <cell r="B3600" t="str">
            <v/>
          </cell>
          <cell r="C3600" t="str">
            <v/>
          </cell>
          <cell r="D3600" t="str">
            <v/>
          </cell>
          <cell r="E3600" t="str">
            <v/>
          </cell>
        </row>
        <row r="3601">
          <cell r="A3601" t="str">
            <v/>
          </cell>
          <cell r="B3601" t="str">
            <v/>
          </cell>
          <cell r="C3601" t="str">
            <v/>
          </cell>
          <cell r="D3601" t="str">
            <v/>
          </cell>
          <cell r="E3601" t="str">
            <v/>
          </cell>
        </row>
        <row r="3602">
          <cell r="A3602" t="str">
            <v/>
          </cell>
          <cell r="B3602" t="str">
            <v/>
          </cell>
          <cell r="C3602" t="str">
            <v/>
          </cell>
          <cell r="D3602" t="str">
            <v/>
          </cell>
          <cell r="E3602" t="str">
            <v/>
          </cell>
        </row>
        <row r="3603">
          <cell r="A3603" t="str">
            <v/>
          </cell>
          <cell r="B3603" t="str">
            <v/>
          </cell>
          <cell r="C3603" t="str">
            <v/>
          </cell>
          <cell r="D3603" t="str">
            <v/>
          </cell>
          <cell r="E3603" t="str">
            <v/>
          </cell>
        </row>
        <row r="3604">
          <cell r="A3604" t="str">
            <v/>
          </cell>
          <cell r="B3604" t="str">
            <v/>
          </cell>
          <cell r="C3604" t="str">
            <v/>
          </cell>
          <cell r="D3604" t="str">
            <v/>
          </cell>
          <cell r="E3604" t="str">
            <v/>
          </cell>
        </row>
        <row r="3605">
          <cell r="A3605" t="str">
            <v/>
          </cell>
          <cell r="B3605" t="str">
            <v/>
          </cell>
          <cell r="C3605" t="str">
            <v/>
          </cell>
          <cell r="D3605" t="str">
            <v/>
          </cell>
          <cell r="E3605" t="str">
            <v/>
          </cell>
        </row>
        <row r="3606">
          <cell r="A3606" t="str">
            <v/>
          </cell>
          <cell r="B3606" t="str">
            <v/>
          </cell>
          <cell r="C3606" t="str">
            <v/>
          </cell>
          <cell r="D3606" t="str">
            <v/>
          </cell>
          <cell r="E3606" t="str">
            <v/>
          </cell>
        </row>
        <row r="3607">
          <cell r="A3607" t="str">
            <v/>
          </cell>
          <cell r="B3607" t="str">
            <v/>
          </cell>
          <cell r="C3607" t="str">
            <v/>
          </cell>
          <cell r="D3607" t="str">
            <v/>
          </cell>
          <cell r="E3607" t="str">
            <v/>
          </cell>
        </row>
        <row r="3608">
          <cell r="A3608" t="str">
            <v/>
          </cell>
          <cell r="B3608" t="str">
            <v/>
          </cell>
          <cell r="C3608" t="str">
            <v/>
          </cell>
          <cell r="D3608" t="str">
            <v/>
          </cell>
          <cell r="E3608" t="str">
            <v/>
          </cell>
        </row>
        <row r="3609">
          <cell r="A3609" t="str">
            <v/>
          </cell>
          <cell r="B3609" t="str">
            <v/>
          </cell>
          <cell r="C3609" t="str">
            <v/>
          </cell>
          <cell r="D3609" t="str">
            <v/>
          </cell>
          <cell r="E3609" t="str">
            <v/>
          </cell>
        </row>
        <row r="3610">
          <cell r="A3610" t="str">
            <v/>
          </cell>
          <cell r="B3610" t="str">
            <v/>
          </cell>
          <cell r="C3610" t="str">
            <v/>
          </cell>
          <cell r="D3610" t="str">
            <v/>
          </cell>
          <cell r="E3610" t="str">
            <v/>
          </cell>
        </row>
        <row r="3611">
          <cell r="A3611" t="str">
            <v/>
          </cell>
          <cell r="B3611" t="str">
            <v/>
          </cell>
          <cell r="C3611" t="str">
            <v/>
          </cell>
          <cell r="D3611" t="str">
            <v/>
          </cell>
          <cell r="E3611" t="str">
            <v/>
          </cell>
        </row>
        <row r="3612">
          <cell r="A3612" t="str">
            <v/>
          </cell>
          <cell r="B3612" t="str">
            <v/>
          </cell>
          <cell r="C3612" t="str">
            <v/>
          </cell>
          <cell r="D3612" t="str">
            <v/>
          </cell>
          <cell r="E3612" t="str">
            <v/>
          </cell>
        </row>
        <row r="3613">
          <cell r="A3613" t="str">
            <v/>
          </cell>
          <cell r="B3613" t="str">
            <v/>
          </cell>
          <cell r="C3613" t="str">
            <v/>
          </cell>
          <cell r="D3613" t="str">
            <v/>
          </cell>
          <cell r="E3613" t="str">
            <v/>
          </cell>
        </row>
        <row r="3614">
          <cell r="A3614" t="str">
            <v/>
          </cell>
          <cell r="B3614" t="str">
            <v/>
          </cell>
          <cell r="C3614" t="str">
            <v/>
          </cell>
          <cell r="D3614" t="str">
            <v/>
          </cell>
          <cell r="E3614" t="str">
            <v/>
          </cell>
        </row>
        <row r="3615">
          <cell r="A3615" t="str">
            <v/>
          </cell>
          <cell r="B3615" t="str">
            <v/>
          </cell>
          <cell r="C3615" t="str">
            <v/>
          </cell>
          <cell r="D3615" t="str">
            <v/>
          </cell>
          <cell r="E3615" t="str">
            <v/>
          </cell>
        </row>
        <row r="3616">
          <cell r="A3616" t="str">
            <v/>
          </cell>
          <cell r="B3616" t="str">
            <v/>
          </cell>
          <cell r="C3616" t="str">
            <v/>
          </cell>
          <cell r="D3616" t="str">
            <v/>
          </cell>
          <cell r="E3616" t="str">
            <v/>
          </cell>
        </row>
        <row r="3617">
          <cell r="A3617" t="str">
            <v/>
          </cell>
          <cell r="B3617" t="str">
            <v/>
          </cell>
          <cell r="C3617" t="str">
            <v/>
          </cell>
          <cell r="D3617" t="str">
            <v/>
          </cell>
          <cell r="E3617" t="str">
            <v/>
          </cell>
        </row>
        <row r="3618">
          <cell r="A3618" t="str">
            <v/>
          </cell>
          <cell r="B3618" t="str">
            <v/>
          </cell>
          <cell r="C3618" t="str">
            <v/>
          </cell>
          <cell r="D3618" t="str">
            <v/>
          </cell>
          <cell r="E3618" t="str">
            <v/>
          </cell>
        </row>
        <row r="3619">
          <cell r="A3619" t="str">
            <v/>
          </cell>
          <cell r="B3619" t="str">
            <v/>
          </cell>
          <cell r="C3619" t="str">
            <v/>
          </cell>
          <cell r="D3619" t="str">
            <v/>
          </cell>
          <cell r="E3619" t="str">
            <v/>
          </cell>
        </row>
        <row r="3620">
          <cell r="A3620" t="str">
            <v/>
          </cell>
          <cell r="B3620" t="str">
            <v/>
          </cell>
          <cell r="C3620" t="str">
            <v/>
          </cell>
          <cell r="D3620" t="str">
            <v/>
          </cell>
          <cell r="E3620" t="str">
            <v/>
          </cell>
        </row>
        <row r="3621">
          <cell r="A3621" t="str">
            <v/>
          </cell>
          <cell r="B3621" t="str">
            <v/>
          </cell>
          <cell r="C3621" t="str">
            <v/>
          </cell>
          <cell r="D3621" t="str">
            <v/>
          </cell>
          <cell r="E3621" t="str">
            <v/>
          </cell>
        </row>
        <row r="3622">
          <cell r="A3622" t="str">
            <v/>
          </cell>
          <cell r="B3622" t="str">
            <v/>
          </cell>
          <cell r="C3622" t="str">
            <v/>
          </cell>
          <cell r="D3622" t="str">
            <v/>
          </cell>
          <cell r="E3622" t="str">
            <v/>
          </cell>
        </row>
        <row r="3623">
          <cell r="A3623" t="str">
            <v/>
          </cell>
          <cell r="B3623" t="str">
            <v/>
          </cell>
          <cell r="C3623" t="str">
            <v/>
          </cell>
          <cell r="D3623" t="str">
            <v/>
          </cell>
          <cell r="E3623" t="str">
            <v/>
          </cell>
        </row>
        <row r="3624">
          <cell r="A3624" t="str">
            <v/>
          </cell>
          <cell r="B3624" t="str">
            <v/>
          </cell>
          <cell r="C3624" t="str">
            <v/>
          </cell>
          <cell r="D3624" t="str">
            <v/>
          </cell>
          <cell r="E3624" t="str">
            <v/>
          </cell>
        </row>
        <row r="3625">
          <cell r="A3625" t="str">
            <v/>
          </cell>
          <cell r="B3625" t="str">
            <v/>
          </cell>
          <cell r="C3625" t="str">
            <v/>
          </cell>
          <cell r="D3625" t="str">
            <v/>
          </cell>
          <cell r="E3625" t="str">
            <v/>
          </cell>
        </row>
        <row r="3626">
          <cell r="A3626" t="str">
            <v/>
          </cell>
          <cell r="B3626" t="str">
            <v/>
          </cell>
          <cell r="C3626" t="str">
            <v/>
          </cell>
          <cell r="D3626" t="str">
            <v/>
          </cell>
          <cell r="E3626" t="str">
            <v/>
          </cell>
        </row>
        <row r="3627">
          <cell r="A3627" t="str">
            <v/>
          </cell>
          <cell r="B3627" t="str">
            <v/>
          </cell>
          <cell r="C3627" t="str">
            <v/>
          </cell>
          <cell r="D3627" t="str">
            <v/>
          </cell>
          <cell r="E3627" t="str">
            <v/>
          </cell>
        </row>
        <row r="3628">
          <cell r="A3628" t="str">
            <v/>
          </cell>
          <cell r="B3628" t="str">
            <v/>
          </cell>
          <cell r="C3628" t="str">
            <v/>
          </cell>
          <cell r="D3628" t="str">
            <v/>
          </cell>
          <cell r="E3628" t="str">
            <v/>
          </cell>
        </row>
        <row r="3629">
          <cell r="A3629" t="str">
            <v/>
          </cell>
          <cell r="B3629" t="str">
            <v/>
          </cell>
          <cell r="C3629" t="str">
            <v/>
          </cell>
          <cell r="D3629" t="str">
            <v/>
          </cell>
          <cell r="E3629" t="str">
            <v/>
          </cell>
        </row>
        <row r="3630">
          <cell r="A3630" t="str">
            <v/>
          </cell>
          <cell r="B3630" t="str">
            <v/>
          </cell>
          <cell r="C3630" t="str">
            <v/>
          </cell>
          <cell r="D3630" t="str">
            <v/>
          </cell>
          <cell r="E3630" t="str">
            <v/>
          </cell>
        </row>
        <row r="3631">
          <cell r="A3631" t="str">
            <v/>
          </cell>
          <cell r="B3631" t="str">
            <v/>
          </cell>
          <cell r="C3631" t="str">
            <v/>
          </cell>
          <cell r="D3631" t="str">
            <v/>
          </cell>
          <cell r="E3631" t="str">
            <v/>
          </cell>
        </row>
        <row r="3632">
          <cell r="A3632" t="str">
            <v/>
          </cell>
          <cell r="B3632" t="str">
            <v/>
          </cell>
          <cell r="C3632" t="str">
            <v/>
          </cell>
          <cell r="D3632" t="str">
            <v/>
          </cell>
          <cell r="E3632" t="str">
            <v/>
          </cell>
        </row>
        <row r="3633">
          <cell r="A3633" t="str">
            <v/>
          </cell>
          <cell r="B3633" t="str">
            <v/>
          </cell>
          <cell r="C3633" t="str">
            <v/>
          </cell>
          <cell r="D3633" t="str">
            <v/>
          </cell>
          <cell r="E3633" t="str">
            <v/>
          </cell>
        </row>
        <row r="3634">
          <cell r="A3634" t="str">
            <v/>
          </cell>
          <cell r="B3634" t="str">
            <v/>
          </cell>
          <cell r="C3634" t="str">
            <v/>
          </cell>
          <cell r="D3634" t="str">
            <v/>
          </cell>
          <cell r="E3634" t="str">
            <v/>
          </cell>
        </row>
        <row r="3635">
          <cell r="A3635" t="str">
            <v/>
          </cell>
          <cell r="B3635" t="str">
            <v/>
          </cell>
          <cell r="C3635" t="str">
            <v/>
          </cell>
          <cell r="D3635" t="str">
            <v/>
          </cell>
          <cell r="E3635" t="str">
            <v/>
          </cell>
        </row>
        <row r="3636">
          <cell r="A3636" t="str">
            <v/>
          </cell>
          <cell r="B3636" t="str">
            <v/>
          </cell>
          <cell r="C3636" t="str">
            <v/>
          </cell>
          <cell r="D3636" t="str">
            <v/>
          </cell>
          <cell r="E3636" t="str">
            <v/>
          </cell>
        </row>
        <row r="3637">
          <cell r="A3637" t="str">
            <v/>
          </cell>
          <cell r="B3637" t="str">
            <v/>
          </cell>
          <cell r="C3637" t="str">
            <v/>
          </cell>
          <cell r="D3637" t="str">
            <v/>
          </cell>
          <cell r="E3637" t="str">
            <v/>
          </cell>
        </row>
        <row r="3638">
          <cell r="A3638" t="str">
            <v/>
          </cell>
          <cell r="B3638" t="str">
            <v/>
          </cell>
          <cell r="C3638" t="str">
            <v/>
          </cell>
          <cell r="D3638" t="str">
            <v/>
          </cell>
          <cell r="E3638" t="str">
            <v/>
          </cell>
        </row>
        <row r="3639">
          <cell r="A3639" t="str">
            <v/>
          </cell>
          <cell r="B3639" t="str">
            <v/>
          </cell>
          <cell r="C3639" t="str">
            <v/>
          </cell>
          <cell r="D3639" t="str">
            <v/>
          </cell>
          <cell r="E3639" t="str">
            <v/>
          </cell>
        </row>
        <row r="3640">
          <cell r="A3640" t="str">
            <v/>
          </cell>
          <cell r="B3640" t="str">
            <v/>
          </cell>
          <cell r="C3640" t="str">
            <v/>
          </cell>
          <cell r="D3640" t="str">
            <v/>
          </cell>
          <cell r="E3640" t="str">
            <v/>
          </cell>
        </row>
        <row r="3641">
          <cell r="A3641" t="str">
            <v/>
          </cell>
          <cell r="B3641" t="str">
            <v/>
          </cell>
          <cell r="C3641" t="str">
            <v/>
          </cell>
          <cell r="D3641" t="str">
            <v/>
          </cell>
          <cell r="E3641" t="str">
            <v/>
          </cell>
        </row>
        <row r="3642">
          <cell r="A3642" t="str">
            <v/>
          </cell>
          <cell r="B3642" t="str">
            <v/>
          </cell>
          <cell r="C3642" t="str">
            <v/>
          </cell>
          <cell r="D3642" t="str">
            <v/>
          </cell>
          <cell r="E3642" t="str">
            <v/>
          </cell>
        </row>
        <row r="3643">
          <cell r="A3643" t="str">
            <v/>
          </cell>
          <cell r="B3643" t="str">
            <v/>
          </cell>
          <cell r="C3643" t="str">
            <v/>
          </cell>
          <cell r="D3643" t="str">
            <v/>
          </cell>
          <cell r="E3643" t="str">
            <v/>
          </cell>
        </row>
        <row r="3644">
          <cell r="A3644" t="str">
            <v/>
          </cell>
          <cell r="B3644" t="str">
            <v/>
          </cell>
          <cell r="C3644" t="str">
            <v/>
          </cell>
          <cell r="D3644" t="str">
            <v/>
          </cell>
          <cell r="E3644" t="str">
            <v/>
          </cell>
        </row>
        <row r="3645">
          <cell r="A3645" t="str">
            <v/>
          </cell>
          <cell r="B3645" t="str">
            <v/>
          </cell>
          <cell r="C3645" t="str">
            <v/>
          </cell>
          <cell r="D3645" t="str">
            <v/>
          </cell>
          <cell r="E3645" t="str">
            <v/>
          </cell>
        </row>
        <row r="3646">
          <cell r="A3646" t="str">
            <v/>
          </cell>
          <cell r="B3646" t="str">
            <v/>
          </cell>
          <cell r="C3646" t="str">
            <v/>
          </cell>
          <cell r="D3646" t="str">
            <v/>
          </cell>
          <cell r="E3646" t="str">
            <v/>
          </cell>
        </row>
        <row r="3647">
          <cell r="A3647" t="str">
            <v/>
          </cell>
          <cell r="B3647" t="str">
            <v/>
          </cell>
          <cell r="C3647" t="str">
            <v/>
          </cell>
          <cell r="D3647" t="str">
            <v/>
          </cell>
          <cell r="E3647" t="str">
            <v/>
          </cell>
        </row>
        <row r="3648">
          <cell r="A3648" t="str">
            <v/>
          </cell>
          <cell r="B3648" t="str">
            <v/>
          </cell>
          <cell r="C3648" t="str">
            <v/>
          </cell>
          <cell r="D3648" t="str">
            <v/>
          </cell>
          <cell r="E3648" t="str">
            <v/>
          </cell>
        </row>
        <row r="3649">
          <cell r="A3649" t="str">
            <v/>
          </cell>
          <cell r="B3649" t="str">
            <v/>
          </cell>
          <cell r="C3649" t="str">
            <v/>
          </cell>
          <cell r="D3649" t="str">
            <v/>
          </cell>
          <cell r="E3649" t="str">
            <v/>
          </cell>
        </row>
        <row r="3650">
          <cell r="A3650" t="str">
            <v/>
          </cell>
          <cell r="B3650" t="str">
            <v/>
          </cell>
          <cell r="C3650" t="str">
            <v/>
          </cell>
          <cell r="D3650" t="str">
            <v/>
          </cell>
          <cell r="E3650" t="str">
            <v/>
          </cell>
        </row>
        <row r="3651">
          <cell r="A3651" t="str">
            <v/>
          </cell>
          <cell r="B3651" t="str">
            <v/>
          </cell>
          <cell r="C3651" t="str">
            <v/>
          </cell>
          <cell r="D3651" t="str">
            <v/>
          </cell>
          <cell r="E3651" t="str">
            <v/>
          </cell>
        </row>
        <row r="3652">
          <cell r="A3652" t="str">
            <v/>
          </cell>
          <cell r="B3652" t="str">
            <v/>
          </cell>
          <cell r="C3652" t="str">
            <v/>
          </cell>
          <cell r="D3652" t="str">
            <v/>
          </cell>
          <cell r="E3652" t="str">
            <v/>
          </cell>
        </row>
        <row r="3653">
          <cell r="A3653" t="str">
            <v/>
          </cell>
          <cell r="B3653" t="str">
            <v/>
          </cell>
          <cell r="C3653" t="str">
            <v/>
          </cell>
          <cell r="D3653" t="str">
            <v/>
          </cell>
          <cell r="E3653" t="str">
            <v/>
          </cell>
        </row>
        <row r="3654">
          <cell r="A3654" t="str">
            <v/>
          </cell>
          <cell r="B3654" t="str">
            <v/>
          </cell>
          <cell r="C3654" t="str">
            <v/>
          </cell>
          <cell r="D3654" t="str">
            <v/>
          </cell>
          <cell r="E3654" t="str">
            <v/>
          </cell>
        </row>
        <row r="3655">
          <cell r="A3655" t="str">
            <v/>
          </cell>
          <cell r="B3655" t="str">
            <v/>
          </cell>
          <cell r="C3655" t="str">
            <v/>
          </cell>
          <cell r="D3655" t="str">
            <v/>
          </cell>
          <cell r="E3655" t="str">
            <v/>
          </cell>
        </row>
        <row r="3656">
          <cell r="A3656" t="str">
            <v/>
          </cell>
          <cell r="B3656" t="str">
            <v/>
          </cell>
          <cell r="C3656" t="str">
            <v/>
          </cell>
          <cell r="D3656" t="str">
            <v/>
          </cell>
          <cell r="E3656" t="str">
            <v/>
          </cell>
        </row>
        <row r="3657">
          <cell r="A3657" t="str">
            <v/>
          </cell>
          <cell r="B3657" t="str">
            <v/>
          </cell>
          <cell r="C3657" t="str">
            <v/>
          </cell>
          <cell r="D3657" t="str">
            <v/>
          </cell>
          <cell r="E3657" t="str">
            <v/>
          </cell>
        </row>
        <row r="3658">
          <cell r="A3658" t="str">
            <v/>
          </cell>
          <cell r="B3658" t="str">
            <v/>
          </cell>
          <cell r="C3658" t="str">
            <v/>
          </cell>
          <cell r="D3658" t="str">
            <v/>
          </cell>
          <cell r="E3658" t="str">
            <v/>
          </cell>
        </row>
        <row r="3659">
          <cell r="A3659" t="str">
            <v/>
          </cell>
          <cell r="B3659" t="str">
            <v/>
          </cell>
          <cell r="C3659" t="str">
            <v/>
          </cell>
          <cell r="D3659" t="str">
            <v/>
          </cell>
          <cell r="E3659" t="str">
            <v/>
          </cell>
        </row>
        <row r="3660">
          <cell r="A3660" t="str">
            <v/>
          </cell>
          <cell r="B3660" t="str">
            <v/>
          </cell>
          <cell r="C3660" t="str">
            <v/>
          </cell>
          <cell r="D3660" t="str">
            <v/>
          </cell>
          <cell r="E3660" t="str">
            <v/>
          </cell>
        </row>
        <row r="3661">
          <cell r="A3661" t="str">
            <v/>
          </cell>
          <cell r="B3661" t="str">
            <v/>
          </cell>
          <cell r="C3661" t="str">
            <v/>
          </cell>
          <cell r="D3661" t="str">
            <v/>
          </cell>
          <cell r="E3661" t="str">
            <v/>
          </cell>
        </row>
        <row r="3662">
          <cell r="A3662" t="str">
            <v/>
          </cell>
          <cell r="B3662" t="str">
            <v/>
          </cell>
          <cell r="C3662" t="str">
            <v/>
          </cell>
          <cell r="D3662" t="str">
            <v/>
          </cell>
          <cell r="E3662" t="str">
            <v/>
          </cell>
        </row>
        <row r="3663">
          <cell r="A3663" t="str">
            <v/>
          </cell>
          <cell r="B3663" t="str">
            <v/>
          </cell>
          <cell r="C3663" t="str">
            <v/>
          </cell>
          <cell r="D3663" t="str">
            <v/>
          </cell>
          <cell r="E3663" t="str">
            <v/>
          </cell>
        </row>
        <row r="3664">
          <cell r="A3664" t="str">
            <v/>
          </cell>
          <cell r="B3664" t="str">
            <v/>
          </cell>
          <cell r="C3664" t="str">
            <v/>
          </cell>
          <cell r="D3664" t="str">
            <v/>
          </cell>
          <cell r="E3664" t="str">
            <v/>
          </cell>
        </row>
        <row r="3665">
          <cell r="A3665" t="str">
            <v/>
          </cell>
          <cell r="B3665" t="str">
            <v/>
          </cell>
          <cell r="C3665" t="str">
            <v/>
          </cell>
          <cell r="D3665" t="str">
            <v/>
          </cell>
          <cell r="E3665" t="str">
            <v/>
          </cell>
        </row>
        <row r="3666">
          <cell r="A3666" t="str">
            <v/>
          </cell>
          <cell r="B3666" t="str">
            <v/>
          </cell>
          <cell r="C3666" t="str">
            <v/>
          </cell>
          <cell r="D3666" t="str">
            <v/>
          </cell>
          <cell r="E3666" t="str">
            <v/>
          </cell>
        </row>
        <row r="3667">
          <cell r="A3667" t="str">
            <v/>
          </cell>
          <cell r="B3667" t="str">
            <v/>
          </cell>
          <cell r="C3667" t="str">
            <v/>
          </cell>
          <cell r="D3667" t="str">
            <v/>
          </cell>
          <cell r="E3667" t="str">
            <v/>
          </cell>
        </row>
        <row r="3668">
          <cell r="A3668" t="str">
            <v/>
          </cell>
          <cell r="B3668" t="str">
            <v/>
          </cell>
          <cell r="C3668" t="str">
            <v/>
          </cell>
          <cell r="D3668" t="str">
            <v/>
          </cell>
          <cell r="E3668" t="str">
            <v/>
          </cell>
        </row>
        <row r="3669">
          <cell r="A3669" t="str">
            <v/>
          </cell>
          <cell r="B3669" t="str">
            <v/>
          </cell>
          <cell r="C3669" t="str">
            <v/>
          </cell>
          <cell r="D3669" t="str">
            <v/>
          </cell>
          <cell r="E3669" t="str">
            <v/>
          </cell>
        </row>
        <row r="3670">
          <cell r="A3670" t="str">
            <v/>
          </cell>
          <cell r="B3670" t="str">
            <v/>
          </cell>
          <cell r="C3670" t="str">
            <v/>
          </cell>
          <cell r="D3670" t="str">
            <v/>
          </cell>
          <cell r="E3670" t="str">
            <v/>
          </cell>
        </row>
        <row r="3671">
          <cell r="A3671" t="str">
            <v/>
          </cell>
          <cell r="B3671" t="str">
            <v/>
          </cell>
          <cell r="C3671" t="str">
            <v/>
          </cell>
          <cell r="D3671" t="str">
            <v/>
          </cell>
          <cell r="E3671" t="str">
            <v/>
          </cell>
        </row>
        <row r="3672">
          <cell r="A3672" t="str">
            <v/>
          </cell>
          <cell r="B3672" t="str">
            <v/>
          </cell>
          <cell r="C3672" t="str">
            <v/>
          </cell>
          <cell r="D3672" t="str">
            <v/>
          </cell>
          <cell r="E3672" t="str">
            <v/>
          </cell>
        </row>
        <row r="3673">
          <cell r="A3673" t="str">
            <v/>
          </cell>
          <cell r="B3673" t="str">
            <v/>
          </cell>
          <cell r="C3673" t="str">
            <v/>
          </cell>
          <cell r="D3673" t="str">
            <v/>
          </cell>
          <cell r="E3673" t="str">
            <v/>
          </cell>
        </row>
        <row r="3674">
          <cell r="A3674" t="str">
            <v/>
          </cell>
          <cell r="B3674" t="str">
            <v/>
          </cell>
          <cell r="C3674" t="str">
            <v/>
          </cell>
          <cell r="D3674" t="str">
            <v/>
          </cell>
          <cell r="E3674" t="str">
            <v/>
          </cell>
        </row>
        <row r="3675">
          <cell r="A3675" t="str">
            <v/>
          </cell>
          <cell r="B3675" t="str">
            <v/>
          </cell>
          <cell r="C3675" t="str">
            <v/>
          </cell>
          <cell r="D3675" t="str">
            <v/>
          </cell>
          <cell r="E3675" t="str">
            <v/>
          </cell>
        </row>
        <row r="3676">
          <cell r="A3676" t="str">
            <v/>
          </cell>
          <cell r="B3676" t="str">
            <v/>
          </cell>
          <cell r="C3676" t="str">
            <v/>
          </cell>
          <cell r="D3676" t="str">
            <v/>
          </cell>
          <cell r="E3676" t="str">
            <v/>
          </cell>
        </row>
        <row r="3677">
          <cell r="A3677" t="str">
            <v/>
          </cell>
          <cell r="B3677" t="str">
            <v/>
          </cell>
          <cell r="C3677" t="str">
            <v/>
          </cell>
          <cell r="D3677" t="str">
            <v/>
          </cell>
          <cell r="E3677" t="str">
            <v/>
          </cell>
        </row>
        <row r="3678">
          <cell r="A3678" t="str">
            <v/>
          </cell>
          <cell r="B3678" t="str">
            <v/>
          </cell>
          <cell r="C3678" t="str">
            <v/>
          </cell>
          <cell r="D3678" t="str">
            <v/>
          </cell>
          <cell r="E3678" t="str">
            <v/>
          </cell>
        </row>
        <row r="3679">
          <cell r="A3679" t="str">
            <v/>
          </cell>
          <cell r="B3679" t="str">
            <v/>
          </cell>
          <cell r="C3679" t="str">
            <v/>
          </cell>
          <cell r="D3679" t="str">
            <v/>
          </cell>
          <cell r="E3679" t="str">
            <v/>
          </cell>
        </row>
        <row r="3680">
          <cell r="A3680" t="str">
            <v/>
          </cell>
          <cell r="B3680" t="str">
            <v/>
          </cell>
          <cell r="C3680" t="str">
            <v/>
          </cell>
          <cell r="D3680" t="str">
            <v/>
          </cell>
          <cell r="E3680" t="str">
            <v/>
          </cell>
        </row>
        <row r="3681">
          <cell r="A3681" t="str">
            <v/>
          </cell>
          <cell r="B3681" t="str">
            <v/>
          </cell>
          <cell r="C3681" t="str">
            <v/>
          </cell>
          <cell r="D3681" t="str">
            <v/>
          </cell>
          <cell r="E3681" t="str">
            <v/>
          </cell>
        </row>
        <row r="3682">
          <cell r="A3682" t="str">
            <v/>
          </cell>
          <cell r="B3682" t="str">
            <v/>
          </cell>
          <cell r="C3682" t="str">
            <v/>
          </cell>
          <cell r="D3682" t="str">
            <v/>
          </cell>
          <cell r="E3682" t="str">
            <v/>
          </cell>
        </row>
        <row r="3683">
          <cell r="A3683" t="str">
            <v/>
          </cell>
          <cell r="B3683" t="str">
            <v/>
          </cell>
          <cell r="C3683" t="str">
            <v/>
          </cell>
          <cell r="D3683" t="str">
            <v/>
          </cell>
          <cell r="E3683" t="str">
            <v/>
          </cell>
        </row>
        <row r="3684">
          <cell r="A3684" t="str">
            <v/>
          </cell>
          <cell r="B3684" t="str">
            <v/>
          </cell>
          <cell r="C3684" t="str">
            <v/>
          </cell>
          <cell r="D3684" t="str">
            <v/>
          </cell>
          <cell r="E3684" t="str">
            <v/>
          </cell>
        </row>
        <row r="3685">
          <cell r="A3685" t="str">
            <v/>
          </cell>
          <cell r="B3685" t="str">
            <v/>
          </cell>
          <cell r="C3685" t="str">
            <v/>
          </cell>
          <cell r="D3685" t="str">
            <v/>
          </cell>
          <cell r="E3685" t="str">
            <v/>
          </cell>
        </row>
        <row r="3686">
          <cell r="A3686" t="str">
            <v/>
          </cell>
          <cell r="B3686" t="str">
            <v/>
          </cell>
          <cell r="C3686" t="str">
            <v/>
          </cell>
          <cell r="D3686" t="str">
            <v/>
          </cell>
          <cell r="E3686" t="str">
            <v/>
          </cell>
        </row>
        <row r="3687">
          <cell r="A3687" t="str">
            <v/>
          </cell>
          <cell r="B3687" t="str">
            <v/>
          </cell>
          <cell r="C3687" t="str">
            <v/>
          </cell>
          <cell r="D3687" t="str">
            <v/>
          </cell>
          <cell r="E3687" t="str">
            <v/>
          </cell>
        </row>
        <row r="3688">
          <cell r="A3688" t="str">
            <v/>
          </cell>
          <cell r="B3688" t="str">
            <v/>
          </cell>
          <cell r="C3688" t="str">
            <v/>
          </cell>
          <cell r="D3688" t="str">
            <v/>
          </cell>
          <cell r="E3688" t="str">
            <v/>
          </cell>
        </row>
        <row r="3689">
          <cell r="A3689" t="str">
            <v/>
          </cell>
          <cell r="B3689" t="str">
            <v/>
          </cell>
          <cell r="C3689" t="str">
            <v/>
          </cell>
          <cell r="D3689" t="str">
            <v/>
          </cell>
          <cell r="E3689" t="str">
            <v/>
          </cell>
        </row>
        <row r="3690">
          <cell r="A3690" t="str">
            <v/>
          </cell>
          <cell r="B3690" t="str">
            <v/>
          </cell>
          <cell r="C3690" t="str">
            <v/>
          </cell>
          <cell r="D3690" t="str">
            <v/>
          </cell>
          <cell r="E3690" t="str">
            <v/>
          </cell>
        </row>
        <row r="3691">
          <cell r="A3691" t="str">
            <v/>
          </cell>
          <cell r="B3691" t="str">
            <v/>
          </cell>
          <cell r="C3691" t="str">
            <v/>
          </cell>
          <cell r="D3691" t="str">
            <v/>
          </cell>
          <cell r="E3691" t="str">
            <v/>
          </cell>
        </row>
        <row r="3692">
          <cell r="A3692" t="str">
            <v/>
          </cell>
          <cell r="B3692" t="str">
            <v/>
          </cell>
          <cell r="C3692" t="str">
            <v/>
          </cell>
          <cell r="D3692" t="str">
            <v/>
          </cell>
          <cell r="E3692" t="str">
            <v/>
          </cell>
        </row>
        <row r="3693">
          <cell r="A3693" t="str">
            <v/>
          </cell>
          <cell r="B3693" t="str">
            <v/>
          </cell>
          <cell r="C3693" t="str">
            <v/>
          </cell>
          <cell r="D3693" t="str">
            <v/>
          </cell>
          <cell r="E3693" t="str">
            <v/>
          </cell>
        </row>
        <row r="3694">
          <cell r="A3694" t="str">
            <v/>
          </cell>
          <cell r="B3694" t="str">
            <v/>
          </cell>
          <cell r="C3694" t="str">
            <v/>
          </cell>
          <cell r="D3694" t="str">
            <v/>
          </cell>
          <cell r="E3694" t="str">
            <v/>
          </cell>
        </row>
        <row r="3695">
          <cell r="A3695" t="str">
            <v/>
          </cell>
          <cell r="B3695" t="str">
            <v/>
          </cell>
          <cell r="C3695" t="str">
            <v/>
          </cell>
          <cell r="D3695" t="str">
            <v/>
          </cell>
          <cell r="E3695" t="str">
            <v/>
          </cell>
        </row>
        <row r="3696">
          <cell r="A3696" t="str">
            <v/>
          </cell>
          <cell r="B3696" t="str">
            <v/>
          </cell>
          <cell r="C3696" t="str">
            <v/>
          </cell>
          <cell r="D3696" t="str">
            <v/>
          </cell>
          <cell r="E3696" t="str">
            <v/>
          </cell>
        </row>
        <row r="3697">
          <cell r="A3697" t="str">
            <v/>
          </cell>
          <cell r="B3697" t="str">
            <v/>
          </cell>
          <cell r="C3697" t="str">
            <v/>
          </cell>
          <cell r="D3697" t="str">
            <v/>
          </cell>
          <cell r="E3697" t="str">
            <v/>
          </cell>
        </row>
        <row r="3698">
          <cell r="A3698" t="str">
            <v/>
          </cell>
          <cell r="B3698" t="str">
            <v/>
          </cell>
          <cell r="C3698" t="str">
            <v/>
          </cell>
          <cell r="D3698" t="str">
            <v/>
          </cell>
          <cell r="E3698" t="str">
            <v/>
          </cell>
        </row>
        <row r="3699">
          <cell r="A3699" t="str">
            <v/>
          </cell>
          <cell r="B3699" t="str">
            <v/>
          </cell>
          <cell r="C3699" t="str">
            <v/>
          </cell>
          <cell r="D3699" t="str">
            <v/>
          </cell>
          <cell r="E3699" t="str">
            <v/>
          </cell>
        </row>
        <row r="3700">
          <cell r="A3700" t="str">
            <v/>
          </cell>
          <cell r="B3700" t="str">
            <v/>
          </cell>
          <cell r="C3700" t="str">
            <v/>
          </cell>
          <cell r="D3700" t="str">
            <v/>
          </cell>
          <cell r="E3700" t="str">
            <v/>
          </cell>
        </row>
        <row r="3701">
          <cell r="A3701" t="str">
            <v/>
          </cell>
          <cell r="B3701" t="str">
            <v/>
          </cell>
          <cell r="C3701" t="str">
            <v/>
          </cell>
          <cell r="D3701" t="str">
            <v/>
          </cell>
          <cell r="E3701" t="str">
            <v/>
          </cell>
        </row>
        <row r="3702">
          <cell r="A3702" t="str">
            <v/>
          </cell>
          <cell r="B3702" t="str">
            <v/>
          </cell>
          <cell r="C3702" t="str">
            <v/>
          </cell>
          <cell r="D3702" t="str">
            <v/>
          </cell>
          <cell r="E3702" t="str">
            <v/>
          </cell>
        </row>
        <row r="3703">
          <cell r="A3703" t="str">
            <v/>
          </cell>
          <cell r="B3703" t="str">
            <v/>
          </cell>
          <cell r="C3703" t="str">
            <v/>
          </cell>
          <cell r="D3703" t="str">
            <v/>
          </cell>
          <cell r="E3703" t="str">
            <v/>
          </cell>
        </row>
        <row r="3704">
          <cell r="A3704" t="str">
            <v/>
          </cell>
          <cell r="B3704" t="str">
            <v/>
          </cell>
          <cell r="C3704" t="str">
            <v/>
          </cell>
          <cell r="D3704" t="str">
            <v/>
          </cell>
          <cell r="E3704" t="str">
            <v/>
          </cell>
        </row>
        <row r="3705">
          <cell r="A3705" t="str">
            <v/>
          </cell>
          <cell r="B3705" t="str">
            <v/>
          </cell>
          <cell r="C3705" t="str">
            <v/>
          </cell>
          <cell r="D3705" t="str">
            <v/>
          </cell>
          <cell r="E3705" t="str">
            <v/>
          </cell>
        </row>
        <row r="3706">
          <cell r="A3706" t="str">
            <v/>
          </cell>
          <cell r="B3706" t="str">
            <v/>
          </cell>
          <cell r="C3706" t="str">
            <v/>
          </cell>
          <cell r="D3706" t="str">
            <v/>
          </cell>
          <cell r="E3706" t="str">
            <v/>
          </cell>
        </row>
        <row r="3707">
          <cell r="A3707" t="str">
            <v/>
          </cell>
          <cell r="B3707" t="str">
            <v/>
          </cell>
          <cell r="C3707" t="str">
            <v/>
          </cell>
          <cell r="D3707" t="str">
            <v/>
          </cell>
          <cell r="E3707" t="str">
            <v/>
          </cell>
        </row>
        <row r="3708">
          <cell r="A3708" t="str">
            <v/>
          </cell>
          <cell r="B3708" t="str">
            <v/>
          </cell>
          <cell r="C3708" t="str">
            <v/>
          </cell>
          <cell r="D3708" t="str">
            <v/>
          </cell>
          <cell r="E3708" t="str">
            <v/>
          </cell>
        </row>
        <row r="3709">
          <cell r="A3709" t="str">
            <v/>
          </cell>
          <cell r="B3709" t="str">
            <v/>
          </cell>
          <cell r="C3709" t="str">
            <v/>
          </cell>
          <cell r="D3709" t="str">
            <v/>
          </cell>
          <cell r="E3709" t="str">
            <v/>
          </cell>
        </row>
        <row r="3710">
          <cell r="A3710" t="str">
            <v/>
          </cell>
          <cell r="B3710" t="str">
            <v/>
          </cell>
          <cell r="C3710" t="str">
            <v/>
          </cell>
          <cell r="D3710" t="str">
            <v/>
          </cell>
          <cell r="E3710" t="str">
            <v/>
          </cell>
        </row>
        <row r="3711">
          <cell r="A3711" t="str">
            <v/>
          </cell>
          <cell r="B3711" t="str">
            <v/>
          </cell>
          <cell r="C3711" t="str">
            <v/>
          </cell>
          <cell r="D3711" t="str">
            <v/>
          </cell>
          <cell r="E3711" t="str">
            <v/>
          </cell>
        </row>
        <row r="3712">
          <cell r="A3712" t="str">
            <v/>
          </cell>
          <cell r="B3712" t="str">
            <v/>
          </cell>
          <cell r="C3712" t="str">
            <v/>
          </cell>
          <cell r="D3712" t="str">
            <v/>
          </cell>
          <cell r="E3712" t="str">
            <v/>
          </cell>
        </row>
        <row r="3713">
          <cell r="A3713" t="str">
            <v/>
          </cell>
          <cell r="B3713" t="str">
            <v/>
          </cell>
          <cell r="C3713" t="str">
            <v/>
          </cell>
          <cell r="D3713" t="str">
            <v/>
          </cell>
          <cell r="E3713" t="str">
            <v/>
          </cell>
        </row>
        <row r="3714">
          <cell r="A3714" t="str">
            <v/>
          </cell>
          <cell r="B3714" t="str">
            <v/>
          </cell>
          <cell r="C3714" t="str">
            <v/>
          </cell>
          <cell r="D3714" t="str">
            <v/>
          </cell>
          <cell r="E3714" t="str">
            <v/>
          </cell>
        </row>
        <row r="3715">
          <cell r="A3715" t="str">
            <v/>
          </cell>
          <cell r="B3715" t="str">
            <v/>
          </cell>
          <cell r="C3715" t="str">
            <v/>
          </cell>
          <cell r="D3715" t="str">
            <v/>
          </cell>
          <cell r="E3715" t="str">
            <v/>
          </cell>
        </row>
        <row r="3716">
          <cell r="A3716" t="str">
            <v/>
          </cell>
          <cell r="B3716" t="str">
            <v/>
          </cell>
          <cell r="C3716" t="str">
            <v/>
          </cell>
          <cell r="D3716" t="str">
            <v/>
          </cell>
          <cell r="E3716" t="str">
            <v/>
          </cell>
        </row>
        <row r="3717">
          <cell r="A3717" t="str">
            <v/>
          </cell>
          <cell r="B3717" t="str">
            <v/>
          </cell>
          <cell r="C3717" t="str">
            <v/>
          </cell>
          <cell r="D3717" t="str">
            <v/>
          </cell>
          <cell r="E3717" t="str">
            <v/>
          </cell>
        </row>
        <row r="3718">
          <cell r="A3718" t="str">
            <v/>
          </cell>
          <cell r="B3718" t="str">
            <v/>
          </cell>
          <cell r="C3718" t="str">
            <v/>
          </cell>
          <cell r="D3718" t="str">
            <v/>
          </cell>
          <cell r="E3718" t="str">
            <v/>
          </cell>
        </row>
        <row r="3719">
          <cell r="A3719" t="str">
            <v/>
          </cell>
          <cell r="B3719" t="str">
            <v/>
          </cell>
          <cell r="C3719" t="str">
            <v/>
          </cell>
          <cell r="D3719" t="str">
            <v/>
          </cell>
          <cell r="E3719" t="str">
            <v/>
          </cell>
        </row>
        <row r="3720">
          <cell r="A3720" t="str">
            <v/>
          </cell>
          <cell r="B3720" t="str">
            <v/>
          </cell>
          <cell r="C3720" t="str">
            <v/>
          </cell>
          <cell r="D3720" t="str">
            <v/>
          </cell>
          <cell r="E3720" t="str">
            <v/>
          </cell>
        </row>
        <row r="3721">
          <cell r="A3721" t="str">
            <v/>
          </cell>
          <cell r="B3721" t="str">
            <v/>
          </cell>
          <cell r="C3721" t="str">
            <v/>
          </cell>
          <cell r="D3721" t="str">
            <v/>
          </cell>
          <cell r="E3721" t="str">
            <v/>
          </cell>
        </row>
        <row r="3722">
          <cell r="A3722" t="str">
            <v/>
          </cell>
          <cell r="B3722" t="str">
            <v/>
          </cell>
          <cell r="C3722" t="str">
            <v/>
          </cell>
          <cell r="D3722" t="str">
            <v/>
          </cell>
          <cell r="E3722" t="str">
            <v/>
          </cell>
        </row>
        <row r="3723">
          <cell r="A3723" t="str">
            <v/>
          </cell>
          <cell r="B3723" t="str">
            <v/>
          </cell>
          <cell r="C3723" t="str">
            <v/>
          </cell>
          <cell r="D3723" t="str">
            <v/>
          </cell>
          <cell r="E3723" t="str">
            <v/>
          </cell>
        </row>
        <row r="3724">
          <cell r="A3724" t="str">
            <v/>
          </cell>
          <cell r="B3724" t="str">
            <v/>
          </cell>
          <cell r="C3724" t="str">
            <v/>
          </cell>
          <cell r="D3724" t="str">
            <v/>
          </cell>
          <cell r="E3724" t="str">
            <v/>
          </cell>
        </row>
        <row r="3725">
          <cell r="A3725" t="str">
            <v/>
          </cell>
          <cell r="B3725" t="str">
            <v/>
          </cell>
          <cell r="C3725" t="str">
            <v/>
          </cell>
          <cell r="D3725" t="str">
            <v/>
          </cell>
          <cell r="E3725" t="str">
            <v/>
          </cell>
        </row>
        <row r="3726">
          <cell r="A3726" t="str">
            <v/>
          </cell>
          <cell r="B3726" t="str">
            <v/>
          </cell>
          <cell r="C3726" t="str">
            <v/>
          </cell>
          <cell r="D3726" t="str">
            <v/>
          </cell>
          <cell r="E3726" t="str">
            <v/>
          </cell>
        </row>
        <row r="3727">
          <cell r="A3727" t="str">
            <v/>
          </cell>
          <cell r="B3727" t="str">
            <v/>
          </cell>
          <cell r="C3727" t="str">
            <v/>
          </cell>
          <cell r="D3727" t="str">
            <v/>
          </cell>
          <cell r="E3727" t="str">
            <v/>
          </cell>
        </row>
        <row r="3728">
          <cell r="A3728" t="str">
            <v/>
          </cell>
          <cell r="B3728" t="str">
            <v/>
          </cell>
          <cell r="C3728" t="str">
            <v/>
          </cell>
          <cell r="D3728" t="str">
            <v/>
          </cell>
          <cell r="E3728" t="str">
            <v/>
          </cell>
        </row>
        <row r="3729">
          <cell r="A3729" t="str">
            <v/>
          </cell>
          <cell r="B3729" t="str">
            <v/>
          </cell>
          <cell r="C3729" t="str">
            <v/>
          </cell>
          <cell r="D3729" t="str">
            <v/>
          </cell>
          <cell r="E3729" t="str">
            <v/>
          </cell>
        </row>
        <row r="3730">
          <cell r="A3730" t="str">
            <v/>
          </cell>
          <cell r="B3730" t="str">
            <v/>
          </cell>
          <cell r="C3730" t="str">
            <v/>
          </cell>
          <cell r="D3730" t="str">
            <v/>
          </cell>
          <cell r="E3730" t="str">
            <v/>
          </cell>
        </row>
        <row r="3731">
          <cell r="A3731" t="str">
            <v/>
          </cell>
          <cell r="B3731" t="str">
            <v/>
          </cell>
          <cell r="C3731" t="str">
            <v/>
          </cell>
          <cell r="D3731" t="str">
            <v/>
          </cell>
          <cell r="E3731" t="str">
            <v/>
          </cell>
        </row>
        <row r="3732">
          <cell r="A3732" t="str">
            <v/>
          </cell>
          <cell r="B3732" t="str">
            <v/>
          </cell>
          <cell r="C3732" t="str">
            <v/>
          </cell>
          <cell r="D3732" t="str">
            <v/>
          </cell>
          <cell r="E3732" t="str">
            <v/>
          </cell>
        </row>
        <row r="3733">
          <cell r="A3733" t="str">
            <v/>
          </cell>
          <cell r="B3733" t="str">
            <v/>
          </cell>
          <cell r="C3733" t="str">
            <v/>
          </cell>
          <cell r="D3733" t="str">
            <v/>
          </cell>
          <cell r="E3733" t="str">
            <v/>
          </cell>
        </row>
        <row r="3734">
          <cell r="A3734" t="str">
            <v/>
          </cell>
          <cell r="B3734" t="str">
            <v/>
          </cell>
          <cell r="C3734" t="str">
            <v/>
          </cell>
          <cell r="D3734" t="str">
            <v/>
          </cell>
          <cell r="E3734" t="str">
            <v/>
          </cell>
        </row>
        <row r="3735">
          <cell r="A3735" t="str">
            <v/>
          </cell>
          <cell r="B3735" t="str">
            <v/>
          </cell>
          <cell r="C3735" t="str">
            <v/>
          </cell>
          <cell r="D3735" t="str">
            <v/>
          </cell>
          <cell r="E3735" t="str">
            <v/>
          </cell>
        </row>
        <row r="3736">
          <cell r="A3736" t="str">
            <v/>
          </cell>
          <cell r="B3736" t="str">
            <v/>
          </cell>
          <cell r="C3736" t="str">
            <v/>
          </cell>
          <cell r="D3736" t="str">
            <v/>
          </cell>
          <cell r="E3736" t="str">
            <v/>
          </cell>
        </row>
        <row r="3737">
          <cell r="A3737" t="str">
            <v/>
          </cell>
          <cell r="B3737" t="str">
            <v/>
          </cell>
          <cell r="C3737" t="str">
            <v/>
          </cell>
          <cell r="D3737" t="str">
            <v/>
          </cell>
          <cell r="E3737" t="str">
            <v/>
          </cell>
        </row>
        <row r="3738">
          <cell r="A3738" t="str">
            <v/>
          </cell>
          <cell r="B3738" t="str">
            <v/>
          </cell>
          <cell r="C3738" t="str">
            <v/>
          </cell>
          <cell r="D3738" t="str">
            <v/>
          </cell>
          <cell r="E3738" t="str">
            <v/>
          </cell>
        </row>
        <row r="3739">
          <cell r="A3739" t="str">
            <v/>
          </cell>
          <cell r="B3739" t="str">
            <v/>
          </cell>
          <cell r="C3739" t="str">
            <v/>
          </cell>
          <cell r="D3739" t="str">
            <v/>
          </cell>
          <cell r="E3739" t="str">
            <v/>
          </cell>
        </row>
        <row r="3740">
          <cell r="A3740" t="str">
            <v/>
          </cell>
          <cell r="B3740" t="str">
            <v/>
          </cell>
          <cell r="C3740" t="str">
            <v/>
          </cell>
          <cell r="D3740" t="str">
            <v/>
          </cell>
          <cell r="E3740" t="str">
            <v/>
          </cell>
        </row>
        <row r="3741">
          <cell r="A3741" t="str">
            <v/>
          </cell>
          <cell r="B3741" t="str">
            <v/>
          </cell>
          <cell r="C3741" t="str">
            <v/>
          </cell>
          <cell r="D3741" t="str">
            <v/>
          </cell>
          <cell r="E3741" t="str">
            <v/>
          </cell>
        </row>
        <row r="3742">
          <cell r="A3742" t="str">
            <v/>
          </cell>
          <cell r="B3742" t="str">
            <v/>
          </cell>
          <cell r="C3742" t="str">
            <v/>
          </cell>
          <cell r="D3742" t="str">
            <v/>
          </cell>
          <cell r="E3742" t="str">
            <v/>
          </cell>
        </row>
        <row r="3743">
          <cell r="A3743" t="str">
            <v/>
          </cell>
          <cell r="B3743" t="str">
            <v/>
          </cell>
          <cell r="C3743" t="str">
            <v/>
          </cell>
          <cell r="D3743" t="str">
            <v/>
          </cell>
          <cell r="E3743" t="str">
            <v/>
          </cell>
        </row>
        <row r="3744">
          <cell r="A3744" t="str">
            <v/>
          </cell>
          <cell r="B3744" t="str">
            <v/>
          </cell>
          <cell r="C3744" t="str">
            <v/>
          </cell>
          <cell r="D3744" t="str">
            <v/>
          </cell>
          <cell r="E3744" t="str">
            <v/>
          </cell>
        </row>
        <row r="3745">
          <cell r="A3745" t="str">
            <v/>
          </cell>
          <cell r="B3745" t="str">
            <v/>
          </cell>
          <cell r="C3745" t="str">
            <v/>
          </cell>
          <cell r="D3745" t="str">
            <v/>
          </cell>
          <cell r="E3745" t="str">
            <v/>
          </cell>
        </row>
        <row r="3746">
          <cell r="A3746" t="str">
            <v/>
          </cell>
          <cell r="B3746" t="str">
            <v/>
          </cell>
          <cell r="C3746" t="str">
            <v/>
          </cell>
          <cell r="D3746" t="str">
            <v/>
          </cell>
          <cell r="E3746" t="str">
            <v/>
          </cell>
        </row>
        <row r="3747">
          <cell r="A3747" t="str">
            <v/>
          </cell>
          <cell r="B3747" t="str">
            <v/>
          </cell>
          <cell r="C3747" t="str">
            <v/>
          </cell>
          <cell r="D3747" t="str">
            <v/>
          </cell>
          <cell r="E3747" t="str">
            <v/>
          </cell>
        </row>
        <row r="3748">
          <cell r="A3748" t="str">
            <v/>
          </cell>
          <cell r="B3748" t="str">
            <v/>
          </cell>
          <cell r="C3748" t="str">
            <v/>
          </cell>
          <cell r="D3748" t="str">
            <v/>
          </cell>
          <cell r="E3748" t="str">
            <v/>
          </cell>
        </row>
        <row r="3749">
          <cell r="A3749" t="str">
            <v/>
          </cell>
          <cell r="B3749" t="str">
            <v/>
          </cell>
          <cell r="C3749" t="str">
            <v/>
          </cell>
          <cell r="D3749" t="str">
            <v/>
          </cell>
          <cell r="E3749" t="str">
            <v/>
          </cell>
        </row>
        <row r="3750">
          <cell r="A3750" t="str">
            <v/>
          </cell>
          <cell r="B3750" t="str">
            <v/>
          </cell>
          <cell r="C3750" t="str">
            <v/>
          </cell>
          <cell r="D3750" t="str">
            <v/>
          </cell>
          <cell r="E3750" t="str">
            <v/>
          </cell>
        </row>
        <row r="3751">
          <cell r="A3751" t="str">
            <v/>
          </cell>
          <cell r="B3751" t="str">
            <v/>
          </cell>
          <cell r="C3751" t="str">
            <v/>
          </cell>
          <cell r="D3751" t="str">
            <v/>
          </cell>
          <cell r="E3751" t="str">
            <v/>
          </cell>
        </row>
        <row r="3752">
          <cell r="A3752" t="str">
            <v/>
          </cell>
          <cell r="B3752" t="str">
            <v/>
          </cell>
          <cell r="C3752" t="str">
            <v/>
          </cell>
          <cell r="D3752" t="str">
            <v/>
          </cell>
          <cell r="E3752" t="str">
            <v/>
          </cell>
        </row>
        <row r="3753">
          <cell r="A3753" t="str">
            <v/>
          </cell>
          <cell r="B3753" t="str">
            <v/>
          </cell>
          <cell r="C3753" t="str">
            <v/>
          </cell>
          <cell r="D3753" t="str">
            <v/>
          </cell>
          <cell r="E3753" t="str">
            <v/>
          </cell>
        </row>
        <row r="3754">
          <cell r="A3754" t="str">
            <v/>
          </cell>
          <cell r="B3754" t="str">
            <v/>
          </cell>
          <cell r="C3754" t="str">
            <v/>
          </cell>
          <cell r="D3754" t="str">
            <v/>
          </cell>
          <cell r="E3754" t="str">
            <v/>
          </cell>
        </row>
        <row r="3755">
          <cell r="A3755" t="str">
            <v/>
          </cell>
          <cell r="B3755" t="str">
            <v/>
          </cell>
          <cell r="C3755" t="str">
            <v/>
          </cell>
          <cell r="D3755" t="str">
            <v/>
          </cell>
          <cell r="E3755" t="str">
            <v/>
          </cell>
        </row>
        <row r="3756">
          <cell r="A3756" t="str">
            <v/>
          </cell>
          <cell r="B3756" t="str">
            <v/>
          </cell>
          <cell r="C3756" t="str">
            <v/>
          </cell>
          <cell r="D3756" t="str">
            <v/>
          </cell>
          <cell r="E3756" t="str">
            <v/>
          </cell>
        </row>
        <row r="3757">
          <cell r="A3757" t="str">
            <v/>
          </cell>
          <cell r="B3757" t="str">
            <v/>
          </cell>
          <cell r="C3757" t="str">
            <v/>
          </cell>
          <cell r="D3757" t="str">
            <v/>
          </cell>
          <cell r="E3757" t="str">
            <v/>
          </cell>
        </row>
        <row r="3758">
          <cell r="A3758" t="str">
            <v/>
          </cell>
          <cell r="B3758" t="str">
            <v/>
          </cell>
          <cell r="C3758" t="str">
            <v/>
          </cell>
          <cell r="D3758" t="str">
            <v/>
          </cell>
          <cell r="E3758" t="str">
            <v/>
          </cell>
        </row>
        <row r="3759">
          <cell r="A3759" t="str">
            <v/>
          </cell>
          <cell r="B3759" t="str">
            <v/>
          </cell>
          <cell r="C3759" t="str">
            <v/>
          </cell>
          <cell r="D3759" t="str">
            <v/>
          </cell>
          <cell r="E3759" t="str">
            <v/>
          </cell>
        </row>
        <row r="3760">
          <cell r="A3760" t="str">
            <v/>
          </cell>
          <cell r="B3760" t="str">
            <v/>
          </cell>
          <cell r="C3760" t="str">
            <v/>
          </cell>
          <cell r="D3760" t="str">
            <v/>
          </cell>
          <cell r="E3760" t="str">
            <v/>
          </cell>
        </row>
        <row r="3761">
          <cell r="A3761" t="str">
            <v/>
          </cell>
          <cell r="B3761" t="str">
            <v/>
          </cell>
          <cell r="C3761" t="str">
            <v/>
          </cell>
          <cell r="D3761" t="str">
            <v/>
          </cell>
          <cell r="E3761" t="str">
            <v/>
          </cell>
        </row>
        <row r="3762">
          <cell r="A3762" t="str">
            <v/>
          </cell>
          <cell r="B3762" t="str">
            <v/>
          </cell>
          <cell r="C3762" t="str">
            <v/>
          </cell>
          <cell r="D3762" t="str">
            <v/>
          </cell>
          <cell r="E3762" t="str">
            <v/>
          </cell>
        </row>
        <row r="3763">
          <cell r="A3763" t="str">
            <v/>
          </cell>
          <cell r="B3763" t="str">
            <v/>
          </cell>
          <cell r="C3763" t="str">
            <v/>
          </cell>
          <cell r="D3763" t="str">
            <v/>
          </cell>
          <cell r="E3763" t="str">
            <v/>
          </cell>
        </row>
        <row r="3764">
          <cell r="A3764" t="str">
            <v/>
          </cell>
          <cell r="B3764" t="str">
            <v/>
          </cell>
          <cell r="C3764" t="str">
            <v/>
          </cell>
          <cell r="D3764" t="str">
            <v/>
          </cell>
          <cell r="E3764" t="str">
            <v/>
          </cell>
        </row>
        <row r="3765">
          <cell r="A3765" t="str">
            <v/>
          </cell>
          <cell r="B3765" t="str">
            <v/>
          </cell>
          <cell r="C3765" t="str">
            <v/>
          </cell>
          <cell r="D3765" t="str">
            <v/>
          </cell>
          <cell r="E3765" t="str">
            <v/>
          </cell>
        </row>
        <row r="3766">
          <cell r="A3766" t="str">
            <v/>
          </cell>
          <cell r="B3766" t="str">
            <v/>
          </cell>
          <cell r="C3766" t="str">
            <v/>
          </cell>
          <cell r="D3766" t="str">
            <v/>
          </cell>
          <cell r="E3766" t="str">
            <v/>
          </cell>
        </row>
        <row r="3767">
          <cell r="A3767" t="str">
            <v/>
          </cell>
          <cell r="B3767" t="str">
            <v/>
          </cell>
          <cell r="C3767" t="str">
            <v/>
          </cell>
          <cell r="D3767" t="str">
            <v/>
          </cell>
          <cell r="E3767" t="str">
            <v/>
          </cell>
        </row>
        <row r="3768">
          <cell r="A3768" t="str">
            <v/>
          </cell>
          <cell r="B3768" t="str">
            <v/>
          </cell>
          <cell r="C3768" t="str">
            <v/>
          </cell>
          <cell r="D3768" t="str">
            <v/>
          </cell>
          <cell r="E3768" t="str">
            <v/>
          </cell>
        </row>
        <row r="3769">
          <cell r="A3769" t="str">
            <v/>
          </cell>
          <cell r="B3769" t="str">
            <v/>
          </cell>
          <cell r="C3769" t="str">
            <v/>
          </cell>
          <cell r="D3769" t="str">
            <v/>
          </cell>
          <cell r="E3769" t="str">
            <v/>
          </cell>
        </row>
        <row r="3770">
          <cell r="A3770" t="str">
            <v/>
          </cell>
          <cell r="B3770" t="str">
            <v/>
          </cell>
          <cell r="C3770" t="str">
            <v/>
          </cell>
          <cell r="D3770" t="str">
            <v/>
          </cell>
          <cell r="E3770" t="str">
            <v/>
          </cell>
        </row>
        <row r="3771">
          <cell r="A3771" t="str">
            <v/>
          </cell>
          <cell r="B3771" t="str">
            <v/>
          </cell>
          <cell r="C3771" t="str">
            <v/>
          </cell>
          <cell r="D3771" t="str">
            <v/>
          </cell>
          <cell r="E3771" t="str">
            <v/>
          </cell>
        </row>
        <row r="3772">
          <cell r="A3772" t="str">
            <v/>
          </cell>
          <cell r="B3772" t="str">
            <v/>
          </cell>
          <cell r="C3772" t="str">
            <v/>
          </cell>
          <cell r="D3772" t="str">
            <v/>
          </cell>
          <cell r="E3772" t="str">
            <v/>
          </cell>
        </row>
        <row r="3773">
          <cell r="A3773" t="str">
            <v/>
          </cell>
          <cell r="B3773" t="str">
            <v/>
          </cell>
          <cell r="C3773" t="str">
            <v/>
          </cell>
          <cell r="D3773" t="str">
            <v/>
          </cell>
          <cell r="E3773" t="str">
            <v/>
          </cell>
        </row>
        <row r="3774">
          <cell r="A3774" t="str">
            <v/>
          </cell>
          <cell r="B3774" t="str">
            <v/>
          </cell>
          <cell r="C3774" t="str">
            <v/>
          </cell>
          <cell r="D3774" t="str">
            <v/>
          </cell>
          <cell r="E3774" t="str">
            <v/>
          </cell>
        </row>
        <row r="3775">
          <cell r="A3775" t="str">
            <v/>
          </cell>
          <cell r="B3775" t="str">
            <v/>
          </cell>
          <cell r="C3775" t="str">
            <v/>
          </cell>
          <cell r="D3775" t="str">
            <v/>
          </cell>
          <cell r="E3775" t="str">
            <v/>
          </cell>
        </row>
        <row r="3776">
          <cell r="A3776" t="str">
            <v/>
          </cell>
          <cell r="B3776" t="str">
            <v/>
          </cell>
          <cell r="C3776" t="str">
            <v/>
          </cell>
          <cell r="D3776" t="str">
            <v/>
          </cell>
          <cell r="E3776" t="str">
            <v/>
          </cell>
        </row>
        <row r="3777">
          <cell r="A3777" t="str">
            <v/>
          </cell>
          <cell r="B3777" t="str">
            <v/>
          </cell>
          <cell r="C3777" t="str">
            <v/>
          </cell>
          <cell r="D3777" t="str">
            <v/>
          </cell>
          <cell r="E3777" t="str">
            <v/>
          </cell>
        </row>
        <row r="3778">
          <cell r="A3778" t="str">
            <v/>
          </cell>
          <cell r="B3778" t="str">
            <v/>
          </cell>
          <cell r="C3778" t="str">
            <v/>
          </cell>
          <cell r="D3778" t="str">
            <v/>
          </cell>
          <cell r="E3778" t="str">
            <v/>
          </cell>
        </row>
        <row r="3779">
          <cell r="A3779" t="str">
            <v/>
          </cell>
          <cell r="B3779" t="str">
            <v/>
          </cell>
          <cell r="C3779" t="str">
            <v/>
          </cell>
          <cell r="D3779" t="str">
            <v/>
          </cell>
          <cell r="E3779" t="str">
            <v/>
          </cell>
        </row>
        <row r="3780">
          <cell r="A3780" t="str">
            <v/>
          </cell>
          <cell r="B3780" t="str">
            <v/>
          </cell>
          <cell r="C3780" t="str">
            <v/>
          </cell>
          <cell r="D3780" t="str">
            <v/>
          </cell>
          <cell r="E3780" t="str">
            <v/>
          </cell>
        </row>
        <row r="3781">
          <cell r="A3781" t="str">
            <v/>
          </cell>
          <cell r="B3781" t="str">
            <v/>
          </cell>
          <cell r="C3781" t="str">
            <v/>
          </cell>
          <cell r="D3781" t="str">
            <v/>
          </cell>
          <cell r="E3781" t="str">
            <v/>
          </cell>
        </row>
        <row r="3782">
          <cell r="A3782" t="str">
            <v/>
          </cell>
          <cell r="B3782" t="str">
            <v/>
          </cell>
          <cell r="C3782" t="str">
            <v/>
          </cell>
          <cell r="D3782" t="str">
            <v/>
          </cell>
          <cell r="E3782" t="str">
            <v/>
          </cell>
        </row>
        <row r="3783">
          <cell r="A3783" t="str">
            <v/>
          </cell>
          <cell r="B3783" t="str">
            <v/>
          </cell>
          <cell r="C3783" t="str">
            <v/>
          </cell>
          <cell r="D3783" t="str">
            <v/>
          </cell>
          <cell r="E3783" t="str">
            <v/>
          </cell>
        </row>
        <row r="3784">
          <cell r="A3784" t="str">
            <v/>
          </cell>
          <cell r="B3784" t="str">
            <v/>
          </cell>
          <cell r="C3784" t="str">
            <v/>
          </cell>
          <cell r="D3784" t="str">
            <v/>
          </cell>
          <cell r="E3784" t="str">
            <v/>
          </cell>
        </row>
        <row r="3785">
          <cell r="A3785" t="str">
            <v/>
          </cell>
          <cell r="B3785" t="str">
            <v/>
          </cell>
          <cell r="C3785" t="str">
            <v/>
          </cell>
          <cell r="D3785" t="str">
            <v/>
          </cell>
          <cell r="E3785" t="str">
            <v/>
          </cell>
        </row>
        <row r="3786">
          <cell r="A3786" t="str">
            <v/>
          </cell>
          <cell r="B3786" t="str">
            <v/>
          </cell>
          <cell r="C3786" t="str">
            <v/>
          </cell>
          <cell r="D3786" t="str">
            <v/>
          </cell>
          <cell r="E3786" t="str">
            <v/>
          </cell>
        </row>
        <row r="3787">
          <cell r="A3787" t="str">
            <v/>
          </cell>
          <cell r="B3787" t="str">
            <v/>
          </cell>
          <cell r="C3787" t="str">
            <v/>
          </cell>
          <cell r="D3787" t="str">
            <v/>
          </cell>
          <cell r="E3787" t="str">
            <v/>
          </cell>
        </row>
        <row r="3788">
          <cell r="A3788" t="str">
            <v/>
          </cell>
          <cell r="B3788" t="str">
            <v/>
          </cell>
          <cell r="C3788" t="str">
            <v/>
          </cell>
          <cell r="D3788" t="str">
            <v/>
          </cell>
          <cell r="E3788" t="str">
            <v/>
          </cell>
        </row>
        <row r="3789">
          <cell r="A3789" t="str">
            <v/>
          </cell>
          <cell r="B3789" t="str">
            <v/>
          </cell>
          <cell r="C3789" t="str">
            <v/>
          </cell>
          <cell r="D3789" t="str">
            <v/>
          </cell>
          <cell r="E3789" t="str">
            <v/>
          </cell>
        </row>
        <row r="3790">
          <cell r="A3790" t="str">
            <v/>
          </cell>
          <cell r="B3790" t="str">
            <v/>
          </cell>
          <cell r="C3790" t="str">
            <v/>
          </cell>
          <cell r="D3790" t="str">
            <v/>
          </cell>
          <cell r="E3790" t="str">
            <v/>
          </cell>
        </row>
        <row r="3791">
          <cell r="A3791" t="str">
            <v/>
          </cell>
          <cell r="B3791" t="str">
            <v/>
          </cell>
          <cell r="C3791" t="str">
            <v/>
          </cell>
          <cell r="D3791" t="str">
            <v/>
          </cell>
          <cell r="E3791" t="str">
            <v/>
          </cell>
        </row>
        <row r="3792">
          <cell r="A3792" t="str">
            <v/>
          </cell>
          <cell r="B3792" t="str">
            <v/>
          </cell>
          <cell r="C3792" t="str">
            <v/>
          </cell>
          <cell r="D3792" t="str">
            <v/>
          </cell>
          <cell r="E3792" t="str">
            <v/>
          </cell>
        </row>
        <row r="3793">
          <cell r="A3793" t="str">
            <v/>
          </cell>
          <cell r="B3793" t="str">
            <v/>
          </cell>
          <cell r="C3793" t="str">
            <v/>
          </cell>
          <cell r="D3793" t="str">
            <v/>
          </cell>
          <cell r="E3793" t="str">
            <v/>
          </cell>
        </row>
        <row r="3794">
          <cell r="A3794" t="str">
            <v/>
          </cell>
          <cell r="B3794" t="str">
            <v/>
          </cell>
          <cell r="C3794" t="str">
            <v/>
          </cell>
          <cell r="D3794" t="str">
            <v/>
          </cell>
          <cell r="E3794" t="str">
            <v/>
          </cell>
        </row>
        <row r="3795">
          <cell r="A3795" t="str">
            <v/>
          </cell>
          <cell r="B3795" t="str">
            <v/>
          </cell>
          <cell r="C3795" t="str">
            <v/>
          </cell>
          <cell r="D3795" t="str">
            <v/>
          </cell>
          <cell r="E3795" t="str">
            <v/>
          </cell>
        </row>
        <row r="3796">
          <cell r="A3796" t="str">
            <v/>
          </cell>
          <cell r="B3796" t="str">
            <v/>
          </cell>
          <cell r="C3796" t="str">
            <v/>
          </cell>
          <cell r="D3796" t="str">
            <v/>
          </cell>
          <cell r="E3796" t="str">
            <v/>
          </cell>
        </row>
        <row r="3797">
          <cell r="A3797" t="str">
            <v/>
          </cell>
          <cell r="B3797" t="str">
            <v/>
          </cell>
          <cell r="C3797" t="str">
            <v/>
          </cell>
          <cell r="D3797" t="str">
            <v/>
          </cell>
          <cell r="E3797" t="str">
            <v/>
          </cell>
        </row>
        <row r="3798">
          <cell r="A3798" t="str">
            <v/>
          </cell>
          <cell r="B3798" t="str">
            <v/>
          </cell>
          <cell r="C3798" t="str">
            <v/>
          </cell>
          <cell r="D3798" t="str">
            <v/>
          </cell>
          <cell r="E3798" t="str">
            <v/>
          </cell>
        </row>
        <row r="3799">
          <cell r="A3799" t="str">
            <v/>
          </cell>
          <cell r="B3799" t="str">
            <v/>
          </cell>
          <cell r="C3799" t="str">
            <v/>
          </cell>
          <cell r="D3799" t="str">
            <v/>
          </cell>
          <cell r="E3799" t="str">
            <v/>
          </cell>
        </row>
        <row r="3800">
          <cell r="A3800" t="str">
            <v/>
          </cell>
          <cell r="B3800" t="str">
            <v/>
          </cell>
          <cell r="C3800" t="str">
            <v/>
          </cell>
          <cell r="D3800" t="str">
            <v/>
          </cell>
          <cell r="E3800" t="str">
            <v/>
          </cell>
        </row>
        <row r="3801">
          <cell r="A3801" t="str">
            <v/>
          </cell>
          <cell r="B3801" t="str">
            <v/>
          </cell>
          <cell r="C3801" t="str">
            <v/>
          </cell>
          <cell r="D3801" t="str">
            <v/>
          </cell>
          <cell r="E3801" t="str">
            <v/>
          </cell>
        </row>
        <row r="3802">
          <cell r="A3802" t="str">
            <v/>
          </cell>
          <cell r="B3802" t="str">
            <v/>
          </cell>
          <cell r="C3802" t="str">
            <v/>
          </cell>
          <cell r="D3802" t="str">
            <v/>
          </cell>
          <cell r="E3802" t="str">
            <v/>
          </cell>
        </row>
        <row r="3803">
          <cell r="A3803" t="str">
            <v/>
          </cell>
          <cell r="B3803" t="str">
            <v/>
          </cell>
          <cell r="C3803" t="str">
            <v/>
          </cell>
          <cell r="D3803" t="str">
            <v/>
          </cell>
          <cell r="E3803" t="str">
            <v/>
          </cell>
        </row>
        <row r="3804">
          <cell r="A3804" t="str">
            <v/>
          </cell>
          <cell r="B3804" t="str">
            <v/>
          </cell>
          <cell r="C3804" t="str">
            <v/>
          </cell>
          <cell r="D3804" t="str">
            <v/>
          </cell>
          <cell r="E3804" t="str">
            <v/>
          </cell>
        </row>
        <row r="3805">
          <cell r="A3805" t="str">
            <v/>
          </cell>
          <cell r="B3805" t="str">
            <v/>
          </cell>
          <cell r="C3805" t="str">
            <v/>
          </cell>
          <cell r="D3805" t="str">
            <v/>
          </cell>
          <cell r="E3805" t="str">
            <v/>
          </cell>
        </row>
        <row r="3806">
          <cell r="A3806" t="str">
            <v/>
          </cell>
          <cell r="B3806" t="str">
            <v/>
          </cell>
          <cell r="C3806" t="str">
            <v/>
          </cell>
          <cell r="D3806" t="str">
            <v/>
          </cell>
          <cell r="E3806" t="str">
            <v/>
          </cell>
        </row>
        <row r="3807">
          <cell r="A3807" t="str">
            <v/>
          </cell>
          <cell r="B3807" t="str">
            <v/>
          </cell>
          <cell r="C3807" t="str">
            <v/>
          </cell>
          <cell r="D3807" t="str">
            <v/>
          </cell>
          <cell r="E3807" t="str">
            <v/>
          </cell>
        </row>
        <row r="3808">
          <cell r="A3808" t="str">
            <v/>
          </cell>
          <cell r="B3808" t="str">
            <v/>
          </cell>
          <cell r="C3808" t="str">
            <v/>
          </cell>
          <cell r="D3808" t="str">
            <v/>
          </cell>
          <cell r="E3808" t="str">
            <v/>
          </cell>
        </row>
        <row r="3809">
          <cell r="A3809" t="str">
            <v/>
          </cell>
          <cell r="B3809" t="str">
            <v/>
          </cell>
          <cell r="C3809" t="str">
            <v/>
          </cell>
          <cell r="D3809" t="str">
            <v/>
          </cell>
          <cell r="E3809" t="str">
            <v/>
          </cell>
        </row>
        <row r="3810">
          <cell r="A3810" t="str">
            <v/>
          </cell>
          <cell r="B3810" t="str">
            <v/>
          </cell>
          <cell r="C3810" t="str">
            <v/>
          </cell>
          <cell r="D3810" t="str">
            <v/>
          </cell>
          <cell r="E3810" t="str">
            <v/>
          </cell>
        </row>
        <row r="3811">
          <cell r="A3811" t="str">
            <v/>
          </cell>
          <cell r="B3811" t="str">
            <v/>
          </cell>
          <cell r="C3811" t="str">
            <v/>
          </cell>
          <cell r="D3811" t="str">
            <v/>
          </cell>
          <cell r="E3811" t="str">
            <v/>
          </cell>
        </row>
        <row r="3812">
          <cell r="A3812" t="str">
            <v/>
          </cell>
          <cell r="B3812" t="str">
            <v/>
          </cell>
          <cell r="C3812" t="str">
            <v/>
          </cell>
          <cell r="D3812" t="str">
            <v/>
          </cell>
          <cell r="E3812" t="str">
            <v/>
          </cell>
        </row>
        <row r="3813">
          <cell r="A3813" t="str">
            <v/>
          </cell>
          <cell r="B3813" t="str">
            <v/>
          </cell>
          <cell r="C3813" t="str">
            <v/>
          </cell>
          <cell r="D3813" t="str">
            <v/>
          </cell>
          <cell r="E3813" t="str">
            <v/>
          </cell>
        </row>
        <row r="3814">
          <cell r="A3814" t="str">
            <v/>
          </cell>
          <cell r="B3814" t="str">
            <v/>
          </cell>
          <cell r="C3814" t="str">
            <v/>
          </cell>
          <cell r="D3814" t="str">
            <v/>
          </cell>
          <cell r="E3814" t="str">
            <v/>
          </cell>
        </row>
        <row r="3815">
          <cell r="A3815" t="str">
            <v/>
          </cell>
          <cell r="B3815" t="str">
            <v/>
          </cell>
          <cell r="C3815" t="str">
            <v/>
          </cell>
          <cell r="D3815" t="str">
            <v/>
          </cell>
          <cell r="E3815" t="str">
            <v/>
          </cell>
        </row>
        <row r="3816">
          <cell r="A3816" t="str">
            <v/>
          </cell>
          <cell r="B3816" t="str">
            <v/>
          </cell>
          <cell r="C3816" t="str">
            <v/>
          </cell>
          <cell r="D3816" t="str">
            <v/>
          </cell>
          <cell r="E3816" t="str">
            <v/>
          </cell>
        </row>
        <row r="3817">
          <cell r="A3817" t="str">
            <v/>
          </cell>
          <cell r="B3817" t="str">
            <v/>
          </cell>
          <cell r="C3817" t="str">
            <v/>
          </cell>
          <cell r="D3817" t="str">
            <v/>
          </cell>
          <cell r="E3817" t="str">
            <v/>
          </cell>
        </row>
        <row r="3818">
          <cell r="A3818" t="str">
            <v/>
          </cell>
          <cell r="B3818" t="str">
            <v/>
          </cell>
          <cell r="C3818" t="str">
            <v/>
          </cell>
          <cell r="D3818" t="str">
            <v/>
          </cell>
          <cell r="E3818" t="str">
            <v/>
          </cell>
        </row>
        <row r="3819">
          <cell r="A3819" t="str">
            <v/>
          </cell>
          <cell r="B3819" t="str">
            <v/>
          </cell>
          <cell r="C3819" t="str">
            <v/>
          </cell>
          <cell r="D3819" t="str">
            <v/>
          </cell>
          <cell r="E3819" t="str">
            <v/>
          </cell>
        </row>
        <row r="3820">
          <cell r="A3820" t="str">
            <v/>
          </cell>
          <cell r="B3820" t="str">
            <v/>
          </cell>
          <cell r="C3820" t="str">
            <v/>
          </cell>
          <cell r="D3820" t="str">
            <v/>
          </cell>
          <cell r="E3820" t="str">
            <v/>
          </cell>
        </row>
        <row r="3821">
          <cell r="A3821" t="str">
            <v/>
          </cell>
          <cell r="B3821" t="str">
            <v/>
          </cell>
          <cell r="C3821" t="str">
            <v/>
          </cell>
          <cell r="D3821" t="str">
            <v/>
          </cell>
          <cell r="E3821" t="str">
            <v/>
          </cell>
        </row>
        <row r="3822">
          <cell r="A3822" t="str">
            <v/>
          </cell>
          <cell r="B3822" t="str">
            <v/>
          </cell>
          <cell r="C3822" t="str">
            <v/>
          </cell>
          <cell r="D3822" t="str">
            <v/>
          </cell>
          <cell r="E3822" t="str">
            <v/>
          </cell>
        </row>
        <row r="3823">
          <cell r="A3823" t="str">
            <v/>
          </cell>
          <cell r="B3823" t="str">
            <v/>
          </cell>
          <cell r="C3823" t="str">
            <v/>
          </cell>
          <cell r="D3823" t="str">
            <v/>
          </cell>
          <cell r="E3823" t="str">
            <v/>
          </cell>
        </row>
        <row r="3824">
          <cell r="A3824" t="str">
            <v/>
          </cell>
          <cell r="B3824" t="str">
            <v/>
          </cell>
          <cell r="C3824" t="str">
            <v/>
          </cell>
          <cell r="D3824" t="str">
            <v/>
          </cell>
          <cell r="E3824" t="str">
            <v/>
          </cell>
        </row>
        <row r="3825">
          <cell r="A3825" t="str">
            <v/>
          </cell>
          <cell r="B3825" t="str">
            <v/>
          </cell>
          <cell r="C3825" t="str">
            <v/>
          </cell>
          <cell r="D3825" t="str">
            <v/>
          </cell>
          <cell r="E3825" t="str">
            <v/>
          </cell>
        </row>
        <row r="3826">
          <cell r="A3826" t="str">
            <v/>
          </cell>
          <cell r="B3826" t="str">
            <v/>
          </cell>
          <cell r="C3826" t="str">
            <v/>
          </cell>
          <cell r="D3826" t="str">
            <v/>
          </cell>
          <cell r="E3826" t="str">
            <v/>
          </cell>
        </row>
        <row r="3827">
          <cell r="A3827" t="str">
            <v/>
          </cell>
          <cell r="B3827" t="str">
            <v/>
          </cell>
          <cell r="C3827" t="str">
            <v/>
          </cell>
          <cell r="D3827" t="str">
            <v/>
          </cell>
          <cell r="E3827" t="str">
            <v/>
          </cell>
        </row>
        <row r="3828">
          <cell r="A3828" t="str">
            <v/>
          </cell>
          <cell r="B3828" t="str">
            <v/>
          </cell>
          <cell r="C3828" t="str">
            <v/>
          </cell>
          <cell r="D3828" t="str">
            <v/>
          </cell>
          <cell r="E3828" t="str">
            <v/>
          </cell>
        </row>
        <row r="3829">
          <cell r="A3829" t="str">
            <v/>
          </cell>
          <cell r="B3829" t="str">
            <v/>
          </cell>
          <cell r="C3829" t="str">
            <v/>
          </cell>
          <cell r="D3829" t="str">
            <v/>
          </cell>
          <cell r="E3829" t="str">
            <v/>
          </cell>
        </row>
        <row r="3830">
          <cell r="A3830" t="str">
            <v/>
          </cell>
          <cell r="B3830" t="str">
            <v/>
          </cell>
          <cell r="C3830" t="str">
            <v/>
          </cell>
          <cell r="D3830" t="str">
            <v/>
          </cell>
          <cell r="E3830" t="str">
            <v/>
          </cell>
        </row>
        <row r="3831">
          <cell r="A3831" t="str">
            <v/>
          </cell>
          <cell r="B3831" t="str">
            <v/>
          </cell>
          <cell r="C3831" t="str">
            <v/>
          </cell>
          <cell r="D3831" t="str">
            <v/>
          </cell>
          <cell r="E3831" t="str">
            <v/>
          </cell>
        </row>
        <row r="3832">
          <cell r="A3832" t="str">
            <v/>
          </cell>
          <cell r="B3832" t="str">
            <v/>
          </cell>
          <cell r="C3832" t="str">
            <v/>
          </cell>
          <cell r="D3832" t="str">
            <v/>
          </cell>
          <cell r="E3832" t="str">
            <v/>
          </cell>
        </row>
        <row r="3833">
          <cell r="A3833" t="str">
            <v/>
          </cell>
          <cell r="B3833" t="str">
            <v/>
          </cell>
          <cell r="C3833" t="str">
            <v/>
          </cell>
          <cell r="D3833" t="str">
            <v/>
          </cell>
          <cell r="E3833" t="str">
            <v/>
          </cell>
        </row>
        <row r="3834">
          <cell r="A3834" t="str">
            <v/>
          </cell>
          <cell r="B3834" t="str">
            <v/>
          </cell>
          <cell r="C3834" t="str">
            <v/>
          </cell>
          <cell r="D3834" t="str">
            <v/>
          </cell>
          <cell r="E3834" t="str">
            <v/>
          </cell>
        </row>
        <row r="3835">
          <cell r="A3835" t="str">
            <v/>
          </cell>
          <cell r="B3835" t="str">
            <v/>
          </cell>
          <cell r="C3835" t="str">
            <v/>
          </cell>
          <cell r="D3835" t="str">
            <v/>
          </cell>
          <cell r="E3835" t="str">
            <v/>
          </cell>
        </row>
        <row r="3836">
          <cell r="A3836" t="str">
            <v/>
          </cell>
          <cell r="B3836" t="str">
            <v/>
          </cell>
          <cell r="C3836" t="str">
            <v/>
          </cell>
          <cell r="D3836" t="str">
            <v/>
          </cell>
          <cell r="E3836" t="str">
            <v/>
          </cell>
        </row>
        <row r="3837">
          <cell r="A3837" t="str">
            <v/>
          </cell>
          <cell r="B3837" t="str">
            <v/>
          </cell>
          <cell r="C3837" t="str">
            <v/>
          </cell>
          <cell r="D3837" t="str">
            <v/>
          </cell>
          <cell r="E3837" t="str">
            <v/>
          </cell>
        </row>
        <row r="3838">
          <cell r="A3838" t="str">
            <v/>
          </cell>
          <cell r="B3838" t="str">
            <v/>
          </cell>
          <cell r="C3838" t="str">
            <v/>
          </cell>
          <cell r="D3838" t="str">
            <v/>
          </cell>
          <cell r="E3838" t="str">
            <v/>
          </cell>
        </row>
        <row r="3839">
          <cell r="A3839" t="str">
            <v/>
          </cell>
          <cell r="B3839" t="str">
            <v/>
          </cell>
          <cell r="C3839" t="str">
            <v/>
          </cell>
          <cell r="D3839" t="str">
            <v/>
          </cell>
          <cell r="E3839" t="str">
            <v/>
          </cell>
        </row>
        <row r="3840">
          <cell r="A3840" t="str">
            <v/>
          </cell>
          <cell r="B3840" t="str">
            <v/>
          </cell>
          <cell r="C3840" t="str">
            <v/>
          </cell>
          <cell r="D3840" t="str">
            <v/>
          </cell>
          <cell r="E3840" t="str">
            <v/>
          </cell>
        </row>
        <row r="3841">
          <cell r="A3841" t="str">
            <v/>
          </cell>
          <cell r="B3841" t="str">
            <v/>
          </cell>
          <cell r="C3841" t="str">
            <v/>
          </cell>
          <cell r="D3841" t="str">
            <v/>
          </cell>
          <cell r="E3841" t="str">
            <v/>
          </cell>
        </row>
        <row r="3842">
          <cell r="A3842" t="str">
            <v/>
          </cell>
          <cell r="B3842" t="str">
            <v/>
          </cell>
          <cell r="C3842" t="str">
            <v/>
          </cell>
          <cell r="D3842" t="str">
            <v/>
          </cell>
          <cell r="E3842" t="str">
            <v/>
          </cell>
        </row>
        <row r="3843">
          <cell r="A3843" t="str">
            <v/>
          </cell>
          <cell r="B3843" t="str">
            <v/>
          </cell>
          <cell r="C3843" t="str">
            <v/>
          </cell>
          <cell r="D3843" t="str">
            <v/>
          </cell>
          <cell r="E3843" t="str">
            <v/>
          </cell>
        </row>
        <row r="3844">
          <cell r="A3844" t="str">
            <v/>
          </cell>
          <cell r="B3844" t="str">
            <v/>
          </cell>
          <cell r="C3844" t="str">
            <v/>
          </cell>
          <cell r="D3844" t="str">
            <v/>
          </cell>
          <cell r="E3844" t="str">
            <v/>
          </cell>
        </row>
        <row r="3845">
          <cell r="A3845" t="str">
            <v/>
          </cell>
          <cell r="B3845" t="str">
            <v/>
          </cell>
          <cell r="C3845" t="str">
            <v/>
          </cell>
          <cell r="D3845" t="str">
            <v/>
          </cell>
          <cell r="E3845" t="str">
            <v/>
          </cell>
        </row>
        <row r="3846">
          <cell r="A3846" t="str">
            <v/>
          </cell>
          <cell r="B3846" t="str">
            <v/>
          </cell>
          <cell r="C3846" t="str">
            <v/>
          </cell>
          <cell r="D3846" t="str">
            <v/>
          </cell>
          <cell r="E3846" t="str">
            <v/>
          </cell>
        </row>
        <row r="3847">
          <cell r="A3847" t="str">
            <v/>
          </cell>
          <cell r="B3847" t="str">
            <v/>
          </cell>
          <cell r="C3847" t="str">
            <v/>
          </cell>
          <cell r="D3847" t="str">
            <v/>
          </cell>
          <cell r="E3847" t="str">
            <v/>
          </cell>
        </row>
        <row r="3848">
          <cell r="A3848" t="str">
            <v/>
          </cell>
          <cell r="B3848" t="str">
            <v/>
          </cell>
          <cell r="C3848" t="str">
            <v/>
          </cell>
          <cell r="D3848" t="str">
            <v/>
          </cell>
          <cell r="E3848" t="str">
            <v/>
          </cell>
        </row>
        <row r="3849">
          <cell r="A3849" t="str">
            <v/>
          </cell>
          <cell r="B3849" t="str">
            <v/>
          </cell>
          <cell r="C3849" t="str">
            <v/>
          </cell>
          <cell r="D3849" t="str">
            <v/>
          </cell>
          <cell r="E3849" t="str">
            <v/>
          </cell>
        </row>
        <row r="3850">
          <cell r="A3850" t="str">
            <v/>
          </cell>
          <cell r="B3850" t="str">
            <v/>
          </cell>
          <cell r="C3850" t="str">
            <v/>
          </cell>
          <cell r="D3850" t="str">
            <v/>
          </cell>
          <cell r="E3850" t="str">
            <v/>
          </cell>
        </row>
        <row r="3851">
          <cell r="A3851" t="str">
            <v/>
          </cell>
          <cell r="B3851" t="str">
            <v/>
          </cell>
          <cell r="C3851" t="str">
            <v/>
          </cell>
          <cell r="D3851" t="str">
            <v/>
          </cell>
          <cell r="E3851" t="str">
            <v/>
          </cell>
        </row>
        <row r="3852">
          <cell r="A3852" t="str">
            <v/>
          </cell>
          <cell r="B3852" t="str">
            <v/>
          </cell>
          <cell r="C3852" t="str">
            <v/>
          </cell>
          <cell r="D3852" t="str">
            <v/>
          </cell>
          <cell r="E3852" t="str">
            <v/>
          </cell>
        </row>
        <row r="3853">
          <cell r="A3853" t="str">
            <v/>
          </cell>
          <cell r="B3853" t="str">
            <v/>
          </cell>
          <cell r="C3853" t="str">
            <v/>
          </cell>
          <cell r="D3853" t="str">
            <v/>
          </cell>
          <cell r="E3853" t="str">
            <v/>
          </cell>
        </row>
        <row r="3854">
          <cell r="A3854" t="str">
            <v/>
          </cell>
          <cell r="B3854" t="str">
            <v/>
          </cell>
          <cell r="C3854" t="str">
            <v/>
          </cell>
          <cell r="D3854" t="str">
            <v/>
          </cell>
          <cell r="E3854" t="str">
            <v/>
          </cell>
        </row>
        <row r="3855">
          <cell r="A3855" t="str">
            <v/>
          </cell>
          <cell r="B3855" t="str">
            <v/>
          </cell>
          <cell r="C3855" t="str">
            <v/>
          </cell>
          <cell r="D3855" t="str">
            <v/>
          </cell>
          <cell r="E3855" t="str">
            <v/>
          </cell>
        </row>
        <row r="3856">
          <cell r="A3856" t="str">
            <v/>
          </cell>
          <cell r="B3856" t="str">
            <v/>
          </cell>
          <cell r="C3856" t="str">
            <v/>
          </cell>
          <cell r="D3856" t="str">
            <v/>
          </cell>
          <cell r="E3856" t="str">
            <v/>
          </cell>
        </row>
        <row r="3857">
          <cell r="A3857" t="str">
            <v/>
          </cell>
          <cell r="B3857" t="str">
            <v/>
          </cell>
          <cell r="C3857" t="str">
            <v/>
          </cell>
          <cell r="D3857" t="str">
            <v/>
          </cell>
          <cell r="E3857" t="str">
            <v/>
          </cell>
        </row>
        <row r="3858">
          <cell r="A3858" t="str">
            <v/>
          </cell>
          <cell r="B3858" t="str">
            <v/>
          </cell>
          <cell r="C3858" t="str">
            <v/>
          </cell>
          <cell r="D3858" t="str">
            <v/>
          </cell>
          <cell r="E3858" t="str">
            <v/>
          </cell>
        </row>
        <row r="3859">
          <cell r="A3859" t="str">
            <v/>
          </cell>
          <cell r="B3859" t="str">
            <v/>
          </cell>
          <cell r="C3859" t="str">
            <v/>
          </cell>
          <cell r="D3859" t="str">
            <v/>
          </cell>
          <cell r="E3859" t="str">
            <v/>
          </cell>
        </row>
        <row r="3860">
          <cell r="A3860" t="str">
            <v/>
          </cell>
          <cell r="B3860" t="str">
            <v/>
          </cell>
          <cell r="C3860" t="str">
            <v/>
          </cell>
          <cell r="D3860" t="str">
            <v/>
          </cell>
          <cell r="E3860" t="str">
            <v/>
          </cell>
        </row>
        <row r="3861">
          <cell r="A3861" t="str">
            <v/>
          </cell>
          <cell r="B3861" t="str">
            <v/>
          </cell>
          <cell r="C3861" t="str">
            <v/>
          </cell>
          <cell r="D3861" t="str">
            <v/>
          </cell>
          <cell r="E3861" t="str">
            <v/>
          </cell>
        </row>
        <row r="3862">
          <cell r="A3862" t="str">
            <v/>
          </cell>
          <cell r="B3862" t="str">
            <v/>
          </cell>
          <cell r="C3862" t="str">
            <v/>
          </cell>
          <cell r="D3862" t="str">
            <v/>
          </cell>
          <cell r="E3862" t="str">
            <v/>
          </cell>
        </row>
        <row r="3863">
          <cell r="A3863" t="str">
            <v/>
          </cell>
          <cell r="B3863" t="str">
            <v/>
          </cell>
          <cell r="C3863" t="str">
            <v/>
          </cell>
          <cell r="D3863" t="str">
            <v/>
          </cell>
          <cell r="E3863" t="str">
            <v/>
          </cell>
        </row>
        <row r="3864">
          <cell r="A3864" t="str">
            <v/>
          </cell>
          <cell r="B3864" t="str">
            <v/>
          </cell>
          <cell r="C3864" t="str">
            <v/>
          </cell>
          <cell r="D3864" t="str">
            <v/>
          </cell>
          <cell r="E3864" t="str">
            <v/>
          </cell>
        </row>
        <row r="3865">
          <cell r="A3865" t="str">
            <v/>
          </cell>
          <cell r="B3865" t="str">
            <v/>
          </cell>
          <cell r="C3865" t="str">
            <v/>
          </cell>
          <cell r="D3865" t="str">
            <v/>
          </cell>
          <cell r="E3865" t="str">
            <v/>
          </cell>
        </row>
        <row r="3866">
          <cell r="A3866" t="str">
            <v/>
          </cell>
          <cell r="B3866" t="str">
            <v/>
          </cell>
          <cell r="C3866" t="str">
            <v/>
          </cell>
          <cell r="D3866" t="str">
            <v/>
          </cell>
          <cell r="E3866" t="str">
            <v/>
          </cell>
        </row>
        <row r="3867">
          <cell r="A3867" t="str">
            <v/>
          </cell>
          <cell r="B3867" t="str">
            <v/>
          </cell>
          <cell r="C3867" t="str">
            <v/>
          </cell>
          <cell r="D3867" t="str">
            <v/>
          </cell>
          <cell r="E3867" t="str">
            <v/>
          </cell>
        </row>
        <row r="3868">
          <cell r="A3868" t="str">
            <v/>
          </cell>
          <cell r="B3868" t="str">
            <v/>
          </cell>
          <cell r="C3868" t="str">
            <v/>
          </cell>
          <cell r="D3868" t="str">
            <v/>
          </cell>
          <cell r="E3868" t="str">
            <v/>
          </cell>
        </row>
        <row r="3869">
          <cell r="A3869" t="str">
            <v/>
          </cell>
          <cell r="B3869" t="str">
            <v/>
          </cell>
          <cell r="C3869" t="str">
            <v/>
          </cell>
          <cell r="D3869" t="str">
            <v/>
          </cell>
          <cell r="E3869" t="str">
            <v/>
          </cell>
        </row>
        <row r="3870">
          <cell r="A3870" t="str">
            <v/>
          </cell>
          <cell r="B3870" t="str">
            <v/>
          </cell>
          <cell r="C3870" t="str">
            <v/>
          </cell>
          <cell r="D3870" t="str">
            <v/>
          </cell>
          <cell r="E3870" t="str">
            <v/>
          </cell>
        </row>
        <row r="3871">
          <cell r="A3871" t="str">
            <v/>
          </cell>
          <cell r="B3871" t="str">
            <v/>
          </cell>
          <cell r="C3871" t="str">
            <v/>
          </cell>
          <cell r="D3871" t="str">
            <v/>
          </cell>
          <cell r="E3871" t="str">
            <v/>
          </cell>
        </row>
        <row r="3872">
          <cell r="A3872" t="str">
            <v/>
          </cell>
          <cell r="B3872" t="str">
            <v/>
          </cell>
          <cell r="C3872" t="str">
            <v/>
          </cell>
          <cell r="D3872" t="str">
            <v/>
          </cell>
          <cell r="E3872" t="str">
            <v/>
          </cell>
        </row>
        <row r="3873">
          <cell r="A3873" t="str">
            <v/>
          </cell>
          <cell r="B3873" t="str">
            <v/>
          </cell>
          <cell r="C3873" t="str">
            <v/>
          </cell>
          <cell r="D3873" t="str">
            <v/>
          </cell>
          <cell r="E3873" t="str">
            <v/>
          </cell>
        </row>
        <row r="3874">
          <cell r="A3874" t="str">
            <v/>
          </cell>
          <cell r="B3874" t="str">
            <v/>
          </cell>
          <cell r="C3874" t="str">
            <v/>
          </cell>
          <cell r="D3874" t="str">
            <v/>
          </cell>
          <cell r="E3874" t="str">
            <v/>
          </cell>
        </row>
        <row r="3875">
          <cell r="A3875" t="str">
            <v/>
          </cell>
          <cell r="B3875" t="str">
            <v/>
          </cell>
          <cell r="C3875" t="str">
            <v/>
          </cell>
          <cell r="D3875" t="str">
            <v/>
          </cell>
          <cell r="E3875" t="str">
            <v/>
          </cell>
        </row>
        <row r="3876">
          <cell r="A3876" t="str">
            <v/>
          </cell>
          <cell r="B3876" t="str">
            <v/>
          </cell>
          <cell r="C3876" t="str">
            <v/>
          </cell>
          <cell r="D3876" t="str">
            <v/>
          </cell>
          <cell r="E3876" t="str">
            <v/>
          </cell>
        </row>
        <row r="3877">
          <cell r="A3877" t="str">
            <v/>
          </cell>
          <cell r="B3877" t="str">
            <v/>
          </cell>
          <cell r="C3877" t="str">
            <v/>
          </cell>
          <cell r="D3877" t="str">
            <v/>
          </cell>
          <cell r="E3877" t="str">
            <v/>
          </cell>
        </row>
        <row r="3878">
          <cell r="A3878" t="str">
            <v/>
          </cell>
          <cell r="B3878" t="str">
            <v/>
          </cell>
          <cell r="C3878" t="str">
            <v/>
          </cell>
          <cell r="D3878" t="str">
            <v/>
          </cell>
          <cell r="E3878" t="str">
            <v/>
          </cell>
        </row>
        <row r="3879">
          <cell r="A3879" t="str">
            <v/>
          </cell>
          <cell r="B3879" t="str">
            <v/>
          </cell>
          <cell r="C3879" t="str">
            <v/>
          </cell>
          <cell r="D3879" t="str">
            <v/>
          </cell>
          <cell r="E3879" t="str">
            <v/>
          </cell>
        </row>
        <row r="3880">
          <cell r="A3880" t="str">
            <v/>
          </cell>
          <cell r="B3880" t="str">
            <v/>
          </cell>
          <cell r="C3880" t="str">
            <v/>
          </cell>
          <cell r="D3880" t="str">
            <v/>
          </cell>
          <cell r="E3880" t="str">
            <v/>
          </cell>
        </row>
        <row r="3881">
          <cell r="A3881" t="str">
            <v/>
          </cell>
          <cell r="B3881" t="str">
            <v/>
          </cell>
          <cell r="C3881" t="str">
            <v/>
          </cell>
          <cell r="D3881" t="str">
            <v/>
          </cell>
          <cell r="E3881" t="str">
            <v/>
          </cell>
        </row>
        <row r="3882">
          <cell r="A3882" t="str">
            <v/>
          </cell>
          <cell r="B3882" t="str">
            <v/>
          </cell>
          <cell r="C3882" t="str">
            <v/>
          </cell>
          <cell r="D3882" t="str">
            <v/>
          </cell>
          <cell r="E3882" t="str">
            <v/>
          </cell>
        </row>
        <row r="3883">
          <cell r="A3883" t="str">
            <v/>
          </cell>
          <cell r="B3883" t="str">
            <v/>
          </cell>
          <cell r="C3883" t="str">
            <v/>
          </cell>
          <cell r="D3883" t="str">
            <v/>
          </cell>
          <cell r="E3883" t="str">
            <v/>
          </cell>
        </row>
        <row r="3884">
          <cell r="A3884" t="str">
            <v/>
          </cell>
          <cell r="B3884" t="str">
            <v/>
          </cell>
          <cell r="C3884" t="str">
            <v/>
          </cell>
          <cell r="D3884" t="str">
            <v/>
          </cell>
          <cell r="E3884" t="str">
            <v/>
          </cell>
        </row>
        <row r="3885">
          <cell r="A3885" t="str">
            <v/>
          </cell>
          <cell r="B3885" t="str">
            <v/>
          </cell>
          <cell r="C3885" t="str">
            <v/>
          </cell>
          <cell r="D3885" t="str">
            <v/>
          </cell>
          <cell r="E3885" t="str">
            <v/>
          </cell>
        </row>
        <row r="3886">
          <cell r="A3886" t="str">
            <v/>
          </cell>
          <cell r="B3886" t="str">
            <v/>
          </cell>
          <cell r="C3886" t="str">
            <v/>
          </cell>
          <cell r="D3886" t="str">
            <v/>
          </cell>
          <cell r="E3886" t="str">
            <v/>
          </cell>
        </row>
        <row r="3887">
          <cell r="A3887" t="str">
            <v/>
          </cell>
          <cell r="B3887" t="str">
            <v/>
          </cell>
          <cell r="C3887" t="str">
            <v/>
          </cell>
          <cell r="D3887" t="str">
            <v/>
          </cell>
          <cell r="E3887" t="str">
            <v/>
          </cell>
        </row>
        <row r="3888">
          <cell r="A3888" t="str">
            <v/>
          </cell>
          <cell r="B3888" t="str">
            <v/>
          </cell>
          <cell r="C3888" t="str">
            <v/>
          </cell>
          <cell r="D3888" t="str">
            <v/>
          </cell>
          <cell r="E3888" t="str">
            <v/>
          </cell>
        </row>
        <row r="3889">
          <cell r="A3889" t="str">
            <v/>
          </cell>
          <cell r="B3889" t="str">
            <v/>
          </cell>
          <cell r="C3889" t="str">
            <v/>
          </cell>
          <cell r="D3889" t="str">
            <v/>
          </cell>
          <cell r="E3889" t="str">
            <v/>
          </cell>
        </row>
        <row r="3890">
          <cell r="A3890" t="str">
            <v/>
          </cell>
          <cell r="B3890" t="str">
            <v/>
          </cell>
          <cell r="C3890" t="str">
            <v/>
          </cell>
          <cell r="D3890" t="str">
            <v/>
          </cell>
          <cell r="E3890" t="str">
            <v/>
          </cell>
        </row>
        <row r="3891">
          <cell r="A3891" t="str">
            <v/>
          </cell>
          <cell r="B3891" t="str">
            <v/>
          </cell>
          <cell r="C3891" t="str">
            <v/>
          </cell>
          <cell r="D3891" t="str">
            <v/>
          </cell>
          <cell r="E3891" t="str">
            <v/>
          </cell>
        </row>
        <row r="3892">
          <cell r="A3892" t="str">
            <v/>
          </cell>
          <cell r="B3892" t="str">
            <v/>
          </cell>
          <cell r="C3892" t="str">
            <v/>
          </cell>
          <cell r="D3892" t="str">
            <v/>
          </cell>
          <cell r="E3892" t="str">
            <v/>
          </cell>
        </row>
        <row r="3893">
          <cell r="A3893" t="str">
            <v/>
          </cell>
          <cell r="B3893" t="str">
            <v/>
          </cell>
          <cell r="C3893" t="str">
            <v/>
          </cell>
          <cell r="D3893" t="str">
            <v/>
          </cell>
          <cell r="E3893" t="str">
            <v/>
          </cell>
        </row>
        <row r="3894">
          <cell r="A3894" t="str">
            <v/>
          </cell>
          <cell r="B3894" t="str">
            <v/>
          </cell>
          <cell r="C3894" t="str">
            <v/>
          </cell>
          <cell r="D3894" t="str">
            <v/>
          </cell>
          <cell r="E3894" t="str">
            <v/>
          </cell>
        </row>
        <row r="3895">
          <cell r="A3895" t="str">
            <v/>
          </cell>
          <cell r="B3895" t="str">
            <v/>
          </cell>
          <cell r="C3895" t="str">
            <v/>
          </cell>
          <cell r="D3895" t="str">
            <v/>
          </cell>
          <cell r="E3895" t="str">
            <v/>
          </cell>
        </row>
        <row r="3896">
          <cell r="A3896" t="str">
            <v/>
          </cell>
          <cell r="B3896" t="str">
            <v/>
          </cell>
          <cell r="C3896" t="str">
            <v/>
          </cell>
          <cell r="D3896" t="str">
            <v/>
          </cell>
          <cell r="E3896" t="str">
            <v/>
          </cell>
        </row>
        <row r="3897">
          <cell r="A3897" t="str">
            <v/>
          </cell>
          <cell r="B3897" t="str">
            <v/>
          </cell>
          <cell r="C3897" t="str">
            <v/>
          </cell>
          <cell r="D3897" t="str">
            <v/>
          </cell>
          <cell r="E3897" t="str">
            <v/>
          </cell>
        </row>
        <row r="3898">
          <cell r="A3898" t="str">
            <v/>
          </cell>
          <cell r="B3898" t="str">
            <v/>
          </cell>
          <cell r="C3898" t="str">
            <v/>
          </cell>
          <cell r="D3898" t="str">
            <v/>
          </cell>
          <cell r="E3898" t="str">
            <v/>
          </cell>
        </row>
        <row r="3899">
          <cell r="A3899" t="str">
            <v/>
          </cell>
          <cell r="B3899" t="str">
            <v/>
          </cell>
          <cell r="C3899" t="str">
            <v/>
          </cell>
          <cell r="D3899" t="str">
            <v/>
          </cell>
          <cell r="E3899" t="str">
            <v/>
          </cell>
        </row>
        <row r="3900">
          <cell r="A3900" t="str">
            <v/>
          </cell>
          <cell r="B3900" t="str">
            <v/>
          </cell>
          <cell r="C3900" t="str">
            <v/>
          </cell>
          <cell r="D3900" t="str">
            <v/>
          </cell>
          <cell r="E3900" t="str">
            <v/>
          </cell>
        </row>
        <row r="3901">
          <cell r="A3901" t="str">
            <v/>
          </cell>
          <cell r="B3901" t="str">
            <v/>
          </cell>
          <cell r="C3901" t="str">
            <v/>
          </cell>
          <cell r="D3901" t="str">
            <v/>
          </cell>
          <cell r="E3901" t="str">
            <v/>
          </cell>
        </row>
        <row r="3902">
          <cell r="A3902" t="str">
            <v/>
          </cell>
          <cell r="B3902" t="str">
            <v/>
          </cell>
          <cell r="C3902" t="str">
            <v/>
          </cell>
          <cell r="D3902" t="str">
            <v/>
          </cell>
          <cell r="E3902" t="str">
            <v/>
          </cell>
        </row>
        <row r="3903">
          <cell r="A3903" t="str">
            <v/>
          </cell>
          <cell r="B3903" t="str">
            <v/>
          </cell>
          <cell r="C3903" t="str">
            <v/>
          </cell>
          <cell r="D3903" t="str">
            <v/>
          </cell>
          <cell r="E3903" t="str">
            <v/>
          </cell>
        </row>
        <row r="3904">
          <cell r="A3904" t="str">
            <v/>
          </cell>
          <cell r="B3904" t="str">
            <v/>
          </cell>
          <cell r="C3904" t="str">
            <v/>
          </cell>
          <cell r="D3904" t="str">
            <v/>
          </cell>
          <cell r="E3904" t="str">
            <v/>
          </cell>
        </row>
        <row r="3905">
          <cell r="A3905" t="str">
            <v/>
          </cell>
          <cell r="B3905" t="str">
            <v/>
          </cell>
          <cell r="C3905" t="str">
            <v/>
          </cell>
          <cell r="D3905" t="str">
            <v/>
          </cell>
          <cell r="E3905" t="str">
            <v/>
          </cell>
        </row>
        <row r="3906">
          <cell r="A3906" t="str">
            <v/>
          </cell>
          <cell r="B3906" t="str">
            <v/>
          </cell>
          <cell r="C3906" t="str">
            <v/>
          </cell>
          <cell r="D3906" t="str">
            <v/>
          </cell>
          <cell r="E3906" t="str">
            <v/>
          </cell>
        </row>
        <row r="3907">
          <cell r="A3907" t="str">
            <v/>
          </cell>
          <cell r="B3907" t="str">
            <v/>
          </cell>
          <cell r="C3907" t="str">
            <v/>
          </cell>
          <cell r="D3907" t="str">
            <v/>
          </cell>
          <cell r="E3907" t="str">
            <v/>
          </cell>
        </row>
        <row r="3908">
          <cell r="A3908" t="str">
            <v/>
          </cell>
          <cell r="B3908" t="str">
            <v/>
          </cell>
          <cell r="C3908" t="str">
            <v/>
          </cell>
          <cell r="D3908" t="str">
            <v/>
          </cell>
          <cell r="E3908" t="str">
            <v/>
          </cell>
        </row>
        <row r="3909">
          <cell r="A3909" t="str">
            <v/>
          </cell>
          <cell r="B3909" t="str">
            <v/>
          </cell>
          <cell r="C3909" t="str">
            <v/>
          </cell>
          <cell r="D3909" t="str">
            <v/>
          </cell>
          <cell r="E3909" t="str">
            <v/>
          </cell>
        </row>
        <row r="3910">
          <cell r="A3910" t="str">
            <v/>
          </cell>
          <cell r="B3910" t="str">
            <v/>
          </cell>
          <cell r="C3910" t="str">
            <v/>
          </cell>
          <cell r="D3910" t="str">
            <v/>
          </cell>
          <cell r="E3910" t="str">
            <v/>
          </cell>
        </row>
        <row r="3911">
          <cell r="A3911" t="str">
            <v/>
          </cell>
          <cell r="B3911" t="str">
            <v/>
          </cell>
          <cell r="C3911" t="str">
            <v/>
          </cell>
          <cell r="D3911" t="str">
            <v/>
          </cell>
          <cell r="E3911" t="str">
            <v/>
          </cell>
        </row>
        <row r="3912">
          <cell r="A3912" t="str">
            <v/>
          </cell>
          <cell r="B3912" t="str">
            <v/>
          </cell>
          <cell r="C3912" t="str">
            <v/>
          </cell>
          <cell r="D3912" t="str">
            <v/>
          </cell>
          <cell r="E3912" t="str">
            <v/>
          </cell>
        </row>
        <row r="3913">
          <cell r="A3913" t="str">
            <v/>
          </cell>
          <cell r="B3913" t="str">
            <v/>
          </cell>
          <cell r="C3913" t="str">
            <v/>
          </cell>
          <cell r="D3913" t="str">
            <v/>
          </cell>
          <cell r="E3913" t="str">
            <v/>
          </cell>
        </row>
        <row r="3914">
          <cell r="A3914" t="str">
            <v/>
          </cell>
          <cell r="B3914" t="str">
            <v/>
          </cell>
          <cell r="C3914" t="str">
            <v/>
          </cell>
          <cell r="D3914" t="str">
            <v/>
          </cell>
          <cell r="E3914" t="str">
            <v/>
          </cell>
        </row>
        <row r="3915">
          <cell r="A3915" t="str">
            <v/>
          </cell>
          <cell r="B3915" t="str">
            <v/>
          </cell>
          <cell r="C3915" t="str">
            <v/>
          </cell>
          <cell r="D3915" t="str">
            <v/>
          </cell>
          <cell r="E3915" t="str">
            <v/>
          </cell>
        </row>
        <row r="3916">
          <cell r="A3916" t="str">
            <v/>
          </cell>
          <cell r="B3916" t="str">
            <v/>
          </cell>
          <cell r="C3916" t="str">
            <v/>
          </cell>
          <cell r="D3916" t="str">
            <v/>
          </cell>
          <cell r="E3916" t="str">
            <v/>
          </cell>
        </row>
        <row r="3917">
          <cell r="A3917" t="str">
            <v/>
          </cell>
          <cell r="B3917" t="str">
            <v/>
          </cell>
          <cell r="C3917" t="str">
            <v/>
          </cell>
          <cell r="D3917" t="str">
            <v/>
          </cell>
          <cell r="E3917" t="str">
            <v/>
          </cell>
        </row>
        <row r="3918">
          <cell r="A3918" t="str">
            <v/>
          </cell>
          <cell r="B3918" t="str">
            <v/>
          </cell>
          <cell r="C3918" t="str">
            <v/>
          </cell>
          <cell r="D3918" t="str">
            <v/>
          </cell>
          <cell r="E3918" t="str">
            <v/>
          </cell>
        </row>
        <row r="3919">
          <cell r="A3919" t="str">
            <v/>
          </cell>
          <cell r="B3919" t="str">
            <v/>
          </cell>
          <cell r="C3919" t="str">
            <v/>
          </cell>
          <cell r="D3919" t="str">
            <v/>
          </cell>
          <cell r="E3919" t="str">
            <v/>
          </cell>
        </row>
        <row r="3920">
          <cell r="A3920" t="str">
            <v/>
          </cell>
          <cell r="B3920" t="str">
            <v/>
          </cell>
          <cell r="C3920" t="str">
            <v/>
          </cell>
          <cell r="D3920" t="str">
            <v/>
          </cell>
          <cell r="E3920" t="str">
            <v/>
          </cell>
        </row>
        <row r="3921">
          <cell r="A3921" t="str">
            <v/>
          </cell>
          <cell r="B3921" t="str">
            <v/>
          </cell>
          <cell r="C3921" t="str">
            <v/>
          </cell>
          <cell r="D3921" t="str">
            <v/>
          </cell>
          <cell r="E3921" t="str">
            <v/>
          </cell>
        </row>
        <row r="3922">
          <cell r="A3922" t="str">
            <v/>
          </cell>
          <cell r="B3922" t="str">
            <v/>
          </cell>
          <cell r="C3922" t="str">
            <v/>
          </cell>
          <cell r="D3922" t="str">
            <v/>
          </cell>
          <cell r="E3922" t="str">
            <v/>
          </cell>
        </row>
        <row r="3923">
          <cell r="A3923" t="str">
            <v/>
          </cell>
          <cell r="B3923" t="str">
            <v/>
          </cell>
          <cell r="C3923" t="str">
            <v/>
          </cell>
          <cell r="D3923" t="str">
            <v/>
          </cell>
          <cell r="E3923" t="str">
            <v/>
          </cell>
        </row>
        <row r="3924">
          <cell r="A3924" t="str">
            <v/>
          </cell>
          <cell r="B3924" t="str">
            <v/>
          </cell>
          <cell r="C3924" t="str">
            <v/>
          </cell>
          <cell r="D3924" t="str">
            <v/>
          </cell>
          <cell r="E3924" t="str">
            <v/>
          </cell>
        </row>
        <row r="3925">
          <cell r="A3925" t="str">
            <v/>
          </cell>
          <cell r="B3925" t="str">
            <v/>
          </cell>
          <cell r="C3925" t="str">
            <v/>
          </cell>
          <cell r="D3925" t="str">
            <v/>
          </cell>
          <cell r="E3925" t="str">
            <v/>
          </cell>
        </row>
        <row r="3926">
          <cell r="A3926" t="str">
            <v/>
          </cell>
          <cell r="B3926" t="str">
            <v/>
          </cell>
          <cell r="C3926" t="str">
            <v/>
          </cell>
          <cell r="D3926" t="str">
            <v/>
          </cell>
          <cell r="E3926" t="str">
            <v/>
          </cell>
        </row>
        <row r="3927">
          <cell r="A3927" t="str">
            <v/>
          </cell>
          <cell r="B3927" t="str">
            <v/>
          </cell>
          <cell r="C3927" t="str">
            <v/>
          </cell>
          <cell r="D3927" t="str">
            <v/>
          </cell>
          <cell r="E3927" t="str">
            <v/>
          </cell>
        </row>
        <row r="3928">
          <cell r="A3928" t="str">
            <v/>
          </cell>
          <cell r="B3928" t="str">
            <v/>
          </cell>
          <cell r="C3928" t="str">
            <v/>
          </cell>
          <cell r="D3928" t="str">
            <v/>
          </cell>
          <cell r="E3928" t="str">
            <v/>
          </cell>
        </row>
        <row r="3929">
          <cell r="A3929" t="str">
            <v/>
          </cell>
          <cell r="B3929" t="str">
            <v/>
          </cell>
          <cell r="C3929" t="str">
            <v/>
          </cell>
          <cell r="D3929" t="str">
            <v/>
          </cell>
          <cell r="E3929" t="str">
            <v/>
          </cell>
        </row>
        <row r="3930">
          <cell r="A3930" t="str">
            <v/>
          </cell>
          <cell r="B3930" t="str">
            <v/>
          </cell>
          <cell r="C3930" t="str">
            <v/>
          </cell>
          <cell r="D3930" t="str">
            <v/>
          </cell>
          <cell r="E3930" t="str">
            <v/>
          </cell>
        </row>
        <row r="3931">
          <cell r="A3931" t="str">
            <v/>
          </cell>
          <cell r="B3931" t="str">
            <v/>
          </cell>
          <cell r="C3931" t="str">
            <v/>
          </cell>
          <cell r="D3931" t="str">
            <v/>
          </cell>
          <cell r="E3931" t="str">
            <v/>
          </cell>
        </row>
        <row r="3932">
          <cell r="A3932" t="str">
            <v/>
          </cell>
          <cell r="B3932" t="str">
            <v/>
          </cell>
          <cell r="C3932" t="str">
            <v/>
          </cell>
          <cell r="D3932" t="str">
            <v/>
          </cell>
          <cell r="E3932" t="str">
            <v/>
          </cell>
        </row>
        <row r="3933">
          <cell r="A3933" t="str">
            <v/>
          </cell>
          <cell r="B3933" t="str">
            <v/>
          </cell>
          <cell r="C3933" t="str">
            <v/>
          </cell>
          <cell r="D3933" t="str">
            <v/>
          </cell>
          <cell r="E3933" t="str">
            <v/>
          </cell>
        </row>
        <row r="3934">
          <cell r="A3934" t="str">
            <v/>
          </cell>
          <cell r="B3934" t="str">
            <v/>
          </cell>
          <cell r="C3934" t="str">
            <v/>
          </cell>
          <cell r="D3934" t="str">
            <v/>
          </cell>
          <cell r="E3934" t="str">
            <v/>
          </cell>
        </row>
        <row r="3935">
          <cell r="A3935" t="str">
            <v/>
          </cell>
          <cell r="B3935" t="str">
            <v/>
          </cell>
          <cell r="C3935" t="str">
            <v/>
          </cell>
          <cell r="D3935" t="str">
            <v/>
          </cell>
          <cell r="E3935" t="str">
            <v/>
          </cell>
        </row>
        <row r="3936">
          <cell r="A3936" t="str">
            <v/>
          </cell>
          <cell r="B3936" t="str">
            <v/>
          </cell>
          <cell r="C3936" t="str">
            <v/>
          </cell>
          <cell r="D3936" t="str">
            <v/>
          </cell>
          <cell r="E3936" t="str">
            <v/>
          </cell>
        </row>
        <row r="3937">
          <cell r="A3937" t="str">
            <v/>
          </cell>
          <cell r="B3937" t="str">
            <v/>
          </cell>
          <cell r="C3937" t="str">
            <v/>
          </cell>
          <cell r="D3937" t="str">
            <v/>
          </cell>
          <cell r="E3937" t="str">
            <v/>
          </cell>
        </row>
        <row r="3938">
          <cell r="A3938" t="str">
            <v/>
          </cell>
          <cell r="B3938" t="str">
            <v/>
          </cell>
          <cell r="C3938" t="str">
            <v/>
          </cell>
          <cell r="D3938" t="str">
            <v/>
          </cell>
          <cell r="E3938" t="str">
            <v/>
          </cell>
        </row>
        <row r="3939">
          <cell r="A3939" t="str">
            <v/>
          </cell>
          <cell r="B3939" t="str">
            <v/>
          </cell>
          <cell r="C3939" t="str">
            <v/>
          </cell>
          <cell r="D3939" t="str">
            <v/>
          </cell>
          <cell r="E3939" t="str">
            <v/>
          </cell>
        </row>
        <row r="3940">
          <cell r="A3940" t="str">
            <v/>
          </cell>
          <cell r="B3940" t="str">
            <v/>
          </cell>
          <cell r="C3940" t="str">
            <v/>
          </cell>
          <cell r="D3940" t="str">
            <v/>
          </cell>
          <cell r="E3940" t="str">
            <v/>
          </cell>
        </row>
        <row r="3941">
          <cell r="A3941" t="str">
            <v/>
          </cell>
          <cell r="B3941" t="str">
            <v/>
          </cell>
          <cell r="C3941" t="str">
            <v/>
          </cell>
          <cell r="D3941" t="str">
            <v/>
          </cell>
          <cell r="E3941" t="str">
            <v/>
          </cell>
        </row>
        <row r="3942">
          <cell r="A3942" t="str">
            <v/>
          </cell>
          <cell r="B3942" t="str">
            <v/>
          </cell>
          <cell r="C3942" t="str">
            <v/>
          </cell>
          <cell r="D3942" t="str">
            <v/>
          </cell>
          <cell r="E3942" t="str">
            <v/>
          </cell>
        </row>
        <row r="3943">
          <cell r="A3943" t="str">
            <v/>
          </cell>
          <cell r="B3943" t="str">
            <v/>
          </cell>
          <cell r="C3943" t="str">
            <v/>
          </cell>
          <cell r="D3943" t="str">
            <v/>
          </cell>
          <cell r="E3943" t="str">
            <v/>
          </cell>
        </row>
        <row r="3944">
          <cell r="A3944" t="str">
            <v/>
          </cell>
          <cell r="B3944" t="str">
            <v/>
          </cell>
          <cell r="C3944" t="str">
            <v/>
          </cell>
          <cell r="D3944" t="str">
            <v/>
          </cell>
          <cell r="E3944" t="str">
            <v/>
          </cell>
        </row>
        <row r="3945">
          <cell r="A3945" t="str">
            <v/>
          </cell>
          <cell r="B3945" t="str">
            <v/>
          </cell>
          <cell r="C3945" t="str">
            <v/>
          </cell>
          <cell r="D3945" t="str">
            <v/>
          </cell>
          <cell r="E3945" t="str">
            <v/>
          </cell>
        </row>
        <row r="3946">
          <cell r="A3946" t="str">
            <v/>
          </cell>
          <cell r="B3946" t="str">
            <v/>
          </cell>
          <cell r="C3946" t="str">
            <v/>
          </cell>
          <cell r="D3946" t="str">
            <v/>
          </cell>
          <cell r="E3946" t="str">
            <v/>
          </cell>
        </row>
        <row r="3947">
          <cell r="A3947" t="str">
            <v/>
          </cell>
          <cell r="B3947" t="str">
            <v/>
          </cell>
          <cell r="C3947" t="str">
            <v/>
          </cell>
          <cell r="D3947" t="str">
            <v/>
          </cell>
          <cell r="E3947" t="str">
            <v/>
          </cell>
        </row>
        <row r="3948">
          <cell r="A3948" t="str">
            <v/>
          </cell>
          <cell r="B3948" t="str">
            <v/>
          </cell>
          <cell r="C3948" t="str">
            <v/>
          </cell>
          <cell r="D3948" t="str">
            <v/>
          </cell>
          <cell r="E3948" t="str">
            <v/>
          </cell>
        </row>
        <row r="3949">
          <cell r="A3949" t="str">
            <v/>
          </cell>
          <cell r="B3949" t="str">
            <v/>
          </cell>
          <cell r="C3949" t="str">
            <v/>
          </cell>
          <cell r="D3949" t="str">
            <v/>
          </cell>
          <cell r="E3949" t="str">
            <v/>
          </cell>
        </row>
        <row r="3950">
          <cell r="A3950" t="str">
            <v/>
          </cell>
          <cell r="B3950" t="str">
            <v/>
          </cell>
          <cell r="C3950" t="str">
            <v/>
          </cell>
          <cell r="D3950" t="str">
            <v/>
          </cell>
          <cell r="E3950" t="str">
            <v/>
          </cell>
        </row>
        <row r="3951">
          <cell r="A3951" t="str">
            <v/>
          </cell>
          <cell r="B3951" t="str">
            <v/>
          </cell>
          <cell r="C3951" t="str">
            <v/>
          </cell>
          <cell r="D3951" t="str">
            <v/>
          </cell>
          <cell r="E3951" t="str">
            <v/>
          </cell>
        </row>
        <row r="3952">
          <cell r="A3952" t="str">
            <v/>
          </cell>
          <cell r="B3952" t="str">
            <v/>
          </cell>
          <cell r="C3952" t="str">
            <v/>
          </cell>
          <cell r="D3952" t="str">
            <v/>
          </cell>
          <cell r="E3952" t="str">
            <v/>
          </cell>
        </row>
        <row r="3953">
          <cell r="A3953" t="str">
            <v/>
          </cell>
          <cell r="B3953" t="str">
            <v/>
          </cell>
          <cell r="C3953" t="str">
            <v/>
          </cell>
          <cell r="D3953" t="str">
            <v/>
          </cell>
          <cell r="E3953" t="str">
            <v/>
          </cell>
        </row>
        <row r="3954">
          <cell r="A3954" t="str">
            <v/>
          </cell>
          <cell r="B3954" t="str">
            <v/>
          </cell>
          <cell r="C3954" t="str">
            <v/>
          </cell>
          <cell r="D3954" t="str">
            <v/>
          </cell>
          <cell r="E3954" t="str">
            <v/>
          </cell>
        </row>
        <row r="3955">
          <cell r="A3955" t="str">
            <v/>
          </cell>
          <cell r="B3955" t="str">
            <v/>
          </cell>
          <cell r="C3955" t="str">
            <v/>
          </cell>
          <cell r="D3955" t="str">
            <v/>
          </cell>
          <cell r="E3955" t="str">
            <v/>
          </cell>
        </row>
        <row r="3956">
          <cell r="A3956" t="str">
            <v/>
          </cell>
          <cell r="B3956" t="str">
            <v/>
          </cell>
          <cell r="C3956" t="str">
            <v/>
          </cell>
          <cell r="D3956" t="str">
            <v/>
          </cell>
          <cell r="E3956" t="str">
            <v/>
          </cell>
        </row>
        <row r="3957">
          <cell r="A3957" t="str">
            <v/>
          </cell>
          <cell r="B3957" t="str">
            <v/>
          </cell>
          <cell r="C3957" t="str">
            <v/>
          </cell>
          <cell r="D3957" t="str">
            <v/>
          </cell>
          <cell r="E3957" t="str">
            <v/>
          </cell>
        </row>
        <row r="3958">
          <cell r="A3958" t="str">
            <v/>
          </cell>
          <cell r="B3958" t="str">
            <v/>
          </cell>
          <cell r="C3958" t="str">
            <v/>
          </cell>
          <cell r="D3958" t="str">
            <v/>
          </cell>
          <cell r="E3958" t="str">
            <v/>
          </cell>
        </row>
        <row r="3959">
          <cell r="A3959" t="str">
            <v/>
          </cell>
          <cell r="B3959" t="str">
            <v/>
          </cell>
          <cell r="C3959" t="str">
            <v/>
          </cell>
          <cell r="D3959" t="str">
            <v/>
          </cell>
          <cell r="E3959" t="str">
            <v/>
          </cell>
        </row>
        <row r="3960">
          <cell r="A3960" t="str">
            <v/>
          </cell>
          <cell r="B3960" t="str">
            <v/>
          </cell>
          <cell r="C3960" t="str">
            <v/>
          </cell>
          <cell r="D3960" t="str">
            <v/>
          </cell>
          <cell r="E3960" t="str">
            <v/>
          </cell>
        </row>
        <row r="3961">
          <cell r="A3961" t="str">
            <v/>
          </cell>
          <cell r="B3961" t="str">
            <v/>
          </cell>
          <cell r="C3961" t="str">
            <v/>
          </cell>
          <cell r="D3961" t="str">
            <v/>
          </cell>
          <cell r="E3961" t="str">
            <v/>
          </cell>
        </row>
        <row r="3962">
          <cell r="A3962" t="str">
            <v/>
          </cell>
          <cell r="B3962" t="str">
            <v/>
          </cell>
          <cell r="C3962" t="str">
            <v/>
          </cell>
          <cell r="D3962" t="str">
            <v/>
          </cell>
          <cell r="E3962" t="str">
            <v/>
          </cell>
        </row>
        <row r="3963">
          <cell r="A3963" t="str">
            <v/>
          </cell>
          <cell r="B3963" t="str">
            <v/>
          </cell>
          <cell r="C3963" t="str">
            <v/>
          </cell>
          <cell r="D3963" t="str">
            <v/>
          </cell>
          <cell r="E3963" t="str">
            <v/>
          </cell>
        </row>
        <row r="3964">
          <cell r="A3964" t="str">
            <v/>
          </cell>
          <cell r="B3964" t="str">
            <v/>
          </cell>
          <cell r="C3964" t="str">
            <v/>
          </cell>
          <cell r="D3964" t="str">
            <v/>
          </cell>
          <cell r="E3964" t="str">
            <v/>
          </cell>
        </row>
        <row r="3965">
          <cell r="A3965" t="str">
            <v/>
          </cell>
          <cell r="B3965" t="str">
            <v/>
          </cell>
          <cell r="C3965" t="str">
            <v/>
          </cell>
          <cell r="D3965" t="str">
            <v/>
          </cell>
          <cell r="E3965" t="str">
            <v/>
          </cell>
        </row>
        <row r="3966">
          <cell r="A3966" t="str">
            <v/>
          </cell>
          <cell r="B3966" t="str">
            <v/>
          </cell>
          <cell r="C3966" t="str">
            <v/>
          </cell>
          <cell r="D3966" t="str">
            <v/>
          </cell>
          <cell r="E3966" t="str">
            <v/>
          </cell>
        </row>
        <row r="3967">
          <cell r="A3967" t="str">
            <v/>
          </cell>
          <cell r="B3967" t="str">
            <v/>
          </cell>
          <cell r="C3967" t="str">
            <v/>
          </cell>
          <cell r="D3967" t="str">
            <v/>
          </cell>
          <cell r="E3967" t="str">
            <v/>
          </cell>
        </row>
        <row r="3968">
          <cell r="A3968" t="str">
            <v/>
          </cell>
          <cell r="B3968" t="str">
            <v/>
          </cell>
          <cell r="C3968" t="str">
            <v/>
          </cell>
          <cell r="D3968" t="str">
            <v/>
          </cell>
          <cell r="E3968" t="str">
            <v/>
          </cell>
        </row>
        <row r="3969">
          <cell r="A3969" t="str">
            <v/>
          </cell>
          <cell r="B3969" t="str">
            <v/>
          </cell>
          <cell r="C3969" t="str">
            <v/>
          </cell>
          <cell r="D3969" t="str">
            <v/>
          </cell>
          <cell r="E3969" t="str">
            <v/>
          </cell>
        </row>
        <row r="3970">
          <cell r="A3970" t="str">
            <v/>
          </cell>
          <cell r="B3970" t="str">
            <v/>
          </cell>
          <cell r="C3970" t="str">
            <v/>
          </cell>
          <cell r="D3970" t="str">
            <v/>
          </cell>
          <cell r="E3970" t="str">
            <v/>
          </cell>
        </row>
        <row r="3971">
          <cell r="A3971" t="str">
            <v/>
          </cell>
          <cell r="B3971" t="str">
            <v/>
          </cell>
          <cell r="C3971" t="str">
            <v/>
          </cell>
          <cell r="D3971" t="str">
            <v/>
          </cell>
          <cell r="E3971" t="str">
            <v/>
          </cell>
        </row>
        <row r="3972">
          <cell r="A3972" t="str">
            <v/>
          </cell>
          <cell r="B3972" t="str">
            <v/>
          </cell>
          <cell r="C3972" t="str">
            <v/>
          </cell>
          <cell r="D3972" t="str">
            <v/>
          </cell>
          <cell r="E3972" t="str">
            <v/>
          </cell>
        </row>
        <row r="3973">
          <cell r="A3973" t="str">
            <v/>
          </cell>
          <cell r="B3973" t="str">
            <v/>
          </cell>
          <cell r="C3973" t="str">
            <v/>
          </cell>
          <cell r="D3973" t="str">
            <v/>
          </cell>
          <cell r="E3973" t="str">
            <v/>
          </cell>
        </row>
        <row r="3974">
          <cell r="A3974" t="str">
            <v/>
          </cell>
          <cell r="B3974" t="str">
            <v/>
          </cell>
          <cell r="C3974" t="str">
            <v/>
          </cell>
          <cell r="D3974" t="str">
            <v/>
          </cell>
          <cell r="E3974" t="str">
            <v/>
          </cell>
        </row>
        <row r="3975">
          <cell r="A3975" t="str">
            <v/>
          </cell>
          <cell r="B3975" t="str">
            <v/>
          </cell>
          <cell r="C3975" t="str">
            <v/>
          </cell>
          <cell r="D3975" t="str">
            <v/>
          </cell>
          <cell r="E3975" t="str">
            <v/>
          </cell>
        </row>
        <row r="3976">
          <cell r="A3976" t="str">
            <v/>
          </cell>
          <cell r="B3976" t="str">
            <v/>
          </cell>
          <cell r="C3976" t="str">
            <v/>
          </cell>
          <cell r="D3976" t="str">
            <v/>
          </cell>
          <cell r="E3976" t="str">
            <v/>
          </cell>
        </row>
        <row r="3977">
          <cell r="A3977" t="str">
            <v/>
          </cell>
          <cell r="B3977" t="str">
            <v/>
          </cell>
          <cell r="C3977" t="str">
            <v/>
          </cell>
          <cell r="D3977" t="str">
            <v/>
          </cell>
          <cell r="E3977" t="str">
            <v/>
          </cell>
        </row>
        <row r="3978">
          <cell r="A3978" t="str">
            <v/>
          </cell>
          <cell r="B3978" t="str">
            <v/>
          </cell>
          <cell r="C3978" t="str">
            <v/>
          </cell>
          <cell r="D3978" t="str">
            <v/>
          </cell>
          <cell r="E3978" t="str">
            <v/>
          </cell>
        </row>
        <row r="3979">
          <cell r="A3979" t="str">
            <v/>
          </cell>
          <cell r="B3979" t="str">
            <v/>
          </cell>
          <cell r="C3979" t="str">
            <v/>
          </cell>
          <cell r="D3979" t="str">
            <v/>
          </cell>
          <cell r="E3979" t="str">
            <v/>
          </cell>
        </row>
        <row r="3980">
          <cell r="A3980" t="str">
            <v/>
          </cell>
          <cell r="B3980" t="str">
            <v/>
          </cell>
          <cell r="C3980" t="str">
            <v/>
          </cell>
          <cell r="D3980" t="str">
            <v/>
          </cell>
          <cell r="E3980" t="str">
            <v/>
          </cell>
        </row>
        <row r="3981">
          <cell r="A3981" t="str">
            <v/>
          </cell>
          <cell r="B3981" t="str">
            <v/>
          </cell>
          <cell r="C3981" t="str">
            <v/>
          </cell>
          <cell r="D3981" t="str">
            <v/>
          </cell>
          <cell r="E3981" t="str">
            <v/>
          </cell>
        </row>
        <row r="3982">
          <cell r="A3982" t="str">
            <v/>
          </cell>
          <cell r="B3982" t="str">
            <v/>
          </cell>
          <cell r="C3982" t="str">
            <v/>
          </cell>
          <cell r="D3982" t="str">
            <v/>
          </cell>
          <cell r="E3982" t="str">
            <v/>
          </cell>
        </row>
        <row r="3983">
          <cell r="A3983" t="str">
            <v/>
          </cell>
          <cell r="B3983" t="str">
            <v/>
          </cell>
          <cell r="C3983" t="str">
            <v/>
          </cell>
          <cell r="D3983" t="str">
            <v/>
          </cell>
          <cell r="E3983" t="str">
            <v/>
          </cell>
        </row>
        <row r="3984">
          <cell r="A3984" t="str">
            <v/>
          </cell>
          <cell r="B3984" t="str">
            <v/>
          </cell>
          <cell r="C3984" t="str">
            <v/>
          </cell>
          <cell r="D3984" t="str">
            <v/>
          </cell>
          <cell r="E3984" t="str">
            <v/>
          </cell>
        </row>
        <row r="3985">
          <cell r="A3985" t="str">
            <v/>
          </cell>
          <cell r="B3985" t="str">
            <v/>
          </cell>
          <cell r="C3985" t="str">
            <v/>
          </cell>
          <cell r="D3985" t="str">
            <v/>
          </cell>
          <cell r="E3985" t="str">
            <v/>
          </cell>
        </row>
        <row r="3986">
          <cell r="A3986" t="str">
            <v/>
          </cell>
          <cell r="B3986" t="str">
            <v/>
          </cell>
          <cell r="C3986" t="str">
            <v/>
          </cell>
          <cell r="D3986" t="str">
            <v/>
          </cell>
          <cell r="E3986" t="str">
            <v/>
          </cell>
        </row>
        <row r="3987">
          <cell r="A3987" t="str">
            <v/>
          </cell>
          <cell r="B3987" t="str">
            <v/>
          </cell>
          <cell r="C3987" t="str">
            <v/>
          </cell>
          <cell r="D3987" t="str">
            <v/>
          </cell>
          <cell r="E3987" t="str">
            <v/>
          </cell>
        </row>
        <row r="3988">
          <cell r="A3988" t="str">
            <v/>
          </cell>
          <cell r="B3988" t="str">
            <v/>
          </cell>
          <cell r="C3988" t="str">
            <v/>
          </cell>
          <cell r="D3988" t="str">
            <v/>
          </cell>
          <cell r="E3988" t="str">
            <v/>
          </cell>
        </row>
        <row r="3989">
          <cell r="A3989" t="str">
            <v/>
          </cell>
          <cell r="B3989" t="str">
            <v/>
          </cell>
          <cell r="C3989" t="str">
            <v/>
          </cell>
          <cell r="D3989" t="str">
            <v/>
          </cell>
          <cell r="E3989" t="str">
            <v/>
          </cell>
        </row>
        <row r="3990">
          <cell r="A3990" t="str">
            <v/>
          </cell>
          <cell r="B3990" t="str">
            <v/>
          </cell>
          <cell r="C3990" t="str">
            <v/>
          </cell>
          <cell r="D3990" t="str">
            <v/>
          </cell>
          <cell r="E3990" t="str">
            <v/>
          </cell>
        </row>
        <row r="3991">
          <cell r="A3991" t="str">
            <v/>
          </cell>
          <cell r="B3991" t="str">
            <v/>
          </cell>
          <cell r="C3991" t="str">
            <v/>
          </cell>
          <cell r="D3991" t="str">
            <v/>
          </cell>
          <cell r="E3991" t="str">
            <v/>
          </cell>
        </row>
        <row r="3992">
          <cell r="A3992" t="str">
            <v/>
          </cell>
          <cell r="B3992" t="str">
            <v/>
          </cell>
          <cell r="C3992" t="str">
            <v/>
          </cell>
          <cell r="D3992" t="str">
            <v/>
          </cell>
          <cell r="E3992" t="str">
            <v/>
          </cell>
        </row>
        <row r="3993">
          <cell r="A3993" t="str">
            <v/>
          </cell>
          <cell r="B3993" t="str">
            <v/>
          </cell>
          <cell r="C3993" t="str">
            <v/>
          </cell>
          <cell r="D3993" t="str">
            <v/>
          </cell>
          <cell r="E3993" t="str">
            <v/>
          </cell>
        </row>
        <row r="3994">
          <cell r="A3994" t="str">
            <v/>
          </cell>
          <cell r="B3994" t="str">
            <v/>
          </cell>
          <cell r="C3994" t="str">
            <v/>
          </cell>
          <cell r="D3994" t="str">
            <v/>
          </cell>
          <cell r="E3994" t="str">
            <v/>
          </cell>
        </row>
        <row r="3995">
          <cell r="A3995" t="str">
            <v/>
          </cell>
          <cell r="B3995" t="str">
            <v/>
          </cell>
          <cell r="C3995" t="str">
            <v/>
          </cell>
          <cell r="D3995" t="str">
            <v/>
          </cell>
          <cell r="E3995" t="str">
            <v/>
          </cell>
        </row>
        <row r="3996">
          <cell r="A3996" t="str">
            <v/>
          </cell>
          <cell r="B3996" t="str">
            <v/>
          </cell>
          <cell r="C3996" t="str">
            <v/>
          </cell>
          <cell r="D3996" t="str">
            <v/>
          </cell>
          <cell r="E3996" t="str">
            <v/>
          </cell>
        </row>
        <row r="3997">
          <cell r="A3997" t="str">
            <v/>
          </cell>
          <cell r="B3997" t="str">
            <v/>
          </cell>
          <cell r="C3997" t="str">
            <v/>
          </cell>
          <cell r="D3997" t="str">
            <v/>
          </cell>
          <cell r="E3997" t="str">
            <v/>
          </cell>
        </row>
        <row r="3998">
          <cell r="A3998" t="str">
            <v/>
          </cell>
          <cell r="B3998" t="str">
            <v/>
          </cell>
          <cell r="C3998" t="str">
            <v/>
          </cell>
          <cell r="D3998" t="str">
            <v/>
          </cell>
          <cell r="E3998" t="str">
            <v/>
          </cell>
        </row>
        <row r="3999">
          <cell r="A3999" t="str">
            <v/>
          </cell>
          <cell r="B3999" t="str">
            <v/>
          </cell>
          <cell r="C3999" t="str">
            <v/>
          </cell>
          <cell r="D3999" t="str">
            <v/>
          </cell>
          <cell r="E3999" t="str">
            <v/>
          </cell>
        </row>
        <row r="4000">
          <cell r="A4000" t="str">
            <v/>
          </cell>
          <cell r="B4000" t="str">
            <v/>
          </cell>
          <cell r="C4000" t="str">
            <v/>
          </cell>
          <cell r="D4000" t="str">
            <v/>
          </cell>
          <cell r="E4000" t="str">
            <v/>
          </cell>
        </row>
        <row r="4001">
          <cell r="A4001" t="str">
            <v/>
          </cell>
          <cell r="B4001" t="str">
            <v/>
          </cell>
          <cell r="C4001" t="str">
            <v/>
          </cell>
          <cell r="D4001" t="str">
            <v/>
          </cell>
          <cell r="E4001" t="str">
            <v/>
          </cell>
        </row>
        <row r="4002">
          <cell r="A4002" t="str">
            <v/>
          </cell>
          <cell r="B4002" t="str">
            <v/>
          </cell>
          <cell r="C4002" t="str">
            <v/>
          </cell>
          <cell r="D4002" t="str">
            <v/>
          </cell>
          <cell r="E4002" t="str">
            <v/>
          </cell>
        </row>
        <row r="4003">
          <cell r="A4003" t="str">
            <v/>
          </cell>
          <cell r="B4003" t="str">
            <v/>
          </cell>
          <cell r="C4003" t="str">
            <v/>
          </cell>
          <cell r="D4003" t="str">
            <v/>
          </cell>
          <cell r="E4003" t="str">
            <v/>
          </cell>
        </row>
        <row r="4004">
          <cell r="A4004" t="str">
            <v/>
          </cell>
          <cell r="B4004" t="str">
            <v/>
          </cell>
          <cell r="C4004" t="str">
            <v/>
          </cell>
          <cell r="D4004" t="str">
            <v/>
          </cell>
          <cell r="E4004" t="str">
            <v/>
          </cell>
        </row>
        <row r="4005">
          <cell r="A4005" t="str">
            <v/>
          </cell>
          <cell r="B4005" t="str">
            <v/>
          </cell>
          <cell r="C4005" t="str">
            <v/>
          </cell>
          <cell r="D4005" t="str">
            <v/>
          </cell>
          <cell r="E4005" t="str">
            <v/>
          </cell>
        </row>
        <row r="4006">
          <cell r="A4006" t="str">
            <v/>
          </cell>
          <cell r="B4006" t="str">
            <v/>
          </cell>
          <cell r="C4006" t="str">
            <v/>
          </cell>
          <cell r="D4006" t="str">
            <v/>
          </cell>
          <cell r="E4006" t="str">
            <v/>
          </cell>
        </row>
        <row r="4007">
          <cell r="A4007" t="str">
            <v/>
          </cell>
          <cell r="B4007" t="str">
            <v/>
          </cell>
          <cell r="C4007" t="str">
            <v/>
          </cell>
          <cell r="D4007" t="str">
            <v/>
          </cell>
          <cell r="E4007" t="str">
            <v/>
          </cell>
        </row>
        <row r="4008">
          <cell r="A4008" t="str">
            <v/>
          </cell>
          <cell r="B4008" t="str">
            <v/>
          </cell>
          <cell r="C4008" t="str">
            <v/>
          </cell>
          <cell r="D4008" t="str">
            <v/>
          </cell>
          <cell r="E4008" t="str">
            <v/>
          </cell>
        </row>
        <row r="4009">
          <cell r="A4009" t="str">
            <v/>
          </cell>
          <cell r="B4009" t="str">
            <v/>
          </cell>
          <cell r="C4009" t="str">
            <v/>
          </cell>
          <cell r="D4009" t="str">
            <v/>
          </cell>
          <cell r="E4009" t="str">
            <v/>
          </cell>
        </row>
        <row r="4010">
          <cell r="A4010" t="str">
            <v/>
          </cell>
          <cell r="B4010" t="str">
            <v/>
          </cell>
          <cell r="C4010" t="str">
            <v/>
          </cell>
          <cell r="D4010" t="str">
            <v/>
          </cell>
          <cell r="E4010" t="str">
            <v/>
          </cell>
        </row>
        <row r="4011">
          <cell r="A4011" t="str">
            <v/>
          </cell>
          <cell r="B4011" t="str">
            <v/>
          </cell>
          <cell r="C4011" t="str">
            <v/>
          </cell>
          <cell r="D4011" t="str">
            <v/>
          </cell>
          <cell r="E4011" t="str">
            <v/>
          </cell>
        </row>
        <row r="4012">
          <cell r="A4012" t="str">
            <v/>
          </cell>
          <cell r="B4012" t="str">
            <v/>
          </cell>
          <cell r="C4012" t="str">
            <v/>
          </cell>
          <cell r="D4012" t="str">
            <v/>
          </cell>
          <cell r="E4012" t="str">
            <v/>
          </cell>
        </row>
        <row r="4013">
          <cell r="A4013" t="str">
            <v/>
          </cell>
          <cell r="B4013" t="str">
            <v/>
          </cell>
          <cell r="C4013" t="str">
            <v/>
          </cell>
          <cell r="D4013" t="str">
            <v/>
          </cell>
          <cell r="E4013" t="str">
            <v/>
          </cell>
        </row>
        <row r="4014">
          <cell r="A4014" t="str">
            <v/>
          </cell>
          <cell r="B4014" t="str">
            <v/>
          </cell>
          <cell r="C4014" t="str">
            <v/>
          </cell>
          <cell r="D4014" t="str">
            <v/>
          </cell>
          <cell r="E4014" t="str">
            <v/>
          </cell>
        </row>
        <row r="4015">
          <cell r="A4015" t="str">
            <v/>
          </cell>
          <cell r="B4015" t="str">
            <v/>
          </cell>
          <cell r="C4015" t="str">
            <v/>
          </cell>
          <cell r="D4015" t="str">
            <v/>
          </cell>
          <cell r="E4015" t="str">
            <v/>
          </cell>
        </row>
        <row r="4016">
          <cell r="A4016" t="str">
            <v/>
          </cell>
          <cell r="B4016" t="str">
            <v/>
          </cell>
          <cell r="C4016" t="str">
            <v/>
          </cell>
          <cell r="D4016" t="str">
            <v/>
          </cell>
          <cell r="E4016" t="str">
            <v/>
          </cell>
        </row>
        <row r="4017">
          <cell r="A4017" t="str">
            <v/>
          </cell>
          <cell r="B4017" t="str">
            <v/>
          </cell>
          <cell r="C4017" t="str">
            <v/>
          </cell>
          <cell r="D4017" t="str">
            <v/>
          </cell>
          <cell r="E4017" t="str">
            <v/>
          </cell>
        </row>
        <row r="4018">
          <cell r="A4018" t="str">
            <v/>
          </cell>
          <cell r="B4018" t="str">
            <v/>
          </cell>
          <cell r="C4018" t="str">
            <v/>
          </cell>
          <cell r="D4018" t="str">
            <v/>
          </cell>
          <cell r="E4018" t="str">
            <v/>
          </cell>
        </row>
        <row r="4019">
          <cell r="A4019" t="str">
            <v/>
          </cell>
          <cell r="B4019" t="str">
            <v/>
          </cell>
          <cell r="C4019" t="str">
            <v/>
          </cell>
          <cell r="D4019" t="str">
            <v/>
          </cell>
          <cell r="E4019" t="str">
            <v/>
          </cell>
        </row>
        <row r="4020">
          <cell r="A4020" t="str">
            <v/>
          </cell>
          <cell r="B4020" t="str">
            <v/>
          </cell>
          <cell r="C4020" t="str">
            <v/>
          </cell>
          <cell r="D4020" t="str">
            <v/>
          </cell>
          <cell r="E4020" t="str">
            <v/>
          </cell>
        </row>
        <row r="4021">
          <cell r="A4021" t="str">
            <v/>
          </cell>
          <cell r="B4021" t="str">
            <v/>
          </cell>
          <cell r="C4021" t="str">
            <v/>
          </cell>
          <cell r="D4021" t="str">
            <v/>
          </cell>
          <cell r="E4021" t="str">
            <v/>
          </cell>
        </row>
        <row r="4022">
          <cell r="A4022" t="str">
            <v/>
          </cell>
          <cell r="B4022" t="str">
            <v/>
          </cell>
          <cell r="C4022" t="str">
            <v/>
          </cell>
          <cell r="D4022" t="str">
            <v/>
          </cell>
          <cell r="E4022" t="str">
            <v/>
          </cell>
        </row>
        <row r="4023">
          <cell r="A4023" t="str">
            <v/>
          </cell>
          <cell r="B4023" t="str">
            <v/>
          </cell>
          <cell r="C4023" t="str">
            <v/>
          </cell>
          <cell r="D4023" t="str">
            <v/>
          </cell>
          <cell r="E4023" t="str">
            <v/>
          </cell>
        </row>
        <row r="4024">
          <cell r="A4024" t="str">
            <v/>
          </cell>
          <cell r="B4024" t="str">
            <v/>
          </cell>
          <cell r="C4024" t="str">
            <v/>
          </cell>
          <cell r="D4024" t="str">
            <v/>
          </cell>
          <cell r="E4024" t="str">
            <v/>
          </cell>
        </row>
        <row r="4025">
          <cell r="A4025" t="str">
            <v/>
          </cell>
          <cell r="B4025" t="str">
            <v/>
          </cell>
          <cell r="C4025" t="str">
            <v/>
          </cell>
          <cell r="D4025" t="str">
            <v/>
          </cell>
          <cell r="E4025" t="str">
            <v/>
          </cell>
        </row>
        <row r="4026">
          <cell r="A4026" t="str">
            <v/>
          </cell>
          <cell r="B4026" t="str">
            <v/>
          </cell>
          <cell r="C4026" t="str">
            <v/>
          </cell>
          <cell r="D4026" t="str">
            <v/>
          </cell>
          <cell r="E4026" t="str">
            <v/>
          </cell>
        </row>
        <row r="4027">
          <cell r="A4027" t="str">
            <v/>
          </cell>
          <cell r="B4027" t="str">
            <v/>
          </cell>
          <cell r="C4027" t="str">
            <v/>
          </cell>
          <cell r="D4027" t="str">
            <v/>
          </cell>
          <cell r="E4027" t="str">
            <v/>
          </cell>
        </row>
        <row r="4028">
          <cell r="A4028" t="str">
            <v/>
          </cell>
          <cell r="B4028" t="str">
            <v/>
          </cell>
          <cell r="C4028" t="str">
            <v/>
          </cell>
          <cell r="D4028" t="str">
            <v/>
          </cell>
          <cell r="E4028" t="str">
            <v/>
          </cell>
        </row>
        <row r="4029">
          <cell r="A4029" t="str">
            <v/>
          </cell>
          <cell r="B4029" t="str">
            <v/>
          </cell>
          <cell r="C4029" t="str">
            <v/>
          </cell>
          <cell r="D4029" t="str">
            <v/>
          </cell>
          <cell r="E4029" t="str">
            <v/>
          </cell>
        </row>
        <row r="4030">
          <cell r="A4030" t="str">
            <v/>
          </cell>
          <cell r="B4030" t="str">
            <v/>
          </cell>
          <cell r="C4030" t="str">
            <v/>
          </cell>
          <cell r="D4030" t="str">
            <v/>
          </cell>
          <cell r="E4030" t="str">
            <v/>
          </cell>
        </row>
        <row r="4031">
          <cell r="A4031" t="str">
            <v/>
          </cell>
          <cell r="B4031" t="str">
            <v/>
          </cell>
          <cell r="C4031" t="str">
            <v/>
          </cell>
          <cell r="D4031" t="str">
            <v/>
          </cell>
          <cell r="E4031" t="str">
            <v/>
          </cell>
        </row>
        <row r="4032">
          <cell r="A4032" t="str">
            <v/>
          </cell>
          <cell r="B4032" t="str">
            <v/>
          </cell>
          <cell r="C4032" t="str">
            <v/>
          </cell>
          <cell r="D4032" t="str">
            <v/>
          </cell>
          <cell r="E4032" t="str">
            <v/>
          </cell>
        </row>
        <row r="4033">
          <cell r="A4033" t="str">
            <v/>
          </cell>
          <cell r="B4033" t="str">
            <v/>
          </cell>
          <cell r="C4033" t="str">
            <v/>
          </cell>
          <cell r="D4033" t="str">
            <v/>
          </cell>
          <cell r="E4033" t="str">
            <v/>
          </cell>
        </row>
        <row r="4034">
          <cell r="A4034" t="str">
            <v/>
          </cell>
          <cell r="B4034" t="str">
            <v/>
          </cell>
          <cell r="C4034" t="str">
            <v/>
          </cell>
          <cell r="D4034" t="str">
            <v/>
          </cell>
          <cell r="E4034" t="str">
            <v/>
          </cell>
        </row>
        <row r="4035">
          <cell r="A4035" t="str">
            <v/>
          </cell>
          <cell r="B4035" t="str">
            <v/>
          </cell>
          <cell r="C4035" t="str">
            <v/>
          </cell>
          <cell r="D4035" t="str">
            <v/>
          </cell>
          <cell r="E4035" t="str">
            <v/>
          </cell>
        </row>
        <row r="4036">
          <cell r="A4036" t="str">
            <v/>
          </cell>
          <cell r="B4036" t="str">
            <v/>
          </cell>
          <cell r="C4036" t="str">
            <v/>
          </cell>
          <cell r="D4036" t="str">
            <v/>
          </cell>
          <cell r="E4036" t="str">
            <v/>
          </cell>
        </row>
        <row r="4037">
          <cell r="A4037" t="str">
            <v/>
          </cell>
          <cell r="B4037" t="str">
            <v/>
          </cell>
          <cell r="C4037" t="str">
            <v/>
          </cell>
          <cell r="D4037" t="str">
            <v/>
          </cell>
          <cell r="E4037" t="str">
            <v/>
          </cell>
        </row>
        <row r="4038">
          <cell r="A4038" t="str">
            <v/>
          </cell>
          <cell r="B4038" t="str">
            <v/>
          </cell>
          <cell r="C4038" t="str">
            <v/>
          </cell>
          <cell r="D4038" t="str">
            <v/>
          </cell>
          <cell r="E4038" t="str">
            <v/>
          </cell>
        </row>
        <row r="4039">
          <cell r="A4039" t="str">
            <v/>
          </cell>
          <cell r="B4039" t="str">
            <v/>
          </cell>
          <cell r="C4039" t="str">
            <v/>
          </cell>
          <cell r="D4039" t="str">
            <v/>
          </cell>
          <cell r="E4039" t="str">
            <v/>
          </cell>
        </row>
        <row r="4040">
          <cell r="A4040" t="str">
            <v/>
          </cell>
          <cell r="B4040" t="str">
            <v/>
          </cell>
          <cell r="C4040" t="str">
            <v/>
          </cell>
          <cell r="D4040" t="str">
            <v/>
          </cell>
          <cell r="E4040" t="str">
            <v/>
          </cell>
        </row>
        <row r="4041">
          <cell r="A4041" t="str">
            <v/>
          </cell>
          <cell r="B4041" t="str">
            <v/>
          </cell>
          <cell r="C4041" t="str">
            <v/>
          </cell>
          <cell r="D4041" t="str">
            <v/>
          </cell>
          <cell r="E4041" t="str">
            <v/>
          </cell>
        </row>
        <row r="4042">
          <cell r="A4042" t="str">
            <v/>
          </cell>
          <cell r="B4042" t="str">
            <v/>
          </cell>
          <cell r="C4042" t="str">
            <v/>
          </cell>
          <cell r="D4042" t="str">
            <v/>
          </cell>
          <cell r="E4042" t="str">
            <v/>
          </cell>
        </row>
        <row r="4043">
          <cell r="A4043" t="str">
            <v/>
          </cell>
          <cell r="B4043" t="str">
            <v/>
          </cell>
          <cell r="C4043" t="str">
            <v/>
          </cell>
          <cell r="D4043" t="str">
            <v/>
          </cell>
          <cell r="E4043" t="str">
            <v/>
          </cell>
        </row>
        <row r="4044">
          <cell r="A4044" t="str">
            <v/>
          </cell>
          <cell r="B4044" t="str">
            <v/>
          </cell>
          <cell r="C4044" t="str">
            <v/>
          </cell>
          <cell r="D4044" t="str">
            <v/>
          </cell>
          <cell r="E4044" t="str">
            <v/>
          </cell>
        </row>
        <row r="4045">
          <cell r="A4045" t="str">
            <v/>
          </cell>
          <cell r="B4045" t="str">
            <v/>
          </cell>
          <cell r="C4045" t="str">
            <v/>
          </cell>
          <cell r="D4045" t="str">
            <v/>
          </cell>
          <cell r="E4045" t="str">
            <v/>
          </cell>
        </row>
        <row r="4046">
          <cell r="A4046" t="str">
            <v/>
          </cell>
          <cell r="B4046" t="str">
            <v/>
          </cell>
          <cell r="C4046" t="str">
            <v/>
          </cell>
          <cell r="D4046" t="str">
            <v/>
          </cell>
          <cell r="E4046" t="str">
            <v/>
          </cell>
        </row>
        <row r="4047">
          <cell r="A4047" t="str">
            <v/>
          </cell>
          <cell r="B4047" t="str">
            <v/>
          </cell>
          <cell r="C4047" t="str">
            <v/>
          </cell>
          <cell r="D4047" t="str">
            <v/>
          </cell>
          <cell r="E4047" t="str">
            <v/>
          </cell>
        </row>
        <row r="4048">
          <cell r="A4048" t="str">
            <v/>
          </cell>
          <cell r="B4048" t="str">
            <v/>
          </cell>
          <cell r="C4048" t="str">
            <v/>
          </cell>
          <cell r="D4048" t="str">
            <v/>
          </cell>
          <cell r="E4048" t="str">
            <v/>
          </cell>
        </row>
        <row r="4049">
          <cell r="A4049" t="str">
            <v/>
          </cell>
          <cell r="B4049" t="str">
            <v/>
          </cell>
          <cell r="C4049" t="str">
            <v/>
          </cell>
          <cell r="D4049" t="str">
            <v/>
          </cell>
          <cell r="E4049" t="str">
            <v/>
          </cell>
        </row>
        <row r="4050">
          <cell r="A4050" t="str">
            <v/>
          </cell>
          <cell r="B4050" t="str">
            <v/>
          </cell>
          <cell r="C4050" t="str">
            <v/>
          </cell>
          <cell r="D4050" t="str">
            <v/>
          </cell>
          <cell r="E4050" t="str">
            <v/>
          </cell>
        </row>
        <row r="4051">
          <cell r="A4051" t="str">
            <v/>
          </cell>
          <cell r="B4051" t="str">
            <v/>
          </cell>
          <cell r="C4051" t="str">
            <v/>
          </cell>
          <cell r="D4051" t="str">
            <v/>
          </cell>
          <cell r="E4051" t="str">
            <v/>
          </cell>
        </row>
        <row r="4052">
          <cell r="A4052" t="str">
            <v/>
          </cell>
          <cell r="B4052" t="str">
            <v/>
          </cell>
          <cell r="C4052" t="str">
            <v/>
          </cell>
          <cell r="D4052" t="str">
            <v/>
          </cell>
          <cell r="E4052" t="str">
            <v/>
          </cell>
        </row>
        <row r="4053">
          <cell r="A4053" t="str">
            <v/>
          </cell>
          <cell r="B4053" t="str">
            <v/>
          </cell>
          <cell r="C4053" t="str">
            <v/>
          </cell>
          <cell r="D4053" t="str">
            <v/>
          </cell>
          <cell r="E4053" t="str">
            <v/>
          </cell>
        </row>
        <row r="4054">
          <cell r="A4054" t="str">
            <v/>
          </cell>
          <cell r="B4054" t="str">
            <v/>
          </cell>
          <cell r="C4054" t="str">
            <v/>
          </cell>
          <cell r="D4054" t="str">
            <v/>
          </cell>
          <cell r="E4054" t="str">
            <v/>
          </cell>
        </row>
        <row r="4055">
          <cell r="A4055" t="str">
            <v/>
          </cell>
          <cell r="B4055" t="str">
            <v/>
          </cell>
          <cell r="C4055" t="str">
            <v/>
          </cell>
          <cell r="D4055" t="str">
            <v/>
          </cell>
          <cell r="E4055" t="str">
            <v/>
          </cell>
        </row>
        <row r="4056">
          <cell r="A4056" t="str">
            <v/>
          </cell>
          <cell r="B4056" t="str">
            <v/>
          </cell>
          <cell r="C4056" t="str">
            <v/>
          </cell>
          <cell r="D4056" t="str">
            <v/>
          </cell>
          <cell r="E4056" t="str">
            <v/>
          </cell>
        </row>
        <row r="4057">
          <cell r="A4057" t="str">
            <v/>
          </cell>
          <cell r="B4057" t="str">
            <v/>
          </cell>
          <cell r="C4057" t="str">
            <v/>
          </cell>
          <cell r="D4057" t="str">
            <v/>
          </cell>
          <cell r="E4057" t="str">
            <v/>
          </cell>
        </row>
        <row r="4058">
          <cell r="A4058" t="str">
            <v/>
          </cell>
          <cell r="B4058" t="str">
            <v/>
          </cell>
          <cell r="C4058" t="str">
            <v/>
          </cell>
          <cell r="D4058" t="str">
            <v/>
          </cell>
          <cell r="E4058" t="str">
            <v/>
          </cell>
        </row>
        <row r="4059">
          <cell r="A4059" t="str">
            <v/>
          </cell>
          <cell r="B4059" t="str">
            <v/>
          </cell>
          <cell r="C4059" t="str">
            <v/>
          </cell>
          <cell r="D4059" t="str">
            <v/>
          </cell>
          <cell r="E4059" t="str">
            <v/>
          </cell>
        </row>
        <row r="4060">
          <cell r="A4060" t="str">
            <v/>
          </cell>
          <cell r="B4060" t="str">
            <v/>
          </cell>
          <cell r="C4060" t="str">
            <v/>
          </cell>
          <cell r="D4060" t="str">
            <v/>
          </cell>
          <cell r="E4060" t="str">
            <v/>
          </cell>
        </row>
        <row r="4061">
          <cell r="A4061" t="str">
            <v/>
          </cell>
          <cell r="B4061" t="str">
            <v/>
          </cell>
          <cell r="C4061" t="str">
            <v/>
          </cell>
          <cell r="D4061" t="str">
            <v/>
          </cell>
          <cell r="E4061" t="str">
            <v/>
          </cell>
        </row>
        <row r="4062">
          <cell r="A4062" t="str">
            <v/>
          </cell>
          <cell r="B4062" t="str">
            <v/>
          </cell>
          <cell r="C4062" t="str">
            <v/>
          </cell>
          <cell r="D4062" t="str">
            <v/>
          </cell>
          <cell r="E4062" t="str">
            <v/>
          </cell>
        </row>
        <row r="4063">
          <cell r="A4063" t="str">
            <v/>
          </cell>
          <cell r="B4063" t="str">
            <v/>
          </cell>
          <cell r="C4063" t="str">
            <v/>
          </cell>
          <cell r="D4063" t="str">
            <v/>
          </cell>
          <cell r="E4063" t="str">
            <v/>
          </cell>
        </row>
        <row r="4064">
          <cell r="A4064" t="str">
            <v/>
          </cell>
          <cell r="B4064" t="str">
            <v/>
          </cell>
          <cell r="C4064" t="str">
            <v/>
          </cell>
          <cell r="D4064" t="str">
            <v/>
          </cell>
          <cell r="E4064" t="str">
            <v/>
          </cell>
        </row>
        <row r="4065">
          <cell r="A4065" t="str">
            <v/>
          </cell>
          <cell r="B4065" t="str">
            <v/>
          </cell>
          <cell r="C4065" t="str">
            <v/>
          </cell>
          <cell r="D4065" t="str">
            <v/>
          </cell>
          <cell r="E4065" t="str">
            <v/>
          </cell>
        </row>
        <row r="4066">
          <cell r="A4066" t="str">
            <v/>
          </cell>
          <cell r="B4066" t="str">
            <v/>
          </cell>
          <cell r="C4066" t="str">
            <v/>
          </cell>
          <cell r="D4066" t="str">
            <v/>
          </cell>
          <cell r="E4066" t="str">
            <v/>
          </cell>
        </row>
        <row r="4067">
          <cell r="A4067" t="str">
            <v/>
          </cell>
          <cell r="B4067" t="str">
            <v/>
          </cell>
          <cell r="C4067" t="str">
            <v/>
          </cell>
          <cell r="D4067" t="str">
            <v/>
          </cell>
          <cell r="E4067" t="str">
            <v/>
          </cell>
        </row>
        <row r="4068">
          <cell r="A4068" t="str">
            <v/>
          </cell>
          <cell r="B4068" t="str">
            <v/>
          </cell>
          <cell r="C4068" t="str">
            <v/>
          </cell>
          <cell r="D4068" t="str">
            <v/>
          </cell>
          <cell r="E4068" t="str">
            <v/>
          </cell>
        </row>
        <row r="4069">
          <cell r="A4069" t="str">
            <v/>
          </cell>
          <cell r="B4069" t="str">
            <v/>
          </cell>
          <cell r="C4069" t="str">
            <v/>
          </cell>
          <cell r="D4069" t="str">
            <v/>
          </cell>
          <cell r="E4069" t="str">
            <v/>
          </cell>
        </row>
        <row r="4070">
          <cell r="A4070" t="str">
            <v/>
          </cell>
          <cell r="B4070" t="str">
            <v/>
          </cell>
          <cell r="C4070" t="str">
            <v/>
          </cell>
          <cell r="D4070" t="str">
            <v/>
          </cell>
          <cell r="E4070" t="str">
            <v/>
          </cell>
        </row>
        <row r="4071">
          <cell r="A4071" t="str">
            <v/>
          </cell>
          <cell r="B4071" t="str">
            <v/>
          </cell>
          <cell r="C4071" t="str">
            <v/>
          </cell>
          <cell r="D4071" t="str">
            <v/>
          </cell>
          <cell r="E4071" t="str">
            <v/>
          </cell>
        </row>
        <row r="4072">
          <cell r="A4072" t="str">
            <v/>
          </cell>
          <cell r="B4072" t="str">
            <v/>
          </cell>
          <cell r="C4072" t="str">
            <v/>
          </cell>
          <cell r="D4072" t="str">
            <v/>
          </cell>
          <cell r="E4072" t="str">
            <v/>
          </cell>
        </row>
        <row r="4073">
          <cell r="A4073" t="str">
            <v/>
          </cell>
          <cell r="B4073" t="str">
            <v/>
          </cell>
          <cell r="C4073" t="str">
            <v/>
          </cell>
          <cell r="D4073" t="str">
            <v/>
          </cell>
          <cell r="E4073" t="str">
            <v/>
          </cell>
        </row>
        <row r="4074">
          <cell r="A4074" t="str">
            <v/>
          </cell>
          <cell r="B4074" t="str">
            <v/>
          </cell>
          <cell r="C4074" t="str">
            <v/>
          </cell>
          <cell r="D4074" t="str">
            <v/>
          </cell>
          <cell r="E4074" t="str">
            <v/>
          </cell>
        </row>
        <row r="4075">
          <cell r="A4075" t="str">
            <v/>
          </cell>
          <cell r="B4075" t="str">
            <v/>
          </cell>
          <cell r="C4075" t="str">
            <v/>
          </cell>
          <cell r="D4075" t="str">
            <v/>
          </cell>
          <cell r="E4075" t="str">
            <v/>
          </cell>
        </row>
        <row r="4076">
          <cell r="A4076" t="str">
            <v/>
          </cell>
          <cell r="B4076" t="str">
            <v/>
          </cell>
          <cell r="C4076" t="str">
            <v/>
          </cell>
          <cell r="D4076" t="str">
            <v/>
          </cell>
          <cell r="E4076" t="str">
            <v/>
          </cell>
        </row>
        <row r="4077">
          <cell r="A4077" t="str">
            <v/>
          </cell>
          <cell r="B4077" t="str">
            <v/>
          </cell>
          <cell r="C4077" t="str">
            <v/>
          </cell>
          <cell r="D4077" t="str">
            <v/>
          </cell>
          <cell r="E4077" t="str">
            <v/>
          </cell>
        </row>
        <row r="4078">
          <cell r="A4078" t="str">
            <v/>
          </cell>
          <cell r="B4078" t="str">
            <v/>
          </cell>
          <cell r="C4078" t="str">
            <v/>
          </cell>
          <cell r="D4078" t="str">
            <v/>
          </cell>
          <cell r="E4078" t="str">
            <v/>
          </cell>
        </row>
        <row r="4079">
          <cell r="A4079" t="str">
            <v/>
          </cell>
          <cell r="B4079" t="str">
            <v/>
          </cell>
          <cell r="C4079" t="str">
            <v/>
          </cell>
          <cell r="D4079" t="str">
            <v/>
          </cell>
          <cell r="E4079" t="str">
            <v/>
          </cell>
        </row>
        <row r="4080">
          <cell r="A4080" t="str">
            <v/>
          </cell>
          <cell r="B4080" t="str">
            <v/>
          </cell>
          <cell r="C4080" t="str">
            <v/>
          </cell>
          <cell r="D4080" t="str">
            <v/>
          </cell>
          <cell r="E4080" t="str">
            <v/>
          </cell>
        </row>
        <row r="4081">
          <cell r="A4081" t="str">
            <v/>
          </cell>
          <cell r="B4081" t="str">
            <v/>
          </cell>
          <cell r="C4081" t="str">
            <v/>
          </cell>
          <cell r="D4081" t="str">
            <v/>
          </cell>
          <cell r="E4081" t="str">
            <v/>
          </cell>
        </row>
        <row r="4082">
          <cell r="A4082" t="str">
            <v/>
          </cell>
          <cell r="B4082" t="str">
            <v/>
          </cell>
          <cell r="C4082" t="str">
            <v/>
          </cell>
          <cell r="D4082" t="str">
            <v/>
          </cell>
          <cell r="E4082" t="str">
            <v/>
          </cell>
        </row>
        <row r="4083">
          <cell r="A4083" t="str">
            <v/>
          </cell>
          <cell r="B4083" t="str">
            <v/>
          </cell>
          <cell r="C4083" t="str">
            <v/>
          </cell>
          <cell r="D4083" t="str">
            <v/>
          </cell>
          <cell r="E4083" t="str">
            <v/>
          </cell>
        </row>
        <row r="4084">
          <cell r="A4084" t="str">
            <v/>
          </cell>
          <cell r="B4084" t="str">
            <v/>
          </cell>
          <cell r="C4084" t="str">
            <v/>
          </cell>
          <cell r="D4084" t="str">
            <v/>
          </cell>
          <cell r="E4084" t="str">
            <v/>
          </cell>
        </row>
        <row r="4085">
          <cell r="A4085" t="str">
            <v/>
          </cell>
          <cell r="B4085" t="str">
            <v/>
          </cell>
          <cell r="C4085" t="str">
            <v/>
          </cell>
          <cell r="D4085" t="str">
            <v/>
          </cell>
          <cell r="E4085" t="str">
            <v/>
          </cell>
        </row>
        <row r="4086">
          <cell r="A4086" t="str">
            <v/>
          </cell>
          <cell r="B4086" t="str">
            <v/>
          </cell>
          <cell r="C4086" t="str">
            <v/>
          </cell>
          <cell r="D4086" t="str">
            <v/>
          </cell>
          <cell r="E4086" t="str">
            <v/>
          </cell>
        </row>
        <row r="4087">
          <cell r="A4087" t="str">
            <v/>
          </cell>
          <cell r="B4087" t="str">
            <v/>
          </cell>
          <cell r="C4087" t="str">
            <v/>
          </cell>
          <cell r="D4087" t="str">
            <v/>
          </cell>
          <cell r="E4087" t="str">
            <v/>
          </cell>
        </row>
        <row r="4088">
          <cell r="A4088" t="str">
            <v/>
          </cell>
          <cell r="B4088" t="str">
            <v/>
          </cell>
          <cell r="C4088" t="str">
            <v/>
          </cell>
          <cell r="D4088" t="str">
            <v/>
          </cell>
          <cell r="E4088" t="str">
            <v/>
          </cell>
        </row>
        <row r="4089">
          <cell r="A4089" t="str">
            <v/>
          </cell>
          <cell r="B4089" t="str">
            <v/>
          </cell>
          <cell r="C4089" t="str">
            <v/>
          </cell>
          <cell r="D4089" t="str">
            <v/>
          </cell>
          <cell r="E4089" t="str">
            <v/>
          </cell>
        </row>
        <row r="4090">
          <cell r="A4090" t="str">
            <v/>
          </cell>
          <cell r="B4090" t="str">
            <v/>
          </cell>
          <cell r="C4090" t="str">
            <v/>
          </cell>
          <cell r="D4090" t="str">
            <v/>
          </cell>
          <cell r="E4090" t="str">
            <v/>
          </cell>
        </row>
        <row r="4091">
          <cell r="A4091" t="str">
            <v/>
          </cell>
          <cell r="B4091" t="str">
            <v/>
          </cell>
          <cell r="C4091" t="str">
            <v/>
          </cell>
          <cell r="D4091" t="str">
            <v/>
          </cell>
          <cell r="E4091" t="str">
            <v/>
          </cell>
        </row>
        <row r="4092">
          <cell r="A4092" t="str">
            <v/>
          </cell>
          <cell r="B4092" t="str">
            <v/>
          </cell>
          <cell r="C4092" t="str">
            <v/>
          </cell>
          <cell r="D4092" t="str">
            <v/>
          </cell>
          <cell r="E4092" t="str">
            <v/>
          </cell>
        </row>
        <row r="4093">
          <cell r="A4093" t="str">
            <v/>
          </cell>
          <cell r="B4093" t="str">
            <v/>
          </cell>
          <cell r="C4093" t="str">
            <v/>
          </cell>
          <cell r="D4093" t="str">
            <v/>
          </cell>
          <cell r="E4093" t="str">
            <v/>
          </cell>
        </row>
        <row r="4094">
          <cell r="A4094" t="str">
            <v/>
          </cell>
          <cell r="B4094" t="str">
            <v/>
          </cell>
          <cell r="C4094" t="str">
            <v/>
          </cell>
          <cell r="D4094" t="str">
            <v/>
          </cell>
          <cell r="E4094" t="str">
            <v/>
          </cell>
        </row>
        <row r="4095">
          <cell r="A4095" t="str">
            <v/>
          </cell>
          <cell r="B4095" t="str">
            <v/>
          </cell>
          <cell r="C4095" t="str">
            <v/>
          </cell>
          <cell r="D4095" t="str">
            <v/>
          </cell>
          <cell r="E4095" t="str">
            <v/>
          </cell>
        </row>
        <row r="4096">
          <cell r="A4096" t="str">
            <v/>
          </cell>
          <cell r="B4096" t="str">
            <v/>
          </cell>
          <cell r="C4096" t="str">
            <v/>
          </cell>
          <cell r="D4096" t="str">
            <v/>
          </cell>
          <cell r="E4096" t="str">
            <v/>
          </cell>
        </row>
        <row r="4097">
          <cell r="A4097" t="str">
            <v/>
          </cell>
          <cell r="B4097" t="str">
            <v/>
          </cell>
          <cell r="C4097" t="str">
            <v/>
          </cell>
          <cell r="D4097" t="str">
            <v/>
          </cell>
          <cell r="E4097" t="str">
            <v/>
          </cell>
        </row>
        <row r="4098">
          <cell r="A4098" t="str">
            <v/>
          </cell>
          <cell r="B4098" t="str">
            <v/>
          </cell>
          <cell r="C4098" t="str">
            <v/>
          </cell>
          <cell r="D4098" t="str">
            <v/>
          </cell>
          <cell r="E4098" t="str">
            <v/>
          </cell>
        </row>
        <row r="4099">
          <cell r="A4099" t="str">
            <v/>
          </cell>
          <cell r="B4099" t="str">
            <v/>
          </cell>
          <cell r="C4099" t="str">
            <v/>
          </cell>
          <cell r="D4099" t="str">
            <v/>
          </cell>
          <cell r="E4099" t="str">
            <v/>
          </cell>
        </row>
        <row r="4100">
          <cell r="A4100" t="str">
            <v/>
          </cell>
          <cell r="B4100" t="str">
            <v/>
          </cell>
          <cell r="C4100" t="str">
            <v/>
          </cell>
          <cell r="D4100" t="str">
            <v/>
          </cell>
          <cell r="E4100" t="str">
            <v/>
          </cell>
        </row>
        <row r="4101">
          <cell r="A4101" t="str">
            <v/>
          </cell>
          <cell r="B4101" t="str">
            <v/>
          </cell>
          <cell r="C4101" t="str">
            <v/>
          </cell>
          <cell r="D4101" t="str">
            <v/>
          </cell>
          <cell r="E4101" t="str">
            <v/>
          </cell>
        </row>
        <row r="4102">
          <cell r="A4102" t="str">
            <v/>
          </cell>
          <cell r="B4102" t="str">
            <v/>
          </cell>
          <cell r="C4102" t="str">
            <v/>
          </cell>
          <cell r="D4102" t="str">
            <v/>
          </cell>
          <cell r="E4102" t="str">
            <v/>
          </cell>
        </row>
        <row r="4103">
          <cell r="A4103" t="str">
            <v/>
          </cell>
          <cell r="B4103" t="str">
            <v/>
          </cell>
          <cell r="C4103" t="str">
            <v/>
          </cell>
          <cell r="D4103" t="str">
            <v/>
          </cell>
          <cell r="E4103" t="str">
            <v/>
          </cell>
        </row>
        <row r="4104">
          <cell r="A4104" t="str">
            <v/>
          </cell>
          <cell r="B4104" t="str">
            <v/>
          </cell>
          <cell r="C4104" t="str">
            <v/>
          </cell>
          <cell r="D4104" t="str">
            <v/>
          </cell>
          <cell r="E4104" t="str">
            <v/>
          </cell>
        </row>
        <row r="4105">
          <cell r="A4105" t="str">
            <v/>
          </cell>
          <cell r="B4105" t="str">
            <v/>
          </cell>
          <cell r="C4105" t="str">
            <v/>
          </cell>
          <cell r="D4105" t="str">
            <v/>
          </cell>
          <cell r="E4105" t="str">
            <v/>
          </cell>
        </row>
        <row r="4106">
          <cell r="A4106" t="str">
            <v/>
          </cell>
          <cell r="B4106" t="str">
            <v/>
          </cell>
          <cell r="C4106" t="str">
            <v/>
          </cell>
          <cell r="D4106" t="str">
            <v/>
          </cell>
          <cell r="E4106" t="str">
            <v/>
          </cell>
        </row>
        <row r="4107">
          <cell r="A4107" t="str">
            <v/>
          </cell>
          <cell r="B4107" t="str">
            <v/>
          </cell>
          <cell r="C4107" t="str">
            <v/>
          </cell>
          <cell r="D4107" t="str">
            <v/>
          </cell>
          <cell r="E4107" t="str">
            <v/>
          </cell>
        </row>
        <row r="4108">
          <cell r="A4108" t="str">
            <v/>
          </cell>
          <cell r="B4108" t="str">
            <v/>
          </cell>
          <cell r="C4108" t="str">
            <v/>
          </cell>
          <cell r="D4108" t="str">
            <v/>
          </cell>
          <cell r="E4108" t="str">
            <v/>
          </cell>
        </row>
        <row r="4109">
          <cell r="A4109" t="str">
            <v/>
          </cell>
          <cell r="B4109" t="str">
            <v/>
          </cell>
          <cell r="C4109" t="str">
            <v/>
          </cell>
          <cell r="D4109" t="str">
            <v/>
          </cell>
          <cell r="E4109" t="str">
            <v/>
          </cell>
        </row>
        <row r="4110">
          <cell r="A4110" t="str">
            <v/>
          </cell>
          <cell r="B4110" t="str">
            <v/>
          </cell>
          <cell r="C4110" t="str">
            <v/>
          </cell>
          <cell r="D4110" t="str">
            <v/>
          </cell>
          <cell r="E4110" t="str">
            <v/>
          </cell>
        </row>
        <row r="4111">
          <cell r="A4111" t="str">
            <v/>
          </cell>
          <cell r="B4111" t="str">
            <v/>
          </cell>
          <cell r="C4111" t="str">
            <v/>
          </cell>
          <cell r="D4111" t="str">
            <v/>
          </cell>
          <cell r="E4111" t="str">
            <v/>
          </cell>
        </row>
        <row r="4112">
          <cell r="A4112" t="str">
            <v/>
          </cell>
          <cell r="B4112" t="str">
            <v/>
          </cell>
          <cell r="C4112" t="str">
            <v/>
          </cell>
          <cell r="D4112" t="str">
            <v/>
          </cell>
          <cell r="E4112" t="str">
            <v/>
          </cell>
        </row>
        <row r="4113">
          <cell r="A4113" t="str">
            <v/>
          </cell>
          <cell r="B4113" t="str">
            <v/>
          </cell>
          <cell r="C4113" t="str">
            <v/>
          </cell>
          <cell r="D4113" t="str">
            <v/>
          </cell>
          <cell r="E4113" t="str">
            <v/>
          </cell>
        </row>
        <row r="4114">
          <cell r="A4114" t="str">
            <v/>
          </cell>
          <cell r="B4114" t="str">
            <v/>
          </cell>
          <cell r="C4114" t="str">
            <v/>
          </cell>
          <cell r="D4114" t="str">
            <v/>
          </cell>
          <cell r="E4114" t="str">
            <v/>
          </cell>
        </row>
        <row r="4115">
          <cell r="A4115" t="str">
            <v/>
          </cell>
          <cell r="B4115" t="str">
            <v/>
          </cell>
          <cell r="C4115" t="str">
            <v/>
          </cell>
          <cell r="D4115" t="str">
            <v/>
          </cell>
          <cell r="E4115" t="str">
            <v/>
          </cell>
        </row>
        <row r="4116">
          <cell r="A4116" t="str">
            <v/>
          </cell>
          <cell r="B4116" t="str">
            <v/>
          </cell>
          <cell r="C4116" t="str">
            <v/>
          </cell>
          <cell r="D4116" t="str">
            <v/>
          </cell>
          <cell r="E4116" t="str">
            <v/>
          </cell>
        </row>
        <row r="4117">
          <cell r="A4117" t="str">
            <v/>
          </cell>
          <cell r="B4117" t="str">
            <v/>
          </cell>
          <cell r="C4117" t="str">
            <v/>
          </cell>
          <cell r="D4117" t="str">
            <v/>
          </cell>
          <cell r="E4117" t="str">
            <v/>
          </cell>
        </row>
        <row r="4118">
          <cell r="A4118" t="str">
            <v/>
          </cell>
          <cell r="B4118" t="str">
            <v/>
          </cell>
          <cell r="C4118" t="str">
            <v/>
          </cell>
          <cell r="D4118" t="str">
            <v/>
          </cell>
          <cell r="E4118" t="str">
            <v/>
          </cell>
        </row>
        <row r="4119">
          <cell r="A4119" t="str">
            <v/>
          </cell>
          <cell r="B4119" t="str">
            <v/>
          </cell>
          <cell r="C4119" t="str">
            <v/>
          </cell>
          <cell r="D4119" t="str">
            <v/>
          </cell>
          <cell r="E4119" t="str">
            <v/>
          </cell>
        </row>
        <row r="4120">
          <cell r="A4120" t="str">
            <v/>
          </cell>
          <cell r="B4120" t="str">
            <v/>
          </cell>
          <cell r="C4120" t="str">
            <v/>
          </cell>
          <cell r="D4120" t="str">
            <v/>
          </cell>
          <cell r="E4120" t="str">
            <v/>
          </cell>
        </row>
        <row r="4121">
          <cell r="A4121" t="str">
            <v/>
          </cell>
          <cell r="B4121" t="str">
            <v/>
          </cell>
          <cell r="C4121" t="str">
            <v/>
          </cell>
          <cell r="D4121" t="str">
            <v/>
          </cell>
          <cell r="E4121" t="str">
            <v/>
          </cell>
        </row>
        <row r="4122">
          <cell r="A4122" t="str">
            <v/>
          </cell>
          <cell r="B4122" t="str">
            <v/>
          </cell>
          <cell r="C4122" t="str">
            <v/>
          </cell>
          <cell r="D4122" t="str">
            <v/>
          </cell>
          <cell r="E4122" t="str">
            <v/>
          </cell>
        </row>
        <row r="4123">
          <cell r="A4123" t="str">
            <v/>
          </cell>
          <cell r="B4123" t="str">
            <v/>
          </cell>
          <cell r="C4123" t="str">
            <v/>
          </cell>
          <cell r="D4123" t="str">
            <v/>
          </cell>
          <cell r="E4123" t="str">
            <v/>
          </cell>
        </row>
        <row r="4124">
          <cell r="A4124" t="str">
            <v/>
          </cell>
          <cell r="B4124" t="str">
            <v/>
          </cell>
          <cell r="C4124" t="str">
            <v/>
          </cell>
          <cell r="D4124" t="str">
            <v/>
          </cell>
          <cell r="E4124" t="str">
            <v/>
          </cell>
        </row>
        <row r="4125">
          <cell r="A4125" t="str">
            <v/>
          </cell>
          <cell r="B4125" t="str">
            <v/>
          </cell>
          <cell r="C4125" t="str">
            <v/>
          </cell>
          <cell r="D4125" t="str">
            <v/>
          </cell>
          <cell r="E4125" t="str">
            <v/>
          </cell>
        </row>
        <row r="4126">
          <cell r="A4126" t="str">
            <v/>
          </cell>
          <cell r="B4126" t="str">
            <v/>
          </cell>
          <cell r="C4126" t="str">
            <v/>
          </cell>
          <cell r="D4126" t="str">
            <v/>
          </cell>
          <cell r="E4126" t="str">
            <v/>
          </cell>
        </row>
        <row r="4127">
          <cell r="A4127" t="str">
            <v/>
          </cell>
          <cell r="B4127" t="str">
            <v/>
          </cell>
          <cell r="C4127" t="str">
            <v/>
          </cell>
          <cell r="D4127" t="str">
            <v/>
          </cell>
          <cell r="E4127" t="str">
            <v/>
          </cell>
        </row>
        <row r="4128">
          <cell r="A4128" t="str">
            <v/>
          </cell>
          <cell r="B4128" t="str">
            <v/>
          </cell>
          <cell r="C4128" t="str">
            <v/>
          </cell>
          <cell r="D4128" t="str">
            <v/>
          </cell>
          <cell r="E4128" t="str">
            <v/>
          </cell>
        </row>
        <row r="4129">
          <cell r="A4129" t="str">
            <v/>
          </cell>
          <cell r="B4129" t="str">
            <v/>
          </cell>
          <cell r="C4129" t="str">
            <v/>
          </cell>
          <cell r="D4129" t="str">
            <v/>
          </cell>
          <cell r="E4129" t="str">
            <v/>
          </cell>
        </row>
        <row r="4130">
          <cell r="A4130" t="str">
            <v/>
          </cell>
          <cell r="B4130" t="str">
            <v/>
          </cell>
          <cell r="C4130" t="str">
            <v/>
          </cell>
          <cell r="D4130" t="str">
            <v/>
          </cell>
          <cell r="E4130" t="str">
            <v/>
          </cell>
        </row>
        <row r="4131">
          <cell r="A4131" t="str">
            <v/>
          </cell>
          <cell r="B4131" t="str">
            <v/>
          </cell>
          <cell r="C4131" t="str">
            <v/>
          </cell>
          <cell r="D4131" t="str">
            <v/>
          </cell>
          <cell r="E4131" t="str">
            <v/>
          </cell>
        </row>
        <row r="4132">
          <cell r="A4132" t="str">
            <v/>
          </cell>
          <cell r="B4132" t="str">
            <v/>
          </cell>
          <cell r="C4132" t="str">
            <v/>
          </cell>
          <cell r="D4132" t="str">
            <v/>
          </cell>
          <cell r="E4132" t="str">
            <v/>
          </cell>
        </row>
        <row r="4133">
          <cell r="A4133" t="str">
            <v/>
          </cell>
          <cell r="B4133" t="str">
            <v/>
          </cell>
          <cell r="C4133" t="str">
            <v/>
          </cell>
          <cell r="D4133" t="str">
            <v/>
          </cell>
          <cell r="E4133" t="str">
            <v/>
          </cell>
        </row>
        <row r="4134">
          <cell r="A4134" t="str">
            <v/>
          </cell>
          <cell r="B4134" t="str">
            <v/>
          </cell>
          <cell r="C4134" t="str">
            <v/>
          </cell>
          <cell r="D4134" t="str">
            <v/>
          </cell>
          <cell r="E4134" t="str">
            <v/>
          </cell>
        </row>
        <row r="4135">
          <cell r="A4135" t="str">
            <v/>
          </cell>
          <cell r="B4135" t="str">
            <v/>
          </cell>
          <cell r="C4135" t="str">
            <v/>
          </cell>
          <cell r="D4135" t="str">
            <v/>
          </cell>
          <cell r="E4135" t="str">
            <v/>
          </cell>
        </row>
        <row r="4136">
          <cell r="A4136" t="str">
            <v/>
          </cell>
          <cell r="B4136" t="str">
            <v/>
          </cell>
          <cell r="C4136" t="str">
            <v/>
          </cell>
          <cell r="D4136" t="str">
            <v/>
          </cell>
          <cell r="E4136" t="str">
            <v/>
          </cell>
        </row>
        <row r="4137">
          <cell r="A4137" t="str">
            <v/>
          </cell>
          <cell r="B4137" t="str">
            <v/>
          </cell>
          <cell r="C4137" t="str">
            <v/>
          </cell>
          <cell r="D4137" t="str">
            <v/>
          </cell>
          <cell r="E4137" t="str">
            <v/>
          </cell>
        </row>
        <row r="4138">
          <cell r="A4138" t="str">
            <v/>
          </cell>
          <cell r="B4138" t="str">
            <v/>
          </cell>
          <cell r="C4138" t="str">
            <v/>
          </cell>
          <cell r="D4138" t="str">
            <v/>
          </cell>
          <cell r="E4138" t="str">
            <v/>
          </cell>
        </row>
        <row r="4139">
          <cell r="A4139" t="str">
            <v/>
          </cell>
          <cell r="B4139" t="str">
            <v/>
          </cell>
          <cell r="C4139" t="str">
            <v/>
          </cell>
          <cell r="D4139" t="str">
            <v/>
          </cell>
          <cell r="E4139" t="str">
            <v/>
          </cell>
        </row>
        <row r="4140">
          <cell r="A4140" t="str">
            <v/>
          </cell>
          <cell r="B4140" t="str">
            <v/>
          </cell>
          <cell r="C4140" t="str">
            <v/>
          </cell>
          <cell r="D4140" t="str">
            <v/>
          </cell>
          <cell r="E4140" t="str">
            <v/>
          </cell>
        </row>
        <row r="4141">
          <cell r="A4141" t="str">
            <v/>
          </cell>
          <cell r="B4141" t="str">
            <v/>
          </cell>
          <cell r="C4141" t="str">
            <v/>
          </cell>
          <cell r="D4141" t="str">
            <v/>
          </cell>
          <cell r="E4141" t="str">
            <v/>
          </cell>
        </row>
        <row r="4142">
          <cell r="A4142" t="str">
            <v/>
          </cell>
          <cell r="B4142" t="str">
            <v/>
          </cell>
          <cell r="C4142" t="str">
            <v/>
          </cell>
          <cell r="D4142" t="str">
            <v/>
          </cell>
          <cell r="E4142" t="str">
            <v/>
          </cell>
        </row>
        <row r="4143">
          <cell r="A4143" t="str">
            <v/>
          </cell>
          <cell r="B4143" t="str">
            <v/>
          </cell>
          <cell r="C4143" t="str">
            <v/>
          </cell>
          <cell r="D4143" t="str">
            <v/>
          </cell>
          <cell r="E4143" t="str">
            <v/>
          </cell>
        </row>
        <row r="4144">
          <cell r="A4144" t="str">
            <v/>
          </cell>
          <cell r="B4144" t="str">
            <v/>
          </cell>
          <cell r="C4144" t="str">
            <v/>
          </cell>
          <cell r="D4144" t="str">
            <v/>
          </cell>
          <cell r="E4144" t="str">
            <v/>
          </cell>
        </row>
        <row r="4145">
          <cell r="A4145" t="str">
            <v/>
          </cell>
          <cell r="B4145" t="str">
            <v/>
          </cell>
          <cell r="C4145" t="str">
            <v/>
          </cell>
          <cell r="D4145" t="str">
            <v/>
          </cell>
          <cell r="E4145" t="str">
            <v/>
          </cell>
        </row>
        <row r="4146">
          <cell r="A4146" t="str">
            <v/>
          </cell>
          <cell r="B4146" t="str">
            <v/>
          </cell>
          <cell r="C4146" t="str">
            <v/>
          </cell>
          <cell r="D4146" t="str">
            <v/>
          </cell>
          <cell r="E4146" t="str">
            <v/>
          </cell>
        </row>
        <row r="4147">
          <cell r="A4147" t="str">
            <v/>
          </cell>
          <cell r="B4147" t="str">
            <v/>
          </cell>
          <cell r="C4147" t="str">
            <v/>
          </cell>
          <cell r="D4147" t="str">
            <v/>
          </cell>
          <cell r="E4147" t="str">
            <v/>
          </cell>
        </row>
        <row r="4148">
          <cell r="A4148" t="str">
            <v/>
          </cell>
          <cell r="B4148" t="str">
            <v/>
          </cell>
          <cell r="C4148" t="str">
            <v/>
          </cell>
          <cell r="D4148" t="str">
            <v/>
          </cell>
          <cell r="E4148" t="str">
            <v/>
          </cell>
        </row>
        <row r="4149">
          <cell r="A4149" t="str">
            <v/>
          </cell>
          <cell r="B4149" t="str">
            <v/>
          </cell>
          <cell r="C4149" t="str">
            <v/>
          </cell>
          <cell r="D4149" t="str">
            <v/>
          </cell>
          <cell r="E4149" t="str">
            <v/>
          </cell>
        </row>
        <row r="4150">
          <cell r="A4150" t="str">
            <v/>
          </cell>
          <cell r="B4150" t="str">
            <v/>
          </cell>
          <cell r="C4150" t="str">
            <v/>
          </cell>
          <cell r="D4150" t="str">
            <v/>
          </cell>
          <cell r="E4150" t="str">
            <v/>
          </cell>
        </row>
        <row r="4151">
          <cell r="A4151" t="str">
            <v/>
          </cell>
          <cell r="B4151" t="str">
            <v/>
          </cell>
          <cell r="C4151" t="str">
            <v/>
          </cell>
          <cell r="D4151" t="str">
            <v/>
          </cell>
          <cell r="E4151" t="str">
            <v/>
          </cell>
        </row>
        <row r="4152">
          <cell r="A4152" t="str">
            <v/>
          </cell>
          <cell r="B4152" t="str">
            <v/>
          </cell>
          <cell r="C4152" t="str">
            <v/>
          </cell>
          <cell r="D4152" t="str">
            <v/>
          </cell>
          <cell r="E4152" t="str">
            <v/>
          </cell>
        </row>
        <row r="4153">
          <cell r="A4153" t="str">
            <v/>
          </cell>
          <cell r="B4153" t="str">
            <v/>
          </cell>
          <cell r="C4153" t="str">
            <v/>
          </cell>
          <cell r="D4153" t="str">
            <v/>
          </cell>
          <cell r="E4153" t="str">
            <v/>
          </cell>
        </row>
        <row r="4154">
          <cell r="A4154" t="str">
            <v/>
          </cell>
          <cell r="B4154" t="str">
            <v/>
          </cell>
          <cell r="C4154" t="str">
            <v/>
          </cell>
          <cell r="D4154" t="str">
            <v/>
          </cell>
          <cell r="E4154" t="str">
            <v/>
          </cell>
        </row>
        <row r="4155">
          <cell r="A4155" t="str">
            <v/>
          </cell>
          <cell r="B4155" t="str">
            <v/>
          </cell>
          <cell r="C4155" t="str">
            <v/>
          </cell>
          <cell r="D4155" t="str">
            <v/>
          </cell>
          <cell r="E4155" t="str">
            <v/>
          </cell>
        </row>
        <row r="4156">
          <cell r="A4156" t="str">
            <v/>
          </cell>
          <cell r="B4156" t="str">
            <v/>
          </cell>
          <cell r="C4156" t="str">
            <v/>
          </cell>
          <cell r="D4156" t="str">
            <v/>
          </cell>
          <cell r="E4156" t="str">
            <v/>
          </cell>
        </row>
        <row r="4157">
          <cell r="A4157" t="str">
            <v/>
          </cell>
          <cell r="B4157" t="str">
            <v/>
          </cell>
          <cell r="C4157" t="str">
            <v/>
          </cell>
          <cell r="D4157" t="str">
            <v/>
          </cell>
          <cell r="E4157" t="str">
            <v/>
          </cell>
        </row>
        <row r="4158">
          <cell r="A4158" t="str">
            <v/>
          </cell>
          <cell r="B4158" t="str">
            <v/>
          </cell>
          <cell r="C4158" t="str">
            <v/>
          </cell>
          <cell r="D4158" t="str">
            <v/>
          </cell>
          <cell r="E4158" t="str">
            <v/>
          </cell>
        </row>
        <row r="4159">
          <cell r="A4159" t="str">
            <v/>
          </cell>
          <cell r="B4159" t="str">
            <v/>
          </cell>
          <cell r="C4159" t="str">
            <v/>
          </cell>
          <cell r="D4159" t="str">
            <v/>
          </cell>
          <cell r="E4159" t="str">
            <v/>
          </cell>
        </row>
        <row r="4160">
          <cell r="A4160" t="str">
            <v/>
          </cell>
          <cell r="B4160" t="str">
            <v/>
          </cell>
          <cell r="C4160" t="str">
            <v/>
          </cell>
          <cell r="D4160" t="str">
            <v/>
          </cell>
          <cell r="E4160" t="str">
            <v/>
          </cell>
        </row>
        <row r="4161">
          <cell r="A4161" t="str">
            <v/>
          </cell>
          <cell r="B4161" t="str">
            <v/>
          </cell>
          <cell r="C4161" t="str">
            <v/>
          </cell>
          <cell r="D4161" t="str">
            <v/>
          </cell>
          <cell r="E4161" t="str">
            <v/>
          </cell>
        </row>
        <row r="4162">
          <cell r="A4162" t="str">
            <v/>
          </cell>
          <cell r="B4162" t="str">
            <v/>
          </cell>
          <cell r="C4162" t="str">
            <v/>
          </cell>
          <cell r="D4162" t="str">
            <v/>
          </cell>
          <cell r="E4162" t="str">
            <v/>
          </cell>
        </row>
        <row r="4163">
          <cell r="A4163" t="str">
            <v/>
          </cell>
          <cell r="B4163" t="str">
            <v/>
          </cell>
          <cell r="C4163" t="str">
            <v/>
          </cell>
          <cell r="D4163" t="str">
            <v/>
          </cell>
          <cell r="E4163" t="str">
            <v/>
          </cell>
        </row>
        <row r="4164">
          <cell r="A4164" t="str">
            <v/>
          </cell>
          <cell r="B4164" t="str">
            <v/>
          </cell>
          <cell r="C4164" t="str">
            <v/>
          </cell>
          <cell r="D4164" t="str">
            <v/>
          </cell>
          <cell r="E4164" t="str">
            <v/>
          </cell>
        </row>
        <row r="4165">
          <cell r="A4165" t="str">
            <v/>
          </cell>
          <cell r="B4165" t="str">
            <v/>
          </cell>
          <cell r="C4165" t="str">
            <v/>
          </cell>
          <cell r="D4165" t="str">
            <v/>
          </cell>
          <cell r="E4165" t="str">
            <v/>
          </cell>
        </row>
        <row r="4166">
          <cell r="A4166" t="str">
            <v/>
          </cell>
          <cell r="B4166" t="str">
            <v/>
          </cell>
          <cell r="C4166" t="str">
            <v/>
          </cell>
          <cell r="D4166" t="str">
            <v/>
          </cell>
          <cell r="E4166" t="str">
            <v/>
          </cell>
        </row>
        <row r="4167">
          <cell r="A4167" t="str">
            <v/>
          </cell>
          <cell r="B4167" t="str">
            <v/>
          </cell>
          <cell r="C4167" t="str">
            <v/>
          </cell>
          <cell r="D4167" t="str">
            <v/>
          </cell>
          <cell r="E4167" t="str">
            <v/>
          </cell>
        </row>
        <row r="4168">
          <cell r="A4168" t="str">
            <v/>
          </cell>
          <cell r="B4168" t="str">
            <v/>
          </cell>
          <cell r="C4168" t="str">
            <v/>
          </cell>
          <cell r="D4168" t="str">
            <v/>
          </cell>
          <cell r="E4168" t="str">
            <v/>
          </cell>
        </row>
        <row r="4169">
          <cell r="A4169" t="str">
            <v/>
          </cell>
          <cell r="B4169" t="str">
            <v/>
          </cell>
          <cell r="C4169" t="str">
            <v/>
          </cell>
          <cell r="D4169" t="str">
            <v/>
          </cell>
          <cell r="E4169" t="str">
            <v/>
          </cell>
        </row>
        <row r="4170">
          <cell r="A4170" t="str">
            <v/>
          </cell>
          <cell r="B4170" t="str">
            <v/>
          </cell>
          <cell r="C4170" t="str">
            <v/>
          </cell>
          <cell r="D4170" t="str">
            <v/>
          </cell>
          <cell r="E4170" t="str">
            <v/>
          </cell>
        </row>
        <row r="4171">
          <cell r="A4171" t="str">
            <v/>
          </cell>
          <cell r="B4171" t="str">
            <v/>
          </cell>
          <cell r="C4171" t="str">
            <v/>
          </cell>
          <cell r="D4171" t="str">
            <v/>
          </cell>
          <cell r="E4171" t="str">
            <v/>
          </cell>
        </row>
        <row r="4172">
          <cell r="A4172" t="str">
            <v/>
          </cell>
          <cell r="B4172" t="str">
            <v/>
          </cell>
          <cell r="C4172" t="str">
            <v/>
          </cell>
          <cell r="D4172" t="str">
            <v/>
          </cell>
          <cell r="E4172" t="str">
            <v/>
          </cell>
        </row>
        <row r="4173">
          <cell r="A4173" t="str">
            <v/>
          </cell>
          <cell r="B4173" t="str">
            <v/>
          </cell>
          <cell r="C4173" t="str">
            <v/>
          </cell>
          <cell r="D4173" t="str">
            <v/>
          </cell>
          <cell r="E4173" t="str">
            <v/>
          </cell>
        </row>
        <row r="4174">
          <cell r="A4174" t="str">
            <v/>
          </cell>
          <cell r="B4174" t="str">
            <v/>
          </cell>
          <cell r="C4174" t="str">
            <v/>
          </cell>
          <cell r="D4174" t="str">
            <v/>
          </cell>
          <cell r="E4174" t="str">
            <v/>
          </cell>
        </row>
        <row r="4175">
          <cell r="A4175" t="str">
            <v/>
          </cell>
          <cell r="B4175" t="str">
            <v/>
          </cell>
          <cell r="C4175" t="str">
            <v/>
          </cell>
          <cell r="D4175" t="str">
            <v/>
          </cell>
          <cell r="E4175" t="str">
            <v/>
          </cell>
        </row>
        <row r="4176">
          <cell r="A4176" t="str">
            <v/>
          </cell>
          <cell r="B4176" t="str">
            <v/>
          </cell>
          <cell r="C4176" t="str">
            <v/>
          </cell>
          <cell r="D4176" t="str">
            <v/>
          </cell>
          <cell r="E4176" t="str">
            <v/>
          </cell>
        </row>
        <row r="4177">
          <cell r="A4177" t="str">
            <v/>
          </cell>
          <cell r="B4177" t="str">
            <v/>
          </cell>
          <cell r="C4177" t="str">
            <v/>
          </cell>
          <cell r="D4177" t="str">
            <v/>
          </cell>
          <cell r="E4177" t="str">
            <v/>
          </cell>
        </row>
        <row r="4178">
          <cell r="A4178" t="str">
            <v/>
          </cell>
          <cell r="B4178" t="str">
            <v/>
          </cell>
          <cell r="C4178" t="str">
            <v/>
          </cell>
          <cell r="D4178" t="str">
            <v/>
          </cell>
          <cell r="E4178" t="str">
            <v/>
          </cell>
        </row>
        <row r="4179">
          <cell r="A4179" t="str">
            <v/>
          </cell>
          <cell r="B4179" t="str">
            <v/>
          </cell>
          <cell r="C4179" t="str">
            <v/>
          </cell>
          <cell r="D4179" t="str">
            <v/>
          </cell>
          <cell r="E4179" t="str">
            <v/>
          </cell>
        </row>
        <row r="4180">
          <cell r="A4180" t="str">
            <v/>
          </cell>
          <cell r="B4180" t="str">
            <v/>
          </cell>
          <cell r="C4180" t="str">
            <v/>
          </cell>
          <cell r="D4180" t="str">
            <v/>
          </cell>
          <cell r="E4180" t="str">
            <v/>
          </cell>
        </row>
        <row r="4181">
          <cell r="A4181" t="str">
            <v/>
          </cell>
          <cell r="B4181" t="str">
            <v/>
          </cell>
          <cell r="C4181" t="str">
            <v/>
          </cell>
          <cell r="D4181" t="str">
            <v/>
          </cell>
          <cell r="E4181" t="str">
            <v/>
          </cell>
        </row>
        <row r="4182">
          <cell r="A4182" t="str">
            <v/>
          </cell>
          <cell r="B4182" t="str">
            <v/>
          </cell>
          <cell r="C4182" t="str">
            <v/>
          </cell>
          <cell r="D4182" t="str">
            <v/>
          </cell>
          <cell r="E4182" t="str">
            <v/>
          </cell>
        </row>
        <row r="4183">
          <cell r="A4183" t="str">
            <v/>
          </cell>
          <cell r="B4183" t="str">
            <v/>
          </cell>
          <cell r="C4183" t="str">
            <v/>
          </cell>
          <cell r="D4183" t="str">
            <v/>
          </cell>
          <cell r="E4183" t="str">
            <v/>
          </cell>
        </row>
        <row r="4184">
          <cell r="A4184" t="str">
            <v/>
          </cell>
          <cell r="B4184" t="str">
            <v/>
          </cell>
          <cell r="C4184" t="str">
            <v/>
          </cell>
          <cell r="D4184" t="str">
            <v/>
          </cell>
          <cell r="E4184" t="str">
            <v/>
          </cell>
        </row>
        <row r="4185">
          <cell r="A4185" t="str">
            <v/>
          </cell>
          <cell r="B4185" t="str">
            <v/>
          </cell>
          <cell r="C4185" t="str">
            <v/>
          </cell>
          <cell r="D4185" t="str">
            <v/>
          </cell>
          <cell r="E4185" t="str">
            <v/>
          </cell>
        </row>
        <row r="4186">
          <cell r="A4186" t="str">
            <v/>
          </cell>
          <cell r="B4186" t="str">
            <v/>
          </cell>
          <cell r="C4186" t="str">
            <v/>
          </cell>
          <cell r="D4186" t="str">
            <v/>
          </cell>
          <cell r="E4186" t="str">
            <v/>
          </cell>
        </row>
        <row r="4187">
          <cell r="A4187" t="str">
            <v/>
          </cell>
          <cell r="B4187" t="str">
            <v/>
          </cell>
          <cell r="C4187" t="str">
            <v/>
          </cell>
          <cell r="D4187" t="str">
            <v/>
          </cell>
          <cell r="E4187" t="str">
            <v/>
          </cell>
        </row>
        <row r="4188">
          <cell r="A4188" t="str">
            <v/>
          </cell>
          <cell r="B4188" t="str">
            <v/>
          </cell>
          <cell r="C4188" t="str">
            <v/>
          </cell>
          <cell r="D4188" t="str">
            <v/>
          </cell>
          <cell r="E4188" t="str">
            <v/>
          </cell>
        </row>
        <row r="4189">
          <cell r="A4189" t="str">
            <v/>
          </cell>
          <cell r="B4189" t="str">
            <v/>
          </cell>
          <cell r="C4189" t="str">
            <v/>
          </cell>
          <cell r="D4189" t="str">
            <v/>
          </cell>
          <cell r="E4189" t="str">
            <v/>
          </cell>
        </row>
        <row r="4190">
          <cell r="A4190" t="str">
            <v/>
          </cell>
          <cell r="B4190" t="str">
            <v/>
          </cell>
          <cell r="C4190" t="str">
            <v/>
          </cell>
          <cell r="D4190" t="str">
            <v/>
          </cell>
          <cell r="E4190" t="str">
            <v/>
          </cell>
        </row>
        <row r="4191">
          <cell r="A4191" t="str">
            <v/>
          </cell>
          <cell r="B4191" t="str">
            <v/>
          </cell>
          <cell r="C4191" t="str">
            <v/>
          </cell>
          <cell r="D4191" t="str">
            <v/>
          </cell>
          <cell r="E4191" t="str">
            <v/>
          </cell>
        </row>
        <row r="4192">
          <cell r="A4192" t="str">
            <v/>
          </cell>
          <cell r="B4192" t="str">
            <v/>
          </cell>
          <cell r="C4192" t="str">
            <v/>
          </cell>
          <cell r="D4192" t="str">
            <v/>
          </cell>
          <cell r="E4192" t="str">
            <v/>
          </cell>
        </row>
        <row r="4193">
          <cell r="A4193" t="str">
            <v/>
          </cell>
          <cell r="B4193" t="str">
            <v/>
          </cell>
          <cell r="C4193" t="str">
            <v/>
          </cell>
          <cell r="D4193" t="str">
            <v/>
          </cell>
          <cell r="E4193" t="str">
            <v/>
          </cell>
        </row>
        <row r="4194">
          <cell r="A4194" t="str">
            <v/>
          </cell>
          <cell r="B4194" t="str">
            <v/>
          </cell>
          <cell r="C4194" t="str">
            <v/>
          </cell>
          <cell r="D4194" t="str">
            <v/>
          </cell>
          <cell r="E4194" t="str">
            <v/>
          </cell>
        </row>
        <row r="4195">
          <cell r="A4195" t="str">
            <v/>
          </cell>
          <cell r="B4195" t="str">
            <v/>
          </cell>
          <cell r="C4195" t="str">
            <v/>
          </cell>
          <cell r="D4195" t="str">
            <v/>
          </cell>
          <cell r="E4195" t="str">
            <v/>
          </cell>
        </row>
        <row r="4196">
          <cell r="A4196" t="str">
            <v/>
          </cell>
          <cell r="B4196" t="str">
            <v/>
          </cell>
          <cell r="C4196" t="str">
            <v/>
          </cell>
          <cell r="D4196" t="str">
            <v/>
          </cell>
          <cell r="E4196" t="str">
            <v/>
          </cell>
        </row>
        <row r="4197">
          <cell r="A4197" t="str">
            <v/>
          </cell>
          <cell r="B4197" t="str">
            <v/>
          </cell>
          <cell r="C4197" t="str">
            <v/>
          </cell>
          <cell r="D4197" t="str">
            <v/>
          </cell>
          <cell r="E4197" t="str">
            <v/>
          </cell>
        </row>
        <row r="4198">
          <cell r="A4198" t="str">
            <v/>
          </cell>
          <cell r="B4198" t="str">
            <v/>
          </cell>
          <cell r="C4198" t="str">
            <v/>
          </cell>
          <cell r="D4198" t="str">
            <v/>
          </cell>
          <cell r="E4198" t="str">
            <v/>
          </cell>
        </row>
        <row r="4199">
          <cell r="A4199" t="str">
            <v/>
          </cell>
          <cell r="B4199" t="str">
            <v/>
          </cell>
          <cell r="C4199" t="str">
            <v/>
          </cell>
          <cell r="D4199" t="str">
            <v/>
          </cell>
          <cell r="E4199" t="str">
            <v/>
          </cell>
        </row>
        <row r="4200">
          <cell r="A4200" t="str">
            <v/>
          </cell>
          <cell r="B4200" t="str">
            <v/>
          </cell>
          <cell r="C4200" t="str">
            <v/>
          </cell>
          <cell r="D4200" t="str">
            <v/>
          </cell>
          <cell r="E4200" t="str">
            <v/>
          </cell>
        </row>
        <row r="4201">
          <cell r="A4201" t="str">
            <v/>
          </cell>
          <cell r="B4201" t="str">
            <v/>
          </cell>
          <cell r="C4201" t="str">
            <v/>
          </cell>
          <cell r="D4201" t="str">
            <v/>
          </cell>
          <cell r="E4201" t="str">
            <v/>
          </cell>
        </row>
        <row r="4202">
          <cell r="A4202" t="str">
            <v/>
          </cell>
          <cell r="B4202" t="str">
            <v/>
          </cell>
          <cell r="C4202" t="str">
            <v/>
          </cell>
          <cell r="D4202" t="str">
            <v/>
          </cell>
          <cell r="E4202" t="str">
            <v/>
          </cell>
        </row>
        <row r="4203">
          <cell r="A4203" t="str">
            <v/>
          </cell>
          <cell r="B4203" t="str">
            <v/>
          </cell>
          <cell r="C4203" t="str">
            <v/>
          </cell>
          <cell r="D4203" t="str">
            <v/>
          </cell>
          <cell r="E4203" t="str">
            <v/>
          </cell>
        </row>
        <row r="4204">
          <cell r="A4204" t="str">
            <v/>
          </cell>
          <cell r="B4204" t="str">
            <v/>
          </cell>
          <cell r="C4204" t="str">
            <v/>
          </cell>
          <cell r="D4204" t="str">
            <v/>
          </cell>
          <cell r="E4204" t="str">
            <v/>
          </cell>
        </row>
        <row r="4205">
          <cell r="A4205" t="str">
            <v/>
          </cell>
          <cell r="B4205" t="str">
            <v/>
          </cell>
          <cell r="C4205" t="str">
            <v/>
          </cell>
          <cell r="D4205" t="str">
            <v/>
          </cell>
          <cell r="E4205" t="str">
            <v/>
          </cell>
        </row>
        <row r="4206">
          <cell r="A4206" t="str">
            <v/>
          </cell>
          <cell r="B4206" t="str">
            <v/>
          </cell>
          <cell r="C4206" t="str">
            <v/>
          </cell>
          <cell r="D4206" t="str">
            <v/>
          </cell>
          <cell r="E4206" t="str">
            <v/>
          </cell>
        </row>
        <row r="4207">
          <cell r="A4207" t="str">
            <v/>
          </cell>
          <cell r="B4207" t="str">
            <v/>
          </cell>
          <cell r="C4207" t="str">
            <v/>
          </cell>
          <cell r="D4207" t="str">
            <v/>
          </cell>
          <cell r="E4207" t="str">
            <v/>
          </cell>
        </row>
        <row r="4208">
          <cell r="A4208" t="str">
            <v/>
          </cell>
          <cell r="B4208" t="str">
            <v/>
          </cell>
          <cell r="C4208" t="str">
            <v/>
          </cell>
          <cell r="D4208" t="str">
            <v/>
          </cell>
          <cell r="E4208" t="str">
            <v/>
          </cell>
        </row>
        <row r="4209">
          <cell r="A4209" t="str">
            <v/>
          </cell>
          <cell r="B4209" t="str">
            <v/>
          </cell>
          <cell r="C4209" t="str">
            <v/>
          </cell>
          <cell r="D4209" t="str">
            <v/>
          </cell>
          <cell r="E4209" t="str">
            <v/>
          </cell>
        </row>
        <row r="4210">
          <cell r="A4210" t="str">
            <v/>
          </cell>
          <cell r="B4210" t="str">
            <v/>
          </cell>
          <cell r="C4210" t="str">
            <v/>
          </cell>
          <cell r="D4210" t="str">
            <v/>
          </cell>
          <cell r="E4210" t="str">
            <v/>
          </cell>
        </row>
        <row r="4211">
          <cell r="A4211" t="str">
            <v/>
          </cell>
          <cell r="B4211" t="str">
            <v/>
          </cell>
          <cell r="C4211" t="str">
            <v/>
          </cell>
          <cell r="D4211" t="str">
            <v/>
          </cell>
          <cell r="E4211" t="str">
            <v/>
          </cell>
        </row>
        <row r="4212">
          <cell r="A4212" t="str">
            <v/>
          </cell>
          <cell r="B4212" t="str">
            <v/>
          </cell>
          <cell r="C4212" t="str">
            <v/>
          </cell>
          <cell r="D4212" t="str">
            <v/>
          </cell>
          <cell r="E4212" t="str">
            <v/>
          </cell>
        </row>
        <row r="4213">
          <cell r="A4213" t="str">
            <v/>
          </cell>
          <cell r="B4213" t="str">
            <v/>
          </cell>
          <cell r="C4213" t="str">
            <v/>
          </cell>
          <cell r="D4213" t="str">
            <v/>
          </cell>
          <cell r="E4213" t="str">
            <v/>
          </cell>
        </row>
        <row r="4214">
          <cell r="A4214" t="str">
            <v/>
          </cell>
          <cell r="B4214" t="str">
            <v/>
          </cell>
          <cell r="C4214" t="str">
            <v/>
          </cell>
          <cell r="D4214" t="str">
            <v/>
          </cell>
          <cell r="E4214" t="str">
            <v/>
          </cell>
        </row>
        <row r="4215">
          <cell r="A4215" t="str">
            <v/>
          </cell>
          <cell r="B4215" t="str">
            <v/>
          </cell>
          <cell r="C4215" t="str">
            <v/>
          </cell>
          <cell r="D4215" t="str">
            <v/>
          </cell>
          <cell r="E4215" t="str">
            <v/>
          </cell>
        </row>
        <row r="4216">
          <cell r="A4216" t="str">
            <v/>
          </cell>
          <cell r="B4216" t="str">
            <v/>
          </cell>
          <cell r="C4216" t="str">
            <v/>
          </cell>
          <cell r="D4216" t="str">
            <v/>
          </cell>
          <cell r="E4216" t="str">
            <v/>
          </cell>
        </row>
        <row r="4217">
          <cell r="A4217" t="str">
            <v/>
          </cell>
          <cell r="B4217" t="str">
            <v/>
          </cell>
          <cell r="C4217" t="str">
            <v/>
          </cell>
          <cell r="D4217" t="str">
            <v/>
          </cell>
          <cell r="E4217" t="str">
            <v/>
          </cell>
        </row>
        <row r="4218">
          <cell r="A4218" t="str">
            <v/>
          </cell>
          <cell r="B4218" t="str">
            <v/>
          </cell>
          <cell r="C4218" t="str">
            <v/>
          </cell>
          <cell r="D4218" t="str">
            <v/>
          </cell>
          <cell r="E4218" t="str">
            <v/>
          </cell>
        </row>
        <row r="4219">
          <cell r="A4219" t="str">
            <v/>
          </cell>
          <cell r="B4219" t="str">
            <v/>
          </cell>
          <cell r="C4219" t="str">
            <v/>
          </cell>
          <cell r="D4219" t="str">
            <v/>
          </cell>
          <cell r="E4219" t="str">
            <v/>
          </cell>
        </row>
        <row r="4220">
          <cell r="A4220" t="str">
            <v/>
          </cell>
          <cell r="B4220" t="str">
            <v/>
          </cell>
          <cell r="C4220" t="str">
            <v/>
          </cell>
          <cell r="D4220" t="str">
            <v/>
          </cell>
          <cell r="E4220" t="str">
            <v/>
          </cell>
        </row>
        <row r="4221">
          <cell r="A4221" t="str">
            <v/>
          </cell>
          <cell r="B4221" t="str">
            <v/>
          </cell>
          <cell r="C4221" t="str">
            <v/>
          </cell>
          <cell r="D4221" t="str">
            <v/>
          </cell>
          <cell r="E4221" t="str">
            <v/>
          </cell>
        </row>
        <row r="4222">
          <cell r="A4222" t="str">
            <v/>
          </cell>
          <cell r="B4222" t="str">
            <v/>
          </cell>
          <cell r="C4222" t="str">
            <v/>
          </cell>
          <cell r="D4222" t="str">
            <v/>
          </cell>
          <cell r="E4222" t="str">
            <v/>
          </cell>
        </row>
        <row r="4223">
          <cell r="A4223" t="str">
            <v/>
          </cell>
          <cell r="B4223" t="str">
            <v/>
          </cell>
          <cell r="C4223" t="str">
            <v/>
          </cell>
          <cell r="D4223" t="str">
            <v/>
          </cell>
          <cell r="E4223" t="str">
            <v/>
          </cell>
        </row>
        <row r="4224">
          <cell r="A4224" t="str">
            <v/>
          </cell>
          <cell r="B4224" t="str">
            <v/>
          </cell>
          <cell r="C4224" t="str">
            <v/>
          </cell>
          <cell r="D4224" t="str">
            <v/>
          </cell>
          <cell r="E4224" t="str">
            <v/>
          </cell>
        </row>
        <row r="4225">
          <cell r="A4225" t="str">
            <v/>
          </cell>
          <cell r="B4225" t="str">
            <v/>
          </cell>
          <cell r="C4225" t="str">
            <v/>
          </cell>
          <cell r="D4225" t="str">
            <v/>
          </cell>
          <cell r="E4225" t="str">
            <v/>
          </cell>
        </row>
        <row r="4226">
          <cell r="A4226" t="str">
            <v/>
          </cell>
          <cell r="B4226" t="str">
            <v/>
          </cell>
          <cell r="C4226" t="str">
            <v/>
          </cell>
          <cell r="D4226" t="str">
            <v/>
          </cell>
          <cell r="E4226" t="str">
            <v/>
          </cell>
        </row>
        <row r="4227">
          <cell r="A4227" t="str">
            <v/>
          </cell>
          <cell r="B4227" t="str">
            <v/>
          </cell>
          <cell r="C4227" t="str">
            <v/>
          </cell>
          <cell r="D4227" t="str">
            <v/>
          </cell>
          <cell r="E4227" t="str">
            <v/>
          </cell>
        </row>
        <row r="4228">
          <cell r="A4228" t="str">
            <v/>
          </cell>
          <cell r="B4228" t="str">
            <v/>
          </cell>
          <cell r="C4228" t="str">
            <v/>
          </cell>
          <cell r="D4228" t="str">
            <v/>
          </cell>
          <cell r="E4228" t="str">
            <v/>
          </cell>
        </row>
        <row r="4229">
          <cell r="A4229" t="str">
            <v/>
          </cell>
          <cell r="B4229" t="str">
            <v/>
          </cell>
          <cell r="C4229" t="str">
            <v/>
          </cell>
          <cell r="D4229" t="str">
            <v/>
          </cell>
          <cell r="E4229" t="str">
            <v/>
          </cell>
        </row>
        <row r="4230">
          <cell r="A4230" t="str">
            <v/>
          </cell>
          <cell r="B4230" t="str">
            <v/>
          </cell>
          <cell r="C4230" t="str">
            <v/>
          </cell>
          <cell r="D4230" t="str">
            <v/>
          </cell>
          <cell r="E4230" t="str">
            <v/>
          </cell>
        </row>
        <row r="4231">
          <cell r="A4231" t="str">
            <v/>
          </cell>
          <cell r="B4231" t="str">
            <v/>
          </cell>
          <cell r="C4231" t="str">
            <v/>
          </cell>
          <cell r="D4231" t="str">
            <v/>
          </cell>
          <cell r="E4231" t="str">
            <v/>
          </cell>
        </row>
        <row r="4232">
          <cell r="A4232" t="str">
            <v/>
          </cell>
          <cell r="B4232" t="str">
            <v/>
          </cell>
          <cell r="C4232" t="str">
            <v/>
          </cell>
          <cell r="D4232" t="str">
            <v/>
          </cell>
          <cell r="E4232" t="str">
            <v/>
          </cell>
        </row>
        <row r="4233">
          <cell r="A4233" t="str">
            <v/>
          </cell>
          <cell r="B4233" t="str">
            <v/>
          </cell>
          <cell r="C4233" t="str">
            <v/>
          </cell>
          <cell r="D4233" t="str">
            <v/>
          </cell>
          <cell r="E4233" t="str">
            <v/>
          </cell>
        </row>
        <row r="4234">
          <cell r="A4234" t="str">
            <v/>
          </cell>
          <cell r="B4234" t="str">
            <v/>
          </cell>
          <cell r="C4234" t="str">
            <v/>
          </cell>
          <cell r="D4234" t="str">
            <v/>
          </cell>
          <cell r="E4234" t="str">
            <v/>
          </cell>
        </row>
        <row r="4235">
          <cell r="A4235" t="str">
            <v/>
          </cell>
          <cell r="B4235" t="str">
            <v/>
          </cell>
          <cell r="C4235" t="str">
            <v/>
          </cell>
          <cell r="D4235" t="str">
            <v/>
          </cell>
          <cell r="E4235" t="str">
            <v/>
          </cell>
        </row>
        <row r="4236">
          <cell r="A4236" t="str">
            <v/>
          </cell>
          <cell r="B4236" t="str">
            <v/>
          </cell>
          <cell r="C4236" t="str">
            <v/>
          </cell>
          <cell r="D4236" t="str">
            <v/>
          </cell>
          <cell r="E4236" t="str">
            <v/>
          </cell>
        </row>
        <row r="4237">
          <cell r="A4237" t="str">
            <v/>
          </cell>
          <cell r="B4237" t="str">
            <v/>
          </cell>
          <cell r="C4237" t="str">
            <v/>
          </cell>
          <cell r="D4237" t="str">
            <v/>
          </cell>
          <cell r="E4237" t="str">
            <v/>
          </cell>
        </row>
        <row r="4238">
          <cell r="A4238" t="str">
            <v/>
          </cell>
          <cell r="B4238" t="str">
            <v/>
          </cell>
          <cell r="C4238" t="str">
            <v/>
          </cell>
          <cell r="D4238" t="str">
            <v/>
          </cell>
          <cell r="E4238" t="str">
            <v/>
          </cell>
        </row>
        <row r="4239">
          <cell r="A4239" t="str">
            <v/>
          </cell>
          <cell r="B4239" t="str">
            <v/>
          </cell>
          <cell r="C4239" t="str">
            <v/>
          </cell>
          <cell r="D4239" t="str">
            <v/>
          </cell>
          <cell r="E4239" t="str">
            <v/>
          </cell>
        </row>
        <row r="4240">
          <cell r="A4240" t="str">
            <v/>
          </cell>
          <cell r="B4240" t="str">
            <v/>
          </cell>
          <cell r="C4240" t="str">
            <v/>
          </cell>
          <cell r="D4240" t="str">
            <v/>
          </cell>
          <cell r="E4240" t="str">
            <v/>
          </cell>
        </row>
        <row r="4241">
          <cell r="A4241" t="str">
            <v/>
          </cell>
          <cell r="B4241" t="str">
            <v/>
          </cell>
          <cell r="C4241" t="str">
            <v/>
          </cell>
          <cell r="D4241" t="str">
            <v/>
          </cell>
          <cell r="E4241" t="str">
            <v/>
          </cell>
        </row>
        <row r="4242">
          <cell r="A4242" t="str">
            <v/>
          </cell>
          <cell r="B4242" t="str">
            <v/>
          </cell>
          <cell r="C4242" t="str">
            <v/>
          </cell>
          <cell r="D4242" t="str">
            <v/>
          </cell>
          <cell r="E4242" t="str">
            <v/>
          </cell>
        </row>
        <row r="4243">
          <cell r="A4243" t="str">
            <v/>
          </cell>
          <cell r="B4243" t="str">
            <v/>
          </cell>
          <cell r="C4243" t="str">
            <v/>
          </cell>
          <cell r="D4243" t="str">
            <v/>
          </cell>
          <cell r="E4243" t="str">
            <v/>
          </cell>
        </row>
        <row r="4244">
          <cell r="A4244" t="str">
            <v/>
          </cell>
          <cell r="B4244" t="str">
            <v/>
          </cell>
          <cell r="C4244" t="str">
            <v/>
          </cell>
          <cell r="D4244" t="str">
            <v/>
          </cell>
          <cell r="E4244" t="str">
            <v/>
          </cell>
        </row>
        <row r="4245">
          <cell r="A4245" t="str">
            <v/>
          </cell>
          <cell r="B4245" t="str">
            <v/>
          </cell>
          <cell r="C4245" t="str">
            <v/>
          </cell>
          <cell r="D4245" t="str">
            <v/>
          </cell>
          <cell r="E4245" t="str">
            <v/>
          </cell>
        </row>
        <row r="4246">
          <cell r="A4246" t="str">
            <v/>
          </cell>
          <cell r="B4246" t="str">
            <v/>
          </cell>
          <cell r="C4246" t="str">
            <v/>
          </cell>
          <cell r="D4246" t="str">
            <v/>
          </cell>
          <cell r="E4246" t="str">
            <v/>
          </cell>
        </row>
        <row r="4247">
          <cell r="A4247" t="str">
            <v/>
          </cell>
          <cell r="B4247" t="str">
            <v/>
          </cell>
          <cell r="C4247" t="str">
            <v/>
          </cell>
          <cell r="D4247" t="str">
            <v/>
          </cell>
          <cell r="E4247" t="str">
            <v/>
          </cell>
        </row>
        <row r="4248">
          <cell r="A4248" t="str">
            <v/>
          </cell>
          <cell r="B4248" t="str">
            <v/>
          </cell>
          <cell r="C4248" t="str">
            <v/>
          </cell>
          <cell r="D4248" t="str">
            <v/>
          </cell>
          <cell r="E4248" t="str">
            <v/>
          </cell>
        </row>
        <row r="4249">
          <cell r="A4249" t="str">
            <v/>
          </cell>
          <cell r="B4249" t="str">
            <v/>
          </cell>
          <cell r="C4249" t="str">
            <v/>
          </cell>
          <cell r="D4249" t="str">
            <v/>
          </cell>
          <cell r="E4249" t="str">
            <v/>
          </cell>
        </row>
        <row r="4250">
          <cell r="A4250" t="str">
            <v/>
          </cell>
          <cell r="B4250" t="str">
            <v/>
          </cell>
          <cell r="C4250" t="str">
            <v/>
          </cell>
          <cell r="D4250" t="str">
            <v/>
          </cell>
          <cell r="E4250" t="str">
            <v/>
          </cell>
        </row>
        <row r="4251">
          <cell r="A4251" t="str">
            <v/>
          </cell>
          <cell r="B4251" t="str">
            <v/>
          </cell>
          <cell r="C4251" t="str">
            <v/>
          </cell>
          <cell r="D4251" t="str">
            <v/>
          </cell>
          <cell r="E4251" t="str">
            <v/>
          </cell>
        </row>
        <row r="4252">
          <cell r="A4252" t="str">
            <v/>
          </cell>
          <cell r="B4252" t="str">
            <v/>
          </cell>
          <cell r="C4252" t="str">
            <v/>
          </cell>
          <cell r="D4252" t="str">
            <v/>
          </cell>
          <cell r="E4252" t="str">
            <v/>
          </cell>
        </row>
        <row r="4253">
          <cell r="A4253" t="str">
            <v/>
          </cell>
          <cell r="B4253" t="str">
            <v/>
          </cell>
          <cell r="C4253" t="str">
            <v/>
          </cell>
          <cell r="D4253" t="str">
            <v/>
          </cell>
          <cell r="E4253" t="str">
            <v/>
          </cell>
        </row>
        <row r="4254">
          <cell r="A4254" t="str">
            <v/>
          </cell>
          <cell r="B4254" t="str">
            <v/>
          </cell>
          <cell r="C4254" t="str">
            <v/>
          </cell>
          <cell r="D4254" t="str">
            <v/>
          </cell>
          <cell r="E4254" t="str">
            <v/>
          </cell>
        </row>
        <row r="4255">
          <cell r="A4255" t="str">
            <v/>
          </cell>
          <cell r="B4255" t="str">
            <v/>
          </cell>
          <cell r="C4255" t="str">
            <v/>
          </cell>
          <cell r="D4255" t="str">
            <v/>
          </cell>
          <cell r="E4255" t="str">
            <v/>
          </cell>
        </row>
        <row r="4256">
          <cell r="A4256" t="str">
            <v/>
          </cell>
          <cell r="B4256" t="str">
            <v/>
          </cell>
          <cell r="C4256" t="str">
            <v/>
          </cell>
          <cell r="D4256" t="str">
            <v/>
          </cell>
          <cell r="E4256" t="str">
            <v/>
          </cell>
        </row>
        <row r="4257">
          <cell r="A4257" t="str">
            <v/>
          </cell>
          <cell r="B4257" t="str">
            <v/>
          </cell>
          <cell r="C4257" t="str">
            <v/>
          </cell>
          <cell r="D4257" t="str">
            <v/>
          </cell>
          <cell r="E4257" t="str">
            <v/>
          </cell>
        </row>
        <row r="4258">
          <cell r="A4258" t="str">
            <v/>
          </cell>
          <cell r="B4258" t="str">
            <v/>
          </cell>
          <cell r="C4258" t="str">
            <v/>
          </cell>
          <cell r="D4258" t="str">
            <v/>
          </cell>
          <cell r="E4258" t="str">
            <v/>
          </cell>
        </row>
        <row r="4259">
          <cell r="A4259" t="str">
            <v/>
          </cell>
          <cell r="B4259" t="str">
            <v/>
          </cell>
          <cell r="C4259" t="str">
            <v/>
          </cell>
          <cell r="D4259" t="str">
            <v/>
          </cell>
          <cell r="E4259" t="str">
            <v/>
          </cell>
        </row>
        <row r="4260">
          <cell r="A4260" t="str">
            <v/>
          </cell>
          <cell r="B4260" t="str">
            <v/>
          </cell>
          <cell r="C4260" t="str">
            <v/>
          </cell>
          <cell r="D4260" t="str">
            <v/>
          </cell>
          <cell r="E4260" t="str">
            <v/>
          </cell>
        </row>
        <row r="4261">
          <cell r="A4261" t="str">
            <v/>
          </cell>
          <cell r="B4261" t="str">
            <v/>
          </cell>
          <cell r="C4261" t="str">
            <v/>
          </cell>
          <cell r="D4261" t="str">
            <v/>
          </cell>
          <cell r="E4261" t="str">
            <v/>
          </cell>
        </row>
        <row r="4262">
          <cell r="A4262" t="str">
            <v/>
          </cell>
          <cell r="B4262" t="str">
            <v/>
          </cell>
          <cell r="C4262" t="str">
            <v/>
          </cell>
          <cell r="D4262" t="str">
            <v/>
          </cell>
          <cell r="E4262" t="str">
            <v/>
          </cell>
        </row>
        <row r="4263">
          <cell r="A4263" t="str">
            <v/>
          </cell>
          <cell r="B4263" t="str">
            <v/>
          </cell>
          <cell r="C4263" t="str">
            <v/>
          </cell>
          <cell r="D4263" t="str">
            <v/>
          </cell>
          <cell r="E4263" t="str">
            <v/>
          </cell>
        </row>
        <row r="4264">
          <cell r="A4264" t="str">
            <v/>
          </cell>
          <cell r="B4264" t="str">
            <v/>
          </cell>
          <cell r="C4264" t="str">
            <v/>
          </cell>
          <cell r="D4264" t="str">
            <v/>
          </cell>
          <cell r="E4264" t="str">
            <v/>
          </cell>
        </row>
        <row r="4265">
          <cell r="A4265" t="str">
            <v/>
          </cell>
          <cell r="B4265" t="str">
            <v/>
          </cell>
          <cell r="C4265" t="str">
            <v/>
          </cell>
          <cell r="D4265" t="str">
            <v/>
          </cell>
          <cell r="E4265" t="str">
            <v/>
          </cell>
        </row>
        <row r="4266">
          <cell r="A4266" t="str">
            <v/>
          </cell>
          <cell r="B4266" t="str">
            <v/>
          </cell>
          <cell r="C4266" t="str">
            <v/>
          </cell>
          <cell r="D4266" t="str">
            <v/>
          </cell>
          <cell r="E4266" t="str">
            <v/>
          </cell>
        </row>
        <row r="4267">
          <cell r="A4267" t="str">
            <v/>
          </cell>
          <cell r="B4267" t="str">
            <v/>
          </cell>
          <cell r="C4267" t="str">
            <v/>
          </cell>
          <cell r="D4267" t="str">
            <v/>
          </cell>
          <cell r="E4267" t="str">
            <v/>
          </cell>
        </row>
        <row r="4268">
          <cell r="A4268" t="str">
            <v/>
          </cell>
          <cell r="B4268" t="str">
            <v/>
          </cell>
          <cell r="C4268" t="str">
            <v/>
          </cell>
          <cell r="D4268" t="str">
            <v/>
          </cell>
          <cell r="E4268" t="str">
            <v/>
          </cell>
        </row>
        <row r="4269">
          <cell r="A4269" t="str">
            <v/>
          </cell>
          <cell r="B4269" t="str">
            <v/>
          </cell>
          <cell r="C4269" t="str">
            <v/>
          </cell>
          <cell r="D4269" t="str">
            <v/>
          </cell>
          <cell r="E4269" t="str">
            <v/>
          </cell>
        </row>
        <row r="4270">
          <cell r="A4270" t="str">
            <v/>
          </cell>
          <cell r="B4270" t="str">
            <v/>
          </cell>
          <cell r="C4270" t="str">
            <v/>
          </cell>
          <cell r="D4270" t="str">
            <v/>
          </cell>
          <cell r="E4270" t="str">
            <v/>
          </cell>
        </row>
        <row r="4271">
          <cell r="A4271" t="str">
            <v/>
          </cell>
          <cell r="B4271" t="str">
            <v/>
          </cell>
          <cell r="C4271" t="str">
            <v/>
          </cell>
          <cell r="D4271" t="str">
            <v/>
          </cell>
          <cell r="E4271" t="str">
            <v/>
          </cell>
        </row>
        <row r="4272">
          <cell r="A4272" t="str">
            <v/>
          </cell>
          <cell r="B4272" t="str">
            <v/>
          </cell>
          <cell r="C4272" t="str">
            <v/>
          </cell>
          <cell r="D4272" t="str">
            <v/>
          </cell>
          <cell r="E4272" t="str">
            <v/>
          </cell>
        </row>
        <row r="4273">
          <cell r="A4273" t="str">
            <v/>
          </cell>
          <cell r="B4273" t="str">
            <v/>
          </cell>
          <cell r="C4273" t="str">
            <v/>
          </cell>
          <cell r="D4273" t="str">
            <v/>
          </cell>
          <cell r="E4273" t="str">
            <v/>
          </cell>
        </row>
        <row r="4274">
          <cell r="A4274" t="str">
            <v/>
          </cell>
          <cell r="B4274" t="str">
            <v/>
          </cell>
          <cell r="C4274" t="str">
            <v/>
          </cell>
          <cell r="D4274" t="str">
            <v/>
          </cell>
          <cell r="E4274" t="str">
            <v/>
          </cell>
        </row>
        <row r="4275">
          <cell r="A4275" t="str">
            <v/>
          </cell>
          <cell r="B4275" t="str">
            <v/>
          </cell>
          <cell r="C4275" t="str">
            <v/>
          </cell>
          <cell r="D4275" t="str">
            <v/>
          </cell>
          <cell r="E4275" t="str">
            <v/>
          </cell>
        </row>
        <row r="4276">
          <cell r="A4276" t="str">
            <v/>
          </cell>
          <cell r="B4276" t="str">
            <v/>
          </cell>
          <cell r="C4276" t="str">
            <v/>
          </cell>
          <cell r="D4276" t="str">
            <v/>
          </cell>
          <cell r="E4276" t="str">
            <v/>
          </cell>
        </row>
        <row r="4277">
          <cell r="A4277" t="str">
            <v/>
          </cell>
          <cell r="B4277" t="str">
            <v/>
          </cell>
          <cell r="C4277" t="str">
            <v/>
          </cell>
          <cell r="D4277" t="str">
            <v/>
          </cell>
          <cell r="E4277" t="str">
            <v/>
          </cell>
        </row>
        <row r="4278">
          <cell r="A4278" t="str">
            <v/>
          </cell>
          <cell r="B4278" t="str">
            <v/>
          </cell>
          <cell r="C4278" t="str">
            <v/>
          </cell>
          <cell r="D4278" t="str">
            <v/>
          </cell>
          <cell r="E4278" t="str">
            <v/>
          </cell>
        </row>
        <row r="4279">
          <cell r="A4279" t="str">
            <v/>
          </cell>
          <cell r="B4279" t="str">
            <v/>
          </cell>
          <cell r="C4279" t="str">
            <v/>
          </cell>
          <cell r="D4279" t="str">
            <v/>
          </cell>
          <cell r="E4279" t="str">
            <v/>
          </cell>
        </row>
        <row r="4280">
          <cell r="A4280" t="str">
            <v/>
          </cell>
          <cell r="B4280" t="str">
            <v/>
          </cell>
          <cell r="C4280" t="str">
            <v/>
          </cell>
          <cell r="D4280" t="str">
            <v/>
          </cell>
          <cell r="E4280" t="str">
            <v/>
          </cell>
        </row>
        <row r="4281">
          <cell r="A4281" t="str">
            <v/>
          </cell>
          <cell r="B4281" t="str">
            <v/>
          </cell>
          <cell r="C4281" t="str">
            <v/>
          </cell>
          <cell r="D4281" t="str">
            <v/>
          </cell>
          <cell r="E4281" t="str">
            <v/>
          </cell>
        </row>
        <row r="4282">
          <cell r="A4282" t="str">
            <v/>
          </cell>
          <cell r="B4282" t="str">
            <v/>
          </cell>
          <cell r="C4282" t="str">
            <v/>
          </cell>
          <cell r="D4282" t="str">
            <v/>
          </cell>
          <cell r="E4282" t="str">
            <v/>
          </cell>
        </row>
        <row r="4283">
          <cell r="A4283" t="str">
            <v/>
          </cell>
          <cell r="B4283" t="str">
            <v/>
          </cell>
          <cell r="C4283" t="str">
            <v/>
          </cell>
          <cell r="D4283" t="str">
            <v/>
          </cell>
          <cell r="E4283" t="str">
            <v/>
          </cell>
        </row>
        <row r="4284">
          <cell r="A4284" t="str">
            <v/>
          </cell>
          <cell r="B4284" t="str">
            <v/>
          </cell>
          <cell r="C4284" t="str">
            <v/>
          </cell>
          <cell r="D4284" t="str">
            <v/>
          </cell>
          <cell r="E4284" t="str">
            <v/>
          </cell>
        </row>
        <row r="4285">
          <cell r="A4285" t="str">
            <v/>
          </cell>
          <cell r="B4285" t="str">
            <v/>
          </cell>
          <cell r="C4285" t="str">
            <v/>
          </cell>
          <cell r="D4285" t="str">
            <v/>
          </cell>
          <cell r="E4285" t="str">
            <v/>
          </cell>
        </row>
        <row r="4286">
          <cell r="A4286" t="str">
            <v/>
          </cell>
          <cell r="B4286" t="str">
            <v/>
          </cell>
          <cell r="C4286" t="str">
            <v/>
          </cell>
          <cell r="D4286" t="str">
            <v/>
          </cell>
          <cell r="E4286" t="str">
            <v/>
          </cell>
        </row>
        <row r="4287">
          <cell r="A4287" t="str">
            <v/>
          </cell>
          <cell r="B4287" t="str">
            <v/>
          </cell>
          <cell r="C4287" t="str">
            <v/>
          </cell>
          <cell r="D4287" t="str">
            <v/>
          </cell>
          <cell r="E4287" t="str">
            <v/>
          </cell>
        </row>
        <row r="4288">
          <cell r="A4288" t="str">
            <v/>
          </cell>
          <cell r="B4288" t="str">
            <v/>
          </cell>
          <cell r="C4288" t="str">
            <v/>
          </cell>
          <cell r="D4288" t="str">
            <v/>
          </cell>
          <cell r="E4288" t="str">
            <v/>
          </cell>
        </row>
        <row r="4289">
          <cell r="A4289" t="str">
            <v/>
          </cell>
          <cell r="B4289" t="str">
            <v/>
          </cell>
          <cell r="C4289" t="str">
            <v/>
          </cell>
          <cell r="D4289" t="str">
            <v/>
          </cell>
          <cell r="E4289" t="str">
            <v/>
          </cell>
        </row>
        <row r="4290">
          <cell r="A4290" t="str">
            <v/>
          </cell>
          <cell r="B4290" t="str">
            <v/>
          </cell>
          <cell r="C4290" t="str">
            <v/>
          </cell>
          <cell r="D4290" t="str">
            <v/>
          </cell>
          <cell r="E4290" t="str">
            <v/>
          </cell>
        </row>
        <row r="4291">
          <cell r="A4291" t="str">
            <v/>
          </cell>
          <cell r="B4291" t="str">
            <v/>
          </cell>
          <cell r="C4291" t="str">
            <v/>
          </cell>
          <cell r="D4291" t="str">
            <v/>
          </cell>
          <cell r="E4291" t="str">
            <v/>
          </cell>
        </row>
        <row r="4292">
          <cell r="A4292" t="str">
            <v/>
          </cell>
          <cell r="B4292" t="str">
            <v/>
          </cell>
          <cell r="C4292" t="str">
            <v/>
          </cell>
          <cell r="D4292" t="str">
            <v/>
          </cell>
          <cell r="E4292" t="str">
            <v/>
          </cell>
        </row>
        <row r="4293">
          <cell r="A4293" t="str">
            <v/>
          </cell>
          <cell r="B4293" t="str">
            <v/>
          </cell>
          <cell r="C4293" t="str">
            <v/>
          </cell>
          <cell r="D4293" t="str">
            <v/>
          </cell>
          <cell r="E4293" t="str">
            <v/>
          </cell>
        </row>
        <row r="4294">
          <cell r="A4294" t="str">
            <v/>
          </cell>
          <cell r="B4294" t="str">
            <v/>
          </cell>
          <cell r="C4294" t="str">
            <v/>
          </cell>
          <cell r="D4294" t="str">
            <v/>
          </cell>
          <cell r="E4294" t="str">
            <v/>
          </cell>
        </row>
        <row r="4295">
          <cell r="A4295" t="str">
            <v/>
          </cell>
          <cell r="B4295" t="str">
            <v/>
          </cell>
          <cell r="C4295" t="str">
            <v/>
          </cell>
          <cell r="D4295" t="str">
            <v/>
          </cell>
          <cell r="E4295" t="str">
            <v/>
          </cell>
        </row>
        <row r="4296">
          <cell r="A4296" t="str">
            <v/>
          </cell>
          <cell r="B4296" t="str">
            <v/>
          </cell>
          <cell r="C4296" t="str">
            <v/>
          </cell>
          <cell r="D4296" t="str">
            <v/>
          </cell>
          <cell r="E4296" t="str">
            <v/>
          </cell>
        </row>
        <row r="4297">
          <cell r="A4297" t="str">
            <v/>
          </cell>
          <cell r="B4297" t="str">
            <v/>
          </cell>
          <cell r="C4297" t="str">
            <v/>
          </cell>
          <cell r="D4297" t="str">
            <v/>
          </cell>
          <cell r="E4297" t="str">
            <v/>
          </cell>
        </row>
        <row r="4298">
          <cell r="A4298" t="str">
            <v/>
          </cell>
          <cell r="B4298" t="str">
            <v/>
          </cell>
          <cell r="C4298" t="str">
            <v/>
          </cell>
          <cell r="D4298" t="str">
            <v/>
          </cell>
          <cell r="E4298" t="str">
            <v/>
          </cell>
        </row>
        <row r="4299">
          <cell r="A4299" t="str">
            <v/>
          </cell>
          <cell r="B4299" t="str">
            <v/>
          </cell>
          <cell r="C4299" t="str">
            <v/>
          </cell>
          <cell r="D4299" t="str">
            <v/>
          </cell>
          <cell r="E4299" t="str">
            <v/>
          </cell>
        </row>
        <row r="4300">
          <cell r="A4300" t="str">
            <v/>
          </cell>
          <cell r="B4300" t="str">
            <v/>
          </cell>
          <cell r="C4300" t="str">
            <v/>
          </cell>
          <cell r="D4300" t="str">
            <v/>
          </cell>
          <cell r="E4300" t="str">
            <v/>
          </cell>
        </row>
        <row r="4301">
          <cell r="A4301" t="str">
            <v/>
          </cell>
          <cell r="B4301" t="str">
            <v/>
          </cell>
          <cell r="C4301" t="str">
            <v/>
          </cell>
          <cell r="D4301" t="str">
            <v/>
          </cell>
          <cell r="E4301" t="str">
            <v/>
          </cell>
        </row>
        <row r="4302">
          <cell r="A4302" t="str">
            <v/>
          </cell>
          <cell r="B4302" t="str">
            <v/>
          </cell>
          <cell r="C4302" t="str">
            <v/>
          </cell>
          <cell r="D4302" t="str">
            <v/>
          </cell>
          <cell r="E4302" t="str">
            <v/>
          </cell>
        </row>
        <row r="4303">
          <cell r="A4303" t="str">
            <v/>
          </cell>
          <cell r="B4303" t="str">
            <v/>
          </cell>
          <cell r="C4303" t="str">
            <v/>
          </cell>
          <cell r="D4303" t="str">
            <v/>
          </cell>
          <cell r="E4303" t="str">
            <v/>
          </cell>
        </row>
        <row r="4304">
          <cell r="A4304" t="str">
            <v/>
          </cell>
          <cell r="B4304" t="str">
            <v/>
          </cell>
          <cell r="C4304" t="str">
            <v/>
          </cell>
          <cell r="D4304" t="str">
            <v/>
          </cell>
          <cell r="E4304" t="str">
            <v/>
          </cell>
        </row>
        <row r="4305">
          <cell r="A4305" t="str">
            <v/>
          </cell>
          <cell r="B4305" t="str">
            <v/>
          </cell>
          <cell r="C4305" t="str">
            <v/>
          </cell>
          <cell r="D4305" t="str">
            <v/>
          </cell>
          <cell r="E4305" t="str">
            <v/>
          </cell>
        </row>
        <row r="4306">
          <cell r="A4306" t="str">
            <v/>
          </cell>
          <cell r="B4306" t="str">
            <v/>
          </cell>
          <cell r="C4306" t="str">
            <v/>
          </cell>
          <cell r="D4306" t="str">
            <v/>
          </cell>
          <cell r="E4306" t="str">
            <v/>
          </cell>
        </row>
        <row r="4307">
          <cell r="A4307" t="str">
            <v/>
          </cell>
          <cell r="B4307" t="str">
            <v/>
          </cell>
          <cell r="C4307" t="str">
            <v/>
          </cell>
          <cell r="D4307" t="str">
            <v/>
          </cell>
          <cell r="E4307" t="str">
            <v/>
          </cell>
        </row>
        <row r="4308">
          <cell r="A4308" t="str">
            <v/>
          </cell>
          <cell r="B4308" t="str">
            <v/>
          </cell>
          <cell r="C4308" t="str">
            <v/>
          </cell>
          <cell r="D4308" t="str">
            <v/>
          </cell>
          <cell r="E4308" t="str">
            <v/>
          </cell>
        </row>
        <row r="4309">
          <cell r="A4309" t="str">
            <v/>
          </cell>
          <cell r="B4309" t="str">
            <v/>
          </cell>
          <cell r="C4309" t="str">
            <v/>
          </cell>
          <cell r="D4309" t="str">
            <v/>
          </cell>
          <cell r="E4309" t="str">
            <v/>
          </cell>
        </row>
        <row r="4310">
          <cell r="A4310" t="str">
            <v/>
          </cell>
          <cell r="B4310" t="str">
            <v/>
          </cell>
          <cell r="C4310" t="str">
            <v/>
          </cell>
          <cell r="D4310" t="str">
            <v/>
          </cell>
          <cell r="E4310" t="str">
            <v/>
          </cell>
        </row>
        <row r="4311">
          <cell r="A4311" t="str">
            <v/>
          </cell>
          <cell r="B4311" t="str">
            <v/>
          </cell>
          <cell r="C4311" t="str">
            <v/>
          </cell>
          <cell r="D4311" t="str">
            <v/>
          </cell>
          <cell r="E4311" t="str">
            <v/>
          </cell>
        </row>
        <row r="4312">
          <cell r="A4312" t="str">
            <v/>
          </cell>
          <cell r="B4312" t="str">
            <v/>
          </cell>
          <cell r="C4312" t="str">
            <v/>
          </cell>
          <cell r="D4312" t="str">
            <v/>
          </cell>
          <cell r="E4312" t="str">
            <v/>
          </cell>
        </row>
        <row r="4313">
          <cell r="A4313" t="str">
            <v/>
          </cell>
          <cell r="B4313" t="str">
            <v/>
          </cell>
          <cell r="C4313" t="str">
            <v/>
          </cell>
          <cell r="D4313" t="str">
            <v/>
          </cell>
          <cell r="E4313" t="str">
            <v/>
          </cell>
        </row>
        <row r="4314">
          <cell r="A4314" t="str">
            <v/>
          </cell>
          <cell r="B4314" t="str">
            <v/>
          </cell>
          <cell r="C4314" t="str">
            <v/>
          </cell>
          <cell r="D4314" t="str">
            <v/>
          </cell>
          <cell r="E4314" t="str">
            <v/>
          </cell>
        </row>
        <row r="4315">
          <cell r="A4315" t="str">
            <v/>
          </cell>
          <cell r="B4315" t="str">
            <v/>
          </cell>
          <cell r="C4315" t="str">
            <v/>
          </cell>
          <cell r="D4315" t="str">
            <v/>
          </cell>
          <cell r="E4315" t="str">
            <v/>
          </cell>
        </row>
        <row r="4316">
          <cell r="A4316" t="str">
            <v/>
          </cell>
          <cell r="B4316" t="str">
            <v/>
          </cell>
          <cell r="C4316" t="str">
            <v/>
          </cell>
          <cell r="D4316" t="str">
            <v/>
          </cell>
          <cell r="E4316" t="str">
            <v/>
          </cell>
        </row>
        <row r="4317">
          <cell r="A4317" t="str">
            <v/>
          </cell>
          <cell r="B4317" t="str">
            <v/>
          </cell>
          <cell r="C4317" t="str">
            <v/>
          </cell>
          <cell r="D4317" t="str">
            <v/>
          </cell>
          <cell r="E4317" t="str">
            <v/>
          </cell>
        </row>
        <row r="4318">
          <cell r="A4318" t="str">
            <v/>
          </cell>
          <cell r="B4318" t="str">
            <v/>
          </cell>
          <cell r="C4318" t="str">
            <v/>
          </cell>
          <cell r="D4318" t="str">
            <v/>
          </cell>
          <cell r="E4318" t="str">
            <v/>
          </cell>
        </row>
        <row r="4319">
          <cell r="A4319" t="str">
            <v/>
          </cell>
          <cell r="B4319" t="str">
            <v/>
          </cell>
          <cell r="C4319" t="str">
            <v/>
          </cell>
          <cell r="D4319" t="str">
            <v/>
          </cell>
          <cell r="E4319" t="str">
            <v/>
          </cell>
        </row>
        <row r="4320">
          <cell r="A4320" t="str">
            <v/>
          </cell>
          <cell r="B4320" t="str">
            <v/>
          </cell>
          <cell r="C4320" t="str">
            <v/>
          </cell>
          <cell r="D4320" t="str">
            <v/>
          </cell>
          <cell r="E4320" t="str">
            <v/>
          </cell>
        </row>
        <row r="4321">
          <cell r="A4321" t="str">
            <v/>
          </cell>
          <cell r="B4321" t="str">
            <v/>
          </cell>
          <cell r="C4321" t="str">
            <v/>
          </cell>
          <cell r="D4321" t="str">
            <v/>
          </cell>
          <cell r="E4321" t="str">
            <v/>
          </cell>
        </row>
        <row r="4322">
          <cell r="A4322" t="str">
            <v/>
          </cell>
          <cell r="B4322" t="str">
            <v/>
          </cell>
          <cell r="C4322" t="str">
            <v/>
          </cell>
          <cell r="D4322" t="str">
            <v/>
          </cell>
          <cell r="E4322" t="str">
            <v/>
          </cell>
        </row>
        <row r="4323">
          <cell r="A4323" t="str">
            <v/>
          </cell>
          <cell r="B4323" t="str">
            <v/>
          </cell>
          <cell r="C4323" t="str">
            <v/>
          </cell>
          <cell r="D4323" t="str">
            <v/>
          </cell>
          <cell r="E4323" t="str">
            <v/>
          </cell>
        </row>
        <row r="4324">
          <cell r="A4324" t="str">
            <v/>
          </cell>
          <cell r="B4324" t="str">
            <v/>
          </cell>
          <cell r="C4324" t="str">
            <v/>
          </cell>
          <cell r="D4324" t="str">
            <v/>
          </cell>
          <cell r="E4324" t="str">
            <v/>
          </cell>
        </row>
        <row r="4325">
          <cell r="A4325" t="str">
            <v/>
          </cell>
          <cell r="B4325" t="str">
            <v/>
          </cell>
          <cell r="C4325" t="str">
            <v/>
          </cell>
          <cell r="D4325" t="str">
            <v/>
          </cell>
          <cell r="E4325" t="str">
            <v/>
          </cell>
        </row>
        <row r="4326">
          <cell r="A4326" t="str">
            <v/>
          </cell>
          <cell r="B4326" t="str">
            <v/>
          </cell>
          <cell r="C4326" t="str">
            <v/>
          </cell>
          <cell r="D4326" t="str">
            <v/>
          </cell>
          <cell r="E4326" t="str">
            <v/>
          </cell>
        </row>
        <row r="4327">
          <cell r="A4327" t="str">
            <v/>
          </cell>
          <cell r="B4327" t="str">
            <v/>
          </cell>
          <cell r="C4327" t="str">
            <v/>
          </cell>
          <cell r="D4327" t="str">
            <v/>
          </cell>
          <cell r="E4327" t="str">
            <v/>
          </cell>
        </row>
        <row r="4328">
          <cell r="A4328" t="str">
            <v/>
          </cell>
          <cell r="B4328" t="str">
            <v/>
          </cell>
          <cell r="C4328" t="str">
            <v/>
          </cell>
          <cell r="D4328" t="str">
            <v/>
          </cell>
          <cell r="E4328" t="str">
            <v/>
          </cell>
        </row>
        <row r="4329">
          <cell r="A4329" t="str">
            <v/>
          </cell>
          <cell r="B4329" t="str">
            <v/>
          </cell>
          <cell r="C4329" t="str">
            <v/>
          </cell>
          <cell r="D4329" t="str">
            <v/>
          </cell>
          <cell r="E4329" t="str">
            <v/>
          </cell>
        </row>
        <row r="4330">
          <cell r="A4330" t="str">
            <v/>
          </cell>
          <cell r="B4330" t="str">
            <v/>
          </cell>
          <cell r="C4330" t="str">
            <v/>
          </cell>
          <cell r="D4330" t="str">
            <v/>
          </cell>
          <cell r="E4330" t="str">
            <v/>
          </cell>
        </row>
        <row r="4331">
          <cell r="A4331" t="str">
            <v/>
          </cell>
          <cell r="B4331" t="str">
            <v/>
          </cell>
          <cell r="C4331" t="str">
            <v/>
          </cell>
          <cell r="D4331" t="str">
            <v/>
          </cell>
          <cell r="E4331" t="str">
            <v/>
          </cell>
        </row>
        <row r="4332">
          <cell r="A4332" t="str">
            <v/>
          </cell>
          <cell r="B4332" t="str">
            <v/>
          </cell>
          <cell r="C4332" t="str">
            <v/>
          </cell>
          <cell r="D4332" t="str">
            <v/>
          </cell>
          <cell r="E4332" t="str">
            <v/>
          </cell>
        </row>
        <row r="4333">
          <cell r="A4333" t="str">
            <v/>
          </cell>
          <cell r="B4333" t="str">
            <v/>
          </cell>
          <cell r="C4333" t="str">
            <v/>
          </cell>
          <cell r="D4333" t="str">
            <v/>
          </cell>
          <cell r="E4333" t="str">
            <v/>
          </cell>
        </row>
        <row r="4334">
          <cell r="A4334" t="str">
            <v/>
          </cell>
          <cell r="B4334" t="str">
            <v/>
          </cell>
          <cell r="C4334" t="str">
            <v/>
          </cell>
          <cell r="D4334" t="str">
            <v/>
          </cell>
          <cell r="E4334" t="str">
            <v/>
          </cell>
        </row>
        <row r="4335">
          <cell r="A4335" t="str">
            <v/>
          </cell>
          <cell r="B4335" t="str">
            <v/>
          </cell>
          <cell r="C4335" t="str">
            <v/>
          </cell>
          <cell r="D4335" t="str">
            <v/>
          </cell>
          <cell r="E4335" t="str">
            <v/>
          </cell>
        </row>
        <row r="4336">
          <cell r="A4336" t="str">
            <v/>
          </cell>
          <cell r="B4336" t="str">
            <v/>
          </cell>
          <cell r="C4336" t="str">
            <v/>
          </cell>
          <cell r="D4336" t="str">
            <v/>
          </cell>
          <cell r="E4336" t="str">
            <v/>
          </cell>
        </row>
        <row r="4337">
          <cell r="A4337" t="str">
            <v/>
          </cell>
          <cell r="B4337" t="str">
            <v/>
          </cell>
          <cell r="C4337" t="str">
            <v/>
          </cell>
          <cell r="D4337" t="str">
            <v/>
          </cell>
          <cell r="E4337" t="str">
            <v/>
          </cell>
        </row>
        <row r="4338">
          <cell r="A4338" t="str">
            <v/>
          </cell>
          <cell r="B4338" t="str">
            <v/>
          </cell>
          <cell r="C4338" t="str">
            <v/>
          </cell>
          <cell r="D4338" t="str">
            <v/>
          </cell>
          <cell r="E4338" t="str">
            <v/>
          </cell>
        </row>
        <row r="4339">
          <cell r="A4339" t="str">
            <v/>
          </cell>
          <cell r="B4339" t="str">
            <v/>
          </cell>
          <cell r="C4339" t="str">
            <v/>
          </cell>
          <cell r="D4339" t="str">
            <v/>
          </cell>
          <cell r="E4339" t="str">
            <v/>
          </cell>
        </row>
        <row r="4340">
          <cell r="A4340" t="str">
            <v/>
          </cell>
          <cell r="B4340" t="str">
            <v/>
          </cell>
          <cell r="C4340" t="str">
            <v/>
          </cell>
          <cell r="D4340" t="str">
            <v/>
          </cell>
          <cell r="E4340" t="str">
            <v/>
          </cell>
        </row>
        <row r="4341">
          <cell r="A4341" t="str">
            <v/>
          </cell>
          <cell r="B4341" t="str">
            <v/>
          </cell>
          <cell r="C4341" t="str">
            <v/>
          </cell>
          <cell r="D4341" t="str">
            <v/>
          </cell>
          <cell r="E4341" t="str">
            <v/>
          </cell>
        </row>
        <row r="4342">
          <cell r="A4342" t="str">
            <v/>
          </cell>
          <cell r="B4342" t="str">
            <v/>
          </cell>
          <cell r="C4342" t="str">
            <v/>
          </cell>
          <cell r="D4342" t="str">
            <v/>
          </cell>
          <cell r="E4342" t="str">
            <v/>
          </cell>
        </row>
        <row r="4343">
          <cell r="A4343" t="str">
            <v/>
          </cell>
          <cell r="B4343" t="str">
            <v/>
          </cell>
          <cell r="C4343" t="str">
            <v/>
          </cell>
          <cell r="D4343" t="str">
            <v/>
          </cell>
          <cell r="E4343" t="str">
            <v/>
          </cell>
        </row>
        <row r="4344">
          <cell r="A4344" t="str">
            <v/>
          </cell>
          <cell r="B4344" t="str">
            <v/>
          </cell>
          <cell r="C4344" t="str">
            <v/>
          </cell>
          <cell r="D4344" t="str">
            <v/>
          </cell>
          <cell r="E4344" t="str">
            <v/>
          </cell>
        </row>
        <row r="4345">
          <cell r="A4345" t="str">
            <v/>
          </cell>
          <cell r="B4345" t="str">
            <v/>
          </cell>
          <cell r="C4345" t="str">
            <v/>
          </cell>
          <cell r="D4345" t="str">
            <v/>
          </cell>
          <cell r="E4345" t="str">
            <v/>
          </cell>
        </row>
        <row r="4346">
          <cell r="A4346" t="str">
            <v/>
          </cell>
          <cell r="B4346" t="str">
            <v/>
          </cell>
          <cell r="C4346" t="str">
            <v/>
          </cell>
          <cell r="D4346" t="str">
            <v/>
          </cell>
          <cell r="E4346" t="str">
            <v/>
          </cell>
        </row>
        <row r="4347">
          <cell r="A4347" t="str">
            <v/>
          </cell>
          <cell r="B4347" t="str">
            <v/>
          </cell>
          <cell r="C4347" t="str">
            <v/>
          </cell>
          <cell r="D4347" t="str">
            <v/>
          </cell>
          <cell r="E4347" t="str">
            <v/>
          </cell>
        </row>
        <row r="4348">
          <cell r="A4348" t="str">
            <v/>
          </cell>
          <cell r="B4348" t="str">
            <v/>
          </cell>
          <cell r="C4348" t="str">
            <v/>
          </cell>
          <cell r="D4348" t="str">
            <v/>
          </cell>
          <cell r="E4348" t="str">
            <v/>
          </cell>
        </row>
        <row r="4349">
          <cell r="A4349" t="str">
            <v/>
          </cell>
          <cell r="B4349" t="str">
            <v/>
          </cell>
          <cell r="C4349" t="str">
            <v/>
          </cell>
          <cell r="D4349" t="str">
            <v/>
          </cell>
          <cell r="E4349" t="str">
            <v/>
          </cell>
        </row>
        <row r="4350">
          <cell r="A4350" t="str">
            <v/>
          </cell>
          <cell r="B4350" t="str">
            <v/>
          </cell>
          <cell r="C4350" t="str">
            <v/>
          </cell>
          <cell r="D4350" t="str">
            <v/>
          </cell>
          <cell r="E4350" t="str">
            <v/>
          </cell>
        </row>
        <row r="4351">
          <cell r="A4351" t="str">
            <v/>
          </cell>
          <cell r="B4351" t="str">
            <v/>
          </cell>
          <cell r="C4351" t="str">
            <v/>
          </cell>
          <cell r="D4351" t="str">
            <v/>
          </cell>
          <cell r="E4351" t="str">
            <v/>
          </cell>
        </row>
        <row r="4352">
          <cell r="A4352" t="str">
            <v/>
          </cell>
          <cell r="B4352" t="str">
            <v/>
          </cell>
          <cell r="C4352" t="str">
            <v/>
          </cell>
          <cell r="D4352" t="str">
            <v/>
          </cell>
          <cell r="E4352" t="str">
            <v/>
          </cell>
        </row>
        <row r="4353">
          <cell r="A4353" t="str">
            <v/>
          </cell>
          <cell r="B4353" t="str">
            <v/>
          </cell>
          <cell r="C4353" t="str">
            <v/>
          </cell>
          <cell r="D4353" t="str">
            <v/>
          </cell>
          <cell r="E4353" t="str">
            <v/>
          </cell>
        </row>
        <row r="4354">
          <cell r="A4354" t="str">
            <v/>
          </cell>
          <cell r="B4354" t="str">
            <v/>
          </cell>
          <cell r="C4354" t="str">
            <v/>
          </cell>
          <cell r="D4354" t="str">
            <v/>
          </cell>
          <cell r="E4354" t="str">
            <v/>
          </cell>
        </row>
        <row r="4355">
          <cell r="A4355" t="str">
            <v/>
          </cell>
          <cell r="B4355" t="str">
            <v/>
          </cell>
          <cell r="C4355" t="str">
            <v/>
          </cell>
          <cell r="D4355" t="str">
            <v/>
          </cell>
          <cell r="E4355" t="str">
            <v/>
          </cell>
        </row>
        <row r="4356">
          <cell r="A4356" t="str">
            <v/>
          </cell>
          <cell r="B4356" t="str">
            <v/>
          </cell>
          <cell r="C4356" t="str">
            <v/>
          </cell>
          <cell r="D4356" t="str">
            <v/>
          </cell>
          <cell r="E4356" t="str">
            <v/>
          </cell>
        </row>
        <row r="4357">
          <cell r="A4357" t="str">
            <v/>
          </cell>
          <cell r="B4357" t="str">
            <v/>
          </cell>
          <cell r="C4357" t="str">
            <v/>
          </cell>
          <cell r="D4357" t="str">
            <v/>
          </cell>
          <cell r="E4357" t="str">
            <v/>
          </cell>
        </row>
        <row r="4358">
          <cell r="A4358" t="str">
            <v/>
          </cell>
          <cell r="B4358" t="str">
            <v/>
          </cell>
          <cell r="C4358" t="str">
            <v/>
          </cell>
          <cell r="D4358" t="str">
            <v/>
          </cell>
          <cell r="E4358" t="str">
            <v/>
          </cell>
        </row>
        <row r="4359">
          <cell r="A4359" t="str">
            <v/>
          </cell>
          <cell r="B4359" t="str">
            <v/>
          </cell>
          <cell r="C4359" t="str">
            <v/>
          </cell>
          <cell r="D4359" t="str">
            <v/>
          </cell>
          <cell r="E4359" t="str">
            <v/>
          </cell>
        </row>
        <row r="4360">
          <cell r="A4360" t="str">
            <v/>
          </cell>
          <cell r="B4360" t="str">
            <v/>
          </cell>
          <cell r="C4360" t="str">
            <v/>
          </cell>
          <cell r="D4360" t="str">
            <v/>
          </cell>
          <cell r="E4360" t="str">
            <v/>
          </cell>
        </row>
        <row r="4361">
          <cell r="A4361" t="str">
            <v/>
          </cell>
          <cell r="B4361" t="str">
            <v/>
          </cell>
          <cell r="C4361" t="str">
            <v/>
          </cell>
          <cell r="D4361" t="str">
            <v/>
          </cell>
          <cell r="E4361" t="str">
            <v/>
          </cell>
        </row>
        <row r="4362">
          <cell r="A4362" t="str">
            <v/>
          </cell>
          <cell r="B4362" t="str">
            <v/>
          </cell>
          <cell r="C4362" t="str">
            <v/>
          </cell>
          <cell r="D4362" t="str">
            <v/>
          </cell>
          <cell r="E4362" t="str">
            <v/>
          </cell>
        </row>
        <row r="4363">
          <cell r="A4363" t="str">
            <v/>
          </cell>
          <cell r="B4363" t="str">
            <v/>
          </cell>
          <cell r="C4363" t="str">
            <v/>
          </cell>
          <cell r="D4363" t="str">
            <v/>
          </cell>
          <cell r="E4363" t="str">
            <v/>
          </cell>
        </row>
        <row r="4364">
          <cell r="A4364" t="str">
            <v/>
          </cell>
          <cell r="B4364" t="str">
            <v/>
          </cell>
          <cell r="C4364" t="str">
            <v/>
          </cell>
          <cell r="D4364" t="str">
            <v/>
          </cell>
          <cell r="E4364" t="str">
            <v/>
          </cell>
        </row>
        <row r="4365">
          <cell r="A4365" t="str">
            <v/>
          </cell>
          <cell r="B4365" t="str">
            <v/>
          </cell>
          <cell r="C4365" t="str">
            <v/>
          </cell>
          <cell r="D4365" t="str">
            <v/>
          </cell>
          <cell r="E4365" t="str">
            <v/>
          </cell>
        </row>
        <row r="4366">
          <cell r="A4366" t="str">
            <v/>
          </cell>
          <cell r="B4366" t="str">
            <v/>
          </cell>
          <cell r="C4366" t="str">
            <v/>
          </cell>
          <cell r="D4366" t="str">
            <v/>
          </cell>
          <cell r="E4366" t="str">
            <v/>
          </cell>
        </row>
        <row r="4367">
          <cell r="A4367" t="str">
            <v/>
          </cell>
          <cell r="B4367" t="str">
            <v/>
          </cell>
          <cell r="C4367" t="str">
            <v/>
          </cell>
          <cell r="D4367" t="str">
            <v/>
          </cell>
          <cell r="E4367" t="str">
            <v/>
          </cell>
        </row>
        <row r="4368">
          <cell r="A4368" t="str">
            <v/>
          </cell>
          <cell r="B4368" t="str">
            <v/>
          </cell>
          <cell r="C4368" t="str">
            <v/>
          </cell>
          <cell r="D4368" t="str">
            <v/>
          </cell>
          <cell r="E4368" t="str">
            <v/>
          </cell>
        </row>
        <row r="4369">
          <cell r="A4369" t="str">
            <v/>
          </cell>
          <cell r="B4369" t="str">
            <v/>
          </cell>
          <cell r="C4369" t="str">
            <v/>
          </cell>
          <cell r="D4369" t="str">
            <v/>
          </cell>
          <cell r="E4369" t="str">
            <v/>
          </cell>
        </row>
        <row r="4370">
          <cell r="A4370" t="str">
            <v/>
          </cell>
          <cell r="B4370" t="str">
            <v/>
          </cell>
          <cell r="C4370" t="str">
            <v/>
          </cell>
          <cell r="D4370" t="str">
            <v/>
          </cell>
          <cell r="E4370" t="str">
            <v/>
          </cell>
        </row>
        <row r="4371">
          <cell r="A4371" t="str">
            <v/>
          </cell>
          <cell r="B4371" t="str">
            <v/>
          </cell>
          <cell r="C4371" t="str">
            <v/>
          </cell>
          <cell r="D4371" t="str">
            <v/>
          </cell>
          <cell r="E4371" t="str">
            <v/>
          </cell>
        </row>
        <row r="4372">
          <cell r="A4372" t="str">
            <v/>
          </cell>
          <cell r="B4372" t="str">
            <v/>
          </cell>
          <cell r="C4372" t="str">
            <v/>
          </cell>
          <cell r="D4372" t="str">
            <v/>
          </cell>
          <cell r="E4372" t="str">
            <v/>
          </cell>
        </row>
        <row r="4373">
          <cell r="A4373" t="str">
            <v/>
          </cell>
          <cell r="B4373" t="str">
            <v/>
          </cell>
          <cell r="C4373" t="str">
            <v/>
          </cell>
          <cell r="D4373" t="str">
            <v/>
          </cell>
          <cell r="E4373" t="str">
            <v/>
          </cell>
        </row>
        <row r="4374">
          <cell r="A4374" t="str">
            <v/>
          </cell>
          <cell r="B4374" t="str">
            <v/>
          </cell>
          <cell r="C4374" t="str">
            <v/>
          </cell>
          <cell r="D4374" t="str">
            <v/>
          </cell>
          <cell r="E4374" t="str">
            <v/>
          </cell>
        </row>
        <row r="4375">
          <cell r="A4375" t="str">
            <v/>
          </cell>
          <cell r="B4375" t="str">
            <v/>
          </cell>
          <cell r="C4375" t="str">
            <v/>
          </cell>
          <cell r="D4375" t="str">
            <v/>
          </cell>
          <cell r="E4375" t="str">
            <v/>
          </cell>
        </row>
        <row r="4376">
          <cell r="A4376" t="str">
            <v/>
          </cell>
          <cell r="B4376" t="str">
            <v/>
          </cell>
          <cell r="C4376" t="str">
            <v/>
          </cell>
          <cell r="D4376" t="str">
            <v/>
          </cell>
          <cell r="E4376" t="str">
            <v/>
          </cell>
        </row>
        <row r="4377">
          <cell r="A4377" t="str">
            <v/>
          </cell>
          <cell r="B4377" t="str">
            <v/>
          </cell>
          <cell r="C4377" t="str">
            <v/>
          </cell>
          <cell r="D4377" t="str">
            <v/>
          </cell>
          <cell r="E4377" t="str">
            <v/>
          </cell>
        </row>
        <row r="4378">
          <cell r="A4378" t="str">
            <v/>
          </cell>
          <cell r="B4378" t="str">
            <v/>
          </cell>
          <cell r="C4378" t="str">
            <v/>
          </cell>
          <cell r="D4378" t="str">
            <v/>
          </cell>
          <cell r="E4378" t="str">
            <v/>
          </cell>
        </row>
        <row r="4379">
          <cell r="A4379" t="str">
            <v/>
          </cell>
          <cell r="B4379" t="str">
            <v/>
          </cell>
          <cell r="C4379" t="str">
            <v/>
          </cell>
          <cell r="D4379" t="str">
            <v/>
          </cell>
          <cell r="E4379" t="str">
            <v/>
          </cell>
        </row>
        <row r="4380">
          <cell r="A4380" t="str">
            <v/>
          </cell>
          <cell r="B4380" t="str">
            <v/>
          </cell>
          <cell r="C4380" t="str">
            <v/>
          </cell>
          <cell r="D4380" t="str">
            <v/>
          </cell>
          <cell r="E4380" t="str">
            <v/>
          </cell>
        </row>
        <row r="4381">
          <cell r="A4381" t="str">
            <v/>
          </cell>
          <cell r="B4381" t="str">
            <v/>
          </cell>
          <cell r="C4381" t="str">
            <v/>
          </cell>
          <cell r="D4381" t="str">
            <v/>
          </cell>
          <cell r="E4381" t="str">
            <v/>
          </cell>
        </row>
        <row r="4382">
          <cell r="A4382" t="str">
            <v/>
          </cell>
          <cell r="B4382" t="str">
            <v/>
          </cell>
          <cell r="C4382" t="str">
            <v/>
          </cell>
          <cell r="D4382" t="str">
            <v/>
          </cell>
          <cell r="E4382" t="str">
            <v/>
          </cell>
        </row>
        <row r="4383">
          <cell r="A4383" t="str">
            <v/>
          </cell>
          <cell r="B4383" t="str">
            <v/>
          </cell>
          <cell r="C4383" t="str">
            <v/>
          </cell>
          <cell r="D4383" t="str">
            <v/>
          </cell>
          <cell r="E4383" t="str">
            <v/>
          </cell>
        </row>
        <row r="4384">
          <cell r="A4384" t="str">
            <v/>
          </cell>
          <cell r="B4384" t="str">
            <v/>
          </cell>
          <cell r="C4384" t="str">
            <v/>
          </cell>
          <cell r="D4384" t="str">
            <v/>
          </cell>
          <cell r="E4384" t="str">
            <v/>
          </cell>
        </row>
        <row r="4385">
          <cell r="A4385" t="str">
            <v/>
          </cell>
          <cell r="B4385" t="str">
            <v/>
          </cell>
          <cell r="C4385" t="str">
            <v/>
          </cell>
          <cell r="D4385" t="str">
            <v/>
          </cell>
          <cell r="E4385" t="str">
            <v/>
          </cell>
        </row>
        <row r="4386">
          <cell r="A4386" t="str">
            <v/>
          </cell>
          <cell r="B4386" t="str">
            <v/>
          </cell>
          <cell r="C4386" t="str">
            <v/>
          </cell>
          <cell r="D4386" t="str">
            <v/>
          </cell>
          <cell r="E4386" t="str">
            <v/>
          </cell>
        </row>
        <row r="4387">
          <cell r="A4387" t="str">
            <v/>
          </cell>
          <cell r="B4387" t="str">
            <v/>
          </cell>
          <cell r="C4387" t="str">
            <v/>
          </cell>
          <cell r="D4387" t="str">
            <v/>
          </cell>
          <cell r="E4387" t="str">
            <v/>
          </cell>
        </row>
        <row r="4388">
          <cell r="A4388" t="str">
            <v/>
          </cell>
          <cell r="B4388" t="str">
            <v/>
          </cell>
          <cell r="C4388" t="str">
            <v/>
          </cell>
          <cell r="D4388" t="str">
            <v/>
          </cell>
          <cell r="E4388" t="str">
            <v/>
          </cell>
        </row>
        <row r="4389">
          <cell r="A4389" t="str">
            <v/>
          </cell>
          <cell r="B4389" t="str">
            <v/>
          </cell>
          <cell r="C4389" t="str">
            <v/>
          </cell>
          <cell r="D4389" t="str">
            <v/>
          </cell>
          <cell r="E4389" t="str">
            <v/>
          </cell>
        </row>
        <row r="4390">
          <cell r="A4390" t="str">
            <v/>
          </cell>
          <cell r="B4390" t="str">
            <v/>
          </cell>
          <cell r="C4390" t="str">
            <v/>
          </cell>
          <cell r="D4390" t="str">
            <v/>
          </cell>
          <cell r="E4390" t="str">
            <v/>
          </cell>
        </row>
        <row r="4391">
          <cell r="A4391" t="str">
            <v/>
          </cell>
          <cell r="B4391" t="str">
            <v/>
          </cell>
          <cell r="C4391" t="str">
            <v/>
          </cell>
          <cell r="D4391" t="str">
            <v/>
          </cell>
          <cell r="E4391" t="str">
            <v/>
          </cell>
        </row>
        <row r="4392">
          <cell r="A4392" t="str">
            <v/>
          </cell>
          <cell r="B4392" t="str">
            <v/>
          </cell>
          <cell r="C4392" t="str">
            <v/>
          </cell>
          <cell r="D4392" t="str">
            <v/>
          </cell>
          <cell r="E4392" t="str">
            <v/>
          </cell>
        </row>
        <row r="4393">
          <cell r="A4393" t="str">
            <v/>
          </cell>
          <cell r="B4393" t="str">
            <v/>
          </cell>
          <cell r="C4393" t="str">
            <v/>
          </cell>
          <cell r="D4393" t="str">
            <v/>
          </cell>
          <cell r="E4393" t="str">
            <v/>
          </cell>
        </row>
        <row r="4394">
          <cell r="A4394" t="str">
            <v/>
          </cell>
          <cell r="B4394" t="str">
            <v/>
          </cell>
          <cell r="C4394" t="str">
            <v/>
          </cell>
          <cell r="D4394" t="str">
            <v/>
          </cell>
          <cell r="E4394" t="str">
            <v/>
          </cell>
        </row>
        <row r="4395">
          <cell r="A4395" t="str">
            <v/>
          </cell>
          <cell r="B4395" t="str">
            <v/>
          </cell>
          <cell r="C4395" t="str">
            <v/>
          </cell>
          <cell r="D4395" t="str">
            <v/>
          </cell>
          <cell r="E4395" t="str">
            <v/>
          </cell>
        </row>
        <row r="4396">
          <cell r="A4396" t="str">
            <v/>
          </cell>
          <cell r="B4396" t="str">
            <v/>
          </cell>
          <cell r="C4396" t="str">
            <v/>
          </cell>
          <cell r="D4396" t="str">
            <v/>
          </cell>
          <cell r="E4396" t="str">
            <v/>
          </cell>
        </row>
        <row r="4397">
          <cell r="A4397" t="str">
            <v/>
          </cell>
          <cell r="B4397" t="str">
            <v/>
          </cell>
          <cell r="C4397" t="str">
            <v/>
          </cell>
          <cell r="D4397" t="str">
            <v/>
          </cell>
          <cell r="E4397" t="str">
            <v/>
          </cell>
        </row>
        <row r="4398">
          <cell r="A4398" t="str">
            <v/>
          </cell>
          <cell r="B4398" t="str">
            <v/>
          </cell>
          <cell r="C4398" t="str">
            <v/>
          </cell>
          <cell r="D4398" t="str">
            <v/>
          </cell>
          <cell r="E4398" t="str">
            <v/>
          </cell>
        </row>
        <row r="4399">
          <cell r="A4399" t="str">
            <v/>
          </cell>
          <cell r="B4399" t="str">
            <v/>
          </cell>
          <cell r="C4399" t="str">
            <v/>
          </cell>
          <cell r="D4399" t="str">
            <v/>
          </cell>
          <cell r="E4399" t="str">
            <v/>
          </cell>
        </row>
        <row r="4400">
          <cell r="A4400" t="str">
            <v/>
          </cell>
          <cell r="B4400" t="str">
            <v/>
          </cell>
          <cell r="C4400" t="str">
            <v/>
          </cell>
          <cell r="D4400" t="str">
            <v/>
          </cell>
          <cell r="E4400" t="str">
            <v/>
          </cell>
        </row>
        <row r="4401">
          <cell r="A4401" t="str">
            <v/>
          </cell>
          <cell r="B4401" t="str">
            <v/>
          </cell>
          <cell r="C4401" t="str">
            <v/>
          </cell>
          <cell r="D4401" t="str">
            <v/>
          </cell>
          <cell r="E4401" t="str">
            <v/>
          </cell>
        </row>
        <row r="4402">
          <cell r="A4402" t="str">
            <v/>
          </cell>
          <cell r="B4402" t="str">
            <v/>
          </cell>
          <cell r="C4402" t="str">
            <v/>
          </cell>
          <cell r="D4402" t="str">
            <v/>
          </cell>
          <cell r="E4402" t="str">
            <v/>
          </cell>
        </row>
        <row r="4403">
          <cell r="A4403" t="str">
            <v/>
          </cell>
          <cell r="B4403" t="str">
            <v/>
          </cell>
          <cell r="C4403" t="str">
            <v/>
          </cell>
          <cell r="D4403" t="str">
            <v/>
          </cell>
          <cell r="E4403" t="str">
            <v/>
          </cell>
        </row>
        <row r="4404">
          <cell r="A4404" t="str">
            <v/>
          </cell>
          <cell r="B4404" t="str">
            <v/>
          </cell>
          <cell r="C4404" t="str">
            <v/>
          </cell>
          <cell r="D4404" t="str">
            <v/>
          </cell>
          <cell r="E4404" t="str">
            <v/>
          </cell>
        </row>
        <row r="4405">
          <cell r="A4405" t="str">
            <v/>
          </cell>
          <cell r="B4405" t="str">
            <v/>
          </cell>
          <cell r="C4405" t="str">
            <v/>
          </cell>
          <cell r="D4405" t="str">
            <v/>
          </cell>
          <cell r="E4405" t="str">
            <v/>
          </cell>
        </row>
        <row r="4406">
          <cell r="A4406" t="str">
            <v/>
          </cell>
          <cell r="B4406" t="str">
            <v/>
          </cell>
          <cell r="C4406" t="str">
            <v/>
          </cell>
          <cell r="D4406" t="str">
            <v/>
          </cell>
          <cell r="E4406" t="str">
            <v/>
          </cell>
        </row>
        <row r="4407">
          <cell r="A4407" t="str">
            <v/>
          </cell>
          <cell r="B4407" t="str">
            <v/>
          </cell>
          <cell r="C4407" t="str">
            <v/>
          </cell>
          <cell r="D4407" t="str">
            <v/>
          </cell>
          <cell r="E4407" t="str">
            <v/>
          </cell>
        </row>
        <row r="4408">
          <cell r="A4408" t="str">
            <v/>
          </cell>
          <cell r="B4408" t="str">
            <v/>
          </cell>
          <cell r="C4408" t="str">
            <v/>
          </cell>
          <cell r="D4408" t="str">
            <v/>
          </cell>
          <cell r="E4408" t="str">
            <v/>
          </cell>
        </row>
        <row r="4409">
          <cell r="A4409" t="str">
            <v/>
          </cell>
          <cell r="B4409" t="str">
            <v/>
          </cell>
          <cell r="C4409" t="str">
            <v/>
          </cell>
          <cell r="D4409" t="str">
            <v/>
          </cell>
          <cell r="E4409" t="str">
            <v/>
          </cell>
        </row>
        <row r="4410">
          <cell r="A4410" t="str">
            <v/>
          </cell>
          <cell r="B4410" t="str">
            <v/>
          </cell>
          <cell r="C4410" t="str">
            <v/>
          </cell>
          <cell r="D4410" t="str">
            <v/>
          </cell>
          <cell r="E4410" t="str">
            <v/>
          </cell>
        </row>
        <row r="4411">
          <cell r="A4411" t="str">
            <v/>
          </cell>
          <cell r="B4411" t="str">
            <v/>
          </cell>
          <cell r="C4411" t="str">
            <v/>
          </cell>
          <cell r="D4411" t="str">
            <v/>
          </cell>
          <cell r="E4411" t="str">
            <v/>
          </cell>
        </row>
        <row r="4412">
          <cell r="A4412" t="str">
            <v/>
          </cell>
          <cell r="B4412" t="str">
            <v/>
          </cell>
          <cell r="C4412" t="str">
            <v/>
          </cell>
          <cell r="D4412" t="str">
            <v/>
          </cell>
          <cell r="E4412" t="str">
            <v/>
          </cell>
        </row>
        <row r="4413">
          <cell r="A4413" t="str">
            <v/>
          </cell>
          <cell r="B4413" t="str">
            <v/>
          </cell>
          <cell r="C4413" t="str">
            <v/>
          </cell>
          <cell r="D4413" t="str">
            <v/>
          </cell>
          <cell r="E4413" t="str">
            <v/>
          </cell>
        </row>
        <row r="4414">
          <cell r="A4414" t="str">
            <v/>
          </cell>
          <cell r="B4414" t="str">
            <v/>
          </cell>
          <cell r="C4414" t="str">
            <v/>
          </cell>
          <cell r="D4414" t="str">
            <v/>
          </cell>
          <cell r="E4414" t="str">
            <v/>
          </cell>
        </row>
        <row r="4415">
          <cell r="A4415" t="str">
            <v/>
          </cell>
          <cell r="B4415" t="str">
            <v/>
          </cell>
          <cell r="C4415" t="str">
            <v/>
          </cell>
          <cell r="D4415" t="str">
            <v/>
          </cell>
          <cell r="E4415" t="str">
            <v/>
          </cell>
        </row>
        <row r="4416">
          <cell r="A4416" t="str">
            <v/>
          </cell>
          <cell r="B4416" t="str">
            <v/>
          </cell>
          <cell r="C4416" t="str">
            <v/>
          </cell>
          <cell r="D4416" t="str">
            <v/>
          </cell>
          <cell r="E4416" t="str">
            <v/>
          </cell>
        </row>
        <row r="4417">
          <cell r="A4417" t="str">
            <v/>
          </cell>
          <cell r="B4417" t="str">
            <v/>
          </cell>
          <cell r="C4417" t="str">
            <v/>
          </cell>
          <cell r="D4417" t="str">
            <v/>
          </cell>
          <cell r="E4417" t="str">
            <v/>
          </cell>
        </row>
        <row r="4418">
          <cell r="A4418" t="str">
            <v/>
          </cell>
          <cell r="B4418" t="str">
            <v/>
          </cell>
          <cell r="C4418" t="str">
            <v/>
          </cell>
          <cell r="D4418" t="str">
            <v/>
          </cell>
          <cell r="E4418" t="str">
            <v/>
          </cell>
        </row>
        <row r="4419">
          <cell r="A4419" t="str">
            <v/>
          </cell>
          <cell r="B4419" t="str">
            <v/>
          </cell>
          <cell r="C4419" t="str">
            <v/>
          </cell>
          <cell r="D4419" t="str">
            <v/>
          </cell>
          <cell r="E4419" t="str">
            <v/>
          </cell>
        </row>
        <row r="4420">
          <cell r="A4420" t="str">
            <v/>
          </cell>
          <cell r="B4420" t="str">
            <v/>
          </cell>
          <cell r="C4420" t="str">
            <v/>
          </cell>
          <cell r="D4420" t="str">
            <v/>
          </cell>
          <cell r="E4420" t="str">
            <v/>
          </cell>
        </row>
        <row r="4421">
          <cell r="A4421" t="str">
            <v/>
          </cell>
          <cell r="B4421" t="str">
            <v/>
          </cell>
          <cell r="C4421" t="str">
            <v/>
          </cell>
          <cell r="D4421" t="str">
            <v/>
          </cell>
          <cell r="E4421" t="str">
            <v/>
          </cell>
        </row>
        <row r="4422">
          <cell r="A4422" t="str">
            <v/>
          </cell>
          <cell r="B4422" t="str">
            <v/>
          </cell>
          <cell r="C4422" t="str">
            <v/>
          </cell>
          <cell r="D4422" t="str">
            <v/>
          </cell>
          <cell r="E4422" t="str">
            <v/>
          </cell>
        </row>
        <row r="4423">
          <cell r="A4423" t="str">
            <v/>
          </cell>
          <cell r="B4423" t="str">
            <v/>
          </cell>
          <cell r="C4423" t="str">
            <v/>
          </cell>
          <cell r="D4423" t="str">
            <v/>
          </cell>
          <cell r="E4423" t="str">
            <v/>
          </cell>
        </row>
        <row r="4424">
          <cell r="A4424" t="str">
            <v/>
          </cell>
          <cell r="B4424" t="str">
            <v/>
          </cell>
          <cell r="C4424" t="str">
            <v/>
          </cell>
          <cell r="D4424" t="str">
            <v/>
          </cell>
          <cell r="E4424" t="str">
            <v/>
          </cell>
        </row>
        <row r="4425">
          <cell r="A4425" t="str">
            <v/>
          </cell>
          <cell r="B4425" t="str">
            <v/>
          </cell>
          <cell r="C4425" t="str">
            <v/>
          </cell>
          <cell r="D4425" t="str">
            <v/>
          </cell>
          <cell r="E4425" t="str">
            <v/>
          </cell>
        </row>
        <row r="4426">
          <cell r="A4426" t="str">
            <v/>
          </cell>
          <cell r="B4426" t="str">
            <v/>
          </cell>
          <cell r="C4426" t="str">
            <v/>
          </cell>
          <cell r="D4426" t="str">
            <v/>
          </cell>
          <cell r="E4426" t="str">
            <v/>
          </cell>
        </row>
        <row r="4427">
          <cell r="A4427" t="str">
            <v/>
          </cell>
          <cell r="B4427" t="str">
            <v/>
          </cell>
          <cell r="C4427" t="str">
            <v/>
          </cell>
          <cell r="D4427" t="str">
            <v/>
          </cell>
          <cell r="E4427" t="str">
            <v/>
          </cell>
        </row>
        <row r="4428">
          <cell r="A4428" t="str">
            <v/>
          </cell>
          <cell r="B4428" t="str">
            <v/>
          </cell>
          <cell r="C4428" t="str">
            <v/>
          </cell>
          <cell r="D4428" t="str">
            <v/>
          </cell>
          <cell r="E4428" t="str">
            <v/>
          </cell>
        </row>
        <row r="4429">
          <cell r="A4429" t="str">
            <v/>
          </cell>
          <cell r="B4429" t="str">
            <v/>
          </cell>
          <cell r="C4429" t="str">
            <v/>
          </cell>
          <cell r="D4429" t="str">
            <v/>
          </cell>
          <cell r="E4429" t="str">
            <v/>
          </cell>
        </row>
        <row r="4430">
          <cell r="A4430" t="str">
            <v/>
          </cell>
          <cell r="B4430" t="str">
            <v/>
          </cell>
          <cell r="C4430" t="str">
            <v/>
          </cell>
          <cell r="D4430" t="str">
            <v/>
          </cell>
          <cell r="E4430" t="str">
            <v/>
          </cell>
        </row>
        <row r="4431">
          <cell r="A4431" t="str">
            <v/>
          </cell>
          <cell r="B4431" t="str">
            <v/>
          </cell>
          <cell r="C4431" t="str">
            <v/>
          </cell>
          <cell r="D4431" t="str">
            <v/>
          </cell>
          <cell r="E4431" t="str">
            <v/>
          </cell>
        </row>
        <row r="4432">
          <cell r="A4432" t="str">
            <v/>
          </cell>
          <cell r="B4432" t="str">
            <v/>
          </cell>
          <cell r="C4432" t="str">
            <v/>
          </cell>
          <cell r="D4432" t="str">
            <v/>
          </cell>
          <cell r="E4432" t="str">
            <v/>
          </cell>
        </row>
        <row r="4433">
          <cell r="A4433" t="str">
            <v/>
          </cell>
          <cell r="B4433" t="str">
            <v/>
          </cell>
          <cell r="C4433" t="str">
            <v/>
          </cell>
          <cell r="D4433" t="str">
            <v/>
          </cell>
          <cell r="E4433" t="str">
            <v/>
          </cell>
        </row>
        <row r="4434">
          <cell r="A4434" t="str">
            <v/>
          </cell>
          <cell r="B4434" t="str">
            <v/>
          </cell>
          <cell r="C4434" t="str">
            <v/>
          </cell>
          <cell r="D4434" t="str">
            <v/>
          </cell>
          <cell r="E4434" t="str">
            <v/>
          </cell>
        </row>
        <row r="4435">
          <cell r="A4435" t="str">
            <v/>
          </cell>
          <cell r="B4435" t="str">
            <v/>
          </cell>
          <cell r="C4435" t="str">
            <v/>
          </cell>
          <cell r="D4435" t="str">
            <v/>
          </cell>
          <cell r="E4435" t="str">
            <v/>
          </cell>
        </row>
        <row r="4436">
          <cell r="A4436" t="str">
            <v/>
          </cell>
          <cell r="B4436" t="str">
            <v/>
          </cell>
          <cell r="C4436" t="str">
            <v/>
          </cell>
          <cell r="D4436" t="str">
            <v/>
          </cell>
          <cell r="E4436" t="str">
            <v/>
          </cell>
        </row>
        <row r="4437">
          <cell r="A4437" t="str">
            <v/>
          </cell>
          <cell r="B4437" t="str">
            <v/>
          </cell>
          <cell r="C4437" t="str">
            <v/>
          </cell>
          <cell r="D4437" t="str">
            <v/>
          </cell>
          <cell r="E4437" t="str">
            <v/>
          </cell>
        </row>
        <row r="4438">
          <cell r="A4438" t="str">
            <v/>
          </cell>
          <cell r="B4438" t="str">
            <v/>
          </cell>
          <cell r="C4438" t="str">
            <v/>
          </cell>
          <cell r="D4438" t="str">
            <v/>
          </cell>
          <cell r="E4438" t="str">
            <v/>
          </cell>
        </row>
        <row r="4439">
          <cell r="A4439" t="str">
            <v/>
          </cell>
          <cell r="B4439" t="str">
            <v/>
          </cell>
          <cell r="C4439" t="str">
            <v/>
          </cell>
          <cell r="D4439" t="str">
            <v/>
          </cell>
          <cell r="E4439" t="str">
            <v/>
          </cell>
        </row>
        <row r="4440">
          <cell r="A4440" t="str">
            <v/>
          </cell>
          <cell r="B4440" t="str">
            <v/>
          </cell>
          <cell r="C4440" t="str">
            <v/>
          </cell>
          <cell r="D4440" t="str">
            <v/>
          </cell>
          <cell r="E4440" t="str">
            <v/>
          </cell>
        </row>
        <row r="4441">
          <cell r="A4441" t="str">
            <v/>
          </cell>
          <cell r="B4441" t="str">
            <v/>
          </cell>
          <cell r="C4441" t="str">
            <v/>
          </cell>
          <cell r="D4441" t="str">
            <v/>
          </cell>
          <cell r="E4441" t="str">
            <v/>
          </cell>
        </row>
        <row r="4442">
          <cell r="A4442" t="str">
            <v/>
          </cell>
          <cell r="B4442" t="str">
            <v/>
          </cell>
          <cell r="C4442" t="str">
            <v/>
          </cell>
          <cell r="D4442" t="str">
            <v/>
          </cell>
          <cell r="E4442" t="str">
            <v/>
          </cell>
        </row>
        <row r="4443">
          <cell r="A4443" t="str">
            <v/>
          </cell>
          <cell r="B4443" t="str">
            <v/>
          </cell>
          <cell r="C4443" t="str">
            <v/>
          </cell>
          <cell r="D4443" t="str">
            <v/>
          </cell>
          <cell r="E4443" t="str">
            <v/>
          </cell>
        </row>
        <row r="4444">
          <cell r="A4444" t="str">
            <v/>
          </cell>
          <cell r="B4444" t="str">
            <v/>
          </cell>
          <cell r="C4444" t="str">
            <v/>
          </cell>
          <cell r="D4444" t="str">
            <v/>
          </cell>
          <cell r="E4444" t="str">
            <v/>
          </cell>
        </row>
        <row r="4445">
          <cell r="A4445" t="str">
            <v/>
          </cell>
          <cell r="B4445" t="str">
            <v/>
          </cell>
          <cell r="C4445" t="str">
            <v/>
          </cell>
          <cell r="D4445" t="str">
            <v/>
          </cell>
          <cell r="E4445" t="str">
            <v/>
          </cell>
        </row>
        <row r="4446">
          <cell r="A4446" t="str">
            <v/>
          </cell>
          <cell r="B4446" t="str">
            <v/>
          </cell>
          <cell r="C4446" t="str">
            <v/>
          </cell>
          <cell r="D4446" t="str">
            <v/>
          </cell>
          <cell r="E4446" t="str">
            <v/>
          </cell>
        </row>
        <row r="4447">
          <cell r="A4447" t="str">
            <v/>
          </cell>
          <cell r="B4447" t="str">
            <v/>
          </cell>
          <cell r="C4447" t="str">
            <v/>
          </cell>
          <cell r="D4447" t="str">
            <v/>
          </cell>
          <cell r="E4447" t="str">
            <v/>
          </cell>
        </row>
        <row r="4448">
          <cell r="A4448" t="str">
            <v/>
          </cell>
          <cell r="B4448" t="str">
            <v/>
          </cell>
          <cell r="C4448" t="str">
            <v/>
          </cell>
          <cell r="D4448" t="str">
            <v/>
          </cell>
          <cell r="E4448" t="str">
            <v/>
          </cell>
        </row>
        <row r="4449">
          <cell r="A4449" t="str">
            <v/>
          </cell>
          <cell r="B4449" t="str">
            <v/>
          </cell>
          <cell r="C4449" t="str">
            <v/>
          </cell>
          <cell r="D4449" t="str">
            <v/>
          </cell>
          <cell r="E4449" t="str">
            <v/>
          </cell>
        </row>
        <row r="4450">
          <cell r="A4450" t="str">
            <v/>
          </cell>
          <cell r="B4450" t="str">
            <v/>
          </cell>
          <cell r="C4450" t="str">
            <v/>
          </cell>
          <cell r="D4450" t="str">
            <v/>
          </cell>
          <cell r="E4450" t="str">
            <v/>
          </cell>
        </row>
        <row r="4451">
          <cell r="A4451" t="str">
            <v/>
          </cell>
          <cell r="B4451" t="str">
            <v/>
          </cell>
          <cell r="C4451" t="str">
            <v/>
          </cell>
          <cell r="D4451" t="str">
            <v/>
          </cell>
          <cell r="E4451" t="str">
            <v/>
          </cell>
        </row>
        <row r="4452">
          <cell r="A4452" t="str">
            <v/>
          </cell>
          <cell r="B4452" t="str">
            <v/>
          </cell>
          <cell r="C4452" t="str">
            <v/>
          </cell>
          <cell r="D4452" t="str">
            <v/>
          </cell>
          <cell r="E4452" t="str">
            <v/>
          </cell>
        </row>
        <row r="4453">
          <cell r="A4453" t="str">
            <v/>
          </cell>
          <cell r="B4453" t="str">
            <v/>
          </cell>
          <cell r="C4453" t="str">
            <v/>
          </cell>
          <cell r="D4453" t="str">
            <v/>
          </cell>
          <cell r="E4453" t="str">
            <v/>
          </cell>
        </row>
        <row r="4454">
          <cell r="A4454" t="str">
            <v/>
          </cell>
          <cell r="B4454" t="str">
            <v/>
          </cell>
          <cell r="C4454" t="str">
            <v/>
          </cell>
          <cell r="D4454" t="str">
            <v/>
          </cell>
          <cell r="E4454" t="str">
            <v/>
          </cell>
        </row>
        <row r="4455">
          <cell r="A4455" t="str">
            <v/>
          </cell>
          <cell r="B4455" t="str">
            <v/>
          </cell>
          <cell r="C4455" t="str">
            <v/>
          </cell>
          <cell r="D4455" t="str">
            <v/>
          </cell>
          <cell r="E4455" t="str">
            <v/>
          </cell>
        </row>
        <row r="4456">
          <cell r="A4456" t="str">
            <v/>
          </cell>
          <cell r="B4456" t="str">
            <v/>
          </cell>
          <cell r="C4456" t="str">
            <v/>
          </cell>
          <cell r="D4456" t="str">
            <v/>
          </cell>
          <cell r="E4456" t="str">
            <v/>
          </cell>
        </row>
        <row r="4457">
          <cell r="A4457" t="str">
            <v/>
          </cell>
          <cell r="B4457" t="str">
            <v/>
          </cell>
          <cell r="C4457" t="str">
            <v/>
          </cell>
          <cell r="D4457" t="str">
            <v/>
          </cell>
          <cell r="E4457" t="str">
            <v/>
          </cell>
        </row>
        <row r="4458">
          <cell r="A4458" t="str">
            <v/>
          </cell>
          <cell r="B4458" t="str">
            <v/>
          </cell>
          <cell r="C4458" t="str">
            <v/>
          </cell>
          <cell r="D4458" t="str">
            <v/>
          </cell>
          <cell r="E4458" t="str">
            <v/>
          </cell>
        </row>
        <row r="4459">
          <cell r="A4459" t="str">
            <v/>
          </cell>
          <cell r="B4459" t="str">
            <v/>
          </cell>
          <cell r="C4459" t="str">
            <v/>
          </cell>
          <cell r="D4459" t="str">
            <v/>
          </cell>
          <cell r="E4459" t="str">
            <v/>
          </cell>
        </row>
        <row r="4460">
          <cell r="A4460" t="str">
            <v/>
          </cell>
          <cell r="B4460" t="str">
            <v/>
          </cell>
          <cell r="C4460" t="str">
            <v/>
          </cell>
          <cell r="D4460" t="str">
            <v/>
          </cell>
          <cell r="E4460" t="str">
            <v/>
          </cell>
        </row>
        <row r="4461">
          <cell r="A4461" t="str">
            <v/>
          </cell>
          <cell r="B4461" t="str">
            <v/>
          </cell>
          <cell r="C4461" t="str">
            <v/>
          </cell>
          <cell r="D4461" t="str">
            <v/>
          </cell>
          <cell r="E4461" t="str">
            <v/>
          </cell>
        </row>
        <row r="4462">
          <cell r="A4462" t="str">
            <v/>
          </cell>
          <cell r="B4462" t="str">
            <v/>
          </cell>
          <cell r="C4462" t="str">
            <v/>
          </cell>
          <cell r="D4462" t="str">
            <v/>
          </cell>
          <cell r="E4462" t="str">
            <v/>
          </cell>
        </row>
        <row r="4463">
          <cell r="A4463" t="str">
            <v/>
          </cell>
          <cell r="B4463" t="str">
            <v/>
          </cell>
          <cell r="C4463" t="str">
            <v/>
          </cell>
          <cell r="D4463" t="str">
            <v/>
          </cell>
          <cell r="E4463" t="str">
            <v/>
          </cell>
        </row>
        <row r="4464">
          <cell r="A4464" t="str">
            <v/>
          </cell>
          <cell r="B4464" t="str">
            <v/>
          </cell>
          <cell r="C4464" t="str">
            <v/>
          </cell>
          <cell r="D4464" t="str">
            <v/>
          </cell>
          <cell r="E4464" t="str">
            <v/>
          </cell>
        </row>
        <row r="4465">
          <cell r="A4465" t="str">
            <v/>
          </cell>
          <cell r="B4465" t="str">
            <v/>
          </cell>
          <cell r="C4465" t="str">
            <v/>
          </cell>
          <cell r="D4465" t="str">
            <v/>
          </cell>
          <cell r="E4465" t="str">
            <v/>
          </cell>
        </row>
        <row r="4466">
          <cell r="A4466" t="str">
            <v/>
          </cell>
          <cell r="B4466" t="str">
            <v/>
          </cell>
          <cell r="C4466" t="str">
            <v/>
          </cell>
          <cell r="D4466" t="str">
            <v/>
          </cell>
          <cell r="E4466" t="str">
            <v/>
          </cell>
        </row>
        <row r="4467">
          <cell r="A4467" t="str">
            <v/>
          </cell>
          <cell r="B4467" t="str">
            <v/>
          </cell>
          <cell r="C4467" t="str">
            <v/>
          </cell>
          <cell r="D4467" t="str">
            <v/>
          </cell>
          <cell r="E4467" t="str">
            <v/>
          </cell>
        </row>
        <row r="4468">
          <cell r="A4468" t="str">
            <v/>
          </cell>
          <cell r="B4468" t="str">
            <v/>
          </cell>
          <cell r="C4468" t="str">
            <v/>
          </cell>
          <cell r="D4468" t="str">
            <v/>
          </cell>
          <cell r="E4468" t="str">
            <v/>
          </cell>
        </row>
        <row r="4469">
          <cell r="A4469" t="str">
            <v/>
          </cell>
          <cell r="B4469" t="str">
            <v/>
          </cell>
          <cell r="C4469" t="str">
            <v/>
          </cell>
          <cell r="D4469" t="str">
            <v/>
          </cell>
          <cell r="E4469" t="str">
            <v/>
          </cell>
        </row>
        <row r="4470">
          <cell r="A4470" t="str">
            <v/>
          </cell>
          <cell r="B4470" t="str">
            <v/>
          </cell>
          <cell r="C4470" t="str">
            <v/>
          </cell>
          <cell r="D4470" t="str">
            <v/>
          </cell>
          <cell r="E4470" t="str">
            <v/>
          </cell>
        </row>
        <row r="4471">
          <cell r="A4471" t="str">
            <v/>
          </cell>
          <cell r="B4471" t="str">
            <v/>
          </cell>
          <cell r="C4471" t="str">
            <v/>
          </cell>
          <cell r="D4471" t="str">
            <v/>
          </cell>
          <cell r="E4471" t="str">
            <v/>
          </cell>
        </row>
        <row r="4472">
          <cell r="A4472" t="str">
            <v/>
          </cell>
          <cell r="B4472" t="str">
            <v/>
          </cell>
          <cell r="C4472" t="str">
            <v/>
          </cell>
          <cell r="D4472" t="str">
            <v/>
          </cell>
          <cell r="E4472" t="str">
            <v/>
          </cell>
        </row>
        <row r="4473">
          <cell r="A4473" t="str">
            <v/>
          </cell>
          <cell r="B4473" t="str">
            <v/>
          </cell>
          <cell r="C4473" t="str">
            <v/>
          </cell>
          <cell r="D4473" t="str">
            <v/>
          </cell>
          <cell r="E4473" t="str">
            <v/>
          </cell>
        </row>
        <row r="4474">
          <cell r="A4474" t="str">
            <v/>
          </cell>
          <cell r="B4474" t="str">
            <v/>
          </cell>
          <cell r="C4474" t="str">
            <v/>
          </cell>
          <cell r="D4474" t="str">
            <v/>
          </cell>
          <cell r="E4474" t="str">
            <v/>
          </cell>
        </row>
        <row r="4475">
          <cell r="A4475" t="str">
            <v/>
          </cell>
          <cell r="B4475" t="str">
            <v/>
          </cell>
          <cell r="C4475" t="str">
            <v/>
          </cell>
          <cell r="D4475" t="str">
            <v/>
          </cell>
          <cell r="E4475" t="str">
            <v/>
          </cell>
        </row>
        <row r="4476">
          <cell r="A4476" t="str">
            <v/>
          </cell>
          <cell r="B4476" t="str">
            <v/>
          </cell>
          <cell r="C4476" t="str">
            <v/>
          </cell>
          <cell r="D4476" t="str">
            <v/>
          </cell>
          <cell r="E4476" t="str">
            <v/>
          </cell>
        </row>
        <row r="4477">
          <cell r="A4477" t="str">
            <v/>
          </cell>
          <cell r="B4477" t="str">
            <v/>
          </cell>
          <cell r="C4477" t="str">
            <v/>
          </cell>
          <cell r="D4477" t="str">
            <v/>
          </cell>
          <cell r="E4477" t="str">
            <v/>
          </cell>
        </row>
        <row r="4478">
          <cell r="A4478" t="str">
            <v/>
          </cell>
          <cell r="B4478" t="str">
            <v/>
          </cell>
          <cell r="C4478" t="str">
            <v/>
          </cell>
          <cell r="D4478" t="str">
            <v/>
          </cell>
          <cell r="E4478" t="str">
            <v/>
          </cell>
        </row>
        <row r="4479">
          <cell r="A4479" t="str">
            <v/>
          </cell>
          <cell r="B4479" t="str">
            <v/>
          </cell>
          <cell r="C4479" t="str">
            <v/>
          </cell>
          <cell r="D4479" t="str">
            <v/>
          </cell>
          <cell r="E4479" t="str">
            <v/>
          </cell>
        </row>
        <row r="4480">
          <cell r="A4480" t="str">
            <v/>
          </cell>
          <cell r="B4480" t="str">
            <v/>
          </cell>
          <cell r="C4480" t="str">
            <v/>
          </cell>
          <cell r="D4480" t="str">
            <v/>
          </cell>
          <cell r="E4480" t="str">
            <v/>
          </cell>
        </row>
        <row r="4481">
          <cell r="A4481" t="str">
            <v/>
          </cell>
          <cell r="B4481" t="str">
            <v/>
          </cell>
          <cell r="C4481" t="str">
            <v/>
          </cell>
          <cell r="D4481" t="str">
            <v/>
          </cell>
          <cell r="E4481" t="str">
            <v/>
          </cell>
        </row>
        <row r="4482">
          <cell r="A4482" t="str">
            <v/>
          </cell>
          <cell r="B4482" t="str">
            <v/>
          </cell>
          <cell r="C4482" t="str">
            <v/>
          </cell>
          <cell r="D4482" t="str">
            <v/>
          </cell>
          <cell r="E4482" t="str">
            <v/>
          </cell>
        </row>
        <row r="4483">
          <cell r="A4483" t="str">
            <v/>
          </cell>
          <cell r="B4483" t="str">
            <v/>
          </cell>
          <cell r="C4483" t="str">
            <v/>
          </cell>
          <cell r="D4483" t="str">
            <v/>
          </cell>
          <cell r="E4483" t="str">
            <v/>
          </cell>
        </row>
        <row r="4484">
          <cell r="A4484" t="str">
            <v/>
          </cell>
          <cell r="B4484" t="str">
            <v/>
          </cell>
          <cell r="C4484" t="str">
            <v/>
          </cell>
          <cell r="D4484" t="str">
            <v/>
          </cell>
          <cell r="E4484" t="str">
            <v/>
          </cell>
        </row>
        <row r="4485">
          <cell r="A4485" t="str">
            <v/>
          </cell>
          <cell r="B4485" t="str">
            <v/>
          </cell>
          <cell r="C4485" t="str">
            <v/>
          </cell>
          <cell r="D4485" t="str">
            <v/>
          </cell>
          <cell r="E4485" t="str">
            <v/>
          </cell>
        </row>
        <row r="4486">
          <cell r="A4486" t="str">
            <v/>
          </cell>
          <cell r="B4486" t="str">
            <v/>
          </cell>
          <cell r="C4486" t="str">
            <v/>
          </cell>
          <cell r="D4486" t="str">
            <v/>
          </cell>
          <cell r="E4486" t="str">
            <v/>
          </cell>
        </row>
        <row r="4487">
          <cell r="A4487" t="str">
            <v/>
          </cell>
          <cell r="B4487" t="str">
            <v/>
          </cell>
          <cell r="C4487" t="str">
            <v/>
          </cell>
          <cell r="D4487" t="str">
            <v/>
          </cell>
          <cell r="E4487" t="str">
            <v/>
          </cell>
        </row>
        <row r="4488">
          <cell r="A4488" t="str">
            <v/>
          </cell>
          <cell r="B4488" t="str">
            <v/>
          </cell>
          <cell r="C4488" t="str">
            <v/>
          </cell>
          <cell r="D4488" t="str">
            <v/>
          </cell>
          <cell r="E4488" t="str">
            <v/>
          </cell>
        </row>
        <row r="4489">
          <cell r="A4489" t="str">
            <v/>
          </cell>
          <cell r="B4489" t="str">
            <v/>
          </cell>
          <cell r="C4489" t="str">
            <v/>
          </cell>
          <cell r="D4489" t="str">
            <v/>
          </cell>
          <cell r="E4489" t="str">
            <v/>
          </cell>
        </row>
        <row r="4490">
          <cell r="A4490" t="str">
            <v/>
          </cell>
          <cell r="B4490" t="str">
            <v/>
          </cell>
          <cell r="C4490" t="str">
            <v/>
          </cell>
          <cell r="D4490" t="str">
            <v/>
          </cell>
          <cell r="E4490" t="str">
            <v/>
          </cell>
        </row>
        <row r="4491">
          <cell r="A4491" t="str">
            <v/>
          </cell>
          <cell r="B4491" t="str">
            <v/>
          </cell>
          <cell r="C4491" t="str">
            <v/>
          </cell>
          <cell r="D4491" t="str">
            <v/>
          </cell>
          <cell r="E4491" t="str">
            <v/>
          </cell>
        </row>
        <row r="4492">
          <cell r="A4492" t="str">
            <v/>
          </cell>
          <cell r="B4492" t="str">
            <v/>
          </cell>
          <cell r="C4492" t="str">
            <v/>
          </cell>
          <cell r="D4492" t="str">
            <v/>
          </cell>
          <cell r="E4492" t="str">
            <v/>
          </cell>
        </row>
        <row r="4493">
          <cell r="A4493" t="str">
            <v/>
          </cell>
          <cell r="B4493" t="str">
            <v/>
          </cell>
          <cell r="C4493" t="str">
            <v/>
          </cell>
          <cell r="D4493" t="str">
            <v/>
          </cell>
          <cell r="E4493" t="str">
            <v/>
          </cell>
        </row>
        <row r="4494">
          <cell r="A4494" t="str">
            <v/>
          </cell>
          <cell r="B4494" t="str">
            <v/>
          </cell>
          <cell r="C4494" t="str">
            <v/>
          </cell>
          <cell r="D4494" t="str">
            <v/>
          </cell>
          <cell r="E4494" t="str">
            <v/>
          </cell>
        </row>
        <row r="4495">
          <cell r="A4495" t="str">
            <v/>
          </cell>
          <cell r="B4495" t="str">
            <v/>
          </cell>
          <cell r="C4495" t="str">
            <v/>
          </cell>
          <cell r="D4495" t="str">
            <v/>
          </cell>
          <cell r="E4495" t="str">
            <v/>
          </cell>
        </row>
        <row r="4496">
          <cell r="A4496" t="str">
            <v/>
          </cell>
          <cell r="B4496" t="str">
            <v/>
          </cell>
          <cell r="C4496" t="str">
            <v/>
          </cell>
          <cell r="D4496" t="str">
            <v/>
          </cell>
          <cell r="E4496" t="str">
            <v/>
          </cell>
        </row>
        <row r="4497">
          <cell r="A4497" t="str">
            <v/>
          </cell>
          <cell r="B4497" t="str">
            <v/>
          </cell>
          <cell r="C4497" t="str">
            <v/>
          </cell>
          <cell r="D4497" t="str">
            <v/>
          </cell>
          <cell r="E4497" t="str">
            <v/>
          </cell>
        </row>
        <row r="4498">
          <cell r="A4498" t="str">
            <v/>
          </cell>
          <cell r="B4498" t="str">
            <v/>
          </cell>
          <cell r="C4498" t="str">
            <v/>
          </cell>
          <cell r="D4498" t="str">
            <v/>
          </cell>
          <cell r="E4498" t="str">
            <v/>
          </cell>
        </row>
        <row r="4499">
          <cell r="A4499" t="str">
            <v/>
          </cell>
          <cell r="B4499" t="str">
            <v/>
          </cell>
          <cell r="C4499" t="str">
            <v/>
          </cell>
          <cell r="D4499" t="str">
            <v/>
          </cell>
          <cell r="E4499" t="str">
            <v/>
          </cell>
        </row>
        <row r="4500">
          <cell r="A4500" t="str">
            <v/>
          </cell>
          <cell r="B4500" t="str">
            <v/>
          </cell>
          <cell r="C4500" t="str">
            <v/>
          </cell>
          <cell r="D4500" t="str">
            <v/>
          </cell>
          <cell r="E4500" t="str">
            <v/>
          </cell>
        </row>
        <row r="4501">
          <cell r="A4501" t="str">
            <v/>
          </cell>
          <cell r="B4501" t="str">
            <v/>
          </cell>
          <cell r="C4501" t="str">
            <v/>
          </cell>
          <cell r="D4501" t="str">
            <v/>
          </cell>
          <cell r="E4501" t="str">
            <v/>
          </cell>
        </row>
        <row r="4502">
          <cell r="A4502" t="str">
            <v/>
          </cell>
          <cell r="B4502" t="str">
            <v/>
          </cell>
          <cell r="C4502" t="str">
            <v/>
          </cell>
          <cell r="D4502" t="str">
            <v/>
          </cell>
          <cell r="E4502" t="str">
            <v/>
          </cell>
        </row>
        <row r="4503">
          <cell r="A4503" t="str">
            <v/>
          </cell>
          <cell r="B4503" t="str">
            <v/>
          </cell>
          <cell r="C4503" t="str">
            <v/>
          </cell>
          <cell r="D4503" t="str">
            <v/>
          </cell>
          <cell r="E4503" t="str">
            <v/>
          </cell>
        </row>
        <row r="4504">
          <cell r="A4504" t="str">
            <v/>
          </cell>
          <cell r="B4504" t="str">
            <v/>
          </cell>
          <cell r="C4504" t="str">
            <v/>
          </cell>
          <cell r="D4504" t="str">
            <v/>
          </cell>
          <cell r="E4504" t="str">
            <v/>
          </cell>
        </row>
        <row r="4505">
          <cell r="A4505" t="str">
            <v/>
          </cell>
          <cell r="B4505" t="str">
            <v/>
          </cell>
          <cell r="C4505" t="str">
            <v/>
          </cell>
          <cell r="D4505" t="str">
            <v/>
          </cell>
          <cell r="E4505" t="str">
            <v/>
          </cell>
        </row>
        <row r="4506">
          <cell r="A4506" t="str">
            <v/>
          </cell>
          <cell r="B4506" t="str">
            <v/>
          </cell>
          <cell r="C4506" t="str">
            <v/>
          </cell>
          <cell r="D4506" t="str">
            <v/>
          </cell>
          <cell r="E4506" t="str">
            <v/>
          </cell>
        </row>
        <row r="4507">
          <cell r="A4507" t="str">
            <v/>
          </cell>
          <cell r="B4507" t="str">
            <v/>
          </cell>
          <cell r="C4507" t="str">
            <v/>
          </cell>
          <cell r="D4507" t="str">
            <v/>
          </cell>
          <cell r="E4507" t="str">
            <v/>
          </cell>
        </row>
        <row r="4508">
          <cell r="A4508" t="str">
            <v/>
          </cell>
          <cell r="B4508" t="str">
            <v/>
          </cell>
          <cell r="C4508" t="str">
            <v/>
          </cell>
          <cell r="D4508" t="str">
            <v/>
          </cell>
          <cell r="E4508" t="str">
            <v/>
          </cell>
        </row>
        <row r="4509">
          <cell r="A4509" t="str">
            <v/>
          </cell>
          <cell r="B4509" t="str">
            <v/>
          </cell>
          <cell r="C4509" t="str">
            <v/>
          </cell>
          <cell r="D4509" t="str">
            <v/>
          </cell>
          <cell r="E4509" t="str">
            <v/>
          </cell>
        </row>
        <row r="4510">
          <cell r="A4510" t="str">
            <v/>
          </cell>
          <cell r="B4510" t="str">
            <v/>
          </cell>
          <cell r="C4510" t="str">
            <v/>
          </cell>
          <cell r="D4510" t="str">
            <v/>
          </cell>
          <cell r="E4510" t="str">
            <v/>
          </cell>
        </row>
        <row r="4511">
          <cell r="A4511" t="str">
            <v/>
          </cell>
          <cell r="B4511" t="str">
            <v/>
          </cell>
          <cell r="C4511" t="str">
            <v/>
          </cell>
          <cell r="D4511" t="str">
            <v/>
          </cell>
          <cell r="E4511" t="str">
            <v/>
          </cell>
        </row>
        <row r="4512">
          <cell r="A4512" t="str">
            <v/>
          </cell>
          <cell r="B4512" t="str">
            <v/>
          </cell>
          <cell r="C4512" t="str">
            <v/>
          </cell>
          <cell r="D4512" t="str">
            <v/>
          </cell>
          <cell r="E4512" t="str">
            <v/>
          </cell>
        </row>
        <row r="4513">
          <cell r="A4513" t="str">
            <v/>
          </cell>
          <cell r="B4513" t="str">
            <v/>
          </cell>
          <cell r="C4513" t="str">
            <v/>
          </cell>
          <cell r="D4513" t="str">
            <v/>
          </cell>
          <cell r="E4513" t="str">
            <v/>
          </cell>
        </row>
        <row r="4514">
          <cell r="A4514" t="str">
            <v/>
          </cell>
          <cell r="B4514" t="str">
            <v/>
          </cell>
          <cell r="C4514" t="str">
            <v/>
          </cell>
          <cell r="D4514" t="str">
            <v/>
          </cell>
          <cell r="E4514" t="str">
            <v/>
          </cell>
        </row>
        <row r="4515">
          <cell r="A4515" t="str">
            <v/>
          </cell>
          <cell r="B4515" t="str">
            <v/>
          </cell>
          <cell r="C4515" t="str">
            <v/>
          </cell>
          <cell r="D4515" t="str">
            <v/>
          </cell>
          <cell r="E4515" t="str">
            <v/>
          </cell>
        </row>
        <row r="4516">
          <cell r="A4516" t="str">
            <v/>
          </cell>
          <cell r="B4516" t="str">
            <v/>
          </cell>
          <cell r="C4516" t="str">
            <v/>
          </cell>
          <cell r="D4516" t="str">
            <v/>
          </cell>
          <cell r="E4516" t="str">
            <v/>
          </cell>
        </row>
        <row r="4517">
          <cell r="A4517" t="str">
            <v/>
          </cell>
          <cell r="B4517" t="str">
            <v/>
          </cell>
          <cell r="C4517" t="str">
            <v/>
          </cell>
          <cell r="D4517" t="str">
            <v/>
          </cell>
          <cell r="E4517" t="str">
            <v/>
          </cell>
        </row>
        <row r="4518">
          <cell r="A4518" t="str">
            <v/>
          </cell>
          <cell r="B4518" t="str">
            <v/>
          </cell>
          <cell r="C4518" t="str">
            <v/>
          </cell>
          <cell r="D4518" t="str">
            <v/>
          </cell>
          <cell r="E4518" t="str">
            <v/>
          </cell>
        </row>
        <row r="4519">
          <cell r="A4519" t="str">
            <v/>
          </cell>
          <cell r="B4519" t="str">
            <v/>
          </cell>
          <cell r="C4519" t="str">
            <v/>
          </cell>
          <cell r="D4519" t="str">
            <v/>
          </cell>
          <cell r="E4519" t="str">
            <v/>
          </cell>
        </row>
        <row r="4520">
          <cell r="A4520" t="str">
            <v/>
          </cell>
          <cell r="B4520" t="str">
            <v/>
          </cell>
          <cell r="C4520" t="str">
            <v/>
          </cell>
          <cell r="D4520" t="str">
            <v/>
          </cell>
          <cell r="E4520" t="str">
            <v/>
          </cell>
        </row>
        <row r="4521">
          <cell r="A4521" t="str">
            <v/>
          </cell>
          <cell r="B4521" t="str">
            <v/>
          </cell>
          <cell r="C4521" t="str">
            <v/>
          </cell>
          <cell r="D4521" t="str">
            <v/>
          </cell>
          <cell r="E4521" t="str">
            <v/>
          </cell>
        </row>
        <row r="4522">
          <cell r="A4522" t="str">
            <v/>
          </cell>
          <cell r="B4522" t="str">
            <v/>
          </cell>
          <cell r="C4522" t="str">
            <v/>
          </cell>
          <cell r="D4522" t="str">
            <v/>
          </cell>
          <cell r="E4522" t="str">
            <v/>
          </cell>
        </row>
        <row r="4523">
          <cell r="A4523" t="str">
            <v/>
          </cell>
          <cell r="B4523" t="str">
            <v/>
          </cell>
          <cell r="C4523" t="str">
            <v/>
          </cell>
          <cell r="D4523" t="str">
            <v/>
          </cell>
          <cell r="E4523" t="str">
            <v/>
          </cell>
        </row>
        <row r="4524">
          <cell r="A4524" t="str">
            <v/>
          </cell>
          <cell r="B4524" t="str">
            <v/>
          </cell>
          <cell r="C4524" t="str">
            <v/>
          </cell>
          <cell r="D4524" t="str">
            <v/>
          </cell>
          <cell r="E4524" t="str">
            <v/>
          </cell>
        </row>
        <row r="4525">
          <cell r="A4525" t="str">
            <v/>
          </cell>
          <cell r="B4525" t="str">
            <v/>
          </cell>
          <cell r="C4525" t="str">
            <v/>
          </cell>
          <cell r="D4525" t="str">
            <v/>
          </cell>
          <cell r="E4525" t="str">
            <v/>
          </cell>
        </row>
        <row r="4526">
          <cell r="A4526" t="str">
            <v/>
          </cell>
          <cell r="B4526" t="str">
            <v/>
          </cell>
          <cell r="C4526" t="str">
            <v/>
          </cell>
          <cell r="D4526" t="str">
            <v/>
          </cell>
          <cell r="E4526" t="str">
            <v/>
          </cell>
        </row>
        <row r="4527">
          <cell r="A4527" t="str">
            <v/>
          </cell>
          <cell r="B4527" t="str">
            <v/>
          </cell>
          <cell r="C4527" t="str">
            <v/>
          </cell>
          <cell r="D4527" t="str">
            <v/>
          </cell>
          <cell r="E4527" t="str">
            <v/>
          </cell>
        </row>
        <row r="4528">
          <cell r="A4528" t="str">
            <v/>
          </cell>
          <cell r="B4528" t="str">
            <v/>
          </cell>
          <cell r="C4528" t="str">
            <v/>
          </cell>
          <cell r="D4528" t="str">
            <v/>
          </cell>
          <cell r="E4528" t="str">
            <v/>
          </cell>
        </row>
        <row r="4529">
          <cell r="A4529" t="str">
            <v/>
          </cell>
          <cell r="B4529" t="str">
            <v/>
          </cell>
          <cell r="C4529" t="str">
            <v/>
          </cell>
          <cell r="D4529" t="str">
            <v/>
          </cell>
          <cell r="E4529" t="str">
            <v/>
          </cell>
        </row>
        <row r="4530">
          <cell r="A4530" t="str">
            <v/>
          </cell>
          <cell r="B4530" t="str">
            <v/>
          </cell>
          <cell r="C4530" t="str">
            <v/>
          </cell>
          <cell r="D4530" t="str">
            <v/>
          </cell>
          <cell r="E4530" t="str">
            <v/>
          </cell>
        </row>
        <row r="4531">
          <cell r="A4531" t="str">
            <v/>
          </cell>
          <cell r="B4531" t="str">
            <v/>
          </cell>
          <cell r="C4531" t="str">
            <v/>
          </cell>
          <cell r="D4531" t="str">
            <v/>
          </cell>
          <cell r="E4531" t="str">
            <v/>
          </cell>
        </row>
        <row r="4532">
          <cell r="A4532" t="str">
            <v/>
          </cell>
          <cell r="B4532" t="str">
            <v/>
          </cell>
          <cell r="C4532" t="str">
            <v/>
          </cell>
          <cell r="D4532" t="str">
            <v/>
          </cell>
          <cell r="E4532" t="str">
            <v/>
          </cell>
        </row>
        <row r="4533">
          <cell r="A4533" t="str">
            <v/>
          </cell>
          <cell r="B4533" t="str">
            <v/>
          </cell>
          <cell r="C4533" t="str">
            <v/>
          </cell>
          <cell r="D4533" t="str">
            <v/>
          </cell>
          <cell r="E4533" t="str">
            <v/>
          </cell>
        </row>
        <row r="4534">
          <cell r="A4534" t="str">
            <v/>
          </cell>
          <cell r="B4534" t="str">
            <v/>
          </cell>
          <cell r="C4534" t="str">
            <v/>
          </cell>
          <cell r="D4534" t="str">
            <v/>
          </cell>
          <cell r="E4534" t="str">
            <v/>
          </cell>
        </row>
        <row r="4535">
          <cell r="A4535" t="str">
            <v/>
          </cell>
          <cell r="B4535" t="str">
            <v/>
          </cell>
          <cell r="C4535" t="str">
            <v/>
          </cell>
          <cell r="D4535" t="str">
            <v/>
          </cell>
          <cell r="E4535" t="str">
            <v/>
          </cell>
        </row>
        <row r="4536">
          <cell r="A4536" t="str">
            <v/>
          </cell>
          <cell r="B4536" t="str">
            <v/>
          </cell>
          <cell r="C4536" t="str">
            <v/>
          </cell>
          <cell r="D4536" t="str">
            <v/>
          </cell>
          <cell r="E4536" t="str">
            <v/>
          </cell>
        </row>
        <row r="4537">
          <cell r="A4537" t="str">
            <v/>
          </cell>
          <cell r="B4537" t="str">
            <v/>
          </cell>
          <cell r="C4537" t="str">
            <v/>
          </cell>
          <cell r="D4537" t="str">
            <v/>
          </cell>
          <cell r="E4537" t="str">
            <v/>
          </cell>
        </row>
        <row r="4538">
          <cell r="A4538" t="str">
            <v/>
          </cell>
          <cell r="B4538" t="str">
            <v/>
          </cell>
          <cell r="C4538" t="str">
            <v/>
          </cell>
          <cell r="D4538" t="str">
            <v/>
          </cell>
          <cell r="E4538" t="str">
            <v/>
          </cell>
        </row>
        <row r="4539">
          <cell r="A4539" t="str">
            <v/>
          </cell>
          <cell r="B4539" t="str">
            <v/>
          </cell>
          <cell r="C4539" t="str">
            <v/>
          </cell>
          <cell r="D4539" t="str">
            <v/>
          </cell>
          <cell r="E4539" t="str">
            <v/>
          </cell>
        </row>
        <row r="4540">
          <cell r="A4540" t="str">
            <v/>
          </cell>
          <cell r="B4540" t="str">
            <v/>
          </cell>
          <cell r="C4540" t="str">
            <v/>
          </cell>
          <cell r="D4540" t="str">
            <v/>
          </cell>
          <cell r="E4540" t="str">
            <v/>
          </cell>
        </row>
        <row r="4541">
          <cell r="A4541" t="str">
            <v/>
          </cell>
          <cell r="B4541" t="str">
            <v/>
          </cell>
          <cell r="C4541" t="str">
            <v/>
          </cell>
          <cell r="D4541" t="str">
            <v/>
          </cell>
          <cell r="E4541" t="str">
            <v/>
          </cell>
        </row>
        <row r="4542">
          <cell r="A4542" t="str">
            <v/>
          </cell>
          <cell r="B4542" t="str">
            <v/>
          </cell>
          <cell r="C4542" t="str">
            <v/>
          </cell>
          <cell r="D4542" t="str">
            <v/>
          </cell>
          <cell r="E4542" t="str">
            <v/>
          </cell>
        </row>
        <row r="4543">
          <cell r="A4543" t="str">
            <v/>
          </cell>
          <cell r="B4543" t="str">
            <v/>
          </cell>
          <cell r="C4543" t="str">
            <v/>
          </cell>
          <cell r="D4543" t="str">
            <v/>
          </cell>
          <cell r="E4543" t="str">
            <v/>
          </cell>
        </row>
        <row r="4544">
          <cell r="A4544" t="str">
            <v/>
          </cell>
          <cell r="B4544" t="str">
            <v/>
          </cell>
          <cell r="C4544" t="str">
            <v/>
          </cell>
          <cell r="D4544" t="str">
            <v/>
          </cell>
          <cell r="E4544" t="str">
            <v/>
          </cell>
        </row>
        <row r="4545">
          <cell r="A4545" t="str">
            <v/>
          </cell>
          <cell r="B4545" t="str">
            <v/>
          </cell>
          <cell r="C4545" t="str">
            <v/>
          </cell>
          <cell r="D4545" t="str">
            <v/>
          </cell>
          <cell r="E4545" t="str">
            <v/>
          </cell>
        </row>
        <row r="4546">
          <cell r="A4546" t="str">
            <v/>
          </cell>
          <cell r="B4546" t="str">
            <v/>
          </cell>
          <cell r="C4546" t="str">
            <v/>
          </cell>
          <cell r="D4546" t="str">
            <v/>
          </cell>
          <cell r="E4546" t="str">
            <v/>
          </cell>
        </row>
        <row r="4547">
          <cell r="A4547" t="str">
            <v/>
          </cell>
          <cell r="B4547" t="str">
            <v/>
          </cell>
          <cell r="C4547" t="str">
            <v/>
          </cell>
          <cell r="D4547" t="str">
            <v/>
          </cell>
          <cell r="E4547" t="str">
            <v/>
          </cell>
        </row>
        <row r="4548">
          <cell r="A4548" t="str">
            <v/>
          </cell>
          <cell r="B4548" t="str">
            <v/>
          </cell>
          <cell r="C4548" t="str">
            <v/>
          </cell>
          <cell r="D4548" t="str">
            <v/>
          </cell>
          <cell r="E4548" t="str">
            <v/>
          </cell>
        </row>
        <row r="4549">
          <cell r="A4549" t="str">
            <v/>
          </cell>
          <cell r="B4549" t="str">
            <v/>
          </cell>
          <cell r="C4549" t="str">
            <v/>
          </cell>
          <cell r="D4549" t="str">
            <v/>
          </cell>
          <cell r="E4549" t="str">
            <v/>
          </cell>
        </row>
        <row r="4550">
          <cell r="A4550" t="str">
            <v/>
          </cell>
          <cell r="B4550" t="str">
            <v/>
          </cell>
          <cell r="C4550" t="str">
            <v/>
          </cell>
          <cell r="D4550" t="str">
            <v/>
          </cell>
          <cell r="E4550" t="str">
            <v/>
          </cell>
        </row>
        <row r="4551">
          <cell r="A4551" t="str">
            <v/>
          </cell>
          <cell r="B4551" t="str">
            <v/>
          </cell>
          <cell r="C4551" t="str">
            <v/>
          </cell>
          <cell r="D4551" t="str">
            <v/>
          </cell>
          <cell r="E4551" t="str">
            <v/>
          </cell>
        </row>
        <row r="4552">
          <cell r="A4552" t="str">
            <v/>
          </cell>
          <cell r="B4552" t="str">
            <v/>
          </cell>
          <cell r="C4552" t="str">
            <v/>
          </cell>
          <cell r="D4552" t="str">
            <v/>
          </cell>
          <cell r="E4552" t="str">
            <v/>
          </cell>
        </row>
        <row r="4553">
          <cell r="A4553" t="str">
            <v/>
          </cell>
          <cell r="B4553" t="str">
            <v/>
          </cell>
          <cell r="C4553" t="str">
            <v/>
          </cell>
          <cell r="D4553" t="str">
            <v/>
          </cell>
          <cell r="E4553" t="str">
            <v/>
          </cell>
        </row>
        <row r="4554">
          <cell r="A4554" t="str">
            <v/>
          </cell>
          <cell r="B4554" t="str">
            <v/>
          </cell>
          <cell r="C4554" t="str">
            <v/>
          </cell>
          <cell r="D4554" t="str">
            <v/>
          </cell>
          <cell r="E4554" t="str">
            <v/>
          </cell>
        </row>
        <row r="4555">
          <cell r="A4555" t="str">
            <v/>
          </cell>
          <cell r="B4555" t="str">
            <v/>
          </cell>
          <cell r="C4555" t="str">
            <v/>
          </cell>
          <cell r="D4555" t="str">
            <v/>
          </cell>
          <cell r="E4555" t="str">
            <v/>
          </cell>
        </row>
        <row r="4556">
          <cell r="A4556" t="str">
            <v/>
          </cell>
          <cell r="B4556" t="str">
            <v/>
          </cell>
          <cell r="C4556" t="str">
            <v/>
          </cell>
          <cell r="D4556" t="str">
            <v/>
          </cell>
          <cell r="E4556" t="str">
            <v/>
          </cell>
        </row>
        <row r="4557">
          <cell r="A4557" t="str">
            <v/>
          </cell>
          <cell r="B4557" t="str">
            <v/>
          </cell>
          <cell r="C4557" t="str">
            <v/>
          </cell>
          <cell r="D4557" t="str">
            <v/>
          </cell>
          <cell r="E4557" t="str">
            <v/>
          </cell>
        </row>
        <row r="4558">
          <cell r="A4558" t="str">
            <v/>
          </cell>
          <cell r="B4558" t="str">
            <v/>
          </cell>
          <cell r="C4558" t="str">
            <v/>
          </cell>
          <cell r="D4558" t="str">
            <v/>
          </cell>
          <cell r="E4558" t="str">
            <v/>
          </cell>
        </row>
        <row r="4559">
          <cell r="A4559" t="str">
            <v/>
          </cell>
          <cell r="B4559" t="str">
            <v/>
          </cell>
          <cell r="C4559" t="str">
            <v/>
          </cell>
          <cell r="D4559" t="str">
            <v/>
          </cell>
          <cell r="E4559" t="str">
            <v/>
          </cell>
        </row>
        <row r="4560">
          <cell r="A4560" t="str">
            <v/>
          </cell>
          <cell r="B4560" t="str">
            <v/>
          </cell>
          <cell r="C4560" t="str">
            <v/>
          </cell>
          <cell r="D4560" t="str">
            <v/>
          </cell>
          <cell r="E4560" t="str">
            <v/>
          </cell>
        </row>
        <row r="4561">
          <cell r="A4561" t="str">
            <v/>
          </cell>
          <cell r="B4561" t="str">
            <v/>
          </cell>
          <cell r="C4561" t="str">
            <v/>
          </cell>
          <cell r="D4561" t="str">
            <v/>
          </cell>
          <cell r="E4561" t="str">
            <v/>
          </cell>
        </row>
        <row r="4562">
          <cell r="A4562" t="str">
            <v/>
          </cell>
          <cell r="B4562" t="str">
            <v/>
          </cell>
          <cell r="C4562" t="str">
            <v/>
          </cell>
          <cell r="D4562" t="str">
            <v/>
          </cell>
          <cell r="E4562" t="str">
            <v/>
          </cell>
        </row>
        <row r="4563">
          <cell r="A4563" t="str">
            <v/>
          </cell>
          <cell r="B4563" t="str">
            <v/>
          </cell>
          <cell r="C4563" t="str">
            <v/>
          </cell>
          <cell r="D4563" t="str">
            <v/>
          </cell>
          <cell r="E4563" t="str">
            <v/>
          </cell>
        </row>
        <row r="4564">
          <cell r="A4564" t="str">
            <v/>
          </cell>
          <cell r="B4564" t="str">
            <v/>
          </cell>
          <cell r="C4564" t="str">
            <v/>
          </cell>
          <cell r="D4564" t="str">
            <v/>
          </cell>
          <cell r="E4564" t="str">
            <v/>
          </cell>
        </row>
        <row r="4565">
          <cell r="A4565" t="str">
            <v/>
          </cell>
          <cell r="B4565" t="str">
            <v/>
          </cell>
          <cell r="C4565" t="str">
            <v/>
          </cell>
          <cell r="D4565" t="str">
            <v/>
          </cell>
          <cell r="E4565" t="str">
            <v/>
          </cell>
        </row>
        <row r="4566">
          <cell r="A4566" t="str">
            <v/>
          </cell>
          <cell r="B4566" t="str">
            <v/>
          </cell>
          <cell r="C4566" t="str">
            <v/>
          </cell>
          <cell r="D4566" t="str">
            <v/>
          </cell>
          <cell r="E4566" t="str">
            <v/>
          </cell>
        </row>
        <row r="4567">
          <cell r="A4567" t="str">
            <v/>
          </cell>
          <cell r="B4567" t="str">
            <v/>
          </cell>
          <cell r="C4567" t="str">
            <v/>
          </cell>
          <cell r="D4567" t="str">
            <v/>
          </cell>
          <cell r="E4567" t="str">
            <v/>
          </cell>
        </row>
        <row r="4568">
          <cell r="A4568" t="str">
            <v/>
          </cell>
          <cell r="B4568" t="str">
            <v/>
          </cell>
          <cell r="C4568" t="str">
            <v/>
          </cell>
          <cell r="D4568" t="str">
            <v/>
          </cell>
          <cell r="E4568" t="str">
            <v/>
          </cell>
        </row>
        <row r="4569">
          <cell r="A4569" t="str">
            <v/>
          </cell>
          <cell r="B4569" t="str">
            <v/>
          </cell>
          <cell r="C4569" t="str">
            <v/>
          </cell>
          <cell r="D4569" t="str">
            <v/>
          </cell>
          <cell r="E4569" t="str">
            <v/>
          </cell>
        </row>
        <row r="4570">
          <cell r="A4570" t="str">
            <v/>
          </cell>
          <cell r="B4570" t="str">
            <v/>
          </cell>
          <cell r="C4570" t="str">
            <v/>
          </cell>
          <cell r="D4570" t="str">
            <v/>
          </cell>
          <cell r="E4570" t="str">
            <v/>
          </cell>
        </row>
        <row r="4571">
          <cell r="A4571" t="str">
            <v/>
          </cell>
          <cell r="B4571" t="str">
            <v/>
          </cell>
          <cell r="C4571" t="str">
            <v/>
          </cell>
          <cell r="D4571" t="str">
            <v/>
          </cell>
          <cell r="E4571" t="str">
            <v/>
          </cell>
        </row>
        <row r="4572">
          <cell r="A4572" t="str">
            <v/>
          </cell>
          <cell r="B4572" t="str">
            <v/>
          </cell>
          <cell r="C4572" t="str">
            <v/>
          </cell>
          <cell r="D4572" t="str">
            <v/>
          </cell>
          <cell r="E4572" t="str">
            <v/>
          </cell>
        </row>
        <row r="4573">
          <cell r="A4573" t="str">
            <v/>
          </cell>
          <cell r="B4573" t="str">
            <v/>
          </cell>
          <cell r="C4573" t="str">
            <v/>
          </cell>
          <cell r="D4573" t="str">
            <v/>
          </cell>
          <cell r="E4573" t="str">
            <v/>
          </cell>
        </row>
        <row r="4574">
          <cell r="A4574" t="str">
            <v/>
          </cell>
          <cell r="B4574" t="str">
            <v/>
          </cell>
          <cell r="C4574" t="str">
            <v/>
          </cell>
          <cell r="D4574" t="str">
            <v/>
          </cell>
          <cell r="E4574" t="str">
            <v/>
          </cell>
        </row>
        <row r="4575">
          <cell r="A4575" t="str">
            <v/>
          </cell>
          <cell r="B4575" t="str">
            <v/>
          </cell>
          <cell r="C4575" t="str">
            <v/>
          </cell>
          <cell r="D4575" t="str">
            <v/>
          </cell>
          <cell r="E4575" t="str">
            <v/>
          </cell>
        </row>
        <row r="4576">
          <cell r="A4576" t="str">
            <v/>
          </cell>
          <cell r="B4576" t="str">
            <v/>
          </cell>
          <cell r="C4576" t="str">
            <v/>
          </cell>
          <cell r="D4576" t="str">
            <v/>
          </cell>
          <cell r="E4576" t="str">
            <v/>
          </cell>
        </row>
        <row r="4577">
          <cell r="A4577" t="str">
            <v/>
          </cell>
          <cell r="B4577" t="str">
            <v/>
          </cell>
          <cell r="C4577" t="str">
            <v/>
          </cell>
          <cell r="D4577" t="str">
            <v/>
          </cell>
          <cell r="E4577" t="str">
            <v/>
          </cell>
        </row>
        <row r="4578">
          <cell r="A4578" t="str">
            <v/>
          </cell>
          <cell r="B4578" t="str">
            <v/>
          </cell>
          <cell r="C4578" t="str">
            <v/>
          </cell>
          <cell r="D4578" t="str">
            <v/>
          </cell>
          <cell r="E4578" t="str">
            <v/>
          </cell>
        </row>
        <row r="4579">
          <cell r="A4579" t="str">
            <v/>
          </cell>
          <cell r="B4579" t="str">
            <v/>
          </cell>
          <cell r="C4579" t="str">
            <v/>
          </cell>
          <cell r="D4579" t="str">
            <v/>
          </cell>
          <cell r="E4579" t="str">
            <v/>
          </cell>
        </row>
        <row r="4580">
          <cell r="A4580" t="str">
            <v/>
          </cell>
          <cell r="B4580" t="str">
            <v/>
          </cell>
          <cell r="C4580" t="str">
            <v/>
          </cell>
          <cell r="D4580" t="str">
            <v/>
          </cell>
          <cell r="E4580" t="str">
            <v/>
          </cell>
        </row>
        <row r="4581">
          <cell r="A4581" t="str">
            <v/>
          </cell>
          <cell r="B4581" t="str">
            <v/>
          </cell>
          <cell r="C4581" t="str">
            <v/>
          </cell>
          <cell r="D4581" t="str">
            <v/>
          </cell>
          <cell r="E4581" t="str">
            <v/>
          </cell>
        </row>
        <row r="4582">
          <cell r="A4582" t="str">
            <v/>
          </cell>
          <cell r="B4582" t="str">
            <v/>
          </cell>
          <cell r="C4582" t="str">
            <v/>
          </cell>
          <cell r="D4582" t="str">
            <v/>
          </cell>
          <cell r="E4582" t="str">
            <v/>
          </cell>
        </row>
        <row r="4583">
          <cell r="A4583" t="str">
            <v/>
          </cell>
          <cell r="B4583" t="str">
            <v/>
          </cell>
          <cell r="C4583" t="str">
            <v/>
          </cell>
          <cell r="D4583" t="str">
            <v/>
          </cell>
          <cell r="E4583" t="str">
            <v/>
          </cell>
        </row>
        <row r="4584">
          <cell r="A4584" t="str">
            <v/>
          </cell>
          <cell r="B4584" t="str">
            <v/>
          </cell>
          <cell r="C4584" t="str">
            <v/>
          </cell>
          <cell r="D4584" t="str">
            <v/>
          </cell>
          <cell r="E4584" t="str">
            <v/>
          </cell>
        </row>
        <row r="4585">
          <cell r="A4585" t="str">
            <v/>
          </cell>
          <cell r="B4585" t="str">
            <v/>
          </cell>
          <cell r="C4585" t="str">
            <v/>
          </cell>
          <cell r="D4585" t="str">
            <v/>
          </cell>
          <cell r="E4585" t="str">
            <v/>
          </cell>
        </row>
        <row r="4586">
          <cell r="A4586" t="str">
            <v/>
          </cell>
          <cell r="B4586" t="str">
            <v/>
          </cell>
          <cell r="C4586" t="str">
            <v/>
          </cell>
          <cell r="D4586" t="str">
            <v/>
          </cell>
          <cell r="E4586" t="str">
            <v/>
          </cell>
        </row>
        <row r="4587">
          <cell r="A4587" t="str">
            <v/>
          </cell>
          <cell r="B4587" t="str">
            <v/>
          </cell>
          <cell r="C4587" t="str">
            <v/>
          </cell>
          <cell r="D4587" t="str">
            <v/>
          </cell>
          <cell r="E4587" t="str">
            <v/>
          </cell>
        </row>
        <row r="4588">
          <cell r="A4588" t="str">
            <v/>
          </cell>
          <cell r="B4588" t="str">
            <v/>
          </cell>
          <cell r="C4588" t="str">
            <v/>
          </cell>
          <cell r="D4588" t="str">
            <v/>
          </cell>
          <cell r="E4588" t="str">
            <v/>
          </cell>
        </row>
        <row r="4589">
          <cell r="A4589" t="str">
            <v/>
          </cell>
          <cell r="B4589" t="str">
            <v/>
          </cell>
          <cell r="C4589" t="str">
            <v/>
          </cell>
          <cell r="D4589" t="str">
            <v/>
          </cell>
          <cell r="E4589" t="str">
            <v/>
          </cell>
        </row>
        <row r="4590">
          <cell r="A4590" t="str">
            <v/>
          </cell>
          <cell r="B4590" t="str">
            <v/>
          </cell>
          <cell r="C4590" t="str">
            <v/>
          </cell>
          <cell r="D4590" t="str">
            <v/>
          </cell>
          <cell r="E4590" t="str">
            <v/>
          </cell>
        </row>
        <row r="4591">
          <cell r="A4591" t="str">
            <v/>
          </cell>
          <cell r="B4591" t="str">
            <v/>
          </cell>
          <cell r="C4591" t="str">
            <v/>
          </cell>
          <cell r="D4591" t="str">
            <v/>
          </cell>
          <cell r="E4591" t="str">
            <v/>
          </cell>
        </row>
        <row r="4592">
          <cell r="A4592" t="str">
            <v/>
          </cell>
          <cell r="B4592" t="str">
            <v/>
          </cell>
          <cell r="C4592" t="str">
            <v/>
          </cell>
          <cell r="D4592" t="str">
            <v/>
          </cell>
          <cell r="E4592" t="str">
            <v/>
          </cell>
        </row>
        <row r="4593">
          <cell r="A4593" t="str">
            <v/>
          </cell>
          <cell r="B4593" t="str">
            <v/>
          </cell>
          <cell r="C4593" t="str">
            <v/>
          </cell>
          <cell r="D4593" t="str">
            <v/>
          </cell>
          <cell r="E4593" t="str">
            <v/>
          </cell>
        </row>
        <row r="4594">
          <cell r="A4594" t="str">
            <v/>
          </cell>
          <cell r="B4594" t="str">
            <v/>
          </cell>
          <cell r="C4594" t="str">
            <v/>
          </cell>
          <cell r="D4594" t="str">
            <v/>
          </cell>
          <cell r="E4594" t="str">
            <v/>
          </cell>
        </row>
        <row r="4595">
          <cell r="A4595" t="str">
            <v/>
          </cell>
          <cell r="B4595" t="str">
            <v/>
          </cell>
          <cell r="C4595" t="str">
            <v/>
          </cell>
          <cell r="D4595" t="str">
            <v/>
          </cell>
          <cell r="E4595" t="str">
            <v/>
          </cell>
        </row>
        <row r="4596">
          <cell r="A4596" t="str">
            <v/>
          </cell>
          <cell r="B4596" t="str">
            <v/>
          </cell>
          <cell r="C4596" t="str">
            <v/>
          </cell>
          <cell r="D4596" t="str">
            <v/>
          </cell>
          <cell r="E4596" t="str">
            <v/>
          </cell>
        </row>
        <row r="4597">
          <cell r="A4597" t="str">
            <v/>
          </cell>
          <cell r="B4597" t="str">
            <v/>
          </cell>
          <cell r="C4597" t="str">
            <v/>
          </cell>
          <cell r="D4597" t="str">
            <v/>
          </cell>
          <cell r="E4597" t="str">
            <v/>
          </cell>
        </row>
        <row r="4598">
          <cell r="A4598" t="str">
            <v/>
          </cell>
          <cell r="B4598" t="str">
            <v/>
          </cell>
          <cell r="C4598" t="str">
            <v/>
          </cell>
          <cell r="D4598" t="str">
            <v/>
          </cell>
          <cell r="E4598" t="str">
            <v/>
          </cell>
        </row>
        <row r="4599">
          <cell r="A4599" t="str">
            <v/>
          </cell>
          <cell r="B4599" t="str">
            <v/>
          </cell>
          <cell r="C4599" t="str">
            <v/>
          </cell>
          <cell r="D4599" t="str">
            <v/>
          </cell>
          <cell r="E4599" t="str">
            <v/>
          </cell>
        </row>
        <row r="4600">
          <cell r="A4600" t="str">
            <v/>
          </cell>
          <cell r="B4600" t="str">
            <v/>
          </cell>
          <cell r="C4600" t="str">
            <v/>
          </cell>
          <cell r="D4600" t="str">
            <v/>
          </cell>
          <cell r="E4600" t="str">
            <v/>
          </cell>
        </row>
        <row r="4601">
          <cell r="A4601" t="str">
            <v/>
          </cell>
          <cell r="B4601" t="str">
            <v/>
          </cell>
          <cell r="C4601" t="str">
            <v/>
          </cell>
          <cell r="D4601" t="str">
            <v/>
          </cell>
          <cell r="E4601" t="str">
            <v/>
          </cell>
        </row>
        <row r="4602">
          <cell r="A4602" t="str">
            <v/>
          </cell>
          <cell r="B4602" t="str">
            <v/>
          </cell>
          <cell r="C4602" t="str">
            <v/>
          </cell>
          <cell r="D4602" t="str">
            <v/>
          </cell>
          <cell r="E4602" t="str">
            <v/>
          </cell>
        </row>
        <row r="4603">
          <cell r="A4603" t="str">
            <v/>
          </cell>
          <cell r="B4603" t="str">
            <v/>
          </cell>
          <cell r="C4603" t="str">
            <v/>
          </cell>
          <cell r="D4603" t="str">
            <v/>
          </cell>
          <cell r="E4603" t="str">
            <v/>
          </cell>
        </row>
        <row r="4604">
          <cell r="A4604" t="str">
            <v/>
          </cell>
          <cell r="B4604" t="str">
            <v/>
          </cell>
          <cell r="C4604" t="str">
            <v/>
          </cell>
          <cell r="D4604" t="str">
            <v/>
          </cell>
          <cell r="E4604" t="str">
            <v/>
          </cell>
        </row>
        <row r="4605">
          <cell r="A4605" t="str">
            <v/>
          </cell>
          <cell r="B4605" t="str">
            <v/>
          </cell>
          <cell r="C4605" t="str">
            <v/>
          </cell>
          <cell r="D4605" t="str">
            <v/>
          </cell>
          <cell r="E4605" t="str">
            <v/>
          </cell>
        </row>
        <row r="4606">
          <cell r="A4606" t="str">
            <v/>
          </cell>
          <cell r="B4606" t="str">
            <v/>
          </cell>
          <cell r="C4606" t="str">
            <v/>
          </cell>
          <cell r="D4606" t="str">
            <v/>
          </cell>
          <cell r="E4606" t="str">
            <v/>
          </cell>
        </row>
        <row r="4607">
          <cell r="A4607" t="str">
            <v/>
          </cell>
          <cell r="B4607" t="str">
            <v/>
          </cell>
          <cell r="C4607" t="str">
            <v/>
          </cell>
          <cell r="D4607" t="str">
            <v/>
          </cell>
          <cell r="E4607" t="str">
            <v/>
          </cell>
        </row>
        <row r="4608">
          <cell r="A4608" t="str">
            <v/>
          </cell>
          <cell r="B4608" t="str">
            <v/>
          </cell>
          <cell r="C4608" t="str">
            <v/>
          </cell>
          <cell r="D4608" t="str">
            <v/>
          </cell>
          <cell r="E4608" t="str">
            <v/>
          </cell>
        </row>
        <row r="4609">
          <cell r="A4609" t="str">
            <v/>
          </cell>
          <cell r="B4609" t="str">
            <v/>
          </cell>
          <cell r="C4609" t="str">
            <v/>
          </cell>
          <cell r="D4609" t="str">
            <v/>
          </cell>
          <cell r="E4609" t="str">
            <v/>
          </cell>
        </row>
        <row r="4610">
          <cell r="A4610" t="str">
            <v/>
          </cell>
          <cell r="B4610" t="str">
            <v/>
          </cell>
          <cell r="C4610" t="str">
            <v/>
          </cell>
          <cell r="D4610" t="str">
            <v/>
          </cell>
          <cell r="E4610" t="str">
            <v/>
          </cell>
        </row>
        <row r="4611">
          <cell r="A4611" t="str">
            <v/>
          </cell>
          <cell r="B4611" t="str">
            <v/>
          </cell>
          <cell r="C4611" t="str">
            <v/>
          </cell>
          <cell r="D4611" t="str">
            <v/>
          </cell>
          <cell r="E4611" t="str">
            <v/>
          </cell>
        </row>
        <row r="4612">
          <cell r="A4612" t="str">
            <v/>
          </cell>
          <cell r="B4612" t="str">
            <v/>
          </cell>
          <cell r="C4612" t="str">
            <v/>
          </cell>
          <cell r="D4612" t="str">
            <v/>
          </cell>
          <cell r="E4612" t="str">
            <v/>
          </cell>
        </row>
        <row r="4613">
          <cell r="A4613" t="str">
            <v/>
          </cell>
          <cell r="B4613" t="str">
            <v/>
          </cell>
          <cell r="C4613" t="str">
            <v/>
          </cell>
          <cell r="D4613" t="str">
            <v/>
          </cell>
          <cell r="E4613" t="str">
            <v/>
          </cell>
        </row>
        <row r="4614">
          <cell r="A4614" t="str">
            <v/>
          </cell>
          <cell r="B4614" t="str">
            <v/>
          </cell>
          <cell r="C4614" t="str">
            <v/>
          </cell>
          <cell r="D4614" t="str">
            <v/>
          </cell>
          <cell r="E4614" t="str">
            <v/>
          </cell>
        </row>
        <row r="4615">
          <cell r="A4615" t="str">
            <v/>
          </cell>
          <cell r="B4615" t="str">
            <v/>
          </cell>
          <cell r="C4615" t="str">
            <v/>
          </cell>
          <cell r="D4615" t="str">
            <v/>
          </cell>
          <cell r="E4615" t="str">
            <v/>
          </cell>
        </row>
        <row r="4616">
          <cell r="A4616" t="str">
            <v/>
          </cell>
          <cell r="B4616" t="str">
            <v/>
          </cell>
          <cell r="C4616" t="str">
            <v/>
          </cell>
          <cell r="D4616" t="str">
            <v/>
          </cell>
          <cell r="E4616" t="str">
            <v/>
          </cell>
        </row>
        <row r="4617">
          <cell r="A4617" t="str">
            <v/>
          </cell>
          <cell r="B4617" t="str">
            <v/>
          </cell>
          <cell r="C4617" t="str">
            <v/>
          </cell>
          <cell r="D4617" t="str">
            <v/>
          </cell>
          <cell r="E4617" t="str">
            <v/>
          </cell>
        </row>
        <row r="4618">
          <cell r="A4618" t="str">
            <v/>
          </cell>
          <cell r="B4618" t="str">
            <v/>
          </cell>
          <cell r="C4618" t="str">
            <v/>
          </cell>
          <cell r="D4618" t="str">
            <v/>
          </cell>
          <cell r="E4618" t="str">
            <v/>
          </cell>
        </row>
        <row r="4619">
          <cell r="A4619" t="str">
            <v/>
          </cell>
          <cell r="B4619" t="str">
            <v/>
          </cell>
          <cell r="C4619" t="str">
            <v/>
          </cell>
          <cell r="D4619" t="str">
            <v/>
          </cell>
          <cell r="E4619" t="str">
            <v/>
          </cell>
        </row>
        <row r="4620">
          <cell r="A4620" t="str">
            <v/>
          </cell>
          <cell r="B4620" t="str">
            <v/>
          </cell>
          <cell r="C4620" t="str">
            <v/>
          </cell>
          <cell r="D4620" t="str">
            <v/>
          </cell>
          <cell r="E4620" t="str">
            <v/>
          </cell>
        </row>
        <row r="4621">
          <cell r="A4621" t="str">
            <v/>
          </cell>
          <cell r="B4621" t="str">
            <v/>
          </cell>
          <cell r="C4621" t="str">
            <v/>
          </cell>
          <cell r="D4621" t="str">
            <v/>
          </cell>
          <cell r="E4621" t="str">
            <v/>
          </cell>
        </row>
        <row r="4622">
          <cell r="A4622" t="str">
            <v/>
          </cell>
          <cell r="B4622" t="str">
            <v/>
          </cell>
          <cell r="C4622" t="str">
            <v/>
          </cell>
          <cell r="D4622" t="str">
            <v/>
          </cell>
          <cell r="E4622" t="str">
            <v/>
          </cell>
        </row>
        <row r="4623">
          <cell r="A4623" t="str">
            <v/>
          </cell>
          <cell r="B4623" t="str">
            <v/>
          </cell>
          <cell r="C4623" t="str">
            <v/>
          </cell>
          <cell r="D4623" t="str">
            <v/>
          </cell>
          <cell r="E4623" t="str">
            <v/>
          </cell>
        </row>
        <row r="4624">
          <cell r="A4624" t="str">
            <v/>
          </cell>
          <cell r="B4624" t="str">
            <v/>
          </cell>
          <cell r="C4624" t="str">
            <v/>
          </cell>
          <cell r="D4624" t="str">
            <v/>
          </cell>
          <cell r="E4624" t="str">
            <v/>
          </cell>
        </row>
        <row r="4625">
          <cell r="A4625" t="str">
            <v/>
          </cell>
          <cell r="B4625" t="str">
            <v/>
          </cell>
          <cell r="C4625" t="str">
            <v/>
          </cell>
          <cell r="D4625" t="str">
            <v/>
          </cell>
          <cell r="E4625" t="str">
            <v/>
          </cell>
        </row>
        <row r="4626">
          <cell r="A4626" t="str">
            <v/>
          </cell>
          <cell r="B4626" t="str">
            <v/>
          </cell>
          <cell r="C4626" t="str">
            <v/>
          </cell>
          <cell r="D4626" t="str">
            <v/>
          </cell>
          <cell r="E4626" t="str">
            <v/>
          </cell>
        </row>
        <row r="4627">
          <cell r="A4627" t="str">
            <v/>
          </cell>
          <cell r="B4627" t="str">
            <v/>
          </cell>
          <cell r="C4627" t="str">
            <v/>
          </cell>
          <cell r="D4627" t="str">
            <v/>
          </cell>
          <cell r="E4627" t="str">
            <v/>
          </cell>
        </row>
        <row r="4628">
          <cell r="A4628" t="str">
            <v/>
          </cell>
          <cell r="B4628" t="str">
            <v/>
          </cell>
          <cell r="C4628" t="str">
            <v/>
          </cell>
          <cell r="D4628" t="str">
            <v/>
          </cell>
          <cell r="E4628" t="str">
            <v/>
          </cell>
        </row>
        <row r="4629">
          <cell r="A4629" t="str">
            <v/>
          </cell>
          <cell r="B4629" t="str">
            <v/>
          </cell>
          <cell r="C4629" t="str">
            <v/>
          </cell>
          <cell r="D4629" t="str">
            <v/>
          </cell>
          <cell r="E4629" t="str">
            <v/>
          </cell>
        </row>
        <row r="4630">
          <cell r="A4630" t="str">
            <v/>
          </cell>
          <cell r="B4630" t="str">
            <v/>
          </cell>
          <cell r="C4630" t="str">
            <v/>
          </cell>
          <cell r="D4630" t="str">
            <v/>
          </cell>
          <cell r="E4630" t="str">
            <v/>
          </cell>
        </row>
        <row r="4631">
          <cell r="A4631" t="str">
            <v/>
          </cell>
          <cell r="B4631" t="str">
            <v/>
          </cell>
          <cell r="C4631" t="str">
            <v/>
          </cell>
          <cell r="D4631" t="str">
            <v/>
          </cell>
          <cell r="E4631" t="str">
            <v/>
          </cell>
        </row>
        <row r="4632">
          <cell r="A4632" t="str">
            <v/>
          </cell>
          <cell r="B4632" t="str">
            <v/>
          </cell>
          <cell r="C4632" t="str">
            <v/>
          </cell>
          <cell r="D4632" t="str">
            <v/>
          </cell>
          <cell r="E4632" t="str">
            <v/>
          </cell>
        </row>
        <row r="4633">
          <cell r="A4633" t="str">
            <v/>
          </cell>
          <cell r="B4633" t="str">
            <v/>
          </cell>
          <cell r="C4633" t="str">
            <v/>
          </cell>
          <cell r="D4633" t="str">
            <v/>
          </cell>
          <cell r="E4633" t="str">
            <v/>
          </cell>
        </row>
        <row r="4634">
          <cell r="A4634" t="str">
            <v/>
          </cell>
          <cell r="B4634" t="str">
            <v/>
          </cell>
          <cell r="C4634" t="str">
            <v/>
          </cell>
          <cell r="D4634" t="str">
            <v/>
          </cell>
          <cell r="E4634" t="str">
            <v/>
          </cell>
        </row>
        <row r="4635">
          <cell r="A4635" t="str">
            <v/>
          </cell>
          <cell r="B4635" t="str">
            <v/>
          </cell>
          <cell r="C4635" t="str">
            <v/>
          </cell>
          <cell r="D4635" t="str">
            <v/>
          </cell>
          <cell r="E4635" t="str">
            <v/>
          </cell>
        </row>
        <row r="4636">
          <cell r="A4636" t="str">
            <v/>
          </cell>
          <cell r="B4636" t="str">
            <v/>
          </cell>
          <cell r="C4636" t="str">
            <v/>
          </cell>
          <cell r="D4636" t="str">
            <v/>
          </cell>
          <cell r="E4636" t="str">
            <v/>
          </cell>
        </row>
        <row r="4637">
          <cell r="A4637" t="str">
            <v/>
          </cell>
          <cell r="B4637" t="str">
            <v/>
          </cell>
          <cell r="C4637" t="str">
            <v/>
          </cell>
          <cell r="D4637" t="str">
            <v/>
          </cell>
          <cell r="E4637" t="str">
            <v/>
          </cell>
        </row>
        <row r="4638">
          <cell r="A4638" t="str">
            <v/>
          </cell>
          <cell r="B4638" t="str">
            <v/>
          </cell>
          <cell r="C4638" t="str">
            <v/>
          </cell>
          <cell r="D4638" t="str">
            <v/>
          </cell>
          <cell r="E4638" t="str">
            <v/>
          </cell>
        </row>
        <row r="4639">
          <cell r="A4639" t="str">
            <v/>
          </cell>
          <cell r="B4639" t="str">
            <v/>
          </cell>
          <cell r="C4639" t="str">
            <v/>
          </cell>
          <cell r="D4639" t="str">
            <v/>
          </cell>
          <cell r="E4639" t="str">
            <v/>
          </cell>
        </row>
        <row r="4640">
          <cell r="A4640" t="str">
            <v/>
          </cell>
          <cell r="B4640" t="str">
            <v/>
          </cell>
          <cell r="C4640" t="str">
            <v/>
          </cell>
          <cell r="D4640" t="str">
            <v/>
          </cell>
          <cell r="E4640" t="str">
            <v/>
          </cell>
        </row>
        <row r="4641">
          <cell r="A4641" t="str">
            <v/>
          </cell>
          <cell r="B4641" t="str">
            <v/>
          </cell>
          <cell r="C4641" t="str">
            <v/>
          </cell>
          <cell r="D4641" t="str">
            <v/>
          </cell>
          <cell r="E4641" t="str">
            <v/>
          </cell>
        </row>
        <row r="4642">
          <cell r="A4642" t="str">
            <v/>
          </cell>
          <cell r="B4642" t="str">
            <v/>
          </cell>
          <cell r="C4642" t="str">
            <v/>
          </cell>
          <cell r="D4642" t="str">
            <v/>
          </cell>
          <cell r="E4642" t="str">
            <v/>
          </cell>
        </row>
        <row r="4643">
          <cell r="A4643" t="str">
            <v/>
          </cell>
          <cell r="B4643" t="str">
            <v/>
          </cell>
          <cell r="C4643" t="str">
            <v/>
          </cell>
          <cell r="D4643" t="str">
            <v/>
          </cell>
          <cell r="E4643" t="str">
            <v/>
          </cell>
        </row>
        <row r="4644">
          <cell r="A4644" t="str">
            <v/>
          </cell>
          <cell r="B4644" t="str">
            <v/>
          </cell>
          <cell r="C4644" t="str">
            <v/>
          </cell>
          <cell r="D4644" t="str">
            <v/>
          </cell>
          <cell r="E4644" t="str">
            <v/>
          </cell>
        </row>
        <row r="4645">
          <cell r="A4645" t="str">
            <v/>
          </cell>
          <cell r="B4645" t="str">
            <v/>
          </cell>
          <cell r="C4645" t="str">
            <v/>
          </cell>
          <cell r="D4645" t="str">
            <v/>
          </cell>
          <cell r="E4645" t="str">
            <v/>
          </cell>
        </row>
        <row r="4646">
          <cell r="A4646" t="str">
            <v/>
          </cell>
          <cell r="B4646" t="str">
            <v/>
          </cell>
          <cell r="C4646" t="str">
            <v/>
          </cell>
          <cell r="D4646" t="str">
            <v/>
          </cell>
          <cell r="E4646" t="str">
            <v/>
          </cell>
        </row>
        <row r="4647">
          <cell r="A4647" t="str">
            <v/>
          </cell>
          <cell r="B4647" t="str">
            <v/>
          </cell>
          <cell r="C4647" t="str">
            <v/>
          </cell>
          <cell r="D4647" t="str">
            <v/>
          </cell>
          <cell r="E4647" t="str">
            <v/>
          </cell>
        </row>
        <row r="4648">
          <cell r="A4648" t="str">
            <v/>
          </cell>
          <cell r="B4648" t="str">
            <v/>
          </cell>
          <cell r="C4648" t="str">
            <v/>
          </cell>
          <cell r="D4648" t="str">
            <v/>
          </cell>
          <cell r="E4648" t="str">
            <v/>
          </cell>
        </row>
        <row r="4649">
          <cell r="A4649" t="str">
            <v/>
          </cell>
          <cell r="B4649" t="str">
            <v/>
          </cell>
          <cell r="C4649" t="str">
            <v/>
          </cell>
          <cell r="D4649" t="str">
            <v/>
          </cell>
          <cell r="E4649" t="str">
            <v/>
          </cell>
        </row>
        <row r="4650">
          <cell r="A4650" t="str">
            <v/>
          </cell>
          <cell r="B4650" t="str">
            <v/>
          </cell>
          <cell r="C4650" t="str">
            <v/>
          </cell>
          <cell r="D4650" t="str">
            <v/>
          </cell>
          <cell r="E4650" t="str">
            <v/>
          </cell>
        </row>
        <row r="4651">
          <cell r="A4651" t="str">
            <v/>
          </cell>
          <cell r="B4651" t="str">
            <v/>
          </cell>
          <cell r="C4651" t="str">
            <v/>
          </cell>
          <cell r="D4651" t="str">
            <v/>
          </cell>
          <cell r="E4651" t="str">
            <v/>
          </cell>
        </row>
        <row r="4652">
          <cell r="A4652" t="str">
            <v/>
          </cell>
          <cell r="B4652" t="str">
            <v/>
          </cell>
          <cell r="C4652" t="str">
            <v/>
          </cell>
          <cell r="D4652" t="str">
            <v/>
          </cell>
          <cell r="E4652" t="str">
            <v/>
          </cell>
        </row>
        <row r="4653">
          <cell r="A4653" t="str">
            <v/>
          </cell>
          <cell r="B4653" t="str">
            <v/>
          </cell>
          <cell r="C4653" t="str">
            <v/>
          </cell>
          <cell r="D4653" t="str">
            <v/>
          </cell>
          <cell r="E4653" t="str">
            <v/>
          </cell>
        </row>
        <row r="4654">
          <cell r="A4654" t="str">
            <v/>
          </cell>
          <cell r="B4654" t="str">
            <v/>
          </cell>
          <cell r="C4654" t="str">
            <v/>
          </cell>
          <cell r="D4654" t="str">
            <v/>
          </cell>
          <cell r="E4654" t="str">
            <v/>
          </cell>
        </row>
        <row r="4655">
          <cell r="A4655" t="str">
            <v/>
          </cell>
          <cell r="B4655" t="str">
            <v/>
          </cell>
          <cell r="C4655" t="str">
            <v/>
          </cell>
          <cell r="D4655" t="str">
            <v/>
          </cell>
          <cell r="E4655" t="str">
            <v/>
          </cell>
        </row>
        <row r="4656">
          <cell r="A4656" t="str">
            <v/>
          </cell>
          <cell r="B4656" t="str">
            <v/>
          </cell>
          <cell r="C4656" t="str">
            <v/>
          </cell>
          <cell r="D4656" t="str">
            <v/>
          </cell>
          <cell r="E4656" t="str">
            <v/>
          </cell>
        </row>
        <row r="4657">
          <cell r="A4657" t="str">
            <v/>
          </cell>
          <cell r="B4657" t="str">
            <v/>
          </cell>
          <cell r="C4657" t="str">
            <v/>
          </cell>
          <cell r="D4657" t="str">
            <v/>
          </cell>
          <cell r="E4657" t="str">
            <v/>
          </cell>
        </row>
        <row r="4658">
          <cell r="A4658" t="str">
            <v/>
          </cell>
          <cell r="B4658" t="str">
            <v/>
          </cell>
          <cell r="C4658" t="str">
            <v/>
          </cell>
          <cell r="D4658" t="str">
            <v/>
          </cell>
          <cell r="E4658" t="str">
            <v/>
          </cell>
        </row>
        <row r="4659">
          <cell r="A4659" t="str">
            <v/>
          </cell>
          <cell r="B4659" t="str">
            <v/>
          </cell>
          <cell r="C4659" t="str">
            <v/>
          </cell>
          <cell r="D4659" t="str">
            <v/>
          </cell>
          <cell r="E4659" t="str">
            <v/>
          </cell>
        </row>
        <row r="4660">
          <cell r="A4660" t="str">
            <v/>
          </cell>
          <cell r="B4660" t="str">
            <v/>
          </cell>
          <cell r="C4660" t="str">
            <v/>
          </cell>
          <cell r="D4660" t="str">
            <v/>
          </cell>
          <cell r="E4660" t="str">
            <v/>
          </cell>
        </row>
        <row r="4661">
          <cell r="A4661" t="str">
            <v/>
          </cell>
          <cell r="B4661" t="str">
            <v/>
          </cell>
          <cell r="C4661" t="str">
            <v/>
          </cell>
          <cell r="D4661" t="str">
            <v/>
          </cell>
          <cell r="E4661" t="str">
            <v/>
          </cell>
        </row>
        <row r="4662">
          <cell r="A4662" t="str">
            <v/>
          </cell>
          <cell r="B4662" t="str">
            <v/>
          </cell>
          <cell r="C4662" t="str">
            <v/>
          </cell>
          <cell r="D4662" t="str">
            <v/>
          </cell>
          <cell r="E4662" t="str">
            <v/>
          </cell>
        </row>
        <row r="4663">
          <cell r="A4663" t="str">
            <v/>
          </cell>
          <cell r="B4663" t="str">
            <v/>
          </cell>
          <cell r="C4663" t="str">
            <v/>
          </cell>
          <cell r="D4663" t="str">
            <v/>
          </cell>
          <cell r="E4663" t="str">
            <v/>
          </cell>
        </row>
        <row r="4664">
          <cell r="A4664" t="str">
            <v/>
          </cell>
          <cell r="B4664" t="str">
            <v/>
          </cell>
          <cell r="C4664" t="str">
            <v/>
          </cell>
          <cell r="D4664" t="str">
            <v/>
          </cell>
          <cell r="E4664" t="str">
            <v/>
          </cell>
        </row>
        <row r="4665">
          <cell r="A4665" t="str">
            <v/>
          </cell>
          <cell r="B4665" t="str">
            <v/>
          </cell>
          <cell r="C4665" t="str">
            <v/>
          </cell>
          <cell r="D4665" t="str">
            <v/>
          </cell>
          <cell r="E4665" t="str">
            <v/>
          </cell>
        </row>
        <row r="4666">
          <cell r="A4666" t="str">
            <v/>
          </cell>
          <cell r="B4666" t="str">
            <v/>
          </cell>
          <cell r="C4666" t="str">
            <v/>
          </cell>
          <cell r="D4666" t="str">
            <v/>
          </cell>
          <cell r="E4666" t="str">
            <v/>
          </cell>
        </row>
        <row r="4667">
          <cell r="A4667" t="str">
            <v/>
          </cell>
          <cell r="B4667" t="str">
            <v/>
          </cell>
          <cell r="C4667" t="str">
            <v/>
          </cell>
          <cell r="D4667" t="str">
            <v/>
          </cell>
          <cell r="E4667" t="str">
            <v/>
          </cell>
        </row>
        <row r="4668">
          <cell r="A4668" t="str">
            <v/>
          </cell>
          <cell r="B4668" t="str">
            <v/>
          </cell>
          <cell r="C4668" t="str">
            <v/>
          </cell>
          <cell r="D4668" t="str">
            <v/>
          </cell>
          <cell r="E4668" t="str">
            <v/>
          </cell>
        </row>
        <row r="4669">
          <cell r="A4669" t="str">
            <v/>
          </cell>
          <cell r="B4669" t="str">
            <v/>
          </cell>
          <cell r="C4669" t="str">
            <v/>
          </cell>
          <cell r="D4669" t="str">
            <v/>
          </cell>
          <cell r="E4669" t="str">
            <v/>
          </cell>
        </row>
        <row r="4670">
          <cell r="A4670" t="str">
            <v/>
          </cell>
          <cell r="B4670" t="str">
            <v/>
          </cell>
          <cell r="C4670" t="str">
            <v/>
          </cell>
          <cell r="D4670" t="str">
            <v/>
          </cell>
          <cell r="E4670" t="str">
            <v/>
          </cell>
        </row>
        <row r="4671">
          <cell r="A4671" t="str">
            <v/>
          </cell>
          <cell r="B4671" t="str">
            <v/>
          </cell>
          <cell r="C4671" t="str">
            <v/>
          </cell>
          <cell r="D4671" t="str">
            <v/>
          </cell>
          <cell r="E4671" t="str">
            <v/>
          </cell>
        </row>
        <row r="4672">
          <cell r="A4672" t="str">
            <v/>
          </cell>
          <cell r="B4672" t="str">
            <v/>
          </cell>
          <cell r="C4672" t="str">
            <v/>
          </cell>
          <cell r="D4672" t="str">
            <v/>
          </cell>
          <cell r="E4672" t="str">
            <v/>
          </cell>
        </row>
        <row r="4673">
          <cell r="A4673" t="str">
            <v/>
          </cell>
          <cell r="B4673" t="str">
            <v/>
          </cell>
          <cell r="C4673" t="str">
            <v/>
          </cell>
          <cell r="D4673" t="str">
            <v/>
          </cell>
          <cell r="E4673" t="str">
            <v/>
          </cell>
        </row>
        <row r="4674">
          <cell r="A4674" t="str">
            <v/>
          </cell>
          <cell r="B4674" t="str">
            <v/>
          </cell>
          <cell r="C4674" t="str">
            <v/>
          </cell>
          <cell r="D4674" t="str">
            <v/>
          </cell>
          <cell r="E4674" t="str">
            <v/>
          </cell>
        </row>
        <row r="4675">
          <cell r="A4675" t="str">
            <v/>
          </cell>
          <cell r="B4675" t="str">
            <v/>
          </cell>
          <cell r="C4675" t="str">
            <v/>
          </cell>
          <cell r="D4675" t="str">
            <v/>
          </cell>
          <cell r="E4675" t="str">
            <v/>
          </cell>
        </row>
        <row r="4676">
          <cell r="A4676" t="str">
            <v/>
          </cell>
          <cell r="B4676" t="str">
            <v/>
          </cell>
          <cell r="C4676" t="str">
            <v/>
          </cell>
          <cell r="D4676" t="str">
            <v/>
          </cell>
          <cell r="E4676" t="str">
            <v/>
          </cell>
        </row>
        <row r="4677">
          <cell r="A4677" t="str">
            <v/>
          </cell>
          <cell r="B4677" t="str">
            <v/>
          </cell>
          <cell r="C4677" t="str">
            <v/>
          </cell>
          <cell r="D4677" t="str">
            <v/>
          </cell>
          <cell r="E4677" t="str">
            <v/>
          </cell>
        </row>
        <row r="4678">
          <cell r="A4678" t="str">
            <v/>
          </cell>
          <cell r="B4678" t="str">
            <v/>
          </cell>
          <cell r="C4678" t="str">
            <v/>
          </cell>
          <cell r="D4678" t="str">
            <v/>
          </cell>
          <cell r="E4678" t="str">
            <v/>
          </cell>
        </row>
        <row r="4679">
          <cell r="A4679" t="str">
            <v/>
          </cell>
          <cell r="B4679" t="str">
            <v/>
          </cell>
          <cell r="C4679" t="str">
            <v/>
          </cell>
          <cell r="D4679" t="str">
            <v/>
          </cell>
          <cell r="E4679" t="str">
            <v/>
          </cell>
        </row>
        <row r="4680">
          <cell r="A4680" t="str">
            <v/>
          </cell>
          <cell r="B4680" t="str">
            <v/>
          </cell>
          <cell r="C4680" t="str">
            <v/>
          </cell>
          <cell r="D4680" t="str">
            <v/>
          </cell>
          <cell r="E4680" t="str">
            <v/>
          </cell>
        </row>
        <row r="4681">
          <cell r="A4681" t="str">
            <v/>
          </cell>
          <cell r="B4681" t="str">
            <v/>
          </cell>
          <cell r="C4681" t="str">
            <v/>
          </cell>
          <cell r="D4681" t="str">
            <v/>
          </cell>
          <cell r="E4681" t="str">
            <v/>
          </cell>
        </row>
        <row r="4682">
          <cell r="A4682" t="str">
            <v/>
          </cell>
          <cell r="B4682" t="str">
            <v/>
          </cell>
          <cell r="C4682" t="str">
            <v/>
          </cell>
          <cell r="D4682" t="str">
            <v/>
          </cell>
          <cell r="E4682" t="str">
            <v/>
          </cell>
        </row>
        <row r="4683">
          <cell r="A4683" t="str">
            <v/>
          </cell>
          <cell r="B4683" t="str">
            <v/>
          </cell>
          <cell r="C4683" t="str">
            <v/>
          </cell>
          <cell r="D4683" t="str">
            <v/>
          </cell>
          <cell r="E4683" t="str">
            <v/>
          </cell>
        </row>
        <row r="4684">
          <cell r="A4684" t="str">
            <v/>
          </cell>
          <cell r="B4684" t="str">
            <v/>
          </cell>
          <cell r="C4684" t="str">
            <v/>
          </cell>
          <cell r="D4684" t="str">
            <v/>
          </cell>
          <cell r="E4684" t="str">
            <v/>
          </cell>
        </row>
        <row r="4685">
          <cell r="A4685" t="str">
            <v/>
          </cell>
          <cell r="B4685" t="str">
            <v/>
          </cell>
          <cell r="C4685" t="str">
            <v/>
          </cell>
          <cell r="D4685" t="str">
            <v/>
          </cell>
          <cell r="E4685" t="str">
            <v/>
          </cell>
        </row>
        <row r="4686">
          <cell r="A4686" t="str">
            <v/>
          </cell>
          <cell r="B4686" t="str">
            <v/>
          </cell>
          <cell r="C4686" t="str">
            <v/>
          </cell>
          <cell r="D4686" t="str">
            <v/>
          </cell>
          <cell r="E4686" t="str">
            <v/>
          </cell>
        </row>
        <row r="4687">
          <cell r="A4687" t="str">
            <v/>
          </cell>
          <cell r="B4687" t="str">
            <v/>
          </cell>
          <cell r="C4687" t="str">
            <v/>
          </cell>
          <cell r="D4687" t="str">
            <v/>
          </cell>
          <cell r="E4687" t="str">
            <v/>
          </cell>
        </row>
        <row r="4688">
          <cell r="A4688" t="str">
            <v/>
          </cell>
          <cell r="B4688" t="str">
            <v/>
          </cell>
          <cell r="C4688" t="str">
            <v/>
          </cell>
          <cell r="D4688" t="str">
            <v/>
          </cell>
          <cell r="E4688" t="str">
            <v/>
          </cell>
        </row>
        <row r="4689">
          <cell r="A4689" t="str">
            <v/>
          </cell>
          <cell r="B4689" t="str">
            <v/>
          </cell>
          <cell r="C4689" t="str">
            <v/>
          </cell>
          <cell r="D4689" t="str">
            <v/>
          </cell>
          <cell r="E4689" t="str">
            <v/>
          </cell>
        </row>
        <row r="4690">
          <cell r="A4690" t="str">
            <v/>
          </cell>
          <cell r="B4690" t="str">
            <v/>
          </cell>
          <cell r="C4690" t="str">
            <v/>
          </cell>
          <cell r="D4690" t="str">
            <v/>
          </cell>
          <cell r="E4690" t="str">
            <v/>
          </cell>
        </row>
        <row r="4691">
          <cell r="A4691" t="str">
            <v/>
          </cell>
          <cell r="B4691" t="str">
            <v/>
          </cell>
          <cell r="C4691" t="str">
            <v/>
          </cell>
          <cell r="D4691" t="str">
            <v/>
          </cell>
          <cell r="E4691" t="str">
            <v/>
          </cell>
        </row>
        <row r="4692">
          <cell r="A4692" t="str">
            <v/>
          </cell>
          <cell r="B4692" t="str">
            <v/>
          </cell>
          <cell r="C4692" t="str">
            <v/>
          </cell>
          <cell r="D4692" t="str">
            <v/>
          </cell>
          <cell r="E4692" t="str">
            <v/>
          </cell>
        </row>
        <row r="4693">
          <cell r="A4693" t="str">
            <v/>
          </cell>
          <cell r="B4693" t="str">
            <v/>
          </cell>
          <cell r="C4693" t="str">
            <v/>
          </cell>
          <cell r="D4693" t="str">
            <v/>
          </cell>
          <cell r="E4693" t="str">
            <v/>
          </cell>
        </row>
        <row r="4694">
          <cell r="A4694" t="str">
            <v/>
          </cell>
          <cell r="B4694" t="str">
            <v/>
          </cell>
          <cell r="C4694" t="str">
            <v/>
          </cell>
          <cell r="D4694" t="str">
            <v/>
          </cell>
          <cell r="E4694" t="str">
            <v/>
          </cell>
        </row>
        <row r="4695">
          <cell r="A4695" t="str">
            <v/>
          </cell>
          <cell r="B4695" t="str">
            <v/>
          </cell>
          <cell r="C4695" t="str">
            <v/>
          </cell>
          <cell r="D4695" t="str">
            <v/>
          </cell>
          <cell r="E4695" t="str">
            <v/>
          </cell>
        </row>
        <row r="4696">
          <cell r="A4696" t="str">
            <v/>
          </cell>
          <cell r="B4696" t="str">
            <v/>
          </cell>
          <cell r="C4696" t="str">
            <v/>
          </cell>
          <cell r="D4696" t="str">
            <v/>
          </cell>
          <cell r="E4696" t="str">
            <v/>
          </cell>
        </row>
        <row r="4697">
          <cell r="A4697" t="str">
            <v/>
          </cell>
          <cell r="B4697" t="str">
            <v/>
          </cell>
          <cell r="C4697" t="str">
            <v/>
          </cell>
          <cell r="D4697" t="str">
            <v/>
          </cell>
          <cell r="E4697" t="str">
            <v/>
          </cell>
        </row>
        <row r="4698">
          <cell r="A4698" t="str">
            <v/>
          </cell>
          <cell r="B4698" t="str">
            <v/>
          </cell>
          <cell r="C4698" t="str">
            <v/>
          </cell>
          <cell r="D4698" t="str">
            <v/>
          </cell>
          <cell r="E4698" t="str">
            <v/>
          </cell>
        </row>
        <row r="4699">
          <cell r="A4699" t="str">
            <v/>
          </cell>
          <cell r="B4699" t="str">
            <v/>
          </cell>
          <cell r="C4699" t="str">
            <v/>
          </cell>
          <cell r="D4699" t="str">
            <v/>
          </cell>
          <cell r="E4699" t="str">
            <v/>
          </cell>
        </row>
        <row r="4700">
          <cell r="A4700" t="str">
            <v/>
          </cell>
          <cell r="B4700" t="str">
            <v/>
          </cell>
          <cell r="C4700" t="str">
            <v/>
          </cell>
          <cell r="D4700" t="str">
            <v/>
          </cell>
          <cell r="E4700" t="str">
            <v/>
          </cell>
        </row>
        <row r="4701">
          <cell r="A4701" t="str">
            <v/>
          </cell>
          <cell r="B4701" t="str">
            <v/>
          </cell>
          <cell r="C4701" t="str">
            <v/>
          </cell>
          <cell r="D4701" t="str">
            <v/>
          </cell>
          <cell r="E4701" t="str">
            <v/>
          </cell>
        </row>
        <row r="4702">
          <cell r="A4702" t="str">
            <v/>
          </cell>
          <cell r="B4702" t="str">
            <v/>
          </cell>
          <cell r="C4702" t="str">
            <v/>
          </cell>
          <cell r="D4702" t="str">
            <v/>
          </cell>
          <cell r="E4702" t="str">
            <v/>
          </cell>
        </row>
        <row r="4703">
          <cell r="A4703" t="str">
            <v/>
          </cell>
          <cell r="B4703" t="str">
            <v/>
          </cell>
          <cell r="C4703" t="str">
            <v/>
          </cell>
          <cell r="D4703" t="str">
            <v/>
          </cell>
          <cell r="E4703" t="str">
            <v/>
          </cell>
        </row>
        <row r="4704">
          <cell r="A4704" t="str">
            <v/>
          </cell>
          <cell r="B4704" t="str">
            <v/>
          </cell>
          <cell r="C4704" t="str">
            <v/>
          </cell>
          <cell r="D4704" t="str">
            <v/>
          </cell>
          <cell r="E4704" t="str">
            <v/>
          </cell>
        </row>
        <row r="4705">
          <cell r="A4705" t="str">
            <v/>
          </cell>
          <cell r="B4705" t="str">
            <v/>
          </cell>
          <cell r="C4705" t="str">
            <v/>
          </cell>
          <cell r="D4705" t="str">
            <v/>
          </cell>
          <cell r="E4705" t="str">
            <v/>
          </cell>
        </row>
        <row r="4706">
          <cell r="A4706" t="str">
            <v/>
          </cell>
          <cell r="B4706" t="str">
            <v/>
          </cell>
          <cell r="C4706" t="str">
            <v/>
          </cell>
          <cell r="D4706" t="str">
            <v/>
          </cell>
          <cell r="E4706" t="str">
            <v/>
          </cell>
        </row>
        <row r="4707">
          <cell r="A4707" t="str">
            <v/>
          </cell>
          <cell r="B4707" t="str">
            <v/>
          </cell>
          <cell r="C4707" t="str">
            <v/>
          </cell>
          <cell r="D4707" t="str">
            <v/>
          </cell>
          <cell r="E4707" t="str">
            <v/>
          </cell>
        </row>
        <row r="4708">
          <cell r="A4708" t="str">
            <v/>
          </cell>
          <cell r="B4708" t="str">
            <v/>
          </cell>
          <cell r="C4708" t="str">
            <v/>
          </cell>
          <cell r="D4708" t="str">
            <v/>
          </cell>
          <cell r="E4708" t="str">
            <v/>
          </cell>
        </row>
        <row r="4709">
          <cell r="A4709" t="str">
            <v/>
          </cell>
          <cell r="B4709" t="str">
            <v/>
          </cell>
          <cell r="C4709" t="str">
            <v/>
          </cell>
          <cell r="D4709" t="str">
            <v/>
          </cell>
          <cell r="E4709" t="str">
            <v/>
          </cell>
        </row>
        <row r="4710">
          <cell r="A4710" t="str">
            <v/>
          </cell>
          <cell r="B4710" t="str">
            <v/>
          </cell>
          <cell r="C4710" t="str">
            <v/>
          </cell>
          <cell r="D4710" t="str">
            <v/>
          </cell>
          <cell r="E4710" t="str">
            <v/>
          </cell>
        </row>
        <row r="4711">
          <cell r="A4711" t="str">
            <v/>
          </cell>
          <cell r="B4711" t="str">
            <v/>
          </cell>
          <cell r="C4711" t="str">
            <v/>
          </cell>
          <cell r="D4711" t="str">
            <v/>
          </cell>
          <cell r="E4711" t="str">
            <v/>
          </cell>
        </row>
        <row r="4712">
          <cell r="A4712" t="str">
            <v/>
          </cell>
          <cell r="B4712" t="str">
            <v/>
          </cell>
          <cell r="C4712" t="str">
            <v/>
          </cell>
          <cell r="D4712" t="str">
            <v/>
          </cell>
          <cell r="E4712" t="str">
            <v/>
          </cell>
        </row>
        <row r="4713">
          <cell r="A4713" t="str">
            <v/>
          </cell>
          <cell r="B4713" t="str">
            <v/>
          </cell>
          <cell r="C4713" t="str">
            <v/>
          </cell>
          <cell r="D4713" t="str">
            <v/>
          </cell>
          <cell r="E4713" t="str">
            <v/>
          </cell>
        </row>
        <row r="4714">
          <cell r="A4714" t="str">
            <v/>
          </cell>
          <cell r="B4714" t="str">
            <v/>
          </cell>
          <cell r="C4714" t="str">
            <v/>
          </cell>
          <cell r="D4714" t="str">
            <v/>
          </cell>
          <cell r="E4714" t="str">
            <v/>
          </cell>
        </row>
        <row r="4715">
          <cell r="A4715" t="str">
            <v/>
          </cell>
          <cell r="B4715" t="str">
            <v/>
          </cell>
          <cell r="C4715" t="str">
            <v/>
          </cell>
          <cell r="D4715" t="str">
            <v/>
          </cell>
          <cell r="E4715" t="str">
            <v/>
          </cell>
        </row>
        <row r="4716">
          <cell r="A4716" t="str">
            <v/>
          </cell>
          <cell r="B4716" t="str">
            <v/>
          </cell>
          <cell r="C4716" t="str">
            <v/>
          </cell>
          <cell r="D4716" t="str">
            <v/>
          </cell>
          <cell r="E4716" t="str">
            <v/>
          </cell>
        </row>
        <row r="4717">
          <cell r="A4717" t="str">
            <v/>
          </cell>
          <cell r="B4717" t="str">
            <v/>
          </cell>
          <cell r="C4717" t="str">
            <v/>
          </cell>
          <cell r="D4717" t="str">
            <v/>
          </cell>
          <cell r="E4717" t="str">
            <v/>
          </cell>
        </row>
        <row r="4718">
          <cell r="A4718" t="str">
            <v/>
          </cell>
          <cell r="B4718" t="str">
            <v/>
          </cell>
          <cell r="C4718" t="str">
            <v/>
          </cell>
          <cell r="D4718" t="str">
            <v/>
          </cell>
          <cell r="E4718" t="str">
            <v/>
          </cell>
        </row>
        <row r="4719">
          <cell r="A4719" t="str">
            <v/>
          </cell>
          <cell r="B4719" t="str">
            <v/>
          </cell>
          <cell r="C4719" t="str">
            <v/>
          </cell>
          <cell r="D4719" t="str">
            <v/>
          </cell>
          <cell r="E4719" t="str">
            <v/>
          </cell>
        </row>
        <row r="4720">
          <cell r="A4720" t="str">
            <v/>
          </cell>
          <cell r="B4720" t="str">
            <v/>
          </cell>
          <cell r="C4720" t="str">
            <v/>
          </cell>
          <cell r="D4720" t="str">
            <v/>
          </cell>
          <cell r="E4720" t="str">
            <v/>
          </cell>
        </row>
        <row r="4721">
          <cell r="A4721" t="str">
            <v/>
          </cell>
          <cell r="B4721" t="str">
            <v/>
          </cell>
          <cell r="C4721" t="str">
            <v/>
          </cell>
          <cell r="D4721" t="str">
            <v/>
          </cell>
          <cell r="E4721" t="str">
            <v/>
          </cell>
        </row>
        <row r="4722">
          <cell r="A4722" t="str">
            <v/>
          </cell>
          <cell r="B4722" t="str">
            <v/>
          </cell>
          <cell r="C4722" t="str">
            <v/>
          </cell>
          <cell r="D4722" t="str">
            <v/>
          </cell>
          <cell r="E4722" t="str">
            <v/>
          </cell>
        </row>
        <row r="4723">
          <cell r="A4723" t="str">
            <v/>
          </cell>
          <cell r="B4723" t="str">
            <v/>
          </cell>
          <cell r="C4723" t="str">
            <v/>
          </cell>
          <cell r="D4723" t="str">
            <v/>
          </cell>
          <cell r="E4723" t="str">
            <v/>
          </cell>
        </row>
        <row r="4724">
          <cell r="A4724" t="str">
            <v/>
          </cell>
          <cell r="B4724" t="str">
            <v/>
          </cell>
          <cell r="C4724" t="str">
            <v/>
          </cell>
          <cell r="D4724" t="str">
            <v/>
          </cell>
          <cell r="E4724" t="str">
            <v/>
          </cell>
        </row>
        <row r="4725">
          <cell r="A4725" t="str">
            <v/>
          </cell>
          <cell r="B4725" t="str">
            <v/>
          </cell>
          <cell r="C4725" t="str">
            <v/>
          </cell>
          <cell r="D4725" t="str">
            <v/>
          </cell>
          <cell r="E4725" t="str">
            <v/>
          </cell>
        </row>
        <row r="4726">
          <cell r="A4726" t="str">
            <v/>
          </cell>
          <cell r="B4726" t="str">
            <v/>
          </cell>
          <cell r="C4726" t="str">
            <v/>
          </cell>
          <cell r="D4726" t="str">
            <v/>
          </cell>
          <cell r="E4726" t="str">
            <v/>
          </cell>
        </row>
        <row r="4727">
          <cell r="A4727" t="str">
            <v/>
          </cell>
          <cell r="B4727" t="str">
            <v/>
          </cell>
          <cell r="C4727" t="str">
            <v/>
          </cell>
          <cell r="D4727" t="str">
            <v/>
          </cell>
          <cell r="E4727" t="str">
            <v/>
          </cell>
        </row>
        <row r="4728">
          <cell r="A4728" t="str">
            <v/>
          </cell>
          <cell r="B4728" t="str">
            <v/>
          </cell>
          <cell r="C4728" t="str">
            <v/>
          </cell>
          <cell r="D4728" t="str">
            <v/>
          </cell>
          <cell r="E4728" t="str">
            <v/>
          </cell>
        </row>
        <row r="4729">
          <cell r="A4729" t="str">
            <v/>
          </cell>
          <cell r="B4729" t="str">
            <v/>
          </cell>
          <cell r="C4729" t="str">
            <v/>
          </cell>
          <cell r="D4729" t="str">
            <v/>
          </cell>
          <cell r="E4729" t="str">
            <v/>
          </cell>
        </row>
        <row r="4730">
          <cell r="A4730" t="str">
            <v/>
          </cell>
          <cell r="B4730" t="str">
            <v/>
          </cell>
          <cell r="C4730" t="str">
            <v/>
          </cell>
          <cell r="D4730" t="str">
            <v/>
          </cell>
          <cell r="E4730" t="str">
            <v/>
          </cell>
        </row>
        <row r="4731">
          <cell r="A4731" t="str">
            <v/>
          </cell>
          <cell r="B4731" t="str">
            <v/>
          </cell>
          <cell r="C4731" t="str">
            <v/>
          </cell>
          <cell r="D4731" t="str">
            <v/>
          </cell>
          <cell r="E4731" t="str">
            <v/>
          </cell>
        </row>
        <row r="4732">
          <cell r="A4732" t="str">
            <v/>
          </cell>
          <cell r="B4732" t="str">
            <v/>
          </cell>
          <cell r="C4732" t="str">
            <v/>
          </cell>
          <cell r="D4732" t="str">
            <v/>
          </cell>
          <cell r="E4732" t="str">
            <v/>
          </cell>
        </row>
        <row r="4733">
          <cell r="A4733" t="str">
            <v/>
          </cell>
          <cell r="B4733" t="str">
            <v/>
          </cell>
          <cell r="C4733" t="str">
            <v/>
          </cell>
          <cell r="D4733" t="str">
            <v/>
          </cell>
          <cell r="E4733" t="str">
            <v/>
          </cell>
        </row>
        <row r="4734">
          <cell r="A4734" t="str">
            <v/>
          </cell>
          <cell r="B4734" t="str">
            <v/>
          </cell>
          <cell r="C4734" t="str">
            <v/>
          </cell>
          <cell r="D4734" t="str">
            <v/>
          </cell>
          <cell r="E4734" t="str">
            <v/>
          </cell>
        </row>
        <row r="4735">
          <cell r="A4735" t="str">
            <v/>
          </cell>
          <cell r="B4735" t="str">
            <v/>
          </cell>
          <cell r="C4735" t="str">
            <v/>
          </cell>
          <cell r="D4735" t="str">
            <v/>
          </cell>
          <cell r="E4735" t="str">
            <v/>
          </cell>
        </row>
        <row r="4736">
          <cell r="A4736" t="str">
            <v/>
          </cell>
          <cell r="B4736" t="str">
            <v/>
          </cell>
          <cell r="C4736" t="str">
            <v/>
          </cell>
          <cell r="D4736" t="str">
            <v/>
          </cell>
          <cell r="E4736" t="str">
            <v/>
          </cell>
        </row>
        <row r="4737">
          <cell r="A4737" t="str">
            <v/>
          </cell>
          <cell r="B4737" t="str">
            <v/>
          </cell>
          <cell r="C4737" t="str">
            <v/>
          </cell>
          <cell r="D4737" t="str">
            <v/>
          </cell>
          <cell r="E4737" t="str">
            <v/>
          </cell>
        </row>
        <row r="4738">
          <cell r="A4738" t="str">
            <v/>
          </cell>
          <cell r="B4738" t="str">
            <v/>
          </cell>
          <cell r="C4738" t="str">
            <v/>
          </cell>
          <cell r="D4738" t="str">
            <v/>
          </cell>
          <cell r="E4738" t="str">
            <v/>
          </cell>
        </row>
        <row r="4739">
          <cell r="A4739" t="str">
            <v/>
          </cell>
          <cell r="B4739" t="str">
            <v/>
          </cell>
          <cell r="C4739" t="str">
            <v/>
          </cell>
          <cell r="D4739" t="str">
            <v/>
          </cell>
          <cell r="E4739" t="str">
            <v/>
          </cell>
        </row>
        <row r="4740">
          <cell r="A4740" t="str">
            <v/>
          </cell>
          <cell r="B4740" t="str">
            <v/>
          </cell>
          <cell r="C4740" t="str">
            <v/>
          </cell>
          <cell r="D4740" t="str">
            <v/>
          </cell>
          <cell r="E4740" t="str">
            <v/>
          </cell>
        </row>
        <row r="4741">
          <cell r="A4741" t="str">
            <v/>
          </cell>
          <cell r="B4741" t="str">
            <v/>
          </cell>
          <cell r="C4741" t="str">
            <v/>
          </cell>
          <cell r="D4741" t="str">
            <v/>
          </cell>
          <cell r="E4741" t="str">
            <v/>
          </cell>
        </row>
        <row r="4742">
          <cell r="A4742" t="str">
            <v/>
          </cell>
          <cell r="B4742" t="str">
            <v/>
          </cell>
          <cell r="C4742" t="str">
            <v/>
          </cell>
          <cell r="D4742" t="str">
            <v/>
          </cell>
          <cell r="E4742" t="str">
            <v/>
          </cell>
        </row>
        <row r="4743">
          <cell r="A4743" t="str">
            <v/>
          </cell>
          <cell r="B4743" t="str">
            <v/>
          </cell>
          <cell r="C4743" t="str">
            <v/>
          </cell>
          <cell r="D4743" t="str">
            <v/>
          </cell>
          <cell r="E4743" t="str">
            <v/>
          </cell>
        </row>
        <row r="4744">
          <cell r="A4744" t="str">
            <v/>
          </cell>
          <cell r="B4744" t="str">
            <v/>
          </cell>
          <cell r="C4744" t="str">
            <v/>
          </cell>
          <cell r="D4744" t="str">
            <v/>
          </cell>
          <cell r="E4744" t="str">
            <v/>
          </cell>
        </row>
        <row r="4745">
          <cell r="A4745" t="str">
            <v/>
          </cell>
          <cell r="B4745" t="str">
            <v/>
          </cell>
          <cell r="C4745" t="str">
            <v/>
          </cell>
          <cell r="D4745" t="str">
            <v/>
          </cell>
          <cell r="E4745" t="str">
            <v/>
          </cell>
        </row>
        <row r="4746">
          <cell r="A4746" t="str">
            <v/>
          </cell>
          <cell r="B4746" t="str">
            <v/>
          </cell>
          <cell r="C4746" t="str">
            <v/>
          </cell>
          <cell r="D4746" t="str">
            <v/>
          </cell>
          <cell r="E4746" t="str">
            <v/>
          </cell>
        </row>
        <row r="4747">
          <cell r="A4747" t="str">
            <v/>
          </cell>
          <cell r="B4747" t="str">
            <v/>
          </cell>
          <cell r="C4747" t="str">
            <v/>
          </cell>
          <cell r="D4747" t="str">
            <v/>
          </cell>
          <cell r="E4747" t="str">
            <v/>
          </cell>
        </row>
        <row r="4748">
          <cell r="A4748" t="str">
            <v/>
          </cell>
          <cell r="B4748" t="str">
            <v/>
          </cell>
          <cell r="C4748" t="str">
            <v/>
          </cell>
          <cell r="D4748" t="str">
            <v/>
          </cell>
          <cell r="E4748" t="str">
            <v/>
          </cell>
        </row>
        <row r="4749">
          <cell r="A4749" t="str">
            <v/>
          </cell>
          <cell r="B4749" t="str">
            <v/>
          </cell>
          <cell r="C4749" t="str">
            <v/>
          </cell>
          <cell r="D4749" t="str">
            <v/>
          </cell>
          <cell r="E4749" t="str">
            <v/>
          </cell>
        </row>
        <row r="4750">
          <cell r="A4750" t="str">
            <v/>
          </cell>
          <cell r="B4750" t="str">
            <v/>
          </cell>
          <cell r="C4750" t="str">
            <v/>
          </cell>
          <cell r="D4750" t="str">
            <v/>
          </cell>
          <cell r="E4750" t="str">
            <v/>
          </cell>
        </row>
        <row r="4751">
          <cell r="A4751" t="str">
            <v/>
          </cell>
          <cell r="B4751" t="str">
            <v/>
          </cell>
          <cell r="C4751" t="str">
            <v/>
          </cell>
          <cell r="D4751" t="str">
            <v/>
          </cell>
          <cell r="E4751" t="str">
            <v/>
          </cell>
        </row>
        <row r="4752">
          <cell r="A4752" t="str">
            <v/>
          </cell>
          <cell r="B4752" t="str">
            <v/>
          </cell>
          <cell r="C4752" t="str">
            <v/>
          </cell>
          <cell r="D4752" t="str">
            <v/>
          </cell>
          <cell r="E4752" t="str">
            <v/>
          </cell>
        </row>
        <row r="4753">
          <cell r="A4753" t="str">
            <v/>
          </cell>
          <cell r="B4753" t="str">
            <v/>
          </cell>
          <cell r="C4753" t="str">
            <v/>
          </cell>
          <cell r="D4753" t="str">
            <v/>
          </cell>
          <cell r="E4753" t="str">
            <v/>
          </cell>
        </row>
        <row r="4754">
          <cell r="A4754" t="str">
            <v/>
          </cell>
          <cell r="B4754" t="str">
            <v/>
          </cell>
          <cell r="C4754" t="str">
            <v/>
          </cell>
          <cell r="D4754" t="str">
            <v/>
          </cell>
          <cell r="E4754" t="str">
            <v/>
          </cell>
        </row>
        <row r="4755">
          <cell r="A4755" t="str">
            <v/>
          </cell>
          <cell r="B4755" t="str">
            <v/>
          </cell>
          <cell r="C4755" t="str">
            <v/>
          </cell>
          <cell r="D4755" t="str">
            <v/>
          </cell>
          <cell r="E4755" t="str">
            <v/>
          </cell>
        </row>
        <row r="4756">
          <cell r="A4756" t="str">
            <v/>
          </cell>
          <cell r="B4756" t="str">
            <v/>
          </cell>
          <cell r="C4756" t="str">
            <v/>
          </cell>
          <cell r="D4756" t="str">
            <v/>
          </cell>
          <cell r="E4756" t="str">
            <v/>
          </cell>
        </row>
        <row r="4757">
          <cell r="A4757" t="str">
            <v/>
          </cell>
          <cell r="B4757" t="str">
            <v/>
          </cell>
          <cell r="C4757" t="str">
            <v/>
          </cell>
          <cell r="D4757" t="str">
            <v/>
          </cell>
          <cell r="E4757" t="str">
            <v/>
          </cell>
        </row>
        <row r="4758">
          <cell r="A4758" t="str">
            <v/>
          </cell>
          <cell r="B4758" t="str">
            <v/>
          </cell>
          <cell r="C4758" t="str">
            <v/>
          </cell>
          <cell r="D4758" t="str">
            <v/>
          </cell>
          <cell r="E4758" t="str">
            <v/>
          </cell>
        </row>
        <row r="4759">
          <cell r="A4759" t="str">
            <v/>
          </cell>
          <cell r="B4759" t="str">
            <v/>
          </cell>
          <cell r="C4759" t="str">
            <v/>
          </cell>
          <cell r="D4759" t="str">
            <v/>
          </cell>
          <cell r="E4759" t="str">
            <v/>
          </cell>
        </row>
        <row r="4760">
          <cell r="A4760" t="str">
            <v/>
          </cell>
          <cell r="B4760" t="str">
            <v/>
          </cell>
          <cell r="C4760" t="str">
            <v/>
          </cell>
          <cell r="D4760" t="str">
            <v/>
          </cell>
          <cell r="E4760" t="str">
            <v/>
          </cell>
        </row>
        <row r="4761">
          <cell r="A4761" t="str">
            <v/>
          </cell>
          <cell r="B4761" t="str">
            <v/>
          </cell>
          <cell r="C4761" t="str">
            <v/>
          </cell>
          <cell r="D4761" t="str">
            <v/>
          </cell>
          <cell r="E4761" t="str">
            <v/>
          </cell>
        </row>
        <row r="4762">
          <cell r="A4762" t="str">
            <v/>
          </cell>
          <cell r="B4762" t="str">
            <v/>
          </cell>
          <cell r="C4762" t="str">
            <v/>
          </cell>
          <cell r="D4762" t="str">
            <v/>
          </cell>
          <cell r="E4762" t="str">
            <v/>
          </cell>
        </row>
        <row r="4763">
          <cell r="A4763" t="str">
            <v/>
          </cell>
          <cell r="B4763" t="str">
            <v/>
          </cell>
          <cell r="C4763" t="str">
            <v/>
          </cell>
          <cell r="D4763" t="str">
            <v/>
          </cell>
          <cell r="E4763" t="str">
            <v/>
          </cell>
        </row>
        <row r="4764">
          <cell r="A4764" t="str">
            <v/>
          </cell>
          <cell r="B4764" t="str">
            <v/>
          </cell>
          <cell r="C4764" t="str">
            <v/>
          </cell>
          <cell r="D4764" t="str">
            <v/>
          </cell>
          <cell r="E4764" t="str">
            <v/>
          </cell>
        </row>
        <row r="4765">
          <cell r="A4765" t="str">
            <v/>
          </cell>
          <cell r="B4765" t="str">
            <v/>
          </cell>
          <cell r="C4765" t="str">
            <v/>
          </cell>
          <cell r="D4765" t="str">
            <v/>
          </cell>
          <cell r="E4765" t="str">
            <v/>
          </cell>
        </row>
        <row r="4766">
          <cell r="A4766" t="str">
            <v/>
          </cell>
          <cell r="B4766" t="str">
            <v/>
          </cell>
          <cell r="C4766" t="str">
            <v/>
          </cell>
          <cell r="D4766" t="str">
            <v/>
          </cell>
          <cell r="E4766" t="str">
            <v/>
          </cell>
        </row>
        <row r="4767">
          <cell r="A4767" t="str">
            <v/>
          </cell>
          <cell r="B4767" t="str">
            <v/>
          </cell>
          <cell r="C4767" t="str">
            <v/>
          </cell>
          <cell r="D4767" t="str">
            <v/>
          </cell>
          <cell r="E4767" t="str">
            <v/>
          </cell>
        </row>
        <row r="4768">
          <cell r="A4768" t="str">
            <v/>
          </cell>
          <cell r="B4768" t="str">
            <v/>
          </cell>
          <cell r="C4768" t="str">
            <v/>
          </cell>
          <cell r="D4768" t="str">
            <v/>
          </cell>
          <cell r="E4768" t="str">
            <v/>
          </cell>
        </row>
        <row r="4769">
          <cell r="A4769" t="str">
            <v/>
          </cell>
          <cell r="B4769" t="str">
            <v/>
          </cell>
          <cell r="C4769" t="str">
            <v/>
          </cell>
          <cell r="D4769" t="str">
            <v/>
          </cell>
          <cell r="E4769" t="str">
            <v/>
          </cell>
        </row>
        <row r="4770">
          <cell r="A4770" t="str">
            <v/>
          </cell>
          <cell r="B4770" t="str">
            <v/>
          </cell>
          <cell r="C4770" t="str">
            <v/>
          </cell>
          <cell r="D4770" t="str">
            <v/>
          </cell>
          <cell r="E4770" t="str">
            <v/>
          </cell>
        </row>
        <row r="4771">
          <cell r="A4771" t="str">
            <v/>
          </cell>
          <cell r="B4771" t="str">
            <v/>
          </cell>
          <cell r="C4771" t="str">
            <v/>
          </cell>
          <cell r="D4771" t="str">
            <v/>
          </cell>
          <cell r="E4771" t="str">
            <v/>
          </cell>
        </row>
        <row r="4772">
          <cell r="A4772" t="str">
            <v/>
          </cell>
          <cell r="B4772" t="str">
            <v/>
          </cell>
          <cell r="C4772" t="str">
            <v/>
          </cell>
          <cell r="D4772" t="str">
            <v/>
          </cell>
          <cell r="E4772" t="str">
            <v/>
          </cell>
        </row>
        <row r="4773">
          <cell r="A4773" t="str">
            <v/>
          </cell>
          <cell r="B4773" t="str">
            <v/>
          </cell>
          <cell r="C4773" t="str">
            <v/>
          </cell>
          <cell r="D4773" t="str">
            <v/>
          </cell>
          <cell r="E4773" t="str">
            <v/>
          </cell>
        </row>
        <row r="4774">
          <cell r="A4774" t="str">
            <v/>
          </cell>
          <cell r="B4774" t="str">
            <v/>
          </cell>
          <cell r="C4774" t="str">
            <v/>
          </cell>
          <cell r="D4774" t="str">
            <v/>
          </cell>
          <cell r="E4774" t="str">
            <v/>
          </cell>
        </row>
        <row r="4775">
          <cell r="A4775" t="str">
            <v/>
          </cell>
          <cell r="B4775" t="str">
            <v/>
          </cell>
          <cell r="C4775" t="str">
            <v/>
          </cell>
          <cell r="D4775" t="str">
            <v/>
          </cell>
          <cell r="E4775" t="str">
            <v/>
          </cell>
        </row>
        <row r="4776">
          <cell r="A4776" t="str">
            <v/>
          </cell>
          <cell r="B4776" t="str">
            <v/>
          </cell>
          <cell r="C4776" t="str">
            <v/>
          </cell>
          <cell r="D4776" t="str">
            <v/>
          </cell>
          <cell r="E4776" t="str">
            <v/>
          </cell>
        </row>
        <row r="4777">
          <cell r="A4777" t="str">
            <v/>
          </cell>
          <cell r="B4777" t="str">
            <v/>
          </cell>
          <cell r="C4777" t="str">
            <v/>
          </cell>
          <cell r="D4777" t="str">
            <v/>
          </cell>
          <cell r="E4777" t="str">
            <v/>
          </cell>
        </row>
        <row r="4778">
          <cell r="A4778" t="str">
            <v/>
          </cell>
          <cell r="B4778" t="str">
            <v/>
          </cell>
          <cell r="C4778" t="str">
            <v/>
          </cell>
          <cell r="D4778" t="str">
            <v/>
          </cell>
          <cell r="E4778" t="str">
            <v/>
          </cell>
        </row>
        <row r="4779">
          <cell r="A4779" t="str">
            <v/>
          </cell>
          <cell r="B4779" t="str">
            <v/>
          </cell>
          <cell r="C4779" t="str">
            <v/>
          </cell>
          <cell r="D4779" t="str">
            <v/>
          </cell>
          <cell r="E4779" t="str">
            <v/>
          </cell>
        </row>
        <row r="4780">
          <cell r="A4780" t="str">
            <v/>
          </cell>
          <cell r="B4780" t="str">
            <v/>
          </cell>
          <cell r="C4780" t="str">
            <v/>
          </cell>
          <cell r="D4780" t="str">
            <v/>
          </cell>
          <cell r="E4780" t="str">
            <v/>
          </cell>
        </row>
        <row r="4781">
          <cell r="A4781" t="str">
            <v/>
          </cell>
          <cell r="B4781" t="str">
            <v/>
          </cell>
          <cell r="C4781" t="str">
            <v/>
          </cell>
          <cell r="D4781" t="str">
            <v/>
          </cell>
          <cell r="E4781" t="str">
            <v/>
          </cell>
        </row>
        <row r="4782">
          <cell r="A4782" t="str">
            <v/>
          </cell>
          <cell r="B4782" t="str">
            <v/>
          </cell>
          <cell r="C4782" t="str">
            <v/>
          </cell>
          <cell r="D4782" t="str">
            <v/>
          </cell>
          <cell r="E4782" t="str">
            <v/>
          </cell>
        </row>
        <row r="4783">
          <cell r="A4783" t="str">
            <v/>
          </cell>
          <cell r="B4783" t="str">
            <v/>
          </cell>
          <cell r="C4783" t="str">
            <v/>
          </cell>
          <cell r="D4783" t="str">
            <v/>
          </cell>
          <cell r="E4783" t="str">
            <v/>
          </cell>
        </row>
        <row r="4784">
          <cell r="A4784" t="str">
            <v/>
          </cell>
          <cell r="B4784" t="str">
            <v/>
          </cell>
          <cell r="C4784" t="str">
            <v/>
          </cell>
          <cell r="D4784" t="str">
            <v/>
          </cell>
          <cell r="E4784" t="str">
            <v/>
          </cell>
        </row>
        <row r="4785">
          <cell r="A4785" t="str">
            <v/>
          </cell>
          <cell r="B4785" t="str">
            <v/>
          </cell>
          <cell r="C4785" t="str">
            <v/>
          </cell>
          <cell r="D4785" t="str">
            <v/>
          </cell>
          <cell r="E4785" t="str">
            <v/>
          </cell>
        </row>
        <row r="4786">
          <cell r="A4786" t="str">
            <v/>
          </cell>
          <cell r="B4786" t="str">
            <v/>
          </cell>
          <cell r="C4786" t="str">
            <v/>
          </cell>
          <cell r="D4786" t="str">
            <v/>
          </cell>
          <cell r="E4786" t="str">
            <v/>
          </cell>
        </row>
        <row r="4787">
          <cell r="A4787" t="str">
            <v/>
          </cell>
          <cell r="B4787" t="str">
            <v/>
          </cell>
          <cell r="C4787" t="str">
            <v/>
          </cell>
          <cell r="D4787" t="str">
            <v/>
          </cell>
          <cell r="E4787" t="str">
            <v/>
          </cell>
        </row>
        <row r="4788">
          <cell r="A4788" t="str">
            <v/>
          </cell>
          <cell r="B4788" t="str">
            <v/>
          </cell>
          <cell r="C4788" t="str">
            <v/>
          </cell>
          <cell r="D4788" t="str">
            <v/>
          </cell>
          <cell r="E4788" t="str">
            <v/>
          </cell>
        </row>
        <row r="4789">
          <cell r="A4789" t="str">
            <v/>
          </cell>
          <cell r="B4789" t="str">
            <v/>
          </cell>
          <cell r="C4789" t="str">
            <v/>
          </cell>
          <cell r="D4789" t="str">
            <v/>
          </cell>
          <cell r="E4789" t="str">
            <v/>
          </cell>
        </row>
        <row r="4790">
          <cell r="A4790" t="str">
            <v/>
          </cell>
          <cell r="B4790" t="str">
            <v/>
          </cell>
          <cell r="C4790" t="str">
            <v/>
          </cell>
          <cell r="D4790" t="str">
            <v/>
          </cell>
          <cell r="E4790" t="str">
            <v/>
          </cell>
        </row>
        <row r="4791">
          <cell r="A4791" t="str">
            <v/>
          </cell>
          <cell r="B4791" t="str">
            <v/>
          </cell>
          <cell r="C4791" t="str">
            <v/>
          </cell>
          <cell r="D4791" t="str">
            <v/>
          </cell>
          <cell r="E4791" t="str">
            <v/>
          </cell>
        </row>
        <row r="4792">
          <cell r="A4792" t="str">
            <v/>
          </cell>
          <cell r="B4792" t="str">
            <v/>
          </cell>
          <cell r="C4792" t="str">
            <v/>
          </cell>
          <cell r="D4792" t="str">
            <v/>
          </cell>
          <cell r="E4792" t="str">
            <v/>
          </cell>
        </row>
        <row r="4793">
          <cell r="A4793" t="str">
            <v/>
          </cell>
          <cell r="B4793" t="str">
            <v/>
          </cell>
          <cell r="C4793" t="str">
            <v/>
          </cell>
          <cell r="D4793" t="str">
            <v/>
          </cell>
          <cell r="E4793" t="str">
            <v/>
          </cell>
        </row>
        <row r="4794">
          <cell r="A4794" t="str">
            <v/>
          </cell>
          <cell r="B4794" t="str">
            <v/>
          </cell>
          <cell r="C4794" t="str">
            <v/>
          </cell>
          <cell r="D4794" t="str">
            <v/>
          </cell>
          <cell r="E4794" t="str">
            <v/>
          </cell>
        </row>
        <row r="4795">
          <cell r="A4795" t="str">
            <v/>
          </cell>
          <cell r="B4795" t="str">
            <v/>
          </cell>
          <cell r="C4795" t="str">
            <v/>
          </cell>
          <cell r="D4795" t="str">
            <v/>
          </cell>
          <cell r="E4795" t="str">
            <v/>
          </cell>
        </row>
        <row r="4796">
          <cell r="A4796" t="str">
            <v/>
          </cell>
          <cell r="B4796" t="str">
            <v/>
          </cell>
          <cell r="C4796" t="str">
            <v/>
          </cell>
          <cell r="D4796" t="str">
            <v/>
          </cell>
          <cell r="E4796" t="str">
            <v/>
          </cell>
        </row>
        <row r="4797">
          <cell r="A4797" t="str">
            <v/>
          </cell>
          <cell r="B4797" t="str">
            <v/>
          </cell>
          <cell r="C4797" t="str">
            <v/>
          </cell>
          <cell r="D4797" t="str">
            <v/>
          </cell>
          <cell r="E4797" t="str">
            <v/>
          </cell>
        </row>
        <row r="4798">
          <cell r="A4798" t="str">
            <v/>
          </cell>
          <cell r="B4798" t="str">
            <v/>
          </cell>
          <cell r="C4798" t="str">
            <v/>
          </cell>
          <cell r="D4798" t="str">
            <v/>
          </cell>
          <cell r="E4798" t="str">
            <v/>
          </cell>
        </row>
        <row r="4799">
          <cell r="A4799" t="str">
            <v/>
          </cell>
          <cell r="B4799" t="str">
            <v/>
          </cell>
          <cell r="C4799" t="str">
            <v/>
          </cell>
          <cell r="D4799" t="str">
            <v/>
          </cell>
          <cell r="E4799" t="str">
            <v/>
          </cell>
        </row>
        <row r="4800">
          <cell r="A4800" t="str">
            <v/>
          </cell>
          <cell r="B4800" t="str">
            <v/>
          </cell>
          <cell r="C4800" t="str">
            <v/>
          </cell>
          <cell r="D4800" t="str">
            <v/>
          </cell>
          <cell r="E4800" t="str">
            <v/>
          </cell>
        </row>
        <row r="4801">
          <cell r="A4801" t="str">
            <v/>
          </cell>
          <cell r="B4801" t="str">
            <v/>
          </cell>
          <cell r="C4801" t="str">
            <v/>
          </cell>
          <cell r="D4801" t="str">
            <v/>
          </cell>
          <cell r="E4801" t="str">
            <v/>
          </cell>
        </row>
        <row r="4802">
          <cell r="A4802" t="str">
            <v/>
          </cell>
          <cell r="B4802" t="str">
            <v/>
          </cell>
          <cell r="C4802" t="str">
            <v/>
          </cell>
          <cell r="D4802" t="str">
            <v/>
          </cell>
          <cell r="E4802" t="str">
            <v/>
          </cell>
        </row>
        <row r="4803">
          <cell r="A4803" t="str">
            <v/>
          </cell>
          <cell r="B4803" t="str">
            <v/>
          </cell>
          <cell r="C4803" t="str">
            <v/>
          </cell>
          <cell r="D4803" t="str">
            <v/>
          </cell>
          <cell r="E4803" t="str">
            <v/>
          </cell>
        </row>
        <row r="4804">
          <cell r="A4804" t="str">
            <v/>
          </cell>
          <cell r="B4804" t="str">
            <v/>
          </cell>
          <cell r="C4804" t="str">
            <v/>
          </cell>
          <cell r="D4804" t="str">
            <v/>
          </cell>
          <cell r="E4804" t="str">
            <v/>
          </cell>
        </row>
        <row r="4805">
          <cell r="A4805" t="str">
            <v/>
          </cell>
          <cell r="B4805" t="str">
            <v/>
          </cell>
          <cell r="C4805" t="str">
            <v/>
          </cell>
          <cell r="D4805" t="str">
            <v/>
          </cell>
          <cell r="E4805" t="str">
            <v/>
          </cell>
        </row>
        <row r="4806">
          <cell r="A4806" t="str">
            <v/>
          </cell>
          <cell r="B4806" t="str">
            <v/>
          </cell>
          <cell r="C4806" t="str">
            <v/>
          </cell>
          <cell r="D4806" t="str">
            <v/>
          </cell>
          <cell r="E4806" t="str">
            <v/>
          </cell>
        </row>
        <row r="4807">
          <cell r="A4807" t="str">
            <v/>
          </cell>
          <cell r="B4807" t="str">
            <v/>
          </cell>
          <cell r="C4807" t="str">
            <v/>
          </cell>
          <cell r="D4807" t="str">
            <v/>
          </cell>
          <cell r="E4807" t="str">
            <v/>
          </cell>
        </row>
        <row r="4808">
          <cell r="A4808" t="str">
            <v/>
          </cell>
          <cell r="B4808" t="str">
            <v/>
          </cell>
          <cell r="C4808" t="str">
            <v/>
          </cell>
          <cell r="D4808" t="str">
            <v/>
          </cell>
          <cell r="E4808" t="str">
            <v/>
          </cell>
        </row>
        <row r="4809">
          <cell r="A4809" t="str">
            <v/>
          </cell>
          <cell r="B4809" t="str">
            <v/>
          </cell>
          <cell r="C4809" t="str">
            <v/>
          </cell>
          <cell r="D4809" t="str">
            <v/>
          </cell>
          <cell r="E4809" t="str">
            <v/>
          </cell>
        </row>
        <row r="4810">
          <cell r="A4810" t="str">
            <v/>
          </cell>
          <cell r="B4810" t="str">
            <v/>
          </cell>
          <cell r="C4810" t="str">
            <v/>
          </cell>
          <cell r="D4810" t="str">
            <v/>
          </cell>
          <cell r="E4810" t="str">
            <v/>
          </cell>
        </row>
        <row r="4811">
          <cell r="A4811" t="str">
            <v/>
          </cell>
          <cell r="B4811" t="str">
            <v/>
          </cell>
          <cell r="C4811" t="str">
            <v/>
          </cell>
          <cell r="D4811" t="str">
            <v/>
          </cell>
          <cell r="E4811" t="str">
            <v/>
          </cell>
        </row>
        <row r="4812">
          <cell r="A4812" t="str">
            <v/>
          </cell>
          <cell r="B4812" t="str">
            <v/>
          </cell>
          <cell r="C4812" t="str">
            <v/>
          </cell>
          <cell r="D4812" t="str">
            <v/>
          </cell>
          <cell r="E4812" t="str">
            <v/>
          </cell>
        </row>
        <row r="4813">
          <cell r="A4813" t="str">
            <v/>
          </cell>
          <cell r="B4813" t="str">
            <v/>
          </cell>
          <cell r="C4813" t="str">
            <v/>
          </cell>
          <cell r="D4813" t="str">
            <v/>
          </cell>
          <cell r="E4813" t="str">
            <v/>
          </cell>
        </row>
        <row r="4814">
          <cell r="A4814" t="str">
            <v/>
          </cell>
          <cell r="B4814" t="str">
            <v/>
          </cell>
          <cell r="C4814" t="str">
            <v/>
          </cell>
          <cell r="D4814" t="str">
            <v/>
          </cell>
          <cell r="E4814" t="str">
            <v/>
          </cell>
        </row>
        <row r="4815">
          <cell r="A4815" t="str">
            <v/>
          </cell>
          <cell r="B4815" t="str">
            <v/>
          </cell>
          <cell r="C4815" t="str">
            <v/>
          </cell>
          <cell r="D4815" t="str">
            <v/>
          </cell>
          <cell r="E4815" t="str">
            <v/>
          </cell>
        </row>
        <row r="4816">
          <cell r="A4816" t="str">
            <v/>
          </cell>
          <cell r="B4816" t="str">
            <v/>
          </cell>
          <cell r="C4816" t="str">
            <v/>
          </cell>
          <cell r="D4816" t="str">
            <v/>
          </cell>
          <cell r="E4816" t="str">
            <v/>
          </cell>
        </row>
        <row r="4817">
          <cell r="A4817" t="str">
            <v/>
          </cell>
          <cell r="B4817" t="str">
            <v/>
          </cell>
          <cell r="C4817" t="str">
            <v/>
          </cell>
          <cell r="D4817" t="str">
            <v/>
          </cell>
          <cell r="E4817" t="str">
            <v/>
          </cell>
        </row>
        <row r="4818">
          <cell r="A4818" t="str">
            <v/>
          </cell>
          <cell r="B4818" t="str">
            <v/>
          </cell>
          <cell r="C4818" t="str">
            <v/>
          </cell>
          <cell r="D4818" t="str">
            <v/>
          </cell>
          <cell r="E4818" t="str">
            <v/>
          </cell>
        </row>
        <row r="4819">
          <cell r="A4819" t="str">
            <v/>
          </cell>
          <cell r="B4819" t="str">
            <v/>
          </cell>
          <cell r="C4819" t="str">
            <v/>
          </cell>
          <cell r="D4819" t="str">
            <v/>
          </cell>
          <cell r="E4819" t="str">
            <v/>
          </cell>
        </row>
        <row r="4820">
          <cell r="A4820" t="str">
            <v/>
          </cell>
          <cell r="B4820" t="str">
            <v/>
          </cell>
          <cell r="C4820" t="str">
            <v/>
          </cell>
          <cell r="D4820" t="str">
            <v/>
          </cell>
          <cell r="E4820" t="str">
            <v/>
          </cell>
        </row>
        <row r="4821">
          <cell r="A4821" t="str">
            <v/>
          </cell>
          <cell r="B4821" t="str">
            <v/>
          </cell>
          <cell r="C4821" t="str">
            <v/>
          </cell>
          <cell r="D4821" t="str">
            <v/>
          </cell>
          <cell r="E4821" t="str">
            <v/>
          </cell>
        </row>
        <row r="4822">
          <cell r="A4822" t="str">
            <v/>
          </cell>
          <cell r="B4822" t="str">
            <v/>
          </cell>
          <cell r="C4822" t="str">
            <v/>
          </cell>
          <cell r="D4822" t="str">
            <v/>
          </cell>
          <cell r="E4822" t="str">
            <v/>
          </cell>
        </row>
        <row r="4823">
          <cell r="A4823" t="str">
            <v/>
          </cell>
          <cell r="B4823" t="str">
            <v/>
          </cell>
          <cell r="C4823" t="str">
            <v/>
          </cell>
          <cell r="D4823" t="str">
            <v/>
          </cell>
          <cell r="E4823" t="str">
            <v/>
          </cell>
        </row>
        <row r="4824">
          <cell r="A4824" t="str">
            <v/>
          </cell>
          <cell r="B4824" t="str">
            <v/>
          </cell>
          <cell r="C4824" t="str">
            <v/>
          </cell>
          <cell r="D4824" t="str">
            <v/>
          </cell>
          <cell r="E4824" t="str">
            <v/>
          </cell>
        </row>
        <row r="4825">
          <cell r="A4825" t="str">
            <v/>
          </cell>
          <cell r="B4825" t="str">
            <v/>
          </cell>
          <cell r="C4825" t="str">
            <v/>
          </cell>
          <cell r="D4825" t="str">
            <v/>
          </cell>
          <cell r="E4825" t="str">
            <v/>
          </cell>
        </row>
        <row r="4826">
          <cell r="A4826" t="str">
            <v/>
          </cell>
          <cell r="B4826" t="str">
            <v/>
          </cell>
          <cell r="C4826" t="str">
            <v/>
          </cell>
          <cell r="D4826" t="str">
            <v/>
          </cell>
          <cell r="E4826" t="str">
            <v/>
          </cell>
        </row>
        <row r="4827">
          <cell r="A4827" t="str">
            <v/>
          </cell>
          <cell r="B4827" t="str">
            <v/>
          </cell>
          <cell r="C4827" t="str">
            <v/>
          </cell>
          <cell r="D4827" t="str">
            <v/>
          </cell>
          <cell r="E4827" t="str">
            <v/>
          </cell>
        </row>
        <row r="4828">
          <cell r="A4828" t="str">
            <v/>
          </cell>
          <cell r="B4828" t="str">
            <v/>
          </cell>
          <cell r="C4828" t="str">
            <v/>
          </cell>
          <cell r="D4828" t="str">
            <v/>
          </cell>
          <cell r="E4828" t="str">
            <v/>
          </cell>
        </row>
        <row r="4829">
          <cell r="A4829" t="str">
            <v/>
          </cell>
          <cell r="B4829" t="str">
            <v/>
          </cell>
          <cell r="C4829" t="str">
            <v/>
          </cell>
          <cell r="D4829" t="str">
            <v/>
          </cell>
          <cell r="E4829" t="str">
            <v/>
          </cell>
        </row>
        <row r="4830">
          <cell r="A4830" t="str">
            <v/>
          </cell>
          <cell r="B4830" t="str">
            <v/>
          </cell>
          <cell r="C4830" t="str">
            <v/>
          </cell>
          <cell r="D4830" t="str">
            <v/>
          </cell>
          <cell r="E4830" t="str">
            <v/>
          </cell>
        </row>
        <row r="4831">
          <cell r="A4831" t="str">
            <v/>
          </cell>
          <cell r="B4831" t="str">
            <v/>
          </cell>
          <cell r="C4831" t="str">
            <v/>
          </cell>
          <cell r="D4831" t="str">
            <v/>
          </cell>
          <cell r="E4831" t="str">
            <v/>
          </cell>
        </row>
        <row r="4832">
          <cell r="A4832" t="str">
            <v/>
          </cell>
          <cell r="B4832" t="str">
            <v/>
          </cell>
          <cell r="C4832" t="str">
            <v/>
          </cell>
          <cell r="D4832" t="str">
            <v/>
          </cell>
          <cell r="E4832" t="str">
            <v/>
          </cell>
        </row>
        <row r="4833">
          <cell r="A4833" t="str">
            <v/>
          </cell>
          <cell r="B4833" t="str">
            <v/>
          </cell>
          <cell r="C4833" t="str">
            <v/>
          </cell>
          <cell r="D4833" t="str">
            <v/>
          </cell>
          <cell r="E4833" t="str">
            <v/>
          </cell>
        </row>
        <row r="4834">
          <cell r="A4834" t="str">
            <v/>
          </cell>
          <cell r="B4834" t="str">
            <v/>
          </cell>
          <cell r="C4834" t="str">
            <v/>
          </cell>
          <cell r="D4834" t="str">
            <v/>
          </cell>
          <cell r="E4834" t="str">
            <v/>
          </cell>
        </row>
        <row r="4835">
          <cell r="A4835" t="str">
            <v/>
          </cell>
          <cell r="B4835" t="str">
            <v/>
          </cell>
          <cell r="C4835" t="str">
            <v/>
          </cell>
          <cell r="D4835" t="str">
            <v/>
          </cell>
          <cell r="E4835" t="str">
            <v/>
          </cell>
        </row>
        <row r="4836">
          <cell r="A4836" t="str">
            <v/>
          </cell>
          <cell r="B4836" t="str">
            <v/>
          </cell>
          <cell r="C4836" t="str">
            <v/>
          </cell>
          <cell r="D4836" t="str">
            <v/>
          </cell>
          <cell r="E4836" t="str">
            <v/>
          </cell>
        </row>
        <row r="4837">
          <cell r="A4837" t="str">
            <v/>
          </cell>
          <cell r="B4837" t="str">
            <v/>
          </cell>
          <cell r="C4837" t="str">
            <v/>
          </cell>
          <cell r="D4837" t="str">
            <v/>
          </cell>
          <cell r="E4837" t="str">
            <v/>
          </cell>
        </row>
        <row r="4838">
          <cell r="A4838" t="str">
            <v/>
          </cell>
          <cell r="B4838" t="str">
            <v/>
          </cell>
          <cell r="C4838" t="str">
            <v/>
          </cell>
          <cell r="D4838" t="str">
            <v/>
          </cell>
          <cell r="E4838" t="str">
            <v/>
          </cell>
        </row>
        <row r="4839">
          <cell r="A4839" t="str">
            <v/>
          </cell>
          <cell r="B4839" t="str">
            <v/>
          </cell>
          <cell r="C4839" t="str">
            <v/>
          </cell>
          <cell r="D4839" t="str">
            <v/>
          </cell>
          <cell r="E4839" t="str">
            <v/>
          </cell>
        </row>
        <row r="4840">
          <cell r="A4840" t="str">
            <v/>
          </cell>
          <cell r="B4840" t="str">
            <v/>
          </cell>
          <cell r="C4840" t="str">
            <v/>
          </cell>
          <cell r="D4840" t="str">
            <v/>
          </cell>
          <cell r="E4840" t="str">
            <v/>
          </cell>
        </row>
        <row r="4841">
          <cell r="A4841" t="str">
            <v/>
          </cell>
          <cell r="B4841" t="str">
            <v/>
          </cell>
          <cell r="C4841" t="str">
            <v/>
          </cell>
          <cell r="D4841" t="str">
            <v/>
          </cell>
          <cell r="E4841" t="str">
            <v/>
          </cell>
        </row>
        <row r="4842">
          <cell r="A4842" t="str">
            <v/>
          </cell>
          <cell r="B4842" t="str">
            <v/>
          </cell>
          <cell r="C4842" t="str">
            <v/>
          </cell>
          <cell r="D4842" t="str">
            <v/>
          </cell>
          <cell r="E4842" t="str">
            <v/>
          </cell>
        </row>
        <row r="4843">
          <cell r="A4843" t="str">
            <v/>
          </cell>
          <cell r="B4843" t="str">
            <v/>
          </cell>
          <cell r="C4843" t="str">
            <v/>
          </cell>
          <cell r="D4843" t="str">
            <v/>
          </cell>
          <cell r="E4843" t="str">
            <v/>
          </cell>
        </row>
        <row r="4844">
          <cell r="A4844" t="str">
            <v/>
          </cell>
          <cell r="B4844" t="str">
            <v/>
          </cell>
          <cell r="C4844" t="str">
            <v/>
          </cell>
          <cell r="D4844" t="str">
            <v/>
          </cell>
          <cell r="E4844" t="str">
            <v/>
          </cell>
        </row>
        <row r="4845">
          <cell r="A4845" t="str">
            <v/>
          </cell>
          <cell r="B4845" t="str">
            <v/>
          </cell>
          <cell r="C4845" t="str">
            <v/>
          </cell>
          <cell r="D4845" t="str">
            <v/>
          </cell>
          <cell r="E4845" t="str">
            <v/>
          </cell>
        </row>
        <row r="4846">
          <cell r="A4846" t="str">
            <v/>
          </cell>
          <cell r="B4846" t="str">
            <v/>
          </cell>
          <cell r="C4846" t="str">
            <v/>
          </cell>
          <cell r="D4846" t="str">
            <v/>
          </cell>
          <cell r="E4846" t="str">
            <v/>
          </cell>
        </row>
        <row r="4847">
          <cell r="A4847" t="str">
            <v/>
          </cell>
          <cell r="B4847" t="str">
            <v/>
          </cell>
          <cell r="C4847" t="str">
            <v/>
          </cell>
          <cell r="D4847" t="str">
            <v/>
          </cell>
          <cell r="E4847" t="str">
            <v/>
          </cell>
        </row>
        <row r="4848">
          <cell r="A4848" t="str">
            <v/>
          </cell>
          <cell r="B4848" t="str">
            <v/>
          </cell>
          <cell r="C4848" t="str">
            <v/>
          </cell>
          <cell r="D4848" t="str">
            <v/>
          </cell>
          <cell r="E4848" t="str">
            <v/>
          </cell>
        </row>
        <row r="4849">
          <cell r="A4849" t="str">
            <v/>
          </cell>
          <cell r="B4849" t="str">
            <v/>
          </cell>
          <cell r="C4849" t="str">
            <v/>
          </cell>
          <cell r="D4849" t="str">
            <v/>
          </cell>
          <cell r="E4849" t="str">
            <v/>
          </cell>
        </row>
        <row r="4850">
          <cell r="A4850" t="str">
            <v/>
          </cell>
          <cell r="B4850" t="str">
            <v/>
          </cell>
          <cell r="C4850" t="str">
            <v/>
          </cell>
          <cell r="D4850" t="str">
            <v/>
          </cell>
          <cell r="E4850" t="str">
            <v/>
          </cell>
        </row>
        <row r="4851">
          <cell r="A4851" t="str">
            <v/>
          </cell>
          <cell r="B4851" t="str">
            <v/>
          </cell>
          <cell r="C4851" t="str">
            <v/>
          </cell>
          <cell r="D4851" t="str">
            <v/>
          </cell>
          <cell r="E4851" t="str">
            <v/>
          </cell>
        </row>
        <row r="4852">
          <cell r="A4852" t="str">
            <v/>
          </cell>
          <cell r="B4852" t="str">
            <v/>
          </cell>
          <cell r="C4852" t="str">
            <v/>
          </cell>
          <cell r="D4852" t="str">
            <v/>
          </cell>
          <cell r="E4852" t="str">
            <v/>
          </cell>
        </row>
        <row r="4853">
          <cell r="A4853" t="str">
            <v/>
          </cell>
          <cell r="B4853" t="str">
            <v/>
          </cell>
          <cell r="C4853" t="str">
            <v/>
          </cell>
          <cell r="D4853" t="str">
            <v/>
          </cell>
          <cell r="E4853" t="str">
            <v/>
          </cell>
        </row>
        <row r="4854">
          <cell r="A4854" t="str">
            <v/>
          </cell>
          <cell r="B4854" t="str">
            <v/>
          </cell>
          <cell r="C4854" t="str">
            <v/>
          </cell>
          <cell r="D4854" t="str">
            <v/>
          </cell>
          <cell r="E4854" t="str">
            <v/>
          </cell>
        </row>
        <row r="4855">
          <cell r="A4855" t="str">
            <v/>
          </cell>
          <cell r="B4855" t="str">
            <v/>
          </cell>
          <cell r="C4855" t="str">
            <v/>
          </cell>
          <cell r="D4855" t="str">
            <v/>
          </cell>
          <cell r="E4855" t="str">
            <v/>
          </cell>
        </row>
        <row r="4856">
          <cell r="A4856" t="str">
            <v/>
          </cell>
          <cell r="B4856" t="str">
            <v/>
          </cell>
          <cell r="C4856" t="str">
            <v/>
          </cell>
          <cell r="D4856" t="str">
            <v/>
          </cell>
          <cell r="E4856" t="str">
            <v/>
          </cell>
        </row>
        <row r="4857">
          <cell r="A4857" t="str">
            <v/>
          </cell>
          <cell r="B4857" t="str">
            <v/>
          </cell>
          <cell r="C4857" t="str">
            <v/>
          </cell>
          <cell r="D4857" t="str">
            <v/>
          </cell>
          <cell r="E4857" t="str">
            <v/>
          </cell>
        </row>
        <row r="4858">
          <cell r="A4858" t="str">
            <v/>
          </cell>
          <cell r="B4858" t="str">
            <v/>
          </cell>
          <cell r="C4858" t="str">
            <v/>
          </cell>
          <cell r="D4858" t="str">
            <v/>
          </cell>
          <cell r="E4858" t="str">
            <v/>
          </cell>
        </row>
        <row r="4859">
          <cell r="A4859" t="str">
            <v/>
          </cell>
          <cell r="B4859" t="str">
            <v/>
          </cell>
          <cell r="C4859" t="str">
            <v/>
          </cell>
          <cell r="D4859" t="str">
            <v/>
          </cell>
          <cell r="E4859" t="str">
            <v/>
          </cell>
        </row>
        <row r="4860">
          <cell r="A4860" t="str">
            <v/>
          </cell>
          <cell r="B4860" t="str">
            <v/>
          </cell>
          <cell r="C4860" t="str">
            <v/>
          </cell>
          <cell r="D4860" t="str">
            <v/>
          </cell>
          <cell r="E4860" t="str">
            <v/>
          </cell>
        </row>
        <row r="4861">
          <cell r="A4861" t="str">
            <v/>
          </cell>
          <cell r="B4861" t="str">
            <v/>
          </cell>
          <cell r="C4861" t="str">
            <v/>
          </cell>
          <cell r="D4861" t="str">
            <v/>
          </cell>
          <cell r="E4861" t="str">
            <v/>
          </cell>
        </row>
        <row r="4862">
          <cell r="A4862" t="str">
            <v/>
          </cell>
          <cell r="B4862" t="str">
            <v/>
          </cell>
          <cell r="C4862" t="str">
            <v/>
          </cell>
          <cell r="D4862" t="str">
            <v/>
          </cell>
          <cell r="E4862" t="str">
            <v/>
          </cell>
        </row>
        <row r="4863">
          <cell r="A4863" t="str">
            <v/>
          </cell>
          <cell r="B4863" t="str">
            <v/>
          </cell>
          <cell r="C4863" t="str">
            <v/>
          </cell>
          <cell r="D4863" t="str">
            <v/>
          </cell>
          <cell r="E4863" t="str">
            <v/>
          </cell>
        </row>
        <row r="4864">
          <cell r="A4864" t="str">
            <v/>
          </cell>
          <cell r="B4864" t="str">
            <v/>
          </cell>
          <cell r="C4864" t="str">
            <v/>
          </cell>
          <cell r="D4864" t="str">
            <v/>
          </cell>
          <cell r="E4864" t="str">
            <v/>
          </cell>
        </row>
        <row r="4865">
          <cell r="A4865" t="str">
            <v/>
          </cell>
          <cell r="B4865" t="str">
            <v/>
          </cell>
          <cell r="C4865" t="str">
            <v/>
          </cell>
          <cell r="D4865" t="str">
            <v/>
          </cell>
          <cell r="E4865" t="str">
            <v/>
          </cell>
        </row>
        <row r="4866">
          <cell r="A4866" t="str">
            <v/>
          </cell>
          <cell r="B4866" t="str">
            <v/>
          </cell>
          <cell r="C4866" t="str">
            <v/>
          </cell>
          <cell r="D4866" t="str">
            <v/>
          </cell>
          <cell r="E4866" t="str">
            <v/>
          </cell>
        </row>
        <row r="4867">
          <cell r="A4867" t="str">
            <v/>
          </cell>
          <cell r="B4867" t="str">
            <v/>
          </cell>
          <cell r="C4867" t="str">
            <v/>
          </cell>
          <cell r="D4867" t="str">
            <v/>
          </cell>
          <cell r="E4867" t="str">
            <v/>
          </cell>
        </row>
        <row r="4868">
          <cell r="A4868" t="str">
            <v/>
          </cell>
          <cell r="B4868" t="str">
            <v/>
          </cell>
          <cell r="C4868" t="str">
            <v/>
          </cell>
          <cell r="D4868" t="str">
            <v/>
          </cell>
          <cell r="E4868" t="str">
            <v/>
          </cell>
        </row>
        <row r="4869">
          <cell r="A4869" t="str">
            <v/>
          </cell>
          <cell r="B4869" t="str">
            <v/>
          </cell>
          <cell r="C4869" t="str">
            <v/>
          </cell>
          <cell r="D4869" t="str">
            <v/>
          </cell>
          <cell r="E4869" t="str">
            <v/>
          </cell>
        </row>
        <row r="4870">
          <cell r="A4870" t="str">
            <v/>
          </cell>
          <cell r="B4870" t="str">
            <v/>
          </cell>
          <cell r="C4870" t="str">
            <v/>
          </cell>
          <cell r="D4870" t="str">
            <v/>
          </cell>
          <cell r="E4870" t="str">
            <v/>
          </cell>
        </row>
        <row r="4871">
          <cell r="A4871" t="str">
            <v/>
          </cell>
          <cell r="B4871" t="str">
            <v/>
          </cell>
          <cell r="C4871" t="str">
            <v/>
          </cell>
          <cell r="D4871" t="str">
            <v/>
          </cell>
          <cell r="E4871" t="str">
            <v/>
          </cell>
        </row>
        <row r="4872">
          <cell r="A4872" t="str">
            <v/>
          </cell>
          <cell r="B4872" t="str">
            <v/>
          </cell>
          <cell r="C4872" t="str">
            <v/>
          </cell>
          <cell r="D4872" t="str">
            <v/>
          </cell>
          <cell r="E4872" t="str">
            <v/>
          </cell>
        </row>
        <row r="4873">
          <cell r="A4873" t="str">
            <v/>
          </cell>
          <cell r="B4873" t="str">
            <v/>
          </cell>
          <cell r="C4873" t="str">
            <v/>
          </cell>
          <cell r="D4873" t="str">
            <v/>
          </cell>
          <cell r="E4873" t="str">
            <v/>
          </cell>
        </row>
        <row r="4874">
          <cell r="A4874" t="str">
            <v/>
          </cell>
          <cell r="B4874" t="str">
            <v/>
          </cell>
          <cell r="C4874" t="str">
            <v/>
          </cell>
          <cell r="D4874" t="str">
            <v/>
          </cell>
          <cell r="E4874" t="str">
            <v/>
          </cell>
        </row>
        <row r="4875">
          <cell r="A4875" t="str">
            <v/>
          </cell>
          <cell r="B4875" t="str">
            <v/>
          </cell>
          <cell r="C4875" t="str">
            <v/>
          </cell>
          <cell r="D4875" t="str">
            <v/>
          </cell>
          <cell r="E4875" t="str">
            <v/>
          </cell>
        </row>
        <row r="4876">
          <cell r="A4876" t="str">
            <v/>
          </cell>
          <cell r="B4876" t="str">
            <v/>
          </cell>
          <cell r="C4876" t="str">
            <v/>
          </cell>
          <cell r="D4876" t="str">
            <v/>
          </cell>
          <cell r="E4876" t="str">
            <v/>
          </cell>
        </row>
        <row r="4877">
          <cell r="A4877" t="str">
            <v/>
          </cell>
          <cell r="B4877" t="str">
            <v/>
          </cell>
          <cell r="C4877" t="str">
            <v/>
          </cell>
          <cell r="D4877" t="str">
            <v/>
          </cell>
          <cell r="E4877" t="str">
            <v/>
          </cell>
        </row>
        <row r="4878">
          <cell r="A4878" t="str">
            <v/>
          </cell>
          <cell r="B4878" t="str">
            <v/>
          </cell>
          <cell r="C4878" t="str">
            <v/>
          </cell>
          <cell r="D4878" t="str">
            <v/>
          </cell>
          <cell r="E4878" t="str">
            <v/>
          </cell>
        </row>
        <row r="4879">
          <cell r="A4879" t="str">
            <v/>
          </cell>
          <cell r="B4879" t="str">
            <v/>
          </cell>
          <cell r="C4879" t="str">
            <v/>
          </cell>
          <cell r="D4879" t="str">
            <v/>
          </cell>
          <cell r="E4879" t="str">
            <v/>
          </cell>
        </row>
        <row r="4880">
          <cell r="A4880" t="str">
            <v/>
          </cell>
          <cell r="B4880" t="str">
            <v/>
          </cell>
          <cell r="C4880" t="str">
            <v/>
          </cell>
          <cell r="D4880" t="str">
            <v/>
          </cell>
          <cell r="E4880" t="str">
            <v/>
          </cell>
        </row>
        <row r="4881">
          <cell r="A4881" t="str">
            <v/>
          </cell>
          <cell r="B4881" t="str">
            <v/>
          </cell>
          <cell r="C4881" t="str">
            <v/>
          </cell>
          <cell r="D4881" t="str">
            <v/>
          </cell>
          <cell r="E4881" t="str">
            <v/>
          </cell>
        </row>
        <row r="4882">
          <cell r="A4882" t="str">
            <v/>
          </cell>
          <cell r="B4882" t="str">
            <v/>
          </cell>
          <cell r="C4882" t="str">
            <v/>
          </cell>
          <cell r="D4882" t="str">
            <v/>
          </cell>
          <cell r="E4882" t="str">
            <v/>
          </cell>
        </row>
        <row r="4883">
          <cell r="A4883" t="str">
            <v/>
          </cell>
          <cell r="B4883" t="str">
            <v/>
          </cell>
          <cell r="C4883" t="str">
            <v/>
          </cell>
          <cell r="D4883" t="str">
            <v/>
          </cell>
          <cell r="E4883" t="str">
            <v/>
          </cell>
        </row>
        <row r="4884">
          <cell r="A4884" t="str">
            <v/>
          </cell>
          <cell r="B4884" t="str">
            <v/>
          </cell>
          <cell r="C4884" t="str">
            <v/>
          </cell>
          <cell r="D4884" t="str">
            <v/>
          </cell>
          <cell r="E4884" t="str">
            <v/>
          </cell>
        </row>
        <row r="4885">
          <cell r="A4885" t="str">
            <v/>
          </cell>
          <cell r="B4885" t="str">
            <v/>
          </cell>
          <cell r="C4885" t="str">
            <v/>
          </cell>
          <cell r="D4885" t="str">
            <v/>
          </cell>
          <cell r="E4885" t="str">
            <v/>
          </cell>
        </row>
        <row r="4886">
          <cell r="A4886" t="str">
            <v/>
          </cell>
          <cell r="B4886" t="str">
            <v/>
          </cell>
          <cell r="C4886" t="str">
            <v/>
          </cell>
          <cell r="D4886" t="str">
            <v/>
          </cell>
          <cell r="E4886" t="str">
            <v/>
          </cell>
        </row>
        <row r="4887">
          <cell r="A4887" t="str">
            <v/>
          </cell>
          <cell r="B4887" t="str">
            <v/>
          </cell>
          <cell r="C4887" t="str">
            <v/>
          </cell>
          <cell r="D4887" t="str">
            <v/>
          </cell>
          <cell r="E4887" t="str">
            <v/>
          </cell>
        </row>
        <row r="4888">
          <cell r="A4888" t="str">
            <v/>
          </cell>
          <cell r="B4888" t="str">
            <v/>
          </cell>
          <cell r="C4888" t="str">
            <v/>
          </cell>
          <cell r="D4888" t="str">
            <v/>
          </cell>
          <cell r="E4888" t="str">
            <v/>
          </cell>
        </row>
        <row r="4889">
          <cell r="A4889" t="str">
            <v/>
          </cell>
          <cell r="B4889" t="str">
            <v/>
          </cell>
          <cell r="C4889" t="str">
            <v/>
          </cell>
          <cell r="D4889" t="str">
            <v/>
          </cell>
          <cell r="E4889" t="str">
            <v/>
          </cell>
        </row>
        <row r="4890">
          <cell r="A4890" t="str">
            <v/>
          </cell>
          <cell r="B4890" t="str">
            <v/>
          </cell>
          <cell r="C4890" t="str">
            <v/>
          </cell>
          <cell r="D4890" t="str">
            <v/>
          </cell>
          <cell r="E4890" t="str">
            <v/>
          </cell>
        </row>
        <row r="4891">
          <cell r="A4891" t="str">
            <v/>
          </cell>
          <cell r="B4891" t="str">
            <v/>
          </cell>
          <cell r="C4891" t="str">
            <v/>
          </cell>
          <cell r="D4891" t="str">
            <v/>
          </cell>
          <cell r="E4891" t="str">
            <v/>
          </cell>
        </row>
        <row r="4892">
          <cell r="A4892" t="str">
            <v/>
          </cell>
          <cell r="B4892" t="str">
            <v/>
          </cell>
          <cell r="C4892" t="str">
            <v/>
          </cell>
          <cell r="D4892" t="str">
            <v/>
          </cell>
          <cell r="E4892" t="str">
            <v/>
          </cell>
        </row>
        <row r="4893">
          <cell r="A4893" t="str">
            <v/>
          </cell>
          <cell r="B4893" t="str">
            <v/>
          </cell>
          <cell r="C4893" t="str">
            <v/>
          </cell>
          <cell r="D4893" t="str">
            <v/>
          </cell>
          <cell r="E4893" t="str">
            <v/>
          </cell>
        </row>
        <row r="4894">
          <cell r="A4894" t="str">
            <v/>
          </cell>
          <cell r="B4894" t="str">
            <v/>
          </cell>
          <cell r="C4894" t="str">
            <v/>
          </cell>
          <cell r="D4894" t="str">
            <v/>
          </cell>
          <cell r="E4894" t="str">
            <v/>
          </cell>
        </row>
        <row r="4895">
          <cell r="A4895" t="str">
            <v/>
          </cell>
          <cell r="B4895" t="str">
            <v/>
          </cell>
          <cell r="C4895" t="str">
            <v/>
          </cell>
          <cell r="D4895" t="str">
            <v/>
          </cell>
          <cell r="E4895" t="str">
            <v/>
          </cell>
        </row>
        <row r="4896">
          <cell r="A4896" t="str">
            <v/>
          </cell>
          <cell r="B4896" t="str">
            <v/>
          </cell>
          <cell r="C4896" t="str">
            <v/>
          </cell>
          <cell r="D4896" t="str">
            <v/>
          </cell>
          <cell r="E4896" t="str">
            <v/>
          </cell>
        </row>
        <row r="4897">
          <cell r="A4897" t="str">
            <v/>
          </cell>
          <cell r="B4897" t="str">
            <v/>
          </cell>
          <cell r="C4897" t="str">
            <v/>
          </cell>
          <cell r="D4897" t="str">
            <v/>
          </cell>
          <cell r="E4897" t="str">
            <v/>
          </cell>
        </row>
        <row r="4898">
          <cell r="A4898" t="str">
            <v/>
          </cell>
          <cell r="B4898" t="str">
            <v/>
          </cell>
          <cell r="C4898" t="str">
            <v/>
          </cell>
          <cell r="D4898" t="str">
            <v/>
          </cell>
          <cell r="E4898" t="str">
            <v/>
          </cell>
        </row>
        <row r="4899">
          <cell r="A4899" t="str">
            <v/>
          </cell>
          <cell r="B4899" t="str">
            <v/>
          </cell>
          <cell r="C4899" t="str">
            <v/>
          </cell>
          <cell r="D4899" t="str">
            <v/>
          </cell>
          <cell r="E4899" t="str">
            <v/>
          </cell>
        </row>
        <row r="4900">
          <cell r="A4900" t="str">
            <v/>
          </cell>
          <cell r="B4900" t="str">
            <v/>
          </cell>
          <cell r="C4900" t="str">
            <v/>
          </cell>
          <cell r="D4900" t="str">
            <v/>
          </cell>
          <cell r="E4900" t="str">
            <v/>
          </cell>
        </row>
        <row r="4901">
          <cell r="A4901" t="str">
            <v/>
          </cell>
          <cell r="B4901" t="str">
            <v/>
          </cell>
          <cell r="C4901" t="str">
            <v/>
          </cell>
          <cell r="D4901" t="str">
            <v/>
          </cell>
          <cell r="E4901" t="str">
            <v/>
          </cell>
        </row>
        <row r="4902">
          <cell r="A4902" t="str">
            <v/>
          </cell>
          <cell r="B4902" t="str">
            <v/>
          </cell>
          <cell r="C4902" t="str">
            <v/>
          </cell>
          <cell r="D4902" t="str">
            <v/>
          </cell>
          <cell r="E4902" t="str">
            <v/>
          </cell>
        </row>
        <row r="4903">
          <cell r="A4903" t="str">
            <v/>
          </cell>
          <cell r="B4903" t="str">
            <v/>
          </cell>
          <cell r="C4903" t="str">
            <v/>
          </cell>
          <cell r="D4903" t="str">
            <v/>
          </cell>
          <cell r="E4903" t="str">
            <v/>
          </cell>
        </row>
        <row r="4904">
          <cell r="A4904" t="str">
            <v/>
          </cell>
          <cell r="B4904" t="str">
            <v/>
          </cell>
          <cell r="C4904" t="str">
            <v/>
          </cell>
          <cell r="D4904" t="str">
            <v/>
          </cell>
          <cell r="E4904" t="str">
            <v/>
          </cell>
        </row>
        <row r="4905">
          <cell r="A4905" t="str">
            <v/>
          </cell>
          <cell r="B4905" t="str">
            <v/>
          </cell>
          <cell r="C4905" t="str">
            <v/>
          </cell>
          <cell r="D4905" t="str">
            <v/>
          </cell>
          <cell r="E4905" t="str">
            <v/>
          </cell>
        </row>
        <row r="4906">
          <cell r="A4906" t="str">
            <v/>
          </cell>
          <cell r="B4906" t="str">
            <v/>
          </cell>
          <cell r="C4906" t="str">
            <v/>
          </cell>
          <cell r="D4906" t="str">
            <v/>
          </cell>
          <cell r="E4906" t="str">
            <v/>
          </cell>
        </row>
        <row r="4907">
          <cell r="A4907" t="str">
            <v/>
          </cell>
          <cell r="B4907" t="str">
            <v/>
          </cell>
          <cell r="C4907" t="str">
            <v/>
          </cell>
          <cell r="D4907" t="str">
            <v/>
          </cell>
          <cell r="E4907" t="str">
            <v/>
          </cell>
        </row>
        <row r="4908">
          <cell r="A4908" t="str">
            <v/>
          </cell>
          <cell r="B4908" t="str">
            <v/>
          </cell>
          <cell r="C4908" t="str">
            <v/>
          </cell>
          <cell r="D4908" t="str">
            <v/>
          </cell>
          <cell r="E4908" t="str">
            <v/>
          </cell>
        </row>
        <row r="4909">
          <cell r="A4909" t="str">
            <v/>
          </cell>
          <cell r="B4909" t="str">
            <v/>
          </cell>
          <cell r="C4909" t="str">
            <v/>
          </cell>
          <cell r="D4909" t="str">
            <v/>
          </cell>
          <cell r="E4909" t="str">
            <v/>
          </cell>
        </row>
        <row r="4910">
          <cell r="A4910" t="str">
            <v/>
          </cell>
          <cell r="B4910" t="str">
            <v/>
          </cell>
          <cell r="C4910" t="str">
            <v/>
          </cell>
          <cell r="D4910" t="str">
            <v/>
          </cell>
          <cell r="E4910" t="str">
            <v/>
          </cell>
        </row>
        <row r="4911">
          <cell r="A4911" t="str">
            <v/>
          </cell>
          <cell r="B4911" t="str">
            <v/>
          </cell>
          <cell r="C4911" t="str">
            <v/>
          </cell>
          <cell r="D4911" t="str">
            <v/>
          </cell>
          <cell r="E4911" t="str">
            <v/>
          </cell>
        </row>
        <row r="4912">
          <cell r="A4912" t="str">
            <v/>
          </cell>
          <cell r="B4912" t="str">
            <v/>
          </cell>
          <cell r="C4912" t="str">
            <v/>
          </cell>
          <cell r="D4912" t="str">
            <v/>
          </cell>
          <cell r="E4912" t="str">
            <v/>
          </cell>
        </row>
        <row r="4913">
          <cell r="A4913" t="str">
            <v/>
          </cell>
          <cell r="B4913" t="str">
            <v/>
          </cell>
          <cell r="C4913" t="str">
            <v/>
          </cell>
          <cell r="D4913" t="str">
            <v/>
          </cell>
          <cell r="E4913" t="str">
            <v/>
          </cell>
        </row>
        <row r="4914">
          <cell r="A4914" t="str">
            <v/>
          </cell>
          <cell r="B4914" t="str">
            <v/>
          </cell>
          <cell r="C4914" t="str">
            <v/>
          </cell>
          <cell r="D4914" t="str">
            <v/>
          </cell>
          <cell r="E4914" t="str">
            <v/>
          </cell>
        </row>
        <row r="4915">
          <cell r="A4915" t="str">
            <v/>
          </cell>
          <cell r="B4915" t="str">
            <v/>
          </cell>
          <cell r="C4915" t="str">
            <v/>
          </cell>
          <cell r="D4915" t="str">
            <v/>
          </cell>
          <cell r="E4915" t="str">
            <v/>
          </cell>
        </row>
        <row r="4916">
          <cell r="A4916" t="str">
            <v/>
          </cell>
          <cell r="B4916" t="str">
            <v/>
          </cell>
          <cell r="C4916" t="str">
            <v/>
          </cell>
          <cell r="D4916" t="str">
            <v/>
          </cell>
          <cell r="E4916" t="str">
            <v/>
          </cell>
        </row>
        <row r="4917">
          <cell r="A4917" t="str">
            <v/>
          </cell>
          <cell r="B4917" t="str">
            <v/>
          </cell>
          <cell r="C4917" t="str">
            <v/>
          </cell>
          <cell r="D4917" t="str">
            <v/>
          </cell>
          <cell r="E4917" t="str">
            <v/>
          </cell>
        </row>
        <row r="4918">
          <cell r="A4918" t="str">
            <v/>
          </cell>
          <cell r="B4918" t="str">
            <v/>
          </cell>
          <cell r="C4918" t="str">
            <v/>
          </cell>
          <cell r="D4918" t="str">
            <v/>
          </cell>
          <cell r="E4918" t="str">
            <v/>
          </cell>
        </row>
        <row r="4919">
          <cell r="A4919" t="str">
            <v/>
          </cell>
          <cell r="B4919" t="str">
            <v/>
          </cell>
          <cell r="C4919" t="str">
            <v/>
          </cell>
          <cell r="D4919" t="str">
            <v/>
          </cell>
          <cell r="E4919" t="str">
            <v/>
          </cell>
        </row>
        <row r="4920">
          <cell r="A4920" t="str">
            <v/>
          </cell>
          <cell r="B4920" t="str">
            <v/>
          </cell>
          <cell r="C4920" t="str">
            <v/>
          </cell>
          <cell r="D4920" t="str">
            <v/>
          </cell>
          <cell r="E4920" t="str">
            <v/>
          </cell>
        </row>
        <row r="4921">
          <cell r="A4921" t="str">
            <v/>
          </cell>
          <cell r="B4921" t="str">
            <v/>
          </cell>
          <cell r="C4921" t="str">
            <v/>
          </cell>
          <cell r="D4921" t="str">
            <v/>
          </cell>
          <cell r="E4921" t="str">
            <v/>
          </cell>
        </row>
        <row r="4922">
          <cell r="A4922" t="str">
            <v/>
          </cell>
          <cell r="B4922" t="str">
            <v/>
          </cell>
          <cell r="C4922" t="str">
            <v/>
          </cell>
          <cell r="D4922" t="str">
            <v/>
          </cell>
          <cell r="E4922" t="str">
            <v/>
          </cell>
        </row>
        <row r="4923">
          <cell r="A4923" t="str">
            <v/>
          </cell>
          <cell r="B4923" t="str">
            <v/>
          </cell>
          <cell r="C4923" t="str">
            <v/>
          </cell>
          <cell r="D4923" t="str">
            <v/>
          </cell>
          <cell r="E4923" t="str">
            <v/>
          </cell>
        </row>
        <row r="4924">
          <cell r="A4924" t="str">
            <v/>
          </cell>
          <cell r="B4924" t="str">
            <v/>
          </cell>
          <cell r="C4924" t="str">
            <v/>
          </cell>
          <cell r="D4924" t="str">
            <v/>
          </cell>
          <cell r="E4924" t="str">
            <v/>
          </cell>
        </row>
        <row r="4925">
          <cell r="A4925" t="str">
            <v/>
          </cell>
          <cell r="B4925" t="str">
            <v/>
          </cell>
          <cell r="C4925" t="str">
            <v/>
          </cell>
          <cell r="D4925" t="str">
            <v/>
          </cell>
          <cell r="E4925" t="str">
            <v/>
          </cell>
        </row>
        <row r="4926">
          <cell r="A4926" t="str">
            <v/>
          </cell>
          <cell r="B4926" t="str">
            <v/>
          </cell>
          <cell r="C4926" t="str">
            <v/>
          </cell>
          <cell r="D4926" t="str">
            <v/>
          </cell>
          <cell r="E4926" t="str">
            <v/>
          </cell>
        </row>
        <row r="4927">
          <cell r="A4927" t="str">
            <v/>
          </cell>
          <cell r="B4927" t="str">
            <v/>
          </cell>
          <cell r="C4927" t="str">
            <v/>
          </cell>
          <cell r="D4927" t="str">
            <v/>
          </cell>
          <cell r="E4927" t="str">
            <v/>
          </cell>
        </row>
        <row r="4928">
          <cell r="A4928" t="str">
            <v/>
          </cell>
          <cell r="B4928" t="str">
            <v/>
          </cell>
          <cell r="C4928" t="str">
            <v/>
          </cell>
          <cell r="D4928" t="str">
            <v/>
          </cell>
          <cell r="E4928" t="str">
            <v/>
          </cell>
        </row>
        <row r="4929">
          <cell r="A4929" t="str">
            <v/>
          </cell>
          <cell r="B4929" t="str">
            <v/>
          </cell>
          <cell r="C4929" t="str">
            <v/>
          </cell>
          <cell r="D4929" t="str">
            <v/>
          </cell>
          <cell r="E4929" t="str">
            <v/>
          </cell>
        </row>
        <row r="4930">
          <cell r="A4930" t="str">
            <v/>
          </cell>
          <cell r="B4930" t="str">
            <v/>
          </cell>
          <cell r="C4930" t="str">
            <v/>
          </cell>
          <cell r="D4930" t="str">
            <v/>
          </cell>
          <cell r="E4930" t="str">
            <v/>
          </cell>
        </row>
        <row r="4931">
          <cell r="A4931" t="str">
            <v/>
          </cell>
          <cell r="B4931" t="str">
            <v/>
          </cell>
          <cell r="C4931" t="str">
            <v/>
          </cell>
          <cell r="D4931" t="str">
            <v/>
          </cell>
          <cell r="E4931" t="str">
            <v/>
          </cell>
        </row>
        <row r="4932">
          <cell r="A4932" t="str">
            <v/>
          </cell>
          <cell r="B4932" t="str">
            <v/>
          </cell>
          <cell r="C4932" t="str">
            <v/>
          </cell>
          <cell r="D4932" t="str">
            <v/>
          </cell>
          <cell r="E4932" t="str">
            <v/>
          </cell>
        </row>
        <row r="4933">
          <cell r="A4933" t="str">
            <v/>
          </cell>
          <cell r="B4933" t="str">
            <v/>
          </cell>
          <cell r="C4933" t="str">
            <v/>
          </cell>
          <cell r="D4933" t="str">
            <v/>
          </cell>
          <cell r="E4933" t="str">
            <v/>
          </cell>
        </row>
        <row r="4934">
          <cell r="A4934" t="str">
            <v/>
          </cell>
          <cell r="B4934" t="str">
            <v/>
          </cell>
          <cell r="C4934" t="str">
            <v/>
          </cell>
          <cell r="D4934" t="str">
            <v/>
          </cell>
          <cell r="E4934" t="str">
            <v/>
          </cell>
        </row>
        <row r="4935">
          <cell r="A4935" t="str">
            <v/>
          </cell>
          <cell r="B4935" t="str">
            <v/>
          </cell>
          <cell r="C4935" t="str">
            <v/>
          </cell>
          <cell r="D4935" t="str">
            <v/>
          </cell>
          <cell r="E4935" t="str">
            <v/>
          </cell>
        </row>
        <row r="4936">
          <cell r="A4936" t="str">
            <v/>
          </cell>
          <cell r="B4936" t="str">
            <v/>
          </cell>
          <cell r="C4936" t="str">
            <v/>
          </cell>
          <cell r="D4936" t="str">
            <v/>
          </cell>
          <cell r="E4936" t="str">
            <v/>
          </cell>
        </row>
        <row r="4937">
          <cell r="A4937" t="str">
            <v/>
          </cell>
          <cell r="B4937" t="str">
            <v/>
          </cell>
          <cell r="C4937" t="str">
            <v/>
          </cell>
          <cell r="D4937" t="str">
            <v/>
          </cell>
          <cell r="E4937" t="str">
            <v/>
          </cell>
        </row>
        <row r="4938">
          <cell r="A4938" t="str">
            <v/>
          </cell>
          <cell r="B4938" t="str">
            <v/>
          </cell>
          <cell r="C4938" t="str">
            <v/>
          </cell>
          <cell r="D4938" t="str">
            <v/>
          </cell>
          <cell r="E4938" t="str">
            <v/>
          </cell>
        </row>
        <row r="4939">
          <cell r="A4939" t="str">
            <v/>
          </cell>
          <cell r="B4939" t="str">
            <v/>
          </cell>
          <cell r="C4939" t="str">
            <v/>
          </cell>
          <cell r="D4939" t="str">
            <v/>
          </cell>
          <cell r="E4939" t="str">
            <v/>
          </cell>
        </row>
        <row r="4940">
          <cell r="A4940" t="str">
            <v/>
          </cell>
          <cell r="B4940" t="str">
            <v/>
          </cell>
          <cell r="C4940" t="str">
            <v/>
          </cell>
          <cell r="D4940" t="str">
            <v/>
          </cell>
          <cell r="E4940" t="str">
            <v/>
          </cell>
        </row>
        <row r="4941">
          <cell r="A4941" t="str">
            <v/>
          </cell>
          <cell r="B4941" t="str">
            <v/>
          </cell>
          <cell r="C4941" t="str">
            <v/>
          </cell>
          <cell r="D4941" t="str">
            <v/>
          </cell>
          <cell r="E4941" t="str">
            <v/>
          </cell>
        </row>
        <row r="4942">
          <cell r="A4942" t="str">
            <v/>
          </cell>
          <cell r="B4942" t="str">
            <v/>
          </cell>
          <cell r="C4942" t="str">
            <v/>
          </cell>
          <cell r="D4942" t="str">
            <v/>
          </cell>
          <cell r="E4942" t="str">
            <v/>
          </cell>
        </row>
        <row r="4943">
          <cell r="A4943" t="str">
            <v/>
          </cell>
          <cell r="B4943" t="str">
            <v/>
          </cell>
          <cell r="C4943" t="str">
            <v/>
          </cell>
          <cell r="D4943" t="str">
            <v/>
          </cell>
          <cell r="E4943" t="str">
            <v/>
          </cell>
        </row>
        <row r="4944">
          <cell r="A4944" t="str">
            <v/>
          </cell>
          <cell r="B4944" t="str">
            <v/>
          </cell>
          <cell r="C4944" t="str">
            <v/>
          </cell>
          <cell r="D4944" t="str">
            <v/>
          </cell>
          <cell r="E4944" t="str">
            <v/>
          </cell>
        </row>
        <row r="4945">
          <cell r="A4945" t="str">
            <v/>
          </cell>
          <cell r="B4945" t="str">
            <v/>
          </cell>
          <cell r="C4945" t="str">
            <v/>
          </cell>
          <cell r="D4945" t="str">
            <v/>
          </cell>
          <cell r="E4945" t="str">
            <v/>
          </cell>
        </row>
        <row r="4946">
          <cell r="A4946" t="str">
            <v/>
          </cell>
          <cell r="B4946" t="str">
            <v/>
          </cell>
          <cell r="C4946" t="str">
            <v/>
          </cell>
          <cell r="D4946" t="str">
            <v/>
          </cell>
          <cell r="E4946" t="str">
            <v/>
          </cell>
        </row>
        <row r="4947">
          <cell r="A4947" t="str">
            <v/>
          </cell>
          <cell r="B4947" t="str">
            <v/>
          </cell>
          <cell r="C4947" t="str">
            <v/>
          </cell>
          <cell r="D4947" t="str">
            <v/>
          </cell>
          <cell r="E4947" t="str">
            <v/>
          </cell>
        </row>
        <row r="4948">
          <cell r="A4948" t="str">
            <v/>
          </cell>
          <cell r="B4948" t="str">
            <v/>
          </cell>
          <cell r="C4948" t="str">
            <v/>
          </cell>
          <cell r="D4948" t="str">
            <v/>
          </cell>
          <cell r="E4948" t="str">
            <v/>
          </cell>
        </row>
        <row r="4949">
          <cell r="A4949" t="str">
            <v/>
          </cell>
          <cell r="B4949" t="str">
            <v/>
          </cell>
          <cell r="C4949" t="str">
            <v/>
          </cell>
          <cell r="D4949" t="str">
            <v/>
          </cell>
          <cell r="E4949" t="str">
            <v/>
          </cell>
        </row>
        <row r="4950">
          <cell r="A4950" t="str">
            <v/>
          </cell>
          <cell r="B4950" t="str">
            <v/>
          </cell>
          <cell r="C4950" t="str">
            <v/>
          </cell>
          <cell r="D4950" t="str">
            <v/>
          </cell>
          <cell r="E4950" t="str">
            <v/>
          </cell>
        </row>
        <row r="4951">
          <cell r="A4951" t="str">
            <v/>
          </cell>
          <cell r="B4951" t="str">
            <v/>
          </cell>
          <cell r="C4951" t="str">
            <v/>
          </cell>
          <cell r="D4951" t="str">
            <v/>
          </cell>
          <cell r="E4951" t="str">
            <v/>
          </cell>
        </row>
        <row r="4952">
          <cell r="A4952" t="str">
            <v/>
          </cell>
          <cell r="B4952" t="str">
            <v/>
          </cell>
          <cell r="C4952" t="str">
            <v/>
          </cell>
          <cell r="D4952" t="str">
            <v/>
          </cell>
          <cell r="E4952" t="str">
            <v/>
          </cell>
        </row>
        <row r="4953">
          <cell r="A4953" t="str">
            <v/>
          </cell>
          <cell r="B4953" t="str">
            <v/>
          </cell>
          <cell r="C4953" t="str">
            <v/>
          </cell>
          <cell r="D4953" t="str">
            <v/>
          </cell>
          <cell r="E4953" t="str">
            <v/>
          </cell>
        </row>
        <row r="4954">
          <cell r="A4954" t="str">
            <v/>
          </cell>
          <cell r="B4954" t="str">
            <v/>
          </cell>
          <cell r="C4954" t="str">
            <v/>
          </cell>
          <cell r="D4954" t="str">
            <v/>
          </cell>
          <cell r="E4954" t="str">
            <v/>
          </cell>
        </row>
        <row r="4955">
          <cell r="A4955" t="str">
            <v/>
          </cell>
          <cell r="B4955" t="str">
            <v/>
          </cell>
          <cell r="C4955" t="str">
            <v/>
          </cell>
          <cell r="D4955" t="str">
            <v/>
          </cell>
          <cell r="E4955" t="str">
            <v/>
          </cell>
        </row>
        <row r="4956">
          <cell r="A4956" t="str">
            <v/>
          </cell>
          <cell r="B4956" t="str">
            <v/>
          </cell>
          <cell r="C4956" t="str">
            <v/>
          </cell>
          <cell r="D4956" t="str">
            <v/>
          </cell>
          <cell r="E4956" t="str">
            <v/>
          </cell>
        </row>
        <row r="4957">
          <cell r="A4957" t="str">
            <v/>
          </cell>
          <cell r="B4957" t="str">
            <v/>
          </cell>
          <cell r="C4957" t="str">
            <v/>
          </cell>
          <cell r="D4957" t="str">
            <v/>
          </cell>
          <cell r="E4957" t="str">
            <v/>
          </cell>
        </row>
        <row r="4958">
          <cell r="A4958" t="str">
            <v/>
          </cell>
          <cell r="B4958" t="str">
            <v/>
          </cell>
          <cell r="C4958" t="str">
            <v/>
          </cell>
          <cell r="D4958" t="str">
            <v/>
          </cell>
          <cell r="E4958" t="str">
            <v/>
          </cell>
        </row>
        <row r="4959">
          <cell r="A4959" t="str">
            <v/>
          </cell>
          <cell r="B4959" t="str">
            <v/>
          </cell>
          <cell r="C4959" t="str">
            <v/>
          </cell>
          <cell r="D4959" t="str">
            <v/>
          </cell>
          <cell r="E4959" t="str">
            <v/>
          </cell>
        </row>
        <row r="4960">
          <cell r="A4960" t="str">
            <v/>
          </cell>
          <cell r="B4960" t="str">
            <v/>
          </cell>
          <cell r="C4960" t="str">
            <v/>
          </cell>
          <cell r="D4960" t="str">
            <v/>
          </cell>
          <cell r="E4960" t="str">
            <v/>
          </cell>
        </row>
        <row r="4961">
          <cell r="A4961" t="str">
            <v/>
          </cell>
          <cell r="B4961" t="str">
            <v/>
          </cell>
          <cell r="C4961" t="str">
            <v/>
          </cell>
          <cell r="D4961" t="str">
            <v/>
          </cell>
          <cell r="E4961" t="str">
            <v/>
          </cell>
        </row>
        <row r="4962">
          <cell r="A4962" t="str">
            <v/>
          </cell>
          <cell r="B4962" t="str">
            <v/>
          </cell>
          <cell r="C4962" t="str">
            <v/>
          </cell>
          <cell r="D4962" t="str">
            <v/>
          </cell>
          <cell r="E4962" t="str">
            <v/>
          </cell>
        </row>
        <row r="4963">
          <cell r="A4963" t="str">
            <v/>
          </cell>
          <cell r="B4963" t="str">
            <v/>
          </cell>
          <cell r="C4963" t="str">
            <v/>
          </cell>
          <cell r="D4963" t="str">
            <v/>
          </cell>
          <cell r="E4963" t="str">
            <v/>
          </cell>
        </row>
        <row r="4964">
          <cell r="A4964" t="str">
            <v/>
          </cell>
          <cell r="B4964" t="str">
            <v/>
          </cell>
          <cell r="C4964" t="str">
            <v/>
          </cell>
          <cell r="D4964" t="str">
            <v/>
          </cell>
          <cell r="E4964" t="str">
            <v/>
          </cell>
        </row>
        <row r="4965">
          <cell r="A4965" t="str">
            <v/>
          </cell>
          <cell r="B4965" t="str">
            <v/>
          </cell>
          <cell r="C4965" t="str">
            <v/>
          </cell>
          <cell r="D4965" t="str">
            <v/>
          </cell>
          <cell r="E4965" t="str">
            <v/>
          </cell>
        </row>
        <row r="4966">
          <cell r="A4966" t="str">
            <v/>
          </cell>
          <cell r="B4966" t="str">
            <v/>
          </cell>
          <cell r="C4966" t="str">
            <v/>
          </cell>
          <cell r="D4966" t="str">
            <v/>
          </cell>
          <cell r="E4966" t="str">
            <v/>
          </cell>
        </row>
        <row r="4967">
          <cell r="A4967" t="str">
            <v/>
          </cell>
          <cell r="B4967" t="str">
            <v/>
          </cell>
          <cell r="C4967" t="str">
            <v/>
          </cell>
          <cell r="D4967" t="str">
            <v/>
          </cell>
          <cell r="E4967" t="str">
            <v/>
          </cell>
        </row>
        <row r="4968">
          <cell r="A4968" t="str">
            <v/>
          </cell>
          <cell r="B4968" t="str">
            <v/>
          </cell>
          <cell r="C4968" t="str">
            <v/>
          </cell>
          <cell r="D4968" t="str">
            <v/>
          </cell>
          <cell r="E4968" t="str">
            <v/>
          </cell>
        </row>
        <row r="4969">
          <cell r="A4969" t="str">
            <v/>
          </cell>
          <cell r="B4969" t="str">
            <v/>
          </cell>
          <cell r="C4969" t="str">
            <v/>
          </cell>
          <cell r="D4969" t="str">
            <v/>
          </cell>
          <cell r="E4969" t="str">
            <v/>
          </cell>
        </row>
        <row r="4970">
          <cell r="A4970" t="str">
            <v/>
          </cell>
          <cell r="B4970" t="str">
            <v/>
          </cell>
          <cell r="C4970" t="str">
            <v/>
          </cell>
          <cell r="D4970" t="str">
            <v/>
          </cell>
          <cell r="E4970" t="str">
            <v/>
          </cell>
        </row>
        <row r="4971">
          <cell r="A4971" t="str">
            <v/>
          </cell>
          <cell r="B4971" t="str">
            <v/>
          </cell>
          <cell r="C4971" t="str">
            <v/>
          </cell>
          <cell r="D4971" t="str">
            <v/>
          </cell>
          <cell r="E4971" t="str">
            <v/>
          </cell>
        </row>
        <row r="4972">
          <cell r="A4972" t="str">
            <v/>
          </cell>
          <cell r="B4972" t="str">
            <v/>
          </cell>
          <cell r="C4972" t="str">
            <v/>
          </cell>
          <cell r="D4972" t="str">
            <v/>
          </cell>
          <cell r="E4972" t="str">
            <v/>
          </cell>
        </row>
        <row r="4973">
          <cell r="A4973" t="str">
            <v/>
          </cell>
          <cell r="B4973" t="str">
            <v/>
          </cell>
          <cell r="C4973" t="str">
            <v/>
          </cell>
          <cell r="D4973" t="str">
            <v/>
          </cell>
          <cell r="E4973" t="str">
            <v/>
          </cell>
        </row>
        <row r="4974">
          <cell r="A4974" t="str">
            <v/>
          </cell>
          <cell r="B4974" t="str">
            <v/>
          </cell>
          <cell r="C4974" t="str">
            <v/>
          </cell>
          <cell r="D4974" t="str">
            <v/>
          </cell>
          <cell r="E4974" t="str">
            <v/>
          </cell>
        </row>
        <row r="4975">
          <cell r="A4975" t="str">
            <v/>
          </cell>
          <cell r="B4975" t="str">
            <v/>
          </cell>
          <cell r="C4975" t="str">
            <v/>
          </cell>
          <cell r="D4975" t="str">
            <v/>
          </cell>
          <cell r="E4975" t="str">
            <v/>
          </cell>
        </row>
        <row r="4976">
          <cell r="A4976" t="str">
            <v/>
          </cell>
          <cell r="B4976" t="str">
            <v/>
          </cell>
          <cell r="C4976" t="str">
            <v/>
          </cell>
          <cell r="D4976" t="str">
            <v/>
          </cell>
          <cell r="E4976" t="str">
            <v/>
          </cell>
        </row>
        <row r="4977">
          <cell r="A4977" t="str">
            <v/>
          </cell>
          <cell r="B4977" t="str">
            <v/>
          </cell>
          <cell r="C4977" t="str">
            <v/>
          </cell>
          <cell r="D4977" t="str">
            <v/>
          </cell>
          <cell r="E4977" t="str">
            <v/>
          </cell>
        </row>
        <row r="4978">
          <cell r="A4978" t="str">
            <v/>
          </cell>
          <cell r="B4978" t="str">
            <v/>
          </cell>
          <cell r="C4978" t="str">
            <v/>
          </cell>
          <cell r="D4978" t="str">
            <v/>
          </cell>
          <cell r="E4978" t="str">
            <v/>
          </cell>
        </row>
        <row r="4979">
          <cell r="A4979" t="str">
            <v/>
          </cell>
          <cell r="B4979" t="str">
            <v/>
          </cell>
          <cell r="C4979" t="str">
            <v/>
          </cell>
          <cell r="D4979" t="str">
            <v/>
          </cell>
          <cell r="E4979" t="str">
            <v/>
          </cell>
        </row>
        <row r="4980">
          <cell r="A4980" t="str">
            <v/>
          </cell>
          <cell r="B4980" t="str">
            <v/>
          </cell>
          <cell r="C4980" t="str">
            <v/>
          </cell>
          <cell r="D4980" t="str">
            <v/>
          </cell>
          <cell r="E4980" t="str">
            <v/>
          </cell>
        </row>
        <row r="4981">
          <cell r="A4981" t="str">
            <v/>
          </cell>
          <cell r="B4981" t="str">
            <v/>
          </cell>
          <cell r="C4981" t="str">
            <v/>
          </cell>
          <cell r="D4981" t="str">
            <v/>
          </cell>
          <cell r="E4981" t="str">
            <v/>
          </cell>
        </row>
        <row r="4982">
          <cell r="A4982" t="str">
            <v/>
          </cell>
          <cell r="B4982" t="str">
            <v/>
          </cell>
          <cell r="C4982" t="str">
            <v/>
          </cell>
          <cell r="D4982" t="str">
            <v/>
          </cell>
          <cell r="E4982" t="str">
            <v/>
          </cell>
        </row>
        <row r="4983">
          <cell r="A4983" t="str">
            <v/>
          </cell>
          <cell r="B4983" t="str">
            <v/>
          </cell>
          <cell r="C4983" t="str">
            <v/>
          </cell>
          <cell r="D4983" t="str">
            <v/>
          </cell>
          <cell r="E4983" t="str">
            <v/>
          </cell>
        </row>
        <row r="4984">
          <cell r="A4984" t="str">
            <v/>
          </cell>
          <cell r="B4984" t="str">
            <v/>
          </cell>
          <cell r="C4984" t="str">
            <v/>
          </cell>
          <cell r="D4984" t="str">
            <v/>
          </cell>
          <cell r="E4984" t="str">
            <v/>
          </cell>
        </row>
        <row r="4985">
          <cell r="A4985" t="str">
            <v/>
          </cell>
          <cell r="B4985" t="str">
            <v/>
          </cell>
          <cell r="C4985" t="str">
            <v/>
          </cell>
          <cell r="D4985" t="str">
            <v/>
          </cell>
          <cell r="E4985" t="str">
            <v/>
          </cell>
        </row>
        <row r="4986">
          <cell r="A4986" t="str">
            <v/>
          </cell>
          <cell r="B4986" t="str">
            <v/>
          </cell>
          <cell r="C4986" t="str">
            <v/>
          </cell>
          <cell r="D4986" t="str">
            <v/>
          </cell>
          <cell r="E4986" t="str">
            <v/>
          </cell>
        </row>
        <row r="4987">
          <cell r="A4987" t="str">
            <v/>
          </cell>
          <cell r="B4987" t="str">
            <v/>
          </cell>
          <cell r="C4987" t="str">
            <v/>
          </cell>
          <cell r="D4987" t="str">
            <v/>
          </cell>
          <cell r="E4987" t="str">
            <v/>
          </cell>
        </row>
        <row r="4988">
          <cell r="A4988" t="str">
            <v/>
          </cell>
          <cell r="B4988" t="str">
            <v/>
          </cell>
          <cell r="C4988" t="str">
            <v/>
          </cell>
          <cell r="D4988" t="str">
            <v/>
          </cell>
          <cell r="E4988" t="str">
            <v/>
          </cell>
        </row>
        <row r="4989">
          <cell r="A4989" t="str">
            <v/>
          </cell>
          <cell r="B4989" t="str">
            <v/>
          </cell>
          <cell r="C4989" t="str">
            <v/>
          </cell>
          <cell r="D4989" t="str">
            <v/>
          </cell>
          <cell r="E4989" t="str">
            <v/>
          </cell>
        </row>
        <row r="4990">
          <cell r="A4990" t="str">
            <v/>
          </cell>
          <cell r="B4990" t="str">
            <v/>
          </cell>
          <cell r="C4990" t="str">
            <v/>
          </cell>
          <cell r="D4990" t="str">
            <v/>
          </cell>
          <cell r="E4990" t="str">
            <v/>
          </cell>
        </row>
        <row r="4991">
          <cell r="A4991" t="str">
            <v/>
          </cell>
          <cell r="B4991" t="str">
            <v/>
          </cell>
          <cell r="C4991" t="str">
            <v/>
          </cell>
          <cell r="D4991" t="str">
            <v/>
          </cell>
          <cell r="E4991" t="str">
            <v/>
          </cell>
        </row>
        <row r="4992">
          <cell r="A4992" t="str">
            <v/>
          </cell>
          <cell r="B4992" t="str">
            <v/>
          </cell>
          <cell r="C4992" t="str">
            <v/>
          </cell>
          <cell r="D4992" t="str">
            <v/>
          </cell>
          <cell r="E4992" t="str">
            <v/>
          </cell>
        </row>
        <row r="4993">
          <cell r="A4993" t="str">
            <v/>
          </cell>
          <cell r="B4993" t="str">
            <v/>
          </cell>
          <cell r="C4993" t="str">
            <v/>
          </cell>
          <cell r="D4993" t="str">
            <v/>
          </cell>
          <cell r="E4993" t="str">
            <v/>
          </cell>
        </row>
        <row r="4994">
          <cell r="A4994" t="str">
            <v/>
          </cell>
          <cell r="B4994" t="str">
            <v/>
          </cell>
          <cell r="C4994" t="str">
            <v/>
          </cell>
          <cell r="D4994" t="str">
            <v/>
          </cell>
          <cell r="E4994" t="str">
            <v/>
          </cell>
        </row>
        <row r="4995">
          <cell r="A4995" t="str">
            <v/>
          </cell>
          <cell r="B4995" t="str">
            <v/>
          </cell>
          <cell r="C4995" t="str">
            <v/>
          </cell>
          <cell r="D4995" t="str">
            <v/>
          </cell>
          <cell r="E4995" t="str">
            <v/>
          </cell>
        </row>
        <row r="4996">
          <cell r="A4996" t="str">
            <v/>
          </cell>
          <cell r="B4996" t="str">
            <v/>
          </cell>
          <cell r="C4996" t="str">
            <v/>
          </cell>
          <cell r="D4996" t="str">
            <v/>
          </cell>
          <cell r="E4996" t="str">
            <v/>
          </cell>
        </row>
        <row r="4997">
          <cell r="A4997" t="str">
            <v/>
          </cell>
          <cell r="B4997" t="str">
            <v/>
          </cell>
          <cell r="C4997" t="str">
            <v/>
          </cell>
          <cell r="D4997" t="str">
            <v/>
          </cell>
          <cell r="E4997" t="str">
            <v/>
          </cell>
        </row>
        <row r="4998">
          <cell r="A4998" t="str">
            <v/>
          </cell>
          <cell r="B4998" t="str">
            <v/>
          </cell>
          <cell r="C4998" t="str">
            <v/>
          </cell>
          <cell r="D4998" t="str">
            <v/>
          </cell>
          <cell r="E4998" t="str">
            <v/>
          </cell>
        </row>
        <row r="4999">
          <cell r="A4999" t="str">
            <v/>
          </cell>
          <cell r="B4999" t="str">
            <v/>
          </cell>
          <cell r="C4999" t="str">
            <v/>
          </cell>
          <cell r="D4999" t="str">
            <v/>
          </cell>
          <cell r="E4999" t="str">
            <v/>
          </cell>
        </row>
        <row r="5000">
          <cell r="A5000" t="str">
            <v/>
          </cell>
          <cell r="B5000" t="str">
            <v/>
          </cell>
          <cell r="C5000" t="str">
            <v/>
          </cell>
          <cell r="D5000" t="str">
            <v/>
          </cell>
          <cell r="E5000" t="str">
            <v/>
          </cell>
        </row>
        <row r="5001">
          <cell r="A5001" t="str">
            <v/>
          </cell>
          <cell r="B5001" t="str">
            <v/>
          </cell>
          <cell r="C5001" t="str">
            <v/>
          </cell>
          <cell r="D5001" t="str">
            <v/>
          </cell>
          <cell r="E5001" t="str">
            <v/>
          </cell>
        </row>
        <row r="5002">
          <cell r="A5002" t="str">
            <v/>
          </cell>
          <cell r="B5002" t="str">
            <v/>
          </cell>
          <cell r="C5002" t="str">
            <v/>
          </cell>
          <cell r="D5002" t="str">
            <v/>
          </cell>
          <cell r="E5002" t="str">
            <v/>
          </cell>
        </row>
        <row r="5003">
          <cell r="A5003" t="str">
            <v/>
          </cell>
          <cell r="B5003" t="str">
            <v/>
          </cell>
          <cell r="C5003" t="str">
            <v/>
          </cell>
          <cell r="D5003" t="str">
            <v/>
          </cell>
          <cell r="E5003" t="str">
            <v/>
          </cell>
        </row>
        <row r="5004">
          <cell r="A5004" t="str">
            <v/>
          </cell>
          <cell r="B5004" t="str">
            <v/>
          </cell>
          <cell r="C5004" t="str">
            <v/>
          </cell>
          <cell r="D5004" t="str">
            <v/>
          </cell>
          <cell r="E5004" t="str">
            <v/>
          </cell>
        </row>
        <row r="5005">
          <cell r="A5005" t="str">
            <v/>
          </cell>
          <cell r="B5005" t="str">
            <v/>
          </cell>
          <cell r="C5005" t="str">
            <v/>
          </cell>
          <cell r="D5005" t="str">
            <v/>
          </cell>
          <cell r="E5005" t="str">
            <v/>
          </cell>
        </row>
        <row r="5006">
          <cell r="A5006" t="str">
            <v/>
          </cell>
          <cell r="B5006" t="str">
            <v/>
          </cell>
          <cell r="C5006" t="str">
            <v/>
          </cell>
          <cell r="D5006" t="str">
            <v/>
          </cell>
          <cell r="E5006" t="str">
            <v/>
          </cell>
        </row>
        <row r="5007">
          <cell r="A5007" t="str">
            <v/>
          </cell>
          <cell r="B5007" t="str">
            <v/>
          </cell>
          <cell r="C5007" t="str">
            <v/>
          </cell>
          <cell r="D5007" t="str">
            <v/>
          </cell>
          <cell r="E5007" t="str">
            <v/>
          </cell>
        </row>
        <row r="5008">
          <cell r="A5008" t="str">
            <v/>
          </cell>
          <cell r="B5008" t="str">
            <v/>
          </cell>
          <cell r="C5008" t="str">
            <v/>
          </cell>
          <cell r="D5008" t="str">
            <v/>
          </cell>
          <cell r="E5008" t="str">
            <v/>
          </cell>
        </row>
        <row r="5009">
          <cell r="A5009" t="str">
            <v/>
          </cell>
          <cell r="B5009" t="str">
            <v/>
          </cell>
          <cell r="C5009" t="str">
            <v/>
          </cell>
          <cell r="D5009" t="str">
            <v/>
          </cell>
          <cell r="E5009" t="str">
            <v/>
          </cell>
        </row>
        <row r="5010">
          <cell r="A5010" t="str">
            <v/>
          </cell>
          <cell r="B5010" t="str">
            <v/>
          </cell>
          <cell r="C5010" t="str">
            <v/>
          </cell>
          <cell r="D5010" t="str">
            <v/>
          </cell>
          <cell r="E5010" t="str">
            <v/>
          </cell>
        </row>
        <row r="5011">
          <cell r="A5011" t="str">
            <v/>
          </cell>
          <cell r="B5011" t="str">
            <v/>
          </cell>
          <cell r="C5011" t="str">
            <v/>
          </cell>
          <cell r="D5011" t="str">
            <v/>
          </cell>
          <cell r="E5011" t="str">
            <v/>
          </cell>
        </row>
        <row r="5012">
          <cell r="A5012" t="str">
            <v/>
          </cell>
          <cell r="B5012" t="str">
            <v/>
          </cell>
          <cell r="C5012" t="str">
            <v/>
          </cell>
          <cell r="D5012" t="str">
            <v/>
          </cell>
          <cell r="E5012" t="str">
            <v/>
          </cell>
        </row>
        <row r="5013">
          <cell r="A5013" t="str">
            <v/>
          </cell>
          <cell r="B5013" t="str">
            <v/>
          </cell>
          <cell r="C5013" t="str">
            <v/>
          </cell>
          <cell r="D5013" t="str">
            <v/>
          </cell>
          <cell r="E5013" t="str">
            <v/>
          </cell>
        </row>
        <row r="5014">
          <cell r="A5014" t="str">
            <v/>
          </cell>
          <cell r="B5014" t="str">
            <v/>
          </cell>
          <cell r="C5014" t="str">
            <v/>
          </cell>
          <cell r="D5014" t="str">
            <v/>
          </cell>
          <cell r="E5014" t="str">
            <v/>
          </cell>
        </row>
        <row r="5015">
          <cell r="A5015" t="str">
            <v/>
          </cell>
          <cell r="B5015" t="str">
            <v/>
          </cell>
          <cell r="C5015" t="str">
            <v/>
          </cell>
          <cell r="D5015" t="str">
            <v/>
          </cell>
          <cell r="E5015" t="str">
            <v/>
          </cell>
        </row>
        <row r="5016">
          <cell r="A5016" t="str">
            <v/>
          </cell>
          <cell r="B5016" t="str">
            <v/>
          </cell>
          <cell r="C5016" t="str">
            <v/>
          </cell>
          <cell r="D5016" t="str">
            <v/>
          </cell>
          <cell r="E5016" t="str">
            <v/>
          </cell>
        </row>
        <row r="5017">
          <cell r="A5017" t="str">
            <v/>
          </cell>
          <cell r="B5017" t="str">
            <v/>
          </cell>
          <cell r="C5017" t="str">
            <v/>
          </cell>
          <cell r="D5017" t="str">
            <v/>
          </cell>
          <cell r="E5017" t="str">
            <v/>
          </cell>
        </row>
        <row r="5018">
          <cell r="A5018" t="str">
            <v/>
          </cell>
          <cell r="B5018" t="str">
            <v/>
          </cell>
          <cell r="C5018" t="str">
            <v/>
          </cell>
          <cell r="D5018" t="str">
            <v/>
          </cell>
          <cell r="E5018" t="str">
            <v/>
          </cell>
        </row>
        <row r="5019">
          <cell r="A5019" t="str">
            <v/>
          </cell>
          <cell r="B5019" t="str">
            <v/>
          </cell>
          <cell r="C5019" t="str">
            <v/>
          </cell>
          <cell r="D5019" t="str">
            <v/>
          </cell>
          <cell r="E5019" t="str">
            <v/>
          </cell>
        </row>
        <row r="5020">
          <cell r="A5020" t="str">
            <v/>
          </cell>
          <cell r="B5020" t="str">
            <v/>
          </cell>
          <cell r="C5020" t="str">
            <v/>
          </cell>
          <cell r="D5020" t="str">
            <v/>
          </cell>
          <cell r="E5020" t="str">
            <v/>
          </cell>
        </row>
        <row r="5021">
          <cell r="A5021" t="str">
            <v/>
          </cell>
          <cell r="B5021" t="str">
            <v/>
          </cell>
          <cell r="C5021" t="str">
            <v/>
          </cell>
          <cell r="D5021" t="str">
            <v/>
          </cell>
          <cell r="E5021" t="str">
            <v/>
          </cell>
        </row>
        <row r="5022">
          <cell r="A5022" t="str">
            <v/>
          </cell>
          <cell r="B5022" t="str">
            <v/>
          </cell>
          <cell r="C5022" t="str">
            <v/>
          </cell>
          <cell r="D5022" t="str">
            <v/>
          </cell>
          <cell r="E5022" t="str">
            <v/>
          </cell>
        </row>
        <row r="5023">
          <cell r="A5023" t="str">
            <v/>
          </cell>
          <cell r="B5023" t="str">
            <v/>
          </cell>
          <cell r="C5023" t="str">
            <v/>
          </cell>
          <cell r="D5023" t="str">
            <v/>
          </cell>
          <cell r="E5023" t="str">
            <v/>
          </cell>
        </row>
        <row r="5024">
          <cell r="A5024" t="str">
            <v/>
          </cell>
          <cell r="B5024" t="str">
            <v/>
          </cell>
          <cell r="C5024" t="str">
            <v/>
          </cell>
          <cell r="D5024" t="str">
            <v/>
          </cell>
          <cell r="E5024" t="str">
            <v/>
          </cell>
        </row>
        <row r="5025">
          <cell r="A5025" t="str">
            <v/>
          </cell>
          <cell r="B5025" t="str">
            <v/>
          </cell>
          <cell r="C5025" t="str">
            <v/>
          </cell>
          <cell r="D5025" t="str">
            <v/>
          </cell>
          <cell r="E5025" t="str">
            <v/>
          </cell>
        </row>
        <row r="5026">
          <cell r="A5026" t="str">
            <v/>
          </cell>
          <cell r="B5026" t="str">
            <v/>
          </cell>
          <cell r="C5026" t="str">
            <v/>
          </cell>
          <cell r="D5026" t="str">
            <v/>
          </cell>
          <cell r="E5026" t="str">
            <v/>
          </cell>
        </row>
        <row r="5027">
          <cell r="A5027" t="str">
            <v/>
          </cell>
          <cell r="B5027" t="str">
            <v/>
          </cell>
          <cell r="C5027" t="str">
            <v/>
          </cell>
          <cell r="D5027" t="str">
            <v/>
          </cell>
          <cell r="E5027" t="str">
            <v/>
          </cell>
        </row>
        <row r="5028">
          <cell r="A5028" t="str">
            <v/>
          </cell>
          <cell r="B5028" t="str">
            <v/>
          </cell>
          <cell r="C5028" t="str">
            <v/>
          </cell>
          <cell r="D5028" t="str">
            <v/>
          </cell>
          <cell r="E5028" t="str">
            <v/>
          </cell>
        </row>
        <row r="5029">
          <cell r="A5029" t="str">
            <v/>
          </cell>
          <cell r="B5029" t="str">
            <v/>
          </cell>
          <cell r="C5029" t="str">
            <v/>
          </cell>
          <cell r="D5029" t="str">
            <v/>
          </cell>
          <cell r="E5029" t="str">
            <v/>
          </cell>
        </row>
        <row r="5030">
          <cell r="A5030" t="str">
            <v/>
          </cell>
          <cell r="B5030" t="str">
            <v/>
          </cell>
          <cell r="C5030" t="str">
            <v/>
          </cell>
          <cell r="D5030" t="str">
            <v/>
          </cell>
          <cell r="E5030" t="str">
            <v/>
          </cell>
        </row>
        <row r="5031">
          <cell r="A5031" t="str">
            <v/>
          </cell>
          <cell r="B5031" t="str">
            <v/>
          </cell>
          <cell r="C5031" t="str">
            <v/>
          </cell>
          <cell r="D5031" t="str">
            <v/>
          </cell>
          <cell r="E5031" t="str">
            <v/>
          </cell>
        </row>
        <row r="5032">
          <cell r="A5032" t="str">
            <v/>
          </cell>
          <cell r="B5032" t="str">
            <v/>
          </cell>
          <cell r="C5032" t="str">
            <v/>
          </cell>
          <cell r="D5032" t="str">
            <v/>
          </cell>
          <cell r="E5032" t="str">
            <v/>
          </cell>
        </row>
        <row r="5033">
          <cell r="A5033" t="str">
            <v/>
          </cell>
          <cell r="B5033" t="str">
            <v/>
          </cell>
          <cell r="C5033" t="str">
            <v/>
          </cell>
          <cell r="D5033" t="str">
            <v/>
          </cell>
          <cell r="E5033" t="str">
            <v/>
          </cell>
        </row>
        <row r="5034">
          <cell r="A5034" t="str">
            <v/>
          </cell>
          <cell r="B5034" t="str">
            <v/>
          </cell>
          <cell r="C5034" t="str">
            <v/>
          </cell>
          <cell r="D5034" t="str">
            <v/>
          </cell>
          <cell r="E5034" t="str">
            <v/>
          </cell>
        </row>
        <row r="5035">
          <cell r="A5035" t="str">
            <v/>
          </cell>
          <cell r="B5035" t="str">
            <v/>
          </cell>
          <cell r="C5035" t="str">
            <v/>
          </cell>
          <cell r="D5035" t="str">
            <v/>
          </cell>
          <cell r="E5035" t="str">
            <v/>
          </cell>
        </row>
        <row r="5036">
          <cell r="A5036" t="str">
            <v/>
          </cell>
          <cell r="B5036" t="str">
            <v/>
          </cell>
          <cell r="C5036" t="str">
            <v/>
          </cell>
          <cell r="D5036" t="str">
            <v/>
          </cell>
          <cell r="E5036" t="str">
            <v/>
          </cell>
        </row>
        <row r="5037">
          <cell r="A5037" t="str">
            <v/>
          </cell>
          <cell r="B5037" t="str">
            <v/>
          </cell>
          <cell r="C5037" t="str">
            <v/>
          </cell>
          <cell r="D5037" t="str">
            <v/>
          </cell>
          <cell r="E5037" t="str">
            <v/>
          </cell>
        </row>
        <row r="5038">
          <cell r="A5038" t="str">
            <v/>
          </cell>
          <cell r="B5038" t="str">
            <v/>
          </cell>
          <cell r="C5038" t="str">
            <v/>
          </cell>
          <cell r="D5038" t="str">
            <v/>
          </cell>
          <cell r="E5038" t="str">
            <v/>
          </cell>
        </row>
        <row r="5039">
          <cell r="A5039" t="str">
            <v/>
          </cell>
          <cell r="B5039" t="str">
            <v/>
          </cell>
          <cell r="C5039" t="str">
            <v/>
          </cell>
          <cell r="D5039" t="str">
            <v/>
          </cell>
          <cell r="E5039" t="str">
            <v/>
          </cell>
        </row>
        <row r="5040">
          <cell r="A5040" t="str">
            <v/>
          </cell>
          <cell r="B5040" t="str">
            <v/>
          </cell>
          <cell r="C5040" t="str">
            <v/>
          </cell>
          <cell r="D5040" t="str">
            <v/>
          </cell>
          <cell r="E5040" t="str">
            <v/>
          </cell>
        </row>
        <row r="5041">
          <cell r="A5041" t="str">
            <v/>
          </cell>
          <cell r="B5041" t="str">
            <v/>
          </cell>
          <cell r="C5041" t="str">
            <v/>
          </cell>
          <cell r="D5041" t="str">
            <v/>
          </cell>
          <cell r="E5041" t="str">
            <v/>
          </cell>
        </row>
        <row r="5042">
          <cell r="A5042" t="str">
            <v/>
          </cell>
          <cell r="B5042" t="str">
            <v/>
          </cell>
          <cell r="C5042" t="str">
            <v/>
          </cell>
          <cell r="D5042" t="str">
            <v/>
          </cell>
          <cell r="E5042" t="str">
            <v/>
          </cell>
        </row>
        <row r="5043">
          <cell r="A5043" t="str">
            <v/>
          </cell>
          <cell r="B5043" t="str">
            <v/>
          </cell>
          <cell r="C5043" t="str">
            <v/>
          </cell>
          <cell r="D5043" t="str">
            <v/>
          </cell>
          <cell r="E5043" t="str">
            <v/>
          </cell>
        </row>
        <row r="5044">
          <cell r="A5044" t="str">
            <v/>
          </cell>
          <cell r="B5044" t="str">
            <v/>
          </cell>
          <cell r="C5044" t="str">
            <v/>
          </cell>
          <cell r="D5044" t="str">
            <v/>
          </cell>
          <cell r="E5044" t="str">
            <v/>
          </cell>
        </row>
        <row r="5045">
          <cell r="A5045" t="str">
            <v/>
          </cell>
          <cell r="B5045" t="str">
            <v/>
          </cell>
          <cell r="C5045" t="str">
            <v/>
          </cell>
          <cell r="D5045" t="str">
            <v/>
          </cell>
          <cell r="E5045" t="str">
            <v/>
          </cell>
        </row>
        <row r="5046">
          <cell r="A5046" t="str">
            <v/>
          </cell>
          <cell r="B5046" t="str">
            <v/>
          </cell>
          <cell r="C5046" t="str">
            <v/>
          </cell>
          <cell r="D5046" t="str">
            <v/>
          </cell>
          <cell r="E5046" t="str">
            <v/>
          </cell>
        </row>
        <row r="5047">
          <cell r="A5047" t="str">
            <v/>
          </cell>
          <cell r="B5047" t="str">
            <v/>
          </cell>
          <cell r="C5047" t="str">
            <v/>
          </cell>
          <cell r="D5047" t="str">
            <v/>
          </cell>
          <cell r="E5047" t="str">
            <v/>
          </cell>
        </row>
        <row r="5048">
          <cell r="A5048" t="str">
            <v/>
          </cell>
          <cell r="B5048" t="str">
            <v/>
          </cell>
          <cell r="C5048" t="str">
            <v/>
          </cell>
          <cell r="D5048" t="str">
            <v/>
          </cell>
          <cell r="E5048" t="str">
            <v/>
          </cell>
        </row>
        <row r="5049">
          <cell r="A5049" t="str">
            <v/>
          </cell>
          <cell r="B5049" t="str">
            <v/>
          </cell>
          <cell r="C5049" t="str">
            <v/>
          </cell>
          <cell r="D5049" t="str">
            <v/>
          </cell>
          <cell r="E5049" t="str">
            <v/>
          </cell>
        </row>
        <row r="5050">
          <cell r="A5050" t="str">
            <v/>
          </cell>
          <cell r="B5050" t="str">
            <v/>
          </cell>
          <cell r="C5050" t="str">
            <v/>
          </cell>
          <cell r="D5050" t="str">
            <v/>
          </cell>
          <cell r="E5050" t="str">
            <v/>
          </cell>
        </row>
        <row r="5051">
          <cell r="A5051" t="str">
            <v/>
          </cell>
          <cell r="B5051" t="str">
            <v/>
          </cell>
          <cell r="C5051" t="str">
            <v/>
          </cell>
          <cell r="D5051" t="str">
            <v/>
          </cell>
          <cell r="E5051" t="str">
            <v/>
          </cell>
        </row>
        <row r="5052">
          <cell r="A5052" t="str">
            <v/>
          </cell>
          <cell r="B5052" t="str">
            <v/>
          </cell>
          <cell r="C5052" t="str">
            <v/>
          </cell>
          <cell r="D5052" t="str">
            <v/>
          </cell>
          <cell r="E5052" t="str">
            <v/>
          </cell>
        </row>
        <row r="5053">
          <cell r="A5053" t="str">
            <v/>
          </cell>
          <cell r="B5053" t="str">
            <v/>
          </cell>
          <cell r="C5053" t="str">
            <v/>
          </cell>
          <cell r="D5053" t="str">
            <v/>
          </cell>
          <cell r="E5053" t="str">
            <v/>
          </cell>
        </row>
        <row r="5054">
          <cell r="A5054" t="str">
            <v/>
          </cell>
          <cell r="B5054" t="str">
            <v/>
          </cell>
          <cell r="C5054" t="str">
            <v/>
          </cell>
          <cell r="D5054" t="str">
            <v/>
          </cell>
          <cell r="E5054" t="str">
            <v/>
          </cell>
        </row>
        <row r="5055">
          <cell r="A5055" t="str">
            <v/>
          </cell>
          <cell r="B5055" t="str">
            <v/>
          </cell>
          <cell r="C5055" t="str">
            <v/>
          </cell>
          <cell r="D5055" t="str">
            <v/>
          </cell>
          <cell r="E5055" t="str">
            <v/>
          </cell>
        </row>
        <row r="5056">
          <cell r="A5056" t="str">
            <v/>
          </cell>
          <cell r="B5056" t="str">
            <v/>
          </cell>
          <cell r="C5056" t="str">
            <v/>
          </cell>
          <cell r="D5056" t="str">
            <v/>
          </cell>
          <cell r="E5056" t="str">
            <v/>
          </cell>
        </row>
        <row r="5057">
          <cell r="A5057" t="str">
            <v/>
          </cell>
          <cell r="B5057" t="str">
            <v/>
          </cell>
          <cell r="C5057" t="str">
            <v/>
          </cell>
          <cell r="D5057" t="str">
            <v/>
          </cell>
          <cell r="E5057" t="str">
            <v/>
          </cell>
        </row>
        <row r="5058">
          <cell r="A5058" t="str">
            <v/>
          </cell>
          <cell r="B5058" t="str">
            <v/>
          </cell>
          <cell r="C5058" t="str">
            <v/>
          </cell>
          <cell r="D5058" t="str">
            <v/>
          </cell>
          <cell r="E5058" t="str">
            <v/>
          </cell>
        </row>
        <row r="5059">
          <cell r="A5059" t="str">
            <v/>
          </cell>
          <cell r="B5059" t="str">
            <v/>
          </cell>
          <cell r="C5059" t="str">
            <v/>
          </cell>
          <cell r="D5059" t="str">
            <v/>
          </cell>
          <cell r="E5059" t="str">
            <v/>
          </cell>
        </row>
        <row r="5060">
          <cell r="A5060" t="str">
            <v/>
          </cell>
          <cell r="B5060" t="str">
            <v/>
          </cell>
          <cell r="C5060" t="str">
            <v/>
          </cell>
          <cell r="D5060" t="str">
            <v/>
          </cell>
          <cell r="E5060" t="str">
            <v/>
          </cell>
        </row>
        <row r="5061">
          <cell r="A5061" t="str">
            <v/>
          </cell>
          <cell r="B5061" t="str">
            <v/>
          </cell>
          <cell r="C5061" t="str">
            <v/>
          </cell>
          <cell r="D5061" t="str">
            <v/>
          </cell>
          <cell r="E5061" t="str">
            <v/>
          </cell>
        </row>
        <row r="5062">
          <cell r="A5062" t="str">
            <v/>
          </cell>
          <cell r="B5062" t="str">
            <v/>
          </cell>
          <cell r="C5062" t="str">
            <v/>
          </cell>
          <cell r="D5062" t="str">
            <v/>
          </cell>
          <cell r="E5062" t="str">
            <v/>
          </cell>
        </row>
        <row r="5063">
          <cell r="A5063" t="str">
            <v/>
          </cell>
          <cell r="B5063" t="str">
            <v/>
          </cell>
          <cell r="C5063" t="str">
            <v/>
          </cell>
          <cell r="D5063" t="str">
            <v/>
          </cell>
          <cell r="E5063" t="str">
            <v/>
          </cell>
        </row>
        <row r="5064">
          <cell r="A5064" t="str">
            <v/>
          </cell>
          <cell r="B5064" t="str">
            <v/>
          </cell>
          <cell r="C5064" t="str">
            <v/>
          </cell>
          <cell r="D5064" t="str">
            <v/>
          </cell>
          <cell r="E5064" t="str">
            <v/>
          </cell>
        </row>
        <row r="5065">
          <cell r="A5065" t="str">
            <v/>
          </cell>
          <cell r="B5065" t="str">
            <v/>
          </cell>
          <cell r="C5065" t="str">
            <v/>
          </cell>
          <cell r="D5065" t="str">
            <v/>
          </cell>
          <cell r="E5065" t="str">
            <v/>
          </cell>
        </row>
        <row r="5066">
          <cell r="A5066" t="str">
            <v/>
          </cell>
          <cell r="B5066" t="str">
            <v/>
          </cell>
          <cell r="C5066" t="str">
            <v/>
          </cell>
          <cell r="D5066" t="str">
            <v/>
          </cell>
          <cell r="E5066" t="str">
            <v/>
          </cell>
        </row>
        <row r="5067">
          <cell r="A5067" t="str">
            <v/>
          </cell>
          <cell r="B5067" t="str">
            <v/>
          </cell>
          <cell r="C5067" t="str">
            <v/>
          </cell>
          <cell r="D5067" t="str">
            <v/>
          </cell>
          <cell r="E5067" t="str">
            <v/>
          </cell>
        </row>
        <row r="5068">
          <cell r="A5068" t="str">
            <v/>
          </cell>
          <cell r="B5068" t="str">
            <v/>
          </cell>
          <cell r="C5068" t="str">
            <v/>
          </cell>
          <cell r="D5068" t="str">
            <v/>
          </cell>
          <cell r="E5068" t="str">
            <v/>
          </cell>
        </row>
        <row r="5069">
          <cell r="A5069" t="str">
            <v/>
          </cell>
          <cell r="B5069" t="str">
            <v/>
          </cell>
          <cell r="C5069" t="str">
            <v/>
          </cell>
          <cell r="D5069" t="str">
            <v/>
          </cell>
          <cell r="E5069" t="str">
            <v/>
          </cell>
        </row>
        <row r="5070">
          <cell r="A5070" t="str">
            <v/>
          </cell>
          <cell r="B5070" t="str">
            <v/>
          </cell>
          <cell r="C5070" t="str">
            <v/>
          </cell>
          <cell r="D5070" t="str">
            <v/>
          </cell>
          <cell r="E5070" t="str">
            <v/>
          </cell>
        </row>
        <row r="5071">
          <cell r="A5071" t="str">
            <v/>
          </cell>
          <cell r="B5071" t="str">
            <v/>
          </cell>
          <cell r="C5071" t="str">
            <v/>
          </cell>
          <cell r="D5071" t="str">
            <v/>
          </cell>
          <cell r="E5071" t="str">
            <v/>
          </cell>
        </row>
        <row r="5072">
          <cell r="A5072" t="str">
            <v/>
          </cell>
          <cell r="B5072" t="str">
            <v/>
          </cell>
          <cell r="C5072" t="str">
            <v/>
          </cell>
          <cell r="D5072" t="str">
            <v/>
          </cell>
          <cell r="E5072" t="str">
            <v/>
          </cell>
        </row>
        <row r="5073">
          <cell r="A5073" t="str">
            <v/>
          </cell>
          <cell r="B5073" t="str">
            <v/>
          </cell>
          <cell r="C5073" t="str">
            <v/>
          </cell>
          <cell r="D5073" t="str">
            <v/>
          </cell>
          <cell r="E5073" t="str">
            <v/>
          </cell>
        </row>
        <row r="5074">
          <cell r="A5074" t="str">
            <v/>
          </cell>
          <cell r="B5074" t="str">
            <v/>
          </cell>
          <cell r="C5074" t="str">
            <v/>
          </cell>
          <cell r="D5074" t="str">
            <v/>
          </cell>
          <cell r="E5074" t="str">
            <v/>
          </cell>
        </row>
        <row r="5075">
          <cell r="A5075" t="str">
            <v/>
          </cell>
          <cell r="B5075" t="str">
            <v/>
          </cell>
          <cell r="C5075" t="str">
            <v/>
          </cell>
          <cell r="D5075" t="str">
            <v/>
          </cell>
          <cell r="E5075" t="str">
            <v/>
          </cell>
        </row>
        <row r="5076">
          <cell r="A5076" t="str">
            <v/>
          </cell>
          <cell r="B5076" t="str">
            <v/>
          </cell>
          <cell r="C5076" t="str">
            <v/>
          </cell>
          <cell r="D5076" t="str">
            <v/>
          </cell>
          <cell r="E5076" t="str">
            <v/>
          </cell>
        </row>
        <row r="5077">
          <cell r="A5077" t="str">
            <v/>
          </cell>
          <cell r="B5077" t="str">
            <v/>
          </cell>
          <cell r="C5077" t="str">
            <v/>
          </cell>
          <cell r="D5077" t="str">
            <v/>
          </cell>
          <cell r="E5077" t="str">
            <v/>
          </cell>
        </row>
        <row r="5078">
          <cell r="A5078" t="str">
            <v/>
          </cell>
          <cell r="B5078" t="str">
            <v/>
          </cell>
          <cell r="C5078" t="str">
            <v/>
          </cell>
          <cell r="D5078" t="str">
            <v/>
          </cell>
          <cell r="E5078" t="str">
            <v/>
          </cell>
        </row>
        <row r="5079">
          <cell r="A5079" t="str">
            <v/>
          </cell>
          <cell r="B5079" t="str">
            <v/>
          </cell>
          <cell r="C5079" t="str">
            <v/>
          </cell>
          <cell r="D5079" t="str">
            <v/>
          </cell>
          <cell r="E5079" t="str">
            <v/>
          </cell>
        </row>
        <row r="5080">
          <cell r="A5080" t="str">
            <v/>
          </cell>
          <cell r="B5080" t="str">
            <v/>
          </cell>
          <cell r="C5080" t="str">
            <v/>
          </cell>
          <cell r="D5080" t="str">
            <v/>
          </cell>
          <cell r="E5080" t="str">
            <v/>
          </cell>
        </row>
        <row r="5081">
          <cell r="A5081" t="str">
            <v/>
          </cell>
          <cell r="B5081" t="str">
            <v/>
          </cell>
          <cell r="C5081" t="str">
            <v/>
          </cell>
          <cell r="D5081" t="str">
            <v/>
          </cell>
          <cell r="E5081" t="str">
            <v/>
          </cell>
        </row>
        <row r="5082">
          <cell r="A5082" t="str">
            <v/>
          </cell>
          <cell r="B5082" t="str">
            <v/>
          </cell>
          <cell r="C5082" t="str">
            <v/>
          </cell>
          <cell r="D5082" t="str">
            <v/>
          </cell>
          <cell r="E5082" t="str">
            <v/>
          </cell>
        </row>
        <row r="5083">
          <cell r="A5083" t="str">
            <v/>
          </cell>
          <cell r="B5083" t="str">
            <v/>
          </cell>
          <cell r="C5083" t="str">
            <v/>
          </cell>
          <cell r="D5083" t="str">
            <v/>
          </cell>
          <cell r="E5083" t="str">
            <v/>
          </cell>
        </row>
        <row r="5084">
          <cell r="A5084" t="str">
            <v/>
          </cell>
          <cell r="B5084" t="str">
            <v/>
          </cell>
          <cell r="C5084" t="str">
            <v/>
          </cell>
          <cell r="D5084" t="str">
            <v/>
          </cell>
          <cell r="E5084" t="str">
            <v/>
          </cell>
        </row>
        <row r="5085">
          <cell r="A5085" t="str">
            <v/>
          </cell>
          <cell r="B5085" t="str">
            <v/>
          </cell>
          <cell r="C5085" t="str">
            <v/>
          </cell>
          <cell r="D5085" t="str">
            <v/>
          </cell>
          <cell r="E5085" t="str">
            <v/>
          </cell>
        </row>
        <row r="5086">
          <cell r="A5086" t="str">
            <v/>
          </cell>
          <cell r="B5086" t="str">
            <v/>
          </cell>
          <cell r="C5086" t="str">
            <v/>
          </cell>
          <cell r="D5086" t="str">
            <v/>
          </cell>
          <cell r="E5086" t="str">
            <v/>
          </cell>
        </row>
        <row r="5087">
          <cell r="A5087" t="str">
            <v/>
          </cell>
          <cell r="B5087" t="str">
            <v/>
          </cell>
          <cell r="C5087" t="str">
            <v/>
          </cell>
          <cell r="D5087" t="str">
            <v/>
          </cell>
          <cell r="E5087" t="str">
            <v/>
          </cell>
        </row>
        <row r="5088">
          <cell r="A5088" t="str">
            <v/>
          </cell>
          <cell r="B5088" t="str">
            <v/>
          </cell>
          <cell r="C5088" t="str">
            <v/>
          </cell>
          <cell r="D5088" t="str">
            <v/>
          </cell>
          <cell r="E5088" t="str">
            <v/>
          </cell>
        </row>
        <row r="5089">
          <cell r="A5089" t="str">
            <v/>
          </cell>
          <cell r="B5089" t="str">
            <v/>
          </cell>
          <cell r="C5089" t="str">
            <v/>
          </cell>
          <cell r="D5089" t="str">
            <v/>
          </cell>
          <cell r="E5089" t="str">
            <v/>
          </cell>
        </row>
        <row r="5090">
          <cell r="A5090" t="str">
            <v/>
          </cell>
          <cell r="B5090" t="str">
            <v/>
          </cell>
          <cell r="C5090" t="str">
            <v/>
          </cell>
          <cell r="D5090" t="str">
            <v/>
          </cell>
          <cell r="E5090" t="str">
            <v/>
          </cell>
        </row>
        <row r="5091">
          <cell r="A5091" t="str">
            <v/>
          </cell>
          <cell r="B5091" t="str">
            <v/>
          </cell>
          <cell r="C5091" t="str">
            <v/>
          </cell>
          <cell r="D5091" t="str">
            <v/>
          </cell>
          <cell r="E5091" t="str">
            <v/>
          </cell>
        </row>
        <row r="5092">
          <cell r="A5092" t="str">
            <v/>
          </cell>
          <cell r="B5092" t="str">
            <v/>
          </cell>
          <cell r="C5092" t="str">
            <v/>
          </cell>
          <cell r="D5092" t="str">
            <v/>
          </cell>
          <cell r="E5092" t="str">
            <v/>
          </cell>
        </row>
        <row r="5093">
          <cell r="A5093" t="str">
            <v/>
          </cell>
          <cell r="B5093" t="str">
            <v/>
          </cell>
          <cell r="C5093" t="str">
            <v/>
          </cell>
          <cell r="D5093" t="str">
            <v/>
          </cell>
          <cell r="E5093" t="str">
            <v/>
          </cell>
        </row>
        <row r="5094">
          <cell r="A5094" t="str">
            <v/>
          </cell>
          <cell r="B5094" t="str">
            <v/>
          </cell>
          <cell r="C5094" t="str">
            <v/>
          </cell>
          <cell r="D5094" t="str">
            <v/>
          </cell>
          <cell r="E5094" t="str">
            <v/>
          </cell>
        </row>
        <row r="5095">
          <cell r="A5095" t="str">
            <v/>
          </cell>
          <cell r="B5095" t="str">
            <v/>
          </cell>
          <cell r="C5095" t="str">
            <v/>
          </cell>
          <cell r="D5095" t="str">
            <v/>
          </cell>
          <cell r="E5095" t="str">
            <v/>
          </cell>
        </row>
        <row r="5096">
          <cell r="A5096" t="str">
            <v/>
          </cell>
          <cell r="B5096" t="str">
            <v/>
          </cell>
          <cell r="C5096" t="str">
            <v/>
          </cell>
          <cell r="D5096" t="str">
            <v/>
          </cell>
          <cell r="E5096" t="str">
            <v/>
          </cell>
        </row>
        <row r="5097">
          <cell r="A5097" t="str">
            <v/>
          </cell>
          <cell r="B5097" t="str">
            <v/>
          </cell>
          <cell r="C5097" t="str">
            <v/>
          </cell>
          <cell r="D5097" t="str">
            <v/>
          </cell>
          <cell r="E5097" t="str">
            <v/>
          </cell>
        </row>
        <row r="5098">
          <cell r="A5098" t="str">
            <v/>
          </cell>
          <cell r="B5098" t="str">
            <v/>
          </cell>
          <cell r="C5098" t="str">
            <v/>
          </cell>
          <cell r="D5098" t="str">
            <v/>
          </cell>
          <cell r="E5098" t="str">
            <v/>
          </cell>
        </row>
        <row r="5099">
          <cell r="A5099" t="str">
            <v/>
          </cell>
          <cell r="B5099" t="str">
            <v/>
          </cell>
          <cell r="C5099" t="str">
            <v/>
          </cell>
          <cell r="D5099" t="str">
            <v/>
          </cell>
          <cell r="E5099" t="str">
            <v/>
          </cell>
        </row>
        <row r="5100">
          <cell r="A5100" t="str">
            <v/>
          </cell>
          <cell r="B5100" t="str">
            <v/>
          </cell>
          <cell r="C5100" t="str">
            <v/>
          </cell>
          <cell r="D5100" t="str">
            <v/>
          </cell>
          <cell r="E5100" t="str">
            <v/>
          </cell>
        </row>
        <row r="5101">
          <cell r="A5101" t="str">
            <v/>
          </cell>
          <cell r="B5101" t="str">
            <v/>
          </cell>
          <cell r="C5101" t="str">
            <v/>
          </cell>
          <cell r="D5101" t="str">
            <v/>
          </cell>
          <cell r="E5101" t="str">
            <v/>
          </cell>
        </row>
        <row r="5102">
          <cell r="A5102" t="str">
            <v/>
          </cell>
          <cell r="B5102" t="str">
            <v/>
          </cell>
          <cell r="C5102" t="str">
            <v/>
          </cell>
          <cell r="D5102" t="str">
            <v/>
          </cell>
          <cell r="E5102" t="str">
            <v/>
          </cell>
        </row>
        <row r="5103">
          <cell r="A5103" t="str">
            <v/>
          </cell>
          <cell r="B5103" t="str">
            <v/>
          </cell>
          <cell r="C5103" t="str">
            <v/>
          </cell>
          <cell r="D5103" t="str">
            <v/>
          </cell>
          <cell r="E5103" t="str">
            <v/>
          </cell>
        </row>
        <row r="5104">
          <cell r="A5104" t="str">
            <v/>
          </cell>
          <cell r="B5104" t="str">
            <v/>
          </cell>
          <cell r="C5104" t="str">
            <v/>
          </cell>
          <cell r="D5104" t="str">
            <v/>
          </cell>
          <cell r="E5104" t="str">
            <v/>
          </cell>
        </row>
        <row r="5105">
          <cell r="A5105" t="str">
            <v/>
          </cell>
          <cell r="B5105" t="str">
            <v/>
          </cell>
          <cell r="C5105" t="str">
            <v/>
          </cell>
          <cell r="D5105" t="str">
            <v/>
          </cell>
          <cell r="E5105" t="str">
            <v/>
          </cell>
        </row>
        <row r="5106">
          <cell r="A5106" t="str">
            <v/>
          </cell>
          <cell r="B5106" t="str">
            <v/>
          </cell>
          <cell r="C5106" t="str">
            <v/>
          </cell>
          <cell r="D5106" t="str">
            <v/>
          </cell>
          <cell r="E5106" t="str">
            <v/>
          </cell>
        </row>
        <row r="5107">
          <cell r="A5107" t="str">
            <v/>
          </cell>
          <cell r="B5107" t="str">
            <v/>
          </cell>
          <cell r="C5107" t="str">
            <v/>
          </cell>
          <cell r="D5107" t="str">
            <v/>
          </cell>
          <cell r="E5107" t="str">
            <v/>
          </cell>
        </row>
        <row r="5108">
          <cell r="A5108" t="str">
            <v/>
          </cell>
          <cell r="B5108" t="str">
            <v/>
          </cell>
          <cell r="C5108" t="str">
            <v/>
          </cell>
          <cell r="D5108" t="str">
            <v/>
          </cell>
          <cell r="E5108" t="str">
            <v/>
          </cell>
        </row>
        <row r="5109">
          <cell r="A5109" t="str">
            <v/>
          </cell>
          <cell r="B5109" t="str">
            <v/>
          </cell>
          <cell r="C5109" t="str">
            <v/>
          </cell>
          <cell r="D5109" t="str">
            <v/>
          </cell>
          <cell r="E5109" t="str">
            <v/>
          </cell>
        </row>
        <row r="5110">
          <cell r="A5110" t="str">
            <v/>
          </cell>
          <cell r="B5110" t="str">
            <v/>
          </cell>
          <cell r="C5110" t="str">
            <v/>
          </cell>
          <cell r="D5110" t="str">
            <v/>
          </cell>
          <cell r="E5110" t="str">
            <v/>
          </cell>
        </row>
        <row r="5111">
          <cell r="A5111" t="str">
            <v/>
          </cell>
          <cell r="B5111" t="str">
            <v/>
          </cell>
          <cell r="C5111" t="str">
            <v/>
          </cell>
          <cell r="D5111" t="str">
            <v/>
          </cell>
          <cell r="E5111" t="str">
            <v/>
          </cell>
        </row>
        <row r="5112">
          <cell r="A5112" t="str">
            <v/>
          </cell>
          <cell r="B5112" t="str">
            <v/>
          </cell>
          <cell r="C5112" t="str">
            <v/>
          </cell>
          <cell r="D5112" t="str">
            <v/>
          </cell>
          <cell r="E5112" t="str">
            <v/>
          </cell>
        </row>
        <row r="5113">
          <cell r="A5113" t="str">
            <v/>
          </cell>
          <cell r="B5113" t="str">
            <v/>
          </cell>
          <cell r="C5113" t="str">
            <v/>
          </cell>
          <cell r="D5113" t="str">
            <v/>
          </cell>
          <cell r="E5113" t="str">
            <v/>
          </cell>
        </row>
        <row r="5114">
          <cell r="A5114" t="str">
            <v/>
          </cell>
          <cell r="B5114" t="str">
            <v/>
          </cell>
          <cell r="C5114" t="str">
            <v/>
          </cell>
          <cell r="D5114" t="str">
            <v/>
          </cell>
          <cell r="E5114" t="str">
            <v/>
          </cell>
        </row>
        <row r="5115">
          <cell r="A5115" t="str">
            <v/>
          </cell>
          <cell r="B5115" t="str">
            <v/>
          </cell>
          <cell r="C5115" t="str">
            <v/>
          </cell>
          <cell r="D5115" t="str">
            <v/>
          </cell>
          <cell r="E5115" t="str">
            <v/>
          </cell>
        </row>
        <row r="5116">
          <cell r="A5116" t="str">
            <v/>
          </cell>
          <cell r="B5116" t="str">
            <v/>
          </cell>
          <cell r="C5116" t="str">
            <v/>
          </cell>
          <cell r="D5116" t="str">
            <v/>
          </cell>
          <cell r="E5116" t="str">
            <v/>
          </cell>
        </row>
        <row r="5117">
          <cell r="A5117" t="str">
            <v/>
          </cell>
          <cell r="B5117" t="str">
            <v/>
          </cell>
          <cell r="C5117" t="str">
            <v/>
          </cell>
          <cell r="D5117" t="str">
            <v/>
          </cell>
          <cell r="E5117" t="str">
            <v/>
          </cell>
        </row>
        <row r="5118">
          <cell r="A5118" t="str">
            <v/>
          </cell>
          <cell r="B5118" t="str">
            <v/>
          </cell>
          <cell r="C5118" t="str">
            <v/>
          </cell>
          <cell r="D5118" t="str">
            <v/>
          </cell>
          <cell r="E5118" t="str">
            <v/>
          </cell>
        </row>
        <row r="5119">
          <cell r="A5119" t="str">
            <v/>
          </cell>
          <cell r="B5119" t="str">
            <v/>
          </cell>
          <cell r="C5119" t="str">
            <v/>
          </cell>
          <cell r="D5119" t="str">
            <v/>
          </cell>
          <cell r="E5119" t="str">
            <v/>
          </cell>
        </row>
        <row r="5120">
          <cell r="A5120" t="str">
            <v/>
          </cell>
          <cell r="B5120" t="str">
            <v/>
          </cell>
          <cell r="C5120" t="str">
            <v/>
          </cell>
          <cell r="D5120" t="str">
            <v/>
          </cell>
          <cell r="E5120" t="str">
            <v/>
          </cell>
        </row>
        <row r="5121">
          <cell r="A5121" t="str">
            <v/>
          </cell>
          <cell r="B5121" t="str">
            <v/>
          </cell>
          <cell r="C5121" t="str">
            <v/>
          </cell>
          <cell r="D5121" t="str">
            <v/>
          </cell>
          <cell r="E5121" t="str">
            <v/>
          </cell>
        </row>
        <row r="5122">
          <cell r="A5122" t="str">
            <v/>
          </cell>
          <cell r="B5122" t="str">
            <v/>
          </cell>
          <cell r="C5122" t="str">
            <v/>
          </cell>
          <cell r="D5122" t="str">
            <v/>
          </cell>
          <cell r="E5122" t="str">
            <v/>
          </cell>
        </row>
        <row r="5123">
          <cell r="A5123" t="str">
            <v/>
          </cell>
          <cell r="B5123" t="str">
            <v/>
          </cell>
          <cell r="C5123" t="str">
            <v/>
          </cell>
          <cell r="D5123" t="str">
            <v/>
          </cell>
          <cell r="E5123" t="str">
            <v/>
          </cell>
        </row>
        <row r="5124">
          <cell r="A5124" t="str">
            <v/>
          </cell>
          <cell r="B5124" t="str">
            <v/>
          </cell>
          <cell r="C5124" t="str">
            <v/>
          </cell>
          <cell r="D5124" t="str">
            <v/>
          </cell>
          <cell r="E5124" t="str">
            <v/>
          </cell>
        </row>
        <row r="5125">
          <cell r="A5125" t="str">
            <v/>
          </cell>
          <cell r="B5125" t="str">
            <v/>
          </cell>
          <cell r="C5125" t="str">
            <v/>
          </cell>
          <cell r="D5125" t="str">
            <v/>
          </cell>
          <cell r="E5125" t="str">
            <v/>
          </cell>
        </row>
        <row r="5126">
          <cell r="A5126" t="str">
            <v/>
          </cell>
          <cell r="B5126" t="str">
            <v/>
          </cell>
          <cell r="C5126" t="str">
            <v/>
          </cell>
          <cell r="D5126" t="str">
            <v/>
          </cell>
          <cell r="E5126" t="str">
            <v/>
          </cell>
        </row>
        <row r="5127">
          <cell r="A5127" t="str">
            <v/>
          </cell>
          <cell r="B5127" t="str">
            <v/>
          </cell>
          <cell r="C5127" t="str">
            <v/>
          </cell>
          <cell r="D5127" t="str">
            <v/>
          </cell>
          <cell r="E5127" t="str">
            <v/>
          </cell>
        </row>
        <row r="5128">
          <cell r="A5128" t="str">
            <v/>
          </cell>
          <cell r="B5128" t="str">
            <v/>
          </cell>
          <cell r="C5128" t="str">
            <v/>
          </cell>
          <cell r="D5128" t="str">
            <v/>
          </cell>
          <cell r="E5128" t="str">
            <v/>
          </cell>
        </row>
        <row r="5129">
          <cell r="A5129" t="str">
            <v/>
          </cell>
          <cell r="B5129" t="str">
            <v/>
          </cell>
          <cell r="C5129" t="str">
            <v/>
          </cell>
          <cell r="D5129" t="str">
            <v/>
          </cell>
          <cell r="E5129" t="str">
            <v/>
          </cell>
        </row>
        <row r="5130">
          <cell r="A5130" t="str">
            <v/>
          </cell>
          <cell r="B5130" t="str">
            <v/>
          </cell>
          <cell r="C5130" t="str">
            <v/>
          </cell>
          <cell r="D5130" t="str">
            <v/>
          </cell>
          <cell r="E5130" t="str">
            <v/>
          </cell>
        </row>
        <row r="5131">
          <cell r="A5131" t="str">
            <v/>
          </cell>
          <cell r="B5131" t="str">
            <v/>
          </cell>
          <cell r="C5131" t="str">
            <v/>
          </cell>
          <cell r="D5131" t="str">
            <v/>
          </cell>
          <cell r="E5131" t="str">
            <v/>
          </cell>
        </row>
        <row r="5132">
          <cell r="A5132" t="str">
            <v/>
          </cell>
          <cell r="B5132" t="str">
            <v/>
          </cell>
          <cell r="C5132" t="str">
            <v/>
          </cell>
          <cell r="D5132" t="str">
            <v/>
          </cell>
          <cell r="E5132" t="str">
            <v/>
          </cell>
        </row>
        <row r="5133">
          <cell r="A5133" t="str">
            <v/>
          </cell>
          <cell r="B5133" t="str">
            <v/>
          </cell>
          <cell r="C5133" t="str">
            <v/>
          </cell>
          <cell r="D5133" t="str">
            <v/>
          </cell>
          <cell r="E5133" t="str">
            <v/>
          </cell>
        </row>
        <row r="5134">
          <cell r="A5134" t="str">
            <v/>
          </cell>
          <cell r="B5134" t="str">
            <v/>
          </cell>
          <cell r="C5134" t="str">
            <v/>
          </cell>
          <cell r="D5134" t="str">
            <v/>
          </cell>
          <cell r="E5134" t="str">
            <v/>
          </cell>
        </row>
        <row r="5135">
          <cell r="A5135" t="str">
            <v/>
          </cell>
          <cell r="B5135" t="str">
            <v/>
          </cell>
          <cell r="C5135" t="str">
            <v/>
          </cell>
          <cell r="D5135" t="str">
            <v/>
          </cell>
          <cell r="E5135" t="str">
            <v/>
          </cell>
        </row>
        <row r="5136">
          <cell r="A5136" t="str">
            <v/>
          </cell>
          <cell r="B5136" t="str">
            <v/>
          </cell>
          <cell r="C5136" t="str">
            <v/>
          </cell>
          <cell r="D5136" t="str">
            <v/>
          </cell>
          <cell r="E5136" t="str">
            <v/>
          </cell>
        </row>
        <row r="5137">
          <cell r="A5137" t="str">
            <v/>
          </cell>
          <cell r="B5137" t="str">
            <v/>
          </cell>
          <cell r="C5137" t="str">
            <v/>
          </cell>
          <cell r="D5137" t="str">
            <v/>
          </cell>
          <cell r="E5137" t="str">
            <v/>
          </cell>
        </row>
        <row r="5138">
          <cell r="A5138" t="str">
            <v/>
          </cell>
          <cell r="B5138" t="str">
            <v/>
          </cell>
          <cell r="C5138" t="str">
            <v/>
          </cell>
          <cell r="D5138" t="str">
            <v/>
          </cell>
          <cell r="E5138" t="str">
            <v/>
          </cell>
        </row>
        <row r="5139">
          <cell r="A5139" t="str">
            <v/>
          </cell>
          <cell r="B5139" t="str">
            <v/>
          </cell>
          <cell r="C5139" t="str">
            <v/>
          </cell>
          <cell r="D5139" t="str">
            <v/>
          </cell>
          <cell r="E5139" t="str">
            <v/>
          </cell>
        </row>
        <row r="5140">
          <cell r="A5140" t="str">
            <v/>
          </cell>
          <cell r="B5140" t="str">
            <v/>
          </cell>
          <cell r="C5140" t="str">
            <v/>
          </cell>
          <cell r="D5140" t="str">
            <v/>
          </cell>
          <cell r="E5140" t="str">
            <v/>
          </cell>
        </row>
        <row r="5141">
          <cell r="A5141" t="str">
            <v/>
          </cell>
          <cell r="B5141" t="str">
            <v/>
          </cell>
          <cell r="C5141" t="str">
            <v/>
          </cell>
          <cell r="D5141" t="str">
            <v/>
          </cell>
          <cell r="E5141" t="str">
            <v/>
          </cell>
        </row>
        <row r="5142">
          <cell r="A5142" t="str">
            <v/>
          </cell>
          <cell r="B5142" t="str">
            <v/>
          </cell>
          <cell r="C5142" t="str">
            <v/>
          </cell>
          <cell r="D5142" t="str">
            <v/>
          </cell>
          <cell r="E5142" t="str">
            <v/>
          </cell>
        </row>
        <row r="5143">
          <cell r="A5143" t="str">
            <v/>
          </cell>
          <cell r="B5143" t="str">
            <v/>
          </cell>
          <cell r="C5143" t="str">
            <v/>
          </cell>
          <cell r="D5143" t="str">
            <v/>
          </cell>
          <cell r="E5143" t="str">
            <v/>
          </cell>
        </row>
        <row r="5144">
          <cell r="A5144" t="str">
            <v/>
          </cell>
          <cell r="B5144" t="str">
            <v/>
          </cell>
          <cell r="C5144" t="str">
            <v/>
          </cell>
          <cell r="D5144" t="str">
            <v/>
          </cell>
          <cell r="E5144" t="str">
            <v/>
          </cell>
        </row>
        <row r="5145">
          <cell r="A5145" t="str">
            <v/>
          </cell>
          <cell r="B5145" t="str">
            <v/>
          </cell>
          <cell r="C5145" t="str">
            <v/>
          </cell>
          <cell r="D5145" t="str">
            <v/>
          </cell>
          <cell r="E5145" t="str">
            <v/>
          </cell>
        </row>
        <row r="5146">
          <cell r="A5146" t="str">
            <v/>
          </cell>
          <cell r="B5146" t="str">
            <v/>
          </cell>
          <cell r="C5146" t="str">
            <v/>
          </cell>
          <cell r="D5146" t="str">
            <v/>
          </cell>
          <cell r="E5146" t="str">
            <v/>
          </cell>
        </row>
        <row r="5147">
          <cell r="A5147" t="str">
            <v/>
          </cell>
          <cell r="B5147" t="str">
            <v/>
          </cell>
          <cell r="C5147" t="str">
            <v/>
          </cell>
          <cell r="D5147" t="str">
            <v/>
          </cell>
          <cell r="E5147" t="str">
            <v/>
          </cell>
        </row>
        <row r="5148">
          <cell r="A5148" t="str">
            <v/>
          </cell>
          <cell r="B5148" t="str">
            <v/>
          </cell>
          <cell r="C5148" t="str">
            <v/>
          </cell>
          <cell r="D5148" t="str">
            <v/>
          </cell>
          <cell r="E5148" t="str">
            <v/>
          </cell>
        </row>
        <row r="5149">
          <cell r="A5149" t="str">
            <v/>
          </cell>
          <cell r="B5149" t="str">
            <v/>
          </cell>
          <cell r="C5149" t="str">
            <v/>
          </cell>
          <cell r="D5149" t="str">
            <v/>
          </cell>
          <cell r="E5149" t="str">
            <v/>
          </cell>
        </row>
        <row r="5150">
          <cell r="A5150" t="str">
            <v/>
          </cell>
          <cell r="B5150" t="str">
            <v/>
          </cell>
          <cell r="C5150" t="str">
            <v/>
          </cell>
          <cell r="D5150" t="str">
            <v/>
          </cell>
          <cell r="E5150" t="str">
            <v/>
          </cell>
        </row>
        <row r="5151">
          <cell r="A5151" t="str">
            <v/>
          </cell>
          <cell r="B5151" t="str">
            <v/>
          </cell>
          <cell r="C5151" t="str">
            <v/>
          </cell>
          <cell r="D5151" t="str">
            <v/>
          </cell>
          <cell r="E5151" t="str">
            <v/>
          </cell>
        </row>
        <row r="5152">
          <cell r="A5152" t="str">
            <v/>
          </cell>
          <cell r="B5152" t="str">
            <v/>
          </cell>
          <cell r="C5152" t="str">
            <v/>
          </cell>
          <cell r="D5152" t="str">
            <v/>
          </cell>
          <cell r="E5152" t="str">
            <v/>
          </cell>
        </row>
        <row r="5153">
          <cell r="A5153" t="str">
            <v/>
          </cell>
          <cell r="B5153" t="str">
            <v/>
          </cell>
          <cell r="C5153" t="str">
            <v/>
          </cell>
          <cell r="D5153" t="str">
            <v/>
          </cell>
          <cell r="E5153" t="str">
            <v/>
          </cell>
        </row>
        <row r="5154">
          <cell r="A5154" t="str">
            <v/>
          </cell>
          <cell r="B5154" t="str">
            <v/>
          </cell>
          <cell r="C5154" t="str">
            <v/>
          </cell>
          <cell r="D5154" t="str">
            <v/>
          </cell>
          <cell r="E5154" t="str">
            <v/>
          </cell>
        </row>
        <row r="5155">
          <cell r="A5155" t="str">
            <v/>
          </cell>
          <cell r="B5155" t="str">
            <v/>
          </cell>
          <cell r="C5155" t="str">
            <v/>
          </cell>
          <cell r="D5155" t="str">
            <v/>
          </cell>
          <cell r="E5155" t="str">
            <v/>
          </cell>
        </row>
        <row r="5156">
          <cell r="A5156" t="str">
            <v/>
          </cell>
          <cell r="B5156" t="str">
            <v/>
          </cell>
          <cell r="C5156" t="str">
            <v/>
          </cell>
          <cell r="D5156" t="str">
            <v/>
          </cell>
          <cell r="E5156" t="str">
            <v/>
          </cell>
        </row>
        <row r="5157">
          <cell r="A5157" t="str">
            <v/>
          </cell>
          <cell r="B5157" t="str">
            <v/>
          </cell>
          <cell r="C5157" t="str">
            <v/>
          </cell>
          <cell r="D5157" t="str">
            <v/>
          </cell>
          <cell r="E5157" t="str">
            <v/>
          </cell>
        </row>
        <row r="5158">
          <cell r="A5158" t="str">
            <v/>
          </cell>
          <cell r="B5158" t="str">
            <v/>
          </cell>
          <cell r="C5158" t="str">
            <v/>
          </cell>
          <cell r="D5158" t="str">
            <v/>
          </cell>
          <cell r="E5158" t="str">
            <v/>
          </cell>
        </row>
        <row r="5159">
          <cell r="A5159" t="str">
            <v/>
          </cell>
          <cell r="B5159" t="str">
            <v/>
          </cell>
          <cell r="C5159" t="str">
            <v/>
          </cell>
          <cell r="D5159" t="str">
            <v/>
          </cell>
          <cell r="E5159" t="str">
            <v/>
          </cell>
        </row>
        <row r="5160">
          <cell r="A5160" t="str">
            <v/>
          </cell>
          <cell r="B5160" t="str">
            <v/>
          </cell>
          <cell r="C5160" t="str">
            <v/>
          </cell>
          <cell r="D5160" t="str">
            <v/>
          </cell>
          <cell r="E5160" t="str">
            <v/>
          </cell>
        </row>
        <row r="5161">
          <cell r="A5161" t="str">
            <v/>
          </cell>
          <cell r="B5161" t="str">
            <v/>
          </cell>
          <cell r="C5161" t="str">
            <v/>
          </cell>
          <cell r="D5161" t="str">
            <v/>
          </cell>
          <cell r="E5161" t="str">
            <v/>
          </cell>
        </row>
        <row r="5162">
          <cell r="A5162" t="str">
            <v/>
          </cell>
          <cell r="B5162" t="str">
            <v/>
          </cell>
          <cell r="C5162" t="str">
            <v/>
          </cell>
          <cell r="D5162" t="str">
            <v/>
          </cell>
          <cell r="E5162" t="str">
            <v/>
          </cell>
        </row>
        <row r="5163">
          <cell r="A5163" t="str">
            <v/>
          </cell>
          <cell r="B5163" t="str">
            <v/>
          </cell>
          <cell r="C5163" t="str">
            <v/>
          </cell>
          <cell r="D5163" t="str">
            <v/>
          </cell>
          <cell r="E5163" t="str">
            <v/>
          </cell>
        </row>
        <row r="5164">
          <cell r="A5164" t="str">
            <v/>
          </cell>
          <cell r="B5164" t="str">
            <v/>
          </cell>
          <cell r="C5164" t="str">
            <v/>
          </cell>
          <cell r="D5164" t="str">
            <v/>
          </cell>
          <cell r="E5164" t="str">
            <v/>
          </cell>
        </row>
        <row r="5165">
          <cell r="A5165" t="str">
            <v/>
          </cell>
          <cell r="B5165" t="str">
            <v/>
          </cell>
          <cell r="C5165" t="str">
            <v/>
          </cell>
          <cell r="D5165" t="str">
            <v/>
          </cell>
          <cell r="E5165" t="str">
            <v/>
          </cell>
        </row>
        <row r="5166">
          <cell r="A5166" t="str">
            <v/>
          </cell>
          <cell r="B5166" t="str">
            <v/>
          </cell>
          <cell r="C5166" t="str">
            <v/>
          </cell>
          <cell r="D5166" t="str">
            <v/>
          </cell>
          <cell r="E5166" t="str">
            <v/>
          </cell>
        </row>
        <row r="5167">
          <cell r="A5167" t="str">
            <v/>
          </cell>
          <cell r="B5167" t="str">
            <v/>
          </cell>
          <cell r="C5167" t="str">
            <v/>
          </cell>
          <cell r="D5167" t="str">
            <v/>
          </cell>
          <cell r="E5167" t="str">
            <v/>
          </cell>
        </row>
        <row r="5168">
          <cell r="A5168" t="str">
            <v/>
          </cell>
          <cell r="B5168" t="str">
            <v/>
          </cell>
          <cell r="C5168" t="str">
            <v/>
          </cell>
          <cell r="D5168" t="str">
            <v/>
          </cell>
          <cell r="E5168" t="str">
            <v/>
          </cell>
        </row>
        <row r="5169">
          <cell r="A5169" t="str">
            <v/>
          </cell>
          <cell r="B5169" t="str">
            <v/>
          </cell>
          <cell r="C5169" t="str">
            <v/>
          </cell>
          <cell r="D5169" t="str">
            <v/>
          </cell>
          <cell r="E5169" t="str">
            <v/>
          </cell>
        </row>
        <row r="5170">
          <cell r="A5170" t="str">
            <v/>
          </cell>
          <cell r="B5170" t="str">
            <v/>
          </cell>
          <cell r="C5170" t="str">
            <v/>
          </cell>
          <cell r="D5170" t="str">
            <v/>
          </cell>
          <cell r="E5170" t="str">
            <v/>
          </cell>
        </row>
        <row r="5171">
          <cell r="A5171" t="str">
            <v/>
          </cell>
          <cell r="B5171" t="str">
            <v/>
          </cell>
          <cell r="C5171" t="str">
            <v/>
          </cell>
          <cell r="D5171" t="str">
            <v/>
          </cell>
          <cell r="E5171" t="str">
            <v/>
          </cell>
        </row>
        <row r="5172">
          <cell r="A5172" t="str">
            <v/>
          </cell>
          <cell r="B5172" t="str">
            <v/>
          </cell>
          <cell r="C5172" t="str">
            <v/>
          </cell>
          <cell r="D5172" t="str">
            <v/>
          </cell>
          <cell r="E5172" t="str">
            <v/>
          </cell>
        </row>
        <row r="5173">
          <cell r="A5173" t="str">
            <v/>
          </cell>
          <cell r="B5173" t="str">
            <v/>
          </cell>
          <cell r="C5173" t="str">
            <v/>
          </cell>
          <cell r="D5173" t="str">
            <v/>
          </cell>
          <cell r="E5173" t="str">
            <v/>
          </cell>
        </row>
        <row r="5174">
          <cell r="A5174" t="str">
            <v/>
          </cell>
          <cell r="B5174" t="str">
            <v/>
          </cell>
          <cell r="C5174" t="str">
            <v/>
          </cell>
          <cell r="D5174" t="str">
            <v/>
          </cell>
          <cell r="E5174" t="str">
            <v/>
          </cell>
        </row>
        <row r="5175">
          <cell r="A5175" t="str">
            <v/>
          </cell>
          <cell r="B5175" t="str">
            <v/>
          </cell>
          <cell r="C5175" t="str">
            <v/>
          </cell>
          <cell r="D5175" t="str">
            <v/>
          </cell>
          <cell r="E5175" t="str">
            <v/>
          </cell>
        </row>
        <row r="5176">
          <cell r="A5176" t="str">
            <v/>
          </cell>
          <cell r="B5176" t="str">
            <v/>
          </cell>
          <cell r="C5176" t="str">
            <v/>
          </cell>
          <cell r="D5176" t="str">
            <v/>
          </cell>
          <cell r="E5176" t="str">
            <v/>
          </cell>
        </row>
        <row r="5177">
          <cell r="A5177" t="str">
            <v/>
          </cell>
          <cell r="B5177" t="str">
            <v/>
          </cell>
          <cell r="C5177" t="str">
            <v/>
          </cell>
          <cell r="D5177" t="str">
            <v/>
          </cell>
          <cell r="E5177" t="str">
            <v/>
          </cell>
        </row>
        <row r="5178">
          <cell r="A5178" t="str">
            <v/>
          </cell>
          <cell r="B5178" t="str">
            <v/>
          </cell>
          <cell r="C5178" t="str">
            <v/>
          </cell>
          <cell r="D5178" t="str">
            <v/>
          </cell>
          <cell r="E5178" t="str">
            <v/>
          </cell>
        </row>
        <row r="5179">
          <cell r="A5179" t="str">
            <v/>
          </cell>
          <cell r="B5179" t="str">
            <v/>
          </cell>
          <cell r="C5179" t="str">
            <v/>
          </cell>
          <cell r="D5179" t="str">
            <v/>
          </cell>
          <cell r="E5179" t="str">
            <v/>
          </cell>
        </row>
        <row r="5180">
          <cell r="A5180" t="str">
            <v/>
          </cell>
          <cell r="B5180" t="str">
            <v/>
          </cell>
          <cell r="C5180" t="str">
            <v/>
          </cell>
          <cell r="D5180" t="str">
            <v/>
          </cell>
          <cell r="E5180" t="str">
            <v/>
          </cell>
        </row>
        <row r="5181">
          <cell r="A5181" t="str">
            <v/>
          </cell>
          <cell r="B5181" t="str">
            <v/>
          </cell>
          <cell r="C5181" t="str">
            <v/>
          </cell>
          <cell r="D5181" t="str">
            <v/>
          </cell>
          <cell r="E5181" t="str">
            <v/>
          </cell>
        </row>
        <row r="5182">
          <cell r="A5182" t="str">
            <v/>
          </cell>
          <cell r="B5182" t="str">
            <v/>
          </cell>
          <cell r="C5182" t="str">
            <v/>
          </cell>
          <cell r="D5182" t="str">
            <v/>
          </cell>
          <cell r="E5182" t="str">
            <v/>
          </cell>
        </row>
        <row r="5183">
          <cell r="A5183" t="str">
            <v/>
          </cell>
          <cell r="B5183" t="str">
            <v/>
          </cell>
          <cell r="C5183" t="str">
            <v/>
          </cell>
          <cell r="D5183" t="str">
            <v/>
          </cell>
          <cell r="E5183" t="str">
            <v/>
          </cell>
        </row>
        <row r="5184">
          <cell r="A5184" t="str">
            <v/>
          </cell>
          <cell r="B5184" t="str">
            <v/>
          </cell>
          <cell r="C5184" t="str">
            <v/>
          </cell>
          <cell r="D5184" t="str">
            <v/>
          </cell>
          <cell r="E5184" t="str">
            <v/>
          </cell>
        </row>
        <row r="5185">
          <cell r="A5185" t="str">
            <v/>
          </cell>
          <cell r="B5185" t="str">
            <v/>
          </cell>
          <cell r="C5185" t="str">
            <v/>
          </cell>
          <cell r="D5185" t="str">
            <v/>
          </cell>
          <cell r="E5185" t="str">
            <v/>
          </cell>
        </row>
        <row r="5186">
          <cell r="A5186" t="str">
            <v/>
          </cell>
          <cell r="B5186" t="str">
            <v/>
          </cell>
          <cell r="C5186" t="str">
            <v/>
          </cell>
          <cell r="D5186" t="str">
            <v/>
          </cell>
          <cell r="E5186" t="str">
            <v/>
          </cell>
        </row>
        <row r="5187">
          <cell r="A5187" t="str">
            <v/>
          </cell>
          <cell r="B5187" t="str">
            <v/>
          </cell>
          <cell r="C5187" t="str">
            <v/>
          </cell>
          <cell r="D5187" t="str">
            <v/>
          </cell>
          <cell r="E5187" t="str">
            <v/>
          </cell>
        </row>
        <row r="5188">
          <cell r="A5188" t="str">
            <v/>
          </cell>
          <cell r="B5188" t="str">
            <v/>
          </cell>
          <cell r="C5188" t="str">
            <v/>
          </cell>
          <cell r="D5188" t="str">
            <v/>
          </cell>
          <cell r="E5188" t="str">
            <v/>
          </cell>
        </row>
        <row r="5189">
          <cell r="A5189" t="str">
            <v/>
          </cell>
          <cell r="B5189" t="str">
            <v/>
          </cell>
          <cell r="C5189" t="str">
            <v/>
          </cell>
          <cell r="D5189" t="str">
            <v/>
          </cell>
          <cell r="E5189" t="str">
            <v/>
          </cell>
        </row>
        <row r="5190">
          <cell r="A5190" t="str">
            <v/>
          </cell>
          <cell r="B5190" t="str">
            <v/>
          </cell>
          <cell r="C5190" t="str">
            <v/>
          </cell>
          <cell r="D5190" t="str">
            <v/>
          </cell>
          <cell r="E5190" t="str">
            <v/>
          </cell>
        </row>
        <row r="5191">
          <cell r="A5191" t="str">
            <v/>
          </cell>
          <cell r="B5191" t="str">
            <v/>
          </cell>
          <cell r="C5191" t="str">
            <v/>
          </cell>
          <cell r="D5191" t="str">
            <v/>
          </cell>
          <cell r="E5191" t="str">
            <v/>
          </cell>
        </row>
        <row r="5192">
          <cell r="A5192" t="str">
            <v/>
          </cell>
          <cell r="B5192" t="str">
            <v/>
          </cell>
          <cell r="C5192" t="str">
            <v/>
          </cell>
          <cell r="D5192" t="str">
            <v/>
          </cell>
          <cell r="E5192" t="str">
            <v/>
          </cell>
        </row>
        <row r="5193">
          <cell r="A5193" t="str">
            <v/>
          </cell>
          <cell r="B5193" t="str">
            <v/>
          </cell>
          <cell r="C5193" t="str">
            <v/>
          </cell>
          <cell r="D5193" t="str">
            <v/>
          </cell>
          <cell r="E5193" t="str">
            <v/>
          </cell>
        </row>
        <row r="5194">
          <cell r="A5194" t="str">
            <v/>
          </cell>
          <cell r="B5194" t="str">
            <v/>
          </cell>
          <cell r="C5194" t="str">
            <v/>
          </cell>
          <cell r="D5194" t="str">
            <v/>
          </cell>
          <cell r="E5194" t="str">
            <v/>
          </cell>
        </row>
        <row r="5195">
          <cell r="A5195" t="str">
            <v/>
          </cell>
          <cell r="B5195" t="str">
            <v/>
          </cell>
          <cell r="C5195" t="str">
            <v/>
          </cell>
          <cell r="D5195" t="str">
            <v/>
          </cell>
          <cell r="E5195" t="str">
            <v/>
          </cell>
        </row>
        <row r="5196">
          <cell r="A5196" t="str">
            <v/>
          </cell>
          <cell r="B5196" t="str">
            <v/>
          </cell>
          <cell r="C5196" t="str">
            <v/>
          </cell>
          <cell r="D5196" t="str">
            <v/>
          </cell>
          <cell r="E5196" t="str">
            <v/>
          </cell>
        </row>
        <row r="5197">
          <cell r="A5197" t="str">
            <v/>
          </cell>
          <cell r="B5197" t="str">
            <v/>
          </cell>
          <cell r="C5197" t="str">
            <v/>
          </cell>
          <cell r="D5197" t="str">
            <v/>
          </cell>
          <cell r="E5197" t="str">
            <v/>
          </cell>
        </row>
        <row r="5198">
          <cell r="A5198" t="str">
            <v/>
          </cell>
          <cell r="B5198" t="str">
            <v/>
          </cell>
          <cell r="C5198" t="str">
            <v/>
          </cell>
          <cell r="D5198" t="str">
            <v/>
          </cell>
          <cell r="E5198" t="str">
            <v/>
          </cell>
        </row>
        <row r="5199">
          <cell r="A5199" t="str">
            <v/>
          </cell>
          <cell r="B5199" t="str">
            <v/>
          </cell>
          <cell r="C5199" t="str">
            <v/>
          </cell>
          <cell r="D5199" t="str">
            <v/>
          </cell>
          <cell r="E5199" t="str">
            <v/>
          </cell>
        </row>
        <row r="5200">
          <cell r="A5200" t="str">
            <v/>
          </cell>
          <cell r="B5200" t="str">
            <v/>
          </cell>
          <cell r="C5200" t="str">
            <v/>
          </cell>
          <cell r="D5200" t="str">
            <v/>
          </cell>
          <cell r="E5200" t="str">
            <v/>
          </cell>
        </row>
        <row r="5201">
          <cell r="A5201" t="str">
            <v/>
          </cell>
          <cell r="B5201" t="str">
            <v/>
          </cell>
          <cell r="C5201" t="str">
            <v/>
          </cell>
          <cell r="D5201" t="str">
            <v/>
          </cell>
          <cell r="E5201" t="str">
            <v/>
          </cell>
        </row>
        <row r="5202">
          <cell r="A5202" t="str">
            <v/>
          </cell>
          <cell r="B5202" t="str">
            <v/>
          </cell>
          <cell r="C5202" t="str">
            <v/>
          </cell>
          <cell r="D5202" t="str">
            <v/>
          </cell>
          <cell r="E5202" t="str">
            <v/>
          </cell>
        </row>
        <row r="5203">
          <cell r="A5203" t="str">
            <v/>
          </cell>
          <cell r="B5203" t="str">
            <v/>
          </cell>
          <cell r="C5203" t="str">
            <v/>
          </cell>
          <cell r="D5203" t="str">
            <v/>
          </cell>
          <cell r="E5203" t="str">
            <v/>
          </cell>
        </row>
        <row r="5204">
          <cell r="A5204" t="str">
            <v/>
          </cell>
          <cell r="B5204" t="str">
            <v/>
          </cell>
          <cell r="C5204" t="str">
            <v/>
          </cell>
          <cell r="D5204" t="str">
            <v/>
          </cell>
          <cell r="E5204" t="str">
            <v/>
          </cell>
        </row>
        <row r="5205">
          <cell r="A5205" t="str">
            <v/>
          </cell>
          <cell r="B5205" t="str">
            <v/>
          </cell>
          <cell r="C5205" t="str">
            <v/>
          </cell>
          <cell r="D5205" t="str">
            <v/>
          </cell>
          <cell r="E5205" t="str">
            <v/>
          </cell>
        </row>
        <row r="5206">
          <cell r="A5206" t="str">
            <v/>
          </cell>
          <cell r="B5206" t="str">
            <v/>
          </cell>
          <cell r="C5206" t="str">
            <v/>
          </cell>
          <cell r="D5206" t="str">
            <v/>
          </cell>
          <cell r="E5206" t="str">
            <v/>
          </cell>
        </row>
        <row r="5207">
          <cell r="A5207" t="str">
            <v/>
          </cell>
          <cell r="B5207" t="str">
            <v/>
          </cell>
          <cell r="C5207" t="str">
            <v/>
          </cell>
          <cell r="D5207" t="str">
            <v/>
          </cell>
          <cell r="E5207" t="str">
            <v/>
          </cell>
        </row>
        <row r="5208">
          <cell r="A5208" t="str">
            <v/>
          </cell>
          <cell r="B5208" t="str">
            <v/>
          </cell>
          <cell r="C5208" t="str">
            <v/>
          </cell>
          <cell r="D5208" t="str">
            <v/>
          </cell>
          <cell r="E5208" t="str">
            <v/>
          </cell>
        </row>
        <row r="5209">
          <cell r="A5209" t="str">
            <v/>
          </cell>
          <cell r="B5209" t="str">
            <v/>
          </cell>
          <cell r="C5209" t="str">
            <v/>
          </cell>
          <cell r="D5209" t="str">
            <v/>
          </cell>
          <cell r="E5209" t="str">
            <v/>
          </cell>
        </row>
        <row r="5210">
          <cell r="A5210" t="str">
            <v/>
          </cell>
          <cell r="B5210" t="str">
            <v/>
          </cell>
          <cell r="C5210" t="str">
            <v/>
          </cell>
          <cell r="D5210" t="str">
            <v/>
          </cell>
          <cell r="E5210" t="str">
            <v/>
          </cell>
        </row>
        <row r="5211">
          <cell r="A5211" t="str">
            <v/>
          </cell>
          <cell r="B5211" t="str">
            <v/>
          </cell>
          <cell r="C5211" t="str">
            <v/>
          </cell>
          <cell r="D5211" t="str">
            <v/>
          </cell>
          <cell r="E5211" t="str">
            <v/>
          </cell>
        </row>
        <row r="5212">
          <cell r="A5212" t="str">
            <v/>
          </cell>
          <cell r="B5212" t="str">
            <v/>
          </cell>
          <cell r="C5212" t="str">
            <v/>
          </cell>
          <cell r="D5212" t="str">
            <v/>
          </cell>
          <cell r="E5212" t="str">
            <v/>
          </cell>
        </row>
        <row r="5213">
          <cell r="A5213" t="str">
            <v/>
          </cell>
          <cell r="B5213" t="str">
            <v/>
          </cell>
          <cell r="C5213" t="str">
            <v/>
          </cell>
          <cell r="D5213" t="str">
            <v/>
          </cell>
          <cell r="E5213" t="str">
            <v/>
          </cell>
        </row>
        <row r="5214">
          <cell r="A5214" t="str">
            <v/>
          </cell>
          <cell r="B5214" t="str">
            <v/>
          </cell>
          <cell r="C5214" t="str">
            <v/>
          </cell>
          <cell r="D5214" t="str">
            <v/>
          </cell>
          <cell r="E5214" t="str">
            <v/>
          </cell>
        </row>
        <row r="5215">
          <cell r="A5215" t="str">
            <v/>
          </cell>
          <cell r="B5215" t="str">
            <v/>
          </cell>
          <cell r="C5215" t="str">
            <v/>
          </cell>
          <cell r="D5215" t="str">
            <v/>
          </cell>
          <cell r="E5215" t="str">
            <v/>
          </cell>
        </row>
        <row r="5216">
          <cell r="A5216" t="str">
            <v/>
          </cell>
          <cell r="B5216" t="str">
            <v/>
          </cell>
          <cell r="C5216" t="str">
            <v/>
          </cell>
          <cell r="D5216" t="str">
            <v/>
          </cell>
          <cell r="E5216" t="str">
            <v/>
          </cell>
        </row>
        <row r="5217">
          <cell r="A5217" t="str">
            <v/>
          </cell>
          <cell r="B5217" t="str">
            <v/>
          </cell>
          <cell r="C5217" t="str">
            <v/>
          </cell>
          <cell r="D5217" t="str">
            <v/>
          </cell>
          <cell r="E5217" t="str">
            <v/>
          </cell>
        </row>
        <row r="5218">
          <cell r="A5218" t="str">
            <v/>
          </cell>
          <cell r="B5218" t="str">
            <v/>
          </cell>
          <cell r="C5218" t="str">
            <v/>
          </cell>
          <cell r="D5218" t="str">
            <v/>
          </cell>
          <cell r="E5218" t="str">
            <v/>
          </cell>
        </row>
        <row r="5219">
          <cell r="A5219" t="str">
            <v/>
          </cell>
          <cell r="B5219" t="str">
            <v/>
          </cell>
          <cell r="C5219" t="str">
            <v/>
          </cell>
          <cell r="D5219" t="str">
            <v/>
          </cell>
          <cell r="E5219" t="str">
            <v/>
          </cell>
        </row>
        <row r="5220">
          <cell r="A5220" t="str">
            <v/>
          </cell>
          <cell r="B5220" t="str">
            <v/>
          </cell>
          <cell r="C5220" t="str">
            <v/>
          </cell>
          <cell r="D5220" t="str">
            <v/>
          </cell>
          <cell r="E5220" t="str">
            <v/>
          </cell>
        </row>
        <row r="5221">
          <cell r="A5221" t="str">
            <v/>
          </cell>
          <cell r="B5221" t="str">
            <v/>
          </cell>
          <cell r="C5221" t="str">
            <v/>
          </cell>
          <cell r="D5221" t="str">
            <v/>
          </cell>
          <cell r="E5221" t="str">
            <v/>
          </cell>
        </row>
        <row r="5222">
          <cell r="A5222" t="str">
            <v/>
          </cell>
          <cell r="B5222" t="str">
            <v/>
          </cell>
          <cell r="C5222" t="str">
            <v/>
          </cell>
          <cell r="D5222" t="str">
            <v/>
          </cell>
          <cell r="E5222" t="str">
            <v/>
          </cell>
        </row>
        <row r="5223">
          <cell r="A5223" t="str">
            <v/>
          </cell>
          <cell r="B5223" t="str">
            <v/>
          </cell>
          <cell r="C5223" t="str">
            <v/>
          </cell>
          <cell r="D5223" t="str">
            <v/>
          </cell>
          <cell r="E5223" t="str">
            <v/>
          </cell>
        </row>
        <row r="5224">
          <cell r="A5224" t="str">
            <v/>
          </cell>
          <cell r="B5224" t="str">
            <v/>
          </cell>
          <cell r="C5224" t="str">
            <v/>
          </cell>
          <cell r="D5224" t="str">
            <v/>
          </cell>
          <cell r="E5224" t="str">
            <v/>
          </cell>
        </row>
        <row r="5225">
          <cell r="A5225" t="str">
            <v/>
          </cell>
          <cell r="B5225" t="str">
            <v/>
          </cell>
          <cell r="C5225" t="str">
            <v/>
          </cell>
          <cell r="D5225" t="str">
            <v/>
          </cell>
          <cell r="E5225" t="str">
            <v/>
          </cell>
        </row>
        <row r="5226">
          <cell r="A5226" t="str">
            <v/>
          </cell>
          <cell r="B5226" t="str">
            <v/>
          </cell>
          <cell r="C5226" t="str">
            <v/>
          </cell>
          <cell r="D5226" t="str">
            <v/>
          </cell>
          <cell r="E5226" t="str">
            <v/>
          </cell>
        </row>
        <row r="5227">
          <cell r="A5227" t="str">
            <v/>
          </cell>
          <cell r="B5227" t="str">
            <v/>
          </cell>
          <cell r="C5227" t="str">
            <v/>
          </cell>
          <cell r="D5227" t="str">
            <v/>
          </cell>
          <cell r="E5227" t="str">
            <v/>
          </cell>
        </row>
        <row r="5228">
          <cell r="A5228" t="str">
            <v/>
          </cell>
          <cell r="B5228" t="str">
            <v/>
          </cell>
          <cell r="C5228" t="str">
            <v/>
          </cell>
          <cell r="D5228" t="str">
            <v/>
          </cell>
          <cell r="E5228" t="str">
            <v/>
          </cell>
        </row>
        <row r="5229">
          <cell r="A5229" t="str">
            <v/>
          </cell>
          <cell r="B5229" t="str">
            <v/>
          </cell>
          <cell r="C5229" t="str">
            <v/>
          </cell>
          <cell r="D5229" t="str">
            <v/>
          </cell>
          <cell r="E5229" t="str">
            <v/>
          </cell>
        </row>
        <row r="5230">
          <cell r="A5230" t="str">
            <v/>
          </cell>
          <cell r="B5230" t="str">
            <v/>
          </cell>
          <cell r="C5230" t="str">
            <v/>
          </cell>
          <cell r="D5230" t="str">
            <v/>
          </cell>
          <cell r="E5230" t="str">
            <v/>
          </cell>
        </row>
        <row r="5231">
          <cell r="A5231" t="str">
            <v/>
          </cell>
          <cell r="B5231" t="str">
            <v/>
          </cell>
          <cell r="C5231" t="str">
            <v/>
          </cell>
          <cell r="D5231" t="str">
            <v/>
          </cell>
          <cell r="E5231" t="str">
            <v/>
          </cell>
        </row>
        <row r="5232">
          <cell r="A5232" t="str">
            <v/>
          </cell>
          <cell r="B5232" t="str">
            <v/>
          </cell>
          <cell r="C5232" t="str">
            <v/>
          </cell>
          <cell r="D5232" t="str">
            <v/>
          </cell>
          <cell r="E5232" t="str">
            <v/>
          </cell>
        </row>
        <row r="5233">
          <cell r="A5233" t="str">
            <v/>
          </cell>
          <cell r="B5233" t="str">
            <v/>
          </cell>
          <cell r="C5233" t="str">
            <v/>
          </cell>
          <cell r="D5233" t="str">
            <v/>
          </cell>
          <cell r="E5233" t="str">
            <v/>
          </cell>
        </row>
        <row r="5234">
          <cell r="A5234" t="str">
            <v/>
          </cell>
          <cell r="B5234" t="str">
            <v/>
          </cell>
          <cell r="C5234" t="str">
            <v/>
          </cell>
          <cell r="D5234" t="str">
            <v/>
          </cell>
          <cell r="E5234" t="str">
            <v/>
          </cell>
        </row>
        <row r="5235">
          <cell r="A5235" t="str">
            <v/>
          </cell>
          <cell r="B5235" t="str">
            <v/>
          </cell>
          <cell r="C5235" t="str">
            <v/>
          </cell>
          <cell r="D5235" t="str">
            <v/>
          </cell>
          <cell r="E5235" t="str">
            <v/>
          </cell>
        </row>
        <row r="5236">
          <cell r="A5236" t="str">
            <v/>
          </cell>
          <cell r="B5236" t="str">
            <v/>
          </cell>
          <cell r="C5236" t="str">
            <v/>
          </cell>
          <cell r="D5236" t="str">
            <v/>
          </cell>
          <cell r="E5236" t="str">
            <v/>
          </cell>
        </row>
        <row r="5237">
          <cell r="A5237" t="str">
            <v/>
          </cell>
          <cell r="B5237" t="str">
            <v/>
          </cell>
          <cell r="C5237" t="str">
            <v/>
          </cell>
          <cell r="D5237" t="str">
            <v/>
          </cell>
          <cell r="E5237" t="str">
            <v/>
          </cell>
        </row>
        <row r="5238">
          <cell r="A5238" t="str">
            <v/>
          </cell>
          <cell r="B5238" t="str">
            <v/>
          </cell>
          <cell r="C5238" t="str">
            <v/>
          </cell>
          <cell r="D5238" t="str">
            <v/>
          </cell>
          <cell r="E5238" t="str">
            <v/>
          </cell>
        </row>
        <row r="5239">
          <cell r="A5239" t="str">
            <v/>
          </cell>
          <cell r="B5239" t="str">
            <v/>
          </cell>
          <cell r="C5239" t="str">
            <v/>
          </cell>
          <cell r="D5239" t="str">
            <v/>
          </cell>
          <cell r="E5239" t="str">
            <v/>
          </cell>
        </row>
        <row r="5240">
          <cell r="A5240" t="str">
            <v/>
          </cell>
          <cell r="B5240" t="str">
            <v/>
          </cell>
          <cell r="C5240" t="str">
            <v/>
          </cell>
          <cell r="D5240" t="str">
            <v/>
          </cell>
          <cell r="E5240" t="str">
            <v/>
          </cell>
        </row>
        <row r="5241">
          <cell r="A5241" t="str">
            <v/>
          </cell>
          <cell r="B5241" t="str">
            <v/>
          </cell>
          <cell r="C5241" t="str">
            <v/>
          </cell>
          <cell r="D5241" t="str">
            <v/>
          </cell>
          <cell r="E5241" t="str">
            <v/>
          </cell>
        </row>
        <row r="5242">
          <cell r="A5242" t="str">
            <v/>
          </cell>
          <cell r="B5242" t="str">
            <v/>
          </cell>
          <cell r="C5242" t="str">
            <v/>
          </cell>
          <cell r="D5242" t="str">
            <v/>
          </cell>
          <cell r="E5242" t="str">
            <v/>
          </cell>
        </row>
        <row r="5243">
          <cell r="A5243" t="str">
            <v/>
          </cell>
          <cell r="B5243" t="str">
            <v/>
          </cell>
          <cell r="C5243" t="str">
            <v/>
          </cell>
          <cell r="D5243" t="str">
            <v/>
          </cell>
          <cell r="E5243" t="str">
            <v/>
          </cell>
        </row>
        <row r="5244">
          <cell r="A5244" t="str">
            <v/>
          </cell>
          <cell r="B5244" t="str">
            <v/>
          </cell>
          <cell r="C5244" t="str">
            <v/>
          </cell>
          <cell r="D5244" t="str">
            <v/>
          </cell>
          <cell r="E5244" t="str">
            <v/>
          </cell>
        </row>
        <row r="5245">
          <cell r="A5245" t="str">
            <v/>
          </cell>
          <cell r="B5245" t="str">
            <v/>
          </cell>
          <cell r="C5245" t="str">
            <v/>
          </cell>
          <cell r="D5245" t="str">
            <v/>
          </cell>
          <cell r="E5245" t="str">
            <v/>
          </cell>
        </row>
        <row r="5246">
          <cell r="A5246" t="str">
            <v/>
          </cell>
          <cell r="B5246" t="str">
            <v/>
          </cell>
          <cell r="C5246" t="str">
            <v/>
          </cell>
          <cell r="D5246" t="str">
            <v/>
          </cell>
          <cell r="E5246" t="str">
            <v/>
          </cell>
        </row>
        <row r="5247">
          <cell r="A5247" t="str">
            <v/>
          </cell>
          <cell r="B5247" t="str">
            <v/>
          </cell>
          <cell r="C5247" t="str">
            <v/>
          </cell>
          <cell r="D5247" t="str">
            <v/>
          </cell>
          <cell r="E5247" t="str">
            <v/>
          </cell>
        </row>
        <row r="5248">
          <cell r="A5248" t="str">
            <v/>
          </cell>
          <cell r="B5248" t="str">
            <v/>
          </cell>
          <cell r="C5248" t="str">
            <v/>
          </cell>
          <cell r="D5248" t="str">
            <v/>
          </cell>
          <cell r="E5248" t="str">
            <v/>
          </cell>
        </row>
        <row r="5249">
          <cell r="A5249" t="str">
            <v/>
          </cell>
          <cell r="B5249" t="str">
            <v/>
          </cell>
          <cell r="C5249" t="str">
            <v/>
          </cell>
          <cell r="D5249" t="str">
            <v/>
          </cell>
          <cell r="E5249" t="str">
            <v/>
          </cell>
        </row>
        <row r="5250">
          <cell r="A5250" t="str">
            <v/>
          </cell>
          <cell r="B5250" t="str">
            <v/>
          </cell>
          <cell r="C5250" t="str">
            <v/>
          </cell>
          <cell r="D5250" t="str">
            <v/>
          </cell>
          <cell r="E5250" t="str">
            <v/>
          </cell>
        </row>
        <row r="5251">
          <cell r="A5251" t="str">
            <v/>
          </cell>
          <cell r="B5251" t="str">
            <v/>
          </cell>
          <cell r="C5251" t="str">
            <v/>
          </cell>
          <cell r="D5251" t="str">
            <v/>
          </cell>
          <cell r="E5251" t="str">
            <v/>
          </cell>
        </row>
        <row r="5252">
          <cell r="A5252" t="str">
            <v/>
          </cell>
          <cell r="B5252" t="str">
            <v/>
          </cell>
          <cell r="C5252" t="str">
            <v/>
          </cell>
          <cell r="D5252" t="str">
            <v/>
          </cell>
          <cell r="E5252" t="str">
            <v/>
          </cell>
        </row>
        <row r="5253">
          <cell r="A5253" t="str">
            <v/>
          </cell>
          <cell r="B5253" t="str">
            <v/>
          </cell>
          <cell r="C5253" t="str">
            <v/>
          </cell>
          <cell r="D5253" t="str">
            <v/>
          </cell>
          <cell r="E5253" t="str">
            <v/>
          </cell>
        </row>
        <row r="5254">
          <cell r="A5254" t="str">
            <v/>
          </cell>
          <cell r="B5254" t="str">
            <v/>
          </cell>
          <cell r="C5254" t="str">
            <v/>
          </cell>
          <cell r="D5254" t="str">
            <v/>
          </cell>
          <cell r="E5254" t="str">
            <v/>
          </cell>
        </row>
        <row r="5255">
          <cell r="A5255" t="str">
            <v/>
          </cell>
          <cell r="B5255" t="str">
            <v/>
          </cell>
          <cell r="C5255" t="str">
            <v/>
          </cell>
          <cell r="D5255" t="str">
            <v/>
          </cell>
          <cell r="E5255" t="str">
            <v/>
          </cell>
        </row>
        <row r="5256">
          <cell r="A5256" t="str">
            <v/>
          </cell>
          <cell r="B5256" t="str">
            <v/>
          </cell>
          <cell r="C5256" t="str">
            <v/>
          </cell>
          <cell r="D5256" t="str">
            <v/>
          </cell>
          <cell r="E5256" t="str">
            <v/>
          </cell>
        </row>
        <row r="5257">
          <cell r="A5257" t="str">
            <v/>
          </cell>
          <cell r="B5257" t="str">
            <v/>
          </cell>
          <cell r="C5257" t="str">
            <v/>
          </cell>
          <cell r="D5257" t="str">
            <v/>
          </cell>
          <cell r="E5257" t="str">
            <v/>
          </cell>
        </row>
        <row r="5258">
          <cell r="A5258" t="str">
            <v/>
          </cell>
          <cell r="B5258" t="str">
            <v/>
          </cell>
          <cell r="C5258" t="str">
            <v/>
          </cell>
          <cell r="D5258" t="str">
            <v/>
          </cell>
          <cell r="E5258" t="str">
            <v/>
          </cell>
        </row>
        <row r="5259">
          <cell r="A5259" t="str">
            <v/>
          </cell>
          <cell r="B5259" t="str">
            <v/>
          </cell>
          <cell r="C5259" t="str">
            <v/>
          </cell>
          <cell r="D5259" t="str">
            <v/>
          </cell>
          <cell r="E5259" t="str">
            <v/>
          </cell>
        </row>
        <row r="5260">
          <cell r="A5260" t="str">
            <v/>
          </cell>
          <cell r="B5260" t="str">
            <v/>
          </cell>
          <cell r="C5260" t="str">
            <v/>
          </cell>
          <cell r="D5260" t="str">
            <v/>
          </cell>
          <cell r="E5260" t="str">
            <v/>
          </cell>
        </row>
        <row r="5261">
          <cell r="A5261" t="str">
            <v/>
          </cell>
          <cell r="B5261" t="str">
            <v/>
          </cell>
          <cell r="C5261" t="str">
            <v/>
          </cell>
          <cell r="D5261" t="str">
            <v/>
          </cell>
          <cell r="E5261" t="str">
            <v/>
          </cell>
        </row>
        <row r="5262">
          <cell r="A5262" t="str">
            <v/>
          </cell>
          <cell r="B5262" t="str">
            <v/>
          </cell>
          <cell r="C5262" t="str">
            <v/>
          </cell>
          <cell r="D5262" t="str">
            <v/>
          </cell>
          <cell r="E5262" t="str">
            <v/>
          </cell>
        </row>
        <row r="5263">
          <cell r="A5263" t="str">
            <v/>
          </cell>
          <cell r="B5263" t="str">
            <v/>
          </cell>
          <cell r="C5263" t="str">
            <v/>
          </cell>
          <cell r="D5263" t="str">
            <v/>
          </cell>
          <cell r="E5263" t="str">
            <v/>
          </cell>
        </row>
        <row r="5264">
          <cell r="A5264" t="str">
            <v/>
          </cell>
          <cell r="B5264" t="str">
            <v/>
          </cell>
          <cell r="C5264" t="str">
            <v/>
          </cell>
          <cell r="D5264" t="str">
            <v/>
          </cell>
          <cell r="E5264" t="str">
            <v/>
          </cell>
        </row>
        <row r="5265">
          <cell r="A5265" t="str">
            <v/>
          </cell>
          <cell r="B5265" t="str">
            <v/>
          </cell>
          <cell r="C5265" t="str">
            <v/>
          </cell>
          <cell r="D5265" t="str">
            <v/>
          </cell>
          <cell r="E5265" t="str">
            <v/>
          </cell>
        </row>
        <row r="5266">
          <cell r="A5266" t="str">
            <v/>
          </cell>
          <cell r="B5266" t="str">
            <v/>
          </cell>
          <cell r="C5266" t="str">
            <v/>
          </cell>
          <cell r="D5266" t="str">
            <v/>
          </cell>
          <cell r="E5266" t="str">
            <v/>
          </cell>
        </row>
        <row r="5267">
          <cell r="A5267" t="str">
            <v/>
          </cell>
          <cell r="B5267" t="str">
            <v/>
          </cell>
          <cell r="C5267" t="str">
            <v/>
          </cell>
          <cell r="D5267" t="str">
            <v/>
          </cell>
          <cell r="E5267" t="str">
            <v/>
          </cell>
        </row>
        <row r="5268">
          <cell r="A5268" t="str">
            <v/>
          </cell>
          <cell r="B5268" t="str">
            <v/>
          </cell>
          <cell r="C5268" t="str">
            <v/>
          </cell>
          <cell r="D5268" t="str">
            <v/>
          </cell>
          <cell r="E5268" t="str">
            <v/>
          </cell>
        </row>
        <row r="5269">
          <cell r="A5269" t="str">
            <v/>
          </cell>
          <cell r="B5269" t="str">
            <v/>
          </cell>
          <cell r="C5269" t="str">
            <v/>
          </cell>
          <cell r="D5269" t="str">
            <v/>
          </cell>
          <cell r="E5269" t="str">
            <v/>
          </cell>
        </row>
        <row r="5270">
          <cell r="A5270" t="str">
            <v/>
          </cell>
          <cell r="B5270" t="str">
            <v/>
          </cell>
          <cell r="C5270" t="str">
            <v/>
          </cell>
          <cell r="D5270" t="str">
            <v/>
          </cell>
          <cell r="E5270" t="str">
            <v/>
          </cell>
        </row>
        <row r="5271">
          <cell r="A5271" t="str">
            <v/>
          </cell>
          <cell r="B5271" t="str">
            <v/>
          </cell>
          <cell r="C5271" t="str">
            <v/>
          </cell>
          <cell r="D5271" t="str">
            <v/>
          </cell>
          <cell r="E5271" t="str">
            <v/>
          </cell>
        </row>
        <row r="5272">
          <cell r="A5272" t="str">
            <v/>
          </cell>
          <cell r="B5272" t="str">
            <v/>
          </cell>
          <cell r="C5272" t="str">
            <v/>
          </cell>
          <cell r="D5272" t="str">
            <v/>
          </cell>
          <cell r="E5272" t="str">
            <v/>
          </cell>
        </row>
        <row r="5273">
          <cell r="A5273" t="str">
            <v/>
          </cell>
          <cell r="B5273" t="str">
            <v/>
          </cell>
          <cell r="C5273" t="str">
            <v/>
          </cell>
          <cell r="D5273" t="str">
            <v/>
          </cell>
          <cell r="E5273" t="str">
            <v/>
          </cell>
        </row>
        <row r="5274">
          <cell r="A5274" t="str">
            <v/>
          </cell>
          <cell r="B5274" t="str">
            <v/>
          </cell>
          <cell r="C5274" t="str">
            <v/>
          </cell>
          <cell r="D5274" t="str">
            <v/>
          </cell>
          <cell r="E5274" t="str">
            <v/>
          </cell>
        </row>
        <row r="5275">
          <cell r="A5275" t="str">
            <v/>
          </cell>
          <cell r="B5275" t="str">
            <v/>
          </cell>
          <cell r="C5275" t="str">
            <v/>
          </cell>
          <cell r="D5275" t="str">
            <v/>
          </cell>
          <cell r="E5275" t="str">
            <v/>
          </cell>
        </row>
        <row r="5276">
          <cell r="A5276" t="str">
            <v/>
          </cell>
          <cell r="B5276" t="str">
            <v/>
          </cell>
          <cell r="C5276" t="str">
            <v/>
          </cell>
          <cell r="D5276" t="str">
            <v/>
          </cell>
          <cell r="E5276" t="str">
            <v/>
          </cell>
        </row>
        <row r="5277">
          <cell r="A5277" t="str">
            <v/>
          </cell>
          <cell r="B5277" t="str">
            <v/>
          </cell>
          <cell r="C5277" t="str">
            <v/>
          </cell>
          <cell r="D5277" t="str">
            <v/>
          </cell>
          <cell r="E5277" t="str">
            <v/>
          </cell>
        </row>
        <row r="5278">
          <cell r="A5278" t="str">
            <v/>
          </cell>
          <cell r="B5278" t="str">
            <v/>
          </cell>
          <cell r="C5278" t="str">
            <v/>
          </cell>
          <cell r="D5278" t="str">
            <v/>
          </cell>
          <cell r="E5278" t="str">
            <v/>
          </cell>
        </row>
        <row r="5279">
          <cell r="A5279" t="str">
            <v/>
          </cell>
          <cell r="B5279" t="str">
            <v/>
          </cell>
          <cell r="C5279" t="str">
            <v/>
          </cell>
          <cell r="D5279" t="str">
            <v/>
          </cell>
          <cell r="E5279" t="str">
            <v/>
          </cell>
        </row>
        <row r="5280">
          <cell r="A5280" t="str">
            <v/>
          </cell>
          <cell r="B5280" t="str">
            <v/>
          </cell>
          <cell r="C5280" t="str">
            <v/>
          </cell>
          <cell r="D5280" t="str">
            <v/>
          </cell>
          <cell r="E5280" t="str">
            <v/>
          </cell>
        </row>
        <row r="5281">
          <cell r="A5281" t="str">
            <v/>
          </cell>
          <cell r="B5281" t="str">
            <v/>
          </cell>
          <cell r="C5281" t="str">
            <v/>
          </cell>
          <cell r="D5281" t="str">
            <v/>
          </cell>
          <cell r="E5281" t="str">
            <v/>
          </cell>
        </row>
        <row r="5282">
          <cell r="A5282" t="str">
            <v/>
          </cell>
          <cell r="B5282" t="str">
            <v/>
          </cell>
          <cell r="C5282" t="str">
            <v/>
          </cell>
          <cell r="D5282" t="str">
            <v/>
          </cell>
          <cell r="E5282" t="str">
            <v/>
          </cell>
        </row>
        <row r="5283">
          <cell r="A5283" t="str">
            <v/>
          </cell>
          <cell r="B5283" t="str">
            <v/>
          </cell>
          <cell r="C5283" t="str">
            <v/>
          </cell>
          <cell r="D5283" t="str">
            <v/>
          </cell>
          <cell r="E5283" t="str">
            <v/>
          </cell>
        </row>
        <row r="5284">
          <cell r="A5284" t="str">
            <v/>
          </cell>
          <cell r="B5284" t="str">
            <v/>
          </cell>
          <cell r="C5284" t="str">
            <v/>
          </cell>
          <cell r="D5284" t="str">
            <v/>
          </cell>
          <cell r="E5284" t="str">
            <v/>
          </cell>
        </row>
        <row r="5285">
          <cell r="A5285" t="str">
            <v/>
          </cell>
          <cell r="B5285" t="str">
            <v/>
          </cell>
          <cell r="C5285" t="str">
            <v/>
          </cell>
          <cell r="D5285" t="str">
            <v/>
          </cell>
          <cell r="E5285" t="str">
            <v/>
          </cell>
        </row>
        <row r="5286">
          <cell r="A5286" t="str">
            <v/>
          </cell>
          <cell r="B5286" t="str">
            <v/>
          </cell>
          <cell r="C5286" t="str">
            <v/>
          </cell>
          <cell r="D5286" t="str">
            <v/>
          </cell>
          <cell r="E5286" t="str">
            <v/>
          </cell>
        </row>
        <row r="5287">
          <cell r="A5287" t="str">
            <v/>
          </cell>
          <cell r="B5287" t="str">
            <v/>
          </cell>
          <cell r="C5287" t="str">
            <v/>
          </cell>
          <cell r="D5287" t="str">
            <v/>
          </cell>
          <cell r="E5287" t="str">
            <v/>
          </cell>
        </row>
        <row r="5288">
          <cell r="A5288" t="str">
            <v/>
          </cell>
          <cell r="B5288" t="str">
            <v/>
          </cell>
          <cell r="C5288" t="str">
            <v/>
          </cell>
          <cell r="D5288" t="str">
            <v/>
          </cell>
          <cell r="E5288" t="str">
            <v/>
          </cell>
        </row>
        <row r="5289">
          <cell r="A5289" t="str">
            <v/>
          </cell>
          <cell r="B5289" t="str">
            <v/>
          </cell>
          <cell r="C5289" t="str">
            <v/>
          </cell>
          <cell r="D5289" t="str">
            <v/>
          </cell>
          <cell r="E5289" t="str">
            <v/>
          </cell>
        </row>
        <row r="5290">
          <cell r="A5290" t="str">
            <v/>
          </cell>
          <cell r="B5290" t="str">
            <v/>
          </cell>
          <cell r="C5290" t="str">
            <v/>
          </cell>
          <cell r="D5290" t="str">
            <v/>
          </cell>
          <cell r="E5290" t="str">
            <v/>
          </cell>
        </row>
        <row r="5291">
          <cell r="A5291" t="str">
            <v/>
          </cell>
          <cell r="B5291" t="str">
            <v/>
          </cell>
          <cell r="C5291" t="str">
            <v/>
          </cell>
          <cell r="D5291" t="str">
            <v/>
          </cell>
          <cell r="E5291" t="str">
            <v/>
          </cell>
        </row>
        <row r="5292">
          <cell r="A5292" t="str">
            <v/>
          </cell>
          <cell r="B5292" t="str">
            <v/>
          </cell>
          <cell r="C5292" t="str">
            <v/>
          </cell>
          <cell r="D5292" t="str">
            <v/>
          </cell>
          <cell r="E5292" t="str">
            <v/>
          </cell>
        </row>
        <row r="5293">
          <cell r="A5293" t="str">
            <v/>
          </cell>
          <cell r="B5293" t="str">
            <v/>
          </cell>
          <cell r="C5293" t="str">
            <v/>
          </cell>
          <cell r="D5293" t="str">
            <v/>
          </cell>
          <cell r="E5293" t="str">
            <v/>
          </cell>
        </row>
        <row r="5294">
          <cell r="A5294" t="str">
            <v/>
          </cell>
          <cell r="B5294" t="str">
            <v/>
          </cell>
          <cell r="C5294" t="str">
            <v/>
          </cell>
          <cell r="D5294" t="str">
            <v/>
          </cell>
          <cell r="E5294" t="str">
            <v/>
          </cell>
        </row>
        <row r="5295">
          <cell r="A5295" t="str">
            <v/>
          </cell>
          <cell r="B5295" t="str">
            <v/>
          </cell>
          <cell r="C5295" t="str">
            <v/>
          </cell>
          <cell r="D5295" t="str">
            <v/>
          </cell>
          <cell r="E5295" t="str">
            <v/>
          </cell>
        </row>
        <row r="5296">
          <cell r="A5296" t="str">
            <v/>
          </cell>
          <cell r="B5296" t="str">
            <v/>
          </cell>
          <cell r="C5296" t="str">
            <v/>
          </cell>
          <cell r="D5296" t="str">
            <v/>
          </cell>
          <cell r="E5296" t="str">
            <v/>
          </cell>
        </row>
        <row r="5297">
          <cell r="A5297" t="str">
            <v/>
          </cell>
          <cell r="B5297" t="str">
            <v/>
          </cell>
          <cell r="C5297" t="str">
            <v/>
          </cell>
          <cell r="D5297" t="str">
            <v/>
          </cell>
          <cell r="E5297" t="str">
            <v/>
          </cell>
        </row>
        <row r="5298">
          <cell r="A5298" t="str">
            <v/>
          </cell>
          <cell r="B5298" t="str">
            <v/>
          </cell>
          <cell r="C5298" t="str">
            <v/>
          </cell>
          <cell r="D5298" t="str">
            <v/>
          </cell>
          <cell r="E5298" t="str">
            <v/>
          </cell>
        </row>
        <row r="5299">
          <cell r="A5299" t="str">
            <v/>
          </cell>
          <cell r="B5299" t="str">
            <v/>
          </cell>
          <cell r="C5299" t="str">
            <v/>
          </cell>
          <cell r="D5299" t="str">
            <v/>
          </cell>
          <cell r="E5299" t="str">
            <v/>
          </cell>
        </row>
        <row r="5300">
          <cell r="A5300" t="str">
            <v/>
          </cell>
          <cell r="B5300" t="str">
            <v/>
          </cell>
          <cell r="C5300" t="str">
            <v/>
          </cell>
          <cell r="D5300" t="str">
            <v/>
          </cell>
          <cell r="E5300" t="str">
            <v/>
          </cell>
        </row>
        <row r="5301">
          <cell r="A5301" t="str">
            <v/>
          </cell>
          <cell r="B5301" t="str">
            <v/>
          </cell>
          <cell r="C5301" t="str">
            <v/>
          </cell>
          <cell r="D5301" t="str">
            <v/>
          </cell>
          <cell r="E5301" t="str">
            <v/>
          </cell>
        </row>
        <row r="5302">
          <cell r="A5302" t="str">
            <v/>
          </cell>
          <cell r="B5302" t="str">
            <v/>
          </cell>
          <cell r="C5302" t="str">
            <v/>
          </cell>
          <cell r="D5302" t="str">
            <v/>
          </cell>
          <cell r="E5302" t="str">
            <v/>
          </cell>
        </row>
        <row r="5303">
          <cell r="A5303" t="str">
            <v/>
          </cell>
          <cell r="B5303" t="str">
            <v/>
          </cell>
          <cell r="C5303" t="str">
            <v/>
          </cell>
          <cell r="D5303" t="str">
            <v/>
          </cell>
          <cell r="E5303" t="str">
            <v/>
          </cell>
        </row>
        <row r="5304">
          <cell r="A5304" t="str">
            <v/>
          </cell>
          <cell r="B5304" t="str">
            <v/>
          </cell>
          <cell r="C5304" t="str">
            <v/>
          </cell>
          <cell r="D5304" t="str">
            <v/>
          </cell>
          <cell r="E5304" t="str">
            <v/>
          </cell>
        </row>
        <row r="5305">
          <cell r="A5305" t="str">
            <v/>
          </cell>
          <cell r="B5305" t="str">
            <v/>
          </cell>
          <cell r="C5305" t="str">
            <v/>
          </cell>
          <cell r="D5305" t="str">
            <v/>
          </cell>
          <cell r="E5305" t="str">
            <v/>
          </cell>
        </row>
        <row r="5306">
          <cell r="A5306" t="str">
            <v/>
          </cell>
          <cell r="B5306" t="str">
            <v/>
          </cell>
          <cell r="C5306" t="str">
            <v/>
          </cell>
          <cell r="D5306" t="str">
            <v/>
          </cell>
          <cell r="E5306" t="str">
            <v/>
          </cell>
        </row>
        <row r="5307">
          <cell r="A5307" t="str">
            <v/>
          </cell>
          <cell r="B5307" t="str">
            <v/>
          </cell>
          <cell r="C5307" t="str">
            <v/>
          </cell>
          <cell r="D5307" t="str">
            <v/>
          </cell>
          <cell r="E5307" t="str">
            <v/>
          </cell>
        </row>
        <row r="5308">
          <cell r="A5308" t="str">
            <v/>
          </cell>
          <cell r="B5308" t="str">
            <v/>
          </cell>
          <cell r="C5308" t="str">
            <v/>
          </cell>
          <cell r="D5308" t="str">
            <v/>
          </cell>
          <cell r="E5308" t="str">
            <v/>
          </cell>
        </row>
        <row r="5309">
          <cell r="A5309" t="str">
            <v/>
          </cell>
          <cell r="B5309" t="str">
            <v/>
          </cell>
          <cell r="C5309" t="str">
            <v/>
          </cell>
          <cell r="D5309" t="str">
            <v/>
          </cell>
          <cell r="E5309" t="str">
            <v/>
          </cell>
        </row>
        <row r="5310">
          <cell r="A5310" t="str">
            <v/>
          </cell>
          <cell r="B5310" t="str">
            <v/>
          </cell>
          <cell r="C5310" t="str">
            <v/>
          </cell>
          <cell r="D5310" t="str">
            <v/>
          </cell>
          <cell r="E5310" t="str">
            <v/>
          </cell>
        </row>
        <row r="5311">
          <cell r="A5311" t="str">
            <v/>
          </cell>
          <cell r="B5311" t="str">
            <v/>
          </cell>
          <cell r="C5311" t="str">
            <v/>
          </cell>
          <cell r="D5311" t="str">
            <v/>
          </cell>
          <cell r="E5311" t="str">
            <v/>
          </cell>
        </row>
        <row r="5312">
          <cell r="A5312" t="str">
            <v/>
          </cell>
          <cell r="B5312" t="str">
            <v/>
          </cell>
          <cell r="C5312" t="str">
            <v/>
          </cell>
          <cell r="D5312" t="str">
            <v/>
          </cell>
          <cell r="E5312" t="str">
            <v/>
          </cell>
        </row>
        <row r="5313">
          <cell r="A5313" t="str">
            <v/>
          </cell>
          <cell r="B5313" t="str">
            <v/>
          </cell>
          <cell r="C5313" t="str">
            <v/>
          </cell>
          <cell r="D5313" t="str">
            <v/>
          </cell>
          <cell r="E5313" t="str">
            <v/>
          </cell>
        </row>
        <row r="5314">
          <cell r="A5314" t="str">
            <v/>
          </cell>
          <cell r="B5314" t="str">
            <v/>
          </cell>
          <cell r="C5314" t="str">
            <v/>
          </cell>
          <cell r="D5314" t="str">
            <v/>
          </cell>
          <cell r="E5314" t="str">
            <v/>
          </cell>
        </row>
        <row r="5315">
          <cell r="A5315" t="str">
            <v/>
          </cell>
          <cell r="B5315" t="str">
            <v/>
          </cell>
          <cell r="C5315" t="str">
            <v/>
          </cell>
          <cell r="D5315" t="str">
            <v/>
          </cell>
          <cell r="E5315" t="str">
            <v/>
          </cell>
        </row>
        <row r="5316">
          <cell r="A5316" t="str">
            <v/>
          </cell>
          <cell r="B5316" t="str">
            <v/>
          </cell>
          <cell r="C5316" t="str">
            <v/>
          </cell>
          <cell r="D5316" t="str">
            <v/>
          </cell>
          <cell r="E5316" t="str">
            <v/>
          </cell>
        </row>
        <row r="5317">
          <cell r="A5317" t="str">
            <v/>
          </cell>
          <cell r="B5317" t="str">
            <v/>
          </cell>
          <cell r="C5317" t="str">
            <v/>
          </cell>
          <cell r="D5317" t="str">
            <v/>
          </cell>
          <cell r="E5317" t="str">
            <v/>
          </cell>
        </row>
        <row r="5318">
          <cell r="A5318" t="str">
            <v/>
          </cell>
          <cell r="B5318" t="str">
            <v/>
          </cell>
          <cell r="C5318" t="str">
            <v/>
          </cell>
          <cell r="D5318" t="str">
            <v/>
          </cell>
          <cell r="E5318" t="str">
            <v/>
          </cell>
        </row>
        <row r="5319">
          <cell r="A5319" t="str">
            <v/>
          </cell>
          <cell r="B5319" t="str">
            <v/>
          </cell>
          <cell r="C5319" t="str">
            <v/>
          </cell>
          <cell r="D5319" t="str">
            <v/>
          </cell>
          <cell r="E5319" t="str">
            <v/>
          </cell>
        </row>
        <row r="5320">
          <cell r="A5320" t="str">
            <v/>
          </cell>
          <cell r="B5320" t="str">
            <v/>
          </cell>
          <cell r="C5320" t="str">
            <v/>
          </cell>
          <cell r="D5320" t="str">
            <v/>
          </cell>
          <cell r="E5320" t="str">
            <v/>
          </cell>
        </row>
        <row r="5321">
          <cell r="A5321" t="str">
            <v/>
          </cell>
          <cell r="B5321" t="str">
            <v/>
          </cell>
          <cell r="C5321" t="str">
            <v/>
          </cell>
          <cell r="D5321" t="str">
            <v/>
          </cell>
          <cell r="E5321" t="str">
            <v/>
          </cell>
        </row>
        <row r="5322">
          <cell r="A5322" t="str">
            <v/>
          </cell>
          <cell r="B5322" t="str">
            <v/>
          </cell>
          <cell r="C5322" t="str">
            <v/>
          </cell>
          <cell r="D5322" t="str">
            <v/>
          </cell>
          <cell r="E5322" t="str">
            <v/>
          </cell>
        </row>
        <row r="5323">
          <cell r="A5323" t="str">
            <v/>
          </cell>
          <cell r="B5323" t="str">
            <v/>
          </cell>
          <cell r="C5323" t="str">
            <v/>
          </cell>
          <cell r="D5323" t="str">
            <v/>
          </cell>
          <cell r="E5323" t="str">
            <v/>
          </cell>
        </row>
        <row r="5324">
          <cell r="A5324" t="str">
            <v/>
          </cell>
          <cell r="B5324" t="str">
            <v/>
          </cell>
          <cell r="C5324" t="str">
            <v/>
          </cell>
          <cell r="D5324" t="str">
            <v/>
          </cell>
          <cell r="E5324" t="str">
            <v/>
          </cell>
        </row>
        <row r="5325">
          <cell r="A5325" t="str">
            <v/>
          </cell>
          <cell r="B5325" t="str">
            <v/>
          </cell>
          <cell r="C5325" t="str">
            <v/>
          </cell>
          <cell r="D5325" t="str">
            <v/>
          </cell>
          <cell r="E5325" t="str">
            <v/>
          </cell>
        </row>
        <row r="5326">
          <cell r="A5326" t="str">
            <v/>
          </cell>
          <cell r="B5326" t="str">
            <v/>
          </cell>
          <cell r="C5326" t="str">
            <v/>
          </cell>
          <cell r="D5326" t="str">
            <v/>
          </cell>
          <cell r="E5326" t="str">
            <v/>
          </cell>
        </row>
        <row r="5327">
          <cell r="A5327" t="str">
            <v/>
          </cell>
          <cell r="B5327" t="str">
            <v/>
          </cell>
          <cell r="C5327" t="str">
            <v/>
          </cell>
          <cell r="D5327" t="str">
            <v/>
          </cell>
          <cell r="E5327" t="str">
            <v/>
          </cell>
        </row>
        <row r="5328">
          <cell r="A5328" t="str">
            <v/>
          </cell>
          <cell r="B5328" t="str">
            <v/>
          </cell>
          <cell r="C5328" t="str">
            <v/>
          </cell>
          <cell r="D5328" t="str">
            <v/>
          </cell>
          <cell r="E5328" t="str">
            <v/>
          </cell>
        </row>
        <row r="5329">
          <cell r="A5329" t="str">
            <v/>
          </cell>
          <cell r="B5329" t="str">
            <v/>
          </cell>
          <cell r="C5329" t="str">
            <v/>
          </cell>
          <cell r="D5329" t="str">
            <v/>
          </cell>
          <cell r="E5329" t="str">
            <v/>
          </cell>
        </row>
        <row r="5330">
          <cell r="A5330" t="str">
            <v/>
          </cell>
          <cell r="B5330" t="str">
            <v/>
          </cell>
          <cell r="C5330" t="str">
            <v/>
          </cell>
          <cell r="D5330" t="str">
            <v/>
          </cell>
          <cell r="E5330" t="str">
            <v/>
          </cell>
        </row>
        <row r="5331">
          <cell r="A5331" t="str">
            <v/>
          </cell>
          <cell r="B5331" t="str">
            <v/>
          </cell>
          <cell r="C5331" t="str">
            <v/>
          </cell>
          <cell r="D5331" t="str">
            <v/>
          </cell>
          <cell r="E5331" t="str">
            <v/>
          </cell>
        </row>
        <row r="5332">
          <cell r="A5332" t="str">
            <v/>
          </cell>
          <cell r="B5332" t="str">
            <v/>
          </cell>
          <cell r="C5332" t="str">
            <v/>
          </cell>
          <cell r="D5332" t="str">
            <v/>
          </cell>
          <cell r="E5332" t="str">
            <v/>
          </cell>
        </row>
        <row r="5333">
          <cell r="A5333" t="str">
            <v/>
          </cell>
          <cell r="B5333" t="str">
            <v/>
          </cell>
          <cell r="C5333" t="str">
            <v/>
          </cell>
          <cell r="D5333" t="str">
            <v/>
          </cell>
          <cell r="E5333" t="str">
            <v/>
          </cell>
        </row>
        <row r="5334">
          <cell r="A5334" t="str">
            <v/>
          </cell>
          <cell r="B5334" t="str">
            <v/>
          </cell>
          <cell r="C5334" t="str">
            <v/>
          </cell>
          <cell r="D5334" t="str">
            <v/>
          </cell>
          <cell r="E5334" t="str">
            <v/>
          </cell>
        </row>
        <row r="5335">
          <cell r="A5335" t="str">
            <v/>
          </cell>
          <cell r="B5335" t="str">
            <v/>
          </cell>
          <cell r="C5335" t="str">
            <v/>
          </cell>
          <cell r="D5335" t="str">
            <v/>
          </cell>
          <cell r="E5335" t="str">
            <v/>
          </cell>
        </row>
        <row r="5336">
          <cell r="A5336" t="str">
            <v/>
          </cell>
          <cell r="B5336" t="str">
            <v/>
          </cell>
          <cell r="C5336" t="str">
            <v/>
          </cell>
          <cell r="D5336" t="str">
            <v/>
          </cell>
          <cell r="E5336" t="str">
            <v/>
          </cell>
        </row>
        <row r="5337">
          <cell r="A5337" t="str">
            <v/>
          </cell>
          <cell r="B5337" t="str">
            <v/>
          </cell>
          <cell r="C5337" t="str">
            <v/>
          </cell>
          <cell r="D5337" t="str">
            <v/>
          </cell>
          <cell r="E5337" t="str">
            <v/>
          </cell>
        </row>
        <row r="5338">
          <cell r="A5338" t="str">
            <v/>
          </cell>
          <cell r="B5338" t="str">
            <v/>
          </cell>
          <cell r="C5338" t="str">
            <v/>
          </cell>
          <cell r="D5338" t="str">
            <v/>
          </cell>
          <cell r="E5338" t="str">
            <v/>
          </cell>
        </row>
        <row r="5339">
          <cell r="A5339" t="str">
            <v/>
          </cell>
          <cell r="B5339" t="str">
            <v/>
          </cell>
          <cell r="C5339" t="str">
            <v/>
          </cell>
          <cell r="D5339" t="str">
            <v/>
          </cell>
          <cell r="E5339" t="str">
            <v/>
          </cell>
        </row>
        <row r="5340">
          <cell r="A5340" t="str">
            <v/>
          </cell>
          <cell r="B5340" t="str">
            <v/>
          </cell>
          <cell r="C5340" t="str">
            <v/>
          </cell>
          <cell r="D5340" t="str">
            <v/>
          </cell>
          <cell r="E5340" t="str">
            <v/>
          </cell>
        </row>
        <row r="5341">
          <cell r="A5341" t="str">
            <v/>
          </cell>
          <cell r="B5341" t="str">
            <v/>
          </cell>
          <cell r="C5341" t="str">
            <v/>
          </cell>
          <cell r="D5341" t="str">
            <v/>
          </cell>
          <cell r="E5341" t="str">
            <v/>
          </cell>
        </row>
        <row r="5342">
          <cell r="A5342" t="str">
            <v/>
          </cell>
          <cell r="B5342" t="str">
            <v/>
          </cell>
          <cell r="C5342" t="str">
            <v/>
          </cell>
          <cell r="D5342" t="str">
            <v/>
          </cell>
          <cell r="E5342" t="str">
            <v/>
          </cell>
        </row>
        <row r="5343">
          <cell r="A5343" t="str">
            <v/>
          </cell>
          <cell r="B5343" t="str">
            <v/>
          </cell>
          <cell r="C5343" t="str">
            <v/>
          </cell>
          <cell r="D5343" t="str">
            <v/>
          </cell>
          <cell r="E5343" t="str">
            <v/>
          </cell>
        </row>
        <row r="5344">
          <cell r="A5344" t="str">
            <v/>
          </cell>
          <cell r="B5344" t="str">
            <v/>
          </cell>
          <cell r="C5344" t="str">
            <v/>
          </cell>
          <cell r="D5344" t="str">
            <v/>
          </cell>
          <cell r="E5344" t="str">
            <v/>
          </cell>
        </row>
        <row r="5345">
          <cell r="A5345" t="str">
            <v/>
          </cell>
          <cell r="B5345" t="str">
            <v/>
          </cell>
          <cell r="C5345" t="str">
            <v/>
          </cell>
          <cell r="D5345" t="str">
            <v/>
          </cell>
          <cell r="E5345" t="str">
            <v/>
          </cell>
        </row>
        <row r="5346">
          <cell r="A5346" t="str">
            <v/>
          </cell>
          <cell r="B5346" t="str">
            <v/>
          </cell>
          <cell r="C5346" t="str">
            <v/>
          </cell>
          <cell r="D5346" t="str">
            <v/>
          </cell>
          <cell r="E5346" t="str">
            <v/>
          </cell>
        </row>
        <row r="5347">
          <cell r="A5347" t="str">
            <v/>
          </cell>
          <cell r="B5347" t="str">
            <v/>
          </cell>
          <cell r="C5347" t="str">
            <v/>
          </cell>
          <cell r="D5347" t="str">
            <v/>
          </cell>
          <cell r="E5347" t="str">
            <v/>
          </cell>
        </row>
        <row r="5348">
          <cell r="A5348" t="str">
            <v/>
          </cell>
          <cell r="B5348" t="str">
            <v/>
          </cell>
          <cell r="C5348" t="str">
            <v/>
          </cell>
          <cell r="D5348" t="str">
            <v/>
          </cell>
          <cell r="E5348" t="str">
            <v/>
          </cell>
        </row>
        <row r="5349">
          <cell r="A5349" t="str">
            <v/>
          </cell>
          <cell r="B5349" t="str">
            <v/>
          </cell>
          <cell r="C5349" t="str">
            <v/>
          </cell>
          <cell r="D5349" t="str">
            <v/>
          </cell>
          <cell r="E5349" t="str">
            <v/>
          </cell>
        </row>
        <row r="5350">
          <cell r="A5350" t="str">
            <v/>
          </cell>
          <cell r="B5350" t="str">
            <v/>
          </cell>
          <cell r="C5350" t="str">
            <v/>
          </cell>
          <cell r="D5350" t="str">
            <v/>
          </cell>
          <cell r="E5350" t="str">
            <v/>
          </cell>
        </row>
        <row r="5351">
          <cell r="A5351" t="str">
            <v/>
          </cell>
          <cell r="B5351" t="str">
            <v/>
          </cell>
          <cell r="C5351" t="str">
            <v/>
          </cell>
          <cell r="D5351" t="str">
            <v/>
          </cell>
          <cell r="E5351" t="str">
            <v/>
          </cell>
        </row>
        <row r="5352">
          <cell r="A5352" t="str">
            <v/>
          </cell>
          <cell r="B5352" t="str">
            <v/>
          </cell>
          <cell r="C5352" t="str">
            <v/>
          </cell>
          <cell r="D5352" t="str">
            <v/>
          </cell>
          <cell r="E5352" t="str">
            <v/>
          </cell>
        </row>
        <row r="5353">
          <cell r="A5353" t="str">
            <v/>
          </cell>
          <cell r="B5353" t="str">
            <v/>
          </cell>
          <cell r="C5353" t="str">
            <v/>
          </cell>
          <cell r="D5353" t="str">
            <v/>
          </cell>
          <cell r="E5353" t="str">
            <v/>
          </cell>
        </row>
        <row r="5354">
          <cell r="A5354" t="str">
            <v/>
          </cell>
          <cell r="B5354" t="str">
            <v/>
          </cell>
          <cell r="C5354" t="str">
            <v/>
          </cell>
          <cell r="D5354" t="str">
            <v/>
          </cell>
          <cell r="E5354" t="str">
            <v/>
          </cell>
        </row>
        <row r="5355">
          <cell r="A5355" t="str">
            <v/>
          </cell>
          <cell r="B5355" t="str">
            <v/>
          </cell>
          <cell r="C5355" t="str">
            <v/>
          </cell>
          <cell r="D5355" t="str">
            <v/>
          </cell>
          <cell r="E5355" t="str">
            <v/>
          </cell>
        </row>
        <row r="5356">
          <cell r="A5356" t="str">
            <v/>
          </cell>
          <cell r="B5356" t="str">
            <v/>
          </cell>
          <cell r="C5356" t="str">
            <v/>
          </cell>
          <cell r="D5356" t="str">
            <v/>
          </cell>
          <cell r="E5356" t="str">
            <v/>
          </cell>
        </row>
        <row r="5357">
          <cell r="A5357" t="str">
            <v/>
          </cell>
          <cell r="B5357" t="str">
            <v/>
          </cell>
          <cell r="C5357" t="str">
            <v/>
          </cell>
          <cell r="D5357" t="str">
            <v/>
          </cell>
          <cell r="E5357" t="str">
            <v/>
          </cell>
        </row>
        <row r="5358">
          <cell r="A5358" t="str">
            <v/>
          </cell>
          <cell r="B5358" t="str">
            <v/>
          </cell>
          <cell r="C5358" t="str">
            <v/>
          </cell>
          <cell r="D5358" t="str">
            <v/>
          </cell>
          <cell r="E5358" t="str">
            <v/>
          </cell>
        </row>
        <row r="5359">
          <cell r="A5359" t="str">
            <v/>
          </cell>
          <cell r="B5359" t="str">
            <v/>
          </cell>
          <cell r="C5359" t="str">
            <v/>
          </cell>
          <cell r="D5359" t="str">
            <v/>
          </cell>
          <cell r="E5359" t="str">
            <v/>
          </cell>
        </row>
        <row r="5360">
          <cell r="A5360" t="str">
            <v/>
          </cell>
          <cell r="B5360" t="str">
            <v/>
          </cell>
          <cell r="C5360" t="str">
            <v/>
          </cell>
          <cell r="D5360" t="str">
            <v/>
          </cell>
          <cell r="E5360" t="str">
            <v/>
          </cell>
        </row>
        <row r="5361">
          <cell r="A5361" t="str">
            <v/>
          </cell>
          <cell r="B5361" t="str">
            <v/>
          </cell>
          <cell r="C5361" t="str">
            <v/>
          </cell>
          <cell r="D5361" t="str">
            <v/>
          </cell>
          <cell r="E5361" t="str">
            <v/>
          </cell>
        </row>
        <row r="5362">
          <cell r="A5362" t="str">
            <v/>
          </cell>
          <cell r="B5362" t="str">
            <v/>
          </cell>
          <cell r="C5362" t="str">
            <v/>
          </cell>
          <cell r="D5362" t="str">
            <v/>
          </cell>
          <cell r="E5362" t="str">
            <v/>
          </cell>
        </row>
        <row r="5363">
          <cell r="A5363" t="str">
            <v/>
          </cell>
          <cell r="B5363" t="str">
            <v/>
          </cell>
          <cell r="C5363" t="str">
            <v/>
          </cell>
          <cell r="D5363" t="str">
            <v/>
          </cell>
          <cell r="E5363" t="str">
            <v/>
          </cell>
        </row>
        <row r="5364">
          <cell r="A5364" t="str">
            <v/>
          </cell>
          <cell r="B5364" t="str">
            <v/>
          </cell>
          <cell r="C5364" t="str">
            <v/>
          </cell>
          <cell r="D5364" t="str">
            <v/>
          </cell>
          <cell r="E5364" t="str">
            <v/>
          </cell>
        </row>
        <row r="5365">
          <cell r="A5365" t="str">
            <v/>
          </cell>
          <cell r="B5365" t="str">
            <v/>
          </cell>
          <cell r="C5365" t="str">
            <v/>
          </cell>
          <cell r="D5365" t="str">
            <v/>
          </cell>
          <cell r="E5365" t="str">
            <v/>
          </cell>
        </row>
        <row r="5366">
          <cell r="A5366" t="str">
            <v/>
          </cell>
          <cell r="B5366" t="str">
            <v/>
          </cell>
          <cell r="C5366" t="str">
            <v/>
          </cell>
          <cell r="D5366" t="str">
            <v/>
          </cell>
          <cell r="E5366" t="str">
            <v/>
          </cell>
        </row>
        <row r="5367">
          <cell r="A5367" t="str">
            <v/>
          </cell>
          <cell r="B5367" t="str">
            <v/>
          </cell>
          <cell r="C5367" t="str">
            <v/>
          </cell>
          <cell r="D5367" t="str">
            <v/>
          </cell>
          <cell r="E5367" t="str">
            <v/>
          </cell>
        </row>
        <row r="5368">
          <cell r="A5368" t="str">
            <v/>
          </cell>
          <cell r="B5368" t="str">
            <v/>
          </cell>
          <cell r="C5368" t="str">
            <v/>
          </cell>
          <cell r="D5368" t="str">
            <v/>
          </cell>
          <cell r="E5368" t="str">
            <v/>
          </cell>
        </row>
        <row r="5369">
          <cell r="A5369" t="str">
            <v/>
          </cell>
          <cell r="B5369" t="str">
            <v/>
          </cell>
          <cell r="C5369" t="str">
            <v/>
          </cell>
          <cell r="D5369" t="str">
            <v/>
          </cell>
          <cell r="E5369" t="str">
            <v/>
          </cell>
        </row>
        <row r="5370">
          <cell r="A5370" t="str">
            <v/>
          </cell>
          <cell r="B5370" t="str">
            <v/>
          </cell>
          <cell r="C5370" t="str">
            <v/>
          </cell>
          <cell r="D5370" t="str">
            <v/>
          </cell>
          <cell r="E5370" t="str">
            <v/>
          </cell>
        </row>
        <row r="5371">
          <cell r="A5371" t="str">
            <v/>
          </cell>
          <cell r="B5371" t="str">
            <v/>
          </cell>
          <cell r="C5371" t="str">
            <v/>
          </cell>
          <cell r="D5371" t="str">
            <v/>
          </cell>
          <cell r="E5371" t="str">
            <v/>
          </cell>
        </row>
        <row r="5372">
          <cell r="A5372" t="str">
            <v/>
          </cell>
          <cell r="B5372" t="str">
            <v/>
          </cell>
          <cell r="C5372" t="str">
            <v/>
          </cell>
          <cell r="D5372" t="str">
            <v/>
          </cell>
          <cell r="E5372" t="str">
            <v/>
          </cell>
        </row>
        <row r="5373">
          <cell r="A5373" t="str">
            <v/>
          </cell>
          <cell r="B5373" t="str">
            <v/>
          </cell>
          <cell r="C5373" t="str">
            <v/>
          </cell>
          <cell r="D5373" t="str">
            <v/>
          </cell>
          <cell r="E5373" t="str">
            <v/>
          </cell>
        </row>
        <row r="5374">
          <cell r="A5374" t="str">
            <v/>
          </cell>
          <cell r="B5374" t="str">
            <v/>
          </cell>
          <cell r="C5374" t="str">
            <v/>
          </cell>
          <cell r="D5374" t="str">
            <v/>
          </cell>
          <cell r="E5374" t="str">
            <v/>
          </cell>
        </row>
        <row r="5375">
          <cell r="A5375" t="str">
            <v/>
          </cell>
          <cell r="B5375" t="str">
            <v/>
          </cell>
          <cell r="C5375" t="str">
            <v/>
          </cell>
          <cell r="D5375" t="str">
            <v/>
          </cell>
          <cell r="E5375" t="str">
            <v/>
          </cell>
        </row>
        <row r="5376">
          <cell r="A5376" t="str">
            <v/>
          </cell>
          <cell r="B5376" t="str">
            <v/>
          </cell>
          <cell r="C5376" t="str">
            <v/>
          </cell>
          <cell r="D5376" t="str">
            <v/>
          </cell>
          <cell r="E5376" t="str">
            <v/>
          </cell>
        </row>
        <row r="5377">
          <cell r="A5377" t="str">
            <v/>
          </cell>
          <cell r="B5377" t="str">
            <v/>
          </cell>
          <cell r="C5377" t="str">
            <v/>
          </cell>
          <cell r="D5377" t="str">
            <v/>
          </cell>
          <cell r="E5377" t="str">
            <v/>
          </cell>
        </row>
        <row r="5378">
          <cell r="A5378" t="str">
            <v/>
          </cell>
          <cell r="B5378" t="str">
            <v/>
          </cell>
          <cell r="C5378" t="str">
            <v/>
          </cell>
          <cell r="D5378" t="str">
            <v/>
          </cell>
          <cell r="E5378" t="str">
            <v/>
          </cell>
        </row>
        <row r="5379">
          <cell r="A5379" t="str">
            <v/>
          </cell>
          <cell r="B5379" t="str">
            <v/>
          </cell>
          <cell r="C5379" t="str">
            <v/>
          </cell>
          <cell r="D5379" t="str">
            <v/>
          </cell>
          <cell r="E5379" t="str">
            <v/>
          </cell>
        </row>
        <row r="5380">
          <cell r="A5380" t="str">
            <v/>
          </cell>
          <cell r="B5380" t="str">
            <v/>
          </cell>
          <cell r="C5380" t="str">
            <v/>
          </cell>
          <cell r="D5380" t="str">
            <v/>
          </cell>
          <cell r="E5380" t="str">
            <v/>
          </cell>
        </row>
        <row r="5381">
          <cell r="A5381" t="str">
            <v/>
          </cell>
          <cell r="B5381" t="str">
            <v/>
          </cell>
          <cell r="C5381" t="str">
            <v/>
          </cell>
          <cell r="D5381" t="str">
            <v/>
          </cell>
          <cell r="E5381" t="str">
            <v/>
          </cell>
        </row>
        <row r="5382">
          <cell r="A5382" t="str">
            <v/>
          </cell>
          <cell r="B5382" t="str">
            <v/>
          </cell>
          <cell r="C5382" t="str">
            <v/>
          </cell>
          <cell r="D5382" t="str">
            <v/>
          </cell>
          <cell r="E5382" t="str">
            <v/>
          </cell>
        </row>
        <row r="5383">
          <cell r="A5383" t="str">
            <v/>
          </cell>
          <cell r="B5383" t="str">
            <v/>
          </cell>
          <cell r="C5383" t="str">
            <v/>
          </cell>
          <cell r="D5383" t="str">
            <v/>
          </cell>
          <cell r="E5383" t="str">
            <v/>
          </cell>
        </row>
        <row r="5384">
          <cell r="A5384" t="str">
            <v/>
          </cell>
          <cell r="B5384" t="str">
            <v/>
          </cell>
          <cell r="C5384" t="str">
            <v/>
          </cell>
          <cell r="D5384" t="str">
            <v/>
          </cell>
          <cell r="E5384" t="str">
            <v/>
          </cell>
        </row>
        <row r="5385">
          <cell r="A5385" t="str">
            <v/>
          </cell>
          <cell r="B5385" t="str">
            <v/>
          </cell>
          <cell r="C5385" t="str">
            <v/>
          </cell>
          <cell r="D5385" t="str">
            <v/>
          </cell>
          <cell r="E5385" t="str">
            <v/>
          </cell>
        </row>
        <row r="5386">
          <cell r="A5386" t="str">
            <v/>
          </cell>
          <cell r="B5386" t="str">
            <v/>
          </cell>
          <cell r="C5386" t="str">
            <v/>
          </cell>
          <cell r="D5386" t="str">
            <v/>
          </cell>
          <cell r="E5386" t="str">
            <v/>
          </cell>
        </row>
        <row r="5387">
          <cell r="A5387" t="str">
            <v/>
          </cell>
          <cell r="B5387" t="str">
            <v/>
          </cell>
          <cell r="C5387" t="str">
            <v/>
          </cell>
          <cell r="D5387" t="str">
            <v/>
          </cell>
          <cell r="E5387" t="str">
            <v/>
          </cell>
        </row>
        <row r="5388">
          <cell r="A5388" t="str">
            <v/>
          </cell>
          <cell r="B5388" t="str">
            <v/>
          </cell>
          <cell r="C5388" t="str">
            <v/>
          </cell>
          <cell r="D5388" t="str">
            <v/>
          </cell>
          <cell r="E5388" t="str">
            <v/>
          </cell>
        </row>
        <row r="5389">
          <cell r="A5389" t="str">
            <v/>
          </cell>
          <cell r="B5389" t="str">
            <v/>
          </cell>
          <cell r="C5389" t="str">
            <v/>
          </cell>
          <cell r="D5389" t="str">
            <v/>
          </cell>
          <cell r="E5389" t="str">
            <v/>
          </cell>
        </row>
        <row r="5390">
          <cell r="A5390" t="str">
            <v/>
          </cell>
          <cell r="B5390" t="str">
            <v/>
          </cell>
          <cell r="C5390" t="str">
            <v/>
          </cell>
          <cell r="D5390" t="str">
            <v/>
          </cell>
          <cell r="E5390" t="str">
            <v/>
          </cell>
        </row>
        <row r="5391">
          <cell r="A5391" t="str">
            <v/>
          </cell>
          <cell r="B5391" t="str">
            <v/>
          </cell>
          <cell r="C5391" t="str">
            <v/>
          </cell>
          <cell r="D5391" t="str">
            <v/>
          </cell>
          <cell r="E5391" t="str">
            <v/>
          </cell>
        </row>
        <row r="5392">
          <cell r="A5392" t="str">
            <v/>
          </cell>
          <cell r="B5392" t="str">
            <v/>
          </cell>
          <cell r="C5392" t="str">
            <v/>
          </cell>
          <cell r="D5392" t="str">
            <v/>
          </cell>
          <cell r="E5392" t="str">
            <v/>
          </cell>
        </row>
        <row r="5393">
          <cell r="A5393" t="str">
            <v/>
          </cell>
          <cell r="B5393" t="str">
            <v/>
          </cell>
          <cell r="C5393" t="str">
            <v/>
          </cell>
          <cell r="D5393" t="str">
            <v/>
          </cell>
          <cell r="E5393" t="str">
            <v/>
          </cell>
        </row>
        <row r="5394">
          <cell r="A5394" t="str">
            <v/>
          </cell>
          <cell r="B5394" t="str">
            <v/>
          </cell>
          <cell r="C5394" t="str">
            <v/>
          </cell>
          <cell r="D5394" t="str">
            <v/>
          </cell>
          <cell r="E5394" t="str">
            <v/>
          </cell>
        </row>
        <row r="5395">
          <cell r="A5395" t="str">
            <v/>
          </cell>
          <cell r="B5395" t="str">
            <v/>
          </cell>
          <cell r="C5395" t="str">
            <v/>
          </cell>
          <cell r="D5395" t="str">
            <v/>
          </cell>
          <cell r="E5395" t="str">
            <v/>
          </cell>
        </row>
        <row r="5396">
          <cell r="A5396" t="str">
            <v/>
          </cell>
          <cell r="B5396" t="str">
            <v/>
          </cell>
          <cell r="C5396" t="str">
            <v/>
          </cell>
          <cell r="D5396" t="str">
            <v/>
          </cell>
          <cell r="E5396" t="str">
            <v/>
          </cell>
        </row>
        <row r="5397">
          <cell r="A5397" t="str">
            <v/>
          </cell>
          <cell r="B5397" t="str">
            <v/>
          </cell>
          <cell r="C5397" t="str">
            <v/>
          </cell>
          <cell r="D5397" t="str">
            <v/>
          </cell>
          <cell r="E5397" t="str">
            <v/>
          </cell>
        </row>
        <row r="5398">
          <cell r="A5398" t="str">
            <v/>
          </cell>
          <cell r="B5398" t="str">
            <v/>
          </cell>
          <cell r="C5398" t="str">
            <v/>
          </cell>
          <cell r="D5398" t="str">
            <v/>
          </cell>
          <cell r="E5398" t="str">
            <v/>
          </cell>
        </row>
        <row r="5399">
          <cell r="A5399" t="str">
            <v/>
          </cell>
          <cell r="B5399" t="str">
            <v/>
          </cell>
          <cell r="C5399" t="str">
            <v/>
          </cell>
          <cell r="D5399" t="str">
            <v/>
          </cell>
          <cell r="E5399" t="str">
            <v/>
          </cell>
        </row>
        <row r="5400">
          <cell r="A5400" t="str">
            <v/>
          </cell>
          <cell r="B5400" t="str">
            <v/>
          </cell>
          <cell r="C5400" t="str">
            <v/>
          </cell>
          <cell r="D5400" t="str">
            <v/>
          </cell>
          <cell r="E5400" t="str">
            <v/>
          </cell>
        </row>
        <row r="5401">
          <cell r="A5401" t="str">
            <v/>
          </cell>
          <cell r="B5401" t="str">
            <v/>
          </cell>
          <cell r="C5401" t="str">
            <v/>
          </cell>
          <cell r="D5401" t="str">
            <v/>
          </cell>
          <cell r="E5401" t="str">
            <v/>
          </cell>
        </row>
        <row r="5402">
          <cell r="A5402" t="str">
            <v/>
          </cell>
          <cell r="B5402" t="str">
            <v/>
          </cell>
          <cell r="C5402" t="str">
            <v/>
          </cell>
          <cell r="D5402" t="str">
            <v/>
          </cell>
          <cell r="E5402" t="str">
            <v/>
          </cell>
        </row>
        <row r="5403">
          <cell r="A5403" t="str">
            <v/>
          </cell>
          <cell r="B5403" t="str">
            <v/>
          </cell>
          <cell r="C5403" t="str">
            <v/>
          </cell>
          <cell r="D5403" t="str">
            <v/>
          </cell>
          <cell r="E5403" t="str">
            <v/>
          </cell>
        </row>
        <row r="5404">
          <cell r="A5404" t="str">
            <v/>
          </cell>
          <cell r="B5404" t="str">
            <v/>
          </cell>
          <cell r="C5404" t="str">
            <v/>
          </cell>
          <cell r="D5404" t="str">
            <v/>
          </cell>
          <cell r="E5404" t="str">
            <v/>
          </cell>
        </row>
        <row r="5405">
          <cell r="A5405" t="str">
            <v/>
          </cell>
          <cell r="B5405" t="str">
            <v/>
          </cell>
          <cell r="C5405" t="str">
            <v/>
          </cell>
          <cell r="D5405" t="str">
            <v/>
          </cell>
          <cell r="E5405" t="str">
            <v/>
          </cell>
        </row>
        <row r="5406">
          <cell r="A5406" t="str">
            <v/>
          </cell>
          <cell r="B5406" t="str">
            <v/>
          </cell>
          <cell r="C5406" t="str">
            <v/>
          </cell>
          <cell r="D5406" t="str">
            <v/>
          </cell>
          <cell r="E5406" t="str">
            <v/>
          </cell>
        </row>
        <row r="5407">
          <cell r="A5407" t="str">
            <v/>
          </cell>
          <cell r="B5407" t="str">
            <v/>
          </cell>
          <cell r="C5407" t="str">
            <v/>
          </cell>
          <cell r="D5407" t="str">
            <v/>
          </cell>
          <cell r="E5407" t="str">
            <v/>
          </cell>
        </row>
        <row r="5408">
          <cell r="A5408" t="str">
            <v/>
          </cell>
          <cell r="B5408" t="str">
            <v/>
          </cell>
          <cell r="C5408" t="str">
            <v/>
          </cell>
          <cell r="D5408" t="str">
            <v/>
          </cell>
          <cell r="E5408" t="str">
            <v/>
          </cell>
        </row>
        <row r="5409">
          <cell r="A5409" t="str">
            <v/>
          </cell>
          <cell r="B5409" t="str">
            <v/>
          </cell>
          <cell r="C5409" t="str">
            <v/>
          </cell>
          <cell r="D5409" t="str">
            <v/>
          </cell>
          <cell r="E5409" t="str">
            <v/>
          </cell>
        </row>
        <row r="5410">
          <cell r="A5410" t="str">
            <v/>
          </cell>
          <cell r="B5410" t="str">
            <v/>
          </cell>
          <cell r="C5410" t="str">
            <v/>
          </cell>
          <cell r="D5410" t="str">
            <v/>
          </cell>
          <cell r="E5410" t="str">
            <v/>
          </cell>
        </row>
        <row r="5411">
          <cell r="A5411" t="str">
            <v/>
          </cell>
          <cell r="B5411" t="str">
            <v/>
          </cell>
          <cell r="C5411" t="str">
            <v/>
          </cell>
          <cell r="D5411" t="str">
            <v/>
          </cell>
          <cell r="E5411" t="str">
            <v/>
          </cell>
        </row>
        <row r="5412">
          <cell r="A5412" t="str">
            <v/>
          </cell>
          <cell r="B5412" t="str">
            <v/>
          </cell>
          <cell r="C5412" t="str">
            <v/>
          </cell>
          <cell r="D5412" t="str">
            <v/>
          </cell>
          <cell r="E5412" t="str">
            <v/>
          </cell>
        </row>
        <row r="5413">
          <cell r="A5413" t="str">
            <v/>
          </cell>
          <cell r="B5413" t="str">
            <v/>
          </cell>
          <cell r="C5413" t="str">
            <v/>
          </cell>
          <cell r="D5413" t="str">
            <v/>
          </cell>
          <cell r="E5413" t="str">
            <v/>
          </cell>
        </row>
        <row r="5414">
          <cell r="A5414" t="str">
            <v/>
          </cell>
          <cell r="B5414" t="str">
            <v/>
          </cell>
          <cell r="C5414" t="str">
            <v/>
          </cell>
          <cell r="D5414" t="str">
            <v/>
          </cell>
          <cell r="E5414" t="str">
            <v/>
          </cell>
        </row>
        <row r="5415">
          <cell r="A5415" t="str">
            <v/>
          </cell>
          <cell r="B5415" t="str">
            <v/>
          </cell>
          <cell r="C5415" t="str">
            <v/>
          </cell>
          <cell r="D5415" t="str">
            <v/>
          </cell>
          <cell r="E5415" t="str">
            <v/>
          </cell>
        </row>
        <row r="5416">
          <cell r="A5416" t="str">
            <v/>
          </cell>
          <cell r="B5416" t="str">
            <v/>
          </cell>
          <cell r="C5416" t="str">
            <v/>
          </cell>
          <cell r="D5416" t="str">
            <v/>
          </cell>
          <cell r="E5416" t="str">
            <v/>
          </cell>
        </row>
        <row r="5417">
          <cell r="A5417" t="str">
            <v/>
          </cell>
          <cell r="B5417" t="str">
            <v/>
          </cell>
          <cell r="C5417" t="str">
            <v/>
          </cell>
          <cell r="D5417" t="str">
            <v/>
          </cell>
          <cell r="E5417" t="str">
            <v/>
          </cell>
        </row>
        <row r="5418">
          <cell r="A5418" t="str">
            <v/>
          </cell>
          <cell r="B5418" t="str">
            <v/>
          </cell>
          <cell r="C5418" t="str">
            <v/>
          </cell>
          <cell r="D5418" t="str">
            <v/>
          </cell>
          <cell r="E5418" t="str">
            <v/>
          </cell>
        </row>
        <row r="5419">
          <cell r="A5419" t="str">
            <v/>
          </cell>
          <cell r="B5419" t="str">
            <v/>
          </cell>
          <cell r="C5419" t="str">
            <v/>
          </cell>
          <cell r="D5419" t="str">
            <v/>
          </cell>
          <cell r="E5419" t="str">
            <v/>
          </cell>
        </row>
        <row r="5420">
          <cell r="A5420" t="str">
            <v/>
          </cell>
          <cell r="B5420" t="str">
            <v/>
          </cell>
          <cell r="C5420" t="str">
            <v/>
          </cell>
          <cell r="D5420" t="str">
            <v/>
          </cell>
          <cell r="E5420" t="str">
            <v/>
          </cell>
        </row>
        <row r="5421">
          <cell r="A5421" t="str">
            <v/>
          </cell>
          <cell r="B5421" t="str">
            <v/>
          </cell>
          <cell r="C5421" t="str">
            <v/>
          </cell>
          <cell r="D5421" t="str">
            <v/>
          </cell>
          <cell r="E5421" t="str">
            <v/>
          </cell>
        </row>
        <row r="5422">
          <cell r="A5422" t="str">
            <v/>
          </cell>
          <cell r="B5422" t="str">
            <v/>
          </cell>
          <cell r="C5422" t="str">
            <v/>
          </cell>
          <cell r="D5422" t="str">
            <v/>
          </cell>
          <cell r="E5422" t="str">
            <v/>
          </cell>
        </row>
        <row r="5423">
          <cell r="A5423" t="str">
            <v/>
          </cell>
          <cell r="B5423" t="str">
            <v/>
          </cell>
          <cell r="C5423" t="str">
            <v/>
          </cell>
          <cell r="D5423" t="str">
            <v/>
          </cell>
          <cell r="E5423" t="str">
            <v/>
          </cell>
        </row>
        <row r="5424">
          <cell r="A5424" t="str">
            <v/>
          </cell>
          <cell r="B5424" t="str">
            <v/>
          </cell>
          <cell r="C5424" t="str">
            <v/>
          </cell>
          <cell r="D5424" t="str">
            <v/>
          </cell>
          <cell r="E5424" t="str">
            <v/>
          </cell>
        </row>
        <row r="5425">
          <cell r="A5425" t="str">
            <v/>
          </cell>
          <cell r="B5425" t="str">
            <v/>
          </cell>
          <cell r="C5425" t="str">
            <v/>
          </cell>
          <cell r="D5425" t="str">
            <v/>
          </cell>
          <cell r="E5425" t="str">
            <v/>
          </cell>
        </row>
        <row r="5426">
          <cell r="A5426" t="str">
            <v/>
          </cell>
          <cell r="B5426" t="str">
            <v/>
          </cell>
          <cell r="C5426" t="str">
            <v/>
          </cell>
          <cell r="D5426" t="str">
            <v/>
          </cell>
          <cell r="E5426" t="str">
            <v/>
          </cell>
        </row>
        <row r="5427">
          <cell r="A5427" t="str">
            <v/>
          </cell>
          <cell r="B5427" t="str">
            <v/>
          </cell>
          <cell r="C5427" t="str">
            <v/>
          </cell>
          <cell r="D5427" t="str">
            <v/>
          </cell>
          <cell r="E5427" t="str">
            <v/>
          </cell>
        </row>
        <row r="5428">
          <cell r="A5428" t="str">
            <v/>
          </cell>
          <cell r="B5428" t="str">
            <v/>
          </cell>
          <cell r="C5428" t="str">
            <v/>
          </cell>
          <cell r="D5428" t="str">
            <v/>
          </cell>
          <cell r="E5428" t="str">
            <v/>
          </cell>
        </row>
        <row r="5429">
          <cell r="A5429" t="str">
            <v/>
          </cell>
          <cell r="B5429" t="str">
            <v/>
          </cell>
          <cell r="C5429" t="str">
            <v/>
          </cell>
          <cell r="D5429" t="str">
            <v/>
          </cell>
          <cell r="E5429" t="str">
            <v/>
          </cell>
        </row>
        <row r="5430">
          <cell r="A5430" t="str">
            <v/>
          </cell>
          <cell r="B5430" t="str">
            <v/>
          </cell>
          <cell r="C5430" t="str">
            <v/>
          </cell>
          <cell r="D5430" t="str">
            <v/>
          </cell>
          <cell r="E5430" t="str">
            <v/>
          </cell>
        </row>
        <row r="5431">
          <cell r="A5431" t="str">
            <v/>
          </cell>
          <cell r="B5431" t="str">
            <v/>
          </cell>
          <cell r="C5431" t="str">
            <v/>
          </cell>
          <cell r="D5431" t="str">
            <v/>
          </cell>
          <cell r="E5431" t="str">
            <v/>
          </cell>
        </row>
        <row r="5432">
          <cell r="A5432" t="str">
            <v/>
          </cell>
          <cell r="B5432" t="str">
            <v/>
          </cell>
          <cell r="C5432" t="str">
            <v/>
          </cell>
          <cell r="D5432" t="str">
            <v/>
          </cell>
          <cell r="E5432" t="str">
            <v/>
          </cell>
        </row>
        <row r="5433">
          <cell r="A5433" t="str">
            <v/>
          </cell>
          <cell r="B5433" t="str">
            <v/>
          </cell>
          <cell r="C5433" t="str">
            <v/>
          </cell>
          <cell r="D5433" t="str">
            <v/>
          </cell>
          <cell r="E5433" t="str">
            <v/>
          </cell>
        </row>
        <row r="5434">
          <cell r="A5434" t="str">
            <v/>
          </cell>
          <cell r="B5434" t="str">
            <v/>
          </cell>
          <cell r="C5434" t="str">
            <v/>
          </cell>
          <cell r="D5434" t="str">
            <v/>
          </cell>
          <cell r="E5434" t="str">
            <v/>
          </cell>
        </row>
        <row r="5435">
          <cell r="A5435" t="str">
            <v/>
          </cell>
          <cell r="B5435" t="str">
            <v/>
          </cell>
          <cell r="C5435" t="str">
            <v/>
          </cell>
          <cell r="D5435" t="str">
            <v/>
          </cell>
          <cell r="E5435" t="str">
            <v/>
          </cell>
        </row>
        <row r="5436">
          <cell r="A5436" t="str">
            <v/>
          </cell>
          <cell r="B5436" t="str">
            <v/>
          </cell>
          <cell r="C5436" t="str">
            <v/>
          </cell>
          <cell r="D5436" t="str">
            <v/>
          </cell>
          <cell r="E5436" t="str">
            <v/>
          </cell>
        </row>
        <row r="5437">
          <cell r="A5437" t="str">
            <v/>
          </cell>
          <cell r="B5437" t="str">
            <v/>
          </cell>
          <cell r="C5437" t="str">
            <v/>
          </cell>
          <cell r="D5437" t="str">
            <v/>
          </cell>
          <cell r="E5437" t="str">
            <v/>
          </cell>
        </row>
        <row r="5438">
          <cell r="A5438" t="str">
            <v/>
          </cell>
          <cell r="B5438" t="str">
            <v/>
          </cell>
          <cell r="C5438" t="str">
            <v/>
          </cell>
          <cell r="D5438" t="str">
            <v/>
          </cell>
          <cell r="E5438" t="str">
            <v/>
          </cell>
        </row>
        <row r="5439">
          <cell r="A5439" t="str">
            <v/>
          </cell>
          <cell r="B5439" t="str">
            <v/>
          </cell>
          <cell r="C5439" t="str">
            <v/>
          </cell>
          <cell r="D5439" t="str">
            <v/>
          </cell>
          <cell r="E5439" t="str">
            <v/>
          </cell>
        </row>
        <row r="5440">
          <cell r="A5440" t="str">
            <v/>
          </cell>
          <cell r="B5440" t="str">
            <v/>
          </cell>
          <cell r="C5440" t="str">
            <v/>
          </cell>
          <cell r="D5440" t="str">
            <v/>
          </cell>
          <cell r="E5440" t="str">
            <v/>
          </cell>
        </row>
        <row r="5441">
          <cell r="A5441" t="str">
            <v/>
          </cell>
          <cell r="B5441" t="str">
            <v/>
          </cell>
          <cell r="C5441" t="str">
            <v/>
          </cell>
          <cell r="D5441" t="str">
            <v/>
          </cell>
          <cell r="E5441" t="str">
            <v/>
          </cell>
        </row>
        <row r="5442">
          <cell r="A5442" t="str">
            <v/>
          </cell>
          <cell r="B5442" t="str">
            <v/>
          </cell>
          <cell r="C5442" t="str">
            <v/>
          </cell>
          <cell r="D5442" t="str">
            <v/>
          </cell>
          <cell r="E5442" t="str">
            <v/>
          </cell>
        </row>
        <row r="5443">
          <cell r="A5443" t="str">
            <v/>
          </cell>
          <cell r="B5443" t="str">
            <v/>
          </cell>
          <cell r="C5443" t="str">
            <v/>
          </cell>
          <cell r="D5443" t="str">
            <v/>
          </cell>
          <cell r="E5443" t="str">
            <v/>
          </cell>
        </row>
        <row r="5444">
          <cell r="A5444" t="str">
            <v/>
          </cell>
          <cell r="B5444" t="str">
            <v/>
          </cell>
          <cell r="C5444" t="str">
            <v/>
          </cell>
          <cell r="D5444" t="str">
            <v/>
          </cell>
          <cell r="E5444" t="str">
            <v/>
          </cell>
        </row>
        <row r="5445">
          <cell r="A5445" t="str">
            <v/>
          </cell>
          <cell r="B5445" t="str">
            <v/>
          </cell>
          <cell r="C5445" t="str">
            <v/>
          </cell>
          <cell r="D5445" t="str">
            <v/>
          </cell>
          <cell r="E5445" t="str">
            <v/>
          </cell>
        </row>
        <row r="5446">
          <cell r="A5446" t="str">
            <v/>
          </cell>
          <cell r="B5446" t="str">
            <v/>
          </cell>
          <cell r="C5446" t="str">
            <v/>
          </cell>
          <cell r="D5446" t="str">
            <v/>
          </cell>
          <cell r="E5446" t="str">
            <v/>
          </cell>
        </row>
        <row r="5447">
          <cell r="A5447" t="str">
            <v/>
          </cell>
          <cell r="B5447" t="str">
            <v/>
          </cell>
          <cell r="C5447" t="str">
            <v/>
          </cell>
          <cell r="D5447" t="str">
            <v/>
          </cell>
          <cell r="E5447" t="str">
            <v/>
          </cell>
        </row>
        <row r="5448">
          <cell r="A5448" t="str">
            <v/>
          </cell>
          <cell r="B5448" t="str">
            <v/>
          </cell>
          <cell r="C5448" t="str">
            <v/>
          </cell>
          <cell r="D5448" t="str">
            <v/>
          </cell>
          <cell r="E5448" t="str">
            <v/>
          </cell>
        </row>
        <row r="5449">
          <cell r="A5449" t="str">
            <v/>
          </cell>
          <cell r="B5449" t="str">
            <v/>
          </cell>
          <cell r="C5449" t="str">
            <v/>
          </cell>
          <cell r="D5449" t="str">
            <v/>
          </cell>
          <cell r="E5449" t="str">
            <v/>
          </cell>
        </row>
        <row r="5450">
          <cell r="A5450" t="str">
            <v/>
          </cell>
          <cell r="B5450" t="str">
            <v/>
          </cell>
          <cell r="C5450" t="str">
            <v/>
          </cell>
          <cell r="D5450" t="str">
            <v/>
          </cell>
          <cell r="E5450" t="str">
            <v/>
          </cell>
        </row>
        <row r="5451">
          <cell r="A5451" t="str">
            <v/>
          </cell>
          <cell r="B5451" t="str">
            <v/>
          </cell>
          <cell r="C5451" t="str">
            <v/>
          </cell>
          <cell r="D5451" t="str">
            <v/>
          </cell>
          <cell r="E5451" t="str">
            <v/>
          </cell>
        </row>
        <row r="5452">
          <cell r="A5452" t="str">
            <v/>
          </cell>
          <cell r="B5452" t="str">
            <v/>
          </cell>
          <cell r="C5452" t="str">
            <v/>
          </cell>
          <cell r="D5452" t="str">
            <v/>
          </cell>
          <cell r="E5452" t="str">
            <v/>
          </cell>
        </row>
        <row r="5453">
          <cell r="A5453" t="str">
            <v/>
          </cell>
          <cell r="B5453" t="str">
            <v/>
          </cell>
          <cell r="C5453" t="str">
            <v/>
          </cell>
          <cell r="D5453" t="str">
            <v/>
          </cell>
          <cell r="E5453" t="str">
            <v/>
          </cell>
        </row>
        <row r="5454">
          <cell r="A5454" t="str">
            <v/>
          </cell>
          <cell r="B5454" t="str">
            <v/>
          </cell>
          <cell r="C5454" t="str">
            <v/>
          </cell>
          <cell r="D5454" t="str">
            <v/>
          </cell>
          <cell r="E5454" t="str">
            <v/>
          </cell>
        </row>
        <row r="5455">
          <cell r="A5455" t="str">
            <v/>
          </cell>
          <cell r="B5455" t="str">
            <v/>
          </cell>
          <cell r="C5455" t="str">
            <v/>
          </cell>
          <cell r="D5455" t="str">
            <v/>
          </cell>
          <cell r="E5455" t="str">
            <v/>
          </cell>
        </row>
        <row r="5456">
          <cell r="A5456" t="str">
            <v/>
          </cell>
          <cell r="B5456" t="str">
            <v/>
          </cell>
          <cell r="C5456" t="str">
            <v/>
          </cell>
          <cell r="D5456" t="str">
            <v/>
          </cell>
          <cell r="E5456" t="str">
            <v/>
          </cell>
        </row>
        <row r="5457">
          <cell r="A5457" t="str">
            <v/>
          </cell>
          <cell r="B5457" t="str">
            <v/>
          </cell>
          <cell r="C5457" t="str">
            <v/>
          </cell>
          <cell r="D5457" t="str">
            <v/>
          </cell>
          <cell r="E5457" t="str">
            <v/>
          </cell>
        </row>
        <row r="5458">
          <cell r="A5458" t="str">
            <v/>
          </cell>
          <cell r="B5458" t="str">
            <v/>
          </cell>
          <cell r="C5458" t="str">
            <v/>
          </cell>
          <cell r="D5458" t="str">
            <v/>
          </cell>
          <cell r="E5458" t="str">
            <v/>
          </cell>
        </row>
        <row r="5459">
          <cell r="A5459" t="str">
            <v/>
          </cell>
          <cell r="B5459" t="str">
            <v/>
          </cell>
          <cell r="C5459" t="str">
            <v/>
          </cell>
          <cell r="D5459" t="str">
            <v/>
          </cell>
          <cell r="E5459" t="str">
            <v/>
          </cell>
        </row>
        <row r="5460">
          <cell r="A5460" t="str">
            <v/>
          </cell>
          <cell r="B5460" t="str">
            <v/>
          </cell>
          <cell r="C5460" t="str">
            <v/>
          </cell>
          <cell r="D5460" t="str">
            <v/>
          </cell>
          <cell r="E5460" t="str">
            <v/>
          </cell>
        </row>
        <row r="5461">
          <cell r="A5461" t="str">
            <v/>
          </cell>
          <cell r="B5461" t="str">
            <v/>
          </cell>
          <cell r="C5461" t="str">
            <v/>
          </cell>
          <cell r="D5461" t="str">
            <v/>
          </cell>
          <cell r="E5461" t="str">
            <v/>
          </cell>
        </row>
        <row r="5462">
          <cell r="A5462" t="str">
            <v/>
          </cell>
          <cell r="B5462" t="str">
            <v/>
          </cell>
          <cell r="C5462" t="str">
            <v/>
          </cell>
          <cell r="D5462" t="str">
            <v/>
          </cell>
          <cell r="E5462" t="str">
            <v/>
          </cell>
        </row>
        <row r="5463">
          <cell r="A5463" t="str">
            <v/>
          </cell>
          <cell r="B5463" t="str">
            <v/>
          </cell>
          <cell r="C5463" t="str">
            <v/>
          </cell>
          <cell r="D5463" t="str">
            <v/>
          </cell>
          <cell r="E5463" t="str">
            <v/>
          </cell>
        </row>
        <row r="5464">
          <cell r="A5464" t="str">
            <v/>
          </cell>
          <cell r="B5464" t="str">
            <v/>
          </cell>
          <cell r="C5464" t="str">
            <v/>
          </cell>
          <cell r="D5464" t="str">
            <v/>
          </cell>
          <cell r="E5464" t="str">
            <v/>
          </cell>
        </row>
        <row r="5465">
          <cell r="A5465" t="str">
            <v/>
          </cell>
          <cell r="B5465" t="str">
            <v/>
          </cell>
          <cell r="C5465" t="str">
            <v/>
          </cell>
          <cell r="D5465" t="str">
            <v/>
          </cell>
          <cell r="E5465" t="str">
            <v/>
          </cell>
        </row>
        <row r="5466">
          <cell r="A5466" t="str">
            <v/>
          </cell>
          <cell r="B5466" t="str">
            <v/>
          </cell>
          <cell r="C5466" t="str">
            <v/>
          </cell>
          <cell r="D5466" t="str">
            <v/>
          </cell>
          <cell r="E5466" t="str">
            <v/>
          </cell>
        </row>
        <row r="5467">
          <cell r="A5467" t="str">
            <v/>
          </cell>
          <cell r="B5467" t="str">
            <v/>
          </cell>
          <cell r="C5467" t="str">
            <v/>
          </cell>
          <cell r="D5467" t="str">
            <v/>
          </cell>
          <cell r="E5467" t="str">
            <v/>
          </cell>
        </row>
        <row r="5468">
          <cell r="A5468" t="str">
            <v/>
          </cell>
          <cell r="B5468" t="str">
            <v/>
          </cell>
          <cell r="C5468" t="str">
            <v/>
          </cell>
          <cell r="D5468" t="str">
            <v/>
          </cell>
          <cell r="E5468" t="str">
            <v/>
          </cell>
        </row>
        <row r="5469">
          <cell r="A5469" t="str">
            <v/>
          </cell>
          <cell r="B5469" t="str">
            <v/>
          </cell>
          <cell r="C5469" t="str">
            <v/>
          </cell>
          <cell r="D5469" t="str">
            <v/>
          </cell>
          <cell r="E5469" t="str">
            <v/>
          </cell>
        </row>
        <row r="5470">
          <cell r="A5470" t="str">
            <v/>
          </cell>
          <cell r="B5470" t="str">
            <v/>
          </cell>
          <cell r="C5470" t="str">
            <v/>
          </cell>
          <cell r="D5470" t="str">
            <v/>
          </cell>
          <cell r="E5470" t="str">
            <v/>
          </cell>
        </row>
        <row r="5471">
          <cell r="A5471" t="str">
            <v/>
          </cell>
          <cell r="B5471" t="str">
            <v/>
          </cell>
          <cell r="C5471" t="str">
            <v/>
          </cell>
          <cell r="D5471" t="str">
            <v/>
          </cell>
          <cell r="E5471" t="str">
            <v/>
          </cell>
        </row>
        <row r="5472">
          <cell r="A5472" t="str">
            <v/>
          </cell>
          <cell r="B5472" t="str">
            <v/>
          </cell>
          <cell r="C5472" t="str">
            <v/>
          </cell>
          <cell r="D5472" t="str">
            <v/>
          </cell>
          <cell r="E5472" t="str">
            <v/>
          </cell>
        </row>
        <row r="5473">
          <cell r="A5473" t="str">
            <v/>
          </cell>
          <cell r="B5473" t="str">
            <v/>
          </cell>
          <cell r="C5473" t="str">
            <v/>
          </cell>
          <cell r="D5473" t="str">
            <v/>
          </cell>
          <cell r="E5473" t="str">
            <v/>
          </cell>
        </row>
        <row r="5474">
          <cell r="A5474" t="str">
            <v/>
          </cell>
          <cell r="B5474" t="str">
            <v/>
          </cell>
          <cell r="C5474" t="str">
            <v/>
          </cell>
          <cell r="D5474" t="str">
            <v/>
          </cell>
          <cell r="E5474" t="str">
            <v/>
          </cell>
        </row>
        <row r="5475">
          <cell r="A5475" t="str">
            <v/>
          </cell>
          <cell r="B5475" t="str">
            <v/>
          </cell>
          <cell r="C5475" t="str">
            <v/>
          </cell>
          <cell r="D5475" t="str">
            <v/>
          </cell>
          <cell r="E5475" t="str">
            <v/>
          </cell>
        </row>
        <row r="5476">
          <cell r="A5476" t="str">
            <v/>
          </cell>
          <cell r="B5476" t="str">
            <v/>
          </cell>
          <cell r="C5476" t="str">
            <v/>
          </cell>
          <cell r="D5476" t="str">
            <v/>
          </cell>
          <cell r="E5476" t="str">
            <v/>
          </cell>
        </row>
        <row r="5477">
          <cell r="A5477" t="str">
            <v/>
          </cell>
          <cell r="B5477" t="str">
            <v/>
          </cell>
          <cell r="C5477" t="str">
            <v/>
          </cell>
          <cell r="D5477" t="str">
            <v/>
          </cell>
          <cell r="E5477" t="str">
            <v/>
          </cell>
        </row>
        <row r="5478">
          <cell r="A5478" t="str">
            <v/>
          </cell>
          <cell r="B5478" t="str">
            <v/>
          </cell>
          <cell r="C5478" t="str">
            <v/>
          </cell>
          <cell r="D5478" t="str">
            <v/>
          </cell>
          <cell r="E5478" t="str">
            <v/>
          </cell>
        </row>
        <row r="5479">
          <cell r="A5479" t="str">
            <v/>
          </cell>
          <cell r="B5479" t="str">
            <v/>
          </cell>
          <cell r="C5479" t="str">
            <v/>
          </cell>
          <cell r="D5479" t="str">
            <v/>
          </cell>
          <cell r="E5479" t="str">
            <v/>
          </cell>
        </row>
        <row r="5480">
          <cell r="A5480" t="str">
            <v/>
          </cell>
          <cell r="B5480" t="str">
            <v/>
          </cell>
          <cell r="C5480" t="str">
            <v/>
          </cell>
          <cell r="D5480" t="str">
            <v/>
          </cell>
          <cell r="E5480" t="str">
            <v/>
          </cell>
        </row>
        <row r="5481">
          <cell r="A5481" t="str">
            <v/>
          </cell>
          <cell r="B5481" t="str">
            <v/>
          </cell>
          <cell r="C5481" t="str">
            <v/>
          </cell>
          <cell r="D5481" t="str">
            <v/>
          </cell>
          <cell r="E5481" t="str">
            <v/>
          </cell>
        </row>
        <row r="5482">
          <cell r="A5482" t="str">
            <v/>
          </cell>
          <cell r="B5482" t="str">
            <v/>
          </cell>
          <cell r="C5482" t="str">
            <v/>
          </cell>
          <cell r="D5482" t="str">
            <v/>
          </cell>
          <cell r="E5482" t="str">
            <v/>
          </cell>
        </row>
        <row r="5483">
          <cell r="A5483" t="str">
            <v/>
          </cell>
          <cell r="B5483" t="str">
            <v/>
          </cell>
          <cell r="C5483" t="str">
            <v/>
          </cell>
          <cell r="D5483" t="str">
            <v/>
          </cell>
          <cell r="E5483" t="str">
            <v/>
          </cell>
        </row>
        <row r="5484">
          <cell r="A5484" t="str">
            <v/>
          </cell>
          <cell r="B5484" t="str">
            <v/>
          </cell>
          <cell r="C5484" t="str">
            <v/>
          </cell>
          <cell r="D5484" t="str">
            <v/>
          </cell>
          <cell r="E5484" t="str">
            <v/>
          </cell>
        </row>
        <row r="5485">
          <cell r="A5485" t="str">
            <v/>
          </cell>
          <cell r="B5485" t="str">
            <v/>
          </cell>
          <cell r="C5485" t="str">
            <v/>
          </cell>
          <cell r="D5485" t="str">
            <v/>
          </cell>
          <cell r="E5485" t="str">
            <v/>
          </cell>
        </row>
        <row r="5486">
          <cell r="A5486" t="str">
            <v/>
          </cell>
          <cell r="B5486" t="str">
            <v/>
          </cell>
          <cell r="C5486" t="str">
            <v/>
          </cell>
          <cell r="D5486" t="str">
            <v/>
          </cell>
          <cell r="E5486" t="str">
            <v/>
          </cell>
        </row>
        <row r="5487">
          <cell r="A5487" t="str">
            <v/>
          </cell>
          <cell r="B5487" t="str">
            <v/>
          </cell>
          <cell r="C5487" t="str">
            <v/>
          </cell>
          <cell r="D5487" t="str">
            <v/>
          </cell>
          <cell r="E5487" t="str">
            <v/>
          </cell>
        </row>
        <row r="5488">
          <cell r="A5488" t="str">
            <v/>
          </cell>
          <cell r="B5488" t="str">
            <v/>
          </cell>
          <cell r="C5488" t="str">
            <v/>
          </cell>
          <cell r="D5488" t="str">
            <v/>
          </cell>
          <cell r="E5488" t="str">
            <v/>
          </cell>
        </row>
        <row r="5489">
          <cell r="A5489" t="str">
            <v/>
          </cell>
          <cell r="B5489" t="str">
            <v/>
          </cell>
          <cell r="C5489" t="str">
            <v/>
          </cell>
          <cell r="D5489" t="str">
            <v/>
          </cell>
          <cell r="E5489" t="str">
            <v/>
          </cell>
        </row>
        <row r="5490">
          <cell r="A5490" t="str">
            <v/>
          </cell>
          <cell r="B5490" t="str">
            <v/>
          </cell>
          <cell r="C5490" t="str">
            <v/>
          </cell>
          <cell r="D5490" t="str">
            <v/>
          </cell>
          <cell r="E5490" t="str">
            <v/>
          </cell>
        </row>
        <row r="5491">
          <cell r="A5491" t="str">
            <v/>
          </cell>
          <cell r="B5491" t="str">
            <v/>
          </cell>
          <cell r="C5491" t="str">
            <v/>
          </cell>
          <cell r="D5491" t="str">
            <v/>
          </cell>
          <cell r="E5491" t="str">
            <v/>
          </cell>
        </row>
        <row r="5492">
          <cell r="A5492" t="str">
            <v/>
          </cell>
          <cell r="B5492" t="str">
            <v/>
          </cell>
          <cell r="C5492" t="str">
            <v/>
          </cell>
          <cell r="D5492" t="str">
            <v/>
          </cell>
          <cell r="E5492" t="str">
            <v/>
          </cell>
        </row>
        <row r="5493">
          <cell r="A5493" t="str">
            <v/>
          </cell>
          <cell r="B5493" t="str">
            <v/>
          </cell>
          <cell r="C5493" t="str">
            <v/>
          </cell>
          <cell r="D5493" t="str">
            <v/>
          </cell>
          <cell r="E5493" t="str">
            <v/>
          </cell>
        </row>
        <row r="5494">
          <cell r="A5494" t="str">
            <v/>
          </cell>
          <cell r="B5494" t="str">
            <v/>
          </cell>
          <cell r="C5494" t="str">
            <v/>
          </cell>
          <cell r="D5494" t="str">
            <v/>
          </cell>
          <cell r="E5494" t="str">
            <v/>
          </cell>
        </row>
        <row r="5495">
          <cell r="A5495" t="str">
            <v/>
          </cell>
          <cell r="B5495" t="str">
            <v/>
          </cell>
          <cell r="C5495" t="str">
            <v/>
          </cell>
          <cell r="D5495" t="str">
            <v/>
          </cell>
          <cell r="E5495" t="str">
            <v/>
          </cell>
        </row>
        <row r="5496">
          <cell r="A5496" t="str">
            <v/>
          </cell>
          <cell r="B5496" t="str">
            <v/>
          </cell>
          <cell r="C5496" t="str">
            <v/>
          </cell>
          <cell r="D5496" t="str">
            <v/>
          </cell>
          <cell r="E5496" t="str">
            <v/>
          </cell>
        </row>
        <row r="5497">
          <cell r="A5497" t="str">
            <v/>
          </cell>
          <cell r="B5497" t="str">
            <v/>
          </cell>
          <cell r="C5497" t="str">
            <v/>
          </cell>
          <cell r="D5497" t="str">
            <v/>
          </cell>
          <cell r="E5497" t="str">
            <v/>
          </cell>
        </row>
        <row r="5498">
          <cell r="A5498" t="str">
            <v/>
          </cell>
          <cell r="B5498" t="str">
            <v/>
          </cell>
          <cell r="C5498" t="str">
            <v/>
          </cell>
          <cell r="D5498" t="str">
            <v/>
          </cell>
          <cell r="E5498" t="str">
            <v/>
          </cell>
        </row>
        <row r="5499">
          <cell r="A5499" t="str">
            <v/>
          </cell>
          <cell r="B5499" t="str">
            <v/>
          </cell>
          <cell r="C5499" t="str">
            <v/>
          </cell>
          <cell r="D5499" t="str">
            <v/>
          </cell>
          <cell r="E5499" t="str">
            <v/>
          </cell>
        </row>
        <row r="5500">
          <cell r="A5500" t="str">
            <v/>
          </cell>
          <cell r="B5500" t="str">
            <v/>
          </cell>
          <cell r="C5500" t="str">
            <v/>
          </cell>
          <cell r="D5500" t="str">
            <v/>
          </cell>
          <cell r="E5500" t="str">
            <v/>
          </cell>
        </row>
        <row r="5501">
          <cell r="A5501" t="str">
            <v/>
          </cell>
          <cell r="B5501" t="str">
            <v/>
          </cell>
          <cell r="C5501" t="str">
            <v/>
          </cell>
          <cell r="D5501" t="str">
            <v/>
          </cell>
          <cell r="E5501" t="str">
            <v/>
          </cell>
        </row>
        <row r="5502">
          <cell r="A5502" t="str">
            <v/>
          </cell>
          <cell r="B5502" t="str">
            <v/>
          </cell>
          <cell r="C5502" t="str">
            <v/>
          </cell>
          <cell r="D5502" t="str">
            <v/>
          </cell>
          <cell r="E5502" t="str">
            <v/>
          </cell>
        </row>
        <row r="5503">
          <cell r="A5503" t="str">
            <v/>
          </cell>
          <cell r="B5503" t="str">
            <v/>
          </cell>
          <cell r="C5503" t="str">
            <v/>
          </cell>
          <cell r="D5503" t="str">
            <v/>
          </cell>
          <cell r="E5503" t="str">
            <v/>
          </cell>
        </row>
        <row r="5504">
          <cell r="A5504" t="str">
            <v/>
          </cell>
          <cell r="B5504" t="str">
            <v/>
          </cell>
          <cell r="C5504" t="str">
            <v/>
          </cell>
          <cell r="D5504" t="str">
            <v/>
          </cell>
          <cell r="E5504" t="str">
            <v/>
          </cell>
        </row>
        <row r="5505">
          <cell r="A5505" t="str">
            <v/>
          </cell>
          <cell r="B5505" t="str">
            <v/>
          </cell>
          <cell r="C5505" t="str">
            <v/>
          </cell>
          <cell r="D5505" t="str">
            <v/>
          </cell>
          <cell r="E5505" t="str">
            <v/>
          </cell>
        </row>
        <row r="5506">
          <cell r="A5506" t="str">
            <v/>
          </cell>
          <cell r="B5506" t="str">
            <v/>
          </cell>
          <cell r="C5506" t="str">
            <v/>
          </cell>
          <cell r="D5506" t="str">
            <v/>
          </cell>
          <cell r="E5506" t="str">
            <v/>
          </cell>
        </row>
        <row r="5507">
          <cell r="A5507" t="str">
            <v/>
          </cell>
          <cell r="B5507" t="str">
            <v/>
          </cell>
          <cell r="C5507" t="str">
            <v/>
          </cell>
          <cell r="D5507" t="str">
            <v/>
          </cell>
          <cell r="E5507" t="str">
            <v/>
          </cell>
        </row>
        <row r="5508">
          <cell r="A5508" t="str">
            <v/>
          </cell>
          <cell r="B5508" t="str">
            <v/>
          </cell>
          <cell r="C5508" t="str">
            <v/>
          </cell>
          <cell r="D5508" t="str">
            <v/>
          </cell>
          <cell r="E5508" t="str">
            <v/>
          </cell>
        </row>
        <row r="5509">
          <cell r="A5509" t="str">
            <v/>
          </cell>
          <cell r="B5509" t="str">
            <v/>
          </cell>
          <cell r="C5509" t="str">
            <v/>
          </cell>
          <cell r="D5509" t="str">
            <v/>
          </cell>
          <cell r="E5509" t="str">
            <v/>
          </cell>
        </row>
        <row r="5510">
          <cell r="A5510" t="str">
            <v/>
          </cell>
          <cell r="B5510" t="str">
            <v/>
          </cell>
          <cell r="C5510" t="str">
            <v/>
          </cell>
          <cell r="D5510" t="str">
            <v/>
          </cell>
          <cell r="E5510" t="str">
            <v/>
          </cell>
        </row>
        <row r="5511">
          <cell r="A5511" t="str">
            <v/>
          </cell>
          <cell r="B5511" t="str">
            <v/>
          </cell>
          <cell r="C5511" t="str">
            <v/>
          </cell>
          <cell r="D5511" t="str">
            <v/>
          </cell>
          <cell r="E5511" t="str">
            <v/>
          </cell>
        </row>
        <row r="5512">
          <cell r="A5512" t="str">
            <v/>
          </cell>
          <cell r="B5512" t="str">
            <v/>
          </cell>
          <cell r="C5512" t="str">
            <v/>
          </cell>
          <cell r="D5512" t="str">
            <v/>
          </cell>
          <cell r="E5512" t="str">
            <v/>
          </cell>
        </row>
        <row r="5513">
          <cell r="A5513" t="str">
            <v/>
          </cell>
          <cell r="B5513" t="str">
            <v/>
          </cell>
          <cell r="C5513" t="str">
            <v/>
          </cell>
          <cell r="D5513" t="str">
            <v/>
          </cell>
          <cell r="E5513" t="str">
            <v/>
          </cell>
        </row>
        <row r="5514">
          <cell r="A5514" t="str">
            <v/>
          </cell>
          <cell r="B5514" t="str">
            <v/>
          </cell>
          <cell r="C5514" t="str">
            <v/>
          </cell>
          <cell r="D5514" t="str">
            <v/>
          </cell>
          <cell r="E5514" t="str">
            <v/>
          </cell>
        </row>
        <row r="5515">
          <cell r="A5515" t="str">
            <v/>
          </cell>
          <cell r="B5515" t="str">
            <v/>
          </cell>
          <cell r="C5515" t="str">
            <v/>
          </cell>
          <cell r="D5515" t="str">
            <v/>
          </cell>
          <cell r="E5515" t="str">
            <v/>
          </cell>
        </row>
        <row r="5516">
          <cell r="A5516" t="str">
            <v/>
          </cell>
          <cell r="B5516" t="str">
            <v/>
          </cell>
          <cell r="C5516" t="str">
            <v/>
          </cell>
          <cell r="D5516" t="str">
            <v/>
          </cell>
          <cell r="E5516" t="str">
            <v/>
          </cell>
        </row>
        <row r="5517">
          <cell r="A5517" t="str">
            <v/>
          </cell>
          <cell r="B5517" t="str">
            <v/>
          </cell>
          <cell r="C5517" t="str">
            <v/>
          </cell>
          <cell r="D5517" t="str">
            <v/>
          </cell>
          <cell r="E5517" t="str">
            <v/>
          </cell>
        </row>
        <row r="5518">
          <cell r="A5518" t="str">
            <v/>
          </cell>
          <cell r="B5518" t="str">
            <v/>
          </cell>
          <cell r="C5518" t="str">
            <v/>
          </cell>
          <cell r="D5518" t="str">
            <v/>
          </cell>
          <cell r="E5518" t="str">
            <v/>
          </cell>
        </row>
        <row r="5519">
          <cell r="A5519" t="str">
            <v/>
          </cell>
          <cell r="B5519" t="str">
            <v/>
          </cell>
          <cell r="C5519" t="str">
            <v/>
          </cell>
          <cell r="D5519" t="str">
            <v/>
          </cell>
          <cell r="E5519" t="str">
            <v/>
          </cell>
        </row>
        <row r="5520">
          <cell r="A5520" t="str">
            <v/>
          </cell>
          <cell r="B5520" t="str">
            <v/>
          </cell>
          <cell r="C5520" t="str">
            <v/>
          </cell>
          <cell r="D5520" t="str">
            <v/>
          </cell>
          <cell r="E5520" t="str">
            <v/>
          </cell>
        </row>
        <row r="5521">
          <cell r="A5521" t="str">
            <v/>
          </cell>
          <cell r="B5521" t="str">
            <v/>
          </cell>
          <cell r="C5521" t="str">
            <v/>
          </cell>
          <cell r="D5521" t="str">
            <v/>
          </cell>
          <cell r="E5521" t="str">
            <v/>
          </cell>
        </row>
        <row r="5522">
          <cell r="A5522" t="str">
            <v/>
          </cell>
          <cell r="B5522" t="str">
            <v/>
          </cell>
          <cell r="C5522" t="str">
            <v/>
          </cell>
          <cell r="D5522" t="str">
            <v/>
          </cell>
          <cell r="E5522" t="str">
            <v/>
          </cell>
        </row>
        <row r="5523">
          <cell r="A5523" t="str">
            <v/>
          </cell>
          <cell r="B5523" t="str">
            <v/>
          </cell>
          <cell r="C5523" t="str">
            <v/>
          </cell>
          <cell r="D5523" t="str">
            <v/>
          </cell>
          <cell r="E5523" t="str">
            <v/>
          </cell>
        </row>
        <row r="5524">
          <cell r="A5524" t="str">
            <v/>
          </cell>
          <cell r="B5524" t="str">
            <v/>
          </cell>
          <cell r="C5524" t="str">
            <v/>
          </cell>
          <cell r="D5524" t="str">
            <v/>
          </cell>
          <cell r="E5524" t="str">
            <v/>
          </cell>
        </row>
        <row r="5525">
          <cell r="A5525" t="str">
            <v/>
          </cell>
          <cell r="B5525" t="str">
            <v/>
          </cell>
          <cell r="C5525" t="str">
            <v/>
          </cell>
          <cell r="D5525" t="str">
            <v/>
          </cell>
          <cell r="E5525" t="str">
            <v/>
          </cell>
        </row>
        <row r="5526">
          <cell r="A5526" t="str">
            <v/>
          </cell>
          <cell r="B5526" t="str">
            <v/>
          </cell>
          <cell r="C5526" t="str">
            <v/>
          </cell>
          <cell r="D5526" t="str">
            <v/>
          </cell>
          <cell r="E5526" t="str">
            <v/>
          </cell>
        </row>
        <row r="5527">
          <cell r="A5527" t="str">
            <v/>
          </cell>
          <cell r="B5527" t="str">
            <v/>
          </cell>
          <cell r="C5527" t="str">
            <v/>
          </cell>
          <cell r="D5527" t="str">
            <v/>
          </cell>
          <cell r="E5527" t="str">
            <v/>
          </cell>
        </row>
        <row r="5528">
          <cell r="A5528" t="str">
            <v/>
          </cell>
          <cell r="B5528" t="str">
            <v/>
          </cell>
          <cell r="C5528" t="str">
            <v/>
          </cell>
          <cell r="D5528" t="str">
            <v/>
          </cell>
          <cell r="E5528" t="str">
            <v/>
          </cell>
        </row>
        <row r="5529">
          <cell r="A5529" t="str">
            <v/>
          </cell>
          <cell r="B5529" t="str">
            <v/>
          </cell>
          <cell r="C5529" t="str">
            <v/>
          </cell>
          <cell r="D5529" t="str">
            <v/>
          </cell>
          <cell r="E5529" t="str">
            <v/>
          </cell>
        </row>
        <row r="5530">
          <cell r="A5530" t="str">
            <v/>
          </cell>
          <cell r="B5530" t="str">
            <v/>
          </cell>
          <cell r="C5530" t="str">
            <v/>
          </cell>
          <cell r="D5530" t="str">
            <v/>
          </cell>
          <cell r="E5530" t="str">
            <v/>
          </cell>
        </row>
        <row r="5531">
          <cell r="A5531" t="str">
            <v/>
          </cell>
          <cell r="B5531" t="str">
            <v/>
          </cell>
          <cell r="C5531" t="str">
            <v/>
          </cell>
          <cell r="D5531" t="str">
            <v/>
          </cell>
          <cell r="E5531" t="str">
            <v/>
          </cell>
        </row>
        <row r="5532">
          <cell r="A5532" t="str">
            <v/>
          </cell>
          <cell r="B5532" t="str">
            <v/>
          </cell>
          <cell r="C5532" t="str">
            <v/>
          </cell>
          <cell r="D5532" t="str">
            <v/>
          </cell>
          <cell r="E5532" t="str">
            <v/>
          </cell>
        </row>
        <row r="5533">
          <cell r="A5533" t="str">
            <v/>
          </cell>
          <cell r="B5533" t="str">
            <v/>
          </cell>
          <cell r="C5533" t="str">
            <v/>
          </cell>
          <cell r="D5533" t="str">
            <v/>
          </cell>
          <cell r="E5533" t="str">
            <v/>
          </cell>
        </row>
        <row r="5534">
          <cell r="A5534" t="str">
            <v/>
          </cell>
          <cell r="B5534" t="str">
            <v/>
          </cell>
          <cell r="C5534" t="str">
            <v/>
          </cell>
          <cell r="D5534" t="str">
            <v/>
          </cell>
          <cell r="E5534" t="str">
            <v/>
          </cell>
        </row>
        <row r="5535">
          <cell r="A5535" t="str">
            <v/>
          </cell>
          <cell r="B5535" t="str">
            <v/>
          </cell>
          <cell r="C5535" t="str">
            <v/>
          </cell>
          <cell r="D5535" t="str">
            <v/>
          </cell>
          <cell r="E5535" t="str">
            <v/>
          </cell>
        </row>
        <row r="5536">
          <cell r="A5536" t="str">
            <v/>
          </cell>
          <cell r="B5536" t="str">
            <v/>
          </cell>
          <cell r="C5536" t="str">
            <v/>
          </cell>
          <cell r="D5536" t="str">
            <v/>
          </cell>
          <cell r="E5536" t="str">
            <v/>
          </cell>
        </row>
        <row r="5537">
          <cell r="A5537" t="str">
            <v/>
          </cell>
          <cell r="B5537" t="str">
            <v/>
          </cell>
          <cell r="C5537" t="str">
            <v/>
          </cell>
          <cell r="D5537" t="str">
            <v/>
          </cell>
          <cell r="E5537" t="str">
            <v/>
          </cell>
        </row>
        <row r="5538">
          <cell r="A5538" t="str">
            <v/>
          </cell>
          <cell r="B5538" t="str">
            <v/>
          </cell>
          <cell r="C5538" t="str">
            <v/>
          </cell>
          <cell r="D5538" t="str">
            <v/>
          </cell>
          <cell r="E5538" t="str">
            <v/>
          </cell>
        </row>
        <row r="5539">
          <cell r="A5539" t="str">
            <v/>
          </cell>
          <cell r="B5539" t="str">
            <v/>
          </cell>
          <cell r="C5539" t="str">
            <v/>
          </cell>
          <cell r="D5539" t="str">
            <v/>
          </cell>
          <cell r="E5539" t="str">
            <v/>
          </cell>
        </row>
        <row r="5540">
          <cell r="A5540" t="str">
            <v/>
          </cell>
          <cell r="B5540" t="str">
            <v/>
          </cell>
          <cell r="C5540" t="str">
            <v/>
          </cell>
          <cell r="D5540" t="str">
            <v/>
          </cell>
          <cell r="E5540" t="str">
            <v/>
          </cell>
        </row>
        <row r="5541">
          <cell r="A5541" t="str">
            <v/>
          </cell>
          <cell r="B5541" t="str">
            <v/>
          </cell>
          <cell r="C5541" t="str">
            <v/>
          </cell>
          <cell r="D5541" t="str">
            <v/>
          </cell>
          <cell r="E5541" t="str">
            <v/>
          </cell>
        </row>
        <row r="5542">
          <cell r="A5542" t="str">
            <v/>
          </cell>
          <cell r="B5542" t="str">
            <v/>
          </cell>
          <cell r="C5542" t="str">
            <v/>
          </cell>
          <cell r="D5542" t="str">
            <v/>
          </cell>
          <cell r="E5542" t="str">
            <v/>
          </cell>
        </row>
        <row r="5543">
          <cell r="A5543" t="str">
            <v/>
          </cell>
          <cell r="B5543" t="str">
            <v/>
          </cell>
          <cell r="C5543" t="str">
            <v/>
          </cell>
          <cell r="D5543" t="str">
            <v/>
          </cell>
          <cell r="E5543" t="str">
            <v/>
          </cell>
        </row>
        <row r="5544">
          <cell r="A5544" t="str">
            <v/>
          </cell>
          <cell r="B5544" t="str">
            <v/>
          </cell>
          <cell r="C5544" t="str">
            <v/>
          </cell>
          <cell r="D5544" t="str">
            <v/>
          </cell>
          <cell r="E5544" t="str">
            <v/>
          </cell>
        </row>
        <row r="5545">
          <cell r="A5545" t="str">
            <v/>
          </cell>
          <cell r="B5545" t="str">
            <v/>
          </cell>
          <cell r="C5545" t="str">
            <v/>
          </cell>
          <cell r="D5545" t="str">
            <v/>
          </cell>
          <cell r="E5545" t="str">
            <v/>
          </cell>
        </row>
        <row r="5546">
          <cell r="A5546" t="str">
            <v/>
          </cell>
          <cell r="B5546" t="str">
            <v/>
          </cell>
          <cell r="C5546" t="str">
            <v/>
          </cell>
          <cell r="D5546" t="str">
            <v/>
          </cell>
          <cell r="E5546" t="str">
            <v/>
          </cell>
        </row>
        <row r="5547">
          <cell r="A5547" t="str">
            <v/>
          </cell>
          <cell r="B5547" t="str">
            <v/>
          </cell>
          <cell r="C5547" t="str">
            <v/>
          </cell>
          <cell r="D5547" t="str">
            <v/>
          </cell>
          <cell r="E5547" t="str">
            <v/>
          </cell>
        </row>
        <row r="5548">
          <cell r="A5548" t="str">
            <v/>
          </cell>
          <cell r="B5548" t="str">
            <v/>
          </cell>
          <cell r="C5548" t="str">
            <v/>
          </cell>
          <cell r="D5548" t="str">
            <v/>
          </cell>
          <cell r="E5548" t="str">
            <v/>
          </cell>
        </row>
        <row r="5549">
          <cell r="A5549" t="str">
            <v/>
          </cell>
          <cell r="B5549" t="str">
            <v/>
          </cell>
          <cell r="C5549" t="str">
            <v/>
          </cell>
          <cell r="D5549" t="str">
            <v/>
          </cell>
          <cell r="E5549" t="str">
            <v/>
          </cell>
        </row>
        <row r="5550">
          <cell r="A5550" t="str">
            <v/>
          </cell>
          <cell r="B5550" t="str">
            <v/>
          </cell>
          <cell r="C5550" t="str">
            <v/>
          </cell>
          <cell r="D5550" t="str">
            <v/>
          </cell>
          <cell r="E5550" t="str">
            <v/>
          </cell>
        </row>
        <row r="5551">
          <cell r="A5551" t="str">
            <v/>
          </cell>
          <cell r="B5551" t="str">
            <v/>
          </cell>
          <cell r="C5551" t="str">
            <v/>
          </cell>
          <cell r="D5551" t="str">
            <v/>
          </cell>
          <cell r="E5551" t="str">
            <v/>
          </cell>
        </row>
        <row r="5552">
          <cell r="A5552" t="str">
            <v/>
          </cell>
          <cell r="B5552" t="str">
            <v/>
          </cell>
          <cell r="C5552" t="str">
            <v/>
          </cell>
          <cell r="D5552" t="str">
            <v/>
          </cell>
          <cell r="E5552" t="str">
            <v/>
          </cell>
        </row>
        <row r="5553">
          <cell r="A5553" t="str">
            <v/>
          </cell>
          <cell r="B5553" t="str">
            <v/>
          </cell>
          <cell r="C5553" t="str">
            <v/>
          </cell>
          <cell r="D5553" t="str">
            <v/>
          </cell>
          <cell r="E5553" t="str">
            <v/>
          </cell>
        </row>
        <row r="5554">
          <cell r="A5554" t="str">
            <v/>
          </cell>
          <cell r="B5554" t="str">
            <v/>
          </cell>
          <cell r="C5554" t="str">
            <v/>
          </cell>
          <cell r="D5554" t="str">
            <v/>
          </cell>
          <cell r="E5554" t="str">
            <v/>
          </cell>
        </row>
        <row r="5555">
          <cell r="A5555" t="str">
            <v/>
          </cell>
          <cell r="B5555" t="str">
            <v/>
          </cell>
          <cell r="C5555" t="str">
            <v/>
          </cell>
          <cell r="D5555" t="str">
            <v/>
          </cell>
          <cell r="E5555" t="str">
            <v/>
          </cell>
        </row>
        <row r="5556">
          <cell r="A5556" t="str">
            <v/>
          </cell>
          <cell r="B5556" t="str">
            <v/>
          </cell>
          <cell r="C5556" t="str">
            <v/>
          </cell>
          <cell r="D5556" t="str">
            <v/>
          </cell>
          <cell r="E5556" t="str">
            <v/>
          </cell>
        </row>
        <row r="5557">
          <cell r="A5557" t="str">
            <v/>
          </cell>
          <cell r="B5557" t="str">
            <v/>
          </cell>
          <cell r="C5557" t="str">
            <v/>
          </cell>
          <cell r="D5557" t="str">
            <v/>
          </cell>
          <cell r="E5557" t="str">
            <v/>
          </cell>
        </row>
        <row r="5558">
          <cell r="A5558" t="str">
            <v/>
          </cell>
          <cell r="B5558" t="str">
            <v/>
          </cell>
          <cell r="C5558" t="str">
            <v/>
          </cell>
          <cell r="D5558" t="str">
            <v/>
          </cell>
          <cell r="E5558" t="str">
            <v/>
          </cell>
        </row>
        <row r="5559">
          <cell r="A5559" t="str">
            <v/>
          </cell>
          <cell r="B5559" t="str">
            <v/>
          </cell>
          <cell r="C5559" t="str">
            <v/>
          </cell>
          <cell r="D5559" t="str">
            <v/>
          </cell>
          <cell r="E5559" t="str">
            <v/>
          </cell>
        </row>
        <row r="5560">
          <cell r="A5560" t="str">
            <v/>
          </cell>
          <cell r="B5560" t="str">
            <v/>
          </cell>
          <cell r="C5560" t="str">
            <v/>
          </cell>
          <cell r="D5560" t="str">
            <v/>
          </cell>
          <cell r="E5560" t="str">
            <v/>
          </cell>
        </row>
        <row r="5561">
          <cell r="A5561" t="str">
            <v/>
          </cell>
          <cell r="B5561" t="str">
            <v/>
          </cell>
          <cell r="C5561" t="str">
            <v/>
          </cell>
          <cell r="D5561" t="str">
            <v/>
          </cell>
          <cell r="E5561" t="str">
            <v/>
          </cell>
        </row>
        <row r="5562">
          <cell r="A5562" t="str">
            <v/>
          </cell>
          <cell r="B5562" t="str">
            <v/>
          </cell>
          <cell r="C5562" t="str">
            <v/>
          </cell>
          <cell r="D5562" t="str">
            <v/>
          </cell>
          <cell r="E5562" t="str">
            <v/>
          </cell>
        </row>
        <row r="5563">
          <cell r="A5563" t="str">
            <v/>
          </cell>
          <cell r="B5563" t="str">
            <v/>
          </cell>
          <cell r="C5563" t="str">
            <v/>
          </cell>
          <cell r="D5563" t="str">
            <v/>
          </cell>
          <cell r="E5563" t="str">
            <v/>
          </cell>
        </row>
        <row r="5564">
          <cell r="A5564" t="str">
            <v/>
          </cell>
          <cell r="B5564" t="str">
            <v/>
          </cell>
          <cell r="C5564" t="str">
            <v/>
          </cell>
          <cell r="D5564" t="str">
            <v/>
          </cell>
          <cell r="E5564" t="str">
            <v/>
          </cell>
        </row>
        <row r="5565">
          <cell r="A5565" t="str">
            <v/>
          </cell>
          <cell r="B5565" t="str">
            <v/>
          </cell>
          <cell r="C5565" t="str">
            <v/>
          </cell>
          <cell r="D5565" t="str">
            <v/>
          </cell>
          <cell r="E5565" t="str">
            <v/>
          </cell>
        </row>
        <row r="5566">
          <cell r="A5566" t="str">
            <v/>
          </cell>
          <cell r="B5566" t="str">
            <v/>
          </cell>
          <cell r="C5566" t="str">
            <v/>
          </cell>
          <cell r="D5566" t="str">
            <v/>
          </cell>
          <cell r="E5566" t="str">
            <v/>
          </cell>
        </row>
        <row r="5567">
          <cell r="A5567" t="str">
            <v/>
          </cell>
          <cell r="B5567" t="str">
            <v/>
          </cell>
          <cell r="C5567" t="str">
            <v/>
          </cell>
          <cell r="D5567" t="str">
            <v/>
          </cell>
          <cell r="E5567" t="str">
            <v/>
          </cell>
        </row>
        <row r="5568">
          <cell r="A5568" t="str">
            <v/>
          </cell>
          <cell r="B5568" t="str">
            <v/>
          </cell>
          <cell r="C5568" t="str">
            <v/>
          </cell>
          <cell r="D5568" t="str">
            <v/>
          </cell>
          <cell r="E5568" t="str">
            <v/>
          </cell>
        </row>
        <row r="5569">
          <cell r="A5569" t="str">
            <v/>
          </cell>
          <cell r="B5569" t="str">
            <v/>
          </cell>
          <cell r="C5569" t="str">
            <v/>
          </cell>
          <cell r="D5569" t="str">
            <v/>
          </cell>
          <cell r="E5569" t="str">
            <v/>
          </cell>
        </row>
        <row r="5570">
          <cell r="A5570" t="str">
            <v/>
          </cell>
          <cell r="B5570" t="str">
            <v/>
          </cell>
          <cell r="C5570" t="str">
            <v/>
          </cell>
          <cell r="D5570" t="str">
            <v/>
          </cell>
          <cell r="E5570" t="str">
            <v/>
          </cell>
        </row>
        <row r="5571">
          <cell r="A5571" t="str">
            <v/>
          </cell>
          <cell r="B5571" t="str">
            <v/>
          </cell>
          <cell r="C5571" t="str">
            <v/>
          </cell>
          <cell r="D5571" t="str">
            <v/>
          </cell>
          <cell r="E5571" t="str">
            <v/>
          </cell>
        </row>
        <row r="5572">
          <cell r="A5572" t="str">
            <v/>
          </cell>
          <cell r="B5572" t="str">
            <v/>
          </cell>
          <cell r="C5572" t="str">
            <v/>
          </cell>
          <cell r="D5572" t="str">
            <v/>
          </cell>
          <cell r="E5572" t="str">
            <v/>
          </cell>
        </row>
        <row r="5573">
          <cell r="A5573" t="str">
            <v/>
          </cell>
          <cell r="B5573" t="str">
            <v/>
          </cell>
          <cell r="C5573" t="str">
            <v/>
          </cell>
          <cell r="D5573" t="str">
            <v/>
          </cell>
          <cell r="E5573" t="str">
            <v/>
          </cell>
        </row>
        <row r="5574">
          <cell r="A5574" t="str">
            <v/>
          </cell>
          <cell r="B5574" t="str">
            <v/>
          </cell>
          <cell r="C5574" t="str">
            <v/>
          </cell>
          <cell r="D5574" t="str">
            <v/>
          </cell>
          <cell r="E5574" t="str">
            <v/>
          </cell>
        </row>
        <row r="5575">
          <cell r="A5575" t="str">
            <v/>
          </cell>
          <cell r="B5575" t="str">
            <v/>
          </cell>
          <cell r="C5575" t="str">
            <v/>
          </cell>
          <cell r="D5575" t="str">
            <v/>
          </cell>
          <cell r="E5575" t="str">
            <v/>
          </cell>
        </row>
        <row r="5576">
          <cell r="A5576" t="str">
            <v/>
          </cell>
          <cell r="B5576" t="str">
            <v/>
          </cell>
          <cell r="C5576" t="str">
            <v/>
          </cell>
          <cell r="D5576" t="str">
            <v/>
          </cell>
          <cell r="E5576" t="str">
            <v/>
          </cell>
        </row>
        <row r="5577">
          <cell r="A5577" t="str">
            <v/>
          </cell>
          <cell r="B5577" t="str">
            <v/>
          </cell>
          <cell r="C5577" t="str">
            <v/>
          </cell>
          <cell r="D5577" t="str">
            <v/>
          </cell>
          <cell r="E5577" t="str">
            <v/>
          </cell>
        </row>
        <row r="5578">
          <cell r="A5578" t="str">
            <v/>
          </cell>
          <cell r="B5578" t="str">
            <v/>
          </cell>
          <cell r="C5578" t="str">
            <v/>
          </cell>
          <cell r="D5578" t="str">
            <v/>
          </cell>
          <cell r="E5578" t="str">
            <v/>
          </cell>
        </row>
        <row r="5579">
          <cell r="A5579" t="str">
            <v/>
          </cell>
          <cell r="B5579" t="str">
            <v/>
          </cell>
          <cell r="C5579" t="str">
            <v/>
          </cell>
          <cell r="D5579" t="str">
            <v/>
          </cell>
          <cell r="E5579" t="str">
            <v/>
          </cell>
        </row>
        <row r="5580">
          <cell r="A5580" t="str">
            <v/>
          </cell>
          <cell r="B5580" t="str">
            <v/>
          </cell>
          <cell r="C5580" t="str">
            <v/>
          </cell>
          <cell r="D5580" t="str">
            <v/>
          </cell>
          <cell r="E5580" t="str">
            <v/>
          </cell>
        </row>
        <row r="5581">
          <cell r="A5581" t="str">
            <v/>
          </cell>
          <cell r="B5581" t="str">
            <v/>
          </cell>
          <cell r="C5581" t="str">
            <v/>
          </cell>
          <cell r="D5581" t="str">
            <v/>
          </cell>
          <cell r="E5581" t="str">
            <v/>
          </cell>
        </row>
        <row r="5582">
          <cell r="A5582" t="str">
            <v/>
          </cell>
          <cell r="B5582" t="str">
            <v/>
          </cell>
          <cell r="C5582" t="str">
            <v/>
          </cell>
          <cell r="D5582" t="str">
            <v/>
          </cell>
          <cell r="E5582" t="str">
            <v/>
          </cell>
        </row>
        <row r="5583">
          <cell r="A5583" t="str">
            <v/>
          </cell>
          <cell r="B5583" t="str">
            <v/>
          </cell>
          <cell r="C5583" t="str">
            <v/>
          </cell>
          <cell r="D5583" t="str">
            <v/>
          </cell>
          <cell r="E5583" t="str">
            <v/>
          </cell>
        </row>
        <row r="5584">
          <cell r="A5584" t="str">
            <v/>
          </cell>
          <cell r="B5584" t="str">
            <v/>
          </cell>
          <cell r="C5584" t="str">
            <v/>
          </cell>
          <cell r="D5584" t="str">
            <v/>
          </cell>
          <cell r="E5584" t="str">
            <v/>
          </cell>
        </row>
        <row r="5585">
          <cell r="A5585" t="str">
            <v/>
          </cell>
          <cell r="B5585" t="str">
            <v/>
          </cell>
          <cell r="C5585" t="str">
            <v/>
          </cell>
          <cell r="D5585" t="str">
            <v/>
          </cell>
          <cell r="E5585" t="str">
            <v/>
          </cell>
        </row>
        <row r="5586">
          <cell r="A5586" t="str">
            <v/>
          </cell>
          <cell r="B5586" t="str">
            <v/>
          </cell>
          <cell r="C5586" t="str">
            <v/>
          </cell>
          <cell r="D5586" t="str">
            <v/>
          </cell>
          <cell r="E5586" t="str">
            <v/>
          </cell>
        </row>
        <row r="5587">
          <cell r="A5587" t="str">
            <v/>
          </cell>
          <cell r="B5587" t="str">
            <v/>
          </cell>
          <cell r="C5587" t="str">
            <v/>
          </cell>
          <cell r="D5587" t="str">
            <v/>
          </cell>
          <cell r="E5587" t="str">
            <v/>
          </cell>
        </row>
        <row r="5588">
          <cell r="A5588" t="str">
            <v/>
          </cell>
          <cell r="B5588" t="str">
            <v/>
          </cell>
          <cell r="C5588" t="str">
            <v/>
          </cell>
          <cell r="D5588" t="str">
            <v/>
          </cell>
          <cell r="E5588" t="str">
            <v/>
          </cell>
        </row>
        <row r="5589">
          <cell r="A5589" t="str">
            <v/>
          </cell>
          <cell r="B5589" t="str">
            <v/>
          </cell>
          <cell r="C5589" t="str">
            <v/>
          </cell>
          <cell r="D5589" t="str">
            <v/>
          </cell>
          <cell r="E5589" t="str">
            <v/>
          </cell>
        </row>
        <row r="5590">
          <cell r="A5590" t="str">
            <v/>
          </cell>
          <cell r="B5590" t="str">
            <v/>
          </cell>
          <cell r="C5590" t="str">
            <v/>
          </cell>
          <cell r="D5590" t="str">
            <v/>
          </cell>
          <cell r="E5590" t="str">
            <v/>
          </cell>
        </row>
        <row r="5591">
          <cell r="A5591" t="str">
            <v/>
          </cell>
          <cell r="B5591" t="str">
            <v/>
          </cell>
          <cell r="C5591" t="str">
            <v/>
          </cell>
          <cell r="D5591" t="str">
            <v/>
          </cell>
          <cell r="E5591" t="str">
            <v/>
          </cell>
        </row>
        <row r="5592">
          <cell r="A5592" t="str">
            <v/>
          </cell>
          <cell r="B5592" t="str">
            <v/>
          </cell>
          <cell r="C5592" t="str">
            <v/>
          </cell>
          <cell r="D5592" t="str">
            <v/>
          </cell>
          <cell r="E5592" t="str">
            <v/>
          </cell>
        </row>
        <row r="5593">
          <cell r="A5593" t="str">
            <v/>
          </cell>
          <cell r="B5593" t="str">
            <v/>
          </cell>
          <cell r="C5593" t="str">
            <v/>
          </cell>
          <cell r="D5593" t="str">
            <v/>
          </cell>
          <cell r="E5593" t="str">
            <v/>
          </cell>
        </row>
        <row r="5594">
          <cell r="A5594" t="str">
            <v/>
          </cell>
          <cell r="B5594" t="str">
            <v/>
          </cell>
          <cell r="C5594" t="str">
            <v/>
          </cell>
          <cell r="D5594" t="str">
            <v/>
          </cell>
          <cell r="E5594" t="str">
            <v/>
          </cell>
        </row>
        <row r="5595">
          <cell r="A5595" t="str">
            <v/>
          </cell>
          <cell r="B5595" t="str">
            <v/>
          </cell>
          <cell r="C5595" t="str">
            <v/>
          </cell>
          <cell r="D5595" t="str">
            <v/>
          </cell>
          <cell r="E5595" t="str">
            <v/>
          </cell>
        </row>
        <row r="5596">
          <cell r="A5596" t="str">
            <v/>
          </cell>
          <cell r="B5596" t="str">
            <v/>
          </cell>
          <cell r="C5596" t="str">
            <v/>
          </cell>
          <cell r="D5596" t="str">
            <v/>
          </cell>
          <cell r="E5596" t="str">
            <v/>
          </cell>
        </row>
        <row r="5597">
          <cell r="A5597" t="str">
            <v/>
          </cell>
          <cell r="B5597" t="str">
            <v/>
          </cell>
          <cell r="C5597" t="str">
            <v/>
          </cell>
          <cell r="D5597" t="str">
            <v/>
          </cell>
          <cell r="E5597" t="str">
            <v/>
          </cell>
        </row>
        <row r="5598">
          <cell r="A5598" t="str">
            <v/>
          </cell>
          <cell r="B5598" t="str">
            <v/>
          </cell>
          <cell r="C5598" t="str">
            <v/>
          </cell>
          <cell r="D5598" t="str">
            <v/>
          </cell>
          <cell r="E5598" t="str">
            <v/>
          </cell>
        </row>
        <row r="5599">
          <cell r="A5599" t="str">
            <v/>
          </cell>
          <cell r="B5599" t="str">
            <v/>
          </cell>
          <cell r="C5599" t="str">
            <v/>
          </cell>
          <cell r="D5599" t="str">
            <v/>
          </cell>
          <cell r="E5599" t="str">
            <v/>
          </cell>
        </row>
        <row r="5600">
          <cell r="A5600" t="str">
            <v/>
          </cell>
          <cell r="B5600" t="str">
            <v/>
          </cell>
          <cell r="C5600" t="str">
            <v/>
          </cell>
          <cell r="D5600" t="str">
            <v/>
          </cell>
          <cell r="E5600" t="str">
            <v/>
          </cell>
        </row>
        <row r="5601">
          <cell r="A5601" t="str">
            <v/>
          </cell>
          <cell r="B5601" t="str">
            <v/>
          </cell>
          <cell r="C5601" t="str">
            <v/>
          </cell>
          <cell r="D5601" t="str">
            <v/>
          </cell>
          <cell r="E5601" t="str">
            <v/>
          </cell>
        </row>
        <row r="5602">
          <cell r="A5602" t="str">
            <v/>
          </cell>
          <cell r="B5602" t="str">
            <v/>
          </cell>
          <cell r="C5602" t="str">
            <v/>
          </cell>
          <cell r="D5602" t="str">
            <v/>
          </cell>
          <cell r="E5602" t="str">
            <v/>
          </cell>
        </row>
        <row r="5603">
          <cell r="A5603" t="str">
            <v/>
          </cell>
          <cell r="B5603" t="str">
            <v/>
          </cell>
          <cell r="C5603" t="str">
            <v/>
          </cell>
          <cell r="D5603" t="str">
            <v/>
          </cell>
          <cell r="E5603" t="str">
            <v/>
          </cell>
        </row>
        <row r="5604">
          <cell r="A5604" t="str">
            <v/>
          </cell>
          <cell r="B5604" t="str">
            <v/>
          </cell>
          <cell r="C5604" t="str">
            <v/>
          </cell>
          <cell r="D5604" t="str">
            <v/>
          </cell>
          <cell r="E5604" t="str">
            <v/>
          </cell>
        </row>
        <row r="5605">
          <cell r="A5605" t="str">
            <v/>
          </cell>
          <cell r="B5605" t="str">
            <v/>
          </cell>
          <cell r="C5605" t="str">
            <v/>
          </cell>
          <cell r="D5605" t="str">
            <v/>
          </cell>
          <cell r="E5605" t="str">
            <v/>
          </cell>
        </row>
        <row r="5606">
          <cell r="A5606" t="str">
            <v/>
          </cell>
          <cell r="B5606" t="str">
            <v/>
          </cell>
          <cell r="C5606" t="str">
            <v/>
          </cell>
          <cell r="D5606" t="str">
            <v/>
          </cell>
          <cell r="E5606" t="str">
            <v/>
          </cell>
        </row>
        <row r="5607">
          <cell r="A5607" t="str">
            <v/>
          </cell>
          <cell r="B5607" t="str">
            <v/>
          </cell>
          <cell r="C5607" t="str">
            <v/>
          </cell>
          <cell r="D5607" t="str">
            <v/>
          </cell>
          <cell r="E5607" t="str">
            <v/>
          </cell>
        </row>
        <row r="5608">
          <cell r="A5608" t="str">
            <v/>
          </cell>
          <cell r="B5608" t="str">
            <v/>
          </cell>
          <cell r="C5608" t="str">
            <v/>
          </cell>
          <cell r="D5608" t="str">
            <v/>
          </cell>
          <cell r="E5608" t="str">
            <v/>
          </cell>
        </row>
        <row r="5609">
          <cell r="A5609" t="str">
            <v/>
          </cell>
          <cell r="B5609" t="str">
            <v/>
          </cell>
          <cell r="C5609" t="str">
            <v/>
          </cell>
          <cell r="D5609" t="str">
            <v/>
          </cell>
          <cell r="E5609" t="str">
            <v/>
          </cell>
        </row>
        <row r="5610">
          <cell r="A5610" t="str">
            <v/>
          </cell>
          <cell r="B5610" t="str">
            <v/>
          </cell>
          <cell r="C5610" t="str">
            <v/>
          </cell>
          <cell r="D5610" t="str">
            <v/>
          </cell>
          <cell r="E5610" t="str">
            <v/>
          </cell>
        </row>
        <row r="5611">
          <cell r="A5611" t="str">
            <v/>
          </cell>
          <cell r="B5611" t="str">
            <v/>
          </cell>
          <cell r="C5611" t="str">
            <v/>
          </cell>
          <cell r="D5611" t="str">
            <v/>
          </cell>
          <cell r="E5611" t="str">
            <v/>
          </cell>
        </row>
        <row r="5612">
          <cell r="A5612" t="str">
            <v/>
          </cell>
          <cell r="B5612" t="str">
            <v/>
          </cell>
          <cell r="C5612" t="str">
            <v/>
          </cell>
          <cell r="D5612" t="str">
            <v/>
          </cell>
          <cell r="E5612" t="str">
            <v/>
          </cell>
        </row>
        <row r="5613">
          <cell r="A5613" t="str">
            <v/>
          </cell>
          <cell r="B5613" t="str">
            <v/>
          </cell>
          <cell r="C5613" t="str">
            <v/>
          </cell>
          <cell r="D5613" t="str">
            <v/>
          </cell>
          <cell r="E5613" t="str">
            <v/>
          </cell>
        </row>
        <row r="5614">
          <cell r="A5614" t="str">
            <v/>
          </cell>
          <cell r="B5614" t="str">
            <v/>
          </cell>
          <cell r="C5614" t="str">
            <v/>
          </cell>
          <cell r="D5614" t="str">
            <v/>
          </cell>
          <cell r="E5614" t="str">
            <v/>
          </cell>
        </row>
        <row r="5615">
          <cell r="A5615" t="str">
            <v/>
          </cell>
          <cell r="B5615" t="str">
            <v/>
          </cell>
          <cell r="C5615" t="str">
            <v/>
          </cell>
          <cell r="D5615" t="str">
            <v/>
          </cell>
          <cell r="E5615" t="str">
            <v/>
          </cell>
        </row>
        <row r="5616">
          <cell r="A5616" t="str">
            <v/>
          </cell>
          <cell r="B5616" t="str">
            <v/>
          </cell>
          <cell r="C5616" t="str">
            <v/>
          </cell>
          <cell r="D5616" t="str">
            <v/>
          </cell>
          <cell r="E5616" t="str">
            <v/>
          </cell>
        </row>
        <row r="5617">
          <cell r="A5617" t="str">
            <v/>
          </cell>
          <cell r="B5617" t="str">
            <v/>
          </cell>
          <cell r="C5617" t="str">
            <v/>
          </cell>
          <cell r="D5617" t="str">
            <v/>
          </cell>
          <cell r="E5617" t="str">
            <v/>
          </cell>
        </row>
        <row r="5618">
          <cell r="A5618" t="str">
            <v/>
          </cell>
          <cell r="B5618" t="str">
            <v/>
          </cell>
          <cell r="C5618" t="str">
            <v/>
          </cell>
          <cell r="D5618" t="str">
            <v/>
          </cell>
          <cell r="E5618" t="str">
            <v/>
          </cell>
        </row>
        <row r="5619">
          <cell r="A5619" t="str">
            <v/>
          </cell>
          <cell r="B5619" t="str">
            <v/>
          </cell>
          <cell r="C5619" t="str">
            <v/>
          </cell>
          <cell r="D5619" t="str">
            <v/>
          </cell>
          <cell r="E5619" t="str">
            <v/>
          </cell>
        </row>
        <row r="5620">
          <cell r="A5620" t="str">
            <v/>
          </cell>
          <cell r="B5620" t="str">
            <v/>
          </cell>
          <cell r="C5620" t="str">
            <v/>
          </cell>
          <cell r="D5620" t="str">
            <v/>
          </cell>
          <cell r="E5620" t="str">
            <v/>
          </cell>
        </row>
        <row r="5621">
          <cell r="A5621" t="str">
            <v/>
          </cell>
          <cell r="B5621" t="str">
            <v/>
          </cell>
          <cell r="C5621" t="str">
            <v/>
          </cell>
          <cell r="D5621" t="str">
            <v/>
          </cell>
          <cell r="E5621" t="str">
            <v/>
          </cell>
        </row>
        <row r="5622">
          <cell r="A5622" t="str">
            <v/>
          </cell>
          <cell r="B5622" t="str">
            <v/>
          </cell>
          <cell r="C5622" t="str">
            <v/>
          </cell>
          <cell r="D5622" t="str">
            <v/>
          </cell>
          <cell r="E5622" t="str">
            <v/>
          </cell>
        </row>
        <row r="5623">
          <cell r="A5623" t="str">
            <v/>
          </cell>
          <cell r="B5623" t="str">
            <v/>
          </cell>
          <cell r="C5623" t="str">
            <v/>
          </cell>
          <cell r="D5623" t="str">
            <v/>
          </cell>
          <cell r="E5623" t="str">
            <v/>
          </cell>
        </row>
        <row r="5624">
          <cell r="A5624" t="str">
            <v/>
          </cell>
          <cell r="B5624" t="str">
            <v/>
          </cell>
          <cell r="C5624" t="str">
            <v/>
          </cell>
          <cell r="D5624" t="str">
            <v/>
          </cell>
          <cell r="E5624" t="str">
            <v/>
          </cell>
        </row>
        <row r="5625">
          <cell r="A5625" t="str">
            <v/>
          </cell>
          <cell r="B5625" t="str">
            <v/>
          </cell>
          <cell r="C5625" t="str">
            <v/>
          </cell>
          <cell r="D5625" t="str">
            <v/>
          </cell>
          <cell r="E5625" t="str">
            <v/>
          </cell>
        </row>
        <row r="5626">
          <cell r="A5626" t="str">
            <v/>
          </cell>
          <cell r="B5626" t="str">
            <v/>
          </cell>
          <cell r="C5626" t="str">
            <v/>
          </cell>
          <cell r="D5626" t="str">
            <v/>
          </cell>
          <cell r="E5626" t="str">
            <v/>
          </cell>
        </row>
        <row r="5627">
          <cell r="A5627" t="str">
            <v/>
          </cell>
          <cell r="B5627" t="str">
            <v/>
          </cell>
          <cell r="C5627" t="str">
            <v/>
          </cell>
          <cell r="D5627" t="str">
            <v/>
          </cell>
          <cell r="E5627" t="str">
            <v/>
          </cell>
        </row>
        <row r="5628">
          <cell r="A5628" t="str">
            <v/>
          </cell>
          <cell r="B5628" t="str">
            <v/>
          </cell>
          <cell r="C5628" t="str">
            <v/>
          </cell>
          <cell r="D5628" t="str">
            <v/>
          </cell>
          <cell r="E5628" t="str">
            <v/>
          </cell>
        </row>
        <row r="5629">
          <cell r="A5629" t="str">
            <v/>
          </cell>
          <cell r="B5629" t="str">
            <v/>
          </cell>
          <cell r="C5629" t="str">
            <v/>
          </cell>
          <cell r="D5629" t="str">
            <v/>
          </cell>
          <cell r="E5629" t="str">
            <v/>
          </cell>
        </row>
        <row r="5630">
          <cell r="A5630" t="str">
            <v/>
          </cell>
          <cell r="B5630" t="str">
            <v/>
          </cell>
          <cell r="C5630" t="str">
            <v/>
          </cell>
          <cell r="D5630" t="str">
            <v/>
          </cell>
          <cell r="E5630" t="str">
            <v/>
          </cell>
        </row>
        <row r="5631">
          <cell r="A5631" t="str">
            <v/>
          </cell>
          <cell r="B5631" t="str">
            <v/>
          </cell>
          <cell r="C5631" t="str">
            <v/>
          </cell>
          <cell r="D5631" t="str">
            <v/>
          </cell>
          <cell r="E5631" t="str">
            <v/>
          </cell>
        </row>
        <row r="5632">
          <cell r="A5632" t="str">
            <v/>
          </cell>
          <cell r="B5632" t="str">
            <v/>
          </cell>
          <cell r="C5632" t="str">
            <v/>
          </cell>
          <cell r="D5632" t="str">
            <v/>
          </cell>
          <cell r="E5632" t="str">
            <v/>
          </cell>
        </row>
        <row r="5633">
          <cell r="A5633" t="str">
            <v/>
          </cell>
          <cell r="B5633" t="str">
            <v/>
          </cell>
          <cell r="C5633" t="str">
            <v/>
          </cell>
          <cell r="D5633" t="str">
            <v/>
          </cell>
          <cell r="E5633" t="str">
            <v/>
          </cell>
        </row>
        <row r="5634">
          <cell r="A5634" t="str">
            <v/>
          </cell>
          <cell r="B5634" t="str">
            <v/>
          </cell>
          <cell r="C5634" t="str">
            <v/>
          </cell>
          <cell r="D5634" t="str">
            <v/>
          </cell>
          <cell r="E5634" t="str">
            <v/>
          </cell>
        </row>
        <row r="5635">
          <cell r="A5635" t="str">
            <v/>
          </cell>
          <cell r="B5635" t="str">
            <v/>
          </cell>
          <cell r="C5635" t="str">
            <v/>
          </cell>
          <cell r="D5635" t="str">
            <v/>
          </cell>
          <cell r="E5635" t="str">
            <v/>
          </cell>
        </row>
        <row r="5636">
          <cell r="A5636" t="str">
            <v/>
          </cell>
          <cell r="B5636" t="str">
            <v/>
          </cell>
          <cell r="C5636" t="str">
            <v/>
          </cell>
          <cell r="D5636" t="str">
            <v/>
          </cell>
          <cell r="E5636" t="str">
            <v/>
          </cell>
        </row>
        <row r="5637">
          <cell r="A5637" t="str">
            <v/>
          </cell>
          <cell r="B5637" t="str">
            <v/>
          </cell>
          <cell r="C5637" t="str">
            <v/>
          </cell>
          <cell r="D5637" t="str">
            <v/>
          </cell>
          <cell r="E5637" t="str">
            <v/>
          </cell>
        </row>
        <row r="5638">
          <cell r="A5638" t="str">
            <v/>
          </cell>
          <cell r="B5638" t="str">
            <v/>
          </cell>
          <cell r="C5638" t="str">
            <v/>
          </cell>
          <cell r="D5638" t="str">
            <v/>
          </cell>
          <cell r="E5638" t="str">
            <v/>
          </cell>
        </row>
        <row r="5639">
          <cell r="A5639" t="str">
            <v/>
          </cell>
          <cell r="B5639" t="str">
            <v/>
          </cell>
          <cell r="C5639" t="str">
            <v/>
          </cell>
          <cell r="D5639" t="str">
            <v/>
          </cell>
          <cell r="E5639" t="str">
            <v/>
          </cell>
        </row>
        <row r="5640">
          <cell r="A5640" t="str">
            <v/>
          </cell>
          <cell r="B5640" t="str">
            <v/>
          </cell>
          <cell r="C5640" t="str">
            <v/>
          </cell>
          <cell r="D5640" t="str">
            <v/>
          </cell>
          <cell r="E5640" t="str">
            <v/>
          </cell>
        </row>
        <row r="5641">
          <cell r="A5641" t="str">
            <v/>
          </cell>
          <cell r="B5641" t="str">
            <v/>
          </cell>
          <cell r="C5641" t="str">
            <v/>
          </cell>
          <cell r="D5641" t="str">
            <v/>
          </cell>
          <cell r="E5641" t="str">
            <v/>
          </cell>
        </row>
        <row r="5642">
          <cell r="A5642" t="str">
            <v/>
          </cell>
          <cell r="B5642" t="str">
            <v/>
          </cell>
          <cell r="C5642" t="str">
            <v/>
          </cell>
          <cell r="D5642" t="str">
            <v/>
          </cell>
          <cell r="E5642" t="str">
            <v/>
          </cell>
        </row>
        <row r="5643">
          <cell r="A5643" t="str">
            <v/>
          </cell>
          <cell r="B5643" t="str">
            <v/>
          </cell>
          <cell r="C5643" t="str">
            <v/>
          </cell>
          <cell r="D5643" t="str">
            <v/>
          </cell>
          <cell r="E5643" t="str">
            <v/>
          </cell>
        </row>
        <row r="5644">
          <cell r="A5644" t="str">
            <v/>
          </cell>
          <cell r="B5644" t="str">
            <v/>
          </cell>
          <cell r="C5644" t="str">
            <v/>
          </cell>
          <cell r="D5644" t="str">
            <v/>
          </cell>
          <cell r="E5644" t="str">
            <v/>
          </cell>
        </row>
        <row r="5645">
          <cell r="A5645" t="str">
            <v/>
          </cell>
          <cell r="B5645" t="str">
            <v/>
          </cell>
          <cell r="C5645" t="str">
            <v/>
          </cell>
          <cell r="D5645" t="str">
            <v/>
          </cell>
          <cell r="E5645" t="str">
            <v/>
          </cell>
        </row>
        <row r="5646">
          <cell r="A5646" t="str">
            <v/>
          </cell>
          <cell r="B5646" t="str">
            <v/>
          </cell>
          <cell r="C5646" t="str">
            <v/>
          </cell>
          <cell r="D5646" t="str">
            <v/>
          </cell>
          <cell r="E5646" t="str">
            <v/>
          </cell>
        </row>
        <row r="5647">
          <cell r="A5647" t="str">
            <v/>
          </cell>
          <cell r="B5647" t="str">
            <v/>
          </cell>
          <cell r="C5647" t="str">
            <v/>
          </cell>
          <cell r="D5647" t="str">
            <v/>
          </cell>
          <cell r="E5647" t="str">
            <v/>
          </cell>
        </row>
        <row r="5648">
          <cell r="A5648" t="str">
            <v/>
          </cell>
          <cell r="B5648" t="str">
            <v/>
          </cell>
          <cell r="C5648" t="str">
            <v/>
          </cell>
          <cell r="D5648" t="str">
            <v/>
          </cell>
          <cell r="E5648" t="str">
            <v/>
          </cell>
        </row>
        <row r="5649">
          <cell r="A5649" t="str">
            <v/>
          </cell>
          <cell r="B5649" t="str">
            <v/>
          </cell>
          <cell r="C5649" t="str">
            <v/>
          </cell>
          <cell r="D5649" t="str">
            <v/>
          </cell>
          <cell r="E5649" t="str">
            <v/>
          </cell>
        </row>
        <row r="5650">
          <cell r="A5650" t="str">
            <v/>
          </cell>
          <cell r="B5650" t="str">
            <v/>
          </cell>
          <cell r="C5650" t="str">
            <v/>
          </cell>
          <cell r="D5650" t="str">
            <v/>
          </cell>
          <cell r="E5650" t="str">
            <v/>
          </cell>
        </row>
        <row r="5651">
          <cell r="A5651" t="str">
            <v/>
          </cell>
          <cell r="B5651" t="str">
            <v/>
          </cell>
          <cell r="C5651" t="str">
            <v/>
          </cell>
          <cell r="D5651" t="str">
            <v/>
          </cell>
          <cell r="E5651" t="str">
            <v/>
          </cell>
        </row>
        <row r="5652">
          <cell r="A5652" t="str">
            <v/>
          </cell>
          <cell r="B5652" t="str">
            <v/>
          </cell>
          <cell r="C5652" t="str">
            <v/>
          </cell>
          <cell r="D5652" t="str">
            <v/>
          </cell>
          <cell r="E5652" t="str">
            <v/>
          </cell>
        </row>
        <row r="5653">
          <cell r="A5653" t="str">
            <v/>
          </cell>
          <cell r="B5653" t="str">
            <v/>
          </cell>
          <cell r="C5653" t="str">
            <v/>
          </cell>
          <cell r="D5653" t="str">
            <v/>
          </cell>
          <cell r="E5653" t="str">
            <v/>
          </cell>
        </row>
        <row r="5654">
          <cell r="A5654" t="str">
            <v/>
          </cell>
          <cell r="B5654" t="str">
            <v/>
          </cell>
          <cell r="C5654" t="str">
            <v/>
          </cell>
          <cell r="D5654" t="str">
            <v/>
          </cell>
          <cell r="E5654" t="str">
            <v/>
          </cell>
        </row>
        <row r="5655">
          <cell r="A5655" t="str">
            <v/>
          </cell>
          <cell r="B5655" t="str">
            <v/>
          </cell>
          <cell r="C5655" t="str">
            <v/>
          </cell>
          <cell r="D5655" t="str">
            <v/>
          </cell>
          <cell r="E5655" t="str">
            <v/>
          </cell>
        </row>
        <row r="5656">
          <cell r="A5656" t="str">
            <v/>
          </cell>
          <cell r="B5656" t="str">
            <v/>
          </cell>
          <cell r="C5656" t="str">
            <v/>
          </cell>
          <cell r="D5656" t="str">
            <v/>
          </cell>
          <cell r="E5656" t="str">
            <v/>
          </cell>
        </row>
        <row r="5657">
          <cell r="A5657" t="str">
            <v/>
          </cell>
          <cell r="B5657" t="str">
            <v/>
          </cell>
          <cell r="C5657" t="str">
            <v/>
          </cell>
          <cell r="D5657" t="str">
            <v/>
          </cell>
          <cell r="E5657" t="str">
            <v/>
          </cell>
        </row>
        <row r="5658">
          <cell r="A5658" t="str">
            <v/>
          </cell>
          <cell r="B5658" t="str">
            <v/>
          </cell>
          <cell r="C5658" t="str">
            <v/>
          </cell>
          <cell r="D5658" t="str">
            <v/>
          </cell>
          <cell r="E5658" t="str">
            <v/>
          </cell>
        </row>
        <row r="5659">
          <cell r="A5659" t="str">
            <v/>
          </cell>
          <cell r="B5659" t="str">
            <v/>
          </cell>
          <cell r="C5659" t="str">
            <v/>
          </cell>
          <cell r="D5659" t="str">
            <v/>
          </cell>
          <cell r="E5659" t="str">
            <v/>
          </cell>
        </row>
        <row r="5660">
          <cell r="A5660" t="str">
            <v/>
          </cell>
          <cell r="B5660" t="str">
            <v/>
          </cell>
          <cell r="C5660" t="str">
            <v/>
          </cell>
          <cell r="D5660" t="str">
            <v/>
          </cell>
          <cell r="E5660" t="str">
            <v/>
          </cell>
        </row>
        <row r="5661">
          <cell r="A5661" t="str">
            <v/>
          </cell>
          <cell r="B5661" t="str">
            <v/>
          </cell>
          <cell r="C5661" t="str">
            <v/>
          </cell>
          <cell r="D5661" t="str">
            <v/>
          </cell>
          <cell r="E5661" t="str">
            <v/>
          </cell>
        </row>
        <row r="5662">
          <cell r="A5662" t="str">
            <v/>
          </cell>
          <cell r="B5662" t="str">
            <v/>
          </cell>
          <cell r="C5662" t="str">
            <v/>
          </cell>
          <cell r="D5662" t="str">
            <v/>
          </cell>
          <cell r="E5662" t="str">
            <v/>
          </cell>
        </row>
        <row r="5663">
          <cell r="A5663" t="str">
            <v/>
          </cell>
          <cell r="B5663" t="str">
            <v/>
          </cell>
          <cell r="C5663" t="str">
            <v/>
          </cell>
          <cell r="D5663" t="str">
            <v/>
          </cell>
          <cell r="E5663" t="str">
            <v/>
          </cell>
        </row>
        <row r="5664">
          <cell r="A5664" t="str">
            <v/>
          </cell>
          <cell r="B5664" t="str">
            <v/>
          </cell>
          <cell r="C5664" t="str">
            <v/>
          </cell>
          <cell r="D5664" t="str">
            <v/>
          </cell>
          <cell r="E5664" t="str">
            <v/>
          </cell>
        </row>
        <row r="5665">
          <cell r="A5665" t="str">
            <v/>
          </cell>
          <cell r="B5665" t="str">
            <v/>
          </cell>
          <cell r="C5665" t="str">
            <v/>
          </cell>
          <cell r="D5665" t="str">
            <v/>
          </cell>
          <cell r="E5665" t="str">
            <v/>
          </cell>
        </row>
        <row r="5666">
          <cell r="A5666" t="str">
            <v/>
          </cell>
          <cell r="B5666" t="str">
            <v/>
          </cell>
          <cell r="C5666" t="str">
            <v/>
          </cell>
          <cell r="D5666" t="str">
            <v/>
          </cell>
          <cell r="E5666" t="str">
            <v/>
          </cell>
        </row>
        <row r="5667">
          <cell r="A5667" t="str">
            <v/>
          </cell>
          <cell r="B5667" t="str">
            <v/>
          </cell>
          <cell r="C5667" t="str">
            <v/>
          </cell>
          <cell r="D5667" t="str">
            <v/>
          </cell>
          <cell r="E5667" t="str">
            <v/>
          </cell>
        </row>
        <row r="5668">
          <cell r="A5668" t="str">
            <v/>
          </cell>
          <cell r="B5668" t="str">
            <v/>
          </cell>
          <cell r="C5668" t="str">
            <v/>
          </cell>
          <cell r="D5668" t="str">
            <v/>
          </cell>
          <cell r="E5668" t="str">
            <v/>
          </cell>
        </row>
        <row r="5669">
          <cell r="A5669" t="str">
            <v/>
          </cell>
          <cell r="B5669" t="str">
            <v/>
          </cell>
          <cell r="C5669" t="str">
            <v/>
          </cell>
          <cell r="D5669" t="str">
            <v/>
          </cell>
          <cell r="E5669" t="str">
            <v/>
          </cell>
        </row>
        <row r="5670">
          <cell r="A5670" t="str">
            <v/>
          </cell>
          <cell r="B5670" t="str">
            <v/>
          </cell>
          <cell r="C5670" t="str">
            <v/>
          </cell>
          <cell r="D5670" t="str">
            <v/>
          </cell>
          <cell r="E5670" t="str">
            <v/>
          </cell>
        </row>
        <row r="5671">
          <cell r="A5671" t="str">
            <v/>
          </cell>
          <cell r="B5671" t="str">
            <v/>
          </cell>
          <cell r="C5671" t="str">
            <v/>
          </cell>
          <cell r="D5671" t="str">
            <v/>
          </cell>
          <cell r="E5671" t="str">
            <v/>
          </cell>
        </row>
        <row r="5672">
          <cell r="A5672" t="str">
            <v/>
          </cell>
          <cell r="B5672" t="str">
            <v/>
          </cell>
          <cell r="C5672" t="str">
            <v/>
          </cell>
          <cell r="D5672" t="str">
            <v/>
          </cell>
          <cell r="E5672" t="str">
            <v/>
          </cell>
        </row>
        <row r="5673">
          <cell r="A5673" t="str">
            <v/>
          </cell>
          <cell r="B5673" t="str">
            <v/>
          </cell>
          <cell r="C5673" t="str">
            <v/>
          </cell>
          <cell r="D5673" t="str">
            <v/>
          </cell>
          <cell r="E5673" t="str">
            <v/>
          </cell>
        </row>
        <row r="5674">
          <cell r="A5674" t="str">
            <v/>
          </cell>
          <cell r="B5674" t="str">
            <v/>
          </cell>
          <cell r="C5674" t="str">
            <v/>
          </cell>
          <cell r="D5674" t="str">
            <v/>
          </cell>
          <cell r="E5674" t="str">
            <v/>
          </cell>
        </row>
        <row r="5675">
          <cell r="A5675" t="str">
            <v/>
          </cell>
          <cell r="B5675" t="str">
            <v/>
          </cell>
          <cell r="C5675" t="str">
            <v/>
          </cell>
          <cell r="D5675" t="str">
            <v/>
          </cell>
          <cell r="E5675" t="str">
            <v/>
          </cell>
        </row>
        <row r="5676">
          <cell r="A5676" t="str">
            <v/>
          </cell>
          <cell r="B5676" t="str">
            <v/>
          </cell>
          <cell r="C5676" t="str">
            <v/>
          </cell>
          <cell r="D5676" t="str">
            <v/>
          </cell>
          <cell r="E5676" t="str">
            <v/>
          </cell>
        </row>
        <row r="5677">
          <cell r="A5677" t="str">
            <v/>
          </cell>
          <cell r="B5677" t="str">
            <v/>
          </cell>
          <cell r="C5677" t="str">
            <v/>
          </cell>
          <cell r="D5677" t="str">
            <v/>
          </cell>
          <cell r="E5677" t="str">
            <v/>
          </cell>
        </row>
        <row r="5678">
          <cell r="A5678" t="str">
            <v/>
          </cell>
          <cell r="B5678" t="str">
            <v/>
          </cell>
          <cell r="C5678" t="str">
            <v/>
          </cell>
          <cell r="D5678" t="str">
            <v/>
          </cell>
          <cell r="E5678" t="str">
            <v/>
          </cell>
        </row>
        <row r="5679">
          <cell r="A5679" t="str">
            <v/>
          </cell>
          <cell r="B5679" t="str">
            <v/>
          </cell>
          <cell r="C5679" t="str">
            <v/>
          </cell>
          <cell r="D5679" t="str">
            <v/>
          </cell>
          <cell r="E5679" t="str">
            <v/>
          </cell>
        </row>
        <row r="5680">
          <cell r="A5680" t="str">
            <v/>
          </cell>
          <cell r="B5680" t="str">
            <v/>
          </cell>
          <cell r="C5680" t="str">
            <v/>
          </cell>
          <cell r="D5680" t="str">
            <v/>
          </cell>
          <cell r="E5680" t="str">
            <v/>
          </cell>
        </row>
        <row r="5681">
          <cell r="A5681" t="str">
            <v/>
          </cell>
          <cell r="B5681" t="str">
            <v/>
          </cell>
          <cell r="C5681" t="str">
            <v/>
          </cell>
          <cell r="D5681" t="str">
            <v/>
          </cell>
          <cell r="E5681" t="str">
            <v/>
          </cell>
        </row>
        <row r="5682">
          <cell r="A5682" t="str">
            <v/>
          </cell>
          <cell r="B5682" t="str">
            <v/>
          </cell>
          <cell r="C5682" t="str">
            <v/>
          </cell>
          <cell r="D5682" t="str">
            <v/>
          </cell>
          <cell r="E5682" t="str">
            <v/>
          </cell>
        </row>
        <row r="5683">
          <cell r="A5683" t="str">
            <v/>
          </cell>
          <cell r="B5683" t="str">
            <v/>
          </cell>
          <cell r="C5683" t="str">
            <v/>
          </cell>
          <cell r="D5683" t="str">
            <v/>
          </cell>
          <cell r="E5683" t="str">
            <v/>
          </cell>
        </row>
        <row r="5684">
          <cell r="A5684" t="str">
            <v/>
          </cell>
          <cell r="B5684" t="str">
            <v/>
          </cell>
          <cell r="C5684" t="str">
            <v/>
          </cell>
          <cell r="D5684" t="str">
            <v/>
          </cell>
          <cell r="E5684" t="str">
            <v/>
          </cell>
        </row>
        <row r="5685">
          <cell r="A5685" t="str">
            <v/>
          </cell>
          <cell r="B5685" t="str">
            <v/>
          </cell>
          <cell r="C5685" t="str">
            <v/>
          </cell>
          <cell r="D5685" t="str">
            <v/>
          </cell>
          <cell r="E5685" t="str">
            <v/>
          </cell>
        </row>
        <row r="5686">
          <cell r="A5686" t="str">
            <v/>
          </cell>
          <cell r="B5686" t="str">
            <v/>
          </cell>
          <cell r="C5686" t="str">
            <v/>
          </cell>
          <cell r="D5686" t="str">
            <v/>
          </cell>
          <cell r="E5686" t="str">
            <v/>
          </cell>
        </row>
        <row r="5687">
          <cell r="A5687" t="str">
            <v/>
          </cell>
          <cell r="B5687" t="str">
            <v/>
          </cell>
          <cell r="C5687" t="str">
            <v/>
          </cell>
          <cell r="D5687" t="str">
            <v/>
          </cell>
          <cell r="E5687" t="str">
            <v/>
          </cell>
        </row>
        <row r="5688">
          <cell r="A5688" t="str">
            <v/>
          </cell>
          <cell r="B5688" t="str">
            <v/>
          </cell>
          <cell r="C5688" t="str">
            <v/>
          </cell>
          <cell r="D5688" t="str">
            <v/>
          </cell>
          <cell r="E5688" t="str">
            <v/>
          </cell>
        </row>
        <row r="5689">
          <cell r="A5689" t="str">
            <v/>
          </cell>
          <cell r="B5689" t="str">
            <v/>
          </cell>
          <cell r="C5689" t="str">
            <v/>
          </cell>
          <cell r="D5689" t="str">
            <v/>
          </cell>
          <cell r="E5689" t="str">
            <v/>
          </cell>
        </row>
        <row r="5690">
          <cell r="A5690" t="str">
            <v/>
          </cell>
          <cell r="B5690" t="str">
            <v/>
          </cell>
          <cell r="C5690" t="str">
            <v/>
          </cell>
          <cell r="D5690" t="str">
            <v/>
          </cell>
          <cell r="E5690" t="str">
            <v/>
          </cell>
        </row>
        <row r="5691">
          <cell r="A5691" t="str">
            <v/>
          </cell>
          <cell r="B5691" t="str">
            <v/>
          </cell>
          <cell r="C5691" t="str">
            <v/>
          </cell>
          <cell r="D5691" t="str">
            <v/>
          </cell>
          <cell r="E5691" t="str">
            <v/>
          </cell>
        </row>
        <row r="5692">
          <cell r="A5692" t="str">
            <v/>
          </cell>
          <cell r="B5692" t="str">
            <v/>
          </cell>
          <cell r="C5692" t="str">
            <v/>
          </cell>
          <cell r="D5692" t="str">
            <v/>
          </cell>
          <cell r="E5692" t="str">
            <v/>
          </cell>
        </row>
        <row r="5693">
          <cell r="A5693" t="str">
            <v/>
          </cell>
          <cell r="B5693" t="str">
            <v/>
          </cell>
          <cell r="C5693" t="str">
            <v/>
          </cell>
          <cell r="D5693" t="str">
            <v/>
          </cell>
          <cell r="E5693" t="str">
            <v/>
          </cell>
        </row>
        <row r="5694">
          <cell r="A5694" t="str">
            <v/>
          </cell>
          <cell r="B5694" t="str">
            <v/>
          </cell>
          <cell r="C5694" t="str">
            <v/>
          </cell>
          <cell r="D5694" t="str">
            <v/>
          </cell>
          <cell r="E5694" t="str">
            <v/>
          </cell>
        </row>
        <row r="5695">
          <cell r="A5695" t="str">
            <v/>
          </cell>
          <cell r="B5695" t="str">
            <v/>
          </cell>
          <cell r="C5695" t="str">
            <v/>
          </cell>
          <cell r="D5695" t="str">
            <v/>
          </cell>
          <cell r="E5695" t="str">
            <v/>
          </cell>
        </row>
        <row r="5696">
          <cell r="A5696" t="str">
            <v/>
          </cell>
          <cell r="B5696" t="str">
            <v/>
          </cell>
          <cell r="C5696" t="str">
            <v/>
          </cell>
          <cell r="D5696" t="str">
            <v/>
          </cell>
          <cell r="E5696" t="str">
            <v/>
          </cell>
        </row>
        <row r="5697">
          <cell r="A5697" t="str">
            <v/>
          </cell>
          <cell r="B5697" t="str">
            <v/>
          </cell>
          <cell r="C5697" t="str">
            <v/>
          </cell>
          <cell r="D5697" t="str">
            <v/>
          </cell>
          <cell r="E5697" t="str">
            <v/>
          </cell>
        </row>
        <row r="5698">
          <cell r="A5698" t="str">
            <v/>
          </cell>
          <cell r="B5698" t="str">
            <v/>
          </cell>
          <cell r="C5698" t="str">
            <v/>
          </cell>
          <cell r="D5698" t="str">
            <v/>
          </cell>
          <cell r="E5698" t="str">
            <v/>
          </cell>
        </row>
        <row r="5699">
          <cell r="A5699" t="str">
            <v/>
          </cell>
          <cell r="B5699" t="str">
            <v/>
          </cell>
          <cell r="C5699" t="str">
            <v/>
          </cell>
          <cell r="D5699" t="str">
            <v/>
          </cell>
          <cell r="E5699" t="str">
            <v/>
          </cell>
        </row>
        <row r="5700">
          <cell r="A5700" t="str">
            <v/>
          </cell>
          <cell r="B5700" t="str">
            <v/>
          </cell>
          <cell r="C5700" t="str">
            <v/>
          </cell>
          <cell r="D5700" t="str">
            <v/>
          </cell>
          <cell r="E5700" t="str">
            <v/>
          </cell>
        </row>
        <row r="5701">
          <cell r="A5701" t="str">
            <v/>
          </cell>
          <cell r="B5701" t="str">
            <v/>
          </cell>
          <cell r="C5701" t="str">
            <v/>
          </cell>
          <cell r="D5701" t="str">
            <v/>
          </cell>
          <cell r="E5701" t="str">
            <v/>
          </cell>
        </row>
        <row r="5702">
          <cell r="A5702" t="str">
            <v/>
          </cell>
          <cell r="B5702" t="str">
            <v/>
          </cell>
          <cell r="C5702" t="str">
            <v/>
          </cell>
          <cell r="D5702" t="str">
            <v/>
          </cell>
          <cell r="E5702" t="str">
            <v/>
          </cell>
        </row>
        <row r="5703">
          <cell r="A5703" t="str">
            <v/>
          </cell>
          <cell r="B5703" t="str">
            <v/>
          </cell>
          <cell r="C5703" t="str">
            <v/>
          </cell>
          <cell r="D5703" t="str">
            <v/>
          </cell>
          <cell r="E5703" t="str">
            <v/>
          </cell>
        </row>
        <row r="5704">
          <cell r="A5704" t="str">
            <v/>
          </cell>
          <cell r="B5704" t="str">
            <v/>
          </cell>
          <cell r="C5704" t="str">
            <v/>
          </cell>
          <cell r="D5704" t="str">
            <v/>
          </cell>
          <cell r="E5704" t="str">
            <v/>
          </cell>
        </row>
        <row r="5705">
          <cell r="A5705" t="str">
            <v/>
          </cell>
          <cell r="B5705" t="str">
            <v/>
          </cell>
          <cell r="C5705" t="str">
            <v/>
          </cell>
          <cell r="D5705" t="str">
            <v/>
          </cell>
          <cell r="E5705" t="str">
            <v/>
          </cell>
        </row>
        <row r="5706">
          <cell r="A5706" t="str">
            <v/>
          </cell>
          <cell r="B5706" t="str">
            <v/>
          </cell>
          <cell r="C5706" t="str">
            <v/>
          </cell>
          <cell r="D5706" t="str">
            <v/>
          </cell>
          <cell r="E5706" t="str">
            <v/>
          </cell>
        </row>
        <row r="5707">
          <cell r="A5707" t="str">
            <v/>
          </cell>
          <cell r="B5707" t="str">
            <v/>
          </cell>
          <cell r="C5707" t="str">
            <v/>
          </cell>
          <cell r="D5707" t="str">
            <v/>
          </cell>
          <cell r="E5707" t="str">
            <v/>
          </cell>
        </row>
        <row r="5708">
          <cell r="A5708" t="str">
            <v/>
          </cell>
          <cell r="B5708" t="str">
            <v/>
          </cell>
          <cell r="C5708" t="str">
            <v/>
          </cell>
          <cell r="D5708" t="str">
            <v/>
          </cell>
          <cell r="E5708" t="str">
            <v/>
          </cell>
        </row>
        <row r="5709">
          <cell r="A5709" t="str">
            <v/>
          </cell>
          <cell r="B5709" t="str">
            <v/>
          </cell>
          <cell r="C5709" t="str">
            <v/>
          </cell>
          <cell r="D5709" t="str">
            <v/>
          </cell>
          <cell r="E5709" t="str">
            <v/>
          </cell>
        </row>
        <row r="5710">
          <cell r="A5710" t="str">
            <v/>
          </cell>
          <cell r="B5710" t="str">
            <v/>
          </cell>
          <cell r="C5710" t="str">
            <v/>
          </cell>
          <cell r="D5710" t="str">
            <v/>
          </cell>
          <cell r="E5710" t="str">
            <v/>
          </cell>
        </row>
        <row r="5711">
          <cell r="A5711" t="str">
            <v/>
          </cell>
          <cell r="B5711" t="str">
            <v/>
          </cell>
          <cell r="C5711" t="str">
            <v/>
          </cell>
          <cell r="D5711" t="str">
            <v/>
          </cell>
          <cell r="E5711" t="str">
            <v/>
          </cell>
        </row>
        <row r="5712">
          <cell r="A5712" t="str">
            <v/>
          </cell>
          <cell r="B5712" t="str">
            <v/>
          </cell>
          <cell r="C5712" t="str">
            <v/>
          </cell>
          <cell r="D5712" t="str">
            <v/>
          </cell>
          <cell r="E5712" t="str">
            <v/>
          </cell>
        </row>
        <row r="5713">
          <cell r="A5713" t="str">
            <v/>
          </cell>
          <cell r="B5713" t="str">
            <v/>
          </cell>
          <cell r="C5713" t="str">
            <v/>
          </cell>
          <cell r="D5713" t="str">
            <v/>
          </cell>
          <cell r="E5713" t="str">
            <v/>
          </cell>
        </row>
        <row r="5714">
          <cell r="A5714" t="str">
            <v/>
          </cell>
          <cell r="B5714" t="str">
            <v/>
          </cell>
          <cell r="C5714" t="str">
            <v/>
          </cell>
          <cell r="D5714" t="str">
            <v/>
          </cell>
          <cell r="E5714" t="str">
            <v/>
          </cell>
        </row>
        <row r="5715">
          <cell r="A5715" t="str">
            <v/>
          </cell>
          <cell r="B5715" t="str">
            <v/>
          </cell>
          <cell r="C5715" t="str">
            <v/>
          </cell>
          <cell r="D5715" t="str">
            <v/>
          </cell>
          <cell r="E5715" t="str">
            <v/>
          </cell>
        </row>
        <row r="5716">
          <cell r="A5716" t="str">
            <v/>
          </cell>
          <cell r="B5716" t="str">
            <v/>
          </cell>
          <cell r="C5716" t="str">
            <v/>
          </cell>
          <cell r="D5716" t="str">
            <v/>
          </cell>
          <cell r="E5716" t="str">
            <v/>
          </cell>
        </row>
        <row r="5717">
          <cell r="A5717" t="str">
            <v/>
          </cell>
          <cell r="B5717" t="str">
            <v/>
          </cell>
          <cell r="C5717" t="str">
            <v/>
          </cell>
          <cell r="D5717" t="str">
            <v/>
          </cell>
          <cell r="E5717" t="str">
            <v/>
          </cell>
        </row>
        <row r="5718">
          <cell r="A5718" t="str">
            <v/>
          </cell>
          <cell r="B5718" t="str">
            <v/>
          </cell>
          <cell r="C5718" t="str">
            <v/>
          </cell>
          <cell r="D5718" t="str">
            <v/>
          </cell>
          <cell r="E5718" t="str">
            <v/>
          </cell>
        </row>
        <row r="5719">
          <cell r="A5719" t="str">
            <v/>
          </cell>
          <cell r="B5719" t="str">
            <v/>
          </cell>
          <cell r="C5719" t="str">
            <v/>
          </cell>
          <cell r="D5719" t="str">
            <v/>
          </cell>
          <cell r="E5719" t="str">
            <v/>
          </cell>
        </row>
        <row r="5720">
          <cell r="A5720" t="str">
            <v/>
          </cell>
          <cell r="B5720" t="str">
            <v/>
          </cell>
          <cell r="C5720" t="str">
            <v/>
          </cell>
          <cell r="D5720" t="str">
            <v/>
          </cell>
          <cell r="E5720" t="str">
            <v/>
          </cell>
        </row>
        <row r="5721">
          <cell r="A5721" t="str">
            <v/>
          </cell>
          <cell r="B5721" t="str">
            <v/>
          </cell>
          <cell r="C5721" t="str">
            <v/>
          </cell>
          <cell r="D5721" t="str">
            <v/>
          </cell>
          <cell r="E5721" t="str">
            <v/>
          </cell>
        </row>
        <row r="5722">
          <cell r="A5722" t="str">
            <v/>
          </cell>
          <cell r="B5722" t="str">
            <v/>
          </cell>
          <cell r="C5722" t="str">
            <v/>
          </cell>
          <cell r="D5722" t="str">
            <v/>
          </cell>
          <cell r="E5722" t="str">
            <v/>
          </cell>
        </row>
        <row r="5723">
          <cell r="A5723" t="str">
            <v/>
          </cell>
          <cell r="B5723" t="str">
            <v/>
          </cell>
          <cell r="C5723" t="str">
            <v/>
          </cell>
          <cell r="D5723" t="str">
            <v/>
          </cell>
          <cell r="E5723" t="str">
            <v/>
          </cell>
        </row>
        <row r="5724">
          <cell r="A5724" t="str">
            <v/>
          </cell>
          <cell r="B5724" t="str">
            <v/>
          </cell>
          <cell r="C5724" t="str">
            <v/>
          </cell>
          <cell r="D5724" t="str">
            <v/>
          </cell>
          <cell r="E5724" t="str">
            <v/>
          </cell>
        </row>
        <row r="5725">
          <cell r="A5725" t="str">
            <v/>
          </cell>
          <cell r="B5725" t="str">
            <v/>
          </cell>
          <cell r="C5725" t="str">
            <v/>
          </cell>
          <cell r="D5725" t="str">
            <v/>
          </cell>
          <cell r="E5725" t="str">
            <v/>
          </cell>
        </row>
        <row r="5726">
          <cell r="A5726" t="str">
            <v/>
          </cell>
          <cell r="B5726" t="str">
            <v/>
          </cell>
          <cell r="C5726" t="str">
            <v/>
          </cell>
          <cell r="D5726" t="str">
            <v/>
          </cell>
          <cell r="E5726" t="str">
            <v/>
          </cell>
        </row>
        <row r="5727">
          <cell r="A5727" t="str">
            <v/>
          </cell>
          <cell r="B5727" t="str">
            <v/>
          </cell>
          <cell r="C5727" t="str">
            <v/>
          </cell>
          <cell r="D5727" t="str">
            <v/>
          </cell>
          <cell r="E5727" t="str">
            <v/>
          </cell>
        </row>
        <row r="5728">
          <cell r="A5728" t="str">
            <v/>
          </cell>
          <cell r="B5728" t="str">
            <v/>
          </cell>
          <cell r="C5728" t="str">
            <v/>
          </cell>
          <cell r="D5728" t="str">
            <v/>
          </cell>
          <cell r="E5728" t="str">
            <v/>
          </cell>
        </row>
        <row r="5729">
          <cell r="A5729" t="str">
            <v/>
          </cell>
          <cell r="B5729" t="str">
            <v/>
          </cell>
          <cell r="C5729" t="str">
            <v/>
          </cell>
          <cell r="D5729" t="str">
            <v/>
          </cell>
          <cell r="E5729" t="str">
            <v/>
          </cell>
        </row>
        <row r="5730">
          <cell r="A5730" t="str">
            <v/>
          </cell>
          <cell r="B5730" t="str">
            <v/>
          </cell>
          <cell r="C5730" t="str">
            <v/>
          </cell>
          <cell r="D5730" t="str">
            <v/>
          </cell>
          <cell r="E5730" t="str">
            <v/>
          </cell>
        </row>
        <row r="5731">
          <cell r="A5731" t="str">
            <v/>
          </cell>
          <cell r="B5731" t="str">
            <v/>
          </cell>
          <cell r="C5731" t="str">
            <v/>
          </cell>
          <cell r="D5731" t="str">
            <v/>
          </cell>
          <cell r="E5731" t="str">
            <v/>
          </cell>
        </row>
        <row r="5732">
          <cell r="A5732" t="str">
            <v/>
          </cell>
          <cell r="B5732" t="str">
            <v/>
          </cell>
          <cell r="C5732" t="str">
            <v/>
          </cell>
          <cell r="D5732" t="str">
            <v/>
          </cell>
          <cell r="E5732" t="str">
            <v/>
          </cell>
        </row>
        <row r="5733">
          <cell r="A5733" t="str">
            <v/>
          </cell>
          <cell r="B5733" t="str">
            <v/>
          </cell>
          <cell r="C5733" t="str">
            <v/>
          </cell>
          <cell r="D5733" t="str">
            <v/>
          </cell>
          <cell r="E5733" t="str">
            <v/>
          </cell>
        </row>
        <row r="5734">
          <cell r="A5734" t="str">
            <v/>
          </cell>
          <cell r="B5734" t="str">
            <v/>
          </cell>
          <cell r="C5734" t="str">
            <v/>
          </cell>
          <cell r="D5734" t="str">
            <v/>
          </cell>
          <cell r="E5734" t="str">
            <v/>
          </cell>
        </row>
        <row r="5735">
          <cell r="A5735" t="str">
            <v/>
          </cell>
          <cell r="B5735" t="str">
            <v/>
          </cell>
          <cell r="C5735" t="str">
            <v/>
          </cell>
          <cell r="D5735" t="str">
            <v/>
          </cell>
          <cell r="E5735" t="str">
            <v/>
          </cell>
        </row>
        <row r="5736">
          <cell r="A5736" t="str">
            <v/>
          </cell>
          <cell r="B5736" t="str">
            <v/>
          </cell>
          <cell r="C5736" t="str">
            <v/>
          </cell>
          <cell r="D5736" t="str">
            <v/>
          </cell>
          <cell r="E5736" t="str">
            <v/>
          </cell>
        </row>
        <row r="5737">
          <cell r="A5737" t="str">
            <v/>
          </cell>
          <cell r="B5737" t="str">
            <v/>
          </cell>
          <cell r="C5737" t="str">
            <v/>
          </cell>
          <cell r="D5737" t="str">
            <v/>
          </cell>
          <cell r="E5737" t="str">
            <v/>
          </cell>
        </row>
        <row r="5738">
          <cell r="A5738" t="str">
            <v/>
          </cell>
          <cell r="B5738" t="str">
            <v/>
          </cell>
          <cell r="C5738" t="str">
            <v/>
          </cell>
          <cell r="D5738" t="str">
            <v/>
          </cell>
          <cell r="E5738" t="str">
            <v/>
          </cell>
        </row>
        <row r="5739">
          <cell r="A5739" t="str">
            <v/>
          </cell>
          <cell r="B5739" t="str">
            <v/>
          </cell>
          <cell r="C5739" t="str">
            <v/>
          </cell>
          <cell r="D5739" t="str">
            <v/>
          </cell>
          <cell r="E5739" t="str">
            <v/>
          </cell>
        </row>
        <row r="5740">
          <cell r="A5740" t="str">
            <v/>
          </cell>
          <cell r="B5740" t="str">
            <v/>
          </cell>
          <cell r="C5740" t="str">
            <v/>
          </cell>
          <cell r="D5740" t="str">
            <v/>
          </cell>
          <cell r="E5740" t="str">
            <v/>
          </cell>
        </row>
        <row r="5741">
          <cell r="A5741" t="str">
            <v/>
          </cell>
          <cell r="B5741" t="str">
            <v/>
          </cell>
          <cell r="C5741" t="str">
            <v/>
          </cell>
          <cell r="D5741" t="str">
            <v/>
          </cell>
          <cell r="E5741" t="str">
            <v/>
          </cell>
        </row>
        <row r="5742">
          <cell r="A5742" t="str">
            <v/>
          </cell>
          <cell r="B5742" t="str">
            <v/>
          </cell>
          <cell r="C5742" t="str">
            <v/>
          </cell>
          <cell r="D5742" t="str">
            <v/>
          </cell>
          <cell r="E5742" t="str">
            <v/>
          </cell>
        </row>
        <row r="5743">
          <cell r="A5743" t="str">
            <v/>
          </cell>
          <cell r="B5743" t="str">
            <v/>
          </cell>
          <cell r="C5743" t="str">
            <v/>
          </cell>
          <cell r="D5743" t="str">
            <v/>
          </cell>
          <cell r="E5743" t="str">
            <v/>
          </cell>
        </row>
        <row r="5744">
          <cell r="A5744" t="str">
            <v/>
          </cell>
          <cell r="B5744" t="str">
            <v/>
          </cell>
          <cell r="C5744" t="str">
            <v/>
          </cell>
          <cell r="D5744" t="str">
            <v/>
          </cell>
          <cell r="E5744" t="str">
            <v/>
          </cell>
        </row>
        <row r="5745">
          <cell r="A5745" t="str">
            <v/>
          </cell>
          <cell r="B5745" t="str">
            <v/>
          </cell>
          <cell r="C5745" t="str">
            <v/>
          </cell>
          <cell r="D5745" t="str">
            <v/>
          </cell>
          <cell r="E5745" t="str">
            <v/>
          </cell>
        </row>
        <row r="5746">
          <cell r="A5746" t="str">
            <v/>
          </cell>
          <cell r="B5746" t="str">
            <v/>
          </cell>
          <cell r="C5746" t="str">
            <v/>
          </cell>
          <cell r="D5746" t="str">
            <v/>
          </cell>
          <cell r="E5746" t="str">
            <v/>
          </cell>
        </row>
        <row r="5747">
          <cell r="A5747" t="str">
            <v/>
          </cell>
          <cell r="B5747" t="str">
            <v/>
          </cell>
          <cell r="C5747" t="str">
            <v/>
          </cell>
          <cell r="D5747" t="str">
            <v/>
          </cell>
          <cell r="E5747" t="str">
            <v/>
          </cell>
        </row>
        <row r="5748">
          <cell r="A5748" t="str">
            <v/>
          </cell>
          <cell r="B5748" t="str">
            <v/>
          </cell>
          <cell r="C5748" t="str">
            <v/>
          </cell>
          <cell r="D5748" t="str">
            <v/>
          </cell>
          <cell r="E5748" t="str">
            <v/>
          </cell>
        </row>
        <row r="5749">
          <cell r="A5749" t="str">
            <v/>
          </cell>
          <cell r="B5749" t="str">
            <v/>
          </cell>
          <cell r="C5749" t="str">
            <v/>
          </cell>
          <cell r="D5749" t="str">
            <v/>
          </cell>
          <cell r="E5749" t="str">
            <v/>
          </cell>
        </row>
        <row r="5750">
          <cell r="A5750" t="str">
            <v/>
          </cell>
          <cell r="B5750" t="str">
            <v/>
          </cell>
          <cell r="C5750" t="str">
            <v/>
          </cell>
          <cell r="D5750" t="str">
            <v/>
          </cell>
          <cell r="E5750" t="str">
            <v/>
          </cell>
        </row>
        <row r="5751">
          <cell r="A5751" t="str">
            <v/>
          </cell>
          <cell r="B5751" t="str">
            <v/>
          </cell>
          <cell r="C5751" t="str">
            <v/>
          </cell>
          <cell r="D5751" t="str">
            <v/>
          </cell>
          <cell r="E5751" t="str">
            <v/>
          </cell>
        </row>
        <row r="5752">
          <cell r="A5752" t="str">
            <v/>
          </cell>
          <cell r="B5752" t="str">
            <v/>
          </cell>
          <cell r="C5752" t="str">
            <v/>
          </cell>
          <cell r="D5752" t="str">
            <v/>
          </cell>
          <cell r="E5752" t="str">
            <v/>
          </cell>
        </row>
        <row r="5753">
          <cell r="A5753" t="str">
            <v/>
          </cell>
          <cell r="B5753" t="str">
            <v/>
          </cell>
          <cell r="C5753" t="str">
            <v/>
          </cell>
          <cell r="D5753" t="str">
            <v/>
          </cell>
          <cell r="E5753" t="str">
            <v/>
          </cell>
        </row>
        <row r="5754">
          <cell r="A5754" t="str">
            <v/>
          </cell>
          <cell r="B5754" t="str">
            <v/>
          </cell>
          <cell r="C5754" t="str">
            <v/>
          </cell>
          <cell r="D5754" t="str">
            <v/>
          </cell>
          <cell r="E5754" t="str">
            <v/>
          </cell>
        </row>
        <row r="5755">
          <cell r="A5755" t="str">
            <v/>
          </cell>
          <cell r="B5755" t="str">
            <v/>
          </cell>
          <cell r="C5755" t="str">
            <v/>
          </cell>
          <cell r="D5755" t="str">
            <v/>
          </cell>
          <cell r="E5755" t="str">
            <v/>
          </cell>
        </row>
        <row r="5756">
          <cell r="A5756" t="str">
            <v/>
          </cell>
          <cell r="B5756" t="str">
            <v/>
          </cell>
          <cell r="C5756" t="str">
            <v/>
          </cell>
          <cell r="D5756" t="str">
            <v/>
          </cell>
          <cell r="E5756" t="str">
            <v/>
          </cell>
        </row>
        <row r="5757">
          <cell r="A5757" t="str">
            <v/>
          </cell>
          <cell r="B5757" t="str">
            <v/>
          </cell>
          <cell r="C5757" t="str">
            <v/>
          </cell>
          <cell r="D5757" t="str">
            <v/>
          </cell>
          <cell r="E5757" t="str">
            <v/>
          </cell>
        </row>
        <row r="5758">
          <cell r="A5758" t="str">
            <v/>
          </cell>
          <cell r="B5758" t="str">
            <v/>
          </cell>
          <cell r="C5758" t="str">
            <v/>
          </cell>
          <cell r="D5758" t="str">
            <v/>
          </cell>
          <cell r="E5758" t="str">
            <v/>
          </cell>
        </row>
        <row r="5759">
          <cell r="A5759" t="str">
            <v/>
          </cell>
          <cell r="B5759" t="str">
            <v/>
          </cell>
          <cell r="C5759" t="str">
            <v/>
          </cell>
          <cell r="D5759" t="str">
            <v/>
          </cell>
          <cell r="E5759" t="str">
            <v/>
          </cell>
        </row>
        <row r="5760">
          <cell r="A5760" t="str">
            <v/>
          </cell>
          <cell r="B5760" t="str">
            <v/>
          </cell>
          <cell r="C5760" t="str">
            <v/>
          </cell>
          <cell r="D5760" t="str">
            <v/>
          </cell>
          <cell r="E5760" t="str">
            <v/>
          </cell>
        </row>
        <row r="5761">
          <cell r="A5761" t="str">
            <v/>
          </cell>
          <cell r="B5761" t="str">
            <v/>
          </cell>
          <cell r="C5761" t="str">
            <v/>
          </cell>
          <cell r="D5761" t="str">
            <v/>
          </cell>
          <cell r="E5761" t="str">
            <v/>
          </cell>
        </row>
        <row r="5762">
          <cell r="A5762" t="str">
            <v/>
          </cell>
          <cell r="B5762" t="str">
            <v/>
          </cell>
          <cell r="C5762" t="str">
            <v/>
          </cell>
          <cell r="D5762" t="str">
            <v/>
          </cell>
          <cell r="E5762" t="str">
            <v/>
          </cell>
        </row>
        <row r="5763">
          <cell r="A5763" t="str">
            <v/>
          </cell>
          <cell r="B5763" t="str">
            <v/>
          </cell>
          <cell r="C5763" t="str">
            <v/>
          </cell>
          <cell r="D5763" t="str">
            <v/>
          </cell>
          <cell r="E5763" t="str">
            <v/>
          </cell>
        </row>
        <row r="5764">
          <cell r="A5764" t="str">
            <v/>
          </cell>
          <cell r="B5764" t="str">
            <v/>
          </cell>
          <cell r="C5764" t="str">
            <v/>
          </cell>
          <cell r="D5764" t="str">
            <v/>
          </cell>
          <cell r="E5764" t="str">
            <v/>
          </cell>
        </row>
        <row r="5765">
          <cell r="A5765" t="str">
            <v/>
          </cell>
          <cell r="B5765" t="str">
            <v/>
          </cell>
          <cell r="C5765" t="str">
            <v/>
          </cell>
          <cell r="D5765" t="str">
            <v/>
          </cell>
          <cell r="E5765" t="str">
            <v/>
          </cell>
        </row>
        <row r="5766">
          <cell r="A5766" t="str">
            <v/>
          </cell>
          <cell r="B5766" t="str">
            <v/>
          </cell>
          <cell r="C5766" t="str">
            <v/>
          </cell>
          <cell r="D5766" t="str">
            <v/>
          </cell>
          <cell r="E5766" t="str">
            <v/>
          </cell>
        </row>
        <row r="5767">
          <cell r="A5767" t="str">
            <v/>
          </cell>
          <cell r="B5767" t="str">
            <v/>
          </cell>
          <cell r="C5767" t="str">
            <v/>
          </cell>
          <cell r="D5767" t="str">
            <v/>
          </cell>
          <cell r="E5767" t="str">
            <v/>
          </cell>
        </row>
        <row r="5768">
          <cell r="A5768" t="str">
            <v/>
          </cell>
          <cell r="B5768" t="str">
            <v/>
          </cell>
          <cell r="C5768" t="str">
            <v/>
          </cell>
          <cell r="D5768" t="str">
            <v/>
          </cell>
          <cell r="E5768" t="str">
            <v/>
          </cell>
        </row>
        <row r="5769">
          <cell r="A5769" t="str">
            <v/>
          </cell>
          <cell r="B5769" t="str">
            <v/>
          </cell>
          <cell r="C5769" t="str">
            <v/>
          </cell>
          <cell r="D5769" t="str">
            <v/>
          </cell>
          <cell r="E5769" t="str">
            <v/>
          </cell>
        </row>
        <row r="5770">
          <cell r="A5770" t="str">
            <v/>
          </cell>
          <cell r="B5770" t="str">
            <v/>
          </cell>
          <cell r="C5770" t="str">
            <v/>
          </cell>
          <cell r="D5770" t="str">
            <v/>
          </cell>
          <cell r="E5770" t="str">
            <v/>
          </cell>
        </row>
        <row r="5771">
          <cell r="A5771" t="str">
            <v/>
          </cell>
          <cell r="B5771" t="str">
            <v/>
          </cell>
          <cell r="C5771" t="str">
            <v/>
          </cell>
          <cell r="D5771" t="str">
            <v/>
          </cell>
          <cell r="E5771" t="str">
            <v/>
          </cell>
        </row>
        <row r="5772">
          <cell r="A5772" t="str">
            <v/>
          </cell>
          <cell r="B5772" t="str">
            <v/>
          </cell>
          <cell r="C5772" t="str">
            <v/>
          </cell>
          <cell r="D5772" t="str">
            <v/>
          </cell>
          <cell r="E5772" t="str">
            <v/>
          </cell>
        </row>
        <row r="5773">
          <cell r="A5773" t="str">
            <v/>
          </cell>
          <cell r="B5773" t="str">
            <v/>
          </cell>
          <cell r="C5773" t="str">
            <v/>
          </cell>
          <cell r="D5773" t="str">
            <v/>
          </cell>
          <cell r="E5773" t="str">
            <v/>
          </cell>
        </row>
        <row r="5774">
          <cell r="A5774" t="str">
            <v/>
          </cell>
          <cell r="B5774" t="str">
            <v/>
          </cell>
          <cell r="C5774" t="str">
            <v/>
          </cell>
          <cell r="D5774" t="str">
            <v/>
          </cell>
          <cell r="E5774" t="str">
            <v/>
          </cell>
        </row>
        <row r="5775">
          <cell r="A5775" t="str">
            <v/>
          </cell>
          <cell r="B5775" t="str">
            <v/>
          </cell>
          <cell r="C5775" t="str">
            <v/>
          </cell>
          <cell r="D5775" t="str">
            <v/>
          </cell>
          <cell r="E5775" t="str">
            <v/>
          </cell>
        </row>
        <row r="5776">
          <cell r="A5776" t="str">
            <v/>
          </cell>
          <cell r="B5776" t="str">
            <v/>
          </cell>
          <cell r="C5776" t="str">
            <v/>
          </cell>
          <cell r="D5776" t="str">
            <v/>
          </cell>
          <cell r="E5776" t="str">
            <v/>
          </cell>
        </row>
        <row r="5777">
          <cell r="A5777" t="str">
            <v/>
          </cell>
          <cell r="B5777" t="str">
            <v/>
          </cell>
          <cell r="C5777" t="str">
            <v/>
          </cell>
          <cell r="D5777" t="str">
            <v/>
          </cell>
          <cell r="E5777" t="str">
            <v/>
          </cell>
        </row>
        <row r="5778">
          <cell r="A5778" t="str">
            <v/>
          </cell>
          <cell r="B5778" t="str">
            <v/>
          </cell>
          <cell r="C5778" t="str">
            <v/>
          </cell>
          <cell r="D5778" t="str">
            <v/>
          </cell>
          <cell r="E5778" t="str">
            <v/>
          </cell>
        </row>
        <row r="5779">
          <cell r="A5779" t="str">
            <v/>
          </cell>
          <cell r="B5779" t="str">
            <v/>
          </cell>
          <cell r="C5779" t="str">
            <v/>
          </cell>
          <cell r="D5779" t="str">
            <v/>
          </cell>
          <cell r="E5779" t="str">
            <v/>
          </cell>
        </row>
        <row r="5780">
          <cell r="A5780" t="str">
            <v/>
          </cell>
          <cell r="B5780" t="str">
            <v/>
          </cell>
          <cell r="C5780" t="str">
            <v/>
          </cell>
          <cell r="D5780" t="str">
            <v/>
          </cell>
          <cell r="E5780" t="str">
            <v/>
          </cell>
        </row>
        <row r="5781">
          <cell r="A5781" t="str">
            <v/>
          </cell>
          <cell r="B5781" t="str">
            <v/>
          </cell>
          <cell r="C5781" t="str">
            <v/>
          </cell>
          <cell r="D5781" t="str">
            <v/>
          </cell>
          <cell r="E5781" t="str">
            <v/>
          </cell>
        </row>
        <row r="5782">
          <cell r="A5782" t="str">
            <v/>
          </cell>
          <cell r="B5782" t="str">
            <v/>
          </cell>
          <cell r="C5782" t="str">
            <v/>
          </cell>
          <cell r="D5782" t="str">
            <v/>
          </cell>
          <cell r="E5782" t="str">
            <v/>
          </cell>
        </row>
        <row r="5783">
          <cell r="A5783" t="str">
            <v/>
          </cell>
          <cell r="B5783" t="str">
            <v/>
          </cell>
          <cell r="C5783" t="str">
            <v/>
          </cell>
          <cell r="D5783" t="str">
            <v/>
          </cell>
          <cell r="E5783" t="str">
            <v/>
          </cell>
        </row>
        <row r="5784">
          <cell r="A5784" t="str">
            <v/>
          </cell>
          <cell r="B5784" t="str">
            <v/>
          </cell>
          <cell r="C5784" t="str">
            <v/>
          </cell>
          <cell r="D5784" t="str">
            <v/>
          </cell>
          <cell r="E5784" t="str">
            <v/>
          </cell>
        </row>
        <row r="5785">
          <cell r="A5785" t="str">
            <v/>
          </cell>
          <cell r="B5785" t="str">
            <v/>
          </cell>
          <cell r="C5785" t="str">
            <v/>
          </cell>
          <cell r="D5785" t="str">
            <v/>
          </cell>
          <cell r="E5785" t="str">
            <v/>
          </cell>
        </row>
        <row r="5786">
          <cell r="A5786" t="str">
            <v/>
          </cell>
          <cell r="B5786" t="str">
            <v/>
          </cell>
          <cell r="C5786" t="str">
            <v/>
          </cell>
          <cell r="D5786" t="str">
            <v/>
          </cell>
          <cell r="E5786" t="str">
            <v/>
          </cell>
        </row>
        <row r="5787">
          <cell r="A5787" t="str">
            <v/>
          </cell>
          <cell r="B5787" t="str">
            <v/>
          </cell>
          <cell r="C5787" t="str">
            <v/>
          </cell>
          <cell r="D5787" t="str">
            <v/>
          </cell>
          <cell r="E5787" t="str">
            <v/>
          </cell>
        </row>
        <row r="5788">
          <cell r="A5788" t="str">
            <v/>
          </cell>
          <cell r="B5788" t="str">
            <v/>
          </cell>
          <cell r="C5788" t="str">
            <v/>
          </cell>
          <cell r="D5788" t="str">
            <v/>
          </cell>
          <cell r="E5788" t="str">
            <v/>
          </cell>
        </row>
        <row r="5789">
          <cell r="A5789" t="str">
            <v/>
          </cell>
          <cell r="B5789" t="str">
            <v/>
          </cell>
          <cell r="C5789" t="str">
            <v/>
          </cell>
          <cell r="D5789" t="str">
            <v/>
          </cell>
          <cell r="E5789" t="str">
            <v/>
          </cell>
        </row>
        <row r="5790">
          <cell r="A5790" t="str">
            <v/>
          </cell>
          <cell r="B5790" t="str">
            <v/>
          </cell>
          <cell r="C5790" t="str">
            <v/>
          </cell>
          <cell r="D5790" t="str">
            <v/>
          </cell>
          <cell r="E5790" t="str">
            <v/>
          </cell>
        </row>
        <row r="5791">
          <cell r="A5791" t="str">
            <v/>
          </cell>
          <cell r="B5791" t="str">
            <v/>
          </cell>
          <cell r="C5791" t="str">
            <v/>
          </cell>
          <cell r="D5791" t="str">
            <v/>
          </cell>
          <cell r="E5791" t="str">
            <v/>
          </cell>
        </row>
        <row r="5792">
          <cell r="A5792" t="str">
            <v/>
          </cell>
          <cell r="B5792" t="str">
            <v/>
          </cell>
          <cell r="C5792" t="str">
            <v/>
          </cell>
          <cell r="D5792" t="str">
            <v/>
          </cell>
          <cell r="E5792" t="str">
            <v/>
          </cell>
        </row>
        <row r="5793">
          <cell r="A5793" t="str">
            <v/>
          </cell>
          <cell r="B5793" t="str">
            <v/>
          </cell>
          <cell r="C5793" t="str">
            <v/>
          </cell>
          <cell r="D5793" t="str">
            <v/>
          </cell>
          <cell r="E5793" t="str">
            <v/>
          </cell>
        </row>
        <row r="5794">
          <cell r="A5794" t="str">
            <v/>
          </cell>
          <cell r="B5794" t="str">
            <v/>
          </cell>
          <cell r="C5794" t="str">
            <v/>
          </cell>
          <cell r="D5794" t="str">
            <v/>
          </cell>
          <cell r="E5794" t="str">
            <v/>
          </cell>
        </row>
        <row r="5795">
          <cell r="A5795" t="str">
            <v/>
          </cell>
          <cell r="B5795" t="str">
            <v/>
          </cell>
          <cell r="C5795" t="str">
            <v/>
          </cell>
          <cell r="D5795" t="str">
            <v/>
          </cell>
          <cell r="E5795" t="str">
            <v/>
          </cell>
        </row>
        <row r="5796">
          <cell r="A5796" t="str">
            <v/>
          </cell>
          <cell r="B5796" t="str">
            <v/>
          </cell>
          <cell r="C5796" t="str">
            <v/>
          </cell>
          <cell r="D5796" t="str">
            <v/>
          </cell>
          <cell r="E5796" t="str">
            <v/>
          </cell>
        </row>
        <row r="5797">
          <cell r="A5797" t="str">
            <v/>
          </cell>
          <cell r="B5797" t="str">
            <v/>
          </cell>
          <cell r="C5797" t="str">
            <v/>
          </cell>
          <cell r="D5797" t="str">
            <v/>
          </cell>
          <cell r="E5797" t="str">
            <v/>
          </cell>
        </row>
        <row r="5798">
          <cell r="A5798" t="str">
            <v/>
          </cell>
          <cell r="B5798" t="str">
            <v/>
          </cell>
          <cell r="C5798" t="str">
            <v/>
          </cell>
          <cell r="D5798" t="str">
            <v/>
          </cell>
          <cell r="E5798" t="str">
            <v/>
          </cell>
        </row>
        <row r="5799">
          <cell r="A5799" t="str">
            <v/>
          </cell>
          <cell r="B5799" t="str">
            <v/>
          </cell>
          <cell r="C5799" t="str">
            <v/>
          </cell>
          <cell r="D5799" t="str">
            <v/>
          </cell>
          <cell r="E5799" t="str">
            <v/>
          </cell>
        </row>
        <row r="5800">
          <cell r="A5800" t="str">
            <v/>
          </cell>
          <cell r="B5800" t="str">
            <v/>
          </cell>
          <cell r="C5800" t="str">
            <v/>
          </cell>
          <cell r="D5800" t="str">
            <v/>
          </cell>
          <cell r="E5800" t="str">
            <v/>
          </cell>
        </row>
        <row r="5801">
          <cell r="A5801" t="str">
            <v/>
          </cell>
          <cell r="B5801" t="str">
            <v/>
          </cell>
          <cell r="C5801" t="str">
            <v/>
          </cell>
          <cell r="D5801" t="str">
            <v/>
          </cell>
          <cell r="E5801" t="str">
            <v/>
          </cell>
        </row>
        <row r="5802">
          <cell r="A5802" t="str">
            <v/>
          </cell>
          <cell r="B5802" t="str">
            <v/>
          </cell>
          <cell r="C5802" t="str">
            <v/>
          </cell>
          <cell r="D5802" t="str">
            <v/>
          </cell>
          <cell r="E5802" t="str">
            <v/>
          </cell>
        </row>
        <row r="5803">
          <cell r="A5803" t="str">
            <v/>
          </cell>
          <cell r="B5803" t="str">
            <v/>
          </cell>
          <cell r="C5803" t="str">
            <v/>
          </cell>
          <cell r="D5803" t="str">
            <v/>
          </cell>
          <cell r="E5803" t="str">
            <v/>
          </cell>
        </row>
        <row r="5804">
          <cell r="A5804" t="str">
            <v/>
          </cell>
          <cell r="B5804" t="str">
            <v/>
          </cell>
          <cell r="C5804" t="str">
            <v/>
          </cell>
          <cell r="D5804" t="str">
            <v/>
          </cell>
          <cell r="E5804" t="str">
            <v/>
          </cell>
        </row>
        <row r="5805">
          <cell r="A5805" t="str">
            <v/>
          </cell>
          <cell r="B5805" t="str">
            <v/>
          </cell>
          <cell r="C5805" t="str">
            <v/>
          </cell>
          <cell r="D5805" t="str">
            <v/>
          </cell>
          <cell r="E5805" t="str">
            <v/>
          </cell>
        </row>
        <row r="5806">
          <cell r="A5806" t="str">
            <v/>
          </cell>
          <cell r="B5806" t="str">
            <v/>
          </cell>
          <cell r="C5806" t="str">
            <v/>
          </cell>
          <cell r="D5806" t="str">
            <v/>
          </cell>
          <cell r="E5806" t="str">
            <v/>
          </cell>
        </row>
        <row r="5807">
          <cell r="A5807" t="str">
            <v/>
          </cell>
          <cell r="B5807" t="str">
            <v/>
          </cell>
          <cell r="C5807" t="str">
            <v/>
          </cell>
          <cell r="D5807" t="str">
            <v/>
          </cell>
          <cell r="E5807" t="str">
            <v/>
          </cell>
        </row>
        <row r="5808">
          <cell r="A5808" t="str">
            <v/>
          </cell>
          <cell r="B5808" t="str">
            <v/>
          </cell>
          <cell r="C5808" t="str">
            <v/>
          </cell>
          <cell r="D5808" t="str">
            <v/>
          </cell>
          <cell r="E5808" t="str">
            <v/>
          </cell>
        </row>
        <row r="5809">
          <cell r="A5809" t="str">
            <v/>
          </cell>
          <cell r="B5809" t="str">
            <v/>
          </cell>
          <cell r="C5809" t="str">
            <v/>
          </cell>
          <cell r="D5809" t="str">
            <v/>
          </cell>
          <cell r="E5809" t="str">
            <v/>
          </cell>
        </row>
        <row r="5810">
          <cell r="A5810" t="str">
            <v/>
          </cell>
          <cell r="B5810" t="str">
            <v/>
          </cell>
          <cell r="C5810" t="str">
            <v/>
          </cell>
          <cell r="D5810" t="str">
            <v/>
          </cell>
          <cell r="E5810" t="str">
            <v/>
          </cell>
        </row>
        <row r="5811">
          <cell r="A5811" t="str">
            <v/>
          </cell>
          <cell r="B5811" t="str">
            <v/>
          </cell>
          <cell r="C5811" t="str">
            <v/>
          </cell>
          <cell r="D5811" t="str">
            <v/>
          </cell>
          <cell r="E5811" t="str">
            <v/>
          </cell>
        </row>
        <row r="5812">
          <cell r="A5812" t="str">
            <v/>
          </cell>
          <cell r="B5812" t="str">
            <v/>
          </cell>
          <cell r="C5812" t="str">
            <v/>
          </cell>
          <cell r="D5812" t="str">
            <v/>
          </cell>
          <cell r="E5812" t="str">
            <v/>
          </cell>
        </row>
        <row r="5813">
          <cell r="A5813" t="str">
            <v/>
          </cell>
          <cell r="B5813" t="str">
            <v/>
          </cell>
          <cell r="C5813" t="str">
            <v/>
          </cell>
          <cell r="D5813" t="str">
            <v/>
          </cell>
          <cell r="E5813" t="str">
            <v/>
          </cell>
        </row>
        <row r="5814">
          <cell r="A5814" t="str">
            <v/>
          </cell>
          <cell r="B5814" t="str">
            <v/>
          </cell>
          <cell r="C5814" t="str">
            <v/>
          </cell>
          <cell r="D5814" t="str">
            <v/>
          </cell>
          <cell r="E5814" t="str">
            <v/>
          </cell>
        </row>
        <row r="5815">
          <cell r="A5815" t="str">
            <v/>
          </cell>
          <cell r="B5815" t="str">
            <v/>
          </cell>
          <cell r="C5815" t="str">
            <v/>
          </cell>
          <cell r="D5815" t="str">
            <v/>
          </cell>
          <cell r="E5815" t="str">
            <v/>
          </cell>
        </row>
        <row r="5816">
          <cell r="A5816" t="str">
            <v/>
          </cell>
          <cell r="B5816" t="str">
            <v/>
          </cell>
          <cell r="C5816" t="str">
            <v/>
          </cell>
          <cell r="D5816" t="str">
            <v/>
          </cell>
          <cell r="E5816" t="str">
            <v/>
          </cell>
        </row>
        <row r="5817">
          <cell r="A5817" t="str">
            <v/>
          </cell>
          <cell r="B5817" t="str">
            <v/>
          </cell>
          <cell r="C5817" t="str">
            <v/>
          </cell>
          <cell r="D5817" t="str">
            <v/>
          </cell>
          <cell r="E5817" t="str">
            <v/>
          </cell>
        </row>
        <row r="5818">
          <cell r="A5818" t="str">
            <v/>
          </cell>
          <cell r="B5818" t="str">
            <v/>
          </cell>
          <cell r="C5818" t="str">
            <v/>
          </cell>
          <cell r="D5818" t="str">
            <v/>
          </cell>
          <cell r="E5818" t="str">
            <v/>
          </cell>
        </row>
        <row r="5819">
          <cell r="A5819" t="str">
            <v/>
          </cell>
          <cell r="B5819" t="str">
            <v/>
          </cell>
          <cell r="C5819" t="str">
            <v/>
          </cell>
          <cell r="D5819" t="str">
            <v/>
          </cell>
          <cell r="E5819" t="str">
            <v/>
          </cell>
        </row>
        <row r="5820">
          <cell r="A5820" t="str">
            <v/>
          </cell>
          <cell r="B5820" t="str">
            <v/>
          </cell>
          <cell r="C5820" t="str">
            <v/>
          </cell>
          <cell r="D5820" t="str">
            <v/>
          </cell>
          <cell r="E5820" t="str">
            <v/>
          </cell>
        </row>
        <row r="5821">
          <cell r="A5821" t="str">
            <v/>
          </cell>
          <cell r="B5821" t="str">
            <v/>
          </cell>
          <cell r="C5821" t="str">
            <v/>
          </cell>
          <cell r="D5821" t="str">
            <v/>
          </cell>
          <cell r="E5821" t="str">
            <v/>
          </cell>
        </row>
        <row r="5822">
          <cell r="A5822" t="str">
            <v/>
          </cell>
          <cell r="B5822" t="str">
            <v/>
          </cell>
          <cell r="C5822" t="str">
            <v/>
          </cell>
          <cell r="D5822" t="str">
            <v/>
          </cell>
          <cell r="E5822" t="str">
            <v/>
          </cell>
        </row>
        <row r="5823">
          <cell r="A5823" t="str">
            <v/>
          </cell>
          <cell r="B5823" t="str">
            <v/>
          </cell>
          <cell r="C5823" t="str">
            <v/>
          </cell>
          <cell r="D5823" t="str">
            <v/>
          </cell>
          <cell r="E5823" t="str">
            <v/>
          </cell>
        </row>
        <row r="5824">
          <cell r="A5824" t="str">
            <v/>
          </cell>
          <cell r="B5824" t="str">
            <v/>
          </cell>
          <cell r="C5824" t="str">
            <v/>
          </cell>
          <cell r="D5824" t="str">
            <v/>
          </cell>
          <cell r="E5824" t="str">
            <v/>
          </cell>
        </row>
        <row r="5825">
          <cell r="A5825" t="str">
            <v/>
          </cell>
          <cell r="B5825" t="str">
            <v/>
          </cell>
          <cell r="C5825" t="str">
            <v/>
          </cell>
          <cell r="D5825" t="str">
            <v/>
          </cell>
          <cell r="E5825" t="str">
            <v/>
          </cell>
        </row>
        <row r="5826">
          <cell r="A5826" t="str">
            <v/>
          </cell>
          <cell r="B5826" t="str">
            <v/>
          </cell>
          <cell r="C5826" t="str">
            <v/>
          </cell>
          <cell r="D5826" t="str">
            <v/>
          </cell>
          <cell r="E5826" t="str">
            <v/>
          </cell>
        </row>
        <row r="5827">
          <cell r="A5827" t="str">
            <v/>
          </cell>
          <cell r="B5827" t="str">
            <v/>
          </cell>
          <cell r="C5827" t="str">
            <v/>
          </cell>
          <cell r="D5827" t="str">
            <v/>
          </cell>
          <cell r="E5827" t="str">
            <v/>
          </cell>
        </row>
        <row r="5828">
          <cell r="A5828" t="str">
            <v/>
          </cell>
          <cell r="B5828" t="str">
            <v/>
          </cell>
          <cell r="C5828" t="str">
            <v/>
          </cell>
          <cell r="D5828" t="str">
            <v/>
          </cell>
          <cell r="E5828" t="str">
            <v/>
          </cell>
        </row>
        <row r="5829">
          <cell r="A5829" t="str">
            <v/>
          </cell>
          <cell r="B5829" t="str">
            <v/>
          </cell>
          <cell r="C5829" t="str">
            <v/>
          </cell>
          <cell r="D5829" t="str">
            <v/>
          </cell>
          <cell r="E5829" t="str">
            <v/>
          </cell>
        </row>
        <row r="5830">
          <cell r="A5830" t="str">
            <v/>
          </cell>
          <cell r="B5830" t="str">
            <v/>
          </cell>
          <cell r="C5830" t="str">
            <v/>
          </cell>
          <cell r="D5830" t="str">
            <v/>
          </cell>
          <cell r="E5830" t="str">
            <v/>
          </cell>
        </row>
        <row r="5831">
          <cell r="A5831" t="str">
            <v/>
          </cell>
          <cell r="B5831" t="str">
            <v/>
          </cell>
          <cell r="C5831" t="str">
            <v/>
          </cell>
          <cell r="D5831" t="str">
            <v/>
          </cell>
          <cell r="E5831" t="str">
            <v/>
          </cell>
        </row>
        <row r="5832">
          <cell r="A5832" t="str">
            <v/>
          </cell>
          <cell r="B5832" t="str">
            <v/>
          </cell>
          <cell r="C5832" t="str">
            <v/>
          </cell>
          <cell r="D5832" t="str">
            <v/>
          </cell>
          <cell r="E5832" t="str">
            <v/>
          </cell>
        </row>
        <row r="5833">
          <cell r="A5833" t="str">
            <v/>
          </cell>
          <cell r="B5833" t="str">
            <v/>
          </cell>
          <cell r="C5833" t="str">
            <v/>
          </cell>
          <cell r="D5833" t="str">
            <v/>
          </cell>
          <cell r="E5833" t="str">
            <v/>
          </cell>
        </row>
        <row r="5834">
          <cell r="A5834" t="str">
            <v/>
          </cell>
          <cell r="B5834" t="str">
            <v/>
          </cell>
          <cell r="C5834" t="str">
            <v/>
          </cell>
          <cell r="D5834" t="str">
            <v/>
          </cell>
          <cell r="E5834" t="str">
            <v/>
          </cell>
        </row>
        <row r="5835">
          <cell r="A5835" t="str">
            <v/>
          </cell>
          <cell r="B5835" t="str">
            <v/>
          </cell>
          <cell r="C5835" t="str">
            <v/>
          </cell>
          <cell r="D5835" t="str">
            <v/>
          </cell>
          <cell r="E5835" t="str">
            <v/>
          </cell>
        </row>
        <row r="5836">
          <cell r="A5836" t="str">
            <v/>
          </cell>
          <cell r="B5836" t="str">
            <v/>
          </cell>
          <cell r="C5836" t="str">
            <v/>
          </cell>
          <cell r="D5836" t="str">
            <v/>
          </cell>
          <cell r="E5836" t="str">
            <v/>
          </cell>
        </row>
        <row r="5837">
          <cell r="A5837" t="str">
            <v/>
          </cell>
          <cell r="B5837" t="str">
            <v/>
          </cell>
          <cell r="C5837" t="str">
            <v/>
          </cell>
          <cell r="D5837" t="str">
            <v/>
          </cell>
          <cell r="E5837" t="str">
            <v/>
          </cell>
        </row>
        <row r="5838">
          <cell r="A5838" t="str">
            <v/>
          </cell>
          <cell r="B5838" t="str">
            <v/>
          </cell>
          <cell r="C5838" t="str">
            <v/>
          </cell>
          <cell r="D5838" t="str">
            <v/>
          </cell>
          <cell r="E5838" t="str">
            <v/>
          </cell>
        </row>
        <row r="5839">
          <cell r="A5839" t="str">
            <v/>
          </cell>
          <cell r="B5839" t="str">
            <v/>
          </cell>
          <cell r="C5839" t="str">
            <v/>
          </cell>
          <cell r="D5839" t="str">
            <v/>
          </cell>
          <cell r="E5839" t="str">
            <v/>
          </cell>
        </row>
        <row r="5840">
          <cell r="A5840" t="str">
            <v/>
          </cell>
          <cell r="B5840" t="str">
            <v/>
          </cell>
          <cell r="C5840" t="str">
            <v/>
          </cell>
          <cell r="D5840" t="str">
            <v/>
          </cell>
          <cell r="E5840" t="str">
            <v/>
          </cell>
        </row>
        <row r="5841">
          <cell r="A5841" t="str">
            <v/>
          </cell>
          <cell r="B5841" t="str">
            <v/>
          </cell>
          <cell r="C5841" t="str">
            <v/>
          </cell>
          <cell r="D5841" t="str">
            <v/>
          </cell>
          <cell r="E5841" t="str">
            <v/>
          </cell>
        </row>
        <row r="5842">
          <cell r="A5842" t="str">
            <v/>
          </cell>
          <cell r="B5842" t="str">
            <v/>
          </cell>
          <cell r="C5842" t="str">
            <v/>
          </cell>
          <cell r="D5842" t="str">
            <v/>
          </cell>
          <cell r="E5842" t="str">
            <v/>
          </cell>
        </row>
        <row r="5843">
          <cell r="A5843" t="str">
            <v/>
          </cell>
          <cell r="B5843" t="str">
            <v/>
          </cell>
          <cell r="C5843" t="str">
            <v/>
          </cell>
          <cell r="D5843" t="str">
            <v/>
          </cell>
          <cell r="E5843" t="str">
            <v/>
          </cell>
        </row>
        <row r="5844">
          <cell r="A5844" t="str">
            <v/>
          </cell>
          <cell r="B5844" t="str">
            <v/>
          </cell>
          <cell r="C5844" t="str">
            <v/>
          </cell>
          <cell r="D5844" t="str">
            <v/>
          </cell>
          <cell r="E5844" t="str">
            <v/>
          </cell>
        </row>
        <row r="5845">
          <cell r="A5845" t="str">
            <v/>
          </cell>
          <cell r="B5845" t="str">
            <v/>
          </cell>
          <cell r="C5845" t="str">
            <v/>
          </cell>
          <cell r="D5845" t="str">
            <v/>
          </cell>
          <cell r="E5845" t="str">
            <v/>
          </cell>
        </row>
        <row r="5846">
          <cell r="A5846" t="str">
            <v/>
          </cell>
          <cell r="B5846" t="str">
            <v/>
          </cell>
          <cell r="C5846" t="str">
            <v/>
          </cell>
          <cell r="D5846" t="str">
            <v/>
          </cell>
          <cell r="E5846" t="str">
            <v/>
          </cell>
        </row>
        <row r="5847">
          <cell r="A5847" t="str">
            <v/>
          </cell>
          <cell r="B5847" t="str">
            <v/>
          </cell>
          <cell r="C5847" t="str">
            <v/>
          </cell>
          <cell r="D5847" t="str">
            <v/>
          </cell>
          <cell r="E5847" t="str">
            <v/>
          </cell>
        </row>
        <row r="5848">
          <cell r="A5848" t="str">
            <v/>
          </cell>
          <cell r="B5848" t="str">
            <v/>
          </cell>
          <cell r="C5848" t="str">
            <v/>
          </cell>
          <cell r="D5848" t="str">
            <v/>
          </cell>
          <cell r="E5848" t="str">
            <v/>
          </cell>
        </row>
        <row r="5849">
          <cell r="A5849" t="str">
            <v/>
          </cell>
          <cell r="B5849" t="str">
            <v/>
          </cell>
          <cell r="C5849" t="str">
            <v/>
          </cell>
          <cell r="D5849" t="str">
            <v/>
          </cell>
          <cell r="E5849" t="str">
            <v/>
          </cell>
        </row>
        <row r="5850">
          <cell r="A5850" t="str">
            <v/>
          </cell>
          <cell r="B5850" t="str">
            <v/>
          </cell>
          <cell r="C5850" t="str">
            <v/>
          </cell>
          <cell r="D5850" t="str">
            <v/>
          </cell>
          <cell r="E5850" t="str">
            <v/>
          </cell>
        </row>
        <row r="5851">
          <cell r="A5851" t="str">
            <v/>
          </cell>
          <cell r="B5851" t="str">
            <v/>
          </cell>
          <cell r="C5851" t="str">
            <v/>
          </cell>
          <cell r="D5851" t="str">
            <v/>
          </cell>
          <cell r="E5851" t="str">
            <v/>
          </cell>
        </row>
        <row r="5852">
          <cell r="A5852" t="str">
            <v/>
          </cell>
          <cell r="B5852" t="str">
            <v/>
          </cell>
          <cell r="C5852" t="str">
            <v/>
          </cell>
          <cell r="D5852" t="str">
            <v/>
          </cell>
          <cell r="E5852" t="str">
            <v/>
          </cell>
        </row>
        <row r="5853">
          <cell r="A5853" t="str">
            <v/>
          </cell>
          <cell r="B5853" t="str">
            <v/>
          </cell>
          <cell r="C5853" t="str">
            <v/>
          </cell>
          <cell r="D5853" t="str">
            <v/>
          </cell>
          <cell r="E5853" t="str">
            <v/>
          </cell>
        </row>
        <row r="5854">
          <cell r="A5854" t="str">
            <v/>
          </cell>
          <cell r="B5854" t="str">
            <v/>
          </cell>
          <cell r="C5854" t="str">
            <v/>
          </cell>
          <cell r="D5854" t="str">
            <v/>
          </cell>
          <cell r="E5854" t="str">
            <v/>
          </cell>
        </row>
        <row r="5855">
          <cell r="A5855" t="str">
            <v/>
          </cell>
          <cell r="B5855" t="str">
            <v/>
          </cell>
          <cell r="C5855" t="str">
            <v/>
          </cell>
          <cell r="D5855" t="str">
            <v/>
          </cell>
          <cell r="E5855" t="str">
            <v/>
          </cell>
        </row>
        <row r="5856">
          <cell r="A5856" t="str">
            <v/>
          </cell>
          <cell r="B5856" t="str">
            <v/>
          </cell>
          <cell r="C5856" t="str">
            <v/>
          </cell>
          <cell r="D5856" t="str">
            <v/>
          </cell>
          <cell r="E5856" t="str">
            <v/>
          </cell>
        </row>
        <row r="5857">
          <cell r="A5857" t="str">
            <v/>
          </cell>
          <cell r="B5857" t="str">
            <v/>
          </cell>
          <cell r="C5857" t="str">
            <v/>
          </cell>
          <cell r="D5857" t="str">
            <v/>
          </cell>
          <cell r="E5857" t="str">
            <v/>
          </cell>
        </row>
        <row r="5858">
          <cell r="A5858" t="str">
            <v/>
          </cell>
          <cell r="B5858" t="str">
            <v/>
          </cell>
          <cell r="C5858" t="str">
            <v/>
          </cell>
          <cell r="D5858" t="str">
            <v/>
          </cell>
          <cell r="E5858" t="str">
            <v/>
          </cell>
        </row>
        <row r="5859">
          <cell r="A5859" t="str">
            <v/>
          </cell>
          <cell r="B5859" t="str">
            <v/>
          </cell>
          <cell r="C5859" t="str">
            <v/>
          </cell>
          <cell r="D5859" t="str">
            <v/>
          </cell>
          <cell r="E5859" t="str">
            <v/>
          </cell>
        </row>
        <row r="5860">
          <cell r="A5860" t="str">
            <v/>
          </cell>
          <cell r="B5860" t="str">
            <v/>
          </cell>
          <cell r="C5860" t="str">
            <v/>
          </cell>
          <cell r="D5860" t="str">
            <v/>
          </cell>
          <cell r="E5860" t="str">
            <v/>
          </cell>
        </row>
        <row r="5861">
          <cell r="A5861" t="str">
            <v/>
          </cell>
          <cell r="B5861" t="str">
            <v/>
          </cell>
          <cell r="C5861" t="str">
            <v/>
          </cell>
          <cell r="D5861" t="str">
            <v/>
          </cell>
          <cell r="E5861" t="str">
            <v/>
          </cell>
        </row>
        <row r="5862">
          <cell r="A5862" t="str">
            <v/>
          </cell>
          <cell r="B5862" t="str">
            <v/>
          </cell>
          <cell r="C5862" t="str">
            <v/>
          </cell>
          <cell r="D5862" t="str">
            <v/>
          </cell>
          <cell r="E5862" t="str">
            <v/>
          </cell>
        </row>
        <row r="5863">
          <cell r="A5863" t="str">
            <v/>
          </cell>
          <cell r="B5863" t="str">
            <v/>
          </cell>
          <cell r="C5863" t="str">
            <v/>
          </cell>
          <cell r="D5863" t="str">
            <v/>
          </cell>
          <cell r="E5863" t="str">
            <v/>
          </cell>
        </row>
        <row r="5864">
          <cell r="A5864" t="str">
            <v/>
          </cell>
          <cell r="B5864" t="str">
            <v/>
          </cell>
          <cell r="C5864" t="str">
            <v/>
          </cell>
          <cell r="D5864" t="str">
            <v/>
          </cell>
          <cell r="E5864" t="str">
            <v/>
          </cell>
        </row>
        <row r="5865">
          <cell r="A5865" t="str">
            <v/>
          </cell>
          <cell r="B5865" t="str">
            <v/>
          </cell>
          <cell r="C5865" t="str">
            <v/>
          </cell>
          <cell r="D5865" t="str">
            <v/>
          </cell>
          <cell r="E5865" t="str">
            <v/>
          </cell>
        </row>
        <row r="5866">
          <cell r="A5866" t="str">
            <v/>
          </cell>
          <cell r="B5866" t="str">
            <v/>
          </cell>
          <cell r="C5866" t="str">
            <v/>
          </cell>
          <cell r="D5866" t="str">
            <v/>
          </cell>
          <cell r="E5866" t="str">
            <v/>
          </cell>
        </row>
        <row r="5867">
          <cell r="A5867" t="str">
            <v/>
          </cell>
          <cell r="B5867" t="str">
            <v/>
          </cell>
          <cell r="C5867" t="str">
            <v/>
          </cell>
          <cell r="D5867" t="str">
            <v/>
          </cell>
          <cell r="E5867" t="str">
            <v/>
          </cell>
        </row>
        <row r="5868">
          <cell r="A5868" t="str">
            <v/>
          </cell>
          <cell r="B5868" t="str">
            <v/>
          </cell>
          <cell r="C5868" t="str">
            <v/>
          </cell>
          <cell r="D5868" t="str">
            <v/>
          </cell>
          <cell r="E5868" t="str">
            <v/>
          </cell>
        </row>
        <row r="5869">
          <cell r="A5869" t="str">
            <v/>
          </cell>
          <cell r="B5869" t="str">
            <v/>
          </cell>
          <cell r="C5869" t="str">
            <v/>
          </cell>
          <cell r="D5869" t="str">
            <v/>
          </cell>
          <cell r="E5869" t="str">
            <v/>
          </cell>
        </row>
        <row r="5870">
          <cell r="A5870" t="str">
            <v/>
          </cell>
          <cell r="B5870" t="str">
            <v/>
          </cell>
          <cell r="C5870" t="str">
            <v/>
          </cell>
          <cell r="D5870" t="str">
            <v/>
          </cell>
          <cell r="E5870" t="str">
            <v/>
          </cell>
        </row>
        <row r="5871">
          <cell r="A5871" t="str">
            <v/>
          </cell>
          <cell r="B5871" t="str">
            <v/>
          </cell>
          <cell r="C5871" t="str">
            <v/>
          </cell>
          <cell r="D5871" t="str">
            <v/>
          </cell>
          <cell r="E5871" t="str">
            <v/>
          </cell>
        </row>
        <row r="5872">
          <cell r="A5872" t="str">
            <v/>
          </cell>
          <cell r="B5872" t="str">
            <v/>
          </cell>
          <cell r="C5872" t="str">
            <v/>
          </cell>
          <cell r="D5872" t="str">
            <v/>
          </cell>
          <cell r="E5872" t="str">
            <v/>
          </cell>
        </row>
        <row r="5873">
          <cell r="A5873" t="str">
            <v/>
          </cell>
          <cell r="B5873" t="str">
            <v/>
          </cell>
          <cell r="C5873" t="str">
            <v/>
          </cell>
          <cell r="D5873" t="str">
            <v/>
          </cell>
          <cell r="E5873" t="str">
            <v/>
          </cell>
        </row>
        <row r="5874">
          <cell r="A5874" t="str">
            <v/>
          </cell>
          <cell r="B5874" t="str">
            <v/>
          </cell>
          <cell r="C5874" t="str">
            <v/>
          </cell>
          <cell r="D5874" t="str">
            <v/>
          </cell>
          <cell r="E5874" t="str">
            <v/>
          </cell>
        </row>
        <row r="5875">
          <cell r="A5875" t="str">
            <v/>
          </cell>
          <cell r="B5875" t="str">
            <v/>
          </cell>
          <cell r="C5875" t="str">
            <v/>
          </cell>
          <cell r="D5875" t="str">
            <v/>
          </cell>
          <cell r="E5875" t="str">
            <v/>
          </cell>
        </row>
        <row r="5876">
          <cell r="A5876" t="str">
            <v/>
          </cell>
          <cell r="B5876" t="str">
            <v/>
          </cell>
          <cell r="C5876" t="str">
            <v/>
          </cell>
          <cell r="D5876" t="str">
            <v/>
          </cell>
          <cell r="E5876" t="str">
            <v/>
          </cell>
        </row>
        <row r="5877">
          <cell r="A5877" t="str">
            <v/>
          </cell>
          <cell r="B5877" t="str">
            <v/>
          </cell>
          <cell r="C5877" t="str">
            <v/>
          </cell>
          <cell r="D5877" t="str">
            <v/>
          </cell>
          <cell r="E5877" t="str">
            <v/>
          </cell>
        </row>
        <row r="5878">
          <cell r="A5878" t="str">
            <v/>
          </cell>
          <cell r="B5878" t="str">
            <v/>
          </cell>
          <cell r="C5878" t="str">
            <v/>
          </cell>
          <cell r="D5878" t="str">
            <v/>
          </cell>
          <cell r="E5878" t="str">
            <v/>
          </cell>
        </row>
        <row r="5879">
          <cell r="A5879" t="str">
            <v/>
          </cell>
          <cell r="B5879" t="str">
            <v/>
          </cell>
          <cell r="C5879" t="str">
            <v/>
          </cell>
          <cell r="D5879" t="str">
            <v/>
          </cell>
          <cell r="E5879" t="str">
            <v/>
          </cell>
        </row>
        <row r="5880">
          <cell r="A5880" t="str">
            <v/>
          </cell>
          <cell r="B5880" t="str">
            <v/>
          </cell>
          <cell r="C5880" t="str">
            <v/>
          </cell>
          <cell r="D5880" t="str">
            <v/>
          </cell>
          <cell r="E5880" t="str">
            <v/>
          </cell>
        </row>
        <row r="5881">
          <cell r="A5881" t="str">
            <v/>
          </cell>
          <cell r="B5881" t="str">
            <v/>
          </cell>
          <cell r="C5881" t="str">
            <v/>
          </cell>
          <cell r="D5881" t="str">
            <v/>
          </cell>
          <cell r="E5881" t="str">
            <v/>
          </cell>
        </row>
        <row r="5882">
          <cell r="A5882" t="str">
            <v/>
          </cell>
          <cell r="B5882" t="str">
            <v/>
          </cell>
          <cell r="C5882" t="str">
            <v/>
          </cell>
          <cell r="D5882" t="str">
            <v/>
          </cell>
          <cell r="E5882" t="str">
            <v/>
          </cell>
        </row>
        <row r="5883">
          <cell r="A5883" t="str">
            <v/>
          </cell>
          <cell r="B5883" t="str">
            <v/>
          </cell>
          <cell r="C5883" t="str">
            <v/>
          </cell>
          <cell r="D5883" t="str">
            <v/>
          </cell>
          <cell r="E5883" t="str">
            <v/>
          </cell>
        </row>
        <row r="5884">
          <cell r="A5884" t="str">
            <v/>
          </cell>
          <cell r="B5884" t="str">
            <v/>
          </cell>
          <cell r="C5884" t="str">
            <v/>
          </cell>
          <cell r="D5884" t="str">
            <v/>
          </cell>
          <cell r="E5884" t="str">
            <v/>
          </cell>
        </row>
        <row r="5885">
          <cell r="A5885" t="str">
            <v/>
          </cell>
          <cell r="B5885" t="str">
            <v/>
          </cell>
          <cell r="C5885" t="str">
            <v/>
          </cell>
          <cell r="D5885" t="str">
            <v/>
          </cell>
          <cell r="E5885" t="str">
            <v/>
          </cell>
        </row>
        <row r="5886">
          <cell r="A5886" t="str">
            <v/>
          </cell>
          <cell r="B5886" t="str">
            <v/>
          </cell>
          <cell r="C5886" t="str">
            <v/>
          </cell>
          <cell r="D5886" t="str">
            <v/>
          </cell>
          <cell r="E5886" t="str">
            <v/>
          </cell>
        </row>
        <row r="5887">
          <cell r="A5887" t="str">
            <v/>
          </cell>
          <cell r="B5887" t="str">
            <v/>
          </cell>
          <cell r="C5887" t="str">
            <v/>
          </cell>
          <cell r="D5887" t="str">
            <v/>
          </cell>
          <cell r="E5887" t="str">
            <v/>
          </cell>
        </row>
        <row r="5888">
          <cell r="A5888" t="str">
            <v/>
          </cell>
          <cell r="B5888" t="str">
            <v/>
          </cell>
          <cell r="C5888" t="str">
            <v/>
          </cell>
          <cell r="D5888" t="str">
            <v/>
          </cell>
          <cell r="E5888" t="str">
            <v/>
          </cell>
        </row>
        <row r="5889">
          <cell r="A5889" t="str">
            <v/>
          </cell>
          <cell r="B5889" t="str">
            <v/>
          </cell>
          <cell r="C5889" t="str">
            <v/>
          </cell>
          <cell r="D5889" t="str">
            <v/>
          </cell>
          <cell r="E5889" t="str">
            <v/>
          </cell>
        </row>
        <row r="5890">
          <cell r="A5890" t="str">
            <v/>
          </cell>
          <cell r="B5890" t="str">
            <v/>
          </cell>
          <cell r="C5890" t="str">
            <v/>
          </cell>
          <cell r="D5890" t="str">
            <v/>
          </cell>
          <cell r="E5890" t="str">
            <v/>
          </cell>
        </row>
        <row r="5891">
          <cell r="A5891" t="str">
            <v/>
          </cell>
          <cell r="B5891" t="str">
            <v/>
          </cell>
          <cell r="C5891" t="str">
            <v/>
          </cell>
          <cell r="D5891" t="str">
            <v/>
          </cell>
          <cell r="E5891" t="str">
            <v/>
          </cell>
        </row>
        <row r="5892">
          <cell r="A5892" t="str">
            <v/>
          </cell>
          <cell r="B5892" t="str">
            <v/>
          </cell>
          <cell r="C5892" t="str">
            <v/>
          </cell>
          <cell r="D5892" t="str">
            <v/>
          </cell>
          <cell r="E5892" t="str">
            <v/>
          </cell>
        </row>
        <row r="5893">
          <cell r="A5893" t="str">
            <v/>
          </cell>
          <cell r="B5893" t="str">
            <v/>
          </cell>
          <cell r="C5893" t="str">
            <v/>
          </cell>
          <cell r="D5893" t="str">
            <v/>
          </cell>
          <cell r="E5893" t="str">
            <v/>
          </cell>
        </row>
        <row r="5894">
          <cell r="A5894" t="str">
            <v/>
          </cell>
          <cell r="B5894" t="str">
            <v/>
          </cell>
          <cell r="C5894" t="str">
            <v/>
          </cell>
          <cell r="D5894" t="str">
            <v/>
          </cell>
          <cell r="E5894" t="str">
            <v/>
          </cell>
        </row>
        <row r="5895">
          <cell r="A5895" t="str">
            <v/>
          </cell>
          <cell r="B5895" t="str">
            <v/>
          </cell>
          <cell r="C5895" t="str">
            <v/>
          </cell>
          <cell r="D5895" t="str">
            <v/>
          </cell>
          <cell r="E5895" t="str">
            <v/>
          </cell>
        </row>
        <row r="5896">
          <cell r="A5896" t="str">
            <v/>
          </cell>
          <cell r="B5896" t="str">
            <v/>
          </cell>
          <cell r="C5896" t="str">
            <v/>
          </cell>
          <cell r="D5896" t="str">
            <v/>
          </cell>
          <cell r="E5896" t="str">
            <v/>
          </cell>
        </row>
        <row r="5897">
          <cell r="A5897" t="str">
            <v/>
          </cell>
          <cell r="B5897" t="str">
            <v/>
          </cell>
          <cell r="C5897" t="str">
            <v/>
          </cell>
          <cell r="D5897" t="str">
            <v/>
          </cell>
          <cell r="E5897" t="str">
            <v/>
          </cell>
        </row>
        <row r="5898">
          <cell r="A5898" t="str">
            <v/>
          </cell>
          <cell r="B5898" t="str">
            <v/>
          </cell>
          <cell r="C5898" t="str">
            <v/>
          </cell>
          <cell r="D5898" t="str">
            <v/>
          </cell>
          <cell r="E5898" t="str">
            <v/>
          </cell>
        </row>
        <row r="5899">
          <cell r="A5899" t="str">
            <v/>
          </cell>
          <cell r="B5899" t="str">
            <v/>
          </cell>
          <cell r="C5899" t="str">
            <v/>
          </cell>
          <cell r="D5899" t="str">
            <v/>
          </cell>
          <cell r="E5899" t="str">
            <v/>
          </cell>
        </row>
        <row r="5900">
          <cell r="A5900" t="str">
            <v/>
          </cell>
          <cell r="B5900" t="str">
            <v/>
          </cell>
          <cell r="C5900" t="str">
            <v/>
          </cell>
          <cell r="D5900" t="str">
            <v/>
          </cell>
          <cell r="E5900" t="str">
            <v/>
          </cell>
        </row>
        <row r="5901">
          <cell r="A5901" t="str">
            <v/>
          </cell>
          <cell r="B5901" t="str">
            <v/>
          </cell>
          <cell r="C5901" t="str">
            <v/>
          </cell>
          <cell r="D5901" t="str">
            <v/>
          </cell>
          <cell r="E5901" t="str">
            <v/>
          </cell>
        </row>
        <row r="5902">
          <cell r="A5902" t="str">
            <v/>
          </cell>
          <cell r="B5902" t="str">
            <v/>
          </cell>
          <cell r="C5902" t="str">
            <v/>
          </cell>
          <cell r="D5902" t="str">
            <v/>
          </cell>
          <cell r="E5902" t="str">
            <v/>
          </cell>
        </row>
        <row r="5903">
          <cell r="A5903" t="str">
            <v/>
          </cell>
          <cell r="B5903" t="str">
            <v/>
          </cell>
          <cell r="C5903" t="str">
            <v/>
          </cell>
          <cell r="D5903" t="str">
            <v/>
          </cell>
          <cell r="E5903" t="str">
            <v/>
          </cell>
        </row>
        <row r="5904">
          <cell r="A5904" t="str">
            <v/>
          </cell>
          <cell r="B5904" t="str">
            <v/>
          </cell>
          <cell r="C5904" t="str">
            <v/>
          </cell>
          <cell r="D5904" t="str">
            <v/>
          </cell>
          <cell r="E5904" t="str">
            <v/>
          </cell>
        </row>
        <row r="5905">
          <cell r="A5905" t="str">
            <v/>
          </cell>
          <cell r="B5905" t="str">
            <v/>
          </cell>
          <cell r="C5905" t="str">
            <v/>
          </cell>
          <cell r="D5905" t="str">
            <v/>
          </cell>
          <cell r="E5905" t="str">
            <v/>
          </cell>
        </row>
        <row r="5906">
          <cell r="A5906" t="str">
            <v/>
          </cell>
          <cell r="B5906" t="str">
            <v/>
          </cell>
          <cell r="C5906" t="str">
            <v/>
          </cell>
          <cell r="D5906" t="str">
            <v/>
          </cell>
          <cell r="E5906" t="str">
            <v/>
          </cell>
        </row>
        <row r="5907">
          <cell r="A5907" t="str">
            <v/>
          </cell>
          <cell r="B5907" t="str">
            <v/>
          </cell>
          <cell r="C5907" t="str">
            <v/>
          </cell>
          <cell r="D5907" t="str">
            <v/>
          </cell>
          <cell r="E5907" t="str">
            <v/>
          </cell>
        </row>
        <row r="5908">
          <cell r="A5908" t="str">
            <v/>
          </cell>
          <cell r="B5908" t="str">
            <v/>
          </cell>
          <cell r="C5908" t="str">
            <v/>
          </cell>
          <cell r="D5908" t="str">
            <v/>
          </cell>
          <cell r="E5908" t="str">
            <v/>
          </cell>
        </row>
        <row r="5909">
          <cell r="A5909" t="str">
            <v/>
          </cell>
          <cell r="B5909" t="str">
            <v/>
          </cell>
          <cell r="C5909" t="str">
            <v/>
          </cell>
          <cell r="D5909" t="str">
            <v/>
          </cell>
          <cell r="E5909" t="str">
            <v/>
          </cell>
        </row>
        <row r="5910">
          <cell r="A5910" t="str">
            <v/>
          </cell>
          <cell r="B5910" t="str">
            <v/>
          </cell>
          <cell r="C5910" t="str">
            <v/>
          </cell>
          <cell r="D5910" t="str">
            <v/>
          </cell>
          <cell r="E5910" t="str">
            <v/>
          </cell>
        </row>
        <row r="5911">
          <cell r="A5911" t="str">
            <v/>
          </cell>
          <cell r="B5911" t="str">
            <v/>
          </cell>
          <cell r="C5911" t="str">
            <v/>
          </cell>
          <cell r="D5911" t="str">
            <v/>
          </cell>
          <cell r="E5911" t="str">
            <v/>
          </cell>
        </row>
        <row r="5912">
          <cell r="A5912" t="str">
            <v/>
          </cell>
          <cell r="B5912" t="str">
            <v/>
          </cell>
          <cell r="C5912" t="str">
            <v/>
          </cell>
          <cell r="D5912" t="str">
            <v/>
          </cell>
          <cell r="E5912" t="str">
            <v/>
          </cell>
        </row>
        <row r="5913">
          <cell r="A5913" t="str">
            <v/>
          </cell>
          <cell r="B5913" t="str">
            <v/>
          </cell>
          <cell r="C5913" t="str">
            <v/>
          </cell>
          <cell r="D5913" t="str">
            <v/>
          </cell>
          <cell r="E5913" t="str">
            <v/>
          </cell>
        </row>
        <row r="5914">
          <cell r="A5914" t="str">
            <v/>
          </cell>
          <cell r="B5914" t="str">
            <v/>
          </cell>
          <cell r="C5914" t="str">
            <v/>
          </cell>
          <cell r="D5914" t="str">
            <v/>
          </cell>
          <cell r="E5914" t="str">
            <v/>
          </cell>
        </row>
        <row r="5915">
          <cell r="A5915" t="str">
            <v/>
          </cell>
          <cell r="B5915" t="str">
            <v/>
          </cell>
          <cell r="C5915" t="str">
            <v/>
          </cell>
          <cell r="D5915" t="str">
            <v/>
          </cell>
          <cell r="E5915" t="str">
            <v/>
          </cell>
        </row>
        <row r="5916">
          <cell r="A5916" t="str">
            <v/>
          </cell>
          <cell r="B5916" t="str">
            <v/>
          </cell>
          <cell r="C5916" t="str">
            <v/>
          </cell>
          <cell r="D5916" t="str">
            <v/>
          </cell>
          <cell r="E5916" t="str">
            <v/>
          </cell>
        </row>
        <row r="5917">
          <cell r="A5917" t="str">
            <v/>
          </cell>
          <cell r="B5917" t="str">
            <v/>
          </cell>
          <cell r="C5917" t="str">
            <v/>
          </cell>
          <cell r="D5917" t="str">
            <v/>
          </cell>
          <cell r="E5917" t="str">
            <v/>
          </cell>
        </row>
        <row r="5918">
          <cell r="A5918" t="str">
            <v/>
          </cell>
          <cell r="B5918" t="str">
            <v/>
          </cell>
          <cell r="C5918" t="str">
            <v/>
          </cell>
          <cell r="D5918" t="str">
            <v/>
          </cell>
          <cell r="E5918" t="str">
            <v/>
          </cell>
        </row>
        <row r="5919">
          <cell r="A5919" t="str">
            <v/>
          </cell>
          <cell r="B5919" t="str">
            <v/>
          </cell>
          <cell r="C5919" t="str">
            <v/>
          </cell>
          <cell r="D5919" t="str">
            <v/>
          </cell>
          <cell r="E5919" t="str">
            <v/>
          </cell>
        </row>
        <row r="5920">
          <cell r="A5920" t="str">
            <v/>
          </cell>
          <cell r="B5920" t="str">
            <v/>
          </cell>
          <cell r="C5920" t="str">
            <v/>
          </cell>
          <cell r="D5920" t="str">
            <v/>
          </cell>
          <cell r="E5920" t="str">
            <v/>
          </cell>
        </row>
        <row r="5921">
          <cell r="A5921" t="str">
            <v/>
          </cell>
          <cell r="B5921" t="str">
            <v/>
          </cell>
          <cell r="C5921" t="str">
            <v/>
          </cell>
          <cell r="D5921" t="str">
            <v/>
          </cell>
          <cell r="E5921" t="str">
            <v/>
          </cell>
        </row>
        <row r="5922">
          <cell r="A5922" t="str">
            <v/>
          </cell>
          <cell r="B5922" t="str">
            <v/>
          </cell>
          <cell r="C5922" t="str">
            <v/>
          </cell>
          <cell r="D5922" t="str">
            <v/>
          </cell>
          <cell r="E5922" t="str">
            <v/>
          </cell>
        </row>
        <row r="5923">
          <cell r="A5923" t="str">
            <v/>
          </cell>
          <cell r="B5923" t="str">
            <v/>
          </cell>
          <cell r="C5923" t="str">
            <v/>
          </cell>
          <cell r="D5923" t="str">
            <v/>
          </cell>
          <cell r="E5923" t="str">
            <v/>
          </cell>
        </row>
        <row r="5924">
          <cell r="A5924" t="str">
            <v/>
          </cell>
          <cell r="B5924" t="str">
            <v/>
          </cell>
          <cell r="C5924" t="str">
            <v/>
          </cell>
          <cell r="D5924" t="str">
            <v/>
          </cell>
          <cell r="E5924" t="str">
            <v/>
          </cell>
        </row>
        <row r="5925">
          <cell r="A5925" t="str">
            <v/>
          </cell>
          <cell r="B5925" t="str">
            <v/>
          </cell>
          <cell r="C5925" t="str">
            <v/>
          </cell>
          <cell r="D5925" t="str">
            <v/>
          </cell>
          <cell r="E5925" t="str">
            <v/>
          </cell>
        </row>
        <row r="5926">
          <cell r="A5926" t="str">
            <v/>
          </cell>
          <cell r="B5926" t="str">
            <v/>
          </cell>
          <cell r="C5926" t="str">
            <v/>
          </cell>
          <cell r="D5926" t="str">
            <v/>
          </cell>
          <cell r="E5926" t="str">
            <v/>
          </cell>
        </row>
        <row r="5927">
          <cell r="A5927" t="str">
            <v/>
          </cell>
          <cell r="B5927" t="str">
            <v/>
          </cell>
          <cell r="C5927" t="str">
            <v/>
          </cell>
          <cell r="D5927" t="str">
            <v/>
          </cell>
          <cell r="E5927" t="str">
            <v/>
          </cell>
        </row>
        <row r="5928">
          <cell r="A5928" t="str">
            <v/>
          </cell>
          <cell r="B5928" t="str">
            <v/>
          </cell>
          <cell r="C5928" t="str">
            <v/>
          </cell>
          <cell r="D5928" t="str">
            <v/>
          </cell>
          <cell r="E5928" t="str">
            <v/>
          </cell>
        </row>
        <row r="5929">
          <cell r="A5929" t="str">
            <v/>
          </cell>
          <cell r="B5929" t="str">
            <v/>
          </cell>
          <cell r="C5929" t="str">
            <v/>
          </cell>
          <cell r="D5929" t="str">
            <v/>
          </cell>
          <cell r="E5929" t="str">
            <v/>
          </cell>
        </row>
        <row r="5930">
          <cell r="A5930" t="str">
            <v/>
          </cell>
          <cell r="B5930" t="str">
            <v/>
          </cell>
          <cell r="C5930" t="str">
            <v/>
          </cell>
          <cell r="D5930" t="str">
            <v/>
          </cell>
          <cell r="E5930" t="str">
            <v/>
          </cell>
        </row>
        <row r="5931">
          <cell r="A5931" t="str">
            <v/>
          </cell>
          <cell r="B5931" t="str">
            <v/>
          </cell>
          <cell r="C5931" t="str">
            <v/>
          </cell>
          <cell r="D5931" t="str">
            <v/>
          </cell>
          <cell r="E5931" t="str">
            <v/>
          </cell>
        </row>
        <row r="5932">
          <cell r="A5932" t="str">
            <v/>
          </cell>
          <cell r="B5932" t="str">
            <v/>
          </cell>
          <cell r="C5932" t="str">
            <v/>
          </cell>
          <cell r="D5932" t="str">
            <v/>
          </cell>
          <cell r="E5932" t="str">
            <v/>
          </cell>
        </row>
        <row r="5933">
          <cell r="A5933" t="str">
            <v/>
          </cell>
          <cell r="B5933" t="str">
            <v/>
          </cell>
          <cell r="C5933" t="str">
            <v/>
          </cell>
          <cell r="D5933" t="str">
            <v/>
          </cell>
          <cell r="E5933" t="str">
            <v/>
          </cell>
        </row>
        <row r="5934">
          <cell r="A5934" t="str">
            <v/>
          </cell>
          <cell r="B5934" t="str">
            <v/>
          </cell>
          <cell r="C5934" t="str">
            <v/>
          </cell>
          <cell r="D5934" t="str">
            <v/>
          </cell>
          <cell r="E5934" t="str">
            <v/>
          </cell>
        </row>
        <row r="5935">
          <cell r="A5935" t="str">
            <v/>
          </cell>
          <cell r="B5935" t="str">
            <v/>
          </cell>
          <cell r="C5935" t="str">
            <v/>
          </cell>
          <cell r="D5935" t="str">
            <v/>
          </cell>
          <cell r="E5935" t="str">
            <v/>
          </cell>
        </row>
        <row r="5936">
          <cell r="A5936" t="str">
            <v/>
          </cell>
          <cell r="B5936" t="str">
            <v/>
          </cell>
          <cell r="C5936" t="str">
            <v/>
          </cell>
          <cell r="D5936" t="str">
            <v/>
          </cell>
          <cell r="E5936" t="str">
            <v/>
          </cell>
        </row>
        <row r="5937">
          <cell r="A5937" t="str">
            <v/>
          </cell>
          <cell r="B5937" t="str">
            <v/>
          </cell>
          <cell r="C5937" t="str">
            <v/>
          </cell>
          <cell r="D5937" t="str">
            <v/>
          </cell>
          <cell r="E5937" t="str">
            <v/>
          </cell>
        </row>
        <row r="5938">
          <cell r="A5938" t="str">
            <v/>
          </cell>
          <cell r="B5938" t="str">
            <v/>
          </cell>
          <cell r="C5938" t="str">
            <v/>
          </cell>
          <cell r="D5938" t="str">
            <v/>
          </cell>
          <cell r="E5938" t="str">
            <v/>
          </cell>
        </row>
        <row r="5939">
          <cell r="A5939" t="str">
            <v/>
          </cell>
          <cell r="B5939" t="str">
            <v/>
          </cell>
          <cell r="C5939" t="str">
            <v/>
          </cell>
          <cell r="D5939" t="str">
            <v/>
          </cell>
          <cell r="E5939" t="str">
            <v/>
          </cell>
        </row>
        <row r="5940">
          <cell r="A5940" t="str">
            <v/>
          </cell>
          <cell r="B5940" t="str">
            <v/>
          </cell>
          <cell r="C5940" t="str">
            <v/>
          </cell>
          <cell r="D5940" t="str">
            <v/>
          </cell>
          <cell r="E5940" t="str">
            <v/>
          </cell>
        </row>
        <row r="5941">
          <cell r="A5941" t="str">
            <v/>
          </cell>
          <cell r="B5941" t="str">
            <v/>
          </cell>
          <cell r="C5941" t="str">
            <v/>
          </cell>
          <cell r="D5941" t="str">
            <v/>
          </cell>
          <cell r="E5941" t="str">
            <v/>
          </cell>
        </row>
        <row r="5942">
          <cell r="A5942" t="str">
            <v/>
          </cell>
          <cell r="B5942" t="str">
            <v/>
          </cell>
          <cell r="C5942" t="str">
            <v/>
          </cell>
          <cell r="D5942" t="str">
            <v/>
          </cell>
          <cell r="E5942" t="str">
            <v/>
          </cell>
        </row>
        <row r="5943">
          <cell r="A5943" t="str">
            <v/>
          </cell>
          <cell r="B5943" t="str">
            <v/>
          </cell>
          <cell r="C5943" t="str">
            <v/>
          </cell>
          <cell r="D5943" t="str">
            <v/>
          </cell>
          <cell r="E5943" t="str">
            <v/>
          </cell>
        </row>
        <row r="5944">
          <cell r="A5944" t="str">
            <v/>
          </cell>
          <cell r="B5944" t="str">
            <v/>
          </cell>
          <cell r="C5944" t="str">
            <v/>
          </cell>
          <cell r="D5944" t="str">
            <v/>
          </cell>
          <cell r="E5944" t="str">
            <v/>
          </cell>
        </row>
        <row r="5945">
          <cell r="A5945" t="str">
            <v/>
          </cell>
          <cell r="B5945" t="str">
            <v/>
          </cell>
          <cell r="C5945" t="str">
            <v/>
          </cell>
          <cell r="D5945" t="str">
            <v/>
          </cell>
          <cell r="E5945" t="str">
            <v/>
          </cell>
        </row>
        <row r="5946">
          <cell r="A5946" t="str">
            <v/>
          </cell>
          <cell r="B5946" t="str">
            <v/>
          </cell>
          <cell r="C5946" t="str">
            <v/>
          </cell>
          <cell r="D5946" t="str">
            <v/>
          </cell>
          <cell r="E5946" t="str">
            <v/>
          </cell>
        </row>
        <row r="5947">
          <cell r="A5947" t="str">
            <v/>
          </cell>
          <cell r="B5947" t="str">
            <v/>
          </cell>
          <cell r="C5947" t="str">
            <v/>
          </cell>
          <cell r="D5947" t="str">
            <v/>
          </cell>
          <cell r="E5947" t="str">
            <v/>
          </cell>
        </row>
        <row r="5948">
          <cell r="A5948" t="str">
            <v/>
          </cell>
          <cell r="B5948" t="str">
            <v/>
          </cell>
          <cell r="C5948" t="str">
            <v/>
          </cell>
          <cell r="D5948" t="str">
            <v/>
          </cell>
          <cell r="E5948" t="str">
            <v/>
          </cell>
        </row>
        <row r="5949">
          <cell r="A5949" t="str">
            <v/>
          </cell>
          <cell r="B5949" t="str">
            <v/>
          </cell>
          <cell r="C5949" t="str">
            <v/>
          </cell>
          <cell r="D5949" t="str">
            <v/>
          </cell>
          <cell r="E5949" t="str">
            <v/>
          </cell>
        </row>
        <row r="5950">
          <cell r="A5950" t="str">
            <v/>
          </cell>
          <cell r="B5950" t="str">
            <v/>
          </cell>
          <cell r="C5950" t="str">
            <v/>
          </cell>
          <cell r="D5950" t="str">
            <v/>
          </cell>
          <cell r="E5950" t="str">
            <v/>
          </cell>
        </row>
        <row r="5951">
          <cell r="A5951" t="str">
            <v/>
          </cell>
          <cell r="B5951" t="str">
            <v/>
          </cell>
          <cell r="C5951" t="str">
            <v/>
          </cell>
          <cell r="D5951" t="str">
            <v/>
          </cell>
          <cell r="E5951" t="str">
            <v/>
          </cell>
        </row>
        <row r="5952">
          <cell r="A5952" t="str">
            <v/>
          </cell>
          <cell r="B5952" t="str">
            <v/>
          </cell>
          <cell r="C5952" t="str">
            <v/>
          </cell>
          <cell r="D5952" t="str">
            <v/>
          </cell>
          <cell r="E5952" t="str">
            <v/>
          </cell>
        </row>
        <row r="5953">
          <cell r="A5953" t="str">
            <v/>
          </cell>
          <cell r="B5953" t="str">
            <v/>
          </cell>
          <cell r="C5953" t="str">
            <v/>
          </cell>
          <cell r="D5953" t="str">
            <v/>
          </cell>
          <cell r="E5953" t="str">
            <v/>
          </cell>
        </row>
        <row r="5954">
          <cell r="A5954" t="str">
            <v/>
          </cell>
          <cell r="B5954" t="str">
            <v/>
          </cell>
          <cell r="C5954" t="str">
            <v/>
          </cell>
          <cell r="D5954" t="str">
            <v/>
          </cell>
          <cell r="E5954" t="str">
            <v/>
          </cell>
        </row>
        <row r="5955">
          <cell r="A5955" t="str">
            <v/>
          </cell>
          <cell r="B5955" t="str">
            <v/>
          </cell>
          <cell r="C5955" t="str">
            <v/>
          </cell>
          <cell r="D5955" t="str">
            <v/>
          </cell>
          <cell r="E5955" t="str">
            <v/>
          </cell>
        </row>
        <row r="5956">
          <cell r="A5956" t="str">
            <v/>
          </cell>
          <cell r="B5956" t="str">
            <v/>
          </cell>
          <cell r="C5956" t="str">
            <v/>
          </cell>
          <cell r="D5956" t="str">
            <v/>
          </cell>
          <cell r="E5956" t="str">
            <v/>
          </cell>
        </row>
        <row r="5957">
          <cell r="A5957" t="str">
            <v/>
          </cell>
          <cell r="B5957" t="str">
            <v/>
          </cell>
          <cell r="C5957" t="str">
            <v/>
          </cell>
          <cell r="D5957" t="str">
            <v/>
          </cell>
          <cell r="E5957" t="str">
            <v/>
          </cell>
        </row>
        <row r="5958">
          <cell r="A5958" t="str">
            <v/>
          </cell>
          <cell r="B5958" t="str">
            <v/>
          </cell>
          <cell r="C5958" t="str">
            <v/>
          </cell>
          <cell r="D5958" t="str">
            <v/>
          </cell>
          <cell r="E5958" t="str">
            <v/>
          </cell>
        </row>
        <row r="5959">
          <cell r="A5959" t="str">
            <v/>
          </cell>
          <cell r="B5959" t="str">
            <v/>
          </cell>
          <cell r="C5959" t="str">
            <v/>
          </cell>
          <cell r="D5959" t="str">
            <v/>
          </cell>
          <cell r="E5959" t="str">
            <v/>
          </cell>
        </row>
        <row r="5960">
          <cell r="A5960" t="str">
            <v/>
          </cell>
          <cell r="B5960" t="str">
            <v/>
          </cell>
          <cell r="C5960" t="str">
            <v/>
          </cell>
          <cell r="D5960" t="str">
            <v/>
          </cell>
          <cell r="E5960" t="str">
            <v/>
          </cell>
        </row>
        <row r="5961">
          <cell r="A5961" t="str">
            <v/>
          </cell>
          <cell r="B5961" t="str">
            <v/>
          </cell>
          <cell r="C5961" t="str">
            <v/>
          </cell>
          <cell r="D5961" t="str">
            <v/>
          </cell>
          <cell r="E5961" t="str">
            <v/>
          </cell>
        </row>
        <row r="5962">
          <cell r="A5962" t="str">
            <v/>
          </cell>
          <cell r="B5962" t="str">
            <v/>
          </cell>
          <cell r="C5962" t="str">
            <v/>
          </cell>
          <cell r="D5962" t="str">
            <v/>
          </cell>
          <cell r="E5962" t="str">
            <v/>
          </cell>
        </row>
        <row r="5963">
          <cell r="A5963" t="str">
            <v/>
          </cell>
          <cell r="B5963" t="str">
            <v/>
          </cell>
          <cell r="C5963" t="str">
            <v/>
          </cell>
          <cell r="D5963" t="str">
            <v/>
          </cell>
          <cell r="E5963" t="str">
            <v/>
          </cell>
        </row>
        <row r="5964">
          <cell r="A5964" t="str">
            <v/>
          </cell>
          <cell r="B5964" t="str">
            <v/>
          </cell>
          <cell r="C5964" t="str">
            <v/>
          </cell>
          <cell r="D5964" t="str">
            <v/>
          </cell>
          <cell r="E5964" t="str">
            <v/>
          </cell>
        </row>
        <row r="5965">
          <cell r="A5965" t="str">
            <v/>
          </cell>
          <cell r="B5965" t="str">
            <v/>
          </cell>
          <cell r="C5965" t="str">
            <v/>
          </cell>
          <cell r="D5965" t="str">
            <v/>
          </cell>
          <cell r="E5965" t="str">
            <v/>
          </cell>
        </row>
        <row r="5966">
          <cell r="A5966" t="str">
            <v/>
          </cell>
          <cell r="B5966" t="str">
            <v/>
          </cell>
          <cell r="C5966" t="str">
            <v/>
          </cell>
          <cell r="D5966" t="str">
            <v/>
          </cell>
          <cell r="E5966" t="str">
            <v/>
          </cell>
        </row>
        <row r="5967">
          <cell r="A5967" t="str">
            <v/>
          </cell>
          <cell r="B5967" t="str">
            <v/>
          </cell>
          <cell r="C5967" t="str">
            <v/>
          </cell>
          <cell r="D5967" t="str">
            <v/>
          </cell>
          <cell r="E5967" t="str">
            <v/>
          </cell>
        </row>
        <row r="5968">
          <cell r="A5968" t="str">
            <v/>
          </cell>
          <cell r="B5968" t="str">
            <v/>
          </cell>
          <cell r="C5968" t="str">
            <v/>
          </cell>
          <cell r="D5968" t="str">
            <v/>
          </cell>
          <cell r="E5968" t="str">
            <v/>
          </cell>
        </row>
        <row r="5969">
          <cell r="A5969" t="str">
            <v/>
          </cell>
          <cell r="B5969" t="str">
            <v/>
          </cell>
          <cell r="C5969" t="str">
            <v/>
          </cell>
          <cell r="D5969" t="str">
            <v/>
          </cell>
          <cell r="E5969" t="str">
            <v/>
          </cell>
        </row>
        <row r="5970">
          <cell r="A5970" t="str">
            <v/>
          </cell>
          <cell r="B5970" t="str">
            <v/>
          </cell>
          <cell r="C5970" t="str">
            <v/>
          </cell>
          <cell r="D5970" t="str">
            <v/>
          </cell>
          <cell r="E5970" t="str">
            <v/>
          </cell>
        </row>
        <row r="5971">
          <cell r="A5971" t="str">
            <v/>
          </cell>
          <cell r="B5971" t="str">
            <v/>
          </cell>
          <cell r="C5971" t="str">
            <v/>
          </cell>
          <cell r="D5971" t="str">
            <v/>
          </cell>
          <cell r="E5971" t="str">
            <v/>
          </cell>
        </row>
        <row r="5972">
          <cell r="A5972" t="str">
            <v/>
          </cell>
          <cell r="B5972" t="str">
            <v/>
          </cell>
          <cell r="C5972" t="str">
            <v/>
          </cell>
          <cell r="D5972" t="str">
            <v/>
          </cell>
          <cell r="E5972" t="str">
            <v/>
          </cell>
        </row>
        <row r="5973">
          <cell r="A5973" t="str">
            <v/>
          </cell>
          <cell r="B5973" t="str">
            <v/>
          </cell>
          <cell r="C5973" t="str">
            <v/>
          </cell>
          <cell r="D5973" t="str">
            <v/>
          </cell>
          <cell r="E5973" t="str">
            <v/>
          </cell>
        </row>
        <row r="5974">
          <cell r="A5974" t="str">
            <v/>
          </cell>
          <cell r="B5974" t="str">
            <v/>
          </cell>
          <cell r="C5974" t="str">
            <v/>
          </cell>
          <cell r="D5974" t="str">
            <v/>
          </cell>
          <cell r="E5974" t="str">
            <v/>
          </cell>
        </row>
        <row r="5975">
          <cell r="A5975" t="str">
            <v/>
          </cell>
          <cell r="B5975" t="str">
            <v/>
          </cell>
          <cell r="C5975" t="str">
            <v/>
          </cell>
          <cell r="D5975" t="str">
            <v/>
          </cell>
          <cell r="E5975" t="str">
            <v/>
          </cell>
        </row>
        <row r="5976">
          <cell r="A5976" t="str">
            <v/>
          </cell>
          <cell r="B5976" t="str">
            <v/>
          </cell>
          <cell r="C5976" t="str">
            <v/>
          </cell>
          <cell r="D5976" t="str">
            <v/>
          </cell>
          <cell r="E5976" t="str">
            <v/>
          </cell>
        </row>
        <row r="5977">
          <cell r="A5977" t="str">
            <v/>
          </cell>
          <cell r="B5977" t="str">
            <v/>
          </cell>
          <cell r="C5977" t="str">
            <v/>
          </cell>
          <cell r="D5977" t="str">
            <v/>
          </cell>
          <cell r="E5977" t="str">
            <v/>
          </cell>
        </row>
        <row r="5978">
          <cell r="A5978" t="str">
            <v/>
          </cell>
          <cell r="B5978" t="str">
            <v/>
          </cell>
          <cell r="C5978" t="str">
            <v/>
          </cell>
          <cell r="D5978" t="str">
            <v/>
          </cell>
          <cell r="E5978" t="str">
            <v/>
          </cell>
        </row>
        <row r="5979">
          <cell r="A5979" t="str">
            <v/>
          </cell>
          <cell r="B5979" t="str">
            <v/>
          </cell>
          <cell r="C5979" t="str">
            <v/>
          </cell>
          <cell r="D5979" t="str">
            <v/>
          </cell>
          <cell r="E5979" t="str">
            <v/>
          </cell>
        </row>
        <row r="5980">
          <cell r="A5980" t="str">
            <v/>
          </cell>
          <cell r="B5980" t="str">
            <v/>
          </cell>
          <cell r="C5980" t="str">
            <v/>
          </cell>
          <cell r="D5980" t="str">
            <v/>
          </cell>
          <cell r="E5980" t="str">
            <v/>
          </cell>
        </row>
        <row r="5981">
          <cell r="A5981" t="str">
            <v/>
          </cell>
          <cell r="B5981" t="str">
            <v/>
          </cell>
          <cell r="C5981" t="str">
            <v/>
          </cell>
          <cell r="D5981" t="str">
            <v/>
          </cell>
          <cell r="E5981" t="str">
            <v/>
          </cell>
        </row>
        <row r="5982">
          <cell r="A5982" t="str">
            <v/>
          </cell>
          <cell r="B5982" t="str">
            <v/>
          </cell>
          <cell r="C5982" t="str">
            <v/>
          </cell>
          <cell r="D5982" t="str">
            <v/>
          </cell>
          <cell r="E5982" t="str">
            <v/>
          </cell>
        </row>
        <row r="5983">
          <cell r="A5983" t="str">
            <v/>
          </cell>
          <cell r="B5983" t="str">
            <v/>
          </cell>
          <cell r="C5983" t="str">
            <v/>
          </cell>
          <cell r="D5983" t="str">
            <v/>
          </cell>
          <cell r="E5983" t="str">
            <v/>
          </cell>
        </row>
        <row r="5984">
          <cell r="A5984" t="str">
            <v/>
          </cell>
          <cell r="B5984" t="str">
            <v/>
          </cell>
          <cell r="C5984" t="str">
            <v/>
          </cell>
          <cell r="D5984" t="str">
            <v/>
          </cell>
          <cell r="E5984" t="str">
            <v/>
          </cell>
        </row>
        <row r="5985">
          <cell r="A5985" t="str">
            <v/>
          </cell>
          <cell r="B5985" t="str">
            <v/>
          </cell>
          <cell r="C5985" t="str">
            <v/>
          </cell>
          <cell r="D5985" t="str">
            <v/>
          </cell>
          <cell r="E5985" t="str">
            <v/>
          </cell>
        </row>
        <row r="5986">
          <cell r="A5986" t="str">
            <v/>
          </cell>
          <cell r="B5986" t="str">
            <v/>
          </cell>
          <cell r="C5986" t="str">
            <v/>
          </cell>
          <cell r="D5986" t="str">
            <v/>
          </cell>
          <cell r="E5986" t="str">
            <v/>
          </cell>
        </row>
        <row r="5987">
          <cell r="A5987" t="str">
            <v/>
          </cell>
          <cell r="B5987" t="str">
            <v/>
          </cell>
          <cell r="C5987" t="str">
            <v/>
          </cell>
          <cell r="D5987" t="str">
            <v/>
          </cell>
          <cell r="E5987" t="str">
            <v/>
          </cell>
        </row>
        <row r="5988">
          <cell r="A5988" t="str">
            <v/>
          </cell>
          <cell r="B5988" t="str">
            <v/>
          </cell>
          <cell r="C5988" t="str">
            <v/>
          </cell>
          <cell r="D5988" t="str">
            <v/>
          </cell>
          <cell r="E5988" t="str">
            <v/>
          </cell>
        </row>
        <row r="5989">
          <cell r="A5989" t="str">
            <v/>
          </cell>
          <cell r="B5989" t="str">
            <v/>
          </cell>
          <cell r="C5989" t="str">
            <v/>
          </cell>
          <cell r="D5989" t="str">
            <v/>
          </cell>
          <cell r="E5989" t="str">
            <v/>
          </cell>
        </row>
        <row r="5990">
          <cell r="A5990" t="str">
            <v/>
          </cell>
          <cell r="B5990" t="str">
            <v/>
          </cell>
          <cell r="C5990" t="str">
            <v/>
          </cell>
          <cell r="D5990" t="str">
            <v/>
          </cell>
          <cell r="E5990" t="str">
            <v/>
          </cell>
        </row>
        <row r="5991">
          <cell r="A5991" t="str">
            <v/>
          </cell>
          <cell r="B5991" t="str">
            <v/>
          </cell>
          <cell r="C5991" t="str">
            <v/>
          </cell>
          <cell r="D5991" t="str">
            <v/>
          </cell>
          <cell r="E5991" t="str">
            <v/>
          </cell>
        </row>
        <row r="5992">
          <cell r="A5992" t="str">
            <v/>
          </cell>
          <cell r="B5992" t="str">
            <v/>
          </cell>
          <cell r="C5992" t="str">
            <v/>
          </cell>
          <cell r="D5992" t="str">
            <v/>
          </cell>
          <cell r="E5992" t="str">
            <v/>
          </cell>
        </row>
        <row r="5993">
          <cell r="A5993" t="str">
            <v/>
          </cell>
          <cell r="B5993" t="str">
            <v/>
          </cell>
          <cell r="C5993" t="str">
            <v/>
          </cell>
          <cell r="D5993" t="str">
            <v/>
          </cell>
          <cell r="E5993" t="str">
            <v/>
          </cell>
        </row>
        <row r="5994">
          <cell r="A5994" t="str">
            <v/>
          </cell>
          <cell r="B5994" t="str">
            <v/>
          </cell>
          <cell r="C5994" t="str">
            <v/>
          </cell>
          <cell r="D5994" t="str">
            <v/>
          </cell>
          <cell r="E5994" t="str">
            <v/>
          </cell>
        </row>
        <row r="5995">
          <cell r="A5995" t="str">
            <v/>
          </cell>
          <cell r="B5995" t="str">
            <v/>
          </cell>
          <cell r="C5995" t="str">
            <v/>
          </cell>
          <cell r="D5995" t="str">
            <v/>
          </cell>
          <cell r="E5995" t="str">
            <v/>
          </cell>
        </row>
        <row r="5996">
          <cell r="A5996" t="str">
            <v/>
          </cell>
          <cell r="B5996" t="str">
            <v/>
          </cell>
          <cell r="C5996" t="str">
            <v/>
          </cell>
          <cell r="D5996" t="str">
            <v/>
          </cell>
          <cell r="E5996" t="str">
            <v/>
          </cell>
        </row>
        <row r="5997">
          <cell r="A5997" t="str">
            <v/>
          </cell>
          <cell r="B5997" t="str">
            <v/>
          </cell>
          <cell r="C5997" t="str">
            <v/>
          </cell>
          <cell r="D5997" t="str">
            <v/>
          </cell>
          <cell r="E5997" t="str">
            <v/>
          </cell>
        </row>
        <row r="5998">
          <cell r="A5998" t="str">
            <v/>
          </cell>
          <cell r="B5998" t="str">
            <v/>
          </cell>
          <cell r="C5998" t="str">
            <v/>
          </cell>
          <cell r="D5998" t="str">
            <v/>
          </cell>
          <cell r="E5998" t="str">
            <v/>
          </cell>
        </row>
        <row r="5999">
          <cell r="A5999" t="str">
            <v/>
          </cell>
          <cell r="B5999" t="str">
            <v/>
          </cell>
          <cell r="C5999" t="str">
            <v/>
          </cell>
          <cell r="D5999" t="str">
            <v/>
          </cell>
          <cell r="E5999" t="str">
            <v/>
          </cell>
        </row>
        <row r="6000">
          <cell r="A6000" t="str">
            <v/>
          </cell>
          <cell r="B6000" t="str">
            <v/>
          </cell>
          <cell r="C6000" t="str">
            <v/>
          </cell>
          <cell r="D6000" t="str">
            <v/>
          </cell>
          <cell r="E6000" t="str">
            <v/>
          </cell>
        </row>
        <row r="6001">
          <cell r="A6001" t="str">
            <v/>
          </cell>
          <cell r="B6001" t="str">
            <v/>
          </cell>
          <cell r="C6001" t="str">
            <v/>
          </cell>
          <cell r="D6001" t="str">
            <v/>
          </cell>
          <cell r="E6001" t="str">
            <v/>
          </cell>
        </row>
        <row r="6002">
          <cell r="A6002" t="str">
            <v/>
          </cell>
          <cell r="B6002" t="str">
            <v/>
          </cell>
          <cell r="C6002" t="str">
            <v/>
          </cell>
          <cell r="D6002" t="str">
            <v/>
          </cell>
          <cell r="E6002" t="str">
            <v/>
          </cell>
        </row>
        <row r="6003">
          <cell r="A6003" t="str">
            <v/>
          </cell>
          <cell r="B6003" t="str">
            <v/>
          </cell>
          <cell r="C6003" t="str">
            <v/>
          </cell>
          <cell r="D6003" t="str">
            <v/>
          </cell>
          <cell r="E6003" t="str">
            <v/>
          </cell>
        </row>
        <row r="6004">
          <cell r="A6004" t="str">
            <v/>
          </cell>
          <cell r="B6004" t="str">
            <v/>
          </cell>
          <cell r="C6004" t="str">
            <v/>
          </cell>
          <cell r="D6004" t="str">
            <v/>
          </cell>
          <cell r="E6004" t="str">
            <v/>
          </cell>
        </row>
        <row r="6005">
          <cell r="A6005" t="str">
            <v/>
          </cell>
          <cell r="B6005" t="str">
            <v/>
          </cell>
          <cell r="C6005" t="str">
            <v/>
          </cell>
          <cell r="D6005" t="str">
            <v/>
          </cell>
          <cell r="E6005" t="str">
            <v/>
          </cell>
        </row>
        <row r="6006">
          <cell r="A6006" t="str">
            <v/>
          </cell>
          <cell r="B6006" t="str">
            <v/>
          </cell>
          <cell r="C6006" t="str">
            <v/>
          </cell>
          <cell r="D6006" t="str">
            <v/>
          </cell>
          <cell r="E6006" t="str">
            <v/>
          </cell>
        </row>
        <row r="6007">
          <cell r="A6007" t="str">
            <v/>
          </cell>
          <cell r="B6007" t="str">
            <v/>
          </cell>
          <cell r="C6007" t="str">
            <v/>
          </cell>
          <cell r="D6007" t="str">
            <v/>
          </cell>
          <cell r="E6007" t="str">
            <v/>
          </cell>
        </row>
        <row r="6008">
          <cell r="A6008" t="str">
            <v/>
          </cell>
          <cell r="B6008" t="str">
            <v/>
          </cell>
          <cell r="C6008" t="str">
            <v/>
          </cell>
          <cell r="D6008" t="str">
            <v/>
          </cell>
          <cell r="E6008" t="str">
            <v/>
          </cell>
        </row>
        <row r="6009">
          <cell r="A6009" t="str">
            <v/>
          </cell>
          <cell r="B6009" t="str">
            <v/>
          </cell>
          <cell r="C6009" t="str">
            <v/>
          </cell>
          <cell r="D6009" t="str">
            <v/>
          </cell>
          <cell r="E6009" t="str">
            <v/>
          </cell>
        </row>
        <row r="6010">
          <cell r="A6010" t="str">
            <v/>
          </cell>
          <cell r="B6010" t="str">
            <v/>
          </cell>
          <cell r="C6010" t="str">
            <v/>
          </cell>
          <cell r="D6010" t="str">
            <v/>
          </cell>
          <cell r="E6010" t="str">
            <v/>
          </cell>
        </row>
        <row r="6011">
          <cell r="A6011" t="str">
            <v/>
          </cell>
          <cell r="B6011" t="str">
            <v/>
          </cell>
          <cell r="C6011" t="str">
            <v/>
          </cell>
          <cell r="D6011" t="str">
            <v/>
          </cell>
          <cell r="E6011" t="str">
            <v/>
          </cell>
        </row>
        <row r="6012">
          <cell r="A6012" t="str">
            <v/>
          </cell>
          <cell r="B6012" t="str">
            <v/>
          </cell>
          <cell r="C6012" t="str">
            <v/>
          </cell>
          <cell r="D6012" t="str">
            <v/>
          </cell>
          <cell r="E6012" t="str">
            <v/>
          </cell>
        </row>
        <row r="6013">
          <cell r="A6013" t="str">
            <v/>
          </cell>
          <cell r="B6013" t="str">
            <v/>
          </cell>
          <cell r="C6013" t="str">
            <v/>
          </cell>
          <cell r="D6013" t="str">
            <v/>
          </cell>
          <cell r="E6013" t="str">
            <v/>
          </cell>
        </row>
        <row r="6014">
          <cell r="A6014" t="str">
            <v/>
          </cell>
          <cell r="B6014" t="str">
            <v/>
          </cell>
          <cell r="C6014" t="str">
            <v/>
          </cell>
          <cell r="D6014" t="str">
            <v/>
          </cell>
          <cell r="E6014" t="str">
            <v/>
          </cell>
        </row>
        <row r="6015">
          <cell r="A6015" t="str">
            <v/>
          </cell>
          <cell r="B6015" t="str">
            <v/>
          </cell>
          <cell r="C6015" t="str">
            <v/>
          </cell>
          <cell r="D6015" t="str">
            <v/>
          </cell>
          <cell r="E6015" t="str">
            <v/>
          </cell>
        </row>
        <row r="6016">
          <cell r="A6016" t="str">
            <v/>
          </cell>
          <cell r="B6016" t="str">
            <v/>
          </cell>
          <cell r="C6016" t="str">
            <v/>
          </cell>
          <cell r="D6016" t="str">
            <v/>
          </cell>
          <cell r="E6016" t="str">
            <v/>
          </cell>
        </row>
        <row r="6017">
          <cell r="A6017" t="str">
            <v/>
          </cell>
          <cell r="B6017" t="str">
            <v/>
          </cell>
          <cell r="C6017" t="str">
            <v/>
          </cell>
          <cell r="D6017" t="str">
            <v/>
          </cell>
          <cell r="E6017" t="str">
            <v/>
          </cell>
        </row>
        <row r="6018">
          <cell r="A6018" t="str">
            <v/>
          </cell>
          <cell r="B6018" t="str">
            <v/>
          </cell>
          <cell r="C6018" t="str">
            <v/>
          </cell>
          <cell r="D6018" t="str">
            <v/>
          </cell>
          <cell r="E6018" t="str">
            <v/>
          </cell>
        </row>
        <row r="6019">
          <cell r="A6019" t="str">
            <v/>
          </cell>
          <cell r="B6019" t="str">
            <v/>
          </cell>
          <cell r="C6019" t="str">
            <v/>
          </cell>
          <cell r="D6019" t="str">
            <v/>
          </cell>
          <cell r="E6019" t="str">
            <v/>
          </cell>
        </row>
        <row r="6020">
          <cell r="A6020" t="str">
            <v/>
          </cell>
          <cell r="B6020" t="str">
            <v/>
          </cell>
          <cell r="C6020" t="str">
            <v/>
          </cell>
          <cell r="D6020" t="str">
            <v/>
          </cell>
          <cell r="E6020" t="str">
            <v/>
          </cell>
        </row>
        <row r="6021">
          <cell r="A6021" t="str">
            <v/>
          </cell>
          <cell r="B6021" t="str">
            <v/>
          </cell>
          <cell r="C6021" t="str">
            <v/>
          </cell>
          <cell r="D6021" t="str">
            <v/>
          </cell>
          <cell r="E6021" t="str">
            <v/>
          </cell>
        </row>
        <row r="6022">
          <cell r="A6022" t="str">
            <v/>
          </cell>
          <cell r="B6022" t="str">
            <v/>
          </cell>
          <cell r="C6022" t="str">
            <v/>
          </cell>
          <cell r="D6022" t="str">
            <v/>
          </cell>
          <cell r="E6022" t="str">
            <v/>
          </cell>
        </row>
        <row r="6023">
          <cell r="A6023" t="str">
            <v/>
          </cell>
          <cell r="B6023" t="str">
            <v/>
          </cell>
          <cell r="C6023" t="str">
            <v/>
          </cell>
          <cell r="D6023" t="str">
            <v/>
          </cell>
          <cell r="E6023" t="str">
            <v/>
          </cell>
        </row>
        <row r="6024">
          <cell r="A6024" t="str">
            <v/>
          </cell>
          <cell r="B6024" t="str">
            <v/>
          </cell>
          <cell r="C6024" t="str">
            <v/>
          </cell>
          <cell r="D6024" t="str">
            <v/>
          </cell>
          <cell r="E6024" t="str">
            <v/>
          </cell>
        </row>
        <row r="6025">
          <cell r="A6025" t="str">
            <v/>
          </cell>
          <cell r="B6025" t="str">
            <v/>
          </cell>
          <cell r="C6025" t="str">
            <v/>
          </cell>
          <cell r="D6025" t="str">
            <v/>
          </cell>
          <cell r="E6025" t="str">
            <v/>
          </cell>
        </row>
        <row r="6026">
          <cell r="A6026" t="str">
            <v/>
          </cell>
          <cell r="B6026" t="str">
            <v/>
          </cell>
          <cell r="C6026" t="str">
            <v/>
          </cell>
          <cell r="D6026" t="str">
            <v/>
          </cell>
          <cell r="E6026" t="str">
            <v/>
          </cell>
        </row>
        <row r="6027">
          <cell r="A6027" t="str">
            <v/>
          </cell>
          <cell r="B6027" t="str">
            <v/>
          </cell>
          <cell r="C6027" t="str">
            <v/>
          </cell>
          <cell r="D6027" t="str">
            <v/>
          </cell>
          <cell r="E6027" t="str">
            <v/>
          </cell>
        </row>
        <row r="6028">
          <cell r="A6028" t="str">
            <v/>
          </cell>
          <cell r="B6028" t="str">
            <v/>
          </cell>
          <cell r="C6028" t="str">
            <v/>
          </cell>
          <cell r="D6028" t="str">
            <v/>
          </cell>
          <cell r="E6028" t="str">
            <v/>
          </cell>
        </row>
        <row r="6029">
          <cell r="A6029" t="str">
            <v/>
          </cell>
          <cell r="B6029" t="str">
            <v/>
          </cell>
          <cell r="C6029" t="str">
            <v/>
          </cell>
          <cell r="D6029" t="str">
            <v/>
          </cell>
          <cell r="E6029" t="str">
            <v/>
          </cell>
        </row>
        <row r="6030">
          <cell r="A6030" t="str">
            <v/>
          </cell>
          <cell r="B6030" t="str">
            <v/>
          </cell>
          <cell r="C6030" t="str">
            <v/>
          </cell>
          <cell r="D6030" t="str">
            <v/>
          </cell>
          <cell r="E6030" t="str">
            <v/>
          </cell>
        </row>
        <row r="6031">
          <cell r="A6031" t="str">
            <v/>
          </cell>
          <cell r="B6031" t="str">
            <v/>
          </cell>
          <cell r="C6031" t="str">
            <v/>
          </cell>
          <cell r="D6031" t="str">
            <v/>
          </cell>
          <cell r="E6031" t="str">
            <v/>
          </cell>
        </row>
        <row r="6032">
          <cell r="A6032" t="str">
            <v/>
          </cell>
          <cell r="B6032" t="str">
            <v/>
          </cell>
          <cell r="C6032" t="str">
            <v/>
          </cell>
          <cell r="D6032" t="str">
            <v/>
          </cell>
          <cell r="E6032" t="str">
            <v/>
          </cell>
        </row>
        <row r="6033">
          <cell r="A6033" t="str">
            <v/>
          </cell>
          <cell r="B6033" t="str">
            <v/>
          </cell>
          <cell r="C6033" t="str">
            <v/>
          </cell>
          <cell r="D6033" t="str">
            <v/>
          </cell>
          <cell r="E6033" t="str">
            <v/>
          </cell>
        </row>
        <row r="6034">
          <cell r="A6034" t="str">
            <v/>
          </cell>
          <cell r="B6034" t="str">
            <v/>
          </cell>
          <cell r="C6034" t="str">
            <v/>
          </cell>
          <cell r="D6034" t="str">
            <v/>
          </cell>
          <cell r="E6034" t="str">
            <v/>
          </cell>
        </row>
        <row r="6035">
          <cell r="A6035" t="str">
            <v/>
          </cell>
          <cell r="B6035" t="str">
            <v/>
          </cell>
          <cell r="C6035" t="str">
            <v/>
          </cell>
          <cell r="D6035" t="str">
            <v/>
          </cell>
          <cell r="E6035" t="str">
            <v/>
          </cell>
        </row>
        <row r="6036">
          <cell r="A6036" t="str">
            <v/>
          </cell>
          <cell r="B6036" t="str">
            <v/>
          </cell>
          <cell r="C6036" t="str">
            <v/>
          </cell>
          <cell r="D6036" t="str">
            <v/>
          </cell>
          <cell r="E6036" t="str">
            <v/>
          </cell>
        </row>
        <row r="6037">
          <cell r="A6037" t="str">
            <v/>
          </cell>
          <cell r="B6037" t="str">
            <v/>
          </cell>
          <cell r="C6037" t="str">
            <v/>
          </cell>
          <cell r="D6037" t="str">
            <v/>
          </cell>
          <cell r="E6037" t="str">
            <v/>
          </cell>
        </row>
        <row r="6038">
          <cell r="A6038" t="str">
            <v/>
          </cell>
          <cell r="B6038" t="str">
            <v/>
          </cell>
          <cell r="C6038" t="str">
            <v/>
          </cell>
          <cell r="D6038" t="str">
            <v/>
          </cell>
          <cell r="E6038" t="str">
            <v/>
          </cell>
        </row>
        <row r="6039">
          <cell r="A6039" t="str">
            <v/>
          </cell>
          <cell r="B6039" t="str">
            <v/>
          </cell>
          <cell r="C6039" t="str">
            <v/>
          </cell>
          <cell r="D6039" t="str">
            <v/>
          </cell>
          <cell r="E6039" t="str">
            <v/>
          </cell>
        </row>
        <row r="6040">
          <cell r="A6040" t="str">
            <v/>
          </cell>
          <cell r="B6040" t="str">
            <v/>
          </cell>
          <cell r="C6040" t="str">
            <v/>
          </cell>
          <cell r="D6040" t="str">
            <v/>
          </cell>
          <cell r="E6040" t="str">
            <v/>
          </cell>
        </row>
        <row r="6041">
          <cell r="A6041" t="str">
            <v/>
          </cell>
          <cell r="B6041" t="str">
            <v/>
          </cell>
          <cell r="C6041" t="str">
            <v/>
          </cell>
          <cell r="D6041" t="str">
            <v/>
          </cell>
          <cell r="E6041" t="str">
            <v/>
          </cell>
        </row>
        <row r="6042">
          <cell r="A6042" t="str">
            <v/>
          </cell>
          <cell r="B6042" t="str">
            <v/>
          </cell>
          <cell r="C6042" t="str">
            <v/>
          </cell>
          <cell r="D6042" t="str">
            <v/>
          </cell>
          <cell r="E6042" t="str">
            <v/>
          </cell>
        </row>
        <row r="6043">
          <cell r="A6043" t="str">
            <v/>
          </cell>
          <cell r="B6043" t="str">
            <v/>
          </cell>
          <cell r="C6043" t="str">
            <v/>
          </cell>
          <cell r="D6043" t="str">
            <v/>
          </cell>
          <cell r="E6043" t="str">
            <v/>
          </cell>
        </row>
        <row r="6044">
          <cell r="A6044" t="str">
            <v/>
          </cell>
          <cell r="B6044" t="str">
            <v/>
          </cell>
          <cell r="C6044" t="str">
            <v/>
          </cell>
          <cell r="D6044" t="str">
            <v/>
          </cell>
          <cell r="E6044" t="str">
            <v/>
          </cell>
        </row>
        <row r="6045">
          <cell r="A6045" t="str">
            <v/>
          </cell>
          <cell r="B6045" t="str">
            <v/>
          </cell>
          <cell r="C6045" t="str">
            <v/>
          </cell>
          <cell r="D6045" t="str">
            <v/>
          </cell>
          <cell r="E6045" t="str">
            <v/>
          </cell>
        </row>
        <row r="6046">
          <cell r="A6046" t="str">
            <v/>
          </cell>
          <cell r="B6046" t="str">
            <v/>
          </cell>
          <cell r="C6046" t="str">
            <v/>
          </cell>
          <cell r="D6046" t="str">
            <v/>
          </cell>
          <cell r="E6046" t="str">
            <v/>
          </cell>
        </row>
        <row r="6047">
          <cell r="A6047" t="str">
            <v/>
          </cell>
          <cell r="B6047" t="str">
            <v/>
          </cell>
          <cell r="C6047" t="str">
            <v/>
          </cell>
          <cell r="D6047" t="str">
            <v/>
          </cell>
          <cell r="E6047" t="str">
            <v/>
          </cell>
        </row>
        <row r="6048">
          <cell r="A6048" t="str">
            <v/>
          </cell>
          <cell r="B6048" t="str">
            <v/>
          </cell>
          <cell r="C6048" t="str">
            <v/>
          </cell>
          <cell r="D6048" t="str">
            <v/>
          </cell>
          <cell r="E6048" t="str">
            <v/>
          </cell>
        </row>
        <row r="6049">
          <cell r="A6049" t="str">
            <v/>
          </cell>
          <cell r="B6049" t="str">
            <v/>
          </cell>
          <cell r="C6049" t="str">
            <v/>
          </cell>
          <cell r="D6049" t="str">
            <v/>
          </cell>
          <cell r="E6049" t="str">
            <v/>
          </cell>
        </row>
        <row r="6050">
          <cell r="A6050" t="str">
            <v/>
          </cell>
          <cell r="B6050" t="str">
            <v/>
          </cell>
          <cell r="C6050" t="str">
            <v/>
          </cell>
          <cell r="D6050" t="str">
            <v/>
          </cell>
          <cell r="E6050" t="str">
            <v/>
          </cell>
        </row>
        <row r="6051">
          <cell r="A6051" t="str">
            <v/>
          </cell>
          <cell r="B6051" t="str">
            <v/>
          </cell>
          <cell r="C6051" t="str">
            <v/>
          </cell>
          <cell r="D6051" t="str">
            <v/>
          </cell>
          <cell r="E6051" t="str">
            <v/>
          </cell>
        </row>
        <row r="6052">
          <cell r="A6052" t="str">
            <v/>
          </cell>
          <cell r="B6052" t="str">
            <v/>
          </cell>
          <cell r="C6052" t="str">
            <v/>
          </cell>
          <cell r="D6052" t="str">
            <v/>
          </cell>
          <cell r="E6052" t="str">
            <v/>
          </cell>
        </row>
        <row r="6053">
          <cell r="A6053" t="str">
            <v/>
          </cell>
          <cell r="B6053" t="str">
            <v/>
          </cell>
          <cell r="C6053" t="str">
            <v/>
          </cell>
          <cell r="D6053" t="str">
            <v/>
          </cell>
          <cell r="E6053" t="str">
            <v/>
          </cell>
        </row>
        <row r="6054">
          <cell r="A6054" t="str">
            <v/>
          </cell>
          <cell r="B6054" t="str">
            <v/>
          </cell>
          <cell r="C6054" t="str">
            <v/>
          </cell>
          <cell r="D6054" t="str">
            <v/>
          </cell>
          <cell r="E6054" t="str">
            <v/>
          </cell>
        </row>
        <row r="6055">
          <cell r="A6055" t="str">
            <v/>
          </cell>
          <cell r="B6055" t="str">
            <v/>
          </cell>
          <cell r="C6055" t="str">
            <v/>
          </cell>
          <cell r="D6055" t="str">
            <v/>
          </cell>
          <cell r="E6055" t="str">
            <v/>
          </cell>
        </row>
        <row r="6056">
          <cell r="A6056" t="str">
            <v/>
          </cell>
          <cell r="B6056" t="str">
            <v/>
          </cell>
          <cell r="C6056" t="str">
            <v/>
          </cell>
          <cell r="D6056" t="str">
            <v/>
          </cell>
          <cell r="E6056" t="str">
            <v/>
          </cell>
        </row>
        <row r="6057">
          <cell r="A6057" t="str">
            <v/>
          </cell>
          <cell r="B6057" t="str">
            <v/>
          </cell>
          <cell r="C6057" t="str">
            <v/>
          </cell>
          <cell r="D6057" t="str">
            <v/>
          </cell>
          <cell r="E6057" t="str">
            <v/>
          </cell>
        </row>
        <row r="6058">
          <cell r="A6058" t="str">
            <v/>
          </cell>
          <cell r="B6058" t="str">
            <v/>
          </cell>
          <cell r="C6058" t="str">
            <v/>
          </cell>
          <cell r="D6058" t="str">
            <v/>
          </cell>
          <cell r="E6058" t="str">
            <v/>
          </cell>
        </row>
        <row r="6059">
          <cell r="A6059" t="str">
            <v/>
          </cell>
          <cell r="B6059" t="str">
            <v/>
          </cell>
          <cell r="C6059" t="str">
            <v/>
          </cell>
          <cell r="D6059" t="str">
            <v/>
          </cell>
          <cell r="E6059" t="str">
            <v/>
          </cell>
        </row>
        <row r="6060">
          <cell r="A6060" t="str">
            <v/>
          </cell>
          <cell r="B6060" t="str">
            <v/>
          </cell>
          <cell r="C6060" t="str">
            <v/>
          </cell>
          <cell r="D6060" t="str">
            <v/>
          </cell>
          <cell r="E6060" t="str">
            <v/>
          </cell>
        </row>
        <row r="6061">
          <cell r="A6061" t="str">
            <v/>
          </cell>
          <cell r="B6061" t="str">
            <v/>
          </cell>
          <cell r="C6061" t="str">
            <v/>
          </cell>
          <cell r="D6061" t="str">
            <v/>
          </cell>
          <cell r="E6061" t="str">
            <v/>
          </cell>
        </row>
        <row r="6062">
          <cell r="A6062" t="str">
            <v/>
          </cell>
          <cell r="B6062" t="str">
            <v/>
          </cell>
          <cell r="C6062" t="str">
            <v/>
          </cell>
          <cell r="D6062" t="str">
            <v/>
          </cell>
          <cell r="E6062" t="str">
            <v/>
          </cell>
        </row>
        <row r="6063">
          <cell r="A6063" t="str">
            <v/>
          </cell>
          <cell r="B6063" t="str">
            <v/>
          </cell>
          <cell r="C6063" t="str">
            <v/>
          </cell>
          <cell r="D6063" t="str">
            <v/>
          </cell>
          <cell r="E6063" t="str">
            <v/>
          </cell>
        </row>
        <row r="6064">
          <cell r="A6064" t="str">
            <v/>
          </cell>
          <cell r="B6064" t="str">
            <v/>
          </cell>
          <cell r="C6064" t="str">
            <v/>
          </cell>
          <cell r="D6064" t="str">
            <v/>
          </cell>
          <cell r="E6064" t="str">
            <v/>
          </cell>
        </row>
        <row r="6065">
          <cell r="A6065" t="str">
            <v/>
          </cell>
          <cell r="B6065" t="str">
            <v/>
          </cell>
          <cell r="C6065" t="str">
            <v/>
          </cell>
          <cell r="D6065" t="str">
            <v/>
          </cell>
          <cell r="E6065" t="str">
            <v/>
          </cell>
        </row>
        <row r="6066">
          <cell r="A6066" t="str">
            <v/>
          </cell>
          <cell r="B6066" t="str">
            <v/>
          </cell>
          <cell r="C6066" t="str">
            <v/>
          </cell>
          <cell r="D6066" t="str">
            <v/>
          </cell>
          <cell r="E6066" t="str">
            <v/>
          </cell>
        </row>
        <row r="6067">
          <cell r="A6067" t="str">
            <v/>
          </cell>
          <cell r="B6067" t="str">
            <v/>
          </cell>
          <cell r="C6067" t="str">
            <v/>
          </cell>
          <cell r="D6067" t="str">
            <v/>
          </cell>
          <cell r="E6067" t="str">
            <v/>
          </cell>
        </row>
        <row r="6068">
          <cell r="A6068" t="str">
            <v/>
          </cell>
          <cell r="B6068" t="str">
            <v/>
          </cell>
          <cell r="C6068" t="str">
            <v/>
          </cell>
          <cell r="D6068" t="str">
            <v/>
          </cell>
          <cell r="E6068" t="str">
            <v/>
          </cell>
        </row>
        <row r="6069">
          <cell r="A6069" t="str">
            <v/>
          </cell>
          <cell r="B6069" t="str">
            <v/>
          </cell>
          <cell r="C6069" t="str">
            <v/>
          </cell>
          <cell r="D6069" t="str">
            <v/>
          </cell>
          <cell r="E6069" t="str">
            <v/>
          </cell>
        </row>
        <row r="6070">
          <cell r="A6070" t="str">
            <v/>
          </cell>
          <cell r="B6070" t="str">
            <v/>
          </cell>
          <cell r="C6070" t="str">
            <v/>
          </cell>
          <cell r="D6070" t="str">
            <v/>
          </cell>
          <cell r="E6070" t="str">
            <v/>
          </cell>
        </row>
        <row r="6071">
          <cell r="A6071" t="str">
            <v/>
          </cell>
          <cell r="B6071" t="str">
            <v/>
          </cell>
          <cell r="C6071" t="str">
            <v/>
          </cell>
          <cell r="D6071" t="str">
            <v/>
          </cell>
          <cell r="E6071" t="str">
            <v/>
          </cell>
        </row>
        <row r="6072">
          <cell r="A6072" t="str">
            <v/>
          </cell>
          <cell r="B6072" t="str">
            <v/>
          </cell>
          <cell r="C6072" t="str">
            <v/>
          </cell>
          <cell r="D6072" t="str">
            <v/>
          </cell>
          <cell r="E6072" t="str">
            <v/>
          </cell>
        </row>
        <row r="6073">
          <cell r="A6073" t="str">
            <v/>
          </cell>
          <cell r="B6073" t="str">
            <v/>
          </cell>
          <cell r="C6073" t="str">
            <v/>
          </cell>
          <cell r="D6073" t="str">
            <v/>
          </cell>
          <cell r="E6073" t="str">
            <v/>
          </cell>
        </row>
        <row r="6074">
          <cell r="A6074" t="str">
            <v/>
          </cell>
          <cell r="B6074" t="str">
            <v/>
          </cell>
          <cell r="C6074" t="str">
            <v/>
          </cell>
          <cell r="D6074" t="str">
            <v/>
          </cell>
          <cell r="E6074" t="str">
            <v/>
          </cell>
        </row>
        <row r="6075">
          <cell r="A6075" t="str">
            <v/>
          </cell>
          <cell r="B6075" t="str">
            <v/>
          </cell>
          <cell r="C6075" t="str">
            <v/>
          </cell>
          <cell r="D6075" t="str">
            <v/>
          </cell>
          <cell r="E6075" t="str">
            <v/>
          </cell>
        </row>
        <row r="6076">
          <cell r="A6076" t="str">
            <v/>
          </cell>
          <cell r="B6076" t="str">
            <v/>
          </cell>
          <cell r="C6076" t="str">
            <v/>
          </cell>
          <cell r="D6076" t="str">
            <v/>
          </cell>
          <cell r="E6076" t="str">
            <v/>
          </cell>
        </row>
        <row r="6077">
          <cell r="A6077" t="str">
            <v/>
          </cell>
          <cell r="B6077" t="str">
            <v/>
          </cell>
          <cell r="C6077" t="str">
            <v/>
          </cell>
          <cell r="D6077" t="str">
            <v/>
          </cell>
          <cell r="E6077" t="str">
            <v/>
          </cell>
        </row>
        <row r="6078">
          <cell r="A6078" t="str">
            <v/>
          </cell>
          <cell r="B6078" t="str">
            <v/>
          </cell>
          <cell r="C6078" t="str">
            <v/>
          </cell>
          <cell r="D6078" t="str">
            <v/>
          </cell>
          <cell r="E6078" t="str">
            <v/>
          </cell>
        </row>
        <row r="6079">
          <cell r="A6079" t="str">
            <v/>
          </cell>
          <cell r="B6079" t="str">
            <v/>
          </cell>
          <cell r="C6079" t="str">
            <v/>
          </cell>
          <cell r="D6079" t="str">
            <v/>
          </cell>
          <cell r="E6079" t="str">
            <v/>
          </cell>
        </row>
        <row r="6080">
          <cell r="A6080" t="str">
            <v/>
          </cell>
          <cell r="B6080" t="str">
            <v/>
          </cell>
          <cell r="C6080" t="str">
            <v/>
          </cell>
          <cell r="D6080" t="str">
            <v/>
          </cell>
          <cell r="E6080" t="str">
            <v/>
          </cell>
        </row>
        <row r="6081">
          <cell r="A6081" t="str">
            <v/>
          </cell>
          <cell r="B6081" t="str">
            <v/>
          </cell>
          <cell r="C6081" t="str">
            <v/>
          </cell>
          <cell r="D6081" t="str">
            <v/>
          </cell>
          <cell r="E6081" t="str">
            <v/>
          </cell>
        </row>
        <row r="6082">
          <cell r="A6082" t="str">
            <v/>
          </cell>
          <cell r="B6082" t="str">
            <v/>
          </cell>
          <cell r="C6082" t="str">
            <v/>
          </cell>
          <cell r="D6082" t="str">
            <v/>
          </cell>
          <cell r="E6082" t="str">
            <v/>
          </cell>
        </row>
        <row r="6083">
          <cell r="A6083" t="str">
            <v/>
          </cell>
          <cell r="B6083" t="str">
            <v/>
          </cell>
          <cell r="C6083" t="str">
            <v/>
          </cell>
          <cell r="D6083" t="str">
            <v/>
          </cell>
          <cell r="E6083" t="str">
            <v/>
          </cell>
        </row>
        <row r="6084">
          <cell r="A6084" t="str">
            <v/>
          </cell>
          <cell r="B6084" t="str">
            <v/>
          </cell>
          <cell r="C6084" t="str">
            <v/>
          </cell>
          <cell r="D6084" t="str">
            <v/>
          </cell>
          <cell r="E6084" t="str">
            <v/>
          </cell>
        </row>
        <row r="6085">
          <cell r="A6085" t="str">
            <v/>
          </cell>
          <cell r="B6085" t="str">
            <v/>
          </cell>
          <cell r="C6085" t="str">
            <v/>
          </cell>
          <cell r="D6085" t="str">
            <v/>
          </cell>
          <cell r="E6085" t="str">
            <v/>
          </cell>
        </row>
        <row r="6086">
          <cell r="A6086" t="str">
            <v/>
          </cell>
          <cell r="B6086" t="str">
            <v/>
          </cell>
          <cell r="C6086" t="str">
            <v/>
          </cell>
          <cell r="D6086" t="str">
            <v/>
          </cell>
          <cell r="E6086" t="str">
            <v/>
          </cell>
        </row>
        <row r="6087">
          <cell r="A6087" t="str">
            <v/>
          </cell>
          <cell r="B6087" t="str">
            <v/>
          </cell>
          <cell r="C6087" t="str">
            <v/>
          </cell>
          <cell r="D6087" t="str">
            <v/>
          </cell>
          <cell r="E6087" t="str">
            <v/>
          </cell>
        </row>
        <row r="6088">
          <cell r="A6088" t="str">
            <v/>
          </cell>
          <cell r="B6088" t="str">
            <v/>
          </cell>
          <cell r="C6088" t="str">
            <v/>
          </cell>
          <cell r="D6088" t="str">
            <v/>
          </cell>
          <cell r="E6088" t="str">
            <v/>
          </cell>
        </row>
        <row r="6089">
          <cell r="A6089" t="str">
            <v/>
          </cell>
          <cell r="B6089" t="str">
            <v/>
          </cell>
          <cell r="C6089" t="str">
            <v/>
          </cell>
          <cell r="D6089" t="str">
            <v/>
          </cell>
          <cell r="E6089" t="str">
            <v/>
          </cell>
        </row>
        <row r="6090">
          <cell r="A6090" t="str">
            <v/>
          </cell>
          <cell r="B6090" t="str">
            <v/>
          </cell>
          <cell r="C6090" t="str">
            <v/>
          </cell>
          <cell r="D6090" t="str">
            <v/>
          </cell>
          <cell r="E6090" t="str">
            <v/>
          </cell>
        </row>
        <row r="6091">
          <cell r="A6091" t="str">
            <v/>
          </cell>
          <cell r="B6091" t="str">
            <v/>
          </cell>
          <cell r="C6091" t="str">
            <v/>
          </cell>
          <cell r="D6091" t="str">
            <v/>
          </cell>
          <cell r="E6091" t="str">
            <v/>
          </cell>
        </row>
        <row r="6092">
          <cell r="A6092" t="str">
            <v/>
          </cell>
          <cell r="B6092" t="str">
            <v/>
          </cell>
          <cell r="C6092" t="str">
            <v/>
          </cell>
          <cell r="D6092" t="str">
            <v/>
          </cell>
          <cell r="E6092" t="str">
            <v/>
          </cell>
        </row>
        <row r="6093">
          <cell r="A6093" t="str">
            <v/>
          </cell>
          <cell r="B6093" t="str">
            <v/>
          </cell>
          <cell r="C6093" t="str">
            <v/>
          </cell>
          <cell r="D6093" t="str">
            <v/>
          </cell>
          <cell r="E6093" t="str">
            <v/>
          </cell>
        </row>
        <row r="6094">
          <cell r="A6094" t="str">
            <v/>
          </cell>
          <cell r="B6094" t="str">
            <v/>
          </cell>
          <cell r="C6094" t="str">
            <v/>
          </cell>
          <cell r="D6094" t="str">
            <v/>
          </cell>
          <cell r="E6094" t="str">
            <v/>
          </cell>
        </row>
        <row r="6095">
          <cell r="A6095" t="str">
            <v/>
          </cell>
          <cell r="B6095" t="str">
            <v/>
          </cell>
          <cell r="C6095" t="str">
            <v/>
          </cell>
          <cell r="D6095" t="str">
            <v/>
          </cell>
          <cell r="E6095" t="str">
            <v/>
          </cell>
        </row>
        <row r="6096">
          <cell r="A6096" t="str">
            <v/>
          </cell>
          <cell r="B6096" t="str">
            <v/>
          </cell>
          <cell r="C6096" t="str">
            <v/>
          </cell>
          <cell r="D6096" t="str">
            <v/>
          </cell>
          <cell r="E6096" t="str">
            <v/>
          </cell>
        </row>
        <row r="6097">
          <cell r="A6097" t="str">
            <v/>
          </cell>
          <cell r="B6097" t="str">
            <v/>
          </cell>
          <cell r="C6097" t="str">
            <v/>
          </cell>
          <cell r="D6097" t="str">
            <v/>
          </cell>
          <cell r="E6097" t="str">
            <v/>
          </cell>
        </row>
        <row r="6098">
          <cell r="A6098" t="str">
            <v/>
          </cell>
          <cell r="B6098" t="str">
            <v/>
          </cell>
          <cell r="C6098" t="str">
            <v/>
          </cell>
          <cell r="D6098" t="str">
            <v/>
          </cell>
          <cell r="E6098" t="str">
            <v/>
          </cell>
        </row>
        <row r="6099">
          <cell r="A6099" t="str">
            <v/>
          </cell>
          <cell r="B6099" t="str">
            <v/>
          </cell>
          <cell r="C6099" t="str">
            <v/>
          </cell>
          <cell r="D6099" t="str">
            <v/>
          </cell>
          <cell r="E6099" t="str">
            <v/>
          </cell>
        </row>
        <row r="6100">
          <cell r="A6100" t="str">
            <v/>
          </cell>
          <cell r="B6100" t="str">
            <v/>
          </cell>
          <cell r="C6100" t="str">
            <v/>
          </cell>
          <cell r="D6100" t="str">
            <v/>
          </cell>
          <cell r="E6100" t="str">
            <v/>
          </cell>
        </row>
        <row r="6101">
          <cell r="A6101" t="str">
            <v/>
          </cell>
          <cell r="B6101" t="str">
            <v/>
          </cell>
          <cell r="C6101" t="str">
            <v/>
          </cell>
          <cell r="D6101" t="str">
            <v/>
          </cell>
          <cell r="E6101" t="str">
            <v/>
          </cell>
        </row>
        <row r="6102">
          <cell r="A6102" t="str">
            <v/>
          </cell>
          <cell r="B6102" t="str">
            <v/>
          </cell>
          <cell r="C6102" t="str">
            <v/>
          </cell>
          <cell r="D6102" t="str">
            <v/>
          </cell>
          <cell r="E6102" t="str">
            <v/>
          </cell>
        </row>
        <row r="6103">
          <cell r="A6103" t="str">
            <v/>
          </cell>
          <cell r="B6103" t="str">
            <v/>
          </cell>
          <cell r="C6103" t="str">
            <v/>
          </cell>
          <cell r="D6103" t="str">
            <v/>
          </cell>
          <cell r="E6103" t="str">
            <v/>
          </cell>
        </row>
        <row r="6104">
          <cell r="A6104" t="str">
            <v/>
          </cell>
          <cell r="B6104" t="str">
            <v/>
          </cell>
          <cell r="C6104" t="str">
            <v/>
          </cell>
          <cell r="D6104" t="str">
            <v/>
          </cell>
          <cell r="E6104" t="str">
            <v/>
          </cell>
        </row>
        <row r="6105">
          <cell r="A6105" t="str">
            <v/>
          </cell>
          <cell r="B6105" t="str">
            <v/>
          </cell>
          <cell r="C6105" t="str">
            <v/>
          </cell>
          <cell r="D6105" t="str">
            <v/>
          </cell>
          <cell r="E6105" t="str">
            <v/>
          </cell>
        </row>
        <row r="6106">
          <cell r="A6106" t="str">
            <v/>
          </cell>
          <cell r="B6106" t="str">
            <v/>
          </cell>
          <cell r="C6106" t="str">
            <v/>
          </cell>
          <cell r="D6106" t="str">
            <v/>
          </cell>
          <cell r="E6106" t="str">
            <v/>
          </cell>
        </row>
        <row r="6107">
          <cell r="A6107" t="str">
            <v/>
          </cell>
          <cell r="B6107" t="str">
            <v/>
          </cell>
          <cell r="C6107" t="str">
            <v/>
          </cell>
          <cell r="D6107" t="str">
            <v/>
          </cell>
          <cell r="E6107" t="str">
            <v/>
          </cell>
        </row>
        <row r="6108">
          <cell r="A6108" t="str">
            <v/>
          </cell>
          <cell r="B6108" t="str">
            <v/>
          </cell>
          <cell r="C6108" t="str">
            <v/>
          </cell>
          <cell r="D6108" t="str">
            <v/>
          </cell>
          <cell r="E6108" t="str">
            <v/>
          </cell>
        </row>
        <row r="6109">
          <cell r="A6109" t="str">
            <v/>
          </cell>
          <cell r="B6109" t="str">
            <v/>
          </cell>
          <cell r="C6109" t="str">
            <v/>
          </cell>
          <cell r="D6109" t="str">
            <v/>
          </cell>
          <cell r="E6109" t="str">
            <v/>
          </cell>
        </row>
        <row r="6110">
          <cell r="A6110" t="str">
            <v/>
          </cell>
          <cell r="B6110" t="str">
            <v/>
          </cell>
          <cell r="C6110" t="str">
            <v/>
          </cell>
          <cell r="D6110" t="str">
            <v/>
          </cell>
          <cell r="E6110" t="str">
            <v/>
          </cell>
        </row>
        <row r="6111">
          <cell r="A6111" t="str">
            <v/>
          </cell>
          <cell r="B6111" t="str">
            <v/>
          </cell>
          <cell r="C6111" t="str">
            <v/>
          </cell>
          <cell r="D6111" t="str">
            <v/>
          </cell>
          <cell r="E6111" t="str">
            <v/>
          </cell>
        </row>
        <row r="6112">
          <cell r="A6112" t="str">
            <v/>
          </cell>
          <cell r="B6112" t="str">
            <v/>
          </cell>
          <cell r="C6112" t="str">
            <v/>
          </cell>
          <cell r="D6112" t="str">
            <v/>
          </cell>
          <cell r="E6112" t="str">
            <v/>
          </cell>
        </row>
        <row r="6113">
          <cell r="A6113" t="str">
            <v/>
          </cell>
          <cell r="B6113" t="str">
            <v/>
          </cell>
          <cell r="C6113" t="str">
            <v/>
          </cell>
          <cell r="D6113" t="str">
            <v/>
          </cell>
          <cell r="E6113" t="str">
            <v/>
          </cell>
        </row>
        <row r="6114">
          <cell r="A6114" t="str">
            <v/>
          </cell>
          <cell r="B6114" t="str">
            <v/>
          </cell>
          <cell r="C6114" t="str">
            <v/>
          </cell>
          <cell r="D6114" t="str">
            <v/>
          </cell>
          <cell r="E6114" t="str">
            <v/>
          </cell>
        </row>
        <row r="6115">
          <cell r="A6115" t="str">
            <v/>
          </cell>
          <cell r="B6115" t="str">
            <v/>
          </cell>
          <cell r="C6115" t="str">
            <v/>
          </cell>
          <cell r="D6115" t="str">
            <v/>
          </cell>
          <cell r="E6115" t="str">
            <v/>
          </cell>
        </row>
        <row r="6116">
          <cell r="A6116" t="str">
            <v/>
          </cell>
          <cell r="B6116" t="str">
            <v/>
          </cell>
          <cell r="C6116" t="str">
            <v/>
          </cell>
          <cell r="D6116" t="str">
            <v/>
          </cell>
          <cell r="E6116" t="str">
            <v/>
          </cell>
        </row>
        <row r="6117">
          <cell r="A6117" t="str">
            <v/>
          </cell>
          <cell r="B6117" t="str">
            <v/>
          </cell>
          <cell r="C6117" t="str">
            <v/>
          </cell>
          <cell r="D6117" t="str">
            <v/>
          </cell>
          <cell r="E6117" t="str">
            <v/>
          </cell>
        </row>
        <row r="6118">
          <cell r="A6118" t="str">
            <v/>
          </cell>
          <cell r="B6118" t="str">
            <v/>
          </cell>
          <cell r="C6118" t="str">
            <v/>
          </cell>
          <cell r="D6118" t="str">
            <v/>
          </cell>
          <cell r="E6118" t="str">
            <v/>
          </cell>
        </row>
        <row r="6119">
          <cell r="A6119" t="str">
            <v/>
          </cell>
          <cell r="B6119" t="str">
            <v/>
          </cell>
          <cell r="C6119" t="str">
            <v/>
          </cell>
          <cell r="D6119" t="str">
            <v/>
          </cell>
          <cell r="E6119" t="str">
            <v/>
          </cell>
        </row>
        <row r="6120">
          <cell r="A6120" t="str">
            <v/>
          </cell>
          <cell r="B6120" t="str">
            <v/>
          </cell>
          <cell r="C6120" t="str">
            <v/>
          </cell>
          <cell r="D6120" t="str">
            <v/>
          </cell>
          <cell r="E6120" t="str">
            <v/>
          </cell>
        </row>
        <row r="6121">
          <cell r="A6121" t="str">
            <v/>
          </cell>
          <cell r="B6121" t="str">
            <v/>
          </cell>
          <cell r="C6121" t="str">
            <v/>
          </cell>
          <cell r="D6121" t="str">
            <v/>
          </cell>
          <cell r="E6121" t="str">
            <v/>
          </cell>
        </row>
        <row r="6122">
          <cell r="A6122" t="str">
            <v/>
          </cell>
          <cell r="B6122" t="str">
            <v/>
          </cell>
          <cell r="C6122" t="str">
            <v/>
          </cell>
          <cell r="D6122" t="str">
            <v/>
          </cell>
          <cell r="E6122" t="str">
            <v/>
          </cell>
        </row>
        <row r="6123">
          <cell r="A6123" t="str">
            <v/>
          </cell>
          <cell r="B6123" t="str">
            <v/>
          </cell>
          <cell r="C6123" t="str">
            <v/>
          </cell>
          <cell r="D6123" t="str">
            <v/>
          </cell>
          <cell r="E6123" t="str">
            <v/>
          </cell>
        </row>
        <row r="6124">
          <cell r="A6124" t="str">
            <v/>
          </cell>
          <cell r="B6124" t="str">
            <v/>
          </cell>
          <cell r="C6124" t="str">
            <v/>
          </cell>
          <cell r="D6124" t="str">
            <v/>
          </cell>
          <cell r="E6124" t="str">
            <v/>
          </cell>
        </row>
        <row r="6125">
          <cell r="A6125" t="str">
            <v/>
          </cell>
          <cell r="B6125" t="str">
            <v/>
          </cell>
          <cell r="C6125" t="str">
            <v/>
          </cell>
          <cell r="D6125" t="str">
            <v/>
          </cell>
          <cell r="E6125" t="str">
            <v/>
          </cell>
        </row>
        <row r="6126">
          <cell r="A6126" t="str">
            <v/>
          </cell>
          <cell r="B6126" t="str">
            <v/>
          </cell>
          <cell r="C6126" t="str">
            <v/>
          </cell>
          <cell r="D6126" t="str">
            <v/>
          </cell>
          <cell r="E6126" t="str">
            <v/>
          </cell>
        </row>
        <row r="6127">
          <cell r="A6127" t="str">
            <v/>
          </cell>
          <cell r="B6127" t="str">
            <v/>
          </cell>
          <cell r="C6127" t="str">
            <v/>
          </cell>
          <cell r="D6127" t="str">
            <v/>
          </cell>
          <cell r="E6127" t="str">
            <v/>
          </cell>
        </row>
        <row r="6128">
          <cell r="A6128" t="str">
            <v/>
          </cell>
          <cell r="B6128" t="str">
            <v/>
          </cell>
          <cell r="C6128" t="str">
            <v/>
          </cell>
          <cell r="D6128" t="str">
            <v/>
          </cell>
          <cell r="E6128" t="str">
            <v/>
          </cell>
        </row>
        <row r="6129">
          <cell r="A6129" t="str">
            <v/>
          </cell>
          <cell r="B6129" t="str">
            <v/>
          </cell>
          <cell r="C6129" t="str">
            <v/>
          </cell>
          <cell r="D6129" t="str">
            <v/>
          </cell>
          <cell r="E6129" t="str">
            <v/>
          </cell>
        </row>
        <row r="6130">
          <cell r="A6130" t="str">
            <v/>
          </cell>
          <cell r="B6130" t="str">
            <v/>
          </cell>
          <cell r="C6130" t="str">
            <v/>
          </cell>
          <cell r="D6130" t="str">
            <v/>
          </cell>
          <cell r="E6130" t="str">
            <v/>
          </cell>
        </row>
        <row r="6131">
          <cell r="A6131" t="str">
            <v/>
          </cell>
          <cell r="B6131" t="str">
            <v/>
          </cell>
          <cell r="C6131" t="str">
            <v/>
          </cell>
          <cell r="D6131" t="str">
            <v/>
          </cell>
          <cell r="E6131" t="str">
            <v/>
          </cell>
        </row>
        <row r="6132">
          <cell r="A6132" t="str">
            <v/>
          </cell>
          <cell r="B6132" t="str">
            <v/>
          </cell>
          <cell r="C6132" t="str">
            <v/>
          </cell>
          <cell r="D6132" t="str">
            <v/>
          </cell>
          <cell r="E6132" t="str">
            <v/>
          </cell>
        </row>
        <row r="6133">
          <cell r="A6133" t="str">
            <v/>
          </cell>
          <cell r="B6133" t="str">
            <v/>
          </cell>
          <cell r="C6133" t="str">
            <v/>
          </cell>
          <cell r="D6133" t="str">
            <v/>
          </cell>
          <cell r="E6133" t="str">
            <v/>
          </cell>
        </row>
        <row r="6134">
          <cell r="A6134" t="str">
            <v/>
          </cell>
          <cell r="B6134" t="str">
            <v/>
          </cell>
          <cell r="C6134" t="str">
            <v/>
          </cell>
          <cell r="D6134" t="str">
            <v/>
          </cell>
          <cell r="E6134" t="str">
            <v/>
          </cell>
        </row>
        <row r="6135">
          <cell r="A6135" t="str">
            <v/>
          </cell>
          <cell r="B6135" t="str">
            <v/>
          </cell>
          <cell r="C6135" t="str">
            <v/>
          </cell>
          <cell r="D6135" t="str">
            <v/>
          </cell>
          <cell r="E6135" t="str">
            <v/>
          </cell>
        </row>
        <row r="6136">
          <cell r="A6136" t="str">
            <v/>
          </cell>
          <cell r="B6136" t="str">
            <v/>
          </cell>
          <cell r="C6136" t="str">
            <v/>
          </cell>
          <cell r="D6136" t="str">
            <v/>
          </cell>
          <cell r="E6136" t="str">
            <v/>
          </cell>
        </row>
        <row r="6137">
          <cell r="A6137" t="str">
            <v/>
          </cell>
          <cell r="B6137" t="str">
            <v/>
          </cell>
          <cell r="C6137" t="str">
            <v/>
          </cell>
          <cell r="D6137" t="str">
            <v/>
          </cell>
          <cell r="E6137" t="str">
            <v/>
          </cell>
        </row>
        <row r="6138">
          <cell r="A6138" t="str">
            <v/>
          </cell>
          <cell r="B6138" t="str">
            <v/>
          </cell>
          <cell r="C6138" t="str">
            <v/>
          </cell>
          <cell r="D6138" t="str">
            <v/>
          </cell>
          <cell r="E6138" t="str">
            <v/>
          </cell>
        </row>
        <row r="6139">
          <cell r="A6139" t="str">
            <v/>
          </cell>
          <cell r="B6139" t="str">
            <v/>
          </cell>
          <cell r="C6139" t="str">
            <v/>
          </cell>
          <cell r="D6139" t="str">
            <v/>
          </cell>
          <cell r="E6139" t="str">
            <v/>
          </cell>
        </row>
        <row r="6140">
          <cell r="A6140" t="str">
            <v/>
          </cell>
          <cell r="B6140" t="str">
            <v/>
          </cell>
          <cell r="C6140" t="str">
            <v/>
          </cell>
          <cell r="D6140" t="str">
            <v/>
          </cell>
          <cell r="E6140" t="str">
            <v/>
          </cell>
        </row>
        <row r="6141">
          <cell r="A6141" t="str">
            <v/>
          </cell>
          <cell r="B6141" t="str">
            <v/>
          </cell>
          <cell r="C6141" t="str">
            <v/>
          </cell>
          <cell r="D6141" t="str">
            <v/>
          </cell>
          <cell r="E6141" t="str">
            <v/>
          </cell>
        </row>
        <row r="6142">
          <cell r="A6142" t="str">
            <v/>
          </cell>
          <cell r="B6142" t="str">
            <v/>
          </cell>
          <cell r="C6142" t="str">
            <v/>
          </cell>
          <cell r="D6142" t="str">
            <v/>
          </cell>
          <cell r="E6142" t="str">
            <v/>
          </cell>
        </row>
        <row r="6143">
          <cell r="A6143" t="str">
            <v/>
          </cell>
          <cell r="B6143" t="str">
            <v/>
          </cell>
          <cell r="C6143" t="str">
            <v/>
          </cell>
          <cell r="D6143" t="str">
            <v/>
          </cell>
          <cell r="E6143" t="str">
            <v/>
          </cell>
        </row>
        <row r="6144">
          <cell r="A6144" t="str">
            <v/>
          </cell>
          <cell r="B6144" t="str">
            <v/>
          </cell>
          <cell r="C6144" t="str">
            <v/>
          </cell>
          <cell r="D6144" t="str">
            <v/>
          </cell>
          <cell r="E6144" t="str">
            <v/>
          </cell>
        </row>
        <row r="6145">
          <cell r="A6145" t="str">
            <v/>
          </cell>
          <cell r="B6145" t="str">
            <v/>
          </cell>
          <cell r="C6145" t="str">
            <v/>
          </cell>
          <cell r="D6145" t="str">
            <v/>
          </cell>
          <cell r="E6145" t="str">
            <v/>
          </cell>
        </row>
        <row r="6146">
          <cell r="A6146" t="str">
            <v/>
          </cell>
          <cell r="B6146" t="str">
            <v/>
          </cell>
          <cell r="C6146" t="str">
            <v/>
          </cell>
          <cell r="D6146" t="str">
            <v/>
          </cell>
          <cell r="E6146" t="str">
            <v/>
          </cell>
        </row>
        <row r="6147">
          <cell r="A6147" t="str">
            <v/>
          </cell>
          <cell r="B6147" t="str">
            <v/>
          </cell>
          <cell r="C6147" t="str">
            <v/>
          </cell>
          <cell r="D6147" t="str">
            <v/>
          </cell>
          <cell r="E6147" t="str">
            <v/>
          </cell>
        </row>
        <row r="6148">
          <cell r="A6148" t="str">
            <v/>
          </cell>
          <cell r="B6148" t="str">
            <v/>
          </cell>
          <cell r="C6148" t="str">
            <v/>
          </cell>
          <cell r="D6148" t="str">
            <v/>
          </cell>
          <cell r="E6148" t="str">
            <v/>
          </cell>
        </row>
        <row r="6149">
          <cell r="A6149" t="str">
            <v/>
          </cell>
          <cell r="B6149" t="str">
            <v/>
          </cell>
          <cell r="C6149" t="str">
            <v/>
          </cell>
          <cell r="D6149" t="str">
            <v/>
          </cell>
          <cell r="E6149" t="str">
            <v/>
          </cell>
        </row>
        <row r="6150">
          <cell r="A6150" t="str">
            <v/>
          </cell>
          <cell r="B6150" t="str">
            <v/>
          </cell>
          <cell r="C6150" t="str">
            <v/>
          </cell>
          <cell r="D6150" t="str">
            <v/>
          </cell>
          <cell r="E6150" t="str">
            <v/>
          </cell>
        </row>
        <row r="6151">
          <cell r="A6151" t="str">
            <v/>
          </cell>
          <cell r="B6151" t="str">
            <v/>
          </cell>
          <cell r="C6151" t="str">
            <v/>
          </cell>
          <cell r="D6151" t="str">
            <v/>
          </cell>
          <cell r="E6151" t="str">
            <v/>
          </cell>
        </row>
        <row r="6152">
          <cell r="A6152" t="str">
            <v/>
          </cell>
          <cell r="B6152" t="str">
            <v/>
          </cell>
          <cell r="C6152" t="str">
            <v/>
          </cell>
          <cell r="D6152" t="str">
            <v/>
          </cell>
          <cell r="E6152" t="str">
            <v/>
          </cell>
        </row>
        <row r="6153">
          <cell r="A6153" t="str">
            <v/>
          </cell>
          <cell r="B6153" t="str">
            <v/>
          </cell>
          <cell r="C6153" t="str">
            <v/>
          </cell>
          <cell r="D6153" t="str">
            <v/>
          </cell>
          <cell r="E6153" t="str">
            <v/>
          </cell>
        </row>
        <row r="6154">
          <cell r="A6154" t="str">
            <v/>
          </cell>
          <cell r="B6154" t="str">
            <v/>
          </cell>
          <cell r="C6154" t="str">
            <v/>
          </cell>
          <cell r="D6154" t="str">
            <v/>
          </cell>
          <cell r="E6154" t="str">
            <v/>
          </cell>
        </row>
        <row r="6155">
          <cell r="A6155" t="str">
            <v/>
          </cell>
          <cell r="B6155" t="str">
            <v/>
          </cell>
          <cell r="C6155" t="str">
            <v/>
          </cell>
          <cell r="D6155" t="str">
            <v/>
          </cell>
          <cell r="E6155" t="str">
            <v/>
          </cell>
        </row>
        <row r="6156">
          <cell r="A6156" t="str">
            <v/>
          </cell>
          <cell r="B6156" t="str">
            <v/>
          </cell>
          <cell r="C6156" t="str">
            <v/>
          </cell>
          <cell r="D6156" t="str">
            <v/>
          </cell>
          <cell r="E6156" t="str">
            <v/>
          </cell>
        </row>
        <row r="6157">
          <cell r="A6157" t="str">
            <v/>
          </cell>
          <cell r="B6157" t="str">
            <v/>
          </cell>
          <cell r="C6157" t="str">
            <v/>
          </cell>
          <cell r="D6157" t="str">
            <v/>
          </cell>
          <cell r="E6157" t="str">
            <v/>
          </cell>
        </row>
        <row r="6158">
          <cell r="A6158" t="str">
            <v/>
          </cell>
          <cell r="B6158" t="str">
            <v/>
          </cell>
          <cell r="C6158" t="str">
            <v/>
          </cell>
          <cell r="D6158" t="str">
            <v/>
          </cell>
          <cell r="E6158" t="str">
            <v/>
          </cell>
        </row>
        <row r="6159">
          <cell r="A6159" t="str">
            <v/>
          </cell>
          <cell r="B6159" t="str">
            <v/>
          </cell>
          <cell r="C6159" t="str">
            <v/>
          </cell>
          <cell r="D6159" t="str">
            <v/>
          </cell>
          <cell r="E6159" t="str">
            <v/>
          </cell>
        </row>
        <row r="6160">
          <cell r="A6160" t="str">
            <v/>
          </cell>
          <cell r="B6160" t="str">
            <v/>
          </cell>
          <cell r="C6160" t="str">
            <v/>
          </cell>
          <cell r="D6160" t="str">
            <v/>
          </cell>
          <cell r="E6160" t="str">
            <v/>
          </cell>
        </row>
        <row r="6161">
          <cell r="A6161" t="str">
            <v/>
          </cell>
          <cell r="B6161" t="str">
            <v/>
          </cell>
          <cell r="C6161" t="str">
            <v/>
          </cell>
          <cell r="D6161" t="str">
            <v/>
          </cell>
          <cell r="E6161" t="str">
            <v/>
          </cell>
        </row>
        <row r="6162">
          <cell r="A6162" t="str">
            <v/>
          </cell>
          <cell r="B6162" t="str">
            <v/>
          </cell>
          <cell r="C6162" t="str">
            <v/>
          </cell>
          <cell r="D6162" t="str">
            <v/>
          </cell>
          <cell r="E6162" t="str">
            <v/>
          </cell>
        </row>
        <row r="6163">
          <cell r="A6163" t="str">
            <v/>
          </cell>
          <cell r="B6163" t="str">
            <v/>
          </cell>
          <cell r="C6163" t="str">
            <v/>
          </cell>
          <cell r="D6163" t="str">
            <v/>
          </cell>
          <cell r="E6163" t="str">
            <v/>
          </cell>
        </row>
        <row r="6164">
          <cell r="A6164" t="str">
            <v/>
          </cell>
          <cell r="B6164" t="str">
            <v/>
          </cell>
          <cell r="C6164" t="str">
            <v/>
          </cell>
          <cell r="D6164" t="str">
            <v/>
          </cell>
          <cell r="E6164" t="str">
            <v/>
          </cell>
        </row>
        <row r="6165">
          <cell r="A6165" t="str">
            <v/>
          </cell>
          <cell r="B6165" t="str">
            <v/>
          </cell>
          <cell r="C6165" t="str">
            <v/>
          </cell>
          <cell r="D6165" t="str">
            <v/>
          </cell>
          <cell r="E6165" t="str">
            <v/>
          </cell>
        </row>
        <row r="6166">
          <cell r="A6166" t="str">
            <v/>
          </cell>
          <cell r="B6166" t="str">
            <v/>
          </cell>
          <cell r="C6166" t="str">
            <v/>
          </cell>
          <cell r="D6166" t="str">
            <v/>
          </cell>
          <cell r="E6166" t="str">
            <v/>
          </cell>
        </row>
        <row r="6167">
          <cell r="A6167" t="str">
            <v/>
          </cell>
          <cell r="B6167" t="str">
            <v/>
          </cell>
          <cell r="C6167" t="str">
            <v/>
          </cell>
          <cell r="D6167" t="str">
            <v/>
          </cell>
          <cell r="E6167" t="str">
            <v/>
          </cell>
        </row>
        <row r="6168">
          <cell r="A6168" t="str">
            <v/>
          </cell>
          <cell r="B6168" t="str">
            <v/>
          </cell>
          <cell r="C6168" t="str">
            <v/>
          </cell>
          <cell r="D6168" t="str">
            <v/>
          </cell>
          <cell r="E6168" t="str">
            <v/>
          </cell>
        </row>
        <row r="6169">
          <cell r="A6169" t="str">
            <v/>
          </cell>
          <cell r="B6169" t="str">
            <v/>
          </cell>
          <cell r="C6169" t="str">
            <v/>
          </cell>
          <cell r="D6169" t="str">
            <v/>
          </cell>
          <cell r="E6169" t="str">
            <v/>
          </cell>
        </row>
        <row r="6170">
          <cell r="A6170" t="str">
            <v/>
          </cell>
          <cell r="B6170" t="str">
            <v/>
          </cell>
          <cell r="C6170" t="str">
            <v/>
          </cell>
          <cell r="D6170" t="str">
            <v/>
          </cell>
          <cell r="E6170" t="str">
            <v/>
          </cell>
        </row>
        <row r="6171">
          <cell r="A6171" t="str">
            <v/>
          </cell>
          <cell r="B6171" t="str">
            <v/>
          </cell>
          <cell r="C6171" t="str">
            <v/>
          </cell>
          <cell r="D6171" t="str">
            <v/>
          </cell>
          <cell r="E6171" t="str">
            <v/>
          </cell>
        </row>
        <row r="6172">
          <cell r="A6172" t="str">
            <v/>
          </cell>
          <cell r="B6172" t="str">
            <v/>
          </cell>
          <cell r="C6172" t="str">
            <v/>
          </cell>
          <cell r="D6172" t="str">
            <v/>
          </cell>
          <cell r="E6172" t="str">
            <v/>
          </cell>
        </row>
        <row r="6173">
          <cell r="A6173" t="str">
            <v/>
          </cell>
          <cell r="B6173" t="str">
            <v/>
          </cell>
          <cell r="C6173" t="str">
            <v/>
          </cell>
          <cell r="D6173" t="str">
            <v/>
          </cell>
          <cell r="E6173" t="str">
            <v/>
          </cell>
        </row>
        <row r="6174">
          <cell r="A6174" t="str">
            <v/>
          </cell>
          <cell r="B6174" t="str">
            <v/>
          </cell>
          <cell r="C6174" t="str">
            <v/>
          </cell>
          <cell r="D6174" t="str">
            <v/>
          </cell>
          <cell r="E6174" t="str">
            <v/>
          </cell>
        </row>
        <row r="6175">
          <cell r="A6175" t="str">
            <v/>
          </cell>
          <cell r="B6175" t="str">
            <v/>
          </cell>
          <cell r="C6175" t="str">
            <v/>
          </cell>
          <cell r="D6175" t="str">
            <v/>
          </cell>
          <cell r="E6175" t="str">
            <v/>
          </cell>
        </row>
        <row r="6176">
          <cell r="A6176" t="str">
            <v/>
          </cell>
          <cell r="B6176" t="str">
            <v/>
          </cell>
          <cell r="C6176" t="str">
            <v/>
          </cell>
          <cell r="D6176" t="str">
            <v/>
          </cell>
          <cell r="E6176" t="str">
            <v/>
          </cell>
        </row>
        <row r="6177">
          <cell r="A6177" t="str">
            <v/>
          </cell>
          <cell r="B6177" t="str">
            <v/>
          </cell>
          <cell r="C6177" t="str">
            <v/>
          </cell>
          <cell r="D6177" t="str">
            <v/>
          </cell>
          <cell r="E6177" t="str">
            <v/>
          </cell>
        </row>
        <row r="6178">
          <cell r="A6178" t="str">
            <v/>
          </cell>
          <cell r="B6178" t="str">
            <v/>
          </cell>
          <cell r="C6178" t="str">
            <v/>
          </cell>
          <cell r="D6178" t="str">
            <v/>
          </cell>
          <cell r="E6178" t="str">
            <v/>
          </cell>
        </row>
        <row r="6179">
          <cell r="A6179" t="str">
            <v/>
          </cell>
          <cell r="B6179" t="str">
            <v/>
          </cell>
          <cell r="C6179" t="str">
            <v/>
          </cell>
          <cell r="D6179" t="str">
            <v/>
          </cell>
          <cell r="E6179" t="str">
            <v/>
          </cell>
        </row>
        <row r="6180">
          <cell r="A6180" t="str">
            <v/>
          </cell>
          <cell r="B6180" t="str">
            <v/>
          </cell>
          <cell r="C6180" t="str">
            <v/>
          </cell>
          <cell r="D6180" t="str">
            <v/>
          </cell>
          <cell r="E6180" t="str">
            <v/>
          </cell>
        </row>
        <row r="6181">
          <cell r="A6181" t="str">
            <v/>
          </cell>
          <cell r="B6181" t="str">
            <v/>
          </cell>
          <cell r="C6181" t="str">
            <v/>
          </cell>
          <cell r="D6181" t="str">
            <v/>
          </cell>
          <cell r="E6181" t="str">
            <v/>
          </cell>
        </row>
        <row r="6182">
          <cell r="A6182" t="str">
            <v/>
          </cell>
          <cell r="B6182" t="str">
            <v/>
          </cell>
          <cell r="C6182" t="str">
            <v/>
          </cell>
          <cell r="D6182" t="str">
            <v/>
          </cell>
          <cell r="E6182" t="str">
            <v/>
          </cell>
        </row>
        <row r="6183">
          <cell r="A6183" t="str">
            <v/>
          </cell>
          <cell r="B6183" t="str">
            <v/>
          </cell>
          <cell r="C6183" t="str">
            <v/>
          </cell>
          <cell r="D6183" t="str">
            <v/>
          </cell>
          <cell r="E6183" t="str">
            <v/>
          </cell>
        </row>
        <row r="6184">
          <cell r="A6184" t="str">
            <v/>
          </cell>
          <cell r="B6184" t="str">
            <v/>
          </cell>
          <cell r="C6184" t="str">
            <v/>
          </cell>
          <cell r="D6184" t="str">
            <v/>
          </cell>
          <cell r="E6184" t="str">
            <v/>
          </cell>
        </row>
        <row r="6185">
          <cell r="A6185" t="str">
            <v/>
          </cell>
          <cell r="B6185" t="str">
            <v/>
          </cell>
          <cell r="C6185" t="str">
            <v/>
          </cell>
          <cell r="D6185" t="str">
            <v/>
          </cell>
          <cell r="E6185" t="str">
            <v/>
          </cell>
        </row>
        <row r="6186">
          <cell r="A6186" t="str">
            <v/>
          </cell>
          <cell r="B6186" t="str">
            <v/>
          </cell>
          <cell r="C6186" t="str">
            <v/>
          </cell>
          <cell r="D6186" t="str">
            <v/>
          </cell>
          <cell r="E6186" t="str">
            <v/>
          </cell>
        </row>
        <row r="6187">
          <cell r="A6187" t="str">
            <v/>
          </cell>
          <cell r="B6187" t="str">
            <v/>
          </cell>
          <cell r="C6187" t="str">
            <v/>
          </cell>
          <cell r="D6187" t="str">
            <v/>
          </cell>
          <cell r="E6187" t="str">
            <v/>
          </cell>
        </row>
        <row r="6188">
          <cell r="A6188" t="str">
            <v/>
          </cell>
          <cell r="B6188" t="str">
            <v/>
          </cell>
          <cell r="C6188" t="str">
            <v/>
          </cell>
          <cell r="D6188" t="str">
            <v/>
          </cell>
          <cell r="E6188" t="str">
            <v/>
          </cell>
        </row>
        <row r="6189">
          <cell r="A6189" t="str">
            <v/>
          </cell>
          <cell r="B6189" t="str">
            <v/>
          </cell>
          <cell r="C6189" t="str">
            <v/>
          </cell>
          <cell r="D6189" t="str">
            <v/>
          </cell>
          <cell r="E6189" t="str">
            <v/>
          </cell>
        </row>
        <row r="6190">
          <cell r="A6190" t="str">
            <v/>
          </cell>
          <cell r="B6190" t="str">
            <v/>
          </cell>
          <cell r="C6190" t="str">
            <v/>
          </cell>
          <cell r="D6190" t="str">
            <v/>
          </cell>
          <cell r="E6190" t="str">
            <v/>
          </cell>
        </row>
        <row r="6191">
          <cell r="A6191" t="str">
            <v/>
          </cell>
          <cell r="B6191" t="str">
            <v/>
          </cell>
          <cell r="C6191" t="str">
            <v/>
          </cell>
          <cell r="D6191" t="str">
            <v/>
          </cell>
          <cell r="E6191" t="str">
            <v/>
          </cell>
        </row>
        <row r="6192">
          <cell r="A6192" t="str">
            <v/>
          </cell>
          <cell r="B6192" t="str">
            <v/>
          </cell>
          <cell r="C6192" t="str">
            <v/>
          </cell>
          <cell r="D6192" t="str">
            <v/>
          </cell>
          <cell r="E6192" t="str">
            <v/>
          </cell>
        </row>
        <row r="6193">
          <cell r="A6193" t="str">
            <v/>
          </cell>
          <cell r="B6193" t="str">
            <v/>
          </cell>
          <cell r="C6193" t="str">
            <v/>
          </cell>
          <cell r="D6193" t="str">
            <v/>
          </cell>
          <cell r="E6193" t="str">
            <v/>
          </cell>
        </row>
        <row r="6194">
          <cell r="A6194" t="str">
            <v/>
          </cell>
          <cell r="B6194" t="str">
            <v/>
          </cell>
          <cell r="C6194" t="str">
            <v/>
          </cell>
          <cell r="D6194" t="str">
            <v/>
          </cell>
          <cell r="E6194" t="str">
            <v/>
          </cell>
        </row>
        <row r="6195">
          <cell r="A6195" t="str">
            <v/>
          </cell>
          <cell r="B6195" t="str">
            <v/>
          </cell>
          <cell r="C6195" t="str">
            <v/>
          </cell>
          <cell r="D6195" t="str">
            <v/>
          </cell>
          <cell r="E6195" t="str">
            <v/>
          </cell>
        </row>
        <row r="6196">
          <cell r="A6196" t="str">
            <v/>
          </cell>
          <cell r="B6196" t="str">
            <v/>
          </cell>
          <cell r="C6196" t="str">
            <v/>
          </cell>
          <cell r="D6196" t="str">
            <v/>
          </cell>
          <cell r="E6196" t="str">
            <v/>
          </cell>
        </row>
        <row r="6197">
          <cell r="A6197" t="str">
            <v/>
          </cell>
          <cell r="B6197" t="str">
            <v/>
          </cell>
          <cell r="C6197" t="str">
            <v/>
          </cell>
          <cell r="D6197" t="str">
            <v/>
          </cell>
          <cell r="E6197" t="str">
            <v/>
          </cell>
        </row>
        <row r="6198">
          <cell r="A6198" t="str">
            <v/>
          </cell>
          <cell r="B6198" t="str">
            <v/>
          </cell>
          <cell r="C6198" t="str">
            <v/>
          </cell>
          <cell r="D6198" t="str">
            <v/>
          </cell>
          <cell r="E6198" t="str">
            <v/>
          </cell>
        </row>
        <row r="6199">
          <cell r="A6199" t="str">
            <v/>
          </cell>
          <cell r="B6199" t="str">
            <v/>
          </cell>
          <cell r="C6199" t="str">
            <v/>
          </cell>
          <cell r="D6199" t="str">
            <v/>
          </cell>
          <cell r="E6199" t="str">
            <v/>
          </cell>
        </row>
        <row r="6200">
          <cell r="A6200" t="str">
            <v/>
          </cell>
          <cell r="B6200" t="str">
            <v/>
          </cell>
          <cell r="C6200" t="str">
            <v/>
          </cell>
          <cell r="D6200" t="str">
            <v/>
          </cell>
          <cell r="E6200" t="str">
            <v/>
          </cell>
        </row>
        <row r="6201">
          <cell r="A6201" t="str">
            <v/>
          </cell>
          <cell r="B6201" t="str">
            <v/>
          </cell>
          <cell r="C6201" t="str">
            <v/>
          </cell>
          <cell r="D6201" t="str">
            <v/>
          </cell>
          <cell r="E6201" t="str">
            <v/>
          </cell>
        </row>
        <row r="6202">
          <cell r="A6202" t="str">
            <v/>
          </cell>
          <cell r="B6202" t="str">
            <v/>
          </cell>
          <cell r="C6202" t="str">
            <v/>
          </cell>
          <cell r="D6202" t="str">
            <v/>
          </cell>
          <cell r="E6202" t="str">
            <v/>
          </cell>
        </row>
        <row r="6203">
          <cell r="A6203" t="str">
            <v/>
          </cell>
          <cell r="B6203" t="str">
            <v/>
          </cell>
          <cell r="C6203" t="str">
            <v/>
          </cell>
          <cell r="D6203" t="str">
            <v/>
          </cell>
          <cell r="E6203" t="str">
            <v/>
          </cell>
        </row>
        <row r="6204">
          <cell r="A6204" t="str">
            <v/>
          </cell>
          <cell r="B6204" t="str">
            <v/>
          </cell>
          <cell r="C6204" t="str">
            <v/>
          </cell>
          <cell r="D6204" t="str">
            <v/>
          </cell>
          <cell r="E6204" t="str">
            <v/>
          </cell>
        </row>
        <row r="6205">
          <cell r="A6205" t="str">
            <v/>
          </cell>
          <cell r="B6205" t="str">
            <v/>
          </cell>
          <cell r="C6205" t="str">
            <v/>
          </cell>
          <cell r="D6205" t="str">
            <v/>
          </cell>
          <cell r="E6205" t="str">
            <v/>
          </cell>
        </row>
        <row r="6206">
          <cell r="A6206" t="str">
            <v/>
          </cell>
          <cell r="B6206" t="str">
            <v/>
          </cell>
          <cell r="C6206" t="str">
            <v/>
          </cell>
          <cell r="D6206" t="str">
            <v/>
          </cell>
          <cell r="E6206" t="str">
            <v/>
          </cell>
        </row>
        <row r="6207">
          <cell r="A6207" t="str">
            <v/>
          </cell>
          <cell r="B6207" t="str">
            <v/>
          </cell>
          <cell r="C6207" t="str">
            <v/>
          </cell>
          <cell r="D6207" t="str">
            <v/>
          </cell>
          <cell r="E6207" t="str">
            <v/>
          </cell>
        </row>
        <row r="6208">
          <cell r="A6208" t="str">
            <v/>
          </cell>
          <cell r="B6208" t="str">
            <v/>
          </cell>
          <cell r="C6208" t="str">
            <v/>
          </cell>
          <cell r="D6208" t="str">
            <v/>
          </cell>
          <cell r="E6208" t="str">
            <v/>
          </cell>
        </row>
        <row r="6209">
          <cell r="A6209" t="str">
            <v/>
          </cell>
          <cell r="B6209" t="str">
            <v/>
          </cell>
          <cell r="C6209" t="str">
            <v/>
          </cell>
          <cell r="D6209" t="str">
            <v/>
          </cell>
          <cell r="E6209" t="str">
            <v/>
          </cell>
        </row>
        <row r="6210">
          <cell r="A6210" t="str">
            <v/>
          </cell>
          <cell r="B6210" t="str">
            <v/>
          </cell>
          <cell r="C6210" t="str">
            <v/>
          </cell>
          <cell r="D6210" t="str">
            <v/>
          </cell>
          <cell r="E6210" t="str">
            <v/>
          </cell>
        </row>
        <row r="6211">
          <cell r="A6211" t="str">
            <v/>
          </cell>
          <cell r="B6211" t="str">
            <v/>
          </cell>
          <cell r="C6211" t="str">
            <v/>
          </cell>
          <cell r="D6211" t="str">
            <v/>
          </cell>
          <cell r="E6211" t="str">
            <v/>
          </cell>
        </row>
        <row r="6212">
          <cell r="A6212" t="str">
            <v/>
          </cell>
          <cell r="B6212" t="str">
            <v/>
          </cell>
          <cell r="C6212" t="str">
            <v/>
          </cell>
          <cell r="D6212" t="str">
            <v/>
          </cell>
          <cell r="E6212" t="str">
            <v/>
          </cell>
        </row>
        <row r="6213">
          <cell r="A6213" t="str">
            <v/>
          </cell>
          <cell r="B6213" t="str">
            <v/>
          </cell>
          <cell r="C6213" t="str">
            <v/>
          </cell>
          <cell r="D6213" t="str">
            <v/>
          </cell>
          <cell r="E6213" t="str">
            <v/>
          </cell>
        </row>
        <row r="6214">
          <cell r="A6214" t="str">
            <v/>
          </cell>
          <cell r="B6214" t="str">
            <v/>
          </cell>
          <cell r="C6214" t="str">
            <v/>
          </cell>
          <cell r="D6214" t="str">
            <v/>
          </cell>
          <cell r="E6214" t="str">
            <v/>
          </cell>
        </row>
        <row r="6215">
          <cell r="A6215" t="str">
            <v/>
          </cell>
          <cell r="B6215" t="str">
            <v/>
          </cell>
          <cell r="C6215" t="str">
            <v/>
          </cell>
          <cell r="D6215" t="str">
            <v/>
          </cell>
          <cell r="E6215" t="str">
            <v/>
          </cell>
        </row>
        <row r="6216">
          <cell r="A6216" t="str">
            <v/>
          </cell>
          <cell r="B6216" t="str">
            <v/>
          </cell>
          <cell r="C6216" t="str">
            <v/>
          </cell>
          <cell r="D6216" t="str">
            <v/>
          </cell>
          <cell r="E6216" t="str">
            <v/>
          </cell>
        </row>
        <row r="6217">
          <cell r="A6217" t="str">
            <v/>
          </cell>
          <cell r="B6217" t="str">
            <v/>
          </cell>
          <cell r="C6217" t="str">
            <v/>
          </cell>
          <cell r="D6217" t="str">
            <v/>
          </cell>
          <cell r="E6217" t="str">
            <v/>
          </cell>
        </row>
        <row r="6218">
          <cell r="A6218" t="str">
            <v/>
          </cell>
          <cell r="B6218" t="str">
            <v/>
          </cell>
          <cell r="C6218" t="str">
            <v/>
          </cell>
          <cell r="D6218" t="str">
            <v/>
          </cell>
          <cell r="E6218" t="str">
            <v/>
          </cell>
        </row>
        <row r="6219">
          <cell r="A6219" t="str">
            <v/>
          </cell>
          <cell r="B6219" t="str">
            <v/>
          </cell>
          <cell r="C6219" t="str">
            <v/>
          </cell>
          <cell r="D6219" t="str">
            <v/>
          </cell>
          <cell r="E6219" t="str">
            <v/>
          </cell>
        </row>
        <row r="6220">
          <cell r="A6220" t="str">
            <v/>
          </cell>
          <cell r="B6220" t="str">
            <v/>
          </cell>
          <cell r="C6220" t="str">
            <v/>
          </cell>
          <cell r="D6220" t="str">
            <v/>
          </cell>
          <cell r="E6220" t="str">
            <v/>
          </cell>
        </row>
        <row r="6221">
          <cell r="A6221" t="str">
            <v/>
          </cell>
          <cell r="B6221" t="str">
            <v/>
          </cell>
          <cell r="C6221" t="str">
            <v/>
          </cell>
          <cell r="D6221" t="str">
            <v/>
          </cell>
          <cell r="E6221" t="str">
            <v/>
          </cell>
        </row>
        <row r="6222">
          <cell r="A6222" t="str">
            <v/>
          </cell>
          <cell r="B6222" t="str">
            <v/>
          </cell>
          <cell r="C6222" t="str">
            <v/>
          </cell>
          <cell r="D6222" t="str">
            <v/>
          </cell>
          <cell r="E6222" t="str">
            <v/>
          </cell>
        </row>
        <row r="6223">
          <cell r="A6223" t="str">
            <v/>
          </cell>
          <cell r="B6223" t="str">
            <v/>
          </cell>
          <cell r="C6223" t="str">
            <v/>
          </cell>
          <cell r="D6223" t="str">
            <v/>
          </cell>
          <cell r="E6223" t="str">
            <v/>
          </cell>
        </row>
        <row r="6224">
          <cell r="A6224" t="str">
            <v/>
          </cell>
          <cell r="B6224" t="str">
            <v/>
          </cell>
          <cell r="C6224" t="str">
            <v/>
          </cell>
          <cell r="D6224" t="str">
            <v/>
          </cell>
          <cell r="E6224" t="str">
            <v/>
          </cell>
        </row>
        <row r="6225">
          <cell r="A6225" t="str">
            <v/>
          </cell>
          <cell r="B6225" t="str">
            <v/>
          </cell>
          <cell r="C6225" t="str">
            <v/>
          </cell>
          <cell r="D6225" t="str">
            <v/>
          </cell>
          <cell r="E6225" t="str">
            <v/>
          </cell>
        </row>
        <row r="6226">
          <cell r="A6226" t="str">
            <v/>
          </cell>
          <cell r="B6226" t="str">
            <v/>
          </cell>
          <cell r="C6226" t="str">
            <v/>
          </cell>
          <cell r="D6226" t="str">
            <v/>
          </cell>
          <cell r="E6226" t="str">
            <v/>
          </cell>
        </row>
        <row r="6227">
          <cell r="A6227" t="str">
            <v/>
          </cell>
          <cell r="B6227" t="str">
            <v/>
          </cell>
          <cell r="C6227" t="str">
            <v/>
          </cell>
          <cell r="D6227" t="str">
            <v/>
          </cell>
          <cell r="E6227" t="str">
            <v/>
          </cell>
        </row>
        <row r="6228">
          <cell r="A6228" t="str">
            <v/>
          </cell>
          <cell r="B6228" t="str">
            <v/>
          </cell>
          <cell r="C6228" t="str">
            <v/>
          </cell>
          <cell r="D6228" t="str">
            <v/>
          </cell>
          <cell r="E6228" t="str">
            <v/>
          </cell>
        </row>
        <row r="6229">
          <cell r="A6229" t="str">
            <v/>
          </cell>
          <cell r="B6229" t="str">
            <v/>
          </cell>
          <cell r="C6229" t="str">
            <v/>
          </cell>
          <cell r="D6229" t="str">
            <v/>
          </cell>
          <cell r="E6229" t="str">
            <v/>
          </cell>
        </row>
        <row r="6230">
          <cell r="A6230" t="str">
            <v/>
          </cell>
          <cell r="B6230" t="str">
            <v/>
          </cell>
          <cell r="C6230" t="str">
            <v/>
          </cell>
          <cell r="D6230" t="str">
            <v/>
          </cell>
          <cell r="E6230" t="str">
            <v/>
          </cell>
        </row>
        <row r="6231">
          <cell r="A6231" t="str">
            <v/>
          </cell>
          <cell r="B6231" t="str">
            <v/>
          </cell>
          <cell r="C6231" t="str">
            <v/>
          </cell>
          <cell r="D6231" t="str">
            <v/>
          </cell>
          <cell r="E6231" t="str">
            <v/>
          </cell>
        </row>
        <row r="6232">
          <cell r="A6232" t="str">
            <v/>
          </cell>
          <cell r="B6232" t="str">
            <v/>
          </cell>
          <cell r="C6232" t="str">
            <v/>
          </cell>
          <cell r="D6232" t="str">
            <v/>
          </cell>
          <cell r="E6232" t="str">
            <v/>
          </cell>
        </row>
        <row r="6233">
          <cell r="A6233" t="str">
            <v/>
          </cell>
          <cell r="B6233" t="str">
            <v/>
          </cell>
          <cell r="C6233" t="str">
            <v/>
          </cell>
          <cell r="D6233" t="str">
            <v/>
          </cell>
          <cell r="E6233" t="str">
            <v/>
          </cell>
        </row>
        <row r="6234">
          <cell r="A6234" t="str">
            <v/>
          </cell>
          <cell r="B6234" t="str">
            <v/>
          </cell>
          <cell r="C6234" t="str">
            <v/>
          </cell>
          <cell r="D6234" t="str">
            <v/>
          </cell>
          <cell r="E6234" t="str">
            <v/>
          </cell>
        </row>
        <row r="6235">
          <cell r="A6235" t="str">
            <v/>
          </cell>
          <cell r="B6235" t="str">
            <v/>
          </cell>
          <cell r="C6235" t="str">
            <v/>
          </cell>
          <cell r="D6235" t="str">
            <v/>
          </cell>
          <cell r="E6235" t="str">
            <v/>
          </cell>
        </row>
        <row r="6236">
          <cell r="A6236" t="str">
            <v/>
          </cell>
          <cell r="B6236" t="str">
            <v/>
          </cell>
          <cell r="C6236" t="str">
            <v/>
          </cell>
          <cell r="D6236" t="str">
            <v/>
          </cell>
          <cell r="E6236" t="str">
            <v/>
          </cell>
        </row>
        <row r="6237">
          <cell r="A6237" t="str">
            <v/>
          </cell>
          <cell r="B6237" t="str">
            <v/>
          </cell>
          <cell r="C6237" t="str">
            <v/>
          </cell>
          <cell r="D6237" t="str">
            <v/>
          </cell>
          <cell r="E6237" t="str">
            <v/>
          </cell>
        </row>
        <row r="6238">
          <cell r="A6238" t="str">
            <v/>
          </cell>
          <cell r="B6238" t="str">
            <v/>
          </cell>
          <cell r="C6238" t="str">
            <v/>
          </cell>
          <cell r="D6238" t="str">
            <v/>
          </cell>
          <cell r="E6238" t="str">
            <v/>
          </cell>
        </row>
        <row r="6239">
          <cell r="A6239" t="str">
            <v/>
          </cell>
          <cell r="B6239" t="str">
            <v/>
          </cell>
          <cell r="C6239" t="str">
            <v/>
          </cell>
          <cell r="D6239" t="str">
            <v/>
          </cell>
          <cell r="E6239" t="str">
            <v/>
          </cell>
        </row>
        <row r="6240">
          <cell r="A6240" t="str">
            <v/>
          </cell>
          <cell r="B6240" t="str">
            <v/>
          </cell>
          <cell r="C6240" t="str">
            <v/>
          </cell>
          <cell r="D6240" t="str">
            <v/>
          </cell>
          <cell r="E6240" t="str">
            <v/>
          </cell>
        </row>
        <row r="6241">
          <cell r="A6241" t="str">
            <v/>
          </cell>
          <cell r="B6241" t="str">
            <v/>
          </cell>
          <cell r="C6241" t="str">
            <v/>
          </cell>
          <cell r="D6241" t="str">
            <v/>
          </cell>
          <cell r="E6241" t="str">
            <v/>
          </cell>
        </row>
        <row r="6242">
          <cell r="A6242" t="str">
            <v/>
          </cell>
          <cell r="B6242" t="str">
            <v/>
          </cell>
          <cell r="C6242" t="str">
            <v/>
          </cell>
          <cell r="D6242" t="str">
            <v/>
          </cell>
          <cell r="E6242" t="str">
            <v/>
          </cell>
        </row>
        <row r="6243">
          <cell r="A6243" t="str">
            <v/>
          </cell>
          <cell r="B6243" t="str">
            <v/>
          </cell>
          <cell r="C6243" t="str">
            <v/>
          </cell>
          <cell r="D6243" t="str">
            <v/>
          </cell>
          <cell r="E6243" t="str">
            <v/>
          </cell>
        </row>
        <row r="6244">
          <cell r="A6244" t="str">
            <v/>
          </cell>
          <cell r="B6244" t="str">
            <v/>
          </cell>
          <cell r="C6244" t="str">
            <v/>
          </cell>
          <cell r="D6244" t="str">
            <v/>
          </cell>
          <cell r="E6244" t="str">
            <v/>
          </cell>
        </row>
        <row r="6245">
          <cell r="A6245" t="str">
            <v/>
          </cell>
          <cell r="B6245" t="str">
            <v/>
          </cell>
          <cell r="C6245" t="str">
            <v/>
          </cell>
          <cell r="D6245" t="str">
            <v/>
          </cell>
          <cell r="E6245" t="str">
            <v/>
          </cell>
        </row>
        <row r="6246">
          <cell r="A6246" t="str">
            <v/>
          </cell>
          <cell r="B6246" t="str">
            <v/>
          </cell>
          <cell r="C6246" t="str">
            <v/>
          </cell>
          <cell r="D6246" t="str">
            <v/>
          </cell>
          <cell r="E6246" t="str">
            <v/>
          </cell>
        </row>
        <row r="6247">
          <cell r="A6247" t="str">
            <v/>
          </cell>
          <cell r="B6247" t="str">
            <v/>
          </cell>
          <cell r="C6247" t="str">
            <v/>
          </cell>
          <cell r="D6247" t="str">
            <v/>
          </cell>
          <cell r="E6247" t="str">
            <v/>
          </cell>
        </row>
        <row r="6248">
          <cell r="A6248" t="str">
            <v/>
          </cell>
          <cell r="B6248" t="str">
            <v/>
          </cell>
          <cell r="C6248" t="str">
            <v/>
          </cell>
          <cell r="D6248" t="str">
            <v/>
          </cell>
          <cell r="E6248" t="str">
            <v/>
          </cell>
        </row>
        <row r="6249">
          <cell r="A6249" t="str">
            <v/>
          </cell>
          <cell r="B6249" t="str">
            <v/>
          </cell>
          <cell r="C6249" t="str">
            <v/>
          </cell>
          <cell r="D6249" t="str">
            <v/>
          </cell>
          <cell r="E6249" t="str">
            <v/>
          </cell>
        </row>
        <row r="6250">
          <cell r="A6250" t="str">
            <v/>
          </cell>
          <cell r="B6250" t="str">
            <v/>
          </cell>
          <cell r="C6250" t="str">
            <v/>
          </cell>
          <cell r="D6250" t="str">
            <v/>
          </cell>
          <cell r="E6250" t="str">
            <v/>
          </cell>
        </row>
        <row r="6251">
          <cell r="A6251" t="str">
            <v/>
          </cell>
          <cell r="B6251" t="str">
            <v/>
          </cell>
          <cell r="C6251" t="str">
            <v/>
          </cell>
          <cell r="D6251" t="str">
            <v/>
          </cell>
          <cell r="E6251" t="str">
            <v/>
          </cell>
        </row>
        <row r="6252">
          <cell r="A6252" t="str">
            <v/>
          </cell>
          <cell r="B6252" t="str">
            <v/>
          </cell>
          <cell r="C6252" t="str">
            <v/>
          </cell>
          <cell r="D6252" t="str">
            <v/>
          </cell>
          <cell r="E6252" t="str">
            <v/>
          </cell>
        </row>
        <row r="6253">
          <cell r="A6253" t="str">
            <v/>
          </cell>
          <cell r="B6253" t="str">
            <v/>
          </cell>
          <cell r="C6253" t="str">
            <v/>
          </cell>
          <cell r="D6253" t="str">
            <v/>
          </cell>
          <cell r="E6253" t="str">
            <v/>
          </cell>
        </row>
        <row r="6254">
          <cell r="A6254" t="str">
            <v/>
          </cell>
          <cell r="B6254" t="str">
            <v/>
          </cell>
          <cell r="C6254" t="str">
            <v/>
          </cell>
          <cell r="D6254" t="str">
            <v/>
          </cell>
          <cell r="E6254" t="str">
            <v/>
          </cell>
        </row>
        <row r="6255">
          <cell r="A6255" t="str">
            <v/>
          </cell>
          <cell r="B6255" t="str">
            <v/>
          </cell>
          <cell r="C6255" t="str">
            <v/>
          </cell>
          <cell r="D6255" t="str">
            <v/>
          </cell>
          <cell r="E6255" t="str">
            <v/>
          </cell>
        </row>
        <row r="6256">
          <cell r="A6256" t="str">
            <v/>
          </cell>
          <cell r="B6256" t="str">
            <v/>
          </cell>
          <cell r="C6256" t="str">
            <v/>
          </cell>
          <cell r="D6256" t="str">
            <v/>
          </cell>
          <cell r="E6256" t="str">
            <v/>
          </cell>
        </row>
        <row r="6257">
          <cell r="A6257" t="str">
            <v/>
          </cell>
          <cell r="B6257" t="str">
            <v/>
          </cell>
          <cell r="C6257" t="str">
            <v/>
          </cell>
          <cell r="D6257" t="str">
            <v/>
          </cell>
          <cell r="E6257" t="str">
            <v/>
          </cell>
        </row>
        <row r="6258">
          <cell r="A6258" t="str">
            <v/>
          </cell>
          <cell r="B6258" t="str">
            <v/>
          </cell>
          <cell r="C6258" t="str">
            <v/>
          </cell>
          <cell r="D6258" t="str">
            <v/>
          </cell>
          <cell r="E6258" t="str">
            <v/>
          </cell>
        </row>
        <row r="6259">
          <cell r="A6259" t="str">
            <v/>
          </cell>
          <cell r="B6259" t="str">
            <v/>
          </cell>
          <cell r="C6259" t="str">
            <v/>
          </cell>
          <cell r="D6259" t="str">
            <v/>
          </cell>
          <cell r="E6259" t="str">
            <v/>
          </cell>
        </row>
        <row r="6260">
          <cell r="A6260" t="str">
            <v/>
          </cell>
          <cell r="B6260" t="str">
            <v/>
          </cell>
          <cell r="C6260" t="str">
            <v/>
          </cell>
          <cell r="D6260" t="str">
            <v/>
          </cell>
          <cell r="E6260" t="str">
            <v/>
          </cell>
        </row>
        <row r="6261">
          <cell r="A6261" t="str">
            <v/>
          </cell>
          <cell r="B6261" t="str">
            <v/>
          </cell>
          <cell r="C6261" t="str">
            <v/>
          </cell>
          <cell r="D6261" t="str">
            <v/>
          </cell>
          <cell r="E6261" t="str">
            <v/>
          </cell>
        </row>
        <row r="6262">
          <cell r="A6262" t="str">
            <v/>
          </cell>
          <cell r="B6262" t="str">
            <v/>
          </cell>
          <cell r="C6262" t="str">
            <v/>
          </cell>
          <cell r="D6262" t="str">
            <v/>
          </cell>
          <cell r="E6262" t="str">
            <v/>
          </cell>
        </row>
        <row r="6263">
          <cell r="A6263" t="str">
            <v/>
          </cell>
          <cell r="B6263" t="str">
            <v/>
          </cell>
          <cell r="C6263" t="str">
            <v/>
          </cell>
          <cell r="D6263" t="str">
            <v/>
          </cell>
          <cell r="E6263" t="str">
            <v/>
          </cell>
        </row>
        <row r="6264">
          <cell r="A6264" t="str">
            <v/>
          </cell>
          <cell r="B6264" t="str">
            <v/>
          </cell>
          <cell r="C6264" t="str">
            <v/>
          </cell>
          <cell r="D6264" t="str">
            <v/>
          </cell>
          <cell r="E6264" t="str">
            <v/>
          </cell>
        </row>
        <row r="6265">
          <cell r="A6265" t="str">
            <v/>
          </cell>
          <cell r="B6265" t="str">
            <v/>
          </cell>
          <cell r="C6265" t="str">
            <v/>
          </cell>
          <cell r="D6265" t="str">
            <v/>
          </cell>
          <cell r="E6265" t="str">
            <v/>
          </cell>
        </row>
        <row r="6266">
          <cell r="A6266" t="str">
            <v/>
          </cell>
          <cell r="B6266" t="str">
            <v/>
          </cell>
          <cell r="C6266" t="str">
            <v/>
          </cell>
          <cell r="D6266" t="str">
            <v/>
          </cell>
          <cell r="E6266" t="str">
            <v/>
          </cell>
        </row>
        <row r="6267">
          <cell r="A6267" t="str">
            <v/>
          </cell>
          <cell r="B6267" t="str">
            <v/>
          </cell>
          <cell r="C6267" t="str">
            <v/>
          </cell>
          <cell r="D6267" t="str">
            <v/>
          </cell>
          <cell r="E6267" t="str">
            <v/>
          </cell>
        </row>
        <row r="6268">
          <cell r="A6268" t="str">
            <v/>
          </cell>
          <cell r="B6268" t="str">
            <v/>
          </cell>
          <cell r="C6268" t="str">
            <v/>
          </cell>
          <cell r="D6268" t="str">
            <v/>
          </cell>
          <cell r="E6268" t="str">
            <v/>
          </cell>
        </row>
        <row r="6269">
          <cell r="A6269" t="str">
            <v/>
          </cell>
          <cell r="B6269" t="str">
            <v/>
          </cell>
          <cell r="C6269" t="str">
            <v/>
          </cell>
          <cell r="D6269" t="str">
            <v/>
          </cell>
          <cell r="E6269" t="str">
            <v/>
          </cell>
        </row>
        <row r="6270">
          <cell r="A6270" t="str">
            <v/>
          </cell>
          <cell r="B6270" t="str">
            <v/>
          </cell>
          <cell r="C6270" t="str">
            <v/>
          </cell>
          <cell r="D6270" t="str">
            <v/>
          </cell>
          <cell r="E6270" t="str">
            <v/>
          </cell>
        </row>
        <row r="6271">
          <cell r="A6271" t="str">
            <v/>
          </cell>
          <cell r="B6271" t="str">
            <v/>
          </cell>
          <cell r="C6271" t="str">
            <v/>
          </cell>
          <cell r="D6271" t="str">
            <v/>
          </cell>
          <cell r="E6271" t="str">
            <v/>
          </cell>
        </row>
        <row r="6272">
          <cell r="A6272" t="str">
            <v/>
          </cell>
          <cell r="B6272" t="str">
            <v/>
          </cell>
          <cell r="C6272" t="str">
            <v/>
          </cell>
          <cell r="D6272" t="str">
            <v/>
          </cell>
          <cell r="E6272" t="str">
            <v/>
          </cell>
        </row>
        <row r="6273">
          <cell r="A6273" t="str">
            <v/>
          </cell>
          <cell r="B6273" t="str">
            <v/>
          </cell>
          <cell r="C6273" t="str">
            <v/>
          </cell>
          <cell r="D6273" t="str">
            <v/>
          </cell>
          <cell r="E6273" t="str">
            <v/>
          </cell>
        </row>
        <row r="6274">
          <cell r="A6274" t="str">
            <v/>
          </cell>
          <cell r="B6274" t="str">
            <v/>
          </cell>
          <cell r="C6274" t="str">
            <v/>
          </cell>
          <cell r="D6274" t="str">
            <v/>
          </cell>
          <cell r="E6274" t="str">
            <v/>
          </cell>
        </row>
        <row r="6275">
          <cell r="A6275" t="str">
            <v/>
          </cell>
          <cell r="B6275" t="str">
            <v/>
          </cell>
          <cell r="C6275" t="str">
            <v/>
          </cell>
          <cell r="D6275" t="str">
            <v/>
          </cell>
          <cell r="E6275" t="str">
            <v/>
          </cell>
        </row>
        <row r="6276">
          <cell r="A6276" t="str">
            <v/>
          </cell>
          <cell r="B6276" t="str">
            <v/>
          </cell>
          <cell r="C6276" t="str">
            <v/>
          </cell>
          <cell r="D6276" t="str">
            <v/>
          </cell>
          <cell r="E6276" t="str">
            <v/>
          </cell>
        </row>
        <row r="6277">
          <cell r="A6277" t="str">
            <v/>
          </cell>
          <cell r="B6277" t="str">
            <v/>
          </cell>
          <cell r="C6277" t="str">
            <v/>
          </cell>
          <cell r="D6277" t="str">
            <v/>
          </cell>
          <cell r="E6277" t="str">
            <v/>
          </cell>
        </row>
        <row r="6278">
          <cell r="A6278" t="str">
            <v/>
          </cell>
          <cell r="B6278" t="str">
            <v/>
          </cell>
          <cell r="C6278" t="str">
            <v/>
          </cell>
          <cell r="D6278" t="str">
            <v/>
          </cell>
          <cell r="E6278" t="str">
            <v/>
          </cell>
        </row>
        <row r="6279">
          <cell r="A6279" t="str">
            <v/>
          </cell>
          <cell r="B6279" t="str">
            <v/>
          </cell>
          <cell r="C6279" t="str">
            <v/>
          </cell>
          <cell r="D6279" t="str">
            <v/>
          </cell>
          <cell r="E6279" t="str">
            <v/>
          </cell>
        </row>
        <row r="6280">
          <cell r="A6280" t="str">
            <v/>
          </cell>
          <cell r="B6280" t="str">
            <v/>
          </cell>
          <cell r="C6280" t="str">
            <v/>
          </cell>
          <cell r="D6280" t="str">
            <v/>
          </cell>
          <cell r="E6280" t="str">
            <v/>
          </cell>
        </row>
        <row r="6281">
          <cell r="A6281" t="str">
            <v/>
          </cell>
          <cell r="B6281" t="str">
            <v/>
          </cell>
          <cell r="C6281" t="str">
            <v/>
          </cell>
          <cell r="D6281" t="str">
            <v/>
          </cell>
          <cell r="E6281" t="str">
            <v/>
          </cell>
        </row>
        <row r="6282">
          <cell r="A6282" t="str">
            <v/>
          </cell>
          <cell r="B6282" t="str">
            <v/>
          </cell>
          <cell r="C6282" t="str">
            <v/>
          </cell>
          <cell r="D6282" t="str">
            <v/>
          </cell>
          <cell r="E6282" t="str">
            <v/>
          </cell>
        </row>
        <row r="6283">
          <cell r="A6283" t="str">
            <v/>
          </cell>
          <cell r="B6283" t="str">
            <v/>
          </cell>
          <cell r="C6283" t="str">
            <v/>
          </cell>
          <cell r="D6283" t="str">
            <v/>
          </cell>
          <cell r="E6283" t="str">
            <v/>
          </cell>
        </row>
        <row r="6284">
          <cell r="A6284" t="str">
            <v/>
          </cell>
          <cell r="B6284" t="str">
            <v/>
          </cell>
          <cell r="C6284" t="str">
            <v/>
          </cell>
          <cell r="D6284" t="str">
            <v/>
          </cell>
          <cell r="E6284" t="str">
            <v/>
          </cell>
        </row>
        <row r="6285">
          <cell r="A6285" t="str">
            <v/>
          </cell>
          <cell r="B6285" t="str">
            <v/>
          </cell>
          <cell r="C6285" t="str">
            <v/>
          </cell>
          <cell r="D6285" t="str">
            <v/>
          </cell>
          <cell r="E6285" t="str">
            <v/>
          </cell>
        </row>
        <row r="6286">
          <cell r="A6286" t="str">
            <v/>
          </cell>
          <cell r="B6286" t="str">
            <v/>
          </cell>
          <cell r="C6286" t="str">
            <v/>
          </cell>
          <cell r="D6286" t="str">
            <v/>
          </cell>
          <cell r="E6286" t="str">
            <v/>
          </cell>
        </row>
        <row r="6287">
          <cell r="A6287" t="str">
            <v/>
          </cell>
          <cell r="B6287" t="str">
            <v/>
          </cell>
          <cell r="C6287" t="str">
            <v/>
          </cell>
          <cell r="D6287" t="str">
            <v/>
          </cell>
          <cell r="E6287" t="str">
            <v/>
          </cell>
        </row>
        <row r="6288">
          <cell r="A6288" t="str">
            <v/>
          </cell>
          <cell r="B6288" t="str">
            <v/>
          </cell>
          <cell r="C6288" t="str">
            <v/>
          </cell>
          <cell r="D6288" t="str">
            <v/>
          </cell>
          <cell r="E6288" t="str">
            <v/>
          </cell>
        </row>
        <row r="6289">
          <cell r="A6289" t="str">
            <v/>
          </cell>
          <cell r="B6289" t="str">
            <v/>
          </cell>
          <cell r="C6289" t="str">
            <v/>
          </cell>
          <cell r="D6289" t="str">
            <v/>
          </cell>
          <cell r="E6289" t="str">
            <v/>
          </cell>
        </row>
        <row r="6290">
          <cell r="A6290" t="str">
            <v/>
          </cell>
          <cell r="B6290" t="str">
            <v/>
          </cell>
          <cell r="C6290" t="str">
            <v/>
          </cell>
          <cell r="D6290" t="str">
            <v/>
          </cell>
          <cell r="E6290" t="str">
            <v/>
          </cell>
        </row>
        <row r="6291">
          <cell r="A6291" t="str">
            <v/>
          </cell>
          <cell r="B6291" t="str">
            <v/>
          </cell>
          <cell r="C6291" t="str">
            <v/>
          </cell>
          <cell r="D6291" t="str">
            <v/>
          </cell>
          <cell r="E6291" t="str">
            <v/>
          </cell>
        </row>
        <row r="6292">
          <cell r="A6292" t="str">
            <v/>
          </cell>
          <cell r="B6292" t="str">
            <v/>
          </cell>
          <cell r="C6292" t="str">
            <v/>
          </cell>
          <cell r="D6292" t="str">
            <v/>
          </cell>
          <cell r="E6292" t="str">
            <v/>
          </cell>
        </row>
        <row r="6293">
          <cell r="A6293" t="str">
            <v/>
          </cell>
          <cell r="B6293" t="str">
            <v/>
          </cell>
          <cell r="C6293" t="str">
            <v/>
          </cell>
          <cell r="D6293" t="str">
            <v/>
          </cell>
          <cell r="E6293" t="str">
            <v/>
          </cell>
        </row>
        <row r="6294">
          <cell r="A6294" t="str">
            <v/>
          </cell>
          <cell r="B6294" t="str">
            <v/>
          </cell>
          <cell r="C6294" t="str">
            <v/>
          </cell>
          <cell r="D6294" t="str">
            <v/>
          </cell>
          <cell r="E6294" t="str">
            <v/>
          </cell>
        </row>
        <row r="6295">
          <cell r="A6295" t="str">
            <v/>
          </cell>
          <cell r="B6295" t="str">
            <v/>
          </cell>
          <cell r="C6295" t="str">
            <v/>
          </cell>
          <cell r="D6295" t="str">
            <v/>
          </cell>
          <cell r="E6295" t="str">
            <v/>
          </cell>
        </row>
        <row r="6296">
          <cell r="A6296" t="str">
            <v/>
          </cell>
          <cell r="B6296" t="str">
            <v/>
          </cell>
          <cell r="C6296" t="str">
            <v/>
          </cell>
          <cell r="D6296" t="str">
            <v/>
          </cell>
          <cell r="E6296" t="str">
            <v/>
          </cell>
        </row>
        <row r="6297">
          <cell r="A6297" t="str">
            <v/>
          </cell>
          <cell r="B6297" t="str">
            <v/>
          </cell>
          <cell r="C6297" t="str">
            <v/>
          </cell>
          <cell r="D6297" t="str">
            <v/>
          </cell>
          <cell r="E6297" t="str">
            <v/>
          </cell>
        </row>
        <row r="6298">
          <cell r="A6298" t="str">
            <v/>
          </cell>
          <cell r="B6298" t="str">
            <v/>
          </cell>
          <cell r="C6298" t="str">
            <v/>
          </cell>
          <cell r="D6298" t="str">
            <v/>
          </cell>
          <cell r="E6298" t="str">
            <v/>
          </cell>
        </row>
        <row r="6299">
          <cell r="A6299" t="str">
            <v/>
          </cell>
          <cell r="B6299" t="str">
            <v/>
          </cell>
          <cell r="C6299" t="str">
            <v/>
          </cell>
          <cell r="D6299" t="str">
            <v/>
          </cell>
          <cell r="E6299" t="str">
            <v/>
          </cell>
        </row>
        <row r="6300">
          <cell r="A6300" t="str">
            <v/>
          </cell>
          <cell r="B6300" t="str">
            <v/>
          </cell>
          <cell r="C6300" t="str">
            <v/>
          </cell>
          <cell r="D6300" t="str">
            <v/>
          </cell>
          <cell r="E6300" t="str">
            <v/>
          </cell>
        </row>
        <row r="6301">
          <cell r="A6301" t="str">
            <v/>
          </cell>
          <cell r="B6301" t="str">
            <v/>
          </cell>
          <cell r="C6301" t="str">
            <v/>
          </cell>
          <cell r="D6301" t="str">
            <v/>
          </cell>
          <cell r="E6301" t="str">
            <v/>
          </cell>
        </row>
        <row r="6302">
          <cell r="A6302" t="str">
            <v/>
          </cell>
          <cell r="B6302" t="str">
            <v/>
          </cell>
          <cell r="C6302" t="str">
            <v/>
          </cell>
          <cell r="D6302" t="str">
            <v/>
          </cell>
          <cell r="E6302" t="str">
            <v/>
          </cell>
        </row>
        <row r="6303">
          <cell r="A6303" t="str">
            <v/>
          </cell>
          <cell r="B6303" t="str">
            <v/>
          </cell>
          <cell r="C6303" t="str">
            <v/>
          </cell>
          <cell r="D6303" t="str">
            <v/>
          </cell>
          <cell r="E6303" t="str">
            <v/>
          </cell>
        </row>
        <row r="6304">
          <cell r="A6304" t="str">
            <v/>
          </cell>
          <cell r="B6304" t="str">
            <v/>
          </cell>
          <cell r="C6304" t="str">
            <v/>
          </cell>
          <cell r="D6304" t="str">
            <v/>
          </cell>
          <cell r="E6304" t="str">
            <v/>
          </cell>
        </row>
        <row r="6305">
          <cell r="A6305" t="str">
            <v/>
          </cell>
          <cell r="B6305" t="str">
            <v/>
          </cell>
          <cell r="C6305" t="str">
            <v/>
          </cell>
          <cell r="D6305" t="str">
            <v/>
          </cell>
          <cell r="E6305" t="str">
            <v/>
          </cell>
        </row>
        <row r="6306">
          <cell r="A6306" t="str">
            <v/>
          </cell>
          <cell r="B6306" t="str">
            <v/>
          </cell>
          <cell r="C6306" t="str">
            <v/>
          </cell>
          <cell r="D6306" t="str">
            <v/>
          </cell>
          <cell r="E6306" t="str">
            <v/>
          </cell>
        </row>
        <row r="6307">
          <cell r="A6307" t="str">
            <v/>
          </cell>
          <cell r="B6307" t="str">
            <v/>
          </cell>
          <cell r="C6307" t="str">
            <v/>
          </cell>
          <cell r="D6307" t="str">
            <v/>
          </cell>
          <cell r="E6307" t="str">
            <v/>
          </cell>
        </row>
        <row r="6308">
          <cell r="A6308" t="str">
            <v/>
          </cell>
          <cell r="B6308" t="str">
            <v/>
          </cell>
          <cell r="C6308" t="str">
            <v/>
          </cell>
          <cell r="D6308" t="str">
            <v/>
          </cell>
          <cell r="E6308" t="str">
            <v/>
          </cell>
        </row>
        <row r="6309">
          <cell r="A6309" t="str">
            <v/>
          </cell>
          <cell r="B6309" t="str">
            <v/>
          </cell>
          <cell r="C6309" t="str">
            <v/>
          </cell>
          <cell r="D6309" t="str">
            <v/>
          </cell>
          <cell r="E6309" t="str">
            <v/>
          </cell>
        </row>
        <row r="6310">
          <cell r="A6310" t="str">
            <v/>
          </cell>
          <cell r="B6310" t="str">
            <v/>
          </cell>
          <cell r="C6310" t="str">
            <v/>
          </cell>
          <cell r="D6310" t="str">
            <v/>
          </cell>
          <cell r="E6310" t="str">
            <v/>
          </cell>
        </row>
        <row r="6311">
          <cell r="A6311" t="str">
            <v/>
          </cell>
          <cell r="B6311" t="str">
            <v/>
          </cell>
          <cell r="C6311" t="str">
            <v/>
          </cell>
          <cell r="D6311" t="str">
            <v/>
          </cell>
          <cell r="E6311" t="str">
            <v/>
          </cell>
        </row>
        <row r="6312">
          <cell r="A6312" t="str">
            <v/>
          </cell>
          <cell r="B6312" t="str">
            <v/>
          </cell>
          <cell r="C6312" t="str">
            <v/>
          </cell>
          <cell r="D6312" t="str">
            <v/>
          </cell>
          <cell r="E6312" t="str">
            <v/>
          </cell>
        </row>
        <row r="6313">
          <cell r="A6313" t="str">
            <v/>
          </cell>
          <cell r="B6313" t="str">
            <v/>
          </cell>
          <cell r="C6313" t="str">
            <v/>
          </cell>
          <cell r="D6313" t="str">
            <v/>
          </cell>
          <cell r="E6313" t="str">
            <v/>
          </cell>
        </row>
        <row r="6314">
          <cell r="A6314" t="str">
            <v/>
          </cell>
          <cell r="B6314" t="str">
            <v/>
          </cell>
          <cell r="C6314" t="str">
            <v/>
          </cell>
          <cell r="D6314" t="str">
            <v/>
          </cell>
          <cell r="E6314" t="str">
            <v/>
          </cell>
        </row>
        <row r="6315">
          <cell r="A6315" t="str">
            <v/>
          </cell>
          <cell r="B6315" t="str">
            <v/>
          </cell>
          <cell r="C6315" t="str">
            <v/>
          </cell>
          <cell r="D6315" t="str">
            <v/>
          </cell>
          <cell r="E6315" t="str">
            <v/>
          </cell>
        </row>
        <row r="6316">
          <cell r="A6316" t="str">
            <v/>
          </cell>
          <cell r="B6316" t="str">
            <v/>
          </cell>
          <cell r="C6316" t="str">
            <v/>
          </cell>
          <cell r="D6316" t="str">
            <v/>
          </cell>
          <cell r="E6316" t="str">
            <v/>
          </cell>
        </row>
        <row r="6317">
          <cell r="A6317" t="str">
            <v/>
          </cell>
          <cell r="B6317" t="str">
            <v/>
          </cell>
          <cell r="C6317" t="str">
            <v/>
          </cell>
          <cell r="D6317" t="str">
            <v/>
          </cell>
          <cell r="E6317" t="str">
            <v/>
          </cell>
        </row>
        <row r="6318">
          <cell r="A6318" t="str">
            <v/>
          </cell>
          <cell r="B6318" t="str">
            <v/>
          </cell>
          <cell r="C6318" t="str">
            <v/>
          </cell>
          <cell r="D6318" t="str">
            <v/>
          </cell>
          <cell r="E6318" t="str">
            <v/>
          </cell>
        </row>
        <row r="6319">
          <cell r="A6319" t="str">
            <v/>
          </cell>
          <cell r="B6319" t="str">
            <v/>
          </cell>
          <cell r="C6319" t="str">
            <v/>
          </cell>
          <cell r="D6319" t="str">
            <v/>
          </cell>
          <cell r="E6319" t="str">
            <v/>
          </cell>
        </row>
        <row r="6320">
          <cell r="A6320" t="str">
            <v/>
          </cell>
          <cell r="B6320" t="str">
            <v/>
          </cell>
          <cell r="C6320" t="str">
            <v/>
          </cell>
          <cell r="D6320" t="str">
            <v/>
          </cell>
          <cell r="E6320" t="str">
            <v/>
          </cell>
        </row>
        <row r="6321">
          <cell r="A6321" t="str">
            <v/>
          </cell>
          <cell r="B6321" t="str">
            <v/>
          </cell>
          <cell r="C6321" t="str">
            <v/>
          </cell>
          <cell r="D6321" t="str">
            <v/>
          </cell>
          <cell r="E6321" t="str">
            <v/>
          </cell>
        </row>
        <row r="6322">
          <cell r="A6322" t="str">
            <v/>
          </cell>
          <cell r="B6322" t="str">
            <v/>
          </cell>
          <cell r="C6322" t="str">
            <v/>
          </cell>
          <cell r="D6322" t="str">
            <v/>
          </cell>
          <cell r="E6322" t="str">
            <v/>
          </cell>
        </row>
        <row r="6323">
          <cell r="A6323" t="str">
            <v/>
          </cell>
          <cell r="B6323" t="str">
            <v/>
          </cell>
          <cell r="C6323" t="str">
            <v/>
          </cell>
          <cell r="D6323" t="str">
            <v/>
          </cell>
          <cell r="E6323" t="str">
            <v/>
          </cell>
        </row>
        <row r="6324">
          <cell r="A6324" t="str">
            <v/>
          </cell>
          <cell r="B6324" t="str">
            <v/>
          </cell>
          <cell r="C6324" t="str">
            <v/>
          </cell>
          <cell r="D6324" t="str">
            <v/>
          </cell>
          <cell r="E6324" t="str">
            <v/>
          </cell>
        </row>
        <row r="6325">
          <cell r="A6325" t="str">
            <v/>
          </cell>
          <cell r="B6325" t="str">
            <v/>
          </cell>
          <cell r="C6325" t="str">
            <v/>
          </cell>
          <cell r="D6325" t="str">
            <v/>
          </cell>
          <cell r="E6325" t="str">
            <v/>
          </cell>
        </row>
        <row r="6326">
          <cell r="A6326" t="str">
            <v/>
          </cell>
          <cell r="B6326" t="str">
            <v/>
          </cell>
          <cell r="C6326" t="str">
            <v/>
          </cell>
          <cell r="D6326" t="str">
            <v/>
          </cell>
          <cell r="E6326" t="str">
            <v/>
          </cell>
        </row>
        <row r="6327">
          <cell r="A6327" t="str">
            <v/>
          </cell>
          <cell r="B6327" t="str">
            <v/>
          </cell>
          <cell r="C6327" t="str">
            <v/>
          </cell>
          <cell r="D6327" t="str">
            <v/>
          </cell>
          <cell r="E6327" t="str">
            <v/>
          </cell>
        </row>
        <row r="6328">
          <cell r="A6328" t="str">
            <v/>
          </cell>
          <cell r="B6328" t="str">
            <v/>
          </cell>
          <cell r="C6328" t="str">
            <v/>
          </cell>
          <cell r="D6328" t="str">
            <v/>
          </cell>
          <cell r="E6328" t="str">
            <v/>
          </cell>
        </row>
        <row r="6329">
          <cell r="A6329" t="str">
            <v/>
          </cell>
          <cell r="B6329" t="str">
            <v/>
          </cell>
          <cell r="C6329" t="str">
            <v/>
          </cell>
          <cell r="D6329" t="str">
            <v/>
          </cell>
          <cell r="E6329" t="str">
            <v/>
          </cell>
        </row>
        <row r="6330">
          <cell r="A6330" t="str">
            <v/>
          </cell>
          <cell r="B6330" t="str">
            <v/>
          </cell>
          <cell r="C6330" t="str">
            <v/>
          </cell>
          <cell r="D6330" t="str">
            <v/>
          </cell>
          <cell r="E6330" t="str">
            <v/>
          </cell>
        </row>
        <row r="6331">
          <cell r="A6331" t="str">
            <v/>
          </cell>
          <cell r="B6331" t="str">
            <v/>
          </cell>
          <cell r="C6331" t="str">
            <v/>
          </cell>
          <cell r="D6331" t="str">
            <v/>
          </cell>
          <cell r="E6331" t="str">
            <v/>
          </cell>
        </row>
        <row r="6332">
          <cell r="A6332" t="str">
            <v/>
          </cell>
          <cell r="B6332" t="str">
            <v/>
          </cell>
          <cell r="C6332" t="str">
            <v/>
          </cell>
          <cell r="D6332" t="str">
            <v/>
          </cell>
          <cell r="E6332" t="str">
            <v/>
          </cell>
        </row>
        <row r="6333">
          <cell r="A6333" t="str">
            <v/>
          </cell>
          <cell r="B6333" t="str">
            <v/>
          </cell>
          <cell r="C6333" t="str">
            <v/>
          </cell>
          <cell r="D6333" t="str">
            <v/>
          </cell>
          <cell r="E6333" t="str">
            <v/>
          </cell>
        </row>
        <row r="6334">
          <cell r="A6334" t="str">
            <v/>
          </cell>
          <cell r="B6334" t="str">
            <v/>
          </cell>
          <cell r="C6334" t="str">
            <v/>
          </cell>
          <cell r="D6334" t="str">
            <v/>
          </cell>
          <cell r="E6334" t="str">
            <v/>
          </cell>
        </row>
        <row r="6335">
          <cell r="A6335" t="str">
            <v/>
          </cell>
          <cell r="B6335" t="str">
            <v/>
          </cell>
          <cell r="C6335" t="str">
            <v/>
          </cell>
          <cell r="D6335" t="str">
            <v/>
          </cell>
          <cell r="E6335" t="str">
            <v/>
          </cell>
        </row>
        <row r="6336">
          <cell r="A6336" t="str">
            <v/>
          </cell>
          <cell r="B6336" t="str">
            <v/>
          </cell>
          <cell r="C6336" t="str">
            <v/>
          </cell>
          <cell r="D6336" t="str">
            <v/>
          </cell>
          <cell r="E6336" t="str">
            <v/>
          </cell>
        </row>
        <row r="6337">
          <cell r="A6337" t="str">
            <v/>
          </cell>
          <cell r="B6337" t="str">
            <v/>
          </cell>
          <cell r="C6337" t="str">
            <v/>
          </cell>
          <cell r="D6337" t="str">
            <v/>
          </cell>
          <cell r="E6337" t="str">
            <v/>
          </cell>
        </row>
        <row r="6338">
          <cell r="A6338" t="str">
            <v/>
          </cell>
          <cell r="B6338" t="str">
            <v/>
          </cell>
          <cell r="C6338" t="str">
            <v/>
          </cell>
          <cell r="D6338" t="str">
            <v/>
          </cell>
          <cell r="E6338" t="str">
            <v/>
          </cell>
        </row>
        <row r="6339">
          <cell r="A6339" t="str">
            <v/>
          </cell>
          <cell r="B6339" t="str">
            <v/>
          </cell>
          <cell r="C6339" t="str">
            <v/>
          </cell>
          <cell r="D6339" t="str">
            <v/>
          </cell>
          <cell r="E6339" t="str">
            <v/>
          </cell>
        </row>
        <row r="6340">
          <cell r="A6340" t="str">
            <v/>
          </cell>
          <cell r="B6340" t="str">
            <v/>
          </cell>
          <cell r="C6340" t="str">
            <v/>
          </cell>
          <cell r="D6340" t="str">
            <v/>
          </cell>
          <cell r="E6340" t="str">
            <v/>
          </cell>
        </row>
        <row r="6341">
          <cell r="A6341" t="str">
            <v/>
          </cell>
          <cell r="B6341" t="str">
            <v/>
          </cell>
          <cell r="C6341" t="str">
            <v/>
          </cell>
          <cell r="D6341" t="str">
            <v/>
          </cell>
          <cell r="E6341" t="str">
            <v/>
          </cell>
        </row>
        <row r="6342">
          <cell r="A6342" t="str">
            <v/>
          </cell>
          <cell r="B6342" t="str">
            <v/>
          </cell>
          <cell r="C6342" t="str">
            <v/>
          </cell>
          <cell r="D6342" t="str">
            <v/>
          </cell>
          <cell r="E6342" t="str">
            <v/>
          </cell>
        </row>
        <row r="6343">
          <cell r="A6343" t="str">
            <v/>
          </cell>
          <cell r="B6343" t="str">
            <v/>
          </cell>
          <cell r="C6343" t="str">
            <v/>
          </cell>
          <cell r="D6343" t="str">
            <v/>
          </cell>
          <cell r="E6343" t="str">
            <v/>
          </cell>
        </row>
        <row r="6344">
          <cell r="A6344" t="str">
            <v/>
          </cell>
          <cell r="B6344" t="str">
            <v/>
          </cell>
          <cell r="C6344" t="str">
            <v/>
          </cell>
          <cell r="D6344" t="str">
            <v/>
          </cell>
          <cell r="E6344" t="str">
            <v/>
          </cell>
        </row>
        <row r="6345">
          <cell r="A6345" t="str">
            <v/>
          </cell>
          <cell r="B6345" t="str">
            <v/>
          </cell>
          <cell r="C6345" t="str">
            <v/>
          </cell>
          <cell r="D6345" t="str">
            <v/>
          </cell>
          <cell r="E6345" t="str">
            <v/>
          </cell>
        </row>
        <row r="6346">
          <cell r="A6346" t="str">
            <v/>
          </cell>
          <cell r="B6346" t="str">
            <v/>
          </cell>
          <cell r="C6346" t="str">
            <v/>
          </cell>
          <cell r="D6346" t="str">
            <v/>
          </cell>
          <cell r="E6346" t="str">
            <v/>
          </cell>
        </row>
        <row r="6347">
          <cell r="A6347" t="str">
            <v/>
          </cell>
          <cell r="B6347" t="str">
            <v/>
          </cell>
          <cell r="C6347" t="str">
            <v/>
          </cell>
          <cell r="D6347" t="str">
            <v/>
          </cell>
          <cell r="E6347" t="str">
            <v/>
          </cell>
        </row>
        <row r="6348">
          <cell r="A6348" t="str">
            <v/>
          </cell>
          <cell r="B6348" t="str">
            <v/>
          </cell>
          <cell r="C6348" t="str">
            <v/>
          </cell>
          <cell r="D6348" t="str">
            <v/>
          </cell>
          <cell r="E6348" t="str">
            <v/>
          </cell>
        </row>
        <row r="6349">
          <cell r="A6349" t="str">
            <v/>
          </cell>
          <cell r="B6349" t="str">
            <v/>
          </cell>
          <cell r="C6349" t="str">
            <v/>
          </cell>
          <cell r="D6349" t="str">
            <v/>
          </cell>
          <cell r="E6349" t="str">
            <v/>
          </cell>
        </row>
        <row r="6350">
          <cell r="A6350" t="str">
            <v/>
          </cell>
          <cell r="B6350" t="str">
            <v/>
          </cell>
          <cell r="C6350" t="str">
            <v/>
          </cell>
          <cell r="D6350" t="str">
            <v/>
          </cell>
          <cell r="E6350" t="str">
            <v/>
          </cell>
        </row>
        <row r="6351">
          <cell r="A6351" t="str">
            <v/>
          </cell>
          <cell r="B6351" t="str">
            <v/>
          </cell>
          <cell r="C6351" t="str">
            <v/>
          </cell>
          <cell r="D6351" t="str">
            <v/>
          </cell>
          <cell r="E6351" t="str">
            <v/>
          </cell>
        </row>
        <row r="6352">
          <cell r="A6352" t="str">
            <v/>
          </cell>
          <cell r="B6352" t="str">
            <v/>
          </cell>
          <cell r="C6352" t="str">
            <v/>
          </cell>
          <cell r="D6352" t="str">
            <v/>
          </cell>
          <cell r="E6352" t="str">
            <v/>
          </cell>
        </row>
        <row r="6353">
          <cell r="A6353" t="str">
            <v/>
          </cell>
          <cell r="B6353" t="str">
            <v/>
          </cell>
          <cell r="C6353" t="str">
            <v/>
          </cell>
          <cell r="D6353" t="str">
            <v/>
          </cell>
          <cell r="E6353" t="str">
            <v/>
          </cell>
        </row>
        <row r="6354">
          <cell r="A6354" t="str">
            <v/>
          </cell>
          <cell r="B6354" t="str">
            <v/>
          </cell>
          <cell r="C6354" t="str">
            <v/>
          </cell>
          <cell r="D6354" t="str">
            <v/>
          </cell>
          <cell r="E6354" t="str">
            <v/>
          </cell>
        </row>
        <row r="6355">
          <cell r="A6355" t="str">
            <v/>
          </cell>
          <cell r="B6355" t="str">
            <v/>
          </cell>
          <cell r="C6355" t="str">
            <v/>
          </cell>
          <cell r="D6355" t="str">
            <v/>
          </cell>
          <cell r="E6355" t="str">
            <v/>
          </cell>
        </row>
        <row r="6356">
          <cell r="A6356" t="str">
            <v/>
          </cell>
          <cell r="B6356" t="str">
            <v/>
          </cell>
          <cell r="C6356" t="str">
            <v/>
          </cell>
          <cell r="D6356" t="str">
            <v/>
          </cell>
          <cell r="E6356" t="str">
            <v/>
          </cell>
        </row>
        <row r="6357">
          <cell r="A6357" t="str">
            <v/>
          </cell>
          <cell r="B6357" t="str">
            <v/>
          </cell>
          <cell r="C6357" t="str">
            <v/>
          </cell>
          <cell r="D6357" t="str">
            <v/>
          </cell>
          <cell r="E6357" t="str">
            <v/>
          </cell>
        </row>
        <row r="6358">
          <cell r="A6358" t="str">
            <v/>
          </cell>
          <cell r="B6358" t="str">
            <v/>
          </cell>
          <cell r="C6358" t="str">
            <v/>
          </cell>
          <cell r="D6358" t="str">
            <v/>
          </cell>
          <cell r="E6358" t="str">
            <v/>
          </cell>
        </row>
        <row r="6359">
          <cell r="A6359" t="str">
            <v/>
          </cell>
          <cell r="B6359" t="str">
            <v/>
          </cell>
          <cell r="C6359" t="str">
            <v/>
          </cell>
          <cell r="D6359" t="str">
            <v/>
          </cell>
          <cell r="E6359" t="str">
            <v/>
          </cell>
        </row>
        <row r="6360">
          <cell r="A6360" t="str">
            <v/>
          </cell>
          <cell r="B6360" t="str">
            <v/>
          </cell>
          <cell r="C6360" t="str">
            <v/>
          </cell>
          <cell r="D6360" t="str">
            <v/>
          </cell>
          <cell r="E6360" t="str">
            <v/>
          </cell>
        </row>
        <row r="6361">
          <cell r="A6361" t="str">
            <v/>
          </cell>
          <cell r="B6361" t="str">
            <v/>
          </cell>
          <cell r="C6361" t="str">
            <v/>
          </cell>
          <cell r="D6361" t="str">
            <v/>
          </cell>
          <cell r="E6361" t="str">
            <v/>
          </cell>
        </row>
        <row r="6362">
          <cell r="A6362" t="str">
            <v/>
          </cell>
          <cell r="B6362" t="str">
            <v/>
          </cell>
          <cell r="C6362" t="str">
            <v/>
          </cell>
          <cell r="D6362" t="str">
            <v/>
          </cell>
          <cell r="E6362" t="str">
            <v/>
          </cell>
        </row>
        <row r="6363">
          <cell r="A6363" t="str">
            <v/>
          </cell>
          <cell r="B6363" t="str">
            <v/>
          </cell>
          <cell r="C6363" t="str">
            <v/>
          </cell>
          <cell r="D6363" t="str">
            <v/>
          </cell>
          <cell r="E6363" t="str">
            <v/>
          </cell>
        </row>
        <row r="6364">
          <cell r="A6364" t="str">
            <v/>
          </cell>
          <cell r="B6364" t="str">
            <v/>
          </cell>
          <cell r="C6364" t="str">
            <v/>
          </cell>
          <cell r="D6364" t="str">
            <v/>
          </cell>
          <cell r="E6364" t="str">
            <v/>
          </cell>
        </row>
        <row r="6365">
          <cell r="A6365" t="str">
            <v/>
          </cell>
          <cell r="B6365" t="str">
            <v/>
          </cell>
          <cell r="C6365" t="str">
            <v/>
          </cell>
          <cell r="D6365" t="str">
            <v/>
          </cell>
          <cell r="E6365" t="str">
            <v/>
          </cell>
        </row>
        <row r="6366">
          <cell r="A6366" t="str">
            <v/>
          </cell>
          <cell r="B6366" t="str">
            <v/>
          </cell>
          <cell r="C6366" t="str">
            <v/>
          </cell>
          <cell r="D6366" t="str">
            <v/>
          </cell>
          <cell r="E6366" t="str">
            <v/>
          </cell>
        </row>
        <row r="6367">
          <cell r="A6367" t="str">
            <v/>
          </cell>
          <cell r="B6367" t="str">
            <v/>
          </cell>
          <cell r="C6367" t="str">
            <v/>
          </cell>
          <cell r="D6367" t="str">
            <v/>
          </cell>
          <cell r="E6367" t="str">
            <v/>
          </cell>
        </row>
        <row r="6368">
          <cell r="A6368" t="str">
            <v/>
          </cell>
          <cell r="B6368" t="str">
            <v/>
          </cell>
          <cell r="C6368" t="str">
            <v/>
          </cell>
          <cell r="D6368" t="str">
            <v/>
          </cell>
          <cell r="E6368" t="str">
            <v/>
          </cell>
        </row>
        <row r="6369">
          <cell r="A6369" t="str">
            <v/>
          </cell>
          <cell r="B6369" t="str">
            <v/>
          </cell>
          <cell r="C6369" t="str">
            <v/>
          </cell>
          <cell r="D6369" t="str">
            <v/>
          </cell>
          <cell r="E6369" t="str">
            <v/>
          </cell>
        </row>
        <row r="6370">
          <cell r="A6370" t="str">
            <v/>
          </cell>
          <cell r="B6370" t="str">
            <v/>
          </cell>
          <cell r="C6370" t="str">
            <v/>
          </cell>
          <cell r="D6370" t="str">
            <v/>
          </cell>
          <cell r="E6370" t="str">
            <v/>
          </cell>
        </row>
        <row r="6371">
          <cell r="A6371" t="str">
            <v/>
          </cell>
          <cell r="B6371" t="str">
            <v/>
          </cell>
          <cell r="C6371" t="str">
            <v/>
          </cell>
          <cell r="D6371" t="str">
            <v/>
          </cell>
          <cell r="E6371" t="str">
            <v/>
          </cell>
        </row>
        <row r="6372">
          <cell r="A6372" t="str">
            <v/>
          </cell>
          <cell r="B6372" t="str">
            <v/>
          </cell>
          <cell r="C6372" t="str">
            <v/>
          </cell>
          <cell r="D6372" t="str">
            <v/>
          </cell>
          <cell r="E6372" t="str">
            <v/>
          </cell>
        </row>
        <row r="6373">
          <cell r="A6373" t="str">
            <v/>
          </cell>
          <cell r="B6373" t="str">
            <v/>
          </cell>
          <cell r="C6373" t="str">
            <v/>
          </cell>
          <cell r="D6373" t="str">
            <v/>
          </cell>
          <cell r="E6373" t="str">
            <v/>
          </cell>
        </row>
        <row r="6374">
          <cell r="A6374" t="str">
            <v/>
          </cell>
          <cell r="B6374" t="str">
            <v/>
          </cell>
          <cell r="C6374" t="str">
            <v/>
          </cell>
          <cell r="D6374" t="str">
            <v/>
          </cell>
          <cell r="E6374" t="str">
            <v/>
          </cell>
        </row>
        <row r="6375">
          <cell r="A6375" t="str">
            <v/>
          </cell>
          <cell r="B6375" t="str">
            <v/>
          </cell>
          <cell r="C6375" t="str">
            <v/>
          </cell>
          <cell r="D6375" t="str">
            <v/>
          </cell>
          <cell r="E6375" t="str">
            <v/>
          </cell>
        </row>
        <row r="6376">
          <cell r="A6376" t="str">
            <v/>
          </cell>
          <cell r="B6376" t="str">
            <v/>
          </cell>
          <cell r="C6376" t="str">
            <v/>
          </cell>
          <cell r="D6376" t="str">
            <v/>
          </cell>
          <cell r="E6376" t="str">
            <v/>
          </cell>
        </row>
        <row r="6377">
          <cell r="A6377" t="str">
            <v/>
          </cell>
          <cell r="B6377" t="str">
            <v/>
          </cell>
          <cell r="C6377" t="str">
            <v/>
          </cell>
          <cell r="D6377" t="str">
            <v/>
          </cell>
          <cell r="E6377" t="str">
            <v/>
          </cell>
        </row>
        <row r="6378">
          <cell r="A6378" t="str">
            <v/>
          </cell>
          <cell r="B6378" t="str">
            <v/>
          </cell>
          <cell r="C6378" t="str">
            <v/>
          </cell>
          <cell r="D6378" t="str">
            <v/>
          </cell>
          <cell r="E6378" t="str">
            <v/>
          </cell>
        </row>
        <row r="6379">
          <cell r="A6379" t="str">
            <v/>
          </cell>
          <cell r="B6379" t="str">
            <v/>
          </cell>
          <cell r="C6379" t="str">
            <v/>
          </cell>
          <cell r="D6379" t="str">
            <v/>
          </cell>
          <cell r="E6379" t="str">
            <v/>
          </cell>
        </row>
        <row r="6380">
          <cell r="A6380" t="str">
            <v/>
          </cell>
          <cell r="B6380" t="str">
            <v/>
          </cell>
          <cell r="C6380" t="str">
            <v/>
          </cell>
          <cell r="D6380" t="str">
            <v/>
          </cell>
          <cell r="E6380" t="str">
            <v/>
          </cell>
        </row>
        <row r="6381">
          <cell r="A6381" t="str">
            <v/>
          </cell>
          <cell r="B6381" t="str">
            <v/>
          </cell>
          <cell r="C6381" t="str">
            <v/>
          </cell>
          <cell r="D6381" t="str">
            <v/>
          </cell>
          <cell r="E6381" t="str">
            <v/>
          </cell>
        </row>
        <row r="6382">
          <cell r="A6382" t="str">
            <v/>
          </cell>
          <cell r="B6382" t="str">
            <v/>
          </cell>
          <cell r="C6382" t="str">
            <v/>
          </cell>
          <cell r="D6382" t="str">
            <v/>
          </cell>
          <cell r="E6382" t="str">
            <v/>
          </cell>
        </row>
        <row r="6383">
          <cell r="A6383" t="str">
            <v/>
          </cell>
          <cell r="B6383" t="str">
            <v/>
          </cell>
          <cell r="C6383" t="str">
            <v/>
          </cell>
          <cell r="D6383" t="str">
            <v/>
          </cell>
          <cell r="E6383" t="str">
            <v/>
          </cell>
        </row>
        <row r="6384">
          <cell r="A6384" t="str">
            <v/>
          </cell>
          <cell r="B6384" t="str">
            <v/>
          </cell>
          <cell r="C6384" t="str">
            <v/>
          </cell>
          <cell r="D6384" t="str">
            <v/>
          </cell>
          <cell r="E6384" t="str">
            <v/>
          </cell>
        </row>
        <row r="6385">
          <cell r="A6385" t="str">
            <v/>
          </cell>
          <cell r="B6385" t="str">
            <v/>
          </cell>
          <cell r="C6385" t="str">
            <v/>
          </cell>
          <cell r="D6385" t="str">
            <v/>
          </cell>
          <cell r="E6385" t="str">
            <v/>
          </cell>
        </row>
        <row r="6386">
          <cell r="A6386" t="str">
            <v/>
          </cell>
          <cell r="B6386" t="str">
            <v/>
          </cell>
          <cell r="C6386" t="str">
            <v/>
          </cell>
          <cell r="D6386" t="str">
            <v/>
          </cell>
          <cell r="E6386" t="str">
            <v/>
          </cell>
        </row>
        <row r="6387">
          <cell r="A6387" t="str">
            <v/>
          </cell>
          <cell r="B6387" t="str">
            <v/>
          </cell>
          <cell r="C6387" t="str">
            <v/>
          </cell>
          <cell r="D6387" t="str">
            <v/>
          </cell>
          <cell r="E6387" t="str">
            <v/>
          </cell>
        </row>
        <row r="6388">
          <cell r="A6388" t="str">
            <v/>
          </cell>
          <cell r="B6388" t="str">
            <v/>
          </cell>
          <cell r="C6388" t="str">
            <v/>
          </cell>
          <cell r="D6388" t="str">
            <v/>
          </cell>
          <cell r="E6388" t="str">
            <v/>
          </cell>
        </row>
        <row r="6389">
          <cell r="A6389" t="str">
            <v/>
          </cell>
          <cell r="B6389" t="str">
            <v/>
          </cell>
          <cell r="C6389" t="str">
            <v/>
          </cell>
          <cell r="D6389" t="str">
            <v/>
          </cell>
          <cell r="E6389" t="str">
            <v/>
          </cell>
        </row>
        <row r="6390">
          <cell r="A6390" t="str">
            <v/>
          </cell>
          <cell r="B6390" t="str">
            <v/>
          </cell>
          <cell r="C6390" t="str">
            <v/>
          </cell>
          <cell r="D6390" t="str">
            <v/>
          </cell>
          <cell r="E6390" t="str">
            <v/>
          </cell>
        </row>
        <row r="6391">
          <cell r="A6391" t="str">
            <v/>
          </cell>
          <cell r="B6391" t="str">
            <v/>
          </cell>
          <cell r="C6391" t="str">
            <v/>
          </cell>
          <cell r="D6391" t="str">
            <v/>
          </cell>
          <cell r="E6391" t="str">
            <v/>
          </cell>
        </row>
        <row r="6392">
          <cell r="A6392" t="str">
            <v/>
          </cell>
          <cell r="B6392" t="str">
            <v/>
          </cell>
          <cell r="C6392" t="str">
            <v/>
          </cell>
          <cell r="D6392" t="str">
            <v/>
          </cell>
          <cell r="E6392" t="str">
            <v/>
          </cell>
        </row>
        <row r="6393">
          <cell r="A6393" t="str">
            <v/>
          </cell>
          <cell r="B6393" t="str">
            <v/>
          </cell>
          <cell r="C6393" t="str">
            <v/>
          </cell>
          <cell r="D6393" t="str">
            <v/>
          </cell>
          <cell r="E6393" t="str">
            <v/>
          </cell>
        </row>
        <row r="6394">
          <cell r="A6394" t="str">
            <v/>
          </cell>
          <cell r="B6394" t="str">
            <v/>
          </cell>
          <cell r="C6394" t="str">
            <v/>
          </cell>
          <cell r="D6394" t="str">
            <v/>
          </cell>
          <cell r="E6394" t="str">
            <v/>
          </cell>
        </row>
        <row r="6395">
          <cell r="A6395" t="str">
            <v/>
          </cell>
          <cell r="B6395" t="str">
            <v/>
          </cell>
          <cell r="C6395" t="str">
            <v/>
          </cell>
          <cell r="D6395" t="str">
            <v/>
          </cell>
          <cell r="E6395" t="str">
            <v/>
          </cell>
        </row>
        <row r="6396">
          <cell r="A6396" t="str">
            <v/>
          </cell>
          <cell r="B6396" t="str">
            <v/>
          </cell>
          <cell r="C6396" t="str">
            <v/>
          </cell>
          <cell r="D6396" t="str">
            <v/>
          </cell>
          <cell r="E6396" t="str">
            <v/>
          </cell>
        </row>
        <row r="6397">
          <cell r="A6397" t="str">
            <v/>
          </cell>
          <cell r="B6397" t="str">
            <v/>
          </cell>
          <cell r="C6397" t="str">
            <v/>
          </cell>
          <cell r="D6397" t="str">
            <v/>
          </cell>
          <cell r="E6397" t="str">
            <v/>
          </cell>
        </row>
        <row r="6398">
          <cell r="A6398" t="str">
            <v/>
          </cell>
          <cell r="B6398" t="str">
            <v/>
          </cell>
          <cell r="C6398" t="str">
            <v/>
          </cell>
          <cell r="D6398" t="str">
            <v/>
          </cell>
          <cell r="E6398" t="str">
            <v/>
          </cell>
        </row>
        <row r="6399">
          <cell r="A6399" t="str">
            <v/>
          </cell>
          <cell r="B6399" t="str">
            <v/>
          </cell>
          <cell r="C6399" t="str">
            <v/>
          </cell>
          <cell r="D6399" t="str">
            <v/>
          </cell>
          <cell r="E6399" t="str">
            <v/>
          </cell>
        </row>
        <row r="6400">
          <cell r="A6400" t="str">
            <v/>
          </cell>
          <cell r="B6400" t="str">
            <v/>
          </cell>
          <cell r="C6400" t="str">
            <v/>
          </cell>
          <cell r="D6400" t="str">
            <v/>
          </cell>
          <cell r="E6400" t="str">
            <v/>
          </cell>
        </row>
        <row r="6401">
          <cell r="A6401" t="str">
            <v/>
          </cell>
          <cell r="B6401" t="str">
            <v/>
          </cell>
          <cell r="C6401" t="str">
            <v/>
          </cell>
          <cell r="D6401" t="str">
            <v/>
          </cell>
          <cell r="E6401" t="str">
            <v/>
          </cell>
        </row>
        <row r="6402">
          <cell r="A6402" t="str">
            <v/>
          </cell>
          <cell r="B6402" t="str">
            <v/>
          </cell>
          <cell r="C6402" t="str">
            <v/>
          </cell>
          <cell r="D6402" t="str">
            <v/>
          </cell>
          <cell r="E6402" t="str">
            <v/>
          </cell>
        </row>
        <row r="6403">
          <cell r="A6403" t="str">
            <v/>
          </cell>
          <cell r="B6403" t="str">
            <v/>
          </cell>
          <cell r="C6403" t="str">
            <v/>
          </cell>
          <cell r="D6403" t="str">
            <v/>
          </cell>
          <cell r="E6403" t="str">
            <v/>
          </cell>
        </row>
        <row r="6404">
          <cell r="A6404" t="str">
            <v/>
          </cell>
          <cell r="B6404" t="str">
            <v/>
          </cell>
          <cell r="C6404" t="str">
            <v/>
          </cell>
          <cell r="D6404" t="str">
            <v/>
          </cell>
          <cell r="E6404" t="str">
            <v/>
          </cell>
        </row>
        <row r="6405">
          <cell r="A6405" t="str">
            <v/>
          </cell>
          <cell r="B6405" t="str">
            <v/>
          </cell>
          <cell r="C6405" t="str">
            <v/>
          </cell>
          <cell r="D6405" t="str">
            <v/>
          </cell>
          <cell r="E6405" t="str">
            <v/>
          </cell>
        </row>
        <row r="6406">
          <cell r="A6406" t="str">
            <v/>
          </cell>
          <cell r="B6406" t="str">
            <v/>
          </cell>
          <cell r="C6406" t="str">
            <v/>
          </cell>
          <cell r="D6406" t="str">
            <v/>
          </cell>
          <cell r="E6406" t="str">
            <v/>
          </cell>
        </row>
        <row r="6407">
          <cell r="A6407" t="str">
            <v/>
          </cell>
          <cell r="B6407" t="str">
            <v/>
          </cell>
          <cell r="C6407" t="str">
            <v/>
          </cell>
          <cell r="D6407" t="str">
            <v/>
          </cell>
          <cell r="E6407" t="str">
            <v/>
          </cell>
        </row>
        <row r="6408">
          <cell r="A6408" t="str">
            <v/>
          </cell>
          <cell r="B6408" t="str">
            <v/>
          </cell>
          <cell r="C6408" t="str">
            <v/>
          </cell>
          <cell r="D6408" t="str">
            <v/>
          </cell>
          <cell r="E6408" t="str">
            <v/>
          </cell>
        </row>
        <row r="6409">
          <cell r="A6409" t="str">
            <v/>
          </cell>
          <cell r="B6409" t="str">
            <v/>
          </cell>
          <cell r="C6409" t="str">
            <v/>
          </cell>
          <cell r="D6409" t="str">
            <v/>
          </cell>
          <cell r="E6409" t="str">
            <v/>
          </cell>
        </row>
        <row r="6410">
          <cell r="A6410" t="str">
            <v/>
          </cell>
          <cell r="B6410" t="str">
            <v/>
          </cell>
          <cell r="C6410" t="str">
            <v/>
          </cell>
          <cell r="D6410" t="str">
            <v/>
          </cell>
          <cell r="E6410" t="str">
            <v/>
          </cell>
        </row>
        <row r="6411">
          <cell r="A6411" t="str">
            <v/>
          </cell>
          <cell r="B6411" t="str">
            <v/>
          </cell>
          <cell r="C6411" t="str">
            <v/>
          </cell>
          <cell r="D6411" t="str">
            <v/>
          </cell>
          <cell r="E6411" t="str">
            <v/>
          </cell>
        </row>
        <row r="6412">
          <cell r="A6412" t="str">
            <v/>
          </cell>
          <cell r="B6412" t="str">
            <v/>
          </cell>
          <cell r="C6412" t="str">
            <v/>
          </cell>
          <cell r="D6412" t="str">
            <v/>
          </cell>
          <cell r="E6412" t="str">
            <v/>
          </cell>
        </row>
        <row r="6413">
          <cell r="A6413" t="str">
            <v/>
          </cell>
          <cell r="B6413" t="str">
            <v/>
          </cell>
          <cell r="C6413" t="str">
            <v/>
          </cell>
          <cell r="D6413" t="str">
            <v/>
          </cell>
          <cell r="E6413" t="str">
            <v/>
          </cell>
        </row>
        <row r="6414">
          <cell r="A6414" t="str">
            <v/>
          </cell>
          <cell r="B6414" t="str">
            <v/>
          </cell>
          <cell r="C6414" t="str">
            <v/>
          </cell>
          <cell r="D6414" t="str">
            <v/>
          </cell>
          <cell r="E6414" t="str">
            <v/>
          </cell>
        </row>
        <row r="6415">
          <cell r="A6415" t="str">
            <v/>
          </cell>
          <cell r="B6415" t="str">
            <v/>
          </cell>
          <cell r="C6415" t="str">
            <v/>
          </cell>
          <cell r="D6415" t="str">
            <v/>
          </cell>
          <cell r="E6415" t="str">
            <v/>
          </cell>
        </row>
        <row r="6416">
          <cell r="A6416" t="str">
            <v/>
          </cell>
          <cell r="B6416" t="str">
            <v/>
          </cell>
          <cell r="C6416" t="str">
            <v/>
          </cell>
          <cell r="D6416" t="str">
            <v/>
          </cell>
          <cell r="E6416" t="str">
            <v/>
          </cell>
        </row>
        <row r="6417">
          <cell r="A6417" t="str">
            <v/>
          </cell>
          <cell r="B6417" t="str">
            <v/>
          </cell>
          <cell r="C6417" t="str">
            <v/>
          </cell>
          <cell r="D6417" t="str">
            <v/>
          </cell>
          <cell r="E6417" t="str">
            <v/>
          </cell>
        </row>
        <row r="6418">
          <cell r="A6418" t="str">
            <v/>
          </cell>
          <cell r="B6418" t="str">
            <v/>
          </cell>
          <cell r="C6418" t="str">
            <v/>
          </cell>
          <cell r="D6418" t="str">
            <v/>
          </cell>
          <cell r="E6418" t="str">
            <v/>
          </cell>
        </row>
        <row r="6419">
          <cell r="A6419" t="str">
            <v/>
          </cell>
          <cell r="B6419" t="str">
            <v/>
          </cell>
          <cell r="C6419" t="str">
            <v/>
          </cell>
          <cell r="D6419" t="str">
            <v/>
          </cell>
          <cell r="E6419" t="str">
            <v/>
          </cell>
        </row>
        <row r="6420">
          <cell r="A6420" t="str">
            <v/>
          </cell>
          <cell r="B6420" t="str">
            <v/>
          </cell>
          <cell r="C6420" t="str">
            <v/>
          </cell>
          <cell r="D6420" t="str">
            <v/>
          </cell>
          <cell r="E6420" t="str">
            <v/>
          </cell>
        </row>
        <row r="6421">
          <cell r="A6421" t="str">
            <v/>
          </cell>
          <cell r="B6421" t="str">
            <v/>
          </cell>
          <cell r="C6421" t="str">
            <v/>
          </cell>
          <cell r="D6421" t="str">
            <v/>
          </cell>
          <cell r="E6421" t="str">
            <v/>
          </cell>
        </row>
        <row r="6422">
          <cell r="A6422" t="str">
            <v/>
          </cell>
          <cell r="B6422" t="str">
            <v/>
          </cell>
          <cell r="C6422" t="str">
            <v/>
          </cell>
          <cell r="D6422" t="str">
            <v/>
          </cell>
          <cell r="E6422" t="str">
            <v/>
          </cell>
        </row>
        <row r="6423">
          <cell r="A6423" t="str">
            <v/>
          </cell>
          <cell r="B6423" t="str">
            <v/>
          </cell>
          <cell r="C6423" t="str">
            <v/>
          </cell>
          <cell r="D6423" t="str">
            <v/>
          </cell>
          <cell r="E6423" t="str">
            <v/>
          </cell>
        </row>
        <row r="6424">
          <cell r="A6424" t="str">
            <v/>
          </cell>
          <cell r="B6424" t="str">
            <v/>
          </cell>
          <cell r="C6424" t="str">
            <v/>
          </cell>
          <cell r="D6424" t="str">
            <v/>
          </cell>
          <cell r="E6424" t="str">
            <v/>
          </cell>
        </row>
        <row r="6425">
          <cell r="A6425" t="str">
            <v/>
          </cell>
          <cell r="B6425" t="str">
            <v/>
          </cell>
          <cell r="C6425" t="str">
            <v/>
          </cell>
          <cell r="D6425" t="str">
            <v/>
          </cell>
          <cell r="E6425" t="str">
            <v/>
          </cell>
        </row>
        <row r="6426">
          <cell r="A6426" t="str">
            <v/>
          </cell>
          <cell r="B6426" t="str">
            <v/>
          </cell>
          <cell r="C6426" t="str">
            <v/>
          </cell>
          <cell r="D6426" t="str">
            <v/>
          </cell>
          <cell r="E6426" t="str">
            <v/>
          </cell>
        </row>
        <row r="6427">
          <cell r="A6427" t="str">
            <v/>
          </cell>
          <cell r="B6427" t="str">
            <v/>
          </cell>
          <cell r="C6427" t="str">
            <v/>
          </cell>
          <cell r="D6427" t="str">
            <v/>
          </cell>
          <cell r="E6427" t="str">
            <v/>
          </cell>
        </row>
        <row r="6428">
          <cell r="A6428" t="str">
            <v/>
          </cell>
          <cell r="B6428" t="str">
            <v/>
          </cell>
          <cell r="C6428" t="str">
            <v/>
          </cell>
          <cell r="D6428" t="str">
            <v/>
          </cell>
          <cell r="E6428" t="str">
            <v/>
          </cell>
        </row>
        <row r="6429">
          <cell r="A6429" t="str">
            <v/>
          </cell>
          <cell r="B6429" t="str">
            <v/>
          </cell>
          <cell r="C6429" t="str">
            <v/>
          </cell>
          <cell r="D6429" t="str">
            <v/>
          </cell>
          <cell r="E6429" t="str">
            <v/>
          </cell>
        </row>
        <row r="6430">
          <cell r="A6430" t="str">
            <v/>
          </cell>
          <cell r="B6430" t="str">
            <v/>
          </cell>
          <cell r="C6430" t="str">
            <v/>
          </cell>
          <cell r="D6430" t="str">
            <v/>
          </cell>
          <cell r="E6430" t="str">
            <v/>
          </cell>
        </row>
        <row r="6431">
          <cell r="A6431" t="str">
            <v/>
          </cell>
          <cell r="B6431" t="str">
            <v/>
          </cell>
          <cell r="C6431" t="str">
            <v/>
          </cell>
          <cell r="D6431" t="str">
            <v/>
          </cell>
          <cell r="E6431" t="str">
            <v/>
          </cell>
        </row>
        <row r="6432">
          <cell r="A6432" t="str">
            <v/>
          </cell>
          <cell r="B6432" t="str">
            <v/>
          </cell>
          <cell r="C6432" t="str">
            <v/>
          </cell>
          <cell r="D6432" t="str">
            <v/>
          </cell>
          <cell r="E6432" t="str">
            <v/>
          </cell>
        </row>
        <row r="6433">
          <cell r="A6433" t="str">
            <v/>
          </cell>
          <cell r="B6433" t="str">
            <v/>
          </cell>
          <cell r="C6433" t="str">
            <v/>
          </cell>
          <cell r="D6433" t="str">
            <v/>
          </cell>
          <cell r="E6433" t="str">
            <v/>
          </cell>
        </row>
        <row r="6434">
          <cell r="A6434" t="str">
            <v/>
          </cell>
          <cell r="B6434" t="str">
            <v/>
          </cell>
          <cell r="C6434" t="str">
            <v/>
          </cell>
          <cell r="D6434" t="str">
            <v/>
          </cell>
          <cell r="E6434" t="str">
            <v/>
          </cell>
        </row>
        <row r="6435">
          <cell r="A6435" t="str">
            <v/>
          </cell>
          <cell r="B6435" t="str">
            <v/>
          </cell>
          <cell r="C6435" t="str">
            <v/>
          </cell>
          <cell r="D6435" t="str">
            <v/>
          </cell>
          <cell r="E6435" t="str">
            <v/>
          </cell>
        </row>
        <row r="6436">
          <cell r="A6436" t="str">
            <v/>
          </cell>
          <cell r="B6436" t="str">
            <v/>
          </cell>
          <cell r="C6436" t="str">
            <v/>
          </cell>
          <cell r="D6436" t="str">
            <v/>
          </cell>
          <cell r="E6436" t="str">
            <v/>
          </cell>
        </row>
        <row r="6437">
          <cell r="A6437" t="str">
            <v/>
          </cell>
          <cell r="B6437" t="str">
            <v/>
          </cell>
          <cell r="C6437" t="str">
            <v/>
          </cell>
          <cell r="D6437" t="str">
            <v/>
          </cell>
          <cell r="E6437" t="str">
            <v/>
          </cell>
        </row>
        <row r="6438">
          <cell r="A6438" t="str">
            <v/>
          </cell>
          <cell r="B6438" t="str">
            <v/>
          </cell>
          <cell r="C6438" t="str">
            <v/>
          </cell>
          <cell r="D6438" t="str">
            <v/>
          </cell>
          <cell r="E6438" t="str">
            <v/>
          </cell>
        </row>
        <row r="6439">
          <cell r="A6439" t="str">
            <v/>
          </cell>
          <cell r="B6439" t="str">
            <v/>
          </cell>
          <cell r="C6439" t="str">
            <v/>
          </cell>
          <cell r="D6439" t="str">
            <v/>
          </cell>
          <cell r="E6439" t="str">
            <v/>
          </cell>
        </row>
        <row r="6440">
          <cell r="A6440" t="str">
            <v/>
          </cell>
          <cell r="B6440" t="str">
            <v/>
          </cell>
          <cell r="C6440" t="str">
            <v/>
          </cell>
          <cell r="D6440" t="str">
            <v/>
          </cell>
          <cell r="E6440" t="str">
            <v/>
          </cell>
        </row>
        <row r="6441">
          <cell r="A6441" t="str">
            <v/>
          </cell>
          <cell r="B6441" t="str">
            <v/>
          </cell>
          <cell r="C6441" t="str">
            <v/>
          </cell>
          <cell r="D6441" t="str">
            <v/>
          </cell>
          <cell r="E6441" t="str">
            <v/>
          </cell>
        </row>
        <row r="6442">
          <cell r="A6442" t="str">
            <v/>
          </cell>
          <cell r="B6442" t="str">
            <v/>
          </cell>
          <cell r="C6442" t="str">
            <v/>
          </cell>
          <cell r="D6442" t="str">
            <v/>
          </cell>
          <cell r="E6442" t="str">
            <v/>
          </cell>
        </row>
        <row r="6443">
          <cell r="A6443" t="str">
            <v/>
          </cell>
          <cell r="B6443" t="str">
            <v/>
          </cell>
          <cell r="C6443" t="str">
            <v/>
          </cell>
          <cell r="D6443" t="str">
            <v/>
          </cell>
          <cell r="E6443" t="str">
            <v/>
          </cell>
        </row>
        <row r="6444">
          <cell r="A6444" t="str">
            <v/>
          </cell>
          <cell r="B6444" t="str">
            <v/>
          </cell>
          <cell r="C6444" t="str">
            <v/>
          </cell>
          <cell r="D6444" t="str">
            <v/>
          </cell>
          <cell r="E6444" t="str">
            <v/>
          </cell>
        </row>
        <row r="6445">
          <cell r="A6445" t="str">
            <v/>
          </cell>
          <cell r="B6445" t="str">
            <v/>
          </cell>
          <cell r="C6445" t="str">
            <v/>
          </cell>
          <cell r="D6445" t="str">
            <v/>
          </cell>
          <cell r="E6445" t="str">
            <v/>
          </cell>
        </row>
        <row r="6446">
          <cell r="A6446" t="str">
            <v/>
          </cell>
          <cell r="B6446" t="str">
            <v/>
          </cell>
          <cell r="C6446" t="str">
            <v/>
          </cell>
          <cell r="D6446" t="str">
            <v/>
          </cell>
          <cell r="E6446" t="str">
            <v/>
          </cell>
        </row>
        <row r="6447">
          <cell r="A6447" t="str">
            <v/>
          </cell>
          <cell r="B6447" t="str">
            <v/>
          </cell>
          <cell r="C6447" t="str">
            <v/>
          </cell>
          <cell r="D6447" t="str">
            <v/>
          </cell>
          <cell r="E6447" t="str">
            <v/>
          </cell>
        </row>
        <row r="6448">
          <cell r="A6448" t="str">
            <v/>
          </cell>
          <cell r="B6448" t="str">
            <v/>
          </cell>
          <cell r="C6448" t="str">
            <v/>
          </cell>
          <cell r="D6448" t="str">
            <v/>
          </cell>
          <cell r="E6448" t="str">
            <v/>
          </cell>
        </row>
        <row r="6449">
          <cell r="A6449" t="str">
            <v/>
          </cell>
          <cell r="B6449" t="str">
            <v/>
          </cell>
          <cell r="C6449" t="str">
            <v/>
          </cell>
          <cell r="D6449" t="str">
            <v/>
          </cell>
          <cell r="E6449" t="str">
            <v/>
          </cell>
        </row>
        <row r="6450">
          <cell r="A6450" t="str">
            <v/>
          </cell>
          <cell r="B6450" t="str">
            <v/>
          </cell>
          <cell r="C6450" t="str">
            <v/>
          </cell>
          <cell r="D6450" t="str">
            <v/>
          </cell>
          <cell r="E6450" t="str">
            <v/>
          </cell>
        </row>
        <row r="6451">
          <cell r="A6451" t="str">
            <v/>
          </cell>
          <cell r="B6451" t="str">
            <v/>
          </cell>
          <cell r="C6451" t="str">
            <v/>
          </cell>
          <cell r="D6451" t="str">
            <v/>
          </cell>
          <cell r="E6451" t="str">
            <v/>
          </cell>
        </row>
        <row r="6452">
          <cell r="A6452" t="str">
            <v/>
          </cell>
          <cell r="B6452" t="str">
            <v/>
          </cell>
          <cell r="C6452" t="str">
            <v/>
          </cell>
          <cell r="D6452" t="str">
            <v/>
          </cell>
          <cell r="E6452" t="str">
            <v/>
          </cell>
        </row>
        <row r="6453">
          <cell r="A6453" t="str">
            <v/>
          </cell>
          <cell r="B6453" t="str">
            <v/>
          </cell>
          <cell r="C6453" t="str">
            <v/>
          </cell>
          <cell r="D6453" t="str">
            <v/>
          </cell>
          <cell r="E6453" t="str">
            <v/>
          </cell>
        </row>
        <row r="6454">
          <cell r="A6454" t="str">
            <v/>
          </cell>
          <cell r="B6454" t="str">
            <v/>
          </cell>
          <cell r="C6454" t="str">
            <v/>
          </cell>
          <cell r="D6454" t="str">
            <v/>
          </cell>
          <cell r="E6454" t="str">
            <v/>
          </cell>
        </row>
        <row r="6455">
          <cell r="A6455" t="str">
            <v/>
          </cell>
          <cell r="B6455" t="str">
            <v/>
          </cell>
          <cell r="C6455" t="str">
            <v/>
          </cell>
          <cell r="D6455" t="str">
            <v/>
          </cell>
          <cell r="E6455" t="str">
            <v/>
          </cell>
        </row>
        <row r="6456">
          <cell r="A6456" t="str">
            <v/>
          </cell>
          <cell r="B6456" t="str">
            <v/>
          </cell>
          <cell r="C6456" t="str">
            <v/>
          </cell>
          <cell r="D6456" t="str">
            <v/>
          </cell>
          <cell r="E6456" t="str">
            <v/>
          </cell>
        </row>
        <row r="6457">
          <cell r="A6457" t="str">
            <v/>
          </cell>
          <cell r="B6457" t="str">
            <v/>
          </cell>
          <cell r="C6457" t="str">
            <v/>
          </cell>
          <cell r="D6457" t="str">
            <v/>
          </cell>
          <cell r="E6457" t="str">
            <v/>
          </cell>
        </row>
        <row r="6458">
          <cell r="A6458" t="str">
            <v/>
          </cell>
          <cell r="B6458" t="str">
            <v/>
          </cell>
          <cell r="C6458" t="str">
            <v/>
          </cell>
          <cell r="D6458" t="str">
            <v/>
          </cell>
          <cell r="E6458" t="str">
            <v/>
          </cell>
        </row>
        <row r="6459">
          <cell r="A6459" t="str">
            <v/>
          </cell>
          <cell r="B6459" t="str">
            <v/>
          </cell>
          <cell r="C6459" t="str">
            <v/>
          </cell>
          <cell r="D6459" t="str">
            <v/>
          </cell>
          <cell r="E6459" t="str">
            <v/>
          </cell>
        </row>
        <row r="6460">
          <cell r="A6460" t="str">
            <v/>
          </cell>
          <cell r="B6460" t="str">
            <v/>
          </cell>
          <cell r="C6460" t="str">
            <v/>
          </cell>
          <cell r="D6460" t="str">
            <v/>
          </cell>
          <cell r="E6460" t="str">
            <v/>
          </cell>
        </row>
        <row r="6461">
          <cell r="A6461" t="str">
            <v/>
          </cell>
          <cell r="B6461" t="str">
            <v/>
          </cell>
          <cell r="C6461" t="str">
            <v/>
          </cell>
          <cell r="D6461" t="str">
            <v/>
          </cell>
          <cell r="E6461" t="str">
            <v/>
          </cell>
        </row>
        <row r="6462">
          <cell r="A6462" t="str">
            <v/>
          </cell>
          <cell r="B6462" t="str">
            <v/>
          </cell>
          <cell r="C6462" t="str">
            <v/>
          </cell>
          <cell r="D6462" t="str">
            <v/>
          </cell>
          <cell r="E6462" t="str">
            <v/>
          </cell>
        </row>
        <row r="6463">
          <cell r="A6463" t="str">
            <v/>
          </cell>
          <cell r="B6463" t="str">
            <v/>
          </cell>
          <cell r="C6463" t="str">
            <v/>
          </cell>
          <cell r="D6463" t="str">
            <v/>
          </cell>
          <cell r="E6463" t="str">
            <v/>
          </cell>
        </row>
        <row r="6464">
          <cell r="A6464" t="str">
            <v/>
          </cell>
          <cell r="B6464" t="str">
            <v/>
          </cell>
          <cell r="C6464" t="str">
            <v/>
          </cell>
          <cell r="D6464" t="str">
            <v/>
          </cell>
          <cell r="E6464" t="str">
            <v/>
          </cell>
        </row>
        <row r="6465">
          <cell r="A6465" t="str">
            <v/>
          </cell>
          <cell r="B6465" t="str">
            <v/>
          </cell>
          <cell r="C6465" t="str">
            <v/>
          </cell>
          <cell r="D6465" t="str">
            <v/>
          </cell>
          <cell r="E6465" t="str">
            <v/>
          </cell>
        </row>
        <row r="6466">
          <cell r="A6466" t="str">
            <v/>
          </cell>
          <cell r="B6466" t="str">
            <v/>
          </cell>
          <cell r="C6466" t="str">
            <v/>
          </cell>
          <cell r="D6466" t="str">
            <v/>
          </cell>
          <cell r="E6466" t="str">
            <v/>
          </cell>
        </row>
        <row r="6467">
          <cell r="A6467" t="str">
            <v/>
          </cell>
          <cell r="B6467" t="str">
            <v/>
          </cell>
          <cell r="C6467" t="str">
            <v/>
          </cell>
          <cell r="D6467" t="str">
            <v/>
          </cell>
          <cell r="E6467" t="str">
            <v/>
          </cell>
        </row>
        <row r="6468">
          <cell r="A6468" t="str">
            <v/>
          </cell>
          <cell r="B6468" t="str">
            <v/>
          </cell>
          <cell r="C6468" t="str">
            <v/>
          </cell>
          <cell r="D6468" t="str">
            <v/>
          </cell>
          <cell r="E6468" t="str">
            <v/>
          </cell>
        </row>
        <row r="6469">
          <cell r="A6469" t="str">
            <v/>
          </cell>
          <cell r="B6469" t="str">
            <v/>
          </cell>
          <cell r="C6469" t="str">
            <v/>
          </cell>
          <cell r="D6469" t="str">
            <v/>
          </cell>
          <cell r="E6469" t="str">
            <v/>
          </cell>
        </row>
        <row r="6470">
          <cell r="A6470" t="str">
            <v/>
          </cell>
          <cell r="B6470" t="str">
            <v/>
          </cell>
          <cell r="C6470" t="str">
            <v/>
          </cell>
          <cell r="D6470" t="str">
            <v/>
          </cell>
          <cell r="E6470" t="str">
            <v/>
          </cell>
        </row>
        <row r="6471">
          <cell r="A6471" t="str">
            <v/>
          </cell>
          <cell r="B6471" t="str">
            <v/>
          </cell>
          <cell r="C6471" t="str">
            <v/>
          </cell>
          <cell r="D6471" t="str">
            <v/>
          </cell>
          <cell r="E6471" t="str">
            <v/>
          </cell>
        </row>
        <row r="6472">
          <cell r="A6472" t="str">
            <v/>
          </cell>
          <cell r="B6472" t="str">
            <v/>
          </cell>
          <cell r="C6472" t="str">
            <v/>
          </cell>
          <cell r="D6472" t="str">
            <v/>
          </cell>
          <cell r="E6472" t="str">
            <v/>
          </cell>
        </row>
        <row r="6473">
          <cell r="A6473" t="str">
            <v/>
          </cell>
          <cell r="B6473" t="str">
            <v/>
          </cell>
          <cell r="C6473" t="str">
            <v/>
          </cell>
          <cell r="D6473" t="str">
            <v/>
          </cell>
          <cell r="E6473" t="str">
            <v/>
          </cell>
        </row>
        <row r="6474">
          <cell r="A6474" t="str">
            <v/>
          </cell>
          <cell r="B6474" t="str">
            <v/>
          </cell>
          <cell r="C6474" t="str">
            <v/>
          </cell>
          <cell r="D6474" t="str">
            <v/>
          </cell>
          <cell r="E6474" t="str">
            <v/>
          </cell>
        </row>
        <row r="6475">
          <cell r="A6475" t="str">
            <v/>
          </cell>
          <cell r="B6475" t="str">
            <v/>
          </cell>
          <cell r="C6475" t="str">
            <v/>
          </cell>
          <cell r="D6475" t="str">
            <v/>
          </cell>
          <cell r="E6475" t="str">
            <v/>
          </cell>
        </row>
        <row r="6476">
          <cell r="A6476" t="str">
            <v/>
          </cell>
          <cell r="B6476" t="str">
            <v/>
          </cell>
          <cell r="C6476" t="str">
            <v/>
          </cell>
          <cell r="D6476" t="str">
            <v/>
          </cell>
          <cell r="E6476" t="str">
            <v/>
          </cell>
        </row>
        <row r="6477">
          <cell r="A6477" t="str">
            <v/>
          </cell>
          <cell r="B6477" t="str">
            <v/>
          </cell>
          <cell r="C6477" t="str">
            <v/>
          </cell>
          <cell r="D6477" t="str">
            <v/>
          </cell>
          <cell r="E6477" t="str">
            <v/>
          </cell>
        </row>
        <row r="6478">
          <cell r="A6478" t="str">
            <v/>
          </cell>
          <cell r="B6478" t="str">
            <v/>
          </cell>
          <cell r="C6478" t="str">
            <v/>
          </cell>
          <cell r="D6478" t="str">
            <v/>
          </cell>
          <cell r="E6478" t="str">
            <v/>
          </cell>
        </row>
        <row r="6479">
          <cell r="A6479" t="str">
            <v/>
          </cell>
          <cell r="B6479" t="str">
            <v/>
          </cell>
          <cell r="C6479" t="str">
            <v/>
          </cell>
          <cell r="D6479" t="str">
            <v/>
          </cell>
          <cell r="E6479" t="str">
            <v/>
          </cell>
        </row>
        <row r="6480">
          <cell r="A6480" t="str">
            <v/>
          </cell>
          <cell r="B6480" t="str">
            <v/>
          </cell>
          <cell r="C6480" t="str">
            <v/>
          </cell>
          <cell r="D6480" t="str">
            <v/>
          </cell>
          <cell r="E6480" t="str">
            <v/>
          </cell>
        </row>
        <row r="6481">
          <cell r="A6481" t="str">
            <v/>
          </cell>
          <cell r="B6481" t="str">
            <v/>
          </cell>
          <cell r="C6481" t="str">
            <v/>
          </cell>
          <cell r="D6481" t="str">
            <v/>
          </cell>
          <cell r="E6481" t="str">
            <v/>
          </cell>
        </row>
        <row r="6482">
          <cell r="A6482" t="str">
            <v/>
          </cell>
          <cell r="B6482" t="str">
            <v/>
          </cell>
          <cell r="C6482" t="str">
            <v/>
          </cell>
          <cell r="D6482" t="str">
            <v/>
          </cell>
          <cell r="E6482" t="str">
            <v/>
          </cell>
        </row>
        <row r="6483">
          <cell r="A6483" t="str">
            <v/>
          </cell>
          <cell r="B6483" t="str">
            <v/>
          </cell>
          <cell r="C6483" t="str">
            <v/>
          </cell>
          <cell r="D6483" t="str">
            <v/>
          </cell>
          <cell r="E6483" t="str">
            <v/>
          </cell>
        </row>
        <row r="6484">
          <cell r="A6484" t="str">
            <v/>
          </cell>
          <cell r="B6484" t="str">
            <v/>
          </cell>
          <cell r="C6484" t="str">
            <v/>
          </cell>
          <cell r="D6484" t="str">
            <v/>
          </cell>
          <cell r="E6484" t="str">
            <v/>
          </cell>
        </row>
        <row r="6485">
          <cell r="A6485" t="str">
            <v/>
          </cell>
          <cell r="B6485" t="str">
            <v/>
          </cell>
          <cell r="C6485" t="str">
            <v/>
          </cell>
          <cell r="D6485" t="str">
            <v/>
          </cell>
          <cell r="E6485" t="str">
            <v/>
          </cell>
        </row>
        <row r="6486">
          <cell r="A6486" t="str">
            <v/>
          </cell>
          <cell r="B6486" t="str">
            <v/>
          </cell>
          <cell r="C6486" t="str">
            <v/>
          </cell>
          <cell r="D6486" t="str">
            <v/>
          </cell>
          <cell r="E6486" t="str">
            <v/>
          </cell>
        </row>
        <row r="6487">
          <cell r="A6487" t="str">
            <v/>
          </cell>
          <cell r="B6487" t="str">
            <v/>
          </cell>
          <cell r="C6487" t="str">
            <v/>
          </cell>
          <cell r="D6487" t="str">
            <v/>
          </cell>
          <cell r="E6487" t="str">
            <v/>
          </cell>
        </row>
        <row r="6488">
          <cell r="A6488" t="str">
            <v/>
          </cell>
          <cell r="B6488" t="str">
            <v/>
          </cell>
          <cell r="C6488" t="str">
            <v/>
          </cell>
          <cell r="D6488" t="str">
            <v/>
          </cell>
          <cell r="E6488" t="str">
            <v/>
          </cell>
        </row>
        <row r="6489">
          <cell r="A6489" t="str">
            <v/>
          </cell>
          <cell r="B6489" t="str">
            <v/>
          </cell>
          <cell r="C6489" t="str">
            <v/>
          </cell>
          <cell r="D6489" t="str">
            <v/>
          </cell>
          <cell r="E6489" t="str">
            <v/>
          </cell>
        </row>
        <row r="6490">
          <cell r="A6490" t="str">
            <v/>
          </cell>
          <cell r="B6490" t="str">
            <v/>
          </cell>
          <cell r="C6490" t="str">
            <v/>
          </cell>
          <cell r="D6490" t="str">
            <v/>
          </cell>
          <cell r="E6490" t="str">
            <v/>
          </cell>
        </row>
        <row r="6491">
          <cell r="A6491" t="str">
            <v/>
          </cell>
          <cell r="B6491" t="str">
            <v/>
          </cell>
          <cell r="C6491" t="str">
            <v/>
          </cell>
          <cell r="D6491" t="str">
            <v/>
          </cell>
          <cell r="E6491" t="str">
            <v/>
          </cell>
        </row>
        <row r="6492">
          <cell r="A6492" t="str">
            <v/>
          </cell>
          <cell r="B6492" t="str">
            <v/>
          </cell>
          <cell r="C6492" t="str">
            <v/>
          </cell>
          <cell r="D6492" t="str">
            <v/>
          </cell>
          <cell r="E6492" t="str">
            <v/>
          </cell>
        </row>
        <row r="6493">
          <cell r="A6493" t="str">
            <v/>
          </cell>
          <cell r="B6493" t="str">
            <v/>
          </cell>
          <cell r="C6493" t="str">
            <v/>
          </cell>
          <cell r="D6493" t="str">
            <v/>
          </cell>
          <cell r="E6493" t="str">
            <v/>
          </cell>
        </row>
        <row r="6494">
          <cell r="A6494" t="str">
            <v/>
          </cell>
          <cell r="B6494" t="str">
            <v/>
          </cell>
          <cell r="C6494" t="str">
            <v/>
          </cell>
          <cell r="D6494" t="str">
            <v/>
          </cell>
          <cell r="E6494" t="str">
            <v/>
          </cell>
        </row>
        <row r="6495">
          <cell r="A6495" t="str">
            <v/>
          </cell>
          <cell r="B6495" t="str">
            <v/>
          </cell>
          <cell r="C6495" t="str">
            <v/>
          </cell>
          <cell r="D6495" t="str">
            <v/>
          </cell>
          <cell r="E6495" t="str">
            <v/>
          </cell>
        </row>
        <row r="6496">
          <cell r="A6496" t="str">
            <v/>
          </cell>
          <cell r="B6496" t="str">
            <v/>
          </cell>
          <cell r="C6496" t="str">
            <v/>
          </cell>
          <cell r="D6496" t="str">
            <v/>
          </cell>
          <cell r="E6496" t="str">
            <v/>
          </cell>
        </row>
        <row r="6497">
          <cell r="A6497" t="str">
            <v/>
          </cell>
          <cell r="B6497" t="str">
            <v/>
          </cell>
          <cell r="C6497" t="str">
            <v/>
          </cell>
          <cell r="D6497" t="str">
            <v/>
          </cell>
          <cell r="E6497" t="str">
            <v/>
          </cell>
        </row>
        <row r="6498">
          <cell r="A6498" t="str">
            <v/>
          </cell>
          <cell r="B6498" t="str">
            <v/>
          </cell>
          <cell r="C6498" t="str">
            <v/>
          </cell>
          <cell r="D6498" t="str">
            <v/>
          </cell>
          <cell r="E6498" t="str">
            <v/>
          </cell>
        </row>
        <row r="6499">
          <cell r="A6499" t="str">
            <v/>
          </cell>
          <cell r="B6499" t="str">
            <v/>
          </cell>
          <cell r="C6499" t="str">
            <v/>
          </cell>
          <cell r="D6499" t="str">
            <v/>
          </cell>
          <cell r="E6499" t="str">
            <v/>
          </cell>
        </row>
        <row r="6500">
          <cell r="A6500" t="str">
            <v/>
          </cell>
          <cell r="B6500" t="str">
            <v/>
          </cell>
          <cell r="C6500" t="str">
            <v/>
          </cell>
          <cell r="D6500" t="str">
            <v/>
          </cell>
          <cell r="E6500" t="str">
            <v/>
          </cell>
        </row>
        <row r="6501">
          <cell r="A6501" t="str">
            <v/>
          </cell>
          <cell r="B6501" t="str">
            <v/>
          </cell>
          <cell r="C6501" t="str">
            <v/>
          </cell>
          <cell r="D6501" t="str">
            <v/>
          </cell>
          <cell r="E6501" t="str">
            <v/>
          </cell>
        </row>
        <row r="6502">
          <cell r="A6502" t="str">
            <v/>
          </cell>
          <cell r="B6502" t="str">
            <v/>
          </cell>
          <cell r="C6502" t="str">
            <v/>
          </cell>
          <cell r="D6502" t="str">
            <v/>
          </cell>
          <cell r="E6502" t="str">
            <v/>
          </cell>
        </row>
        <row r="6503">
          <cell r="A6503" t="str">
            <v/>
          </cell>
          <cell r="B6503" t="str">
            <v/>
          </cell>
          <cell r="C6503" t="str">
            <v/>
          </cell>
          <cell r="D6503" t="str">
            <v/>
          </cell>
          <cell r="E6503" t="str">
            <v/>
          </cell>
        </row>
        <row r="6504">
          <cell r="A6504" t="str">
            <v/>
          </cell>
          <cell r="B6504" t="str">
            <v/>
          </cell>
          <cell r="C6504" t="str">
            <v/>
          </cell>
          <cell r="D6504" t="str">
            <v/>
          </cell>
          <cell r="E6504" t="str">
            <v/>
          </cell>
        </row>
        <row r="6505">
          <cell r="A6505" t="str">
            <v/>
          </cell>
          <cell r="B6505" t="str">
            <v/>
          </cell>
          <cell r="C6505" t="str">
            <v/>
          </cell>
          <cell r="D6505" t="str">
            <v/>
          </cell>
          <cell r="E6505" t="str">
            <v/>
          </cell>
        </row>
        <row r="6506">
          <cell r="A6506" t="str">
            <v/>
          </cell>
          <cell r="B6506" t="str">
            <v/>
          </cell>
          <cell r="C6506" t="str">
            <v/>
          </cell>
          <cell r="D6506" t="str">
            <v/>
          </cell>
          <cell r="E6506" t="str">
            <v/>
          </cell>
        </row>
        <row r="6507">
          <cell r="A6507" t="str">
            <v/>
          </cell>
          <cell r="B6507" t="str">
            <v/>
          </cell>
          <cell r="C6507" t="str">
            <v/>
          </cell>
          <cell r="D6507" t="str">
            <v/>
          </cell>
          <cell r="E6507" t="str">
            <v/>
          </cell>
        </row>
        <row r="6508">
          <cell r="A6508" t="str">
            <v/>
          </cell>
          <cell r="B6508" t="str">
            <v/>
          </cell>
          <cell r="C6508" t="str">
            <v/>
          </cell>
          <cell r="D6508" t="str">
            <v/>
          </cell>
          <cell r="E6508" t="str">
            <v/>
          </cell>
        </row>
        <row r="6509">
          <cell r="A6509" t="str">
            <v/>
          </cell>
          <cell r="B6509" t="str">
            <v/>
          </cell>
          <cell r="C6509" t="str">
            <v/>
          </cell>
          <cell r="D6509" t="str">
            <v/>
          </cell>
          <cell r="E6509" t="str">
            <v/>
          </cell>
        </row>
        <row r="6510">
          <cell r="A6510" t="str">
            <v/>
          </cell>
          <cell r="B6510" t="str">
            <v/>
          </cell>
          <cell r="C6510" t="str">
            <v/>
          </cell>
          <cell r="D6510" t="str">
            <v/>
          </cell>
          <cell r="E6510" t="str">
            <v/>
          </cell>
        </row>
        <row r="6511">
          <cell r="A6511" t="str">
            <v/>
          </cell>
          <cell r="B6511" t="str">
            <v/>
          </cell>
          <cell r="C6511" t="str">
            <v/>
          </cell>
          <cell r="D6511" t="str">
            <v/>
          </cell>
          <cell r="E6511" t="str">
            <v/>
          </cell>
        </row>
        <row r="6512">
          <cell r="A6512" t="str">
            <v/>
          </cell>
          <cell r="B6512" t="str">
            <v/>
          </cell>
          <cell r="C6512" t="str">
            <v/>
          </cell>
          <cell r="D6512" t="str">
            <v/>
          </cell>
          <cell r="E6512" t="str">
            <v/>
          </cell>
        </row>
        <row r="6513">
          <cell r="A6513" t="str">
            <v/>
          </cell>
          <cell r="B6513" t="str">
            <v/>
          </cell>
          <cell r="C6513" t="str">
            <v/>
          </cell>
          <cell r="D6513" t="str">
            <v/>
          </cell>
          <cell r="E6513" t="str">
            <v/>
          </cell>
        </row>
        <row r="6514">
          <cell r="A6514" t="str">
            <v/>
          </cell>
          <cell r="B6514" t="str">
            <v/>
          </cell>
          <cell r="C6514" t="str">
            <v/>
          </cell>
          <cell r="D6514" t="str">
            <v/>
          </cell>
          <cell r="E6514" t="str">
            <v/>
          </cell>
        </row>
        <row r="6515">
          <cell r="A6515" t="str">
            <v/>
          </cell>
          <cell r="B6515" t="str">
            <v/>
          </cell>
          <cell r="C6515" t="str">
            <v/>
          </cell>
          <cell r="D6515" t="str">
            <v/>
          </cell>
          <cell r="E6515" t="str">
            <v/>
          </cell>
        </row>
        <row r="6516">
          <cell r="A6516" t="str">
            <v/>
          </cell>
          <cell r="B6516" t="str">
            <v/>
          </cell>
          <cell r="C6516" t="str">
            <v/>
          </cell>
          <cell r="D6516" t="str">
            <v/>
          </cell>
          <cell r="E6516" t="str">
            <v/>
          </cell>
        </row>
        <row r="6517">
          <cell r="A6517" t="str">
            <v/>
          </cell>
          <cell r="B6517" t="str">
            <v/>
          </cell>
          <cell r="C6517" t="str">
            <v/>
          </cell>
          <cell r="D6517" t="str">
            <v/>
          </cell>
          <cell r="E6517" t="str">
            <v/>
          </cell>
        </row>
        <row r="6518">
          <cell r="A6518" t="str">
            <v/>
          </cell>
          <cell r="B6518" t="str">
            <v/>
          </cell>
          <cell r="C6518" t="str">
            <v/>
          </cell>
          <cell r="D6518" t="str">
            <v/>
          </cell>
          <cell r="E6518" t="str">
            <v/>
          </cell>
        </row>
        <row r="6519">
          <cell r="A6519" t="str">
            <v/>
          </cell>
          <cell r="B6519" t="str">
            <v/>
          </cell>
          <cell r="C6519" t="str">
            <v/>
          </cell>
          <cell r="D6519" t="str">
            <v/>
          </cell>
          <cell r="E6519" t="str">
            <v/>
          </cell>
        </row>
        <row r="6520">
          <cell r="A6520" t="str">
            <v/>
          </cell>
          <cell r="B6520" t="str">
            <v/>
          </cell>
          <cell r="C6520" t="str">
            <v/>
          </cell>
          <cell r="D6520" t="str">
            <v/>
          </cell>
          <cell r="E6520" t="str">
            <v/>
          </cell>
        </row>
        <row r="6521">
          <cell r="A6521" t="str">
            <v/>
          </cell>
          <cell r="B6521" t="str">
            <v/>
          </cell>
          <cell r="C6521" t="str">
            <v/>
          </cell>
          <cell r="D6521" t="str">
            <v/>
          </cell>
          <cell r="E6521" t="str">
            <v/>
          </cell>
        </row>
        <row r="6522">
          <cell r="A6522" t="str">
            <v/>
          </cell>
          <cell r="B6522" t="str">
            <v/>
          </cell>
          <cell r="C6522" t="str">
            <v/>
          </cell>
          <cell r="D6522" t="str">
            <v/>
          </cell>
          <cell r="E6522" t="str">
            <v/>
          </cell>
        </row>
        <row r="6523">
          <cell r="A6523" t="str">
            <v/>
          </cell>
          <cell r="B6523" t="str">
            <v/>
          </cell>
          <cell r="C6523" t="str">
            <v/>
          </cell>
          <cell r="D6523" t="str">
            <v/>
          </cell>
          <cell r="E6523" t="str">
            <v/>
          </cell>
        </row>
        <row r="6524">
          <cell r="A6524" t="str">
            <v/>
          </cell>
          <cell r="B6524" t="str">
            <v/>
          </cell>
          <cell r="C6524" t="str">
            <v/>
          </cell>
          <cell r="D6524" t="str">
            <v/>
          </cell>
          <cell r="E6524" t="str">
            <v/>
          </cell>
        </row>
        <row r="6525">
          <cell r="A6525" t="str">
            <v/>
          </cell>
          <cell r="B6525" t="str">
            <v/>
          </cell>
          <cell r="C6525" t="str">
            <v/>
          </cell>
          <cell r="D6525" t="str">
            <v/>
          </cell>
          <cell r="E6525" t="str">
            <v/>
          </cell>
        </row>
        <row r="6526">
          <cell r="A6526" t="str">
            <v/>
          </cell>
          <cell r="B6526" t="str">
            <v/>
          </cell>
          <cell r="C6526" t="str">
            <v/>
          </cell>
          <cell r="D6526" t="str">
            <v/>
          </cell>
          <cell r="E6526" t="str">
            <v/>
          </cell>
        </row>
        <row r="6527">
          <cell r="A6527" t="str">
            <v/>
          </cell>
          <cell r="B6527" t="str">
            <v/>
          </cell>
          <cell r="C6527" t="str">
            <v/>
          </cell>
          <cell r="D6527" t="str">
            <v/>
          </cell>
          <cell r="E6527" t="str">
            <v/>
          </cell>
        </row>
        <row r="6528">
          <cell r="A6528" t="str">
            <v/>
          </cell>
          <cell r="B6528" t="str">
            <v/>
          </cell>
          <cell r="C6528" t="str">
            <v/>
          </cell>
          <cell r="D6528" t="str">
            <v/>
          </cell>
          <cell r="E6528" t="str">
            <v/>
          </cell>
        </row>
        <row r="6529">
          <cell r="A6529" t="str">
            <v/>
          </cell>
          <cell r="B6529" t="str">
            <v/>
          </cell>
          <cell r="C6529" t="str">
            <v/>
          </cell>
          <cell r="D6529" t="str">
            <v/>
          </cell>
          <cell r="E6529" t="str">
            <v/>
          </cell>
        </row>
        <row r="6530">
          <cell r="A6530" t="str">
            <v/>
          </cell>
          <cell r="B6530" t="str">
            <v/>
          </cell>
          <cell r="C6530" t="str">
            <v/>
          </cell>
          <cell r="D6530" t="str">
            <v/>
          </cell>
          <cell r="E6530" t="str">
            <v/>
          </cell>
        </row>
        <row r="6531">
          <cell r="A6531" t="str">
            <v/>
          </cell>
          <cell r="B6531" t="str">
            <v/>
          </cell>
          <cell r="C6531" t="str">
            <v/>
          </cell>
          <cell r="D6531" t="str">
            <v/>
          </cell>
          <cell r="E6531" t="str">
            <v/>
          </cell>
        </row>
        <row r="6532">
          <cell r="A6532" t="str">
            <v/>
          </cell>
          <cell r="B6532" t="str">
            <v/>
          </cell>
          <cell r="C6532" t="str">
            <v/>
          </cell>
          <cell r="D6532" t="str">
            <v/>
          </cell>
          <cell r="E6532" t="str">
            <v/>
          </cell>
        </row>
        <row r="6533">
          <cell r="A6533" t="str">
            <v/>
          </cell>
          <cell r="B6533" t="str">
            <v/>
          </cell>
          <cell r="C6533" t="str">
            <v/>
          </cell>
          <cell r="D6533" t="str">
            <v/>
          </cell>
          <cell r="E6533" t="str">
            <v/>
          </cell>
        </row>
        <row r="6534">
          <cell r="A6534" t="str">
            <v/>
          </cell>
          <cell r="B6534" t="str">
            <v/>
          </cell>
          <cell r="C6534" t="str">
            <v/>
          </cell>
          <cell r="D6534" t="str">
            <v/>
          </cell>
          <cell r="E6534" t="str">
            <v/>
          </cell>
        </row>
        <row r="6535">
          <cell r="A6535" t="str">
            <v/>
          </cell>
          <cell r="B6535" t="str">
            <v/>
          </cell>
          <cell r="C6535" t="str">
            <v/>
          </cell>
          <cell r="D6535" t="str">
            <v/>
          </cell>
          <cell r="E6535" t="str">
            <v/>
          </cell>
        </row>
        <row r="6536">
          <cell r="A6536" t="str">
            <v/>
          </cell>
          <cell r="B6536" t="str">
            <v/>
          </cell>
          <cell r="C6536" t="str">
            <v/>
          </cell>
          <cell r="D6536" t="str">
            <v/>
          </cell>
          <cell r="E6536" t="str">
            <v/>
          </cell>
        </row>
        <row r="6537">
          <cell r="A6537" t="str">
            <v/>
          </cell>
          <cell r="B6537" t="str">
            <v/>
          </cell>
          <cell r="C6537" t="str">
            <v/>
          </cell>
          <cell r="D6537" t="str">
            <v/>
          </cell>
          <cell r="E6537" t="str">
            <v/>
          </cell>
        </row>
        <row r="6538">
          <cell r="A6538" t="str">
            <v/>
          </cell>
          <cell r="B6538" t="str">
            <v/>
          </cell>
          <cell r="C6538" t="str">
            <v/>
          </cell>
          <cell r="D6538" t="str">
            <v/>
          </cell>
          <cell r="E6538" t="str">
            <v/>
          </cell>
        </row>
        <row r="6539">
          <cell r="A6539" t="str">
            <v/>
          </cell>
          <cell r="B6539" t="str">
            <v/>
          </cell>
          <cell r="C6539" t="str">
            <v/>
          </cell>
          <cell r="D6539" t="str">
            <v/>
          </cell>
          <cell r="E6539" t="str">
            <v/>
          </cell>
        </row>
        <row r="6540">
          <cell r="A6540" t="str">
            <v/>
          </cell>
          <cell r="B6540" t="str">
            <v/>
          </cell>
          <cell r="C6540" t="str">
            <v/>
          </cell>
          <cell r="D6540" t="str">
            <v/>
          </cell>
          <cell r="E6540" t="str">
            <v/>
          </cell>
        </row>
        <row r="6541">
          <cell r="A6541" t="str">
            <v/>
          </cell>
          <cell r="B6541" t="str">
            <v/>
          </cell>
          <cell r="C6541" t="str">
            <v/>
          </cell>
          <cell r="D6541" t="str">
            <v/>
          </cell>
          <cell r="E6541" t="str">
            <v/>
          </cell>
        </row>
        <row r="6542">
          <cell r="A6542" t="str">
            <v/>
          </cell>
          <cell r="B6542" t="str">
            <v/>
          </cell>
          <cell r="C6542" t="str">
            <v/>
          </cell>
          <cell r="D6542" t="str">
            <v/>
          </cell>
          <cell r="E6542" t="str">
            <v/>
          </cell>
        </row>
        <row r="6543">
          <cell r="A6543" t="str">
            <v/>
          </cell>
          <cell r="B6543" t="str">
            <v/>
          </cell>
          <cell r="C6543" t="str">
            <v/>
          </cell>
          <cell r="D6543" t="str">
            <v/>
          </cell>
          <cell r="E6543" t="str">
            <v/>
          </cell>
        </row>
        <row r="6544">
          <cell r="A6544" t="str">
            <v/>
          </cell>
          <cell r="B6544" t="str">
            <v/>
          </cell>
          <cell r="C6544" t="str">
            <v/>
          </cell>
          <cell r="D6544" t="str">
            <v/>
          </cell>
          <cell r="E6544" t="str">
            <v/>
          </cell>
        </row>
        <row r="6545">
          <cell r="A6545" t="str">
            <v/>
          </cell>
          <cell r="B6545" t="str">
            <v/>
          </cell>
          <cell r="C6545" t="str">
            <v/>
          </cell>
          <cell r="D6545" t="str">
            <v/>
          </cell>
          <cell r="E6545" t="str">
            <v/>
          </cell>
        </row>
        <row r="6546">
          <cell r="A6546" t="str">
            <v/>
          </cell>
          <cell r="B6546" t="str">
            <v/>
          </cell>
          <cell r="C6546" t="str">
            <v/>
          </cell>
          <cell r="D6546" t="str">
            <v/>
          </cell>
          <cell r="E6546" t="str">
            <v/>
          </cell>
        </row>
        <row r="6547">
          <cell r="A6547" t="str">
            <v/>
          </cell>
          <cell r="B6547" t="str">
            <v/>
          </cell>
          <cell r="C6547" t="str">
            <v/>
          </cell>
          <cell r="D6547" t="str">
            <v/>
          </cell>
          <cell r="E6547" t="str">
            <v/>
          </cell>
        </row>
        <row r="6548">
          <cell r="A6548" t="str">
            <v/>
          </cell>
          <cell r="B6548" t="str">
            <v/>
          </cell>
          <cell r="C6548" t="str">
            <v/>
          </cell>
          <cell r="D6548" t="str">
            <v/>
          </cell>
          <cell r="E6548" t="str">
            <v/>
          </cell>
        </row>
        <row r="6549">
          <cell r="A6549" t="str">
            <v/>
          </cell>
          <cell r="B6549" t="str">
            <v/>
          </cell>
          <cell r="C6549" t="str">
            <v/>
          </cell>
          <cell r="D6549" t="str">
            <v/>
          </cell>
          <cell r="E6549" t="str">
            <v/>
          </cell>
        </row>
        <row r="6550">
          <cell r="A6550" t="str">
            <v/>
          </cell>
          <cell r="B6550" t="str">
            <v/>
          </cell>
          <cell r="C6550" t="str">
            <v/>
          </cell>
          <cell r="D6550" t="str">
            <v/>
          </cell>
          <cell r="E6550" t="str">
            <v/>
          </cell>
        </row>
        <row r="6551">
          <cell r="A6551" t="str">
            <v/>
          </cell>
          <cell r="B6551" t="str">
            <v/>
          </cell>
          <cell r="C6551" t="str">
            <v/>
          </cell>
          <cell r="D6551" t="str">
            <v/>
          </cell>
          <cell r="E6551" t="str">
            <v/>
          </cell>
        </row>
        <row r="6552">
          <cell r="A6552" t="str">
            <v/>
          </cell>
          <cell r="B6552" t="str">
            <v/>
          </cell>
          <cell r="C6552" t="str">
            <v/>
          </cell>
          <cell r="D6552" t="str">
            <v/>
          </cell>
          <cell r="E6552" t="str">
            <v/>
          </cell>
        </row>
        <row r="6553">
          <cell r="A6553" t="str">
            <v/>
          </cell>
          <cell r="B6553" t="str">
            <v/>
          </cell>
          <cell r="C6553" t="str">
            <v/>
          </cell>
          <cell r="D6553" t="str">
            <v/>
          </cell>
          <cell r="E6553" t="str">
            <v/>
          </cell>
        </row>
        <row r="6554">
          <cell r="A6554" t="str">
            <v/>
          </cell>
          <cell r="B6554" t="str">
            <v/>
          </cell>
          <cell r="C6554" t="str">
            <v/>
          </cell>
          <cell r="D6554" t="str">
            <v/>
          </cell>
          <cell r="E6554" t="str">
            <v/>
          </cell>
        </row>
        <row r="6555">
          <cell r="A6555" t="str">
            <v/>
          </cell>
          <cell r="B6555" t="str">
            <v/>
          </cell>
          <cell r="C6555" t="str">
            <v/>
          </cell>
          <cell r="D6555" t="str">
            <v/>
          </cell>
          <cell r="E6555" t="str">
            <v/>
          </cell>
        </row>
        <row r="6556">
          <cell r="A6556" t="str">
            <v/>
          </cell>
          <cell r="B6556" t="str">
            <v/>
          </cell>
          <cell r="C6556" t="str">
            <v/>
          </cell>
          <cell r="D6556" t="str">
            <v/>
          </cell>
          <cell r="E6556" t="str">
            <v/>
          </cell>
        </row>
        <row r="6557">
          <cell r="A6557" t="str">
            <v/>
          </cell>
          <cell r="B6557" t="str">
            <v/>
          </cell>
          <cell r="C6557" t="str">
            <v/>
          </cell>
          <cell r="D6557" t="str">
            <v/>
          </cell>
          <cell r="E6557" t="str">
            <v/>
          </cell>
        </row>
        <row r="6558">
          <cell r="A6558" t="str">
            <v/>
          </cell>
          <cell r="B6558" t="str">
            <v/>
          </cell>
          <cell r="C6558" t="str">
            <v/>
          </cell>
          <cell r="D6558" t="str">
            <v/>
          </cell>
          <cell r="E6558" t="str">
            <v/>
          </cell>
        </row>
        <row r="6559">
          <cell r="A6559" t="str">
            <v/>
          </cell>
          <cell r="B6559" t="str">
            <v/>
          </cell>
          <cell r="C6559" t="str">
            <v/>
          </cell>
          <cell r="D6559" t="str">
            <v/>
          </cell>
          <cell r="E6559" t="str">
            <v/>
          </cell>
        </row>
        <row r="6560">
          <cell r="A6560" t="str">
            <v/>
          </cell>
          <cell r="B6560" t="str">
            <v/>
          </cell>
          <cell r="C6560" t="str">
            <v/>
          </cell>
          <cell r="D6560" t="str">
            <v/>
          </cell>
          <cell r="E6560" t="str">
            <v/>
          </cell>
        </row>
        <row r="6561">
          <cell r="A6561" t="str">
            <v/>
          </cell>
          <cell r="B6561" t="str">
            <v/>
          </cell>
          <cell r="C6561" t="str">
            <v/>
          </cell>
          <cell r="D6561" t="str">
            <v/>
          </cell>
          <cell r="E6561" t="str">
            <v/>
          </cell>
        </row>
        <row r="6562">
          <cell r="A6562" t="str">
            <v/>
          </cell>
          <cell r="B6562" t="str">
            <v/>
          </cell>
          <cell r="C6562" t="str">
            <v/>
          </cell>
          <cell r="D6562" t="str">
            <v/>
          </cell>
          <cell r="E6562" t="str">
            <v/>
          </cell>
        </row>
        <row r="6563">
          <cell r="A6563" t="str">
            <v/>
          </cell>
          <cell r="B6563" t="str">
            <v/>
          </cell>
          <cell r="C6563" t="str">
            <v/>
          </cell>
          <cell r="D6563" t="str">
            <v/>
          </cell>
          <cell r="E6563" t="str">
            <v/>
          </cell>
        </row>
        <row r="6564">
          <cell r="A6564" t="str">
            <v/>
          </cell>
          <cell r="B6564" t="str">
            <v/>
          </cell>
          <cell r="C6564" t="str">
            <v/>
          </cell>
          <cell r="D6564" t="str">
            <v/>
          </cell>
          <cell r="E6564" t="str">
            <v/>
          </cell>
        </row>
        <row r="6565">
          <cell r="A6565" t="str">
            <v/>
          </cell>
          <cell r="B6565" t="str">
            <v/>
          </cell>
          <cell r="C6565" t="str">
            <v/>
          </cell>
          <cell r="D6565" t="str">
            <v/>
          </cell>
          <cell r="E6565" t="str">
            <v/>
          </cell>
        </row>
        <row r="6566">
          <cell r="A6566" t="str">
            <v/>
          </cell>
          <cell r="B6566" t="str">
            <v/>
          </cell>
          <cell r="C6566" t="str">
            <v/>
          </cell>
          <cell r="D6566" t="str">
            <v/>
          </cell>
          <cell r="E6566" t="str">
            <v/>
          </cell>
        </row>
        <row r="6567">
          <cell r="A6567" t="str">
            <v/>
          </cell>
          <cell r="B6567" t="str">
            <v/>
          </cell>
          <cell r="C6567" t="str">
            <v/>
          </cell>
          <cell r="D6567" t="str">
            <v/>
          </cell>
          <cell r="E6567" t="str">
            <v/>
          </cell>
        </row>
        <row r="6568">
          <cell r="A6568" t="str">
            <v/>
          </cell>
          <cell r="B6568" t="str">
            <v/>
          </cell>
          <cell r="C6568" t="str">
            <v/>
          </cell>
          <cell r="D6568" t="str">
            <v/>
          </cell>
          <cell r="E6568" t="str">
            <v/>
          </cell>
        </row>
        <row r="6569">
          <cell r="A6569" t="str">
            <v/>
          </cell>
          <cell r="B6569" t="str">
            <v/>
          </cell>
          <cell r="C6569" t="str">
            <v/>
          </cell>
          <cell r="D6569" t="str">
            <v/>
          </cell>
          <cell r="E6569" t="str">
            <v/>
          </cell>
        </row>
        <row r="6570">
          <cell r="A6570" t="str">
            <v/>
          </cell>
          <cell r="B6570" t="str">
            <v/>
          </cell>
          <cell r="C6570" t="str">
            <v/>
          </cell>
          <cell r="D6570" t="str">
            <v/>
          </cell>
          <cell r="E6570" t="str">
            <v/>
          </cell>
        </row>
        <row r="6571">
          <cell r="A6571" t="str">
            <v/>
          </cell>
          <cell r="B6571" t="str">
            <v/>
          </cell>
          <cell r="C6571" t="str">
            <v/>
          </cell>
          <cell r="D6571" t="str">
            <v/>
          </cell>
          <cell r="E6571" t="str">
            <v/>
          </cell>
        </row>
        <row r="6572">
          <cell r="A6572" t="str">
            <v/>
          </cell>
          <cell r="B6572" t="str">
            <v/>
          </cell>
          <cell r="C6572" t="str">
            <v/>
          </cell>
          <cell r="D6572" t="str">
            <v/>
          </cell>
          <cell r="E6572" t="str">
            <v/>
          </cell>
        </row>
        <row r="6573">
          <cell r="A6573" t="str">
            <v/>
          </cell>
          <cell r="B6573" t="str">
            <v/>
          </cell>
          <cell r="C6573" t="str">
            <v/>
          </cell>
          <cell r="D6573" t="str">
            <v/>
          </cell>
          <cell r="E6573" t="str">
            <v/>
          </cell>
        </row>
        <row r="6574">
          <cell r="A6574" t="str">
            <v/>
          </cell>
          <cell r="B6574" t="str">
            <v/>
          </cell>
          <cell r="C6574" t="str">
            <v/>
          </cell>
          <cell r="D6574" t="str">
            <v/>
          </cell>
          <cell r="E6574" t="str">
            <v/>
          </cell>
        </row>
        <row r="6575">
          <cell r="A6575" t="str">
            <v/>
          </cell>
          <cell r="B6575" t="str">
            <v/>
          </cell>
          <cell r="C6575" t="str">
            <v/>
          </cell>
          <cell r="D6575" t="str">
            <v/>
          </cell>
          <cell r="E6575" t="str">
            <v/>
          </cell>
        </row>
        <row r="6576">
          <cell r="A6576" t="str">
            <v/>
          </cell>
          <cell r="B6576" t="str">
            <v/>
          </cell>
          <cell r="C6576" t="str">
            <v/>
          </cell>
          <cell r="D6576" t="str">
            <v/>
          </cell>
          <cell r="E6576" t="str">
            <v/>
          </cell>
        </row>
        <row r="6577">
          <cell r="A6577" t="str">
            <v/>
          </cell>
          <cell r="B6577" t="str">
            <v/>
          </cell>
          <cell r="C6577" t="str">
            <v/>
          </cell>
          <cell r="D6577" t="str">
            <v/>
          </cell>
          <cell r="E6577" t="str">
            <v/>
          </cell>
        </row>
        <row r="6578">
          <cell r="A6578" t="str">
            <v/>
          </cell>
          <cell r="B6578" t="str">
            <v/>
          </cell>
          <cell r="C6578" t="str">
            <v/>
          </cell>
          <cell r="D6578" t="str">
            <v/>
          </cell>
          <cell r="E6578" t="str">
            <v/>
          </cell>
        </row>
        <row r="6579">
          <cell r="A6579" t="str">
            <v/>
          </cell>
          <cell r="B6579" t="str">
            <v/>
          </cell>
          <cell r="C6579" t="str">
            <v/>
          </cell>
          <cell r="D6579" t="str">
            <v/>
          </cell>
          <cell r="E6579" t="str">
            <v/>
          </cell>
        </row>
        <row r="6580">
          <cell r="A6580" t="str">
            <v/>
          </cell>
          <cell r="B6580" t="str">
            <v/>
          </cell>
          <cell r="C6580" t="str">
            <v/>
          </cell>
          <cell r="D6580" t="str">
            <v/>
          </cell>
          <cell r="E6580" t="str">
            <v/>
          </cell>
        </row>
        <row r="6581">
          <cell r="A6581" t="str">
            <v/>
          </cell>
          <cell r="B6581" t="str">
            <v/>
          </cell>
          <cell r="C6581" t="str">
            <v/>
          </cell>
          <cell r="D6581" t="str">
            <v/>
          </cell>
          <cell r="E6581" t="str">
            <v/>
          </cell>
        </row>
        <row r="6582">
          <cell r="A6582" t="str">
            <v/>
          </cell>
          <cell r="B6582" t="str">
            <v/>
          </cell>
          <cell r="C6582" t="str">
            <v/>
          </cell>
          <cell r="D6582" t="str">
            <v/>
          </cell>
          <cell r="E6582" t="str">
            <v/>
          </cell>
        </row>
        <row r="6583">
          <cell r="A6583" t="str">
            <v/>
          </cell>
          <cell r="B6583" t="str">
            <v/>
          </cell>
          <cell r="C6583" t="str">
            <v/>
          </cell>
          <cell r="D6583" t="str">
            <v/>
          </cell>
          <cell r="E6583" t="str">
            <v/>
          </cell>
        </row>
        <row r="6584">
          <cell r="A6584" t="str">
            <v/>
          </cell>
          <cell r="B6584" t="str">
            <v/>
          </cell>
          <cell r="C6584" t="str">
            <v/>
          </cell>
          <cell r="D6584" t="str">
            <v/>
          </cell>
          <cell r="E6584" t="str">
            <v/>
          </cell>
        </row>
        <row r="6585">
          <cell r="A6585" t="str">
            <v/>
          </cell>
          <cell r="B6585" t="str">
            <v/>
          </cell>
          <cell r="C6585" t="str">
            <v/>
          </cell>
          <cell r="D6585" t="str">
            <v/>
          </cell>
          <cell r="E6585" t="str">
            <v/>
          </cell>
        </row>
        <row r="6586">
          <cell r="A6586" t="str">
            <v/>
          </cell>
          <cell r="B6586" t="str">
            <v/>
          </cell>
          <cell r="C6586" t="str">
            <v/>
          </cell>
          <cell r="D6586" t="str">
            <v/>
          </cell>
          <cell r="E6586" t="str">
            <v/>
          </cell>
        </row>
        <row r="6587">
          <cell r="A6587" t="str">
            <v/>
          </cell>
          <cell r="B6587" t="str">
            <v/>
          </cell>
          <cell r="C6587" t="str">
            <v/>
          </cell>
          <cell r="D6587" t="str">
            <v/>
          </cell>
          <cell r="E6587" t="str">
            <v/>
          </cell>
        </row>
        <row r="6588">
          <cell r="A6588" t="str">
            <v/>
          </cell>
          <cell r="B6588" t="str">
            <v/>
          </cell>
          <cell r="C6588" t="str">
            <v/>
          </cell>
          <cell r="D6588" t="str">
            <v/>
          </cell>
          <cell r="E6588" t="str">
            <v/>
          </cell>
        </row>
        <row r="6589">
          <cell r="A6589" t="str">
            <v/>
          </cell>
          <cell r="B6589" t="str">
            <v/>
          </cell>
          <cell r="C6589" t="str">
            <v/>
          </cell>
          <cell r="D6589" t="str">
            <v/>
          </cell>
          <cell r="E6589" t="str">
            <v/>
          </cell>
        </row>
        <row r="6590">
          <cell r="A6590" t="str">
            <v/>
          </cell>
          <cell r="B6590" t="str">
            <v/>
          </cell>
          <cell r="C6590" t="str">
            <v/>
          </cell>
          <cell r="D6590" t="str">
            <v/>
          </cell>
          <cell r="E6590" t="str">
            <v/>
          </cell>
        </row>
        <row r="6591">
          <cell r="A6591" t="str">
            <v/>
          </cell>
          <cell r="B6591" t="str">
            <v/>
          </cell>
          <cell r="C6591" t="str">
            <v/>
          </cell>
          <cell r="D6591" t="str">
            <v/>
          </cell>
          <cell r="E6591" t="str">
            <v/>
          </cell>
        </row>
        <row r="6592">
          <cell r="A6592" t="str">
            <v/>
          </cell>
          <cell r="B6592" t="str">
            <v/>
          </cell>
          <cell r="C6592" t="str">
            <v/>
          </cell>
          <cell r="D6592" t="str">
            <v/>
          </cell>
          <cell r="E6592" t="str">
            <v/>
          </cell>
        </row>
        <row r="6593">
          <cell r="A6593" t="str">
            <v/>
          </cell>
          <cell r="B6593" t="str">
            <v/>
          </cell>
          <cell r="C6593" t="str">
            <v/>
          </cell>
          <cell r="D6593" t="str">
            <v/>
          </cell>
          <cell r="E6593" t="str">
            <v/>
          </cell>
        </row>
        <row r="6594">
          <cell r="A6594" t="str">
            <v/>
          </cell>
          <cell r="B6594" t="str">
            <v/>
          </cell>
          <cell r="C6594" t="str">
            <v/>
          </cell>
          <cell r="D6594" t="str">
            <v/>
          </cell>
          <cell r="E6594" t="str">
            <v/>
          </cell>
        </row>
        <row r="6595">
          <cell r="A6595" t="str">
            <v/>
          </cell>
          <cell r="B6595" t="str">
            <v/>
          </cell>
          <cell r="C6595" t="str">
            <v/>
          </cell>
          <cell r="D6595" t="str">
            <v/>
          </cell>
          <cell r="E6595" t="str">
            <v/>
          </cell>
        </row>
        <row r="6596">
          <cell r="A6596" t="str">
            <v/>
          </cell>
          <cell r="B6596" t="str">
            <v/>
          </cell>
          <cell r="C6596" t="str">
            <v/>
          </cell>
          <cell r="D6596" t="str">
            <v/>
          </cell>
          <cell r="E6596" t="str">
            <v/>
          </cell>
        </row>
        <row r="6597">
          <cell r="A6597" t="str">
            <v/>
          </cell>
          <cell r="B6597" t="str">
            <v/>
          </cell>
          <cell r="C6597" t="str">
            <v/>
          </cell>
          <cell r="D6597" t="str">
            <v/>
          </cell>
          <cell r="E6597" t="str">
            <v/>
          </cell>
        </row>
        <row r="6598">
          <cell r="A6598" t="str">
            <v/>
          </cell>
          <cell r="B6598" t="str">
            <v/>
          </cell>
          <cell r="C6598" t="str">
            <v/>
          </cell>
          <cell r="D6598" t="str">
            <v/>
          </cell>
          <cell r="E6598" t="str">
            <v/>
          </cell>
        </row>
        <row r="6599">
          <cell r="A6599" t="str">
            <v/>
          </cell>
          <cell r="B6599" t="str">
            <v/>
          </cell>
          <cell r="C6599" t="str">
            <v/>
          </cell>
          <cell r="D6599" t="str">
            <v/>
          </cell>
          <cell r="E6599" t="str">
            <v/>
          </cell>
        </row>
        <row r="6600">
          <cell r="A6600" t="str">
            <v/>
          </cell>
          <cell r="B6600" t="str">
            <v/>
          </cell>
          <cell r="C6600" t="str">
            <v/>
          </cell>
          <cell r="D6600" t="str">
            <v/>
          </cell>
          <cell r="E6600" t="str">
            <v/>
          </cell>
        </row>
        <row r="6601">
          <cell r="A6601" t="str">
            <v/>
          </cell>
          <cell r="B6601" t="str">
            <v/>
          </cell>
          <cell r="C6601" t="str">
            <v/>
          </cell>
          <cell r="D6601" t="str">
            <v/>
          </cell>
          <cell r="E6601" t="str">
            <v/>
          </cell>
        </row>
        <row r="6602">
          <cell r="A6602" t="str">
            <v/>
          </cell>
          <cell r="B6602" t="str">
            <v/>
          </cell>
          <cell r="C6602" t="str">
            <v/>
          </cell>
          <cell r="D6602" t="str">
            <v/>
          </cell>
          <cell r="E6602" t="str">
            <v/>
          </cell>
        </row>
        <row r="6603">
          <cell r="A6603" t="str">
            <v/>
          </cell>
          <cell r="B6603" t="str">
            <v/>
          </cell>
          <cell r="C6603" t="str">
            <v/>
          </cell>
          <cell r="D6603" t="str">
            <v/>
          </cell>
          <cell r="E6603" t="str">
            <v/>
          </cell>
        </row>
        <row r="6604">
          <cell r="A6604" t="str">
            <v/>
          </cell>
          <cell r="B6604" t="str">
            <v/>
          </cell>
          <cell r="C6604" t="str">
            <v/>
          </cell>
          <cell r="D6604" t="str">
            <v/>
          </cell>
          <cell r="E6604" t="str">
            <v/>
          </cell>
        </row>
        <row r="6605">
          <cell r="A6605" t="str">
            <v/>
          </cell>
          <cell r="B6605" t="str">
            <v/>
          </cell>
          <cell r="C6605" t="str">
            <v/>
          </cell>
          <cell r="D6605" t="str">
            <v/>
          </cell>
          <cell r="E6605" t="str">
            <v/>
          </cell>
        </row>
        <row r="6606">
          <cell r="A6606" t="str">
            <v/>
          </cell>
          <cell r="B6606" t="str">
            <v/>
          </cell>
          <cell r="C6606" t="str">
            <v/>
          </cell>
          <cell r="D6606" t="str">
            <v/>
          </cell>
          <cell r="E6606" t="str">
            <v/>
          </cell>
        </row>
        <row r="6607">
          <cell r="A6607" t="str">
            <v/>
          </cell>
          <cell r="B6607" t="str">
            <v/>
          </cell>
          <cell r="C6607" t="str">
            <v/>
          </cell>
          <cell r="D6607" t="str">
            <v/>
          </cell>
          <cell r="E6607" t="str">
            <v/>
          </cell>
        </row>
        <row r="6608">
          <cell r="A6608" t="str">
            <v/>
          </cell>
          <cell r="B6608" t="str">
            <v/>
          </cell>
          <cell r="C6608" t="str">
            <v/>
          </cell>
          <cell r="D6608" t="str">
            <v/>
          </cell>
          <cell r="E6608" t="str">
            <v/>
          </cell>
        </row>
        <row r="6609">
          <cell r="A6609" t="str">
            <v/>
          </cell>
          <cell r="B6609" t="str">
            <v/>
          </cell>
          <cell r="C6609" t="str">
            <v/>
          </cell>
          <cell r="D6609" t="str">
            <v/>
          </cell>
          <cell r="E6609" t="str">
            <v/>
          </cell>
        </row>
        <row r="6610">
          <cell r="A6610" t="str">
            <v/>
          </cell>
          <cell r="B6610" t="str">
            <v/>
          </cell>
          <cell r="C6610" t="str">
            <v/>
          </cell>
          <cell r="D6610" t="str">
            <v/>
          </cell>
          <cell r="E6610" t="str">
            <v/>
          </cell>
        </row>
        <row r="6611">
          <cell r="A6611" t="str">
            <v/>
          </cell>
          <cell r="B6611" t="str">
            <v/>
          </cell>
          <cell r="C6611" t="str">
            <v/>
          </cell>
          <cell r="D6611" t="str">
            <v/>
          </cell>
          <cell r="E6611" t="str">
            <v/>
          </cell>
        </row>
        <row r="6612">
          <cell r="A6612" t="str">
            <v/>
          </cell>
          <cell r="B6612" t="str">
            <v/>
          </cell>
          <cell r="C6612" t="str">
            <v/>
          </cell>
          <cell r="D6612" t="str">
            <v/>
          </cell>
          <cell r="E6612" t="str">
            <v/>
          </cell>
        </row>
        <row r="6613">
          <cell r="A6613" t="str">
            <v/>
          </cell>
          <cell r="B6613" t="str">
            <v/>
          </cell>
          <cell r="C6613" t="str">
            <v/>
          </cell>
          <cell r="D6613" t="str">
            <v/>
          </cell>
          <cell r="E6613" t="str">
            <v/>
          </cell>
        </row>
        <row r="6614">
          <cell r="A6614" t="str">
            <v/>
          </cell>
          <cell r="B6614" t="str">
            <v/>
          </cell>
          <cell r="C6614" t="str">
            <v/>
          </cell>
          <cell r="D6614" t="str">
            <v/>
          </cell>
          <cell r="E6614" t="str">
            <v/>
          </cell>
        </row>
        <row r="6615">
          <cell r="A6615" t="str">
            <v/>
          </cell>
          <cell r="B6615" t="str">
            <v/>
          </cell>
          <cell r="C6615" t="str">
            <v/>
          </cell>
          <cell r="D6615" t="str">
            <v/>
          </cell>
          <cell r="E6615" t="str">
            <v/>
          </cell>
        </row>
        <row r="6616">
          <cell r="A6616" t="str">
            <v/>
          </cell>
          <cell r="B6616" t="str">
            <v/>
          </cell>
          <cell r="C6616" t="str">
            <v/>
          </cell>
          <cell r="D6616" t="str">
            <v/>
          </cell>
          <cell r="E6616" t="str">
            <v/>
          </cell>
        </row>
        <row r="6617">
          <cell r="A6617" t="str">
            <v/>
          </cell>
          <cell r="B6617" t="str">
            <v/>
          </cell>
          <cell r="C6617" t="str">
            <v/>
          </cell>
          <cell r="D6617" t="str">
            <v/>
          </cell>
          <cell r="E6617" t="str">
            <v/>
          </cell>
        </row>
        <row r="6618">
          <cell r="A6618" t="str">
            <v/>
          </cell>
          <cell r="B6618" t="str">
            <v/>
          </cell>
          <cell r="C6618" t="str">
            <v/>
          </cell>
          <cell r="D6618" t="str">
            <v/>
          </cell>
          <cell r="E6618" t="str">
            <v/>
          </cell>
        </row>
        <row r="6619">
          <cell r="A6619" t="str">
            <v/>
          </cell>
          <cell r="B6619" t="str">
            <v/>
          </cell>
          <cell r="C6619" t="str">
            <v/>
          </cell>
          <cell r="D6619" t="str">
            <v/>
          </cell>
          <cell r="E6619" t="str">
            <v/>
          </cell>
        </row>
        <row r="6620">
          <cell r="A6620" t="str">
            <v/>
          </cell>
          <cell r="B6620" t="str">
            <v/>
          </cell>
          <cell r="C6620" t="str">
            <v/>
          </cell>
          <cell r="D6620" t="str">
            <v/>
          </cell>
          <cell r="E6620" t="str">
            <v/>
          </cell>
        </row>
        <row r="6621">
          <cell r="A6621" t="str">
            <v/>
          </cell>
          <cell r="B6621" t="str">
            <v/>
          </cell>
          <cell r="C6621" t="str">
            <v/>
          </cell>
          <cell r="D6621" t="str">
            <v/>
          </cell>
          <cell r="E6621" t="str">
            <v/>
          </cell>
        </row>
        <row r="6622">
          <cell r="A6622" t="str">
            <v/>
          </cell>
          <cell r="B6622" t="str">
            <v/>
          </cell>
          <cell r="C6622" t="str">
            <v/>
          </cell>
          <cell r="D6622" t="str">
            <v/>
          </cell>
          <cell r="E6622" t="str">
            <v/>
          </cell>
        </row>
        <row r="6623">
          <cell r="A6623" t="str">
            <v/>
          </cell>
          <cell r="B6623" t="str">
            <v/>
          </cell>
          <cell r="C6623" t="str">
            <v/>
          </cell>
          <cell r="D6623" t="str">
            <v/>
          </cell>
          <cell r="E6623" t="str">
            <v/>
          </cell>
        </row>
        <row r="6624">
          <cell r="A6624" t="str">
            <v/>
          </cell>
          <cell r="B6624" t="str">
            <v/>
          </cell>
          <cell r="C6624" t="str">
            <v/>
          </cell>
          <cell r="D6624" t="str">
            <v/>
          </cell>
          <cell r="E6624" t="str">
            <v/>
          </cell>
        </row>
        <row r="6625">
          <cell r="A6625" t="str">
            <v/>
          </cell>
          <cell r="B6625" t="str">
            <v/>
          </cell>
          <cell r="C6625" t="str">
            <v/>
          </cell>
          <cell r="D6625" t="str">
            <v/>
          </cell>
          <cell r="E6625" t="str">
            <v/>
          </cell>
        </row>
        <row r="6626">
          <cell r="A6626" t="str">
            <v/>
          </cell>
          <cell r="B6626" t="str">
            <v/>
          </cell>
          <cell r="C6626" t="str">
            <v/>
          </cell>
          <cell r="D6626" t="str">
            <v/>
          </cell>
          <cell r="E6626" t="str">
            <v/>
          </cell>
        </row>
        <row r="6627">
          <cell r="A6627" t="str">
            <v/>
          </cell>
          <cell r="B6627" t="str">
            <v/>
          </cell>
          <cell r="C6627" t="str">
            <v/>
          </cell>
          <cell r="D6627" t="str">
            <v/>
          </cell>
          <cell r="E6627" t="str">
            <v/>
          </cell>
        </row>
        <row r="6628">
          <cell r="A6628" t="str">
            <v/>
          </cell>
          <cell r="B6628" t="str">
            <v/>
          </cell>
          <cell r="C6628" t="str">
            <v/>
          </cell>
          <cell r="D6628" t="str">
            <v/>
          </cell>
          <cell r="E6628" t="str">
            <v/>
          </cell>
        </row>
        <row r="6629">
          <cell r="A6629" t="str">
            <v/>
          </cell>
          <cell r="B6629" t="str">
            <v/>
          </cell>
          <cell r="C6629" t="str">
            <v/>
          </cell>
          <cell r="D6629" t="str">
            <v/>
          </cell>
          <cell r="E6629" t="str">
            <v/>
          </cell>
        </row>
        <row r="6630">
          <cell r="A6630" t="str">
            <v/>
          </cell>
          <cell r="B6630" t="str">
            <v/>
          </cell>
          <cell r="C6630" t="str">
            <v/>
          </cell>
          <cell r="D6630" t="str">
            <v/>
          </cell>
          <cell r="E6630" t="str">
            <v/>
          </cell>
        </row>
        <row r="6631">
          <cell r="A6631" t="str">
            <v/>
          </cell>
          <cell r="B6631" t="str">
            <v/>
          </cell>
          <cell r="C6631" t="str">
            <v/>
          </cell>
          <cell r="D6631" t="str">
            <v/>
          </cell>
          <cell r="E6631" t="str">
            <v/>
          </cell>
        </row>
        <row r="6632">
          <cell r="A6632" t="str">
            <v/>
          </cell>
          <cell r="B6632" t="str">
            <v/>
          </cell>
          <cell r="C6632" t="str">
            <v/>
          </cell>
          <cell r="D6632" t="str">
            <v/>
          </cell>
          <cell r="E6632" t="str">
            <v/>
          </cell>
        </row>
        <row r="6633">
          <cell r="A6633" t="str">
            <v/>
          </cell>
          <cell r="B6633" t="str">
            <v/>
          </cell>
          <cell r="C6633" t="str">
            <v/>
          </cell>
          <cell r="D6633" t="str">
            <v/>
          </cell>
          <cell r="E6633" t="str">
            <v/>
          </cell>
        </row>
        <row r="6634">
          <cell r="A6634" t="str">
            <v/>
          </cell>
          <cell r="B6634" t="str">
            <v/>
          </cell>
          <cell r="C6634" t="str">
            <v/>
          </cell>
          <cell r="D6634" t="str">
            <v/>
          </cell>
          <cell r="E6634" t="str">
            <v/>
          </cell>
        </row>
        <row r="6635">
          <cell r="A6635" t="str">
            <v/>
          </cell>
          <cell r="B6635" t="str">
            <v/>
          </cell>
          <cell r="C6635" t="str">
            <v/>
          </cell>
          <cell r="D6635" t="str">
            <v/>
          </cell>
          <cell r="E6635" t="str">
            <v/>
          </cell>
        </row>
        <row r="6636">
          <cell r="A6636" t="str">
            <v/>
          </cell>
          <cell r="B6636" t="str">
            <v/>
          </cell>
          <cell r="C6636" t="str">
            <v/>
          </cell>
          <cell r="D6636" t="str">
            <v/>
          </cell>
          <cell r="E6636" t="str">
            <v/>
          </cell>
        </row>
        <row r="6637">
          <cell r="A6637" t="str">
            <v/>
          </cell>
          <cell r="B6637" t="str">
            <v/>
          </cell>
          <cell r="C6637" t="str">
            <v/>
          </cell>
          <cell r="D6637" t="str">
            <v/>
          </cell>
          <cell r="E6637" t="str">
            <v/>
          </cell>
        </row>
        <row r="6638">
          <cell r="A6638" t="str">
            <v/>
          </cell>
          <cell r="B6638" t="str">
            <v/>
          </cell>
          <cell r="C6638" t="str">
            <v/>
          </cell>
          <cell r="D6638" t="str">
            <v/>
          </cell>
          <cell r="E6638" t="str">
            <v/>
          </cell>
        </row>
        <row r="6639">
          <cell r="A6639" t="str">
            <v/>
          </cell>
          <cell r="B6639" t="str">
            <v/>
          </cell>
          <cell r="C6639" t="str">
            <v/>
          </cell>
          <cell r="D6639" t="str">
            <v/>
          </cell>
          <cell r="E6639" t="str">
            <v/>
          </cell>
        </row>
        <row r="6640">
          <cell r="A6640" t="str">
            <v/>
          </cell>
          <cell r="B6640" t="str">
            <v/>
          </cell>
          <cell r="C6640" t="str">
            <v/>
          </cell>
          <cell r="D6640" t="str">
            <v/>
          </cell>
          <cell r="E6640" t="str">
            <v/>
          </cell>
        </row>
        <row r="6641">
          <cell r="A6641" t="str">
            <v/>
          </cell>
          <cell r="B6641" t="str">
            <v/>
          </cell>
          <cell r="C6641" t="str">
            <v/>
          </cell>
          <cell r="D6641" t="str">
            <v/>
          </cell>
          <cell r="E6641" t="str">
            <v/>
          </cell>
        </row>
        <row r="6642">
          <cell r="A6642" t="str">
            <v/>
          </cell>
          <cell r="B6642" t="str">
            <v/>
          </cell>
          <cell r="C6642" t="str">
            <v/>
          </cell>
          <cell r="D6642" t="str">
            <v/>
          </cell>
          <cell r="E6642" t="str">
            <v/>
          </cell>
        </row>
        <row r="6643">
          <cell r="A6643" t="str">
            <v/>
          </cell>
          <cell r="B6643" t="str">
            <v/>
          </cell>
          <cell r="C6643" t="str">
            <v/>
          </cell>
          <cell r="D6643" t="str">
            <v/>
          </cell>
          <cell r="E6643" t="str">
            <v/>
          </cell>
        </row>
        <row r="6644">
          <cell r="A6644" t="str">
            <v/>
          </cell>
          <cell r="B6644" t="str">
            <v/>
          </cell>
          <cell r="C6644" t="str">
            <v/>
          </cell>
          <cell r="D6644" t="str">
            <v/>
          </cell>
          <cell r="E6644" t="str">
            <v/>
          </cell>
        </row>
        <row r="6645">
          <cell r="A6645" t="str">
            <v/>
          </cell>
          <cell r="B6645" t="str">
            <v/>
          </cell>
          <cell r="C6645" t="str">
            <v/>
          </cell>
          <cell r="D6645" t="str">
            <v/>
          </cell>
          <cell r="E6645" t="str">
            <v/>
          </cell>
        </row>
        <row r="6646">
          <cell r="A6646" t="str">
            <v/>
          </cell>
          <cell r="B6646" t="str">
            <v/>
          </cell>
          <cell r="C6646" t="str">
            <v/>
          </cell>
          <cell r="D6646" t="str">
            <v/>
          </cell>
          <cell r="E6646" t="str">
            <v/>
          </cell>
        </row>
        <row r="6647">
          <cell r="A6647" t="str">
            <v/>
          </cell>
          <cell r="B6647" t="str">
            <v/>
          </cell>
          <cell r="C6647" t="str">
            <v/>
          </cell>
          <cell r="D6647" t="str">
            <v/>
          </cell>
          <cell r="E6647" t="str">
            <v/>
          </cell>
        </row>
        <row r="6648">
          <cell r="A6648" t="str">
            <v/>
          </cell>
          <cell r="B6648" t="str">
            <v/>
          </cell>
          <cell r="C6648" t="str">
            <v/>
          </cell>
          <cell r="D6648" t="str">
            <v/>
          </cell>
          <cell r="E6648" t="str">
            <v/>
          </cell>
        </row>
        <row r="6649">
          <cell r="A6649" t="str">
            <v/>
          </cell>
          <cell r="B6649" t="str">
            <v/>
          </cell>
          <cell r="C6649" t="str">
            <v/>
          </cell>
          <cell r="D6649" t="str">
            <v/>
          </cell>
          <cell r="E6649" t="str">
            <v/>
          </cell>
        </row>
        <row r="6650">
          <cell r="A6650" t="str">
            <v/>
          </cell>
          <cell r="B6650" t="str">
            <v/>
          </cell>
          <cell r="C6650" t="str">
            <v/>
          </cell>
          <cell r="D6650" t="str">
            <v/>
          </cell>
          <cell r="E6650" t="str">
            <v/>
          </cell>
        </row>
        <row r="6651">
          <cell r="A6651" t="str">
            <v/>
          </cell>
          <cell r="B6651" t="str">
            <v/>
          </cell>
          <cell r="C6651" t="str">
            <v/>
          </cell>
          <cell r="D6651" t="str">
            <v/>
          </cell>
          <cell r="E6651" t="str">
            <v/>
          </cell>
        </row>
        <row r="6652">
          <cell r="A6652" t="str">
            <v/>
          </cell>
          <cell r="B6652" t="str">
            <v/>
          </cell>
          <cell r="C6652" t="str">
            <v/>
          </cell>
          <cell r="D6652" t="str">
            <v/>
          </cell>
          <cell r="E6652" t="str">
            <v/>
          </cell>
        </row>
        <row r="6653">
          <cell r="A6653" t="str">
            <v/>
          </cell>
          <cell r="B6653" t="str">
            <v/>
          </cell>
          <cell r="C6653" t="str">
            <v/>
          </cell>
          <cell r="D6653" t="str">
            <v/>
          </cell>
          <cell r="E6653" t="str">
            <v/>
          </cell>
        </row>
        <row r="6654">
          <cell r="A6654" t="str">
            <v/>
          </cell>
          <cell r="B6654" t="str">
            <v/>
          </cell>
          <cell r="C6654" t="str">
            <v/>
          </cell>
          <cell r="D6654" t="str">
            <v/>
          </cell>
          <cell r="E6654" t="str">
            <v/>
          </cell>
        </row>
        <row r="6655">
          <cell r="A6655" t="str">
            <v/>
          </cell>
          <cell r="B6655" t="str">
            <v/>
          </cell>
          <cell r="C6655" t="str">
            <v/>
          </cell>
          <cell r="D6655" t="str">
            <v/>
          </cell>
          <cell r="E6655" t="str">
            <v/>
          </cell>
        </row>
        <row r="6656">
          <cell r="A6656" t="str">
            <v/>
          </cell>
          <cell r="B6656" t="str">
            <v/>
          </cell>
          <cell r="C6656" t="str">
            <v/>
          </cell>
          <cell r="D6656" t="str">
            <v/>
          </cell>
          <cell r="E6656" t="str">
            <v/>
          </cell>
        </row>
        <row r="6657">
          <cell r="A6657" t="str">
            <v/>
          </cell>
          <cell r="B6657" t="str">
            <v/>
          </cell>
          <cell r="C6657" t="str">
            <v/>
          </cell>
          <cell r="D6657" t="str">
            <v/>
          </cell>
          <cell r="E6657" t="str">
            <v/>
          </cell>
        </row>
        <row r="6658">
          <cell r="A6658" t="str">
            <v/>
          </cell>
          <cell r="B6658" t="str">
            <v/>
          </cell>
          <cell r="C6658" t="str">
            <v/>
          </cell>
          <cell r="D6658" t="str">
            <v/>
          </cell>
          <cell r="E6658" t="str">
            <v/>
          </cell>
        </row>
        <row r="6659">
          <cell r="A6659" t="str">
            <v/>
          </cell>
          <cell r="B6659" t="str">
            <v/>
          </cell>
          <cell r="C6659" t="str">
            <v/>
          </cell>
          <cell r="D6659" t="str">
            <v/>
          </cell>
          <cell r="E6659" t="str">
            <v/>
          </cell>
        </row>
        <row r="6660">
          <cell r="A6660" t="str">
            <v/>
          </cell>
          <cell r="B6660" t="str">
            <v/>
          </cell>
          <cell r="C6660" t="str">
            <v/>
          </cell>
          <cell r="D6660" t="str">
            <v/>
          </cell>
          <cell r="E6660" t="str">
            <v/>
          </cell>
        </row>
        <row r="6661">
          <cell r="A6661" t="str">
            <v/>
          </cell>
          <cell r="B6661" t="str">
            <v/>
          </cell>
          <cell r="C6661" t="str">
            <v/>
          </cell>
          <cell r="D6661" t="str">
            <v/>
          </cell>
          <cell r="E6661" t="str">
            <v/>
          </cell>
        </row>
        <row r="6662">
          <cell r="A6662" t="str">
            <v/>
          </cell>
          <cell r="B6662" t="str">
            <v/>
          </cell>
          <cell r="C6662" t="str">
            <v/>
          </cell>
          <cell r="D6662" t="str">
            <v/>
          </cell>
          <cell r="E6662" t="str">
            <v/>
          </cell>
        </row>
        <row r="6663">
          <cell r="A6663" t="str">
            <v/>
          </cell>
          <cell r="B6663" t="str">
            <v/>
          </cell>
          <cell r="C6663" t="str">
            <v/>
          </cell>
          <cell r="D6663" t="str">
            <v/>
          </cell>
          <cell r="E6663" t="str">
            <v/>
          </cell>
        </row>
        <row r="6664">
          <cell r="A6664" t="str">
            <v/>
          </cell>
          <cell r="B6664" t="str">
            <v/>
          </cell>
          <cell r="C6664" t="str">
            <v/>
          </cell>
          <cell r="D6664" t="str">
            <v/>
          </cell>
          <cell r="E6664" t="str">
            <v/>
          </cell>
        </row>
        <row r="6665">
          <cell r="A6665" t="str">
            <v/>
          </cell>
          <cell r="B6665" t="str">
            <v/>
          </cell>
          <cell r="C6665" t="str">
            <v/>
          </cell>
          <cell r="D6665" t="str">
            <v/>
          </cell>
          <cell r="E6665" t="str">
            <v/>
          </cell>
        </row>
        <row r="6666">
          <cell r="A6666" t="str">
            <v/>
          </cell>
          <cell r="B6666" t="str">
            <v/>
          </cell>
          <cell r="C6666" t="str">
            <v/>
          </cell>
          <cell r="D6666" t="str">
            <v/>
          </cell>
          <cell r="E6666" t="str">
            <v/>
          </cell>
        </row>
        <row r="6667">
          <cell r="A6667" t="str">
            <v/>
          </cell>
          <cell r="B6667" t="str">
            <v/>
          </cell>
          <cell r="C6667" t="str">
            <v/>
          </cell>
          <cell r="D6667" t="str">
            <v/>
          </cell>
          <cell r="E6667" t="str">
            <v/>
          </cell>
        </row>
        <row r="6668">
          <cell r="A6668" t="str">
            <v/>
          </cell>
          <cell r="B6668" t="str">
            <v/>
          </cell>
          <cell r="C6668" t="str">
            <v/>
          </cell>
          <cell r="D6668" t="str">
            <v/>
          </cell>
          <cell r="E6668" t="str">
            <v/>
          </cell>
        </row>
        <row r="6669">
          <cell r="A6669" t="str">
            <v/>
          </cell>
          <cell r="B6669" t="str">
            <v/>
          </cell>
          <cell r="C6669" t="str">
            <v/>
          </cell>
          <cell r="D6669" t="str">
            <v/>
          </cell>
          <cell r="E6669" t="str">
            <v/>
          </cell>
        </row>
        <row r="6670">
          <cell r="A6670" t="str">
            <v/>
          </cell>
          <cell r="B6670" t="str">
            <v/>
          </cell>
          <cell r="C6670" t="str">
            <v/>
          </cell>
          <cell r="D6670" t="str">
            <v/>
          </cell>
          <cell r="E6670" t="str">
            <v/>
          </cell>
        </row>
        <row r="6671">
          <cell r="A6671" t="str">
            <v/>
          </cell>
          <cell r="B6671" t="str">
            <v/>
          </cell>
          <cell r="C6671" t="str">
            <v/>
          </cell>
          <cell r="D6671" t="str">
            <v/>
          </cell>
          <cell r="E6671" t="str">
            <v/>
          </cell>
        </row>
        <row r="6672">
          <cell r="A6672" t="str">
            <v/>
          </cell>
          <cell r="B6672" t="str">
            <v/>
          </cell>
          <cell r="C6672" t="str">
            <v/>
          </cell>
          <cell r="D6672" t="str">
            <v/>
          </cell>
          <cell r="E6672" t="str">
            <v/>
          </cell>
        </row>
        <row r="6673">
          <cell r="A6673" t="str">
            <v/>
          </cell>
          <cell r="B6673" t="str">
            <v/>
          </cell>
          <cell r="C6673" t="str">
            <v/>
          </cell>
          <cell r="D6673" t="str">
            <v/>
          </cell>
          <cell r="E6673" t="str">
            <v/>
          </cell>
        </row>
        <row r="6674">
          <cell r="A6674" t="str">
            <v/>
          </cell>
          <cell r="B6674" t="str">
            <v/>
          </cell>
          <cell r="C6674" t="str">
            <v/>
          </cell>
          <cell r="D6674" t="str">
            <v/>
          </cell>
          <cell r="E6674" t="str">
            <v/>
          </cell>
        </row>
        <row r="6675">
          <cell r="A6675" t="str">
            <v/>
          </cell>
          <cell r="B6675" t="str">
            <v/>
          </cell>
          <cell r="C6675" t="str">
            <v/>
          </cell>
          <cell r="D6675" t="str">
            <v/>
          </cell>
          <cell r="E6675" t="str">
            <v/>
          </cell>
        </row>
        <row r="6676">
          <cell r="A6676" t="str">
            <v/>
          </cell>
          <cell r="B6676" t="str">
            <v/>
          </cell>
          <cell r="C6676" t="str">
            <v/>
          </cell>
          <cell r="D6676" t="str">
            <v/>
          </cell>
          <cell r="E6676" t="str">
            <v/>
          </cell>
        </row>
        <row r="6677">
          <cell r="A6677" t="str">
            <v/>
          </cell>
          <cell r="B6677" t="str">
            <v/>
          </cell>
          <cell r="C6677" t="str">
            <v/>
          </cell>
          <cell r="D6677" t="str">
            <v/>
          </cell>
          <cell r="E6677" t="str">
            <v/>
          </cell>
        </row>
        <row r="6678">
          <cell r="A6678" t="str">
            <v/>
          </cell>
          <cell r="B6678" t="str">
            <v/>
          </cell>
          <cell r="C6678" t="str">
            <v/>
          </cell>
          <cell r="D6678" t="str">
            <v/>
          </cell>
          <cell r="E6678" t="str">
            <v/>
          </cell>
        </row>
        <row r="6679">
          <cell r="A6679" t="str">
            <v/>
          </cell>
          <cell r="B6679" t="str">
            <v/>
          </cell>
          <cell r="C6679" t="str">
            <v/>
          </cell>
          <cell r="D6679" t="str">
            <v/>
          </cell>
          <cell r="E6679" t="str">
            <v/>
          </cell>
        </row>
        <row r="6680">
          <cell r="A6680" t="str">
            <v/>
          </cell>
          <cell r="B6680" t="str">
            <v/>
          </cell>
          <cell r="C6680" t="str">
            <v/>
          </cell>
          <cell r="D6680" t="str">
            <v/>
          </cell>
          <cell r="E6680" t="str">
            <v/>
          </cell>
        </row>
        <row r="6681">
          <cell r="A6681" t="str">
            <v/>
          </cell>
          <cell r="B6681" t="str">
            <v/>
          </cell>
          <cell r="C6681" t="str">
            <v/>
          </cell>
          <cell r="D6681" t="str">
            <v/>
          </cell>
          <cell r="E6681" t="str">
            <v/>
          </cell>
        </row>
        <row r="6682">
          <cell r="A6682" t="str">
            <v/>
          </cell>
          <cell r="B6682" t="str">
            <v/>
          </cell>
          <cell r="C6682" t="str">
            <v/>
          </cell>
          <cell r="D6682" t="str">
            <v/>
          </cell>
          <cell r="E6682" t="str">
            <v/>
          </cell>
        </row>
        <row r="6683">
          <cell r="A6683" t="str">
            <v/>
          </cell>
          <cell r="B6683" t="str">
            <v/>
          </cell>
          <cell r="C6683" t="str">
            <v/>
          </cell>
          <cell r="D6683" t="str">
            <v/>
          </cell>
          <cell r="E6683" t="str">
            <v/>
          </cell>
        </row>
        <row r="6684">
          <cell r="A6684" t="str">
            <v/>
          </cell>
          <cell r="B6684" t="str">
            <v/>
          </cell>
          <cell r="C6684" t="str">
            <v/>
          </cell>
          <cell r="D6684" t="str">
            <v/>
          </cell>
          <cell r="E6684" t="str">
            <v/>
          </cell>
        </row>
        <row r="6685">
          <cell r="A6685" t="str">
            <v/>
          </cell>
          <cell r="B6685" t="str">
            <v/>
          </cell>
          <cell r="C6685" t="str">
            <v/>
          </cell>
          <cell r="D6685" t="str">
            <v/>
          </cell>
          <cell r="E6685" t="str">
            <v/>
          </cell>
        </row>
        <row r="6686">
          <cell r="A6686" t="str">
            <v/>
          </cell>
          <cell r="B6686" t="str">
            <v/>
          </cell>
          <cell r="C6686" t="str">
            <v/>
          </cell>
          <cell r="D6686" t="str">
            <v/>
          </cell>
          <cell r="E6686" t="str">
            <v/>
          </cell>
        </row>
        <row r="6687">
          <cell r="A6687" t="str">
            <v/>
          </cell>
          <cell r="B6687" t="str">
            <v/>
          </cell>
          <cell r="C6687" t="str">
            <v/>
          </cell>
          <cell r="D6687" t="str">
            <v/>
          </cell>
          <cell r="E6687" t="str">
            <v/>
          </cell>
        </row>
        <row r="6688">
          <cell r="A6688" t="str">
            <v/>
          </cell>
          <cell r="B6688" t="str">
            <v/>
          </cell>
          <cell r="C6688" t="str">
            <v/>
          </cell>
          <cell r="D6688" t="str">
            <v/>
          </cell>
          <cell r="E6688" t="str">
            <v/>
          </cell>
        </row>
        <row r="6689">
          <cell r="A6689" t="str">
            <v/>
          </cell>
          <cell r="B6689" t="str">
            <v/>
          </cell>
          <cell r="C6689" t="str">
            <v/>
          </cell>
          <cell r="D6689" t="str">
            <v/>
          </cell>
          <cell r="E6689" t="str">
            <v/>
          </cell>
        </row>
        <row r="6690">
          <cell r="A6690" t="str">
            <v/>
          </cell>
          <cell r="B6690" t="str">
            <v/>
          </cell>
          <cell r="C6690" t="str">
            <v/>
          </cell>
          <cell r="D6690" t="str">
            <v/>
          </cell>
          <cell r="E6690" t="str">
            <v/>
          </cell>
        </row>
        <row r="6691">
          <cell r="A6691" t="str">
            <v/>
          </cell>
          <cell r="B6691" t="str">
            <v/>
          </cell>
          <cell r="C6691" t="str">
            <v/>
          </cell>
          <cell r="D6691" t="str">
            <v/>
          </cell>
          <cell r="E6691" t="str">
            <v/>
          </cell>
        </row>
        <row r="6692">
          <cell r="A6692" t="str">
            <v/>
          </cell>
          <cell r="B6692" t="str">
            <v/>
          </cell>
          <cell r="C6692" t="str">
            <v/>
          </cell>
          <cell r="D6692" t="str">
            <v/>
          </cell>
          <cell r="E6692" t="str">
            <v/>
          </cell>
        </row>
        <row r="6693">
          <cell r="A6693" t="str">
            <v/>
          </cell>
          <cell r="B6693" t="str">
            <v/>
          </cell>
          <cell r="C6693" t="str">
            <v/>
          </cell>
          <cell r="D6693" t="str">
            <v/>
          </cell>
          <cell r="E6693" t="str">
            <v/>
          </cell>
        </row>
        <row r="6694">
          <cell r="A6694" t="str">
            <v/>
          </cell>
          <cell r="B6694" t="str">
            <v/>
          </cell>
          <cell r="C6694" t="str">
            <v/>
          </cell>
          <cell r="D6694" t="str">
            <v/>
          </cell>
          <cell r="E6694" t="str">
            <v/>
          </cell>
        </row>
        <row r="6695">
          <cell r="A6695" t="str">
            <v/>
          </cell>
          <cell r="B6695" t="str">
            <v/>
          </cell>
          <cell r="C6695" t="str">
            <v/>
          </cell>
          <cell r="D6695" t="str">
            <v/>
          </cell>
          <cell r="E6695" t="str">
            <v/>
          </cell>
        </row>
        <row r="6696">
          <cell r="A6696" t="str">
            <v/>
          </cell>
          <cell r="B6696" t="str">
            <v/>
          </cell>
          <cell r="C6696" t="str">
            <v/>
          </cell>
          <cell r="D6696" t="str">
            <v/>
          </cell>
          <cell r="E6696" t="str">
            <v/>
          </cell>
        </row>
        <row r="6697">
          <cell r="A6697" t="str">
            <v/>
          </cell>
          <cell r="B6697" t="str">
            <v/>
          </cell>
          <cell r="C6697" t="str">
            <v/>
          </cell>
          <cell r="D6697" t="str">
            <v/>
          </cell>
          <cell r="E6697" t="str">
            <v/>
          </cell>
        </row>
        <row r="6698">
          <cell r="A6698" t="str">
            <v/>
          </cell>
          <cell r="B6698" t="str">
            <v/>
          </cell>
          <cell r="C6698" t="str">
            <v/>
          </cell>
          <cell r="D6698" t="str">
            <v/>
          </cell>
          <cell r="E6698" t="str">
            <v/>
          </cell>
        </row>
        <row r="6699">
          <cell r="A6699" t="str">
            <v/>
          </cell>
          <cell r="B6699" t="str">
            <v/>
          </cell>
          <cell r="C6699" t="str">
            <v/>
          </cell>
          <cell r="D6699" t="str">
            <v/>
          </cell>
          <cell r="E6699" t="str">
            <v/>
          </cell>
        </row>
        <row r="6700">
          <cell r="A6700" t="str">
            <v/>
          </cell>
          <cell r="B6700" t="str">
            <v/>
          </cell>
          <cell r="C6700" t="str">
            <v/>
          </cell>
          <cell r="D6700" t="str">
            <v/>
          </cell>
          <cell r="E6700" t="str">
            <v/>
          </cell>
        </row>
        <row r="6701">
          <cell r="A6701" t="str">
            <v/>
          </cell>
          <cell r="B6701" t="str">
            <v/>
          </cell>
          <cell r="C6701" t="str">
            <v/>
          </cell>
          <cell r="D6701" t="str">
            <v/>
          </cell>
          <cell r="E6701" t="str">
            <v/>
          </cell>
        </row>
        <row r="6702">
          <cell r="A6702" t="str">
            <v/>
          </cell>
          <cell r="B6702" t="str">
            <v/>
          </cell>
          <cell r="C6702" t="str">
            <v/>
          </cell>
          <cell r="D6702" t="str">
            <v/>
          </cell>
          <cell r="E6702" t="str">
            <v/>
          </cell>
        </row>
        <row r="6703">
          <cell r="A6703" t="str">
            <v/>
          </cell>
          <cell r="B6703" t="str">
            <v/>
          </cell>
          <cell r="C6703" t="str">
            <v/>
          </cell>
          <cell r="D6703" t="str">
            <v/>
          </cell>
          <cell r="E6703" t="str">
            <v/>
          </cell>
        </row>
        <row r="6704">
          <cell r="A6704" t="str">
            <v/>
          </cell>
          <cell r="B6704" t="str">
            <v/>
          </cell>
          <cell r="C6704" t="str">
            <v/>
          </cell>
          <cell r="D6704" t="str">
            <v/>
          </cell>
          <cell r="E6704" t="str">
            <v/>
          </cell>
        </row>
        <row r="6705">
          <cell r="A6705" t="str">
            <v/>
          </cell>
          <cell r="B6705" t="str">
            <v/>
          </cell>
          <cell r="C6705" t="str">
            <v/>
          </cell>
          <cell r="D6705" t="str">
            <v/>
          </cell>
          <cell r="E6705" t="str">
            <v/>
          </cell>
        </row>
        <row r="6706">
          <cell r="A6706" t="str">
            <v/>
          </cell>
          <cell r="B6706" t="str">
            <v/>
          </cell>
          <cell r="C6706" t="str">
            <v/>
          </cell>
          <cell r="D6706" t="str">
            <v/>
          </cell>
          <cell r="E6706" t="str">
            <v/>
          </cell>
        </row>
        <row r="6707">
          <cell r="A6707" t="str">
            <v/>
          </cell>
          <cell r="B6707" t="str">
            <v/>
          </cell>
          <cell r="C6707" t="str">
            <v/>
          </cell>
          <cell r="D6707" t="str">
            <v/>
          </cell>
          <cell r="E6707" t="str">
            <v/>
          </cell>
        </row>
        <row r="6708">
          <cell r="A6708" t="str">
            <v/>
          </cell>
          <cell r="B6708" t="str">
            <v/>
          </cell>
          <cell r="C6708" t="str">
            <v/>
          </cell>
          <cell r="D6708" t="str">
            <v/>
          </cell>
          <cell r="E6708" t="str">
            <v/>
          </cell>
        </row>
        <row r="6709">
          <cell r="A6709" t="str">
            <v/>
          </cell>
          <cell r="B6709" t="str">
            <v/>
          </cell>
          <cell r="C6709" t="str">
            <v/>
          </cell>
          <cell r="D6709" t="str">
            <v/>
          </cell>
          <cell r="E6709" t="str">
            <v/>
          </cell>
        </row>
        <row r="6710">
          <cell r="A6710" t="str">
            <v/>
          </cell>
          <cell r="B6710" t="str">
            <v/>
          </cell>
          <cell r="C6710" t="str">
            <v/>
          </cell>
          <cell r="D6710" t="str">
            <v/>
          </cell>
          <cell r="E6710" t="str">
            <v/>
          </cell>
        </row>
        <row r="6711">
          <cell r="A6711" t="str">
            <v/>
          </cell>
          <cell r="B6711" t="str">
            <v/>
          </cell>
          <cell r="C6711" t="str">
            <v/>
          </cell>
          <cell r="D6711" t="str">
            <v/>
          </cell>
          <cell r="E6711" t="str">
            <v/>
          </cell>
        </row>
        <row r="6712">
          <cell r="A6712" t="str">
            <v/>
          </cell>
          <cell r="B6712" t="str">
            <v/>
          </cell>
          <cell r="C6712" t="str">
            <v/>
          </cell>
          <cell r="D6712" t="str">
            <v/>
          </cell>
          <cell r="E6712" t="str">
            <v/>
          </cell>
        </row>
        <row r="6713">
          <cell r="A6713" t="str">
            <v/>
          </cell>
          <cell r="B6713" t="str">
            <v/>
          </cell>
          <cell r="C6713" t="str">
            <v/>
          </cell>
          <cell r="D6713" t="str">
            <v/>
          </cell>
          <cell r="E6713" t="str">
            <v/>
          </cell>
        </row>
        <row r="6714">
          <cell r="A6714" t="str">
            <v/>
          </cell>
          <cell r="B6714" t="str">
            <v/>
          </cell>
          <cell r="C6714" t="str">
            <v/>
          </cell>
          <cell r="D6714" t="str">
            <v/>
          </cell>
          <cell r="E6714" t="str">
            <v/>
          </cell>
        </row>
        <row r="6715">
          <cell r="A6715" t="str">
            <v/>
          </cell>
          <cell r="B6715" t="str">
            <v/>
          </cell>
          <cell r="C6715" t="str">
            <v/>
          </cell>
          <cell r="D6715" t="str">
            <v/>
          </cell>
          <cell r="E6715" t="str">
            <v/>
          </cell>
        </row>
        <row r="6716">
          <cell r="A6716" t="str">
            <v/>
          </cell>
          <cell r="B6716" t="str">
            <v/>
          </cell>
          <cell r="C6716" t="str">
            <v/>
          </cell>
          <cell r="D6716" t="str">
            <v/>
          </cell>
          <cell r="E6716" t="str">
            <v/>
          </cell>
        </row>
        <row r="6717">
          <cell r="A6717" t="str">
            <v/>
          </cell>
          <cell r="B6717" t="str">
            <v/>
          </cell>
          <cell r="C6717" t="str">
            <v/>
          </cell>
          <cell r="D6717" t="str">
            <v/>
          </cell>
          <cell r="E6717" t="str">
            <v/>
          </cell>
        </row>
        <row r="6718">
          <cell r="A6718" t="str">
            <v/>
          </cell>
          <cell r="B6718" t="str">
            <v/>
          </cell>
          <cell r="C6718" t="str">
            <v/>
          </cell>
          <cell r="D6718" t="str">
            <v/>
          </cell>
          <cell r="E6718" t="str">
            <v/>
          </cell>
        </row>
        <row r="6719">
          <cell r="A6719" t="str">
            <v/>
          </cell>
          <cell r="B6719" t="str">
            <v/>
          </cell>
          <cell r="C6719" t="str">
            <v/>
          </cell>
          <cell r="D6719" t="str">
            <v/>
          </cell>
          <cell r="E6719" t="str">
            <v/>
          </cell>
        </row>
        <row r="6720">
          <cell r="A6720" t="str">
            <v/>
          </cell>
          <cell r="B6720" t="str">
            <v/>
          </cell>
          <cell r="C6720" t="str">
            <v/>
          </cell>
          <cell r="D6720" t="str">
            <v/>
          </cell>
          <cell r="E6720" t="str">
            <v/>
          </cell>
        </row>
        <row r="6721">
          <cell r="A6721" t="str">
            <v/>
          </cell>
          <cell r="B6721" t="str">
            <v/>
          </cell>
          <cell r="C6721" t="str">
            <v/>
          </cell>
          <cell r="D6721" t="str">
            <v/>
          </cell>
          <cell r="E6721" t="str">
            <v/>
          </cell>
        </row>
        <row r="6722">
          <cell r="A6722" t="str">
            <v/>
          </cell>
          <cell r="B6722" t="str">
            <v/>
          </cell>
          <cell r="C6722" t="str">
            <v/>
          </cell>
          <cell r="D6722" t="str">
            <v/>
          </cell>
          <cell r="E6722" t="str">
            <v/>
          </cell>
        </row>
        <row r="6723">
          <cell r="A6723" t="str">
            <v/>
          </cell>
          <cell r="B6723" t="str">
            <v/>
          </cell>
          <cell r="C6723" t="str">
            <v/>
          </cell>
          <cell r="D6723" t="str">
            <v/>
          </cell>
          <cell r="E6723" t="str">
            <v/>
          </cell>
        </row>
        <row r="6724">
          <cell r="A6724" t="str">
            <v/>
          </cell>
          <cell r="B6724" t="str">
            <v/>
          </cell>
          <cell r="C6724" t="str">
            <v/>
          </cell>
          <cell r="D6724" t="str">
            <v/>
          </cell>
          <cell r="E6724" t="str">
            <v/>
          </cell>
        </row>
        <row r="6725">
          <cell r="A6725" t="str">
            <v/>
          </cell>
          <cell r="B6725" t="str">
            <v/>
          </cell>
          <cell r="C6725" t="str">
            <v/>
          </cell>
          <cell r="D6725" t="str">
            <v/>
          </cell>
          <cell r="E6725" t="str">
            <v/>
          </cell>
        </row>
        <row r="6726">
          <cell r="A6726" t="str">
            <v/>
          </cell>
          <cell r="B6726" t="str">
            <v/>
          </cell>
          <cell r="C6726" t="str">
            <v/>
          </cell>
          <cell r="D6726" t="str">
            <v/>
          </cell>
          <cell r="E6726" t="str">
            <v/>
          </cell>
        </row>
        <row r="6727">
          <cell r="A6727" t="str">
            <v/>
          </cell>
          <cell r="B6727" t="str">
            <v/>
          </cell>
          <cell r="C6727" t="str">
            <v/>
          </cell>
          <cell r="D6727" t="str">
            <v/>
          </cell>
          <cell r="E6727" t="str">
            <v/>
          </cell>
        </row>
        <row r="6728">
          <cell r="A6728" t="str">
            <v/>
          </cell>
          <cell r="B6728" t="str">
            <v/>
          </cell>
          <cell r="C6728" t="str">
            <v/>
          </cell>
          <cell r="D6728" t="str">
            <v/>
          </cell>
          <cell r="E6728" t="str">
            <v/>
          </cell>
        </row>
        <row r="6729">
          <cell r="A6729" t="str">
            <v/>
          </cell>
          <cell r="B6729" t="str">
            <v/>
          </cell>
          <cell r="C6729" t="str">
            <v/>
          </cell>
          <cell r="D6729" t="str">
            <v/>
          </cell>
          <cell r="E6729" t="str">
            <v/>
          </cell>
        </row>
        <row r="6730">
          <cell r="A6730" t="str">
            <v/>
          </cell>
          <cell r="B6730" t="str">
            <v/>
          </cell>
          <cell r="C6730" t="str">
            <v/>
          </cell>
          <cell r="D6730" t="str">
            <v/>
          </cell>
          <cell r="E6730" t="str">
            <v/>
          </cell>
        </row>
        <row r="6731">
          <cell r="A6731" t="str">
            <v/>
          </cell>
          <cell r="B6731" t="str">
            <v/>
          </cell>
          <cell r="C6731" t="str">
            <v/>
          </cell>
          <cell r="D6731" t="str">
            <v/>
          </cell>
          <cell r="E6731" t="str">
            <v/>
          </cell>
        </row>
        <row r="6732">
          <cell r="A6732" t="str">
            <v/>
          </cell>
          <cell r="B6732" t="str">
            <v/>
          </cell>
          <cell r="C6732" t="str">
            <v/>
          </cell>
          <cell r="D6732" t="str">
            <v/>
          </cell>
          <cell r="E6732" t="str">
            <v/>
          </cell>
        </row>
        <row r="6733">
          <cell r="A6733" t="str">
            <v/>
          </cell>
          <cell r="B6733" t="str">
            <v/>
          </cell>
          <cell r="C6733" t="str">
            <v/>
          </cell>
          <cell r="D6733" t="str">
            <v/>
          </cell>
          <cell r="E6733" t="str">
            <v/>
          </cell>
        </row>
        <row r="6734">
          <cell r="A6734" t="str">
            <v/>
          </cell>
          <cell r="B6734" t="str">
            <v/>
          </cell>
          <cell r="C6734" t="str">
            <v/>
          </cell>
          <cell r="D6734" t="str">
            <v/>
          </cell>
          <cell r="E6734" t="str">
            <v/>
          </cell>
        </row>
        <row r="6735">
          <cell r="A6735" t="str">
            <v/>
          </cell>
          <cell r="B6735" t="str">
            <v/>
          </cell>
          <cell r="C6735" t="str">
            <v/>
          </cell>
          <cell r="D6735" t="str">
            <v/>
          </cell>
          <cell r="E6735" t="str">
            <v/>
          </cell>
        </row>
        <row r="6736">
          <cell r="A6736" t="str">
            <v/>
          </cell>
          <cell r="B6736" t="str">
            <v/>
          </cell>
          <cell r="C6736" t="str">
            <v/>
          </cell>
          <cell r="D6736" t="str">
            <v/>
          </cell>
          <cell r="E6736" t="str">
            <v/>
          </cell>
        </row>
        <row r="6737">
          <cell r="A6737" t="str">
            <v/>
          </cell>
          <cell r="B6737" t="str">
            <v/>
          </cell>
          <cell r="C6737" t="str">
            <v/>
          </cell>
          <cell r="D6737" t="str">
            <v/>
          </cell>
          <cell r="E6737" t="str">
            <v/>
          </cell>
        </row>
        <row r="6738">
          <cell r="A6738" t="str">
            <v/>
          </cell>
          <cell r="B6738" t="str">
            <v/>
          </cell>
          <cell r="C6738" t="str">
            <v/>
          </cell>
          <cell r="D6738" t="str">
            <v/>
          </cell>
          <cell r="E6738" t="str">
            <v/>
          </cell>
        </row>
        <row r="6739">
          <cell r="A6739" t="str">
            <v/>
          </cell>
          <cell r="B6739" t="str">
            <v/>
          </cell>
          <cell r="C6739" t="str">
            <v/>
          </cell>
          <cell r="D6739" t="str">
            <v/>
          </cell>
          <cell r="E6739" t="str">
            <v/>
          </cell>
        </row>
        <row r="6740">
          <cell r="A6740" t="str">
            <v/>
          </cell>
          <cell r="B6740" t="str">
            <v/>
          </cell>
          <cell r="C6740" t="str">
            <v/>
          </cell>
          <cell r="D6740" t="str">
            <v/>
          </cell>
          <cell r="E6740" t="str">
            <v/>
          </cell>
        </row>
        <row r="6741">
          <cell r="A6741" t="str">
            <v/>
          </cell>
          <cell r="B6741" t="str">
            <v/>
          </cell>
          <cell r="C6741" t="str">
            <v/>
          </cell>
          <cell r="D6741" t="str">
            <v/>
          </cell>
          <cell r="E6741" t="str">
            <v/>
          </cell>
        </row>
        <row r="6742">
          <cell r="A6742" t="str">
            <v/>
          </cell>
          <cell r="B6742" t="str">
            <v/>
          </cell>
          <cell r="C6742" t="str">
            <v/>
          </cell>
          <cell r="D6742" t="str">
            <v/>
          </cell>
          <cell r="E6742" t="str">
            <v/>
          </cell>
        </row>
        <row r="6743">
          <cell r="A6743" t="str">
            <v/>
          </cell>
          <cell r="B6743" t="str">
            <v/>
          </cell>
          <cell r="C6743" t="str">
            <v/>
          </cell>
          <cell r="D6743" t="str">
            <v/>
          </cell>
          <cell r="E6743" t="str">
            <v/>
          </cell>
        </row>
        <row r="6744">
          <cell r="A6744" t="str">
            <v/>
          </cell>
          <cell r="B6744" t="str">
            <v/>
          </cell>
          <cell r="C6744" t="str">
            <v/>
          </cell>
          <cell r="D6744" t="str">
            <v/>
          </cell>
          <cell r="E6744" t="str">
            <v/>
          </cell>
        </row>
        <row r="6745">
          <cell r="A6745" t="str">
            <v/>
          </cell>
          <cell r="B6745" t="str">
            <v/>
          </cell>
          <cell r="C6745" t="str">
            <v/>
          </cell>
          <cell r="D6745" t="str">
            <v/>
          </cell>
          <cell r="E6745" t="str">
            <v/>
          </cell>
        </row>
        <row r="6746">
          <cell r="A6746" t="str">
            <v/>
          </cell>
          <cell r="B6746" t="str">
            <v/>
          </cell>
          <cell r="C6746" t="str">
            <v/>
          </cell>
          <cell r="D6746" t="str">
            <v/>
          </cell>
          <cell r="E6746" t="str">
            <v/>
          </cell>
        </row>
        <row r="6747">
          <cell r="A6747" t="str">
            <v/>
          </cell>
          <cell r="B6747" t="str">
            <v/>
          </cell>
          <cell r="C6747" t="str">
            <v/>
          </cell>
          <cell r="D6747" t="str">
            <v/>
          </cell>
          <cell r="E6747" t="str">
            <v/>
          </cell>
        </row>
        <row r="6748">
          <cell r="A6748" t="str">
            <v/>
          </cell>
          <cell r="B6748" t="str">
            <v/>
          </cell>
          <cell r="C6748" t="str">
            <v/>
          </cell>
          <cell r="D6748" t="str">
            <v/>
          </cell>
          <cell r="E6748" t="str">
            <v/>
          </cell>
        </row>
        <row r="6749">
          <cell r="A6749" t="str">
            <v/>
          </cell>
          <cell r="B6749" t="str">
            <v/>
          </cell>
          <cell r="C6749" t="str">
            <v/>
          </cell>
          <cell r="D6749" t="str">
            <v/>
          </cell>
          <cell r="E6749" t="str">
            <v/>
          </cell>
        </row>
        <row r="6750">
          <cell r="A6750" t="str">
            <v/>
          </cell>
          <cell r="B6750" t="str">
            <v/>
          </cell>
          <cell r="C6750" t="str">
            <v/>
          </cell>
          <cell r="D6750" t="str">
            <v/>
          </cell>
          <cell r="E6750" t="str">
            <v/>
          </cell>
        </row>
        <row r="6751">
          <cell r="A6751" t="str">
            <v/>
          </cell>
          <cell r="B6751" t="str">
            <v/>
          </cell>
          <cell r="C6751" t="str">
            <v/>
          </cell>
          <cell r="D6751" t="str">
            <v/>
          </cell>
          <cell r="E6751" t="str">
            <v/>
          </cell>
        </row>
        <row r="6752">
          <cell r="A6752" t="str">
            <v/>
          </cell>
          <cell r="B6752" t="str">
            <v/>
          </cell>
          <cell r="C6752" t="str">
            <v/>
          </cell>
          <cell r="D6752" t="str">
            <v/>
          </cell>
          <cell r="E6752" t="str">
            <v/>
          </cell>
        </row>
        <row r="6753">
          <cell r="A6753" t="str">
            <v/>
          </cell>
          <cell r="B6753" t="str">
            <v/>
          </cell>
          <cell r="C6753" t="str">
            <v/>
          </cell>
          <cell r="D6753" t="str">
            <v/>
          </cell>
          <cell r="E6753" t="str">
            <v/>
          </cell>
        </row>
        <row r="6754">
          <cell r="A6754" t="str">
            <v/>
          </cell>
          <cell r="B6754" t="str">
            <v/>
          </cell>
          <cell r="C6754" t="str">
            <v/>
          </cell>
          <cell r="D6754" t="str">
            <v/>
          </cell>
          <cell r="E6754" t="str">
            <v/>
          </cell>
        </row>
        <row r="6755">
          <cell r="A6755" t="str">
            <v/>
          </cell>
          <cell r="B6755" t="str">
            <v/>
          </cell>
          <cell r="C6755" t="str">
            <v/>
          </cell>
          <cell r="D6755" t="str">
            <v/>
          </cell>
          <cell r="E6755" t="str">
            <v/>
          </cell>
        </row>
        <row r="6756">
          <cell r="A6756" t="str">
            <v/>
          </cell>
          <cell r="B6756" t="str">
            <v/>
          </cell>
          <cell r="C6756" t="str">
            <v/>
          </cell>
          <cell r="D6756" t="str">
            <v/>
          </cell>
          <cell r="E6756" t="str">
            <v/>
          </cell>
        </row>
        <row r="6757">
          <cell r="A6757" t="str">
            <v/>
          </cell>
          <cell r="B6757" t="str">
            <v/>
          </cell>
          <cell r="C6757" t="str">
            <v/>
          </cell>
          <cell r="D6757" t="str">
            <v/>
          </cell>
          <cell r="E6757" t="str">
            <v/>
          </cell>
        </row>
        <row r="6758">
          <cell r="A6758" t="str">
            <v/>
          </cell>
          <cell r="B6758" t="str">
            <v/>
          </cell>
          <cell r="C6758" t="str">
            <v/>
          </cell>
          <cell r="D6758" t="str">
            <v/>
          </cell>
          <cell r="E6758" t="str">
            <v/>
          </cell>
        </row>
        <row r="6759">
          <cell r="A6759" t="str">
            <v/>
          </cell>
          <cell r="B6759" t="str">
            <v/>
          </cell>
          <cell r="C6759" t="str">
            <v/>
          </cell>
          <cell r="D6759" t="str">
            <v/>
          </cell>
          <cell r="E6759" t="str">
            <v/>
          </cell>
        </row>
        <row r="6760">
          <cell r="A6760" t="str">
            <v/>
          </cell>
          <cell r="B6760" t="str">
            <v/>
          </cell>
          <cell r="C6760" t="str">
            <v/>
          </cell>
          <cell r="D6760" t="str">
            <v/>
          </cell>
          <cell r="E6760" t="str">
            <v/>
          </cell>
        </row>
        <row r="6761">
          <cell r="A6761" t="str">
            <v/>
          </cell>
          <cell r="B6761" t="str">
            <v/>
          </cell>
          <cell r="C6761" t="str">
            <v/>
          </cell>
          <cell r="D6761" t="str">
            <v/>
          </cell>
          <cell r="E6761" t="str">
            <v/>
          </cell>
        </row>
        <row r="6762">
          <cell r="A6762" t="str">
            <v/>
          </cell>
          <cell r="B6762" t="str">
            <v/>
          </cell>
          <cell r="C6762" t="str">
            <v/>
          </cell>
          <cell r="D6762" t="str">
            <v/>
          </cell>
          <cell r="E6762" t="str">
            <v/>
          </cell>
        </row>
        <row r="6763">
          <cell r="A6763" t="str">
            <v/>
          </cell>
          <cell r="B6763" t="str">
            <v/>
          </cell>
          <cell r="C6763" t="str">
            <v/>
          </cell>
          <cell r="D6763" t="str">
            <v/>
          </cell>
          <cell r="E6763" t="str">
            <v/>
          </cell>
        </row>
        <row r="6764">
          <cell r="A6764" t="str">
            <v/>
          </cell>
          <cell r="B6764" t="str">
            <v/>
          </cell>
          <cell r="C6764" t="str">
            <v/>
          </cell>
          <cell r="D6764" t="str">
            <v/>
          </cell>
          <cell r="E6764" t="str">
            <v/>
          </cell>
        </row>
        <row r="6765">
          <cell r="A6765" t="str">
            <v/>
          </cell>
          <cell r="B6765" t="str">
            <v/>
          </cell>
          <cell r="C6765" t="str">
            <v/>
          </cell>
          <cell r="D6765" t="str">
            <v/>
          </cell>
          <cell r="E6765" t="str">
            <v/>
          </cell>
        </row>
        <row r="6766">
          <cell r="A6766" t="str">
            <v/>
          </cell>
          <cell r="B6766" t="str">
            <v/>
          </cell>
          <cell r="C6766" t="str">
            <v/>
          </cell>
          <cell r="D6766" t="str">
            <v/>
          </cell>
          <cell r="E6766" t="str">
            <v/>
          </cell>
        </row>
        <row r="6767">
          <cell r="A6767" t="str">
            <v/>
          </cell>
          <cell r="B6767" t="str">
            <v/>
          </cell>
          <cell r="C6767" t="str">
            <v/>
          </cell>
          <cell r="D6767" t="str">
            <v/>
          </cell>
          <cell r="E6767" t="str">
            <v/>
          </cell>
        </row>
        <row r="6768">
          <cell r="A6768" t="str">
            <v/>
          </cell>
          <cell r="B6768" t="str">
            <v/>
          </cell>
          <cell r="C6768" t="str">
            <v/>
          </cell>
          <cell r="D6768" t="str">
            <v/>
          </cell>
          <cell r="E6768" t="str">
            <v/>
          </cell>
        </row>
        <row r="6769">
          <cell r="A6769" t="str">
            <v/>
          </cell>
          <cell r="B6769" t="str">
            <v/>
          </cell>
          <cell r="C6769" t="str">
            <v/>
          </cell>
          <cell r="D6769" t="str">
            <v/>
          </cell>
          <cell r="E6769" t="str">
            <v/>
          </cell>
        </row>
        <row r="6770">
          <cell r="A6770" t="str">
            <v/>
          </cell>
          <cell r="B6770" t="str">
            <v/>
          </cell>
          <cell r="C6770" t="str">
            <v/>
          </cell>
          <cell r="D6770" t="str">
            <v/>
          </cell>
          <cell r="E6770" t="str">
            <v/>
          </cell>
        </row>
        <row r="6771">
          <cell r="A6771" t="str">
            <v/>
          </cell>
          <cell r="B6771" t="str">
            <v/>
          </cell>
          <cell r="C6771" t="str">
            <v/>
          </cell>
          <cell r="D6771" t="str">
            <v/>
          </cell>
          <cell r="E6771" t="str">
            <v/>
          </cell>
        </row>
        <row r="6772">
          <cell r="A6772" t="str">
            <v/>
          </cell>
          <cell r="B6772" t="str">
            <v/>
          </cell>
          <cell r="C6772" t="str">
            <v/>
          </cell>
          <cell r="D6772" t="str">
            <v/>
          </cell>
          <cell r="E6772" t="str">
            <v/>
          </cell>
        </row>
        <row r="6773">
          <cell r="A6773" t="str">
            <v/>
          </cell>
          <cell r="B6773" t="str">
            <v/>
          </cell>
          <cell r="C6773" t="str">
            <v/>
          </cell>
          <cell r="D6773" t="str">
            <v/>
          </cell>
          <cell r="E6773" t="str">
            <v/>
          </cell>
        </row>
        <row r="6774">
          <cell r="A6774" t="str">
            <v/>
          </cell>
          <cell r="B6774" t="str">
            <v/>
          </cell>
          <cell r="C6774" t="str">
            <v/>
          </cell>
          <cell r="D6774" t="str">
            <v/>
          </cell>
          <cell r="E6774" t="str">
            <v/>
          </cell>
        </row>
        <row r="6775">
          <cell r="A6775" t="str">
            <v/>
          </cell>
          <cell r="B6775" t="str">
            <v/>
          </cell>
          <cell r="C6775" t="str">
            <v/>
          </cell>
          <cell r="D6775" t="str">
            <v/>
          </cell>
          <cell r="E6775" t="str">
            <v/>
          </cell>
        </row>
        <row r="6776">
          <cell r="A6776" t="str">
            <v/>
          </cell>
          <cell r="B6776" t="str">
            <v/>
          </cell>
          <cell r="C6776" t="str">
            <v/>
          </cell>
          <cell r="D6776" t="str">
            <v/>
          </cell>
          <cell r="E6776" t="str">
            <v/>
          </cell>
        </row>
        <row r="6777">
          <cell r="A6777" t="str">
            <v/>
          </cell>
          <cell r="B6777" t="str">
            <v/>
          </cell>
          <cell r="C6777" t="str">
            <v/>
          </cell>
          <cell r="D6777" t="str">
            <v/>
          </cell>
          <cell r="E6777" t="str">
            <v/>
          </cell>
        </row>
        <row r="6778">
          <cell r="A6778" t="str">
            <v/>
          </cell>
          <cell r="B6778" t="str">
            <v/>
          </cell>
          <cell r="C6778" t="str">
            <v/>
          </cell>
          <cell r="D6778" t="str">
            <v/>
          </cell>
          <cell r="E6778" t="str">
            <v/>
          </cell>
        </row>
        <row r="6779">
          <cell r="A6779" t="str">
            <v/>
          </cell>
          <cell r="B6779" t="str">
            <v/>
          </cell>
          <cell r="C6779" t="str">
            <v/>
          </cell>
          <cell r="D6779" t="str">
            <v/>
          </cell>
          <cell r="E6779" t="str">
            <v/>
          </cell>
        </row>
        <row r="6780">
          <cell r="A6780" t="str">
            <v/>
          </cell>
          <cell r="B6780" t="str">
            <v/>
          </cell>
          <cell r="C6780" t="str">
            <v/>
          </cell>
          <cell r="D6780" t="str">
            <v/>
          </cell>
          <cell r="E6780" t="str">
            <v/>
          </cell>
        </row>
        <row r="6781">
          <cell r="A6781" t="str">
            <v/>
          </cell>
          <cell r="B6781" t="str">
            <v/>
          </cell>
          <cell r="C6781" t="str">
            <v/>
          </cell>
          <cell r="D6781" t="str">
            <v/>
          </cell>
          <cell r="E6781" t="str">
            <v/>
          </cell>
        </row>
        <row r="6782">
          <cell r="A6782" t="str">
            <v/>
          </cell>
          <cell r="B6782" t="str">
            <v/>
          </cell>
          <cell r="C6782" t="str">
            <v/>
          </cell>
          <cell r="D6782" t="str">
            <v/>
          </cell>
          <cell r="E6782" t="str">
            <v/>
          </cell>
        </row>
        <row r="6783">
          <cell r="A6783" t="str">
            <v/>
          </cell>
          <cell r="B6783" t="str">
            <v/>
          </cell>
          <cell r="C6783" t="str">
            <v/>
          </cell>
          <cell r="D6783" t="str">
            <v/>
          </cell>
          <cell r="E6783" t="str">
            <v/>
          </cell>
        </row>
        <row r="6784">
          <cell r="A6784" t="str">
            <v/>
          </cell>
          <cell r="B6784" t="str">
            <v/>
          </cell>
          <cell r="C6784" t="str">
            <v/>
          </cell>
          <cell r="D6784" t="str">
            <v/>
          </cell>
          <cell r="E6784" t="str">
            <v/>
          </cell>
        </row>
        <row r="6785">
          <cell r="A6785" t="str">
            <v/>
          </cell>
          <cell r="B6785" t="str">
            <v/>
          </cell>
          <cell r="C6785" t="str">
            <v/>
          </cell>
          <cell r="D6785" t="str">
            <v/>
          </cell>
          <cell r="E6785" t="str">
            <v/>
          </cell>
        </row>
        <row r="6786">
          <cell r="A6786" t="str">
            <v/>
          </cell>
          <cell r="B6786" t="str">
            <v/>
          </cell>
          <cell r="C6786" t="str">
            <v/>
          </cell>
          <cell r="D6786" t="str">
            <v/>
          </cell>
          <cell r="E6786" t="str">
            <v/>
          </cell>
        </row>
        <row r="6787">
          <cell r="A6787" t="str">
            <v/>
          </cell>
          <cell r="B6787" t="str">
            <v/>
          </cell>
          <cell r="C6787" t="str">
            <v/>
          </cell>
          <cell r="D6787" t="str">
            <v/>
          </cell>
          <cell r="E6787" t="str">
            <v/>
          </cell>
        </row>
        <row r="6788">
          <cell r="A6788" t="str">
            <v/>
          </cell>
          <cell r="B6788" t="str">
            <v/>
          </cell>
          <cell r="C6788" t="str">
            <v/>
          </cell>
          <cell r="D6788" t="str">
            <v/>
          </cell>
          <cell r="E6788" t="str">
            <v/>
          </cell>
        </row>
        <row r="6789">
          <cell r="A6789" t="str">
            <v/>
          </cell>
          <cell r="B6789" t="str">
            <v/>
          </cell>
          <cell r="C6789" t="str">
            <v/>
          </cell>
          <cell r="D6789" t="str">
            <v/>
          </cell>
          <cell r="E6789" t="str">
            <v/>
          </cell>
        </row>
        <row r="6790">
          <cell r="A6790" t="str">
            <v/>
          </cell>
          <cell r="B6790" t="str">
            <v/>
          </cell>
          <cell r="C6790" t="str">
            <v/>
          </cell>
          <cell r="D6790" t="str">
            <v/>
          </cell>
          <cell r="E6790" t="str">
            <v/>
          </cell>
        </row>
        <row r="6791">
          <cell r="A6791" t="str">
            <v/>
          </cell>
          <cell r="B6791" t="str">
            <v/>
          </cell>
          <cell r="C6791" t="str">
            <v/>
          </cell>
          <cell r="D6791" t="str">
            <v/>
          </cell>
          <cell r="E6791" t="str">
            <v/>
          </cell>
        </row>
        <row r="6792">
          <cell r="A6792" t="str">
            <v/>
          </cell>
          <cell r="B6792" t="str">
            <v/>
          </cell>
          <cell r="C6792" t="str">
            <v/>
          </cell>
          <cell r="D6792" t="str">
            <v/>
          </cell>
          <cell r="E6792" t="str">
            <v/>
          </cell>
        </row>
        <row r="6793">
          <cell r="A6793" t="str">
            <v/>
          </cell>
          <cell r="B6793" t="str">
            <v/>
          </cell>
          <cell r="C6793" t="str">
            <v/>
          </cell>
          <cell r="D6793" t="str">
            <v/>
          </cell>
          <cell r="E6793" t="str">
            <v/>
          </cell>
        </row>
        <row r="6794">
          <cell r="A6794" t="str">
            <v/>
          </cell>
          <cell r="B6794" t="str">
            <v/>
          </cell>
          <cell r="C6794" t="str">
            <v/>
          </cell>
          <cell r="D6794" t="str">
            <v/>
          </cell>
          <cell r="E6794" t="str">
            <v/>
          </cell>
        </row>
        <row r="6795">
          <cell r="A6795" t="str">
            <v/>
          </cell>
          <cell r="B6795" t="str">
            <v/>
          </cell>
          <cell r="C6795" t="str">
            <v/>
          </cell>
          <cell r="D6795" t="str">
            <v/>
          </cell>
          <cell r="E6795" t="str">
            <v/>
          </cell>
        </row>
        <row r="6796">
          <cell r="A6796" t="str">
            <v/>
          </cell>
          <cell r="B6796" t="str">
            <v/>
          </cell>
          <cell r="C6796" t="str">
            <v/>
          </cell>
          <cell r="D6796" t="str">
            <v/>
          </cell>
          <cell r="E6796" t="str">
            <v/>
          </cell>
        </row>
        <row r="6797">
          <cell r="A6797" t="str">
            <v/>
          </cell>
          <cell r="B6797" t="str">
            <v/>
          </cell>
          <cell r="C6797" t="str">
            <v/>
          </cell>
          <cell r="D6797" t="str">
            <v/>
          </cell>
          <cell r="E6797" t="str">
            <v/>
          </cell>
        </row>
        <row r="6798">
          <cell r="A6798" t="str">
            <v/>
          </cell>
          <cell r="B6798" t="str">
            <v/>
          </cell>
          <cell r="C6798" t="str">
            <v/>
          </cell>
          <cell r="D6798" t="str">
            <v/>
          </cell>
          <cell r="E6798" t="str">
            <v/>
          </cell>
        </row>
        <row r="6799">
          <cell r="A6799" t="str">
            <v/>
          </cell>
          <cell r="B6799" t="str">
            <v/>
          </cell>
          <cell r="C6799" t="str">
            <v/>
          </cell>
          <cell r="D6799" t="str">
            <v/>
          </cell>
          <cell r="E6799" t="str">
            <v/>
          </cell>
        </row>
        <row r="6800">
          <cell r="A6800" t="str">
            <v/>
          </cell>
          <cell r="B6800" t="str">
            <v/>
          </cell>
          <cell r="C6800" t="str">
            <v/>
          </cell>
          <cell r="D6800" t="str">
            <v/>
          </cell>
          <cell r="E6800" t="str">
            <v/>
          </cell>
        </row>
        <row r="6801">
          <cell r="A6801" t="str">
            <v/>
          </cell>
          <cell r="B6801" t="str">
            <v/>
          </cell>
          <cell r="C6801" t="str">
            <v/>
          </cell>
          <cell r="D6801" t="str">
            <v/>
          </cell>
          <cell r="E6801" t="str">
            <v/>
          </cell>
        </row>
        <row r="6802">
          <cell r="A6802" t="str">
            <v/>
          </cell>
          <cell r="B6802" t="str">
            <v/>
          </cell>
          <cell r="C6802" t="str">
            <v/>
          </cell>
          <cell r="D6802" t="str">
            <v/>
          </cell>
          <cell r="E6802" t="str">
            <v/>
          </cell>
        </row>
        <row r="6803">
          <cell r="A6803" t="str">
            <v/>
          </cell>
          <cell r="B6803" t="str">
            <v/>
          </cell>
          <cell r="C6803" t="str">
            <v/>
          </cell>
          <cell r="D6803" t="str">
            <v/>
          </cell>
          <cell r="E6803" t="str">
            <v/>
          </cell>
        </row>
        <row r="6804">
          <cell r="A6804" t="str">
            <v/>
          </cell>
          <cell r="B6804" t="str">
            <v/>
          </cell>
          <cell r="C6804" t="str">
            <v/>
          </cell>
          <cell r="D6804" t="str">
            <v/>
          </cell>
          <cell r="E6804" t="str">
            <v/>
          </cell>
        </row>
        <row r="6805">
          <cell r="A6805" t="str">
            <v/>
          </cell>
          <cell r="B6805" t="str">
            <v/>
          </cell>
          <cell r="C6805" t="str">
            <v/>
          </cell>
          <cell r="D6805" t="str">
            <v/>
          </cell>
          <cell r="E6805" t="str">
            <v/>
          </cell>
        </row>
        <row r="6806">
          <cell r="A6806" t="str">
            <v/>
          </cell>
          <cell r="B6806" t="str">
            <v/>
          </cell>
          <cell r="C6806" t="str">
            <v/>
          </cell>
          <cell r="D6806" t="str">
            <v/>
          </cell>
          <cell r="E6806" t="str">
            <v/>
          </cell>
        </row>
        <row r="6807">
          <cell r="A6807" t="str">
            <v/>
          </cell>
          <cell r="B6807" t="str">
            <v/>
          </cell>
          <cell r="C6807" t="str">
            <v/>
          </cell>
          <cell r="D6807" t="str">
            <v/>
          </cell>
          <cell r="E6807" t="str">
            <v/>
          </cell>
        </row>
        <row r="6808">
          <cell r="A6808" t="str">
            <v/>
          </cell>
          <cell r="B6808" t="str">
            <v/>
          </cell>
          <cell r="C6808" t="str">
            <v/>
          </cell>
          <cell r="D6808" t="str">
            <v/>
          </cell>
          <cell r="E6808" t="str">
            <v/>
          </cell>
        </row>
        <row r="6809">
          <cell r="A6809" t="str">
            <v/>
          </cell>
          <cell r="B6809" t="str">
            <v/>
          </cell>
          <cell r="C6809" t="str">
            <v/>
          </cell>
          <cell r="D6809" t="str">
            <v/>
          </cell>
          <cell r="E6809" t="str">
            <v/>
          </cell>
        </row>
        <row r="6810">
          <cell r="A6810" t="str">
            <v/>
          </cell>
          <cell r="B6810" t="str">
            <v/>
          </cell>
          <cell r="C6810" t="str">
            <v/>
          </cell>
          <cell r="D6810" t="str">
            <v/>
          </cell>
          <cell r="E6810" t="str">
            <v/>
          </cell>
        </row>
        <row r="6811">
          <cell r="A6811" t="str">
            <v/>
          </cell>
          <cell r="B6811" t="str">
            <v/>
          </cell>
          <cell r="C6811" t="str">
            <v/>
          </cell>
          <cell r="D6811" t="str">
            <v/>
          </cell>
          <cell r="E6811" t="str">
            <v/>
          </cell>
        </row>
        <row r="6812">
          <cell r="A6812" t="str">
            <v/>
          </cell>
          <cell r="B6812" t="str">
            <v/>
          </cell>
          <cell r="C6812" t="str">
            <v/>
          </cell>
          <cell r="D6812" t="str">
            <v/>
          </cell>
          <cell r="E6812" t="str">
            <v/>
          </cell>
        </row>
        <row r="6813">
          <cell r="A6813" t="str">
            <v/>
          </cell>
          <cell r="B6813" t="str">
            <v/>
          </cell>
          <cell r="C6813" t="str">
            <v/>
          </cell>
          <cell r="D6813" t="str">
            <v/>
          </cell>
          <cell r="E6813" t="str">
            <v/>
          </cell>
        </row>
        <row r="6814">
          <cell r="A6814" t="str">
            <v/>
          </cell>
          <cell r="B6814" t="str">
            <v/>
          </cell>
          <cell r="C6814" t="str">
            <v/>
          </cell>
          <cell r="D6814" t="str">
            <v/>
          </cell>
          <cell r="E6814" t="str">
            <v/>
          </cell>
        </row>
        <row r="6815">
          <cell r="A6815" t="str">
            <v/>
          </cell>
          <cell r="B6815" t="str">
            <v/>
          </cell>
          <cell r="C6815" t="str">
            <v/>
          </cell>
          <cell r="D6815" t="str">
            <v/>
          </cell>
          <cell r="E6815" t="str">
            <v/>
          </cell>
        </row>
        <row r="6816">
          <cell r="A6816" t="str">
            <v/>
          </cell>
          <cell r="B6816" t="str">
            <v/>
          </cell>
          <cell r="C6816" t="str">
            <v/>
          </cell>
          <cell r="D6816" t="str">
            <v/>
          </cell>
          <cell r="E6816" t="str">
            <v/>
          </cell>
        </row>
        <row r="6817">
          <cell r="A6817" t="str">
            <v/>
          </cell>
          <cell r="B6817" t="str">
            <v/>
          </cell>
          <cell r="C6817" t="str">
            <v/>
          </cell>
          <cell r="D6817" t="str">
            <v/>
          </cell>
          <cell r="E6817" t="str">
            <v/>
          </cell>
        </row>
        <row r="6818">
          <cell r="A6818" t="str">
            <v/>
          </cell>
          <cell r="B6818" t="str">
            <v/>
          </cell>
          <cell r="C6818" t="str">
            <v/>
          </cell>
          <cell r="D6818" t="str">
            <v/>
          </cell>
          <cell r="E6818" t="str">
            <v/>
          </cell>
        </row>
        <row r="6819">
          <cell r="A6819" t="str">
            <v/>
          </cell>
          <cell r="B6819" t="str">
            <v/>
          </cell>
          <cell r="C6819" t="str">
            <v/>
          </cell>
          <cell r="D6819" t="str">
            <v/>
          </cell>
          <cell r="E6819" t="str">
            <v/>
          </cell>
        </row>
        <row r="6820">
          <cell r="A6820" t="str">
            <v/>
          </cell>
          <cell r="B6820" t="str">
            <v/>
          </cell>
          <cell r="C6820" t="str">
            <v/>
          </cell>
          <cell r="D6820" t="str">
            <v/>
          </cell>
          <cell r="E6820" t="str">
            <v/>
          </cell>
        </row>
        <row r="6821">
          <cell r="A6821" t="str">
            <v/>
          </cell>
          <cell r="B6821" t="str">
            <v/>
          </cell>
          <cell r="C6821" t="str">
            <v/>
          </cell>
          <cell r="D6821" t="str">
            <v/>
          </cell>
          <cell r="E6821" t="str">
            <v/>
          </cell>
        </row>
        <row r="6822">
          <cell r="A6822" t="str">
            <v/>
          </cell>
          <cell r="B6822" t="str">
            <v/>
          </cell>
          <cell r="C6822" t="str">
            <v/>
          </cell>
          <cell r="D6822" t="str">
            <v/>
          </cell>
          <cell r="E6822" t="str">
            <v/>
          </cell>
        </row>
        <row r="6823">
          <cell r="A6823" t="str">
            <v/>
          </cell>
          <cell r="B6823" t="str">
            <v/>
          </cell>
          <cell r="C6823" t="str">
            <v/>
          </cell>
          <cell r="D6823" t="str">
            <v/>
          </cell>
          <cell r="E6823" t="str">
            <v/>
          </cell>
        </row>
        <row r="6824">
          <cell r="A6824" t="str">
            <v/>
          </cell>
          <cell r="B6824" t="str">
            <v/>
          </cell>
          <cell r="C6824" t="str">
            <v/>
          </cell>
          <cell r="D6824" t="str">
            <v/>
          </cell>
          <cell r="E6824" t="str">
            <v/>
          </cell>
        </row>
        <row r="6825">
          <cell r="A6825" t="str">
            <v/>
          </cell>
          <cell r="B6825" t="str">
            <v/>
          </cell>
          <cell r="C6825" t="str">
            <v/>
          </cell>
          <cell r="D6825" t="str">
            <v/>
          </cell>
          <cell r="E6825" t="str">
            <v/>
          </cell>
        </row>
        <row r="6826">
          <cell r="A6826" t="str">
            <v/>
          </cell>
          <cell r="B6826" t="str">
            <v/>
          </cell>
          <cell r="C6826" t="str">
            <v/>
          </cell>
          <cell r="D6826" t="str">
            <v/>
          </cell>
          <cell r="E6826" t="str">
            <v/>
          </cell>
        </row>
        <row r="6827">
          <cell r="A6827" t="str">
            <v/>
          </cell>
          <cell r="B6827" t="str">
            <v/>
          </cell>
          <cell r="C6827" t="str">
            <v/>
          </cell>
          <cell r="D6827" t="str">
            <v/>
          </cell>
          <cell r="E6827" t="str">
            <v/>
          </cell>
        </row>
        <row r="6828">
          <cell r="A6828" t="str">
            <v/>
          </cell>
          <cell r="B6828" t="str">
            <v/>
          </cell>
          <cell r="C6828" t="str">
            <v/>
          </cell>
          <cell r="D6828" t="str">
            <v/>
          </cell>
          <cell r="E6828" t="str">
            <v/>
          </cell>
        </row>
        <row r="6829">
          <cell r="A6829" t="str">
            <v/>
          </cell>
          <cell r="B6829" t="str">
            <v/>
          </cell>
          <cell r="C6829" t="str">
            <v/>
          </cell>
          <cell r="D6829" t="str">
            <v/>
          </cell>
          <cell r="E6829" t="str">
            <v/>
          </cell>
        </row>
        <row r="6830">
          <cell r="A6830" t="str">
            <v/>
          </cell>
          <cell r="B6830" t="str">
            <v/>
          </cell>
          <cell r="C6830" t="str">
            <v/>
          </cell>
          <cell r="D6830" t="str">
            <v/>
          </cell>
          <cell r="E6830" t="str">
            <v/>
          </cell>
        </row>
        <row r="6831">
          <cell r="A6831" t="str">
            <v/>
          </cell>
          <cell r="B6831" t="str">
            <v/>
          </cell>
          <cell r="C6831" t="str">
            <v/>
          </cell>
          <cell r="D6831" t="str">
            <v/>
          </cell>
          <cell r="E6831" t="str">
            <v/>
          </cell>
        </row>
        <row r="6832">
          <cell r="A6832" t="str">
            <v/>
          </cell>
          <cell r="B6832" t="str">
            <v/>
          </cell>
          <cell r="C6832" t="str">
            <v/>
          </cell>
          <cell r="D6832" t="str">
            <v/>
          </cell>
          <cell r="E6832" t="str">
            <v/>
          </cell>
        </row>
        <row r="6833">
          <cell r="A6833" t="str">
            <v/>
          </cell>
          <cell r="B6833" t="str">
            <v/>
          </cell>
          <cell r="C6833" t="str">
            <v/>
          </cell>
          <cell r="D6833" t="str">
            <v/>
          </cell>
          <cell r="E6833" t="str">
            <v/>
          </cell>
        </row>
        <row r="6834">
          <cell r="A6834" t="str">
            <v/>
          </cell>
          <cell r="B6834" t="str">
            <v/>
          </cell>
          <cell r="C6834" t="str">
            <v/>
          </cell>
          <cell r="D6834" t="str">
            <v/>
          </cell>
          <cell r="E6834" t="str">
            <v/>
          </cell>
        </row>
        <row r="6835">
          <cell r="A6835" t="str">
            <v/>
          </cell>
          <cell r="B6835" t="str">
            <v/>
          </cell>
          <cell r="C6835" t="str">
            <v/>
          </cell>
          <cell r="D6835" t="str">
            <v/>
          </cell>
          <cell r="E6835" t="str">
            <v/>
          </cell>
        </row>
        <row r="6836">
          <cell r="A6836" t="str">
            <v/>
          </cell>
          <cell r="B6836" t="str">
            <v/>
          </cell>
          <cell r="C6836" t="str">
            <v/>
          </cell>
          <cell r="D6836" t="str">
            <v/>
          </cell>
          <cell r="E6836" t="str">
            <v/>
          </cell>
        </row>
        <row r="6837">
          <cell r="A6837" t="str">
            <v/>
          </cell>
          <cell r="B6837" t="str">
            <v/>
          </cell>
          <cell r="C6837" t="str">
            <v/>
          </cell>
          <cell r="D6837" t="str">
            <v/>
          </cell>
          <cell r="E6837" t="str">
            <v/>
          </cell>
        </row>
        <row r="6838">
          <cell r="A6838" t="str">
            <v/>
          </cell>
          <cell r="B6838" t="str">
            <v/>
          </cell>
          <cell r="C6838" t="str">
            <v/>
          </cell>
          <cell r="D6838" t="str">
            <v/>
          </cell>
          <cell r="E6838" t="str">
            <v/>
          </cell>
        </row>
        <row r="6839">
          <cell r="A6839" t="str">
            <v/>
          </cell>
          <cell r="B6839" t="str">
            <v/>
          </cell>
          <cell r="C6839" t="str">
            <v/>
          </cell>
          <cell r="D6839" t="str">
            <v/>
          </cell>
          <cell r="E6839" t="str">
            <v/>
          </cell>
        </row>
        <row r="6840">
          <cell r="A6840" t="str">
            <v/>
          </cell>
          <cell r="B6840" t="str">
            <v/>
          </cell>
          <cell r="C6840" t="str">
            <v/>
          </cell>
          <cell r="D6840" t="str">
            <v/>
          </cell>
          <cell r="E6840" t="str">
            <v/>
          </cell>
        </row>
        <row r="6841">
          <cell r="A6841" t="str">
            <v/>
          </cell>
          <cell r="B6841" t="str">
            <v/>
          </cell>
          <cell r="C6841" t="str">
            <v/>
          </cell>
          <cell r="D6841" t="str">
            <v/>
          </cell>
          <cell r="E6841" t="str">
            <v/>
          </cell>
        </row>
        <row r="6842">
          <cell r="A6842" t="str">
            <v/>
          </cell>
          <cell r="B6842" t="str">
            <v/>
          </cell>
          <cell r="C6842" t="str">
            <v/>
          </cell>
          <cell r="D6842" t="str">
            <v/>
          </cell>
          <cell r="E6842" t="str">
            <v/>
          </cell>
        </row>
        <row r="6843">
          <cell r="A6843" t="str">
            <v/>
          </cell>
          <cell r="B6843" t="str">
            <v/>
          </cell>
          <cell r="C6843" t="str">
            <v/>
          </cell>
          <cell r="D6843" t="str">
            <v/>
          </cell>
          <cell r="E6843" t="str">
            <v/>
          </cell>
        </row>
        <row r="6844">
          <cell r="A6844" t="str">
            <v/>
          </cell>
          <cell r="B6844" t="str">
            <v/>
          </cell>
          <cell r="C6844" t="str">
            <v/>
          </cell>
          <cell r="D6844" t="str">
            <v/>
          </cell>
          <cell r="E6844" t="str">
            <v/>
          </cell>
        </row>
        <row r="6845">
          <cell r="A6845" t="str">
            <v/>
          </cell>
          <cell r="B6845" t="str">
            <v/>
          </cell>
          <cell r="C6845" t="str">
            <v/>
          </cell>
          <cell r="D6845" t="str">
            <v/>
          </cell>
          <cell r="E6845" t="str">
            <v/>
          </cell>
        </row>
        <row r="6846">
          <cell r="A6846" t="str">
            <v/>
          </cell>
          <cell r="B6846" t="str">
            <v/>
          </cell>
          <cell r="C6846" t="str">
            <v/>
          </cell>
          <cell r="D6846" t="str">
            <v/>
          </cell>
          <cell r="E6846" t="str">
            <v/>
          </cell>
        </row>
        <row r="6847">
          <cell r="A6847" t="str">
            <v/>
          </cell>
          <cell r="B6847" t="str">
            <v/>
          </cell>
          <cell r="C6847" t="str">
            <v/>
          </cell>
          <cell r="D6847" t="str">
            <v/>
          </cell>
          <cell r="E6847" t="str">
            <v/>
          </cell>
        </row>
        <row r="6848">
          <cell r="A6848" t="str">
            <v/>
          </cell>
          <cell r="B6848" t="str">
            <v/>
          </cell>
          <cell r="C6848" t="str">
            <v/>
          </cell>
          <cell r="D6848" t="str">
            <v/>
          </cell>
          <cell r="E6848" t="str">
            <v/>
          </cell>
        </row>
        <row r="6849">
          <cell r="A6849" t="str">
            <v/>
          </cell>
          <cell r="B6849" t="str">
            <v/>
          </cell>
          <cell r="C6849" t="str">
            <v/>
          </cell>
          <cell r="D6849" t="str">
            <v/>
          </cell>
          <cell r="E6849" t="str">
            <v/>
          </cell>
        </row>
        <row r="6850">
          <cell r="A6850" t="str">
            <v/>
          </cell>
          <cell r="B6850" t="str">
            <v/>
          </cell>
          <cell r="C6850" t="str">
            <v/>
          </cell>
          <cell r="D6850" t="str">
            <v/>
          </cell>
          <cell r="E6850" t="str">
            <v/>
          </cell>
        </row>
        <row r="6851">
          <cell r="A6851" t="str">
            <v/>
          </cell>
          <cell r="B6851" t="str">
            <v/>
          </cell>
          <cell r="C6851" t="str">
            <v/>
          </cell>
          <cell r="D6851" t="str">
            <v/>
          </cell>
          <cell r="E6851" t="str">
            <v/>
          </cell>
        </row>
        <row r="6852">
          <cell r="A6852" t="str">
            <v/>
          </cell>
          <cell r="B6852" t="str">
            <v/>
          </cell>
          <cell r="C6852" t="str">
            <v/>
          </cell>
          <cell r="D6852" t="str">
            <v/>
          </cell>
          <cell r="E6852" t="str">
            <v/>
          </cell>
        </row>
        <row r="6853">
          <cell r="A6853" t="str">
            <v/>
          </cell>
          <cell r="B6853" t="str">
            <v/>
          </cell>
          <cell r="C6853" t="str">
            <v/>
          </cell>
          <cell r="D6853" t="str">
            <v/>
          </cell>
          <cell r="E6853" t="str">
            <v/>
          </cell>
        </row>
        <row r="6854">
          <cell r="A6854" t="str">
            <v/>
          </cell>
          <cell r="B6854" t="str">
            <v/>
          </cell>
          <cell r="C6854" t="str">
            <v/>
          </cell>
          <cell r="D6854" t="str">
            <v/>
          </cell>
          <cell r="E6854" t="str">
            <v/>
          </cell>
        </row>
        <row r="6855">
          <cell r="A6855" t="str">
            <v/>
          </cell>
          <cell r="B6855" t="str">
            <v/>
          </cell>
          <cell r="C6855" t="str">
            <v/>
          </cell>
          <cell r="D6855" t="str">
            <v/>
          </cell>
          <cell r="E6855" t="str">
            <v/>
          </cell>
        </row>
        <row r="6856">
          <cell r="A6856" t="str">
            <v/>
          </cell>
          <cell r="B6856" t="str">
            <v/>
          </cell>
          <cell r="C6856" t="str">
            <v/>
          </cell>
          <cell r="D6856" t="str">
            <v/>
          </cell>
          <cell r="E6856" t="str">
            <v/>
          </cell>
        </row>
        <row r="6857">
          <cell r="A6857" t="str">
            <v/>
          </cell>
          <cell r="B6857" t="str">
            <v/>
          </cell>
          <cell r="C6857" t="str">
            <v/>
          </cell>
          <cell r="D6857" t="str">
            <v/>
          </cell>
          <cell r="E6857" t="str">
            <v/>
          </cell>
        </row>
        <row r="6858">
          <cell r="A6858" t="str">
            <v/>
          </cell>
          <cell r="B6858" t="str">
            <v/>
          </cell>
          <cell r="C6858" t="str">
            <v/>
          </cell>
          <cell r="D6858" t="str">
            <v/>
          </cell>
          <cell r="E6858" t="str">
            <v/>
          </cell>
        </row>
        <row r="6859">
          <cell r="A6859" t="str">
            <v/>
          </cell>
          <cell r="B6859" t="str">
            <v/>
          </cell>
          <cell r="C6859" t="str">
            <v/>
          </cell>
          <cell r="D6859" t="str">
            <v/>
          </cell>
          <cell r="E6859" t="str">
            <v/>
          </cell>
        </row>
        <row r="6860">
          <cell r="A6860" t="str">
            <v/>
          </cell>
          <cell r="B6860" t="str">
            <v/>
          </cell>
          <cell r="C6860" t="str">
            <v/>
          </cell>
          <cell r="D6860" t="str">
            <v/>
          </cell>
          <cell r="E6860" t="str">
            <v/>
          </cell>
        </row>
        <row r="6861">
          <cell r="A6861" t="str">
            <v/>
          </cell>
          <cell r="B6861" t="str">
            <v/>
          </cell>
          <cell r="C6861" t="str">
            <v/>
          </cell>
          <cell r="D6861" t="str">
            <v/>
          </cell>
          <cell r="E6861" t="str">
            <v/>
          </cell>
        </row>
        <row r="6862">
          <cell r="A6862" t="str">
            <v/>
          </cell>
          <cell r="B6862" t="str">
            <v/>
          </cell>
          <cell r="C6862" t="str">
            <v/>
          </cell>
          <cell r="D6862" t="str">
            <v/>
          </cell>
          <cell r="E6862" t="str">
            <v/>
          </cell>
        </row>
        <row r="6863">
          <cell r="A6863" t="str">
            <v/>
          </cell>
          <cell r="B6863" t="str">
            <v/>
          </cell>
          <cell r="C6863" t="str">
            <v/>
          </cell>
          <cell r="D6863" t="str">
            <v/>
          </cell>
          <cell r="E6863" t="str">
            <v/>
          </cell>
        </row>
        <row r="6864">
          <cell r="A6864" t="str">
            <v/>
          </cell>
          <cell r="B6864" t="str">
            <v/>
          </cell>
          <cell r="C6864" t="str">
            <v/>
          </cell>
          <cell r="D6864" t="str">
            <v/>
          </cell>
          <cell r="E6864" t="str">
            <v/>
          </cell>
        </row>
        <row r="6865">
          <cell r="A6865" t="str">
            <v/>
          </cell>
          <cell r="B6865" t="str">
            <v/>
          </cell>
          <cell r="C6865" t="str">
            <v/>
          </cell>
          <cell r="D6865" t="str">
            <v/>
          </cell>
          <cell r="E6865" t="str">
            <v/>
          </cell>
        </row>
        <row r="6866">
          <cell r="A6866" t="str">
            <v/>
          </cell>
          <cell r="B6866" t="str">
            <v/>
          </cell>
          <cell r="C6866" t="str">
            <v/>
          </cell>
          <cell r="D6866" t="str">
            <v/>
          </cell>
          <cell r="E6866" t="str">
            <v/>
          </cell>
        </row>
        <row r="6867">
          <cell r="A6867" t="str">
            <v/>
          </cell>
          <cell r="B6867" t="str">
            <v/>
          </cell>
          <cell r="C6867" t="str">
            <v/>
          </cell>
          <cell r="D6867" t="str">
            <v/>
          </cell>
          <cell r="E6867" t="str">
            <v/>
          </cell>
        </row>
        <row r="6868">
          <cell r="A6868" t="str">
            <v/>
          </cell>
          <cell r="B6868" t="str">
            <v/>
          </cell>
          <cell r="C6868" t="str">
            <v/>
          </cell>
          <cell r="D6868" t="str">
            <v/>
          </cell>
          <cell r="E6868" t="str">
            <v/>
          </cell>
        </row>
        <row r="6869">
          <cell r="A6869" t="str">
            <v/>
          </cell>
          <cell r="B6869" t="str">
            <v/>
          </cell>
          <cell r="C6869" t="str">
            <v/>
          </cell>
          <cell r="D6869" t="str">
            <v/>
          </cell>
          <cell r="E6869" t="str">
            <v/>
          </cell>
        </row>
        <row r="6870">
          <cell r="A6870" t="str">
            <v/>
          </cell>
          <cell r="B6870" t="str">
            <v/>
          </cell>
          <cell r="C6870" t="str">
            <v/>
          </cell>
          <cell r="D6870" t="str">
            <v/>
          </cell>
          <cell r="E6870" t="str">
            <v/>
          </cell>
        </row>
        <row r="6871">
          <cell r="A6871" t="str">
            <v/>
          </cell>
          <cell r="B6871" t="str">
            <v/>
          </cell>
          <cell r="C6871" t="str">
            <v/>
          </cell>
          <cell r="D6871" t="str">
            <v/>
          </cell>
          <cell r="E6871" t="str">
            <v/>
          </cell>
        </row>
        <row r="6872">
          <cell r="A6872" t="str">
            <v/>
          </cell>
          <cell r="B6872" t="str">
            <v/>
          </cell>
          <cell r="C6872" t="str">
            <v/>
          </cell>
          <cell r="D6872" t="str">
            <v/>
          </cell>
          <cell r="E6872" t="str">
            <v/>
          </cell>
        </row>
        <row r="6873">
          <cell r="A6873" t="str">
            <v/>
          </cell>
          <cell r="B6873" t="str">
            <v/>
          </cell>
          <cell r="C6873" t="str">
            <v/>
          </cell>
          <cell r="D6873" t="str">
            <v/>
          </cell>
          <cell r="E6873" t="str">
            <v/>
          </cell>
        </row>
        <row r="6874">
          <cell r="A6874" t="str">
            <v/>
          </cell>
          <cell r="B6874" t="str">
            <v/>
          </cell>
          <cell r="C6874" t="str">
            <v/>
          </cell>
          <cell r="D6874" t="str">
            <v/>
          </cell>
          <cell r="E6874" t="str">
            <v/>
          </cell>
        </row>
        <row r="6875">
          <cell r="A6875" t="str">
            <v/>
          </cell>
          <cell r="B6875" t="str">
            <v/>
          </cell>
          <cell r="C6875" t="str">
            <v/>
          </cell>
          <cell r="D6875" t="str">
            <v/>
          </cell>
          <cell r="E6875" t="str">
            <v/>
          </cell>
        </row>
        <row r="6876">
          <cell r="A6876" t="str">
            <v/>
          </cell>
          <cell r="B6876" t="str">
            <v/>
          </cell>
          <cell r="C6876" t="str">
            <v/>
          </cell>
          <cell r="D6876" t="str">
            <v/>
          </cell>
          <cell r="E6876" t="str">
            <v/>
          </cell>
        </row>
        <row r="6877">
          <cell r="A6877" t="str">
            <v/>
          </cell>
          <cell r="B6877" t="str">
            <v/>
          </cell>
          <cell r="C6877" t="str">
            <v/>
          </cell>
          <cell r="D6877" t="str">
            <v/>
          </cell>
          <cell r="E6877" t="str">
            <v/>
          </cell>
        </row>
        <row r="6878">
          <cell r="A6878" t="str">
            <v/>
          </cell>
          <cell r="B6878" t="str">
            <v/>
          </cell>
          <cell r="C6878" t="str">
            <v/>
          </cell>
          <cell r="D6878" t="str">
            <v/>
          </cell>
          <cell r="E6878" t="str">
            <v/>
          </cell>
        </row>
        <row r="6879">
          <cell r="A6879" t="str">
            <v/>
          </cell>
          <cell r="B6879" t="str">
            <v/>
          </cell>
          <cell r="C6879" t="str">
            <v/>
          </cell>
          <cell r="D6879" t="str">
            <v/>
          </cell>
          <cell r="E6879" t="str">
            <v/>
          </cell>
        </row>
        <row r="6880">
          <cell r="A6880" t="str">
            <v/>
          </cell>
          <cell r="B6880" t="str">
            <v/>
          </cell>
          <cell r="C6880" t="str">
            <v/>
          </cell>
          <cell r="D6880" t="str">
            <v/>
          </cell>
          <cell r="E6880" t="str">
            <v/>
          </cell>
        </row>
        <row r="6881">
          <cell r="A6881" t="str">
            <v/>
          </cell>
          <cell r="B6881" t="str">
            <v/>
          </cell>
          <cell r="C6881" t="str">
            <v/>
          </cell>
          <cell r="D6881" t="str">
            <v/>
          </cell>
          <cell r="E6881" t="str">
            <v/>
          </cell>
        </row>
        <row r="6882">
          <cell r="A6882" t="str">
            <v/>
          </cell>
          <cell r="B6882" t="str">
            <v/>
          </cell>
          <cell r="C6882" t="str">
            <v/>
          </cell>
          <cell r="D6882" t="str">
            <v/>
          </cell>
          <cell r="E6882" t="str">
            <v/>
          </cell>
        </row>
        <row r="6883">
          <cell r="A6883" t="str">
            <v/>
          </cell>
          <cell r="B6883" t="str">
            <v/>
          </cell>
          <cell r="C6883" t="str">
            <v/>
          </cell>
          <cell r="D6883" t="str">
            <v/>
          </cell>
          <cell r="E6883" t="str">
            <v/>
          </cell>
        </row>
        <row r="6884">
          <cell r="A6884" t="str">
            <v/>
          </cell>
          <cell r="B6884" t="str">
            <v/>
          </cell>
          <cell r="C6884" t="str">
            <v/>
          </cell>
          <cell r="D6884" t="str">
            <v/>
          </cell>
          <cell r="E6884" t="str">
            <v/>
          </cell>
        </row>
        <row r="6885">
          <cell r="A6885" t="str">
            <v/>
          </cell>
          <cell r="B6885" t="str">
            <v/>
          </cell>
          <cell r="C6885" t="str">
            <v/>
          </cell>
          <cell r="D6885" t="str">
            <v/>
          </cell>
          <cell r="E6885" t="str">
            <v/>
          </cell>
        </row>
        <row r="6886">
          <cell r="A6886" t="str">
            <v/>
          </cell>
          <cell r="B6886" t="str">
            <v/>
          </cell>
          <cell r="C6886" t="str">
            <v/>
          </cell>
          <cell r="D6886" t="str">
            <v/>
          </cell>
          <cell r="E6886" t="str">
            <v/>
          </cell>
        </row>
        <row r="6887">
          <cell r="A6887" t="str">
            <v/>
          </cell>
          <cell r="B6887" t="str">
            <v/>
          </cell>
          <cell r="C6887" t="str">
            <v/>
          </cell>
          <cell r="D6887" t="str">
            <v/>
          </cell>
          <cell r="E6887" t="str">
            <v/>
          </cell>
        </row>
        <row r="6888">
          <cell r="A6888" t="str">
            <v/>
          </cell>
          <cell r="B6888" t="str">
            <v/>
          </cell>
          <cell r="C6888" t="str">
            <v/>
          </cell>
          <cell r="D6888" t="str">
            <v/>
          </cell>
          <cell r="E6888" t="str">
            <v/>
          </cell>
        </row>
        <row r="6889">
          <cell r="A6889" t="str">
            <v/>
          </cell>
          <cell r="B6889" t="str">
            <v/>
          </cell>
          <cell r="C6889" t="str">
            <v/>
          </cell>
          <cell r="D6889" t="str">
            <v/>
          </cell>
          <cell r="E6889" t="str">
            <v/>
          </cell>
        </row>
        <row r="6890">
          <cell r="A6890" t="str">
            <v/>
          </cell>
          <cell r="B6890" t="str">
            <v/>
          </cell>
          <cell r="C6890" t="str">
            <v/>
          </cell>
          <cell r="D6890" t="str">
            <v/>
          </cell>
          <cell r="E6890" t="str">
            <v/>
          </cell>
        </row>
        <row r="6891">
          <cell r="A6891" t="str">
            <v/>
          </cell>
          <cell r="B6891" t="str">
            <v/>
          </cell>
          <cell r="C6891" t="str">
            <v/>
          </cell>
          <cell r="D6891" t="str">
            <v/>
          </cell>
          <cell r="E6891" t="str">
            <v/>
          </cell>
        </row>
        <row r="6892">
          <cell r="A6892" t="str">
            <v/>
          </cell>
          <cell r="B6892" t="str">
            <v/>
          </cell>
          <cell r="C6892" t="str">
            <v/>
          </cell>
          <cell r="D6892" t="str">
            <v/>
          </cell>
          <cell r="E6892" t="str">
            <v/>
          </cell>
        </row>
        <row r="6893">
          <cell r="A6893" t="str">
            <v/>
          </cell>
          <cell r="B6893" t="str">
            <v/>
          </cell>
          <cell r="C6893" t="str">
            <v/>
          </cell>
          <cell r="D6893" t="str">
            <v/>
          </cell>
          <cell r="E6893" t="str">
            <v/>
          </cell>
        </row>
        <row r="6894">
          <cell r="A6894" t="str">
            <v/>
          </cell>
          <cell r="B6894" t="str">
            <v/>
          </cell>
          <cell r="C6894" t="str">
            <v/>
          </cell>
          <cell r="D6894" t="str">
            <v/>
          </cell>
          <cell r="E6894" t="str">
            <v/>
          </cell>
        </row>
        <row r="6895">
          <cell r="A6895" t="str">
            <v/>
          </cell>
          <cell r="B6895" t="str">
            <v/>
          </cell>
          <cell r="C6895" t="str">
            <v/>
          </cell>
          <cell r="D6895" t="str">
            <v/>
          </cell>
          <cell r="E6895" t="str">
            <v/>
          </cell>
        </row>
        <row r="6896">
          <cell r="A6896" t="str">
            <v/>
          </cell>
          <cell r="B6896" t="str">
            <v/>
          </cell>
          <cell r="C6896" t="str">
            <v/>
          </cell>
          <cell r="D6896" t="str">
            <v/>
          </cell>
          <cell r="E6896" t="str">
            <v/>
          </cell>
        </row>
        <row r="6897">
          <cell r="A6897" t="str">
            <v/>
          </cell>
          <cell r="B6897" t="str">
            <v/>
          </cell>
          <cell r="C6897" t="str">
            <v/>
          </cell>
          <cell r="D6897" t="str">
            <v/>
          </cell>
          <cell r="E6897" t="str">
            <v/>
          </cell>
        </row>
        <row r="6898">
          <cell r="A6898" t="str">
            <v/>
          </cell>
          <cell r="B6898" t="str">
            <v/>
          </cell>
          <cell r="C6898" t="str">
            <v/>
          </cell>
          <cell r="D6898" t="str">
            <v/>
          </cell>
          <cell r="E6898" t="str">
            <v/>
          </cell>
        </row>
        <row r="6899">
          <cell r="A6899" t="str">
            <v/>
          </cell>
          <cell r="B6899" t="str">
            <v/>
          </cell>
          <cell r="C6899" t="str">
            <v/>
          </cell>
          <cell r="D6899" t="str">
            <v/>
          </cell>
          <cell r="E6899" t="str">
            <v/>
          </cell>
        </row>
        <row r="6900">
          <cell r="A6900" t="str">
            <v/>
          </cell>
          <cell r="B6900" t="str">
            <v/>
          </cell>
          <cell r="C6900" t="str">
            <v/>
          </cell>
          <cell r="D6900" t="str">
            <v/>
          </cell>
          <cell r="E6900" t="str">
            <v/>
          </cell>
        </row>
        <row r="6901">
          <cell r="A6901" t="str">
            <v/>
          </cell>
          <cell r="B6901" t="str">
            <v/>
          </cell>
          <cell r="C6901" t="str">
            <v/>
          </cell>
          <cell r="D6901" t="str">
            <v/>
          </cell>
          <cell r="E6901" t="str">
            <v/>
          </cell>
        </row>
        <row r="6902">
          <cell r="A6902" t="str">
            <v/>
          </cell>
          <cell r="B6902" t="str">
            <v/>
          </cell>
          <cell r="C6902" t="str">
            <v/>
          </cell>
          <cell r="D6902" t="str">
            <v/>
          </cell>
          <cell r="E6902" t="str">
            <v/>
          </cell>
        </row>
        <row r="6903">
          <cell r="A6903" t="str">
            <v/>
          </cell>
          <cell r="B6903" t="str">
            <v/>
          </cell>
          <cell r="C6903" t="str">
            <v/>
          </cell>
          <cell r="D6903" t="str">
            <v/>
          </cell>
          <cell r="E6903" t="str">
            <v/>
          </cell>
        </row>
        <row r="6904">
          <cell r="A6904" t="str">
            <v/>
          </cell>
          <cell r="B6904" t="str">
            <v/>
          </cell>
          <cell r="C6904" t="str">
            <v/>
          </cell>
          <cell r="D6904" t="str">
            <v/>
          </cell>
          <cell r="E6904" t="str">
            <v/>
          </cell>
        </row>
        <row r="6905">
          <cell r="A6905" t="str">
            <v/>
          </cell>
          <cell r="B6905" t="str">
            <v/>
          </cell>
          <cell r="C6905" t="str">
            <v/>
          </cell>
          <cell r="D6905" t="str">
            <v/>
          </cell>
          <cell r="E6905" t="str">
            <v/>
          </cell>
        </row>
        <row r="6906">
          <cell r="A6906" t="str">
            <v/>
          </cell>
          <cell r="B6906" t="str">
            <v/>
          </cell>
          <cell r="C6906" t="str">
            <v/>
          </cell>
          <cell r="D6906" t="str">
            <v/>
          </cell>
          <cell r="E6906" t="str">
            <v/>
          </cell>
        </row>
        <row r="6907">
          <cell r="A6907" t="str">
            <v/>
          </cell>
          <cell r="B6907" t="str">
            <v/>
          </cell>
          <cell r="C6907" t="str">
            <v/>
          </cell>
          <cell r="D6907" t="str">
            <v/>
          </cell>
          <cell r="E6907" t="str">
            <v/>
          </cell>
        </row>
        <row r="6908">
          <cell r="A6908" t="str">
            <v/>
          </cell>
          <cell r="B6908" t="str">
            <v/>
          </cell>
          <cell r="C6908" t="str">
            <v/>
          </cell>
          <cell r="D6908" t="str">
            <v/>
          </cell>
          <cell r="E6908" t="str">
            <v/>
          </cell>
        </row>
        <row r="6909">
          <cell r="A6909" t="str">
            <v/>
          </cell>
          <cell r="B6909" t="str">
            <v/>
          </cell>
          <cell r="C6909" t="str">
            <v/>
          </cell>
          <cell r="D6909" t="str">
            <v/>
          </cell>
          <cell r="E6909" t="str">
            <v/>
          </cell>
        </row>
        <row r="6910">
          <cell r="A6910" t="str">
            <v/>
          </cell>
          <cell r="B6910" t="str">
            <v/>
          </cell>
          <cell r="C6910" t="str">
            <v/>
          </cell>
          <cell r="D6910" t="str">
            <v/>
          </cell>
          <cell r="E6910" t="str">
            <v/>
          </cell>
        </row>
        <row r="6911">
          <cell r="A6911" t="str">
            <v/>
          </cell>
          <cell r="B6911" t="str">
            <v/>
          </cell>
          <cell r="C6911" t="str">
            <v/>
          </cell>
          <cell r="D6911" t="str">
            <v/>
          </cell>
          <cell r="E6911" t="str">
            <v/>
          </cell>
        </row>
        <row r="6912">
          <cell r="A6912" t="str">
            <v/>
          </cell>
          <cell r="B6912" t="str">
            <v/>
          </cell>
          <cell r="C6912" t="str">
            <v/>
          </cell>
          <cell r="D6912" t="str">
            <v/>
          </cell>
          <cell r="E6912" t="str">
            <v/>
          </cell>
        </row>
        <row r="6913">
          <cell r="A6913" t="str">
            <v/>
          </cell>
          <cell r="B6913" t="str">
            <v/>
          </cell>
          <cell r="C6913" t="str">
            <v/>
          </cell>
          <cell r="D6913" t="str">
            <v/>
          </cell>
          <cell r="E6913" t="str">
            <v/>
          </cell>
        </row>
        <row r="6914">
          <cell r="A6914" t="str">
            <v/>
          </cell>
          <cell r="B6914" t="str">
            <v/>
          </cell>
          <cell r="C6914" t="str">
            <v/>
          </cell>
          <cell r="D6914" t="str">
            <v/>
          </cell>
          <cell r="E6914" t="str">
            <v/>
          </cell>
        </row>
        <row r="6915">
          <cell r="A6915" t="str">
            <v/>
          </cell>
          <cell r="B6915" t="str">
            <v/>
          </cell>
          <cell r="C6915" t="str">
            <v/>
          </cell>
          <cell r="D6915" t="str">
            <v/>
          </cell>
          <cell r="E6915" t="str">
            <v/>
          </cell>
        </row>
        <row r="6916">
          <cell r="A6916" t="str">
            <v/>
          </cell>
          <cell r="B6916" t="str">
            <v/>
          </cell>
          <cell r="C6916" t="str">
            <v/>
          </cell>
          <cell r="D6916" t="str">
            <v/>
          </cell>
          <cell r="E6916" t="str">
            <v/>
          </cell>
        </row>
        <row r="6917">
          <cell r="A6917" t="str">
            <v/>
          </cell>
          <cell r="B6917" t="str">
            <v/>
          </cell>
          <cell r="C6917" t="str">
            <v/>
          </cell>
          <cell r="D6917" t="str">
            <v/>
          </cell>
          <cell r="E6917" t="str">
            <v/>
          </cell>
        </row>
        <row r="6918">
          <cell r="A6918" t="str">
            <v/>
          </cell>
          <cell r="B6918" t="str">
            <v/>
          </cell>
          <cell r="C6918" t="str">
            <v/>
          </cell>
          <cell r="D6918" t="str">
            <v/>
          </cell>
          <cell r="E6918" t="str">
            <v/>
          </cell>
        </row>
        <row r="6919">
          <cell r="A6919" t="str">
            <v/>
          </cell>
          <cell r="B6919" t="str">
            <v/>
          </cell>
          <cell r="C6919" t="str">
            <v/>
          </cell>
          <cell r="D6919" t="str">
            <v/>
          </cell>
          <cell r="E6919" t="str">
            <v/>
          </cell>
        </row>
        <row r="6920">
          <cell r="A6920" t="str">
            <v/>
          </cell>
          <cell r="B6920" t="str">
            <v/>
          </cell>
          <cell r="C6920" t="str">
            <v/>
          </cell>
          <cell r="D6920" t="str">
            <v/>
          </cell>
          <cell r="E6920" t="str">
            <v/>
          </cell>
        </row>
        <row r="6921">
          <cell r="A6921" t="str">
            <v/>
          </cell>
          <cell r="B6921" t="str">
            <v/>
          </cell>
          <cell r="C6921" t="str">
            <v/>
          </cell>
          <cell r="D6921" t="str">
            <v/>
          </cell>
          <cell r="E6921" t="str">
            <v/>
          </cell>
        </row>
        <row r="6922">
          <cell r="A6922" t="str">
            <v/>
          </cell>
          <cell r="B6922" t="str">
            <v/>
          </cell>
          <cell r="C6922" t="str">
            <v/>
          </cell>
          <cell r="D6922" t="str">
            <v/>
          </cell>
          <cell r="E6922" t="str">
            <v/>
          </cell>
        </row>
        <row r="6923">
          <cell r="A6923" t="str">
            <v/>
          </cell>
          <cell r="B6923" t="str">
            <v/>
          </cell>
          <cell r="C6923" t="str">
            <v/>
          </cell>
          <cell r="D6923" t="str">
            <v/>
          </cell>
          <cell r="E6923" t="str">
            <v/>
          </cell>
        </row>
        <row r="6924">
          <cell r="A6924" t="str">
            <v/>
          </cell>
          <cell r="B6924" t="str">
            <v/>
          </cell>
          <cell r="C6924" t="str">
            <v/>
          </cell>
          <cell r="D6924" t="str">
            <v/>
          </cell>
          <cell r="E6924" t="str">
            <v/>
          </cell>
        </row>
        <row r="6925">
          <cell r="A6925" t="str">
            <v/>
          </cell>
          <cell r="B6925" t="str">
            <v/>
          </cell>
          <cell r="C6925" t="str">
            <v/>
          </cell>
          <cell r="D6925" t="str">
            <v/>
          </cell>
          <cell r="E6925" t="str">
            <v/>
          </cell>
        </row>
        <row r="6926">
          <cell r="A6926" t="str">
            <v/>
          </cell>
          <cell r="B6926" t="str">
            <v/>
          </cell>
          <cell r="C6926" t="str">
            <v/>
          </cell>
          <cell r="D6926" t="str">
            <v/>
          </cell>
          <cell r="E6926" t="str">
            <v/>
          </cell>
        </row>
        <row r="6927">
          <cell r="A6927" t="str">
            <v/>
          </cell>
          <cell r="B6927" t="str">
            <v/>
          </cell>
          <cell r="C6927" t="str">
            <v/>
          </cell>
          <cell r="D6927" t="str">
            <v/>
          </cell>
          <cell r="E6927" t="str">
            <v/>
          </cell>
        </row>
        <row r="6928">
          <cell r="A6928" t="str">
            <v/>
          </cell>
          <cell r="B6928" t="str">
            <v/>
          </cell>
          <cell r="C6928" t="str">
            <v/>
          </cell>
          <cell r="D6928" t="str">
            <v/>
          </cell>
          <cell r="E6928" t="str">
            <v/>
          </cell>
        </row>
        <row r="6929">
          <cell r="A6929" t="str">
            <v/>
          </cell>
          <cell r="B6929" t="str">
            <v/>
          </cell>
          <cell r="C6929" t="str">
            <v/>
          </cell>
          <cell r="D6929" t="str">
            <v/>
          </cell>
          <cell r="E6929" t="str">
            <v/>
          </cell>
        </row>
        <row r="6930">
          <cell r="A6930" t="str">
            <v/>
          </cell>
          <cell r="B6930" t="str">
            <v/>
          </cell>
          <cell r="C6930" t="str">
            <v/>
          </cell>
          <cell r="D6930" t="str">
            <v/>
          </cell>
          <cell r="E6930" t="str">
            <v/>
          </cell>
        </row>
        <row r="6931">
          <cell r="A6931" t="str">
            <v/>
          </cell>
          <cell r="B6931" t="str">
            <v/>
          </cell>
          <cell r="C6931" t="str">
            <v/>
          </cell>
          <cell r="D6931" t="str">
            <v/>
          </cell>
          <cell r="E6931" t="str">
            <v/>
          </cell>
        </row>
        <row r="6932">
          <cell r="A6932" t="str">
            <v/>
          </cell>
          <cell r="B6932" t="str">
            <v/>
          </cell>
          <cell r="C6932" t="str">
            <v/>
          </cell>
          <cell r="D6932" t="str">
            <v/>
          </cell>
          <cell r="E6932" t="str">
            <v/>
          </cell>
        </row>
        <row r="6933">
          <cell r="A6933" t="str">
            <v/>
          </cell>
          <cell r="B6933" t="str">
            <v/>
          </cell>
          <cell r="C6933" t="str">
            <v/>
          </cell>
          <cell r="D6933" t="str">
            <v/>
          </cell>
          <cell r="E6933" t="str">
            <v/>
          </cell>
        </row>
        <row r="6934">
          <cell r="A6934" t="str">
            <v/>
          </cell>
          <cell r="B6934" t="str">
            <v/>
          </cell>
          <cell r="C6934" t="str">
            <v/>
          </cell>
          <cell r="D6934" t="str">
            <v/>
          </cell>
          <cell r="E6934" t="str">
            <v/>
          </cell>
        </row>
        <row r="6935">
          <cell r="A6935" t="str">
            <v/>
          </cell>
          <cell r="B6935" t="str">
            <v/>
          </cell>
          <cell r="C6935" t="str">
            <v/>
          </cell>
          <cell r="D6935" t="str">
            <v/>
          </cell>
          <cell r="E6935" t="str">
            <v/>
          </cell>
        </row>
        <row r="6936">
          <cell r="A6936" t="str">
            <v/>
          </cell>
          <cell r="B6936" t="str">
            <v/>
          </cell>
          <cell r="C6936" t="str">
            <v/>
          </cell>
          <cell r="D6936" t="str">
            <v/>
          </cell>
          <cell r="E6936" t="str">
            <v/>
          </cell>
        </row>
        <row r="6937">
          <cell r="A6937" t="str">
            <v/>
          </cell>
          <cell r="B6937" t="str">
            <v/>
          </cell>
          <cell r="C6937" t="str">
            <v/>
          </cell>
          <cell r="D6937" t="str">
            <v/>
          </cell>
          <cell r="E6937" t="str">
            <v/>
          </cell>
        </row>
        <row r="6938">
          <cell r="A6938" t="str">
            <v/>
          </cell>
          <cell r="B6938" t="str">
            <v/>
          </cell>
          <cell r="C6938" t="str">
            <v/>
          </cell>
          <cell r="D6938" t="str">
            <v/>
          </cell>
          <cell r="E6938" t="str">
            <v/>
          </cell>
        </row>
        <row r="6939">
          <cell r="A6939" t="str">
            <v/>
          </cell>
          <cell r="B6939" t="str">
            <v/>
          </cell>
          <cell r="C6939" t="str">
            <v/>
          </cell>
          <cell r="D6939" t="str">
            <v/>
          </cell>
          <cell r="E6939" t="str">
            <v/>
          </cell>
        </row>
        <row r="6940">
          <cell r="A6940" t="str">
            <v/>
          </cell>
          <cell r="B6940" t="str">
            <v/>
          </cell>
          <cell r="C6940" t="str">
            <v/>
          </cell>
          <cell r="D6940" t="str">
            <v/>
          </cell>
          <cell r="E6940" t="str">
            <v/>
          </cell>
        </row>
        <row r="6941">
          <cell r="A6941" t="str">
            <v/>
          </cell>
          <cell r="B6941" t="str">
            <v/>
          </cell>
          <cell r="C6941" t="str">
            <v/>
          </cell>
          <cell r="D6941" t="str">
            <v/>
          </cell>
          <cell r="E6941" t="str">
            <v/>
          </cell>
        </row>
        <row r="6942">
          <cell r="A6942" t="str">
            <v/>
          </cell>
          <cell r="B6942" t="str">
            <v/>
          </cell>
          <cell r="C6942" t="str">
            <v/>
          </cell>
          <cell r="D6942" t="str">
            <v/>
          </cell>
          <cell r="E6942" t="str">
            <v/>
          </cell>
        </row>
        <row r="6943">
          <cell r="A6943" t="str">
            <v/>
          </cell>
          <cell r="B6943" t="str">
            <v/>
          </cell>
          <cell r="C6943" t="str">
            <v/>
          </cell>
          <cell r="D6943" t="str">
            <v/>
          </cell>
          <cell r="E6943" t="str">
            <v/>
          </cell>
        </row>
        <row r="6944">
          <cell r="A6944" t="str">
            <v/>
          </cell>
          <cell r="B6944" t="str">
            <v/>
          </cell>
          <cell r="C6944" t="str">
            <v/>
          </cell>
          <cell r="D6944" t="str">
            <v/>
          </cell>
          <cell r="E6944" t="str">
            <v/>
          </cell>
        </row>
        <row r="6945">
          <cell r="A6945" t="str">
            <v/>
          </cell>
          <cell r="B6945" t="str">
            <v/>
          </cell>
          <cell r="C6945" t="str">
            <v/>
          </cell>
          <cell r="D6945" t="str">
            <v/>
          </cell>
          <cell r="E6945" t="str">
            <v/>
          </cell>
        </row>
        <row r="6946">
          <cell r="A6946" t="str">
            <v/>
          </cell>
          <cell r="B6946" t="str">
            <v/>
          </cell>
          <cell r="C6946" t="str">
            <v/>
          </cell>
          <cell r="D6946" t="str">
            <v/>
          </cell>
          <cell r="E6946" t="str">
            <v/>
          </cell>
        </row>
        <row r="6947">
          <cell r="A6947" t="str">
            <v/>
          </cell>
          <cell r="B6947" t="str">
            <v/>
          </cell>
          <cell r="C6947" t="str">
            <v/>
          </cell>
          <cell r="D6947" t="str">
            <v/>
          </cell>
          <cell r="E6947" t="str">
            <v/>
          </cell>
        </row>
        <row r="6948">
          <cell r="A6948" t="str">
            <v/>
          </cell>
          <cell r="B6948" t="str">
            <v/>
          </cell>
          <cell r="C6948" t="str">
            <v/>
          </cell>
          <cell r="D6948" t="str">
            <v/>
          </cell>
          <cell r="E6948" t="str">
            <v/>
          </cell>
        </row>
        <row r="6949">
          <cell r="A6949" t="str">
            <v/>
          </cell>
          <cell r="B6949" t="str">
            <v/>
          </cell>
          <cell r="C6949" t="str">
            <v/>
          </cell>
          <cell r="D6949" t="str">
            <v/>
          </cell>
          <cell r="E6949" t="str">
            <v/>
          </cell>
        </row>
        <row r="6950">
          <cell r="A6950" t="str">
            <v/>
          </cell>
          <cell r="B6950" t="str">
            <v/>
          </cell>
          <cell r="C6950" t="str">
            <v/>
          </cell>
          <cell r="D6950" t="str">
            <v/>
          </cell>
          <cell r="E6950" t="str">
            <v/>
          </cell>
        </row>
        <row r="6951">
          <cell r="A6951" t="str">
            <v/>
          </cell>
          <cell r="B6951" t="str">
            <v/>
          </cell>
          <cell r="C6951" t="str">
            <v/>
          </cell>
          <cell r="D6951" t="str">
            <v/>
          </cell>
          <cell r="E6951" t="str">
            <v/>
          </cell>
        </row>
        <row r="6952">
          <cell r="A6952" t="str">
            <v/>
          </cell>
          <cell r="B6952" t="str">
            <v/>
          </cell>
          <cell r="C6952" t="str">
            <v/>
          </cell>
          <cell r="D6952" t="str">
            <v/>
          </cell>
          <cell r="E6952" t="str">
            <v/>
          </cell>
        </row>
        <row r="6953">
          <cell r="A6953" t="str">
            <v/>
          </cell>
          <cell r="B6953" t="str">
            <v/>
          </cell>
          <cell r="C6953" t="str">
            <v/>
          </cell>
          <cell r="D6953" t="str">
            <v/>
          </cell>
          <cell r="E6953" t="str">
            <v/>
          </cell>
        </row>
        <row r="6954">
          <cell r="A6954" t="str">
            <v/>
          </cell>
          <cell r="B6954" t="str">
            <v/>
          </cell>
          <cell r="C6954" t="str">
            <v/>
          </cell>
          <cell r="D6954" t="str">
            <v/>
          </cell>
          <cell r="E6954" t="str">
            <v/>
          </cell>
        </row>
        <row r="6955">
          <cell r="A6955" t="str">
            <v/>
          </cell>
          <cell r="B6955" t="str">
            <v/>
          </cell>
          <cell r="C6955" t="str">
            <v/>
          </cell>
          <cell r="D6955" t="str">
            <v/>
          </cell>
          <cell r="E6955" t="str">
            <v/>
          </cell>
        </row>
        <row r="6956">
          <cell r="A6956" t="str">
            <v/>
          </cell>
          <cell r="B6956" t="str">
            <v/>
          </cell>
          <cell r="C6956" t="str">
            <v/>
          </cell>
          <cell r="D6956" t="str">
            <v/>
          </cell>
          <cell r="E6956" t="str">
            <v/>
          </cell>
        </row>
        <row r="6957">
          <cell r="A6957" t="str">
            <v/>
          </cell>
          <cell r="B6957" t="str">
            <v/>
          </cell>
          <cell r="C6957" t="str">
            <v/>
          </cell>
          <cell r="D6957" t="str">
            <v/>
          </cell>
          <cell r="E6957" t="str">
            <v/>
          </cell>
        </row>
        <row r="6958">
          <cell r="A6958" t="str">
            <v/>
          </cell>
          <cell r="B6958" t="str">
            <v/>
          </cell>
          <cell r="C6958" t="str">
            <v/>
          </cell>
          <cell r="D6958" t="str">
            <v/>
          </cell>
          <cell r="E6958" t="str">
            <v/>
          </cell>
        </row>
        <row r="6959">
          <cell r="A6959" t="str">
            <v/>
          </cell>
          <cell r="B6959" t="str">
            <v/>
          </cell>
          <cell r="C6959" t="str">
            <v/>
          </cell>
          <cell r="D6959" t="str">
            <v/>
          </cell>
          <cell r="E6959" t="str">
            <v/>
          </cell>
        </row>
        <row r="6960">
          <cell r="A6960" t="str">
            <v/>
          </cell>
          <cell r="B6960" t="str">
            <v/>
          </cell>
          <cell r="C6960" t="str">
            <v/>
          </cell>
          <cell r="D6960" t="str">
            <v/>
          </cell>
          <cell r="E6960" t="str">
            <v/>
          </cell>
        </row>
        <row r="6961">
          <cell r="A6961" t="str">
            <v/>
          </cell>
          <cell r="B6961" t="str">
            <v/>
          </cell>
          <cell r="C6961" t="str">
            <v/>
          </cell>
          <cell r="D6961" t="str">
            <v/>
          </cell>
          <cell r="E6961" t="str">
            <v/>
          </cell>
        </row>
        <row r="6962">
          <cell r="A6962" t="str">
            <v/>
          </cell>
          <cell r="B6962" t="str">
            <v/>
          </cell>
          <cell r="C6962" t="str">
            <v/>
          </cell>
          <cell r="D6962" t="str">
            <v/>
          </cell>
          <cell r="E6962" t="str">
            <v/>
          </cell>
        </row>
        <row r="6963">
          <cell r="A6963" t="str">
            <v/>
          </cell>
          <cell r="B6963" t="str">
            <v/>
          </cell>
          <cell r="C6963" t="str">
            <v/>
          </cell>
          <cell r="D6963" t="str">
            <v/>
          </cell>
          <cell r="E6963" t="str">
            <v/>
          </cell>
        </row>
        <row r="6964">
          <cell r="A6964" t="str">
            <v/>
          </cell>
          <cell r="B6964" t="str">
            <v/>
          </cell>
          <cell r="C6964" t="str">
            <v/>
          </cell>
          <cell r="D6964" t="str">
            <v/>
          </cell>
          <cell r="E6964" t="str">
            <v/>
          </cell>
        </row>
        <row r="6965">
          <cell r="A6965" t="str">
            <v/>
          </cell>
          <cell r="B6965" t="str">
            <v/>
          </cell>
          <cell r="C6965" t="str">
            <v/>
          </cell>
          <cell r="D6965" t="str">
            <v/>
          </cell>
          <cell r="E6965" t="str">
            <v/>
          </cell>
        </row>
        <row r="6966">
          <cell r="A6966" t="str">
            <v/>
          </cell>
          <cell r="B6966" t="str">
            <v/>
          </cell>
          <cell r="C6966" t="str">
            <v/>
          </cell>
          <cell r="D6966" t="str">
            <v/>
          </cell>
          <cell r="E6966" t="str">
            <v/>
          </cell>
        </row>
        <row r="6967">
          <cell r="A6967" t="str">
            <v/>
          </cell>
          <cell r="B6967" t="str">
            <v/>
          </cell>
          <cell r="C6967" t="str">
            <v/>
          </cell>
          <cell r="D6967" t="str">
            <v/>
          </cell>
          <cell r="E6967" t="str">
            <v/>
          </cell>
        </row>
        <row r="6968">
          <cell r="A6968" t="str">
            <v/>
          </cell>
          <cell r="B6968" t="str">
            <v/>
          </cell>
          <cell r="C6968" t="str">
            <v/>
          </cell>
          <cell r="D6968" t="str">
            <v/>
          </cell>
          <cell r="E6968" t="str">
            <v/>
          </cell>
        </row>
        <row r="6969">
          <cell r="A6969" t="str">
            <v/>
          </cell>
          <cell r="B6969" t="str">
            <v/>
          </cell>
          <cell r="C6969" t="str">
            <v/>
          </cell>
          <cell r="D6969" t="str">
            <v/>
          </cell>
          <cell r="E6969" t="str">
            <v/>
          </cell>
        </row>
        <row r="6970">
          <cell r="A6970" t="str">
            <v/>
          </cell>
          <cell r="B6970" t="str">
            <v/>
          </cell>
          <cell r="C6970" t="str">
            <v/>
          </cell>
          <cell r="D6970" t="str">
            <v/>
          </cell>
          <cell r="E6970" t="str">
            <v/>
          </cell>
        </row>
        <row r="6971">
          <cell r="A6971" t="str">
            <v/>
          </cell>
          <cell r="B6971" t="str">
            <v/>
          </cell>
          <cell r="C6971" t="str">
            <v/>
          </cell>
          <cell r="D6971" t="str">
            <v/>
          </cell>
          <cell r="E6971" t="str">
            <v/>
          </cell>
        </row>
        <row r="6972">
          <cell r="A6972" t="str">
            <v/>
          </cell>
          <cell r="B6972" t="str">
            <v/>
          </cell>
          <cell r="C6972" t="str">
            <v/>
          </cell>
          <cell r="D6972" t="str">
            <v/>
          </cell>
          <cell r="E6972" t="str">
            <v/>
          </cell>
        </row>
        <row r="6973">
          <cell r="A6973" t="str">
            <v/>
          </cell>
          <cell r="B6973" t="str">
            <v/>
          </cell>
          <cell r="C6973" t="str">
            <v/>
          </cell>
          <cell r="D6973" t="str">
            <v/>
          </cell>
          <cell r="E6973" t="str">
            <v/>
          </cell>
        </row>
        <row r="6974">
          <cell r="A6974" t="str">
            <v/>
          </cell>
          <cell r="B6974" t="str">
            <v/>
          </cell>
          <cell r="C6974" t="str">
            <v/>
          </cell>
          <cell r="D6974" t="str">
            <v/>
          </cell>
          <cell r="E6974" t="str">
            <v/>
          </cell>
        </row>
        <row r="6975">
          <cell r="A6975" t="str">
            <v/>
          </cell>
          <cell r="B6975" t="str">
            <v/>
          </cell>
          <cell r="C6975" t="str">
            <v/>
          </cell>
          <cell r="D6975" t="str">
            <v/>
          </cell>
          <cell r="E6975" t="str">
            <v/>
          </cell>
        </row>
        <row r="6976">
          <cell r="A6976" t="str">
            <v/>
          </cell>
          <cell r="B6976" t="str">
            <v/>
          </cell>
          <cell r="C6976" t="str">
            <v/>
          </cell>
          <cell r="D6976" t="str">
            <v/>
          </cell>
          <cell r="E6976" t="str">
            <v/>
          </cell>
        </row>
        <row r="6977">
          <cell r="A6977" t="str">
            <v/>
          </cell>
          <cell r="B6977" t="str">
            <v/>
          </cell>
          <cell r="C6977" t="str">
            <v/>
          </cell>
          <cell r="D6977" t="str">
            <v/>
          </cell>
          <cell r="E6977" t="str">
            <v/>
          </cell>
        </row>
        <row r="6978">
          <cell r="A6978" t="str">
            <v/>
          </cell>
          <cell r="B6978" t="str">
            <v/>
          </cell>
          <cell r="C6978" t="str">
            <v/>
          </cell>
          <cell r="D6978" t="str">
            <v/>
          </cell>
          <cell r="E6978" t="str">
            <v/>
          </cell>
        </row>
        <row r="6979">
          <cell r="A6979" t="str">
            <v/>
          </cell>
          <cell r="B6979" t="str">
            <v/>
          </cell>
          <cell r="C6979" t="str">
            <v/>
          </cell>
          <cell r="D6979" t="str">
            <v/>
          </cell>
          <cell r="E6979" t="str">
            <v/>
          </cell>
        </row>
        <row r="6980">
          <cell r="A6980" t="str">
            <v/>
          </cell>
          <cell r="B6980" t="str">
            <v/>
          </cell>
          <cell r="C6980" t="str">
            <v/>
          </cell>
          <cell r="D6980" t="str">
            <v/>
          </cell>
          <cell r="E6980" t="str">
            <v/>
          </cell>
        </row>
        <row r="6981">
          <cell r="A6981" t="str">
            <v/>
          </cell>
          <cell r="B6981" t="str">
            <v/>
          </cell>
          <cell r="C6981" t="str">
            <v/>
          </cell>
          <cell r="D6981" t="str">
            <v/>
          </cell>
          <cell r="E6981" t="str">
            <v/>
          </cell>
        </row>
        <row r="6982">
          <cell r="A6982" t="str">
            <v/>
          </cell>
          <cell r="B6982" t="str">
            <v/>
          </cell>
          <cell r="C6982" t="str">
            <v/>
          </cell>
          <cell r="D6982" t="str">
            <v/>
          </cell>
          <cell r="E6982" t="str">
            <v/>
          </cell>
        </row>
        <row r="6983">
          <cell r="A6983" t="str">
            <v/>
          </cell>
          <cell r="B6983" t="str">
            <v/>
          </cell>
          <cell r="C6983" t="str">
            <v/>
          </cell>
          <cell r="D6983" t="str">
            <v/>
          </cell>
          <cell r="E6983" t="str">
            <v/>
          </cell>
        </row>
        <row r="6984">
          <cell r="A6984" t="str">
            <v/>
          </cell>
          <cell r="B6984" t="str">
            <v/>
          </cell>
          <cell r="C6984" t="str">
            <v/>
          </cell>
          <cell r="D6984" t="str">
            <v/>
          </cell>
          <cell r="E6984" t="str">
            <v/>
          </cell>
        </row>
        <row r="6985">
          <cell r="A6985" t="str">
            <v/>
          </cell>
          <cell r="B6985" t="str">
            <v/>
          </cell>
          <cell r="C6985" t="str">
            <v/>
          </cell>
          <cell r="D6985" t="str">
            <v/>
          </cell>
          <cell r="E6985" t="str">
            <v/>
          </cell>
        </row>
        <row r="6986">
          <cell r="A6986" t="str">
            <v/>
          </cell>
          <cell r="B6986" t="str">
            <v/>
          </cell>
          <cell r="C6986" t="str">
            <v/>
          </cell>
          <cell r="D6986" t="str">
            <v/>
          </cell>
          <cell r="E6986" t="str">
            <v/>
          </cell>
        </row>
        <row r="6987">
          <cell r="A6987" t="str">
            <v/>
          </cell>
          <cell r="B6987" t="str">
            <v/>
          </cell>
          <cell r="C6987" t="str">
            <v/>
          </cell>
          <cell r="D6987" t="str">
            <v/>
          </cell>
          <cell r="E6987" t="str">
            <v/>
          </cell>
        </row>
        <row r="6988">
          <cell r="A6988" t="str">
            <v/>
          </cell>
          <cell r="B6988" t="str">
            <v/>
          </cell>
          <cell r="C6988" t="str">
            <v/>
          </cell>
          <cell r="D6988" t="str">
            <v/>
          </cell>
          <cell r="E6988" t="str">
            <v/>
          </cell>
        </row>
        <row r="6989">
          <cell r="A6989" t="str">
            <v/>
          </cell>
          <cell r="B6989" t="str">
            <v/>
          </cell>
          <cell r="C6989" t="str">
            <v/>
          </cell>
          <cell r="D6989" t="str">
            <v/>
          </cell>
          <cell r="E6989" t="str">
            <v/>
          </cell>
        </row>
        <row r="6990">
          <cell r="A6990" t="str">
            <v/>
          </cell>
          <cell r="B6990" t="str">
            <v/>
          </cell>
          <cell r="C6990" t="str">
            <v/>
          </cell>
          <cell r="D6990" t="str">
            <v/>
          </cell>
          <cell r="E6990" t="str">
            <v/>
          </cell>
        </row>
        <row r="6991">
          <cell r="A6991" t="str">
            <v/>
          </cell>
          <cell r="B6991" t="str">
            <v/>
          </cell>
          <cell r="C6991" t="str">
            <v/>
          </cell>
          <cell r="D6991" t="str">
            <v/>
          </cell>
          <cell r="E6991" t="str">
            <v/>
          </cell>
        </row>
        <row r="6992">
          <cell r="A6992" t="str">
            <v/>
          </cell>
          <cell r="B6992" t="str">
            <v/>
          </cell>
          <cell r="C6992" t="str">
            <v/>
          </cell>
          <cell r="D6992" t="str">
            <v/>
          </cell>
          <cell r="E6992" t="str">
            <v/>
          </cell>
        </row>
        <row r="6993">
          <cell r="A6993" t="str">
            <v/>
          </cell>
          <cell r="B6993" t="str">
            <v/>
          </cell>
          <cell r="C6993" t="str">
            <v/>
          </cell>
          <cell r="D6993" t="str">
            <v/>
          </cell>
          <cell r="E6993" t="str">
            <v/>
          </cell>
        </row>
        <row r="6994">
          <cell r="A6994" t="str">
            <v/>
          </cell>
          <cell r="B6994" t="str">
            <v/>
          </cell>
          <cell r="C6994" t="str">
            <v/>
          </cell>
          <cell r="D6994" t="str">
            <v/>
          </cell>
          <cell r="E6994" t="str">
            <v/>
          </cell>
        </row>
        <row r="6995">
          <cell r="A6995" t="str">
            <v/>
          </cell>
          <cell r="B6995" t="str">
            <v/>
          </cell>
          <cell r="C6995" t="str">
            <v/>
          </cell>
          <cell r="D6995" t="str">
            <v/>
          </cell>
          <cell r="E6995" t="str">
            <v/>
          </cell>
        </row>
        <row r="6996">
          <cell r="A6996" t="str">
            <v/>
          </cell>
          <cell r="B6996" t="str">
            <v/>
          </cell>
          <cell r="C6996" t="str">
            <v/>
          </cell>
          <cell r="D6996" t="str">
            <v/>
          </cell>
          <cell r="E6996" t="str">
            <v/>
          </cell>
        </row>
        <row r="6997">
          <cell r="A6997" t="str">
            <v/>
          </cell>
          <cell r="B6997" t="str">
            <v/>
          </cell>
          <cell r="C6997" t="str">
            <v/>
          </cell>
          <cell r="D6997" t="str">
            <v/>
          </cell>
          <cell r="E6997" t="str">
            <v/>
          </cell>
        </row>
        <row r="6998">
          <cell r="A6998" t="str">
            <v/>
          </cell>
          <cell r="B6998" t="str">
            <v/>
          </cell>
          <cell r="C6998" t="str">
            <v/>
          </cell>
          <cell r="D6998" t="str">
            <v/>
          </cell>
          <cell r="E6998" t="str">
            <v/>
          </cell>
        </row>
        <row r="6999">
          <cell r="A6999" t="str">
            <v/>
          </cell>
          <cell r="B6999" t="str">
            <v/>
          </cell>
          <cell r="C6999" t="str">
            <v/>
          </cell>
          <cell r="D6999" t="str">
            <v/>
          </cell>
          <cell r="E6999" t="str">
            <v/>
          </cell>
        </row>
        <row r="7000">
          <cell r="A7000" t="str">
            <v/>
          </cell>
          <cell r="B7000" t="str">
            <v/>
          </cell>
          <cell r="C7000" t="str">
            <v/>
          </cell>
          <cell r="D7000" t="str">
            <v/>
          </cell>
          <cell r="E7000" t="str">
            <v/>
          </cell>
        </row>
        <row r="7001">
          <cell r="A7001" t="str">
            <v/>
          </cell>
          <cell r="B7001" t="str">
            <v/>
          </cell>
          <cell r="C7001" t="str">
            <v/>
          </cell>
          <cell r="D7001" t="str">
            <v/>
          </cell>
          <cell r="E7001" t="str">
            <v/>
          </cell>
        </row>
        <row r="7002">
          <cell r="A7002" t="str">
            <v/>
          </cell>
          <cell r="B7002" t="str">
            <v/>
          </cell>
          <cell r="C7002" t="str">
            <v/>
          </cell>
          <cell r="D7002" t="str">
            <v/>
          </cell>
          <cell r="E7002" t="str">
            <v/>
          </cell>
        </row>
        <row r="7003">
          <cell r="A7003" t="str">
            <v/>
          </cell>
          <cell r="B7003" t="str">
            <v/>
          </cell>
          <cell r="C7003" t="str">
            <v/>
          </cell>
          <cell r="D7003" t="str">
            <v/>
          </cell>
          <cell r="E7003" t="str">
            <v/>
          </cell>
        </row>
        <row r="7004">
          <cell r="A7004" t="str">
            <v/>
          </cell>
          <cell r="B7004" t="str">
            <v/>
          </cell>
          <cell r="C7004" t="str">
            <v/>
          </cell>
          <cell r="D7004" t="str">
            <v/>
          </cell>
          <cell r="E7004" t="str">
            <v/>
          </cell>
        </row>
        <row r="7005">
          <cell r="A7005" t="str">
            <v/>
          </cell>
          <cell r="B7005" t="str">
            <v/>
          </cell>
          <cell r="C7005" t="str">
            <v/>
          </cell>
          <cell r="D7005" t="str">
            <v/>
          </cell>
          <cell r="E7005" t="str">
            <v/>
          </cell>
        </row>
        <row r="7006">
          <cell r="A7006" t="str">
            <v/>
          </cell>
          <cell r="B7006" t="str">
            <v/>
          </cell>
          <cell r="C7006" t="str">
            <v/>
          </cell>
          <cell r="D7006" t="str">
            <v/>
          </cell>
          <cell r="E7006" t="str">
            <v/>
          </cell>
        </row>
        <row r="7007">
          <cell r="A7007" t="str">
            <v/>
          </cell>
          <cell r="B7007" t="str">
            <v/>
          </cell>
          <cell r="C7007" t="str">
            <v/>
          </cell>
          <cell r="D7007" t="str">
            <v/>
          </cell>
          <cell r="E7007" t="str">
            <v/>
          </cell>
        </row>
        <row r="7008">
          <cell r="A7008" t="str">
            <v/>
          </cell>
          <cell r="B7008" t="str">
            <v/>
          </cell>
          <cell r="C7008" t="str">
            <v/>
          </cell>
          <cell r="D7008" t="str">
            <v/>
          </cell>
          <cell r="E7008" t="str">
            <v/>
          </cell>
        </row>
        <row r="7009">
          <cell r="A7009" t="str">
            <v/>
          </cell>
          <cell r="B7009" t="str">
            <v/>
          </cell>
          <cell r="C7009" t="str">
            <v/>
          </cell>
          <cell r="D7009" t="str">
            <v/>
          </cell>
          <cell r="E7009" t="str">
            <v/>
          </cell>
        </row>
        <row r="7010">
          <cell r="A7010" t="str">
            <v/>
          </cell>
          <cell r="B7010" t="str">
            <v/>
          </cell>
          <cell r="C7010" t="str">
            <v/>
          </cell>
          <cell r="D7010" t="str">
            <v/>
          </cell>
          <cell r="E7010" t="str">
            <v/>
          </cell>
        </row>
        <row r="7011">
          <cell r="A7011" t="str">
            <v/>
          </cell>
          <cell r="B7011" t="str">
            <v/>
          </cell>
          <cell r="C7011" t="str">
            <v/>
          </cell>
          <cell r="D7011" t="str">
            <v/>
          </cell>
          <cell r="E7011" t="str">
            <v/>
          </cell>
        </row>
        <row r="7012">
          <cell r="A7012" t="str">
            <v/>
          </cell>
          <cell r="B7012" t="str">
            <v/>
          </cell>
          <cell r="C7012" t="str">
            <v/>
          </cell>
          <cell r="D7012" t="str">
            <v/>
          </cell>
          <cell r="E7012" t="str">
            <v/>
          </cell>
        </row>
        <row r="7013">
          <cell r="A7013" t="str">
            <v/>
          </cell>
          <cell r="B7013" t="str">
            <v/>
          </cell>
          <cell r="C7013" t="str">
            <v/>
          </cell>
          <cell r="D7013" t="str">
            <v/>
          </cell>
          <cell r="E7013" t="str">
            <v/>
          </cell>
        </row>
        <row r="7014">
          <cell r="A7014" t="str">
            <v/>
          </cell>
          <cell r="B7014" t="str">
            <v/>
          </cell>
          <cell r="C7014" t="str">
            <v/>
          </cell>
          <cell r="D7014" t="str">
            <v/>
          </cell>
          <cell r="E7014" t="str">
            <v/>
          </cell>
        </row>
        <row r="7015">
          <cell r="A7015" t="str">
            <v/>
          </cell>
          <cell r="B7015" t="str">
            <v/>
          </cell>
          <cell r="C7015" t="str">
            <v/>
          </cell>
          <cell r="D7015" t="str">
            <v/>
          </cell>
          <cell r="E7015" t="str">
            <v/>
          </cell>
        </row>
        <row r="7016">
          <cell r="A7016" t="str">
            <v/>
          </cell>
          <cell r="B7016" t="str">
            <v/>
          </cell>
          <cell r="C7016" t="str">
            <v/>
          </cell>
          <cell r="D7016" t="str">
            <v/>
          </cell>
          <cell r="E7016" t="str">
            <v/>
          </cell>
        </row>
        <row r="7017">
          <cell r="A7017" t="str">
            <v/>
          </cell>
          <cell r="B7017" t="str">
            <v/>
          </cell>
          <cell r="C7017" t="str">
            <v/>
          </cell>
          <cell r="D7017" t="str">
            <v/>
          </cell>
          <cell r="E7017" t="str">
            <v/>
          </cell>
        </row>
        <row r="7018">
          <cell r="A7018" t="str">
            <v/>
          </cell>
          <cell r="B7018" t="str">
            <v/>
          </cell>
          <cell r="C7018" t="str">
            <v/>
          </cell>
          <cell r="D7018" t="str">
            <v/>
          </cell>
          <cell r="E7018" t="str">
            <v/>
          </cell>
        </row>
        <row r="7019">
          <cell r="A7019" t="str">
            <v/>
          </cell>
          <cell r="B7019" t="str">
            <v/>
          </cell>
          <cell r="C7019" t="str">
            <v/>
          </cell>
          <cell r="D7019" t="str">
            <v/>
          </cell>
          <cell r="E7019" t="str">
            <v/>
          </cell>
        </row>
        <row r="7020">
          <cell r="A7020" t="str">
            <v/>
          </cell>
          <cell r="B7020" t="str">
            <v/>
          </cell>
          <cell r="C7020" t="str">
            <v/>
          </cell>
          <cell r="D7020" t="str">
            <v/>
          </cell>
          <cell r="E7020" t="str">
            <v/>
          </cell>
        </row>
        <row r="7021">
          <cell r="A7021" t="str">
            <v/>
          </cell>
          <cell r="B7021" t="str">
            <v/>
          </cell>
          <cell r="C7021" t="str">
            <v/>
          </cell>
          <cell r="D7021" t="str">
            <v/>
          </cell>
          <cell r="E7021" t="str">
            <v/>
          </cell>
        </row>
        <row r="7022">
          <cell r="A7022" t="str">
            <v/>
          </cell>
          <cell r="B7022" t="str">
            <v/>
          </cell>
          <cell r="C7022" t="str">
            <v/>
          </cell>
          <cell r="D7022" t="str">
            <v/>
          </cell>
          <cell r="E7022" t="str">
            <v/>
          </cell>
        </row>
        <row r="7023">
          <cell r="A7023" t="str">
            <v/>
          </cell>
          <cell r="B7023" t="str">
            <v/>
          </cell>
          <cell r="C7023" t="str">
            <v/>
          </cell>
          <cell r="D7023" t="str">
            <v/>
          </cell>
          <cell r="E7023" t="str">
            <v/>
          </cell>
        </row>
        <row r="7024">
          <cell r="A7024" t="str">
            <v/>
          </cell>
          <cell r="B7024" t="str">
            <v/>
          </cell>
          <cell r="C7024" t="str">
            <v/>
          </cell>
          <cell r="D7024" t="str">
            <v/>
          </cell>
          <cell r="E7024" t="str">
            <v/>
          </cell>
        </row>
        <row r="7025">
          <cell r="A7025" t="str">
            <v/>
          </cell>
          <cell r="B7025" t="str">
            <v/>
          </cell>
          <cell r="C7025" t="str">
            <v/>
          </cell>
          <cell r="D7025" t="str">
            <v/>
          </cell>
          <cell r="E7025" t="str">
            <v/>
          </cell>
        </row>
        <row r="7026">
          <cell r="A7026" t="str">
            <v/>
          </cell>
          <cell r="B7026" t="str">
            <v/>
          </cell>
          <cell r="C7026" t="str">
            <v/>
          </cell>
          <cell r="D7026" t="str">
            <v/>
          </cell>
          <cell r="E7026" t="str">
            <v/>
          </cell>
        </row>
        <row r="7027">
          <cell r="A7027" t="str">
            <v/>
          </cell>
          <cell r="B7027" t="str">
            <v/>
          </cell>
          <cell r="C7027" t="str">
            <v/>
          </cell>
          <cell r="D7027" t="str">
            <v/>
          </cell>
          <cell r="E7027" t="str">
            <v/>
          </cell>
        </row>
        <row r="7028">
          <cell r="A7028" t="str">
            <v/>
          </cell>
          <cell r="B7028" t="str">
            <v/>
          </cell>
          <cell r="C7028" t="str">
            <v/>
          </cell>
          <cell r="D7028" t="str">
            <v/>
          </cell>
          <cell r="E7028" t="str">
            <v/>
          </cell>
        </row>
        <row r="7029">
          <cell r="A7029" t="str">
            <v/>
          </cell>
          <cell r="B7029" t="str">
            <v/>
          </cell>
          <cell r="C7029" t="str">
            <v/>
          </cell>
          <cell r="D7029" t="str">
            <v/>
          </cell>
          <cell r="E7029" t="str">
            <v/>
          </cell>
        </row>
        <row r="7030">
          <cell r="A7030" t="str">
            <v/>
          </cell>
          <cell r="B7030" t="str">
            <v/>
          </cell>
          <cell r="C7030" t="str">
            <v/>
          </cell>
          <cell r="D7030" t="str">
            <v/>
          </cell>
          <cell r="E7030" t="str">
            <v/>
          </cell>
        </row>
        <row r="7031">
          <cell r="A7031" t="str">
            <v/>
          </cell>
          <cell r="B7031" t="str">
            <v/>
          </cell>
          <cell r="C7031" t="str">
            <v/>
          </cell>
          <cell r="D7031" t="str">
            <v/>
          </cell>
          <cell r="E7031" t="str">
            <v/>
          </cell>
        </row>
        <row r="7032">
          <cell r="A7032" t="str">
            <v/>
          </cell>
          <cell r="B7032" t="str">
            <v/>
          </cell>
          <cell r="C7032" t="str">
            <v/>
          </cell>
          <cell r="D7032" t="str">
            <v/>
          </cell>
          <cell r="E7032" t="str">
            <v/>
          </cell>
        </row>
        <row r="7033">
          <cell r="A7033" t="str">
            <v/>
          </cell>
          <cell r="B7033" t="str">
            <v/>
          </cell>
          <cell r="C7033" t="str">
            <v/>
          </cell>
          <cell r="D7033" t="str">
            <v/>
          </cell>
          <cell r="E7033" t="str">
            <v/>
          </cell>
        </row>
        <row r="7034">
          <cell r="A7034" t="str">
            <v/>
          </cell>
          <cell r="B7034" t="str">
            <v/>
          </cell>
          <cell r="C7034" t="str">
            <v/>
          </cell>
          <cell r="D7034" t="str">
            <v/>
          </cell>
          <cell r="E7034" t="str">
            <v/>
          </cell>
        </row>
        <row r="7035">
          <cell r="A7035" t="str">
            <v/>
          </cell>
          <cell r="B7035" t="str">
            <v/>
          </cell>
          <cell r="C7035" t="str">
            <v/>
          </cell>
          <cell r="D7035" t="str">
            <v/>
          </cell>
          <cell r="E7035" t="str">
            <v/>
          </cell>
        </row>
        <row r="7036">
          <cell r="A7036" t="str">
            <v/>
          </cell>
          <cell r="B7036" t="str">
            <v/>
          </cell>
          <cell r="C7036" t="str">
            <v/>
          </cell>
          <cell r="D7036" t="str">
            <v/>
          </cell>
          <cell r="E7036" t="str">
            <v/>
          </cell>
        </row>
        <row r="7037">
          <cell r="A7037" t="str">
            <v/>
          </cell>
          <cell r="B7037" t="str">
            <v/>
          </cell>
          <cell r="C7037" t="str">
            <v/>
          </cell>
          <cell r="D7037" t="str">
            <v/>
          </cell>
          <cell r="E7037" t="str">
            <v/>
          </cell>
        </row>
        <row r="7038">
          <cell r="A7038" t="str">
            <v/>
          </cell>
          <cell r="B7038" t="str">
            <v/>
          </cell>
          <cell r="C7038" t="str">
            <v/>
          </cell>
          <cell r="D7038" t="str">
            <v/>
          </cell>
          <cell r="E7038" t="str">
            <v/>
          </cell>
        </row>
        <row r="7039">
          <cell r="A7039" t="str">
            <v/>
          </cell>
          <cell r="B7039" t="str">
            <v/>
          </cell>
          <cell r="C7039" t="str">
            <v/>
          </cell>
          <cell r="D7039" t="str">
            <v/>
          </cell>
          <cell r="E7039" t="str">
            <v/>
          </cell>
        </row>
        <row r="7040">
          <cell r="A7040" t="str">
            <v/>
          </cell>
          <cell r="B7040" t="str">
            <v/>
          </cell>
          <cell r="C7040" t="str">
            <v/>
          </cell>
          <cell r="D7040" t="str">
            <v/>
          </cell>
          <cell r="E7040" t="str">
            <v/>
          </cell>
        </row>
        <row r="7041">
          <cell r="A7041" t="str">
            <v/>
          </cell>
          <cell r="B7041" t="str">
            <v/>
          </cell>
          <cell r="C7041" t="str">
            <v/>
          </cell>
          <cell r="D7041" t="str">
            <v/>
          </cell>
          <cell r="E7041" t="str">
            <v/>
          </cell>
        </row>
        <row r="7042">
          <cell r="A7042" t="str">
            <v/>
          </cell>
          <cell r="B7042" t="str">
            <v/>
          </cell>
          <cell r="C7042" t="str">
            <v/>
          </cell>
          <cell r="D7042" t="str">
            <v/>
          </cell>
          <cell r="E7042" t="str">
            <v/>
          </cell>
        </row>
        <row r="7043">
          <cell r="A7043" t="str">
            <v/>
          </cell>
          <cell r="B7043" t="str">
            <v/>
          </cell>
          <cell r="C7043" t="str">
            <v/>
          </cell>
          <cell r="D7043" t="str">
            <v/>
          </cell>
          <cell r="E7043" t="str">
            <v/>
          </cell>
        </row>
        <row r="7044">
          <cell r="A7044" t="str">
            <v/>
          </cell>
          <cell r="B7044" t="str">
            <v/>
          </cell>
          <cell r="C7044" t="str">
            <v/>
          </cell>
          <cell r="D7044" t="str">
            <v/>
          </cell>
          <cell r="E7044" t="str">
            <v/>
          </cell>
        </row>
        <row r="7045">
          <cell r="A7045" t="str">
            <v/>
          </cell>
          <cell r="B7045" t="str">
            <v/>
          </cell>
          <cell r="C7045" t="str">
            <v/>
          </cell>
          <cell r="D7045" t="str">
            <v/>
          </cell>
          <cell r="E7045" t="str">
            <v/>
          </cell>
        </row>
        <row r="7046">
          <cell r="A7046" t="str">
            <v/>
          </cell>
          <cell r="B7046" t="str">
            <v/>
          </cell>
          <cell r="C7046" t="str">
            <v/>
          </cell>
          <cell r="D7046" t="str">
            <v/>
          </cell>
          <cell r="E7046" t="str">
            <v/>
          </cell>
        </row>
        <row r="7047">
          <cell r="A7047" t="str">
            <v/>
          </cell>
          <cell r="B7047" t="str">
            <v/>
          </cell>
          <cell r="C7047" t="str">
            <v/>
          </cell>
          <cell r="D7047" t="str">
            <v/>
          </cell>
          <cell r="E7047" t="str">
            <v/>
          </cell>
        </row>
        <row r="7048">
          <cell r="A7048" t="str">
            <v/>
          </cell>
          <cell r="B7048" t="str">
            <v/>
          </cell>
          <cell r="C7048" t="str">
            <v/>
          </cell>
          <cell r="D7048" t="str">
            <v/>
          </cell>
          <cell r="E7048" t="str">
            <v/>
          </cell>
        </row>
        <row r="7049">
          <cell r="A7049" t="str">
            <v/>
          </cell>
          <cell r="B7049" t="str">
            <v/>
          </cell>
          <cell r="C7049" t="str">
            <v/>
          </cell>
          <cell r="D7049" t="str">
            <v/>
          </cell>
          <cell r="E7049" t="str">
            <v/>
          </cell>
        </row>
        <row r="7050">
          <cell r="A7050" t="str">
            <v/>
          </cell>
          <cell r="B7050" t="str">
            <v/>
          </cell>
          <cell r="C7050" t="str">
            <v/>
          </cell>
          <cell r="D7050" t="str">
            <v/>
          </cell>
          <cell r="E7050" t="str">
            <v/>
          </cell>
        </row>
        <row r="7051">
          <cell r="A7051" t="str">
            <v/>
          </cell>
          <cell r="B7051" t="str">
            <v/>
          </cell>
          <cell r="C7051" t="str">
            <v/>
          </cell>
          <cell r="D7051" t="str">
            <v/>
          </cell>
          <cell r="E7051" t="str">
            <v/>
          </cell>
        </row>
        <row r="7052">
          <cell r="A7052" t="str">
            <v/>
          </cell>
          <cell r="B7052" t="str">
            <v/>
          </cell>
          <cell r="C7052" t="str">
            <v/>
          </cell>
          <cell r="D7052" t="str">
            <v/>
          </cell>
          <cell r="E7052" t="str">
            <v/>
          </cell>
        </row>
        <row r="7053">
          <cell r="A7053" t="str">
            <v/>
          </cell>
          <cell r="B7053" t="str">
            <v/>
          </cell>
          <cell r="C7053" t="str">
            <v/>
          </cell>
          <cell r="D7053" t="str">
            <v/>
          </cell>
          <cell r="E7053" t="str">
            <v/>
          </cell>
        </row>
        <row r="7054">
          <cell r="A7054" t="str">
            <v/>
          </cell>
          <cell r="B7054" t="str">
            <v/>
          </cell>
          <cell r="C7054" t="str">
            <v/>
          </cell>
          <cell r="D7054" t="str">
            <v/>
          </cell>
          <cell r="E7054" t="str">
            <v/>
          </cell>
        </row>
        <row r="7055">
          <cell r="A7055" t="str">
            <v/>
          </cell>
          <cell r="B7055" t="str">
            <v/>
          </cell>
          <cell r="C7055" t="str">
            <v/>
          </cell>
          <cell r="D7055" t="str">
            <v/>
          </cell>
          <cell r="E7055" t="str">
            <v/>
          </cell>
        </row>
        <row r="7056">
          <cell r="A7056" t="str">
            <v/>
          </cell>
          <cell r="B7056" t="str">
            <v/>
          </cell>
          <cell r="C7056" t="str">
            <v/>
          </cell>
          <cell r="D7056" t="str">
            <v/>
          </cell>
          <cell r="E7056" t="str">
            <v/>
          </cell>
        </row>
        <row r="7057">
          <cell r="A7057" t="str">
            <v/>
          </cell>
          <cell r="B7057" t="str">
            <v/>
          </cell>
          <cell r="C7057" t="str">
            <v/>
          </cell>
          <cell r="D7057" t="str">
            <v/>
          </cell>
          <cell r="E7057" t="str">
            <v/>
          </cell>
        </row>
        <row r="7058">
          <cell r="A7058" t="str">
            <v/>
          </cell>
          <cell r="B7058" t="str">
            <v/>
          </cell>
          <cell r="C7058" t="str">
            <v/>
          </cell>
          <cell r="D7058" t="str">
            <v/>
          </cell>
          <cell r="E7058" t="str">
            <v/>
          </cell>
        </row>
        <row r="7059">
          <cell r="A7059" t="str">
            <v/>
          </cell>
          <cell r="B7059" t="str">
            <v/>
          </cell>
          <cell r="C7059" t="str">
            <v/>
          </cell>
          <cell r="D7059" t="str">
            <v/>
          </cell>
          <cell r="E7059" t="str">
            <v/>
          </cell>
        </row>
        <row r="7060">
          <cell r="A7060" t="str">
            <v/>
          </cell>
          <cell r="B7060" t="str">
            <v/>
          </cell>
          <cell r="C7060" t="str">
            <v/>
          </cell>
          <cell r="D7060" t="str">
            <v/>
          </cell>
          <cell r="E7060" t="str">
            <v/>
          </cell>
        </row>
        <row r="7061">
          <cell r="A7061" t="str">
            <v/>
          </cell>
          <cell r="B7061" t="str">
            <v/>
          </cell>
          <cell r="C7061" t="str">
            <v/>
          </cell>
          <cell r="D7061" t="str">
            <v/>
          </cell>
          <cell r="E7061" t="str">
            <v/>
          </cell>
        </row>
        <row r="7062">
          <cell r="A7062" t="str">
            <v/>
          </cell>
          <cell r="B7062" t="str">
            <v/>
          </cell>
          <cell r="C7062" t="str">
            <v/>
          </cell>
          <cell r="D7062" t="str">
            <v/>
          </cell>
          <cell r="E7062" t="str">
            <v/>
          </cell>
        </row>
        <row r="7063">
          <cell r="A7063" t="str">
            <v/>
          </cell>
          <cell r="B7063" t="str">
            <v/>
          </cell>
          <cell r="C7063" t="str">
            <v/>
          </cell>
          <cell r="D7063" t="str">
            <v/>
          </cell>
          <cell r="E7063" t="str">
            <v/>
          </cell>
        </row>
        <row r="7064">
          <cell r="A7064" t="str">
            <v/>
          </cell>
          <cell r="B7064" t="str">
            <v/>
          </cell>
          <cell r="C7064" t="str">
            <v/>
          </cell>
          <cell r="D7064" t="str">
            <v/>
          </cell>
          <cell r="E7064" t="str">
            <v/>
          </cell>
        </row>
        <row r="7065">
          <cell r="A7065" t="str">
            <v/>
          </cell>
          <cell r="B7065" t="str">
            <v/>
          </cell>
          <cell r="C7065" t="str">
            <v/>
          </cell>
          <cell r="D7065" t="str">
            <v/>
          </cell>
          <cell r="E7065" t="str">
            <v/>
          </cell>
        </row>
        <row r="7066">
          <cell r="A7066" t="str">
            <v/>
          </cell>
          <cell r="B7066" t="str">
            <v/>
          </cell>
          <cell r="C7066" t="str">
            <v/>
          </cell>
          <cell r="D7066" t="str">
            <v/>
          </cell>
          <cell r="E7066" t="str">
            <v/>
          </cell>
        </row>
        <row r="7067">
          <cell r="A7067" t="str">
            <v/>
          </cell>
          <cell r="B7067" t="str">
            <v/>
          </cell>
          <cell r="C7067" t="str">
            <v/>
          </cell>
          <cell r="D7067" t="str">
            <v/>
          </cell>
          <cell r="E7067" t="str">
            <v/>
          </cell>
        </row>
        <row r="7068">
          <cell r="A7068" t="str">
            <v/>
          </cell>
          <cell r="B7068" t="str">
            <v/>
          </cell>
          <cell r="C7068" t="str">
            <v/>
          </cell>
          <cell r="D7068" t="str">
            <v/>
          </cell>
          <cell r="E7068" t="str">
            <v/>
          </cell>
        </row>
        <row r="7069">
          <cell r="A7069" t="str">
            <v/>
          </cell>
          <cell r="B7069" t="str">
            <v/>
          </cell>
          <cell r="C7069" t="str">
            <v/>
          </cell>
          <cell r="D7069" t="str">
            <v/>
          </cell>
          <cell r="E7069" t="str">
            <v/>
          </cell>
        </row>
        <row r="7070">
          <cell r="A7070" t="str">
            <v/>
          </cell>
          <cell r="B7070" t="str">
            <v/>
          </cell>
          <cell r="C7070" t="str">
            <v/>
          </cell>
          <cell r="D7070" t="str">
            <v/>
          </cell>
          <cell r="E7070" t="str">
            <v/>
          </cell>
        </row>
        <row r="7071">
          <cell r="A7071" t="str">
            <v/>
          </cell>
          <cell r="B7071" t="str">
            <v/>
          </cell>
          <cell r="C7071" t="str">
            <v/>
          </cell>
          <cell r="D7071" t="str">
            <v/>
          </cell>
          <cell r="E7071" t="str">
            <v/>
          </cell>
        </row>
        <row r="7072">
          <cell r="A7072" t="str">
            <v/>
          </cell>
          <cell r="B7072" t="str">
            <v/>
          </cell>
          <cell r="C7072" t="str">
            <v/>
          </cell>
          <cell r="D7072" t="str">
            <v/>
          </cell>
          <cell r="E7072" t="str">
            <v/>
          </cell>
        </row>
        <row r="7073">
          <cell r="A7073" t="str">
            <v/>
          </cell>
          <cell r="B7073" t="str">
            <v/>
          </cell>
          <cell r="C7073" t="str">
            <v/>
          </cell>
          <cell r="D7073" t="str">
            <v/>
          </cell>
          <cell r="E7073" t="str">
            <v/>
          </cell>
        </row>
        <row r="7074">
          <cell r="A7074" t="str">
            <v/>
          </cell>
          <cell r="B7074" t="str">
            <v/>
          </cell>
          <cell r="C7074" t="str">
            <v/>
          </cell>
          <cell r="D7074" t="str">
            <v/>
          </cell>
          <cell r="E7074" t="str">
            <v/>
          </cell>
        </row>
        <row r="7075">
          <cell r="A7075" t="str">
            <v/>
          </cell>
          <cell r="B7075" t="str">
            <v/>
          </cell>
          <cell r="C7075" t="str">
            <v/>
          </cell>
          <cell r="D7075" t="str">
            <v/>
          </cell>
          <cell r="E7075" t="str">
            <v/>
          </cell>
        </row>
        <row r="7076">
          <cell r="A7076" t="str">
            <v/>
          </cell>
          <cell r="B7076" t="str">
            <v/>
          </cell>
          <cell r="C7076" t="str">
            <v/>
          </cell>
          <cell r="D7076" t="str">
            <v/>
          </cell>
          <cell r="E7076" t="str">
            <v/>
          </cell>
        </row>
        <row r="7077">
          <cell r="A7077" t="str">
            <v/>
          </cell>
          <cell r="B7077" t="str">
            <v/>
          </cell>
          <cell r="C7077" t="str">
            <v/>
          </cell>
          <cell r="D7077" t="str">
            <v/>
          </cell>
          <cell r="E7077" t="str">
            <v/>
          </cell>
        </row>
        <row r="7078">
          <cell r="A7078" t="str">
            <v/>
          </cell>
          <cell r="B7078" t="str">
            <v/>
          </cell>
          <cell r="C7078" t="str">
            <v/>
          </cell>
          <cell r="D7078" t="str">
            <v/>
          </cell>
          <cell r="E7078" t="str">
            <v/>
          </cell>
        </row>
        <row r="7079">
          <cell r="A7079" t="str">
            <v/>
          </cell>
          <cell r="B7079" t="str">
            <v/>
          </cell>
          <cell r="C7079" t="str">
            <v/>
          </cell>
          <cell r="D7079" t="str">
            <v/>
          </cell>
          <cell r="E7079" t="str">
            <v/>
          </cell>
        </row>
        <row r="7080">
          <cell r="A7080" t="str">
            <v/>
          </cell>
          <cell r="B7080" t="str">
            <v/>
          </cell>
          <cell r="C7080" t="str">
            <v/>
          </cell>
          <cell r="D7080" t="str">
            <v/>
          </cell>
          <cell r="E7080" t="str">
            <v/>
          </cell>
        </row>
        <row r="7081">
          <cell r="A7081" t="str">
            <v/>
          </cell>
          <cell r="B7081" t="str">
            <v/>
          </cell>
          <cell r="C7081" t="str">
            <v/>
          </cell>
          <cell r="D7081" t="str">
            <v/>
          </cell>
          <cell r="E7081" t="str">
            <v/>
          </cell>
        </row>
        <row r="7082">
          <cell r="A7082" t="str">
            <v/>
          </cell>
          <cell r="B7082" t="str">
            <v/>
          </cell>
          <cell r="C7082" t="str">
            <v/>
          </cell>
          <cell r="D7082" t="str">
            <v/>
          </cell>
          <cell r="E7082" t="str">
            <v/>
          </cell>
        </row>
        <row r="7083">
          <cell r="A7083" t="str">
            <v/>
          </cell>
          <cell r="B7083" t="str">
            <v/>
          </cell>
          <cell r="C7083" t="str">
            <v/>
          </cell>
          <cell r="D7083" t="str">
            <v/>
          </cell>
          <cell r="E7083" t="str">
            <v/>
          </cell>
        </row>
        <row r="7084">
          <cell r="A7084" t="str">
            <v/>
          </cell>
          <cell r="B7084" t="str">
            <v/>
          </cell>
          <cell r="C7084" t="str">
            <v/>
          </cell>
          <cell r="D7084" t="str">
            <v/>
          </cell>
          <cell r="E7084" t="str">
            <v/>
          </cell>
        </row>
        <row r="7085">
          <cell r="A7085" t="str">
            <v/>
          </cell>
          <cell r="B7085" t="str">
            <v/>
          </cell>
          <cell r="C7085" t="str">
            <v/>
          </cell>
          <cell r="D7085" t="str">
            <v/>
          </cell>
          <cell r="E7085" t="str">
            <v/>
          </cell>
        </row>
        <row r="7086">
          <cell r="A7086" t="str">
            <v/>
          </cell>
          <cell r="B7086" t="str">
            <v/>
          </cell>
          <cell r="C7086" t="str">
            <v/>
          </cell>
          <cell r="D7086" t="str">
            <v/>
          </cell>
          <cell r="E7086" t="str">
            <v/>
          </cell>
        </row>
        <row r="7087">
          <cell r="A7087" t="str">
            <v/>
          </cell>
          <cell r="B7087" t="str">
            <v/>
          </cell>
          <cell r="C7087" t="str">
            <v/>
          </cell>
          <cell r="D7087" t="str">
            <v/>
          </cell>
          <cell r="E7087" t="str">
            <v/>
          </cell>
        </row>
        <row r="7088">
          <cell r="A7088" t="str">
            <v/>
          </cell>
          <cell r="B7088" t="str">
            <v/>
          </cell>
          <cell r="C7088" t="str">
            <v/>
          </cell>
          <cell r="D7088" t="str">
            <v/>
          </cell>
          <cell r="E7088" t="str">
            <v/>
          </cell>
        </row>
        <row r="7089">
          <cell r="A7089" t="str">
            <v/>
          </cell>
          <cell r="B7089" t="str">
            <v/>
          </cell>
          <cell r="C7089" t="str">
            <v/>
          </cell>
          <cell r="D7089" t="str">
            <v/>
          </cell>
          <cell r="E7089" t="str">
            <v/>
          </cell>
        </row>
        <row r="7090">
          <cell r="A7090" t="str">
            <v/>
          </cell>
          <cell r="B7090" t="str">
            <v/>
          </cell>
          <cell r="C7090" t="str">
            <v/>
          </cell>
          <cell r="D7090" t="str">
            <v/>
          </cell>
          <cell r="E7090" t="str">
            <v/>
          </cell>
        </row>
        <row r="7091">
          <cell r="A7091" t="str">
            <v/>
          </cell>
          <cell r="B7091" t="str">
            <v/>
          </cell>
          <cell r="C7091" t="str">
            <v/>
          </cell>
          <cell r="D7091" t="str">
            <v/>
          </cell>
          <cell r="E7091" t="str">
            <v/>
          </cell>
        </row>
        <row r="7092">
          <cell r="A7092" t="str">
            <v/>
          </cell>
          <cell r="B7092" t="str">
            <v/>
          </cell>
          <cell r="C7092" t="str">
            <v/>
          </cell>
          <cell r="D7092" t="str">
            <v/>
          </cell>
          <cell r="E7092" t="str">
            <v/>
          </cell>
        </row>
        <row r="7093">
          <cell r="A7093" t="str">
            <v/>
          </cell>
          <cell r="B7093" t="str">
            <v/>
          </cell>
          <cell r="C7093" t="str">
            <v/>
          </cell>
          <cell r="D7093" t="str">
            <v/>
          </cell>
          <cell r="E7093" t="str">
            <v/>
          </cell>
        </row>
        <row r="7094">
          <cell r="A7094" t="str">
            <v/>
          </cell>
          <cell r="B7094" t="str">
            <v/>
          </cell>
          <cell r="C7094" t="str">
            <v/>
          </cell>
          <cell r="D7094" t="str">
            <v/>
          </cell>
          <cell r="E7094" t="str">
            <v/>
          </cell>
        </row>
        <row r="7095">
          <cell r="A7095" t="str">
            <v/>
          </cell>
          <cell r="B7095" t="str">
            <v/>
          </cell>
          <cell r="C7095" t="str">
            <v/>
          </cell>
          <cell r="D7095" t="str">
            <v/>
          </cell>
          <cell r="E7095" t="str">
            <v/>
          </cell>
        </row>
        <row r="7096">
          <cell r="A7096" t="str">
            <v/>
          </cell>
          <cell r="B7096" t="str">
            <v/>
          </cell>
          <cell r="C7096" t="str">
            <v/>
          </cell>
          <cell r="D7096" t="str">
            <v/>
          </cell>
          <cell r="E7096" t="str">
            <v/>
          </cell>
        </row>
        <row r="7097">
          <cell r="A7097" t="str">
            <v/>
          </cell>
          <cell r="B7097" t="str">
            <v/>
          </cell>
          <cell r="C7097" t="str">
            <v/>
          </cell>
          <cell r="D7097" t="str">
            <v/>
          </cell>
          <cell r="E7097" t="str">
            <v/>
          </cell>
        </row>
        <row r="7098">
          <cell r="A7098" t="str">
            <v/>
          </cell>
          <cell r="B7098" t="str">
            <v/>
          </cell>
          <cell r="C7098" t="str">
            <v/>
          </cell>
          <cell r="D7098" t="str">
            <v/>
          </cell>
          <cell r="E7098" t="str">
            <v/>
          </cell>
        </row>
        <row r="7099">
          <cell r="A7099" t="str">
            <v/>
          </cell>
          <cell r="B7099" t="str">
            <v/>
          </cell>
          <cell r="C7099" t="str">
            <v/>
          </cell>
          <cell r="D7099" t="str">
            <v/>
          </cell>
          <cell r="E7099" t="str">
            <v/>
          </cell>
        </row>
        <row r="7100">
          <cell r="A7100" t="str">
            <v/>
          </cell>
          <cell r="B7100" t="str">
            <v/>
          </cell>
          <cell r="C7100" t="str">
            <v/>
          </cell>
          <cell r="D7100" t="str">
            <v/>
          </cell>
          <cell r="E7100" t="str">
            <v/>
          </cell>
        </row>
        <row r="7101">
          <cell r="A7101" t="str">
            <v/>
          </cell>
          <cell r="B7101" t="str">
            <v/>
          </cell>
          <cell r="C7101" t="str">
            <v/>
          </cell>
          <cell r="D7101" t="str">
            <v/>
          </cell>
          <cell r="E7101" t="str">
            <v/>
          </cell>
        </row>
        <row r="7102">
          <cell r="A7102" t="str">
            <v/>
          </cell>
          <cell r="B7102" t="str">
            <v/>
          </cell>
          <cell r="C7102" t="str">
            <v/>
          </cell>
          <cell r="D7102" t="str">
            <v/>
          </cell>
          <cell r="E7102" t="str">
            <v/>
          </cell>
        </row>
        <row r="7103">
          <cell r="A7103" t="str">
            <v/>
          </cell>
          <cell r="B7103" t="str">
            <v/>
          </cell>
          <cell r="C7103" t="str">
            <v/>
          </cell>
          <cell r="D7103" t="str">
            <v/>
          </cell>
          <cell r="E7103" t="str">
            <v/>
          </cell>
        </row>
        <row r="7104">
          <cell r="A7104" t="str">
            <v/>
          </cell>
          <cell r="B7104" t="str">
            <v/>
          </cell>
          <cell r="C7104" t="str">
            <v/>
          </cell>
          <cell r="D7104" t="str">
            <v/>
          </cell>
          <cell r="E7104" t="str">
            <v/>
          </cell>
        </row>
        <row r="7105">
          <cell r="A7105" t="str">
            <v/>
          </cell>
          <cell r="B7105" t="str">
            <v/>
          </cell>
          <cell r="C7105" t="str">
            <v/>
          </cell>
          <cell r="D7105" t="str">
            <v/>
          </cell>
          <cell r="E7105" t="str">
            <v/>
          </cell>
        </row>
        <row r="7106">
          <cell r="A7106" t="str">
            <v/>
          </cell>
          <cell r="B7106" t="str">
            <v/>
          </cell>
          <cell r="C7106" t="str">
            <v/>
          </cell>
          <cell r="D7106" t="str">
            <v/>
          </cell>
          <cell r="E7106" t="str">
            <v/>
          </cell>
        </row>
        <row r="7107">
          <cell r="A7107" t="str">
            <v/>
          </cell>
          <cell r="B7107" t="str">
            <v/>
          </cell>
          <cell r="C7107" t="str">
            <v/>
          </cell>
          <cell r="D7107" t="str">
            <v/>
          </cell>
          <cell r="E7107" t="str">
            <v/>
          </cell>
        </row>
        <row r="7108">
          <cell r="A7108" t="str">
            <v/>
          </cell>
          <cell r="B7108" t="str">
            <v/>
          </cell>
          <cell r="C7108" t="str">
            <v/>
          </cell>
          <cell r="D7108" t="str">
            <v/>
          </cell>
          <cell r="E7108" t="str">
            <v/>
          </cell>
        </row>
        <row r="7109">
          <cell r="A7109" t="str">
            <v/>
          </cell>
          <cell r="B7109" t="str">
            <v/>
          </cell>
          <cell r="C7109" t="str">
            <v/>
          </cell>
          <cell r="D7109" t="str">
            <v/>
          </cell>
          <cell r="E7109" t="str">
            <v/>
          </cell>
        </row>
        <row r="7110">
          <cell r="A7110" t="str">
            <v/>
          </cell>
          <cell r="B7110" t="str">
            <v/>
          </cell>
          <cell r="C7110" t="str">
            <v/>
          </cell>
          <cell r="D7110" t="str">
            <v/>
          </cell>
          <cell r="E7110" t="str">
            <v/>
          </cell>
        </row>
        <row r="7111">
          <cell r="A7111" t="str">
            <v/>
          </cell>
          <cell r="B7111" t="str">
            <v/>
          </cell>
          <cell r="C7111" t="str">
            <v/>
          </cell>
          <cell r="D7111" t="str">
            <v/>
          </cell>
          <cell r="E7111" t="str">
            <v/>
          </cell>
        </row>
        <row r="7112">
          <cell r="A7112" t="str">
            <v/>
          </cell>
          <cell r="B7112" t="str">
            <v/>
          </cell>
          <cell r="C7112" t="str">
            <v/>
          </cell>
          <cell r="D7112" t="str">
            <v/>
          </cell>
          <cell r="E7112" t="str">
            <v/>
          </cell>
        </row>
        <row r="7113">
          <cell r="A7113" t="str">
            <v/>
          </cell>
          <cell r="B7113" t="str">
            <v/>
          </cell>
          <cell r="C7113" t="str">
            <v/>
          </cell>
          <cell r="D7113" t="str">
            <v/>
          </cell>
          <cell r="E7113" t="str">
            <v/>
          </cell>
        </row>
        <row r="7114">
          <cell r="A7114" t="str">
            <v/>
          </cell>
          <cell r="B7114" t="str">
            <v/>
          </cell>
          <cell r="C7114" t="str">
            <v/>
          </cell>
          <cell r="D7114" t="str">
            <v/>
          </cell>
          <cell r="E7114" t="str">
            <v/>
          </cell>
        </row>
        <row r="7115">
          <cell r="A7115" t="str">
            <v/>
          </cell>
          <cell r="B7115" t="str">
            <v/>
          </cell>
          <cell r="C7115" t="str">
            <v/>
          </cell>
          <cell r="D7115" t="str">
            <v/>
          </cell>
          <cell r="E7115" t="str">
            <v/>
          </cell>
        </row>
        <row r="7116">
          <cell r="A7116" t="str">
            <v/>
          </cell>
          <cell r="B7116" t="str">
            <v/>
          </cell>
          <cell r="C7116" t="str">
            <v/>
          </cell>
          <cell r="D7116" t="str">
            <v/>
          </cell>
          <cell r="E7116" t="str">
            <v/>
          </cell>
        </row>
        <row r="7117">
          <cell r="A7117" t="str">
            <v/>
          </cell>
          <cell r="B7117" t="str">
            <v/>
          </cell>
          <cell r="C7117" t="str">
            <v/>
          </cell>
          <cell r="D7117" t="str">
            <v/>
          </cell>
          <cell r="E7117" t="str">
            <v/>
          </cell>
        </row>
        <row r="7118">
          <cell r="A7118" t="str">
            <v/>
          </cell>
          <cell r="B7118" t="str">
            <v/>
          </cell>
          <cell r="C7118" t="str">
            <v/>
          </cell>
          <cell r="D7118" t="str">
            <v/>
          </cell>
          <cell r="E7118" t="str">
            <v/>
          </cell>
        </row>
        <row r="7119">
          <cell r="A7119" t="str">
            <v/>
          </cell>
          <cell r="B7119" t="str">
            <v/>
          </cell>
          <cell r="C7119" t="str">
            <v/>
          </cell>
          <cell r="D7119" t="str">
            <v/>
          </cell>
          <cell r="E7119" t="str">
            <v/>
          </cell>
        </row>
        <row r="7120">
          <cell r="A7120" t="str">
            <v/>
          </cell>
          <cell r="B7120" t="str">
            <v/>
          </cell>
          <cell r="C7120" t="str">
            <v/>
          </cell>
          <cell r="D7120" t="str">
            <v/>
          </cell>
          <cell r="E7120" t="str">
            <v/>
          </cell>
        </row>
        <row r="7121">
          <cell r="A7121" t="str">
            <v/>
          </cell>
          <cell r="B7121" t="str">
            <v/>
          </cell>
          <cell r="C7121" t="str">
            <v/>
          </cell>
          <cell r="D7121" t="str">
            <v/>
          </cell>
          <cell r="E7121" t="str">
            <v/>
          </cell>
        </row>
        <row r="7122">
          <cell r="A7122" t="str">
            <v/>
          </cell>
          <cell r="B7122" t="str">
            <v/>
          </cell>
          <cell r="C7122" t="str">
            <v/>
          </cell>
          <cell r="D7122" t="str">
            <v/>
          </cell>
          <cell r="E7122" t="str">
            <v/>
          </cell>
        </row>
        <row r="7123">
          <cell r="A7123" t="str">
            <v/>
          </cell>
          <cell r="B7123" t="str">
            <v/>
          </cell>
          <cell r="C7123" t="str">
            <v/>
          </cell>
          <cell r="D7123" t="str">
            <v/>
          </cell>
          <cell r="E7123" t="str">
            <v/>
          </cell>
        </row>
        <row r="7124">
          <cell r="A7124" t="str">
            <v/>
          </cell>
          <cell r="B7124" t="str">
            <v/>
          </cell>
          <cell r="C7124" t="str">
            <v/>
          </cell>
          <cell r="D7124" t="str">
            <v/>
          </cell>
          <cell r="E7124" t="str">
            <v/>
          </cell>
        </row>
        <row r="7125">
          <cell r="A7125" t="str">
            <v/>
          </cell>
          <cell r="B7125" t="str">
            <v/>
          </cell>
          <cell r="C7125" t="str">
            <v/>
          </cell>
          <cell r="D7125" t="str">
            <v/>
          </cell>
          <cell r="E7125" t="str">
            <v/>
          </cell>
        </row>
        <row r="7126">
          <cell r="A7126" t="str">
            <v/>
          </cell>
          <cell r="B7126" t="str">
            <v/>
          </cell>
          <cell r="C7126" t="str">
            <v/>
          </cell>
          <cell r="D7126" t="str">
            <v/>
          </cell>
          <cell r="E7126" t="str">
            <v/>
          </cell>
        </row>
        <row r="7127">
          <cell r="A7127" t="str">
            <v/>
          </cell>
          <cell r="B7127" t="str">
            <v/>
          </cell>
          <cell r="C7127" t="str">
            <v/>
          </cell>
          <cell r="D7127" t="str">
            <v/>
          </cell>
          <cell r="E7127" t="str">
            <v/>
          </cell>
        </row>
        <row r="7128">
          <cell r="A7128" t="str">
            <v/>
          </cell>
          <cell r="B7128" t="str">
            <v/>
          </cell>
          <cell r="C7128" t="str">
            <v/>
          </cell>
          <cell r="D7128" t="str">
            <v/>
          </cell>
          <cell r="E7128" t="str">
            <v/>
          </cell>
        </row>
        <row r="7129">
          <cell r="A7129" t="str">
            <v/>
          </cell>
          <cell r="B7129" t="str">
            <v/>
          </cell>
          <cell r="C7129" t="str">
            <v/>
          </cell>
          <cell r="D7129" t="str">
            <v/>
          </cell>
          <cell r="E7129" t="str">
            <v/>
          </cell>
        </row>
        <row r="7130">
          <cell r="A7130" t="str">
            <v/>
          </cell>
          <cell r="B7130" t="str">
            <v/>
          </cell>
          <cell r="C7130" t="str">
            <v/>
          </cell>
          <cell r="D7130" t="str">
            <v/>
          </cell>
          <cell r="E7130" t="str">
            <v/>
          </cell>
        </row>
        <row r="7131">
          <cell r="A7131" t="str">
            <v/>
          </cell>
          <cell r="B7131" t="str">
            <v/>
          </cell>
          <cell r="C7131" t="str">
            <v/>
          </cell>
          <cell r="D7131" t="str">
            <v/>
          </cell>
          <cell r="E7131" t="str">
            <v/>
          </cell>
        </row>
        <row r="7132">
          <cell r="A7132" t="str">
            <v/>
          </cell>
          <cell r="B7132" t="str">
            <v/>
          </cell>
          <cell r="C7132" t="str">
            <v/>
          </cell>
          <cell r="D7132" t="str">
            <v/>
          </cell>
          <cell r="E7132" t="str">
            <v/>
          </cell>
        </row>
        <row r="7133">
          <cell r="A7133" t="str">
            <v/>
          </cell>
          <cell r="B7133" t="str">
            <v/>
          </cell>
          <cell r="C7133" t="str">
            <v/>
          </cell>
          <cell r="D7133" t="str">
            <v/>
          </cell>
          <cell r="E7133" t="str">
            <v/>
          </cell>
        </row>
        <row r="7134">
          <cell r="A7134" t="str">
            <v/>
          </cell>
          <cell r="B7134" t="str">
            <v/>
          </cell>
          <cell r="C7134" t="str">
            <v/>
          </cell>
          <cell r="D7134" t="str">
            <v/>
          </cell>
          <cell r="E7134" t="str">
            <v/>
          </cell>
        </row>
        <row r="7135">
          <cell r="A7135" t="str">
            <v/>
          </cell>
          <cell r="B7135" t="str">
            <v/>
          </cell>
          <cell r="C7135" t="str">
            <v/>
          </cell>
          <cell r="D7135" t="str">
            <v/>
          </cell>
          <cell r="E7135" t="str">
            <v/>
          </cell>
        </row>
        <row r="7136">
          <cell r="A7136" t="str">
            <v/>
          </cell>
          <cell r="B7136" t="str">
            <v/>
          </cell>
          <cell r="C7136" t="str">
            <v/>
          </cell>
          <cell r="D7136" t="str">
            <v/>
          </cell>
          <cell r="E7136" t="str">
            <v/>
          </cell>
        </row>
        <row r="7137">
          <cell r="A7137" t="str">
            <v/>
          </cell>
          <cell r="B7137" t="str">
            <v/>
          </cell>
          <cell r="C7137" t="str">
            <v/>
          </cell>
          <cell r="D7137" t="str">
            <v/>
          </cell>
          <cell r="E7137" t="str">
            <v/>
          </cell>
        </row>
        <row r="7138">
          <cell r="A7138" t="str">
            <v/>
          </cell>
          <cell r="B7138" t="str">
            <v/>
          </cell>
          <cell r="C7138" t="str">
            <v/>
          </cell>
          <cell r="D7138" t="str">
            <v/>
          </cell>
          <cell r="E7138" t="str">
            <v/>
          </cell>
        </row>
        <row r="7139">
          <cell r="A7139" t="str">
            <v/>
          </cell>
          <cell r="B7139" t="str">
            <v/>
          </cell>
          <cell r="C7139" t="str">
            <v/>
          </cell>
          <cell r="D7139" t="str">
            <v/>
          </cell>
          <cell r="E7139" t="str">
            <v/>
          </cell>
        </row>
        <row r="7140">
          <cell r="A7140" t="str">
            <v/>
          </cell>
          <cell r="B7140" t="str">
            <v/>
          </cell>
          <cell r="C7140" t="str">
            <v/>
          </cell>
          <cell r="D7140" t="str">
            <v/>
          </cell>
          <cell r="E7140" t="str">
            <v/>
          </cell>
        </row>
        <row r="7141">
          <cell r="A7141" t="str">
            <v/>
          </cell>
          <cell r="B7141" t="str">
            <v/>
          </cell>
          <cell r="C7141" t="str">
            <v/>
          </cell>
          <cell r="D7141" t="str">
            <v/>
          </cell>
          <cell r="E7141" t="str">
            <v/>
          </cell>
        </row>
        <row r="7142">
          <cell r="A7142" t="str">
            <v/>
          </cell>
          <cell r="B7142" t="str">
            <v/>
          </cell>
          <cell r="C7142" t="str">
            <v/>
          </cell>
          <cell r="D7142" t="str">
            <v/>
          </cell>
          <cell r="E7142" t="str">
            <v/>
          </cell>
        </row>
        <row r="7143">
          <cell r="A7143" t="str">
            <v/>
          </cell>
          <cell r="B7143" t="str">
            <v/>
          </cell>
          <cell r="C7143" t="str">
            <v/>
          </cell>
          <cell r="D7143" t="str">
            <v/>
          </cell>
          <cell r="E7143" t="str">
            <v/>
          </cell>
        </row>
        <row r="7144">
          <cell r="A7144" t="str">
            <v/>
          </cell>
          <cell r="B7144" t="str">
            <v/>
          </cell>
          <cell r="C7144" t="str">
            <v/>
          </cell>
          <cell r="D7144" t="str">
            <v/>
          </cell>
          <cell r="E7144" t="str">
            <v/>
          </cell>
        </row>
        <row r="7145">
          <cell r="A7145" t="str">
            <v/>
          </cell>
          <cell r="B7145" t="str">
            <v/>
          </cell>
          <cell r="C7145" t="str">
            <v/>
          </cell>
          <cell r="D7145" t="str">
            <v/>
          </cell>
          <cell r="E7145" t="str">
            <v/>
          </cell>
        </row>
        <row r="7146">
          <cell r="A7146" t="str">
            <v/>
          </cell>
          <cell r="B7146" t="str">
            <v/>
          </cell>
          <cell r="C7146" t="str">
            <v/>
          </cell>
          <cell r="D7146" t="str">
            <v/>
          </cell>
          <cell r="E7146" t="str">
            <v/>
          </cell>
        </row>
        <row r="7147">
          <cell r="A7147" t="str">
            <v/>
          </cell>
          <cell r="B7147" t="str">
            <v/>
          </cell>
          <cell r="C7147" t="str">
            <v/>
          </cell>
          <cell r="D7147" t="str">
            <v/>
          </cell>
          <cell r="E7147" t="str">
            <v/>
          </cell>
        </row>
        <row r="7148">
          <cell r="A7148" t="str">
            <v/>
          </cell>
          <cell r="B7148" t="str">
            <v/>
          </cell>
          <cell r="C7148" t="str">
            <v/>
          </cell>
          <cell r="D7148" t="str">
            <v/>
          </cell>
          <cell r="E7148" t="str">
            <v/>
          </cell>
        </row>
        <row r="7149">
          <cell r="A7149" t="str">
            <v/>
          </cell>
          <cell r="B7149" t="str">
            <v/>
          </cell>
          <cell r="C7149" t="str">
            <v/>
          </cell>
          <cell r="D7149" t="str">
            <v/>
          </cell>
          <cell r="E7149" t="str">
            <v/>
          </cell>
        </row>
        <row r="7150">
          <cell r="A7150" t="str">
            <v/>
          </cell>
          <cell r="B7150" t="str">
            <v/>
          </cell>
          <cell r="C7150" t="str">
            <v/>
          </cell>
          <cell r="D7150" t="str">
            <v/>
          </cell>
          <cell r="E7150" t="str">
            <v/>
          </cell>
        </row>
        <row r="7151">
          <cell r="A7151" t="str">
            <v/>
          </cell>
          <cell r="B7151" t="str">
            <v/>
          </cell>
          <cell r="C7151" t="str">
            <v/>
          </cell>
          <cell r="D7151" t="str">
            <v/>
          </cell>
          <cell r="E7151" t="str">
            <v/>
          </cell>
        </row>
        <row r="7152">
          <cell r="A7152" t="str">
            <v/>
          </cell>
          <cell r="B7152" t="str">
            <v/>
          </cell>
          <cell r="C7152" t="str">
            <v/>
          </cell>
          <cell r="D7152" t="str">
            <v/>
          </cell>
          <cell r="E7152" t="str">
            <v/>
          </cell>
        </row>
        <row r="7153">
          <cell r="A7153" t="str">
            <v/>
          </cell>
          <cell r="B7153" t="str">
            <v/>
          </cell>
          <cell r="C7153" t="str">
            <v/>
          </cell>
          <cell r="D7153" t="str">
            <v/>
          </cell>
          <cell r="E7153" t="str">
            <v/>
          </cell>
        </row>
        <row r="7154">
          <cell r="A7154" t="str">
            <v/>
          </cell>
          <cell r="B7154" t="str">
            <v/>
          </cell>
          <cell r="C7154" t="str">
            <v/>
          </cell>
          <cell r="D7154" t="str">
            <v/>
          </cell>
          <cell r="E7154" t="str">
            <v/>
          </cell>
        </row>
        <row r="7155">
          <cell r="A7155" t="str">
            <v/>
          </cell>
          <cell r="B7155" t="str">
            <v/>
          </cell>
          <cell r="C7155" t="str">
            <v/>
          </cell>
          <cell r="D7155" t="str">
            <v/>
          </cell>
          <cell r="E7155" t="str">
            <v/>
          </cell>
        </row>
        <row r="7156">
          <cell r="A7156" t="str">
            <v/>
          </cell>
          <cell r="B7156" t="str">
            <v/>
          </cell>
          <cell r="C7156" t="str">
            <v/>
          </cell>
          <cell r="D7156" t="str">
            <v/>
          </cell>
          <cell r="E7156" t="str">
            <v/>
          </cell>
        </row>
        <row r="7157">
          <cell r="A7157" t="str">
            <v/>
          </cell>
          <cell r="B7157" t="str">
            <v/>
          </cell>
          <cell r="C7157" t="str">
            <v/>
          </cell>
          <cell r="D7157" t="str">
            <v/>
          </cell>
          <cell r="E7157" t="str">
            <v/>
          </cell>
        </row>
        <row r="7158">
          <cell r="A7158" t="str">
            <v/>
          </cell>
          <cell r="B7158" t="str">
            <v/>
          </cell>
          <cell r="C7158" t="str">
            <v/>
          </cell>
          <cell r="D7158" t="str">
            <v/>
          </cell>
          <cell r="E7158" t="str">
            <v/>
          </cell>
        </row>
        <row r="7159">
          <cell r="A7159" t="str">
            <v/>
          </cell>
          <cell r="B7159" t="str">
            <v/>
          </cell>
          <cell r="C7159" t="str">
            <v/>
          </cell>
          <cell r="D7159" t="str">
            <v/>
          </cell>
          <cell r="E7159" t="str">
            <v/>
          </cell>
        </row>
        <row r="7160">
          <cell r="A7160" t="str">
            <v/>
          </cell>
          <cell r="B7160" t="str">
            <v/>
          </cell>
          <cell r="C7160" t="str">
            <v/>
          </cell>
          <cell r="D7160" t="str">
            <v/>
          </cell>
          <cell r="E7160" t="str">
            <v/>
          </cell>
        </row>
        <row r="7161">
          <cell r="A7161" t="str">
            <v/>
          </cell>
          <cell r="B7161" t="str">
            <v/>
          </cell>
          <cell r="C7161" t="str">
            <v/>
          </cell>
          <cell r="D7161" t="str">
            <v/>
          </cell>
          <cell r="E7161" t="str">
            <v/>
          </cell>
        </row>
        <row r="7162">
          <cell r="A7162" t="str">
            <v/>
          </cell>
          <cell r="B7162" t="str">
            <v/>
          </cell>
          <cell r="C7162" t="str">
            <v/>
          </cell>
          <cell r="D7162" t="str">
            <v/>
          </cell>
          <cell r="E7162" t="str">
            <v/>
          </cell>
        </row>
        <row r="7163">
          <cell r="A7163" t="str">
            <v/>
          </cell>
          <cell r="B7163" t="str">
            <v/>
          </cell>
          <cell r="C7163" t="str">
            <v/>
          </cell>
          <cell r="D7163" t="str">
            <v/>
          </cell>
          <cell r="E7163" t="str">
            <v/>
          </cell>
        </row>
        <row r="7164">
          <cell r="A7164" t="str">
            <v/>
          </cell>
          <cell r="B7164" t="str">
            <v/>
          </cell>
          <cell r="C7164" t="str">
            <v/>
          </cell>
          <cell r="D7164" t="str">
            <v/>
          </cell>
          <cell r="E7164" t="str">
            <v/>
          </cell>
        </row>
        <row r="7165">
          <cell r="A7165" t="str">
            <v/>
          </cell>
          <cell r="B7165" t="str">
            <v/>
          </cell>
          <cell r="C7165" t="str">
            <v/>
          </cell>
          <cell r="D7165" t="str">
            <v/>
          </cell>
          <cell r="E7165" t="str">
            <v/>
          </cell>
        </row>
        <row r="7166">
          <cell r="A7166" t="str">
            <v/>
          </cell>
          <cell r="B7166" t="str">
            <v/>
          </cell>
          <cell r="C7166" t="str">
            <v/>
          </cell>
          <cell r="D7166" t="str">
            <v/>
          </cell>
          <cell r="E7166" t="str">
            <v/>
          </cell>
        </row>
        <row r="7167">
          <cell r="A7167" t="str">
            <v/>
          </cell>
          <cell r="B7167" t="str">
            <v/>
          </cell>
          <cell r="C7167" t="str">
            <v/>
          </cell>
          <cell r="D7167" t="str">
            <v/>
          </cell>
          <cell r="E7167" t="str">
            <v/>
          </cell>
        </row>
        <row r="7168">
          <cell r="A7168" t="str">
            <v/>
          </cell>
          <cell r="B7168" t="str">
            <v/>
          </cell>
          <cell r="C7168" t="str">
            <v/>
          </cell>
          <cell r="D7168" t="str">
            <v/>
          </cell>
          <cell r="E7168" t="str">
            <v/>
          </cell>
        </row>
        <row r="7169">
          <cell r="A7169" t="str">
            <v/>
          </cell>
          <cell r="B7169" t="str">
            <v/>
          </cell>
          <cell r="C7169" t="str">
            <v/>
          </cell>
          <cell r="D7169" t="str">
            <v/>
          </cell>
          <cell r="E7169" t="str">
            <v/>
          </cell>
        </row>
        <row r="7170">
          <cell r="A7170" t="str">
            <v/>
          </cell>
          <cell r="B7170" t="str">
            <v/>
          </cell>
          <cell r="C7170" t="str">
            <v/>
          </cell>
          <cell r="D7170" t="str">
            <v/>
          </cell>
          <cell r="E7170" t="str">
            <v/>
          </cell>
        </row>
        <row r="7171">
          <cell r="A7171" t="str">
            <v/>
          </cell>
          <cell r="B7171" t="str">
            <v/>
          </cell>
          <cell r="C7171" t="str">
            <v/>
          </cell>
          <cell r="D7171" t="str">
            <v/>
          </cell>
          <cell r="E7171" t="str">
            <v/>
          </cell>
        </row>
        <row r="7172">
          <cell r="A7172" t="str">
            <v/>
          </cell>
          <cell r="B7172" t="str">
            <v/>
          </cell>
          <cell r="C7172" t="str">
            <v/>
          </cell>
          <cell r="D7172" t="str">
            <v/>
          </cell>
          <cell r="E7172" t="str">
            <v/>
          </cell>
        </row>
        <row r="7173">
          <cell r="A7173" t="str">
            <v/>
          </cell>
          <cell r="B7173" t="str">
            <v/>
          </cell>
          <cell r="C7173" t="str">
            <v/>
          </cell>
          <cell r="D7173" t="str">
            <v/>
          </cell>
          <cell r="E7173" t="str">
            <v/>
          </cell>
        </row>
        <row r="7174">
          <cell r="A7174" t="str">
            <v/>
          </cell>
          <cell r="B7174" t="str">
            <v/>
          </cell>
          <cell r="C7174" t="str">
            <v/>
          </cell>
          <cell r="D7174" t="str">
            <v/>
          </cell>
          <cell r="E7174" t="str">
            <v/>
          </cell>
        </row>
        <row r="7175">
          <cell r="A7175" t="str">
            <v/>
          </cell>
          <cell r="B7175" t="str">
            <v/>
          </cell>
          <cell r="C7175" t="str">
            <v/>
          </cell>
          <cell r="D7175" t="str">
            <v/>
          </cell>
          <cell r="E7175" t="str">
            <v/>
          </cell>
        </row>
        <row r="7176">
          <cell r="A7176" t="str">
            <v/>
          </cell>
          <cell r="B7176" t="str">
            <v/>
          </cell>
          <cell r="C7176" t="str">
            <v/>
          </cell>
          <cell r="D7176" t="str">
            <v/>
          </cell>
          <cell r="E7176" t="str">
            <v/>
          </cell>
        </row>
        <row r="7177">
          <cell r="A7177" t="str">
            <v/>
          </cell>
          <cell r="B7177" t="str">
            <v/>
          </cell>
          <cell r="C7177" t="str">
            <v/>
          </cell>
          <cell r="D7177" t="str">
            <v/>
          </cell>
          <cell r="E7177" t="str">
            <v/>
          </cell>
        </row>
        <row r="7178">
          <cell r="A7178" t="str">
            <v/>
          </cell>
          <cell r="B7178" t="str">
            <v/>
          </cell>
          <cell r="C7178" t="str">
            <v/>
          </cell>
          <cell r="D7178" t="str">
            <v/>
          </cell>
          <cell r="E7178" t="str">
            <v/>
          </cell>
        </row>
        <row r="7179">
          <cell r="A7179" t="str">
            <v/>
          </cell>
          <cell r="B7179" t="str">
            <v/>
          </cell>
          <cell r="C7179" t="str">
            <v/>
          </cell>
          <cell r="D7179" t="str">
            <v/>
          </cell>
          <cell r="E7179" t="str">
            <v/>
          </cell>
        </row>
        <row r="7180">
          <cell r="A7180" t="str">
            <v/>
          </cell>
          <cell r="B7180" t="str">
            <v/>
          </cell>
          <cell r="C7180" t="str">
            <v/>
          </cell>
          <cell r="D7180" t="str">
            <v/>
          </cell>
          <cell r="E7180" t="str">
            <v/>
          </cell>
        </row>
        <row r="7181">
          <cell r="A7181" t="str">
            <v/>
          </cell>
          <cell r="B7181" t="str">
            <v/>
          </cell>
          <cell r="C7181" t="str">
            <v/>
          </cell>
          <cell r="D7181" t="str">
            <v/>
          </cell>
          <cell r="E7181" t="str">
            <v/>
          </cell>
        </row>
        <row r="7182">
          <cell r="A7182" t="str">
            <v/>
          </cell>
          <cell r="B7182" t="str">
            <v/>
          </cell>
          <cell r="C7182" t="str">
            <v/>
          </cell>
          <cell r="D7182" t="str">
            <v/>
          </cell>
          <cell r="E7182" t="str">
            <v/>
          </cell>
        </row>
        <row r="7183">
          <cell r="A7183" t="str">
            <v/>
          </cell>
          <cell r="B7183" t="str">
            <v/>
          </cell>
          <cell r="C7183" t="str">
            <v/>
          </cell>
          <cell r="D7183" t="str">
            <v/>
          </cell>
          <cell r="E7183" t="str">
            <v/>
          </cell>
        </row>
        <row r="7184">
          <cell r="A7184" t="str">
            <v/>
          </cell>
          <cell r="B7184" t="str">
            <v/>
          </cell>
          <cell r="C7184" t="str">
            <v/>
          </cell>
          <cell r="D7184" t="str">
            <v/>
          </cell>
          <cell r="E7184" t="str">
            <v/>
          </cell>
        </row>
        <row r="7185">
          <cell r="A7185" t="str">
            <v/>
          </cell>
          <cell r="B7185" t="str">
            <v/>
          </cell>
          <cell r="C7185" t="str">
            <v/>
          </cell>
          <cell r="D7185" t="str">
            <v/>
          </cell>
          <cell r="E7185" t="str">
            <v/>
          </cell>
        </row>
        <row r="7186">
          <cell r="A7186" t="str">
            <v/>
          </cell>
          <cell r="B7186" t="str">
            <v/>
          </cell>
          <cell r="C7186" t="str">
            <v/>
          </cell>
          <cell r="D7186" t="str">
            <v/>
          </cell>
          <cell r="E7186" t="str">
            <v/>
          </cell>
        </row>
        <row r="7187">
          <cell r="A7187" t="str">
            <v/>
          </cell>
          <cell r="B7187" t="str">
            <v/>
          </cell>
          <cell r="C7187" t="str">
            <v/>
          </cell>
          <cell r="D7187" t="str">
            <v/>
          </cell>
          <cell r="E7187" t="str">
            <v/>
          </cell>
        </row>
        <row r="7188">
          <cell r="A7188" t="str">
            <v/>
          </cell>
          <cell r="B7188" t="str">
            <v/>
          </cell>
          <cell r="C7188" t="str">
            <v/>
          </cell>
          <cell r="D7188" t="str">
            <v/>
          </cell>
          <cell r="E7188" t="str">
            <v/>
          </cell>
        </row>
        <row r="7189">
          <cell r="A7189" t="str">
            <v/>
          </cell>
          <cell r="B7189" t="str">
            <v/>
          </cell>
          <cell r="C7189" t="str">
            <v/>
          </cell>
          <cell r="D7189" t="str">
            <v/>
          </cell>
          <cell r="E7189" t="str">
            <v/>
          </cell>
        </row>
        <row r="7190">
          <cell r="A7190" t="str">
            <v/>
          </cell>
          <cell r="B7190" t="str">
            <v/>
          </cell>
          <cell r="C7190" t="str">
            <v/>
          </cell>
          <cell r="D7190" t="str">
            <v/>
          </cell>
          <cell r="E7190" t="str">
            <v/>
          </cell>
        </row>
        <row r="7191">
          <cell r="A7191" t="str">
            <v/>
          </cell>
          <cell r="B7191" t="str">
            <v/>
          </cell>
          <cell r="C7191" t="str">
            <v/>
          </cell>
          <cell r="D7191" t="str">
            <v/>
          </cell>
          <cell r="E7191" t="str">
            <v/>
          </cell>
        </row>
        <row r="7192">
          <cell r="A7192" t="str">
            <v/>
          </cell>
          <cell r="B7192" t="str">
            <v/>
          </cell>
          <cell r="C7192" t="str">
            <v/>
          </cell>
          <cell r="D7192" t="str">
            <v/>
          </cell>
          <cell r="E7192" t="str">
            <v/>
          </cell>
        </row>
        <row r="7193">
          <cell r="A7193" t="str">
            <v/>
          </cell>
          <cell r="B7193" t="str">
            <v/>
          </cell>
          <cell r="C7193" t="str">
            <v/>
          </cell>
          <cell r="D7193" t="str">
            <v/>
          </cell>
          <cell r="E7193" t="str">
            <v/>
          </cell>
        </row>
        <row r="7194">
          <cell r="A7194" t="str">
            <v/>
          </cell>
          <cell r="B7194" t="str">
            <v/>
          </cell>
          <cell r="C7194" t="str">
            <v/>
          </cell>
          <cell r="D7194" t="str">
            <v/>
          </cell>
          <cell r="E7194" t="str">
            <v/>
          </cell>
        </row>
        <row r="7195">
          <cell r="A7195" t="str">
            <v/>
          </cell>
          <cell r="B7195" t="str">
            <v/>
          </cell>
          <cell r="C7195" t="str">
            <v/>
          </cell>
          <cell r="D7195" t="str">
            <v/>
          </cell>
          <cell r="E7195" t="str">
            <v/>
          </cell>
        </row>
        <row r="7196">
          <cell r="A7196" t="str">
            <v/>
          </cell>
          <cell r="B7196" t="str">
            <v/>
          </cell>
          <cell r="C7196" t="str">
            <v/>
          </cell>
          <cell r="D7196" t="str">
            <v/>
          </cell>
          <cell r="E7196" t="str">
            <v/>
          </cell>
        </row>
        <row r="7197">
          <cell r="A7197" t="str">
            <v/>
          </cell>
          <cell r="B7197" t="str">
            <v/>
          </cell>
          <cell r="C7197" t="str">
            <v/>
          </cell>
          <cell r="D7197" t="str">
            <v/>
          </cell>
          <cell r="E7197" t="str">
            <v/>
          </cell>
        </row>
        <row r="7198">
          <cell r="A7198" t="str">
            <v/>
          </cell>
          <cell r="B7198" t="str">
            <v/>
          </cell>
          <cell r="C7198" t="str">
            <v/>
          </cell>
          <cell r="D7198" t="str">
            <v/>
          </cell>
          <cell r="E7198" t="str">
            <v/>
          </cell>
        </row>
        <row r="7199">
          <cell r="A7199" t="str">
            <v/>
          </cell>
          <cell r="B7199" t="str">
            <v/>
          </cell>
          <cell r="C7199" t="str">
            <v/>
          </cell>
          <cell r="D7199" t="str">
            <v/>
          </cell>
          <cell r="E7199" t="str">
            <v/>
          </cell>
        </row>
        <row r="7200">
          <cell r="A7200" t="str">
            <v/>
          </cell>
          <cell r="B7200" t="str">
            <v/>
          </cell>
          <cell r="C7200" t="str">
            <v/>
          </cell>
          <cell r="D7200" t="str">
            <v/>
          </cell>
          <cell r="E7200" t="str">
            <v/>
          </cell>
        </row>
        <row r="7201">
          <cell r="A7201" t="str">
            <v/>
          </cell>
          <cell r="B7201" t="str">
            <v/>
          </cell>
          <cell r="C7201" t="str">
            <v/>
          </cell>
          <cell r="D7201" t="str">
            <v/>
          </cell>
          <cell r="E7201" t="str">
            <v/>
          </cell>
        </row>
        <row r="7202">
          <cell r="A7202" t="str">
            <v/>
          </cell>
          <cell r="B7202" t="str">
            <v/>
          </cell>
          <cell r="C7202" t="str">
            <v/>
          </cell>
          <cell r="D7202" t="str">
            <v/>
          </cell>
          <cell r="E7202" t="str">
            <v/>
          </cell>
        </row>
        <row r="7203">
          <cell r="A7203" t="str">
            <v/>
          </cell>
          <cell r="B7203" t="str">
            <v/>
          </cell>
          <cell r="C7203" t="str">
            <v/>
          </cell>
          <cell r="D7203" t="str">
            <v/>
          </cell>
          <cell r="E7203" t="str">
            <v/>
          </cell>
        </row>
        <row r="7204">
          <cell r="A7204" t="str">
            <v/>
          </cell>
          <cell r="B7204" t="str">
            <v/>
          </cell>
          <cell r="C7204" t="str">
            <v/>
          </cell>
          <cell r="D7204" t="str">
            <v/>
          </cell>
          <cell r="E7204" t="str">
            <v/>
          </cell>
        </row>
        <row r="7205">
          <cell r="A7205" t="str">
            <v/>
          </cell>
          <cell r="B7205" t="str">
            <v/>
          </cell>
          <cell r="C7205" t="str">
            <v/>
          </cell>
          <cell r="D7205" t="str">
            <v/>
          </cell>
          <cell r="E7205" t="str">
            <v/>
          </cell>
        </row>
        <row r="7206">
          <cell r="A7206" t="str">
            <v/>
          </cell>
          <cell r="B7206" t="str">
            <v/>
          </cell>
          <cell r="C7206" t="str">
            <v/>
          </cell>
          <cell r="D7206" t="str">
            <v/>
          </cell>
          <cell r="E7206" t="str">
            <v/>
          </cell>
        </row>
        <row r="7207">
          <cell r="A7207" t="str">
            <v/>
          </cell>
          <cell r="B7207" t="str">
            <v/>
          </cell>
          <cell r="C7207" t="str">
            <v/>
          </cell>
          <cell r="D7207" t="str">
            <v/>
          </cell>
          <cell r="E7207" t="str">
            <v/>
          </cell>
        </row>
        <row r="7208">
          <cell r="A7208" t="str">
            <v/>
          </cell>
          <cell r="B7208" t="str">
            <v/>
          </cell>
          <cell r="C7208" t="str">
            <v/>
          </cell>
          <cell r="D7208" t="str">
            <v/>
          </cell>
          <cell r="E7208" t="str">
            <v/>
          </cell>
        </row>
        <row r="7209">
          <cell r="A7209" t="str">
            <v/>
          </cell>
          <cell r="B7209" t="str">
            <v/>
          </cell>
          <cell r="C7209" t="str">
            <v/>
          </cell>
          <cell r="D7209" t="str">
            <v/>
          </cell>
          <cell r="E7209" t="str">
            <v/>
          </cell>
        </row>
        <row r="7210">
          <cell r="A7210" t="str">
            <v/>
          </cell>
          <cell r="B7210" t="str">
            <v/>
          </cell>
          <cell r="C7210" t="str">
            <v/>
          </cell>
          <cell r="D7210" t="str">
            <v/>
          </cell>
          <cell r="E7210" t="str">
            <v/>
          </cell>
        </row>
        <row r="7211">
          <cell r="A7211" t="str">
            <v/>
          </cell>
          <cell r="B7211" t="str">
            <v/>
          </cell>
          <cell r="C7211" t="str">
            <v/>
          </cell>
          <cell r="D7211" t="str">
            <v/>
          </cell>
          <cell r="E7211" t="str">
            <v/>
          </cell>
        </row>
        <row r="7212">
          <cell r="A7212" t="str">
            <v/>
          </cell>
          <cell r="B7212" t="str">
            <v/>
          </cell>
          <cell r="C7212" t="str">
            <v/>
          </cell>
          <cell r="D7212" t="str">
            <v/>
          </cell>
          <cell r="E7212" t="str">
            <v/>
          </cell>
        </row>
        <row r="7213">
          <cell r="A7213" t="str">
            <v/>
          </cell>
          <cell r="B7213" t="str">
            <v/>
          </cell>
          <cell r="C7213" t="str">
            <v/>
          </cell>
          <cell r="D7213" t="str">
            <v/>
          </cell>
          <cell r="E7213" t="str">
            <v/>
          </cell>
        </row>
        <row r="7214">
          <cell r="A7214" t="str">
            <v/>
          </cell>
          <cell r="B7214" t="str">
            <v/>
          </cell>
          <cell r="C7214" t="str">
            <v/>
          </cell>
          <cell r="D7214" t="str">
            <v/>
          </cell>
          <cell r="E7214" t="str">
            <v/>
          </cell>
        </row>
        <row r="7215">
          <cell r="A7215" t="str">
            <v/>
          </cell>
          <cell r="B7215" t="str">
            <v/>
          </cell>
          <cell r="C7215" t="str">
            <v/>
          </cell>
          <cell r="D7215" t="str">
            <v/>
          </cell>
          <cell r="E7215" t="str">
            <v/>
          </cell>
        </row>
        <row r="7216">
          <cell r="A7216" t="str">
            <v/>
          </cell>
          <cell r="B7216" t="str">
            <v/>
          </cell>
          <cell r="C7216" t="str">
            <v/>
          </cell>
          <cell r="D7216" t="str">
            <v/>
          </cell>
          <cell r="E7216" t="str">
            <v/>
          </cell>
        </row>
        <row r="7217">
          <cell r="A7217" t="str">
            <v/>
          </cell>
          <cell r="B7217" t="str">
            <v/>
          </cell>
          <cell r="C7217" t="str">
            <v/>
          </cell>
          <cell r="D7217" t="str">
            <v/>
          </cell>
          <cell r="E7217" t="str">
            <v/>
          </cell>
        </row>
        <row r="7218">
          <cell r="A7218" t="str">
            <v/>
          </cell>
          <cell r="B7218" t="str">
            <v/>
          </cell>
          <cell r="C7218" t="str">
            <v/>
          </cell>
          <cell r="D7218" t="str">
            <v/>
          </cell>
          <cell r="E7218" t="str">
            <v/>
          </cell>
        </row>
        <row r="7219">
          <cell r="A7219" t="str">
            <v/>
          </cell>
          <cell r="B7219" t="str">
            <v/>
          </cell>
          <cell r="C7219" t="str">
            <v/>
          </cell>
          <cell r="D7219" t="str">
            <v/>
          </cell>
          <cell r="E7219" t="str">
            <v/>
          </cell>
        </row>
        <row r="7220">
          <cell r="A7220" t="str">
            <v/>
          </cell>
          <cell r="B7220" t="str">
            <v/>
          </cell>
          <cell r="C7220" t="str">
            <v/>
          </cell>
          <cell r="D7220" t="str">
            <v/>
          </cell>
          <cell r="E7220" t="str">
            <v/>
          </cell>
        </row>
        <row r="7221">
          <cell r="A7221" t="str">
            <v/>
          </cell>
          <cell r="B7221" t="str">
            <v/>
          </cell>
          <cell r="C7221" t="str">
            <v/>
          </cell>
          <cell r="D7221" t="str">
            <v/>
          </cell>
          <cell r="E7221" t="str">
            <v/>
          </cell>
        </row>
        <row r="7222">
          <cell r="A7222" t="str">
            <v/>
          </cell>
          <cell r="B7222" t="str">
            <v/>
          </cell>
          <cell r="C7222" t="str">
            <v/>
          </cell>
          <cell r="D7222" t="str">
            <v/>
          </cell>
          <cell r="E7222" t="str">
            <v/>
          </cell>
        </row>
        <row r="7223">
          <cell r="A7223" t="str">
            <v/>
          </cell>
          <cell r="B7223" t="str">
            <v/>
          </cell>
          <cell r="C7223" t="str">
            <v/>
          </cell>
          <cell r="D7223" t="str">
            <v/>
          </cell>
          <cell r="E7223" t="str">
            <v/>
          </cell>
        </row>
        <row r="7224">
          <cell r="A7224" t="str">
            <v/>
          </cell>
          <cell r="B7224" t="str">
            <v/>
          </cell>
          <cell r="C7224" t="str">
            <v/>
          </cell>
          <cell r="D7224" t="str">
            <v/>
          </cell>
          <cell r="E7224" t="str">
            <v/>
          </cell>
        </row>
        <row r="7225">
          <cell r="A7225" t="str">
            <v/>
          </cell>
          <cell r="B7225" t="str">
            <v/>
          </cell>
          <cell r="C7225" t="str">
            <v/>
          </cell>
          <cell r="D7225" t="str">
            <v/>
          </cell>
          <cell r="E7225" t="str">
            <v/>
          </cell>
        </row>
        <row r="7226">
          <cell r="A7226" t="str">
            <v/>
          </cell>
          <cell r="B7226" t="str">
            <v/>
          </cell>
          <cell r="C7226" t="str">
            <v/>
          </cell>
          <cell r="D7226" t="str">
            <v/>
          </cell>
          <cell r="E7226" t="str">
            <v/>
          </cell>
        </row>
        <row r="7227">
          <cell r="A7227" t="str">
            <v/>
          </cell>
          <cell r="B7227" t="str">
            <v/>
          </cell>
          <cell r="C7227" t="str">
            <v/>
          </cell>
          <cell r="D7227" t="str">
            <v/>
          </cell>
          <cell r="E7227" t="str">
            <v/>
          </cell>
        </row>
        <row r="7228">
          <cell r="A7228" t="str">
            <v/>
          </cell>
          <cell r="B7228" t="str">
            <v/>
          </cell>
          <cell r="C7228" t="str">
            <v/>
          </cell>
          <cell r="D7228" t="str">
            <v/>
          </cell>
          <cell r="E7228" t="str">
            <v/>
          </cell>
        </row>
        <row r="7229">
          <cell r="A7229" t="str">
            <v/>
          </cell>
          <cell r="B7229" t="str">
            <v/>
          </cell>
          <cell r="C7229" t="str">
            <v/>
          </cell>
          <cell r="D7229" t="str">
            <v/>
          </cell>
          <cell r="E7229" t="str">
            <v/>
          </cell>
        </row>
        <row r="7230">
          <cell r="A7230" t="str">
            <v/>
          </cell>
          <cell r="B7230" t="str">
            <v/>
          </cell>
          <cell r="C7230" t="str">
            <v/>
          </cell>
          <cell r="D7230" t="str">
            <v/>
          </cell>
          <cell r="E7230" t="str">
            <v/>
          </cell>
        </row>
        <row r="7231">
          <cell r="A7231" t="str">
            <v/>
          </cell>
          <cell r="B7231" t="str">
            <v/>
          </cell>
          <cell r="C7231" t="str">
            <v/>
          </cell>
          <cell r="D7231" t="str">
            <v/>
          </cell>
          <cell r="E7231" t="str">
            <v/>
          </cell>
        </row>
        <row r="7232">
          <cell r="A7232" t="str">
            <v/>
          </cell>
          <cell r="B7232" t="str">
            <v/>
          </cell>
          <cell r="C7232" t="str">
            <v/>
          </cell>
          <cell r="D7232" t="str">
            <v/>
          </cell>
          <cell r="E7232" t="str">
            <v/>
          </cell>
        </row>
        <row r="7233">
          <cell r="A7233" t="str">
            <v/>
          </cell>
          <cell r="B7233" t="str">
            <v/>
          </cell>
          <cell r="C7233" t="str">
            <v/>
          </cell>
          <cell r="D7233" t="str">
            <v/>
          </cell>
          <cell r="E7233" t="str">
            <v/>
          </cell>
        </row>
        <row r="7234">
          <cell r="A7234" t="str">
            <v/>
          </cell>
          <cell r="B7234" t="str">
            <v/>
          </cell>
          <cell r="C7234" t="str">
            <v/>
          </cell>
          <cell r="D7234" t="str">
            <v/>
          </cell>
          <cell r="E7234" t="str">
            <v/>
          </cell>
        </row>
        <row r="7235">
          <cell r="A7235" t="str">
            <v/>
          </cell>
          <cell r="B7235" t="str">
            <v/>
          </cell>
          <cell r="C7235" t="str">
            <v/>
          </cell>
          <cell r="D7235" t="str">
            <v/>
          </cell>
          <cell r="E7235" t="str">
            <v/>
          </cell>
        </row>
        <row r="7236">
          <cell r="A7236" t="str">
            <v/>
          </cell>
          <cell r="B7236" t="str">
            <v/>
          </cell>
          <cell r="C7236" t="str">
            <v/>
          </cell>
          <cell r="D7236" t="str">
            <v/>
          </cell>
          <cell r="E7236" t="str">
            <v/>
          </cell>
        </row>
        <row r="7237">
          <cell r="A7237" t="str">
            <v/>
          </cell>
          <cell r="B7237" t="str">
            <v/>
          </cell>
          <cell r="C7237" t="str">
            <v/>
          </cell>
          <cell r="D7237" t="str">
            <v/>
          </cell>
          <cell r="E7237" t="str">
            <v/>
          </cell>
        </row>
        <row r="7238">
          <cell r="A7238" t="str">
            <v/>
          </cell>
          <cell r="B7238" t="str">
            <v/>
          </cell>
          <cell r="C7238" t="str">
            <v/>
          </cell>
          <cell r="D7238" t="str">
            <v/>
          </cell>
          <cell r="E7238" t="str">
            <v/>
          </cell>
        </row>
        <row r="7239">
          <cell r="A7239" t="str">
            <v/>
          </cell>
          <cell r="B7239" t="str">
            <v/>
          </cell>
          <cell r="C7239" t="str">
            <v/>
          </cell>
          <cell r="D7239" t="str">
            <v/>
          </cell>
          <cell r="E7239" t="str">
            <v/>
          </cell>
        </row>
        <row r="7240">
          <cell r="A7240" t="str">
            <v/>
          </cell>
          <cell r="B7240" t="str">
            <v/>
          </cell>
          <cell r="C7240" t="str">
            <v/>
          </cell>
          <cell r="D7240" t="str">
            <v/>
          </cell>
          <cell r="E7240" t="str">
            <v/>
          </cell>
        </row>
        <row r="7241">
          <cell r="A7241" t="str">
            <v/>
          </cell>
          <cell r="B7241" t="str">
            <v/>
          </cell>
          <cell r="C7241" t="str">
            <v/>
          </cell>
          <cell r="D7241" t="str">
            <v/>
          </cell>
          <cell r="E7241" t="str">
            <v/>
          </cell>
        </row>
        <row r="7242">
          <cell r="A7242" t="str">
            <v/>
          </cell>
          <cell r="B7242" t="str">
            <v/>
          </cell>
          <cell r="C7242" t="str">
            <v/>
          </cell>
          <cell r="D7242" t="str">
            <v/>
          </cell>
          <cell r="E7242" t="str">
            <v/>
          </cell>
        </row>
        <row r="7243">
          <cell r="A7243" t="str">
            <v/>
          </cell>
          <cell r="B7243" t="str">
            <v/>
          </cell>
          <cell r="C7243" t="str">
            <v/>
          </cell>
          <cell r="D7243" t="str">
            <v/>
          </cell>
          <cell r="E7243" t="str">
            <v/>
          </cell>
        </row>
        <row r="7244">
          <cell r="A7244" t="str">
            <v/>
          </cell>
          <cell r="B7244" t="str">
            <v/>
          </cell>
          <cell r="C7244" t="str">
            <v/>
          </cell>
          <cell r="D7244" t="str">
            <v/>
          </cell>
          <cell r="E7244" t="str">
            <v/>
          </cell>
        </row>
        <row r="7245">
          <cell r="A7245" t="str">
            <v/>
          </cell>
          <cell r="B7245" t="str">
            <v/>
          </cell>
          <cell r="C7245" t="str">
            <v/>
          </cell>
          <cell r="D7245" t="str">
            <v/>
          </cell>
          <cell r="E7245" t="str">
            <v/>
          </cell>
        </row>
        <row r="7246">
          <cell r="A7246" t="str">
            <v/>
          </cell>
          <cell r="B7246" t="str">
            <v/>
          </cell>
          <cell r="C7246" t="str">
            <v/>
          </cell>
          <cell r="D7246" t="str">
            <v/>
          </cell>
          <cell r="E7246" t="str">
            <v/>
          </cell>
        </row>
        <row r="7247">
          <cell r="A7247" t="str">
            <v/>
          </cell>
          <cell r="B7247" t="str">
            <v/>
          </cell>
          <cell r="C7247" t="str">
            <v/>
          </cell>
          <cell r="D7247" t="str">
            <v/>
          </cell>
          <cell r="E7247" t="str">
            <v/>
          </cell>
        </row>
        <row r="7248">
          <cell r="A7248" t="str">
            <v/>
          </cell>
          <cell r="B7248" t="str">
            <v/>
          </cell>
          <cell r="C7248" t="str">
            <v/>
          </cell>
          <cell r="D7248" t="str">
            <v/>
          </cell>
          <cell r="E7248" t="str">
            <v/>
          </cell>
        </row>
        <row r="7249">
          <cell r="A7249" t="str">
            <v/>
          </cell>
          <cell r="B7249" t="str">
            <v/>
          </cell>
          <cell r="C7249" t="str">
            <v/>
          </cell>
          <cell r="D7249" t="str">
            <v/>
          </cell>
          <cell r="E7249" t="str">
            <v/>
          </cell>
        </row>
        <row r="7250">
          <cell r="A7250" t="str">
            <v/>
          </cell>
          <cell r="B7250" t="str">
            <v/>
          </cell>
          <cell r="C7250" t="str">
            <v/>
          </cell>
          <cell r="D7250" t="str">
            <v/>
          </cell>
          <cell r="E7250" t="str">
            <v/>
          </cell>
        </row>
        <row r="7251">
          <cell r="A7251" t="str">
            <v/>
          </cell>
          <cell r="B7251" t="str">
            <v/>
          </cell>
          <cell r="C7251" t="str">
            <v/>
          </cell>
          <cell r="D7251" t="str">
            <v/>
          </cell>
          <cell r="E7251" t="str">
            <v/>
          </cell>
        </row>
        <row r="7252">
          <cell r="A7252" t="str">
            <v/>
          </cell>
          <cell r="B7252" t="str">
            <v/>
          </cell>
          <cell r="C7252" t="str">
            <v/>
          </cell>
          <cell r="D7252" t="str">
            <v/>
          </cell>
          <cell r="E7252" t="str">
            <v/>
          </cell>
        </row>
        <row r="7253">
          <cell r="A7253" t="str">
            <v/>
          </cell>
          <cell r="B7253" t="str">
            <v/>
          </cell>
          <cell r="C7253" t="str">
            <v/>
          </cell>
          <cell r="D7253" t="str">
            <v/>
          </cell>
          <cell r="E7253" t="str">
            <v/>
          </cell>
        </row>
        <row r="7254">
          <cell r="A7254" t="str">
            <v/>
          </cell>
          <cell r="B7254" t="str">
            <v/>
          </cell>
          <cell r="C7254" t="str">
            <v/>
          </cell>
          <cell r="D7254" t="str">
            <v/>
          </cell>
          <cell r="E7254" t="str">
            <v/>
          </cell>
        </row>
        <row r="7255">
          <cell r="A7255" t="str">
            <v/>
          </cell>
          <cell r="B7255" t="str">
            <v/>
          </cell>
          <cell r="C7255" t="str">
            <v/>
          </cell>
          <cell r="D7255" t="str">
            <v/>
          </cell>
          <cell r="E7255" t="str">
            <v/>
          </cell>
        </row>
        <row r="7256">
          <cell r="A7256" t="str">
            <v/>
          </cell>
          <cell r="B7256" t="str">
            <v/>
          </cell>
          <cell r="C7256" t="str">
            <v/>
          </cell>
          <cell r="D7256" t="str">
            <v/>
          </cell>
          <cell r="E7256" t="str">
            <v/>
          </cell>
        </row>
        <row r="7257">
          <cell r="A7257" t="str">
            <v/>
          </cell>
          <cell r="B7257" t="str">
            <v/>
          </cell>
          <cell r="C7257" t="str">
            <v/>
          </cell>
          <cell r="D7257" t="str">
            <v/>
          </cell>
          <cell r="E7257" t="str">
            <v/>
          </cell>
        </row>
        <row r="7258">
          <cell r="A7258" t="str">
            <v/>
          </cell>
          <cell r="B7258" t="str">
            <v/>
          </cell>
          <cell r="C7258" t="str">
            <v/>
          </cell>
          <cell r="D7258" t="str">
            <v/>
          </cell>
          <cell r="E7258" t="str">
            <v/>
          </cell>
        </row>
        <row r="7259">
          <cell r="A7259" t="str">
            <v/>
          </cell>
          <cell r="B7259" t="str">
            <v/>
          </cell>
          <cell r="C7259" t="str">
            <v/>
          </cell>
          <cell r="D7259" t="str">
            <v/>
          </cell>
          <cell r="E7259" t="str">
            <v/>
          </cell>
        </row>
        <row r="7260">
          <cell r="A7260" t="str">
            <v/>
          </cell>
          <cell r="B7260" t="str">
            <v/>
          </cell>
          <cell r="C7260" t="str">
            <v/>
          </cell>
          <cell r="D7260" t="str">
            <v/>
          </cell>
          <cell r="E7260" t="str">
            <v/>
          </cell>
        </row>
        <row r="7261">
          <cell r="A7261" t="str">
            <v/>
          </cell>
          <cell r="B7261" t="str">
            <v/>
          </cell>
          <cell r="C7261" t="str">
            <v/>
          </cell>
          <cell r="D7261" t="str">
            <v/>
          </cell>
          <cell r="E7261" t="str">
            <v/>
          </cell>
        </row>
        <row r="7262">
          <cell r="A7262" t="str">
            <v/>
          </cell>
          <cell r="B7262" t="str">
            <v/>
          </cell>
          <cell r="C7262" t="str">
            <v/>
          </cell>
          <cell r="D7262" t="str">
            <v/>
          </cell>
          <cell r="E7262" t="str">
            <v/>
          </cell>
        </row>
        <row r="7263">
          <cell r="A7263" t="str">
            <v/>
          </cell>
          <cell r="B7263" t="str">
            <v/>
          </cell>
          <cell r="C7263" t="str">
            <v/>
          </cell>
          <cell r="D7263" t="str">
            <v/>
          </cell>
          <cell r="E7263" t="str">
            <v/>
          </cell>
        </row>
        <row r="7264">
          <cell r="A7264" t="str">
            <v/>
          </cell>
          <cell r="B7264" t="str">
            <v/>
          </cell>
          <cell r="C7264" t="str">
            <v/>
          </cell>
          <cell r="D7264" t="str">
            <v/>
          </cell>
          <cell r="E7264" t="str">
            <v/>
          </cell>
        </row>
        <row r="7265">
          <cell r="A7265" t="str">
            <v/>
          </cell>
          <cell r="B7265" t="str">
            <v/>
          </cell>
          <cell r="C7265" t="str">
            <v/>
          </cell>
          <cell r="D7265" t="str">
            <v/>
          </cell>
          <cell r="E7265" t="str">
            <v/>
          </cell>
        </row>
        <row r="7266">
          <cell r="A7266" t="str">
            <v/>
          </cell>
          <cell r="B7266" t="str">
            <v/>
          </cell>
          <cell r="C7266" t="str">
            <v/>
          </cell>
          <cell r="D7266" t="str">
            <v/>
          </cell>
          <cell r="E7266" t="str">
            <v/>
          </cell>
        </row>
        <row r="7267">
          <cell r="A7267" t="str">
            <v/>
          </cell>
          <cell r="B7267" t="str">
            <v/>
          </cell>
          <cell r="C7267" t="str">
            <v/>
          </cell>
          <cell r="D7267" t="str">
            <v/>
          </cell>
          <cell r="E7267" t="str">
            <v/>
          </cell>
        </row>
        <row r="7268">
          <cell r="A7268" t="str">
            <v/>
          </cell>
          <cell r="B7268" t="str">
            <v/>
          </cell>
          <cell r="C7268" t="str">
            <v/>
          </cell>
          <cell r="D7268" t="str">
            <v/>
          </cell>
          <cell r="E7268" t="str">
            <v/>
          </cell>
        </row>
        <row r="7269">
          <cell r="A7269" t="str">
            <v/>
          </cell>
          <cell r="B7269" t="str">
            <v/>
          </cell>
          <cell r="C7269" t="str">
            <v/>
          </cell>
          <cell r="D7269" t="str">
            <v/>
          </cell>
          <cell r="E7269" t="str">
            <v/>
          </cell>
        </row>
        <row r="7270">
          <cell r="A7270" t="str">
            <v/>
          </cell>
          <cell r="B7270" t="str">
            <v/>
          </cell>
          <cell r="C7270" t="str">
            <v/>
          </cell>
          <cell r="D7270" t="str">
            <v/>
          </cell>
          <cell r="E7270" t="str">
            <v/>
          </cell>
        </row>
        <row r="7271">
          <cell r="A7271" t="str">
            <v/>
          </cell>
          <cell r="B7271" t="str">
            <v/>
          </cell>
          <cell r="C7271" t="str">
            <v/>
          </cell>
          <cell r="D7271" t="str">
            <v/>
          </cell>
          <cell r="E7271" t="str">
            <v/>
          </cell>
        </row>
        <row r="7272">
          <cell r="A7272" t="str">
            <v/>
          </cell>
          <cell r="B7272" t="str">
            <v/>
          </cell>
          <cell r="C7272" t="str">
            <v/>
          </cell>
          <cell r="D7272" t="str">
            <v/>
          </cell>
          <cell r="E7272" t="str">
            <v/>
          </cell>
        </row>
        <row r="7273">
          <cell r="A7273" t="str">
            <v/>
          </cell>
          <cell r="B7273" t="str">
            <v/>
          </cell>
          <cell r="C7273" t="str">
            <v/>
          </cell>
          <cell r="D7273" t="str">
            <v/>
          </cell>
          <cell r="E7273" t="str">
            <v/>
          </cell>
        </row>
        <row r="7274">
          <cell r="A7274" t="str">
            <v/>
          </cell>
          <cell r="B7274" t="str">
            <v/>
          </cell>
          <cell r="C7274" t="str">
            <v/>
          </cell>
          <cell r="D7274" t="str">
            <v/>
          </cell>
          <cell r="E7274" t="str">
            <v/>
          </cell>
        </row>
        <row r="7275">
          <cell r="A7275" t="str">
            <v/>
          </cell>
          <cell r="B7275" t="str">
            <v/>
          </cell>
          <cell r="C7275" t="str">
            <v/>
          </cell>
          <cell r="D7275" t="str">
            <v/>
          </cell>
          <cell r="E7275" t="str">
            <v/>
          </cell>
        </row>
        <row r="7276">
          <cell r="A7276" t="str">
            <v/>
          </cell>
          <cell r="B7276" t="str">
            <v/>
          </cell>
          <cell r="C7276" t="str">
            <v/>
          </cell>
          <cell r="D7276" t="str">
            <v/>
          </cell>
          <cell r="E7276" t="str">
            <v/>
          </cell>
        </row>
        <row r="7277">
          <cell r="A7277" t="str">
            <v/>
          </cell>
          <cell r="B7277" t="str">
            <v/>
          </cell>
          <cell r="C7277" t="str">
            <v/>
          </cell>
          <cell r="D7277" t="str">
            <v/>
          </cell>
          <cell r="E7277" t="str">
            <v/>
          </cell>
        </row>
        <row r="7278">
          <cell r="A7278" t="str">
            <v/>
          </cell>
          <cell r="B7278" t="str">
            <v/>
          </cell>
          <cell r="C7278" t="str">
            <v/>
          </cell>
          <cell r="D7278" t="str">
            <v/>
          </cell>
          <cell r="E7278" t="str">
            <v/>
          </cell>
        </row>
        <row r="7279">
          <cell r="A7279" t="str">
            <v/>
          </cell>
          <cell r="B7279" t="str">
            <v/>
          </cell>
          <cell r="C7279" t="str">
            <v/>
          </cell>
          <cell r="D7279" t="str">
            <v/>
          </cell>
          <cell r="E7279" t="str">
            <v/>
          </cell>
        </row>
        <row r="7280">
          <cell r="A7280" t="str">
            <v/>
          </cell>
          <cell r="B7280" t="str">
            <v/>
          </cell>
          <cell r="C7280" t="str">
            <v/>
          </cell>
          <cell r="D7280" t="str">
            <v/>
          </cell>
          <cell r="E7280" t="str">
            <v/>
          </cell>
        </row>
        <row r="7281">
          <cell r="A7281" t="str">
            <v/>
          </cell>
          <cell r="B7281" t="str">
            <v/>
          </cell>
          <cell r="C7281" t="str">
            <v/>
          </cell>
          <cell r="D7281" t="str">
            <v/>
          </cell>
          <cell r="E7281" t="str">
            <v/>
          </cell>
        </row>
        <row r="7282">
          <cell r="A7282" t="str">
            <v/>
          </cell>
          <cell r="B7282" t="str">
            <v/>
          </cell>
          <cell r="C7282" t="str">
            <v/>
          </cell>
          <cell r="D7282" t="str">
            <v/>
          </cell>
          <cell r="E7282" t="str">
            <v/>
          </cell>
        </row>
        <row r="7283">
          <cell r="A7283" t="str">
            <v/>
          </cell>
          <cell r="B7283" t="str">
            <v/>
          </cell>
          <cell r="C7283" t="str">
            <v/>
          </cell>
          <cell r="D7283" t="str">
            <v/>
          </cell>
          <cell r="E7283" t="str">
            <v/>
          </cell>
        </row>
        <row r="7284">
          <cell r="A7284" t="str">
            <v/>
          </cell>
          <cell r="B7284" t="str">
            <v/>
          </cell>
          <cell r="C7284" t="str">
            <v/>
          </cell>
          <cell r="D7284" t="str">
            <v/>
          </cell>
          <cell r="E7284" t="str">
            <v/>
          </cell>
        </row>
        <row r="7285">
          <cell r="A7285" t="str">
            <v/>
          </cell>
          <cell r="B7285" t="str">
            <v/>
          </cell>
          <cell r="C7285" t="str">
            <v/>
          </cell>
          <cell r="D7285" t="str">
            <v/>
          </cell>
          <cell r="E7285" t="str">
            <v/>
          </cell>
        </row>
        <row r="7286">
          <cell r="A7286" t="str">
            <v/>
          </cell>
          <cell r="B7286" t="str">
            <v/>
          </cell>
          <cell r="C7286" t="str">
            <v/>
          </cell>
          <cell r="D7286" t="str">
            <v/>
          </cell>
          <cell r="E7286" t="str">
            <v/>
          </cell>
        </row>
        <row r="7287">
          <cell r="A7287" t="str">
            <v/>
          </cell>
          <cell r="B7287" t="str">
            <v/>
          </cell>
          <cell r="C7287" t="str">
            <v/>
          </cell>
          <cell r="D7287" t="str">
            <v/>
          </cell>
          <cell r="E7287" t="str">
            <v/>
          </cell>
        </row>
        <row r="7288">
          <cell r="A7288" t="str">
            <v/>
          </cell>
          <cell r="B7288" t="str">
            <v/>
          </cell>
          <cell r="C7288" t="str">
            <v/>
          </cell>
          <cell r="D7288" t="str">
            <v/>
          </cell>
          <cell r="E7288" t="str">
            <v/>
          </cell>
        </row>
        <row r="7289">
          <cell r="A7289" t="str">
            <v/>
          </cell>
          <cell r="B7289" t="str">
            <v/>
          </cell>
          <cell r="C7289" t="str">
            <v/>
          </cell>
          <cell r="D7289" t="str">
            <v/>
          </cell>
          <cell r="E7289" t="str">
            <v/>
          </cell>
        </row>
        <row r="7290">
          <cell r="A7290" t="str">
            <v/>
          </cell>
          <cell r="B7290" t="str">
            <v/>
          </cell>
          <cell r="C7290" t="str">
            <v/>
          </cell>
          <cell r="D7290" t="str">
            <v/>
          </cell>
          <cell r="E7290" t="str">
            <v/>
          </cell>
        </row>
        <row r="7291">
          <cell r="A7291" t="str">
            <v/>
          </cell>
          <cell r="B7291" t="str">
            <v/>
          </cell>
          <cell r="C7291" t="str">
            <v/>
          </cell>
          <cell r="D7291" t="str">
            <v/>
          </cell>
          <cell r="E7291" t="str">
            <v/>
          </cell>
        </row>
        <row r="7292">
          <cell r="A7292" t="str">
            <v/>
          </cell>
          <cell r="B7292" t="str">
            <v/>
          </cell>
          <cell r="C7292" t="str">
            <v/>
          </cell>
          <cell r="D7292" t="str">
            <v/>
          </cell>
          <cell r="E7292" t="str">
            <v/>
          </cell>
        </row>
        <row r="7293">
          <cell r="A7293" t="str">
            <v/>
          </cell>
          <cell r="B7293" t="str">
            <v/>
          </cell>
          <cell r="C7293" t="str">
            <v/>
          </cell>
          <cell r="D7293" t="str">
            <v/>
          </cell>
          <cell r="E7293" t="str">
            <v/>
          </cell>
        </row>
        <row r="7294">
          <cell r="A7294" t="str">
            <v/>
          </cell>
          <cell r="B7294" t="str">
            <v/>
          </cell>
          <cell r="C7294" t="str">
            <v/>
          </cell>
          <cell r="D7294" t="str">
            <v/>
          </cell>
          <cell r="E7294" t="str">
            <v/>
          </cell>
        </row>
        <row r="7295">
          <cell r="A7295" t="str">
            <v/>
          </cell>
          <cell r="B7295" t="str">
            <v/>
          </cell>
          <cell r="C7295" t="str">
            <v/>
          </cell>
          <cell r="D7295" t="str">
            <v/>
          </cell>
          <cell r="E7295" t="str">
            <v/>
          </cell>
        </row>
        <row r="7296">
          <cell r="A7296" t="str">
            <v/>
          </cell>
          <cell r="B7296" t="str">
            <v/>
          </cell>
          <cell r="C7296" t="str">
            <v/>
          </cell>
          <cell r="D7296" t="str">
            <v/>
          </cell>
          <cell r="E7296" t="str">
            <v/>
          </cell>
        </row>
        <row r="7297">
          <cell r="A7297" t="str">
            <v/>
          </cell>
          <cell r="B7297" t="str">
            <v/>
          </cell>
          <cell r="C7297" t="str">
            <v/>
          </cell>
          <cell r="D7297" t="str">
            <v/>
          </cell>
          <cell r="E7297" t="str">
            <v/>
          </cell>
        </row>
        <row r="7298">
          <cell r="A7298" t="str">
            <v/>
          </cell>
          <cell r="B7298" t="str">
            <v/>
          </cell>
          <cell r="C7298" t="str">
            <v/>
          </cell>
          <cell r="D7298" t="str">
            <v/>
          </cell>
          <cell r="E7298" t="str">
            <v/>
          </cell>
        </row>
        <row r="7299">
          <cell r="A7299" t="str">
            <v/>
          </cell>
          <cell r="B7299" t="str">
            <v/>
          </cell>
          <cell r="C7299" t="str">
            <v/>
          </cell>
          <cell r="D7299" t="str">
            <v/>
          </cell>
          <cell r="E7299" t="str">
            <v/>
          </cell>
        </row>
        <row r="7300">
          <cell r="A7300" t="str">
            <v/>
          </cell>
          <cell r="B7300" t="str">
            <v/>
          </cell>
          <cell r="C7300" t="str">
            <v/>
          </cell>
          <cell r="D7300" t="str">
            <v/>
          </cell>
          <cell r="E7300" t="str">
            <v/>
          </cell>
        </row>
        <row r="7301">
          <cell r="A7301" t="str">
            <v/>
          </cell>
          <cell r="B7301" t="str">
            <v/>
          </cell>
          <cell r="C7301" t="str">
            <v/>
          </cell>
          <cell r="D7301" t="str">
            <v/>
          </cell>
          <cell r="E7301" t="str">
            <v/>
          </cell>
        </row>
        <row r="7302">
          <cell r="A7302" t="str">
            <v/>
          </cell>
          <cell r="B7302" t="str">
            <v/>
          </cell>
          <cell r="C7302" t="str">
            <v/>
          </cell>
          <cell r="D7302" t="str">
            <v/>
          </cell>
          <cell r="E7302" t="str">
            <v/>
          </cell>
        </row>
        <row r="7303">
          <cell r="A7303" t="str">
            <v/>
          </cell>
          <cell r="B7303" t="str">
            <v/>
          </cell>
          <cell r="C7303" t="str">
            <v/>
          </cell>
          <cell r="D7303" t="str">
            <v/>
          </cell>
          <cell r="E7303" t="str">
            <v/>
          </cell>
        </row>
        <row r="7304">
          <cell r="A7304" t="str">
            <v/>
          </cell>
          <cell r="B7304" t="str">
            <v/>
          </cell>
          <cell r="C7304" t="str">
            <v/>
          </cell>
          <cell r="D7304" t="str">
            <v/>
          </cell>
          <cell r="E7304" t="str">
            <v/>
          </cell>
        </row>
        <row r="7305">
          <cell r="A7305" t="str">
            <v/>
          </cell>
          <cell r="B7305" t="str">
            <v/>
          </cell>
          <cell r="C7305" t="str">
            <v/>
          </cell>
          <cell r="D7305" t="str">
            <v/>
          </cell>
          <cell r="E7305" t="str">
            <v/>
          </cell>
        </row>
        <row r="7306">
          <cell r="A7306" t="str">
            <v/>
          </cell>
          <cell r="B7306" t="str">
            <v/>
          </cell>
          <cell r="C7306" t="str">
            <v/>
          </cell>
          <cell r="D7306" t="str">
            <v/>
          </cell>
          <cell r="E7306" t="str">
            <v/>
          </cell>
        </row>
        <row r="7307">
          <cell r="A7307" t="str">
            <v/>
          </cell>
          <cell r="B7307" t="str">
            <v/>
          </cell>
          <cell r="C7307" t="str">
            <v/>
          </cell>
          <cell r="D7307" t="str">
            <v/>
          </cell>
          <cell r="E7307" t="str">
            <v/>
          </cell>
        </row>
        <row r="7308">
          <cell r="A7308" t="str">
            <v/>
          </cell>
          <cell r="B7308" t="str">
            <v/>
          </cell>
          <cell r="C7308" t="str">
            <v/>
          </cell>
          <cell r="D7308" t="str">
            <v/>
          </cell>
          <cell r="E7308" t="str">
            <v/>
          </cell>
        </row>
        <row r="7309">
          <cell r="A7309" t="str">
            <v/>
          </cell>
          <cell r="B7309" t="str">
            <v/>
          </cell>
          <cell r="C7309" t="str">
            <v/>
          </cell>
          <cell r="D7309" t="str">
            <v/>
          </cell>
          <cell r="E7309" t="str">
            <v/>
          </cell>
        </row>
        <row r="7310">
          <cell r="A7310" t="str">
            <v/>
          </cell>
          <cell r="B7310" t="str">
            <v/>
          </cell>
          <cell r="C7310" t="str">
            <v/>
          </cell>
          <cell r="D7310" t="str">
            <v/>
          </cell>
          <cell r="E7310" t="str">
            <v/>
          </cell>
        </row>
        <row r="7311">
          <cell r="A7311" t="str">
            <v/>
          </cell>
          <cell r="B7311" t="str">
            <v/>
          </cell>
          <cell r="C7311" t="str">
            <v/>
          </cell>
          <cell r="D7311" t="str">
            <v/>
          </cell>
          <cell r="E7311" t="str">
            <v/>
          </cell>
        </row>
        <row r="7312">
          <cell r="A7312" t="str">
            <v/>
          </cell>
          <cell r="B7312" t="str">
            <v/>
          </cell>
          <cell r="C7312" t="str">
            <v/>
          </cell>
          <cell r="D7312" t="str">
            <v/>
          </cell>
          <cell r="E7312" t="str">
            <v/>
          </cell>
        </row>
        <row r="7313">
          <cell r="A7313" t="str">
            <v/>
          </cell>
          <cell r="B7313" t="str">
            <v/>
          </cell>
          <cell r="C7313" t="str">
            <v/>
          </cell>
          <cell r="D7313" t="str">
            <v/>
          </cell>
          <cell r="E7313" t="str">
            <v/>
          </cell>
        </row>
        <row r="7314">
          <cell r="A7314" t="str">
            <v/>
          </cell>
          <cell r="B7314" t="str">
            <v/>
          </cell>
          <cell r="C7314" t="str">
            <v/>
          </cell>
          <cell r="D7314" t="str">
            <v/>
          </cell>
          <cell r="E7314" t="str">
            <v/>
          </cell>
        </row>
        <row r="7315">
          <cell r="A7315" t="str">
            <v/>
          </cell>
          <cell r="B7315" t="str">
            <v/>
          </cell>
          <cell r="C7315" t="str">
            <v/>
          </cell>
          <cell r="D7315" t="str">
            <v/>
          </cell>
          <cell r="E7315" t="str">
            <v/>
          </cell>
        </row>
        <row r="7316">
          <cell r="A7316" t="str">
            <v/>
          </cell>
          <cell r="B7316" t="str">
            <v/>
          </cell>
          <cell r="C7316" t="str">
            <v/>
          </cell>
          <cell r="D7316" t="str">
            <v/>
          </cell>
          <cell r="E7316" t="str">
            <v/>
          </cell>
        </row>
        <row r="7317">
          <cell r="A7317" t="str">
            <v/>
          </cell>
          <cell r="B7317" t="str">
            <v/>
          </cell>
          <cell r="C7317" t="str">
            <v/>
          </cell>
          <cell r="D7317" t="str">
            <v/>
          </cell>
          <cell r="E7317" t="str">
            <v/>
          </cell>
        </row>
        <row r="7318">
          <cell r="A7318" t="str">
            <v/>
          </cell>
          <cell r="B7318" t="str">
            <v/>
          </cell>
          <cell r="C7318" t="str">
            <v/>
          </cell>
          <cell r="D7318" t="str">
            <v/>
          </cell>
          <cell r="E7318" t="str">
            <v/>
          </cell>
        </row>
        <row r="7319">
          <cell r="A7319" t="str">
            <v/>
          </cell>
          <cell r="B7319" t="str">
            <v/>
          </cell>
          <cell r="C7319" t="str">
            <v/>
          </cell>
          <cell r="D7319" t="str">
            <v/>
          </cell>
          <cell r="E7319" t="str">
            <v/>
          </cell>
        </row>
        <row r="7320">
          <cell r="A7320" t="str">
            <v/>
          </cell>
          <cell r="B7320" t="str">
            <v/>
          </cell>
          <cell r="C7320" t="str">
            <v/>
          </cell>
          <cell r="D7320" t="str">
            <v/>
          </cell>
          <cell r="E7320" t="str">
            <v/>
          </cell>
        </row>
        <row r="7321">
          <cell r="A7321" t="str">
            <v/>
          </cell>
          <cell r="B7321" t="str">
            <v/>
          </cell>
          <cell r="C7321" t="str">
            <v/>
          </cell>
          <cell r="D7321" t="str">
            <v/>
          </cell>
          <cell r="E7321" t="str">
            <v/>
          </cell>
        </row>
        <row r="7322">
          <cell r="A7322" t="str">
            <v/>
          </cell>
          <cell r="B7322" t="str">
            <v/>
          </cell>
          <cell r="C7322" t="str">
            <v/>
          </cell>
          <cell r="D7322" t="str">
            <v/>
          </cell>
          <cell r="E7322" t="str">
            <v/>
          </cell>
        </row>
        <row r="7323">
          <cell r="A7323" t="str">
            <v/>
          </cell>
          <cell r="B7323" t="str">
            <v/>
          </cell>
          <cell r="C7323" t="str">
            <v/>
          </cell>
          <cell r="D7323" t="str">
            <v/>
          </cell>
          <cell r="E7323" t="str">
            <v/>
          </cell>
        </row>
        <row r="7324">
          <cell r="A7324" t="str">
            <v/>
          </cell>
          <cell r="B7324" t="str">
            <v/>
          </cell>
          <cell r="C7324" t="str">
            <v/>
          </cell>
          <cell r="D7324" t="str">
            <v/>
          </cell>
          <cell r="E7324" t="str">
            <v/>
          </cell>
        </row>
        <row r="7325">
          <cell r="A7325" t="str">
            <v/>
          </cell>
          <cell r="B7325" t="str">
            <v/>
          </cell>
          <cell r="C7325" t="str">
            <v/>
          </cell>
          <cell r="D7325" t="str">
            <v/>
          </cell>
          <cell r="E7325" t="str">
            <v/>
          </cell>
        </row>
        <row r="7326">
          <cell r="A7326" t="str">
            <v/>
          </cell>
          <cell r="B7326" t="str">
            <v/>
          </cell>
          <cell r="C7326" t="str">
            <v/>
          </cell>
          <cell r="D7326" t="str">
            <v/>
          </cell>
          <cell r="E7326" t="str">
            <v/>
          </cell>
        </row>
        <row r="7327">
          <cell r="A7327" t="str">
            <v/>
          </cell>
          <cell r="B7327" t="str">
            <v/>
          </cell>
          <cell r="C7327" t="str">
            <v/>
          </cell>
          <cell r="D7327" t="str">
            <v/>
          </cell>
          <cell r="E7327" t="str">
            <v/>
          </cell>
        </row>
        <row r="7328">
          <cell r="A7328" t="str">
            <v/>
          </cell>
          <cell r="B7328" t="str">
            <v/>
          </cell>
          <cell r="C7328" t="str">
            <v/>
          </cell>
          <cell r="D7328" t="str">
            <v/>
          </cell>
          <cell r="E7328" t="str">
            <v/>
          </cell>
        </row>
        <row r="7329">
          <cell r="A7329" t="str">
            <v/>
          </cell>
          <cell r="B7329" t="str">
            <v/>
          </cell>
          <cell r="C7329" t="str">
            <v/>
          </cell>
          <cell r="D7329" t="str">
            <v/>
          </cell>
          <cell r="E7329" t="str">
            <v/>
          </cell>
        </row>
        <row r="7330">
          <cell r="A7330" t="str">
            <v/>
          </cell>
          <cell r="B7330" t="str">
            <v/>
          </cell>
          <cell r="C7330" t="str">
            <v/>
          </cell>
          <cell r="D7330" t="str">
            <v/>
          </cell>
          <cell r="E7330" t="str">
            <v/>
          </cell>
        </row>
        <row r="7331">
          <cell r="A7331" t="str">
            <v/>
          </cell>
          <cell r="B7331" t="str">
            <v/>
          </cell>
          <cell r="C7331" t="str">
            <v/>
          </cell>
          <cell r="D7331" t="str">
            <v/>
          </cell>
          <cell r="E7331" t="str">
            <v/>
          </cell>
        </row>
        <row r="7332">
          <cell r="A7332" t="str">
            <v/>
          </cell>
          <cell r="B7332" t="str">
            <v/>
          </cell>
          <cell r="C7332" t="str">
            <v/>
          </cell>
          <cell r="D7332" t="str">
            <v/>
          </cell>
          <cell r="E7332" t="str">
            <v/>
          </cell>
        </row>
        <row r="7333">
          <cell r="A7333" t="str">
            <v/>
          </cell>
          <cell r="B7333" t="str">
            <v/>
          </cell>
          <cell r="C7333" t="str">
            <v/>
          </cell>
          <cell r="D7333" t="str">
            <v/>
          </cell>
          <cell r="E7333" t="str">
            <v/>
          </cell>
        </row>
        <row r="7334">
          <cell r="A7334" t="str">
            <v/>
          </cell>
          <cell r="B7334" t="str">
            <v/>
          </cell>
          <cell r="C7334" t="str">
            <v/>
          </cell>
          <cell r="D7334" t="str">
            <v/>
          </cell>
          <cell r="E7334" t="str">
            <v/>
          </cell>
        </row>
        <row r="7335">
          <cell r="A7335" t="str">
            <v/>
          </cell>
          <cell r="B7335" t="str">
            <v/>
          </cell>
          <cell r="C7335" t="str">
            <v/>
          </cell>
          <cell r="D7335" t="str">
            <v/>
          </cell>
          <cell r="E7335" t="str">
            <v/>
          </cell>
        </row>
        <row r="7336">
          <cell r="A7336" t="str">
            <v/>
          </cell>
          <cell r="B7336" t="str">
            <v/>
          </cell>
          <cell r="C7336" t="str">
            <v/>
          </cell>
          <cell r="D7336" t="str">
            <v/>
          </cell>
          <cell r="E7336" t="str">
            <v/>
          </cell>
        </row>
        <row r="7337">
          <cell r="A7337" t="str">
            <v/>
          </cell>
          <cell r="B7337" t="str">
            <v/>
          </cell>
          <cell r="C7337" t="str">
            <v/>
          </cell>
          <cell r="D7337" t="str">
            <v/>
          </cell>
          <cell r="E7337" t="str">
            <v/>
          </cell>
        </row>
        <row r="7338">
          <cell r="A7338" t="str">
            <v/>
          </cell>
          <cell r="B7338" t="str">
            <v/>
          </cell>
          <cell r="C7338" t="str">
            <v/>
          </cell>
          <cell r="D7338" t="str">
            <v/>
          </cell>
          <cell r="E7338" t="str">
            <v/>
          </cell>
        </row>
        <row r="7339">
          <cell r="A7339" t="str">
            <v/>
          </cell>
          <cell r="B7339" t="str">
            <v/>
          </cell>
          <cell r="C7339" t="str">
            <v/>
          </cell>
          <cell r="D7339" t="str">
            <v/>
          </cell>
          <cell r="E7339" t="str">
            <v/>
          </cell>
        </row>
        <row r="7340">
          <cell r="A7340" t="str">
            <v/>
          </cell>
          <cell r="B7340" t="str">
            <v/>
          </cell>
          <cell r="C7340" t="str">
            <v/>
          </cell>
          <cell r="D7340" t="str">
            <v/>
          </cell>
          <cell r="E7340" t="str">
            <v/>
          </cell>
        </row>
        <row r="7341">
          <cell r="A7341" t="str">
            <v/>
          </cell>
          <cell r="B7341" t="str">
            <v/>
          </cell>
          <cell r="C7341" t="str">
            <v/>
          </cell>
          <cell r="D7341" t="str">
            <v/>
          </cell>
          <cell r="E7341" t="str">
            <v/>
          </cell>
        </row>
        <row r="7342">
          <cell r="A7342" t="str">
            <v/>
          </cell>
          <cell r="B7342" t="str">
            <v/>
          </cell>
          <cell r="C7342" t="str">
            <v/>
          </cell>
          <cell r="D7342" t="str">
            <v/>
          </cell>
          <cell r="E7342" t="str">
            <v/>
          </cell>
        </row>
        <row r="7343">
          <cell r="A7343" t="str">
            <v/>
          </cell>
          <cell r="B7343" t="str">
            <v/>
          </cell>
          <cell r="C7343" t="str">
            <v/>
          </cell>
          <cell r="D7343" t="str">
            <v/>
          </cell>
          <cell r="E7343" t="str">
            <v/>
          </cell>
        </row>
        <row r="7344">
          <cell r="A7344" t="str">
            <v/>
          </cell>
          <cell r="B7344" t="str">
            <v/>
          </cell>
          <cell r="C7344" t="str">
            <v/>
          </cell>
          <cell r="D7344" t="str">
            <v/>
          </cell>
          <cell r="E7344" t="str">
            <v/>
          </cell>
        </row>
        <row r="7345">
          <cell r="A7345" t="str">
            <v/>
          </cell>
          <cell r="B7345" t="str">
            <v/>
          </cell>
          <cell r="C7345" t="str">
            <v/>
          </cell>
          <cell r="D7345" t="str">
            <v/>
          </cell>
          <cell r="E7345" t="str">
            <v/>
          </cell>
        </row>
        <row r="7346">
          <cell r="A7346" t="str">
            <v/>
          </cell>
          <cell r="B7346" t="str">
            <v/>
          </cell>
          <cell r="C7346" t="str">
            <v/>
          </cell>
          <cell r="D7346" t="str">
            <v/>
          </cell>
          <cell r="E7346" t="str">
            <v/>
          </cell>
        </row>
        <row r="7347">
          <cell r="A7347" t="str">
            <v/>
          </cell>
          <cell r="B7347" t="str">
            <v/>
          </cell>
          <cell r="C7347" t="str">
            <v/>
          </cell>
          <cell r="D7347" t="str">
            <v/>
          </cell>
          <cell r="E7347" t="str">
            <v/>
          </cell>
        </row>
        <row r="7348">
          <cell r="A7348" t="str">
            <v/>
          </cell>
          <cell r="B7348" t="str">
            <v/>
          </cell>
          <cell r="C7348" t="str">
            <v/>
          </cell>
          <cell r="D7348" t="str">
            <v/>
          </cell>
          <cell r="E7348" t="str">
            <v/>
          </cell>
        </row>
        <row r="7349">
          <cell r="A7349" t="str">
            <v/>
          </cell>
          <cell r="B7349" t="str">
            <v/>
          </cell>
          <cell r="C7349" t="str">
            <v/>
          </cell>
          <cell r="D7349" t="str">
            <v/>
          </cell>
          <cell r="E7349" t="str">
            <v/>
          </cell>
        </row>
        <row r="7350">
          <cell r="A7350" t="str">
            <v/>
          </cell>
          <cell r="B7350" t="str">
            <v/>
          </cell>
          <cell r="C7350" t="str">
            <v/>
          </cell>
          <cell r="D7350" t="str">
            <v/>
          </cell>
          <cell r="E7350" t="str">
            <v/>
          </cell>
        </row>
        <row r="7351">
          <cell r="A7351" t="str">
            <v/>
          </cell>
          <cell r="B7351" t="str">
            <v/>
          </cell>
          <cell r="C7351" t="str">
            <v/>
          </cell>
          <cell r="D7351" t="str">
            <v/>
          </cell>
          <cell r="E7351" t="str">
            <v/>
          </cell>
        </row>
        <row r="7352">
          <cell r="A7352" t="str">
            <v/>
          </cell>
          <cell r="B7352" t="str">
            <v/>
          </cell>
          <cell r="C7352" t="str">
            <v/>
          </cell>
          <cell r="D7352" t="str">
            <v/>
          </cell>
          <cell r="E7352" t="str">
            <v/>
          </cell>
        </row>
        <row r="7353">
          <cell r="A7353" t="str">
            <v/>
          </cell>
          <cell r="B7353" t="str">
            <v/>
          </cell>
          <cell r="C7353" t="str">
            <v/>
          </cell>
          <cell r="D7353" t="str">
            <v/>
          </cell>
          <cell r="E7353" t="str">
            <v/>
          </cell>
        </row>
        <row r="7354">
          <cell r="A7354" t="str">
            <v/>
          </cell>
          <cell r="B7354" t="str">
            <v/>
          </cell>
          <cell r="C7354" t="str">
            <v/>
          </cell>
          <cell r="D7354" t="str">
            <v/>
          </cell>
          <cell r="E7354" t="str">
            <v/>
          </cell>
        </row>
        <row r="7355">
          <cell r="A7355" t="str">
            <v/>
          </cell>
          <cell r="B7355" t="str">
            <v/>
          </cell>
          <cell r="C7355" t="str">
            <v/>
          </cell>
          <cell r="D7355" t="str">
            <v/>
          </cell>
          <cell r="E7355" t="str">
            <v/>
          </cell>
        </row>
        <row r="7356">
          <cell r="A7356" t="str">
            <v/>
          </cell>
          <cell r="B7356" t="str">
            <v/>
          </cell>
          <cell r="C7356" t="str">
            <v/>
          </cell>
          <cell r="D7356" t="str">
            <v/>
          </cell>
          <cell r="E7356" t="str">
            <v/>
          </cell>
        </row>
        <row r="7357">
          <cell r="A7357" t="str">
            <v/>
          </cell>
          <cell r="B7357" t="str">
            <v/>
          </cell>
          <cell r="C7357" t="str">
            <v/>
          </cell>
          <cell r="D7357" t="str">
            <v/>
          </cell>
          <cell r="E7357" t="str">
            <v/>
          </cell>
        </row>
        <row r="7358">
          <cell r="A7358" t="str">
            <v/>
          </cell>
          <cell r="B7358" t="str">
            <v/>
          </cell>
          <cell r="C7358" t="str">
            <v/>
          </cell>
          <cell r="D7358" t="str">
            <v/>
          </cell>
          <cell r="E7358" t="str">
            <v/>
          </cell>
        </row>
        <row r="7359">
          <cell r="A7359" t="str">
            <v/>
          </cell>
          <cell r="B7359" t="str">
            <v/>
          </cell>
          <cell r="C7359" t="str">
            <v/>
          </cell>
          <cell r="D7359" t="str">
            <v/>
          </cell>
          <cell r="E7359" t="str">
            <v/>
          </cell>
        </row>
        <row r="7360">
          <cell r="A7360" t="str">
            <v/>
          </cell>
          <cell r="B7360" t="str">
            <v/>
          </cell>
          <cell r="C7360" t="str">
            <v/>
          </cell>
          <cell r="D7360" t="str">
            <v/>
          </cell>
          <cell r="E7360" t="str">
            <v/>
          </cell>
        </row>
        <row r="7361">
          <cell r="A7361" t="str">
            <v/>
          </cell>
          <cell r="B7361" t="str">
            <v/>
          </cell>
          <cell r="C7361" t="str">
            <v/>
          </cell>
          <cell r="D7361" t="str">
            <v/>
          </cell>
          <cell r="E7361" t="str">
            <v/>
          </cell>
        </row>
        <row r="7362">
          <cell r="A7362" t="str">
            <v/>
          </cell>
          <cell r="B7362" t="str">
            <v/>
          </cell>
          <cell r="C7362" t="str">
            <v/>
          </cell>
          <cell r="D7362" t="str">
            <v/>
          </cell>
          <cell r="E7362" t="str">
            <v/>
          </cell>
        </row>
        <row r="7363">
          <cell r="A7363" t="str">
            <v/>
          </cell>
          <cell r="B7363" t="str">
            <v/>
          </cell>
          <cell r="C7363" t="str">
            <v/>
          </cell>
          <cell r="D7363" t="str">
            <v/>
          </cell>
          <cell r="E7363" t="str">
            <v/>
          </cell>
        </row>
        <row r="7364">
          <cell r="A7364" t="str">
            <v/>
          </cell>
          <cell r="B7364" t="str">
            <v/>
          </cell>
          <cell r="C7364" t="str">
            <v/>
          </cell>
          <cell r="D7364" t="str">
            <v/>
          </cell>
          <cell r="E7364" t="str">
            <v/>
          </cell>
        </row>
        <row r="7365">
          <cell r="A7365" t="str">
            <v/>
          </cell>
          <cell r="B7365" t="str">
            <v/>
          </cell>
          <cell r="C7365" t="str">
            <v/>
          </cell>
          <cell r="D7365" t="str">
            <v/>
          </cell>
          <cell r="E7365" t="str">
            <v/>
          </cell>
        </row>
        <row r="7366">
          <cell r="A7366" t="str">
            <v/>
          </cell>
          <cell r="B7366" t="str">
            <v/>
          </cell>
          <cell r="C7366" t="str">
            <v/>
          </cell>
          <cell r="D7366" t="str">
            <v/>
          </cell>
          <cell r="E7366" t="str">
            <v/>
          </cell>
        </row>
        <row r="7367">
          <cell r="A7367" t="str">
            <v/>
          </cell>
          <cell r="B7367" t="str">
            <v/>
          </cell>
          <cell r="C7367" t="str">
            <v/>
          </cell>
          <cell r="D7367" t="str">
            <v/>
          </cell>
          <cell r="E7367" t="str">
            <v/>
          </cell>
        </row>
        <row r="7368">
          <cell r="A7368" t="str">
            <v/>
          </cell>
          <cell r="B7368" t="str">
            <v/>
          </cell>
          <cell r="C7368" t="str">
            <v/>
          </cell>
          <cell r="D7368" t="str">
            <v/>
          </cell>
          <cell r="E7368" t="str">
            <v/>
          </cell>
        </row>
        <row r="7369">
          <cell r="A7369" t="str">
            <v/>
          </cell>
          <cell r="B7369" t="str">
            <v/>
          </cell>
          <cell r="C7369" t="str">
            <v/>
          </cell>
          <cell r="D7369" t="str">
            <v/>
          </cell>
          <cell r="E7369" t="str">
            <v/>
          </cell>
        </row>
        <row r="7370">
          <cell r="A7370" t="str">
            <v/>
          </cell>
          <cell r="B7370" t="str">
            <v/>
          </cell>
          <cell r="C7370" t="str">
            <v/>
          </cell>
          <cell r="D7370" t="str">
            <v/>
          </cell>
          <cell r="E7370" t="str">
            <v/>
          </cell>
        </row>
        <row r="7371">
          <cell r="A7371" t="str">
            <v/>
          </cell>
          <cell r="B7371" t="str">
            <v/>
          </cell>
          <cell r="C7371" t="str">
            <v/>
          </cell>
          <cell r="D7371" t="str">
            <v/>
          </cell>
          <cell r="E7371" t="str">
            <v/>
          </cell>
        </row>
        <row r="7372">
          <cell r="A7372" t="str">
            <v/>
          </cell>
          <cell r="B7372" t="str">
            <v/>
          </cell>
          <cell r="C7372" t="str">
            <v/>
          </cell>
          <cell r="D7372" t="str">
            <v/>
          </cell>
          <cell r="E7372" t="str">
            <v/>
          </cell>
        </row>
        <row r="7373">
          <cell r="A7373" t="str">
            <v/>
          </cell>
          <cell r="B7373" t="str">
            <v/>
          </cell>
          <cell r="C7373" t="str">
            <v/>
          </cell>
          <cell r="D7373" t="str">
            <v/>
          </cell>
          <cell r="E7373" t="str">
            <v/>
          </cell>
        </row>
        <row r="7374">
          <cell r="A7374" t="str">
            <v/>
          </cell>
          <cell r="B7374" t="str">
            <v/>
          </cell>
          <cell r="C7374" t="str">
            <v/>
          </cell>
          <cell r="D7374" t="str">
            <v/>
          </cell>
          <cell r="E7374" t="str">
            <v/>
          </cell>
        </row>
        <row r="7375">
          <cell r="A7375" t="str">
            <v/>
          </cell>
          <cell r="B7375" t="str">
            <v/>
          </cell>
          <cell r="C7375" t="str">
            <v/>
          </cell>
          <cell r="D7375" t="str">
            <v/>
          </cell>
          <cell r="E7375" t="str">
            <v/>
          </cell>
        </row>
        <row r="7376">
          <cell r="A7376" t="str">
            <v/>
          </cell>
          <cell r="B7376" t="str">
            <v/>
          </cell>
          <cell r="C7376" t="str">
            <v/>
          </cell>
          <cell r="D7376" t="str">
            <v/>
          </cell>
          <cell r="E7376" t="str">
            <v/>
          </cell>
        </row>
        <row r="7377">
          <cell r="A7377" t="str">
            <v/>
          </cell>
          <cell r="B7377" t="str">
            <v/>
          </cell>
          <cell r="C7377" t="str">
            <v/>
          </cell>
          <cell r="D7377" t="str">
            <v/>
          </cell>
          <cell r="E7377" t="str">
            <v/>
          </cell>
        </row>
        <row r="7378">
          <cell r="A7378" t="str">
            <v/>
          </cell>
          <cell r="B7378" t="str">
            <v/>
          </cell>
          <cell r="C7378" t="str">
            <v/>
          </cell>
          <cell r="D7378" t="str">
            <v/>
          </cell>
          <cell r="E7378" t="str">
            <v/>
          </cell>
        </row>
        <row r="7379">
          <cell r="A7379" t="str">
            <v/>
          </cell>
          <cell r="B7379" t="str">
            <v/>
          </cell>
          <cell r="C7379" t="str">
            <v/>
          </cell>
          <cell r="D7379" t="str">
            <v/>
          </cell>
          <cell r="E7379" t="str">
            <v/>
          </cell>
        </row>
        <row r="7380">
          <cell r="A7380" t="str">
            <v/>
          </cell>
          <cell r="B7380" t="str">
            <v/>
          </cell>
          <cell r="C7380" t="str">
            <v/>
          </cell>
          <cell r="D7380" t="str">
            <v/>
          </cell>
          <cell r="E7380" t="str">
            <v/>
          </cell>
        </row>
        <row r="7381">
          <cell r="A7381" t="str">
            <v/>
          </cell>
          <cell r="B7381" t="str">
            <v/>
          </cell>
          <cell r="C7381" t="str">
            <v/>
          </cell>
          <cell r="D7381" t="str">
            <v/>
          </cell>
          <cell r="E7381" t="str">
            <v/>
          </cell>
        </row>
        <row r="7382">
          <cell r="A7382" t="str">
            <v/>
          </cell>
          <cell r="B7382" t="str">
            <v/>
          </cell>
          <cell r="C7382" t="str">
            <v/>
          </cell>
          <cell r="D7382" t="str">
            <v/>
          </cell>
          <cell r="E7382" t="str">
            <v/>
          </cell>
        </row>
        <row r="7383">
          <cell r="A7383" t="str">
            <v/>
          </cell>
          <cell r="B7383" t="str">
            <v/>
          </cell>
          <cell r="C7383" t="str">
            <v/>
          </cell>
          <cell r="D7383" t="str">
            <v/>
          </cell>
          <cell r="E7383" t="str">
            <v/>
          </cell>
        </row>
        <row r="7384">
          <cell r="A7384" t="str">
            <v/>
          </cell>
          <cell r="B7384" t="str">
            <v/>
          </cell>
          <cell r="C7384" t="str">
            <v/>
          </cell>
          <cell r="D7384" t="str">
            <v/>
          </cell>
          <cell r="E7384" t="str">
            <v/>
          </cell>
        </row>
        <row r="7385">
          <cell r="A7385" t="str">
            <v/>
          </cell>
          <cell r="B7385" t="str">
            <v/>
          </cell>
          <cell r="C7385" t="str">
            <v/>
          </cell>
          <cell r="D7385" t="str">
            <v/>
          </cell>
          <cell r="E7385" t="str">
            <v/>
          </cell>
        </row>
        <row r="7386">
          <cell r="A7386" t="str">
            <v/>
          </cell>
          <cell r="B7386" t="str">
            <v/>
          </cell>
          <cell r="C7386" t="str">
            <v/>
          </cell>
          <cell r="D7386" t="str">
            <v/>
          </cell>
          <cell r="E7386" t="str">
            <v/>
          </cell>
        </row>
        <row r="7387">
          <cell r="A7387" t="str">
            <v/>
          </cell>
          <cell r="B7387" t="str">
            <v/>
          </cell>
          <cell r="C7387" t="str">
            <v/>
          </cell>
          <cell r="D7387" t="str">
            <v/>
          </cell>
          <cell r="E7387" t="str">
            <v/>
          </cell>
        </row>
        <row r="7388">
          <cell r="A7388" t="str">
            <v/>
          </cell>
          <cell r="B7388" t="str">
            <v/>
          </cell>
          <cell r="C7388" t="str">
            <v/>
          </cell>
          <cell r="D7388" t="str">
            <v/>
          </cell>
          <cell r="E7388" t="str">
            <v/>
          </cell>
        </row>
        <row r="7389">
          <cell r="A7389" t="str">
            <v/>
          </cell>
          <cell r="B7389" t="str">
            <v/>
          </cell>
          <cell r="C7389" t="str">
            <v/>
          </cell>
          <cell r="D7389" t="str">
            <v/>
          </cell>
          <cell r="E7389" t="str">
            <v/>
          </cell>
        </row>
        <row r="7390">
          <cell r="A7390" t="str">
            <v/>
          </cell>
          <cell r="B7390" t="str">
            <v/>
          </cell>
          <cell r="C7390" t="str">
            <v/>
          </cell>
          <cell r="D7390" t="str">
            <v/>
          </cell>
          <cell r="E7390" t="str">
            <v/>
          </cell>
        </row>
        <row r="7391">
          <cell r="A7391" t="str">
            <v/>
          </cell>
          <cell r="B7391" t="str">
            <v/>
          </cell>
          <cell r="C7391" t="str">
            <v/>
          </cell>
          <cell r="D7391" t="str">
            <v/>
          </cell>
          <cell r="E7391" t="str">
            <v/>
          </cell>
        </row>
        <row r="7392">
          <cell r="A7392" t="str">
            <v/>
          </cell>
          <cell r="B7392" t="str">
            <v/>
          </cell>
          <cell r="C7392" t="str">
            <v/>
          </cell>
          <cell r="D7392" t="str">
            <v/>
          </cell>
          <cell r="E7392" t="str">
            <v/>
          </cell>
        </row>
        <row r="7393">
          <cell r="A7393" t="str">
            <v/>
          </cell>
          <cell r="B7393" t="str">
            <v/>
          </cell>
          <cell r="C7393" t="str">
            <v/>
          </cell>
          <cell r="D7393" t="str">
            <v/>
          </cell>
          <cell r="E7393" t="str">
            <v/>
          </cell>
        </row>
        <row r="7394">
          <cell r="A7394" t="str">
            <v/>
          </cell>
          <cell r="B7394" t="str">
            <v/>
          </cell>
          <cell r="C7394" t="str">
            <v/>
          </cell>
          <cell r="D7394" t="str">
            <v/>
          </cell>
          <cell r="E7394" t="str">
            <v/>
          </cell>
        </row>
        <row r="7395">
          <cell r="A7395" t="str">
            <v/>
          </cell>
          <cell r="B7395" t="str">
            <v/>
          </cell>
          <cell r="C7395" t="str">
            <v/>
          </cell>
          <cell r="D7395" t="str">
            <v/>
          </cell>
          <cell r="E7395" t="str">
            <v/>
          </cell>
        </row>
        <row r="7396">
          <cell r="A7396" t="str">
            <v/>
          </cell>
          <cell r="B7396" t="str">
            <v/>
          </cell>
          <cell r="C7396" t="str">
            <v/>
          </cell>
          <cell r="D7396" t="str">
            <v/>
          </cell>
          <cell r="E7396" t="str">
            <v/>
          </cell>
        </row>
        <row r="7397">
          <cell r="A7397" t="str">
            <v/>
          </cell>
          <cell r="B7397" t="str">
            <v/>
          </cell>
          <cell r="C7397" t="str">
            <v/>
          </cell>
          <cell r="D7397" t="str">
            <v/>
          </cell>
          <cell r="E7397" t="str">
            <v/>
          </cell>
        </row>
        <row r="7398">
          <cell r="A7398" t="str">
            <v/>
          </cell>
          <cell r="B7398" t="str">
            <v/>
          </cell>
          <cell r="C7398" t="str">
            <v/>
          </cell>
          <cell r="D7398" t="str">
            <v/>
          </cell>
          <cell r="E7398" t="str">
            <v/>
          </cell>
        </row>
        <row r="7399">
          <cell r="A7399" t="str">
            <v/>
          </cell>
          <cell r="B7399" t="str">
            <v/>
          </cell>
          <cell r="C7399" t="str">
            <v/>
          </cell>
          <cell r="D7399" t="str">
            <v/>
          </cell>
          <cell r="E7399" t="str">
            <v/>
          </cell>
        </row>
        <row r="7400">
          <cell r="A7400" t="str">
            <v/>
          </cell>
          <cell r="B7400" t="str">
            <v/>
          </cell>
          <cell r="C7400" t="str">
            <v/>
          </cell>
          <cell r="D7400" t="str">
            <v/>
          </cell>
          <cell r="E7400" t="str">
            <v/>
          </cell>
        </row>
        <row r="7401">
          <cell r="A7401" t="str">
            <v/>
          </cell>
          <cell r="B7401" t="str">
            <v/>
          </cell>
          <cell r="C7401" t="str">
            <v/>
          </cell>
          <cell r="D7401" t="str">
            <v/>
          </cell>
          <cell r="E7401" t="str">
            <v/>
          </cell>
        </row>
        <row r="7402">
          <cell r="A7402" t="str">
            <v/>
          </cell>
          <cell r="B7402" t="str">
            <v/>
          </cell>
          <cell r="C7402" t="str">
            <v/>
          </cell>
          <cell r="D7402" t="str">
            <v/>
          </cell>
          <cell r="E7402" t="str">
            <v/>
          </cell>
        </row>
        <row r="7403">
          <cell r="A7403" t="str">
            <v/>
          </cell>
          <cell r="B7403" t="str">
            <v/>
          </cell>
          <cell r="C7403" t="str">
            <v/>
          </cell>
          <cell r="D7403" t="str">
            <v/>
          </cell>
          <cell r="E7403" t="str">
            <v/>
          </cell>
        </row>
        <row r="7404">
          <cell r="A7404" t="str">
            <v/>
          </cell>
          <cell r="B7404" t="str">
            <v/>
          </cell>
          <cell r="C7404" t="str">
            <v/>
          </cell>
          <cell r="D7404" t="str">
            <v/>
          </cell>
          <cell r="E7404" t="str">
            <v/>
          </cell>
        </row>
        <row r="7405">
          <cell r="A7405" t="str">
            <v/>
          </cell>
          <cell r="B7405" t="str">
            <v/>
          </cell>
          <cell r="C7405" t="str">
            <v/>
          </cell>
          <cell r="D7405" t="str">
            <v/>
          </cell>
          <cell r="E7405" t="str">
            <v/>
          </cell>
        </row>
        <row r="7406">
          <cell r="A7406" t="str">
            <v/>
          </cell>
          <cell r="B7406" t="str">
            <v/>
          </cell>
          <cell r="C7406" t="str">
            <v/>
          </cell>
          <cell r="D7406" t="str">
            <v/>
          </cell>
          <cell r="E7406" t="str">
            <v/>
          </cell>
        </row>
        <row r="7407">
          <cell r="A7407" t="str">
            <v/>
          </cell>
          <cell r="B7407" t="str">
            <v/>
          </cell>
          <cell r="C7407" t="str">
            <v/>
          </cell>
          <cell r="D7407" t="str">
            <v/>
          </cell>
          <cell r="E7407" t="str">
            <v/>
          </cell>
        </row>
        <row r="7408">
          <cell r="A7408" t="str">
            <v/>
          </cell>
          <cell r="B7408" t="str">
            <v/>
          </cell>
          <cell r="C7408" t="str">
            <v/>
          </cell>
          <cell r="D7408" t="str">
            <v/>
          </cell>
          <cell r="E7408" t="str">
            <v/>
          </cell>
        </row>
        <row r="7409">
          <cell r="A7409" t="str">
            <v/>
          </cell>
          <cell r="B7409" t="str">
            <v/>
          </cell>
          <cell r="C7409" t="str">
            <v/>
          </cell>
          <cell r="D7409" t="str">
            <v/>
          </cell>
          <cell r="E7409" t="str">
            <v/>
          </cell>
        </row>
        <row r="7410">
          <cell r="A7410" t="str">
            <v/>
          </cell>
          <cell r="B7410" t="str">
            <v/>
          </cell>
          <cell r="C7410" t="str">
            <v/>
          </cell>
          <cell r="D7410" t="str">
            <v/>
          </cell>
          <cell r="E7410" t="str">
            <v/>
          </cell>
        </row>
        <row r="7411">
          <cell r="A7411" t="str">
            <v/>
          </cell>
          <cell r="B7411" t="str">
            <v/>
          </cell>
          <cell r="C7411" t="str">
            <v/>
          </cell>
          <cell r="D7411" t="str">
            <v/>
          </cell>
          <cell r="E7411" t="str">
            <v/>
          </cell>
        </row>
        <row r="7412">
          <cell r="A7412" t="str">
            <v/>
          </cell>
          <cell r="B7412" t="str">
            <v/>
          </cell>
          <cell r="C7412" t="str">
            <v/>
          </cell>
          <cell r="D7412" t="str">
            <v/>
          </cell>
          <cell r="E7412" t="str">
            <v/>
          </cell>
        </row>
        <row r="7413">
          <cell r="A7413" t="str">
            <v/>
          </cell>
          <cell r="B7413" t="str">
            <v/>
          </cell>
          <cell r="C7413" t="str">
            <v/>
          </cell>
          <cell r="D7413" t="str">
            <v/>
          </cell>
          <cell r="E7413" t="str">
            <v/>
          </cell>
        </row>
        <row r="7414">
          <cell r="A7414" t="str">
            <v/>
          </cell>
          <cell r="B7414" t="str">
            <v/>
          </cell>
          <cell r="C7414" t="str">
            <v/>
          </cell>
          <cell r="D7414" t="str">
            <v/>
          </cell>
          <cell r="E7414" t="str">
            <v/>
          </cell>
        </row>
        <row r="7415">
          <cell r="A7415" t="str">
            <v/>
          </cell>
          <cell r="B7415" t="str">
            <v/>
          </cell>
          <cell r="C7415" t="str">
            <v/>
          </cell>
          <cell r="D7415" t="str">
            <v/>
          </cell>
          <cell r="E7415" t="str">
            <v/>
          </cell>
        </row>
        <row r="7416">
          <cell r="A7416" t="str">
            <v/>
          </cell>
          <cell r="B7416" t="str">
            <v/>
          </cell>
          <cell r="C7416" t="str">
            <v/>
          </cell>
          <cell r="D7416" t="str">
            <v/>
          </cell>
          <cell r="E7416" t="str">
            <v/>
          </cell>
        </row>
        <row r="7417">
          <cell r="A7417" t="str">
            <v/>
          </cell>
          <cell r="B7417" t="str">
            <v/>
          </cell>
          <cell r="C7417" t="str">
            <v/>
          </cell>
          <cell r="D7417" t="str">
            <v/>
          </cell>
          <cell r="E7417" t="str">
            <v/>
          </cell>
        </row>
        <row r="7418">
          <cell r="A7418" t="str">
            <v/>
          </cell>
          <cell r="B7418" t="str">
            <v/>
          </cell>
          <cell r="C7418" t="str">
            <v/>
          </cell>
          <cell r="D7418" t="str">
            <v/>
          </cell>
          <cell r="E7418" t="str">
            <v/>
          </cell>
        </row>
        <row r="7419">
          <cell r="A7419" t="str">
            <v/>
          </cell>
          <cell r="B7419" t="str">
            <v/>
          </cell>
          <cell r="C7419" t="str">
            <v/>
          </cell>
          <cell r="D7419" t="str">
            <v/>
          </cell>
          <cell r="E7419" t="str">
            <v/>
          </cell>
        </row>
        <row r="7420">
          <cell r="A7420" t="str">
            <v/>
          </cell>
          <cell r="B7420" t="str">
            <v/>
          </cell>
          <cell r="C7420" t="str">
            <v/>
          </cell>
          <cell r="D7420" t="str">
            <v/>
          </cell>
          <cell r="E7420" t="str">
            <v/>
          </cell>
        </row>
        <row r="7421">
          <cell r="A7421" t="str">
            <v/>
          </cell>
          <cell r="B7421" t="str">
            <v/>
          </cell>
          <cell r="C7421" t="str">
            <v/>
          </cell>
          <cell r="D7421" t="str">
            <v/>
          </cell>
          <cell r="E7421" t="str">
            <v/>
          </cell>
        </row>
        <row r="7422">
          <cell r="A7422" t="str">
            <v/>
          </cell>
          <cell r="B7422" t="str">
            <v/>
          </cell>
          <cell r="C7422" t="str">
            <v/>
          </cell>
          <cell r="D7422" t="str">
            <v/>
          </cell>
          <cell r="E7422" t="str">
            <v/>
          </cell>
        </row>
        <row r="7423">
          <cell r="A7423" t="str">
            <v/>
          </cell>
          <cell r="B7423" t="str">
            <v/>
          </cell>
          <cell r="C7423" t="str">
            <v/>
          </cell>
          <cell r="D7423" t="str">
            <v/>
          </cell>
          <cell r="E7423" t="str">
            <v/>
          </cell>
        </row>
        <row r="7424">
          <cell r="A7424" t="str">
            <v/>
          </cell>
          <cell r="B7424" t="str">
            <v/>
          </cell>
          <cell r="C7424" t="str">
            <v/>
          </cell>
          <cell r="D7424" t="str">
            <v/>
          </cell>
          <cell r="E7424" t="str">
            <v/>
          </cell>
        </row>
        <row r="7425">
          <cell r="A7425" t="str">
            <v/>
          </cell>
          <cell r="B7425" t="str">
            <v/>
          </cell>
          <cell r="C7425" t="str">
            <v/>
          </cell>
          <cell r="D7425" t="str">
            <v/>
          </cell>
          <cell r="E7425" t="str">
            <v/>
          </cell>
        </row>
        <row r="7426">
          <cell r="A7426" t="str">
            <v/>
          </cell>
          <cell r="B7426" t="str">
            <v/>
          </cell>
          <cell r="C7426" t="str">
            <v/>
          </cell>
          <cell r="D7426" t="str">
            <v/>
          </cell>
          <cell r="E7426" t="str">
            <v/>
          </cell>
        </row>
        <row r="7427">
          <cell r="A7427" t="str">
            <v/>
          </cell>
          <cell r="B7427" t="str">
            <v/>
          </cell>
          <cell r="C7427" t="str">
            <v/>
          </cell>
          <cell r="D7427" t="str">
            <v/>
          </cell>
          <cell r="E7427" t="str">
            <v/>
          </cell>
        </row>
        <row r="7428">
          <cell r="A7428" t="str">
            <v/>
          </cell>
          <cell r="B7428" t="str">
            <v/>
          </cell>
          <cell r="C7428" t="str">
            <v/>
          </cell>
          <cell r="D7428" t="str">
            <v/>
          </cell>
          <cell r="E7428" t="str">
            <v/>
          </cell>
        </row>
        <row r="7429">
          <cell r="A7429" t="str">
            <v/>
          </cell>
          <cell r="B7429" t="str">
            <v/>
          </cell>
          <cell r="C7429" t="str">
            <v/>
          </cell>
          <cell r="D7429" t="str">
            <v/>
          </cell>
          <cell r="E7429" t="str">
            <v/>
          </cell>
        </row>
        <row r="7430">
          <cell r="A7430" t="str">
            <v/>
          </cell>
          <cell r="B7430" t="str">
            <v/>
          </cell>
          <cell r="C7430" t="str">
            <v/>
          </cell>
          <cell r="D7430" t="str">
            <v/>
          </cell>
          <cell r="E7430" t="str">
            <v/>
          </cell>
        </row>
        <row r="7431">
          <cell r="A7431" t="str">
            <v/>
          </cell>
          <cell r="B7431" t="str">
            <v/>
          </cell>
          <cell r="C7431" t="str">
            <v/>
          </cell>
          <cell r="D7431" t="str">
            <v/>
          </cell>
          <cell r="E7431" t="str">
            <v/>
          </cell>
        </row>
        <row r="7432">
          <cell r="A7432" t="str">
            <v/>
          </cell>
          <cell r="B7432" t="str">
            <v/>
          </cell>
          <cell r="C7432" t="str">
            <v/>
          </cell>
          <cell r="D7432" t="str">
            <v/>
          </cell>
          <cell r="E7432" t="str">
            <v/>
          </cell>
        </row>
        <row r="7433">
          <cell r="A7433" t="str">
            <v/>
          </cell>
          <cell r="B7433" t="str">
            <v/>
          </cell>
          <cell r="C7433" t="str">
            <v/>
          </cell>
          <cell r="D7433" t="str">
            <v/>
          </cell>
          <cell r="E7433" t="str">
            <v/>
          </cell>
        </row>
        <row r="7434">
          <cell r="A7434" t="str">
            <v/>
          </cell>
          <cell r="B7434" t="str">
            <v/>
          </cell>
          <cell r="C7434" t="str">
            <v/>
          </cell>
          <cell r="D7434" t="str">
            <v/>
          </cell>
          <cell r="E7434" t="str">
            <v/>
          </cell>
        </row>
        <row r="7435">
          <cell r="A7435" t="str">
            <v/>
          </cell>
          <cell r="B7435" t="str">
            <v/>
          </cell>
          <cell r="C7435" t="str">
            <v/>
          </cell>
          <cell r="D7435" t="str">
            <v/>
          </cell>
          <cell r="E7435" t="str">
            <v/>
          </cell>
        </row>
        <row r="7436">
          <cell r="A7436" t="str">
            <v/>
          </cell>
          <cell r="B7436" t="str">
            <v/>
          </cell>
          <cell r="C7436" t="str">
            <v/>
          </cell>
          <cell r="D7436" t="str">
            <v/>
          </cell>
          <cell r="E7436" t="str">
            <v/>
          </cell>
        </row>
        <row r="7437">
          <cell r="A7437" t="str">
            <v/>
          </cell>
          <cell r="B7437" t="str">
            <v/>
          </cell>
          <cell r="C7437" t="str">
            <v/>
          </cell>
          <cell r="D7437" t="str">
            <v/>
          </cell>
          <cell r="E7437" t="str">
            <v/>
          </cell>
        </row>
        <row r="7438">
          <cell r="A7438" t="str">
            <v/>
          </cell>
          <cell r="B7438" t="str">
            <v/>
          </cell>
          <cell r="C7438" t="str">
            <v/>
          </cell>
          <cell r="D7438" t="str">
            <v/>
          </cell>
          <cell r="E7438" t="str">
            <v/>
          </cell>
        </row>
        <row r="7439">
          <cell r="A7439" t="str">
            <v/>
          </cell>
          <cell r="B7439" t="str">
            <v/>
          </cell>
          <cell r="C7439" t="str">
            <v/>
          </cell>
          <cell r="D7439" t="str">
            <v/>
          </cell>
          <cell r="E7439" t="str">
            <v/>
          </cell>
        </row>
        <row r="7440">
          <cell r="A7440" t="str">
            <v/>
          </cell>
          <cell r="B7440" t="str">
            <v/>
          </cell>
          <cell r="C7440" t="str">
            <v/>
          </cell>
          <cell r="D7440" t="str">
            <v/>
          </cell>
          <cell r="E7440" t="str">
            <v/>
          </cell>
        </row>
        <row r="7441">
          <cell r="A7441" t="str">
            <v/>
          </cell>
          <cell r="B7441" t="str">
            <v/>
          </cell>
          <cell r="C7441" t="str">
            <v/>
          </cell>
          <cell r="D7441" t="str">
            <v/>
          </cell>
          <cell r="E7441" t="str">
            <v/>
          </cell>
        </row>
        <row r="7442">
          <cell r="A7442" t="str">
            <v/>
          </cell>
          <cell r="B7442" t="str">
            <v/>
          </cell>
          <cell r="C7442" t="str">
            <v/>
          </cell>
          <cell r="D7442" t="str">
            <v/>
          </cell>
          <cell r="E7442" t="str">
            <v/>
          </cell>
        </row>
        <row r="7443">
          <cell r="A7443" t="str">
            <v/>
          </cell>
          <cell r="B7443" t="str">
            <v/>
          </cell>
          <cell r="C7443" t="str">
            <v/>
          </cell>
          <cell r="D7443" t="str">
            <v/>
          </cell>
          <cell r="E7443" t="str">
            <v/>
          </cell>
        </row>
        <row r="7444">
          <cell r="A7444" t="str">
            <v/>
          </cell>
          <cell r="B7444" t="str">
            <v/>
          </cell>
          <cell r="C7444" t="str">
            <v/>
          </cell>
          <cell r="D7444" t="str">
            <v/>
          </cell>
          <cell r="E7444" t="str">
            <v/>
          </cell>
        </row>
        <row r="7445">
          <cell r="A7445" t="str">
            <v/>
          </cell>
          <cell r="B7445" t="str">
            <v/>
          </cell>
          <cell r="C7445" t="str">
            <v/>
          </cell>
          <cell r="D7445" t="str">
            <v/>
          </cell>
          <cell r="E7445" t="str">
            <v/>
          </cell>
        </row>
        <row r="7446">
          <cell r="A7446" t="str">
            <v/>
          </cell>
          <cell r="B7446" t="str">
            <v/>
          </cell>
          <cell r="C7446" t="str">
            <v/>
          </cell>
          <cell r="D7446" t="str">
            <v/>
          </cell>
          <cell r="E7446" t="str">
            <v/>
          </cell>
        </row>
        <row r="7447">
          <cell r="A7447" t="str">
            <v/>
          </cell>
          <cell r="B7447" t="str">
            <v/>
          </cell>
          <cell r="C7447" t="str">
            <v/>
          </cell>
          <cell r="D7447" t="str">
            <v/>
          </cell>
          <cell r="E7447" t="str">
            <v/>
          </cell>
        </row>
        <row r="7448">
          <cell r="A7448" t="str">
            <v/>
          </cell>
          <cell r="B7448" t="str">
            <v/>
          </cell>
          <cell r="C7448" t="str">
            <v/>
          </cell>
          <cell r="D7448" t="str">
            <v/>
          </cell>
          <cell r="E7448" t="str">
            <v/>
          </cell>
        </row>
        <row r="7449">
          <cell r="A7449" t="str">
            <v/>
          </cell>
          <cell r="B7449" t="str">
            <v/>
          </cell>
          <cell r="C7449" t="str">
            <v/>
          </cell>
          <cell r="D7449" t="str">
            <v/>
          </cell>
          <cell r="E7449" t="str">
            <v/>
          </cell>
        </row>
        <row r="7450">
          <cell r="A7450" t="str">
            <v/>
          </cell>
          <cell r="B7450" t="str">
            <v/>
          </cell>
          <cell r="C7450" t="str">
            <v/>
          </cell>
          <cell r="D7450" t="str">
            <v/>
          </cell>
          <cell r="E7450" t="str">
            <v/>
          </cell>
        </row>
        <row r="7451">
          <cell r="A7451" t="str">
            <v/>
          </cell>
          <cell r="B7451" t="str">
            <v/>
          </cell>
          <cell r="C7451" t="str">
            <v/>
          </cell>
          <cell r="D7451" t="str">
            <v/>
          </cell>
          <cell r="E7451" t="str">
            <v/>
          </cell>
        </row>
        <row r="7452">
          <cell r="A7452" t="str">
            <v/>
          </cell>
          <cell r="B7452" t="str">
            <v/>
          </cell>
          <cell r="C7452" t="str">
            <v/>
          </cell>
          <cell r="D7452" t="str">
            <v/>
          </cell>
          <cell r="E7452" t="str">
            <v/>
          </cell>
        </row>
        <row r="7453">
          <cell r="A7453" t="str">
            <v/>
          </cell>
          <cell r="B7453" t="str">
            <v/>
          </cell>
          <cell r="C7453" t="str">
            <v/>
          </cell>
          <cell r="D7453" t="str">
            <v/>
          </cell>
          <cell r="E7453" t="str">
            <v/>
          </cell>
        </row>
        <row r="7454">
          <cell r="A7454" t="str">
            <v/>
          </cell>
          <cell r="B7454" t="str">
            <v/>
          </cell>
          <cell r="C7454" t="str">
            <v/>
          </cell>
          <cell r="D7454" t="str">
            <v/>
          </cell>
          <cell r="E7454" t="str">
            <v/>
          </cell>
        </row>
        <row r="7455">
          <cell r="A7455" t="str">
            <v/>
          </cell>
          <cell r="B7455" t="str">
            <v/>
          </cell>
          <cell r="C7455" t="str">
            <v/>
          </cell>
          <cell r="D7455" t="str">
            <v/>
          </cell>
          <cell r="E7455" t="str">
            <v/>
          </cell>
        </row>
        <row r="7456">
          <cell r="A7456" t="str">
            <v/>
          </cell>
          <cell r="B7456" t="str">
            <v/>
          </cell>
          <cell r="C7456" t="str">
            <v/>
          </cell>
          <cell r="D7456" t="str">
            <v/>
          </cell>
          <cell r="E7456" t="str">
            <v/>
          </cell>
        </row>
        <row r="7457">
          <cell r="A7457" t="str">
            <v/>
          </cell>
          <cell r="B7457" t="str">
            <v/>
          </cell>
          <cell r="C7457" t="str">
            <v/>
          </cell>
          <cell r="D7457" t="str">
            <v/>
          </cell>
          <cell r="E7457" t="str">
            <v/>
          </cell>
        </row>
        <row r="7458">
          <cell r="A7458" t="str">
            <v/>
          </cell>
          <cell r="B7458" t="str">
            <v/>
          </cell>
          <cell r="C7458" t="str">
            <v/>
          </cell>
          <cell r="D7458" t="str">
            <v/>
          </cell>
          <cell r="E7458" t="str">
            <v/>
          </cell>
        </row>
        <row r="7459">
          <cell r="A7459" t="str">
            <v/>
          </cell>
          <cell r="B7459" t="str">
            <v/>
          </cell>
          <cell r="C7459" t="str">
            <v/>
          </cell>
          <cell r="D7459" t="str">
            <v/>
          </cell>
          <cell r="E7459" t="str">
            <v/>
          </cell>
        </row>
        <row r="7460">
          <cell r="A7460" t="str">
            <v/>
          </cell>
          <cell r="B7460" t="str">
            <v/>
          </cell>
          <cell r="C7460" t="str">
            <v/>
          </cell>
          <cell r="D7460" t="str">
            <v/>
          </cell>
          <cell r="E7460" t="str">
            <v/>
          </cell>
        </row>
        <row r="7461">
          <cell r="A7461" t="str">
            <v/>
          </cell>
          <cell r="B7461" t="str">
            <v/>
          </cell>
          <cell r="C7461" t="str">
            <v/>
          </cell>
          <cell r="D7461" t="str">
            <v/>
          </cell>
          <cell r="E7461" t="str">
            <v/>
          </cell>
        </row>
        <row r="7462">
          <cell r="A7462" t="str">
            <v/>
          </cell>
          <cell r="B7462" t="str">
            <v/>
          </cell>
          <cell r="C7462" t="str">
            <v/>
          </cell>
          <cell r="D7462" t="str">
            <v/>
          </cell>
          <cell r="E7462" t="str">
            <v/>
          </cell>
        </row>
        <row r="7463">
          <cell r="A7463" t="str">
            <v/>
          </cell>
          <cell r="B7463" t="str">
            <v/>
          </cell>
          <cell r="C7463" t="str">
            <v/>
          </cell>
          <cell r="D7463" t="str">
            <v/>
          </cell>
          <cell r="E7463" t="str">
            <v/>
          </cell>
        </row>
        <row r="7464">
          <cell r="A7464" t="str">
            <v/>
          </cell>
          <cell r="B7464" t="str">
            <v/>
          </cell>
          <cell r="C7464" t="str">
            <v/>
          </cell>
          <cell r="D7464" t="str">
            <v/>
          </cell>
          <cell r="E7464" t="str">
            <v/>
          </cell>
        </row>
        <row r="7465">
          <cell r="A7465" t="str">
            <v/>
          </cell>
          <cell r="B7465" t="str">
            <v/>
          </cell>
          <cell r="C7465" t="str">
            <v/>
          </cell>
          <cell r="D7465" t="str">
            <v/>
          </cell>
          <cell r="E7465" t="str">
            <v/>
          </cell>
        </row>
        <row r="7466">
          <cell r="A7466" t="str">
            <v/>
          </cell>
          <cell r="B7466" t="str">
            <v/>
          </cell>
          <cell r="C7466" t="str">
            <v/>
          </cell>
          <cell r="D7466" t="str">
            <v/>
          </cell>
          <cell r="E7466" t="str">
            <v/>
          </cell>
        </row>
        <row r="7467">
          <cell r="A7467" t="str">
            <v/>
          </cell>
          <cell r="B7467" t="str">
            <v/>
          </cell>
          <cell r="C7467" t="str">
            <v/>
          </cell>
          <cell r="D7467" t="str">
            <v/>
          </cell>
          <cell r="E7467" t="str">
            <v/>
          </cell>
        </row>
        <row r="7468">
          <cell r="A7468" t="str">
            <v/>
          </cell>
          <cell r="B7468" t="str">
            <v/>
          </cell>
          <cell r="C7468" t="str">
            <v/>
          </cell>
          <cell r="D7468" t="str">
            <v/>
          </cell>
          <cell r="E7468" t="str">
            <v/>
          </cell>
        </row>
        <row r="7469">
          <cell r="A7469" t="str">
            <v/>
          </cell>
          <cell r="B7469" t="str">
            <v/>
          </cell>
          <cell r="C7469" t="str">
            <v/>
          </cell>
          <cell r="D7469" t="str">
            <v/>
          </cell>
          <cell r="E7469" t="str">
            <v/>
          </cell>
        </row>
        <row r="7470">
          <cell r="A7470" t="str">
            <v/>
          </cell>
          <cell r="B7470" t="str">
            <v/>
          </cell>
          <cell r="C7470" t="str">
            <v/>
          </cell>
          <cell r="D7470" t="str">
            <v/>
          </cell>
          <cell r="E7470" t="str">
            <v/>
          </cell>
        </row>
        <row r="7471">
          <cell r="A7471" t="str">
            <v/>
          </cell>
          <cell r="B7471" t="str">
            <v/>
          </cell>
          <cell r="C7471" t="str">
            <v/>
          </cell>
          <cell r="D7471" t="str">
            <v/>
          </cell>
          <cell r="E7471" t="str">
            <v/>
          </cell>
        </row>
        <row r="7472">
          <cell r="A7472" t="str">
            <v/>
          </cell>
          <cell r="B7472" t="str">
            <v/>
          </cell>
          <cell r="C7472" t="str">
            <v/>
          </cell>
          <cell r="D7472" t="str">
            <v/>
          </cell>
          <cell r="E7472" t="str">
            <v/>
          </cell>
        </row>
        <row r="7473">
          <cell r="A7473" t="str">
            <v/>
          </cell>
          <cell r="B7473" t="str">
            <v/>
          </cell>
          <cell r="C7473" t="str">
            <v/>
          </cell>
          <cell r="D7473" t="str">
            <v/>
          </cell>
          <cell r="E7473" t="str">
            <v/>
          </cell>
        </row>
        <row r="7474">
          <cell r="A7474" t="str">
            <v/>
          </cell>
          <cell r="B7474" t="str">
            <v/>
          </cell>
          <cell r="C7474" t="str">
            <v/>
          </cell>
          <cell r="D7474" t="str">
            <v/>
          </cell>
          <cell r="E7474" t="str">
            <v/>
          </cell>
        </row>
        <row r="7475">
          <cell r="A7475" t="str">
            <v/>
          </cell>
          <cell r="B7475" t="str">
            <v/>
          </cell>
          <cell r="C7475" t="str">
            <v/>
          </cell>
          <cell r="D7475" t="str">
            <v/>
          </cell>
          <cell r="E7475" t="str">
            <v/>
          </cell>
        </row>
        <row r="7476">
          <cell r="A7476" t="str">
            <v/>
          </cell>
          <cell r="B7476" t="str">
            <v/>
          </cell>
          <cell r="C7476" t="str">
            <v/>
          </cell>
          <cell r="D7476" t="str">
            <v/>
          </cell>
          <cell r="E7476" t="str">
            <v/>
          </cell>
        </row>
        <row r="7477">
          <cell r="A7477" t="str">
            <v/>
          </cell>
          <cell r="B7477" t="str">
            <v/>
          </cell>
          <cell r="C7477" t="str">
            <v/>
          </cell>
          <cell r="D7477" t="str">
            <v/>
          </cell>
          <cell r="E7477" t="str">
            <v/>
          </cell>
        </row>
        <row r="7478">
          <cell r="A7478" t="str">
            <v/>
          </cell>
          <cell r="B7478" t="str">
            <v/>
          </cell>
          <cell r="C7478" t="str">
            <v/>
          </cell>
          <cell r="D7478" t="str">
            <v/>
          </cell>
          <cell r="E7478" t="str">
            <v/>
          </cell>
        </row>
        <row r="7479">
          <cell r="A7479" t="str">
            <v/>
          </cell>
          <cell r="B7479" t="str">
            <v/>
          </cell>
          <cell r="C7479" t="str">
            <v/>
          </cell>
          <cell r="D7479" t="str">
            <v/>
          </cell>
          <cell r="E7479" t="str">
            <v/>
          </cell>
        </row>
        <row r="7480">
          <cell r="A7480" t="str">
            <v/>
          </cell>
          <cell r="B7480" t="str">
            <v/>
          </cell>
          <cell r="C7480" t="str">
            <v/>
          </cell>
          <cell r="D7480" t="str">
            <v/>
          </cell>
          <cell r="E7480" t="str">
            <v/>
          </cell>
        </row>
        <row r="7481">
          <cell r="A7481" t="str">
            <v/>
          </cell>
          <cell r="B7481" t="str">
            <v/>
          </cell>
          <cell r="C7481" t="str">
            <v/>
          </cell>
          <cell r="D7481" t="str">
            <v/>
          </cell>
          <cell r="E7481" t="str">
            <v/>
          </cell>
        </row>
        <row r="7482">
          <cell r="A7482" t="str">
            <v/>
          </cell>
          <cell r="B7482" t="str">
            <v/>
          </cell>
          <cell r="C7482" t="str">
            <v/>
          </cell>
          <cell r="D7482" t="str">
            <v/>
          </cell>
          <cell r="E7482" t="str">
            <v/>
          </cell>
        </row>
        <row r="7483">
          <cell r="A7483" t="str">
            <v/>
          </cell>
          <cell r="B7483" t="str">
            <v/>
          </cell>
          <cell r="C7483" t="str">
            <v/>
          </cell>
          <cell r="D7483" t="str">
            <v/>
          </cell>
          <cell r="E7483" t="str">
            <v/>
          </cell>
        </row>
        <row r="7484">
          <cell r="A7484" t="str">
            <v/>
          </cell>
          <cell r="B7484" t="str">
            <v/>
          </cell>
          <cell r="C7484" t="str">
            <v/>
          </cell>
          <cell r="D7484" t="str">
            <v/>
          </cell>
          <cell r="E7484" t="str">
            <v/>
          </cell>
        </row>
        <row r="7485">
          <cell r="A7485" t="str">
            <v/>
          </cell>
          <cell r="B7485" t="str">
            <v/>
          </cell>
          <cell r="C7485" t="str">
            <v/>
          </cell>
          <cell r="D7485" t="str">
            <v/>
          </cell>
          <cell r="E7485" t="str">
            <v/>
          </cell>
        </row>
        <row r="7486">
          <cell r="A7486" t="str">
            <v/>
          </cell>
          <cell r="B7486" t="str">
            <v/>
          </cell>
          <cell r="C7486" t="str">
            <v/>
          </cell>
          <cell r="D7486" t="str">
            <v/>
          </cell>
          <cell r="E7486" t="str">
            <v/>
          </cell>
        </row>
        <row r="7487">
          <cell r="A7487" t="str">
            <v/>
          </cell>
          <cell r="B7487" t="str">
            <v/>
          </cell>
          <cell r="C7487" t="str">
            <v/>
          </cell>
          <cell r="D7487" t="str">
            <v/>
          </cell>
          <cell r="E7487" t="str">
            <v/>
          </cell>
        </row>
        <row r="7488">
          <cell r="A7488" t="str">
            <v/>
          </cell>
          <cell r="B7488" t="str">
            <v/>
          </cell>
          <cell r="C7488" t="str">
            <v/>
          </cell>
          <cell r="D7488" t="str">
            <v/>
          </cell>
          <cell r="E7488" t="str">
            <v/>
          </cell>
        </row>
        <row r="7489">
          <cell r="A7489" t="str">
            <v/>
          </cell>
          <cell r="B7489" t="str">
            <v/>
          </cell>
          <cell r="C7489" t="str">
            <v/>
          </cell>
          <cell r="D7489" t="str">
            <v/>
          </cell>
          <cell r="E7489" t="str">
            <v/>
          </cell>
        </row>
        <row r="7490">
          <cell r="A7490" t="str">
            <v/>
          </cell>
          <cell r="B7490" t="str">
            <v/>
          </cell>
          <cell r="C7490" t="str">
            <v/>
          </cell>
          <cell r="D7490" t="str">
            <v/>
          </cell>
          <cell r="E7490" t="str">
            <v/>
          </cell>
        </row>
        <row r="7491">
          <cell r="A7491" t="str">
            <v/>
          </cell>
          <cell r="B7491" t="str">
            <v/>
          </cell>
          <cell r="C7491" t="str">
            <v/>
          </cell>
          <cell r="D7491" t="str">
            <v/>
          </cell>
          <cell r="E7491" t="str">
            <v/>
          </cell>
        </row>
        <row r="7492">
          <cell r="A7492" t="str">
            <v/>
          </cell>
          <cell r="B7492" t="str">
            <v/>
          </cell>
          <cell r="C7492" t="str">
            <v/>
          </cell>
          <cell r="D7492" t="str">
            <v/>
          </cell>
          <cell r="E7492" t="str">
            <v/>
          </cell>
        </row>
        <row r="7493">
          <cell r="A7493" t="str">
            <v/>
          </cell>
          <cell r="B7493" t="str">
            <v/>
          </cell>
          <cell r="C7493" t="str">
            <v/>
          </cell>
          <cell r="D7493" t="str">
            <v/>
          </cell>
          <cell r="E7493" t="str">
            <v/>
          </cell>
        </row>
        <row r="7494">
          <cell r="A7494" t="str">
            <v/>
          </cell>
          <cell r="B7494" t="str">
            <v/>
          </cell>
          <cell r="C7494" t="str">
            <v/>
          </cell>
          <cell r="D7494" t="str">
            <v/>
          </cell>
          <cell r="E7494" t="str">
            <v/>
          </cell>
        </row>
        <row r="7495">
          <cell r="A7495" t="str">
            <v/>
          </cell>
          <cell r="B7495" t="str">
            <v/>
          </cell>
          <cell r="C7495" t="str">
            <v/>
          </cell>
          <cell r="D7495" t="str">
            <v/>
          </cell>
          <cell r="E7495" t="str">
            <v/>
          </cell>
        </row>
        <row r="7496">
          <cell r="A7496" t="str">
            <v/>
          </cell>
          <cell r="B7496" t="str">
            <v/>
          </cell>
          <cell r="C7496" t="str">
            <v/>
          </cell>
          <cell r="D7496" t="str">
            <v/>
          </cell>
          <cell r="E7496" t="str">
            <v/>
          </cell>
        </row>
        <row r="7497">
          <cell r="A7497" t="str">
            <v/>
          </cell>
          <cell r="B7497" t="str">
            <v/>
          </cell>
          <cell r="C7497" t="str">
            <v/>
          </cell>
          <cell r="D7497" t="str">
            <v/>
          </cell>
          <cell r="E7497" t="str">
            <v/>
          </cell>
        </row>
        <row r="7498">
          <cell r="A7498" t="str">
            <v/>
          </cell>
          <cell r="B7498" t="str">
            <v/>
          </cell>
          <cell r="C7498" t="str">
            <v/>
          </cell>
          <cell r="D7498" t="str">
            <v/>
          </cell>
          <cell r="E7498" t="str">
            <v/>
          </cell>
        </row>
        <row r="7499">
          <cell r="A7499" t="str">
            <v/>
          </cell>
          <cell r="B7499" t="str">
            <v/>
          </cell>
          <cell r="C7499" t="str">
            <v/>
          </cell>
          <cell r="D7499" t="str">
            <v/>
          </cell>
          <cell r="E7499" t="str">
            <v/>
          </cell>
        </row>
        <row r="7500">
          <cell r="A7500" t="str">
            <v/>
          </cell>
          <cell r="B7500" t="str">
            <v/>
          </cell>
          <cell r="C7500" t="str">
            <v/>
          </cell>
          <cell r="D7500" t="str">
            <v/>
          </cell>
          <cell r="E7500" t="str">
            <v/>
          </cell>
        </row>
        <row r="7501">
          <cell r="A7501" t="str">
            <v/>
          </cell>
          <cell r="B7501" t="str">
            <v/>
          </cell>
          <cell r="C7501" t="str">
            <v/>
          </cell>
          <cell r="D7501" t="str">
            <v/>
          </cell>
          <cell r="E7501" t="str">
            <v/>
          </cell>
        </row>
        <row r="7502">
          <cell r="A7502" t="str">
            <v/>
          </cell>
          <cell r="B7502" t="str">
            <v/>
          </cell>
          <cell r="C7502" t="str">
            <v/>
          </cell>
          <cell r="D7502" t="str">
            <v/>
          </cell>
          <cell r="E7502" t="str">
            <v/>
          </cell>
        </row>
        <row r="7503">
          <cell r="A7503" t="str">
            <v/>
          </cell>
          <cell r="B7503" t="str">
            <v/>
          </cell>
          <cell r="C7503" t="str">
            <v/>
          </cell>
          <cell r="D7503" t="str">
            <v/>
          </cell>
          <cell r="E7503" t="str">
            <v/>
          </cell>
        </row>
        <row r="7504">
          <cell r="A7504" t="str">
            <v/>
          </cell>
          <cell r="B7504" t="str">
            <v/>
          </cell>
          <cell r="C7504" t="str">
            <v/>
          </cell>
          <cell r="D7504" t="str">
            <v/>
          </cell>
          <cell r="E7504" t="str">
            <v/>
          </cell>
        </row>
        <row r="7505">
          <cell r="A7505" t="str">
            <v/>
          </cell>
          <cell r="B7505" t="str">
            <v/>
          </cell>
          <cell r="C7505" t="str">
            <v/>
          </cell>
          <cell r="D7505" t="str">
            <v/>
          </cell>
          <cell r="E7505" t="str">
            <v/>
          </cell>
        </row>
        <row r="7506">
          <cell r="A7506" t="str">
            <v/>
          </cell>
          <cell r="B7506" t="str">
            <v/>
          </cell>
          <cell r="C7506" t="str">
            <v/>
          </cell>
          <cell r="D7506" t="str">
            <v/>
          </cell>
          <cell r="E7506" t="str">
            <v/>
          </cell>
        </row>
        <row r="7507">
          <cell r="A7507" t="str">
            <v/>
          </cell>
          <cell r="B7507" t="str">
            <v/>
          </cell>
          <cell r="C7507" t="str">
            <v/>
          </cell>
          <cell r="D7507" t="str">
            <v/>
          </cell>
          <cell r="E7507" t="str">
            <v/>
          </cell>
        </row>
        <row r="7508">
          <cell r="A7508" t="str">
            <v/>
          </cell>
          <cell r="B7508" t="str">
            <v/>
          </cell>
          <cell r="C7508" t="str">
            <v/>
          </cell>
          <cell r="D7508" t="str">
            <v/>
          </cell>
          <cell r="E7508" t="str">
            <v/>
          </cell>
        </row>
        <row r="7509">
          <cell r="A7509" t="str">
            <v/>
          </cell>
          <cell r="B7509" t="str">
            <v/>
          </cell>
          <cell r="C7509" t="str">
            <v/>
          </cell>
          <cell r="D7509" t="str">
            <v/>
          </cell>
          <cell r="E7509" t="str">
            <v/>
          </cell>
        </row>
        <row r="7510">
          <cell r="A7510" t="str">
            <v/>
          </cell>
          <cell r="B7510" t="str">
            <v/>
          </cell>
          <cell r="C7510" t="str">
            <v/>
          </cell>
          <cell r="D7510" t="str">
            <v/>
          </cell>
          <cell r="E7510" t="str">
            <v/>
          </cell>
        </row>
        <row r="7511">
          <cell r="A7511" t="str">
            <v/>
          </cell>
          <cell r="B7511" t="str">
            <v/>
          </cell>
          <cell r="C7511" t="str">
            <v/>
          </cell>
          <cell r="D7511" t="str">
            <v/>
          </cell>
          <cell r="E7511" t="str">
            <v/>
          </cell>
        </row>
        <row r="7512">
          <cell r="A7512" t="str">
            <v/>
          </cell>
          <cell r="B7512" t="str">
            <v/>
          </cell>
          <cell r="C7512" t="str">
            <v/>
          </cell>
          <cell r="D7512" t="str">
            <v/>
          </cell>
          <cell r="E7512" t="str">
            <v/>
          </cell>
        </row>
        <row r="7513">
          <cell r="A7513" t="str">
            <v/>
          </cell>
          <cell r="B7513" t="str">
            <v/>
          </cell>
          <cell r="C7513" t="str">
            <v/>
          </cell>
          <cell r="D7513" t="str">
            <v/>
          </cell>
          <cell r="E7513" t="str">
            <v/>
          </cell>
        </row>
        <row r="7514">
          <cell r="A7514" t="str">
            <v/>
          </cell>
          <cell r="B7514" t="str">
            <v/>
          </cell>
          <cell r="C7514" t="str">
            <v/>
          </cell>
          <cell r="D7514" t="str">
            <v/>
          </cell>
          <cell r="E7514" t="str">
            <v/>
          </cell>
        </row>
        <row r="7515">
          <cell r="A7515" t="str">
            <v/>
          </cell>
          <cell r="B7515" t="str">
            <v/>
          </cell>
          <cell r="C7515" t="str">
            <v/>
          </cell>
          <cell r="D7515" t="str">
            <v/>
          </cell>
          <cell r="E7515" t="str">
            <v/>
          </cell>
        </row>
        <row r="7516">
          <cell r="A7516" t="str">
            <v/>
          </cell>
          <cell r="B7516" t="str">
            <v/>
          </cell>
          <cell r="C7516" t="str">
            <v/>
          </cell>
          <cell r="D7516" t="str">
            <v/>
          </cell>
          <cell r="E7516" t="str">
            <v/>
          </cell>
        </row>
        <row r="7517">
          <cell r="A7517" t="str">
            <v/>
          </cell>
          <cell r="B7517" t="str">
            <v/>
          </cell>
          <cell r="C7517" t="str">
            <v/>
          </cell>
          <cell r="D7517" t="str">
            <v/>
          </cell>
          <cell r="E7517" t="str">
            <v/>
          </cell>
        </row>
        <row r="7518">
          <cell r="A7518" t="str">
            <v/>
          </cell>
          <cell r="B7518" t="str">
            <v/>
          </cell>
          <cell r="C7518" t="str">
            <v/>
          </cell>
          <cell r="D7518" t="str">
            <v/>
          </cell>
          <cell r="E7518" t="str">
            <v/>
          </cell>
        </row>
        <row r="7519">
          <cell r="A7519" t="str">
            <v/>
          </cell>
          <cell r="B7519" t="str">
            <v/>
          </cell>
          <cell r="C7519" t="str">
            <v/>
          </cell>
          <cell r="D7519" t="str">
            <v/>
          </cell>
          <cell r="E7519" t="str">
            <v/>
          </cell>
        </row>
        <row r="7520">
          <cell r="A7520" t="str">
            <v/>
          </cell>
          <cell r="B7520" t="str">
            <v/>
          </cell>
          <cell r="C7520" t="str">
            <v/>
          </cell>
          <cell r="D7520" t="str">
            <v/>
          </cell>
          <cell r="E7520" t="str">
            <v/>
          </cell>
        </row>
        <row r="7521">
          <cell r="A7521" t="str">
            <v/>
          </cell>
          <cell r="B7521" t="str">
            <v/>
          </cell>
          <cell r="C7521" t="str">
            <v/>
          </cell>
          <cell r="D7521" t="str">
            <v/>
          </cell>
          <cell r="E7521" t="str">
            <v/>
          </cell>
        </row>
        <row r="7522">
          <cell r="A7522" t="str">
            <v/>
          </cell>
          <cell r="B7522" t="str">
            <v/>
          </cell>
          <cell r="C7522" t="str">
            <v/>
          </cell>
          <cell r="D7522" t="str">
            <v/>
          </cell>
          <cell r="E7522" t="str">
            <v/>
          </cell>
        </row>
        <row r="7523">
          <cell r="A7523" t="str">
            <v/>
          </cell>
          <cell r="B7523" t="str">
            <v/>
          </cell>
          <cell r="C7523" t="str">
            <v/>
          </cell>
          <cell r="D7523" t="str">
            <v/>
          </cell>
          <cell r="E7523" t="str">
            <v/>
          </cell>
        </row>
        <row r="7524">
          <cell r="A7524" t="str">
            <v/>
          </cell>
          <cell r="B7524" t="str">
            <v/>
          </cell>
          <cell r="C7524" t="str">
            <v/>
          </cell>
          <cell r="D7524" t="str">
            <v/>
          </cell>
          <cell r="E7524" t="str">
            <v/>
          </cell>
        </row>
        <row r="7525">
          <cell r="A7525" t="str">
            <v/>
          </cell>
          <cell r="B7525" t="str">
            <v/>
          </cell>
          <cell r="C7525" t="str">
            <v/>
          </cell>
          <cell r="D7525" t="str">
            <v/>
          </cell>
          <cell r="E7525" t="str">
            <v/>
          </cell>
        </row>
        <row r="7526">
          <cell r="A7526" t="str">
            <v/>
          </cell>
          <cell r="B7526" t="str">
            <v/>
          </cell>
          <cell r="C7526" t="str">
            <v/>
          </cell>
          <cell r="D7526" t="str">
            <v/>
          </cell>
          <cell r="E7526" t="str">
            <v/>
          </cell>
        </row>
        <row r="7527">
          <cell r="A7527" t="str">
            <v/>
          </cell>
          <cell r="B7527" t="str">
            <v/>
          </cell>
          <cell r="C7527" t="str">
            <v/>
          </cell>
          <cell r="D7527" t="str">
            <v/>
          </cell>
          <cell r="E7527" t="str">
            <v/>
          </cell>
        </row>
        <row r="7528">
          <cell r="A7528" t="str">
            <v/>
          </cell>
          <cell r="B7528" t="str">
            <v/>
          </cell>
          <cell r="C7528" t="str">
            <v/>
          </cell>
          <cell r="D7528" t="str">
            <v/>
          </cell>
          <cell r="E7528" t="str">
            <v/>
          </cell>
        </row>
        <row r="7529">
          <cell r="A7529" t="str">
            <v/>
          </cell>
          <cell r="B7529" t="str">
            <v/>
          </cell>
          <cell r="C7529" t="str">
            <v/>
          </cell>
          <cell r="D7529" t="str">
            <v/>
          </cell>
          <cell r="E7529" t="str">
            <v/>
          </cell>
        </row>
        <row r="7530">
          <cell r="A7530" t="str">
            <v/>
          </cell>
          <cell r="B7530" t="str">
            <v/>
          </cell>
          <cell r="C7530" t="str">
            <v/>
          </cell>
          <cell r="D7530" t="str">
            <v/>
          </cell>
          <cell r="E7530" t="str">
            <v/>
          </cell>
        </row>
        <row r="7531">
          <cell r="A7531" t="str">
            <v/>
          </cell>
          <cell r="B7531" t="str">
            <v/>
          </cell>
          <cell r="C7531" t="str">
            <v/>
          </cell>
          <cell r="D7531" t="str">
            <v/>
          </cell>
          <cell r="E7531" t="str">
            <v/>
          </cell>
        </row>
        <row r="7532">
          <cell r="A7532" t="str">
            <v/>
          </cell>
          <cell r="B7532" t="str">
            <v/>
          </cell>
          <cell r="C7532" t="str">
            <v/>
          </cell>
          <cell r="D7532" t="str">
            <v/>
          </cell>
          <cell r="E7532" t="str">
            <v/>
          </cell>
        </row>
        <row r="7533">
          <cell r="A7533" t="str">
            <v/>
          </cell>
          <cell r="B7533" t="str">
            <v/>
          </cell>
          <cell r="C7533" t="str">
            <v/>
          </cell>
          <cell r="D7533" t="str">
            <v/>
          </cell>
          <cell r="E7533" t="str">
            <v/>
          </cell>
        </row>
        <row r="7534">
          <cell r="A7534" t="str">
            <v/>
          </cell>
          <cell r="B7534" t="str">
            <v/>
          </cell>
          <cell r="C7534" t="str">
            <v/>
          </cell>
          <cell r="D7534" t="str">
            <v/>
          </cell>
          <cell r="E7534" t="str">
            <v/>
          </cell>
        </row>
        <row r="7535">
          <cell r="A7535" t="str">
            <v/>
          </cell>
          <cell r="B7535" t="str">
            <v/>
          </cell>
          <cell r="C7535" t="str">
            <v/>
          </cell>
          <cell r="D7535" t="str">
            <v/>
          </cell>
          <cell r="E7535" t="str">
            <v/>
          </cell>
        </row>
        <row r="7536">
          <cell r="A7536" t="str">
            <v/>
          </cell>
          <cell r="B7536" t="str">
            <v/>
          </cell>
          <cell r="C7536" t="str">
            <v/>
          </cell>
          <cell r="D7536" t="str">
            <v/>
          </cell>
          <cell r="E7536" t="str">
            <v/>
          </cell>
        </row>
        <row r="7537">
          <cell r="A7537" t="str">
            <v/>
          </cell>
          <cell r="B7537" t="str">
            <v/>
          </cell>
          <cell r="C7537" t="str">
            <v/>
          </cell>
          <cell r="D7537" t="str">
            <v/>
          </cell>
          <cell r="E7537" t="str">
            <v/>
          </cell>
        </row>
        <row r="7538">
          <cell r="A7538" t="str">
            <v/>
          </cell>
          <cell r="B7538" t="str">
            <v/>
          </cell>
          <cell r="C7538" t="str">
            <v/>
          </cell>
          <cell r="D7538" t="str">
            <v/>
          </cell>
          <cell r="E7538" t="str">
            <v/>
          </cell>
        </row>
        <row r="7539">
          <cell r="A7539" t="str">
            <v/>
          </cell>
          <cell r="B7539" t="str">
            <v/>
          </cell>
          <cell r="C7539" t="str">
            <v/>
          </cell>
          <cell r="D7539" t="str">
            <v/>
          </cell>
          <cell r="E7539" t="str">
            <v/>
          </cell>
        </row>
        <row r="7540">
          <cell r="A7540" t="str">
            <v/>
          </cell>
          <cell r="B7540" t="str">
            <v/>
          </cell>
          <cell r="C7540" t="str">
            <v/>
          </cell>
          <cell r="D7540" t="str">
            <v/>
          </cell>
          <cell r="E7540" t="str">
            <v/>
          </cell>
        </row>
        <row r="7541">
          <cell r="A7541" t="str">
            <v/>
          </cell>
          <cell r="B7541" t="str">
            <v/>
          </cell>
          <cell r="C7541" t="str">
            <v/>
          </cell>
          <cell r="D7541" t="str">
            <v/>
          </cell>
          <cell r="E7541" t="str">
            <v/>
          </cell>
        </row>
        <row r="7542">
          <cell r="A7542" t="str">
            <v/>
          </cell>
          <cell r="B7542" t="str">
            <v/>
          </cell>
          <cell r="C7542" t="str">
            <v/>
          </cell>
          <cell r="D7542" t="str">
            <v/>
          </cell>
          <cell r="E7542" t="str">
            <v/>
          </cell>
        </row>
        <row r="7543">
          <cell r="A7543" t="str">
            <v/>
          </cell>
          <cell r="B7543" t="str">
            <v/>
          </cell>
          <cell r="C7543" t="str">
            <v/>
          </cell>
          <cell r="D7543" t="str">
            <v/>
          </cell>
          <cell r="E7543" t="str">
            <v/>
          </cell>
        </row>
        <row r="7544">
          <cell r="A7544" t="str">
            <v/>
          </cell>
          <cell r="B7544" t="str">
            <v/>
          </cell>
          <cell r="C7544" t="str">
            <v/>
          </cell>
          <cell r="D7544" t="str">
            <v/>
          </cell>
          <cell r="E7544" t="str">
            <v/>
          </cell>
        </row>
        <row r="7545">
          <cell r="A7545" t="str">
            <v/>
          </cell>
          <cell r="B7545" t="str">
            <v/>
          </cell>
          <cell r="C7545" t="str">
            <v/>
          </cell>
          <cell r="D7545" t="str">
            <v/>
          </cell>
          <cell r="E7545" t="str">
            <v/>
          </cell>
        </row>
        <row r="7546">
          <cell r="A7546" t="str">
            <v/>
          </cell>
          <cell r="B7546" t="str">
            <v/>
          </cell>
          <cell r="C7546" t="str">
            <v/>
          </cell>
          <cell r="D7546" t="str">
            <v/>
          </cell>
          <cell r="E7546" t="str">
            <v/>
          </cell>
        </row>
        <row r="7547">
          <cell r="A7547" t="str">
            <v/>
          </cell>
          <cell r="B7547" t="str">
            <v/>
          </cell>
          <cell r="C7547" t="str">
            <v/>
          </cell>
          <cell r="D7547" t="str">
            <v/>
          </cell>
          <cell r="E7547" t="str">
            <v/>
          </cell>
        </row>
        <row r="7548">
          <cell r="A7548" t="str">
            <v/>
          </cell>
          <cell r="B7548" t="str">
            <v/>
          </cell>
          <cell r="C7548" t="str">
            <v/>
          </cell>
          <cell r="D7548" t="str">
            <v/>
          </cell>
          <cell r="E7548" t="str">
            <v/>
          </cell>
        </row>
        <row r="7549">
          <cell r="A7549" t="str">
            <v/>
          </cell>
          <cell r="B7549" t="str">
            <v/>
          </cell>
          <cell r="C7549" t="str">
            <v/>
          </cell>
          <cell r="D7549" t="str">
            <v/>
          </cell>
          <cell r="E7549" t="str">
            <v/>
          </cell>
        </row>
        <row r="7550">
          <cell r="A7550" t="str">
            <v/>
          </cell>
          <cell r="B7550" t="str">
            <v/>
          </cell>
          <cell r="C7550" t="str">
            <v/>
          </cell>
          <cell r="D7550" t="str">
            <v/>
          </cell>
          <cell r="E7550" t="str">
            <v/>
          </cell>
        </row>
        <row r="7551">
          <cell r="A7551" t="str">
            <v/>
          </cell>
          <cell r="B7551" t="str">
            <v/>
          </cell>
          <cell r="C7551" t="str">
            <v/>
          </cell>
          <cell r="D7551" t="str">
            <v/>
          </cell>
          <cell r="E7551" t="str">
            <v/>
          </cell>
        </row>
        <row r="7552">
          <cell r="A7552" t="str">
            <v/>
          </cell>
          <cell r="B7552" t="str">
            <v/>
          </cell>
          <cell r="C7552" t="str">
            <v/>
          </cell>
          <cell r="D7552" t="str">
            <v/>
          </cell>
          <cell r="E7552" t="str">
            <v/>
          </cell>
        </row>
        <row r="7553">
          <cell r="A7553" t="str">
            <v/>
          </cell>
          <cell r="B7553" t="str">
            <v/>
          </cell>
          <cell r="C7553" t="str">
            <v/>
          </cell>
          <cell r="D7553" t="str">
            <v/>
          </cell>
          <cell r="E7553" t="str">
            <v/>
          </cell>
        </row>
        <row r="7554">
          <cell r="A7554" t="str">
            <v/>
          </cell>
          <cell r="B7554" t="str">
            <v/>
          </cell>
          <cell r="C7554" t="str">
            <v/>
          </cell>
          <cell r="D7554" t="str">
            <v/>
          </cell>
          <cell r="E7554" t="str">
            <v/>
          </cell>
        </row>
        <row r="7555">
          <cell r="A7555" t="str">
            <v/>
          </cell>
          <cell r="B7555" t="str">
            <v/>
          </cell>
          <cell r="C7555" t="str">
            <v/>
          </cell>
          <cell r="D7555" t="str">
            <v/>
          </cell>
          <cell r="E7555" t="str">
            <v/>
          </cell>
        </row>
        <row r="7556">
          <cell r="A7556" t="str">
            <v/>
          </cell>
          <cell r="B7556" t="str">
            <v/>
          </cell>
          <cell r="C7556" t="str">
            <v/>
          </cell>
          <cell r="D7556" t="str">
            <v/>
          </cell>
          <cell r="E7556" t="str">
            <v/>
          </cell>
        </row>
        <row r="7557">
          <cell r="A7557" t="str">
            <v/>
          </cell>
          <cell r="B7557" t="str">
            <v/>
          </cell>
          <cell r="C7557" t="str">
            <v/>
          </cell>
          <cell r="D7557" t="str">
            <v/>
          </cell>
          <cell r="E7557" t="str">
            <v/>
          </cell>
        </row>
        <row r="7558">
          <cell r="A7558" t="str">
            <v/>
          </cell>
          <cell r="B7558" t="str">
            <v/>
          </cell>
          <cell r="C7558" t="str">
            <v/>
          </cell>
          <cell r="D7558" t="str">
            <v/>
          </cell>
          <cell r="E7558" t="str">
            <v/>
          </cell>
        </row>
        <row r="7559">
          <cell r="A7559" t="str">
            <v/>
          </cell>
          <cell r="B7559" t="str">
            <v/>
          </cell>
          <cell r="C7559" t="str">
            <v/>
          </cell>
          <cell r="D7559" t="str">
            <v/>
          </cell>
          <cell r="E7559" t="str">
            <v/>
          </cell>
        </row>
        <row r="7560">
          <cell r="A7560" t="str">
            <v/>
          </cell>
          <cell r="B7560" t="str">
            <v/>
          </cell>
          <cell r="C7560" t="str">
            <v/>
          </cell>
          <cell r="D7560" t="str">
            <v/>
          </cell>
          <cell r="E7560" t="str">
            <v/>
          </cell>
        </row>
        <row r="7561">
          <cell r="A7561" t="str">
            <v/>
          </cell>
          <cell r="B7561" t="str">
            <v/>
          </cell>
          <cell r="C7561" t="str">
            <v/>
          </cell>
          <cell r="D7561" t="str">
            <v/>
          </cell>
          <cell r="E7561" t="str">
            <v/>
          </cell>
        </row>
        <row r="7562">
          <cell r="A7562" t="str">
            <v/>
          </cell>
          <cell r="B7562" t="str">
            <v/>
          </cell>
          <cell r="C7562" t="str">
            <v/>
          </cell>
          <cell r="D7562" t="str">
            <v/>
          </cell>
          <cell r="E7562" t="str">
            <v/>
          </cell>
        </row>
        <row r="7563">
          <cell r="A7563" t="str">
            <v/>
          </cell>
          <cell r="B7563" t="str">
            <v/>
          </cell>
          <cell r="C7563" t="str">
            <v/>
          </cell>
          <cell r="D7563" t="str">
            <v/>
          </cell>
          <cell r="E7563" t="str">
            <v/>
          </cell>
        </row>
        <row r="7564">
          <cell r="A7564" t="str">
            <v/>
          </cell>
          <cell r="B7564" t="str">
            <v/>
          </cell>
          <cell r="C7564" t="str">
            <v/>
          </cell>
          <cell r="D7564" t="str">
            <v/>
          </cell>
          <cell r="E7564" t="str">
            <v/>
          </cell>
        </row>
        <row r="7565">
          <cell r="A7565" t="str">
            <v/>
          </cell>
          <cell r="B7565" t="str">
            <v/>
          </cell>
          <cell r="C7565" t="str">
            <v/>
          </cell>
          <cell r="D7565" t="str">
            <v/>
          </cell>
          <cell r="E7565" t="str">
            <v/>
          </cell>
        </row>
        <row r="7566">
          <cell r="A7566" t="str">
            <v/>
          </cell>
          <cell r="B7566" t="str">
            <v/>
          </cell>
          <cell r="C7566" t="str">
            <v/>
          </cell>
          <cell r="D7566" t="str">
            <v/>
          </cell>
          <cell r="E7566" t="str">
            <v/>
          </cell>
        </row>
        <row r="7567">
          <cell r="A7567" t="str">
            <v/>
          </cell>
          <cell r="B7567" t="str">
            <v/>
          </cell>
          <cell r="C7567" t="str">
            <v/>
          </cell>
          <cell r="D7567" t="str">
            <v/>
          </cell>
          <cell r="E7567" t="str">
            <v/>
          </cell>
        </row>
        <row r="7568">
          <cell r="A7568" t="str">
            <v/>
          </cell>
          <cell r="B7568" t="str">
            <v/>
          </cell>
          <cell r="C7568" t="str">
            <v/>
          </cell>
          <cell r="D7568" t="str">
            <v/>
          </cell>
          <cell r="E7568" t="str">
            <v/>
          </cell>
        </row>
        <row r="7569">
          <cell r="A7569" t="str">
            <v/>
          </cell>
          <cell r="B7569" t="str">
            <v/>
          </cell>
          <cell r="C7569" t="str">
            <v/>
          </cell>
          <cell r="D7569" t="str">
            <v/>
          </cell>
          <cell r="E7569" t="str">
            <v/>
          </cell>
        </row>
        <row r="7570">
          <cell r="A7570" t="str">
            <v/>
          </cell>
          <cell r="B7570" t="str">
            <v/>
          </cell>
          <cell r="C7570" t="str">
            <v/>
          </cell>
          <cell r="D7570" t="str">
            <v/>
          </cell>
          <cell r="E7570" t="str">
            <v/>
          </cell>
        </row>
        <row r="7571">
          <cell r="A7571" t="str">
            <v/>
          </cell>
          <cell r="B7571" t="str">
            <v/>
          </cell>
          <cell r="C7571" t="str">
            <v/>
          </cell>
          <cell r="D7571" t="str">
            <v/>
          </cell>
          <cell r="E7571" t="str">
            <v/>
          </cell>
        </row>
        <row r="7572">
          <cell r="A7572" t="str">
            <v/>
          </cell>
          <cell r="B7572" t="str">
            <v/>
          </cell>
          <cell r="C7572" t="str">
            <v/>
          </cell>
          <cell r="D7572" t="str">
            <v/>
          </cell>
          <cell r="E7572" t="str">
            <v/>
          </cell>
        </row>
        <row r="7573">
          <cell r="A7573" t="str">
            <v/>
          </cell>
          <cell r="B7573" t="str">
            <v/>
          </cell>
          <cell r="C7573" t="str">
            <v/>
          </cell>
          <cell r="D7573" t="str">
            <v/>
          </cell>
          <cell r="E7573" t="str">
            <v/>
          </cell>
        </row>
        <row r="7574">
          <cell r="A7574" t="str">
            <v/>
          </cell>
          <cell r="B7574" t="str">
            <v/>
          </cell>
          <cell r="C7574" t="str">
            <v/>
          </cell>
          <cell r="D7574" t="str">
            <v/>
          </cell>
          <cell r="E7574" t="str">
            <v/>
          </cell>
        </row>
        <row r="7575">
          <cell r="A7575" t="str">
            <v/>
          </cell>
          <cell r="B7575" t="str">
            <v/>
          </cell>
          <cell r="C7575" t="str">
            <v/>
          </cell>
          <cell r="D7575" t="str">
            <v/>
          </cell>
          <cell r="E7575" t="str">
            <v/>
          </cell>
        </row>
        <row r="7576">
          <cell r="A7576" t="str">
            <v/>
          </cell>
          <cell r="B7576" t="str">
            <v/>
          </cell>
          <cell r="C7576" t="str">
            <v/>
          </cell>
          <cell r="D7576" t="str">
            <v/>
          </cell>
          <cell r="E7576" t="str">
            <v/>
          </cell>
        </row>
        <row r="7577">
          <cell r="A7577" t="str">
            <v/>
          </cell>
          <cell r="B7577" t="str">
            <v/>
          </cell>
          <cell r="C7577" t="str">
            <v/>
          </cell>
          <cell r="D7577" t="str">
            <v/>
          </cell>
          <cell r="E7577" t="str">
            <v/>
          </cell>
        </row>
        <row r="7578">
          <cell r="A7578" t="str">
            <v/>
          </cell>
          <cell r="B7578" t="str">
            <v/>
          </cell>
          <cell r="C7578" t="str">
            <v/>
          </cell>
          <cell r="D7578" t="str">
            <v/>
          </cell>
          <cell r="E7578" t="str">
            <v/>
          </cell>
        </row>
        <row r="7579">
          <cell r="A7579" t="str">
            <v/>
          </cell>
          <cell r="B7579" t="str">
            <v/>
          </cell>
          <cell r="C7579" t="str">
            <v/>
          </cell>
          <cell r="D7579" t="str">
            <v/>
          </cell>
          <cell r="E7579" t="str">
            <v/>
          </cell>
        </row>
        <row r="7580">
          <cell r="A7580" t="str">
            <v/>
          </cell>
          <cell r="B7580" t="str">
            <v/>
          </cell>
          <cell r="C7580" t="str">
            <v/>
          </cell>
          <cell r="D7580" t="str">
            <v/>
          </cell>
          <cell r="E7580" t="str">
            <v/>
          </cell>
        </row>
        <row r="7581">
          <cell r="A7581" t="str">
            <v/>
          </cell>
          <cell r="B7581" t="str">
            <v/>
          </cell>
          <cell r="C7581" t="str">
            <v/>
          </cell>
          <cell r="D7581" t="str">
            <v/>
          </cell>
          <cell r="E7581" t="str">
            <v/>
          </cell>
        </row>
        <row r="7582">
          <cell r="A7582" t="str">
            <v/>
          </cell>
          <cell r="B7582" t="str">
            <v/>
          </cell>
          <cell r="C7582" t="str">
            <v/>
          </cell>
          <cell r="D7582" t="str">
            <v/>
          </cell>
          <cell r="E7582" t="str">
            <v/>
          </cell>
        </row>
        <row r="7583">
          <cell r="A7583" t="str">
            <v/>
          </cell>
          <cell r="B7583" t="str">
            <v/>
          </cell>
          <cell r="C7583" t="str">
            <v/>
          </cell>
          <cell r="D7583" t="str">
            <v/>
          </cell>
          <cell r="E7583" t="str">
            <v/>
          </cell>
        </row>
        <row r="7584">
          <cell r="A7584" t="str">
            <v/>
          </cell>
          <cell r="B7584" t="str">
            <v/>
          </cell>
          <cell r="C7584" t="str">
            <v/>
          </cell>
          <cell r="D7584" t="str">
            <v/>
          </cell>
          <cell r="E7584" t="str">
            <v/>
          </cell>
        </row>
        <row r="7585">
          <cell r="A7585" t="str">
            <v/>
          </cell>
          <cell r="B7585" t="str">
            <v/>
          </cell>
          <cell r="C7585" t="str">
            <v/>
          </cell>
          <cell r="D7585" t="str">
            <v/>
          </cell>
          <cell r="E7585" t="str">
            <v/>
          </cell>
        </row>
        <row r="7586">
          <cell r="A7586" t="str">
            <v/>
          </cell>
          <cell r="B7586" t="str">
            <v/>
          </cell>
          <cell r="C7586" t="str">
            <v/>
          </cell>
          <cell r="D7586" t="str">
            <v/>
          </cell>
          <cell r="E7586" t="str">
            <v/>
          </cell>
        </row>
        <row r="7587">
          <cell r="A7587" t="str">
            <v/>
          </cell>
          <cell r="B7587" t="str">
            <v/>
          </cell>
          <cell r="C7587" t="str">
            <v/>
          </cell>
          <cell r="D7587" t="str">
            <v/>
          </cell>
          <cell r="E7587" t="str">
            <v/>
          </cell>
        </row>
        <row r="7588">
          <cell r="A7588" t="str">
            <v/>
          </cell>
          <cell r="B7588" t="str">
            <v/>
          </cell>
          <cell r="C7588" t="str">
            <v/>
          </cell>
          <cell r="D7588" t="str">
            <v/>
          </cell>
          <cell r="E7588" t="str">
            <v/>
          </cell>
        </row>
        <row r="7589">
          <cell r="A7589" t="str">
            <v/>
          </cell>
          <cell r="B7589" t="str">
            <v/>
          </cell>
          <cell r="C7589" t="str">
            <v/>
          </cell>
          <cell r="D7589" t="str">
            <v/>
          </cell>
          <cell r="E7589" t="str">
            <v/>
          </cell>
        </row>
        <row r="7590">
          <cell r="A7590" t="str">
            <v/>
          </cell>
          <cell r="B7590" t="str">
            <v/>
          </cell>
          <cell r="C7590" t="str">
            <v/>
          </cell>
          <cell r="D7590" t="str">
            <v/>
          </cell>
          <cell r="E7590" t="str">
            <v/>
          </cell>
        </row>
        <row r="7591">
          <cell r="A7591" t="str">
            <v/>
          </cell>
          <cell r="B7591" t="str">
            <v/>
          </cell>
          <cell r="C7591" t="str">
            <v/>
          </cell>
          <cell r="D7591" t="str">
            <v/>
          </cell>
          <cell r="E7591" t="str">
            <v/>
          </cell>
        </row>
        <row r="7592">
          <cell r="A7592" t="str">
            <v/>
          </cell>
          <cell r="B7592" t="str">
            <v/>
          </cell>
          <cell r="C7592" t="str">
            <v/>
          </cell>
          <cell r="D7592" t="str">
            <v/>
          </cell>
          <cell r="E7592" t="str">
            <v/>
          </cell>
        </row>
        <row r="7593">
          <cell r="A7593" t="str">
            <v/>
          </cell>
          <cell r="B7593" t="str">
            <v/>
          </cell>
          <cell r="C7593" t="str">
            <v/>
          </cell>
          <cell r="D7593" t="str">
            <v/>
          </cell>
          <cell r="E7593" t="str">
            <v/>
          </cell>
        </row>
        <row r="7594">
          <cell r="A7594" t="str">
            <v/>
          </cell>
          <cell r="B7594" t="str">
            <v/>
          </cell>
          <cell r="C7594" t="str">
            <v/>
          </cell>
          <cell r="D7594" t="str">
            <v/>
          </cell>
          <cell r="E7594" t="str">
            <v/>
          </cell>
        </row>
        <row r="7595">
          <cell r="A7595" t="str">
            <v/>
          </cell>
          <cell r="B7595" t="str">
            <v/>
          </cell>
          <cell r="C7595" t="str">
            <v/>
          </cell>
          <cell r="D7595" t="str">
            <v/>
          </cell>
          <cell r="E7595" t="str">
            <v/>
          </cell>
        </row>
        <row r="7596">
          <cell r="A7596" t="str">
            <v/>
          </cell>
          <cell r="B7596" t="str">
            <v/>
          </cell>
          <cell r="C7596" t="str">
            <v/>
          </cell>
          <cell r="D7596" t="str">
            <v/>
          </cell>
          <cell r="E7596" t="str">
            <v/>
          </cell>
        </row>
        <row r="7597">
          <cell r="A7597" t="str">
            <v/>
          </cell>
          <cell r="B7597" t="str">
            <v/>
          </cell>
          <cell r="C7597" t="str">
            <v/>
          </cell>
          <cell r="D7597" t="str">
            <v/>
          </cell>
          <cell r="E7597" t="str">
            <v/>
          </cell>
        </row>
        <row r="7598">
          <cell r="A7598" t="str">
            <v/>
          </cell>
          <cell r="B7598" t="str">
            <v/>
          </cell>
          <cell r="C7598" t="str">
            <v/>
          </cell>
          <cell r="D7598" t="str">
            <v/>
          </cell>
          <cell r="E7598" t="str">
            <v/>
          </cell>
        </row>
        <row r="7599">
          <cell r="A7599" t="str">
            <v/>
          </cell>
          <cell r="B7599" t="str">
            <v/>
          </cell>
          <cell r="C7599" t="str">
            <v/>
          </cell>
          <cell r="D7599" t="str">
            <v/>
          </cell>
          <cell r="E7599" t="str">
            <v/>
          </cell>
        </row>
        <row r="7600">
          <cell r="A7600" t="str">
            <v/>
          </cell>
          <cell r="B7600" t="str">
            <v/>
          </cell>
          <cell r="C7600" t="str">
            <v/>
          </cell>
          <cell r="D7600" t="str">
            <v/>
          </cell>
          <cell r="E7600" t="str">
            <v/>
          </cell>
        </row>
        <row r="7601">
          <cell r="A7601" t="str">
            <v/>
          </cell>
          <cell r="B7601" t="str">
            <v/>
          </cell>
          <cell r="C7601" t="str">
            <v/>
          </cell>
          <cell r="D7601" t="str">
            <v/>
          </cell>
          <cell r="E7601" t="str">
            <v/>
          </cell>
        </row>
        <row r="7602">
          <cell r="A7602" t="str">
            <v/>
          </cell>
          <cell r="B7602" t="str">
            <v/>
          </cell>
          <cell r="C7602" t="str">
            <v/>
          </cell>
          <cell r="D7602" t="str">
            <v/>
          </cell>
          <cell r="E7602" t="str">
            <v/>
          </cell>
        </row>
        <row r="7603">
          <cell r="A7603" t="str">
            <v/>
          </cell>
          <cell r="B7603" t="str">
            <v/>
          </cell>
          <cell r="C7603" t="str">
            <v/>
          </cell>
          <cell r="D7603" t="str">
            <v/>
          </cell>
          <cell r="E7603" t="str">
            <v/>
          </cell>
        </row>
        <row r="7604">
          <cell r="A7604" t="str">
            <v/>
          </cell>
          <cell r="B7604" t="str">
            <v/>
          </cell>
          <cell r="C7604" t="str">
            <v/>
          </cell>
          <cell r="D7604" t="str">
            <v/>
          </cell>
          <cell r="E7604" t="str">
            <v/>
          </cell>
        </row>
        <row r="7605">
          <cell r="A7605" t="str">
            <v/>
          </cell>
          <cell r="B7605" t="str">
            <v/>
          </cell>
          <cell r="C7605" t="str">
            <v/>
          </cell>
          <cell r="D7605" t="str">
            <v/>
          </cell>
          <cell r="E7605" t="str">
            <v/>
          </cell>
        </row>
        <row r="7606">
          <cell r="A7606" t="str">
            <v/>
          </cell>
          <cell r="B7606" t="str">
            <v/>
          </cell>
          <cell r="C7606" t="str">
            <v/>
          </cell>
          <cell r="D7606" t="str">
            <v/>
          </cell>
          <cell r="E7606" t="str">
            <v/>
          </cell>
        </row>
        <row r="7607">
          <cell r="A7607" t="str">
            <v/>
          </cell>
          <cell r="B7607" t="str">
            <v/>
          </cell>
          <cell r="C7607" t="str">
            <v/>
          </cell>
          <cell r="D7607" t="str">
            <v/>
          </cell>
          <cell r="E7607" t="str">
            <v/>
          </cell>
        </row>
        <row r="7608">
          <cell r="A7608" t="str">
            <v/>
          </cell>
          <cell r="B7608" t="str">
            <v/>
          </cell>
          <cell r="C7608" t="str">
            <v/>
          </cell>
          <cell r="D7608" t="str">
            <v/>
          </cell>
          <cell r="E7608" t="str">
            <v/>
          </cell>
        </row>
        <row r="7609">
          <cell r="A7609" t="str">
            <v/>
          </cell>
          <cell r="B7609" t="str">
            <v/>
          </cell>
          <cell r="C7609" t="str">
            <v/>
          </cell>
          <cell r="D7609" t="str">
            <v/>
          </cell>
          <cell r="E7609" t="str">
            <v/>
          </cell>
        </row>
        <row r="7610">
          <cell r="A7610" t="str">
            <v/>
          </cell>
          <cell r="B7610" t="str">
            <v/>
          </cell>
          <cell r="C7610" t="str">
            <v/>
          </cell>
          <cell r="D7610" t="str">
            <v/>
          </cell>
          <cell r="E7610" t="str">
            <v/>
          </cell>
        </row>
        <row r="7611">
          <cell r="A7611" t="str">
            <v/>
          </cell>
          <cell r="B7611" t="str">
            <v/>
          </cell>
          <cell r="C7611" t="str">
            <v/>
          </cell>
          <cell r="D7611" t="str">
            <v/>
          </cell>
          <cell r="E7611" t="str">
            <v/>
          </cell>
        </row>
        <row r="7612">
          <cell r="A7612" t="str">
            <v/>
          </cell>
          <cell r="B7612" t="str">
            <v/>
          </cell>
          <cell r="C7612" t="str">
            <v/>
          </cell>
          <cell r="D7612" t="str">
            <v/>
          </cell>
          <cell r="E7612" t="str">
            <v/>
          </cell>
        </row>
        <row r="7613">
          <cell r="A7613" t="str">
            <v/>
          </cell>
          <cell r="B7613" t="str">
            <v/>
          </cell>
          <cell r="C7613" t="str">
            <v/>
          </cell>
          <cell r="D7613" t="str">
            <v/>
          </cell>
          <cell r="E7613" t="str">
            <v/>
          </cell>
        </row>
        <row r="7614">
          <cell r="A7614" t="str">
            <v/>
          </cell>
          <cell r="B7614" t="str">
            <v/>
          </cell>
          <cell r="C7614" t="str">
            <v/>
          </cell>
          <cell r="D7614" t="str">
            <v/>
          </cell>
          <cell r="E7614" t="str">
            <v/>
          </cell>
        </row>
        <row r="7615">
          <cell r="A7615" t="str">
            <v/>
          </cell>
          <cell r="B7615" t="str">
            <v/>
          </cell>
          <cell r="C7615" t="str">
            <v/>
          </cell>
          <cell r="D7615" t="str">
            <v/>
          </cell>
          <cell r="E7615" t="str">
            <v/>
          </cell>
        </row>
        <row r="7616">
          <cell r="A7616" t="str">
            <v/>
          </cell>
          <cell r="B7616" t="str">
            <v/>
          </cell>
          <cell r="C7616" t="str">
            <v/>
          </cell>
          <cell r="D7616" t="str">
            <v/>
          </cell>
          <cell r="E7616" t="str">
            <v/>
          </cell>
        </row>
        <row r="7617">
          <cell r="A7617" t="str">
            <v/>
          </cell>
          <cell r="B7617" t="str">
            <v/>
          </cell>
          <cell r="C7617" t="str">
            <v/>
          </cell>
          <cell r="D7617" t="str">
            <v/>
          </cell>
          <cell r="E7617" t="str">
            <v/>
          </cell>
        </row>
        <row r="7618">
          <cell r="A7618" t="str">
            <v/>
          </cell>
          <cell r="B7618" t="str">
            <v/>
          </cell>
          <cell r="C7618" t="str">
            <v/>
          </cell>
          <cell r="D7618" t="str">
            <v/>
          </cell>
          <cell r="E7618" t="str">
            <v/>
          </cell>
        </row>
        <row r="7619">
          <cell r="A7619" t="str">
            <v/>
          </cell>
          <cell r="B7619" t="str">
            <v/>
          </cell>
          <cell r="C7619" t="str">
            <v/>
          </cell>
          <cell r="D7619" t="str">
            <v/>
          </cell>
          <cell r="E7619" t="str">
            <v/>
          </cell>
        </row>
        <row r="7620">
          <cell r="A7620" t="str">
            <v/>
          </cell>
          <cell r="B7620" t="str">
            <v/>
          </cell>
          <cell r="C7620" t="str">
            <v/>
          </cell>
          <cell r="D7620" t="str">
            <v/>
          </cell>
          <cell r="E7620" t="str">
            <v/>
          </cell>
        </row>
        <row r="7621">
          <cell r="A7621" t="str">
            <v/>
          </cell>
          <cell r="B7621" t="str">
            <v/>
          </cell>
          <cell r="C7621" t="str">
            <v/>
          </cell>
          <cell r="D7621" t="str">
            <v/>
          </cell>
          <cell r="E7621" t="str">
            <v/>
          </cell>
        </row>
        <row r="7622">
          <cell r="A7622" t="str">
            <v/>
          </cell>
          <cell r="B7622" t="str">
            <v/>
          </cell>
          <cell r="C7622" t="str">
            <v/>
          </cell>
          <cell r="D7622" t="str">
            <v/>
          </cell>
          <cell r="E7622" t="str">
            <v/>
          </cell>
        </row>
        <row r="7623">
          <cell r="A7623" t="str">
            <v/>
          </cell>
          <cell r="B7623" t="str">
            <v/>
          </cell>
          <cell r="C7623" t="str">
            <v/>
          </cell>
          <cell r="D7623" t="str">
            <v/>
          </cell>
          <cell r="E7623" t="str">
            <v/>
          </cell>
        </row>
        <row r="7624">
          <cell r="A7624" t="str">
            <v/>
          </cell>
          <cell r="B7624" t="str">
            <v/>
          </cell>
          <cell r="C7624" t="str">
            <v/>
          </cell>
          <cell r="D7624" t="str">
            <v/>
          </cell>
          <cell r="E7624" t="str">
            <v/>
          </cell>
        </row>
        <row r="7625">
          <cell r="A7625" t="str">
            <v/>
          </cell>
          <cell r="B7625" t="str">
            <v/>
          </cell>
          <cell r="C7625" t="str">
            <v/>
          </cell>
          <cell r="D7625" t="str">
            <v/>
          </cell>
          <cell r="E7625" t="str">
            <v/>
          </cell>
        </row>
        <row r="7626">
          <cell r="A7626" t="str">
            <v/>
          </cell>
          <cell r="B7626" t="str">
            <v/>
          </cell>
          <cell r="C7626" t="str">
            <v/>
          </cell>
          <cell r="D7626" t="str">
            <v/>
          </cell>
          <cell r="E7626" t="str">
            <v/>
          </cell>
        </row>
        <row r="7627">
          <cell r="A7627" t="str">
            <v/>
          </cell>
          <cell r="B7627" t="str">
            <v/>
          </cell>
          <cell r="C7627" t="str">
            <v/>
          </cell>
          <cell r="D7627" t="str">
            <v/>
          </cell>
          <cell r="E7627" t="str">
            <v/>
          </cell>
        </row>
        <row r="7628">
          <cell r="A7628" t="str">
            <v/>
          </cell>
          <cell r="B7628" t="str">
            <v/>
          </cell>
          <cell r="C7628" t="str">
            <v/>
          </cell>
          <cell r="D7628" t="str">
            <v/>
          </cell>
          <cell r="E7628" t="str">
            <v/>
          </cell>
        </row>
        <row r="7629">
          <cell r="A7629" t="str">
            <v/>
          </cell>
          <cell r="B7629" t="str">
            <v/>
          </cell>
          <cell r="C7629" t="str">
            <v/>
          </cell>
          <cell r="D7629" t="str">
            <v/>
          </cell>
          <cell r="E7629" t="str">
            <v/>
          </cell>
        </row>
        <row r="7630">
          <cell r="A7630" t="str">
            <v/>
          </cell>
          <cell r="B7630" t="str">
            <v/>
          </cell>
          <cell r="C7630" t="str">
            <v/>
          </cell>
          <cell r="D7630" t="str">
            <v/>
          </cell>
          <cell r="E7630" t="str">
            <v/>
          </cell>
        </row>
        <row r="7631">
          <cell r="A7631" t="str">
            <v/>
          </cell>
          <cell r="B7631" t="str">
            <v/>
          </cell>
          <cell r="C7631" t="str">
            <v/>
          </cell>
          <cell r="D7631" t="str">
            <v/>
          </cell>
          <cell r="E7631" t="str">
            <v/>
          </cell>
        </row>
        <row r="7632">
          <cell r="A7632" t="str">
            <v/>
          </cell>
          <cell r="B7632" t="str">
            <v/>
          </cell>
          <cell r="C7632" t="str">
            <v/>
          </cell>
          <cell r="D7632" t="str">
            <v/>
          </cell>
          <cell r="E7632" t="str">
            <v/>
          </cell>
        </row>
        <row r="7633">
          <cell r="A7633" t="str">
            <v/>
          </cell>
          <cell r="B7633" t="str">
            <v/>
          </cell>
          <cell r="C7633" t="str">
            <v/>
          </cell>
          <cell r="D7633" t="str">
            <v/>
          </cell>
          <cell r="E7633" t="str">
            <v/>
          </cell>
        </row>
        <row r="7634">
          <cell r="A7634" t="str">
            <v/>
          </cell>
          <cell r="B7634" t="str">
            <v/>
          </cell>
          <cell r="C7634" t="str">
            <v/>
          </cell>
          <cell r="D7634" t="str">
            <v/>
          </cell>
          <cell r="E7634" t="str">
            <v/>
          </cell>
        </row>
        <row r="7635">
          <cell r="A7635" t="str">
            <v/>
          </cell>
          <cell r="B7635" t="str">
            <v/>
          </cell>
          <cell r="C7635" t="str">
            <v/>
          </cell>
          <cell r="D7635" t="str">
            <v/>
          </cell>
          <cell r="E7635" t="str">
            <v/>
          </cell>
        </row>
        <row r="7636">
          <cell r="A7636" t="str">
            <v/>
          </cell>
          <cell r="B7636" t="str">
            <v/>
          </cell>
          <cell r="C7636" t="str">
            <v/>
          </cell>
          <cell r="D7636" t="str">
            <v/>
          </cell>
          <cell r="E7636" t="str">
            <v/>
          </cell>
        </row>
        <row r="7637">
          <cell r="A7637" t="str">
            <v/>
          </cell>
          <cell r="B7637" t="str">
            <v/>
          </cell>
          <cell r="C7637" t="str">
            <v/>
          </cell>
          <cell r="D7637" t="str">
            <v/>
          </cell>
          <cell r="E7637" t="str">
            <v/>
          </cell>
        </row>
        <row r="7638">
          <cell r="A7638" t="str">
            <v/>
          </cell>
          <cell r="B7638" t="str">
            <v/>
          </cell>
          <cell r="C7638" t="str">
            <v/>
          </cell>
          <cell r="D7638" t="str">
            <v/>
          </cell>
          <cell r="E7638" t="str">
            <v/>
          </cell>
        </row>
        <row r="7639">
          <cell r="A7639" t="str">
            <v/>
          </cell>
          <cell r="B7639" t="str">
            <v/>
          </cell>
          <cell r="C7639" t="str">
            <v/>
          </cell>
          <cell r="D7639" t="str">
            <v/>
          </cell>
          <cell r="E7639" t="str">
            <v/>
          </cell>
        </row>
        <row r="7640">
          <cell r="A7640" t="str">
            <v/>
          </cell>
          <cell r="B7640" t="str">
            <v/>
          </cell>
          <cell r="C7640" t="str">
            <v/>
          </cell>
          <cell r="D7640" t="str">
            <v/>
          </cell>
          <cell r="E7640" t="str">
            <v/>
          </cell>
        </row>
        <row r="7641">
          <cell r="A7641" t="str">
            <v/>
          </cell>
          <cell r="B7641" t="str">
            <v/>
          </cell>
          <cell r="C7641" t="str">
            <v/>
          </cell>
          <cell r="D7641" t="str">
            <v/>
          </cell>
          <cell r="E7641" t="str">
            <v/>
          </cell>
        </row>
        <row r="7642">
          <cell r="A7642" t="str">
            <v/>
          </cell>
          <cell r="B7642" t="str">
            <v/>
          </cell>
          <cell r="C7642" t="str">
            <v/>
          </cell>
          <cell r="D7642" t="str">
            <v/>
          </cell>
          <cell r="E7642" t="str">
            <v/>
          </cell>
        </row>
        <row r="7643">
          <cell r="A7643" t="str">
            <v/>
          </cell>
          <cell r="B7643" t="str">
            <v/>
          </cell>
          <cell r="C7643" t="str">
            <v/>
          </cell>
          <cell r="D7643" t="str">
            <v/>
          </cell>
          <cell r="E7643" t="str">
            <v/>
          </cell>
        </row>
        <row r="7644">
          <cell r="A7644" t="str">
            <v/>
          </cell>
          <cell r="B7644" t="str">
            <v/>
          </cell>
          <cell r="C7644" t="str">
            <v/>
          </cell>
          <cell r="D7644" t="str">
            <v/>
          </cell>
          <cell r="E7644" t="str">
            <v/>
          </cell>
        </row>
        <row r="7645">
          <cell r="A7645" t="str">
            <v/>
          </cell>
          <cell r="B7645" t="str">
            <v/>
          </cell>
          <cell r="C7645" t="str">
            <v/>
          </cell>
          <cell r="D7645" t="str">
            <v/>
          </cell>
          <cell r="E7645" t="str">
            <v/>
          </cell>
        </row>
        <row r="7646">
          <cell r="A7646" t="str">
            <v/>
          </cell>
          <cell r="B7646" t="str">
            <v/>
          </cell>
          <cell r="C7646" t="str">
            <v/>
          </cell>
          <cell r="D7646" t="str">
            <v/>
          </cell>
          <cell r="E7646" t="str">
            <v/>
          </cell>
        </row>
        <row r="7647">
          <cell r="A7647" t="str">
            <v/>
          </cell>
          <cell r="B7647" t="str">
            <v/>
          </cell>
          <cell r="C7647" t="str">
            <v/>
          </cell>
          <cell r="D7647" t="str">
            <v/>
          </cell>
          <cell r="E7647" t="str">
            <v/>
          </cell>
        </row>
        <row r="7648">
          <cell r="A7648" t="str">
            <v/>
          </cell>
          <cell r="B7648" t="str">
            <v/>
          </cell>
          <cell r="C7648" t="str">
            <v/>
          </cell>
          <cell r="D7648" t="str">
            <v/>
          </cell>
          <cell r="E7648" t="str">
            <v/>
          </cell>
        </row>
        <row r="7649">
          <cell r="A7649" t="str">
            <v/>
          </cell>
          <cell r="B7649" t="str">
            <v/>
          </cell>
          <cell r="C7649" t="str">
            <v/>
          </cell>
          <cell r="D7649" t="str">
            <v/>
          </cell>
          <cell r="E7649" t="str">
            <v/>
          </cell>
        </row>
        <row r="7650">
          <cell r="A7650" t="str">
            <v/>
          </cell>
          <cell r="B7650" t="str">
            <v/>
          </cell>
          <cell r="C7650" t="str">
            <v/>
          </cell>
          <cell r="D7650" t="str">
            <v/>
          </cell>
          <cell r="E7650" t="str">
            <v/>
          </cell>
        </row>
        <row r="7651">
          <cell r="A7651" t="str">
            <v/>
          </cell>
          <cell r="B7651" t="str">
            <v/>
          </cell>
          <cell r="C7651" t="str">
            <v/>
          </cell>
          <cell r="D7651" t="str">
            <v/>
          </cell>
          <cell r="E7651" t="str">
            <v/>
          </cell>
        </row>
        <row r="7652">
          <cell r="A7652" t="str">
            <v/>
          </cell>
          <cell r="B7652" t="str">
            <v/>
          </cell>
          <cell r="C7652" t="str">
            <v/>
          </cell>
          <cell r="D7652" t="str">
            <v/>
          </cell>
          <cell r="E7652" t="str">
            <v/>
          </cell>
        </row>
        <row r="7653">
          <cell r="A7653" t="str">
            <v/>
          </cell>
          <cell r="B7653" t="str">
            <v/>
          </cell>
          <cell r="C7653" t="str">
            <v/>
          </cell>
          <cell r="D7653" t="str">
            <v/>
          </cell>
          <cell r="E7653" t="str">
            <v/>
          </cell>
        </row>
        <row r="7654">
          <cell r="A7654" t="str">
            <v/>
          </cell>
          <cell r="B7654" t="str">
            <v/>
          </cell>
          <cell r="C7654" t="str">
            <v/>
          </cell>
          <cell r="D7654" t="str">
            <v/>
          </cell>
          <cell r="E7654" t="str">
            <v/>
          </cell>
        </row>
        <row r="7655">
          <cell r="A7655" t="str">
            <v/>
          </cell>
          <cell r="B7655" t="str">
            <v/>
          </cell>
          <cell r="C7655" t="str">
            <v/>
          </cell>
          <cell r="D7655" t="str">
            <v/>
          </cell>
          <cell r="E7655" t="str">
            <v/>
          </cell>
        </row>
        <row r="7656">
          <cell r="A7656" t="str">
            <v/>
          </cell>
          <cell r="B7656" t="str">
            <v/>
          </cell>
          <cell r="C7656" t="str">
            <v/>
          </cell>
          <cell r="D7656" t="str">
            <v/>
          </cell>
          <cell r="E7656" t="str">
            <v/>
          </cell>
        </row>
        <row r="7657">
          <cell r="A7657" t="str">
            <v/>
          </cell>
          <cell r="B7657" t="str">
            <v/>
          </cell>
          <cell r="C7657" t="str">
            <v/>
          </cell>
          <cell r="D7657" t="str">
            <v/>
          </cell>
          <cell r="E7657" t="str">
            <v/>
          </cell>
        </row>
        <row r="7658">
          <cell r="A7658" t="str">
            <v/>
          </cell>
          <cell r="B7658" t="str">
            <v/>
          </cell>
          <cell r="C7658" t="str">
            <v/>
          </cell>
          <cell r="D7658" t="str">
            <v/>
          </cell>
          <cell r="E7658" t="str">
            <v/>
          </cell>
        </row>
        <row r="7659">
          <cell r="A7659" t="str">
            <v/>
          </cell>
          <cell r="B7659" t="str">
            <v/>
          </cell>
          <cell r="C7659" t="str">
            <v/>
          </cell>
          <cell r="D7659" t="str">
            <v/>
          </cell>
          <cell r="E7659" t="str">
            <v/>
          </cell>
        </row>
        <row r="7660">
          <cell r="A7660" t="str">
            <v/>
          </cell>
          <cell r="B7660" t="str">
            <v/>
          </cell>
          <cell r="C7660" t="str">
            <v/>
          </cell>
          <cell r="D7660" t="str">
            <v/>
          </cell>
          <cell r="E7660" t="str">
            <v/>
          </cell>
        </row>
        <row r="7661">
          <cell r="A7661" t="str">
            <v/>
          </cell>
          <cell r="B7661" t="str">
            <v/>
          </cell>
          <cell r="C7661" t="str">
            <v/>
          </cell>
          <cell r="D7661" t="str">
            <v/>
          </cell>
          <cell r="E7661" t="str">
            <v/>
          </cell>
        </row>
        <row r="7662">
          <cell r="A7662" t="str">
            <v/>
          </cell>
          <cell r="B7662" t="str">
            <v/>
          </cell>
          <cell r="C7662" t="str">
            <v/>
          </cell>
          <cell r="D7662" t="str">
            <v/>
          </cell>
          <cell r="E7662" t="str">
            <v/>
          </cell>
        </row>
        <row r="7663">
          <cell r="A7663" t="str">
            <v/>
          </cell>
          <cell r="B7663" t="str">
            <v/>
          </cell>
          <cell r="C7663" t="str">
            <v/>
          </cell>
          <cell r="D7663" t="str">
            <v/>
          </cell>
          <cell r="E7663" t="str">
            <v/>
          </cell>
        </row>
        <row r="7664">
          <cell r="A7664" t="str">
            <v/>
          </cell>
          <cell r="B7664" t="str">
            <v/>
          </cell>
          <cell r="C7664" t="str">
            <v/>
          </cell>
          <cell r="D7664" t="str">
            <v/>
          </cell>
          <cell r="E7664" t="str">
            <v/>
          </cell>
        </row>
        <row r="7665">
          <cell r="A7665" t="str">
            <v/>
          </cell>
          <cell r="B7665" t="str">
            <v/>
          </cell>
          <cell r="C7665" t="str">
            <v/>
          </cell>
          <cell r="D7665" t="str">
            <v/>
          </cell>
          <cell r="E7665" t="str">
            <v/>
          </cell>
        </row>
        <row r="7666">
          <cell r="A7666" t="str">
            <v/>
          </cell>
          <cell r="B7666" t="str">
            <v/>
          </cell>
          <cell r="C7666" t="str">
            <v/>
          </cell>
          <cell r="D7666" t="str">
            <v/>
          </cell>
          <cell r="E7666" t="str">
            <v/>
          </cell>
        </row>
        <row r="7667">
          <cell r="A7667" t="str">
            <v/>
          </cell>
          <cell r="B7667" t="str">
            <v/>
          </cell>
          <cell r="C7667" t="str">
            <v/>
          </cell>
          <cell r="D7667" t="str">
            <v/>
          </cell>
          <cell r="E7667" t="str">
            <v/>
          </cell>
        </row>
        <row r="7668">
          <cell r="A7668" t="str">
            <v/>
          </cell>
          <cell r="B7668" t="str">
            <v/>
          </cell>
          <cell r="C7668" t="str">
            <v/>
          </cell>
          <cell r="D7668" t="str">
            <v/>
          </cell>
          <cell r="E7668" t="str">
            <v/>
          </cell>
        </row>
        <row r="7669">
          <cell r="A7669" t="str">
            <v/>
          </cell>
          <cell r="B7669" t="str">
            <v/>
          </cell>
          <cell r="C7669" t="str">
            <v/>
          </cell>
          <cell r="D7669" t="str">
            <v/>
          </cell>
          <cell r="E7669" t="str">
            <v/>
          </cell>
        </row>
        <row r="7670">
          <cell r="A7670" t="str">
            <v/>
          </cell>
          <cell r="B7670" t="str">
            <v/>
          </cell>
          <cell r="C7670" t="str">
            <v/>
          </cell>
          <cell r="D7670" t="str">
            <v/>
          </cell>
          <cell r="E7670" t="str">
            <v/>
          </cell>
        </row>
        <row r="7671">
          <cell r="A7671" t="str">
            <v/>
          </cell>
          <cell r="B7671" t="str">
            <v/>
          </cell>
          <cell r="C7671" t="str">
            <v/>
          </cell>
          <cell r="D7671" t="str">
            <v/>
          </cell>
          <cell r="E7671" t="str">
            <v/>
          </cell>
        </row>
        <row r="7672">
          <cell r="A7672" t="str">
            <v/>
          </cell>
          <cell r="B7672" t="str">
            <v/>
          </cell>
          <cell r="C7672" t="str">
            <v/>
          </cell>
          <cell r="D7672" t="str">
            <v/>
          </cell>
          <cell r="E7672" t="str">
            <v/>
          </cell>
        </row>
        <row r="7673">
          <cell r="A7673" t="str">
            <v/>
          </cell>
          <cell r="B7673" t="str">
            <v/>
          </cell>
          <cell r="C7673" t="str">
            <v/>
          </cell>
          <cell r="D7673" t="str">
            <v/>
          </cell>
          <cell r="E7673" t="str">
            <v/>
          </cell>
        </row>
        <row r="7674">
          <cell r="A7674" t="str">
            <v/>
          </cell>
          <cell r="B7674" t="str">
            <v/>
          </cell>
          <cell r="C7674" t="str">
            <v/>
          </cell>
          <cell r="D7674" t="str">
            <v/>
          </cell>
          <cell r="E7674" t="str">
            <v/>
          </cell>
        </row>
        <row r="7675">
          <cell r="A7675" t="str">
            <v/>
          </cell>
          <cell r="B7675" t="str">
            <v/>
          </cell>
          <cell r="C7675" t="str">
            <v/>
          </cell>
          <cell r="D7675" t="str">
            <v/>
          </cell>
          <cell r="E7675" t="str">
            <v/>
          </cell>
        </row>
        <row r="7676">
          <cell r="A7676" t="str">
            <v/>
          </cell>
          <cell r="B7676" t="str">
            <v/>
          </cell>
          <cell r="C7676" t="str">
            <v/>
          </cell>
          <cell r="D7676" t="str">
            <v/>
          </cell>
          <cell r="E7676" t="str">
            <v/>
          </cell>
        </row>
        <row r="7677">
          <cell r="A7677" t="str">
            <v/>
          </cell>
          <cell r="B7677" t="str">
            <v/>
          </cell>
          <cell r="C7677" t="str">
            <v/>
          </cell>
          <cell r="D7677" t="str">
            <v/>
          </cell>
          <cell r="E7677" t="str">
            <v/>
          </cell>
        </row>
        <row r="7678">
          <cell r="A7678" t="str">
            <v/>
          </cell>
          <cell r="B7678" t="str">
            <v/>
          </cell>
          <cell r="C7678" t="str">
            <v/>
          </cell>
          <cell r="D7678" t="str">
            <v/>
          </cell>
          <cell r="E7678" t="str">
            <v/>
          </cell>
        </row>
        <row r="7679">
          <cell r="A7679" t="str">
            <v/>
          </cell>
          <cell r="B7679" t="str">
            <v/>
          </cell>
          <cell r="C7679" t="str">
            <v/>
          </cell>
          <cell r="D7679" t="str">
            <v/>
          </cell>
          <cell r="E7679" t="str">
            <v/>
          </cell>
        </row>
        <row r="7680">
          <cell r="A7680" t="str">
            <v/>
          </cell>
          <cell r="B7680" t="str">
            <v/>
          </cell>
          <cell r="C7680" t="str">
            <v/>
          </cell>
          <cell r="D7680" t="str">
            <v/>
          </cell>
          <cell r="E7680" t="str">
            <v/>
          </cell>
        </row>
        <row r="7681">
          <cell r="A7681" t="str">
            <v/>
          </cell>
          <cell r="B7681" t="str">
            <v/>
          </cell>
          <cell r="C7681" t="str">
            <v/>
          </cell>
          <cell r="D7681" t="str">
            <v/>
          </cell>
          <cell r="E7681" t="str">
            <v/>
          </cell>
        </row>
        <row r="7682">
          <cell r="A7682" t="str">
            <v/>
          </cell>
          <cell r="B7682" t="str">
            <v/>
          </cell>
          <cell r="C7682" t="str">
            <v/>
          </cell>
          <cell r="D7682" t="str">
            <v/>
          </cell>
          <cell r="E7682" t="str">
            <v/>
          </cell>
        </row>
        <row r="7683">
          <cell r="A7683" t="str">
            <v/>
          </cell>
          <cell r="B7683" t="str">
            <v/>
          </cell>
          <cell r="C7683" t="str">
            <v/>
          </cell>
          <cell r="D7683" t="str">
            <v/>
          </cell>
          <cell r="E7683" t="str">
            <v/>
          </cell>
        </row>
        <row r="7684">
          <cell r="A7684" t="str">
            <v/>
          </cell>
          <cell r="B7684" t="str">
            <v/>
          </cell>
          <cell r="C7684" t="str">
            <v/>
          </cell>
          <cell r="D7684" t="str">
            <v/>
          </cell>
          <cell r="E7684" t="str">
            <v/>
          </cell>
        </row>
        <row r="7685">
          <cell r="A7685" t="str">
            <v/>
          </cell>
          <cell r="B7685" t="str">
            <v/>
          </cell>
          <cell r="C7685" t="str">
            <v/>
          </cell>
          <cell r="D7685" t="str">
            <v/>
          </cell>
          <cell r="E7685" t="str">
            <v/>
          </cell>
        </row>
        <row r="7686">
          <cell r="A7686" t="str">
            <v/>
          </cell>
          <cell r="B7686" t="str">
            <v/>
          </cell>
          <cell r="C7686" t="str">
            <v/>
          </cell>
          <cell r="D7686" t="str">
            <v/>
          </cell>
          <cell r="E7686" t="str">
            <v/>
          </cell>
        </row>
        <row r="7687">
          <cell r="A7687" t="str">
            <v/>
          </cell>
          <cell r="B7687" t="str">
            <v/>
          </cell>
          <cell r="C7687" t="str">
            <v/>
          </cell>
          <cell r="D7687" t="str">
            <v/>
          </cell>
          <cell r="E7687" t="str">
            <v/>
          </cell>
        </row>
        <row r="7688">
          <cell r="A7688" t="str">
            <v/>
          </cell>
          <cell r="B7688" t="str">
            <v/>
          </cell>
          <cell r="C7688" t="str">
            <v/>
          </cell>
          <cell r="D7688" t="str">
            <v/>
          </cell>
          <cell r="E7688" t="str">
            <v/>
          </cell>
        </row>
        <row r="7689">
          <cell r="A7689" t="str">
            <v/>
          </cell>
          <cell r="B7689" t="str">
            <v/>
          </cell>
          <cell r="C7689" t="str">
            <v/>
          </cell>
          <cell r="D7689" t="str">
            <v/>
          </cell>
          <cell r="E7689" t="str">
            <v/>
          </cell>
        </row>
        <row r="7690">
          <cell r="A7690" t="str">
            <v/>
          </cell>
          <cell r="B7690" t="str">
            <v/>
          </cell>
          <cell r="C7690" t="str">
            <v/>
          </cell>
          <cell r="D7690" t="str">
            <v/>
          </cell>
          <cell r="E7690" t="str">
            <v/>
          </cell>
        </row>
        <row r="7691">
          <cell r="A7691" t="str">
            <v/>
          </cell>
          <cell r="B7691" t="str">
            <v/>
          </cell>
          <cell r="C7691" t="str">
            <v/>
          </cell>
          <cell r="D7691" t="str">
            <v/>
          </cell>
          <cell r="E7691" t="str">
            <v/>
          </cell>
        </row>
        <row r="7692">
          <cell r="A7692" t="str">
            <v/>
          </cell>
          <cell r="B7692" t="str">
            <v/>
          </cell>
          <cell r="C7692" t="str">
            <v/>
          </cell>
          <cell r="D7692" t="str">
            <v/>
          </cell>
          <cell r="E7692" t="str">
            <v/>
          </cell>
        </row>
        <row r="7693">
          <cell r="A7693" t="str">
            <v/>
          </cell>
          <cell r="B7693" t="str">
            <v/>
          </cell>
          <cell r="C7693" t="str">
            <v/>
          </cell>
          <cell r="D7693" t="str">
            <v/>
          </cell>
          <cell r="E7693" t="str">
            <v/>
          </cell>
        </row>
        <row r="7694">
          <cell r="A7694" t="str">
            <v/>
          </cell>
          <cell r="B7694" t="str">
            <v/>
          </cell>
          <cell r="C7694" t="str">
            <v/>
          </cell>
          <cell r="D7694" t="str">
            <v/>
          </cell>
          <cell r="E7694" t="str">
            <v/>
          </cell>
        </row>
        <row r="7695">
          <cell r="A7695" t="str">
            <v/>
          </cell>
          <cell r="B7695" t="str">
            <v/>
          </cell>
          <cell r="C7695" t="str">
            <v/>
          </cell>
          <cell r="D7695" t="str">
            <v/>
          </cell>
          <cell r="E7695" t="str">
            <v/>
          </cell>
        </row>
        <row r="7696">
          <cell r="A7696" t="str">
            <v/>
          </cell>
          <cell r="B7696" t="str">
            <v/>
          </cell>
          <cell r="C7696" t="str">
            <v/>
          </cell>
          <cell r="D7696" t="str">
            <v/>
          </cell>
          <cell r="E7696" t="str">
            <v/>
          </cell>
        </row>
        <row r="7697">
          <cell r="A7697" t="str">
            <v/>
          </cell>
          <cell r="B7697" t="str">
            <v/>
          </cell>
          <cell r="C7697" t="str">
            <v/>
          </cell>
          <cell r="D7697" t="str">
            <v/>
          </cell>
          <cell r="E7697" t="str">
            <v/>
          </cell>
        </row>
        <row r="7698">
          <cell r="A7698" t="str">
            <v/>
          </cell>
          <cell r="B7698" t="str">
            <v/>
          </cell>
          <cell r="C7698" t="str">
            <v/>
          </cell>
          <cell r="D7698" t="str">
            <v/>
          </cell>
          <cell r="E7698" t="str">
            <v/>
          </cell>
        </row>
        <row r="7699">
          <cell r="A7699" t="str">
            <v/>
          </cell>
          <cell r="B7699" t="str">
            <v/>
          </cell>
          <cell r="C7699" t="str">
            <v/>
          </cell>
          <cell r="D7699" t="str">
            <v/>
          </cell>
          <cell r="E7699" t="str">
            <v/>
          </cell>
        </row>
        <row r="7700">
          <cell r="A7700" t="str">
            <v/>
          </cell>
          <cell r="B7700" t="str">
            <v/>
          </cell>
          <cell r="C7700" t="str">
            <v/>
          </cell>
          <cell r="D7700" t="str">
            <v/>
          </cell>
          <cell r="E7700" t="str">
            <v/>
          </cell>
        </row>
        <row r="7701">
          <cell r="A7701" t="str">
            <v/>
          </cell>
          <cell r="B7701" t="str">
            <v/>
          </cell>
          <cell r="C7701" t="str">
            <v/>
          </cell>
          <cell r="D7701" t="str">
            <v/>
          </cell>
          <cell r="E7701" t="str">
            <v/>
          </cell>
        </row>
        <row r="7702">
          <cell r="A7702" t="str">
            <v/>
          </cell>
          <cell r="B7702" t="str">
            <v/>
          </cell>
          <cell r="C7702" t="str">
            <v/>
          </cell>
          <cell r="D7702" t="str">
            <v/>
          </cell>
          <cell r="E7702" t="str">
            <v/>
          </cell>
        </row>
        <row r="7703">
          <cell r="A7703" t="str">
            <v/>
          </cell>
          <cell r="B7703" t="str">
            <v/>
          </cell>
          <cell r="C7703" t="str">
            <v/>
          </cell>
          <cell r="D7703" t="str">
            <v/>
          </cell>
          <cell r="E7703" t="str">
            <v/>
          </cell>
        </row>
        <row r="7704">
          <cell r="A7704" t="str">
            <v/>
          </cell>
          <cell r="B7704" t="str">
            <v/>
          </cell>
          <cell r="C7704" t="str">
            <v/>
          </cell>
          <cell r="D7704" t="str">
            <v/>
          </cell>
          <cell r="E7704" t="str">
            <v/>
          </cell>
        </row>
        <row r="7705">
          <cell r="A7705" t="str">
            <v/>
          </cell>
          <cell r="B7705" t="str">
            <v/>
          </cell>
          <cell r="C7705" t="str">
            <v/>
          </cell>
          <cell r="D7705" t="str">
            <v/>
          </cell>
          <cell r="E7705" t="str">
            <v/>
          </cell>
        </row>
        <row r="7706">
          <cell r="A7706" t="str">
            <v/>
          </cell>
          <cell r="B7706" t="str">
            <v/>
          </cell>
          <cell r="C7706" t="str">
            <v/>
          </cell>
          <cell r="D7706" t="str">
            <v/>
          </cell>
          <cell r="E7706" t="str">
            <v/>
          </cell>
        </row>
        <row r="7707">
          <cell r="A7707" t="str">
            <v/>
          </cell>
          <cell r="B7707" t="str">
            <v/>
          </cell>
          <cell r="C7707" t="str">
            <v/>
          </cell>
          <cell r="D7707" t="str">
            <v/>
          </cell>
          <cell r="E7707" t="str">
            <v/>
          </cell>
        </row>
        <row r="7708">
          <cell r="A7708" t="str">
            <v/>
          </cell>
          <cell r="B7708" t="str">
            <v/>
          </cell>
          <cell r="C7708" t="str">
            <v/>
          </cell>
          <cell r="D7708" t="str">
            <v/>
          </cell>
          <cell r="E7708" t="str">
            <v/>
          </cell>
        </row>
        <row r="7709">
          <cell r="A7709" t="str">
            <v/>
          </cell>
          <cell r="B7709" t="str">
            <v/>
          </cell>
          <cell r="C7709" t="str">
            <v/>
          </cell>
          <cell r="D7709" t="str">
            <v/>
          </cell>
          <cell r="E7709" t="str">
            <v/>
          </cell>
        </row>
        <row r="7710">
          <cell r="A7710" t="str">
            <v/>
          </cell>
          <cell r="B7710" t="str">
            <v/>
          </cell>
          <cell r="C7710" t="str">
            <v/>
          </cell>
          <cell r="D7710" t="str">
            <v/>
          </cell>
          <cell r="E7710" t="str">
            <v/>
          </cell>
        </row>
        <row r="7711">
          <cell r="A7711" t="str">
            <v/>
          </cell>
          <cell r="B7711" t="str">
            <v/>
          </cell>
          <cell r="C7711" t="str">
            <v/>
          </cell>
          <cell r="D7711" t="str">
            <v/>
          </cell>
          <cell r="E7711" t="str">
            <v/>
          </cell>
        </row>
        <row r="7712">
          <cell r="A7712" t="str">
            <v/>
          </cell>
          <cell r="B7712" t="str">
            <v/>
          </cell>
          <cell r="C7712" t="str">
            <v/>
          </cell>
          <cell r="D7712" t="str">
            <v/>
          </cell>
          <cell r="E7712" t="str">
            <v/>
          </cell>
        </row>
        <row r="7713">
          <cell r="A7713" t="str">
            <v/>
          </cell>
          <cell r="B7713" t="str">
            <v/>
          </cell>
          <cell r="C7713" t="str">
            <v/>
          </cell>
          <cell r="D7713" t="str">
            <v/>
          </cell>
          <cell r="E7713" t="str">
            <v/>
          </cell>
        </row>
        <row r="7714">
          <cell r="A7714" t="str">
            <v/>
          </cell>
          <cell r="B7714" t="str">
            <v/>
          </cell>
          <cell r="C7714" t="str">
            <v/>
          </cell>
          <cell r="D7714" t="str">
            <v/>
          </cell>
          <cell r="E7714" t="str">
            <v/>
          </cell>
        </row>
        <row r="7715">
          <cell r="A7715" t="str">
            <v/>
          </cell>
          <cell r="B7715" t="str">
            <v/>
          </cell>
          <cell r="C7715" t="str">
            <v/>
          </cell>
          <cell r="D7715" t="str">
            <v/>
          </cell>
          <cell r="E7715" t="str">
            <v/>
          </cell>
        </row>
        <row r="7716">
          <cell r="A7716" t="str">
            <v/>
          </cell>
          <cell r="B7716" t="str">
            <v/>
          </cell>
          <cell r="C7716" t="str">
            <v/>
          </cell>
          <cell r="D7716" t="str">
            <v/>
          </cell>
          <cell r="E7716" t="str">
            <v/>
          </cell>
        </row>
        <row r="7717">
          <cell r="A7717" t="str">
            <v/>
          </cell>
          <cell r="B7717" t="str">
            <v/>
          </cell>
          <cell r="C7717" t="str">
            <v/>
          </cell>
          <cell r="D7717" t="str">
            <v/>
          </cell>
          <cell r="E7717" t="str">
            <v/>
          </cell>
        </row>
        <row r="7718">
          <cell r="A7718" t="str">
            <v/>
          </cell>
          <cell r="B7718" t="str">
            <v/>
          </cell>
          <cell r="C7718" t="str">
            <v/>
          </cell>
          <cell r="D7718" t="str">
            <v/>
          </cell>
          <cell r="E7718" t="str">
            <v/>
          </cell>
        </row>
        <row r="7719">
          <cell r="A7719" t="str">
            <v/>
          </cell>
          <cell r="B7719" t="str">
            <v/>
          </cell>
          <cell r="C7719" t="str">
            <v/>
          </cell>
          <cell r="D7719" t="str">
            <v/>
          </cell>
          <cell r="E7719" t="str">
            <v/>
          </cell>
        </row>
        <row r="7720">
          <cell r="A7720" t="str">
            <v/>
          </cell>
          <cell r="B7720" t="str">
            <v/>
          </cell>
          <cell r="C7720" t="str">
            <v/>
          </cell>
          <cell r="D7720" t="str">
            <v/>
          </cell>
          <cell r="E7720" t="str">
            <v/>
          </cell>
        </row>
        <row r="7721">
          <cell r="A7721" t="str">
            <v/>
          </cell>
          <cell r="B7721" t="str">
            <v/>
          </cell>
          <cell r="C7721" t="str">
            <v/>
          </cell>
          <cell r="D7721" t="str">
            <v/>
          </cell>
          <cell r="E7721" t="str">
            <v/>
          </cell>
        </row>
        <row r="7722">
          <cell r="A7722" t="str">
            <v/>
          </cell>
          <cell r="B7722" t="str">
            <v/>
          </cell>
          <cell r="C7722" t="str">
            <v/>
          </cell>
          <cell r="D7722" t="str">
            <v/>
          </cell>
          <cell r="E7722" t="str">
            <v/>
          </cell>
        </row>
        <row r="7723">
          <cell r="A7723" t="str">
            <v/>
          </cell>
          <cell r="B7723" t="str">
            <v/>
          </cell>
          <cell r="C7723" t="str">
            <v/>
          </cell>
          <cell r="D7723" t="str">
            <v/>
          </cell>
          <cell r="E7723" t="str">
            <v/>
          </cell>
        </row>
        <row r="7724">
          <cell r="A7724" t="str">
            <v/>
          </cell>
          <cell r="B7724" t="str">
            <v/>
          </cell>
          <cell r="C7724" t="str">
            <v/>
          </cell>
          <cell r="D7724" t="str">
            <v/>
          </cell>
          <cell r="E7724" t="str">
            <v/>
          </cell>
        </row>
        <row r="7725">
          <cell r="A7725" t="str">
            <v/>
          </cell>
          <cell r="B7725" t="str">
            <v/>
          </cell>
          <cell r="C7725" t="str">
            <v/>
          </cell>
          <cell r="D7725" t="str">
            <v/>
          </cell>
          <cell r="E7725" t="str">
            <v/>
          </cell>
        </row>
        <row r="7726">
          <cell r="A7726" t="str">
            <v/>
          </cell>
          <cell r="B7726" t="str">
            <v/>
          </cell>
          <cell r="C7726" t="str">
            <v/>
          </cell>
          <cell r="D7726" t="str">
            <v/>
          </cell>
          <cell r="E7726" t="str">
            <v/>
          </cell>
        </row>
        <row r="7727">
          <cell r="A7727" t="str">
            <v/>
          </cell>
          <cell r="B7727" t="str">
            <v/>
          </cell>
          <cell r="C7727" t="str">
            <v/>
          </cell>
          <cell r="D7727" t="str">
            <v/>
          </cell>
          <cell r="E7727" t="str">
            <v/>
          </cell>
        </row>
        <row r="7728">
          <cell r="A7728" t="str">
            <v/>
          </cell>
          <cell r="B7728" t="str">
            <v/>
          </cell>
          <cell r="C7728" t="str">
            <v/>
          </cell>
          <cell r="D7728" t="str">
            <v/>
          </cell>
          <cell r="E7728" t="str">
            <v/>
          </cell>
        </row>
        <row r="7729">
          <cell r="A7729" t="str">
            <v/>
          </cell>
          <cell r="B7729" t="str">
            <v/>
          </cell>
          <cell r="C7729" t="str">
            <v/>
          </cell>
          <cell r="D7729" t="str">
            <v/>
          </cell>
          <cell r="E7729" t="str">
            <v/>
          </cell>
        </row>
        <row r="7730">
          <cell r="A7730" t="str">
            <v/>
          </cell>
          <cell r="B7730" t="str">
            <v/>
          </cell>
          <cell r="C7730" t="str">
            <v/>
          </cell>
          <cell r="D7730" t="str">
            <v/>
          </cell>
          <cell r="E7730" t="str">
            <v/>
          </cell>
        </row>
        <row r="7731">
          <cell r="A7731" t="str">
            <v/>
          </cell>
          <cell r="B7731" t="str">
            <v/>
          </cell>
          <cell r="C7731" t="str">
            <v/>
          </cell>
          <cell r="D7731" t="str">
            <v/>
          </cell>
          <cell r="E7731" t="str">
            <v/>
          </cell>
        </row>
        <row r="7732">
          <cell r="A7732" t="str">
            <v/>
          </cell>
          <cell r="B7732" t="str">
            <v/>
          </cell>
          <cell r="C7732" t="str">
            <v/>
          </cell>
          <cell r="D7732" t="str">
            <v/>
          </cell>
          <cell r="E7732" t="str">
            <v/>
          </cell>
        </row>
        <row r="7733">
          <cell r="A7733" t="str">
            <v/>
          </cell>
          <cell r="B7733" t="str">
            <v/>
          </cell>
          <cell r="C7733" t="str">
            <v/>
          </cell>
          <cell r="D7733" t="str">
            <v/>
          </cell>
          <cell r="E7733" t="str">
            <v/>
          </cell>
        </row>
        <row r="7734">
          <cell r="A7734" t="str">
            <v/>
          </cell>
          <cell r="B7734" t="str">
            <v/>
          </cell>
          <cell r="C7734" t="str">
            <v/>
          </cell>
          <cell r="D7734" t="str">
            <v/>
          </cell>
          <cell r="E7734" t="str">
            <v/>
          </cell>
        </row>
        <row r="7735">
          <cell r="A7735" t="str">
            <v/>
          </cell>
          <cell r="B7735" t="str">
            <v/>
          </cell>
          <cell r="C7735" t="str">
            <v/>
          </cell>
          <cell r="D7735" t="str">
            <v/>
          </cell>
          <cell r="E7735" t="str">
            <v/>
          </cell>
        </row>
        <row r="7736">
          <cell r="A7736" t="str">
            <v/>
          </cell>
          <cell r="B7736" t="str">
            <v/>
          </cell>
          <cell r="C7736" t="str">
            <v/>
          </cell>
          <cell r="D7736" t="str">
            <v/>
          </cell>
          <cell r="E7736" t="str">
            <v/>
          </cell>
        </row>
        <row r="7737">
          <cell r="A7737" t="str">
            <v/>
          </cell>
          <cell r="B7737" t="str">
            <v/>
          </cell>
          <cell r="C7737" t="str">
            <v/>
          </cell>
          <cell r="D7737" t="str">
            <v/>
          </cell>
          <cell r="E7737" t="str">
            <v/>
          </cell>
        </row>
        <row r="7738">
          <cell r="A7738" t="str">
            <v/>
          </cell>
          <cell r="B7738" t="str">
            <v/>
          </cell>
          <cell r="C7738" t="str">
            <v/>
          </cell>
          <cell r="D7738" t="str">
            <v/>
          </cell>
          <cell r="E7738" t="str">
            <v/>
          </cell>
        </row>
        <row r="7739">
          <cell r="A7739" t="str">
            <v/>
          </cell>
          <cell r="B7739" t="str">
            <v/>
          </cell>
          <cell r="C7739" t="str">
            <v/>
          </cell>
          <cell r="D7739" t="str">
            <v/>
          </cell>
          <cell r="E7739" t="str">
            <v/>
          </cell>
        </row>
        <row r="7740">
          <cell r="A7740" t="str">
            <v/>
          </cell>
          <cell r="B7740" t="str">
            <v/>
          </cell>
          <cell r="C7740" t="str">
            <v/>
          </cell>
          <cell r="D7740" t="str">
            <v/>
          </cell>
          <cell r="E7740" t="str">
            <v/>
          </cell>
        </row>
        <row r="7741">
          <cell r="A7741" t="str">
            <v/>
          </cell>
          <cell r="B7741" t="str">
            <v/>
          </cell>
          <cell r="C7741" t="str">
            <v/>
          </cell>
          <cell r="D7741" t="str">
            <v/>
          </cell>
          <cell r="E7741" t="str">
            <v/>
          </cell>
        </row>
        <row r="7742">
          <cell r="A7742" t="str">
            <v/>
          </cell>
          <cell r="B7742" t="str">
            <v/>
          </cell>
          <cell r="C7742" t="str">
            <v/>
          </cell>
          <cell r="D7742" t="str">
            <v/>
          </cell>
          <cell r="E7742" t="str">
            <v/>
          </cell>
        </row>
        <row r="7743">
          <cell r="A7743" t="str">
            <v/>
          </cell>
          <cell r="B7743" t="str">
            <v/>
          </cell>
          <cell r="C7743" t="str">
            <v/>
          </cell>
          <cell r="D7743" t="str">
            <v/>
          </cell>
          <cell r="E7743" t="str">
            <v/>
          </cell>
        </row>
        <row r="7744">
          <cell r="A7744" t="str">
            <v/>
          </cell>
          <cell r="B7744" t="str">
            <v/>
          </cell>
          <cell r="C7744" t="str">
            <v/>
          </cell>
          <cell r="D7744" t="str">
            <v/>
          </cell>
          <cell r="E7744" t="str">
            <v/>
          </cell>
        </row>
        <row r="7745">
          <cell r="A7745" t="str">
            <v/>
          </cell>
          <cell r="B7745" t="str">
            <v/>
          </cell>
          <cell r="C7745" t="str">
            <v/>
          </cell>
          <cell r="D7745" t="str">
            <v/>
          </cell>
          <cell r="E7745" t="str">
            <v/>
          </cell>
        </row>
        <row r="7746">
          <cell r="A7746" t="str">
            <v/>
          </cell>
          <cell r="B7746" t="str">
            <v/>
          </cell>
          <cell r="C7746" t="str">
            <v/>
          </cell>
          <cell r="D7746" t="str">
            <v/>
          </cell>
          <cell r="E7746" t="str">
            <v/>
          </cell>
        </row>
        <row r="7747">
          <cell r="A7747" t="str">
            <v/>
          </cell>
          <cell r="B7747" t="str">
            <v/>
          </cell>
          <cell r="C7747" t="str">
            <v/>
          </cell>
          <cell r="D7747" t="str">
            <v/>
          </cell>
          <cell r="E7747" t="str">
            <v/>
          </cell>
        </row>
        <row r="7748">
          <cell r="A7748" t="str">
            <v/>
          </cell>
          <cell r="B7748" t="str">
            <v/>
          </cell>
          <cell r="C7748" t="str">
            <v/>
          </cell>
          <cell r="D7748" t="str">
            <v/>
          </cell>
          <cell r="E7748" t="str">
            <v/>
          </cell>
        </row>
        <row r="7749">
          <cell r="A7749" t="str">
            <v/>
          </cell>
          <cell r="B7749" t="str">
            <v/>
          </cell>
          <cell r="C7749" t="str">
            <v/>
          </cell>
          <cell r="D7749" t="str">
            <v/>
          </cell>
          <cell r="E7749" t="str">
            <v/>
          </cell>
        </row>
        <row r="7750">
          <cell r="A7750" t="str">
            <v/>
          </cell>
          <cell r="B7750" t="str">
            <v/>
          </cell>
          <cell r="C7750" t="str">
            <v/>
          </cell>
          <cell r="D7750" t="str">
            <v/>
          </cell>
          <cell r="E7750" t="str">
            <v/>
          </cell>
        </row>
        <row r="7751">
          <cell r="A7751" t="str">
            <v/>
          </cell>
          <cell r="B7751" t="str">
            <v/>
          </cell>
          <cell r="C7751" t="str">
            <v/>
          </cell>
          <cell r="D7751" t="str">
            <v/>
          </cell>
          <cell r="E7751" t="str">
            <v/>
          </cell>
        </row>
        <row r="7752">
          <cell r="A7752" t="str">
            <v/>
          </cell>
          <cell r="B7752" t="str">
            <v/>
          </cell>
          <cell r="C7752" t="str">
            <v/>
          </cell>
          <cell r="D7752" t="str">
            <v/>
          </cell>
          <cell r="E7752" t="str">
            <v/>
          </cell>
        </row>
        <row r="7753">
          <cell r="A7753" t="str">
            <v/>
          </cell>
          <cell r="B7753" t="str">
            <v/>
          </cell>
          <cell r="C7753" t="str">
            <v/>
          </cell>
          <cell r="D7753" t="str">
            <v/>
          </cell>
          <cell r="E7753" t="str">
            <v/>
          </cell>
        </row>
        <row r="7754">
          <cell r="A7754" t="str">
            <v/>
          </cell>
          <cell r="B7754" t="str">
            <v/>
          </cell>
          <cell r="C7754" t="str">
            <v/>
          </cell>
          <cell r="D7754" t="str">
            <v/>
          </cell>
          <cell r="E7754" t="str">
            <v/>
          </cell>
        </row>
        <row r="7755">
          <cell r="A7755" t="str">
            <v/>
          </cell>
          <cell r="B7755" t="str">
            <v/>
          </cell>
          <cell r="C7755" t="str">
            <v/>
          </cell>
          <cell r="D7755" t="str">
            <v/>
          </cell>
          <cell r="E7755" t="str">
            <v/>
          </cell>
        </row>
        <row r="7756">
          <cell r="A7756" t="str">
            <v/>
          </cell>
          <cell r="B7756" t="str">
            <v/>
          </cell>
          <cell r="C7756" t="str">
            <v/>
          </cell>
          <cell r="D7756" t="str">
            <v/>
          </cell>
          <cell r="E7756" t="str">
            <v/>
          </cell>
        </row>
        <row r="7757">
          <cell r="A7757" t="str">
            <v/>
          </cell>
          <cell r="B7757" t="str">
            <v/>
          </cell>
          <cell r="C7757" t="str">
            <v/>
          </cell>
          <cell r="D7757" t="str">
            <v/>
          </cell>
          <cell r="E7757" t="str">
            <v/>
          </cell>
        </row>
        <row r="7758">
          <cell r="A7758" t="str">
            <v/>
          </cell>
          <cell r="B7758" t="str">
            <v/>
          </cell>
          <cell r="C7758" t="str">
            <v/>
          </cell>
          <cell r="D7758" t="str">
            <v/>
          </cell>
          <cell r="E7758" t="str">
            <v/>
          </cell>
        </row>
        <row r="7759">
          <cell r="A7759" t="str">
            <v/>
          </cell>
          <cell r="B7759" t="str">
            <v/>
          </cell>
          <cell r="C7759" t="str">
            <v/>
          </cell>
          <cell r="D7759" t="str">
            <v/>
          </cell>
          <cell r="E7759" t="str">
            <v/>
          </cell>
        </row>
        <row r="7760">
          <cell r="A7760" t="str">
            <v/>
          </cell>
          <cell r="B7760" t="str">
            <v/>
          </cell>
          <cell r="C7760" t="str">
            <v/>
          </cell>
          <cell r="D7760" t="str">
            <v/>
          </cell>
          <cell r="E7760" t="str">
            <v/>
          </cell>
        </row>
        <row r="7761">
          <cell r="A7761" t="str">
            <v/>
          </cell>
          <cell r="B7761" t="str">
            <v/>
          </cell>
          <cell r="C7761" t="str">
            <v/>
          </cell>
          <cell r="D7761" t="str">
            <v/>
          </cell>
          <cell r="E7761" t="str">
            <v/>
          </cell>
        </row>
        <row r="7762">
          <cell r="A7762" t="str">
            <v/>
          </cell>
          <cell r="B7762" t="str">
            <v/>
          </cell>
          <cell r="C7762" t="str">
            <v/>
          </cell>
          <cell r="D7762" t="str">
            <v/>
          </cell>
          <cell r="E7762" t="str">
            <v/>
          </cell>
        </row>
        <row r="7763">
          <cell r="A7763" t="str">
            <v/>
          </cell>
          <cell r="B7763" t="str">
            <v/>
          </cell>
          <cell r="C7763" t="str">
            <v/>
          </cell>
          <cell r="D7763" t="str">
            <v/>
          </cell>
          <cell r="E7763" t="str">
            <v/>
          </cell>
        </row>
        <row r="7764">
          <cell r="A7764" t="str">
            <v/>
          </cell>
          <cell r="B7764" t="str">
            <v/>
          </cell>
          <cell r="C7764" t="str">
            <v/>
          </cell>
          <cell r="D7764" t="str">
            <v/>
          </cell>
          <cell r="E7764" t="str">
            <v/>
          </cell>
        </row>
        <row r="7765">
          <cell r="A7765" t="str">
            <v/>
          </cell>
          <cell r="B7765" t="str">
            <v/>
          </cell>
          <cell r="C7765" t="str">
            <v/>
          </cell>
          <cell r="D7765" t="str">
            <v/>
          </cell>
          <cell r="E7765" t="str">
            <v/>
          </cell>
        </row>
        <row r="7766">
          <cell r="A7766" t="str">
            <v/>
          </cell>
          <cell r="B7766" t="str">
            <v/>
          </cell>
          <cell r="C7766" t="str">
            <v/>
          </cell>
          <cell r="D7766" t="str">
            <v/>
          </cell>
          <cell r="E7766" t="str">
            <v/>
          </cell>
        </row>
        <row r="7767">
          <cell r="A7767" t="str">
            <v/>
          </cell>
          <cell r="B7767" t="str">
            <v/>
          </cell>
          <cell r="C7767" t="str">
            <v/>
          </cell>
          <cell r="D7767" t="str">
            <v/>
          </cell>
          <cell r="E7767" t="str">
            <v/>
          </cell>
        </row>
        <row r="7768">
          <cell r="A7768" t="str">
            <v/>
          </cell>
          <cell r="B7768" t="str">
            <v/>
          </cell>
          <cell r="C7768" t="str">
            <v/>
          </cell>
          <cell r="D7768" t="str">
            <v/>
          </cell>
          <cell r="E7768" t="str">
            <v/>
          </cell>
        </row>
        <row r="7769">
          <cell r="A7769" t="str">
            <v/>
          </cell>
          <cell r="B7769" t="str">
            <v/>
          </cell>
          <cell r="C7769" t="str">
            <v/>
          </cell>
          <cell r="D7769" t="str">
            <v/>
          </cell>
          <cell r="E7769" t="str">
            <v/>
          </cell>
        </row>
        <row r="7770">
          <cell r="A7770" t="str">
            <v/>
          </cell>
          <cell r="B7770" t="str">
            <v/>
          </cell>
          <cell r="C7770" t="str">
            <v/>
          </cell>
          <cell r="D7770" t="str">
            <v/>
          </cell>
          <cell r="E7770" t="str">
            <v/>
          </cell>
        </row>
        <row r="7771">
          <cell r="A7771" t="str">
            <v/>
          </cell>
          <cell r="B7771" t="str">
            <v/>
          </cell>
          <cell r="C7771" t="str">
            <v/>
          </cell>
          <cell r="D7771" t="str">
            <v/>
          </cell>
          <cell r="E7771" t="str">
            <v/>
          </cell>
        </row>
        <row r="7772">
          <cell r="A7772" t="str">
            <v/>
          </cell>
          <cell r="B7772" t="str">
            <v/>
          </cell>
          <cell r="C7772" t="str">
            <v/>
          </cell>
          <cell r="D7772" t="str">
            <v/>
          </cell>
          <cell r="E7772" t="str">
            <v/>
          </cell>
        </row>
        <row r="7773">
          <cell r="A7773" t="str">
            <v/>
          </cell>
          <cell r="B7773" t="str">
            <v/>
          </cell>
          <cell r="C7773" t="str">
            <v/>
          </cell>
          <cell r="D7773" t="str">
            <v/>
          </cell>
          <cell r="E7773" t="str">
            <v/>
          </cell>
        </row>
        <row r="7774">
          <cell r="A7774" t="str">
            <v/>
          </cell>
          <cell r="B7774" t="str">
            <v/>
          </cell>
          <cell r="C7774" t="str">
            <v/>
          </cell>
          <cell r="D7774" t="str">
            <v/>
          </cell>
          <cell r="E7774" t="str">
            <v/>
          </cell>
        </row>
        <row r="7775">
          <cell r="A7775" t="str">
            <v/>
          </cell>
          <cell r="B7775" t="str">
            <v/>
          </cell>
          <cell r="C7775" t="str">
            <v/>
          </cell>
          <cell r="D7775" t="str">
            <v/>
          </cell>
          <cell r="E7775" t="str">
            <v/>
          </cell>
        </row>
        <row r="7776">
          <cell r="A7776" t="str">
            <v/>
          </cell>
          <cell r="B7776" t="str">
            <v/>
          </cell>
          <cell r="C7776" t="str">
            <v/>
          </cell>
          <cell r="D7776" t="str">
            <v/>
          </cell>
          <cell r="E7776" t="str">
            <v/>
          </cell>
        </row>
        <row r="7777">
          <cell r="A7777" t="str">
            <v/>
          </cell>
          <cell r="B7777" t="str">
            <v/>
          </cell>
          <cell r="C7777" t="str">
            <v/>
          </cell>
          <cell r="D7777" t="str">
            <v/>
          </cell>
          <cell r="E7777" t="str">
            <v/>
          </cell>
        </row>
        <row r="7778">
          <cell r="A7778" t="str">
            <v/>
          </cell>
          <cell r="B7778" t="str">
            <v/>
          </cell>
          <cell r="C7778" t="str">
            <v/>
          </cell>
          <cell r="D7778" t="str">
            <v/>
          </cell>
          <cell r="E7778" t="str">
            <v/>
          </cell>
        </row>
        <row r="7779">
          <cell r="A7779" t="str">
            <v/>
          </cell>
          <cell r="B7779" t="str">
            <v/>
          </cell>
          <cell r="C7779" t="str">
            <v/>
          </cell>
          <cell r="D7779" t="str">
            <v/>
          </cell>
          <cell r="E7779" t="str">
            <v/>
          </cell>
        </row>
        <row r="7780">
          <cell r="A7780" t="str">
            <v/>
          </cell>
          <cell r="B7780" t="str">
            <v/>
          </cell>
          <cell r="C7780" t="str">
            <v/>
          </cell>
          <cell r="D7780" t="str">
            <v/>
          </cell>
          <cell r="E7780" t="str">
            <v/>
          </cell>
        </row>
        <row r="7781">
          <cell r="A7781" t="str">
            <v/>
          </cell>
          <cell r="B7781" t="str">
            <v/>
          </cell>
          <cell r="C7781" t="str">
            <v/>
          </cell>
          <cell r="D7781" t="str">
            <v/>
          </cell>
          <cell r="E7781" t="str">
            <v/>
          </cell>
        </row>
        <row r="7782">
          <cell r="A7782" t="str">
            <v/>
          </cell>
          <cell r="B7782" t="str">
            <v/>
          </cell>
          <cell r="C7782" t="str">
            <v/>
          </cell>
          <cell r="D7782" t="str">
            <v/>
          </cell>
          <cell r="E7782" t="str">
            <v/>
          </cell>
        </row>
        <row r="7783">
          <cell r="A7783" t="str">
            <v/>
          </cell>
          <cell r="B7783" t="str">
            <v/>
          </cell>
          <cell r="C7783" t="str">
            <v/>
          </cell>
          <cell r="D7783" t="str">
            <v/>
          </cell>
          <cell r="E7783" t="str">
            <v/>
          </cell>
        </row>
        <row r="7784">
          <cell r="A7784" t="str">
            <v/>
          </cell>
          <cell r="B7784" t="str">
            <v/>
          </cell>
          <cell r="C7784" t="str">
            <v/>
          </cell>
          <cell r="D7784" t="str">
            <v/>
          </cell>
          <cell r="E7784" t="str">
            <v/>
          </cell>
        </row>
        <row r="7785">
          <cell r="A7785" t="str">
            <v/>
          </cell>
          <cell r="B7785" t="str">
            <v/>
          </cell>
          <cell r="C7785" t="str">
            <v/>
          </cell>
          <cell r="D7785" t="str">
            <v/>
          </cell>
          <cell r="E7785" t="str">
            <v/>
          </cell>
        </row>
        <row r="7786">
          <cell r="A7786" t="str">
            <v/>
          </cell>
          <cell r="B7786" t="str">
            <v/>
          </cell>
          <cell r="C7786" t="str">
            <v/>
          </cell>
          <cell r="D7786" t="str">
            <v/>
          </cell>
          <cell r="E7786" t="str">
            <v/>
          </cell>
        </row>
        <row r="7787">
          <cell r="A7787" t="str">
            <v/>
          </cell>
          <cell r="B7787" t="str">
            <v/>
          </cell>
          <cell r="C7787" t="str">
            <v/>
          </cell>
          <cell r="D7787" t="str">
            <v/>
          </cell>
          <cell r="E7787" t="str">
            <v/>
          </cell>
        </row>
        <row r="7788">
          <cell r="A7788" t="str">
            <v/>
          </cell>
          <cell r="B7788" t="str">
            <v/>
          </cell>
          <cell r="C7788" t="str">
            <v/>
          </cell>
          <cell r="D7788" t="str">
            <v/>
          </cell>
          <cell r="E7788" t="str">
            <v/>
          </cell>
        </row>
        <row r="7789">
          <cell r="A7789" t="str">
            <v/>
          </cell>
          <cell r="B7789" t="str">
            <v/>
          </cell>
          <cell r="C7789" t="str">
            <v/>
          </cell>
          <cell r="D7789" t="str">
            <v/>
          </cell>
          <cell r="E7789" t="str">
            <v/>
          </cell>
        </row>
        <row r="7790">
          <cell r="A7790" t="str">
            <v/>
          </cell>
          <cell r="B7790" t="str">
            <v/>
          </cell>
          <cell r="C7790" t="str">
            <v/>
          </cell>
          <cell r="D7790" t="str">
            <v/>
          </cell>
          <cell r="E7790" t="str">
            <v/>
          </cell>
        </row>
        <row r="7791">
          <cell r="A7791" t="str">
            <v/>
          </cell>
          <cell r="B7791" t="str">
            <v/>
          </cell>
          <cell r="C7791" t="str">
            <v/>
          </cell>
          <cell r="D7791" t="str">
            <v/>
          </cell>
          <cell r="E7791" t="str">
            <v/>
          </cell>
        </row>
        <row r="7792">
          <cell r="A7792" t="str">
            <v/>
          </cell>
          <cell r="B7792" t="str">
            <v/>
          </cell>
          <cell r="C7792" t="str">
            <v/>
          </cell>
          <cell r="D7792" t="str">
            <v/>
          </cell>
          <cell r="E7792" t="str">
            <v/>
          </cell>
        </row>
        <row r="7793">
          <cell r="A7793" t="str">
            <v/>
          </cell>
          <cell r="B7793" t="str">
            <v/>
          </cell>
          <cell r="C7793" t="str">
            <v/>
          </cell>
          <cell r="D7793" t="str">
            <v/>
          </cell>
          <cell r="E7793" t="str">
            <v/>
          </cell>
        </row>
        <row r="7794">
          <cell r="A7794" t="str">
            <v/>
          </cell>
          <cell r="B7794" t="str">
            <v/>
          </cell>
          <cell r="C7794" t="str">
            <v/>
          </cell>
          <cell r="D7794" t="str">
            <v/>
          </cell>
          <cell r="E7794" t="str">
            <v/>
          </cell>
        </row>
        <row r="7795">
          <cell r="A7795" t="str">
            <v/>
          </cell>
          <cell r="B7795" t="str">
            <v/>
          </cell>
          <cell r="C7795" t="str">
            <v/>
          </cell>
          <cell r="D7795" t="str">
            <v/>
          </cell>
          <cell r="E7795" t="str">
            <v/>
          </cell>
        </row>
        <row r="7796">
          <cell r="A7796" t="str">
            <v/>
          </cell>
          <cell r="B7796" t="str">
            <v/>
          </cell>
          <cell r="C7796" t="str">
            <v/>
          </cell>
          <cell r="D7796" t="str">
            <v/>
          </cell>
          <cell r="E7796" t="str">
            <v/>
          </cell>
        </row>
        <row r="7797">
          <cell r="A7797" t="str">
            <v/>
          </cell>
          <cell r="B7797" t="str">
            <v/>
          </cell>
          <cell r="C7797" t="str">
            <v/>
          </cell>
          <cell r="D7797" t="str">
            <v/>
          </cell>
          <cell r="E7797" t="str">
            <v/>
          </cell>
        </row>
        <row r="7798">
          <cell r="A7798" t="str">
            <v/>
          </cell>
          <cell r="B7798" t="str">
            <v/>
          </cell>
          <cell r="C7798" t="str">
            <v/>
          </cell>
          <cell r="D7798" t="str">
            <v/>
          </cell>
          <cell r="E7798" t="str">
            <v/>
          </cell>
        </row>
        <row r="7799">
          <cell r="A7799" t="str">
            <v/>
          </cell>
          <cell r="B7799" t="str">
            <v/>
          </cell>
          <cell r="C7799" t="str">
            <v/>
          </cell>
          <cell r="D7799" t="str">
            <v/>
          </cell>
          <cell r="E7799" t="str">
            <v/>
          </cell>
        </row>
        <row r="7800">
          <cell r="A7800" t="str">
            <v/>
          </cell>
          <cell r="B7800" t="str">
            <v/>
          </cell>
          <cell r="C7800" t="str">
            <v/>
          </cell>
          <cell r="D7800" t="str">
            <v/>
          </cell>
          <cell r="E7800" t="str">
            <v/>
          </cell>
        </row>
        <row r="7801">
          <cell r="A7801" t="str">
            <v/>
          </cell>
          <cell r="B7801" t="str">
            <v/>
          </cell>
          <cell r="C7801" t="str">
            <v/>
          </cell>
          <cell r="D7801" t="str">
            <v/>
          </cell>
          <cell r="E7801" t="str">
            <v/>
          </cell>
        </row>
        <row r="7802">
          <cell r="A7802" t="str">
            <v/>
          </cell>
          <cell r="B7802" t="str">
            <v/>
          </cell>
          <cell r="C7802" t="str">
            <v/>
          </cell>
          <cell r="D7802" t="str">
            <v/>
          </cell>
          <cell r="E7802" t="str">
            <v/>
          </cell>
        </row>
        <row r="7803">
          <cell r="A7803" t="str">
            <v/>
          </cell>
          <cell r="B7803" t="str">
            <v/>
          </cell>
          <cell r="C7803" t="str">
            <v/>
          </cell>
          <cell r="D7803" t="str">
            <v/>
          </cell>
          <cell r="E7803" t="str">
            <v/>
          </cell>
        </row>
        <row r="7804">
          <cell r="A7804" t="str">
            <v/>
          </cell>
          <cell r="B7804" t="str">
            <v/>
          </cell>
          <cell r="C7804" t="str">
            <v/>
          </cell>
          <cell r="D7804" t="str">
            <v/>
          </cell>
          <cell r="E7804" t="str">
            <v/>
          </cell>
        </row>
        <row r="7805">
          <cell r="A7805" t="str">
            <v/>
          </cell>
          <cell r="B7805" t="str">
            <v/>
          </cell>
          <cell r="C7805" t="str">
            <v/>
          </cell>
          <cell r="D7805" t="str">
            <v/>
          </cell>
          <cell r="E7805" t="str">
            <v/>
          </cell>
        </row>
        <row r="7806">
          <cell r="A7806" t="str">
            <v/>
          </cell>
          <cell r="B7806" t="str">
            <v/>
          </cell>
          <cell r="C7806" t="str">
            <v/>
          </cell>
          <cell r="D7806" t="str">
            <v/>
          </cell>
          <cell r="E7806" t="str">
            <v/>
          </cell>
        </row>
        <row r="7807">
          <cell r="A7807" t="str">
            <v/>
          </cell>
          <cell r="B7807" t="str">
            <v/>
          </cell>
          <cell r="C7807" t="str">
            <v/>
          </cell>
          <cell r="D7807" t="str">
            <v/>
          </cell>
          <cell r="E7807" t="str">
            <v/>
          </cell>
        </row>
        <row r="7808">
          <cell r="A7808" t="str">
            <v/>
          </cell>
          <cell r="B7808" t="str">
            <v/>
          </cell>
          <cell r="C7808" t="str">
            <v/>
          </cell>
          <cell r="D7808" t="str">
            <v/>
          </cell>
          <cell r="E7808" t="str">
            <v/>
          </cell>
        </row>
        <row r="7809">
          <cell r="A7809" t="str">
            <v/>
          </cell>
          <cell r="B7809" t="str">
            <v/>
          </cell>
          <cell r="C7809" t="str">
            <v/>
          </cell>
          <cell r="D7809" t="str">
            <v/>
          </cell>
          <cell r="E7809" t="str">
            <v/>
          </cell>
        </row>
        <row r="7810">
          <cell r="A7810" t="str">
            <v/>
          </cell>
          <cell r="B7810" t="str">
            <v/>
          </cell>
          <cell r="C7810" t="str">
            <v/>
          </cell>
          <cell r="D7810" t="str">
            <v/>
          </cell>
          <cell r="E7810" t="str">
            <v/>
          </cell>
        </row>
        <row r="7811">
          <cell r="A7811" t="str">
            <v/>
          </cell>
          <cell r="B7811" t="str">
            <v/>
          </cell>
          <cell r="C7811" t="str">
            <v/>
          </cell>
          <cell r="D7811" t="str">
            <v/>
          </cell>
          <cell r="E7811" t="str">
            <v/>
          </cell>
        </row>
        <row r="7812">
          <cell r="A7812" t="str">
            <v/>
          </cell>
          <cell r="B7812" t="str">
            <v/>
          </cell>
          <cell r="C7812" t="str">
            <v/>
          </cell>
          <cell r="D7812" t="str">
            <v/>
          </cell>
          <cell r="E7812" t="str">
            <v/>
          </cell>
        </row>
        <row r="7813">
          <cell r="A7813" t="str">
            <v/>
          </cell>
          <cell r="B7813" t="str">
            <v/>
          </cell>
          <cell r="C7813" t="str">
            <v/>
          </cell>
          <cell r="D7813" t="str">
            <v/>
          </cell>
          <cell r="E7813" t="str">
            <v/>
          </cell>
        </row>
        <row r="7814">
          <cell r="A7814" t="str">
            <v/>
          </cell>
          <cell r="B7814" t="str">
            <v/>
          </cell>
          <cell r="C7814" t="str">
            <v/>
          </cell>
          <cell r="D7814" t="str">
            <v/>
          </cell>
          <cell r="E7814" t="str">
            <v/>
          </cell>
        </row>
        <row r="7815">
          <cell r="A7815" t="str">
            <v/>
          </cell>
          <cell r="B7815" t="str">
            <v/>
          </cell>
          <cell r="C7815" t="str">
            <v/>
          </cell>
          <cell r="D7815" t="str">
            <v/>
          </cell>
          <cell r="E7815" t="str">
            <v/>
          </cell>
        </row>
        <row r="7816">
          <cell r="A7816" t="str">
            <v/>
          </cell>
          <cell r="B7816" t="str">
            <v/>
          </cell>
          <cell r="C7816" t="str">
            <v/>
          </cell>
          <cell r="D7816" t="str">
            <v/>
          </cell>
          <cell r="E7816" t="str">
            <v/>
          </cell>
        </row>
        <row r="7817">
          <cell r="A7817" t="str">
            <v/>
          </cell>
          <cell r="B7817" t="str">
            <v/>
          </cell>
          <cell r="C7817" t="str">
            <v/>
          </cell>
          <cell r="D7817" t="str">
            <v/>
          </cell>
          <cell r="E7817" t="str">
            <v/>
          </cell>
        </row>
        <row r="7818">
          <cell r="A7818" t="str">
            <v/>
          </cell>
          <cell r="B7818" t="str">
            <v/>
          </cell>
          <cell r="C7818" t="str">
            <v/>
          </cell>
          <cell r="D7818" t="str">
            <v/>
          </cell>
          <cell r="E7818" t="str">
            <v/>
          </cell>
        </row>
        <row r="7819">
          <cell r="A7819" t="str">
            <v/>
          </cell>
          <cell r="B7819" t="str">
            <v/>
          </cell>
          <cell r="C7819" t="str">
            <v/>
          </cell>
          <cell r="D7819" t="str">
            <v/>
          </cell>
          <cell r="E7819" t="str">
            <v/>
          </cell>
        </row>
        <row r="7820">
          <cell r="A7820" t="str">
            <v/>
          </cell>
          <cell r="B7820" t="str">
            <v/>
          </cell>
          <cell r="C7820" t="str">
            <v/>
          </cell>
          <cell r="D7820" t="str">
            <v/>
          </cell>
          <cell r="E7820" t="str">
            <v/>
          </cell>
        </row>
        <row r="7821">
          <cell r="A7821" t="str">
            <v/>
          </cell>
          <cell r="B7821" t="str">
            <v/>
          </cell>
          <cell r="C7821" t="str">
            <v/>
          </cell>
          <cell r="D7821" t="str">
            <v/>
          </cell>
          <cell r="E7821" t="str">
            <v/>
          </cell>
        </row>
        <row r="7822">
          <cell r="A7822" t="str">
            <v/>
          </cell>
          <cell r="B7822" t="str">
            <v/>
          </cell>
          <cell r="C7822" t="str">
            <v/>
          </cell>
          <cell r="D7822" t="str">
            <v/>
          </cell>
          <cell r="E7822" t="str">
            <v/>
          </cell>
        </row>
        <row r="7823">
          <cell r="A7823" t="str">
            <v/>
          </cell>
          <cell r="B7823" t="str">
            <v/>
          </cell>
          <cell r="C7823" t="str">
            <v/>
          </cell>
          <cell r="D7823" t="str">
            <v/>
          </cell>
          <cell r="E7823" t="str">
            <v/>
          </cell>
        </row>
        <row r="7824">
          <cell r="A7824" t="str">
            <v/>
          </cell>
          <cell r="B7824" t="str">
            <v/>
          </cell>
          <cell r="C7824" t="str">
            <v/>
          </cell>
          <cell r="D7824" t="str">
            <v/>
          </cell>
          <cell r="E7824" t="str">
            <v/>
          </cell>
        </row>
        <row r="7825">
          <cell r="A7825" t="str">
            <v/>
          </cell>
          <cell r="B7825" t="str">
            <v/>
          </cell>
          <cell r="C7825" t="str">
            <v/>
          </cell>
          <cell r="D7825" t="str">
            <v/>
          </cell>
          <cell r="E7825" t="str">
            <v/>
          </cell>
        </row>
        <row r="7826">
          <cell r="A7826" t="str">
            <v/>
          </cell>
          <cell r="B7826" t="str">
            <v/>
          </cell>
          <cell r="C7826" t="str">
            <v/>
          </cell>
          <cell r="D7826" t="str">
            <v/>
          </cell>
          <cell r="E7826" t="str">
            <v/>
          </cell>
        </row>
        <row r="7827">
          <cell r="A7827" t="str">
            <v/>
          </cell>
          <cell r="B7827" t="str">
            <v/>
          </cell>
          <cell r="C7827" t="str">
            <v/>
          </cell>
          <cell r="D7827" t="str">
            <v/>
          </cell>
          <cell r="E7827" t="str">
            <v/>
          </cell>
        </row>
        <row r="7828">
          <cell r="A7828" t="str">
            <v/>
          </cell>
          <cell r="B7828" t="str">
            <v/>
          </cell>
          <cell r="C7828" t="str">
            <v/>
          </cell>
          <cell r="D7828" t="str">
            <v/>
          </cell>
          <cell r="E7828" t="str">
            <v/>
          </cell>
        </row>
        <row r="7829">
          <cell r="A7829" t="str">
            <v/>
          </cell>
          <cell r="B7829" t="str">
            <v/>
          </cell>
          <cell r="C7829" t="str">
            <v/>
          </cell>
          <cell r="D7829" t="str">
            <v/>
          </cell>
          <cell r="E7829" t="str">
            <v/>
          </cell>
        </row>
        <row r="7830">
          <cell r="A7830" t="str">
            <v/>
          </cell>
          <cell r="B7830" t="str">
            <v/>
          </cell>
          <cell r="C7830" t="str">
            <v/>
          </cell>
          <cell r="D7830" t="str">
            <v/>
          </cell>
          <cell r="E7830" t="str">
            <v/>
          </cell>
        </row>
        <row r="7831">
          <cell r="A7831" t="str">
            <v/>
          </cell>
          <cell r="B7831" t="str">
            <v/>
          </cell>
          <cell r="C7831" t="str">
            <v/>
          </cell>
          <cell r="D7831" t="str">
            <v/>
          </cell>
          <cell r="E7831" t="str">
            <v/>
          </cell>
        </row>
        <row r="7832">
          <cell r="A7832" t="str">
            <v/>
          </cell>
          <cell r="B7832" t="str">
            <v/>
          </cell>
          <cell r="C7832" t="str">
            <v/>
          </cell>
          <cell r="D7832" t="str">
            <v/>
          </cell>
          <cell r="E7832" t="str">
            <v/>
          </cell>
        </row>
        <row r="7833">
          <cell r="A7833" t="str">
            <v/>
          </cell>
          <cell r="B7833" t="str">
            <v/>
          </cell>
          <cell r="C7833" t="str">
            <v/>
          </cell>
          <cell r="D7833" t="str">
            <v/>
          </cell>
          <cell r="E7833" t="str">
            <v/>
          </cell>
        </row>
        <row r="7834">
          <cell r="A7834" t="str">
            <v/>
          </cell>
          <cell r="B7834" t="str">
            <v/>
          </cell>
          <cell r="C7834" t="str">
            <v/>
          </cell>
          <cell r="D7834" t="str">
            <v/>
          </cell>
          <cell r="E7834" t="str">
            <v/>
          </cell>
        </row>
        <row r="7835">
          <cell r="A7835" t="str">
            <v/>
          </cell>
          <cell r="B7835" t="str">
            <v/>
          </cell>
          <cell r="C7835" t="str">
            <v/>
          </cell>
          <cell r="D7835" t="str">
            <v/>
          </cell>
          <cell r="E7835" t="str">
            <v/>
          </cell>
        </row>
        <row r="7836">
          <cell r="A7836" t="str">
            <v/>
          </cell>
          <cell r="B7836" t="str">
            <v/>
          </cell>
          <cell r="C7836" t="str">
            <v/>
          </cell>
          <cell r="D7836" t="str">
            <v/>
          </cell>
          <cell r="E7836" t="str">
            <v/>
          </cell>
        </row>
        <row r="7837">
          <cell r="A7837" t="str">
            <v/>
          </cell>
          <cell r="B7837" t="str">
            <v/>
          </cell>
          <cell r="C7837" t="str">
            <v/>
          </cell>
          <cell r="D7837" t="str">
            <v/>
          </cell>
          <cell r="E7837" t="str">
            <v/>
          </cell>
        </row>
        <row r="7838">
          <cell r="A7838" t="str">
            <v/>
          </cell>
          <cell r="B7838" t="str">
            <v/>
          </cell>
          <cell r="C7838" t="str">
            <v/>
          </cell>
          <cell r="D7838" t="str">
            <v/>
          </cell>
          <cell r="E7838" t="str">
            <v/>
          </cell>
        </row>
        <row r="7839">
          <cell r="A7839" t="str">
            <v/>
          </cell>
          <cell r="B7839" t="str">
            <v/>
          </cell>
          <cell r="C7839" t="str">
            <v/>
          </cell>
          <cell r="D7839" t="str">
            <v/>
          </cell>
          <cell r="E7839" t="str">
            <v/>
          </cell>
        </row>
        <row r="7840">
          <cell r="A7840" t="str">
            <v/>
          </cell>
          <cell r="B7840" t="str">
            <v/>
          </cell>
          <cell r="C7840" t="str">
            <v/>
          </cell>
          <cell r="D7840" t="str">
            <v/>
          </cell>
          <cell r="E7840" t="str">
            <v/>
          </cell>
        </row>
        <row r="7841">
          <cell r="A7841" t="str">
            <v/>
          </cell>
          <cell r="B7841" t="str">
            <v/>
          </cell>
          <cell r="C7841" t="str">
            <v/>
          </cell>
          <cell r="D7841" t="str">
            <v/>
          </cell>
          <cell r="E7841" t="str">
            <v/>
          </cell>
        </row>
        <row r="7842">
          <cell r="A7842" t="str">
            <v/>
          </cell>
          <cell r="B7842" t="str">
            <v/>
          </cell>
          <cell r="C7842" t="str">
            <v/>
          </cell>
          <cell r="D7842" t="str">
            <v/>
          </cell>
          <cell r="E7842" t="str">
            <v/>
          </cell>
        </row>
        <row r="7843">
          <cell r="A7843" t="str">
            <v/>
          </cell>
          <cell r="B7843" t="str">
            <v/>
          </cell>
          <cell r="C7843" t="str">
            <v/>
          </cell>
          <cell r="D7843" t="str">
            <v/>
          </cell>
          <cell r="E7843" t="str">
            <v/>
          </cell>
        </row>
        <row r="7844">
          <cell r="A7844" t="str">
            <v/>
          </cell>
          <cell r="B7844" t="str">
            <v/>
          </cell>
          <cell r="C7844" t="str">
            <v/>
          </cell>
          <cell r="D7844" t="str">
            <v/>
          </cell>
          <cell r="E7844" t="str">
            <v/>
          </cell>
        </row>
        <row r="7845">
          <cell r="A7845" t="str">
            <v/>
          </cell>
          <cell r="B7845" t="str">
            <v/>
          </cell>
          <cell r="C7845" t="str">
            <v/>
          </cell>
          <cell r="D7845" t="str">
            <v/>
          </cell>
          <cell r="E7845" t="str">
            <v/>
          </cell>
        </row>
        <row r="7846">
          <cell r="A7846" t="str">
            <v/>
          </cell>
          <cell r="B7846" t="str">
            <v/>
          </cell>
          <cell r="C7846" t="str">
            <v/>
          </cell>
          <cell r="D7846" t="str">
            <v/>
          </cell>
          <cell r="E7846" t="str">
            <v/>
          </cell>
        </row>
        <row r="7847">
          <cell r="A7847" t="str">
            <v/>
          </cell>
          <cell r="B7847" t="str">
            <v/>
          </cell>
          <cell r="C7847" t="str">
            <v/>
          </cell>
          <cell r="D7847" t="str">
            <v/>
          </cell>
          <cell r="E7847" t="str">
            <v/>
          </cell>
        </row>
        <row r="7848">
          <cell r="A7848" t="str">
            <v/>
          </cell>
          <cell r="B7848" t="str">
            <v/>
          </cell>
          <cell r="C7848" t="str">
            <v/>
          </cell>
          <cell r="D7848" t="str">
            <v/>
          </cell>
          <cell r="E7848" t="str">
            <v/>
          </cell>
        </row>
        <row r="7849">
          <cell r="A7849" t="str">
            <v/>
          </cell>
          <cell r="B7849" t="str">
            <v/>
          </cell>
          <cell r="C7849" t="str">
            <v/>
          </cell>
          <cell r="D7849" t="str">
            <v/>
          </cell>
          <cell r="E7849" t="str">
            <v/>
          </cell>
        </row>
        <row r="7850">
          <cell r="A7850" t="str">
            <v/>
          </cell>
          <cell r="B7850" t="str">
            <v/>
          </cell>
          <cell r="C7850" t="str">
            <v/>
          </cell>
          <cell r="D7850" t="str">
            <v/>
          </cell>
          <cell r="E7850" t="str">
            <v/>
          </cell>
        </row>
        <row r="7851">
          <cell r="A7851" t="str">
            <v/>
          </cell>
          <cell r="B7851" t="str">
            <v/>
          </cell>
          <cell r="C7851" t="str">
            <v/>
          </cell>
          <cell r="D7851" t="str">
            <v/>
          </cell>
          <cell r="E7851" t="str">
            <v/>
          </cell>
        </row>
        <row r="7852">
          <cell r="A7852" t="str">
            <v/>
          </cell>
          <cell r="B7852" t="str">
            <v/>
          </cell>
          <cell r="C7852" t="str">
            <v/>
          </cell>
          <cell r="D7852" t="str">
            <v/>
          </cell>
          <cell r="E7852" t="str">
            <v/>
          </cell>
        </row>
        <row r="7853">
          <cell r="A7853" t="str">
            <v/>
          </cell>
          <cell r="B7853" t="str">
            <v/>
          </cell>
          <cell r="C7853" t="str">
            <v/>
          </cell>
          <cell r="D7853" t="str">
            <v/>
          </cell>
          <cell r="E7853" t="str">
            <v/>
          </cell>
        </row>
        <row r="7854">
          <cell r="A7854" t="str">
            <v/>
          </cell>
          <cell r="B7854" t="str">
            <v/>
          </cell>
          <cell r="C7854" t="str">
            <v/>
          </cell>
          <cell r="D7854" t="str">
            <v/>
          </cell>
          <cell r="E7854" t="str">
            <v/>
          </cell>
        </row>
        <row r="7855">
          <cell r="A7855" t="str">
            <v/>
          </cell>
          <cell r="B7855" t="str">
            <v/>
          </cell>
          <cell r="C7855" t="str">
            <v/>
          </cell>
          <cell r="D7855" t="str">
            <v/>
          </cell>
          <cell r="E7855" t="str">
            <v/>
          </cell>
        </row>
        <row r="7856">
          <cell r="A7856" t="str">
            <v/>
          </cell>
          <cell r="B7856" t="str">
            <v/>
          </cell>
          <cell r="C7856" t="str">
            <v/>
          </cell>
          <cell r="D7856" t="str">
            <v/>
          </cell>
          <cell r="E7856" t="str">
            <v/>
          </cell>
        </row>
        <row r="7857">
          <cell r="A7857" t="str">
            <v/>
          </cell>
          <cell r="B7857" t="str">
            <v/>
          </cell>
          <cell r="C7857" t="str">
            <v/>
          </cell>
          <cell r="D7857" t="str">
            <v/>
          </cell>
          <cell r="E7857" t="str">
            <v/>
          </cell>
        </row>
        <row r="7858">
          <cell r="A7858" t="str">
            <v/>
          </cell>
          <cell r="B7858" t="str">
            <v/>
          </cell>
          <cell r="C7858" t="str">
            <v/>
          </cell>
          <cell r="D7858" t="str">
            <v/>
          </cell>
          <cell r="E7858" t="str">
            <v/>
          </cell>
        </row>
        <row r="7859">
          <cell r="A7859" t="str">
            <v/>
          </cell>
          <cell r="B7859" t="str">
            <v/>
          </cell>
          <cell r="C7859" t="str">
            <v/>
          </cell>
          <cell r="D7859" t="str">
            <v/>
          </cell>
          <cell r="E7859" t="str">
            <v/>
          </cell>
        </row>
        <row r="7860">
          <cell r="A7860" t="str">
            <v/>
          </cell>
          <cell r="B7860" t="str">
            <v/>
          </cell>
          <cell r="C7860" t="str">
            <v/>
          </cell>
          <cell r="D7860" t="str">
            <v/>
          </cell>
          <cell r="E7860" t="str">
            <v/>
          </cell>
        </row>
        <row r="7861">
          <cell r="A7861" t="str">
            <v/>
          </cell>
          <cell r="B7861" t="str">
            <v/>
          </cell>
          <cell r="C7861" t="str">
            <v/>
          </cell>
          <cell r="D7861" t="str">
            <v/>
          </cell>
          <cell r="E7861" t="str">
            <v/>
          </cell>
        </row>
        <row r="7862">
          <cell r="A7862" t="str">
            <v/>
          </cell>
          <cell r="B7862" t="str">
            <v/>
          </cell>
          <cell r="C7862" t="str">
            <v/>
          </cell>
          <cell r="D7862" t="str">
            <v/>
          </cell>
          <cell r="E7862" t="str">
            <v/>
          </cell>
        </row>
        <row r="7863">
          <cell r="A7863" t="str">
            <v/>
          </cell>
          <cell r="B7863" t="str">
            <v/>
          </cell>
          <cell r="C7863" t="str">
            <v/>
          </cell>
          <cell r="D7863" t="str">
            <v/>
          </cell>
          <cell r="E7863" t="str">
            <v/>
          </cell>
        </row>
        <row r="7864">
          <cell r="A7864" t="str">
            <v/>
          </cell>
          <cell r="B7864" t="str">
            <v/>
          </cell>
          <cell r="C7864" t="str">
            <v/>
          </cell>
          <cell r="D7864" t="str">
            <v/>
          </cell>
          <cell r="E7864" t="str">
            <v/>
          </cell>
        </row>
        <row r="7865">
          <cell r="A7865" t="str">
            <v/>
          </cell>
          <cell r="B7865" t="str">
            <v/>
          </cell>
          <cell r="C7865" t="str">
            <v/>
          </cell>
          <cell r="D7865" t="str">
            <v/>
          </cell>
          <cell r="E7865" t="str">
            <v/>
          </cell>
        </row>
        <row r="7866">
          <cell r="A7866" t="str">
            <v/>
          </cell>
          <cell r="B7866" t="str">
            <v/>
          </cell>
          <cell r="C7866" t="str">
            <v/>
          </cell>
          <cell r="D7866" t="str">
            <v/>
          </cell>
          <cell r="E7866" t="str">
            <v/>
          </cell>
        </row>
        <row r="7867">
          <cell r="A7867" t="str">
            <v/>
          </cell>
          <cell r="B7867" t="str">
            <v/>
          </cell>
          <cell r="C7867" t="str">
            <v/>
          </cell>
          <cell r="D7867" t="str">
            <v/>
          </cell>
          <cell r="E7867" t="str">
            <v/>
          </cell>
        </row>
        <row r="7868">
          <cell r="A7868" t="str">
            <v/>
          </cell>
          <cell r="B7868" t="str">
            <v/>
          </cell>
          <cell r="C7868" t="str">
            <v/>
          </cell>
          <cell r="D7868" t="str">
            <v/>
          </cell>
          <cell r="E7868" t="str">
            <v/>
          </cell>
        </row>
        <row r="7869">
          <cell r="A7869" t="str">
            <v/>
          </cell>
          <cell r="B7869" t="str">
            <v/>
          </cell>
          <cell r="C7869" t="str">
            <v/>
          </cell>
          <cell r="D7869" t="str">
            <v/>
          </cell>
          <cell r="E7869" t="str">
            <v/>
          </cell>
        </row>
        <row r="7870">
          <cell r="A7870" t="str">
            <v/>
          </cell>
          <cell r="B7870" t="str">
            <v/>
          </cell>
          <cell r="C7870" t="str">
            <v/>
          </cell>
          <cell r="D7870" t="str">
            <v/>
          </cell>
          <cell r="E7870" t="str">
            <v/>
          </cell>
        </row>
        <row r="7871">
          <cell r="A7871" t="str">
            <v/>
          </cell>
          <cell r="B7871" t="str">
            <v/>
          </cell>
          <cell r="C7871" t="str">
            <v/>
          </cell>
          <cell r="D7871" t="str">
            <v/>
          </cell>
          <cell r="E7871" t="str">
            <v/>
          </cell>
        </row>
        <row r="7872">
          <cell r="A7872" t="str">
            <v/>
          </cell>
          <cell r="B7872" t="str">
            <v/>
          </cell>
          <cell r="C7872" t="str">
            <v/>
          </cell>
          <cell r="D7872" t="str">
            <v/>
          </cell>
          <cell r="E7872" t="str">
            <v/>
          </cell>
        </row>
        <row r="7873">
          <cell r="A7873" t="str">
            <v/>
          </cell>
          <cell r="B7873" t="str">
            <v/>
          </cell>
          <cell r="C7873" t="str">
            <v/>
          </cell>
          <cell r="D7873" t="str">
            <v/>
          </cell>
          <cell r="E7873" t="str">
            <v/>
          </cell>
        </row>
        <row r="7874">
          <cell r="A7874" t="str">
            <v/>
          </cell>
          <cell r="B7874" t="str">
            <v/>
          </cell>
          <cell r="C7874" t="str">
            <v/>
          </cell>
          <cell r="D7874" t="str">
            <v/>
          </cell>
          <cell r="E7874" t="str">
            <v/>
          </cell>
        </row>
        <row r="7875">
          <cell r="A7875" t="str">
            <v/>
          </cell>
          <cell r="B7875" t="str">
            <v/>
          </cell>
          <cell r="C7875" t="str">
            <v/>
          </cell>
          <cell r="D7875" t="str">
            <v/>
          </cell>
          <cell r="E7875" t="str">
            <v/>
          </cell>
        </row>
        <row r="7876">
          <cell r="A7876" t="str">
            <v/>
          </cell>
          <cell r="B7876" t="str">
            <v/>
          </cell>
          <cell r="C7876" t="str">
            <v/>
          </cell>
          <cell r="D7876" t="str">
            <v/>
          </cell>
          <cell r="E7876" t="str">
            <v/>
          </cell>
        </row>
        <row r="7877">
          <cell r="A7877" t="str">
            <v/>
          </cell>
          <cell r="B7877" t="str">
            <v/>
          </cell>
          <cell r="C7877" t="str">
            <v/>
          </cell>
          <cell r="D7877" t="str">
            <v/>
          </cell>
          <cell r="E7877" t="str">
            <v/>
          </cell>
        </row>
        <row r="7878">
          <cell r="A7878" t="str">
            <v/>
          </cell>
          <cell r="B7878" t="str">
            <v/>
          </cell>
          <cell r="C7878" t="str">
            <v/>
          </cell>
          <cell r="D7878" t="str">
            <v/>
          </cell>
          <cell r="E7878" t="str">
            <v/>
          </cell>
        </row>
        <row r="7879">
          <cell r="A7879" t="str">
            <v/>
          </cell>
          <cell r="B7879" t="str">
            <v/>
          </cell>
          <cell r="C7879" t="str">
            <v/>
          </cell>
          <cell r="D7879" t="str">
            <v/>
          </cell>
          <cell r="E7879" t="str">
            <v/>
          </cell>
        </row>
        <row r="7880">
          <cell r="A7880" t="str">
            <v/>
          </cell>
          <cell r="B7880" t="str">
            <v/>
          </cell>
          <cell r="C7880" t="str">
            <v/>
          </cell>
          <cell r="D7880" t="str">
            <v/>
          </cell>
          <cell r="E7880" t="str">
            <v/>
          </cell>
        </row>
        <row r="7881">
          <cell r="A7881" t="str">
            <v/>
          </cell>
          <cell r="B7881" t="str">
            <v/>
          </cell>
          <cell r="C7881" t="str">
            <v/>
          </cell>
          <cell r="D7881" t="str">
            <v/>
          </cell>
          <cell r="E7881" t="str">
            <v/>
          </cell>
        </row>
        <row r="7882">
          <cell r="A7882" t="str">
            <v/>
          </cell>
          <cell r="B7882" t="str">
            <v/>
          </cell>
          <cell r="C7882" t="str">
            <v/>
          </cell>
          <cell r="D7882" t="str">
            <v/>
          </cell>
          <cell r="E7882" t="str">
            <v/>
          </cell>
        </row>
        <row r="7883">
          <cell r="A7883" t="str">
            <v/>
          </cell>
          <cell r="B7883" t="str">
            <v/>
          </cell>
          <cell r="C7883" t="str">
            <v/>
          </cell>
          <cell r="D7883" t="str">
            <v/>
          </cell>
          <cell r="E7883" t="str">
            <v/>
          </cell>
        </row>
        <row r="7884">
          <cell r="A7884" t="str">
            <v/>
          </cell>
          <cell r="B7884" t="str">
            <v/>
          </cell>
          <cell r="C7884" t="str">
            <v/>
          </cell>
          <cell r="D7884" t="str">
            <v/>
          </cell>
          <cell r="E7884" t="str">
            <v/>
          </cell>
        </row>
        <row r="7885">
          <cell r="A7885" t="str">
            <v/>
          </cell>
          <cell r="B7885" t="str">
            <v/>
          </cell>
          <cell r="C7885" t="str">
            <v/>
          </cell>
          <cell r="D7885" t="str">
            <v/>
          </cell>
          <cell r="E7885" t="str">
            <v/>
          </cell>
        </row>
        <row r="7886">
          <cell r="A7886" t="str">
            <v/>
          </cell>
          <cell r="B7886" t="str">
            <v/>
          </cell>
          <cell r="C7886" t="str">
            <v/>
          </cell>
          <cell r="D7886" t="str">
            <v/>
          </cell>
          <cell r="E7886" t="str">
            <v/>
          </cell>
        </row>
        <row r="7887">
          <cell r="A7887" t="str">
            <v/>
          </cell>
          <cell r="B7887" t="str">
            <v/>
          </cell>
          <cell r="C7887" t="str">
            <v/>
          </cell>
          <cell r="D7887" t="str">
            <v/>
          </cell>
          <cell r="E7887" t="str">
            <v/>
          </cell>
        </row>
        <row r="7888">
          <cell r="A7888" t="str">
            <v/>
          </cell>
          <cell r="B7888" t="str">
            <v/>
          </cell>
          <cell r="C7888" t="str">
            <v/>
          </cell>
          <cell r="D7888" t="str">
            <v/>
          </cell>
          <cell r="E7888" t="str">
            <v/>
          </cell>
        </row>
        <row r="7889">
          <cell r="A7889" t="str">
            <v/>
          </cell>
          <cell r="B7889" t="str">
            <v/>
          </cell>
          <cell r="C7889" t="str">
            <v/>
          </cell>
          <cell r="D7889" t="str">
            <v/>
          </cell>
          <cell r="E7889" t="str">
            <v/>
          </cell>
        </row>
        <row r="7890">
          <cell r="A7890" t="str">
            <v/>
          </cell>
          <cell r="B7890" t="str">
            <v/>
          </cell>
          <cell r="C7890" t="str">
            <v/>
          </cell>
          <cell r="D7890" t="str">
            <v/>
          </cell>
          <cell r="E7890" t="str">
            <v/>
          </cell>
        </row>
        <row r="7891">
          <cell r="A7891" t="str">
            <v/>
          </cell>
          <cell r="B7891" t="str">
            <v/>
          </cell>
          <cell r="C7891" t="str">
            <v/>
          </cell>
          <cell r="D7891" t="str">
            <v/>
          </cell>
          <cell r="E7891" t="str">
            <v/>
          </cell>
        </row>
        <row r="7892">
          <cell r="A7892" t="str">
            <v/>
          </cell>
          <cell r="B7892" t="str">
            <v/>
          </cell>
          <cell r="C7892" t="str">
            <v/>
          </cell>
          <cell r="D7892" t="str">
            <v/>
          </cell>
          <cell r="E7892" t="str">
            <v/>
          </cell>
        </row>
        <row r="7893">
          <cell r="A7893" t="str">
            <v/>
          </cell>
          <cell r="B7893" t="str">
            <v/>
          </cell>
          <cell r="C7893" t="str">
            <v/>
          </cell>
          <cell r="D7893" t="str">
            <v/>
          </cell>
          <cell r="E7893" t="str">
            <v/>
          </cell>
        </row>
        <row r="7894">
          <cell r="A7894" t="str">
            <v/>
          </cell>
          <cell r="B7894" t="str">
            <v/>
          </cell>
          <cell r="C7894" t="str">
            <v/>
          </cell>
          <cell r="D7894" t="str">
            <v/>
          </cell>
          <cell r="E7894" t="str">
            <v/>
          </cell>
        </row>
        <row r="7895">
          <cell r="A7895" t="str">
            <v/>
          </cell>
          <cell r="B7895" t="str">
            <v/>
          </cell>
          <cell r="C7895" t="str">
            <v/>
          </cell>
          <cell r="D7895" t="str">
            <v/>
          </cell>
          <cell r="E7895" t="str">
            <v/>
          </cell>
        </row>
        <row r="7896">
          <cell r="A7896" t="str">
            <v/>
          </cell>
          <cell r="B7896" t="str">
            <v/>
          </cell>
          <cell r="C7896" t="str">
            <v/>
          </cell>
          <cell r="D7896" t="str">
            <v/>
          </cell>
          <cell r="E7896" t="str">
            <v/>
          </cell>
        </row>
        <row r="7897">
          <cell r="A7897" t="str">
            <v/>
          </cell>
          <cell r="B7897" t="str">
            <v/>
          </cell>
          <cell r="C7897" t="str">
            <v/>
          </cell>
          <cell r="D7897" t="str">
            <v/>
          </cell>
          <cell r="E7897" t="str">
            <v/>
          </cell>
        </row>
        <row r="7898">
          <cell r="A7898" t="str">
            <v/>
          </cell>
          <cell r="B7898" t="str">
            <v/>
          </cell>
          <cell r="C7898" t="str">
            <v/>
          </cell>
          <cell r="D7898" t="str">
            <v/>
          </cell>
          <cell r="E7898" t="str">
            <v/>
          </cell>
        </row>
        <row r="7899">
          <cell r="A7899" t="str">
            <v/>
          </cell>
          <cell r="B7899" t="str">
            <v/>
          </cell>
          <cell r="C7899" t="str">
            <v/>
          </cell>
          <cell r="D7899" t="str">
            <v/>
          </cell>
          <cell r="E7899" t="str">
            <v/>
          </cell>
        </row>
        <row r="7900">
          <cell r="A7900" t="str">
            <v/>
          </cell>
          <cell r="B7900" t="str">
            <v/>
          </cell>
          <cell r="C7900" t="str">
            <v/>
          </cell>
          <cell r="D7900" t="str">
            <v/>
          </cell>
          <cell r="E7900" t="str">
            <v/>
          </cell>
        </row>
        <row r="7901">
          <cell r="A7901" t="str">
            <v/>
          </cell>
          <cell r="B7901" t="str">
            <v/>
          </cell>
          <cell r="C7901" t="str">
            <v/>
          </cell>
          <cell r="D7901" t="str">
            <v/>
          </cell>
          <cell r="E7901" t="str">
            <v/>
          </cell>
        </row>
        <row r="7902">
          <cell r="A7902" t="str">
            <v/>
          </cell>
          <cell r="B7902" t="str">
            <v/>
          </cell>
          <cell r="C7902" t="str">
            <v/>
          </cell>
          <cell r="D7902" t="str">
            <v/>
          </cell>
          <cell r="E7902" t="str">
            <v/>
          </cell>
        </row>
        <row r="7903">
          <cell r="A7903" t="str">
            <v/>
          </cell>
          <cell r="B7903" t="str">
            <v/>
          </cell>
          <cell r="C7903" t="str">
            <v/>
          </cell>
          <cell r="D7903" t="str">
            <v/>
          </cell>
          <cell r="E7903" t="str">
            <v/>
          </cell>
        </row>
        <row r="7904">
          <cell r="A7904" t="str">
            <v/>
          </cell>
          <cell r="B7904" t="str">
            <v/>
          </cell>
          <cell r="C7904" t="str">
            <v/>
          </cell>
          <cell r="D7904" t="str">
            <v/>
          </cell>
          <cell r="E7904" t="str">
            <v/>
          </cell>
        </row>
        <row r="7905">
          <cell r="A7905" t="str">
            <v/>
          </cell>
          <cell r="B7905" t="str">
            <v/>
          </cell>
          <cell r="C7905" t="str">
            <v/>
          </cell>
          <cell r="D7905" t="str">
            <v/>
          </cell>
          <cell r="E7905" t="str">
            <v/>
          </cell>
        </row>
        <row r="7906">
          <cell r="A7906" t="str">
            <v/>
          </cell>
          <cell r="B7906" t="str">
            <v/>
          </cell>
          <cell r="C7906" t="str">
            <v/>
          </cell>
          <cell r="D7906" t="str">
            <v/>
          </cell>
          <cell r="E7906" t="str">
            <v/>
          </cell>
        </row>
        <row r="7907">
          <cell r="A7907" t="str">
            <v/>
          </cell>
          <cell r="B7907" t="str">
            <v/>
          </cell>
          <cell r="C7907" t="str">
            <v/>
          </cell>
          <cell r="D7907" t="str">
            <v/>
          </cell>
          <cell r="E7907" t="str">
            <v/>
          </cell>
        </row>
        <row r="7908">
          <cell r="A7908" t="str">
            <v/>
          </cell>
          <cell r="B7908" t="str">
            <v/>
          </cell>
          <cell r="C7908" t="str">
            <v/>
          </cell>
          <cell r="D7908" t="str">
            <v/>
          </cell>
          <cell r="E7908" t="str">
            <v/>
          </cell>
        </row>
        <row r="7909">
          <cell r="A7909" t="str">
            <v/>
          </cell>
          <cell r="B7909" t="str">
            <v/>
          </cell>
          <cell r="C7909" t="str">
            <v/>
          </cell>
          <cell r="D7909" t="str">
            <v/>
          </cell>
          <cell r="E7909" t="str">
            <v/>
          </cell>
        </row>
        <row r="7910">
          <cell r="A7910" t="str">
            <v/>
          </cell>
          <cell r="B7910" t="str">
            <v/>
          </cell>
          <cell r="C7910" t="str">
            <v/>
          </cell>
          <cell r="D7910" t="str">
            <v/>
          </cell>
          <cell r="E7910" t="str">
            <v/>
          </cell>
        </row>
        <row r="7911">
          <cell r="A7911" t="str">
            <v/>
          </cell>
          <cell r="B7911" t="str">
            <v/>
          </cell>
          <cell r="C7911" t="str">
            <v/>
          </cell>
          <cell r="D7911" t="str">
            <v/>
          </cell>
          <cell r="E7911" t="str">
            <v/>
          </cell>
        </row>
        <row r="7912">
          <cell r="A7912" t="str">
            <v/>
          </cell>
          <cell r="B7912" t="str">
            <v/>
          </cell>
          <cell r="C7912" t="str">
            <v/>
          </cell>
          <cell r="D7912" t="str">
            <v/>
          </cell>
          <cell r="E7912" t="str">
            <v/>
          </cell>
        </row>
        <row r="7913">
          <cell r="A7913" t="str">
            <v/>
          </cell>
          <cell r="B7913" t="str">
            <v/>
          </cell>
          <cell r="C7913" t="str">
            <v/>
          </cell>
          <cell r="D7913" t="str">
            <v/>
          </cell>
          <cell r="E7913" t="str">
            <v/>
          </cell>
        </row>
        <row r="7914">
          <cell r="A7914" t="str">
            <v/>
          </cell>
          <cell r="B7914" t="str">
            <v/>
          </cell>
          <cell r="C7914" t="str">
            <v/>
          </cell>
          <cell r="D7914" t="str">
            <v/>
          </cell>
          <cell r="E7914" t="str">
            <v/>
          </cell>
        </row>
        <row r="7915">
          <cell r="A7915" t="str">
            <v/>
          </cell>
          <cell r="B7915" t="str">
            <v/>
          </cell>
          <cell r="C7915" t="str">
            <v/>
          </cell>
          <cell r="D7915" t="str">
            <v/>
          </cell>
          <cell r="E7915" t="str">
            <v/>
          </cell>
        </row>
        <row r="7916">
          <cell r="A7916" t="str">
            <v/>
          </cell>
          <cell r="B7916" t="str">
            <v/>
          </cell>
          <cell r="C7916" t="str">
            <v/>
          </cell>
          <cell r="D7916" t="str">
            <v/>
          </cell>
          <cell r="E7916" t="str">
            <v/>
          </cell>
        </row>
        <row r="7917">
          <cell r="A7917" t="str">
            <v/>
          </cell>
          <cell r="B7917" t="str">
            <v/>
          </cell>
          <cell r="C7917" t="str">
            <v/>
          </cell>
          <cell r="D7917" t="str">
            <v/>
          </cell>
          <cell r="E7917" t="str">
            <v/>
          </cell>
        </row>
        <row r="7918">
          <cell r="A7918" t="str">
            <v/>
          </cell>
          <cell r="B7918" t="str">
            <v/>
          </cell>
          <cell r="C7918" t="str">
            <v/>
          </cell>
          <cell r="D7918" t="str">
            <v/>
          </cell>
          <cell r="E7918" t="str">
            <v/>
          </cell>
        </row>
        <row r="7919">
          <cell r="A7919" t="str">
            <v/>
          </cell>
          <cell r="B7919" t="str">
            <v/>
          </cell>
          <cell r="C7919" t="str">
            <v/>
          </cell>
          <cell r="D7919" t="str">
            <v/>
          </cell>
          <cell r="E7919" t="str">
            <v/>
          </cell>
        </row>
        <row r="7920">
          <cell r="A7920" t="str">
            <v/>
          </cell>
          <cell r="B7920" t="str">
            <v/>
          </cell>
          <cell r="C7920" t="str">
            <v/>
          </cell>
          <cell r="D7920" t="str">
            <v/>
          </cell>
          <cell r="E7920" t="str">
            <v/>
          </cell>
        </row>
        <row r="7921">
          <cell r="A7921" t="str">
            <v/>
          </cell>
          <cell r="B7921" t="str">
            <v/>
          </cell>
          <cell r="C7921" t="str">
            <v/>
          </cell>
          <cell r="D7921" t="str">
            <v/>
          </cell>
          <cell r="E7921" t="str">
            <v/>
          </cell>
        </row>
        <row r="7922">
          <cell r="A7922" t="str">
            <v/>
          </cell>
          <cell r="B7922" t="str">
            <v/>
          </cell>
          <cell r="C7922" t="str">
            <v/>
          </cell>
          <cell r="D7922" t="str">
            <v/>
          </cell>
          <cell r="E7922" t="str">
            <v/>
          </cell>
        </row>
        <row r="7923">
          <cell r="A7923" t="str">
            <v/>
          </cell>
          <cell r="B7923" t="str">
            <v/>
          </cell>
          <cell r="C7923" t="str">
            <v/>
          </cell>
          <cell r="D7923" t="str">
            <v/>
          </cell>
          <cell r="E7923" t="str">
            <v/>
          </cell>
        </row>
        <row r="7924">
          <cell r="A7924" t="str">
            <v/>
          </cell>
          <cell r="B7924" t="str">
            <v/>
          </cell>
          <cell r="C7924" t="str">
            <v/>
          </cell>
          <cell r="D7924" t="str">
            <v/>
          </cell>
          <cell r="E7924" t="str">
            <v/>
          </cell>
        </row>
        <row r="7925">
          <cell r="A7925" t="str">
            <v/>
          </cell>
          <cell r="B7925" t="str">
            <v/>
          </cell>
          <cell r="C7925" t="str">
            <v/>
          </cell>
          <cell r="D7925" t="str">
            <v/>
          </cell>
          <cell r="E7925" t="str">
            <v/>
          </cell>
        </row>
        <row r="7926">
          <cell r="A7926" t="str">
            <v/>
          </cell>
          <cell r="B7926" t="str">
            <v/>
          </cell>
          <cell r="C7926" t="str">
            <v/>
          </cell>
          <cell r="D7926" t="str">
            <v/>
          </cell>
          <cell r="E7926" t="str">
            <v/>
          </cell>
        </row>
        <row r="7927">
          <cell r="A7927" t="str">
            <v/>
          </cell>
          <cell r="B7927" t="str">
            <v/>
          </cell>
          <cell r="C7927" t="str">
            <v/>
          </cell>
          <cell r="D7927" t="str">
            <v/>
          </cell>
          <cell r="E7927" t="str">
            <v/>
          </cell>
        </row>
        <row r="7928">
          <cell r="A7928" t="str">
            <v/>
          </cell>
          <cell r="B7928" t="str">
            <v/>
          </cell>
          <cell r="C7928" t="str">
            <v/>
          </cell>
          <cell r="D7928" t="str">
            <v/>
          </cell>
          <cell r="E7928" t="str">
            <v/>
          </cell>
        </row>
        <row r="7929">
          <cell r="A7929" t="str">
            <v/>
          </cell>
          <cell r="B7929" t="str">
            <v/>
          </cell>
          <cell r="C7929" t="str">
            <v/>
          </cell>
          <cell r="D7929" t="str">
            <v/>
          </cell>
          <cell r="E7929" t="str">
            <v/>
          </cell>
        </row>
        <row r="7930">
          <cell r="A7930" t="str">
            <v/>
          </cell>
          <cell r="B7930" t="str">
            <v/>
          </cell>
          <cell r="C7930" t="str">
            <v/>
          </cell>
          <cell r="D7930" t="str">
            <v/>
          </cell>
          <cell r="E7930" t="str">
            <v/>
          </cell>
        </row>
        <row r="7931">
          <cell r="A7931" t="str">
            <v/>
          </cell>
          <cell r="B7931" t="str">
            <v/>
          </cell>
          <cell r="C7931" t="str">
            <v/>
          </cell>
          <cell r="D7931" t="str">
            <v/>
          </cell>
          <cell r="E7931" t="str">
            <v/>
          </cell>
        </row>
        <row r="7932">
          <cell r="A7932" t="str">
            <v/>
          </cell>
          <cell r="B7932" t="str">
            <v/>
          </cell>
          <cell r="C7932" t="str">
            <v/>
          </cell>
          <cell r="D7932" t="str">
            <v/>
          </cell>
          <cell r="E7932" t="str">
            <v/>
          </cell>
        </row>
        <row r="7933">
          <cell r="A7933" t="str">
            <v/>
          </cell>
          <cell r="B7933" t="str">
            <v/>
          </cell>
          <cell r="C7933" t="str">
            <v/>
          </cell>
          <cell r="D7933" t="str">
            <v/>
          </cell>
          <cell r="E7933" t="str">
            <v/>
          </cell>
        </row>
        <row r="7934">
          <cell r="A7934" t="str">
            <v/>
          </cell>
          <cell r="B7934" t="str">
            <v/>
          </cell>
          <cell r="C7934" t="str">
            <v/>
          </cell>
          <cell r="D7934" t="str">
            <v/>
          </cell>
          <cell r="E7934" t="str">
            <v/>
          </cell>
        </row>
        <row r="7935">
          <cell r="A7935" t="str">
            <v/>
          </cell>
          <cell r="B7935" t="str">
            <v/>
          </cell>
          <cell r="C7935" t="str">
            <v/>
          </cell>
          <cell r="D7935" t="str">
            <v/>
          </cell>
          <cell r="E7935" t="str">
            <v/>
          </cell>
        </row>
        <row r="7936">
          <cell r="A7936" t="str">
            <v/>
          </cell>
          <cell r="B7936" t="str">
            <v/>
          </cell>
          <cell r="C7936" t="str">
            <v/>
          </cell>
          <cell r="D7936" t="str">
            <v/>
          </cell>
          <cell r="E7936" t="str">
            <v/>
          </cell>
        </row>
        <row r="7937">
          <cell r="A7937" t="str">
            <v/>
          </cell>
          <cell r="B7937" t="str">
            <v/>
          </cell>
          <cell r="C7937" t="str">
            <v/>
          </cell>
          <cell r="D7937" t="str">
            <v/>
          </cell>
          <cell r="E7937" t="str">
            <v/>
          </cell>
        </row>
        <row r="7938">
          <cell r="A7938" t="str">
            <v/>
          </cell>
          <cell r="B7938" t="str">
            <v/>
          </cell>
          <cell r="C7938" t="str">
            <v/>
          </cell>
          <cell r="D7938" t="str">
            <v/>
          </cell>
          <cell r="E7938" t="str">
            <v/>
          </cell>
        </row>
        <row r="7939">
          <cell r="A7939" t="str">
            <v/>
          </cell>
          <cell r="B7939" t="str">
            <v/>
          </cell>
          <cell r="C7939" t="str">
            <v/>
          </cell>
          <cell r="D7939" t="str">
            <v/>
          </cell>
          <cell r="E7939" t="str">
            <v/>
          </cell>
        </row>
        <row r="7940">
          <cell r="A7940" t="str">
            <v/>
          </cell>
          <cell r="B7940" t="str">
            <v/>
          </cell>
          <cell r="C7940" t="str">
            <v/>
          </cell>
          <cell r="D7940" t="str">
            <v/>
          </cell>
          <cell r="E7940" t="str">
            <v/>
          </cell>
        </row>
        <row r="7941">
          <cell r="A7941" t="str">
            <v/>
          </cell>
          <cell r="B7941" t="str">
            <v/>
          </cell>
          <cell r="C7941" t="str">
            <v/>
          </cell>
          <cell r="D7941" t="str">
            <v/>
          </cell>
          <cell r="E7941" t="str">
            <v/>
          </cell>
        </row>
        <row r="7942">
          <cell r="A7942" t="str">
            <v/>
          </cell>
          <cell r="B7942" t="str">
            <v/>
          </cell>
          <cell r="C7942" t="str">
            <v/>
          </cell>
          <cell r="D7942" t="str">
            <v/>
          </cell>
          <cell r="E7942" t="str">
            <v/>
          </cell>
        </row>
        <row r="7943">
          <cell r="A7943" t="str">
            <v/>
          </cell>
          <cell r="B7943" t="str">
            <v/>
          </cell>
          <cell r="C7943" t="str">
            <v/>
          </cell>
          <cell r="D7943" t="str">
            <v/>
          </cell>
          <cell r="E7943" t="str">
            <v/>
          </cell>
        </row>
        <row r="7944">
          <cell r="A7944" t="str">
            <v/>
          </cell>
          <cell r="B7944" t="str">
            <v/>
          </cell>
          <cell r="C7944" t="str">
            <v/>
          </cell>
          <cell r="D7944" t="str">
            <v/>
          </cell>
          <cell r="E7944" t="str">
            <v/>
          </cell>
        </row>
        <row r="7945">
          <cell r="A7945" t="str">
            <v/>
          </cell>
          <cell r="B7945" t="str">
            <v/>
          </cell>
          <cell r="C7945" t="str">
            <v/>
          </cell>
          <cell r="D7945" t="str">
            <v/>
          </cell>
          <cell r="E7945" t="str">
            <v/>
          </cell>
        </row>
        <row r="7946">
          <cell r="A7946" t="str">
            <v/>
          </cell>
          <cell r="B7946" t="str">
            <v/>
          </cell>
          <cell r="C7946" t="str">
            <v/>
          </cell>
          <cell r="D7946" t="str">
            <v/>
          </cell>
          <cell r="E7946" t="str">
            <v/>
          </cell>
        </row>
        <row r="7947">
          <cell r="A7947" t="str">
            <v/>
          </cell>
          <cell r="B7947" t="str">
            <v/>
          </cell>
          <cell r="C7947" t="str">
            <v/>
          </cell>
          <cell r="D7947" t="str">
            <v/>
          </cell>
          <cell r="E7947" t="str">
            <v/>
          </cell>
        </row>
        <row r="7948">
          <cell r="A7948" t="str">
            <v/>
          </cell>
          <cell r="B7948" t="str">
            <v/>
          </cell>
          <cell r="C7948" t="str">
            <v/>
          </cell>
          <cell r="D7948" t="str">
            <v/>
          </cell>
          <cell r="E7948" t="str">
            <v/>
          </cell>
        </row>
        <row r="7949">
          <cell r="A7949" t="str">
            <v/>
          </cell>
          <cell r="B7949" t="str">
            <v/>
          </cell>
          <cell r="C7949" t="str">
            <v/>
          </cell>
          <cell r="D7949" t="str">
            <v/>
          </cell>
          <cell r="E7949" t="str">
            <v/>
          </cell>
        </row>
        <row r="7950">
          <cell r="A7950" t="str">
            <v/>
          </cell>
          <cell r="B7950" t="str">
            <v/>
          </cell>
          <cell r="C7950" t="str">
            <v/>
          </cell>
          <cell r="D7950" t="str">
            <v/>
          </cell>
          <cell r="E7950" t="str">
            <v/>
          </cell>
        </row>
        <row r="7951">
          <cell r="A7951" t="str">
            <v/>
          </cell>
          <cell r="B7951" t="str">
            <v/>
          </cell>
          <cell r="C7951" t="str">
            <v/>
          </cell>
          <cell r="D7951" t="str">
            <v/>
          </cell>
          <cell r="E7951" t="str">
            <v/>
          </cell>
        </row>
        <row r="7952">
          <cell r="A7952" t="str">
            <v/>
          </cell>
          <cell r="B7952" t="str">
            <v/>
          </cell>
          <cell r="C7952" t="str">
            <v/>
          </cell>
          <cell r="D7952" t="str">
            <v/>
          </cell>
          <cell r="E7952" t="str">
            <v/>
          </cell>
        </row>
        <row r="7953">
          <cell r="A7953" t="str">
            <v/>
          </cell>
          <cell r="B7953" t="str">
            <v/>
          </cell>
          <cell r="C7953" t="str">
            <v/>
          </cell>
          <cell r="D7953" t="str">
            <v/>
          </cell>
          <cell r="E7953" t="str">
            <v/>
          </cell>
        </row>
        <row r="7954">
          <cell r="A7954" t="str">
            <v/>
          </cell>
          <cell r="B7954" t="str">
            <v/>
          </cell>
          <cell r="C7954" t="str">
            <v/>
          </cell>
          <cell r="D7954" t="str">
            <v/>
          </cell>
          <cell r="E7954" t="str">
            <v/>
          </cell>
        </row>
        <row r="7955">
          <cell r="A7955" t="str">
            <v/>
          </cell>
          <cell r="B7955" t="str">
            <v/>
          </cell>
          <cell r="C7955" t="str">
            <v/>
          </cell>
          <cell r="D7955" t="str">
            <v/>
          </cell>
          <cell r="E7955" t="str">
            <v/>
          </cell>
        </row>
        <row r="7956">
          <cell r="A7956" t="str">
            <v/>
          </cell>
          <cell r="B7956" t="str">
            <v/>
          </cell>
          <cell r="C7956" t="str">
            <v/>
          </cell>
          <cell r="D7956" t="str">
            <v/>
          </cell>
          <cell r="E7956" t="str">
            <v/>
          </cell>
        </row>
        <row r="7957">
          <cell r="A7957" t="str">
            <v/>
          </cell>
          <cell r="B7957" t="str">
            <v/>
          </cell>
          <cell r="C7957" t="str">
            <v/>
          </cell>
          <cell r="D7957" t="str">
            <v/>
          </cell>
          <cell r="E7957" t="str">
            <v/>
          </cell>
        </row>
        <row r="7958">
          <cell r="A7958" t="str">
            <v/>
          </cell>
          <cell r="B7958" t="str">
            <v/>
          </cell>
          <cell r="C7958" t="str">
            <v/>
          </cell>
          <cell r="D7958" t="str">
            <v/>
          </cell>
          <cell r="E7958" t="str">
            <v/>
          </cell>
        </row>
        <row r="7959">
          <cell r="A7959" t="str">
            <v/>
          </cell>
          <cell r="B7959" t="str">
            <v/>
          </cell>
          <cell r="C7959" t="str">
            <v/>
          </cell>
          <cell r="D7959" t="str">
            <v/>
          </cell>
          <cell r="E7959" t="str">
            <v/>
          </cell>
        </row>
        <row r="7960">
          <cell r="A7960" t="str">
            <v/>
          </cell>
          <cell r="B7960" t="str">
            <v/>
          </cell>
          <cell r="C7960" t="str">
            <v/>
          </cell>
          <cell r="D7960" t="str">
            <v/>
          </cell>
          <cell r="E7960" t="str">
            <v/>
          </cell>
        </row>
        <row r="7961">
          <cell r="A7961" t="str">
            <v/>
          </cell>
          <cell r="B7961" t="str">
            <v/>
          </cell>
          <cell r="C7961" t="str">
            <v/>
          </cell>
          <cell r="D7961" t="str">
            <v/>
          </cell>
          <cell r="E7961" t="str">
            <v/>
          </cell>
        </row>
        <row r="7962">
          <cell r="A7962" t="str">
            <v/>
          </cell>
          <cell r="B7962" t="str">
            <v/>
          </cell>
          <cell r="C7962" t="str">
            <v/>
          </cell>
          <cell r="D7962" t="str">
            <v/>
          </cell>
          <cell r="E7962" t="str">
            <v/>
          </cell>
        </row>
        <row r="7963">
          <cell r="A7963" t="str">
            <v/>
          </cell>
          <cell r="B7963" t="str">
            <v/>
          </cell>
          <cell r="C7963" t="str">
            <v/>
          </cell>
          <cell r="D7963" t="str">
            <v/>
          </cell>
          <cell r="E7963" t="str">
            <v/>
          </cell>
        </row>
        <row r="7964">
          <cell r="A7964" t="str">
            <v/>
          </cell>
          <cell r="B7964" t="str">
            <v/>
          </cell>
          <cell r="C7964" t="str">
            <v/>
          </cell>
          <cell r="D7964" t="str">
            <v/>
          </cell>
          <cell r="E7964" t="str">
            <v/>
          </cell>
        </row>
        <row r="7965">
          <cell r="A7965" t="str">
            <v/>
          </cell>
          <cell r="B7965" t="str">
            <v/>
          </cell>
          <cell r="C7965" t="str">
            <v/>
          </cell>
          <cell r="D7965" t="str">
            <v/>
          </cell>
          <cell r="E7965" t="str">
            <v/>
          </cell>
        </row>
        <row r="7966">
          <cell r="A7966" t="str">
            <v/>
          </cell>
          <cell r="B7966" t="str">
            <v/>
          </cell>
          <cell r="C7966" t="str">
            <v/>
          </cell>
          <cell r="D7966" t="str">
            <v/>
          </cell>
          <cell r="E7966" t="str">
            <v/>
          </cell>
        </row>
        <row r="7967">
          <cell r="A7967" t="str">
            <v/>
          </cell>
          <cell r="B7967" t="str">
            <v/>
          </cell>
          <cell r="C7967" t="str">
            <v/>
          </cell>
          <cell r="D7967" t="str">
            <v/>
          </cell>
          <cell r="E7967" t="str">
            <v/>
          </cell>
        </row>
        <row r="7968">
          <cell r="A7968" t="str">
            <v/>
          </cell>
          <cell r="B7968" t="str">
            <v/>
          </cell>
          <cell r="C7968" t="str">
            <v/>
          </cell>
          <cell r="D7968" t="str">
            <v/>
          </cell>
          <cell r="E7968" t="str">
            <v/>
          </cell>
        </row>
        <row r="7969">
          <cell r="A7969" t="str">
            <v/>
          </cell>
          <cell r="B7969" t="str">
            <v/>
          </cell>
          <cell r="C7969" t="str">
            <v/>
          </cell>
          <cell r="D7969" t="str">
            <v/>
          </cell>
          <cell r="E7969" t="str">
            <v/>
          </cell>
        </row>
        <row r="7970">
          <cell r="A7970" t="str">
            <v/>
          </cell>
          <cell r="B7970" t="str">
            <v/>
          </cell>
          <cell r="C7970" t="str">
            <v/>
          </cell>
          <cell r="D7970" t="str">
            <v/>
          </cell>
          <cell r="E7970" t="str">
            <v/>
          </cell>
        </row>
        <row r="7971">
          <cell r="A7971" t="str">
            <v/>
          </cell>
          <cell r="B7971" t="str">
            <v/>
          </cell>
          <cell r="C7971" t="str">
            <v/>
          </cell>
          <cell r="D7971" t="str">
            <v/>
          </cell>
          <cell r="E7971" t="str">
            <v/>
          </cell>
        </row>
        <row r="7972">
          <cell r="A7972" t="str">
            <v/>
          </cell>
          <cell r="B7972" t="str">
            <v/>
          </cell>
          <cell r="C7972" t="str">
            <v/>
          </cell>
          <cell r="D7972" t="str">
            <v/>
          </cell>
          <cell r="E7972" t="str">
            <v/>
          </cell>
        </row>
        <row r="7973">
          <cell r="A7973" t="str">
            <v/>
          </cell>
          <cell r="B7973" t="str">
            <v/>
          </cell>
          <cell r="C7973" t="str">
            <v/>
          </cell>
          <cell r="D7973" t="str">
            <v/>
          </cell>
          <cell r="E7973" t="str">
            <v/>
          </cell>
        </row>
        <row r="7974">
          <cell r="A7974" t="str">
            <v/>
          </cell>
          <cell r="B7974" t="str">
            <v/>
          </cell>
          <cell r="C7974" t="str">
            <v/>
          </cell>
          <cell r="D7974" t="str">
            <v/>
          </cell>
          <cell r="E7974" t="str">
            <v/>
          </cell>
        </row>
        <row r="7975">
          <cell r="A7975" t="str">
            <v/>
          </cell>
          <cell r="B7975" t="str">
            <v/>
          </cell>
          <cell r="C7975" t="str">
            <v/>
          </cell>
          <cell r="D7975" t="str">
            <v/>
          </cell>
          <cell r="E7975" t="str">
            <v/>
          </cell>
        </row>
        <row r="7976">
          <cell r="A7976" t="str">
            <v/>
          </cell>
          <cell r="B7976" t="str">
            <v/>
          </cell>
          <cell r="C7976" t="str">
            <v/>
          </cell>
          <cell r="D7976" t="str">
            <v/>
          </cell>
          <cell r="E7976" t="str">
            <v/>
          </cell>
        </row>
        <row r="7977">
          <cell r="A7977" t="str">
            <v/>
          </cell>
          <cell r="B7977" t="str">
            <v/>
          </cell>
          <cell r="C7977" t="str">
            <v/>
          </cell>
          <cell r="D7977" t="str">
            <v/>
          </cell>
          <cell r="E7977" t="str">
            <v/>
          </cell>
        </row>
        <row r="7978">
          <cell r="A7978" t="str">
            <v/>
          </cell>
          <cell r="B7978" t="str">
            <v/>
          </cell>
          <cell r="C7978" t="str">
            <v/>
          </cell>
          <cell r="D7978" t="str">
            <v/>
          </cell>
          <cell r="E7978" t="str">
            <v/>
          </cell>
        </row>
        <row r="7979">
          <cell r="A7979" t="str">
            <v/>
          </cell>
          <cell r="B7979" t="str">
            <v/>
          </cell>
          <cell r="C7979" t="str">
            <v/>
          </cell>
          <cell r="D7979" t="str">
            <v/>
          </cell>
          <cell r="E7979" t="str">
            <v/>
          </cell>
        </row>
        <row r="7980">
          <cell r="A7980" t="str">
            <v/>
          </cell>
          <cell r="B7980" t="str">
            <v/>
          </cell>
          <cell r="C7980" t="str">
            <v/>
          </cell>
          <cell r="D7980" t="str">
            <v/>
          </cell>
          <cell r="E7980" t="str">
            <v/>
          </cell>
        </row>
        <row r="7981">
          <cell r="A7981" t="str">
            <v/>
          </cell>
          <cell r="B7981" t="str">
            <v/>
          </cell>
          <cell r="C7981" t="str">
            <v/>
          </cell>
          <cell r="D7981" t="str">
            <v/>
          </cell>
          <cell r="E7981" t="str">
            <v/>
          </cell>
        </row>
        <row r="7982">
          <cell r="A7982" t="str">
            <v/>
          </cell>
          <cell r="B7982" t="str">
            <v/>
          </cell>
          <cell r="C7982" t="str">
            <v/>
          </cell>
          <cell r="D7982" t="str">
            <v/>
          </cell>
          <cell r="E7982" t="str">
            <v/>
          </cell>
        </row>
        <row r="7983">
          <cell r="A7983" t="str">
            <v/>
          </cell>
          <cell r="B7983" t="str">
            <v/>
          </cell>
          <cell r="C7983" t="str">
            <v/>
          </cell>
          <cell r="D7983" t="str">
            <v/>
          </cell>
          <cell r="E7983" t="str">
            <v/>
          </cell>
        </row>
        <row r="7984">
          <cell r="A7984" t="str">
            <v/>
          </cell>
          <cell r="B7984" t="str">
            <v/>
          </cell>
          <cell r="C7984" t="str">
            <v/>
          </cell>
          <cell r="D7984" t="str">
            <v/>
          </cell>
          <cell r="E7984" t="str">
            <v/>
          </cell>
        </row>
        <row r="7985">
          <cell r="A7985" t="str">
            <v/>
          </cell>
          <cell r="B7985" t="str">
            <v/>
          </cell>
          <cell r="C7985" t="str">
            <v/>
          </cell>
          <cell r="D7985" t="str">
            <v/>
          </cell>
          <cell r="E7985" t="str">
            <v/>
          </cell>
        </row>
        <row r="7986">
          <cell r="A7986" t="str">
            <v/>
          </cell>
          <cell r="B7986" t="str">
            <v/>
          </cell>
          <cell r="C7986" t="str">
            <v/>
          </cell>
          <cell r="D7986" t="str">
            <v/>
          </cell>
          <cell r="E7986" t="str">
            <v/>
          </cell>
        </row>
        <row r="7987">
          <cell r="A7987" t="str">
            <v/>
          </cell>
          <cell r="B7987" t="str">
            <v/>
          </cell>
          <cell r="C7987" t="str">
            <v/>
          </cell>
          <cell r="D7987" t="str">
            <v/>
          </cell>
          <cell r="E7987" t="str">
            <v/>
          </cell>
        </row>
        <row r="7988">
          <cell r="A7988" t="str">
            <v/>
          </cell>
          <cell r="B7988" t="str">
            <v/>
          </cell>
          <cell r="C7988" t="str">
            <v/>
          </cell>
          <cell r="D7988" t="str">
            <v/>
          </cell>
          <cell r="E7988" t="str">
            <v/>
          </cell>
        </row>
        <row r="7989">
          <cell r="A7989" t="str">
            <v/>
          </cell>
          <cell r="B7989" t="str">
            <v/>
          </cell>
          <cell r="C7989" t="str">
            <v/>
          </cell>
          <cell r="D7989" t="str">
            <v/>
          </cell>
          <cell r="E7989" t="str">
            <v/>
          </cell>
        </row>
        <row r="7990">
          <cell r="A7990" t="str">
            <v/>
          </cell>
          <cell r="B7990" t="str">
            <v/>
          </cell>
          <cell r="C7990" t="str">
            <v/>
          </cell>
          <cell r="D7990" t="str">
            <v/>
          </cell>
          <cell r="E7990" t="str">
            <v/>
          </cell>
        </row>
        <row r="7991">
          <cell r="A7991" t="str">
            <v/>
          </cell>
          <cell r="B7991" t="str">
            <v/>
          </cell>
          <cell r="C7991" t="str">
            <v/>
          </cell>
          <cell r="D7991" t="str">
            <v/>
          </cell>
          <cell r="E7991" t="str">
            <v/>
          </cell>
        </row>
        <row r="7992">
          <cell r="A7992" t="str">
            <v/>
          </cell>
          <cell r="B7992" t="str">
            <v/>
          </cell>
          <cell r="C7992" t="str">
            <v/>
          </cell>
          <cell r="D7992" t="str">
            <v/>
          </cell>
          <cell r="E7992" t="str">
            <v/>
          </cell>
        </row>
        <row r="7993">
          <cell r="A7993" t="str">
            <v/>
          </cell>
          <cell r="B7993" t="str">
            <v/>
          </cell>
          <cell r="C7993" t="str">
            <v/>
          </cell>
          <cell r="D7993" t="str">
            <v/>
          </cell>
          <cell r="E7993" t="str">
            <v/>
          </cell>
        </row>
        <row r="7994">
          <cell r="A7994" t="str">
            <v/>
          </cell>
          <cell r="B7994" t="str">
            <v/>
          </cell>
          <cell r="C7994" t="str">
            <v/>
          </cell>
          <cell r="D7994" t="str">
            <v/>
          </cell>
          <cell r="E7994" t="str">
            <v/>
          </cell>
        </row>
        <row r="7995">
          <cell r="A7995" t="str">
            <v/>
          </cell>
          <cell r="B7995" t="str">
            <v/>
          </cell>
          <cell r="C7995" t="str">
            <v/>
          </cell>
          <cell r="D7995" t="str">
            <v/>
          </cell>
          <cell r="E7995" t="str">
            <v/>
          </cell>
        </row>
        <row r="7996">
          <cell r="A7996" t="str">
            <v/>
          </cell>
          <cell r="B7996" t="str">
            <v/>
          </cell>
          <cell r="C7996" t="str">
            <v/>
          </cell>
          <cell r="D7996" t="str">
            <v/>
          </cell>
          <cell r="E7996" t="str">
            <v/>
          </cell>
        </row>
        <row r="7997">
          <cell r="A7997" t="str">
            <v/>
          </cell>
          <cell r="B7997" t="str">
            <v/>
          </cell>
          <cell r="C7997" t="str">
            <v/>
          </cell>
          <cell r="D7997" t="str">
            <v/>
          </cell>
          <cell r="E7997" t="str">
            <v/>
          </cell>
        </row>
        <row r="7998">
          <cell r="A7998" t="str">
            <v/>
          </cell>
          <cell r="B7998" t="str">
            <v/>
          </cell>
          <cell r="C7998" t="str">
            <v/>
          </cell>
          <cell r="D7998" t="str">
            <v/>
          </cell>
          <cell r="E7998" t="str">
            <v/>
          </cell>
        </row>
        <row r="7999">
          <cell r="A7999" t="str">
            <v/>
          </cell>
          <cell r="B7999" t="str">
            <v/>
          </cell>
          <cell r="C7999" t="str">
            <v/>
          </cell>
          <cell r="D7999" t="str">
            <v/>
          </cell>
          <cell r="E7999" t="str">
            <v/>
          </cell>
        </row>
        <row r="8000">
          <cell r="A8000" t="str">
            <v/>
          </cell>
          <cell r="B8000" t="str">
            <v/>
          </cell>
          <cell r="C8000" t="str">
            <v/>
          </cell>
          <cell r="D8000" t="str">
            <v/>
          </cell>
          <cell r="E8000" t="str">
            <v/>
          </cell>
        </row>
        <row r="8001">
          <cell r="A8001" t="str">
            <v/>
          </cell>
          <cell r="B8001" t="str">
            <v/>
          </cell>
          <cell r="C8001" t="str">
            <v/>
          </cell>
          <cell r="D8001" t="str">
            <v/>
          </cell>
          <cell r="E8001" t="str">
            <v/>
          </cell>
        </row>
        <row r="8002">
          <cell r="A8002" t="str">
            <v/>
          </cell>
          <cell r="B8002" t="str">
            <v/>
          </cell>
          <cell r="C8002" t="str">
            <v/>
          </cell>
          <cell r="D8002" t="str">
            <v/>
          </cell>
          <cell r="E8002" t="str">
            <v/>
          </cell>
        </row>
        <row r="8003">
          <cell r="A8003" t="str">
            <v/>
          </cell>
          <cell r="B8003" t="str">
            <v/>
          </cell>
          <cell r="C8003" t="str">
            <v/>
          </cell>
          <cell r="D8003" t="str">
            <v/>
          </cell>
          <cell r="E8003" t="str">
            <v/>
          </cell>
        </row>
        <row r="8004">
          <cell r="A8004" t="str">
            <v/>
          </cell>
          <cell r="B8004" t="str">
            <v/>
          </cell>
          <cell r="C8004" t="str">
            <v/>
          </cell>
          <cell r="D8004" t="str">
            <v/>
          </cell>
          <cell r="E8004" t="str">
            <v/>
          </cell>
        </row>
        <row r="8005">
          <cell r="A8005" t="str">
            <v/>
          </cell>
          <cell r="B8005" t="str">
            <v/>
          </cell>
          <cell r="C8005" t="str">
            <v/>
          </cell>
          <cell r="D8005" t="str">
            <v/>
          </cell>
          <cell r="E8005" t="str">
            <v/>
          </cell>
        </row>
        <row r="8006">
          <cell r="A8006" t="str">
            <v/>
          </cell>
          <cell r="B8006" t="str">
            <v/>
          </cell>
          <cell r="C8006" t="str">
            <v/>
          </cell>
          <cell r="D8006" t="str">
            <v/>
          </cell>
          <cell r="E8006" t="str">
            <v/>
          </cell>
        </row>
        <row r="8007">
          <cell r="A8007" t="str">
            <v/>
          </cell>
          <cell r="B8007" t="str">
            <v/>
          </cell>
          <cell r="C8007" t="str">
            <v/>
          </cell>
          <cell r="D8007" t="str">
            <v/>
          </cell>
          <cell r="E8007" t="str">
            <v/>
          </cell>
        </row>
        <row r="8008">
          <cell r="A8008" t="str">
            <v/>
          </cell>
          <cell r="B8008" t="str">
            <v/>
          </cell>
          <cell r="C8008" t="str">
            <v/>
          </cell>
          <cell r="D8008" t="str">
            <v/>
          </cell>
          <cell r="E8008" t="str">
            <v/>
          </cell>
        </row>
        <row r="8009">
          <cell r="A8009" t="str">
            <v/>
          </cell>
          <cell r="B8009" t="str">
            <v/>
          </cell>
          <cell r="C8009" t="str">
            <v/>
          </cell>
          <cell r="D8009" t="str">
            <v/>
          </cell>
          <cell r="E8009" t="str">
            <v/>
          </cell>
        </row>
        <row r="8010">
          <cell r="A8010" t="str">
            <v/>
          </cell>
          <cell r="B8010" t="str">
            <v/>
          </cell>
          <cell r="C8010" t="str">
            <v/>
          </cell>
          <cell r="D8010" t="str">
            <v/>
          </cell>
          <cell r="E8010" t="str">
            <v/>
          </cell>
        </row>
        <row r="8011">
          <cell r="A8011" t="str">
            <v/>
          </cell>
          <cell r="B8011" t="str">
            <v/>
          </cell>
          <cell r="C8011" t="str">
            <v/>
          </cell>
          <cell r="D8011" t="str">
            <v/>
          </cell>
          <cell r="E8011" t="str">
            <v/>
          </cell>
        </row>
        <row r="8012">
          <cell r="A8012" t="str">
            <v/>
          </cell>
          <cell r="B8012" t="str">
            <v/>
          </cell>
          <cell r="C8012" t="str">
            <v/>
          </cell>
          <cell r="D8012" t="str">
            <v/>
          </cell>
          <cell r="E8012" t="str">
            <v/>
          </cell>
        </row>
        <row r="8013">
          <cell r="A8013" t="str">
            <v/>
          </cell>
          <cell r="B8013" t="str">
            <v/>
          </cell>
          <cell r="C8013" t="str">
            <v/>
          </cell>
          <cell r="D8013" t="str">
            <v/>
          </cell>
          <cell r="E8013" t="str">
            <v/>
          </cell>
        </row>
        <row r="8014">
          <cell r="A8014" t="str">
            <v/>
          </cell>
          <cell r="B8014" t="str">
            <v/>
          </cell>
          <cell r="C8014" t="str">
            <v/>
          </cell>
          <cell r="D8014" t="str">
            <v/>
          </cell>
          <cell r="E8014" t="str">
            <v/>
          </cell>
        </row>
        <row r="8015">
          <cell r="A8015" t="str">
            <v/>
          </cell>
          <cell r="B8015" t="str">
            <v/>
          </cell>
          <cell r="C8015" t="str">
            <v/>
          </cell>
          <cell r="D8015" t="str">
            <v/>
          </cell>
          <cell r="E8015" t="str">
            <v/>
          </cell>
        </row>
        <row r="8016">
          <cell r="A8016" t="str">
            <v/>
          </cell>
          <cell r="B8016" t="str">
            <v/>
          </cell>
          <cell r="C8016" t="str">
            <v/>
          </cell>
          <cell r="D8016" t="str">
            <v/>
          </cell>
          <cell r="E8016" t="str">
            <v/>
          </cell>
        </row>
        <row r="8017">
          <cell r="A8017" t="str">
            <v/>
          </cell>
          <cell r="B8017" t="str">
            <v/>
          </cell>
          <cell r="C8017" t="str">
            <v/>
          </cell>
          <cell r="D8017" t="str">
            <v/>
          </cell>
          <cell r="E8017" t="str">
            <v/>
          </cell>
        </row>
        <row r="8018">
          <cell r="A8018" t="str">
            <v/>
          </cell>
          <cell r="B8018" t="str">
            <v/>
          </cell>
          <cell r="C8018" t="str">
            <v/>
          </cell>
          <cell r="D8018" t="str">
            <v/>
          </cell>
          <cell r="E8018" t="str">
            <v/>
          </cell>
        </row>
        <row r="8019">
          <cell r="A8019" t="str">
            <v/>
          </cell>
          <cell r="B8019" t="str">
            <v/>
          </cell>
          <cell r="C8019" t="str">
            <v/>
          </cell>
          <cell r="D8019" t="str">
            <v/>
          </cell>
          <cell r="E8019" t="str">
            <v/>
          </cell>
        </row>
        <row r="8020">
          <cell r="A8020" t="str">
            <v/>
          </cell>
          <cell r="B8020" t="str">
            <v/>
          </cell>
          <cell r="C8020" t="str">
            <v/>
          </cell>
          <cell r="D8020" t="str">
            <v/>
          </cell>
          <cell r="E8020" t="str">
            <v/>
          </cell>
        </row>
        <row r="8021">
          <cell r="A8021" t="str">
            <v/>
          </cell>
          <cell r="B8021" t="str">
            <v/>
          </cell>
          <cell r="C8021" t="str">
            <v/>
          </cell>
          <cell r="D8021" t="str">
            <v/>
          </cell>
          <cell r="E8021" t="str">
            <v/>
          </cell>
        </row>
        <row r="8022">
          <cell r="A8022" t="str">
            <v/>
          </cell>
          <cell r="B8022" t="str">
            <v/>
          </cell>
          <cell r="C8022" t="str">
            <v/>
          </cell>
          <cell r="D8022" t="str">
            <v/>
          </cell>
          <cell r="E8022" t="str">
            <v/>
          </cell>
        </row>
        <row r="8023">
          <cell r="A8023" t="str">
            <v/>
          </cell>
          <cell r="B8023" t="str">
            <v/>
          </cell>
          <cell r="C8023" t="str">
            <v/>
          </cell>
          <cell r="D8023" t="str">
            <v/>
          </cell>
          <cell r="E8023" t="str">
            <v/>
          </cell>
        </row>
        <row r="8024">
          <cell r="A8024" t="str">
            <v/>
          </cell>
          <cell r="B8024" t="str">
            <v/>
          </cell>
          <cell r="C8024" t="str">
            <v/>
          </cell>
          <cell r="D8024" t="str">
            <v/>
          </cell>
          <cell r="E8024" t="str">
            <v/>
          </cell>
        </row>
        <row r="8025">
          <cell r="A8025" t="str">
            <v/>
          </cell>
          <cell r="B8025" t="str">
            <v/>
          </cell>
          <cell r="C8025" t="str">
            <v/>
          </cell>
          <cell r="D8025" t="str">
            <v/>
          </cell>
          <cell r="E8025" t="str">
            <v/>
          </cell>
        </row>
        <row r="8026">
          <cell r="A8026" t="str">
            <v/>
          </cell>
          <cell r="B8026" t="str">
            <v/>
          </cell>
          <cell r="C8026" t="str">
            <v/>
          </cell>
          <cell r="D8026" t="str">
            <v/>
          </cell>
          <cell r="E8026" t="str">
            <v/>
          </cell>
        </row>
        <row r="8027">
          <cell r="A8027" t="str">
            <v/>
          </cell>
          <cell r="B8027" t="str">
            <v/>
          </cell>
          <cell r="C8027" t="str">
            <v/>
          </cell>
          <cell r="D8027" t="str">
            <v/>
          </cell>
          <cell r="E8027" t="str">
            <v/>
          </cell>
        </row>
        <row r="8028">
          <cell r="A8028" t="str">
            <v/>
          </cell>
          <cell r="B8028" t="str">
            <v/>
          </cell>
          <cell r="C8028" t="str">
            <v/>
          </cell>
          <cell r="D8028" t="str">
            <v/>
          </cell>
          <cell r="E8028" t="str">
            <v/>
          </cell>
        </row>
        <row r="8029">
          <cell r="A8029" t="str">
            <v/>
          </cell>
          <cell r="B8029" t="str">
            <v/>
          </cell>
          <cell r="C8029" t="str">
            <v/>
          </cell>
          <cell r="D8029" t="str">
            <v/>
          </cell>
          <cell r="E8029" t="str">
            <v/>
          </cell>
        </row>
        <row r="8030">
          <cell r="A8030" t="str">
            <v/>
          </cell>
          <cell r="B8030" t="str">
            <v/>
          </cell>
          <cell r="C8030" t="str">
            <v/>
          </cell>
          <cell r="D8030" t="str">
            <v/>
          </cell>
          <cell r="E8030" t="str">
            <v/>
          </cell>
        </row>
        <row r="8031">
          <cell r="A8031" t="str">
            <v/>
          </cell>
          <cell r="B8031" t="str">
            <v/>
          </cell>
          <cell r="C8031" t="str">
            <v/>
          </cell>
          <cell r="D8031" t="str">
            <v/>
          </cell>
          <cell r="E8031" t="str">
            <v/>
          </cell>
        </row>
        <row r="8032">
          <cell r="A8032" t="str">
            <v/>
          </cell>
          <cell r="B8032" t="str">
            <v/>
          </cell>
          <cell r="C8032" t="str">
            <v/>
          </cell>
          <cell r="D8032" t="str">
            <v/>
          </cell>
          <cell r="E8032" t="str">
            <v/>
          </cell>
        </row>
        <row r="8033">
          <cell r="A8033" t="str">
            <v/>
          </cell>
          <cell r="B8033" t="str">
            <v/>
          </cell>
          <cell r="C8033" t="str">
            <v/>
          </cell>
          <cell r="D8033" t="str">
            <v/>
          </cell>
          <cell r="E8033" t="str">
            <v/>
          </cell>
        </row>
        <row r="8034">
          <cell r="A8034" t="str">
            <v/>
          </cell>
          <cell r="B8034" t="str">
            <v/>
          </cell>
          <cell r="C8034" t="str">
            <v/>
          </cell>
          <cell r="D8034" t="str">
            <v/>
          </cell>
          <cell r="E8034" t="str">
            <v/>
          </cell>
        </row>
        <row r="8035">
          <cell r="A8035" t="str">
            <v/>
          </cell>
          <cell r="B8035" t="str">
            <v/>
          </cell>
          <cell r="C8035" t="str">
            <v/>
          </cell>
          <cell r="D8035" t="str">
            <v/>
          </cell>
          <cell r="E8035" t="str">
            <v/>
          </cell>
        </row>
        <row r="8036">
          <cell r="A8036" t="str">
            <v/>
          </cell>
          <cell r="B8036" t="str">
            <v/>
          </cell>
          <cell r="C8036" t="str">
            <v/>
          </cell>
          <cell r="D8036" t="str">
            <v/>
          </cell>
          <cell r="E8036" t="str">
            <v/>
          </cell>
        </row>
        <row r="8037">
          <cell r="A8037" t="str">
            <v/>
          </cell>
          <cell r="B8037" t="str">
            <v/>
          </cell>
          <cell r="C8037" t="str">
            <v/>
          </cell>
          <cell r="D8037" t="str">
            <v/>
          </cell>
          <cell r="E8037" t="str">
            <v/>
          </cell>
        </row>
        <row r="8038">
          <cell r="A8038" t="str">
            <v/>
          </cell>
          <cell r="B8038" t="str">
            <v/>
          </cell>
          <cell r="C8038" t="str">
            <v/>
          </cell>
          <cell r="D8038" t="str">
            <v/>
          </cell>
          <cell r="E8038" t="str">
            <v/>
          </cell>
        </row>
        <row r="8039">
          <cell r="A8039" t="str">
            <v/>
          </cell>
          <cell r="B8039" t="str">
            <v/>
          </cell>
          <cell r="C8039" t="str">
            <v/>
          </cell>
          <cell r="D8039" t="str">
            <v/>
          </cell>
          <cell r="E8039" t="str">
            <v/>
          </cell>
        </row>
        <row r="8040">
          <cell r="A8040" t="str">
            <v/>
          </cell>
          <cell r="B8040" t="str">
            <v/>
          </cell>
          <cell r="C8040" t="str">
            <v/>
          </cell>
          <cell r="D8040" t="str">
            <v/>
          </cell>
          <cell r="E8040" t="str">
            <v/>
          </cell>
        </row>
        <row r="8041">
          <cell r="A8041" t="str">
            <v/>
          </cell>
          <cell r="B8041" t="str">
            <v/>
          </cell>
          <cell r="C8041" t="str">
            <v/>
          </cell>
          <cell r="D8041" t="str">
            <v/>
          </cell>
          <cell r="E8041" t="str">
            <v/>
          </cell>
        </row>
        <row r="8042">
          <cell r="A8042" t="str">
            <v/>
          </cell>
          <cell r="B8042" t="str">
            <v/>
          </cell>
          <cell r="C8042" t="str">
            <v/>
          </cell>
          <cell r="D8042" t="str">
            <v/>
          </cell>
          <cell r="E8042" t="str">
            <v/>
          </cell>
        </row>
        <row r="8043">
          <cell r="A8043" t="str">
            <v/>
          </cell>
          <cell r="B8043" t="str">
            <v/>
          </cell>
          <cell r="C8043" t="str">
            <v/>
          </cell>
          <cell r="D8043" t="str">
            <v/>
          </cell>
          <cell r="E8043" t="str">
            <v/>
          </cell>
        </row>
        <row r="8044">
          <cell r="A8044" t="str">
            <v/>
          </cell>
          <cell r="B8044" t="str">
            <v/>
          </cell>
          <cell r="C8044" t="str">
            <v/>
          </cell>
          <cell r="D8044" t="str">
            <v/>
          </cell>
          <cell r="E8044" t="str">
            <v/>
          </cell>
        </row>
        <row r="8045">
          <cell r="A8045" t="str">
            <v/>
          </cell>
          <cell r="B8045" t="str">
            <v/>
          </cell>
          <cell r="C8045" t="str">
            <v/>
          </cell>
          <cell r="D8045" t="str">
            <v/>
          </cell>
          <cell r="E8045" t="str">
            <v/>
          </cell>
        </row>
        <row r="8046">
          <cell r="A8046" t="str">
            <v/>
          </cell>
          <cell r="B8046" t="str">
            <v/>
          </cell>
          <cell r="C8046" t="str">
            <v/>
          </cell>
          <cell r="D8046" t="str">
            <v/>
          </cell>
          <cell r="E8046" t="str">
            <v/>
          </cell>
        </row>
        <row r="8047">
          <cell r="A8047" t="str">
            <v/>
          </cell>
          <cell r="B8047" t="str">
            <v/>
          </cell>
          <cell r="C8047" t="str">
            <v/>
          </cell>
          <cell r="D8047" t="str">
            <v/>
          </cell>
          <cell r="E8047" t="str">
            <v/>
          </cell>
        </row>
        <row r="8048">
          <cell r="A8048" t="str">
            <v/>
          </cell>
          <cell r="B8048" t="str">
            <v/>
          </cell>
          <cell r="C8048" t="str">
            <v/>
          </cell>
          <cell r="D8048" t="str">
            <v/>
          </cell>
          <cell r="E8048" t="str">
            <v/>
          </cell>
        </row>
        <row r="8049">
          <cell r="A8049" t="str">
            <v/>
          </cell>
          <cell r="B8049" t="str">
            <v/>
          </cell>
          <cell r="C8049" t="str">
            <v/>
          </cell>
          <cell r="D8049" t="str">
            <v/>
          </cell>
          <cell r="E8049" t="str">
            <v/>
          </cell>
        </row>
        <row r="8050">
          <cell r="A8050" t="str">
            <v/>
          </cell>
          <cell r="B8050" t="str">
            <v/>
          </cell>
          <cell r="C8050" t="str">
            <v/>
          </cell>
          <cell r="D8050" t="str">
            <v/>
          </cell>
          <cell r="E8050" t="str">
            <v/>
          </cell>
        </row>
        <row r="8051">
          <cell r="A8051" t="str">
            <v/>
          </cell>
          <cell r="B8051" t="str">
            <v/>
          </cell>
          <cell r="C8051" t="str">
            <v/>
          </cell>
          <cell r="D8051" t="str">
            <v/>
          </cell>
          <cell r="E8051" t="str">
            <v/>
          </cell>
        </row>
        <row r="8052">
          <cell r="A8052" t="str">
            <v/>
          </cell>
          <cell r="B8052" t="str">
            <v/>
          </cell>
          <cell r="C8052" t="str">
            <v/>
          </cell>
          <cell r="D8052" t="str">
            <v/>
          </cell>
          <cell r="E8052" t="str">
            <v/>
          </cell>
        </row>
        <row r="8053">
          <cell r="A8053" t="str">
            <v/>
          </cell>
          <cell r="B8053" t="str">
            <v/>
          </cell>
          <cell r="C8053" t="str">
            <v/>
          </cell>
          <cell r="D8053" t="str">
            <v/>
          </cell>
          <cell r="E8053" t="str">
            <v/>
          </cell>
        </row>
        <row r="8054">
          <cell r="A8054" t="str">
            <v/>
          </cell>
          <cell r="B8054" t="str">
            <v/>
          </cell>
          <cell r="C8054" t="str">
            <v/>
          </cell>
          <cell r="D8054" t="str">
            <v/>
          </cell>
          <cell r="E8054" t="str">
            <v/>
          </cell>
        </row>
        <row r="8055">
          <cell r="A8055" t="str">
            <v/>
          </cell>
          <cell r="B8055" t="str">
            <v/>
          </cell>
          <cell r="C8055" t="str">
            <v/>
          </cell>
          <cell r="D8055" t="str">
            <v/>
          </cell>
          <cell r="E8055" t="str">
            <v/>
          </cell>
        </row>
        <row r="8056">
          <cell r="A8056" t="str">
            <v/>
          </cell>
          <cell r="B8056" t="str">
            <v/>
          </cell>
          <cell r="C8056" t="str">
            <v/>
          </cell>
          <cell r="D8056" t="str">
            <v/>
          </cell>
          <cell r="E8056" t="str">
            <v/>
          </cell>
        </row>
        <row r="8057">
          <cell r="A8057" t="str">
            <v/>
          </cell>
          <cell r="B8057" t="str">
            <v/>
          </cell>
          <cell r="C8057" t="str">
            <v/>
          </cell>
          <cell r="D8057" t="str">
            <v/>
          </cell>
          <cell r="E8057" t="str">
            <v/>
          </cell>
        </row>
        <row r="8058">
          <cell r="A8058" t="str">
            <v/>
          </cell>
          <cell r="B8058" t="str">
            <v/>
          </cell>
          <cell r="C8058" t="str">
            <v/>
          </cell>
          <cell r="D8058" t="str">
            <v/>
          </cell>
          <cell r="E8058" t="str">
            <v/>
          </cell>
        </row>
        <row r="8059">
          <cell r="A8059" t="str">
            <v/>
          </cell>
          <cell r="B8059" t="str">
            <v/>
          </cell>
          <cell r="C8059" t="str">
            <v/>
          </cell>
          <cell r="D8059" t="str">
            <v/>
          </cell>
          <cell r="E8059" t="str">
            <v/>
          </cell>
        </row>
        <row r="8060">
          <cell r="A8060" t="str">
            <v/>
          </cell>
          <cell r="B8060" t="str">
            <v/>
          </cell>
          <cell r="C8060" t="str">
            <v/>
          </cell>
          <cell r="D8060" t="str">
            <v/>
          </cell>
          <cell r="E8060" t="str">
            <v/>
          </cell>
        </row>
        <row r="8061">
          <cell r="A8061" t="str">
            <v/>
          </cell>
          <cell r="B8061" t="str">
            <v/>
          </cell>
          <cell r="C8061" t="str">
            <v/>
          </cell>
          <cell r="D8061" t="str">
            <v/>
          </cell>
          <cell r="E8061" t="str">
            <v/>
          </cell>
        </row>
        <row r="8062">
          <cell r="A8062" t="str">
            <v/>
          </cell>
          <cell r="B8062" t="str">
            <v/>
          </cell>
          <cell r="C8062" t="str">
            <v/>
          </cell>
          <cell r="D8062" t="str">
            <v/>
          </cell>
          <cell r="E8062" t="str">
            <v/>
          </cell>
        </row>
        <row r="8063">
          <cell r="A8063" t="str">
            <v/>
          </cell>
          <cell r="B8063" t="str">
            <v/>
          </cell>
          <cell r="C8063" t="str">
            <v/>
          </cell>
          <cell r="D8063" t="str">
            <v/>
          </cell>
          <cell r="E8063" t="str">
            <v/>
          </cell>
        </row>
        <row r="8064">
          <cell r="A8064" t="str">
            <v/>
          </cell>
          <cell r="B8064" t="str">
            <v/>
          </cell>
          <cell r="C8064" t="str">
            <v/>
          </cell>
          <cell r="D8064" t="str">
            <v/>
          </cell>
          <cell r="E8064" t="str">
            <v/>
          </cell>
        </row>
        <row r="8065">
          <cell r="A8065" t="str">
            <v/>
          </cell>
          <cell r="B8065" t="str">
            <v/>
          </cell>
          <cell r="C8065" t="str">
            <v/>
          </cell>
          <cell r="D8065" t="str">
            <v/>
          </cell>
          <cell r="E8065" t="str">
            <v/>
          </cell>
        </row>
        <row r="8066">
          <cell r="A8066" t="str">
            <v/>
          </cell>
          <cell r="B8066" t="str">
            <v/>
          </cell>
          <cell r="C8066" t="str">
            <v/>
          </cell>
          <cell r="D8066" t="str">
            <v/>
          </cell>
          <cell r="E8066" t="str">
            <v/>
          </cell>
        </row>
        <row r="8067">
          <cell r="A8067" t="str">
            <v/>
          </cell>
          <cell r="B8067" t="str">
            <v/>
          </cell>
          <cell r="C8067" t="str">
            <v/>
          </cell>
          <cell r="D8067" t="str">
            <v/>
          </cell>
          <cell r="E8067" t="str">
            <v/>
          </cell>
        </row>
        <row r="8068">
          <cell r="A8068" t="str">
            <v/>
          </cell>
          <cell r="B8068" t="str">
            <v/>
          </cell>
          <cell r="C8068" t="str">
            <v/>
          </cell>
          <cell r="D8068" t="str">
            <v/>
          </cell>
          <cell r="E8068" t="str">
            <v/>
          </cell>
        </row>
        <row r="8069">
          <cell r="A8069" t="str">
            <v/>
          </cell>
          <cell r="B8069" t="str">
            <v/>
          </cell>
          <cell r="C8069" t="str">
            <v/>
          </cell>
          <cell r="D8069" t="str">
            <v/>
          </cell>
          <cell r="E8069" t="str">
            <v/>
          </cell>
        </row>
        <row r="8070">
          <cell r="A8070" t="str">
            <v/>
          </cell>
          <cell r="B8070" t="str">
            <v/>
          </cell>
          <cell r="C8070" t="str">
            <v/>
          </cell>
          <cell r="D8070" t="str">
            <v/>
          </cell>
          <cell r="E8070" t="str">
            <v/>
          </cell>
        </row>
        <row r="8071">
          <cell r="A8071" t="str">
            <v/>
          </cell>
          <cell r="B8071" t="str">
            <v/>
          </cell>
          <cell r="C8071" t="str">
            <v/>
          </cell>
          <cell r="D8071" t="str">
            <v/>
          </cell>
          <cell r="E8071" t="str">
            <v/>
          </cell>
        </row>
        <row r="8072">
          <cell r="A8072" t="str">
            <v/>
          </cell>
          <cell r="B8072" t="str">
            <v/>
          </cell>
          <cell r="C8072" t="str">
            <v/>
          </cell>
          <cell r="D8072" t="str">
            <v/>
          </cell>
          <cell r="E8072" t="str">
            <v/>
          </cell>
        </row>
        <row r="8073">
          <cell r="A8073" t="str">
            <v/>
          </cell>
          <cell r="B8073" t="str">
            <v/>
          </cell>
          <cell r="C8073" t="str">
            <v/>
          </cell>
          <cell r="D8073" t="str">
            <v/>
          </cell>
          <cell r="E8073" t="str">
            <v/>
          </cell>
        </row>
        <row r="8074">
          <cell r="A8074" t="str">
            <v/>
          </cell>
          <cell r="B8074" t="str">
            <v/>
          </cell>
          <cell r="C8074" t="str">
            <v/>
          </cell>
          <cell r="D8074" t="str">
            <v/>
          </cell>
          <cell r="E8074" t="str">
            <v/>
          </cell>
        </row>
        <row r="8075">
          <cell r="A8075" t="str">
            <v/>
          </cell>
          <cell r="B8075" t="str">
            <v/>
          </cell>
          <cell r="C8075" t="str">
            <v/>
          </cell>
          <cell r="D8075" t="str">
            <v/>
          </cell>
          <cell r="E8075" t="str">
            <v/>
          </cell>
        </row>
        <row r="8076">
          <cell r="A8076" t="str">
            <v/>
          </cell>
          <cell r="B8076" t="str">
            <v/>
          </cell>
          <cell r="C8076" t="str">
            <v/>
          </cell>
          <cell r="D8076" t="str">
            <v/>
          </cell>
          <cell r="E8076" t="str">
            <v/>
          </cell>
        </row>
        <row r="8077">
          <cell r="A8077" t="str">
            <v/>
          </cell>
          <cell r="B8077" t="str">
            <v/>
          </cell>
          <cell r="C8077" t="str">
            <v/>
          </cell>
          <cell r="D8077" t="str">
            <v/>
          </cell>
          <cell r="E8077" t="str">
            <v/>
          </cell>
        </row>
        <row r="8078">
          <cell r="A8078" t="str">
            <v/>
          </cell>
          <cell r="B8078" t="str">
            <v/>
          </cell>
          <cell r="C8078" t="str">
            <v/>
          </cell>
          <cell r="D8078" t="str">
            <v/>
          </cell>
          <cell r="E8078" t="str">
            <v/>
          </cell>
        </row>
        <row r="8079">
          <cell r="A8079" t="str">
            <v/>
          </cell>
          <cell r="B8079" t="str">
            <v/>
          </cell>
          <cell r="C8079" t="str">
            <v/>
          </cell>
          <cell r="D8079" t="str">
            <v/>
          </cell>
          <cell r="E8079" t="str">
            <v/>
          </cell>
        </row>
        <row r="8080">
          <cell r="A8080" t="str">
            <v/>
          </cell>
          <cell r="B8080" t="str">
            <v/>
          </cell>
          <cell r="C8080" t="str">
            <v/>
          </cell>
          <cell r="D8080" t="str">
            <v/>
          </cell>
          <cell r="E8080" t="str">
            <v/>
          </cell>
        </row>
        <row r="8081">
          <cell r="A8081" t="str">
            <v/>
          </cell>
          <cell r="B8081" t="str">
            <v/>
          </cell>
          <cell r="C8081" t="str">
            <v/>
          </cell>
          <cell r="D8081" t="str">
            <v/>
          </cell>
          <cell r="E8081" t="str">
            <v/>
          </cell>
        </row>
        <row r="8082">
          <cell r="A8082" t="str">
            <v/>
          </cell>
          <cell r="B8082" t="str">
            <v/>
          </cell>
          <cell r="C8082" t="str">
            <v/>
          </cell>
          <cell r="D8082" t="str">
            <v/>
          </cell>
          <cell r="E8082" t="str">
            <v/>
          </cell>
        </row>
        <row r="8083">
          <cell r="A8083" t="str">
            <v/>
          </cell>
          <cell r="B8083" t="str">
            <v/>
          </cell>
          <cell r="C8083" t="str">
            <v/>
          </cell>
          <cell r="D8083" t="str">
            <v/>
          </cell>
          <cell r="E8083" t="str">
            <v/>
          </cell>
        </row>
        <row r="8084">
          <cell r="A8084" t="str">
            <v/>
          </cell>
          <cell r="B8084" t="str">
            <v/>
          </cell>
          <cell r="C8084" t="str">
            <v/>
          </cell>
          <cell r="D8084" t="str">
            <v/>
          </cell>
          <cell r="E8084" t="str">
            <v/>
          </cell>
        </row>
        <row r="8085">
          <cell r="A8085" t="str">
            <v/>
          </cell>
          <cell r="B8085" t="str">
            <v/>
          </cell>
          <cell r="C8085" t="str">
            <v/>
          </cell>
          <cell r="D8085" t="str">
            <v/>
          </cell>
          <cell r="E8085" t="str">
            <v/>
          </cell>
        </row>
        <row r="8086">
          <cell r="A8086" t="str">
            <v/>
          </cell>
          <cell r="B8086" t="str">
            <v/>
          </cell>
          <cell r="C8086" t="str">
            <v/>
          </cell>
          <cell r="D8086" t="str">
            <v/>
          </cell>
          <cell r="E8086" t="str">
            <v/>
          </cell>
        </row>
        <row r="8087">
          <cell r="A8087" t="str">
            <v/>
          </cell>
          <cell r="B8087" t="str">
            <v/>
          </cell>
          <cell r="C8087" t="str">
            <v/>
          </cell>
          <cell r="D8087" t="str">
            <v/>
          </cell>
          <cell r="E8087" t="str">
            <v/>
          </cell>
        </row>
        <row r="8088">
          <cell r="A8088" t="str">
            <v/>
          </cell>
          <cell r="B8088" t="str">
            <v/>
          </cell>
          <cell r="C8088" t="str">
            <v/>
          </cell>
          <cell r="D8088" t="str">
            <v/>
          </cell>
          <cell r="E8088" t="str">
            <v/>
          </cell>
        </row>
        <row r="8089">
          <cell r="A8089" t="str">
            <v/>
          </cell>
          <cell r="B8089" t="str">
            <v/>
          </cell>
          <cell r="C8089" t="str">
            <v/>
          </cell>
          <cell r="D8089" t="str">
            <v/>
          </cell>
          <cell r="E8089" t="str">
            <v/>
          </cell>
        </row>
        <row r="8090">
          <cell r="A8090" t="str">
            <v/>
          </cell>
          <cell r="B8090" t="str">
            <v/>
          </cell>
          <cell r="C8090" t="str">
            <v/>
          </cell>
          <cell r="D8090" t="str">
            <v/>
          </cell>
          <cell r="E8090" t="str">
            <v/>
          </cell>
        </row>
        <row r="8091">
          <cell r="A8091" t="str">
            <v/>
          </cell>
          <cell r="B8091" t="str">
            <v/>
          </cell>
          <cell r="C8091" t="str">
            <v/>
          </cell>
          <cell r="D8091" t="str">
            <v/>
          </cell>
          <cell r="E8091" t="str">
            <v/>
          </cell>
        </row>
        <row r="8092">
          <cell r="A8092" t="str">
            <v/>
          </cell>
          <cell r="B8092" t="str">
            <v/>
          </cell>
          <cell r="C8092" t="str">
            <v/>
          </cell>
          <cell r="D8092" t="str">
            <v/>
          </cell>
          <cell r="E8092" t="str">
            <v/>
          </cell>
        </row>
        <row r="8093">
          <cell r="A8093" t="str">
            <v/>
          </cell>
          <cell r="B8093" t="str">
            <v/>
          </cell>
          <cell r="C8093" t="str">
            <v/>
          </cell>
          <cell r="D8093" t="str">
            <v/>
          </cell>
          <cell r="E8093" t="str">
            <v/>
          </cell>
        </row>
        <row r="8094">
          <cell r="A8094" t="str">
            <v/>
          </cell>
          <cell r="B8094" t="str">
            <v/>
          </cell>
          <cell r="C8094" t="str">
            <v/>
          </cell>
          <cell r="D8094" t="str">
            <v/>
          </cell>
          <cell r="E8094" t="str">
            <v/>
          </cell>
        </row>
        <row r="8095">
          <cell r="A8095" t="str">
            <v/>
          </cell>
          <cell r="B8095" t="str">
            <v/>
          </cell>
          <cell r="C8095" t="str">
            <v/>
          </cell>
          <cell r="D8095" t="str">
            <v/>
          </cell>
          <cell r="E8095" t="str">
            <v/>
          </cell>
        </row>
        <row r="8096">
          <cell r="A8096" t="str">
            <v/>
          </cell>
          <cell r="B8096" t="str">
            <v/>
          </cell>
          <cell r="C8096" t="str">
            <v/>
          </cell>
          <cell r="D8096" t="str">
            <v/>
          </cell>
          <cell r="E8096" t="str">
            <v/>
          </cell>
        </row>
        <row r="8097">
          <cell r="A8097" t="str">
            <v/>
          </cell>
          <cell r="B8097" t="str">
            <v/>
          </cell>
          <cell r="C8097" t="str">
            <v/>
          </cell>
          <cell r="D8097" t="str">
            <v/>
          </cell>
          <cell r="E8097" t="str">
            <v/>
          </cell>
        </row>
        <row r="8098">
          <cell r="A8098" t="str">
            <v/>
          </cell>
          <cell r="B8098" t="str">
            <v/>
          </cell>
          <cell r="C8098" t="str">
            <v/>
          </cell>
          <cell r="D8098" t="str">
            <v/>
          </cell>
          <cell r="E8098" t="str">
            <v/>
          </cell>
        </row>
        <row r="8099">
          <cell r="A8099" t="str">
            <v/>
          </cell>
          <cell r="B8099" t="str">
            <v/>
          </cell>
          <cell r="C8099" t="str">
            <v/>
          </cell>
          <cell r="D8099" t="str">
            <v/>
          </cell>
          <cell r="E8099" t="str">
            <v/>
          </cell>
        </row>
        <row r="8100">
          <cell r="A8100" t="str">
            <v/>
          </cell>
          <cell r="B8100" t="str">
            <v/>
          </cell>
          <cell r="C8100" t="str">
            <v/>
          </cell>
          <cell r="D8100" t="str">
            <v/>
          </cell>
          <cell r="E8100" t="str">
            <v/>
          </cell>
        </row>
        <row r="8101">
          <cell r="A8101" t="str">
            <v/>
          </cell>
          <cell r="B8101" t="str">
            <v/>
          </cell>
          <cell r="C8101" t="str">
            <v/>
          </cell>
          <cell r="D8101" t="str">
            <v/>
          </cell>
          <cell r="E8101" t="str">
            <v/>
          </cell>
        </row>
        <row r="8102">
          <cell r="A8102" t="str">
            <v/>
          </cell>
          <cell r="B8102" t="str">
            <v/>
          </cell>
          <cell r="C8102" t="str">
            <v/>
          </cell>
          <cell r="D8102" t="str">
            <v/>
          </cell>
          <cell r="E8102" t="str">
            <v/>
          </cell>
        </row>
        <row r="8103">
          <cell r="A8103" t="str">
            <v/>
          </cell>
          <cell r="B8103" t="str">
            <v/>
          </cell>
          <cell r="C8103" t="str">
            <v/>
          </cell>
          <cell r="D8103" t="str">
            <v/>
          </cell>
          <cell r="E8103" t="str">
            <v/>
          </cell>
        </row>
        <row r="8104">
          <cell r="A8104" t="str">
            <v/>
          </cell>
          <cell r="B8104" t="str">
            <v/>
          </cell>
          <cell r="C8104" t="str">
            <v/>
          </cell>
          <cell r="D8104" t="str">
            <v/>
          </cell>
          <cell r="E8104" t="str">
            <v/>
          </cell>
        </row>
        <row r="8105">
          <cell r="A8105" t="str">
            <v/>
          </cell>
          <cell r="B8105" t="str">
            <v/>
          </cell>
          <cell r="C8105" t="str">
            <v/>
          </cell>
          <cell r="D8105" t="str">
            <v/>
          </cell>
          <cell r="E8105" t="str">
            <v/>
          </cell>
        </row>
        <row r="8106">
          <cell r="A8106" t="str">
            <v/>
          </cell>
          <cell r="B8106" t="str">
            <v/>
          </cell>
          <cell r="C8106" t="str">
            <v/>
          </cell>
          <cell r="D8106" t="str">
            <v/>
          </cell>
          <cell r="E8106" t="str">
            <v/>
          </cell>
        </row>
        <row r="8107">
          <cell r="A8107" t="str">
            <v/>
          </cell>
          <cell r="B8107" t="str">
            <v/>
          </cell>
          <cell r="C8107" t="str">
            <v/>
          </cell>
          <cell r="D8107" t="str">
            <v/>
          </cell>
          <cell r="E8107" t="str">
            <v/>
          </cell>
        </row>
        <row r="8108">
          <cell r="A8108" t="str">
            <v/>
          </cell>
          <cell r="B8108" t="str">
            <v/>
          </cell>
          <cell r="C8108" t="str">
            <v/>
          </cell>
          <cell r="D8108" t="str">
            <v/>
          </cell>
          <cell r="E8108" t="str">
            <v/>
          </cell>
        </row>
        <row r="8109">
          <cell r="A8109" t="str">
            <v/>
          </cell>
          <cell r="B8109" t="str">
            <v/>
          </cell>
          <cell r="C8109" t="str">
            <v/>
          </cell>
          <cell r="D8109" t="str">
            <v/>
          </cell>
          <cell r="E8109" t="str">
            <v/>
          </cell>
        </row>
        <row r="8110">
          <cell r="A8110" t="str">
            <v/>
          </cell>
          <cell r="B8110" t="str">
            <v/>
          </cell>
          <cell r="C8110" t="str">
            <v/>
          </cell>
          <cell r="D8110" t="str">
            <v/>
          </cell>
          <cell r="E8110" t="str">
            <v/>
          </cell>
        </row>
        <row r="8111">
          <cell r="A8111" t="str">
            <v/>
          </cell>
          <cell r="B8111" t="str">
            <v/>
          </cell>
          <cell r="C8111" t="str">
            <v/>
          </cell>
          <cell r="D8111" t="str">
            <v/>
          </cell>
          <cell r="E8111" t="str">
            <v/>
          </cell>
        </row>
        <row r="8112">
          <cell r="A8112" t="str">
            <v/>
          </cell>
          <cell r="B8112" t="str">
            <v/>
          </cell>
          <cell r="C8112" t="str">
            <v/>
          </cell>
          <cell r="D8112" t="str">
            <v/>
          </cell>
          <cell r="E8112" t="str">
            <v/>
          </cell>
        </row>
        <row r="8113">
          <cell r="A8113" t="str">
            <v/>
          </cell>
          <cell r="B8113" t="str">
            <v/>
          </cell>
          <cell r="C8113" t="str">
            <v/>
          </cell>
          <cell r="D8113" t="str">
            <v/>
          </cell>
          <cell r="E8113" t="str">
            <v/>
          </cell>
        </row>
        <row r="8114">
          <cell r="A8114" t="str">
            <v/>
          </cell>
          <cell r="B8114" t="str">
            <v/>
          </cell>
          <cell r="C8114" t="str">
            <v/>
          </cell>
          <cell r="D8114" t="str">
            <v/>
          </cell>
          <cell r="E8114" t="str">
            <v/>
          </cell>
        </row>
        <row r="8115">
          <cell r="A8115" t="str">
            <v/>
          </cell>
          <cell r="B8115" t="str">
            <v/>
          </cell>
          <cell r="C8115" t="str">
            <v/>
          </cell>
          <cell r="D8115" t="str">
            <v/>
          </cell>
          <cell r="E8115" t="str">
            <v/>
          </cell>
        </row>
        <row r="8116">
          <cell r="A8116" t="str">
            <v/>
          </cell>
          <cell r="B8116" t="str">
            <v/>
          </cell>
          <cell r="C8116" t="str">
            <v/>
          </cell>
          <cell r="D8116" t="str">
            <v/>
          </cell>
          <cell r="E8116" t="str">
            <v/>
          </cell>
        </row>
        <row r="8117">
          <cell r="A8117" t="str">
            <v/>
          </cell>
          <cell r="B8117" t="str">
            <v/>
          </cell>
          <cell r="C8117" t="str">
            <v/>
          </cell>
          <cell r="D8117" t="str">
            <v/>
          </cell>
          <cell r="E8117" t="str">
            <v/>
          </cell>
        </row>
        <row r="8118">
          <cell r="A8118" t="str">
            <v/>
          </cell>
          <cell r="B8118" t="str">
            <v/>
          </cell>
          <cell r="C8118" t="str">
            <v/>
          </cell>
          <cell r="D8118" t="str">
            <v/>
          </cell>
          <cell r="E8118" t="str">
            <v/>
          </cell>
        </row>
        <row r="8119">
          <cell r="A8119" t="str">
            <v/>
          </cell>
          <cell r="B8119" t="str">
            <v/>
          </cell>
          <cell r="C8119" t="str">
            <v/>
          </cell>
          <cell r="D8119" t="str">
            <v/>
          </cell>
          <cell r="E8119" t="str">
            <v/>
          </cell>
        </row>
        <row r="8120">
          <cell r="A8120" t="str">
            <v/>
          </cell>
          <cell r="B8120" t="str">
            <v/>
          </cell>
          <cell r="C8120" t="str">
            <v/>
          </cell>
          <cell r="D8120" t="str">
            <v/>
          </cell>
          <cell r="E8120" t="str">
            <v/>
          </cell>
        </row>
        <row r="8121">
          <cell r="A8121" t="str">
            <v/>
          </cell>
          <cell r="B8121" t="str">
            <v/>
          </cell>
          <cell r="C8121" t="str">
            <v/>
          </cell>
          <cell r="D8121" t="str">
            <v/>
          </cell>
          <cell r="E8121" t="str">
            <v/>
          </cell>
        </row>
        <row r="8122">
          <cell r="A8122" t="str">
            <v/>
          </cell>
          <cell r="B8122" t="str">
            <v/>
          </cell>
          <cell r="C8122" t="str">
            <v/>
          </cell>
          <cell r="D8122" t="str">
            <v/>
          </cell>
          <cell r="E8122" t="str">
            <v/>
          </cell>
        </row>
        <row r="8123">
          <cell r="A8123" t="str">
            <v/>
          </cell>
          <cell r="B8123" t="str">
            <v/>
          </cell>
          <cell r="C8123" t="str">
            <v/>
          </cell>
          <cell r="D8123" t="str">
            <v/>
          </cell>
          <cell r="E8123" t="str">
            <v/>
          </cell>
        </row>
        <row r="8124">
          <cell r="A8124" t="str">
            <v/>
          </cell>
          <cell r="B8124" t="str">
            <v/>
          </cell>
          <cell r="C8124" t="str">
            <v/>
          </cell>
          <cell r="D8124" t="str">
            <v/>
          </cell>
          <cell r="E8124" t="str">
            <v/>
          </cell>
        </row>
        <row r="8125">
          <cell r="A8125" t="str">
            <v/>
          </cell>
          <cell r="B8125" t="str">
            <v/>
          </cell>
          <cell r="C8125" t="str">
            <v/>
          </cell>
          <cell r="D8125" t="str">
            <v/>
          </cell>
          <cell r="E8125" t="str">
            <v/>
          </cell>
        </row>
        <row r="8126">
          <cell r="A8126" t="str">
            <v/>
          </cell>
          <cell r="B8126" t="str">
            <v/>
          </cell>
          <cell r="C8126" t="str">
            <v/>
          </cell>
          <cell r="D8126" t="str">
            <v/>
          </cell>
          <cell r="E8126" t="str">
            <v/>
          </cell>
        </row>
        <row r="8127">
          <cell r="A8127" t="str">
            <v/>
          </cell>
          <cell r="B8127" t="str">
            <v/>
          </cell>
          <cell r="C8127" t="str">
            <v/>
          </cell>
          <cell r="D8127" t="str">
            <v/>
          </cell>
          <cell r="E8127" t="str">
            <v/>
          </cell>
        </row>
        <row r="8128">
          <cell r="A8128" t="str">
            <v/>
          </cell>
          <cell r="B8128" t="str">
            <v/>
          </cell>
          <cell r="C8128" t="str">
            <v/>
          </cell>
          <cell r="D8128" t="str">
            <v/>
          </cell>
          <cell r="E8128" t="str">
            <v/>
          </cell>
        </row>
        <row r="8129">
          <cell r="A8129" t="str">
            <v/>
          </cell>
          <cell r="B8129" t="str">
            <v/>
          </cell>
          <cell r="C8129" t="str">
            <v/>
          </cell>
          <cell r="D8129" t="str">
            <v/>
          </cell>
          <cell r="E8129" t="str">
            <v/>
          </cell>
        </row>
        <row r="8130">
          <cell r="A8130" t="str">
            <v/>
          </cell>
          <cell r="B8130" t="str">
            <v/>
          </cell>
          <cell r="C8130" t="str">
            <v/>
          </cell>
          <cell r="D8130" t="str">
            <v/>
          </cell>
          <cell r="E8130" t="str">
            <v/>
          </cell>
        </row>
        <row r="8131">
          <cell r="A8131" t="str">
            <v/>
          </cell>
          <cell r="B8131" t="str">
            <v/>
          </cell>
          <cell r="C8131" t="str">
            <v/>
          </cell>
          <cell r="D8131" t="str">
            <v/>
          </cell>
          <cell r="E8131" t="str">
            <v/>
          </cell>
        </row>
        <row r="8132">
          <cell r="A8132" t="str">
            <v/>
          </cell>
          <cell r="B8132" t="str">
            <v/>
          </cell>
          <cell r="C8132" t="str">
            <v/>
          </cell>
          <cell r="D8132" t="str">
            <v/>
          </cell>
          <cell r="E8132" t="str">
            <v/>
          </cell>
        </row>
        <row r="8133">
          <cell r="A8133" t="str">
            <v/>
          </cell>
          <cell r="B8133" t="str">
            <v/>
          </cell>
          <cell r="C8133" t="str">
            <v/>
          </cell>
          <cell r="D8133" t="str">
            <v/>
          </cell>
          <cell r="E8133" t="str">
            <v/>
          </cell>
        </row>
        <row r="8134">
          <cell r="A8134" t="str">
            <v/>
          </cell>
          <cell r="B8134" t="str">
            <v/>
          </cell>
          <cell r="C8134" t="str">
            <v/>
          </cell>
          <cell r="D8134" t="str">
            <v/>
          </cell>
          <cell r="E8134" t="str">
            <v/>
          </cell>
        </row>
        <row r="8135">
          <cell r="A8135" t="str">
            <v/>
          </cell>
          <cell r="B8135" t="str">
            <v/>
          </cell>
          <cell r="C8135" t="str">
            <v/>
          </cell>
          <cell r="D8135" t="str">
            <v/>
          </cell>
          <cell r="E8135" t="str">
            <v/>
          </cell>
        </row>
        <row r="8136">
          <cell r="A8136" t="str">
            <v/>
          </cell>
          <cell r="B8136" t="str">
            <v/>
          </cell>
          <cell r="C8136" t="str">
            <v/>
          </cell>
          <cell r="D8136" t="str">
            <v/>
          </cell>
          <cell r="E8136" t="str">
            <v/>
          </cell>
        </row>
        <row r="8137">
          <cell r="A8137" t="str">
            <v/>
          </cell>
          <cell r="B8137" t="str">
            <v/>
          </cell>
          <cell r="C8137" t="str">
            <v/>
          </cell>
          <cell r="D8137" t="str">
            <v/>
          </cell>
          <cell r="E8137" t="str">
            <v/>
          </cell>
        </row>
        <row r="8138">
          <cell r="A8138" t="str">
            <v/>
          </cell>
          <cell r="B8138" t="str">
            <v/>
          </cell>
          <cell r="C8138" t="str">
            <v/>
          </cell>
          <cell r="D8138" t="str">
            <v/>
          </cell>
          <cell r="E8138" t="str">
            <v/>
          </cell>
        </row>
        <row r="8139">
          <cell r="A8139" t="str">
            <v/>
          </cell>
          <cell r="B8139" t="str">
            <v/>
          </cell>
          <cell r="C8139" t="str">
            <v/>
          </cell>
          <cell r="D8139" t="str">
            <v/>
          </cell>
          <cell r="E8139" t="str">
            <v/>
          </cell>
        </row>
        <row r="8140">
          <cell r="A8140" t="str">
            <v/>
          </cell>
          <cell r="B8140" t="str">
            <v/>
          </cell>
          <cell r="C8140" t="str">
            <v/>
          </cell>
          <cell r="D8140" t="str">
            <v/>
          </cell>
          <cell r="E8140" t="str">
            <v/>
          </cell>
        </row>
        <row r="8141">
          <cell r="A8141" t="str">
            <v/>
          </cell>
          <cell r="B8141" t="str">
            <v/>
          </cell>
          <cell r="C8141" t="str">
            <v/>
          </cell>
          <cell r="D8141" t="str">
            <v/>
          </cell>
          <cell r="E8141" t="str">
            <v/>
          </cell>
        </row>
        <row r="8142">
          <cell r="A8142" t="str">
            <v/>
          </cell>
          <cell r="B8142" t="str">
            <v/>
          </cell>
          <cell r="C8142" t="str">
            <v/>
          </cell>
          <cell r="D8142" t="str">
            <v/>
          </cell>
          <cell r="E8142" t="str">
            <v/>
          </cell>
        </row>
        <row r="8143">
          <cell r="A8143" t="str">
            <v/>
          </cell>
          <cell r="B8143" t="str">
            <v/>
          </cell>
          <cell r="C8143" t="str">
            <v/>
          </cell>
          <cell r="D8143" t="str">
            <v/>
          </cell>
          <cell r="E8143" t="str">
            <v/>
          </cell>
        </row>
        <row r="8144">
          <cell r="A8144" t="str">
            <v/>
          </cell>
          <cell r="B8144" t="str">
            <v/>
          </cell>
          <cell r="C8144" t="str">
            <v/>
          </cell>
          <cell r="D8144" t="str">
            <v/>
          </cell>
          <cell r="E8144" t="str">
            <v/>
          </cell>
        </row>
        <row r="8145">
          <cell r="A8145" t="str">
            <v/>
          </cell>
          <cell r="B8145" t="str">
            <v/>
          </cell>
          <cell r="C8145" t="str">
            <v/>
          </cell>
          <cell r="D8145" t="str">
            <v/>
          </cell>
          <cell r="E8145" t="str">
            <v/>
          </cell>
        </row>
        <row r="8146">
          <cell r="A8146" t="str">
            <v/>
          </cell>
          <cell r="B8146" t="str">
            <v/>
          </cell>
          <cell r="C8146" t="str">
            <v/>
          </cell>
          <cell r="D8146" t="str">
            <v/>
          </cell>
          <cell r="E8146" t="str">
            <v/>
          </cell>
        </row>
        <row r="8147">
          <cell r="A8147" t="str">
            <v/>
          </cell>
          <cell r="B8147" t="str">
            <v/>
          </cell>
          <cell r="C8147" t="str">
            <v/>
          </cell>
          <cell r="D8147" t="str">
            <v/>
          </cell>
          <cell r="E8147" t="str">
            <v/>
          </cell>
        </row>
        <row r="8148">
          <cell r="A8148" t="str">
            <v/>
          </cell>
          <cell r="B8148" t="str">
            <v/>
          </cell>
          <cell r="C8148" t="str">
            <v/>
          </cell>
          <cell r="D8148" t="str">
            <v/>
          </cell>
          <cell r="E8148" t="str">
            <v/>
          </cell>
        </row>
        <row r="8149">
          <cell r="A8149" t="str">
            <v/>
          </cell>
          <cell r="B8149" t="str">
            <v/>
          </cell>
          <cell r="C8149" t="str">
            <v/>
          </cell>
          <cell r="D8149" t="str">
            <v/>
          </cell>
          <cell r="E8149" t="str">
            <v/>
          </cell>
        </row>
        <row r="8150">
          <cell r="A8150" t="str">
            <v/>
          </cell>
          <cell r="B8150" t="str">
            <v/>
          </cell>
          <cell r="C8150" t="str">
            <v/>
          </cell>
          <cell r="D8150" t="str">
            <v/>
          </cell>
          <cell r="E8150" t="str">
            <v/>
          </cell>
        </row>
        <row r="8151">
          <cell r="A8151" t="str">
            <v/>
          </cell>
          <cell r="B8151" t="str">
            <v/>
          </cell>
          <cell r="C8151" t="str">
            <v/>
          </cell>
          <cell r="D8151" t="str">
            <v/>
          </cell>
          <cell r="E8151" t="str">
            <v/>
          </cell>
        </row>
        <row r="8152">
          <cell r="A8152" t="str">
            <v/>
          </cell>
          <cell r="B8152" t="str">
            <v/>
          </cell>
          <cell r="C8152" t="str">
            <v/>
          </cell>
          <cell r="D8152" t="str">
            <v/>
          </cell>
          <cell r="E8152" t="str">
            <v/>
          </cell>
        </row>
        <row r="8153">
          <cell r="A8153" t="str">
            <v/>
          </cell>
          <cell r="B8153" t="str">
            <v/>
          </cell>
          <cell r="C8153" t="str">
            <v/>
          </cell>
          <cell r="D8153" t="str">
            <v/>
          </cell>
          <cell r="E8153" t="str">
            <v/>
          </cell>
        </row>
        <row r="8154">
          <cell r="A8154" t="str">
            <v/>
          </cell>
          <cell r="B8154" t="str">
            <v/>
          </cell>
          <cell r="C8154" t="str">
            <v/>
          </cell>
          <cell r="D8154" t="str">
            <v/>
          </cell>
          <cell r="E8154" t="str">
            <v/>
          </cell>
        </row>
        <row r="8155">
          <cell r="A8155" t="str">
            <v/>
          </cell>
          <cell r="B8155" t="str">
            <v/>
          </cell>
          <cell r="C8155" t="str">
            <v/>
          </cell>
          <cell r="D8155" t="str">
            <v/>
          </cell>
          <cell r="E8155" t="str">
            <v/>
          </cell>
        </row>
        <row r="8156">
          <cell r="A8156" t="str">
            <v/>
          </cell>
          <cell r="B8156" t="str">
            <v/>
          </cell>
          <cell r="C8156" t="str">
            <v/>
          </cell>
          <cell r="D8156" t="str">
            <v/>
          </cell>
          <cell r="E8156" t="str">
            <v/>
          </cell>
        </row>
        <row r="8157">
          <cell r="A8157" t="str">
            <v/>
          </cell>
          <cell r="B8157" t="str">
            <v/>
          </cell>
          <cell r="C8157" t="str">
            <v/>
          </cell>
          <cell r="D8157" t="str">
            <v/>
          </cell>
          <cell r="E8157" t="str">
            <v/>
          </cell>
        </row>
        <row r="8158">
          <cell r="A8158" t="str">
            <v/>
          </cell>
          <cell r="B8158" t="str">
            <v/>
          </cell>
          <cell r="C8158" t="str">
            <v/>
          </cell>
          <cell r="D8158" t="str">
            <v/>
          </cell>
          <cell r="E8158" t="str">
            <v/>
          </cell>
        </row>
        <row r="8159">
          <cell r="A8159" t="str">
            <v/>
          </cell>
          <cell r="B8159" t="str">
            <v/>
          </cell>
          <cell r="C8159" t="str">
            <v/>
          </cell>
          <cell r="D8159" t="str">
            <v/>
          </cell>
          <cell r="E8159" t="str">
            <v/>
          </cell>
        </row>
        <row r="8160">
          <cell r="A8160" t="str">
            <v/>
          </cell>
          <cell r="B8160" t="str">
            <v/>
          </cell>
          <cell r="C8160" t="str">
            <v/>
          </cell>
          <cell r="D8160" t="str">
            <v/>
          </cell>
          <cell r="E8160" t="str">
            <v/>
          </cell>
        </row>
        <row r="8161">
          <cell r="A8161" t="str">
            <v/>
          </cell>
          <cell r="B8161" t="str">
            <v/>
          </cell>
          <cell r="C8161" t="str">
            <v/>
          </cell>
          <cell r="D8161" t="str">
            <v/>
          </cell>
          <cell r="E8161" t="str">
            <v/>
          </cell>
        </row>
        <row r="8162">
          <cell r="A8162" t="str">
            <v/>
          </cell>
          <cell r="B8162" t="str">
            <v/>
          </cell>
          <cell r="C8162" t="str">
            <v/>
          </cell>
          <cell r="D8162" t="str">
            <v/>
          </cell>
          <cell r="E8162" t="str">
            <v/>
          </cell>
        </row>
        <row r="8163">
          <cell r="A8163" t="str">
            <v/>
          </cell>
          <cell r="B8163" t="str">
            <v/>
          </cell>
          <cell r="C8163" t="str">
            <v/>
          </cell>
          <cell r="D8163" t="str">
            <v/>
          </cell>
          <cell r="E8163" t="str">
            <v/>
          </cell>
        </row>
        <row r="8164">
          <cell r="A8164" t="str">
            <v/>
          </cell>
          <cell r="B8164" t="str">
            <v/>
          </cell>
          <cell r="C8164" t="str">
            <v/>
          </cell>
          <cell r="D8164" t="str">
            <v/>
          </cell>
          <cell r="E8164" t="str">
            <v/>
          </cell>
        </row>
        <row r="8165">
          <cell r="A8165" t="str">
            <v/>
          </cell>
          <cell r="B8165" t="str">
            <v/>
          </cell>
          <cell r="C8165" t="str">
            <v/>
          </cell>
          <cell r="D8165" t="str">
            <v/>
          </cell>
          <cell r="E8165" t="str">
            <v/>
          </cell>
        </row>
        <row r="8166">
          <cell r="A8166" t="str">
            <v/>
          </cell>
          <cell r="B8166" t="str">
            <v/>
          </cell>
          <cell r="C8166" t="str">
            <v/>
          </cell>
          <cell r="D8166" t="str">
            <v/>
          </cell>
          <cell r="E8166" t="str">
            <v/>
          </cell>
        </row>
        <row r="8167">
          <cell r="A8167" t="str">
            <v/>
          </cell>
          <cell r="B8167" t="str">
            <v/>
          </cell>
          <cell r="C8167" t="str">
            <v/>
          </cell>
          <cell r="D8167" t="str">
            <v/>
          </cell>
          <cell r="E8167" t="str">
            <v/>
          </cell>
        </row>
        <row r="8168">
          <cell r="A8168" t="str">
            <v/>
          </cell>
          <cell r="B8168" t="str">
            <v/>
          </cell>
          <cell r="C8168" t="str">
            <v/>
          </cell>
          <cell r="D8168" t="str">
            <v/>
          </cell>
          <cell r="E8168" t="str">
            <v/>
          </cell>
        </row>
        <row r="8169">
          <cell r="A8169" t="str">
            <v/>
          </cell>
          <cell r="B8169" t="str">
            <v/>
          </cell>
          <cell r="C8169" t="str">
            <v/>
          </cell>
          <cell r="D8169" t="str">
            <v/>
          </cell>
          <cell r="E8169" t="str">
            <v/>
          </cell>
        </row>
        <row r="8170">
          <cell r="A8170" t="str">
            <v/>
          </cell>
          <cell r="B8170" t="str">
            <v/>
          </cell>
          <cell r="C8170" t="str">
            <v/>
          </cell>
          <cell r="D8170" t="str">
            <v/>
          </cell>
          <cell r="E8170" t="str">
            <v/>
          </cell>
        </row>
        <row r="8171">
          <cell r="A8171" t="str">
            <v/>
          </cell>
          <cell r="B8171" t="str">
            <v/>
          </cell>
          <cell r="C8171" t="str">
            <v/>
          </cell>
          <cell r="D8171" t="str">
            <v/>
          </cell>
          <cell r="E8171" t="str">
            <v/>
          </cell>
        </row>
        <row r="8172">
          <cell r="A8172" t="str">
            <v/>
          </cell>
          <cell r="B8172" t="str">
            <v/>
          </cell>
          <cell r="C8172" t="str">
            <v/>
          </cell>
          <cell r="D8172" t="str">
            <v/>
          </cell>
          <cell r="E8172" t="str">
            <v/>
          </cell>
        </row>
        <row r="8173">
          <cell r="A8173" t="str">
            <v/>
          </cell>
          <cell r="B8173" t="str">
            <v/>
          </cell>
          <cell r="C8173" t="str">
            <v/>
          </cell>
          <cell r="D8173" t="str">
            <v/>
          </cell>
          <cell r="E8173" t="str">
            <v/>
          </cell>
        </row>
        <row r="8174">
          <cell r="A8174" t="str">
            <v/>
          </cell>
          <cell r="B8174" t="str">
            <v/>
          </cell>
          <cell r="C8174" t="str">
            <v/>
          </cell>
          <cell r="D8174" t="str">
            <v/>
          </cell>
          <cell r="E8174" t="str">
            <v/>
          </cell>
        </row>
        <row r="8175">
          <cell r="A8175" t="str">
            <v/>
          </cell>
          <cell r="B8175" t="str">
            <v/>
          </cell>
          <cell r="C8175" t="str">
            <v/>
          </cell>
          <cell r="D8175" t="str">
            <v/>
          </cell>
          <cell r="E8175" t="str">
            <v/>
          </cell>
        </row>
        <row r="8176">
          <cell r="A8176" t="str">
            <v/>
          </cell>
          <cell r="B8176" t="str">
            <v/>
          </cell>
          <cell r="C8176" t="str">
            <v/>
          </cell>
          <cell r="D8176" t="str">
            <v/>
          </cell>
          <cell r="E8176" t="str">
            <v/>
          </cell>
        </row>
        <row r="8177">
          <cell r="A8177" t="str">
            <v/>
          </cell>
          <cell r="B8177" t="str">
            <v/>
          </cell>
          <cell r="C8177" t="str">
            <v/>
          </cell>
          <cell r="D8177" t="str">
            <v/>
          </cell>
          <cell r="E8177" t="str">
            <v/>
          </cell>
        </row>
        <row r="8178">
          <cell r="A8178" t="str">
            <v/>
          </cell>
          <cell r="B8178" t="str">
            <v/>
          </cell>
          <cell r="C8178" t="str">
            <v/>
          </cell>
          <cell r="D8178" t="str">
            <v/>
          </cell>
          <cell r="E8178" t="str">
            <v/>
          </cell>
        </row>
        <row r="8179">
          <cell r="A8179" t="str">
            <v/>
          </cell>
          <cell r="B8179" t="str">
            <v/>
          </cell>
          <cell r="C8179" t="str">
            <v/>
          </cell>
          <cell r="D8179" t="str">
            <v/>
          </cell>
          <cell r="E8179" t="str">
            <v/>
          </cell>
        </row>
        <row r="8180">
          <cell r="A8180" t="str">
            <v/>
          </cell>
          <cell r="B8180" t="str">
            <v/>
          </cell>
          <cell r="C8180" t="str">
            <v/>
          </cell>
          <cell r="D8180" t="str">
            <v/>
          </cell>
          <cell r="E8180" t="str">
            <v/>
          </cell>
        </row>
        <row r="8181">
          <cell r="A8181" t="str">
            <v/>
          </cell>
          <cell r="B8181" t="str">
            <v/>
          </cell>
          <cell r="C8181" t="str">
            <v/>
          </cell>
          <cell r="D8181" t="str">
            <v/>
          </cell>
          <cell r="E8181" t="str">
            <v/>
          </cell>
        </row>
        <row r="8182">
          <cell r="A8182" t="str">
            <v/>
          </cell>
          <cell r="B8182" t="str">
            <v/>
          </cell>
          <cell r="C8182" t="str">
            <v/>
          </cell>
          <cell r="D8182" t="str">
            <v/>
          </cell>
          <cell r="E8182" t="str">
            <v/>
          </cell>
        </row>
        <row r="8183">
          <cell r="A8183" t="str">
            <v/>
          </cell>
          <cell r="B8183" t="str">
            <v/>
          </cell>
          <cell r="C8183" t="str">
            <v/>
          </cell>
          <cell r="D8183" t="str">
            <v/>
          </cell>
          <cell r="E8183" t="str">
            <v/>
          </cell>
        </row>
        <row r="8184">
          <cell r="A8184" t="str">
            <v/>
          </cell>
          <cell r="B8184" t="str">
            <v/>
          </cell>
          <cell r="C8184" t="str">
            <v/>
          </cell>
          <cell r="D8184" t="str">
            <v/>
          </cell>
          <cell r="E8184" t="str">
            <v/>
          </cell>
        </row>
        <row r="8185">
          <cell r="A8185" t="str">
            <v/>
          </cell>
          <cell r="B8185" t="str">
            <v/>
          </cell>
          <cell r="C8185" t="str">
            <v/>
          </cell>
          <cell r="D8185" t="str">
            <v/>
          </cell>
          <cell r="E8185" t="str">
            <v/>
          </cell>
        </row>
        <row r="8186">
          <cell r="A8186" t="str">
            <v/>
          </cell>
          <cell r="B8186" t="str">
            <v/>
          </cell>
          <cell r="C8186" t="str">
            <v/>
          </cell>
          <cell r="D8186" t="str">
            <v/>
          </cell>
          <cell r="E8186" t="str">
            <v/>
          </cell>
        </row>
        <row r="8187">
          <cell r="A8187" t="str">
            <v/>
          </cell>
          <cell r="B8187" t="str">
            <v/>
          </cell>
          <cell r="C8187" t="str">
            <v/>
          </cell>
          <cell r="D8187" t="str">
            <v/>
          </cell>
          <cell r="E8187" t="str">
            <v/>
          </cell>
        </row>
        <row r="8188">
          <cell r="A8188" t="str">
            <v/>
          </cell>
          <cell r="B8188" t="str">
            <v/>
          </cell>
          <cell r="C8188" t="str">
            <v/>
          </cell>
          <cell r="D8188" t="str">
            <v/>
          </cell>
          <cell r="E8188" t="str">
            <v/>
          </cell>
        </row>
        <row r="8189">
          <cell r="A8189" t="str">
            <v/>
          </cell>
          <cell r="B8189" t="str">
            <v/>
          </cell>
          <cell r="C8189" t="str">
            <v/>
          </cell>
          <cell r="D8189" t="str">
            <v/>
          </cell>
          <cell r="E8189" t="str">
            <v/>
          </cell>
        </row>
        <row r="8190">
          <cell r="A8190" t="str">
            <v/>
          </cell>
          <cell r="B8190" t="str">
            <v/>
          </cell>
          <cell r="C8190" t="str">
            <v/>
          </cell>
          <cell r="D8190" t="str">
            <v/>
          </cell>
          <cell r="E8190" t="str">
            <v/>
          </cell>
        </row>
        <row r="8191">
          <cell r="A8191" t="str">
            <v/>
          </cell>
          <cell r="B8191" t="str">
            <v/>
          </cell>
          <cell r="C8191" t="str">
            <v/>
          </cell>
          <cell r="D8191" t="str">
            <v/>
          </cell>
          <cell r="E8191" t="str">
            <v/>
          </cell>
        </row>
        <row r="8192">
          <cell r="A8192" t="str">
            <v/>
          </cell>
          <cell r="B8192" t="str">
            <v/>
          </cell>
          <cell r="C8192" t="str">
            <v/>
          </cell>
          <cell r="D8192" t="str">
            <v/>
          </cell>
          <cell r="E8192" t="str">
            <v/>
          </cell>
        </row>
        <row r="8193">
          <cell r="A8193" t="str">
            <v/>
          </cell>
          <cell r="B8193" t="str">
            <v/>
          </cell>
          <cell r="C8193" t="str">
            <v/>
          </cell>
          <cell r="D8193" t="str">
            <v/>
          </cell>
          <cell r="E8193" t="str">
            <v/>
          </cell>
        </row>
        <row r="8194">
          <cell r="A8194" t="str">
            <v/>
          </cell>
          <cell r="B8194" t="str">
            <v/>
          </cell>
          <cell r="C8194" t="str">
            <v/>
          </cell>
          <cell r="D8194" t="str">
            <v/>
          </cell>
          <cell r="E8194" t="str">
            <v/>
          </cell>
        </row>
        <row r="8195">
          <cell r="A8195" t="str">
            <v/>
          </cell>
          <cell r="B8195" t="str">
            <v/>
          </cell>
          <cell r="C8195" t="str">
            <v/>
          </cell>
          <cell r="D8195" t="str">
            <v/>
          </cell>
          <cell r="E8195" t="str">
            <v/>
          </cell>
        </row>
        <row r="8196">
          <cell r="A8196" t="str">
            <v/>
          </cell>
          <cell r="B8196" t="str">
            <v/>
          </cell>
          <cell r="C8196" t="str">
            <v/>
          </cell>
          <cell r="D8196" t="str">
            <v/>
          </cell>
          <cell r="E8196" t="str">
            <v/>
          </cell>
        </row>
        <row r="8197">
          <cell r="A8197" t="str">
            <v/>
          </cell>
          <cell r="B8197" t="str">
            <v/>
          </cell>
          <cell r="C8197" t="str">
            <v/>
          </cell>
          <cell r="D8197" t="str">
            <v/>
          </cell>
          <cell r="E8197" t="str">
            <v/>
          </cell>
        </row>
        <row r="8198">
          <cell r="A8198" t="str">
            <v/>
          </cell>
          <cell r="B8198" t="str">
            <v/>
          </cell>
          <cell r="C8198" t="str">
            <v/>
          </cell>
          <cell r="D8198" t="str">
            <v/>
          </cell>
          <cell r="E8198" t="str">
            <v/>
          </cell>
        </row>
        <row r="8199">
          <cell r="A8199" t="str">
            <v/>
          </cell>
          <cell r="B8199" t="str">
            <v/>
          </cell>
          <cell r="C8199" t="str">
            <v/>
          </cell>
          <cell r="D8199" t="str">
            <v/>
          </cell>
          <cell r="E8199" t="str">
            <v/>
          </cell>
        </row>
        <row r="8200">
          <cell r="A8200" t="str">
            <v/>
          </cell>
          <cell r="B8200" t="str">
            <v/>
          </cell>
          <cell r="C8200" t="str">
            <v/>
          </cell>
          <cell r="D8200" t="str">
            <v/>
          </cell>
          <cell r="E8200" t="str">
            <v/>
          </cell>
        </row>
        <row r="8201">
          <cell r="A8201" t="str">
            <v/>
          </cell>
          <cell r="B8201" t="str">
            <v/>
          </cell>
          <cell r="C8201" t="str">
            <v/>
          </cell>
          <cell r="D8201" t="str">
            <v/>
          </cell>
          <cell r="E8201" t="str">
            <v/>
          </cell>
        </row>
        <row r="8202">
          <cell r="A8202" t="str">
            <v/>
          </cell>
          <cell r="B8202" t="str">
            <v/>
          </cell>
          <cell r="C8202" t="str">
            <v/>
          </cell>
          <cell r="D8202" t="str">
            <v/>
          </cell>
          <cell r="E8202" t="str">
            <v/>
          </cell>
        </row>
        <row r="8203">
          <cell r="A8203" t="str">
            <v/>
          </cell>
          <cell r="B8203" t="str">
            <v/>
          </cell>
          <cell r="C8203" t="str">
            <v/>
          </cell>
          <cell r="D8203" t="str">
            <v/>
          </cell>
          <cell r="E8203" t="str">
            <v/>
          </cell>
        </row>
        <row r="8204">
          <cell r="A8204" t="str">
            <v/>
          </cell>
          <cell r="B8204" t="str">
            <v/>
          </cell>
          <cell r="C8204" t="str">
            <v/>
          </cell>
          <cell r="D8204" t="str">
            <v/>
          </cell>
          <cell r="E8204" t="str">
            <v/>
          </cell>
        </row>
        <row r="8205">
          <cell r="A8205" t="str">
            <v/>
          </cell>
          <cell r="B8205" t="str">
            <v/>
          </cell>
          <cell r="C8205" t="str">
            <v/>
          </cell>
          <cell r="D8205" t="str">
            <v/>
          </cell>
          <cell r="E8205" t="str">
            <v/>
          </cell>
        </row>
        <row r="8206">
          <cell r="A8206" t="str">
            <v/>
          </cell>
          <cell r="B8206" t="str">
            <v/>
          </cell>
          <cell r="C8206" t="str">
            <v/>
          </cell>
          <cell r="D8206" t="str">
            <v/>
          </cell>
          <cell r="E8206" t="str">
            <v/>
          </cell>
        </row>
        <row r="8207">
          <cell r="A8207" t="str">
            <v/>
          </cell>
          <cell r="B8207" t="str">
            <v/>
          </cell>
          <cell r="C8207" t="str">
            <v/>
          </cell>
          <cell r="D8207" t="str">
            <v/>
          </cell>
          <cell r="E8207" t="str">
            <v/>
          </cell>
        </row>
        <row r="8208">
          <cell r="A8208" t="str">
            <v/>
          </cell>
          <cell r="B8208" t="str">
            <v/>
          </cell>
          <cell r="C8208" t="str">
            <v/>
          </cell>
          <cell r="D8208" t="str">
            <v/>
          </cell>
          <cell r="E8208" t="str">
            <v/>
          </cell>
        </row>
        <row r="8209">
          <cell r="A8209" t="str">
            <v/>
          </cell>
          <cell r="B8209" t="str">
            <v/>
          </cell>
          <cell r="C8209" t="str">
            <v/>
          </cell>
          <cell r="D8209" t="str">
            <v/>
          </cell>
          <cell r="E8209" t="str">
            <v/>
          </cell>
        </row>
        <row r="8210">
          <cell r="A8210" t="str">
            <v/>
          </cell>
          <cell r="B8210" t="str">
            <v/>
          </cell>
          <cell r="C8210" t="str">
            <v/>
          </cell>
          <cell r="D8210" t="str">
            <v/>
          </cell>
          <cell r="E8210" t="str">
            <v/>
          </cell>
        </row>
        <row r="8211">
          <cell r="A8211" t="str">
            <v/>
          </cell>
          <cell r="B8211" t="str">
            <v/>
          </cell>
          <cell r="C8211" t="str">
            <v/>
          </cell>
          <cell r="D8211" t="str">
            <v/>
          </cell>
          <cell r="E8211" t="str">
            <v/>
          </cell>
        </row>
        <row r="8212">
          <cell r="A8212" t="str">
            <v/>
          </cell>
          <cell r="B8212" t="str">
            <v/>
          </cell>
          <cell r="C8212" t="str">
            <v/>
          </cell>
          <cell r="D8212" t="str">
            <v/>
          </cell>
          <cell r="E8212" t="str">
            <v/>
          </cell>
        </row>
        <row r="8213">
          <cell r="A8213" t="str">
            <v/>
          </cell>
          <cell r="B8213" t="str">
            <v/>
          </cell>
          <cell r="C8213" t="str">
            <v/>
          </cell>
          <cell r="D8213" t="str">
            <v/>
          </cell>
          <cell r="E8213" t="str">
            <v/>
          </cell>
        </row>
        <row r="8214">
          <cell r="A8214" t="str">
            <v/>
          </cell>
          <cell r="B8214" t="str">
            <v/>
          </cell>
          <cell r="C8214" t="str">
            <v/>
          </cell>
          <cell r="D8214" t="str">
            <v/>
          </cell>
          <cell r="E8214" t="str">
            <v/>
          </cell>
        </row>
        <row r="8215">
          <cell r="A8215" t="str">
            <v/>
          </cell>
          <cell r="B8215" t="str">
            <v/>
          </cell>
          <cell r="C8215" t="str">
            <v/>
          </cell>
          <cell r="D8215" t="str">
            <v/>
          </cell>
          <cell r="E8215" t="str">
            <v/>
          </cell>
        </row>
        <row r="8216">
          <cell r="A8216" t="str">
            <v/>
          </cell>
          <cell r="B8216" t="str">
            <v/>
          </cell>
          <cell r="C8216" t="str">
            <v/>
          </cell>
          <cell r="D8216" t="str">
            <v/>
          </cell>
          <cell r="E8216" t="str">
            <v/>
          </cell>
        </row>
        <row r="8217">
          <cell r="A8217" t="str">
            <v/>
          </cell>
          <cell r="B8217" t="str">
            <v/>
          </cell>
          <cell r="C8217" t="str">
            <v/>
          </cell>
          <cell r="D8217" t="str">
            <v/>
          </cell>
          <cell r="E8217" t="str">
            <v/>
          </cell>
        </row>
        <row r="8218">
          <cell r="A8218" t="str">
            <v/>
          </cell>
          <cell r="B8218" t="str">
            <v/>
          </cell>
          <cell r="C8218" t="str">
            <v/>
          </cell>
          <cell r="D8218" t="str">
            <v/>
          </cell>
          <cell r="E8218" t="str">
            <v/>
          </cell>
        </row>
        <row r="8219">
          <cell r="A8219" t="str">
            <v/>
          </cell>
          <cell r="B8219" t="str">
            <v/>
          </cell>
          <cell r="C8219" t="str">
            <v/>
          </cell>
          <cell r="D8219" t="str">
            <v/>
          </cell>
          <cell r="E8219" t="str">
            <v/>
          </cell>
        </row>
        <row r="8220">
          <cell r="A8220" t="str">
            <v/>
          </cell>
          <cell r="B8220" t="str">
            <v/>
          </cell>
          <cell r="C8220" t="str">
            <v/>
          </cell>
          <cell r="D8220" t="str">
            <v/>
          </cell>
          <cell r="E8220" t="str">
            <v/>
          </cell>
        </row>
        <row r="8221">
          <cell r="A8221" t="str">
            <v/>
          </cell>
          <cell r="B8221" t="str">
            <v/>
          </cell>
          <cell r="C8221" t="str">
            <v/>
          </cell>
          <cell r="D8221" t="str">
            <v/>
          </cell>
          <cell r="E8221" t="str">
            <v/>
          </cell>
        </row>
        <row r="8222">
          <cell r="A8222" t="str">
            <v/>
          </cell>
          <cell r="B8222" t="str">
            <v/>
          </cell>
          <cell r="C8222" t="str">
            <v/>
          </cell>
          <cell r="D8222" t="str">
            <v/>
          </cell>
          <cell r="E8222" t="str">
            <v/>
          </cell>
        </row>
        <row r="8223">
          <cell r="A8223" t="str">
            <v/>
          </cell>
          <cell r="B8223" t="str">
            <v/>
          </cell>
          <cell r="C8223" t="str">
            <v/>
          </cell>
          <cell r="D8223" t="str">
            <v/>
          </cell>
          <cell r="E8223" t="str">
            <v/>
          </cell>
        </row>
        <row r="8224">
          <cell r="A8224" t="str">
            <v/>
          </cell>
          <cell r="B8224" t="str">
            <v/>
          </cell>
          <cell r="C8224" t="str">
            <v/>
          </cell>
          <cell r="D8224" t="str">
            <v/>
          </cell>
          <cell r="E8224" t="str">
            <v/>
          </cell>
        </row>
        <row r="8225">
          <cell r="A8225" t="str">
            <v/>
          </cell>
          <cell r="B8225" t="str">
            <v/>
          </cell>
          <cell r="C8225" t="str">
            <v/>
          </cell>
          <cell r="D8225" t="str">
            <v/>
          </cell>
          <cell r="E8225" t="str">
            <v/>
          </cell>
        </row>
        <row r="8226">
          <cell r="A8226" t="str">
            <v/>
          </cell>
          <cell r="B8226" t="str">
            <v/>
          </cell>
          <cell r="C8226" t="str">
            <v/>
          </cell>
          <cell r="D8226" t="str">
            <v/>
          </cell>
          <cell r="E8226" t="str">
            <v/>
          </cell>
        </row>
        <row r="8227">
          <cell r="A8227" t="str">
            <v/>
          </cell>
          <cell r="B8227" t="str">
            <v/>
          </cell>
          <cell r="C8227" t="str">
            <v/>
          </cell>
          <cell r="D8227" t="str">
            <v/>
          </cell>
          <cell r="E8227" t="str">
            <v/>
          </cell>
        </row>
        <row r="8228">
          <cell r="A8228" t="str">
            <v/>
          </cell>
          <cell r="B8228" t="str">
            <v/>
          </cell>
          <cell r="C8228" t="str">
            <v/>
          </cell>
          <cell r="D8228" t="str">
            <v/>
          </cell>
          <cell r="E8228" t="str">
            <v/>
          </cell>
        </row>
        <row r="8229">
          <cell r="A8229" t="str">
            <v/>
          </cell>
          <cell r="B8229" t="str">
            <v/>
          </cell>
          <cell r="C8229" t="str">
            <v/>
          </cell>
          <cell r="D8229" t="str">
            <v/>
          </cell>
          <cell r="E8229" t="str">
            <v/>
          </cell>
        </row>
        <row r="8230">
          <cell r="A8230" t="str">
            <v/>
          </cell>
          <cell r="B8230" t="str">
            <v/>
          </cell>
          <cell r="C8230" t="str">
            <v/>
          </cell>
          <cell r="D8230" t="str">
            <v/>
          </cell>
          <cell r="E8230" t="str">
            <v/>
          </cell>
        </row>
        <row r="8231">
          <cell r="A8231" t="str">
            <v/>
          </cell>
          <cell r="B8231" t="str">
            <v/>
          </cell>
          <cell r="C8231" t="str">
            <v/>
          </cell>
          <cell r="D8231" t="str">
            <v/>
          </cell>
          <cell r="E8231" t="str">
            <v/>
          </cell>
        </row>
        <row r="8232">
          <cell r="A8232" t="str">
            <v/>
          </cell>
          <cell r="B8232" t="str">
            <v/>
          </cell>
          <cell r="C8232" t="str">
            <v/>
          </cell>
          <cell r="D8232" t="str">
            <v/>
          </cell>
          <cell r="E8232" t="str">
            <v/>
          </cell>
        </row>
        <row r="8233">
          <cell r="A8233" t="str">
            <v/>
          </cell>
          <cell r="B8233" t="str">
            <v/>
          </cell>
          <cell r="C8233" t="str">
            <v/>
          </cell>
          <cell r="D8233" t="str">
            <v/>
          </cell>
          <cell r="E8233" t="str">
            <v/>
          </cell>
        </row>
        <row r="8234">
          <cell r="A8234" t="str">
            <v/>
          </cell>
          <cell r="B8234" t="str">
            <v/>
          </cell>
          <cell r="C8234" t="str">
            <v/>
          </cell>
          <cell r="D8234" t="str">
            <v/>
          </cell>
          <cell r="E8234" t="str">
            <v/>
          </cell>
        </row>
        <row r="8235">
          <cell r="A8235" t="str">
            <v/>
          </cell>
          <cell r="B8235" t="str">
            <v/>
          </cell>
          <cell r="C8235" t="str">
            <v/>
          </cell>
          <cell r="D8235" t="str">
            <v/>
          </cell>
          <cell r="E8235" t="str">
            <v/>
          </cell>
        </row>
        <row r="8236">
          <cell r="A8236" t="str">
            <v/>
          </cell>
          <cell r="B8236" t="str">
            <v/>
          </cell>
          <cell r="C8236" t="str">
            <v/>
          </cell>
          <cell r="D8236" t="str">
            <v/>
          </cell>
          <cell r="E8236" t="str">
            <v/>
          </cell>
        </row>
        <row r="8237">
          <cell r="A8237" t="str">
            <v/>
          </cell>
          <cell r="B8237" t="str">
            <v/>
          </cell>
          <cell r="C8237" t="str">
            <v/>
          </cell>
          <cell r="D8237" t="str">
            <v/>
          </cell>
          <cell r="E8237" t="str">
            <v/>
          </cell>
        </row>
        <row r="8238">
          <cell r="A8238" t="str">
            <v/>
          </cell>
          <cell r="B8238" t="str">
            <v/>
          </cell>
          <cell r="C8238" t="str">
            <v/>
          </cell>
          <cell r="D8238" t="str">
            <v/>
          </cell>
          <cell r="E8238" t="str">
            <v/>
          </cell>
        </row>
        <row r="8239">
          <cell r="A8239" t="str">
            <v/>
          </cell>
          <cell r="B8239" t="str">
            <v/>
          </cell>
          <cell r="C8239" t="str">
            <v/>
          </cell>
          <cell r="D8239" t="str">
            <v/>
          </cell>
          <cell r="E8239" t="str">
            <v/>
          </cell>
        </row>
        <row r="8240">
          <cell r="A8240" t="str">
            <v/>
          </cell>
          <cell r="B8240" t="str">
            <v/>
          </cell>
          <cell r="C8240" t="str">
            <v/>
          </cell>
          <cell r="D8240" t="str">
            <v/>
          </cell>
          <cell r="E8240" t="str">
            <v/>
          </cell>
        </row>
        <row r="8241">
          <cell r="A8241" t="str">
            <v/>
          </cell>
          <cell r="B8241" t="str">
            <v/>
          </cell>
          <cell r="C8241" t="str">
            <v/>
          </cell>
          <cell r="D8241" t="str">
            <v/>
          </cell>
          <cell r="E8241" t="str">
            <v/>
          </cell>
        </row>
        <row r="8242">
          <cell r="A8242" t="str">
            <v/>
          </cell>
          <cell r="B8242" t="str">
            <v/>
          </cell>
          <cell r="C8242" t="str">
            <v/>
          </cell>
          <cell r="D8242" t="str">
            <v/>
          </cell>
          <cell r="E8242" t="str">
            <v/>
          </cell>
        </row>
        <row r="8243">
          <cell r="A8243" t="str">
            <v/>
          </cell>
          <cell r="B8243" t="str">
            <v/>
          </cell>
          <cell r="C8243" t="str">
            <v/>
          </cell>
          <cell r="D8243" t="str">
            <v/>
          </cell>
          <cell r="E8243" t="str">
            <v/>
          </cell>
        </row>
        <row r="8244">
          <cell r="A8244" t="str">
            <v/>
          </cell>
          <cell r="B8244" t="str">
            <v/>
          </cell>
          <cell r="C8244" t="str">
            <v/>
          </cell>
          <cell r="D8244" t="str">
            <v/>
          </cell>
          <cell r="E8244" t="str">
            <v/>
          </cell>
        </row>
        <row r="8245">
          <cell r="A8245" t="str">
            <v/>
          </cell>
          <cell r="B8245" t="str">
            <v/>
          </cell>
          <cell r="C8245" t="str">
            <v/>
          </cell>
          <cell r="D8245" t="str">
            <v/>
          </cell>
          <cell r="E8245" t="str">
            <v/>
          </cell>
        </row>
        <row r="8246">
          <cell r="A8246" t="str">
            <v/>
          </cell>
          <cell r="B8246" t="str">
            <v/>
          </cell>
          <cell r="C8246" t="str">
            <v/>
          </cell>
          <cell r="D8246" t="str">
            <v/>
          </cell>
          <cell r="E8246" t="str">
            <v/>
          </cell>
        </row>
        <row r="8247">
          <cell r="A8247" t="str">
            <v/>
          </cell>
          <cell r="B8247" t="str">
            <v/>
          </cell>
          <cell r="C8247" t="str">
            <v/>
          </cell>
          <cell r="D8247" t="str">
            <v/>
          </cell>
          <cell r="E8247" t="str">
            <v/>
          </cell>
        </row>
        <row r="8248">
          <cell r="A8248" t="str">
            <v/>
          </cell>
          <cell r="B8248" t="str">
            <v/>
          </cell>
          <cell r="C8248" t="str">
            <v/>
          </cell>
          <cell r="D8248" t="str">
            <v/>
          </cell>
          <cell r="E8248" t="str">
            <v/>
          </cell>
        </row>
        <row r="8249">
          <cell r="A8249" t="str">
            <v/>
          </cell>
          <cell r="B8249" t="str">
            <v/>
          </cell>
          <cell r="C8249" t="str">
            <v/>
          </cell>
          <cell r="D8249" t="str">
            <v/>
          </cell>
          <cell r="E8249" t="str">
            <v/>
          </cell>
        </row>
        <row r="8250">
          <cell r="A8250" t="str">
            <v/>
          </cell>
          <cell r="B8250" t="str">
            <v/>
          </cell>
          <cell r="C8250" t="str">
            <v/>
          </cell>
          <cell r="D8250" t="str">
            <v/>
          </cell>
          <cell r="E8250" t="str">
            <v/>
          </cell>
        </row>
        <row r="8251">
          <cell r="A8251" t="str">
            <v/>
          </cell>
          <cell r="B8251" t="str">
            <v/>
          </cell>
          <cell r="C8251" t="str">
            <v/>
          </cell>
          <cell r="D8251" t="str">
            <v/>
          </cell>
          <cell r="E8251" t="str">
            <v/>
          </cell>
        </row>
        <row r="8252">
          <cell r="A8252" t="str">
            <v/>
          </cell>
          <cell r="B8252" t="str">
            <v/>
          </cell>
          <cell r="C8252" t="str">
            <v/>
          </cell>
          <cell r="D8252" t="str">
            <v/>
          </cell>
          <cell r="E8252" t="str">
            <v/>
          </cell>
        </row>
        <row r="8253">
          <cell r="A8253" t="str">
            <v/>
          </cell>
          <cell r="B8253" t="str">
            <v/>
          </cell>
          <cell r="C8253" t="str">
            <v/>
          </cell>
          <cell r="D8253" t="str">
            <v/>
          </cell>
          <cell r="E8253" t="str">
            <v/>
          </cell>
        </row>
        <row r="8254">
          <cell r="A8254" t="str">
            <v/>
          </cell>
          <cell r="B8254" t="str">
            <v/>
          </cell>
          <cell r="C8254" t="str">
            <v/>
          </cell>
          <cell r="D8254" t="str">
            <v/>
          </cell>
          <cell r="E8254" t="str">
            <v/>
          </cell>
        </row>
        <row r="8255">
          <cell r="A8255" t="str">
            <v/>
          </cell>
          <cell r="B8255" t="str">
            <v/>
          </cell>
          <cell r="C8255" t="str">
            <v/>
          </cell>
          <cell r="D8255" t="str">
            <v/>
          </cell>
          <cell r="E8255" t="str">
            <v/>
          </cell>
        </row>
        <row r="8256">
          <cell r="A8256" t="str">
            <v/>
          </cell>
          <cell r="B8256" t="str">
            <v/>
          </cell>
          <cell r="C8256" t="str">
            <v/>
          </cell>
          <cell r="D8256" t="str">
            <v/>
          </cell>
          <cell r="E8256" t="str">
            <v/>
          </cell>
        </row>
        <row r="8257">
          <cell r="A8257" t="str">
            <v/>
          </cell>
          <cell r="B8257" t="str">
            <v/>
          </cell>
          <cell r="C8257" t="str">
            <v/>
          </cell>
          <cell r="D8257" t="str">
            <v/>
          </cell>
          <cell r="E8257" t="str">
            <v/>
          </cell>
        </row>
        <row r="8258">
          <cell r="A8258" t="str">
            <v/>
          </cell>
          <cell r="B8258" t="str">
            <v/>
          </cell>
          <cell r="C8258" t="str">
            <v/>
          </cell>
          <cell r="D8258" t="str">
            <v/>
          </cell>
          <cell r="E8258" t="str">
            <v/>
          </cell>
        </row>
        <row r="8259">
          <cell r="A8259" t="str">
            <v/>
          </cell>
          <cell r="B8259" t="str">
            <v/>
          </cell>
          <cell r="C8259" t="str">
            <v/>
          </cell>
          <cell r="D8259" t="str">
            <v/>
          </cell>
          <cell r="E8259" t="str">
            <v/>
          </cell>
        </row>
        <row r="8260">
          <cell r="A8260" t="str">
            <v/>
          </cell>
          <cell r="B8260" t="str">
            <v/>
          </cell>
          <cell r="C8260" t="str">
            <v/>
          </cell>
          <cell r="D8260" t="str">
            <v/>
          </cell>
          <cell r="E8260" t="str">
            <v/>
          </cell>
        </row>
        <row r="8261">
          <cell r="A8261" t="str">
            <v/>
          </cell>
          <cell r="B8261" t="str">
            <v/>
          </cell>
          <cell r="C8261" t="str">
            <v/>
          </cell>
          <cell r="D8261" t="str">
            <v/>
          </cell>
          <cell r="E8261" t="str">
            <v/>
          </cell>
        </row>
        <row r="8262">
          <cell r="A8262" t="str">
            <v/>
          </cell>
          <cell r="B8262" t="str">
            <v/>
          </cell>
          <cell r="C8262" t="str">
            <v/>
          </cell>
          <cell r="D8262" t="str">
            <v/>
          </cell>
          <cell r="E8262" t="str">
            <v/>
          </cell>
        </row>
        <row r="8263">
          <cell r="A8263" t="str">
            <v/>
          </cell>
          <cell r="B8263" t="str">
            <v/>
          </cell>
          <cell r="C8263" t="str">
            <v/>
          </cell>
          <cell r="D8263" t="str">
            <v/>
          </cell>
          <cell r="E8263" t="str">
            <v/>
          </cell>
        </row>
        <row r="8264">
          <cell r="A8264" t="str">
            <v/>
          </cell>
          <cell r="B8264" t="str">
            <v/>
          </cell>
          <cell r="C8264" t="str">
            <v/>
          </cell>
          <cell r="D8264" t="str">
            <v/>
          </cell>
          <cell r="E8264" t="str">
            <v/>
          </cell>
        </row>
        <row r="8265">
          <cell r="A8265" t="str">
            <v/>
          </cell>
          <cell r="B8265" t="str">
            <v/>
          </cell>
          <cell r="C8265" t="str">
            <v/>
          </cell>
          <cell r="D8265" t="str">
            <v/>
          </cell>
          <cell r="E8265" t="str">
            <v/>
          </cell>
        </row>
        <row r="8266">
          <cell r="A8266" t="str">
            <v/>
          </cell>
          <cell r="B8266" t="str">
            <v/>
          </cell>
          <cell r="C8266" t="str">
            <v/>
          </cell>
          <cell r="D8266" t="str">
            <v/>
          </cell>
          <cell r="E8266" t="str">
            <v/>
          </cell>
        </row>
        <row r="8267">
          <cell r="A8267" t="str">
            <v/>
          </cell>
          <cell r="B8267" t="str">
            <v/>
          </cell>
          <cell r="C8267" t="str">
            <v/>
          </cell>
          <cell r="D8267" t="str">
            <v/>
          </cell>
          <cell r="E8267" t="str">
            <v/>
          </cell>
        </row>
        <row r="8268">
          <cell r="A8268" t="str">
            <v/>
          </cell>
          <cell r="B8268" t="str">
            <v/>
          </cell>
          <cell r="C8268" t="str">
            <v/>
          </cell>
          <cell r="D8268" t="str">
            <v/>
          </cell>
          <cell r="E8268" t="str">
            <v/>
          </cell>
        </row>
        <row r="8269">
          <cell r="A8269" t="str">
            <v/>
          </cell>
          <cell r="B8269" t="str">
            <v/>
          </cell>
          <cell r="C8269" t="str">
            <v/>
          </cell>
          <cell r="D8269" t="str">
            <v/>
          </cell>
          <cell r="E8269" t="str">
            <v/>
          </cell>
        </row>
        <row r="8270">
          <cell r="A8270" t="str">
            <v/>
          </cell>
          <cell r="B8270" t="str">
            <v/>
          </cell>
          <cell r="C8270" t="str">
            <v/>
          </cell>
          <cell r="D8270" t="str">
            <v/>
          </cell>
          <cell r="E8270" t="str">
            <v/>
          </cell>
        </row>
        <row r="8271">
          <cell r="A8271" t="str">
            <v/>
          </cell>
          <cell r="B8271" t="str">
            <v/>
          </cell>
          <cell r="C8271" t="str">
            <v/>
          </cell>
          <cell r="D8271" t="str">
            <v/>
          </cell>
          <cell r="E8271" t="str">
            <v/>
          </cell>
        </row>
        <row r="8272">
          <cell r="A8272" t="str">
            <v/>
          </cell>
          <cell r="B8272" t="str">
            <v/>
          </cell>
          <cell r="C8272" t="str">
            <v/>
          </cell>
          <cell r="D8272" t="str">
            <v/>
          </cell>
          <cell r="E8272" t="str">
            <v/>
          </cell>
        </row>
        <row r="8273">
          <cell r="A8273" t="str">
            <v/>
          </cell>
          <cell r="B8273" t="str">
            <v/>
          </cell>
          <cell r="C8273" t="str">
            <v/>
          </cell>
          <cell r="D8273" t="str">
            <v/>
          </cell>
          <cell r="E8273" t="str">
            <v/>
          </cell>
        </row>
        <row r="8274">
          <cell r="A8274" t="str">
            <v/>
          </cell>
          <cell r="B8274" t="str">
            <v/>
          </cell>
          <cell r="C8274" t="str">
            <v/>
          </cell>
          <cell r="D8274" t="str">
            <v/>
          </cell>
          <cell r="E8274" t="str">
            <v/>
          </cell>
        </row>
        <row r="8275">
          <cell r="A8275" t="str">
            <v/>
          </cell>
          <cell r="B8275" t="str">
            <v/>
          </cell>
          <cell r="C8275" t="str">
            <v/>
          </cell>
          <cell r="D8275" t="str">
            <v/>
          </cell>
          <cell r="E8275" t="str">
            <v/>
          </cell>
        </row>
        <row r="8276">
          <cell r="A8276" t="str">
            <v/>
          </cell>
          <cell r="B8276" t="str">
            <v/>
          </cell>
          <cell r="C8276" t="str">
            <v/>
          </cell>
          <cell r="D8276" t="str">
            <v/>
          </cell>
          <cell r="E8276" t="str">
            <v/>
          </cell>
        </row>
        <row r="8277">
          <cell r="A8277" t="str">
            <v/>
          </cell>
          <cell r="B8277" t="str">
            <v/>
          </cell>
          <cell r="C8277" t="str">
            <v/>
          </cell>
          <cell r="D8277" t="str">
            <v/>
          </cell>
          <cell r="E8277" t="str">
            <v/>
          </cell>
        </row>
        <row r="8278">
          <cell r="A8278" t="str">
            <v/>
          </cell>
          <cell r="B8278" t="str">
            <v/>
          </cell>
          <cell r="C8278" t="str">
            <v/>
          </cell>
          <cell r="D8278" t="str">
            <v/>
          </cell>
          <cell r="E8278" t="str">
            <v/>
          </cell>
        </row>
        <row r="8279">
          <cell r="A8279" t="str">
            <v/>
          </cell>
          <cell r="B8279" t="str">
            <v/>
          </cell>
          <cell r="C8279" t="str">
            <v/>
          </cell>
          <cell r="D8279" t="str">
            <v/>
          </cell>
          <cell r="E8279" t="str">
            <v/>
          </cell>
        </row>
        <row r="8280">
          <cell r="A8280" t="str">
            <v/>
          </cell>
          <cell r="B8280" t="str">
            <v/>
          </cell>
          <cell r="C8280" t="str">
            <v/>
          </cell>
          <cell r="D8280" t="str">
            <v/>
          </cell>
          <cell r="E8280" t="str">
            <v/>
          </cell>
        </row>
        <row r="8281">
          <cell r="A8281" t="str">
            <v/>
          </cell>
          <cell r="B8281" t="str">
            <v/>
          </cell>
          <cell r="C8281" t="str">
            <v/>
          </cell>
          <cell r="D8281" t="str">
            <v/>
          </cell>
          <cell r="E8281" t="str">
            <v/>
          </cell>
        </row>
        <row r="8282">
          <cell r="A8282" t="str">
            <v/>
          </cell>
          <cell r="B8282" t="str">
            <v/>
          </cell>
          <cell r="C8282" t="str">
            <v/>
          </cell>
          <cell r="D8282" t="str">
            <v/>
          </cell>
          <cell r="E8282" t="str">
            <v/>
          </cell>
        </row>
        <row r="8283">
          <cell r="A8283" t="str">
            <v/>
          </cell>
          <cell r="B8283" t="str">
            <v/>
          </cell>
          <cell r="C8283" t="str">
            <v/>
          </cell>
          <cell r="D8283" t="str">
            <v/>
          </cell>
          <cell r="E8283" t="str">
            <v/>
          </cell>
        </row>
        <row r="8284">
          <cell r="A8284" t="str">
            <v/>
          </cell>
          <cell r="B8284" t="str">
            <v/>
          </cell>
          <cell r="C8284" t="str">
            <v/>
          </cell>
          <cell r="D8284" t="str">
            <v/>
          </cell>
          <cell r="E8284" t="str">
            <v/>
          </cell>
        </row>
        <row r="8285">
          <cell r="A8285" t="str">
            <v/>
          </cell>
          <cell r="B8285" t="str">
            <v/>
          </cell>
          <cell r="C8285" t="str">
            <v/>
          </cell>
          <cell r="D8285" t="str">
            <v/>
          </cell>
          <cell r="E8285" t="str">
            <v/>
          </cell>
        </row>
        <row r="8286">
          <cell r="A8286" t="str">
            <v/>
          </cell>
          <cell r="B8286" t="str">
            <v/>
          </cell>
          <cell r="C8286" t="str">
            <v/>
          </cell>
          <cell r="D8286" t="str">
            <v/>
          </cell>
          <cell r="E8286" t="str">
            <v/>
          </cell>
        </row>
        <row r="8287">
          <cell r="A8287" t="str">
            <v/>
          </cell>
          <cell r="B8287" t="str">
            <v/>
          </cell>
          <cell r="C8287" t="str">
            <v/>
          </cell>
          <cell r="D8287" t="str">
            <v/>
          </cell>
          <cell r="E8287" t="str">
            <v/>
          </cell>
        </row>
        <row r="8288">
          <cell r="A8288" t="str">
            <v/>
          </cell>
          <cell r="B8288" t="str">
            <v/>
          </cell>
          <cell r="C8288" t="str">
            <v/>
          </cell>
          <cell r="D8288" t="str">
            <v/>
          </cell>
          <cell r="E8288" t="str">
            <v/>
          </cell>
        </row>
        <row r="8289">
          <cell r="A8289" t="str">
            <v/>
          </cell>
          <cell r="B8289" t="str">
            <v/>
          </cell>
          <cell r="C8289" t="str">
            <v/>
          </cell>
          <cell r="D8289" t="str">
            <v/>
          </cell>
          <cell r="E8289" t="str">
            <v/>
          </cell>
        </row>
        <row r="8290">
          <cell r="A8290" t="str">
            <v/>
          </cell>
          <cell r="B8290" t="str">
            <v/>
          </cell>
          <cell r="C8290" t="str">
            <v/>
          </cell>
          <cell r="D8290" t="str">
            <v/>
          </cell>
          <cell r="E8290" t="str">
            <v/>
          </cell>
        </row>
        <row r="8291">
          <cell r="A8291" t="str">
            <v/>
          </cell>
          <cell r="B8291" t="str">
            <v/>
          </cell>
          <cell r="C8291" t="str">
            <v/>
          </cell>
          <cell r="D8291" t="str">
            <v/>
          </cell>
          <cell r="E8291" t="str">
            <v/>
          </cell>
        </row>
        <row r="8292">
          <cell r="A8292" t="str">
            <v/>
          </cell>
          <cell r="B8292" t="str">
            <v/>
          </cell>
          <cell r="C8292" t="str">
            <v/>
          </cell>
          <cell r="D8292" t="str">
            <v/>
          </cell>
          <cell r="E8292" t="str">
            <v/>
          </cell>
        </row>
        <row r="8293">
          <cell r="A8293" t="str">
            <v/>
          </cell>
          <cell r="B8293" t="str">
            <v/>
          </cell>
          <cell r="C8293" t="str">
            <v/>
          </cell>
          <cell r="D8293" t="str">
            <v/>
          </cell>
          <cell r="E8293" t="str">
            <v/>
          </cell>
        </row>
        <row r="8294">
          <cell r="A8294" t="str">
            <v/>
          </cell>
          <cell r="B8294" t="str">
            <v/>
          </cell>
          <cell r="C8294" t="str">
            <v/>
          </cell>
          <cell r="D8294" t="str">
            <v/>
          </cell>
          <cell r="E8294" t="str">
            <v/>
          </cell>
        </row>
        <row r="8295">
          <cell r="A8295" t="str">
            <v/>
          </cell>
          <cell r="B8295" t="str">
            <v/>
          </cell>
          <cell r="C8295" t="str">
            <v/>
          </cell>
          <cell r="D8295" t="str">
            <v/>
          </cell>
          <cell r="E8295" t="str">
            <v/>
          </cell>
        </row>
        <row r="8296">
          <cell r="A8296" t="str">
            <v/>
          </cell>
          <cell r="B8296" t="str">
            <v/>
          </cell>
          <cell r="C8296" t="str">
            <v/>
          </cell>
          <cell r="D8296" t="str">
            <v/>
          </cell>
          <cell r="E8296" t="str">
            <v/>
          </cell>
        </row>
        <row r="8297">
          <cell r="A8297" t="str">
            <v/>
          </cell>
          <cell r="B8297" t="str">
            <v/>
          </cell>
          <cell r="C8297" t="str">
            <v/>
          </cell>
          <cell r="D8297" t="str">
            <v/>
          </cell>
          <cell r="E8297" t="str">
            <v/>
          </cell>
        </row>
        <row r="8298">
          <cell r="A8298" t="str">
            <v/>
          </cell>
          <cell r="B8298" t="str">
            <v/>
          </cell>
          <cell r="C8298" t="str">
            <v/>
          </cell>
          <cell r="D8298" t="str">
            <v/>
          </cell>
          <cell r="E8298" t="str">
            <v/>
          </cell>
        </row>
        <row r="8299">
          <cell r="A8299" t="str">
            <v/>
          </cell>
          <cell r="B8299" t="str">
            <v/>
          </cell>
          <cell r="C8299" t="str">
            <v/>
          </cell>
          <cell r="D8299" t="str">
            <v/>
          </cell>
          <cell r="E8299" t="str">
            <v/>
          </cell>
        </row>
        <row r="8300">
          <cell r="A8300" t="str">
            <v/>
          </cell>
          <cell r="B8300" t="str">
            <v/>
          </cell>
          <cell r="C8300" t="str">
            <v/>
          </cell>
          <cell r="D8300" t="str">
            <v/>
          </cell>
          <cell r="E8300" t="str">
            <v/>
          </cell>
        </row>
        <row r="8301">
          <cell r="A8301" t="str">
            <v/>
          </cell>
          <cell r="B8301" t="str">
            <v/>
          </cell>
          <cell r="C8301" t="str">
            <v/>
          </cell>
          <cell r="D8301" t="str">
            <v/>
          </cell>
          <cell r="E8301" t="str">
            <v/>
          </cell>
        </row>
        <row r="8302">
          <cell r="A8302" t="str">
            <v/>
          </cell>
          <cell r="B8302" t="str">
            <v/>
          </cell>
          <cell r="C8302" t="str">
            <v/>
          </cell>
          <cell r="D8302" t="str">
            <v/>
          </cell>
          <cell r="E8302" t="str">
            <v/>
          </cell>
        </row>
        <row r="8303">
          <cell r="A8303" t="str">
            <v/>
          </cell>
          <cell r="B8303" t="str">
            <v/>
          </cell>
          <cell r="C8303" t="str">
            <v/>
          </cell>
          <cell r="D8303" t="str">
            <v/>
          </cell>
          <cell r="E8303" t="str">
            <v/>
          </cell>
        </row>
        <row r="8304">
          <cell r="A8304" t="str">
            <v/>
          </cell>
          <cell r="B8304" t="str">
            <v/>
          </cell>
          <cell r="C8304" t="str">
            <v/>
          </cell>
          <cell r="D8304" t="str">
            <v/>
          </cell>
          <cell r="E8304" t="str">
            <v/>
          </cell>
        </row>
        <row r="8305">
          <cell r="A8305" t="str">
            <v/>
          </cell>
          <cell r="B8305" t="str">
            <v/>
          </cell>
          <cell r="C8305" t="str">
            <v/>
          </cell>
          <cell r="D8305" t="str">
            <v/>
          </cell>
          <cell r="E8305" t="str">
            <v/>
          </cell>
        </row>
        <row r="8306">
          <cell r="A8306" t="str">
            <v/>
          </cell>
          <cell r="B8306" t="str">
            <v/>
          </cell>
          <cell r="C8306" t="str">
            <v/>
          </cell>
          <cell r="D8306" t="str">
            <v/>
          </cell>
          <cell r="E8306" t="str">
            <v/>
          </cell>
        </row>
        <row r="8307">
          <cell r="A8307" t="str">
            <v/>
          </cell>
          <cell r="B8307" t="str">
            <v/>
          </cell>
          <cell r="C8307" t="str">
            <v/>
          </cell>
          <cell r="D8307" t="str">
            <v/>
          </cell>
          <cell r="E8307" t="str">
            <v/>
          </cell>
        </row>
        <row r="8308">
          <cell r="A8308" t="str">
            <v/>
          </cell>
          <cell r="B8308" t="str">
            <v/>
          </cell>
          <cell r="C8308" t="str">
            <v/>
          </cell>
          <cell r="D8308" t="str">
            <v/>
          </cell>
          <cell r="E8308" t="str">
            <v/>
          </cell>
        </row>
        <row r="8309">
          <cell r="A8309" t="str">
            <v/>
          </cell>
          <cell r="B8309" t="str">
            <v/>
          </cell>
          <cell r="C8309" t="str">
            <v/>
          </cell>
          <cell r="D8309" t="str">
            <v/>
          </cell>
          <cell r="E8309" t="str">
            <v/>
          </cell>
        </row>
        <row r="8310">
          <cell r="A8310" t="str">
            <v/>
          </cell>
          <cell r="B8310" t="str">
            <v/>
          </cell>
          <cell r="C8310" t="str">
            <v/>
          </cell>
          <cell r="D8310" t="str">
            <v/>
          </cell>
          <cell r="E8310" t="str">
            <v/>
          </cell>
        </row>
        <row r="8311">
          <cell r="A8311" t="str">
            <v/>
          </cell>
          <cell r="B8311" t="str">
            <v/>
          </cell>
          <cell r="C8311" t="str">
            <v/>
          </cell>
          <cell r="D8311" t="str">
            <v/>
          </cell>
          <cell r="E8311" t="str">
            <v/>
          </cell>
        </row>
        <row r="8312">
          <cell r="A8312" t="str">
            <v/>
          </cell>
          <cell r="B8312" t="str">
            <v/>
          </cell>
          <cell r="C8312" t="str">
            <v/>
          </cell>
          <cell r="D8312" t="str">
            <v/>
          </cell>
          <cell r="E8312" t="str">
            <v/>
          </cell>
        </row>
        <row r="8313">
          <cell r="A8313" t="str">
            <v/>
          </cell>
          <cell r="B8313" t="str">
            <v/>
          </cell>
          <cell r="C8313" t="str">
            <v/>
          </cell>
          <cell r="D8313" t="str">
            <v/>
          </cell>
          <cell r="E8313" t="str">
            <v/>
          </cell>
        </row>
        <row r="8314">
          <cell r="A8314" t="str">
            <v/>
          </cell>
          <cell r="B8314" t="str">
            <v/>
          </cell>
          <cell r="C8314" t="str">
            <v/>
          </cell>
          <cell r="D8314" t="str">
            <v/>
          </cell>
          <cell r="E8314" t="str">
            <v/>
          </cell>
        </row>
        <row r="8315">
          <cell r="A8315" t="str">
            <v/>
          </cell>
          <cell r="B8315" t="str">
            <v/>
          </cell>
          <cell r="C8315" t="str">
            <v/>
          </cell>
          <cell r="D8315" t="str">
            <v/>
          </cell>
          <cell r="E8315" t="str">
            <v/>
          </cell>
        </row>
        <row r="8316">
          <cell r="A8316" t="str">
            <v/>
          </cell>
          <cell r="B8316" t="str">
            <v/>
          </cell>
          <cell r="C8316" t="str">
            <v/>
          </cell>
          <cell r="D8316" t="str">
            <v/>
          </cell>
          <cell r="E8316" t="str">
            <v/>
          </cell>
        </row>
        <row r="8317">
          <cell r="A8317" t="str">
            <v/>
          </cell>
          <cell r="B8317" t="str">
            <v/>
          </cell>
          <cell r="C8317" t="str">
            <v/>
          </cell>
          <cell r="D8317" t="str">
            <v/>
          </cell>
          <cell r="E8317" t="str">
            <v/>
          </cell>
        </row>
        <row r="8318">
          <cell r="A8318" t="str">
            <v/>
          </cell>
          <cell r="B8318" t="str">
            <v/>
          </cell>
          <cell r="C8318" t="str">
            <v/>
          </cell>
          <cell r="D8318" t="str">
            <v/>
          </cell>
          <cell r="E8318" t="str">
            <v/>
          </cell>
        </row>
        <row r="8319">
          <cell r="A8319" t="str">
            <v/>
          </cell>
          <cell r="B8319" t="str">
            <v/>
          </cell>
          <cell r="C8319" t="str">
            <v/>
          </cell>
          <cell r="D8319" t="str">
            <v/>
          </cell>
          <cell r="E8319" t="str">
            <v/>
          </cell>
        </row>
        <row r="8320">
          <cell r="A8320" t="str">
            <v/>
          </cell>
          <cell r="B8320" t="str">
            <v/>
          </cell>
          <cell r="C8320" t="str">
            <v/>
          </cell>
          <cell r="D8320" t="str">
            <v/>
          </cell>
          <cell r="E8320" t="str">
            <v/>
          </cell>
        </row>
        <row r="8321">
          <cell r="A8321" t="str">
            <v/>
          </cell>
          <cell r="B8321" t="str">
            <v/>
          </cell>
          <cell r="C8321" t="str">
            <v/>
          </cell>
          <cell r="D8321" t="str">
            <v/>
          </cell>
          <cell r="E8321" t="str">
            <v/>
          </cell>
        </row>
        <row r="8322">
          <cell r="A8322" t="str">
            <v/>
          </cell>
          <cell r="B8322" t="str">
            <v/>
          </cell>
          <cell r="C8322" t="str">
            <v/>
          </cell>
          <cell r="D8322" t="str">
            <v/>
          </cell>
          <cell r="E8322" t="str">
            <v/>
          </cell>
        </row>
        <row r="8323">
          <cell r="A8323" t="str">
            <v/>
          </cell>
          <cell r="B8323" t="str">
            <v/>
          </cell>
          <cell r="C8323" t="str">
            <v/>
          </cell>
          <cell r="D8323" t="str">
            <v/>
          </cell>
          <cell r="E8323" t="str">
            <v/>
          </cell>
        </row>
        <row r="8324">
          <cell r="A8324" t="str">
            <v/>
          </cell>
          <cell r="B8324" t="str">
            <v/>
          </cell>
          <cell r="C8324" t="str">
            <v/>
          </cell>
          <cell r="D8324" t="str">
            <v/>
          </cell>
          <cell r="E8324" t="str">
            <v/>
          </cell>
        </row>
        <row r="8325">
          <cell r="A8325" t="str">
            <v/>
          </cell>
          <cell r="B8325" t="str">
            <v/>
          </cell>
          <cell r="C8325" t="str">
            <v/>
          </cell>
          <cell r="D8325" t="str">
            <v/>
          </cell>
          <cell r="E8325" t="str">
            <v/>
          </cell>
        </row>
        <row r="8326">
          <cell r="A8326" t="str">
            <v/>
          </cell>
          <cell r="B8326" t="str">
            <v/>
          </cell>
          <cell r="C8326" t="str">
            <v/>
          </cell>
          <cell r="D8326" t="str">
            <v/>
          </cell>
          <cell r="E8326" t="str">
            <v/>
          </cell>
        </row>
        <row r="8327">
          <cell r="A8327" t="str">
            <v/>
          </cell>
          <cell r="B8327" t="str">
            <v/>
          </cell>
          <cell r="C8327" t="str">
            <v/>
          </cell>
          <cell r="D8327" t="str">
            <v/>
          </cell>
          <cell r="E8327" t="str">
            <v/>
          </cell>
        </row>
        <row r="8328">
          <cell r="A8328" t="str">
            <v/>
          </cell>
          <cell r="B8328" t="str">
            <v/>
          </cell>
          <cell r="C8328" t="str">
            <v/>
          </cell>
          <cell r="D8328" t="str">
            <v/>
          </cell>
          <cell r="E8328" t="str">
            <v/>
          </cell>
        </row>
        <row r="8329">
          <cell r="A8329" t="str">
            <v/>
          </cell>
          <cell r="B8329" t="str">
            <v/>
          </cell>
          <cell r="C8329" t="str">
            <v/>
          </cell>
          <cell r="D8329" t="str">
            <v/>
          </cell>
          <cell r="E8329" t="str">
            <v/>
          </cell>
        </row>
        <row r="8330">
          <cell r="A8330" t="str">
            <v/>
          </cell>
          <cell r="B8330" t="str">
            <v/>
          </cell>
          <cell r="C8330" t="str">
            <v/>
          </cell>
          <cell r="D8330" t="str">
            <v/>
          </cell>
          <cell r="E8330" t="str">
            <v/>
          </cell>
        </row>
        <row r="8331">
          <cell r="A8331" t="str">
            <v/>
          </cell>
          <cell r="B8331" t="str">
            <v/>
          </cell>
          <cell r="C8331" t="str">
            <v/>
          </cell>
          <cell r="D8331" t="str">
            <v/>
          </cell>
          <cell r="E8331" t="str">
            <v/>
          </cell>
        </row>
        <row r="8332">
          <cell r="A8332" t="str">
            <v/>
          </cell>
          <cell r="B8332" t="str">
            <v/>
          </cell>
          <cell r="C8332" t="str">
            <v/>
          </cell>
          <cell r="D8332" t="str">
            <v/>
          </cell>
          <cell r="E8332" t="str">
            <v/>
          </cell>
        </row>
        <row r="8333">
          <cell r="A8333" t="str">
            <v/>
          </cell>
          <cell r="B8333" t="str">
            <v/>
          </cell>
          <cell r="C8333" t="str">
            <v/>
          </cell>
          <cell r="D8333" t="str">
            <v/>
          </cell>
          <cell r="E8333" t="str">
            <v/>
          </cell>
        </row>
        <row r="8334">
          <cell r="A8334" t="str">
            <v/>
          </cell>
          <cell r="B8334" t="str">
            <v/>
          </cell>
          <cell r="C8334" t="str">
            <v/>
          </cell>
          <cell r="D8334" t="str">
            <v/>
          </cell>
          <cell r="E8334" t="str">
            <v/>
          </cell>
        </row>
        <row r="8335">
          <cell r="A8335" t="str">
            <v/>
          </cell>
          <cell r="B8335" t="str">
            <v/>
          </cell>
          <cell r="C8335" t="str">
            <v/>
          </cell>
          <cell r="D8335" t="str">
            <v/>
          </cell>
          <cell r="E8335" t="str">
            <v/>
          </cell>
        </row>
        <row r="8336">
          <cell r="A8336" t="str">
            <v/>
          </cell>
          <cell r="B8336" t="str">
            <v/>
          </cell>
          <cell r="C8336" t="str">
            <v/>
          </cell>
          <cell r="D8336" t="str">
            <v/>
          </cell>
          <cell r="E8336" t="str">
            <v/>
          </cell>
        </row>
        <row r="8337">
          <cell r="A8337" t="str">
            <v/>
          </cell>
          <cell r="B8337" t="str">
            <v/>
          </cell>
          <cell r="C8337" t="str">
            <v/>
          </cell>
          <cell r="D8337" t="str">
            <v/>
          </cell>
          <cell r="E8337" t="str">
            <v/>
          </cell>
        </row>
        <row r="8338">
          <cell r="A8338" t="str">
            <v/>
          </cell>
          <cell r="B8338" t="str">
            <v/>
          </cell>
          <cell r="C8338" t="str">
            <v/>
          </cell>
          <cell r="D8338" t="str">
            <v/>
          </cell>
          <cell r="E8338" t="str">
            <v/>
          </cell>
        </row>
        <row r="8339">
          <cell r="A8339" t="str">
            <v/>
          </cell>
          <cell r="B8339" t="str">
            <v/>
          </cell>
          <cell r="C8339" t="str">
            <v/>
          </cell>
          <cell r="D8339" t="str">
            <v/>
          </cell>
          <cell r="E8339" t="str">
            <v/>
          </cell>
        </row>
        <row r="8340">
          <cell r="A8340" t="str">
            <v/>
          </cell>
          <cell r="B8340" t="str">
            <v/>
          </cell>
          <cell r="C8340" t="str">
            <v/>
          </cell>
          <cell r="D8340" t="str">
            <v/>
          </cell>
          <cell r="E8340" t="str">
            <v/>
          </cell>
        </row>
        <row r="8341">
          <cell r="A8341" t="str">
            <v/>
          </cell>
          <cell r="B8341" t="str">
            <v/>
          </cell>
          <cell r="C8341" t="str">
            <v/>
          </cell>
          <cell r="D8341" t="str">
            <v/>
          </cell>
          <cell r="E8341" t="str">
            <v/>
          </cell>
        </row>
        <row r="8342">
          <cell r="A8342" t="str">
            <v/>
          </cell>
          <cell r="B8342" t="str">
            <v/>
          </cell>
          <cell r="C8342" t="str">
            <v/>
          </cell>
          <cell r="D8342" t="str">
            <v/>
          </cell>
          <cell r="E8342" t="str">
            <v/>
          </cell>
        </row>
        <row r="8343">
          <cell r="A8343" t="str">
            <v/>
          </cell>
          <cell r="B8343" t="str">
            <v/>
          </cell>
          <cell r="C8343" t="str">
            <v/>
          </cell>
          <cell r="D8343" t="str">
            <v/>
          </cell>
          <cell r="E8343" t="str">
            <v/>
          </cell>
        </row>
        <row r="8344">
          <cell r="A8344" t="str">
            <v/>
          </cell>
          <cell r="B8344" t="str">
            <v/>
          </cell>
          <cell r="C8344" t="str">
            <v/>
          </cell>
          <cell r="D8344" t="str">
            <v/>
          </cell>
          <cell r="E8344" t="str">
            <v/>
          </cell>
        </row>
        <row r="8345">
          <cell r="A8345" t="str">
            <v/>
          </cell>
          <cell r="B8345" t="str">
            <v/>
          </cell>
          <cell r="C8345" t="str">
            <v/>
          </cell>
          <cell r="D8345" t="str">
            <v/>
          </cell>
          <cell r="E8345" t="str">
            <v/>
          </cell>
        </row>
        <row r="8346">
          <cell r="A8346" t="str">
            <v/>
          </cell>
          <cell r="B8346" t="str">
            <v/>
          </cell>
          <cell r="C8346" t="str">
            <v/>
          </cell>
          <cell r="D8346" t="str">
            <v/>
          </cell>
          <cell r="E8346" t="str">
            <v/>
          </cell>
        </row>
        <row r="8347">
          <cell r="A8347" t="str">
            <v/>
          </cell>
          <cell r="B8347" t="str">
            <v/>
          </cell>
          <cell r="C8347" t="str">
            <v/>
          </cell>
          <cell r="D8347" t="str">
            <v/>
          </cell>
          <cell r="E8347" t="str">
            <v/>
          </cell>
        </row>
        <row r="8348">
          <cell r="A8348" t="str">
            <v/>
          </cell>
          <cell r="B8348" t="str">
            <v/>
          </cell>
          <cell r="C8348" t="str">
            <v/>
          </cell>
          <cell r="D8348" t="str">
            <v/>
          </cell>
          <cell r="E8348" t="str">
            <v/>
          </cell>
        </row>
        <row r="8349">
          <cell r="A8349" t="str">
            <v/>
          </cell>
          <cell r="B8349" t="str">
            <v/>
          </cell>
          <cell r="C8349" t="str">
            <v/>
          </cell>
          <cell r="D8349" t="str">
            <v/>
          </cell>
          <cell r="E8349" t="str">
            <v/>
          </cell>
        </row>
        <row r="8350">
          <cell r="A8350" t="str">
            <v/>
          </cell>
          <cell r="B8350" t="str">
            <v/>
          </cell>
          <cell r="C8350" t="str">
            <v/>
          </cell>
          <cell r="D8350" t="str">
            <v/>
          </cell>
          <cell r="E8350" t="str">
            <v/>
          </cell>
        </row>
        <row r="8351">
          <cell r="A8351" t="str">
            <v/>
          </cell>
          <cell r="B8351" t="str">
            <v/>
          </cell>
          <cell r="C8351" t="str">
            <v/>
          </cell>
          <cell r="D8351" t="str">
            <v/>
          </cell>
          <cell r="E8351" t="str">
            <v/>
          </cell>
        </row>
        <row r="8352">
          <cell r="A8352" t="str">
            <v/>
          </cell>
          <cell r="B8352" t="str">
            <v/>
          </cell>
          <cell r="C8352" t="str">
            <v/>
          </cell>
          <cell r="D8352" t="str">
            <v/>
          </cell>
          <cell r="E8352" t="str">
            <v/>
          </cell>
        </row>
        <row r="8353">
          <cell r="A8353" t="str">
            <v/>
          </cell>
          <cell r="B8353" t="str">
            <v/>
          </cell>
          <cell r="C8353" t="str">
            <v/>
          </cell>
          <cell r="D8353" t="str">
            <v/>
          </cell>
          <cell r="E8353" t="str">
            <v/>
          </cell>
        </row>
        <row r="8354">
          <cell r="A8354" t="str">
            <v/>
          </cell>
          <cell r="B8354" t="str">
            <v/>
          </cell>
          <cell r="C8354" t="str">
            <v/>
          </cell>
          <cell r="D8354" t="str">
            <v/>
          </cell>
          <cell r="E8354" t="str">
            <v/>
          </cell>
        </row>
        <row r="8355">
          <cell r="A8355" t="str">
            <v/>
          </cell>
          <cell r="B8355" t="str">
            <v/>
          </cell>
          <cell r="C8355" t="str">
            <v/>
          </cell>
          <cell r="D8355" t="str">
            <v/>
          </cell>
          <cell r="E8355" t="str">
            <v/>
          </cell>
        </row>
        <row r="8356">
          <cell r="A8356" t="str">
            <v/>
          </cell>
          <cell r="B8356" t="str">
            <v/>
          </cell>
          <cell r="C8356" t="str">
            <v/>
          </cell>
          <cell r="D8356" t="str">
            <v/>
          </cell>
          <cell r="E8356" t="str">
            <v/>
          </cell>
        </row>
        <row r="8357">
          <cell r="A8357" t="str">
            <v/>
          </cell>
          <cell r="B8357" t="str">
            <v/>
          </cell>
          <cell r="C8357" t="str">
            <v/>
          </cell>
          <cell r="D8357" t="str">
            <v/>
          </cell>
          <cell r="E8357" t="str">
            <v/>
          </cell>
        </row>
        <row r="8358">
          <cell r="A8358" t="str">
            <v/>
          </cell>
          <cell r="B8358" t="str">
            <v/>
          </cell>
          <cell r="C8358" t="str">
            <v/>
          </cell>
          <cell r="D8358" t="str">
            <v/>
          </cell>
          <cell r="E8358" t="str">
            <v/>
          </cell>
        </row>
        <row r="8359">
          <cell r="A8359" t="str">
            <v/>
          </cell>
          <cell r="B8359" t="str">
            <v/>
          </cell>
          <cell r="C8359" t="str">
            <v/>
          </cell>
          <cell r="D8359" t="str">
            <v/>
          </cell>
          <cell r="E8359" t="str">
            <v/>
          </cell>
        </row>
        <row r="8360">
          <cell r="A8360" t="str">
            <v/>
          </cell>
          <cell r="B8360" t="str">
            <v/>
          </cell>
          <cell r="C8360" t="str">
            <v/>
          </cell>
          <cell r="D8360" t="str">
            <v/>
          </cell>
          <cell r="E8360" t="str">
            <v/>
          </cell>
        </row>
        <row r="8361">
          <cell r="A8361" t="str">
            <v/>
          </cell>
          <cell r="B8361" t="str">
            <v/>
          </cell>
          <cell r="C8361" t="str">
            <v/>
          </cell>
          <cell r="D8361" t="str">
            <v/>
          </cell>
          <cell r="E8361" t="str">
            <v/>
          </cell>
        </row>
        <row r="8362">
          <cell r="A8362" t="str">
            <v/>
          </cell>
          <cell r="B8362" t="str">
            <v/>
          </cell>
          <cell r="C8362" t="str">
            <v/>
          </cell>
          <cell r="D8362" t="str">
            <v/>
          </cell>
          <cell r="E8362" t="str">
            <v/>
          </cell>
        </row>
        <row r="8363">
          <cell r="A8363" t="str">
            <v/>
          </cell>
          <cell r="B8363" t="str">
            <v/>
          </cell>
          <cell r="C8363" t="str">
            <v/>
          </cell>
          <cell r="D8363" t="str">
            <v/>
          </cell>
          <cell r="E8363" t="str">
            <v/>
          </cell>
        </row>
        <row r="8364">
          <cell r="A8364" t="str">
            <v/>
          </cell>
          <cell r="B8364" t="str">
            <v/>
          </cell>
          <cell r="C8364" t="str">
            <v/>
          </cell>
          <cell r="D8364" t="str">
            <v/>
          </cell>
          <cell r="E8364" t="str">
            <v/>
          </cell>
        </row>
        <row r="8365">
          <cell r="A8365" t="str">
            <v/>
          </cell>
          <cell r="B8365" t="str">
            <v/>
          </cell>
          <cell r="C8365" t="str">
            <v/>
          </cell>
          <cell r="D8365" t="str">
            <v/>
          </cell>
          <cell r="E8365" t="str">
            <v/>
          </cell>
        </row>
        <row r="8366">
          <cell r="A8366" t="str">
            <v/>
          </cell>
          <cell r="B8366" t="str">
            <v/>
          </cell>
          <cell r="C8366" t="str">
            <v/>
          </cell>
          <cell r="D8366" t="str">
            <v/>
          </cell>
          <cell r="E8366" t="str">
            <v/>
          </cell>
        </row>
        <row r="8367">
          <cell r="A8367" t="str">
            <v/>
          </cell>
          <cell r="B8367" t="str">
            <v/>
          </cell>
          <cell r="C8367" t="str">
            <v/>
          </cell>
          <cell r="D8367" t="str">
            <v/>
          </cell>
          <cell r="E8367" t="str">
            <v/>
          </cell>
        </row>
        <row r="8368">
          <cell r="A8368" t="str">
            <v/>
          </cell>
          <cell r="B8368" t="str">
            <v/>
          </cell>
          <cell r="C8368" t="str">
            <v/>
          </cell>
          <cell r="D8368" t="str">
            <v/>
          </cell>
          <cell r="E8368" t="str">
            <v/>
          </cell>
        </row>
        <row r="8369">
          <cell r="A8369" t="str">
            <v/>
          </cell>
          <cell r="B8369" t="str">
            <v/>
          </cell>
          <cell r="C8369" t="str">
            <v/>
          </cell>
          <cell r="D8369" t="str">
            <v/>
          </cell>
          <cell r="E8369" t="str">
            <v/>
          </cell>
        </row>
        <row r="8370">
          <cell r="A8370" t="str">
            <v/>
          </cell>
          <cell r="B8370" t="str">
            <v/>
          </cell>
          <cell r="C8370" t="str">
            <v/>
          </cell>
          <cell r="D8370" t="str">
            <v/>
          </cell>
          <cell r="E8370" t="str">
            <v/>
          </cell>
        </row>
        <row r="8371">
          <cell r="A8371" t="str">
            <v/>
          </cell>
          <cell r="B8371" t="str">
            <v/>
          </cell>
          <cell r="C8371" t="str">
            <v/>
          </cell>
          <cell r="D8371" t="str">
            <v/>
          </cell>
          <cell r="E8371" t="str">
            <v/>
          </cell>
        </row>
        <row r="8372">
          <cell r="A8372" t="str">
            <v/>
          </cell>
          <cell r="B8372" t="str">
            <v/>
          </cell>
          <cell r="C8372" t="str">
            <v/>
          </cell>
          <cell r="D8372" t="str">
            <v/>
          </cell>
          <cell r="E8372" t="str">
            <v/>
          </cell>
        </row>
        <row r="8373">
          <cell r="A8373" t="str">
            <v/>
          </cell>
          <cell r="B8373" t="str">
            <v/>
          </cell>
          <cell r="C8373" t="str">
            <v/>
          </cell>
          <cell r="D8373" t="str">
            <v/>
          </cell>
          <cell r="E8373" t="str">
            <v/>
          </cell>
        </row>
        <row r="8374">
          <cell r="A8374" t="str">
            <v/>
          </cell>
          <cell r="B8374" t="str">
            <v/>
          </cell>
          <cell r="C8374" t="str">
            <v/>
          </cell>
          <cell r="D8374" t="str">
            <v/>
          </cell>
          <cell r="E8374" t="str">
            <v/>
          </cell>
        </row>
        <row r="8375">
          <cell r="A8375" t="str">
            <v/>
          </cell>
          <cell r="B8375" t="str">
            <v/>
          </cell>
          <cell r="C8375" t="str">
            <v/>
          </cell>
          <cell r="D8375" t="str">
            <v/>
          </cell>
          <cell r="E8375" t="str">
            <v/>
          </cell>
        </row>
        <row r="8376">
          <cell r="A8376" t="str">
            <v/>
          </cell>
          <cell r="B8376" t="str">
            <v/>
          </cell>
          <cell r="C8376" t="str">
            <v/>
          </cell>
          <cell r="D8376" t="str">
            <v/>
          </cell>
          <cell r="E8376" t="str">
            <v/>
          </cell>
        </row>
        <row r="8377">
          <cell r="A8377" t="str">
            <v/>
          </cell>
          <cell r="B8377" t="str">
            <v/>
          </cell>
          <cell r="C8377" t="str">
            <v/>
          </cell>
          <cell r="D8377" t="str">
            <v/>
          </cell>
          <cell r="E8377" t="str">
            <v/>
          </cell>
        </row>
        <row r="8378">
          <cell r="A8378" t="str">
            <v/>
          </cell>
          <cell r="B8378" t="str">
            <v/>
          </cell>
          <cell r="C8378" t="str">
            <v/>
          </cell>
          <cell r="D8378" t="str">
            <v/>
          </cell>
          <cell r="E8378" t="str">
            <v/>
          </cell>
        </row>
        <row r="8379">
          <cell r="A8379" t="str">
            <v/>
          </cell>
          <cell r="B8379" t="str">
            <v/>
          </cell>
          <cell r="C8379" t="str">
            <v/>
          </cell>
          <cell r="D8379" t="str">
            <v/>
          </cell>
          <cell r="E8379" t="str">
            <v/>
          </cell>
        </row>
        <row r="8380">
          <cell r="A8380" t="str">
            <v/>
          </cell>
          <cell r="B8380" t="str">
            <v/>
          </cell>
          <cell r="C8380" t="str">
            <v/>
          </cell>
          <cell r="D8380" t="str">
            <v/>
          </cell>
          <cell r="E8380" t="str">
            <v/>
          </cell>
        </row>
        <row r="8381">
          <cell r="A8381" t="str">
            <v/>
          </cell>
          <cell r="B8381" t="str">
            <v/>
          </cell>
          <cell r="C8381" t="str">
            <v/>
          </cell>
          <cell r="D8381" t="str">
            <v/>
          </cell>
          <cell r="E8381" t="str">
            <v/>
          </cell>
        </row>
        <row r="8382">
          <cell r="A8382" t="str">
            <v/>
          </cell>
          <cell r="B8382" t="str">
            <v/>
          </cell>
          <cell r="C8382" t="str">
            <v/>
          </cell>
          <cell r="D8382" t="str">
            <v/>
          </cell>
          <cell r="E8382" t="str">
            <v/>
          </cell>
        </row>
        <row r="8383">
          <cell r="A8383" t="str">
            <v/>
          </cell>
          <cell r="B8383" t="str">
            <v/>
          </cell>
          <cell r="C8383" t="str">
            <v/>
          </cell>
          <cell r="D8383" t="str">
            <v/>
          </cell>
          <cell r="E8383" t="str">
            <v/>
          </cell>
        </row>
        <row r="8384">
          <cell r="A8384" t="str">
            <v/>
          </cell>
          <cell r="B8384" t="str">
            <v/>
          </cell>
          <cell r="C8384" t="str">
            <v/>
          </cell>
          <cell r="D8384" t="str">
            <v/>
          </cell>
          <cell r="E8384" t="str">
            <v/>
          </cell>
        </row>
        <row r="8385">
          <cell r="A8385" t="str">
            <v/>
          </cell>
          <cell r="B8385" t="str">
            <v/>
          </cell>
          <cell r="C8385" t="str">
            <v/>
          </cell>
          <cell r="D8385" t="str">
            <v/>
          </cell>
          <cell r="E8385" t="str">
            <v/>
          </cell>
        </row>
        <row r="8386">
          <cell r="A8386" t="str">
            <v/>
          </cell>
          <cell r="B8386" t="str">
            <v/>
          </cell>
          <cell r="C8386" t="str">
            <v/>
          </cell>
          <cell r="D8386" t="str">
            <v/>
          </cell>
          <cell r="E8386" t="str">
            <v/>
          </cell>
        </row>
        <row r="8387">
          <cell r="A8387" t="str">
            <v/>
          </cell>
          <cell r="B8387" t="str">
            <v/>
          </cell>
          <cell r="C8387" t="str">
            <v/>
          </cell>
          <cell r="D8387" t="str">
            <v/>
          </cell>
          <cell r="E8387" t="str">
            <v/>
          </cell>
        </row>
        <row r="8388">
          <cell r="A8388" t="str">
            <v/>
          </cell>
          <cell r="B8388" t="str">
            <v/>
          </cell>
          <cell r="C8388" t="str">
            <v/>
          </cell>
          <cell r="D8388" t="str">
            <v/>
          </cell>
          <cell r="E8388" t="str">
            <v/>
          </cell>
        </row>
        <row r="8389">
          <cell r="A8389" t="str">
            <v/>
          </cell>
          <cell r="B8389" t="str">
            <v/>
          </cell>
          <cell r="C8389" t="str">
            <v/>
          </cell>
          <cell r="D8389" t="str">
            <v/>
          </cell>
          <cell r="E8389" t="str">
            <v/>
          </cell>
        </row>
        <row r="8390">
          <cell r="A8390" t="str">
            <v/>
          </cell>
          <cell r="B8390" t="str">
            <v/>
          </cell>
          <cell r="C8390" t="str">
            <v/>
          </cell>
          <cell r="D8390" t="str">
            <v/>
          </cell>
          <cell r="E8390" t="str">
            <v/>
          </cell>
        </row>
        <row r="8391">
          <cell r="A8391" t="str">
            <v/>
          </cell>
          <cell r="B8391" t="str">
            <v/>
          </cell>
          <cell r="C8391" t="str">
            <v/>
          </cell>
          <cell r="D8391" t="str">
            <v/>
          </cell>
          <cell r="E8391" t="str">
            <v/>
          </cell>
        </row>
        <row r="8392">
          <cell r="A8392" t="str">
            <v/>
          </cell>
          <cell r="B8392" t="str">
            <v/>
          </cell>
          <cell r="C8392" t="str">
            <v/>
          </cell>
          <cell r="D8392" t="str">
            <v/>
          </cell>
          <cell r="E8392" t="str">
            <v/>
          </cell>
        </row>
        <row r="8393">
          <cell r="A8393" t="str">
            <v/>
          </cell>
          <cell r="B8393" t="str">
            <v/>
          </cell>
          <cell r="C8393" t="str">
            <v/>
          </cell>
          <cell r="D8393" t="str">
            <v/>
          </cell>
          <cell r="E8393" t="str">
            <v/>
          </cell>
        </row>
        <row r="8394">
          <cell r="A8394" t="str">
            <v/>
          </cell>
          <cell r="B8394" t="str">
            <v/>
          </cell>
          <cell r="C8394" t="str">
            <v/>
          </cell>
          <cell r="D8394" t="str">
            <v/>
          </cell>
          <cell r="E8394" t="str">
            <v/>
          </cell>
        </row>
        <row r="8395">
          <cell r="A8395" t="str">
            <v/>
          </cell>
          <cell r="B8395" t="str">
            <v/>
          </cell>
          <cell r="C8395" t="str">
            <v/>
          </cell>
          <cell r="D8395" t="str">
            <v/>
          </cell>
          <cell r="E8395" t="str">
            <v/>
          </cell>
        </row>
        <row r="8396">
          <cell r="A8396" t="str">
            <v/>
          </cell>
          <cell r="B8396" t="str">
            <v/>
          </cell>
          <cell r="C8396" t="str">
            <v/>
          </cell>
          <cell r="D8396" t="str">
            <v/>
          </cell>
          <cell r="E8396" t="str">
            <v/>
          </cell>
        </row>
        <row r="8397">
          <cell r="A8397" t="str">
            <v/>
          </cell>
          <cell r="B8397" t="str">
            <v/>
          </cell>
          <cell r="C8397" t="str">
            <v/>
          </cell>
          <cell r="D8397" t="str">
            <v/>
          </cell>
          <cell r="E8397" t="str">
            <v/>
          </cell>
        </row>
        <row r="8398">
          <cell r="A8398" t="str">
            <v/>
          </cell>
          <cell r="B8398" t="str">
            <v/>
          </cell>
          <cell r="C8398" t="str">
            <v/>
          </cell>
          <cell r="D8398" t="str">
            <v/>
          </cell>
          <cell r="E8398" t="str">
            <v/>
          </cell>
        </row>
        <row r="8399">
          <cell r="A8399" t="str">
            <v/>
          </cell>
          <cell r="B8399" t="str">
            <v/>
          </cell>
          <cell r="C8399" t="str">
            <v/>
          </cell>
          <cell r="D8399" t="str">
            <v/>
          </cell>
          <cell r="E8399" t="str">
            <v/>
          </cell>
        </row>
        <row r="8400">
          <cell r="A8400" t="str">
            <v/>
          </cell>
          <cell r="B8400" t="str">
            <v/>
          </cell>
          <cell r="C8400" t="str">
            <v/>
          </cell>
          <cell r="D8400" t="str">
            <v/>
          </cell>
          <cell r="E8400" t="str">
            <v/>
          </cell>
        </row>
        <row r="8401">
          <cell r="A8401" t="str">
            <v/>
          </cell>
          <cell r="B8401" t="str">
            <v/>
          </cell>
          <cell r="C8401" t="str">
            <v/>
          </cell>
          <cell r="D8401" t="str">
            <v/>
          </cell>
          <cell r="E8401" t="str">
            <v/>
          </cell>
        </row>
        <row r="8402">
          <cell r="A8402" t="str">
            <v/>
          </cell>
          <cell r="B8402" t="str">
            <v/>
          </cell>
          <cell r="C8402" t="str">
            <v/>
          </cell>
          <cell r="D8402" t="str">
            <v/>
          </cell>
          <cell r="E8402" t="str">
            <v/>
          </cell>
        </row>
        <row r="8403">
          <cell r="A8403" t="str">
            <v/>
          </cell>
          <cell r="B8403" t="str">
            <v/>
          </cell>
          <cell r="C8403" t="str">
            <v/>
          </cell>
          <cell r="D8403" t="str">
            <v/>
          </cell>
          <cell r="E8403" t="str">
            <v/>
          </cell>
        </row>
        <row r="8404">
          <cell r="A8404" t="str">
            <v/>
          </cell>
          <cell r="B8404" t="str">
            <v/>
          </cell>
          <cell r="C8404" t="str">
            <v/>
          </cell>
          <cell r="D8404" t="str">
            <v/>
          </cell>
          <cell r="E8404" t="str">
            <v/>
          </cell>
        </row>
        <row r="8405">
          <cell r="A8405" t="str">
            <v/>
          </cell>
          <cell r="B8405" t="str">
            <v/>
          </cell>
          <cell r="C8405" t="str">
            <v/>
          </cell>
          <cell r="D8405" t="str">
            <v/>
          </cell>
          <cell r="E8405" t="str">
            <v/>
          </cell>
        </row>
        <row r="8406">
          <cell r="A8406" t="str">
            <v/>
          </cell>
          <cell r="B8406" t="str">
            <v/>
          </cell>
          <cell r="C8406" t="str">
            <v/>
          </cell>
          <cell r="D8406" t="str">
            <v/>
          </cell>
          <cell r="E8406" t="str">
            <v/>
          </cell>
        </row>
        <row r="8407">
          <cell r="A8407" t="str">
            <v/>
          </cell>
          <cell r="B8407" t="str">
            <v/>
          </cell>
          <cell r="C8407" t="str">
            <v/>
          </cell>
          <cell r="D8407" t="str">
            <v/>
          </cell>
          <cell r="E8407" t="str">
            <v/>
          </cell>
        </row>
        <row r="8408">
          <cell r="A8408" t="str">
            <v/>
          </cell>
          <cell r="B8408" t="str">
            <v/>
          </cell>
          <cell r="C8408" t="str">
            <v/>
          </cell>
          <cell r="D8408" t="str">
            <v/>
          </cell>
          <cell r="E8408" t="str">
            <v/>
          </cell>
        </row>
        <row r="8409">
          <cell r="A8409" t="str">
            <v/>
          </cell>
          <cell r="B8409" t="str">
            <v/>
          </cell>
          <cell r="C8409" t="str">
            <v/>
          </cell>
          <cell r="D8409" t="str">
            <v/>
          </cell>
          <cell r="E8409" t="str">
            <v/>
          </cell>
        </row>
        <row r="8410">
          <cell r="A8410" t="str">
            <v/>
          </cell>
          <cell r="B8410" t="str">
            <v/>
          </cell>
          <cell r="C8410" t="str">
            <v/>
          </cell>
          <cell r="D8410" t="str">
            <v/>
          </cell>
          <cell r="E8410" t="str">
            <v/>
          </cell>
        </row>
        <row r="8411">
          <cell r="A8411" t="str">
            <v/>
          </cell>
          <cell r="B8411" t="str">
            <v/>
          </cell>
          <cell r="C8411" t="str">
            <v/>
          </cell>
          <cell r="D8411" t="str">
            <v/>
          </cell>
          <cell r="E8411" t="str">
            <v/>
          </cell>
        </row>
        <row r="8412">
          <cell r="A8412" t="str">
            <v/>
          </cell>
          <cell r="B8412" t="str">
            <v/>
          </cell>
          <cell r="C8412" t="str">
            <v/>
          </cell>
          <cell r="D8412" t="str">
            <v/>
          </cell>
          <cell r="E8412" t="str">
            <v/>
          </cell>
        </row>
        <row r="8413">
          <cell r="A8413" t="str">
            <v/>
          </cell>
          <cell r="B8413" t="str">
            <v/>
          </cell>
          <cell r="C8413" t="str">
            <v/>
          </cell>
          <cell r="D8413" t="str">
            <v/>
          </cell>
          <cell r="E8413" t="str">
            <v/>
          </cell>
        </row>
        <row r="8414">
          <cell r="A8414" t="str">
            <v/>
          </cell>
          <cell r="B8414" t="str">
            <v/>
          </cell>
          <cell r="C8414" t="str">
            <v/>
          </cell>
          <cell r="D8414" t="str">
            <v/>
          </cell>
          <cell r="E8414" t="str">
            <v/>
          </cell>
        </row>
        <row r="8415">
          <cell r="A8415" t="str">
            <v/>
          </cell>
          <cell r="B8415" t="str">
            <v/>
          </cell>
          <cell r="C8415" t="str">
            <v/>
          </cell>
          <cell r="D8415" t="str">
            <v/>
          </cell>
          <cell r="E8415" t="str">
            <v/>
          </cell>
        </row>
        <row r="8416">
          <cell r="A8416" t="str">
            <v/>
          </cell>
          <cell r="B8416" t="str">
            <v/>
          </cell>
          <cell r="C8416" t="str">
            <v/>
          </cell>
          <cell r="D8416" t="str">
            <v/>
          </cell>
          <cell r="E8416" t="str">
            <v/>
          </cell>
        </row>
        <row r="8417">
          <cell r="A8417" t="str">
            <v/>
          </cell>
          <cell r="B8417" t="str">
            <v/>
          </cell>
          <cell r="C8417" t="str">
            <v/>
          </cell>
          <cell r="D8417" t="str">
            <v/>
          </cell>
          <cell r="E8417" t="str">
            <v/>
          </cell>
        </row>
        <row r="8418">
          <cell r="A8418" t="str">
            <v/>
          </cell>
          <cell r="B8418" t="str">
            <v/>
          </cell>
          <cell r="C8418" t="str">
            <v/>
          </cell>
          <cell r="D8418" t="str">
            <v/>
          </cell>
          <cell r="E8418" t="str">
            <v/>
          </cell>
        </row>
        <row r="8419">
          <cell r="A8419" t="str">
            <v/>
          </cell>
          <cell r="B8419" t="str">
            <v/>
          </cell>
          <cell r="C8419" t="str">
            <v/>
          </cell>
          <cell r="D8419" t="str">
            <v/>
          </cell>
          <cell r="E8419" t="str">
            <v/>
          </cell>
        </row>
        <row r="8420">
          <cell r="A8420" t="str">
            <v/>
          </cell>
          <cell r="B8420" t="str">
            <v/>
          </cell>
          <cell r="C8420" t="str">
            <v/>
          </cell>
          <cell r="D8420" t="str">
            <v/>
          </cell>
          <cell r="E8420" t="str">
            <v/>
          </cell>
        </row>
        <row r="8421">
          <cell r="A8421" t="str">
            <v/>
          </cell>
          <cell r="B8421" t="str">
            <v/>
          </cell>
          <cell r="C8421" t="str">
            <v/>
          </cell>
          <cell r="D8421" t="str">
            <v/>
          </cell>
          <cell r="E8421" t="str">
            <v/>
          </cell>
        </row>
        <row r="8422">
          <cell r="A8422" t="str">
            <v/>
          </cell>
          <cell r="B8422" t="str">
            <v/>
          </cell>
          <cell r="C8422" t="str">
            <v/>
          </cell>
          <cell r="D8422" t="str">
            <v/>
          </cell>
          <cell r="E8422" t="str">
            <v/>
          </cell>
        </row>
        <row r="8423">
          <cell r="A8423" t="str">
            <v/>
          </cell>
          <cell r="B8423" t="str">
            <v/>
          </cell>
          <cell r="C8423" t="str">
            <v/>
          </cell>
          <cell r="D8423" t="str">
            <v/>
          </cell>
          <cell r="E8423" t="str">
            <v/>
          </cell>
        </row>
        <row r="8424">
          <cell r="A8424" t="str">
            <v/>
          </cell>
          <cell r="B8424" t="str">
            <v/>
          </cell>
          <cell r="C8424" t="str">
            <v/>
          </cell>
          <cell r="D8424" t="str">
            <v/>
          </cell>
          <cell r="E8424" t="str">
            <v/>
          </cell>
        </row>
        <row r="8425">
          <cell r="A8425" t="str">
            <v/>
          </cell>
          <cell r="B8425" t="str">
            <v/>
          </cell>
          <cell r="C8425" t="str">
            <v/>
          </cell>
          <cell r="D8425" t="str">
            <v/>
          </cell>
          <cell r="E8425" t="str">
            <v/>
          </cell>
        </row>
        <row r="8426">
          <cell r="A8426" t="str">
            <v/>
          </cell>
          <cell r="B8426" t="str">
            <v/>
          </cell>
          <cell r="C8426" t="str">
            <v/>
          </cell>
          <cell r="D8426" t="str">
            <v/>
          </cell>
          <cell r="E8426" t="str">
            <v/>
          </cell>
        </row>
        <row r="8427">
          <cell r="A8427" t="str">
            <v/>
          </cell>
          <cell r="B8427" t="str">
            <v/>
          </cell>
          <cell r="C8427" t="str">
            <v/>
          </cell>
          <cell r="D8427" t="str">
            <v/>
          </cell>
          <cell r="E8427" t="str">
            <v/>
          </cell>
        </row>
        <row r="8428">
          <cell r="A8428" t="str">
            <v/>
          </cell>
          <cell r="B8428" t="str">
            <v/>
          </cell>
          <cell r="C8428" t="str">
            <v/>
          </cell>
          <cell r="D8428" t="str">
            <v/>
          </cell>
          <cell r="E8428" t="str">
            <v/>
          </cell>
        </row>
        <row r="8429">
          <cell r="A8429" t="str">
            <v/>
          </cell>
          <cell r="B8429" t="str">
            <v/>
          </cell>
          <cell r="C8429" t="str">
            <v/>
          </cell>
          <cell r="D8429" t="str">
            <v/>
          </cell>
          <cell r="E8429" t="str">
            <v/>
          </cell>
        </row>
        <row r="8430">
          <cell r="A8430" t="str">
            <v/>
          </cell>
          <cell r="B8430" t="str">
            <v/>
          </cell>
          <cell r="C8430" t="str">
            <v/>
          </cell>
          <cell r="D8430" t="str">
            <v/>
          </cell>
          <cell r="E8430" t="str">
            <v/>
          </cell>
        </row>
        <row r="8431">
          <cell r="A8431" t="str">
            <v/>
          </cell>
          <cell r="B8431" t="str">
            <v/>
          </cell>
          <cell r="C8431" t="str">
            <v/>
          </cell>
          <cell r="D8431" t="str">
            <v/>
          </cell>
          <cell r="E8431" t="str">
            <v/>
          </cell>
        </row>
        <row r="8432">
          <cell r="A8432" t="str">
            <v/>
          </cell>
          <cell r="B8432" t="str">
            <v/>
          </cell>
          <cell r="C8432" t="str">
            <v/>
          </cell>
          <cell r="D8432" t="str">
            <v/>
          </cell>
          <cell r="E8432" t="str">
            <v/>
          </cell>
        </row>
        <row r="8433">
          <cell r="A8433" t="str">
            <v/>
          </cell>
          <cell r="B8433" t="str">
            <v/>
          </cell>
          <cell r="C8433" t="str">
            <v/>
          </cell>
          <cell r="D8433" t="str">
            <v/>
          </cell>
          <cell r="E8433" t="str">
            <v/>
          </cell>
        </row>
        <row r="8434">
          <cell r="A8434" t="str">
            <v/>
          </cell>
          <cell r="B8434" t="str">
            <v/>
          </cell>
          <cell r="C8434" t="str">
            <v/>
          </cell>
          <cell r="D8434" t="str">
            <v/>
          </cell>
          <cell r="E8434" t="str">
            <v/>
          </cell>
        </row>
        <row r="8435">
          <cell r="A8435" t="str">
            <v/>
          </cell>
          <cell r="B8435" t="str">
            <v/>
          </cell>
          <cell r="C8435" t="str">
            <v/>
          </cell>
          <cell r="D8435" t="str">
            <v/>
          </cell>
          <cell r="E8435" t="str">
            <v/>
          </cell>
        </row>
        <row r="8436">
          <cell r="A8436" t="str">
            <v/>
          </cell>
          <cell r="B8436" t="str">
            <v/>
          </cell>
          <cell r="C8436" t="str">
            <v/>
          </cell>
          <cell r="D8436" t="str">
            <v/>
          </cell>
          <cell r="E8436" t="str">
            <v/>
          </cell>
        </row>
        <row r="8437">
          <cell r="A8437" t="str">
            <v/>
          </cell>
          <cell r="B8437" t="str">
            <v/>
          </cell>
          <cell r="C8437" t="str">
            <v/>
          </cell>
          <cell r="D8437" t="str">
            <v/>
          </cell>
          <cell r="E8437" t="str">
            <v/>
          </cell>
        </row>
        <row r="8438">
          <cell r="A8438" t="str">
            <v/>
          </cell>
          <cell r="B8438" t="str">
            <v/>
          </cell>
          <cell r="C8438" t="str">
            <v/>
          </cell>
          <cell r="D8438" t="str">
            <v/>
          </cell>
          <cell r="E8438" t="str">
            <v/>
          </cell>
        </row>
        <row r="8439">
          <cell r="A8439" t="str">
            <v/>
          </cell>
          <cell r="B8439" t="str">
            <v/>
          </cell>
          <cell r="C8439" t="str">
            <v/>
          </cell>
          <cell r="D8439" t="str">
            <v/>
          </cell>
          <cell r="E8439" t="str">
            <v/>
          </cell>
        </row>
        <row r="8440">
          <cell r="A8440" t="str">
            <v/>
          </cell>
          <cell r="B8440" t="str">
            <v/>
          </cell>
          <cell r="C8440" t="str">
            <v/>
          </cell>
          <cell r="D8440" t="str">
            <v/>
          </cell>
          <cell r="E8440" t="str">
            <v/>
          </cell>
        </row>
        <row r="8441">
          <cell r="A8441" t="str">
            <v/>
          </cell>
          <cell r="B8441" t="str">
            <v/>
          </cell>
          <cell r="C8441" t="str">
            <v/>
          </cell>
          <cell r="D8441" t="str">
            <v/>
          </cell>
          <cell r="E8441" t="str">
            <v/>
          </cell>
        </row>
        <row r="8442">
          <cell r="A8442" t="str">
            <v/>
          </cell>
          <cell r="B8442" t="str">
            <v/>
          </cell>
          <cell r="C8442" t="str">
            <v/>
          </cell>
          <cell r="D8442" t="str">
            <v/>
          </cell>
          <cell r="E8442" t="str">
            <v/>
          </cell>
        </row>
        <row r="8443">
          <cell r="A8443" t="str">
            <v/>
          </cell>
          <cell r="B8443" t="str">
            <v/>
          </cell>
          <cell r="C8443" t="str">
            <v/>
          </cell>
          <cell r="D8443" t="str">
            <v/>
          </cell>
          <cell r="E8443" t="str">
            <v/>
          </cell>
        </row>
        <row r="8444">
          <cell r="A8444" t="str">
            <v/>
          </cell>
          <cell r="B8444" t="str">
            <v/>
          </cell>
          <cell r="C8444" t="str">
            <v/>
          </cell>
          <cell r="D8444" t="str">
            <v/>
          </cell>
          <cell r="E8444" t="str">
            <v/>
          </cell>
        </row>
        <row r="8445">
          <cell r="A8445" t="str">
            <v/>
          </cell>
          <cell r="B8445" t="str">
            <v/>
          </cell>
          <cell r="C8445" t="str">
            <v/>
          </cell>
          <cell r="D8445" t="str">
            <v/>
          </cell>
          <cell r="E8445" t="str">
            <v/>
          </cell>
        </row>
        <row r="8446">
          <cell r="A8446" t="str">
            <v/>
          </cell>
          <cell r="B8446" t="str">
            <v/>
          </cell>
          <cell r="C8446" t="str">
            <v/>
          </cell>
          <cell r="D8446" t="str">
            <v/>
          </cell>
          <cell r="E8446" t="str">
            <v/>
          </cell>
        </row>
        <row r="8447">
          <cell r="A8447" t="str">
            <v/>
          </cell>
          <cell r="B8447" t="str">
            <v/>
          </cell>
          <cell r="C8447" t="str">
            <v/>
          </cell>
          <cell r="D8447" t="str">
            <v/>
          </cell>
          <cell r="E8447" t="str">
            <v/>
          </cell>
        </row>
        <row r="8448">
          <cell r="A8448" t="str">
            <v/>
          </cell>
          <cell r="B8448" t="str">
            <v/>
          </cell>
          <cell r="C8448" t="str">
            <v/>
          </cell>
          <cell r="D8448" t="str">
            <v/>
          </cell>
          <cell r="E8448" t="str">
            <v/>
          </cell>
        </row>
        <row r="8449">
          <cell r="A8449" t="str">
            <v/>
          </cell>
          <cell r="B8449" t="str">
            <v/>
          </cell>
          <cell r="C8449" t="str">
            <v/>
          </cell>
          <cell r="D8449" t="str">
            <v/>
          </cell>
          <cell r="E8449" t="str">
            <v/>
          </cell>
        </row>
        <row r="8450">
          <cell r="A8450" t="str">
            <v/>
          </cell>
          <cell r="B8450" t="str">
            <v/>
          </cell>
          <cell r="C8450" t="str">
            <v/>
          </cell>
          <cell r="D8450" t="str">
            <v/>
          </cell>
          <cell r="E8450" t="str">
            <v/>
          </cell>
        </row>
        <row r="8451">
          <cell r="A8451" t="str">
            <v/>
          </cell>
          <cell r="B8451" t="str">
            <v/>
          </cell>
          <cell r="C8451" t="str">
            <v/>
          </cell>
          <cell r="D8451" t="str">
            <v/>
          </cell>
          <cell r="E8451" t="str">
            <v/>
          </cell>
        </row>
        <row r="8452">
          <cell r="A8452" t="str">
            <v/>
          </cell>
          <cell r="B8452" t="str">
            <v/>
          </cell>
          <cell r="C8452" t="str">
            <v/>
          </cell>
          <cell r="D8452" t="str">
            <v/>
          </cell>
          <cell r="E8452" t="str">
            <v/>
          </cell>
        </row>
        <row r="8453">
          <cell r="A8453" t="str">
            <v/>
          </cell>
          <cell r="B8453" t="str">
            <v/>
          </cell>
          <cell r="C8453" t="str">
            <v/>
          </cell>
          <cell r="D8453" t="str">
            <v/>
          </cell>
          <cell r="E8453" t="str">
            <v/>
          </cell>
        </row>
        <row r="8454">
          <cell r="A8454" t="str">
            <v/>
          </cell>
          <cell r="B8454" t="str">
            <v/>
          </cell>
          <cell r="C8454" t="str">
            <v/>
          </cell>
          <cell r="D8454" t="str">
            <v/>
          </cell>
          <cell r="E8454" t="str">
            <v/>
          </cell>
        </row>
        <row r="8455">
          <cell r="A8455" t="str">
            <v/>
          </cell>
          <cell r="B8455" t="str">
            <v/>
          </cell>
          <cell r="C8455" t="str">
            <v/>
          </cell>
          <cell r="D8455" t="str">
            <v/>
          </cell>
          <cell r="E8455" t="str">
            <v/>
          </cell>
        </row>
        <row r="8456">
          <cell r="A8456" t="str">
            <v/>
          </cell>
          <cell r="B8456" t="str">
            <v/>
          </cell>
          <cell r="C8456" t="str">
            <v/>
          </cell>
          <cell r="D8456" t="str">
            <v/>
          </cell>
          <cell r="E8456" t="str">
            <v/>
          </cell>
        </row>
        <row r="8457">
          <cell r="A8457" t="str">
            <v/>
          </cell>
          <cell r="B8457" t="str">
            <v/>
          </cell>
          <cell r="C8457" t="str">
            <v/>
          </cell>
          <cell r="D8457" t="str">
            <v/>
          </cell>
          <cell r="E8457" t="str">
            <v/>
          </cell>
        </row>
        <row r="8458">
          <cell r="A8458" t="str">
            <v/>
          </cell>
          <cell r="B8458" t="str">
            <v/>
          </cell>
          <cell r="C8458" t="str">
            <v/>
          </cell>
          <cell r="D8458" t="str">
            <v/>
          </cell>
          <cell r="E8458" t="str">
            <v/>
          </cell>
        </row>
        <row r="8459">
          <cell r="A8459" t="str">
            <v/>
          </cell>
          <cell r="B8459" t="str">
            <v/>
          </cell>
          <cell r="C8459" t="str">
            <v/>
          </cell>
          <cell r="D8459" t="str">
            <v/>
          </cell>
          <cell r="E8459" t="str">
            <v/>
          </cell>
        </row>
        <row r="8460">
          <cell r="A8460" t="str">
            <v/>
          </cell>
          <cell r="B8460" t="str">
            <v/>
          </cell>
          <cell r="C8460" t="str">
            <v/>
          </cell>
          <cell r="D8460" t="str">
            <v/>
          </cell>
          <cell r="E8460" t="str">
            <v/>
          </cell>
        </row>
        <row r="8461">
          <cell r="A8461" t="str">
            <v/>
          </cell>
          <cell r="B8461" t="str">
            <v/>
          </cell>
          <cell r="C8461" t="str">
            <v/>
          </cell>
          <cell r="D8461" t="str">
            <v/>
          </cell>
          <cell r="E8461" t="str">
            <v/>
          </cell>
        </row>
        <row r="8462">
          <cell r="A8462" t="str">
            <v/>
          </cell>
          <cell r="B8462" t="str">
            <v/>
          </cell>
          <cell r="C8462" t="str">
            <v/>
          </cell>
          <cell r="D8462" t="str">
            <v/>
          </cell>
          <cell r="E8462" t="str">
            <v/>
          </cell>
        </row>
        <row r="8463">
          <cell r="A8463" t="str">
            <v/>
          </cell>
          <cell r="B8463" t="str">
            <v/>
          </cell>
          <cell r="C8463" t="str">
            <v/>
          </cell>
          <cell r="D8463" t="str">
            <v/>
          </cell>
          <cell r="E8463" t="str">
            <v/>
          </cell>
        </row>
        <row r="8464">
          <cell r="A8464" t="str">
            <v/>
          </cell>
          <cell r="B8464" t="str">
            <v/>
          </cell>
          <cell r="C8464" t="str">
            <v/>
          </cell>
          <cell r="D8464" t="str">
            <v/>
          </cell>
          <cell r="E8464" t="str">
            <v/>
          </cell>
        </row>
        <row r="8465">
          <cell r="A8465" t="str">
            <v/>
          </cell>
          <cell r="B8465" t="str">
            <v/>
          </cell>
          <cell r="C8465" t="str">
            <v/>
          </cell>
          <cell r="D8465" t="str">
            <v/>
          </cell>
          <cell r="E8465" t="str">
            <v/>
          </cell>
        </row>
        <row r="8466">
          <cell r="A8466" t="str">
            <v/>
          </cell>
          <cell r="B8466" t="str">
            <v/>
          </cell>
          <cell r="C8466" t="str">
            <v/>
          </cell>
          <cell r="D8466" t="str">
            <v/>
          </cell>
          <cell r="E8466" t="str">
            <v/>
          </cell>
        </row>
        <row r="8467">
          <cell r="A8467" t="str">
            <v/>
          </cell>
          <cell r="B8467" t="str">
            <v/>
          </cell>
          <cell r="C8467" t="str">
            <v/>
          </cell>
          <cell r="D8467" t="str">
            <v/>
          </cell>
          <cell r="E8467" t="str">
            <v/>
          </cell>
        </row>
        <row r="8468">
          <cell r="A8468" t="str">
            <v/>
          </cell>
          <cell r="B8468" t="str">
            <v/>
          </cell>
          <cell r="C8468" t="str">
            <v/>
          </cell>
          <cell r="D8468" t="str">
            <v/>
          </cell>
          <cell r="E8468" t="str">
            <v/>
          </cell>
        </row>
        <row r="8469">
          <cell r="A8469" t="str">
            <v/>
          </cell>
          <cell r="B8469" t="str">
            <v/>
          </cell>
          <cell r="C8469" t="str">
            <v/>
          </cell>
          <cell r="D8469" t="str">
            <v/>
          </cell>
          <cell r="E8469" t="str">
            <v/>
          </cell>
        </row>
        <row r="8470">
          <cell r="A8470" t="str">
            <v/>
          </cell>
          <cell r="B8470" t="str">
            <v/>
          </cell>
          <cell r="C8470" t="str">
            <v/>
          </cell>
          <cell r="D8470" t="str">
            <v/>
          </cell>
          <cell r="E8470" t="str">
            <v/>
          </cell>
        </row>
        <row r="8471">
          <cell r="A8471" t="str">
            <v/>
          </cell>
          <cell r="B8471" t="str">
            <v/>
          </cell>
          <cell r="C8471" t="str">
            <v/>
          </cell>
          <cell r="D8471" t="str">
            <v/>
          </cell>
          <cell r="E8471" t="str">
            <v/>
          </cell>
        </row>
        <row r="8472">
          <cell r="A8472" t="str">
            <v/>
          </cell>
          <cell r="B8472" t="str">
            <v/>
          </cell>
          <cell r="C8472" t="str">
            <v/>
          </cell>
          <cell r="D8472" t="str">
            <v/>
          </cell>
          <cell r="E8472" t="str">
            <v/>
          </cell>
        </row>
        <row r="8473">
          <cell r="A8473" t="str">
            <v/>
          </cell>
          <cell r="B8473" t="str">
            <v/>
          </cell>
          <cell r="C8473" t="str">
            <v/>
          </cell>
          <cell r="D8473" t="str">
            <v/>
          </cell>
          <cell r="E8473" t="str">
            <v/>
          </cell>
        </row>
        <row r="8474">
          <cell r="A8474" t="str">
            <v/>
          </cell>
          <cell r="B8474" t="str">
            <v/>
          </cell>
          <cell r="C8474" t="str">
            <v/>
          </cell>
          <cell r="D8474" t="str">
            <v/>
          </cell>
          <cell r="E8474" t="str">
            <v/>
          </cell>
        </row>
        <row r="8475">
          <cell r="A8475" t="str">
            <v/>
          </cell>
          <cell r="B8475" t="str">
            <v/>
          </cell>
          <cell r="C8475" t="str">
            <v/>
          </cell>
          <cell r="D8475" t="str">
            <v/>
          </cell>
          <cell r="E8475" t="str">
            <v/>
          </cell>
        </row>
        <row r="8476">
          <cell r="A8476" t="str">
            <v/>
          </cell>
          <cell r="B8476" t="str">
            <v/>
          </cell>
          <cell r="C8476" t="str">
            <v/>
          </cell>
          <cell r="D8476" t="str">
            <v/>
          </cell>
          <cell r="E8476" t="str">
            <v/>
          </cell>
        </row>
        <row r="8477">
          <cell r="A8477" t="str">
            <v/>
          </cell>
          <cell r="B8477" t="str">
            <v/>
          </cell>
          <cell r="C8477" t="str">
            <v/>
          </cell>
          <cell r="D8477" t="str">
            <v/>
          </cell>
          <cell r="E8477" t="str">
            <v/>
          </cell>
        </row>
        <row r="8478">
          <cell r="A8478" t="str">
            <v/>
          </cell>
          <cell r="B8478" t="str">
            <v/>
          </cell>
          <cell r="C8478" t="str">
            <v/>
          </cell>
          <cell r="D8478" t="str">
            <v/>
          </cell>
          <cell r="E8478" t="str">
            <v/>
          </cell>
        </row>
        <row r="8479">
          <cell r="A8479" t="str">
            <v/>
          </cell>
          <cell r="B8479" t="str">
            <v/>
          </cell>
          <cell r="C8479" t="str">
            <v/>
          </cell>
          <cell r="D8479" t="str">
            <v/>
          </cell>
          <cell r="E8479" t="str">
            <v/>
          </cell>
        </row>
        <row r="8480">
          <cell r="A8480" t="str">
            <v/>
          </cell>
          <cell r="B8480" t="str">
            <v/>
          </cell>
          <cell r="C8480" t="str">
            <v/>
          </cell>
          <cell r="D8480" t="str">
            <v/>
          </cell>
          <cell r="E8480" t="str">
            <v/>
          </cell>
        </row>
        <row r="8481">
          <cell r="A8481" t="str">
            <v/>
          </cell>
          <cell r="B8481" t="str">
            <v/>
          </cell>
          <cell r="C8481" t="str">
            <v/>
          </cell>
          <cell r="D8481" t="str">
            <v/>
          </cell>
          <cell r="E8481" t="str">
            <v/>
          </cell>
        </row>
        <row r="8482">
          <cell r="A8482" t="str">
            <v/>
          </cell>
          <cell r="B8482" t="str">
            <v/>
          </cell>
          <cell r="C8482" t="str">
            <v/>
          </cell>
          <cell r="D8482" t="str">
            <v/>
          </cell>
          <cell r="E8482" t="str">
            <v/>
          </cell>
        </row>
        <row r="8483">
          <cell r="A8483" t="str">
            <v/>
          </cell>
          <cell r="B8483" t="str">
            <v/>
          </cell>
          <cell r="C8483" t="str">
            <v/>
          </cell>
          <cell r="D8483" t="str">
            <v/>
          </cell>
          <cell r="E8483" t="str">
            <v/>
          </cell>
        </row>
        <row r="8484">
          <cell r="A8484" t="str">
            <v/>
          </cell>
          <cell r="B8484" t="str">
            <v/>
          </cell>
          <cell r="C8484" t="str">
            <v/>
          </cell>
          <cell r="D8484" t="str">
            <v/>
          </cell>
          <cell r="E8484" t="str">
            <v/>
          </cell>
        </row>
        <row r="8485">
          <cell r="A8485" t="str">
            <v/>
          </cell>
          <cell r="B8485" t="str">
            <v/>
          </cell>
          <cell r="C8485" t="str">
            <v/>
          </cell>
          <cell r="D8485" t="str">
            <v/>
          </cell>
          <cell r="E8485" t="str">
            <v/>
          </cell>
        </row>
        <row r="8486">
          <cell r="A8486" t="str">
            <v/>
          </cell>
          <cell r="B8486" t="str">
            <v/>
          </cell>
          <cell r="C8486" t="str">
            <v/>
          </cell>
          <cell r="D8486" t="str">
            <v/>
          </cell>
          <cell r="E8486" t="str">
            <v/>
          </cell>
        </row>
        <row r="8487">
          <cell r="A8487" t="str">
            <v/>
          </cell>
          <cell r="B8487" t="str">
            <v/>
          </cell>
          <cell r="C8487" t="str">
            <v/>
          </cell>
          <cell r="D8487" t="str">
            <v/>
          </cell>
          <cell r="E8487" t="str">
            <v/>
          </cell>
        </row>
        <row r="8488">
          <cell r="A8488" t="str">
            <v/>
          </cell>
          <cell r="B8488" t="str">
            <v/>
          </cell>
          <cell r="C8488" t="str">
            <v/>
          </cell>
          <cell r="D8488" t="str">
            <v/>
          </cell>
          <cell r="E8488" t="str">
            <v/>
          </cell>
        </row>
        <row r="8489">
          <cell r="A8489" t="str">
            <v/>
          </cell>
          <cell r="B8489" t="str">
            <v/>
          </cell>
          <cell r="C8489" t="str">
            <v/>
          </cell>
          <cell r="D8489" t="str">
            <v/>
          </cell>
          <cell r="E8489" t="str">
            <v/>
          </cell>
        </row>
        <row r="8490">
          <cell r="A8490" t="str">
            <v/>
          </cell>
          <cell r="B8490" t="str">
            <v/>
          </cell>
          <cell r="C8490" t="str">
            <v/>
          </cell>
          <cell r="D8490" t="str">
            <v/>
          </cell>
          <cell r="E8490" t="str">
            <v/>
          </cell>
        </row>
        <row r="8491">
          <cell r="A8491" t="str">
            <v/>
          </cell>
          <cell r="B8491" t="str">
            <v/>
          </cell>
          <cell r="C8491" t="str">
            <v/>
          </cell>
          <cell r="D8491" t="str">
            <v/>
          </cell>
          <cell r="E8491" t="str">
            <v/>
          </cell>
        </row>
        <row r="8492">
          <cell r="A8492" t="str">
            <v/>
          </cell>
          <cell r="B8492" t="str">
            <v/>
          </cell>
          <cell r="C8492" t="str">
            <v/>
          </cell>
          <cell r="D8492" t="str">
            <v/>
          </cell>
          <cell r="E8492" t="str">
            <v/>
          </cell>
        </row>
        <row r="8493">
          <cell r="A8493" t="str">
            <v/>
          </cell>
          <cell r="B8493" t="str">
            <v/>
          </cell>
          <cell r="C8493" t="str">
            <v/>
          </cell>
          <cell r="D8493" t="str">
            <v/>
          </cell>
          <cell r="E8493" t="str">
            <v/>
          </cell>
        </row>
        <row r="8494">
          <cell r="A8494" t="str">
            <v/>
          </cell>
          <cell r="B8494" t="str">
            <v/>
          </cell>
          <cell r="C8494" t="str">
            <v/>
          </cell>
          <cell r="D8494" t="str">
            <v/>
          </cell>
          <cell r="E8494" t="str">
            <v/>
          </cell>
        </row>
        <row r="8495">
          <cell r="A8495" t="str">
            <v/>
          </cell>
          <cell r="B8495" t="str">
            <v/>
          </cell>
          <cell r="C8495" t="str">
            <v/>
          </cell>
          <cell r="D8495" t="str">
            <v/>
          </cell>
          <cell r="E8495" t="str">
            <v/>
          </cell>
        </row>
        <row r="8496">
          <cell r="A8496" t="str">
            <v/>
          </cell>
          <cell r="B8496" t="str">
            <v/>
          </cell>
          <cell r="C8496" t="str">
            <v/>
          </cell>
          <cell r="D8496" t="str">
            <v/>
          </cell>
          <cell r="E8496" t="str">
            <v/>
          </cell>
        </row>
        <row r="8497">
          <cell r="A8497" t="str">
            <v/>
          </cell>
          <cell r="B8497" t="str">
            <v/>
          </cell>
          <cell r="C8497" t="str">
            <v/>
          </cell>
          <cell r="D8497" t="str">
            <v/>
          </cell>
          <cell r="E8497" t="str">
            <v/>
          </cell>
        </row>
        <row r="8498">
          <cell r="A8498" t="str">
            <v/>
          </cell>
          <cell r="B8498" t="str">
            <v/>
          </cell>
          <cell r="C8498" t="str">
            <v/>
          </cell>
          <cell r="D8498" t="str">
            <v/>
          </cell>
          <cell r="E8498" t="str">
            <v/>
          </cell>
        </row>
        <row r="8499">
          <cell r="A8499" t="str">
            <v/>
          </cell>
          <cell r="B8499" t="str">
            <v/>
          </cell>
          <cell r="C8499" t="str">
            <v/>
          </cell>
          <cell r="D8499" t="str">
            <v/>
          </cell>
          <cell r="E8499" t="str">
            <v/>
          </cell>
        </row>
        <row r="8500">
          <cell r="A8500" t="str">
            <v/>
          </cell>
          <cell r="B8500" t="str">
            <v/>
          </cell>
          <cell r="C8500" t="str">
            <v/>
          </cell>
          <cell r="D8500" t="str">
            <v/>
          </cell>
          <cell r="E8500" t="str">
            <v/>
          </cell>
        </row>
        <row r="8501">
          <cell r="A8501" t="str">
            <v/>
          </cell>
          <cell r="B8501" t="str">
            <v/>
          </cell>
          <cell r="C8501" t="str">
            <v/>
          </cell>
          <cell r="D8501" t="str">
            <v/>
          </cell>
          <cell r="E8501" t="str">
            <v/>
          </cell>
        </row>
        <row r="8502">
          <cell r="A8502" t="str">
            <v/>
          </cell>
          <cell r="B8502" t="str">
            <v/>
          </cell>
          <cell r="C8502" t="str">
            <v/>
          </cell>
          <cell r="D8502" t="str">
            <v/>
          </cell>
          <cell r="E8502" t="str">
            <v/>
          </cell>
        </row>
        <row r="8503">
          <cell r="A8503" t="str">
            <v/>
          </cell>
          <cell r="B8503" t="str">
            <v/>
          </cell>
          <cell r="C8503" t="str">
            <v/>
          </cell>
          <cell r="D8503" t="str">
            <v/>
          </cell>
          <cell r="E8503" t="str">
            <v/>
          </cell>
        </row>
        <row r="8504">
          <cell r="A8504" t="str">
            <v/>
          </cell>
          <cell r="B8504" t="str">
            <v/>
          </cell>
          <cell r="C8504" t="str">
            <v/>
          </cell>
          <cell r="D8504" t="str">
            <v/>
          </cell>
          <cell r="E8504" t="str">
            <v/>
          </cell>
        </row>
        <row r="8505">
          <cell r="A8505" t="str">
            <v/>
          </cell>
          <cell r="B8505" t="str">
            <v/>
          </cell>
          <cell r="C8505" t="str">
            <v/>
          </cell>
          <cell r="D8505" t="str">
            <v/>
          </cell>
          <cell r="E8505" t="str">
            <v/>
          </cell>
        </row>
        <row r="8506">
          <cell r="A8506" t="str">
            <v/>
          </cell>
          <cell r="B8506" t="str">
            <v/>
          </cell>
          <cell r="C8506" t="str">
            <v/>
          </cell>
          <cell r="D8506" t="str">
            <v/>
          </cell>
          <cell r="E8506" t="str">
            <v/>
          </cell>
        </row>
        <row r="8507">
          <cell r="A8507" t="str">
            <v/>
          </cell>
          <cell r="B8507" t="str">
            <v/>
          </cell>
          <cell r="C8507" t="str">
            <v/>
          </cell>
          <cell r="D8507" t="str">
            <v/>
          </cell>
          <cell r="E8507" t="str">
            <v/>
          </cell>
        </row>
        <row r="8508">
          <cell r="A8508" t="str">
            <v/>
          </cell>
          <cell r="B8508" t="str">
            <v/>
          </cell>
          <cell r="C8508" t="str">
            <v/>
          </cell>
          <cell r="D8508" t="str">
            <v/>
          </cell>
          <cell r="E8508" t="str">
            <v/>
          </cell>
        </row>
        <row r="8509">
          <cell r="A8509" t="str">
            <v/>
          </cell>
          <cell r="B8509" t="str">
            <v/>
          </cell>
          <cell r="C8509" t="str">
            <v/>
          </cell>
          <cell r="D8509" t="str">
            <v/>
          </cell>
          <cell r="E8509" t="str">
            <v/>
          </cell>
        </row>
        <row r="8510">
          <cell r="A8510" t="str">
            <v/>
          </cell>
          <cell r="B8510" t="str">
            <v/>
          </cell>
          <cell r="C8510" t="str">
            <v/>
          </cell>
          <cell r="D8510" t="str">
            <v/>
          </cell>
          <cell r="E8510" t="str">
            <v/>
          </cell>
        </row>
        <row r="8511">
          <cell r="A8511" t="str">
            <v/>
          </cell>
          <cell r="B8511" t="str">
            <v/>
          </cell>
          <cell r="C8511" t="str">
            <v/>
          </cell>
          <cell r="D8511" t="str">
            <v/>
          </cell>
          <cell r="E8511" t="str">
            <v/>
          </cell>
        </row>
        <row r="8512">
          <cell r="A8512" t="str">
            <v/>
          </cell>
          <cell r="B8512" t="str">
            <v/>
          </cell>
          <cell r="C8512" t="str">
            <v/>
          </cell>
          <cell r="D8512" t="str">
            <v/>
          </cell>
          <cell r="E8512" t="str">
            <v/>
          </cell>
        </row>
        <row r="8513">
          <cell r="A8513" t="str">
            <v/>
          </cell>
          <cell r="B8513" t="str">
            <v/>
          </cell>
          <cell r="C8513" t="str">
            <v/>
          </cell>
          <cell r="D8513" t="str">
            <v/>
          </cell>
          <cell r="E8513" t="str">
            <v/>
          </cell>
        </row>
        <row r="8514">
          <cell r="A8514" t="str">
            <v/>
          </cell>
          <cell r="B8514" t="str">
            <v/>
          </cell>
          <cell r="C8514" t="str">
            <v/>
          </cell>
          <cell r="D8514" t="str">
            <v/>
          </cell>
          <cell r="E8514" t="str">
            <v/>
          </cell>
        </row>
        <row r="8515">
          <cell r="A8515" t="str">
            <v/>
          </cell>
          <cell r="B8515" t="str">
            <v/>
          </cell>
          <cell r="C8515" t="str">
            <v/>
          </cell>
          <cell r="D8515" t="str">
            <v/>
          </cell>
          <cell r="E8515" t="str">
            <v/>
          </cell>
        </row>
        <row r="8516">
          <cell r="A8516" t="str">
            <v/>
          </cell>
          <cell r="B8516" t="str">
            <v/>
          </cell>
          <cell r="C8516" t="str">
            <v/>
          </cell>
          <cell r="D8516" t="str">
            <v/>
          </cell>
          <cell r="E8516" t="str">
            <v/>
          </cell>
        </row>
        <row r="8517">
          <cell r="A8517" t="str">
            <v/>
          </cell>
          <cell r="B8517" t="str">
            <v/>
          </cell>
          <cell r="C8517" t="str">
            <v/>
          </cell>
          <cell r="D8517" t="str">
            <v/>
          </cell>
          <cell r="E8517" t="str">
            <v/>
          </cell>
        </row>
        <row r="8518">
          <cell r="A8518" t="str">
            <v/>
          </cell>
          <cell r="B8518" t="str">
            <v/>
          </cell>
          <cell r="C8518" t="str">
            <v/>
          </cell>
          <cell r="D8518" t="str">
            <v/>
          </cell>
          <cell r="E8518" t="str">
            <v/>
          </cell>
        </row>
        <row r="8519">
          <cell r="A8519" t="str">
            <v/>
          </cell>
          <cell r="B8519" t="str">
            <v/>
          </cell>
          <cell r="C8519" t="str">
            <v/>
          </cell>
          <cell r="D8519" t="str">
            <v/>
          </cell>
          <cell r="E8519" t="str">
            <v/>
          </cell>
        </row>
        <row r="8520">
          <cell r="A8520" t="str">
            <v/>
          </cell>
          <cell r="B8520" t="str">
            <v/>
          </cell>
          <cell r="C8520" t="str">
            <v/>
          </cell>
          <cell r="D8520" t="str">
            <v/>
          </cell>
          <cell r="E8520" t="str">
            <v/>
          </cell>
        </row>
        <row r="8521">
          <cell r="A8521" t="str">
            <v/>
          </cell>
          <cell r="B8521" t="str">
            <v/>
          </cell>
          <cell r="C8521" t="str">
            <v/>
          </cell>
          <cell r="D8521" t="str">
            <v/>
          </cell>
          <cell r="E8521" t="str">
            <v/>
          </cell>
        </row>
        <row r="8522">
          <cell r="A8522" t="str">
            <v/>
          </cell>
          <cell r="B8522" t="str">
            <v/>
          </cell>
          <cell r="C8522" t="str">
            <v/>
          </cell>
          <cell r="D8522" t="str">
            <v/>
          </cell>
          <cell r="E8522" t="str">
            <v/>
          </cell>
        </row>
        <row r="8523">
          <cell r="A8523" t="str">
            <v/>
          </cell>
          <cell r="B8523" t="str">
            <v/>
          </cell>
          <cell r="C8523" t="str">
            <v/>
          </cell>
          <cell r="D8523" t="str">
            <v/>
          </cell>
          <cell r="E8523" t="str">
            <v/>
          </cell>
        </row>
        <row r="8524">
          <cell r="A8524" t="str">
            <v/>
          </cell>
          <cell r="B8524" t="str">
            <v/>
          </cell>
          <cell r="C8524" t="str">
            <v/>
          </cell>
          <cell r="D8524" t="str">
            <v/>
          </cell>
          <cell r="E8524" t="str">
            <v/>
          </cell>
        </row>
        <row r="8525">
          <cell r="A8525" t="str">
            <v/>
          </cell>
          <cell r="B8525" t="str">
            <v/>
          </cell>
          <cell r="C8525" t="str">
            <v/>
          </cell>
          <cell r="D8525" t="str">
            <v/>
          </cell>
          <cell r="E8525" t="str">
            <v/>
          </cell>
        </row>
        <row r="8526">
          <cell r="A8526" t="str">
            <v/>
          </cell>
          <cell r="B8526" t="str">
            <v/>
          </cell>
          <cell r="C8526" t="str">
            <v/>
          </cell>
          <cell r="D8526" t="str">
            <v/>
          </cell>
          <cell r="E8526" t="str">
            <v/>
          </cell>
        </row>
        <row r="8527">
          <cell r="A8527" t="str">
            <v/>
          </cell>
          <cell r="B8527" t="str">
            <v/>
          </cell>
          <cell r="C8527" t="str">
            <v/>
          </cell>
          <cell r="D8527" t="str">
            <v/>
          </cell>
          <cell r="E8527" t="str">
            <v/>
          </cell>
        </row>
        <row r="8528">
          <cell r="A8528" t="str">
            <v/>
          </cell>
          <cell r="B8528" t="str">
            <v/>
          </cell>
          <cell r="C8528" t="str">
            <v/>
          </cell>
          <cell r="D8528" t="str">
            <v/>
          </cell>
          <cell r="E8528" t="str">
            <v/>
          </cell>
        </row>
        <row r="8529">
          <cell r="A8529" t="str">
            <v/>
          </cell>
          <cell r="B8529" t="str">
            <v/>
          </cell>
          <cell r="C8529" t="str">
            <v/>
          </cell>
          <cell r="D8529" t="str">
            <v/>
          </cell>
          <cell r="E8529" t="str">
            <v/>
          </cell>
        </row>
        <row r="8530">
          <cell r="A8530" t="str">
            <v/>
          </cell>
          <cell r="B8530" t="str">
            <v/>
          </cell>
          <cell r="C8530" t="str">
            <v/>
          </cell>
          <cell r="D8530" t="str">
            <v/>
          </cell>
          <cell r="E8530" t="str">
            <v/>
          </cell>
        </row>
        <row r="8531">
          <cell r="A8531" t="str">
            <v/>
          </cell>
          <cell r="B8531" t="str">
            <v/>
          </cell>
          <cell r="C8531" t="str">
            <v/>
          </cell>
          <cell r="D8531" t="str">
            <v/>
          </cell>
          <cell r="E8531" t="str">
            <v/>
          </cell>
        </row>
        <row r="8532">
          <cell r="A8532" t="str">
            <v/>
          </cell>
          <cell r="B8532" t="str">
            <v/>
          </cell>
          <cell r="C8532" t="str">
            <v/>
          </cell>
          <cell r="D8532" t="str">
            <v/>
          </cell>
          <cell r="E8532" t="str">
            <v/>
          </cell>
        </row>
        <row r="8533">
          <cell r="A8533" t="str">
            <v/>
          </cell>
          <cell r="B8533" t="str">
            <v/>
          </cell>
          <cell r="C8533" t="str">
            <v/>
          </cell>
          <cell r="D8533" t="str">
            <v/>
          </cell>
          <cell r="E8533" t="str">
            <v/>
          </cell>
        </row>
        <row r="8534">
          <cell r="A8534" t="str">
            <v/>
          </cell>
          <cell r="B8534" t="str">
            <v/>
          </cell>
          <cell r="C8534" t="str">
            <v/>
          </cell>
          <cell r="D8534" t="str">
            <v/>
          </cell>
          <cell r="E8534" t="str">
            <v/>
          </cell>
        </row>
        <row r="8535">
          <cell r="A8535" t="str">
            <v/>
          </cell>
          <cell r="B8535" t="str">
            <v/>
          </cell>
          <cell r="C8535" t="str">
            <v/>
          </cell>
          <cell r="D8535" t="str">
            <v/>
          </cell>
          <cell r="E8535" t="str">
            <v/>
          </cell>
        </row>
        <row r="8536">
          <cell r="A8536" t="str">
            <v/>
          </cell>
          <cell r="B8536" t="str">
            <v/>
          </cell>
          <cell r="C8536" t="str">
            <v/>
          </cell>
          <cell r="D8536" t="str">
            <v/>
          </cell>
          <cell r="E8536" t="str">
            <v/>
          </cell>
        </row>
        <row r="8537">
          <cell r="A8537" t="str">
            <v/>
          </cell>
          <cell r="B8537" t="str">
            <v/>
          </cell>
          <cell r="C8537" t="str">
            <v/>
          </cell>
          <cell r="D8537" t="str">
            <v/>
          </cell>
          <cell r="E8537" t="str">
            <v/>
          </cell>
        </row>
        <row r="8538">
          <cell r="A8538" t="str">
            <v/>
          </cell>
          <cell r="B8538" t="str">
            <v/>
          </cell>
          <cell r="C8538" t="str">
            <v/>
          </cell>
          <cell r="D8538" t="str">
            <v/>
          </cell>
          <cell r="E8538" t="str">
            <v/>
          </cell>
        </row>
        <row r="8539">
          <cell r="A8539" t="str">
            <v/>
          </cell>
          <cell r="B8539" t="str">
            <v/>
          </cell>
          <cell r="C8539" t="str">
            <v/>
          </cell>
          <cell r="D8539" t="str">
            <v/>
          </cell>
          <cell r="E8539" t="str">
            <v/>
          </cell>
        </row>
        <row r="8540">
          <cell r="A8540" t="str">
            <v/>
          </cell>
          <cell r="B8540" t="str">
            <v/>
          </cell>
          <cell r="C8540" t="str">
            <v/>
          </cell>
          <cell r="D8540" t="str">
            <v/>
          </cell>
          <cell r="E8540" t="str">
            <v/>
          </cell>
        </row>
        <row r="8541">
          <cell r="A8541" t="str">
            <v/>
          </cell>
          <cell r="B8541" t="str">
            <v/>
          </cell>
          <cell r="C8541" t="str">
            <v/>
          </cell>
          <cell r="D8541" t="str">
            <v/>
          </cell>
          <cell r="E8541" t="str">
            <v/>
          </cell>
        </row>
        <row r="8542">
          <cell r="A8542" t="str">
            <v/>
          </cell>
          <cell r="B8542" t="str">
            <v/>
          </cell>
          <cell r="C8542" t="str">
            <v/>
          </cell>
          <cell r="D8542" t="str">
            <v/>
          </cell>
          <cell r="E8542" t="str">
            <v/>
          </cell>
        </row>
        <row r="8543">
          <cell r="A8543" t="str">
            <v/>
          </cell>
          <cell r="B8543" t="str">
            <v/>
          </cell>
          <cell r="C8543" t="str">
            <v/>
          </cell>
          <cell r="D8543" t="str">
            <v/>
          </cell>
          <cell r="E8543" t="str">
            <v/>
          </cell>
        </row>
        <row r="8544">
          <cell r="A8544" t="str">
            <v/>
          </cell>
          <cell r="B8544" t="str">
            <v/>
          </cell>
          <cell r="C8544" t="str">
            <v/>
          </cell>
          <cell r="D8544" t="str">
            <v/>
          </cell>
          <cell r="E8544" t="str">
            <v/>
          </cell>
        </row>
        <row r="8545">
          <cell r="A8545" t="str">
            <v/>
          </cell>
          <cell r="B8545" t="str">
            <v/>
          </cell>
          <cell r="C8545" t="str">
            <v/>
          </cell>
          <cell r="D8545" t="str">
            <v/>
          </cell>
          <cell r="E8545" t="str">
            <v/>
          </cell>
        </row>
        <row r="8546">
          <cell r="A8546" t="str">
            <v/>
          </cell>
          <cell r="B8546" t="str">
            <v/>
          </cell>
          <cell r="C8546" t="str">
            <v/>
          </cell>
          <cell r="D8546" t="str">
            <v/>
          </cell>
          <cell r="E8546" t="str">
            <v/>
          </cell>
        </row>
        <row r="8547">
          <cell r="A8547" t="str">
            <v/>
          </cell>
          <cell r="B8547" t="str">
            <v/>
          </cell>
          <cell r="C8547" t="str">
            <v/>
          </cell>
          <cell r="D8547" t="str">
            <v/>
          </cell>
          <cell r="E8547" t="str">
            <v/>
          </cell>
        </row>
        <row r="8548">
          <cell r="A8548" t="str">
            <v/>
          </cell>
          <cell r="B8548" t="str">
            <v/>
          </cell>
          <cell r="C8548" t="str">
            <v/>
          </cell>
          <cell r="D8548" t="str">
            <v/>
          </cell>
          <cell r="E8548" t="str">
            <v/>
          </cell>
        </row>
        <row r="8549">
          <cell r="A8549" t="str">
            <v/>
          </cell>
          <cell r="B8549" t="str">
            <v/>
          </cell>
          <cell r="C8549" t="str">
            <v/>
          </cell>
          <cell r="D8549" t="str">
            <v/>
          </cell>
          <cell r="E8549" t="str">
            <v/>
          </cell>
        </row>
        <row r="8550">
          <cell r="A8550" t="str">
            <v/>
          </cell>
          <cell r="B8550" t="str">
            <v/>
          </cell>
          <cell r="C8550" t="str">
            <v/>
          </cell>
          <cell r="D8550" t="str">
            <v/>
          </cell>
          <cell r="E8550" t="str">
            <v/>
          </cell>
        </row>
        <row r="8551">
          <cell r="A8551" t="str">
            <v/>
          </cell>
          <cell r="B8551" t="str">
            <v/>
          </cell>
          <cell r="C8551" t="str">
            <v/>
          </cell>
          <cell r="D8551" t="str">
            <v/>
          </cell>
          <cell r="E8551" t="str">
            <v/>
          </cell>
        </row>
        <row r="8552">
          <cell r="A8552" t="str">
            <v/>
          </cell>
          <cell r="B8552" t="str">
            <v/>
          </cell>
          <cell r="C8552" t="str">
            <v/>
          </cell>
          <cell r="D8552" t="str">
            <v/>
          </cell>
          <cell r="E8552" t="str">
            <v/>
          </cell>
        </row>
        <row r="8553">
          <cell r="A8553" t="str">
            <v/>
          </cell>
          <cell r="B8553" t="str">
            <v/>
          </cell>
          <cell r="C8553" t="str">
            <v/>
          </cell>
          <cell r="D8553" t="str">
            <v/>
          </cell>
          <cell r="E8553" t="str">
            <v/>
          </cell>
        </row>
        <row r="8554">
          <cell r="A8554" t="str">
            <v/>
          </cell>
          <cell r="B8554" t="str">
            <v/>
          </cell>
          <cell r="C8554" t="str">
            <v/>
          </cell>
          <cell r="D8554" t="str">
            <v/>
          </cell>
          <cell r="E8554" t="str">
            <v/>
          </cell>
        </row>
        <row r="8555">
          <cell r="A8555" t="str">
            <v/>
          </cell>
          <cell r="B8555" t="str">
            <v/>
          </cell>
          <cell r="C8555" t="str">
            <v/>
          </cell>
          <cell r="D8555" t="str">
            <v/>
          </cell>
          <cell r="E8555" t="str">
            <v/>
          </cell>
        </row>
        <row r="8556">
          <cell r="A8556" t="str">
            <v/>
          </cell>
          <cell r="B8556" t="str">
            <v/>
          </cell>
          <cell r="C8556" t="str">
            <v/>
          </cell>
          <cell r="D8556" t="str">
            <v/>
          </cell>
          <cell r="E8556" t="str">
            <v/>
          </cell>
        </row>
        <row r="8557">
          <cell r="A8557" t="str">
            <v/>
          </cell>
          <cell r="B8557" t="str">
            <v/>
          </cell>
          <cell r="C8557" t="str">
            <v/>
          </cell>
          <cell r="D8557" t="str">
            <v/>
          </cell>
          <cell r="E8557" t="str">
            <v/>
          </cell>
        </row>
        <row r="8558">
          <cell r="A8558" t="str">
            <v/>
          </cell>
          <cell r="B8558" t="str">
            <v/>
          </cell>
          <cell r="C8558" t="str">
            <v/>
          </cell>
          <cell r="D8558" t="str">
            <v/>
          </cell>
          <cell r="E8558" t="str">
            <v/>
          </cell>
        </row>
        <row r="8559">
          <cell r="A8559" t="str">
            <v/>
          </cell>
          <cell r="B8559" t="str">
            <v/>
          </cell>
          <cell r="C8559" t="str">
            <v/>
          </cell>
          <cell r="D8559" t="str">
            <v/>
          </cell>
          <cell r="E8559" t="str">
            <v/>
          </cell>
        </row>
        <row r="8560">
          <cell r="A8560" t="str">
            <v/>
          </cell>
          <cell r="B8560" t="str">
            <v/>
          </cell>
          <cell r="C8560" t="str">
            <v/>
          </cell>
          <cell r="D8560" t="str">
            <v/>
          </cell>
          <cell r="E8560" t="str">
            <v/>
          </cell>
        </row>
        <row r="8561">
          <cell r="A8561" t="str">
            <v/>
          </cell>
          <cell r="B8561" t="str">
            <v/>
          </cell>
          <cell r="C8561" t="str">
            <v/>
          </cell>
          <cell r="D8561" t="str">
            <v/>
          </cell>
          <cell r="E8561" t="str">
            <v/>
          </cell>
        </row>
        <row r="8562">
          <cell r="A8562" t="str">
            <v/>
          </cell>
          <cell r="B8562" t="str">
            <v/>
          </cell>
          <cell r="C8562" t="str">
            <v/>
          </cell>
          <cell r="D8562" t="str">
            <v/>
          </cell>
          <cell r="E8562" t="str">
            <v/>
          </cell>
        </row>
        <row r="8563">
          <cell r="A8563" t="str">
            <v/>
          </cell>
          <cell r="B8563" t="str">
            <v/>
          </cell>
          <cell r="C8563" t="str">
            <v/>
          </cell>
          <cell r="D8563" t="str">
            <v/>
          </cell>
          <cell r="E8563" t="str">
            <v/>
          </cell>
        </row>
        <row r="8564">
          <cell r="A8564" t="str">
            <v/>
          </cell>
          <cell r="B8564" t="str">
            <v/>
          </cell>
          <cell r="C8564" t="str">
            <v/>
          </cell>
          <cell r="D8564" t="str">
            <v/>
          </cell>
          <cell r="E8564" t="str">
            <v/>
          </cell>
        </row>
        <row r="8565">
          <cell r="A8565" t="str">
            <v/>
          </cell>
          <cell r="B8565" t="str">
            <v/>
          </cell>
          <cell r="C8565" t="str">
            <v/>
          </cell>
          <cell r="D8565" t="str">
            <v/>
          </cell>
          <cell r="E8565" t="str">
            <v/>
          </cell>
        </row>
        <row r="8566">
          <cell r="A8566" t="str">
            <v/>
          </cell>
          <cell r="B8566" t="str">
            <v/>
          </cell>
          <cell r="C8566" t="str">
            <v/>
          </cell>
          <cell r="D8566" t="str">
            <v/>
          </cell>
          <cell r="E8566" t="str">
            <v/>
          </cell>
        </row>
        <row r="8567">
          <cell r="A8567" t="str">
            <v/>
          </cell>
          <cell r="B8567" t="str">
            <v/>
          </cell>
          <cell r="C8567" t="str">
            <v/>
          </cell>
          <cell r="D8567" t="str">
            <v/>
          </cell>
          <cell r="E8567" t="str">
            <v/>
          </cell>
        </row>
        <row r="8568">
          <cell r="A8568" t="str">
            <v/>
          </cell>
          <cell r="B8568" t="str">
            <v/>
          </cell>
          <cell r="C8568" t="str">
            <v/>
          </cell>
          <cell r="D8568" t="str">
            <v/>
          </cell>
          <cell r="E8568" t="str">
            <v/>
          </cell>
        </row>
        <row r="8569">
          <cell r="A8569" t="str">
            <v/>
          </cell>
          <cell r="B8569" t="str">
            <v/>
          </cell>
          <cell r="C8569" t="str">
            <v/>
          </cell>
          <cell r="D8569" t="str">
            <v/>
          </cell>
          <cell r="E8569" t="str">
            <v/>
          </cell>
        </row>
        <row r="8570">
          <cell r="A8570" t="str">
            <v/>
          </cell>
          <cell r="B8570" t="str">
            <v/>
          </cell>
          <cell r="C8570" t="str">
            <v/>
          </cell>
          <cell r="D8570" t="str">
            <v/>
          </cell>
          <cell r="E8570" t="str">
            <v/>
          </cell>
        </row>
        <row r="8571">
          <cell r="A8571" t="str">
            <v/>
          </cell>
          <cell r="B8571" t="str">
            <v/>
          </cell>
          <cell r="C8571" t="str">
            <v/>
          </cell>
          <cell r="D8571" t="str">
            <v/>
          </cell>
          <cell r="E8571" t="str">
            <v/>
          </cell>
        </row>
        <row r="8572">
          <cell r="A8572" t="str">
            <v/>
          </cell>
          <cell r="B8572" t="str">
            <v/>
          </cell>
          <cell r="C8572" t="str">
            <v/>
          </cell>
          <cell r="D8572" t="str">
            <v/>
          </cell>
          <cell r="E8572" t="str">
            <v/>
          </cell>
        </row>
        <row r="8573">
          <cell r="A8573" t="str">
            <v/>
          </cell>
          <cell r="B8573" t="str">
            <v/>
          </cell>
          <cell r="C8573" t="str">
            <v/>
          </cell>
          <cell r="D8573" t="str">
            <v/>
          </cell>
          <cell r="E8573" t="str">
            <v/>
          </cell>
        </row>
        <row r="8574">
          <cell r="A8574" t="str">
            <v/>
          </cell>
          <cell r="B8574" t="str">
            <v/>
          </cell>
          <cell r="C8574" t="str">
            <v/>
          </cell>
          <cell r="D8574" t="str">
            <v/>
          </cell>
          <cell r="E8574" t="str">
            <v/>
          </cell>
        </row>
        <row r="8575">
          <cell r="A8575" t="str">
            <v/>
          </cell>
          <cell r="B8575" t="str">
            <v/>
          </cell>
          <cell r="C8575" t="str">
            <v/>
          </cell>
          <cell r="D8575" t="str">
            <v/>
          </cell>
          <cell r="E8575" t="str">
            <v/>
          </cell>
        </row>
        <row r="8576">
          <cell r="A8576" t="str">
            <v/>
          </cell>
          <cell r="B8576" t="str">
            <v/>
          </cell>
          <cell r="C8576" t="str">
            <v/>
          </cell>
          <cell r="D8576" t="str">
            <v/>
          </cell>
          <cell r="E8576" t="str">
            <v/>
          </cell>
        </row>
        <row r="8577">
          <cell r="A8577" t="str">
            <v/>
          </cell>
          <cell r="B8577" t="str">
            <v/>
          </cell>
          <cell r="C8577" t="str">
            <v/>
          </cell>
          <cell r="D8577" t="str">
            <v/>
          </cell>
          <cell r="E8577" t="str">
            <v/>
          </cell>
        </row>
        <row r="8578">
          <cell r="A8578" t="str">
            <v/>
          </cell>
          <cell r="B8578" t="str">
            <v/>
          </cell>
          <cell r="C8578" t="str">
            <v/>
          </cell>
          <cell r="D8578" t="str">
            <v/>
          </cell>
          <cell r="E8578" t="str">
            <v/>
          </cell>
        </row>
        <row r="8579">
          <cell r="A8579" t="str">
            <v/>
          </cell>
          <cell r="B8579" t="str">
            <v/>
          </cell>
          <cell r="C8579" t="str">
            <v/>
          </cell>
          <cell r="D8579" t="str">
            <v/>
          </cell>
          <cell r="E8579" t="str">
            <v/>
          </cell>
        </row>
        <row r="8580">
          <cell r="A8580" t="str">
            <v/>
          </cell>
          <cell r="B8580" t="str">
            <v/>
          </cell>
          <cell r="C8580" t="str">
            <v/>
          </cell>
          <cell r="D8580" t="str">
            <v/>
          </cell>
          <cell r="E8580" t="str">
            <v/>
          </cell>
        </row>
        <row r="8581">
          <cell r="A8581" t="str">
            <v/>
          </cell>
          <cell r="B8581" t="str">
            <v/>
          </cell>
          <cell r="C8581" t="str">
            <v/>
          </cell>
          <cell r="D8581" t="str">
            <v/>
          </cell>
          <cell r="E8581" t="str">
            <v/>
          </cell>
        </row>
        <row r="8582">
          <cell r="A8582" t="str">
            <v/>
          </cell>
          <cell r="B8582" t="str">
            <v/>
          </cell>
          <cell r="C8582" t="str">
            <v/>
          </cell>
          <cell r="D8582" t="str">
            <v/>
          </cell>
          <cell r="E8582" t="str">
            <v/>
          </cell>
        </row>
        <row r="8583">
          <cell r="A8583" t="str">
            <v/>
          </cell>
          <cell r="B8583" t="str">
            <v/>
          </cell>
          <cell r="C8583" t="str">
            <v/>
          </cell>
          <cell r="D8583" t="str">
            <v/>
          </cell>
          <cell r="E8583" t="str">
            <v/>
          </cell>
        </row>
        <row r="8584">
          <cell r="A8584" t="str">
            <v/>
          </cell>
          <cell r="B8584" t="str">
            <v/>
          </cell>
          <cell r="C8584" t="str">
            <v/>
          </cell>
          <cell r="D8584" t="str">
            <v/>
          </cell>
          <cell r="E8584" t="str">
            <v/>
          </cell>
        </row>
        <row r="8585">
          <cell r="A8585" t="str">
            <v/>
          </cell>
          <cell r="B8585" t="str">
            <v/>
          </cell>
          <cell r="C8585" t="str">
            <v/>
          </cell>
          <cell r="D8585" t="str">
            <v/>
          </cell>
          <cell r="E8585" t="str">
            <v/>
          </cell>
        </row>
        <row r="8586">
          <cell r="A8586" t="str">
            <v/>
          </cell>
          <cell r="B8586" t="str">
            <v/>
          </cell>
          <cell r="C8586" t="str">
            <v/>
          </cell>
          <cell r="D8586" t="str">
            <v/>
          </cell>
          <cell r="E8586" t="str">
            <v/>
          </cell>
        </row>
        <row r="8587">
          <cell r="A8587" t="str">
            <v/>
          </cell>
          <cell r="B8587" t="str">
            <v/>
          </cell>
          <cell r="C8587" t="str">
            <v/>
          </cell>
          <cell r="D8587" t="str">
            <v/>
          </cell>
          <cell r="E8587" t="str">
            <v/>
          </cell>
        </row>
        <row r="8588">
          <cell r="A8588" t="str">
            <v/>
          </cell>
          <cell r="B8588" t="str">
            <v/>
          </cell>
          <cell r="C8588" t="str">
            <v/>
          </cell>
          <cell r="D8588" t="str">
            <v/>
          </cell>
          <cell r="E8588" t="str">
            <v/>
          </cell>
        </row>
        <row r="8589">
          <cell r="A8589" t="str">
            <v/>
          </cell>
          <cell r="B8589" t="str">
            <v/>
          </cell>
          <cell r="C8589" t="str">
            <v/>
          </cell>
          <cell r="D8589" t="str">
            <v/>
          </cell>
          <cell r="E8589" t="str">
            <v/>
          </cell>
        </row>
        <row r="8590">
          <cell r="A8590" t="str">
            <v/>
          </cell>
          <cell r="B8590" t="str">
            <v/>
          </cell>
          <cell r="C8590" t="str">
            <v/>
          </cell>
          <cell r="D8590" t="str">
            <v/>
          </cell>
          <cell r="E8590" t="str">
            <v/>
          </cell>
        </row>
        <row r="8591">
          <cell r="A8591" t="str">
            <v/>
          </cell>
          <cell r="B8591" t="str">
            <v/>
          </cell>
          <cell r="C8591" t="str">
            <v/>
          </cell>
          <cell r="D8591" t="str">
            <v/>
          </cell>
          <cell r="E8591" t="str">
            <v/>
          </cell>
        </row>
        <row r="8592">
          <cell r="A8592" t="str">
            <v/>
          </cell>
          <cell r="B8592" t="str">
            <v/>
          </cell>
          <cell r="C8592" t="str">
            <v/>
          </cell>
          <cell r="D8592" t="str">
            <v/>
          </cell>
          <cell r="E8592" t="str">
            <v/>
          </cell>
        </row>
        <row r="8593">
          <cell r="A8593" t="str">
            <v/>
          </cell>
          <cell r="B8593" t="str">
            <v/>
          </cell>
          <cell r="C8593" t="str">
            <v/>
          </cell>
          <cell r="D8593" t="str">
            <v/>
          </cell>
          <cell r="E8593" t="str">
            <v/>
          </cell>
        </row>
        <row r="8594">
          <cell r="A8594" t="str">
            <v/>
          </cell>
          <cell r="B8594" t="str">
            <v/>
          </cell>
          <cell r="C8594" t="str">
            <v/>
          </cell>
          <cell r="D8594" t="str">
            <v/>
          </cell>
          <cell r="E8594" t="str">
            <v/>
          </cell>
        </row>
        <row r="8595">
          <cell r="A8595" t="str">
            <v/>
          </cell>
          <cell r="B8595" t="str">
            <v/>
          </cell>
          <cell r="C8595" t="str">
            <v/>
          </cell>
          <cell r="D8595" t="str">
            <v/>
          </cell>
          <cell r="E8595" t="str">
            <v/>
          </cell>
        </row>
        <row r="8596">
          <cell r="A8596" t="str">
            <v/>
          </cell>
          <cell r="B8596" t="str">
            <v/>
          </cell>
          <cell r="C8596" t="str">
            <v/>
          </cell>
          <cell r="D8596" t="str">
            <v/>
          </cell>
          <cell r="E8596" t="str">
            <v/>
          </cell>
        </row>
        <row r="8597">
          <cell r="A8597" t="str">
            <v/>
          </cell>
          <cell r="B8597" t="str">
            <v/>
          </cell>
          <cell r="C8597" t="str">
            <v/>
          </cell>
          <cell r="D8597" t="str">
            <v/>
          </cell>
          <cell r="E8597" t="str">
            <v/>
          </cell>
        </row>
        <row r="8598">
          <cell r="A8598" t="str">
            <v/>
          </cell>
          <cell r="B8598" t="str">
            <v/>
          </cell>
          <cell r="C8598" t="str">
            <v/>
          </cell>
          <cell r="D8598" t="str">
            <v/>
          </cell>
          <cell r="E8598" t="str">
            <v/>
          </cell>
        </row>
        <row r="8599">
          <cell r="A8599" t="str">
            <v/>
          </cell>
          <cell r="B8599" t="str">
            <v/>
          </cell>
          <cell r="C8599" t="str">
            <v/>
          </cell>
          <cell r="D8599" t="str">
            <v/>
          </cell>
          <cell r="E8599" t="str">
            <v/>
          </cell>
        </row>
        <row r="8600">
          <cell r="A8600" t="str">
            <v/>
          </cell>
          <cell r="B8600" t="str">
            <v/>
          </cell>
          <cell r="C8600" t="str">
            <v/>
          </cell>
          <cell r="D8600" t="str">
            <v/>
          </cell>
          <cell r="E8600" t="str">
            <v/>
          </cell>
        </row>
        <row r="8601">
          <cell r="A8601" t="str">
            <v/>
          </cell>
          <cell r="B8601" t="str">
            <v/>
          </cell>
          <cell r="C8601" t="str">
            <v/>
          </cell>
          <cell r="D8601" t="str">
            <v/>
          </cell>
          <cell r="E8601" t="str">
            <v/>
          </cell>
        </row>
        <row r="8602">
          <cell r="A8602" t="str">
            <v/>
          </cell>
          <cell r="B8602" t="str">
            <v/>
          </cell>
          <cell r="C8602" t="str">
            <v/>
          </cell>
          <cell r="D8602" t="str">
            <v/>
          </cell>
          <cell r="E8602" t="str">
            <v/>
          </cell>
        </row>
        <row r="8603">
          <cell r="A8603" t="str">
            <v/>
          </cell>
          <cell r="B8603" t="str">
            <v/>
          </cell>
          <cell r="C8603" t="str">
            <v/>
          </cell>
          <cell r="D8603" t="str">
            <v/>
          </cell>
          <cell r="E8603" t="str">
            <v/>
          </cell>
        </row>
        <row r="8604">
          <cell r="A8604" t="str">
            <v/>
          </cell>
          <cell r="B8604" t="str">
            <v/>
          </cell>
          <cell r="C8604" t="str">
            <v/>
          </cell>
          <cell r="D8604" t="str">
            <v/>
          </cell>
          <cell r="E8604" t="str">
            <v/>
          </cell>
        </row>
        <row r="8605">
          <cell r="A8605" t="str">
            <v/>
          </cell>
          <cell r="B8605" t="str">
            <v/>
          </cell>
          <cell r="C8605" t="str">
            <v/>
          </cell>
          <cell r="D8605" t="str">
            <v/>
          </cell>
          <cell r="E8605" t="str">
            <v/>
          </cell>
        </row>
        <row r="8606">
          <cell r="A8606" t="str">
            <v/>
          </cell>
          <cell r="B8606" t="str">
            <v/>
          </cell>
          <cell r="C8606" t="str">
            <v/>
          </cell>
          <cell r="D8606" t="str">
            <v/>
          </cell>
          <cell r="E8606" t="str">
            <v/>
          </cell>
        </row>
        <row r="8607">
          <cell r="A8607" t="str">
            <v/>
          </cell>
          <cell r="B8607" t="str">
            <v/>
          </cell>
          <cell r="C8607" t="str">
            <v/>
          </cell>
          <cell r="D8607" t="str">
            <v/>
          </cell>
          <cell r="E8607" t="str">
            <v/>
          </cell>
        </row>
        <row r="8608">
          <cell r="A8608" t="str">
            <v/>
          </cell>
          <cell r="B8608" t="str">
            <v/>
          </cell>
          <cell r="C8608" t="str">
            <v/>
          </cell>
          <cell r="D8608" t="str">
            <v/>
          </cell>
          <cell r="E8608" t="str">
            <v/>
          </cell>
        </row>
        <row r="8609">
          <cell r="A8609" t="str">
            <v/>
          </cell>
          <cell r="B8609" t="str">
            <v/>
          </cell>
          <cell r="C8609" t="str">
            <v/>
          </cell>
          <cell r="D8609" t="str">
            <v/>
          </cell>
          <cell r="E8609" t="str">
            <v/>
          </cell>
        </row>
        <row r="8610">
          <cell r="A8610" t="str">
            <v/>
          </cell>
          <cell r="B8610" t="str">
            <v/>
          </cell>
          <cell r="C8610" t="str">
            <v/>
          </cell>
          <cell r="D8610" t="str">
            <v/>
          </cell>
          <cell r="E8610" t="str">
            <v/>
          </cell>
        </row>
        <row r="8611">
          <cell r="A8611" t="str">
            <v/>
          </cell>
          <cell r="B8611" t="str">
            <v/>
          </cell>
          <cell r="C8611" t="str">
            <v/>
          </cell>
          <cell r="D8611" t="str">
            <v/>
          </cell>
          <cell r="E8611" t="str">
            <v/>
          </cell>
        </row>
        <row r="8612">
          <cell r="A8612" t="str">
            <v/>
          </cell>
          <cell r="B8612" t="str">
            <v/>
          </cell>
          <cell r="C8612" t="str">
            <v/>
          </cell>
          <cell r="D8612" t="str">
            <v/>
          </cell>
          <cell r="E8612" t="str">
            <v/>
          </cell>
        </row>
        <row r="8613">
          <cell r="A8613" t="str">
            <v/>
          </cell>
          <cell r="B8613" t="str">
            <v/>
          </cell>
          <cell r="C8613" t="str">
            <v/>
          </cell>
          <cell r="D8613" t="str">
            <v/>
          </cell>
          <cell r="E8613" t="str">
            <v/>
          </cell>
        </row>
        <row r="8614">
          <cell r="A8614" t="str">
            <v/>
          </cell>
          <cell r="B8614" t="str">
            <v/>
          </cell>
          <cell r="C8614" t="str">
            <v/>
          </cell>
          <cell r="D8614" t="str">
            <v/>
          </cell>
          <cell r="E8614" t="str">
            <v/>
          </cell>
        </row>
        <row r="8615">
          <cell r="A8615" t="str">
            <v/>
          </cell>
          <cell r="B8615" t="str">
            <v/>
          </cell>
          <cell r="C8615" t="str">
            <v/>
          </cell>
          <cell r="D8615" t="str">
            <v/>
          </cell>
          <cell r="E8615" t="str">
            <v/>
          </cell>
        </row>
        <row r="8616">
          <cell r="A8616" t="str">
            <v/>
          </cell>
          <cell r="B8616" t="str">
            <v/>
          </cell>
          <cell r="C8616" t="str">
            <v/>
          </cell>
          <cell r="D8616" t="str">
            <v/>
          </cell>
          <cell r="E8616" t="str">
            <v/>
          </cell>
        </row>
        <row r="8617">
          <cell r="A8617" t="str">
            <v/>
          </cell>
          <cell r="B8617" t="str">
            <v/>
          </cell>
          <cell r="C8617" t="str">
            <v/>
          </cell>
          <cell r="D8617" t="str">
            <v/>
          </cell>
          <cell r="E8617" t="str">
            <v/>
          </cell>
        </row>
        <row r="8618">
          <cell r="A8618" t="str">
            <v/>
          </cell>
          <cell r="B8618" t="str">
            <v/>
          </cell>
          <cell r="C8618" t="str">
            <v/>
          </cell>
          <cell r="D8618" t="str">
            <v/>
          </cell>
          <cell r="E8618" t="str">
            <v/>
          </cell>
        </row>
        <row r="8619">
          <cell r="A8619" t="str">
            <v/>
          </cell>
          <cell r="B8619" t="str">
            <v/>
          </cell>
          <cell r="C8619" t="str">
            <v/>
          </cell>
          <cell r="D8619" t="str">
            <v/>
          </cell>
          <cell r="E8619" t="str">
            <v/>
          </cell>
        </row>
        <row r="8620">
          <cell r="A8620" t="str">
            <v/>
          </cell>
          <cell r="B8620" t="str">
            <v/>
          </cell>
          <cell r="C8620" t="str">
            <v/>
          </cell>
          <cell r="D8620" t="str">
            <v/>
          </cell>
          <cell r="E8620" t="str">
            <v/>
          </cell>
        </row>
        <row r="8621">
          <cell r="A8621" t="str">
            <v/>
          </cell>
          <cell r="B8621" t="str">
            <v/>
          </cell>
          <cell r="C8621" t="str">
            <v/>
          </cell>
          <cell r="D8621" t="str">
            <v/>
          </cell>
          <cell r="E8621" t="str">
            <v/>
          </cell>
        </row>
        <row r="8622">
          <cell r="A8622" t="str">
            <v/>
          </cell>
          <cell r="B8622" t="str">
            <v/>
          </cell>
          <cell r="C8622" t="str">
            <v/>
          </cell>
          <cell r="D8622" t="str">
            <v/>
          </cell>
          <cell r="E8622" t="str">
            <v/>
          </cell>
        </row>
        <row r="8623">
          <cell r="A8623" t="str">
            <v/>
          </cell>
          <cell r="B8623" t="str">
            <v/>
          </cell>
          <cell r="C8623" t="str">
            <v/>
          </cell>
          <cell r="D8623" t="str">
            <v/>
          </cell>
          <cell r="E8623" t="str">
            <v/>
          </cell>
        </row>
        <row r="8624">
          <cell r="A8624" t="str">
            <v/>
          </cell>
          <cell r="B8624" t="str">
            <v/>
          </cell>
          <cell r="C8624" t="str">
            <v/>
          </cell>
          <cell r="D8624" t="str">
            <v/>
          </cell>
          <cell r="E8624" t="str">
            <v/>
          </cell>
        </row>
        <row r="8625">
          <cell r="A8625" t="str">
            <v/>
          </cell>
          <cell r="B8625" t="str">
            <v/>
          </cell>
          <cell r="C8625" t="str">
            <v/>
          </cell>
          <cell r="D8625" t="str">
            <v/>
          </cell>
          <cell r="E8625" t="str">
            <v/>
          </cell>
        </row>
        <row r="8626">
          <cell r="A8626" t="str">
            <v/>
          </cell>
          <cell r="B8626" t="str">
            <v/>
          </cell>
          <cell r="C8626" t="str">
            <v/>
          </cell>
          <cell r="D8626" t="str">
            <v/>
          </cell>
          <cell r="E8626" t="str">
            <v/>
          </cell>
        </row>
        <row r="8627">
          <cell r="A8627" t="str">
            <v/>
          </cell>
          <cell r="B8627" t="str">
            <v/>
          </cell>
          <cell r="C8627" t="str">
            <v/>
          </cell>
          <cell r="D8627" t="str">
            <v/>
          </cell>
          <cell r="E8627" t="str">
            <v/>
          </cell>
        </row>
        <row r="8628">
          <cell r="A8628" t="str">
            <v/>
          </cell>
          <cell r="B8628" t="str">
            <v/>
          </cell>
          <cell r="C8628" t="str">
            <v/>
          </cell>
          <cell r="D8628" t="str">
            <v/>
          </cell>
          <cell r="E8628" t="str">
            <v/>
          </cell>
        </row>
        <row r="8629">
          <cell r="A8629" t="str">
            <v/>
          </cell>
          <cell r="B8629" t="str">
            <v/>
          </cell>
          <cell r="C8629" t="str">
            <v/>
          </cell>
          <cell r="D8629" t="str">
            <v/>
          </cell>
          <cell r="E8629" t="str">
            <v/>
          </cell>
        </row>
        <row r="8630">
          <cell r="A8630" t="str">
            <v/>
          </cell>
          <cell r="B8630" t="str">
            <v/>
          </cell>
          <cell r="C8630" t="str">
            <v/>
          </cell>
          <cell r="D8630" t="str">
            <v/>
          </cell>
          <cell r="E8630" t="str">
            <v/>
          </cell>
        </row>
        <row r="8631">
          <cell r="A8631" t="str">
            <v/>
          </cell>
          <cell r="B8631" t="str">
            <v/>
          </cell>
          <cell r="C8631" t="str">
            <v/>
          </cell>
          <cell r="D8631" t="str">
            <v/>
          </cell>
          <cell r="E8631" t="str">
            <v/>
          </cell>
        </row>
        <row r="8632">
          <cell r="A8632" t="str">
            <v/>
          </cell>
          <cell r="B8632" t="str">
            <v/>
          </cell>
          <cell r="C8632" t="str">
            <v/>
          </cell>
          <cell r="D8632" t="str">
            <v/>
          </cell>
          <cell r="E8632" t="str">
            <v/>
          </cell>
        </row>
        <row r="8633">
          <cell r="A8633" t="str">
            <v/>
          </cell>
          <cell r="B8633" t="str">
            <v/>
          </cell>
          <cell r="C8633" t="str">
            <v/>
          </cell>
          <cell r="D8633" t="str">
            <v/>
          </cell>
          <cell r="E8633" t="str">
            <v/>
          </cell>
        </row>
        <row r="8634">
          <cell r="A8634" t="str">
            <v/>
          </cell>
          <cell r="B8634" t="str">
            <v/>
          </cell>
          <cell r="C8634" t="str">
            <v/>
          </cell>
          <cell r="D8634" t="str">
            <v/>
          </cell>
          <cell r="E8634" t="str">
            <v/>
          </cell>
        </row>
        <row r="8635">
          <cell r="A8635" t="str">
            <v/>
          </cell>
          <cell r="B8635" t="str">
            <v/>
          </cell>
          <cell r="C8635" t="str">
            <v/>
          </cell>
          <cell r="D8635" t="str">
            <v/>
          </cell>
          <cell r="E8635" t="str">
            <v/>
          </cell>
        </row>
        <row r="8636">
          <cell r="A8636" t="str">
            <v/>
          </cell>
          <cell r="B8636" t="str">
            <v/>
          </cell>
          <cell r="C8636" t="str">
            <v/>
          </cell>
          <cell r="D8636" t="str">
            <v/>
          </cell>
          <cell r="E8636" t="str">
            <v/>
          </cell>
        </row>
        <row r="8637">
          <cell r="A8637" t="str">
            <v/>
          </cell>
          <cell r="B8637" t="str">
            <v/>
          </cell>
          <cell r="C8637" t="str">
            <v/>
          </cell>
          <cell r="D8637" t="str">
            <v/>
          </cell>
          <cell r="E8637" t="str">
            <v/>
          </cell>
        </row>
        <row r="8638">
          <cell r="A8638" t="str">
            <v/>
          </cell>
          <cell r="B8638" t="str">
            <v/>
          </cell>
          <cell r="C8638" t="str">
            <v/>
          </cell>
          <cell r="D8638" t="str">
            <v/>
          </cell>
          <cell r="E8638" t="str">
            <v/>
          </cell>
        </row>
        <row r="8639">
          <cell r="A8639" t="str">
            <v/>
          </cell>
          <cell r="B8639" t="str">
            <v/>
          </cell>
          <cell r="C8639" t="str">
            <v/>
          </cell>
          <cell r="D8639" t="str">
            <v/>
          </cell>
          <cell r="E8639" t="str">
            <v/>
          </cell>
        </row>
        <row r="8640">
          <cell r="A8640" t="str">
            <v/>
          </cell>
          <cell r="B8640" t="str">
            <v/>
          </cell>
          <cell r="C8640" t="str">
            <v/>
          </cell>
          <cell r="D8640" t="str">
            <v/>
          </cell>
          <cell r="E8640" t="str">
            <v/>
          </cell>
        </row>
        <row r="8641">
          <cell r="A8641" t="str">
            <v/>
          </cell>
          <cell r="B8641" t="str">
            <v/>
          </cell>
          <cell r="C8641" t="str">
            <v/>
          </cell>
          <cell r="D8641" t="str">
            <v/>
          </cell>
          <cell r="E8641" t="str">
            <v/>
          </cell>
        </row>
        <row r="8642">
          <cell r="A8642" t="str">
            <v/>
          </cell>
          <cell r="B8642" t="str">
            <v/>
          </cell>
          <cell r="C8642" t="str">
            <v/>
          </cell>
          <cell r="D8642" t="str">
            <v/>
          </cell>
          <cell r="E8642" t="str">
            <v/>
          </cell>
        </row>
        <row r="8643">
          <cell r="A8643" t="str">
            <v/>
          </cell>
          <cell r="B8643" t="str">
            <v/>
          </cell>
          <cell r="C8643" t="str">
            <v/>
          </cell>
          <cell r="D8643" t="str">
            <v/>
          </cell>
          <cell r="E8643" t="str">
            <v/>
          </cell>
        </row>
        <row r="8644">
          <cell r="A8644" t="str">
            <v/>
          </cell>
          <cell r="B8644" t="str">
            <v/>
          </cell>
          <cell r="C8644" t="str">
            <v/>
          </cell>
          <cell r="D8644" t="str">
            <v/>
          </cell>
          <cell r="E8644" t="str">
            <v/>
          </cell>
        </row>
        <row r="8645">
          <cell r="A8645" t="str">
            <v/>
          </cell>
          <cell r="B8645" t="str">
            <v/>
          </cell>
          <cell r="C8645" t="str">
            <v/>
          </cell>
          <cell r="D8645" t="str">
            <v/>
          </cell>
          <cell r="E8645" t="str">
            <v/>
          </cell>
        </row>
        <row r="8646">
          <cell r="A8646" t="str">
            <v/>
          </cell>
          <cell r="B8646" t="str">
            <v/>
          </cell>
          <cell r="C8646" t="str">
            <v/>
          </cell>
          <cell r="D8646" t="str">
            <v/>
          </cell>
          <cell r="E8646" t="str">
            <v/>
          </cell>
        </row>
        <row r="8647">
          <cell r="A8647" t="str">
            <v/>
          </cell>
          <cell r="B8647" t="str">
            <v/>
          </cell>
          <cell r="C8647" t="str">
            <v/>
          </cell>
          <cell r="D8647" t="str">
            <v/>
          </cell>
          <cell r="E8647" t="str">
            <v/>
          </cell>
        </row>
        <row r="8648">
          <cell r="A8648" t="str">
            <v/>
          </cell>
          <cell r="B8648" t="str">
            <v/>
          </cell>
          <cell r="C8648" t="str">
            <v/>
          </cell>
          <cell r="D8648" t="str">
            <v/>
          </cell>
          <cell r="E8648" t="str">
            <v/>
          </cell>
        </row>
        <row r="8649">
          <cell r="A8649" t="str">
            <v/>
          </cell>
          <cell r="B8649" t="str">
            <v/>
          </cell>
          <cell r="C8649" t="str">
            <v/>
          </cell>
          <cell r="D8649" t="str">
            <v/>
          </cell>
          <cell r="E8649" t="str">
            <v/>
          </cell>
        </row>
        <row r="8650">
          <cell r="A8650" t="str">
            <v/>
          </cell>
          <cell r="B8650" t="str">
            <v/>
          </cell>
          <cell r="C8650" t="str">
            <v/>
          </cell>
          <cell r="D8650" t="str">
            <v/>
          </cell>
          <cell r="E8650" t="str">
            <v/>
          </cell>
        </row>
        <row r="8651">
          <cell r="A8651" t="str">
            <v/>
          </cell>
          <cell r="B8651" t="str">
            <v/>
          </cell>
          <cell r="C8651" t="str">
            <v/>
          </cell>
          <cell r="D8651" t="str">
            <v/>
          </cell>
          <cell r="E8651" t="str">
            <v/>
          </cell>
        </row>
        <row r="8652">
          <cell r="A8652" t="str">
            <v/>
          </cell>
          <cell r="B8652" t="str">
            <v/>
          </cell>
          <cell r="C8652" t="str">
            <v/>
          </cell>
          <cell r="D8652" t="str">
            <v/>
          </cell>
          <cell r="E8652" t="str">
            <v/>
          </cell>
        </row>
        <row r="8653">
          <cell r="A8653" t="str">
            <v/>
          </cell>
          <cell r="B8653" t="str">
            <v/>
          </cell>
          <cell r="C8653" t="str">
            <v/>
          </cell>
          <cell r="D8653" t="str">
            <v/>
          </cell>
          <cell r="E8653" t="str">
            <v/>
          </cell>
        </row>
        <row r="8654">
          <cell r="A8654" t="str">
            <v/>
          </cell>
          <cell r="B8654" t="str">
            <v/>
          </cell>
          <cell r="C8654" t="str">
            <v/>
          </cell>
          <cell r="D8654" t="str">
            <v/>
          </cell>
          <cell r="E8654" t="str">
            <v/>
          </cell>
        </row>
        <row r="8655">
          <cell r="A8655" t="str">
            <v/>
          </cell>
          <cell r="B8655" t="str">
            <v/>
          </cell>
          <cell r="C8655" t="str">
            <v/>
          </cell>
          <cell r="D8655" t="str">
            <v/>
          </cell>
          <cell r="E8655" t="str">
            <v/>
          </cell>
        </row>
        <row r="8656">
          <cell r="A8656" t="str">
            <v/>
          </cell>
          <cell r="B8656" t="str">
            <v/>
          </cell>
          <cell r="C8656" t="str">
            <v/>
          </cell>
          <cell r="D8656" t="str">
            <v/>
          </cell>
          <cell r="E8656" t="str">
            <v/>
          </cell>
        </row>
        <row r="8657">
          <cell r="A8657" t="str">
            <v/>
          </cell>
          <cell r="B8657" t="str">
            <v/>
          </cell>
          <cell r="C8657" t="str">
            <v/>
          </cell>
          <cell r="D8657" t="str">
            <v/>
          </cell>
          <cell r="E8657" t="str">
            <v/>
          </cell>
        </row>
        <row r="8658">
          <cell r="A8658" t="str">
            <v/>
          </cell>
          <cell r="B8658" t="str">
            <v/>
          </cell>
          <cell r="C8658" t="str">
            <v/>
          </cell>
          <cell r="D8658" t="str">
            <v/>
          </cell>
          <cell r="E8658" t="str">
            <v/>
          </cell>
        </row>
        <row r="8659">
          <cell r="A8659" t="str">
            <v/>
          </cell>
          <cell r="B8659" t="str">
            <v/>
          </cell>
          <cell r="C8659" t="str">
            <v/>
          </cell>
          <cell r="D8659" t="str">
            <v/>
          </cell>
          <cell r="E8659" t="str">
            <v/>
          </cell>
        </row>
        <row r="8660">
          <cell r="A8660" t="str">
            <v/>
          </cell>
          <cell r="B8660" t="str">
            <v/>
          </cell>
          <cell r="C8660" t="str">
            <v/>
          </cell>
          <cell r="D8660" t="str">
            <v/>
          </cell>
          <cell r="E8660" t="str">
            <v/>
          </cell>
        </row>
        <row r="8661">
          <cell r="A8661" t="str">
            <v/>
          </cell>
          <cell r="B8661" t="str">
            <v/>
          </cell>
          <cell r="C8661" t="str">
            <v/>
          </cell>
          <cell r="D8661" t="str">
            <v/>
          </cell>
          <cell r="E8661" t="str">
            <v/>
          </cell>
        </row>
        <row r="8662">
          <cell r="A8662" t="str">
            <v/>
          </cell>
          <cell r="B8662" t="str">
            <v/>
          </cell>
          <cell r="C8662" t="str">
            <v/>
          </cell>
          <cell r="D8662" t="str">
            <v/>
          </cell>
          <cell r="E8662" t="str">
            <v/>
          </cell>
        </row>
        <row r="8663">
          <cell r="A8663" t="str">
            <v/>
          </cell>
          <cell r="B8663" t="str">
            <v/>
          </cell>
          <cell r="C8663" t="str">
            <v/>
          </cell>
          <cell r="D8663" t="str">
            <v/>
          </cell>
          <cell r="E8663" t="str">
            <v/>
          </cell>
        </row>
        <row r="8664">
          <cell r="A8664" t="str">
            <v/>
          </cell>
          <cell r="B8664" t="str">
            <v/>
          </cell>
          <cell r="C8664" t="str">
            <v/>
          </cell>
          <cell r="D8664" t="str">
            <v/>
          </cell>
          <cell r="E8664" t="str">
            <v/>
          </cell>
        </row>
        <row r="8665">
          <cell r="A8665" t="str">
            <v/>
          </cell>
          <cell r="B8665" t="str">
            <v/>
          </cell>
          <cell r="C8665" t="str">
            <v/>
          </cell>
          <cell r="D8665" t="str">
            <v/>
          </cell>
          <cell r="E8665" t="str">
            <v/>
          </cell>
        </row>
        <row r="8666">
          <cell r="A8666" t="str">
            <v/>
          </cell>
          <cell r="B8666" t="str">
            <v/>
          </cell>
          <cell r="C8666" t="str">
            <v/>
          </cell>
          <cell r="D8666" t="str">
            <v/>
          </cell>
          <cell r="E8666" t="str">
            <v/>
          </cell>
        </row>
        <row r="8667">
          <cell r="A8667" t="str">
            <v/>
          </cell>
          <cell r="B8667" t="str">
            <v/>
          </cell>
          <cell r="C8667" t="str">
            <v/>
          </cell>
          <cell r="D8667" t="str">
            <v/>
          </cell>
          <cell r="E8667" t="str">
            <v/>
          </cell>
        </row>
        <row r="8668">
          <cell r="A8668" t="str">
            <v/>
          </cell>
          <cell r="B8668" t="str">
            <v/>
          </cell>
          <cell r="C8668" t="str">
            <v/>
          </cell>
          <cell r="D8668" t="str">
            <v/>
          </cell>
          <cell r="E8668" t="str">
            <v/>
          </cell>
        </row>
        <row r="8669">
          <cell r="A8669" t="str">
            <v/>
          </cell>
          <cell r="B8669" t="str">
            <v/>
          </cell>
          <cell r="C8669" t="str">
            <v/>
          </cell>
          <cell r="D8669" t="str">
            <v/>
          </cell>
          <cell r="E8669" t="str">
            <v/>
          </cell>
        </row>
        <row r="8670">
          <cell r="A8670" t="str">
            <v/>
          </cell>
          <cell r="B8670" t="str">
            <v/>
          </cell>
          <cell r="C8670" t="str">
            <v/>
          </cell>
          <cell r="D8670" t="str">
            <v/>
          </cell>
          <cell r="E8670" t="str">
            <v/>
          </cell>
        </row>
        <row r="8671">
          <cell r="A8671" t="str">
            <v/>
          </cell>
          <cell r="B8671" t="str">
            <v/>
          </cell>
          <cell r="C8671" t="str">
            <v/>
          </cell>
          <cell r="D8671" t="str">
            <v/>
          </cell>
          <cell r="E8671" t="str">
            <v/>
          </cell>
        </row>
        <row r="8672">
          <cell r="A8672" t="str">
            <v/>
          </cell>
          <cell r="B8672" t="str">
            <v/>
          </cell>
          <cell r="C8672" t="str">
            <v/>
          </cell>
          <cell r="D8672" t="str">
            <v/>
          </cell>
          <cell r="E8672" t="str">
            <v/>
          </cell>
        </row>
        <row r="8673">
          <cell r="A8673" t="str">
            <v/>
          </cell>
          <cell r="B8673" t="str">
            <v/>
          </cell>
          <cell r="C8673" t="str">
            <v/>
          </cell>
          <cell r="D8673" t="str">
            <v/>
          </cell>
          <cell r="E8673" t="str">
            <v/>
          </cell>
        </row>
        <row r="8674">
          <cell r="A8674" t="str">
            <v/>
          </cell>
          <cell r="B8674" t="str">
            <v/>
          </cell>
          <cell r="C8674" t="str">
            <v/>
          </cell>
          <cell r="D8674" t="str">
            <v/>
          </cell>
          <cell r="E8674" t="str">
            <v/>
          </cell>
        </row>
        <row r="8675">
          <cell r="A8675" t="str">
            <v/>
          </cell>
          <cell r="B8675" t="str">
            <v/>
          </cell>
          <cell r="C8675" t="str">
            <v/>
          </cell>
          <cell r="D8675" t="str">
            <v/>
          </cell>
          <cell r="E8675" t="str">
            <v/>
          </cell>
        </row>
        <row r="8676">
          <cell r="A8676" t="str">
            <v/>
          </cell>
          <cell r="B8676" t="str">
            <v/>
          </cell>
          <cell r="C8676" t="str">
            <v/>
          </cell>
          <cell r="D8676" t="str">
            <v/>
          </cell>
          <cell r="E8676" t="str">
            <v/>
          </cell>
        </row>
        <row r="8677">
          <cell r="A8677" t="str">
            <v/>
          </cell>
          <cell r="B8677" t="str">
            <v/>
          </cell>
          <cell r="C8677" t="str">
            <v/>
          </cell>
          <cell r="D8677" t="str">
            <v/>
          </cell>
          <cell r="E8677" t="str">
            <v/>
          </cell>
        </row>
        <row r="8678">
          <cell r="A8678" t="str">
            <v/>
          </cell>
          <cell r="B8678" t="str">
            <v/>
          </cell>
          <cell r="C8678" t="str">
            <v/>
          </cell>
          <cell r="D8678" t="str">
            <v/>
          </cell>
          <cell r="E8678" t="str">
            <v/>
          </cell>
        </row>
        <row r="8679">
          <cell r="A8679" t="str">
            <v/>
          </cell>
          <cell r="B8679" t="str">
            <v/>
          </cell>
          <cell r="C8679" t="str">
            <v/>
          </cell>
          <cell r="D8679" t="str">
            <v/>
          </cell>
          <cell r="E8679" t="str">
            <v/>
          </cell>
        </row>
        <row r="8680">
          <cell r="A8680" t="str">
            <v/>
          </cell>
          <cell r="B8680" t="str">
            <v/>
          </cell>
          <cell r="C8680" t="str">
            <v/>
          </cell>
          <cell r="D8680" t="str">
            <v/>
          </cell>
          <cell r="E8680" t="str">
            <v/>
          </cell>
        </row>
        <row r="8681">
          <cell r="A8681" t="str">
            <v/>
          </cell>
          <cell r="B8681" t="str">
            <v/>
          </cell>
          <cell r="C8681" t="str">
            <v/>
          </cell>
          <cell r="D8681" t="str">
            <v/>
          </cell>
          <cell r="E8681" t="str">
            <v/>
          </cell>
        </row>
        <row r="8682">
          <cell r="A8682" t="str">
            <v/>
          </cell>
          <cell r="B8682" t="str">
            <v/>
          </cell>
          <cell r="C8682" t="str">
            <v/>
          </cell>
          <cell r="D8682" t="str">
            <v/>
          </cell>
          <cell r="E8682" t="str">
            <v/>
          </cell>
        </row>
        <row r="8683">
          <cell r="A8683" t="str">
            <v/>
          </cell>
          <cell r="B8683" t="str">
            <v/>
          </cell>
          <cell r="C8683" t="str">
            <v/>
          </cell>
          <cell r="D8683" t="str">
            <v/>
          </cell>
          <cell r="E8683" t="str">
            <v/>
          </cell>
        </row>
        <row r="8684">
          <cell r="A8684" t="str">
            <v/>
          </cell>
          <cell r="B8684" t="str">
            <v/>
          </cell>
          <cell r="C8684" t="str">
            <v/>
          </cell>
          <cell r="D8684" t="str">
            <v/>
          </cell>
          <cell r="E8684" t="str">
            <v/>
          </cell>
        </row>
        <row r="8685">
          <cell r="A8685" t="str">
            <v/>
          </cell>
          <cell r="B8685" t="str">
            <v/>
          </cell>
          <cell r="C8685" t="str">
            <v/>
          </cell>
          <cell r="D8685" t="str">
            <v/>
          </cell>
          <cell r="E8685" t="str">
            <v/>
          </cell>
        </row>
        <row r="8686">
          <cell r="A8686" t="str">
            <v/>
          </cell>
          <cell r="B8686" t="str">
            <v/>
          </cell>
          <cell r="C8686" t="str">
            <v/>
          </cell>
          <cell r="D8686" t="str">
            <v/>
          </cell>
          <cell r="E8686" t="str">
            <v/>
          </cell>
        </row>
        <row r="8687">
          <cell r="A8687" t="str">
            <v/>
          </cell>
          <cell r="B8687" t="str">
            <v/>
          </cell>
          <cell r="C8687" t="str">
            <v/>
          </cell>
          <cell r="D8687" t="str">
            <v/>
          </cell>
          <cell r="E8687" t="str">
            <v/>
          </cell>
        </row>
        <row r="8688">
          <cell r="A8688" t="str">
            <v/>
          </cell>
          <cell r="B8688" t="str">
            <v/>
          </cell>
          <cell r="C8688" t="str">
            <v/>
          </cell>
          <cell r="D8688" t="str">
            <v/>
          </cell>
          <cell r="E8688" t="str">
            <v/>
          </cell>
        </row>
        <row r="8689">
          <cell r="A8689" t="str">
            <v/>
          </cell>
          <cell r="B8689" t="str">
            <v/>
          </cell>
          <cell r="C8689" t="str">
            <v/>
          </cell>
          <cell r="D8689" t="str">
            <v/>
          </cell>
          <cell r="E8689" t="str">
            <v/>
          </cell>
        </row>
        <row r="8690">
          <cell r="A8690" t="str">
            <v/>
          </cell>
          <cell r="B8690" t="str">
            <v/>
          </cell>
          <cell r="C8690" t="str">
            <v/>
          </cell>
          <cell r="D8690" t="str">
            <v/>
          </cell>
          <cell r="E8690" t="str">
            <v/>
          </cell>
        </row>
        <row r="8691">
          <cell r="A8691" t="str">
            <v/>
          </cell>
          <cell r="B8691" t="str">
            <v/>
          </cell>
          <cell r="C8691" t="str">
            <v/>
          </cell>
          <cell r="D8691" t="str">
            <v/>
          </cell>
          <cell r="E8691" t="str">
            <v/>
          </cell>
        </row>
        <row r="8692">
          <cell r="A8692" t="str">
            <v/>
          </cell>
          <cell r="B8692" t="str">
            <v/>
          </cell>
          <cell r="C8692" t="str">
            <v/>
          </cell>
          <cell r="D8692" t="str">
            <v/>
          </cell>
          <cell r="E8692" t="str">
            <v/>
          </cell>
        </row>
        <row r="8693">
          <cell r="A8693" t="str">
            <v/>
          </cell>
          <cell r="B8693" t="str">
            <v/>
          </cell>
          <cell r="C8693" t="str">
            <v/>
          </cell>
          <cell r="D8693" t="str">
            <v/>
          </cell>
          <cell r="E8693" t="str">
            <v/>
          </cell>
        </row>
        <row r="8694">
          <cell r="A8694" t="str">
            <v/>
          </cell>
          <cell r="B8694" t="str">
            <v/>
          </cell>
          <cell r="C8694" t="str">
            <v/>
          </cell>
          <cell r="D8694" t="str">
            <v/>
          </cell>
          <cell r="E8694" t="str">
            <v/>
          </cell>
        </row>
        <row r="8695">
          <cell r="A8695" t="str">
            <v/>
          </cell>
          <cell r="B8695" t="str">
            <v/>
          </cell>
          <cell r="C8695" t="str">
            <v/>
          </cell>
          <cell r="D8695" t="str">
            <v/>
          </cell>
          <cell r="E8695" t="str">
            <v/>
          </cell>
        </row>
        <row r="8696">
          <cell r="A8696" t="str">
            <v/>
          </cell>
          <cell r="B8696" t="str">
            <v/>
          </cell>
          <cell r="C8696" t="str">
            <v/>
          </cell>
          <cell r="D8696" t="str">
            <v/>
          </cell>
          <cell r="E8696" t="str">
            <v/>
          </cell>
        </row>
        <row r="8697">
          <cell r="A8697" t="str">
            <v/>
          </cell>
          <cell r="B8697" t="str">
            <v/>
          </cell>
          <cell r="C8697" t="str">
            <v/>
          </cell>
          <cell r="D8697" t="str">
            <v/>
          </cell>
          <cell r="E8697" t="str">
            <v/>
          </cell>
        </row>
        <row r="8698">
          <cell r="A8698" t="str">
            <v/>
          </cell>
          <cell r="B8698" t="str">
            <v/>
          </cell>
          <cell r="C8698" t="str">
            <v/>
          </cell>
          <cell r="D8698" t="str">
            <v/>
          </cell>
          <cell r="E8698" t="str">
            <v/>
          </cell>
        </row>
        <row r="8699">
          <cell r="A8699" t="str">
            <v/>
          </cell>
          <cell r="B8699" t="str">
            <v/>
          </cell>
          <cell r="C8699" t="str">
            <v/>
          </cell>
          <cell r="D8699" t="str">
            <v/>
          </cell>
          <cell r="E8699" t="str">
            <v/>
          </cell>
        </row>
        <row r="8700">
          <cell r="A8700" t="str">
            <v/>
          </cell>
          <cell r="B8700" t="str">
            <v/>
          </cell>
          <cell r="C8700" t="str">
            <v/>
          </cell>
          <cell r="D8700" t="str">
            <v/>
          </cell>
          <cell r="E8700" t="str">
            <v/>
          </cell>
        </row>
        <row r="8701">
          <cell r="A8701" t="str">
            <v/>
          </cell>
          <cell r="B8701" t="str">
            <v/>
          </cell>
          <cell r="C8701" t="str">
            <v/>
          </cell>
          <cell r="D8701" t="str">
            <v/>
          </cell>
          <cell r="E8701" t="str">
            <v/>
          </cell>
        </row>
        <row r="8702">
          <cell r="A8702" t="str">
            <v/>
          </cell>
          <cell r="B8702" t="str">
            <v/>
          </cell>
          <cell r="C8702" t="str">
            <v/>
          </cell>
          <cell r="D8702" t="str">
            <v/>
          </cell>
          <cell r="E8702" t="str">
            <v/>
          </cell>
        </row>
        <row r="8703">
          <cell r="A8703" t="str">
            <v/>
          </cell>
          <cell r="B8703" t="str">
            <v/>
          </cell>
          <cell r="C8703" t="str">
            <v/>
          </cell>
          <cell r="D8703" t="str">
            <v/>
          </cell>
          <cell r="E8703" t="str">
            <v/>
          </cell>
        </row>
        <row r="8704">
          <cell r="A8704" t="str">
            <v/>
          </cell>
          <cell r="B8704" t="str">
            <v/>
          </cell>
          <cell r="C8704" t="str">
            <v/>
          </cell>
          <cell r="D8704" t="str">
            <v/>
          </cell>
          <cell r="E8704" t="str">
            <v/>
          </cell>
        </row>
        <row r="8705">
          <cell r="A8705" t="str">
            <v/>
          </cell>
          <cell r="B8705" t="str">
            <v/>
          </cell>
          <cell r="C8705" t="str">
            <v/>
          </cell>
          <cell r="D8705" t="str">
            <v/>
          </cell>
          <cell r="E8705" t="str">
            <v/>
          </cell>
        </row>
        <row r="8706">
          <cell r="A8706" t="str">
            <v/>
          </cell>
          <cell r="B8706" t="str">
            <v/>
          </cell>
          <cell r="C8706" t="str">
            <v/>
          </cell>
          <cell r="D8706" t="str">
            <v/>
          </cell>
          <cell r="E8706" t="str">
            <v/>
          </cell>
        </row>
        <row r="8707">
          <cell r="A8707" t="str">
            <v/>
          </cell>
          <cell r="B8707" t="str">
            <v/>
          </cell>
          <cell r="C8707" t="str">
            <v/>
          </cell>
          <cell r="D8707" t="str">
            <v/>
          </cell>
          <cell r="E8707" t="str">
            <v/>
          </cell>
        </row>
        <row r="8708">
          <cell r="A8708" t="str">
            <v/>
          </cell>
          <cell r="B8708" t="str">
            <v/>
          </cell>
          <cell r="C8708" t="str">
            <v/>
          </cell>
          <cell r="D8708" t="str">
            <v/>
          </cell>
          <cell r="E8708" t="str">
            <v/>
          </cell>
        </row>
        <row r="8709">
          <cell r="A8709" t="str">
            <v/>
          </cell>
          <cell r="B8709" t="str">
            <v/>
          </cell>
          <cell r="C8709" t="str">
            <v/>
          </cell>
          <cell r="D8709" t="str">
            <v/>
          </cell>
          <cell r="E8709" t="str">
            <v/>
          </cell>
        </row>
        <row r="8710">
          <cell r="A8710" t="str">
            <v/>
          </cell>
          <cell r="B8710" t="str">
            <v/>
          </cell>
          <cell r="C8710" t="str">
            <v/>
          </cell>
          <cell r="D8710" t="str">
            <v/>
          </cell>
          <cell r="E8710" t="str">
            <v/>
          </cell>
        </row>
        <row r="8711">
          <cell r="A8711" t="str">
            <v/>
          </cell>
          <cell r="B8711" t="str">
            <v/>
          </cell>
          <cell r="C8711" t="str">
            <v/>
          </cell>
          <cell r="D8711" t="str">
            <v/>
          </cell>
          <cell r="E8711" t="str">
            <v/>
          </cell>
        </row>
        <row r="8712">
          <cell r="A8712" t="str">
            <v/>
          </cell>
          <cell r="B8712" t="str">
            <v/>
          </cell>
          <cell r="C8712" t="str">
            <v/>
          </cell>
          <cell r="D8712" t="str">
            <v/>
          </cell>
          <cell r="E8712" t="str">
            <v/>
          </cell>
        </row>
        <row r="8713">
          <cell r="A8713" t="str">
            <v/>
          </cell>
          <cell r="B8713" t="str">
            <v/>
          </cell>
          <cell r="C8713" t="str">
            <v/>
          </cell>
          <cell r="D8713" t="str">
            <v/>
          </cell>
          <cell r="E8713" t="str">
            <v/>
          </cell>
        </row>
        <row r="8714">
          <cell r="A8714" t="str">
            <v/>
          </cell>
          <cell r="B8714" t="str">
            <v/>
          </cell>
          <cell r="C8714" t="str">
            <v/>
          </cell>
          <cell r="D8714" t="str">
            <v/>
          </cell>
          <cell r="E8714" t="str">
            <v/>
          </cell>
        </row>
        <row r="8715">
          <cell r="A8715" t="str">
            <v/>
          </cell>
          <cell r="B8715" t="str">
            <v/>
          </cell>
          <cell r="C8715" t="str">
            <v/>
          </cell>
          <cell r="D8715" t="str">
            <v/>
          </cell>
          <cell r="E8715" t="str">
            <v/>
          </cell>
        </row>
        <row r="8716">
          <cell r="A8716" t="str">
            <v/>
          </cell>
          <cell r="B8716" t="str">
            <v/>
          </cell>
          <cell r="C8716" t="str">
            <v/>
          </cell>
          <cell r="D8716" t="str">
            <v/>
          </cell>
          <cell r="E8716" t="str">
            <v/>
          </cell>
        </row>
        <row r="8717">
          <cell r="A8717" t="str">
            <v/>
          </cell>
          <cell r="B8717" t="str">
            <v/>
          </cell>
          <cell r="C8717" t="str">
            <v/>
          </cell>
          <cell r="D8717" t="str">
            <v/>
          </cell>
          <cell r="E8717" t="str">
            <v/>
          </cell>
        </row>
        <row r="8718">
          <cell r="A8718" t="str">
            <v/>
          </cell>
          <cell r="B8718" t="str">
            <v/>
          </cell>
          <cell r="C8718" t="str">
            <v/>
          </cell>
          <cell r="D8718" t="str">
            <v/>
          </cell>
          <cell r="E8718" t="str">
            <v/>
          </cell>
        </row>
        <row r="8719">
          <cell r="A8719" t="str">
            <v/>
          </cell>
          <cell r="B8719" t="str">
            <v/>
          </cell>
          <cell r="C8719" t="str">
            <v/>
          </cell>
          <cell r="D8719" t="str">
            <v/>
          </cell>
          <cell r="E8719" t="str">
            <v/>
          </cell>
        </row>
        <row r="8720">
          <cell r="A8720" t="str">
            <v/>
          </cell>
          <cell r="B8720" t="str">
            <v/>
          </cell>
          <cell r="C8720" t="str">
            <v/>
          </cell>
          <cell r="D8720" t="str">
            <v/>
          </cell>
          <cell r="E8720" t="str">
            <v/>
          </cell>
        </row>
        <row r="8721">
          <cell r="A8721" t="str">
            <v/>
          </cell>
          <cell r="B8721" t="str">
            <v/>
          </cell>
          <cell r="C8721" t="str">
            <v/>
          </cell>
          <cell r="D8721" t="str">
            <v/>
          </cell>
          <cell r="E8721" t="str">
            <v/>
          </cell>
        </row>
        <row r="8722">
          <cell r="A8722" t="str">
            <v/>
          </cell>
          <cell r="B8722" t="str">
            <v/>
          </cell>
          <cell r="C8722" t="str">
            <v/>
          </cell>
          <cell r="D8722" t="str">
            <v/>
          </cell>
          <cell r="E8722" t="str">
            <v/>
          </cell>
        </row>
        <row r="8723">
          <cell r="A8723" t="str">
            <v/>
          </cell>
          <cell r="B8723" t="str">
            <v/>
          </cell>
          <cell r="C8723" t="str">
            <v/>
          </cell>
          <cell r="D8723" t="str">
            <v/>
          </cell>
          <cell r="E8723" t="str">
            <v/>
          </cell>
        </row>
        <row r="8724">
          <cell r="A8724" t="str">
            <v/>
          </cell>
          <cell r="B8724" t="str">
            <v/>
          </cell>
          <cell r="C8724" t="str">
            <v/>
          </cell>
          <cell r="D8724" t="str">
            <v/>
          </cell>
          <cell r="E8724" t="str">
            <v/>
          </cell>
        </row>
        <row r="8725">
          <cell r="A8725" t="str">
            <v/>
          </cell>
          <cell r="B8725" t="str">
            <v/>
          </cell>
          <cell r="C8725" t="str">
            <v/>
          </cell>
          <cell r="D8725" t="str">
            <v/>
          </cell>
          <cell r="E8725" t="str">
            <v/>
          </cell>
        </row>
        <row r="8726">
          <cell r="A8726" t="str">
            <v/>
          </cell>
          <cell r="B8726" t="str">
            <v/>
          </cell>
          <cell r="C8726" t="str">
            <v/>
          </cell>
          <cell r="D8726" t="str">
            <v/>
          </cell>
          <cell r="E8726" t="str">
            <v/>
          </cell>
        </row>
        <row r="8727">
          <cell r="A8727" t="str">
            <v/>
          </cell>
          <cell r="B8727" t="str">
            <v/>
          </cell>
          <cell r="C8727" t="str">
            <v/>
          </cell>
          <cell r="D8727" t="str">
            <v/>
          </cell>
          <cell r="E8727" t="str">
            <v/>
          </cell>
        </row>
        <row r="8728">
          <cell r="A8728" t="str">
            <v/>
          </cell>
          <cell r="B8728" t="str">
            <v/>
          </cell>
          <cell r="C8728" t="str">
            <v/>
          </cell>
          <cell r="D8728" t="str">
            <v/>
          </cell>
          <cell r="E8728" t="str">
            <v/>
          </cell>
        </row>
        <row r="8729">
          <cell r="A8729" t="str">
            <v/>
          </cell>
          <cell r="B8729" t="str">
            <v/>
          </cell>
          <cell r="C8729" t="str">
            <v/>
          </cell>
          <cell r="D8729" t="str">
            <v/>
          </cell>
          <cell r="E8729" t="str">
            <v/>
          </cell>
        </row>
        <row r="8730">
          <cell r="A8730" t="str">
            <v/>
          </cell>
          <cell r="B8730" t="str">
            <v/>
          </cell>
          <cell r="C8730" t="str">
            <v/>
          </cell>
          <cell r="D8730" t="str">
            <v/>
          </cell>
          <cell r="E8730" t="str">
            <v/>
          </cell>
        </row>
        <row r="8731">
          <cell r="A8731" t="str">
            <v/>
          </cell>
          <cell r="B8731" t="str">
            <v/>
          </cell>
          <cell r="C8731" t="str">
            <v/>
          </cell>
          <cell r="D8731" t="str">
            <v/>
          </cell>
          <cell r="E8731" t="str">
            <v/>
          </cell>
        </row>
        <row r="8732">
          <cell r="A8732" t="str">
            <v/>
          </cell>
          <cell r="B8732" t="str">
            <v/>
          </cell>
          <cell r="C8732" t="str">
            <v/>
          </cell>
          <cell r="D8732" t="str">
            <v/>
          </cell>
          <cell r="E8732" t="str">
            <v/>
          </cell>
        </row>
        <row r="8733">
          <cell r="A8733" t="str">
            <v/>
          </cell>
          <cell r="B8733" t="str">
            <v/>
          </cell>
          <cell r="C8733" t="str">
            <v/>
          </cell>
          <cell r="D8733" t="str">
            <v/>
          </cell>
          <cell r="E8733" t="str">
            <v/>
          </cell>
        </row>
        <row r="8734">
          <cell r="A8734" t="str">
            <v/>
          </cell>
          <cell r="B8734" t="str">
            <v/>
          </cell>
          <cell r="C8734" t="str">
            <v/>
          </cell>
          <cell r="D8734" t="str">
            <v/>
          </cell>
          <cell r="E8734" t="str">
            <v/>
          </cell>
        </row>
        <row r="8735">
          <cell r="A8735" t="str">
            <v/>
          </cell>
          <cell r="B8735" t="str">
            <v/>
          </cell>
          <cell r="C8735" t="str">
            <v/>
          </cell>
          <cell r="D8735" t="str">
            <v/>
          </cell>
          <cell r="E8735" t="str">
            <v/>
          </cell>
        </row>
        <row r="8736">
          <cell r="A8736" t="str">
            <v/>
          </cell>
          <cell r="B8736" t="str">
            <v/>
          </cell>
          <cell r="C8736" t="str">
            <v/>
          </cell>
          <cell r="D8736" t="str">
            <v/>
          </cell>
          <cell r="E8736" t="str">
            <v/>
          </cell>
        </row>
        <row r="8737">
          <cell r="A8737" t="str">
            <v/>
          </cell>
          <cell r="B8737" t="str">
            <v/>
          </cell>
          <cell r="C8737" t="str">
            <v/>
          </cell>
          <cell r="D8737" t="str">
            <v/>
          </cell>
          <cell r="E8737" t="str">
            <v/>
          </cell>
        </row>
        <row r="8738">
          <cell r="A8738" t="str">
            <v/>
          </cell>
          <cell r="B8738" t="str">
            <v/>
          </cell>
          <cell r="C8738" t="str">
            <v/>
          </cell>
          <cell r="D8738" t="str">
            <v/>
          </cell>
          <cell r="E8738" t="str">
            <v/>
          </cell>
        </row>
        <row r="8739">
          <cell r="A8739" t="str">
            <v/>
          </cell>
          <cell r="B8739" t="str">
            <v/>
          </cell>
          <cell r="C8739" t="str">
            <v/>
          </cell>
          <cell r="D8739" t="str">
            <v/>
          </cell>
          <cell r="E8739" t="str">
            <v/>
          </cell>
        </row>
        <row r="8740">
          <cell r="A8740" t="str">
            <v/>
          </cell>
          <cell r="B8740" t="str">
            <v/>
          </cell>
          <cell r="C8740" t="str">
            <v/>
          </cell>
          <cell r="D8740" t="str">
            <v/>
          </cell>
          <cell r="E8740" t="str">
            <v/>
          </cell>
        </row>
        <row r="8741">
          <cell r="A8741" t="str">
            <v/>
          </cell>
          <cell r="B8741" t="str">
            <v/>
          </cell>
          <cell r="C8741" t="str">
            <v/>
          </cell>
          <cell r="D8741" t="str">
            <v/>
          </cell>
          <cell r="E8741" t="str">
            <v/>
          </cell>
        </row>
        <row r="8742">
          <cell r="A8742" t="str">
            <v/>
          </cell>
          <cell r="B8742" t="str">
            <v/>
          </cell>
          <cell r="C8742" t="str">
            <v/>
          </cell>
          <cell r="D8742" t="str">
            <v/>
          </cell>
          <cell r="E8742" t="str">
            <v/>
          </cell>
        </row>
        <row r="8743">
          <cell r="A8743" t="str">
            <v/>
          </cell>
          <cell r="B8743" t="str">
            <v/>
          </cell>
          <cell r="C8743" t="str">
            <v/>
          </cell>
          <cell r="D8743" t="str">
            <v/>
          </cell>
          <cell r="E8743" t="str">
            <v/>
          </cell>
        </row>
        <row r="8744">
          <cell r="A8744" t="str">
            <v/>
          </cell>
          <cell r="B8744" t="str">
            <v/>
          </cell>
          <cell r="C8744" t="str">
            <v/>
          </cell>
          <cell r="D8744" t="str">
            <v/>
          </cell>
          <cell r="E8744" t="str">
            <v/>
          </cell>
        </row>
        <row r="8745">
          <cell r="A8745" t="str">
            <v/>
          </cell>
          <cell r="B8745" t="str">
            <v/>
          </cell>
          <cell r="C8745" t="str">
            <v/>
          </cell>
          <cell r="D8745" t="str">
            <v/>
          </cell>
          <cell r="E8745" t="str">
            <v/>
          </cell>
        </row>
        <row r="8746">
          <cell r="A8746" t="str">
            <v/>
          </cell>
          <cell r="B8746" t="str">
            <v/>
          </cell>
          <cell r="C8746" t="str">
            <v/>
          </cell>
          <cell r="D8746" t="str">
            <v/>
          </cell>
          <cell r="E8746" t="str">
            <v/>
          </cell>
        </row>
        <row r="8747">
          <cell r="A8747" t="str">
            <v/>
          </cell>
          <cell r="B8747" t="str">
            <v/>
          </cell>
          <cell r="C8747" t="str">
            <v/>
          </cell>
          <cell r="D8747" t="str">
            <v/>
          </cell>
          <cell r="E8747" t="str">
            <v/>
          </cell>
        </row>
        <row r="8748">
          <cell r="A8748" t="str">
            <v/>
          </cell>
          <cell r="B8748" t="str">
            <v/>
          </cell>
          <cell r="C8748" t="str">
            <v/>
          </cell>
          <cell r="D8748" t="str">
            <v/>
          </cell>
          <cell r="E8748" t="str">
            <v/>
          </cell>
        </row>
        <row r="8749">
          <cell r="A8749" t="str">
            <v/>
          </cell>
          <cell r="B8749" t="str">
            <v/>
          </cell>
          <cell r="C8749" t="str">
            <v/>
          </cell>
          <cell r="D8749" t="str">
            <v/>
          </cell>
          <cell r="E8749" t="str">
            <v/>
          </cell>
        </row>
        <row r="8750">
          <cell r="A8750" t="str">
            <v/>
          </cell>
          <cell r="B8750" t="str">
            <v/>
          </cell>
          <cell r="C8750" t="str">
            <v/>
          </cell>
          <cell r="D8750" t="str">
            <v/>
          </cell>
          <cell r="E8750" t="str">
            <v/>
          </cell>
        </row>
        <row r="8751">
          <cell r="A8751" t="str">
            <v/>
          </cell>
          <cell r="B8751" t="str">
            <v/>
          </cell>
          <cell r="C8751" t="str">
            <v/>
          </cell>
          <cell r="D8751" t="str">
            <v/>
          </cell>
          <cell r="E8751" t="str">
            <v/>
          </cell>
        </row>
        <row r="8752">
          <cell r="A8752" t="str">
            <v/>
          </cell>
          <cell r="B8752" t="str">
            <v/>
          </cell>
          <cell r="C8752" t="str">
            <v/>
          </cell>
          <cell r="D8752" t="str">
            <v/>
          </cell>
          <cell r="E8752" t="str">
            <v/>
          </cell>
        </row>
        <row r="8753">
          <cell r="A8753" t="str">
            <v/>
          </cell>
          <cell r="B8753" t="str">
            <v/>
          </cell>
          <cell r="C8753" t="str">
            <v/>
          </cell>
          <cell r="D8753" t="str">
            <v/>
          </cell>
          <cell r="E8753" t="str">
            <v/>
          </cell>
        </row>
        <row r="8754">
          <cell r="A8754" t="str">
            <v/>
          </cell>
          <cell r="B8754" t="str">
            <v/>
          </cell>
          <cell r="C8754" t="str">
            <v/>
          </cell>
          <cell r="D8754" t="str">
            <v/>
          </cell>
          <cell r="E8754" t="str">
            <v/>
          </cell>
        </row>
        <row r="8755">
          <cell r="A8755" t="str">
            <v/>
          </cell>
          <cell r="B8755" t="str">
            <v/>
          </cell>
          <cell r="C8755" t="str">
            <v/>
          </cell>
          <cell r="D8755" t="str">
            <v/>
          </cell>
          <cell r="E8755" t="str">
            <v/>
          </cell>
        </row>
        <row r="8756">
          <cell r="A8756" t="str">
            <v/>
          </cell>
          <cell r="B8756" t="str">
            <v/>
          </cell>
          <cell r="C8756" t="str">
            <v/>
          </cell>
          <cell r="D8756" t="str">
            <v/>
          </cell>
          <cell r="E8756" t="str">
            <v/>
          </cell>
        </row>
        <row r="8757">
          <cell r="A8757" t="str">
            <v/>
          </cell>
          <cell r="B8757" t="str">
            <v/>
          </cell>
          <cell r="C8757" t="str">
            <v/>
          </cell>
          <cell r="D8757" t="str">
            <v/>
          </cell>
          <cell r="E8757" t="str">
            <v/>
          </cell>
        </row>
        <row r="8758">
          <cell r="A8758" t="str">
            <v/>
          </cell>
          <cell r="B8758" t="str">
            <v/>
          </cell>
          <cell r="C8758" t="str">
            <v/>
          </cell>
          <cell r="D8758" t="str">
            <v/>
          </cell>
          <cell r="E8758" t="str">
            <v/>
          </cell>
        </row>
        <row r="8759">
          <cell r="A8759" t="str">
            <v/>
          </cell>
          <cell r="B8759" t="str">
            <v/>
          </cell>
          <cell r="C8759" t="str">
            <v/>
          </cell>
          <cell r="D8759" t="str">
            <v/>
          </cell>
          <cell r="E8759" t="str">
            <v/>
          </cell>
        </row>
        <row r="8760">
          <cell r="A8760" t="str">
            <v/>
          </cell>
          <cell r="B8760" t="str">
            <v/>
          </cell>
          <cell r="C8760" t="str">
            <v/>
          </cell>
          <cell r="D8760" t="str">
            <v/>
          </cell>
          <cell r="E8760" t="str">
            <v/>
          </cell>
        </row>
        <row r="8761">
          <cell r="A8761" t="str">
            <v/>
          </cell>
          <cell r="B8761" t="str">
            <v/>
          </cell>
          <cell r="C8761" t="str">
            <v/>
          </cell>
          <cell r="D8761" t="str">
            <v/>
          </cell>
          <cell r="E8761" t="str">
            <v/>
          </cell>
        </row>
        <row r="8762">
          <cell r="A8762" t="str">
            <v/>
          </cell>
          <cell r="B8762" t="str">
            <v/>
          </cell>
          <cell r="C8762" t="str">
            <v/>
          </cell>
          <cell r="D8762" t="str">
            <v/>
          </cell>
          <cell r="E8762" t="str">
            <v/>
          </cell>
        </row>
        <row r="8763">
          <cell r="A8763" t="str">
            <v/>
          </cell>
          <cell r="B8763" t="str">
            <v/>
          </cell>
          <cell r="C8763" t="str">
            <v/>
          </cell>
          <cell r="D8763" t="str">
            <v/>
          </cell>
          <cell r="E8763" t="str">
            <v/>
          </cell>
        </row>
        <row r="8764">
          <cell r="A8764" t="str">
            <v/>
          </cell>
          <cell r="B8764" t="str">
            <v/>
          </cell>
          <cell r="C8764" t="str">
            <v/>
          </cell>
          <cell r="D8764" t="str">
            <v/>
          </cell>
          <cell r="E8764" t="str">
            <v/>
          </cell>
        </row>
        <row r="8765">
          <cell r="A8765" t="str">
            <v/>
          </cell>
          <cell r="B8765" t="str">
            <v/>
          </cell>
          <cell r="C8765" t="str">
            <v/>
          </cell>
          <cell r="D8765" t="str">
            <v/>
          </cell>
          <cell r="E8765" t="str">
            <v/>
          </cell>
        </row>
        <row r="8766">
          <cell r="A8766" t="str">
            <v/>
          </cell>
          <cell r="B8766" t="str">
            <v/>
          </cell>
          <cell r="C8766" t="str">
            <v/>
          </cell>
          <cell r="D8766" t="str">
            <v/>
          </cell>
          <cell r="E8766" t="str">
            <v/>
          </cell>
        </row>
        <row r="8767">
          <cell r="A8767" t="str">
            <v/>
          </cell>
          <cell r="B8767" t="str">
            <v/>
          </cell>
          <cell r="C8767" t="str">
            <v/>
          </cell>
          <cell r="D8767" t="str">
            <v/>
          </cell>
          <cell r="E8767" t="str">
            <v/>
          </cell>
        </row>
        <row r="8768">
          <cell r="A8768" t="str">
            <v/>
          </cell>
          <cell r="B8768" t="str">
            <v/>
          </cell>
          <cell r="C8768" t="str">
            <v/>
          </cell>
          <cell r="D8768" t="str">
            <v/>
          </cell>
          <cell r="E8768" t="str">
            <v/>
          </cell>
        </row>
        <row r="8769">
          <cell r="A8769" t="str">
            <v/>
          </cell>
          <cell r="B8769" t="str">
            <v/>
          </cell>
          <cell r="C8769" t="str">
            <v/>
          </cell>
          <cell r="D8769" t="str">
            <v/>
          </cell>
          <cell r="E8769" t="str">
            <v/>
          </cell>
        </row>
        <row r="8770">
          <cell r="A8770" t="str">
            <v/>
          </cell>
          <cell r="B8770" t="str">
            <v/>
          </cell>
          <cell r="C8770" t="str">
            <v/>
          </cell>
          <cell r="D8770" t="str">
            <v/>
          </cell>
          <cell r="E8770" t="str">
            <v/>
          </cell>
        </row>
        <row r="8771">
          <cell r="A8771" t="str">
            <v/>
          </cell>
          <cell r="B8771" t="str">
            <v/>
          </cell>
          <cell r="C8771" t="str">
            <v/>
          </cell>
          <cell r="D8771" t="str">
            <v/>
          </cell>
          <cell r="E8771" t="str">
            <v/>
          </cell>
        </row>
        <row r="8772">
          <cell r="A8772" t="str">
            <v/>
          </cell>
          <cell r="B8772" t="str">
            <v/>
          </cell>
          <cell r="C8772" t="str">
            <v/>
          </cell>
          <cell r="D8772" t="str">
            <v/>
          </cell>
          <cell r="E8772" t="str">
            <v/>
          </cell>
        </row>
        <row r="8773">
          <cell r="A8773" t="str">
            <v/>
          </cell>
          <cell r="B8773" t="str">
            <v/>
          </cell>
          <cell r="C8773" t="str">
            <v/>
          </cell>
          <cell r="D8773" t="str">
            <v/>
          </cell>
          <cell r="E8773" t="str">
            <v/>
          </cell>
        </row>
        <row r="8774">
          <cell r="A8774" t="str">
            <v/>
          </cell>
          <cell r="B8774" t="str">
            <v/>
          </cell>
          <cell r="C8774" t="str">
            <v/>
          </cell>
          <cell r="D8774" t="str">
            <v/>
          </cell>
          <cell r="E8774" t="str">
            <v/>
          </cell>
        </row>
        <row r="8775">
          <cell r="A8775" t="str">
            <v/>
          </cell>
          <cell r="B8775" t="str">
            <v/>
          </cell>
          <cell r="C8775" t="str">
            <v/>
          </cell>
          <cell r="D8775" t="str">
            <v/>
          </cell>
          <cell r="E8775" t="str">
            <v/>
          </cell>
        </row>
        <row r="8776">
          <cell r="A8776" t="str">
            <v/>
          </cell>
          <cell r="B8776" t="str">
            <v/>
          </cell>
          <cell r="C8776" t="str">
            <v/>
          </cell>
          <cell r="D8776" t="str">
            <v/>
          </cell>
          <cell r="E8776" t="str">
            <v/>
          </cell>
        </row>
        <row r="8777">
          <cell r="A8777" t="str">
            <v/>
          </cell>
          <cell r="B8777" t="str">
            <v/>
          </cell>
          <cell r="C8777" t="str">
            <v/>
          </cell>
          <cell r="D8777" t="str">
            <v/>
          </cell>
          <cell r="E8777" t="str">
            <v/>
          </cell>
        </row>
        <row r="8778">
          <cell r="A8778" t="str">
            <v/>
          </cell>
          <cell r="B8778" t="str">
            <v/>
          </cell>
          <cell r="C8778" t="str">
            <v/>
          </cell>
          <cell r="D8778" t="str">
            <v/>
          </cell>
          <cell r="E8778" t="str">
            <v/>
          </cell>
        </row>
        <row r="8779">
          <cell r="A8779" t="str">
            <v/>
          </cell>
          <cell r="B8779" t="str">
            <v/>
          </cell>
          <cell r="C8779" t="str">
            <v/>
          </cell>
          <cell r="D8779" t="str">
            <v/>
          </cell>
          <cell r="E8779" t="str">
            <v/>
          </cell>
        </row>
        <row r="8780">
          <cell r="A8780" t="str">
            <v/>
          </cell>
          <cell r="B8780" t="str">
            <v/>
          </cell>
          <cell r="C8780" t="str">
            <v/>
          </cell>
          <cell r="D8780" t="str">
            <v/>
          </cell>
          <cell r="E8780" t="str">
            <v/>
          </cell>
        </row>
        <row r="8781">
          <cell r="A8781" t="str">
            <v/>
          </cell>
          <cell r="B8781" t="str">
            <v/>
          </cell>
          <cell r="C8781" t="str">
            <v/>
          </cell>
          <cell r="D8781" t="str">
            <v/>
          </cell>
          <cell r="E8781" t="str">
            <v/>
          </cell>
        </row>
        <row r="8782">
          <cell r="A8782" t="str">
            <v/>
          </cell>
          <cell r="B8782" t="str">
            <v/>
          </cell>
          <cell r="C8782" t="str">
            <v/>
          </cell>
          <cell r="D8782" t="str">
            <v/>
          </cell>
          <cell r="E8782" t="str">
            <v/>
          </cell>
        </row>
        <row r="8783">
          <cell r="A8783" t="str">
            <v/>
          </cell>
          <cell r="B8783" t="str">
            <v/>
          </cell>
          <cell r="C8783" t="str">
            <v/>
          </cell>
          <cell r="D8783" t="str">
            <v/>
          </cell>
          <cell r="E8783" t="str">
            <v/>
          </cell>
        </row>
        <row r="8784">
          <cell r="A8784" t="str">
            <v/>
          </cell>
          <cell r="B8784" t="str">
            <v/>
          </cell>
          <cell r="C8784" t="str">
            <v/>
          </cell>
          <cell r="D8784" t="str">
            <v/>
          </cell>
          <cell r="E8784" t="str">
            <v/>
          </cell>
        </row>
        <row r="8785">
          <cell r="A8785" t="str">
            <v/>
          </cell>
          <cell r="B8785" t="str">
            <v/>
          </cell>
          <cell r="C8785" t="str">
            <v/>
          </cell>
          <cell r="D8785" t="str">
            <v/>
          </cell>
          <cell r="E8785" t="str">
            <v/>
          </cell>
        </row>
        <row r="8786">
          <cell r="A8786" t="str">
            <v/>
          </cell>
          <cell r="B8786" t="str">
            <v/>
          </cell>
          <cell r="C8786" t="str">
            <v/>
          </cell>
          <cell r="D8786" t="str">
            <v/>
          </cell>
          <cell r="E8786" t="str">
            <v/>
          </cell>
        </row>
        <row r="8787">
          <cell r="A8787" t="str">
            <v/>
          </cell>
          <cell r="B8787" t="str">
            <v/>
          </cell>
          <cell r="C8787" t="str">
            <v/>
          </cell>
          <cell r="D8787" t="str">
            <v/>
          </cell>
          <cell r="E8787" t="str">
            <v/>
          </cell>
        </row>
        <row r="8788">
          <cell r="A8788" t="str">
            <v/>
          </cell>
          <cell r="B8788" t="str">
            <v/>
          </cell>
          <cell r="C8788" t="str">
            <v/>
          </cell>
          <cell r="D8788" t="str">
            <v/>
          </cell>
          <cell r="E8788" t="str">
            <v/>
          </cell>
        </row>
        <row r="8789">
          <cell r="A8789" t="str">
            <v/>
          </cell>
          <cell r="B8789" t="str">
            <v/>
          </cell>
          <cell r="C8789" t="str">
            <v/>
          </cell>
          <cell r="D8789" t="str">
            <v/>
          </cell>
          <cell r="E8789" t="str">
            <v/>
          </cell>
        </row>
        <row r="8790">
          <cell r="A8790" t="str">
            <v/>
          </cell>
          <cell r="B8790" t="str">
            <v/>
          </cell>
          <cell r="C8790" t="str">
            <v/>
          </cell>
          <cell r="D8790" t="str">
            <v/>
          </cell>
          <cell r="E8790" t="str">
            <v/>
          </cell>
        </row>
        <row r="8791">
          <cell r="A8791" t="str">
            <v/>
          </cell>
          <cell r="B8791" t="str">
            <v/>
          </cell>
          <cell r="C8791" t="str">
            <v/>
          </cell>
          <cell r="D8791" t="str">
            <v/>
          </cell>
          <cell r="E8791" t="str">
            <v/>
          </cell>
        </row>
        <row r="8792">
          <cell r="A8792" t="str">
            <v/>
          </cell>
          <cell r="B8792" t="str">
            <v/>
          </cell>
          <cell r="C8792" t="str">
            <v/>
          </cell>
          <cell r="D8792" t="str">
            <v/>
          </cell>
          <cell r="E8792" t="str">
            <v/>
          </cell>
        </row>
        <row r="8793">
          <cell r="A8793" t="str">
            <v/>
          </cell>
          <cell r="B8793" t="str">
            <v/>
          </cell>
          <cell r="C8793" t="str">
            <v/>
          </cell>
          <cell r="D8793" t="str">
            <v/>
          </cell>
          <cell r="E8793" t="str">
            <v/>
          </cell>
        </row>
        <row r="8794">
          <cell r="A8794" t="str">
            <v/>
          </cell>
          <cell r="B8794" t="str">
            <v/>
          </cell>
          <cell r="C8794" t="str">
            <v/>
          </cell>
          <cell r="D8794" t="str">
            <v/>
          </cell>
          <cell r="E8794" t="str">
            <v/>
          </cell>
        </row>
        <row r="8795">
          <cell r="A8795" t="str">
            <v/>
          </cell>
          <cell r="B8795" t="str">
            <v/>
          </cell>
          <cell r="C8795" t="str">
            <v/>
          </cell>
          <cell r="D8795" t="str">
            <v/>
          </cell>
          <cell r="E8795" t="str">
            <v/>
          </cell>
        </row>
        <row r="8796">
          <cell r="A8796" t="str">
            <v/>
          </cell>
          <cell r="B8796" t="str">
            <v/>
          </cell>
          <cell r="C8796" t="str">
            <v/>
          </cell>
          <cell r="D8796" t="str">
            <v/>
          </cell>
          <cell r="E8796" t="str">
            <v/>
          </cell>
        </row>
        <row r="8797">
          <cell r="A8797" t="str">
            <v/>
          </cell>
          <cell r="B8797" t="str">
            <v/>
          </cell>
          <cell r="C8797" t="str">
            <v/>
          </cell>
          <cell r="D8797" t="str">
            <v/>
          </cell>
          <cell r="E8797" t="str">
            <v/>
          </cell>
        </row>
        <row r="8798">
          <cell r="A8798" t="str">
            <v/>
          </cell>
          <cell r="B8798" t="str">
            <v/>
          </cell>
          <cell r="C8798" t="str">
            <v/>
          </cell>
          <cell r="D8798" t="str">
            <v/>
          </cell>
          <cell r="E8798" t="str">
            <v/>
          </cell>
        </row>
        <row r="8799">
          <cell r="A8799" t="str">
            <v/>
          </cell>
          <cell r="B8799" t="str">
            <v/>
          </cell>
          <cell r="C8799" t="str">
            <v/>
          </cell>
          <cell r="D8799" t="str">
            <v/>
          </cell>
          <cell r="E8799" t="str">
            <v/>
          </cell>
        </row>
        <row r="8800">
          <cell r="A8800" t="str">
            <v/>
          </cell>
          <cell r="B8800" t="str">
            <v/>
          </cell>
          <cell r="C8800" t="str">
            <v/>
          </cell>
          <cell r="D8800" t="str">
            <v/>
          </cell>
          <cell r="E8800" t="str">
            <v/>
          </cell>
        </row>
        <row r="8801">
          <cell r="A8801" t="str">
            <v/>
          </cell>
          <cell r="B8801" t="str">
            <v/>
          </cell>
          <cell r="C8801" t="str">
            <v/>
          </cell>
          <cell r="D8801" t="str">
            <v/>
          </cell>
          <cell r="E8801" t="str">
            <v/>
          </cell>
        </row>
        <row r="8802">
          <cell r="A8802" t="str">
            <v/>
          </cell>
          <cell r="B8802" t="str">
            <v/>
          </cell>
          <cell r="C8802" t="str">
            <v/>
          </cell>
          <cell r="D8802" t="str">
            <v/>
          </cell>
          <cell r="E8802" t="str">
            <v/>
          </cell>
        </row>
        <row r="8803">
          <cell r="A8803" t="str">
            <v/>
          </cell>
          <cell r="B8803" t="str">
            <v/>
          </cell>
          <cell r="C8803" t="str">
            <v/>
          </cell>
          <cell r="D8803" t="str">
            <v/>
          </cell>
          <cell r="E8803" t="str">
            <v/>
          </cell>
        </row>
        <row r="8804">
          <cell r="A8804" t="str">
            <v/>
          </cell>
          <cell r="B8804" t="str">
            <v/>
          </cell>
          <cell r="C8804" t="str">
            <v/>
          </cell>
          <cell r="D8804" t="str">
            <v/>
          </cell>
          <cell r="E8804" t="str">
            <v/>
          </cell>
        </row>
        <row r="8805">
          <cell r="A8805" t="str">
            <v/>
          </cell>
          <cell r="B8805" t="str">
            <v/>
          </cell>
          <cell r="C8805" t="str">
            <v/>
          </cell>
          <cell r="D8805" t="str">
            <v/>
          </cell>
          <cell r="E8805" t="str">
            <v/>
          </cell>
        </row>
        <row r="8806">
          <cell r="A8806" t="str">
            <v/>
          </cell>
          <cell r="B8806" t="str">
            <v/>
          </cell>
          <cell r="C8806" t="str">
            <v/>
          </cell>
          <cell r="D8806" t="str">
            <v/>
          </cell>
          <cell r="E8806" t="str">
            <v/>
          </cell>
        </row>
        <row r="8807">
          <cell r="A8807" t="str">
            <v/>
          </cell>
          <cell r="B8807" t="str">
            <v/>
          </cell>
          <cell r="C8807" t="str">
            <v/>
          </cell>
          <cell r="D8807" t="str">
            <v/>
          </cell>
          <cell r="E8807" t="str">
            <v/>
          </cell>
        </row>
        <row r="8808">
          <cell r="A8808" t="str">
            <v/>
          </cell>
          <cell r="B8808" t="str">
            <v/>
          </cell>
          <cell r="C8808" t="str">
            <v/>
          </cell>
          <cell r="D8808" t="str">
            <v/>
          </cell>
          <cell r="E8808" t="str">
            <v/>
          </cell>
        </row>
        <row r="8809">
          <cell r="A8809" t="str">
            <v/>
          </cell>
          <cell r="B8809" t="str">
            <v/>
          </cell>
          <cell r="C8809" t="str">
            <v/>
          </cell>
          <cell r="D8809" t="str">
            <v/>
          </cell>
          <cell r="E8809" t="str">
            <v/>
          </cell>
        </row>
        <row r="8810">
          <cell r="A8810" t="str">
            <v/>
          </cell>
          <cell r="B8810" t="str">
            <v/>
          </cell>
          <cell r="C8810" t="str">
            <v/>
          </cell>
          <cell r="D8810" t="str">
            <v/>
          </cell>
          <cell r="E8810" t="str">
            <v/>
          </cell>
        </row>
        <row r="8811">
          <cell r="A8811" t="str">
            <v/>
          </cell>
          <cell r="B8811" t="str">
            <v/>
          </cell>
          <cell r="C8811" t="str">
            <v/>
          </cell>
          <cell r="D8811" t="str">
            <v/>
          </cell>
          <cell r="E8811" t="str">
            <v/>
          </cell>
        </row>
        <row r="8812">
          <cell r="A8812" t="str">
            <v/>
          </cell>
          <cell r="B8812" t="str">
            <v/>
          </cell>
          <cell r="C8812" t="str">
            <v/>
          </cell>
          <cell r="D8812" t="str">
            <v/>
          </cell>
          <cell r="E8812" t="str">
            <v/>
          </cell>
        </row>
        <row r="8813">
          <cell r="A8813" t="str">
            <v/>
          </cell>
          <cell r="B8813" t="str">
            <v/>
          </cell>
          <cell r="C8813" t="str">
            <v/>
          </cell>
          <cell r="D8813" t="str">
            <v/>
          </cell>
          <cell r="E8813" t="str">
            <v/>
          </cell>
        </row>
        <row r="8814">
          <cell r="A8814" t="str">
            <v/>
          </cell>
          <cell r="B8814" t="str">
            <v/>
          </cell>
          <cell r="C8814" t="str">
            <v/>
          </cell>
          <cell r="D8814" t="str">
            <v/>
          </cell>
          <cell r="E8814" t="str">
            <v/>
          </cell>
        </row>
        <row r="8815">
          <cell r="A8815" t="str">
            <v/>
          </cell>
          <cell r="B8815" t="str">
            <v/>
          </cell>
          <cell r="C8815" t="str">
            <v/>
          </cell>
          <cell r="D8815" t="str">
            <v/>
          </cell>
          <cell r="E8815" t="str">
            <v/>
          </cell>
        </row>
        <row r="8816">
          <cell r="A8816" t="str">
            <v/>
          </cell>
          <cell r="B8816" t="str">
            <v/>
          </cell>
          <cell r="C8816" t="str">
            <v/>
          </cell>
          <cell r="D8816" t="str">
            <v/>
          </cell>
          <cell r="E8816" t="str">
            <v/>
          </cell>
        </row>
        <row r="8817">
          <cell r="A8817" t="str">
            <v/>
          </cell>
          <cell r="B8817" t="str">
            <v/>
          </cell>
          <cell r="C8817" t="str">
            <v/>
          </cell>
          <cell r="D8817" t="str">
            <v/>
          </cell>
          <cell r="E8817" t="str">
            <v/>
          </cell>
        </row>
        <row r="8818">
          <cell r="A8818" t="str">
            <v/>
          </cell>
          <cell r="B8818" t="str">
            <v/>
          </cell>
          <cell r="C8818" t="str">
            <v/>
          </cell>
          <cell r="D8818" t="str">
            <v/>
          </cell>
          <cell r="E8818" t="str">
            <v/>
          </cell>
        </row>
        <row r="8819">
          <cell r="A8819" t="str">
            <v/>
          </cell>
          <cell r="B8819" t="str">
            <v/>
          </cell>
          <cell r="C8819" t="str">
            <v/>
          </cell>
          <cell r="D8819" t="str">
            <v/>
          </cell>
          <cell r="E8819" t="str">
            <v/>
          </cell>
        </row>
        <row r="8820">
          <cell r="A8820" t="str">
            <v/>
          </cell>
          <cell r="B8820" t="str">
            <v/>
          </cell>
          <cell r="C8820" t="str">
            <v/>
          </cell>
          <cell r="D8820" t="str">
            <v/>
          </cell>
          <cell r="E8820" t="str">
            <v/>
          </cell>
        </row>
        <row r="8821">
          <cell r="A8821" t="str">
            <v/>
          </cell>
          <cell r="B8821" t="str">
            <v/>
          </cell>
          <cell r="C8821" t="str">
            <v/>
          </cell>
          <cell r="D8821" t="str">
            <v/>
          </cell>
          <cell r="E8821" t="str">
            <v/>
          </cell>
        </row>
        <row r="8822">
          <cell r="A8822" t="str">
            <v/>
          </cell>
          <cell r="B8822" t="str">
            <v/>
          </cell>
          <cell r="C8822" t="str">
            <v/>
          </cell>
          <cell r="D8822" t="str">
            <v/>
          </cell>
          <cell r="E8822" t="str">
            <v/>
          </cell>
        </row>
        <row r="8823">
          <cell r="A8823" t="str">
            <v/>
          </cell>
          <cell r="B8823" t="str">
            <v/>
          </cell>
          <cell r="C8823" t="str">
            <v/>
          </cell>
          <cell r="D8823" t="str">
            <v/>
          </cell>
          <cell r="E8823" t="str">
            <v/>
          </cell>
        </row>
        <row r="8824">
          <cell r="A8824" t="str">
            <v/>
          </cell>
          <cell r="B8824" t="str">
            <v/>
          </cell>
          <cell r="C8824" t="str">
            <v/>
          </cell>
          <cell r="D8824" t="str">
            <v/>
          </cell>
          <cell r="E8824" t="str">
            <v/>
          </cell>
        </row>
        <row r="8825">
          <cell r="A8825" t="str">
            <v/>
          </cell>
          <cell r="B8825" t="str">
            <v/>
          </cell>
          <cell r="C8825" t="str">
            <v/>
          </cell>
          <cell r="D8825" t="str">
            <v/>
          </cell>
          <cell r="E8825" t="str">
            <v/>
          </cell>
        </row>
        <row r="8826">
          <cell r="A8826" t="str">
            <v/>
          </cell>
          <cell r="B8826" t="str">
            <v/>
          </cell>
          <cell r="C8826" t="str">
            <v/>
          </cell>
          <cell r="D8826" t="str">
            <v/>
          </cell>
          <cell r="E8826" t="str">
            <v/>
          </cell>
        </row>
        <row r="8827">
          <cell r="A8827" t="str">
            <v/>
          </cell>
          <cell r="B8827" t="str">
            <v/>
          </cell>
          <cell r="C8827" t="str">
            <v/>
          </cell>
          <cell r="D8827" t="str">
            <v/>
          </cell>
          <cell r="E8827" t="str">
            <v/>
          </cell>
        </row>
        <row r="8828">
          <cell r="A8828" t="str">
            <v/>
          </cell>
          <cell r="B8828" t="str">
            <v/>
          </cell>
          <cell r="C8828" t="str">
            <v/>
          </cell>
          <cell r="D8828" t="str">
            <v/>
          </cell>
          <cell r="E8828" t="str">
            <v/>
          </cell>
        </row>
        <row r="8829">
          <cell r="A8829" t="str">
            <v/>
          </cell>
          <cell r="B8829" t="str">
            <v/>
          </cell>
          <cell r="C8829" t="str">
            <v/>
          </cell>
          <cell r="D8829" t="str">
            <v/>
          </cell>
          <cell r="E8829" t="str">
            <v/>
          </cell>
        </row>
        <row r="8830">
          <cell r="A8830" t="str">
            <v/>
          </cell>
          <cell r="B8830" t="str">
            <v/>
          </cell>
          <cell r="C8830" t="str">
            <v/>
          </cell>
          <cell r="D8830" t="str">
            <v/>
          </cell>
          <cell r="E8830" t="str">
            <v/>
          </cell>
        </row>
        <row r="8831">
          <cell r="A8831" t="str">
            <v/>
          </cell>
          <cell r="B8831" t="str">
            <v/>
          </cell>
          <cell r="C8831" t="str">
            <v/>
          </cell>
          <cell r="D8831" t="str">
            <v/>
          </cell>
          <cell r="E8831" t="str">
            <v/>
          </cell>
        </row>
        <row r="8832">
          <cell r="A8832" t="str">
            <v/>
          </cell>
          <cell r="B8832" t="str">
            <v/>
          </cell>
          <cell r="C8832" t="str">
            <v/>
          </cell>
          <cell r="D8832" t="str">
            <v/>
          </cell>
          <cell r="E8832" t="str">
            <v/>
          </cell>
        </row>
        <row r="8833">
          <cell r="A8833" t="str">
            <v/>
          </cell>
          <cell r="B8833" t="str">
            <v/>
          </cell>
          <cell r="C8833" t="str">
            <v/>
          </cell>
          <cell r="D8833" t="str">
            <v/>
          </cell>
          <cell r="E8833" t="str">
            <v/>
          </cell>
        </row>
        <row r="8834">
          <cell r="A8834" t="str">
            <v/>
          </cell>
          <cell r="B8834" t="str">
            <v/>
          </cell>
          <cell r="C8834" t="str">
            <v/>
          </cell>
          <cell r="D8834" t="str">
            <v/>
          </cell>
          <cell r="E8834" t="str">
            <v/>
          </cell>
        </row>
        <row r="8835">
          <cell r="A8835" t="str">
            <v/>
          </cell>
          <cell r="B8835" t="str">
            <v/>
          </cell>
          <cell r="C8835" t="str">
            <v/>
          </cell>
          <cell r="D8835" t="str">
            <v/>
          </cell>
          <cell r="E8835" t="str">
            <v/>
          </cell>
        </row>
        <row r="8836">
          <cell r="A8836" t="str">
            <v/>
          </cell>
          <cell r="B8836" t="str">
            <v/>
          </cell>
          <cell r="C8836" t="str">
            <v/>
          </cell>
          <cell r="D8836" t="str">
            <v/>
          </cell>
          <cell r="E8836" t="str">
            <v/>
          </cell>
        </row>
        <row r="8837">
          <cell r="A8837" t="str">
            <v/>
          </cell>
          <cell r="B8837" t="str">
            <v/>
          </cell>
          <cell r="C8837" t="str">
            <v/>
          </cell>
          <cell r="D8837" t="str">
            <v/>
          </cell>
          <cell r="E8837" t="str">
            <v/>
          </cell>
        </row>
        <row r="8838">
          <cell r="A8838" t="str">
            <v/>
          </cell>
          <cell r="B8838" t="str">
            <v/>
          </cell>
          <cell r="C8838" t="str">
            <v/>
          </cell>
          <cell r="D8838" t="str">
            <v/>
          </cell>
          <cell r="E8838" t="str">
            <v/>
          </cell>
        </row>
        <row r="8839">
          <cell r="A8839" t="str">
            <v/>
          </cell>
          <cell r="B8839" t="str">
            <v/>
          </cell>
          <cell r="C8839" t="str">
            <v/>
          </cell>
          <cell r="D8839" t="str">
            <v/>
          </cell>
          <cell r="E8839" t="str">
            <v/>
          </cell>
        </row>
        <row r="8840">
          <cell r="A8840" t="str">
            <v/>
          </cell>
          <cell r="B8840" t="str">
            <v/>
          </cell>
          <cell r="C8840" t="str">
            <v/>
          </cell>
          <cell r="D8840" t="str">
            <v/>
          </cell>
          <cell r="E8840" t="str">
            <v/>
          </cell>
        </row>
        <row r="8841">
          <cell r="A8841" t="str">
            <v/>
          </cell>
          <cell r="B8841" t="str">
            <v/>
          </cell>
          <cell r="C8841" t="str">
            <v/>
          </cell>
          <cell r="D8841" t="str">
            <v/>
          </cell>
          <cell r="E8841" t="str">
            <v/>
          </cell>
        </row>
        <row r="8842">
          <cell r="A8842" t="str">
            <v/>
          </cell>
          <cell r="B8842" t="str">
            <v/>
          </cell>
          <cell r="C8842" t="str">
            <v/>
          </cell>
          <cell r="D8842" t="str">
            <v/>
          </cell>
          <cell r="E8842" t="str">
            <v/>
          </cell>
        </row>
        <row r="8843">
          <cell r="A8843" t="str">
            <v/>
          </cell>
          <cell r="B8843" t="str">
            <v/>
          </cell>
          <cell r="C8843" t="str">
            <v/>
          </cell>
          <cell r="D8843" t="str">
            <v/>
          </cell>
          <cell r="E8843" t="str">
            <v/>
          </cell>
        </row>
        <row r="8844">
          <cell r="A8844" t="str">
            <v/>
          </cell>
          <cell r="B8844" t="str">
            <v/>
          </cell>
          <cell r="C8844" t="str">
            <v/>
          </cell>
          <cell r="D8844" t="str">
            <v/>
          </cell>
          <cell r="E8844" t="str">
            <v/>
          </cell>
        </row>
        <row r="8845">
          <cell r="A8845" t="str">
            <v/>
          </cell>
          <cell r="B8845" t="str">
            <v/>
          </cell>
          <cell r="C8845" t="str">
            <v/>
          </cell>
          <cell r="D8845" t="str">
            <v/>
          </cell>
          <cell r="E8845" t="str">
            <v/>
          </cell>
        </row>
        <row r="8846">
          <cell r="A8846" t="str">
            <v/>
          </cell>
          <cell r="B8846" t="str">
            <v/>
          </cell>
          <cell r="C8846" t="str">
            <v/>
          </cell>
          <cell r="D8846" t="str">
            <v/>
          </cell>
          <cell r="E8846" t="str">
            <v/>
          </cell>
        </row>
        <row r="8847">
          <cell r="A8847" t="str">
            <v/>
          </cell>
          <cell r="B8847" t="str">
            <v/>
          </cell>
          <cell r="C8847" t="str">
            <v/>
          </cell>
          <cell r="D8847" t="str">
            <v/>
          </cell>
          <cell r="E8847" t="str">
            <v/>
          </cell>
        </row>
        <row r="8848">
          <cell r="A8848" t="str">
            <v/>
          </cell>
          <cell r="B8848" t="str">
            <v/>
          </cell>
          <cell r="C8848" t="str">
            <v/>
          </cell>
          <cell r="D8848" t="str">
            <v/>
          </cell>
          <cell r="E8848" t="str">
            <v/>
          </cell>
        </row>
        <row r="8849">
          <cell r="A8849" t="str">
            <v/>
          </cell>
          <cell r="B8849" t="str">
            <v/>
          </cell>
          <cell r="C8849" t="str">
            <v/>
          </cell>
          <cell r="D8849" t="str">
            <v/>
          </cell>
          <cell r="E8849" t="str">
            <v/>
          </cell>
        </row>
        <row r="8850">
          <cell r="A8850" t="str">
            <v/>
          </cell>
          <cell r="B8850" t="str">
            <v/>
          </cell>
          <cell r="C8850" t="str">
            <v/>
          </cell>
          <cell r="D8850" t="str">
            <v/>
          </cell>
          <cell r="E8850" t="str">
            <v/>
          </cell>
        </row>
        <row r="8851">
          <cell r="A8851" t="str">
            <v/>
          </cell>
          <cell r="B8851" t="str">
            <v/>
          </cell>
          <cell r="C8851" t="str">
            <v/>
          </cell>
          <cell r="D8851" t="str">
            <v/>
          </cell>
          <cell r="E8851" t="str">
            <v/>
          </cell>
        </row>
        <row r="8852">
          <cell r="A8852" t="str">
            <v/>
          </cell>
          <cell r="B8852" t="str">
            <v/>
          </cell>
          <cell r="C8852" t="str">
            <v/>
          </cell>
          <cell r="D8852" t="str">
            <v/>
          </cell>
          <cell r="E8852" t="str">
            <v/>
          </cell>
        </row>
        <row r="8853">
          <cell r="A8853" t="str">
            <v/>
          </cell>
          <cell r="B8853" t="str">
            <v/>
          </cell>
          <cell r="C8853" t="str">
            <v/>
          </cell>
          <cell r="D8853" t="str">
            <v/>
          </cell>
          <cell r="E8853" t="str">
            <v/>
          </cell>
        </row>
        <row r="8854">
          <cell r="A8854" t="str">
            <v/>
          </cell>
          <cell r="B8854" t="str">
            <v/>
          </cell>
          <cell r="C8854" t="str">
            <v/>
          </cell>
          <cell r="D8854" t="str">
            <v/>
          </cell>
          <cell r="E8854" t="str">
            <v/>
          </cell>
        </row>
        <row r="8855">
          <cell r="A8855" t="str">
            <v/>
          </cell>
          <cell r="B8855" t="str">
            <v/>
          </cell>
          <cell r="C8855" t="str">
            <v/>
          </cell>
          <cell r="D8855" t="str">
            <v/>
          </cell>
          <cell r="E8855" t="str">
            <v/>
          </cell>
        </row>
        <row r="8856">
          <cell r="A8856" t="str">
            <v/>
          </cell>
          <cell r="B8856" t="str">
            <v/>
          </cell>
          <cell r="C8856" t="str">
            <v/>
          </cell>
          <cell r="D8856" t="str">
            <v/>
          </cell>
          <cell r="E8856" t="str">
            <v/>
          </cell>
        </row>
        <row r="8857">
          <cell r="A8857" t="str">
            <v/>
          </cell>
          <cell r="B8857" t="str">
            <v/>
          </cell>
          <cell r="C8857" t="str">
            <v/>
          </cell>
          <cell r="D8857" t="str">
            <v/>
          </cell>
          <cell r="E8857" t="str">
            <v/>
          </cell>
        </row>
        <row r="8858">
          <cell r="A8858" t="str">
            <v/>
          </cell>
          <cell r="B8858" t="str">
            <v/>
          </cell>
          <cell r="C8858" t="str">
            <v/>
          </cell>
          <cell r="D8858" t="str">
            <v/>
          </cell>
          <cell r="E8858" t="str">
            <v/>
          </cell>
        </row>
        <row r="8859">
          <cell r="A8859" t="str">
            <v/>
          </cell>
          <cell r="B8859" t="str">
            <v/>
          </cell>
          <cell r="C8859" t="str">
            <v/>
          </cell>
          <cell r="D8859" t="str">
            <v/>
          </cell>
          <cell r="E8859" t="str">
            <v/>
          </cell>
        </row>
        <row r="8860">
          <cell r="A8860" t="str">
            <v/>
          </cell>
          <cell r="B8860" t="str">
            <v/>
          </cell>
          <cell r="C8860" t="str">
            <v/>
          </cell>
          <cell r="D8860" t="str">
            <v/>
          </cell>
          <cell r="E8860" t="str">
            <v/>
          </cell>
        </row>
        <row r="8861">
          <cell r="A8861" t="str">
            <v/>
          </cell>
          <cell r="B8861" t="str">
            <v/>
          </cell>
          <cell r="C8861" t="str">
            <v/>
          </cell>
          <cell r="D8861" t="str">
            <v/>
          </cell>
          <cell r="E8861" t="str">
            <v/>
          </cell>
        </row>
        <row r="8862">
          <cell r="A8862" t="str">
            <v/>
          </cell>
          <cell r="B8862" t="str">
            <v/>
          </cell>
          <cell r="C8862" t="str">
            <v/>
          </cell>
          <cell r="D8862" t="str">
            <v/>
          </cell>
          <cell r="E8862" t="str">
            <v/>
          </cell>
        </row>
        <row r="8863">
          <cell r="A8863" t="str">
            <v/>
          </cell>
          <cell r="B8863" t="str">
            <v/>
          </cell>
          <cell r="C8863" t="str">
            <v/>
          </cell>
          <cell r="D8863" t="str">
            <v/>
          </cell>
          <cell r="E8863" t="str">
            <v/>
          </cell>
        </row>
        <row r="8864">
          <cell r="A8864" t="str">
            <v/>
          </cell>
          <cell r="B8864" t="str">
            <v/>
          </cell>
          <cell r="C8864" t="str">
            <v/>
          </cell>
          <cell r="D8864" t="str">
            <v/>
          </cell>
          <cell r="E8864" t="str">
            <v/>
          </cell>
        </row>
        <row r="8865">
          <cell r="A8865" t="str">
            <v/>
          </cell>
          <cell r="B8865" t="str">
            <v/>
          </cell>
          <cell r="C8865" t="str">
            <v/>
          </cell>
          <cell r="D8865" t="str">
            <v/>
          </cell>
          <cell r="E8865" t="str">
            <v/>
          </cell>
        </row>
        <row r="8866">
          <cell r="A8866" t="str">
            <v/>
          </cell>
          <cell r="B8866" t="str">
            <v/>
          </cell>
          <cell r="C8866" t="str">
            <v/>
          </cell>
          <cell r="D8866" t="str">
            <v/>
          </cell>
          <cell r="E8866" t="str">
            <v/>
          </cell>
        </row>
        <row r="8867">
          <cell r="A8867" t="str">
            <v/>
          </cell>
          <cell r="B8867" t="str">
            <v/>
          </cell>
          <cell r="C8867" t="str">
            <v/>
          </cell>
          <cell r="D8867" t="str">
            <v/>
          </cell>
          <cell r="E8867" t="str">
            <v/>
          </cell>
        </row>
        <row r="8868">
          <cell r="A8868" t="str">
            <v/>
          </cell>
          <cell r="B8868" t="str">
            <v/>
          </cell>
          <cell r="C8868" t="str">
            <v/>
          </cell>
          <cell r="D8868" t="str">
            <v/>
          </cell>
          <cell r="E8868" t="str">
            <v/>
          </cell>
        </row>
        <row r="8869">
          <cell r="A8869" t="str">
            <v/>
          </cell>
          <cell r="B8869" t="str">
            <v/>
          </cell>
          <cell r="C8869" t="str">
            <v/>
          </cell>
          <cell r="D8869" t="str">
            <v/>
          </cell>
          <cell r="E8869" t="str">
            <v/>
          </cell>
        </row>
        <row r="8870">
          <cell r="A8870" t="str">
            <v/>
          </cell>
          <cell r="B8870" t="str">
            <v/>
          </cell>
          <cell r="C8870" t="str">
            <v/>
          </cell>
          <cell r="D8870" t="str">
            <v/>
          </cell>
          <cell r="E8870" t="str">
            <v/>
          </cell>
        </row>
        <row r="8871">
          <cell r="A8871" t="str">
            <v/>
          </cell>
          <cell r="B8871" t="str">
            <v/>
          </cell>
          <cell r="C8871" t="str">
            <v/>
          </cell>
          <cell r="D8871" t="str">
            <v/>
          </cell>
          <cell r="E8871" t="str">
            <v/>
          </cell>
        </row>
        <row r="8872">
          <cell r="A8872" t="str">
            <v/>
          </cell>
          <cell r="B8872" t="str">
            <v/>
          </cell>
          <cell r="C8872" t="str">
            <v/>
          </cell>
          <cell r="D8872" t="str">
            <v/>
          </cell>
          <cell r="E8872" t="str">
            <v/>
          </cell>
        </row>
        <row r="8873">
          <cell r="A8873" t="str">
            <v/>
          </cell>
          <cell r="B8873" t="str">
            <v/>
          </cell>
          <cell r="C8873" t="str">
            <v/>
          </cell>
          <cell r="D8873" t="str">
            <v/>
          </cell>
          <cell r="E8873" t="str">
            <v/>
          </cell>
        </row>
        <row r="8874">
          <cell r="A8874" t="str">
            <v/>
          </cell>
          <cell r="B8874" t="str">
            <v/>
          </cell>
          <cell r="C8874" t="str">
            <v/>
          </cell>
          <cell r="D8874" t="str">
            <v/>
          </cell>
          <cell r="E8874" t="str">
            <v/>
          </cell>
        </row>
        <row r="8875">
          <cell r="A8875" t="str">
            <v/>
          </cell>
          <cell r="B8875" t="str">
            <v/>
          </cell>
          <cell r="C8875" t="str">
            <v/>
          </cell>
          <cell r="D8875" t="str">
            <v/>
          </cell>
          <cell r="E8875" t="str">
            <v/>
          </cell>
        </row>
        <row r="8876">
          <cell r="A8876" t="str">
            <v/>
          </cell>
          <cell r="B8876" t="str">
            <v/>
          </cell>
          <cell r="C8876" t="str">
            <v/>
          </cell>
          <cell r="D8876" t="str">
            <v/>
          </cell>
          <cell r="E8876" t="str">
            <v/>
          </cell>
        </row>
        <row r="8877">
          <cell r="A8877" t="str">
            <v/>
          </cell>
          <cell r="B8877" t="str">
            <v/>
          </cell>
          <cell r="C8877" t="str">
            <v/>
          </cell>
          <cell r="D8877" t="str">
            <v/>
          </cell>
          <cell r="E8877" t="str">
            <v/>
          </cell>
        </row>
        <row r="8878">
          <cell r="A8878" t="str">
            <v/>
          </cell>
          <cell r="B8878" t="str">
            <v/>
          </cell>
          <cell r="C8878" t="str">
            <v/>
          </cell>
          <cell r="D8878" t="str">
            <v/>
          </cell>
          <cell r="E8878" t="str">
            <v/>
          </cell>
        </row>
        <row r="8879">
          <cell r="A8879" t="str">
            <v/>
          </cell>
          <cell r="B8879" t="str">
            <v/>
          </cell>
          <cell r="C8879" t="str">
            <v/>
          </cell>
          <cell r="D8879" t="str">
            <v/>
          </cell>
          <cell r="E8879" t="str">
            <v/>
          </cell>
        </row>
        <row r="8880">
          <cell r="A8880" t="str">
            <v/>
          </cell>
          <cell r="B8880" t="str">
            <v/>
          </cell>
          <cell r="C8880" t="str">
            <v/>
          </cell>
          <cell r="D8880" t="str">
            <v/>
          </cell>
          <cell r="E8880" t="str">
            <v/>
          </cell>
        </row>
        <row r="8881">
          <cell r="A8881" t="str">
            <v/>
          </cell>
          <cell r="B8881" t="str">
            <v/>
          </cell>
          <cell r="C8881" t="str">
            <v/>
          </cell>
          <cell r="D8881" t="str">
            <v/>
          </cell>
          <cell r="E8881" t="str">
            <v/>
          </cell>
        </row>
        <row r="8882">
          <cell r="A8882" t="str">
            <v/>
          </cell>
          <cell r="B8882" t="str">
            <v/>
          </cell>
          <cell r="C8882" t="str">
            <v/>
          </cell>
          <cell r="D8882" t="str">
            <v/>
          </cell>
          <cell r="E8882" t="str">
            <v/>
          </cell>
        </row>
        <row r="8883">
          <cell r="A8883" t="str">
            <v/>
          </cell>
          <cell r="B8883" t="str">
            <v/>
          </cell>
          <cell r="C8883" t="str">
            <v/>
          </cell>
          <cell r="D8883" t="str">
            <v/>
          </cell>
          <cell r="E8883" t="str">
            <v/>
          </cell>
        </row>
        <row r="8884">
          <cell r="A8884" t="str">
            <v/>
          </cell>
          <cell r="B8884" t="str">
            <v/>
          </cell>
          <cell r="C8884" t="str">
            <v/>
          </cell>
          <cell r="D8884" t="str">
            <v/>
          </cell>
          <cell r="E8884" t="str">
            <v/>
          </cell>
        </row>
        <row r="8885">
          <cell r="A8885" t="str">
            <v/>
          </cell>
          <cell r="B8885" t="str">
            <v/>
          </cell>
          <cell r="C8885" t="str">
            <v/>
          </cell>
          <cell r="D8885" t="str">
            <v/>
          </cell>
          <cell r="E8885" t="str">
            <v/>
          </cell>
        </row>
        <row r="8886">
          <cell r="A8886" t="str">
            <v/>
          </cell>
          <cell r="B8886" t="str">
            <v/>
          </cell>
          <cell r="C8886" t="str">
            <v/>
          </cell>
          <cell r="D8886" t="str">
            <v/>
          </cell>
          <cell r="E8886" t="str">
            <v/>
          </cell>
        </row>
        <row r="8887">
          <cell r="A8887" t="str">
            <v/>
          </cell>
          <cell r="B8887" t="str">
            <v/>
          </cell>
          <cell r="C8887" t="str">
            <v/>
          </cell>
          <cell r="D8887" t="str">
            <v/>
          </cell>
          <cell r="E8887" t="str">
            <v/>
          </cell>
        </row>
        <row r="8888">
          <cell r="A8888" t="str">
            <v/>
          </cell>
          <cell r="B8888" t="str">
            <v/>
          </cell>
          <cell r="C8888" t="str">
            <v/>
          </cell>
          <cell r="D8888" t="str">
            <v/>
          </cell>
          <cell r="E8888" t="str">
            <v/>
          </cell>
        </row>
        <row r="8889">
          <cell r="A8889" t="str">
            <v/>
          </cell>
          <cell r="B8889" t="str">
            <v/>
          </cell>
          <cell r="C8889" t="str">
            <v/>
          </cell>
          <cell r="D8889" t="str">
            <v/>
          </cell>
          <cell r="E8889" t="str">
            <v/>
          </cell>
        </row>
        <row r="8890">
          <cell r="A8890" t="str">
            <v/>
          </cell>
          <cell r="B8890" t="str">
            <v/>
          </cell>
          <cell r="C8890" t="str">
            <v/>
          </cell>
          <cell r="D8890" t="str">
            <v/>
          </cell>
          <cell r="E8890" t="str">
            <v/>
          </cell>
        </row>
        <row r="8891">
          <cell r="A8891" t="str">
            <v/>
          </cell>
          <cell r="B8891" t="str">
            <v/>
          </cell>
          <cell r="C8891" t="str">
            <v/>
          </cell>
          <cell r="D8891" t="str">
            <v/>
          </cell>
          <cell r="E8891" t="str">
            <v/>
          </cell>
        </row>
        <row r="8892">
          <cell r="A8892" t="str">
            <v/>
          </cell>
          <cell r="B8892" t="str">
            <v/>
          </cell>
          <cell r="C8892" t="str">
            <v/>
          </cell>
          <cell r="D8892" t="str">
            <v/>
          </cell>
          <cell r="E8892" t="str">
            <v/>
          </cell>
        </row>
        <row r="8893">
          <cell r="A8893" t="str">
            <v/>
          </cell>
          <cell r="B8893" t="str">
            <v/>
          </cell>
          <cell r="C8893" t="str">
            <v/>
          </cell>
          <cell r="D8893" t="str">
            <v/>
          </cell>
          <cell r="E8893" t="str">
            <v/>
          </cell>
        </row>
        <row r="8894">
          <cell r="A8894" t="str">
            <v/>
          </cell>
          <cell r="B8894" t="str">
            <v/>
          </cell>
          <cell r="C8894" t="str">
            <v/>
          </cell>
          <cell r="D8894" t="str">
            <v/>
          </cell>
          <cell r="E8894" t="str">
            <v/>
          </cell>
        </row>
        <row r="8895">
          <cell r="A8895" t="str">
            <v/>
          </cell>
          <cell r="B8895" t="str">
            <v/>
          </cell>
          <cell r="C8895" t="str">
            <v/>
          </cell>
          <cell r="D8895" t="str">
            <v/>
          </cell>
          <cell r="E8895" t="str">
            <v/>
          </cell>
        </row>
        <row r="8896">
          <cell r="A8896" t="str">
            <v/>
          </cell>
          <cell r="B8896" t="str">
            <v/>
          </cell>
          <cell r="C8896" t="str">
            <v/>
          </cell>
          <cell r="D8896" t="str">
            <v/>
          </cell>
          <cell r="E8896" t="str">
            <v/>
          </cell>
        </row>
        <row r="8897">
          <cell r="A8897" t="str">
            <v/>
          </cell>
          <cell r="B8897" t="str">
            <v/>
          </cell>
          <cell r="C8897" t="str">
            <v/>
          </cell>
          <cell r="D8897" t="str">
            <v/>
          </cell>
          <cell r="E8897" t="str">
            <v/>
          </cell>
        </row>
        <row r="8898">
          <cell r="A8898" t="str">
            <v/>
          </cell>
          <cell r="B8898" t="str">
            <v/>
          </cell>
          <cell r="C8898" t="str">
            <v/>
          </cell>
          <cell r="D8898" t="str">
            <v/>
          </cell>
          <cell r="E8898" t="str">
            <v/>
          </cell>
        </row>
        <row r="8899">
          <cell r="A8899" t="str">
            <v/>
          </cell>
          <cell r="B8899" t="str">
            <v/>
          </cell>
          <cell r="C8899" t="str">
            <v/>
          </cell>
          <cell r="D8899" t="str">
            <v/>
          </cell>
          <cell r="E8899" t="str">
            <v/>
          </cell>
        </row>
        <row r="8900">
          <cell r="A8900" t="str">
            <v/>
          </cell>
          <cell r="B8900" t="str">
            <v/>
          </cell>
          <cell r="C8900" t="str">
            <v/>
          </cell>
          <cell r="D8900" t="str">
            <v/>
          </cell>
          <cell r="E8900" t="str">
            <v/>
          </cell>
        </row>
        <row r="8901">
          <cell r="A8901" t="str">
            <v/>
          </cell>
          <cell r="B8901" t="str">
            <v/>
          </cell>
          <cell r="C8901" t="str">
            <v/>
          </cell>
          <cell r="D8901" t="str">
            <v/>
          </cell>
          <cell r="E8901" t="str">
            <v/>
          </cell>
        </row>
        <row r="8902">
          <cell r="A8902" t="str">
            <v/>
          </cell>
          <cell r="B8902" t="str">
            <v/>
          </cell>
          <cell r="C8902" t="str">
            <v/>
          </cell>
          <cell r="D8902" t="str">
            <v/>
          </cell>
          <cell r="E8902" t="str">
            <v/>
          </cell>
        </row>
        <row r="8903">
          <cell r="A8903" t="str">
            <v/>
          </cell>
          <cell r="B8903" t="str">
            <v/>
          </cell>
          <cell r="C8903" t="str">
            <v/>
          </cell>
          <cell r="D8903" t="str">
            <v/>
          </cell>
          <cell r="E8903" t="str">
            <v/>
          </cell>
        </row>
        <row r="8904">
          <cell r="A8904" t="str">
            <v/>
          </cell>
          <cell r="B8904" t="str">
            <v/>
          </cell>
          <cell r="C8904" t="str">
            <v/>
          </cell>
          <cell r="D8904" t="str">
            <v/>
          </cell>
          <cell r="E8904" t="str">
            <v/>
          </cell>
        </row>
        <row r="8905">
          <cell r="A8905" t="str">
            <v/>
          </cell>
          <cell r="B8905" t="str">
            <v/>
          </cell>
          <cell r="C8905" t="str">
            <v/>
          </cell>
          <cell r="D8905" t="str">
            <v/>
          </cell>
          <cell r="E8905" t="str">
            <v/>
          </cell>
        </row>
        <row r="8906">
          <cell r="A8906" t="str">
            <v/>
          </cell>
          <cell r="B8906" t="str">
            <v/>
          </cell>
          <cell r="C8906" t="str">
            <v/>
          </cell>
          <cell r="D8906" t="str">
            <v/>
          </cell>
          <cell r="E8906" t="str">
            <v/>
          </cell>
        </row>
        <row r="8907">
          <cell r="A8907" t="str">
            <v/>
          </cell>
          <cell r="B8907" t="str">
            <v/>
          </cell>
          <cell r="C8907" t="str">
            <v/>
          </cell>
          <cell r="D8907" t="str">
            <v/>
          </cell>
          <cell r="E8907" t="str">
            <v/>
          </cell>
        </row>
        <row r="8908">
          <cell r="A8908" t="str">
            <v/>
          </cell>
          <cell r="B8908" t="str">
            <v/>
          </cell>
          <cell r="C8908" t="str">
            <v/>
          </cell>
          <cell r="D8908" t="str">
            <v/>
          </cell>
          <cell r="E8908" t="str">
            <v/>
          </cell>
        </row>
        <row r="8909">
          <cell r="A8909" t="str">
            <v/>
          </cell>
          <cell r="B8909" t="str">
            <v/>
          </cell>
          <cell r="C8909" t="str">
            <v/>
          </cell>
          <cell r="D8909" t="str">
            <v/>
          </cell>
          <cell r="E8909" t="str">
            <v/>
          </cell>
        </row>
        <row r="8910">
          <cell r="A8910" t="str">
            <v/>
          </cell>
          <cell r="B8910" t="str">
            <v/>
          </cell>
          <cell r="C8910" t="str">
            <v/>
          </cell>
          <cell r="D8910" t="str">
            <v/>
          </cell>
          <cell r="E8910" t="str">
            <v/>
          </cell>
        </row>
        <row r="8911">
          <cell r="A8911" t="str">
            <v/>
          </cell>
          <cell r="B8911" t="str">
            <v/>
          </cell>
          <cell r="C8911" t="str">
            <v/>
          </cell>
          <cell r="D8911" t="str">
            <v/>
          </cell>
          <cell r="E8911" t="str">
            <v/>
          </cell>
        </row>
        <row r="8912">
          <cell r="A8912" t="str">
            <v/>
          </cell>
          <cell r="B8912" t="str">
            <v/>
          </cell>
          <cell r="C8912" t="str">
            <v/>
          </cell>
          <cell r="D8912" t="str">
            <v/>
          </cell>
          <cell r="E8912" t="str">
            <v/>
          </cell>
        </row>
        <row r="8913">
          <cell r="A8913" t="str">
            <v/>
          </cell>
          <cell r="B8913" t="str">
            <v/>
          </cell>
          <cell r="C8913" t="str">
            <v/>
          </cell>
          <cell r="D8913" t="str">
            <v/>
          </cell>
          <cell r="E8913" t="str">
            <v/>
          </cell>
        </row>
        <row r="8914">
          <cell r="A8914" t="str">
            <v/>
          </cell>
          <cell r="B8914" t="str">
            <v/>
          </cell>
          <cell r="C8914" t="str">
            <v/>
          </cell>
          <cell r="D8914" t="str">
            <v/>
          </cell>
          <cell r="E8914" t="str">
            <v/>
          </cell>
        </row>
        <row r="8915">
          <cell r="A8915" t="str">
            <v/>
          </cell>
          <cell r="B8915" t="str">
            <v/>
          </cell>
          <cell r="C8915" t="str">
            <v/>
          </cell>
          <cell r="D8915" t="str">
            <v/>
          </cell>
          <cell r="E8915" t="str">
            <v/>
          </cell>
        </row>
        <row r="8916">
          <cell r="A8916" t="str">
            <v/>
          </cell>
          <cell r="B8916" t="str">
            <v/>
          </cell>
          <cell r="C8916" t="str">
            <v/>
          </cell>
          <cell r="D8916" t="str">
            <v/>
          </cell>
          <cell r="E8916" t="str">
            <v/>
          </cell>
        </row>
        <row r="8917">
          <cell r="A8917" t="str">
            <v/>
          </cell>
          <cell r="B8917" t="str">
            <v/>
          </cell>
          <cell r="C8917" t="str">
            <v/>
          </cell>
          <cell r="D8917" t="str">
            <v/>
          </cell>
          <cell r="E8917" t="str">
            <v/>
          </cell>
        </row>
        <row r="8918">
          <cell r="A8918" t="str">
            <v/>
          </cell>
          <cell r="B8918" t="str">
            <v/>
          </cell>
          <cell r="C8918" t="str">
            <v/>
          </cell>
          <cell r="D8918" t="str">
            <v/>
          </cell>
          <cell r="E8918" t="str">
            <v/>
          </cell>
        </row>
        <row r="8919">
          <cell r="A8919" t="str">
            <v/>
          </cell>
          <cell r="B8919" t="str">
            <v/>
          </cell>
          <cell r="C8919" t="str">
            <v/>
          </cell>
          <cell r="D8919" t="str">
            <v/>
          </cell>
          <cell r="E8919" t="str">
            <v/>
          </cell>
        </row>
        <row r="8920">
          <cell r="A8920" t="str">
            <v/>
          </cell>
          <cell r="B8920" t="str">
            <v/>
          </cell>
          <cell r="C8920" t="str">
            <v/>
          </cell>
          <cell r="D8920" t="str">
            <v/>
          </cell>
          <cell r="E8920" t="str">
            <v/>
          </cell>
        </row>
        <row r="8921">
          <cell r="A8921" t="str">
            <v/>
          </cell>
          <cell r="B8921" t="str">
            <v/>
          </cell>
          <cell r="C8921" t="str">
            <v/>
          </cell>
          <cell r="D8921" t="str">
            <v/>
          </cell>
          <cell r="E8921" t="str">
            <v/>
          </cell>
        </row>
        <row r="8922">
          <cell r="A8922" t="str">
            <v/>
          </cell>
          <cell r="B8922" t="str">
            <v/>
          </cell>
          <cell r="C8922" t="str">
            <v/>
          </cell>
          <cell r="D8922" t="str">
            <v/>
          </cell>
          <cell r="E8922" t="str">
            <v/>
          </cell>
        </row>
        <row r="8923">
          <cell r="A8923" t="str">
            <v/>
          </cell>
          <cell r="B8923" t="str">
            <v/>
          </cell>
          <cell r="C8923" t="str">
            <v/>
          </cell>
          <cell r="D8923" t="str">
            <v/>
          </cell>
          <cell r="E8923" t="str">
            <v/>
          </cell>
        </row>
        <row r="8924">
          <cell r="A8924" t="str">
            <v/>
          </cell>
          <cell r="B8924" t="str">
            <v/>
          </cell>
          <cell r="C8924" t="str">
            <v/>
          </cell>
          <cell r="D8924" t="str">
            <v/>
          </cell>
          <cell r="E8924" t="str">
            <v/>
          </cell>
        </row>
        <row r="8925">
          <cell r="A8925" t="str">
            <v/>
          </cell>
          <cell r="B8925" t="str">
            <v/>
          </cell>
          <cell r="C8925" t="str">
            <v/>
          </cell>
          <cell r="D8925" t="str">
            <v/>
          </cell>
          <cell r="E8925" t="str">
            <v/>
          </cell>
        </row>
        <row r="8926">
          <cell r="A8926" t="str">
            <v/>
          </cell>
          <cell r="B8926" t="str">
            <v/>
          </cell>
          <cell r="C8926" t="str">
            <v/>
          </cell>
          <cell r="D8926" t="str">
            <v/>
          </cell>
          <cell r="E8926" t="str">
            <v/>
          </cell>
        </row>
        <row r="8927">
          <cell r="A8927" t="str">
            <v/>
          </cell>
          <cell r="B8927" t="str">
            <v/>
          </cell>
          <cell r="C8927" t="str">
            <v/>
          </cell>
          <cell r="D8927" t="str">
            <v/>
          </cell>
          <cell r="E8927" t="str">
            <v/>
          </cell>
        </row>
        <row r="8928">
          <cell r="A8928" t="str">
            <v/>
          </cell>
          <cell r="B8928" t="str">
            <v/>
          </cell>
          <cell r="C8928" t="str">
            <v/>
          </cell>
          <cell r="D8928" t="str">
            <v/>
          </cell>
          <cell r="E8928" t="str">
            <v/>
          </cell>
        </row>
        <row r="8929">
          <cell r="A8929" t="str">
            <v/>
          </cell>
          <cell r="B8929" t="str">
            <v/>
          </cell>
          <cell r="C8929" t="str">
            <v/>
          </cell>
          <cell r="D8929" t="str">
            <v/>
          </cell>
          <cell r="E8929" t="str">
            <v/>
          </cell>
        </row>
        <row r="8930">
          <cell r="A8930" t="str">
            <v/>
          </cell>
          <cell r="B8930" t="str">
            <v/>
          </cell>
          <cell r="C8930" t="str">
            <v/>
          </cell>
          <cell r="D8930" t="str">
            <v/>
          </cell>
          <cell r="E8930" t="str">
            <v/>
          </cell>
        </row>
        <row r="8931">
          <cell r="A8931" t="str">
            <v/>
          </cell>
          <cell r="B8931" t="str">
            <v/>
          </cell>
          <cell r="C8931" t="str">
            <v/>
          </cell>
          <cell r="D8931" t="str">
            <v/>
          </cell>
          <cell r="E8931" t="str">
            <v/>
          </cell>
        </row>
        <row r="8932">
          <cell r="A8932" t="str">
            <v/>
          </cell>
          <cell r="B8932" t="str">
            <v/>
          </cell>
          <cell r="C8932" t="str">
            <v/>
          </cell>
          <cell r="D8932" t="str">
            <v/>
          </cell>
          <cell r="E8932" t="str">
            <v/>
          </cell>
        </row>
        <row r="8933">
          <cell r="A8933" t="str">
            <v/>
          </cell>
          <cell r="B8933" t="str">
            <v/>
          </cell>
          <cell r="C8933" t="str">
            <v/>
          </cell>
          <cell r="D8933" t="str">
            <v/>
          </cell>
          <cell r="E8933" t="str">
            <v/>
          </cell>
        </row>
        <row r="8934">
          <cell r="A8934" t="str">
            <v/>
          </cell>
          <cell r="B8934" t="str">
            <v/>
          </cell>
          <cell r="C8934" t="str">
            <v/>
          </cell>
          <cell r="D8934" t="str">
            <v/>
          </cell>
          <cell r="E8934" t="str">
            <v/>
          </cell>
        </row>
        <row r="8935">
          <cell r="A8935" t="str">
            <v/>
          </cell>
          <cell r="B8935" t="str">
            <v/>
          </cell>
          <cell r="C8935" t="str">
            <v/>
          </cell>
          <cell r="D8935" t="str">
            <v/>
          </cell>
          <cell r="E8935" t="str">
            <v/>
          </cell>
        </row>
        <row r="8936">
          <cell r="A8936" t="str">
            <v/>
          </cell>
          <cell r="B8936" t="str">
            <v/>
          </cell>
          <cell r="C8936" t="str">
            <v/>
          </cell>
          <cell r="D8936" t="str">
            <v/>
          </cell>
          <cell r="E8936" t="str">
            <v/>
          </cell>
        </row>
        <row r="8937">
          <cell r="A8937" t="str">
            <v/>
          </cell>
          <cell r="B8937" t="str">
            <v/>
          </cell>
          <cell r="C8937" t="str">
            <v/>
          </cell>
          <cell r="D8937" t="str">
            <v/>
          </cell>
          <cell r="E8937" t="str">
            <v/>
          </cell>
        </row>
        <row r="8938">
          <cell r="A8938" t="str">
            <v/>
          </cell>
          <cell r="B8938" t="str">
            <v/>
          </cell>
          <cell r="C8938" t="str">
            <v/>
          </cell>
          <cell r="D8938" t="str">
            <v/>
          </cell>
          <cell r="E8938" t="str">
            <v/>
          </cell>
        </row>
        <row r="8939">
          <cell r="A8939" t="str">
            <v/>
          </cell>
          <cell r="B8939" t="str">
            <v/>
          </cell>
          <cell r="C8939" t="str">
            <v/>
          </cell>
          <cell r="D8939" t="str">
            <v/>
          </cell>
          <cell r="E8939" t="str">
            <v/>
          </cell>
        </row>
        <row r="8940">
          <cell r="A8940" t="str">
            <v/>
          </cell>
          <cell r="B8940" t="str">
            <v/>
          </cell>
          <cell r="C8940" t="str">
            <v/>
          </cell>
          <cell r="D8940" t="str">
            <v/>
          </cell>
          <cell r="E8940" t="str">
            <v/>
          </cell>
        </row>
        <row r="8941">
          <cell r="A8941" t="str">
            <v/>
          </cell>
          <cell r="B8941" t="str">
            <v/>
          </cell>
          <cell r="C8941" t="str">
            <v/>
          </cell>
          <cell r="D8941" t="str">
            <v/>
          </cell>
          <cell r="E8941" t="str">
            <v/>
          </cell>
        </row>
        <row r="8942">
          <cell r="A8942" t="str">
            <v/>
          </cell>
          <cell r="B8942" t="str">
            <v/>
          </cell>
          <cell r="C8942" t="str">
            <v/>
          </cell>
          <cell r="D8942" t="str">
            <v/>
          </cell>
          <cell r="E8942" t="str">
            <v/>
          </cell>
        </row>
        <row r="8943">
          <cell r="A8943" t="str">
            <v/>
          </cell>
          <cell r="B8943" t="str">
            <v/>
          </cell>
          <cell r="C8943" t="str">
            <v/>
          </cell>
          <cell r="D8943" t="str">
            <v/>
          </cell>
          <cell r="E8943" t="str">
            <v/>
          </cell>
        </row>
        <row r="8944">
          <cell r="A8944" t="str">
            <v/>
          </cell>
          <cell r="B8944" t="str">
            <v/>
          </cell>
          <cell r="C8944" t="str">
            <v/>
          </cell>
          <cell r="D8944" t="str">
            <v/>
          </cell>
          <cell r="E8944" t="str">
            <v/>
          </cell>
        </row>
        <row r="8945">
          <cell r="A8945" t="str">
            <v/>
          </cell>
          <cell r="B8945" t="str">
            <v/>
          </cell>
          <cell r="C8945" t="str">
            <v/>
          </cell>
          <cell r="D8945" t="str">
            <v/>
          </cell>
          <cell r="E8945" t="str">
            <v/>
          </cell>
        </row>
        <row r="8946">
          <cell r="A8946" t="str">
            <v/>
          </cell>
          <cell r="B8946" t="str">
            <v/>
          </cell>
          <cell r="C8946" t="str">
            <v/>
          </cell>
          <cell r="D8946" t="str">
            <v/>
          </cell>
          <cell r="E8946" t="str">
            <v/>
          </cell>
        </row>
        <row r="8947">
          <cell r="A8947" t="str">
            <v/>
          </cell>
          <cell r="B8947" t="str">
            <v/>
          </cell>
          <cell r="C8947" t="str">
            <v/>
          </cell>
          <cell r="D8947" t="str">
            <v/>
          </cell>
          <cell r="E8947" t="str">
            <v/>
          </cell>
        </row>
        <row r="8948">
          <cell r="A8948" t="str">
            <v/>
          </cell>
          <cell r="B8948" t="str">
            <v/>
          </cell>
          <cell r="C8948" t="str">
            <v/>
          </cell>
          <cell r="D8948" t="str">
            <v/>
          </cell>
          <cell r="E8948" t="str">
            <v/>
          </cell>
        </row>
        <row r="8949">
          <cell r="A8949" t="str">
            <v/>
          </cell>
          <cell r="B8949" t="str">
            <v/>
          </cell>
          <cell r="C8949" t="str">
            <v/>
          </cell>
          <cell r="D8949" t="str">
            <v/>
          </cell>
          <cell r="E8949" t="str">
            <v/>
          </cell>
        </row>
        <row r="8950">
          <cell r="A8950" t="str">
            <v/>
          </cell>
          <cell r="B8950" t="str">
            <v/>
          </cell>
          <cell r="C8950" t="str">
            <v/>
          </cell>
          <cell r="D8950" t="str">
            <v/>
          </cell>
          <cell r="E8950" t="str">
            <v/>
          </cell>
        </row>
        <row r="8951">
          <cell r="A8951" t="str">
            <v/>
          </cell>
          <cell r="B8951" t="str">
            <v/>
          </cell>
          <cell r="C8951" t="str">
            <v/>
          </cell>
          <cell r="D8951" t="str">
            <v/>
          </cell>
          <cell r="E8951" t="str">
            <v/>
          </cell>
        </row>
        <row r="8952">
          <cell r="A8952" t="str">
            <v/>
          </cell>
          <cell r="B8952" t="str">
            <v/>
          </cell>
          <cell r="C8952" t="str">
            <v/>
          </cell>
          <cell r="D8952" t="str">
            <v/>
          </cell>
          <cell r="E8952" t="str">
            <v/>
          </cell>
        </row>
        <row r="8953">
          <cell r="A8953" t="str">
            <v/>
          </cell>
          <cell r="B8953" t="str">
            <v/>
          </cell>
          <cell r="C8953" t="str">
            <v/>
          </cell>
          <cell r="D8953" t="str">
            <v/>
          </cell>
          <cell r="E8953" t="str">
            <v/>
          </cell>
        </row>
        <row r="8954">
          <cell r="A8954" t="str">
            <v/>
          </cell>
          <cell r="B8954" t="str">
            <v/>
          </cell>
          <cell r="C8954" t="str">
            <v/>
          </cell>
          <cell r="D8954" t="str">
            <v/>
          </cell>
          <cell r="E8954" t="str">
            <v/>
          </cell>
        </row>
        <row r="8955">
          <cell r="A8955" t="str">
            <v/>
          </cell>
          <cell r="B8955" t="str">
            <v/>
          </cell>
          <cell r="C8955" t="str">
            <v/>
          </cell>
          <cell r="D8955" t="str">
            <v/>
          </cell>
          <cell r="E8955" t="str">
            <v/>
          </cell>
        </row>
        <row r="8956">
          <cell r="A8956" t="str">
            <v/>
          </cell>
          <cell r="B8956" t="str">
            <v/>
          </cell>
          <cell r="C8956" t="str">
            <v/>
          </cell>
          <cell r="D8956" t="str">
            <v/>
          </cell>
          <cell r="E8956" t="str">
            <v/>
          </cell>
        </row>
        <row r="8957">
          <cell r="A8957" t="str">
            <v/>
          </cell>
          <cell r="B8957" t="str">
            <v/>
          </cell>
          <cell r="C8957" t="str">
            <v/>
          </cell>
          <cell r="D8957" t="str">
            <v/>
          </cell>
          <cell r="E8957" t="str">
            <v/>
          </cell>
        </row>
        <row r="8958">
          <cell r="A8958" t="str">
            <v/>
          </cell>
          <cell r="B8958" t="str">
            <v/>
          </cell>
          <cell r="C8958" t="str">
            <v/>
          </cell>
          <cell r="D8958" t="str">
            <v/>
          </cell>
          <cell r="E8958" t="str">
            <v/>
          </cell>
        </row>
        <row r="8959">
          <cell r="A8959" t="str">
            <v/>
          </cell>
          <cell r="B8959" t="str">
            <v/>
          </cell>
          <cell r="C8959" t="str">
            <v/>
          </cell>
          <cell r="D8959" t="str">
            <v/>
          </cell>
          <cell r="E8959" t="str">
            <v/>
          </cell>
        </row>
        <row r="8960">
          <cell r="A8960" t="str">
            <v/>
          </cell>
          <cell r="B8960" t="str">
            <v/>
          </cell>
          <cell r="C8960" t="str">
            <v/>
          </cell>
          <cell r="D8960" t="str">
            <v/>
          </cell>
          <cell r="E8960" t="str">
            <v/>
          </cell>
        </row>
        <row r="8961">
          <cell r="A8961" t="str">
            <v/>
          </cell>
          <cell r="B8961" t="str">
            <v/>
          </cell>
          <cell r="C8961" t="str">
            <v/>
          </cell>
          <cell r="D8961" t="str">
            <v/>
          </cell>
          <cell r="E8961" t="str">
            <v/>
          </cell>
        </row>
        <row r="8962">
          <cell r="A8962" t="str">
            <v/>
          </cell>
          <cell r="B8962" t="str">
            <v/>
          </cell>
          <cell r="C8962" t="str">
            <v/>
          </cell>
          <cell r="D8962" t="str">
            <v/>
          </cell>
          <cell r="E8962" t="str">
            <v/>
          </cell>
        </row>
        <row r="8963">
          <cell r="A8963" t="str">
            <v/>
          </cell>
          <cell r="B8963" t="str">
            <v/>
          </cell>
          <cell r="C8963" t="str">
            <v/>
          </cell>
          <cell r="D8963" t="str">
            <v/>
          </cell>
          <cell r="E8963" t="str">
            <v/>
          </cell>
        </row>
        <row r="8964">
          <cell r="A8964" t="str">
            <v/>
          </cell>
          <cell r="B8964" t="str">
            <v/>
          </cell>
          <cell r="C8964" t="str">
            <v/>
          </cell>
          <cell r="D8964" t="str">
            <v/>
          </cell>
          <cell r="E8964" t="str">
            <v/>
          </cell>
        </row>
        <row r="8965">
          <cell r="A8965" t="str">
            <v/>
          </cell>
          <cell r="B8965" t="str">
            <v/>
          </cell>
          <cell r="C8965" t="str">
            <v/>
          </cell>
          <cell r="D8965" t="str">
            <v/>
          </cell>
          <cell r="E8965" t="str">
            <v/>
          </cell>
        </row>
        <row r="8966">
          <cell r="A8966" t="str">
            <v/>
          </cell>
          <cell r="B8966" t="str">
            <v/>
          </cell>
          <cell r="C8966" t="str">
            <v/>
          </cell>
          <cell r="D8966" t="str">
            <v/>
          </cell>
          <cell r="E8966" t="str">
            <v/>
          </cell>
        </row>
        <row r="8967">
          <cell r="A8967" t="str">
            <v/>
          </cell>
          <cell r="B8967" t="str">
            <v/>
          </cell>
          <cell r="C8967" t="str">
            <v/>
          </cell>
          <cell r="D8967" t="str">
            <v/>
          </cell>
          <cell r="E8967" t="str">
            <v/>
          </cell>
        </row>
        <row r="8968">
          <cell r="A8968" t="str">
            <v/>
          </cell>
          <cell r="B8968" t="str">
            <v/>
          </cell>
          <cell r="C8968" t="str">
            <v/>
          </cell>
          <cell r="D8968" t="str">
            <v/>
          </cell>
          <cell r="E8968" t="str">
            <v/>
          </cell>
        </row>
        <row r="8969">
          <cell r="A8969" t="str">
            <v/>
          </cell>
          <cell r="B8969" t="str">
            <v/>
          </cell>
          <cell r="C8969" t="str">
            <v/>
          </cell>
          <cell r="D8969" t="str">
            <v/>
          </cell>
          <cell r="E8969" t="str">
            <v/>
          </cell>
        </row>
        <row r="8970">
          <cell r="A8970" t="str">
            <v/>
          </cell>
          <cell r="B8970" t="str">
            <v/>
          </cell>
          <cell r="C8970" t="str">
            <v/>
          </cell>
          <cell r="D8970" t="str">
            <v/>
          </cell>
          <cell r="E8970" t="str">
            <v/>
          </cell>
        </row>
        <row r="8971">
          <cell r="A8971" t="str">
            <v/>
          </cell>
          <cell r="B8971" t="str">
            <v/>
          </cell>
          <cell r="C8971" t="str">
            <v/>
          </cell>
          <cell r="D8971" t="str">
            <v/>
          </cell>
          <cell r="E8971" t="str">
            <v/>
          </cell>
        </row>
        <row r="8972">
          <cell r="A8972" t="str">
            <v/>
          </cell>
          <cell r="B8972" t="str">
            <v/>
          </cell>
          <cell r="C8972" t="str">
            <v/>
          </cell>
          <cell r="D8972" t="str">
            <v/>
          </cell>
          <cell r="E8972" t="str">
            <v/>
          </cell>
        </row>
        <row r="8973">
          <cell r="A8973" t="str">
            <v/>
          </cell>
          <cell r="B8973" t="str">
            <v/>
          </cell>
          <cell r="C8973" t="str">
            <v/>
          </cell>
          <cell r="D8973" t="str">
            <v/>
          </cell>
          <cell r="E8973" t="str">
            <v/>
          </cell>
        </row>
        <row r="8974">
          <cell r="A8974" t="str">
            <v/>
          </cell>
          <cell r="B8974" t="str">
            <v/>
          </cell>
          <cell r="C8974" t="str">
            <v/>
          </cell>
          <cell r="D8974" t="str">
            <v/>
          </cell>
          <cell r="E8974" t="str">
            <v/>
          </cell>
        </row>
        <row r="8975">
          <cell r="A8975" t="str">
            <v/>
          </cell>
          <cell r="B8975" t="str">
            <v/>
          </cell>
          <cell r="C8975" t="str">
            <v/>
          </cell>
          <cell r="D8975" t="str">
            <v/>
          </cell>
          <cell r="E8975" t="str">
            <v/>
          </cell>
        </row>
        <row r="8976">
          <cell r="A8976" t="str">
            <v/>
          </cell>
          <cell r="B8976" t="str">
            <v/>
          </cell>
          <cell r="C8976" t="str">
            <v/>
          </cell>
          <cell r="D8976" t="str">
            <v/>
          </cell>
          <cell r="E8976" t="str">
            <v/>
          </cell>
        </row>
        <row r="8977">
          <cell r="A8977" t="str">
            <v/>
          </cell>
          <cell r="B8977" t="str">
            <v/>
          </cell>
          <cell r="C8977" t="str">
            <v/>
          </cell>
          <cell r="D8977" t="str">
            <v/>
          </cell>
          <cell r="E8977" t="str">
            <v/>
          </cell>
        </row>
        <row r="8978">
          <cell r="A8978" t="str">
            <v/>
          </cell>
          <cell r="B8978" t="str">
            <v/>
          </cell>
          <cell r="C8978" t="str">
            <v/>
          </cell>
          <cell r="D8978" t="str">
            <v/>
          </cell>
          <cell r="E8978" t="str">
            <v/>
          </cell>
        </row>
        <row r="8979">
          <cell r="A8979" t="str">
            <v/>
          </cell>
          <cell r="B8979" t="str">
            <v/>
          </cell>
          <cell r="C8979" t="str">
            <v/>
          </cell>
          <cell r="D8979" t="str">
            <v/>
          </cell>
          <cell r="E8979" t="str">
            <v/>
          </cell>
        </row>
        <row r="8980">
          <cell r="A8980" t="str">
            <v/>
          </cell>
          <cell r="B8980" t="str">
            <v/>
          </cell>
          <cell r="C8980" t="str">
            <v/>
          </cell>
          <cell r="D8980" t="str">
            <v/>
          </cell>
          <cell r="E8980" t="str">
            <v/>
          </cell>
        </row>
        <row r="8981">
          <cell r="A8981" t="str">
            <v/>
          </cell>
          <cell r="B8981" t="str">
            <v/>
          </cell>
          <cell r="C8981" t="str">
            <v/>
          </cell>
          <cell r="D8981" t="str">
            <v/>
          </cell>
          <cell r="E8981" t="str">
            <v/>
          </cell>
        </row>
        <row r="8982">
          <cell r="A8982" t="str">
            <v/>
          </cell>
          <cell r="B8982" t="str">
            <v/>
          </cell>
          <cell r="C8982" t="str">
            <v/>
          </cell>
          <cell r="D8982" t="str">
            <v/>
          </cell>
          <cell r="E8982" t="str">
            <v/>
          </cell>
        </row>
        <row r="8983">
          <cell r="A8983" t="str">
            <v/>
          </cell>
          <cell r="B8983" t="str">
            <v/>
          </cell>
          <cell r="C8983" t="str">
            <v/>
          </cell>
          <cell r="D8983" t="str">
            <v/>
          </cell>
          <cell r="E8983" t="str">
            <v/>
          </cell>
        </row>
        <row r="8984">
          <cell r="A8984" t="str">
            <v/>
          </cell>
          <cell r="B8984" t="str">
            <v/>
          </cell>
          <cell r="C8984" t="str">
            <v/>
          </cell>
          <cell r="D8984" t="str">
            <v/>
          </cell>
          <cell r="E8984" t="str">
            <v/>
          </cell>
        </row>
        <row r="8985">
          <cell r="A8985" t="str">
            <v/>
          </cell>
          <cell r="B8985" t="str">
            <v/>
          </cell>
          <cell r="C8985" t="str">
            <v/>
          </cell>
          <cell r="D8985" t="str">
            <v/>
          </cell>
          <cell r="E8985" t="str">
            <v/>
          </cell>
        </row>
        <row r="8986">
          <cell r="A8986" t="str">
            <v/>
          </cell>
          <cell r="B8986" t="str">
            <v/>
          </cell>
          <cell r="C8986" t="str">
            <v/>
          </cell>
          <cell r="D8986" t="str">
            <v/>
          </cell>
          <cell r="E8986" t="str">
            <v/>
          </cell>
        </row>
        <row r="8987">
          <cell r="A8987" t="str">
            <v/>
          </cell>
          <cell r="B8987" t="str">
            <v/>
          </cell>
          <cell r="C8987" t="str">
            <v/>
          </cell>
          <cell r="D8987" t="str">
            <v/>
          </cell>
          <cell r="E8987" t="str">
            <v/>
          </cell>
        </row>
        <row r="8988">
          <cell r="A8988" t="str">
            <v/>
          </cell>
          <cell r="B8988" t="str">
            <v/>
          </cell>
          <cell r="C8988" t="str">
            <v/>
          </cell>
          <cell r="D8988" t="str">
            <v/>
          </cell>
          <cell r="E8988" t="str">
            <v/>
          </cell>
        </row>
        <row r="8989">
          <cell r="A8989" t="str">
            <v/>
          </cell>
          <cell r="B8989" t="str">
            <v/>
          </cell>
          <cell r="C8989" t="str">
            <v/>
          </cell>
          <cell r="D8989" t="str">
            <v/>
          </cell>
          <cell r="E8989" t="str">
            <v/>
          </cell>
        </row>
        <row r="8990">
          <cell r="A8990" t="str">
            <v/>
          </cell>
          <cell r="B8990" t="str">
            <v/>
          </cell>
          <cell r="C8990" t="str">
            <v/>
          </cell>
          <cell r="D8990" t="str">
            <v/>
          </cell>
          <cell r="E8990" t="str">
            <v/>
          </cell>
        </row>
        <row r="8991">
          <cell r="A8991" t="str">
            <v/>
          </cell>
          <cell r="B8991" t="str">
            <v/>
          </cell>
          <cell r="C8991" t="str">
            <v/>
          </cell>
          <cell r="D8991" t="str">
            <v/>
          </cell>
          <cell r="E8991" t="str">
            <v/>
          </cell>
        </row>
        <row r="8992">
          <cell r="A8992" t="str">
            <v/>
          </cell>
          <cell r="B8992" t="str">
            <v/>
          </cell>
          <cell r="C8992" t="str">
            <v/>
          </cell>
          <cell r="D8992" t="str">
            <v/>
          </cell>
          <cell r="E8992" t="str">
            <v/>
          </cell>
        </row>
        <row r="8993">
          <cell r="A8993" t="str">
            <v/>
          </cell>
          <cell r="B8993" t="str">
            <v/>
          </cell>
          <cell r="C8993" t="str">
            <v/>
          </cell>
          <cell r="D8993" t="str">
            <v/>
          </cell>
          <cell r="E8993" t="str">
            <v/>
          </cell>
        </row>
        <row r="8994">
          <cell r="A8994" t="str">
            <v/>
          </cell>
          <cell r="B8994" t="str">
            <v/>
          </cell>
          <cell r="C8994" t="str">
            <v/>
          </cell>
          <cell r="D8994" t="str">
            <v/>
          </cell>
          <cell r="E8994" t="str">
            <v/>
          </cell>
        </row>
        <row r="8995">
          <cell r="A8995" t="str">
            <v/>
          </cell>
          <cell r="B8995" t="str">
            <v/>
          </cell>
          <cell r="C8995" t="str">
            <v/>
          </cell>
          <cell r="D8995" t="str">
            <v/>
          </cell>
          <cell r="E8995" t="str">
            <v/>
          </cell>
        </row>
        <row r="8996">
          <cell r="A8996" t="str">
            <v/>
          </cell>
          <cell r="B8996" t="str">
            <v/>
          </cell>
          <cell r="C8996" t="str">
            <v/>
          </cell>
          <cell r="D8996" t="str">
            <v/>
          </cell>
          <cell r="E8996" t="str">
            <v/>
          </cell>
        </row>
        <row r="8997">
          <cell r="A8997" t="str">
            <v/>
          </cell>
          <cell r="B8997" t="str">
            <v/>
          </cell>
          <cell r="C8997" t="str">
            <v/>
          </cell>
          <cell r="D8997" t="str">
            <v/>
          </cell>
          <cell r="E8997" t="str">
            <v/>
          </cell>
        </row>
        <row r="8998">
          <cell r="A8998" t="str">
            <v/>
          </cell>
          <cell r="B8998" t="str">
            <v/>
          </cell>
          <cell r="C8998" t="str">
            <v/>
          </cell>
          <cell r="D8998" t="str">
            <v/>
          </cell>
          <cell r="E8998" t="str">
            <v/>
          </cell>
        </row>
        <row r="8999">
          <cell r="A8999" t="str">
            <v/>
          </cell>
          <cell r="B8999" t="str">
            <v/>
          </cell>
          <cell r="C8999" t="str">
            <v/>
          </cell>
          <cell r="D8999" t="str">
            <v/>
          </cell>
          <cell r="E8999" t="str">
            <v/>
          </cell>
        </row>
        <row r="9000">
          <cell r="A9000" t="str">
            <v/>
          </cell>
          <cell r="B9000" t="str">
            <v/>
          </cell>
          <cell r="C9000" t="str">
            <v/>
          </cell>
          <cell r="D9000" t="str">
            <v/>
          </cell>
          <cell r="E9000" t="str">
            <v/>
          </cell>
        </row>
        <row r="9001">
          <cell r="A9001" t="str">
            <v/>
          </cell>
          <cell r="B9001" t="str">
            <v/>
          </cell>
          <cell r="C9001" t="str">
            <v/>
          </cell>
          <cell r="D9001" t="str">
            <v/>
          </cell>
          <cell r="E9001" t="str">
            <v/>
          </cell>
        </row>
        <row r="9002">
          <cell r="A9002" t="str">
            <v/>
          </cell>
          <cell r="B9002" t="str">
            <v/>
          </cell>
          <cell r="C9002" t="str">
            <v/>
          </cell>
          <cell r="D9002" t="str">
            <v/>
          </cell>
          <cell r="E9002" t="str">
            <v/>
          </cell>
        </row>
        <row r="9003">
          <cell r="A9003" t="str">
            <v/>
          </cell>
          <cell r="B9003" t="str">
            <v/>
          </cell>
          <cell r="C9003" t="str">
            <v/>
          </cell>
          <cell r="D9003" t="str">
            <v/>
          </cell>
          <cell r="E9003" t="str">
            <v/>
          </cell>
        </row>
        <row r="9004">
          <cell r="A9004" t="str">
            <v/>
          </cell>
          <cell r="B9004" t="str">
            <v/>
          </cell>
          <cell r="C9004" t="str">
            <v/>
          </cell>
          <cell r="D9004" t="str">
            <v/>
          </cell>
          <cell r="E9004" t="str">
            <v/>
          </cell>
        </row>
        <row r="9005">
          <cell r="A9005" t="str">
            <v/>
          </cell>
          <cell r="B9005" t="str">
            <v/>
          </cell>
          <cell r="C9005" t="str">
            <v/>
          </cell>
          <cell r="D9005" t="str">
            <v/>
          </cell>
          <cell r="E9005" t="str">
            <v/>
          </cell>
        </row>
        <row r="9006">
          <cell r="A9006" t="str">
            <v/>
          </cell>
          <cell r="B9006" t="str">
            <v/>
          </cell>
          <cell r="C9006" t="str">
            <v/>
          </cell>
          <cell r="D9006" t="str">
            <v/>
          </cell>
          <cell r="E9006" t="str">
            <v/>
          </cell>
        </row>
        <row r="9007">
          <cell r="A9007" t="str">
            <v/>
          </cell>
          <cell r="B9007" t="str">
            <v/>
          </cell>
          <cell r="C9007" t="str">
            <v/>
          </cell>
          <cell r="D9007" t="str">
            <v/>
          </cell>
          <cell r="E9007" t="str">
            <v/>
          </cell>
        </row>
        <row r="9008">
          <cell r="A9008" t="str">
            <v/>
          </cell>
          <cell r="B9008" t="str">
            <v/>
          </cell>
          <cell r="C9008" t="str">
            <v/>
          </cell>
          <cell r="D9008" t="str">
            <v/>
          </cell>
          <cell r="E9008" t="str">
            <v/>
          </cell>
        </row>
        <row r="9009">
          <cell r="A9009" t="str">
            <v/>
          </cell>
          <cell r="B9009" t="str">
            <v/>
          </cell>
          <cell r="C9009" t="str">
            <v/>
          </cell>
          <cell r="D9009" t="str">
            <v/>
          </cell>
          <cell r="E9009" t="str">
            <v/>
          </cell>
        </row>
        <row r="9010">
          <cell r="A9010" t="str">
            <v/>
          </cell>
          <cell r="B9010" t="str">
            <v/>
          </cell>
          <cell r="C9010" t="str">
            <v/>
          </cell>
          <cell r="D9010" t="str">
            <v/>
          </cell>
          <cell r="E9010" t="str">
            <v/>
          </cell>
        </row>
        <row r="9011">
          <cell r="A9011" t="str">
            <v/>
          </cell>
          <cell r="B9011" t="str">
            <v/>
          </cell>
          <cell r="C9011" t="str">
            <v/>
          </cell>
          <cell r="D9011" t="str">
            <v/>
          </cell>
          <cell r="E9011" t="str">
            <v/>
          </cell>
        </row>
        <row r="9012">
          <cell r="A9012" t="str">
            <v/>
          </cell>
          <cell r="B9012" t="str">
            <v/>
          </cell>
          <cell r="C9012" t="str">
            <v/>
          </cell>
          <cell r="D9012" t="str">
            <v/>
          </cell>
          <cell r="E9012" t="str">
            <v/>
          </cell>
        </row>
        <row r="9013">
          <cell r="A9013" t="str">
            <v/>
          </cell>
          <cell r="B9013" t="str">
            <v/>
          </cell>
          <cell r="C9013" t="str">
            <v/>
          </cell>
          <cell r="D9013" t="str">
            <v/>
          </cell>
          <cell r="E9013" t="str">
            <v/>
          </cell>
        </row>
        <row r="9014">
          <cell r="A9014" t="str">
            <v/>
          </cell>
          <cell r="B9014" t="str">
            <v/>
          </cell>
          <cell r="C9014" t="str">
            <v/>
          </cell>
          <cell r="D9014" t="str">
            <v/>
          </cell>
          <cell r="E9014" t="str">
            <v/>
          </cell>
        </row>
        <row r="9015">
          <cell r="A9015" t="str">
            <v/>
          </cell>
          <cell r="B9015" t="str">
            <v/>
          </cell>
          <cell r="C9015" t="str">
            <v/>
          </cell>
          <cell r="D9015" t="str">
            <v/>
          </cell>
          <cell r="E9015" t="str">
            <v/>
          </cell>
        </row>
        <row r="9016">
          <cell r="A9016" t="str">
            <v/>
          </cell>
          <cell r="B9016" t="str">
            <v/>
          </cell>
          <cell r="C9016" t="str">
            <v/>
          </cell>
          <cell r="D9016" t="str">
            <v/>
          </cell>
          <cell r="E9016" t="str">
            <v/>
          </cell>
        </row>
        <row r="9017">
          <cell r="A9017" t="str">
            <v/>
          </cell>
          <cell r="B9017" t="str">
            <v/>
          </cell>
          <cell r="C9017" t="str">
            <v/>
          </cell>
          <cell r="D9017" t="str">
            <v/>
          </cell>
          <cell r="E9017" t="str">
            <v/>
          </cell>
        </row>
        <row r="9018">
          <cell r="A9018" t="str">
            <v/>
          </cell>
          <cell r="B9018" t="str">
            <v/>
          </cell>
          <cell r="C9018" t="str">
            <v/>
          </cell>
          <cell r="D9018" t="str">
            <v/>
          </cell>
          <cell r="E9018" t="str">
            <v/>
          </cell>
        </row>
        <row r="9019">
          <cell r="A9019" t="str">
            <v/>
          </cell>
          <cell r="B9019" t="str">
            <v/>
          </cell>
          <cell r="C9019" t="str">
            <v/>
          </cell>
          <cell r="D9019" t="str">
            <v/>
          </cell>
          <cell r="E9019" t="str">
            <v/>
          </cell>
        </row>
        <row r="9020">
          <cell r="A9020" t="str">
            <v/>
          </cell>
          <cell r="B9020" t="str">
            <v/>
          </cell>
          <cell r="C9020" t="str">
            <v/>
          </cell>
          <cell r="D9020" t="str">
            <v/>
          </cell>
          <cell r="E9020" t="str">
            <v/>
          </cell>
        </row>
        <row r="9021">
          <cell r="A9021" t="str">
            <v/>
          </cell>
          <cell r="B9021" t="str">
            <v/>
          </cell>
          <cell r="C9021" t="str">
            <v/>
          </cell>
          <cell r="D9021" t="str">
            <v/>
          </cell>
          <cell r="E9021" t="str">
            <v/>
          </cell>
        </row>
        <row r="9022">
          <cell r="A9022" t="str">
            <v/>
          </cell>
          <cell r="B9022" t="str">
            <v/>
          </cell>
          <cell r="C9022" t="str">
            <v/>
          </cell>
          <cell r="D9022" t="str">
            <v/>
          </cell>
          <cell r="E9022" t="str">
            <v/>
          </cell>
        </row>
        <row r="9023">
          <cell r="A9023" t="str">
            <v/>
          </cell>
          <cell r="B9023" t="str">
            <v/>
          </cell>
          <cell r="C9023" t="str">
            <v/>
          </cell>
          <cell r="D9023" t="str">
            <v/>
          </cell>
          <cell r="E9023" t="str">
            <v/>
          </cell>
        </row>
        <row r="9024">
          <cell r="A9024" t="str">
            <v/>
          </cell>
          <cell r="B9024" t="str">
            <v/>
          </cell>
          <cell r="C9024" t="str">
            <v/>
          </cell>
          <cell r="D9024" t="str">
            <v/>
          </cell>
          <cell r="E9024" t="str">
            <v/>
          </cell>
        </row>
        <row r="9025">
          <cell r="A9025" t="str">
            <v/>
          </cell>
          <cell r="B9025" t="str">
            <v/>
          </cell>
          <cell r="C9025" t="str">
            <v/>
          </cell>
          <cell r="D9025" t="str">
            <v/>
          </cell>
          <cell r="E9025" t="str">
            <v/>
          </cell>
        </row>
        <row r="9026">
          <cell r="A9026" t="str">
            <v/>
          </cell>
          <cell r="B9026" t="str">
            <v/>
          </cell>
          <cell r="C9026" t="str">
            <v/>
          </cell>
          <cell r="D9026" t="str">
            <v/>
          </cell>
          <cell r="E9026" t="str">
            <v/>
          </cell>
        </row>
        <row r="9027">
          <cell r="A9027" t="str">
            <v/>
          </cell>
          <cell r="B9027" t="str">
            <v/>
          </cell>
          <cell r="C9027" t="str">
            <v/>
          </cell>
          <cell r="D9027" t="str">
            <v/>
          </cell>
          <cell r="E9027" t="str">
            <v/>
          </cell>
        </row>
        <row r="9028">
          <cell r="A9028" t="str">
            <v/>
          </cell>
          <cell r="B9028" t="str">
            <v/>
          </cell>
          <cell r="C9028" t="str">
            <v/>
          </cell>
          <cell r="D9028" t="str">
            <v/>
          </cell>
          <cell r="E9028" t="str">
            <v/>
          </cell>
        </row>
        <row r="9029">
          <cell r="A9029" t="str">
            <v/>
          </cell>
          <cell r="B9029" t="str">
            <v/>
          </cell>
          <cell r="C9029" t="str">
            <v/>
          </cell>
          <cell r="D9029" t="str">
            <v/>
          </cell>
          <cell r="E9029" t="str">
            <v/>
          </cell>
        </row>
        <row r="9030">
          <cell r="A9030" t="str">
            <v/>
          </cell>
          <cell r="B9030" t="str">
            <v/>
          </cell>
          <cell r="C9030" t="str">
            <v/>
          </cell>
          <cell r="D9030" t="str">
            <v/>
          </cell>
          <cell r="E9030" t="str">
            <v/>
          </cell>
        </row>
        <row r="9031">
          <cell r="A9031" t="str">
            <v/>
          </cell>
          <cell r="B9031" t="str">
            <v/>
          </cell>
          <cell r="C9031" t="str">
            <v/>
          </cell>
          <cell r="D9031" t="str">
            <v/>
          </cell>
          <cell r="E9031" t="str">
            <v/>
          </cell>
        </row>
        <row r="9032">
          <cell r="A9032" t="str">
            <v/>
          </cell>
          <cell r="B9032" t="str">
            <v/>
          </cell>
          <cell r="C9032" t="str">
            <v/>
          </cell>
          <cell r="D9032" t="str">
            <v/>
          </cell>
          <cell r="E9032" t="str">
            <v/>
          </cell>
        </row>
        <row r="9033">
          <cell r="A9033" t="str">
            <v/>
          </cell>
          <cell r="B9033" t="str">
            <v/>
          </cell>
          <cell r="C9033" t="str">
            <v/>
          </cell>
          <cell r="D9033" t="str">
            <v/>
          </cell>
          <cell r="E9033" t="str">
            <v/>
          </cell>
        </row>
        <row r="9034">
          <cell r="A9034" t="str">
            <v/>
          </cell>
          <cell r="B9034" t="str">
            <v/>
          </cell>
          <cell r="C9034" t="str">
            <v/>
          </cell>
          <cell r="D9034" t="str">
            <v/>
          </cell>
          <cell r="E9034" t="str">
            <v/>
          </cell>
        </row>
        <row r="9035">
          <cell r="A9035" t="str">
            <v/>
          </cell>
          <cell r="B9035" t="str">
            <v/>
          </cell>
          <cell r="C9035" t="str">
            <v/>
          </cell>
          <cell r="D9035" t="str">
            <v/>
          </cell>
          <cell r="E9035" t="str">
            <v/>
          </cell>
        </row>
        <row r="9036">
          <cell r="A9036" t="str">
            <v/>
          </cell>
          <cell r="B9036" t="str">
            <v/>
          </cell>
          <cell r="C9036" t="str">
            <v/>
          </cell>
          <cell r="D9036" t="str">
            <v/>
          </cell>
          <cell r="E9036" t="str">
            <v/>
          </cell>
        </row>
        <row r="9037">
          <cell r="A9037" t="str">
            <v/>
          </cell>
          <cell r="B9037" t="str">
            <v/>
          </cell>
          <cell r="C9037" t="str">
            <v/>
          </cell>
          <cell r="D9037" t="str">
            <v/>
          </cell>
          <cell r="E9037" t="str">
            <v/>
          </cell>
        </row>
        <row r="9038">
          <cell r="A9038" t="str">
            <v/>
          </cell>
          <cell r="B9038" t="str">
            <v/>
          </cell>
          <cell r="C9038" t="str">
            <v/>
          </cell>
          <cell r="D9038" t="str">
            <v/>
          </cell>
          <cell r="E9038" t="str">
            <v/>
          </cell>
        </row>
        <row r="9039">
          <cell r="A9039" t="str">
            <v/>
          </cell>
          <cell r="B9039" t="str">
            <v/>
          </cell>
          <cell r="C9039" t="str">
            <v/>
          </cell>
          <cell r="D9039" t="str">
            <v/>
          </cell>
          <cell r="E9039" t="str">
            <v/>
          </cell>
        </row>
        <row r="9040">
          <cell r="A9040" t="str">
            <v/>
          </cell>
          <cell r="B9040" t="str">
            <v/>
          </cell>
          <cell r="C9040" t="str">
            <v/>
          </cell>
          <cell r="D9040" t="str">
            <v/>
          </cell>
          <cell r="E9040" t="str">
            <v/>
          </cell>
        </row>
        <row r="9041">
          <cell r="A9041" t="str">
            <v/>
          </cell>
          <cell r="B9041" t="str">
            <v/>
          </cell>
          <cell r="C9041" t="str">
            <v/>
          </cell>
          <cell r="D9041" t="str">
            <v/>
          </cell>
          <cell r="E9041" t="str">
            <v/>
          </cell>
        </row>
        <row r="9042">
          <cell r="A9042" t="str">
            <v/>
          </cell>
          <cell r="B9042" t="str">
            <v/>
          </cell>
          <cell r="C9042" t="str">
            <v/>
          </cell>
          <cell r="D9042" t="str">
            <v/>
          </cell>
          <cell r="E9042" t="str">
            <v/>
          </cell>
        </row>
        <row r="9043">
          <cell r="A9043" t="str">
            <v/>
          </cell>
          <cell r="B9043" t="str">
            <v/>
          </cell>
          <cell r="C9043" t="str">
            <v/>
          </cell>
          <cell r="D9043" t="str">
            <v/>
          </cell>
          <cell r="E9043" t="str">
            <v/>
          </cell>
        </row>
        <row r="9044">
          <cell r="A9044" t="str">
            <v/>
          </cell>
          <cell r="B9044" t="str">
            <v/>
          </cell>
          <cell r="C9044" t="str">
            <v/>
          </cell>
          <cell r="D9044" t="str">
            <v/>
          </cell>
          <cell r="E9044" t="str">
            <v/>
          </cell>
        </row>
        <row r="9045">
          <cell r="A9045" t="str">
            <v/>
          </cell>
          <cell r="B9045" t="str">
            <v/>
          </cell>
          <cell r="C9045" t="str">
            <v/>
          </cell>
          <cell r="D9045" t="str">
            <v/>
          </cell>
          <cell r="E9045" t="str">
            <v/>
          </cell>
        </row>
        <row r="9046">
          <cell r="A9046" t="str">
            <v/>
          </cell>
          <cell r="B9046" t="str">
            <v/>
          </cell>
          <cell r="C9046" t="str">
            <v/>
          </cell>
          <cell r="D9046" t="str">
            <v/>
          </cell>
          <cell r="E9046" t="str">
            <v/>
          </cell>
        </row>
        <row r="9047">
          <cell r="A9047" t="str">
            <v/>
          </cell>
          <cell r="B9047" t="str">
            <v/>
          </cell>
          <cell r="C9047" t="str">
            <v/>
          </cell>
          <cell r="D9047" t="str">
            <v/>
          </cell>
          <cell r="E9047" t="str">
            <v/>
          </cell>
        </row>
        <row r="9048">
          <cell r="A9048" t="str">
            <v/>
          </cell>
          <cell r="B9048" t="str">
            <v/>
          </cell>
          <cell r="C9048" t="str">
            <v/>
          </cell>
          <cell r="D9048" t="str">
            <v/>
          </cell>
          <cell r="E9048" t="str">
            <v/>
          </cell>
        </row>
        <row r="9049">
          <cell r="A9049" t="str">
            <v/>
          </cell>
          <cell r="B9049" t="str">
            <v/>
          </cell>
          <cell r="C9049" t="str">
            <v/>
          </cell>
          <cell r="D9049" t="str">
            <v/>
          </cell>
          <cell r="E9049" t="str">
            <v/>
          </cell>
        </row>
        <row r="9050">
          <cell r="A9050" t="str">
            <v/>
          </cell>
          <cell r="B9050" t="str">
            <v/>
          </cell>
          <cell r="C9050" t="str">
            <v/>
          </cell>
          <cell r="D9050" t="str">
            <v/>
          </cell>
          <cell r="E9050" t="str">
            <v/>
          </cell>
        </row>
        <row r="9051">
          <cell r="A9051" t="str">
            <v/>
          </cell>
          <cell r="B9051" t="str">
            <v/>
          </cell>
          <cell r="C9051" t="str">
            <v/>
          </cell>
          <cell r="D9051" t="str">
            <v/>
          </cell>
          <cell r="E9051" t="str">
            <v/>
          </cell>
        </row>
        <row r="9052">
          <cell r="A9052" t="str">
            <v/>
          </cell>
          <cell r="B9052" t="str">
            <v/>
          </cell>
          <cell r="C9052" t="str">
            <v/>
          </cell>
          <cell r="D9052" t="str">
            <v/>
          </cell>
          <cell r="E9052" t="str">
            <v/>
          </cell>
        </row>
        <row r="9053">
          <cell r="A9053" t="str">
            <v/>
          </cell>
          <cell r="B9053" t="str">
            <v/>
          </cell>
          <cell r="C9053" t="str">
            <v/>
          </cell>
          <cell r="D9053" t="str">
            <v/>
          </cell>
          <cell r="E9053" t="str">
            <v/>
          </cell>
        </row>
        <row r="9054">
          <cell r="A9054" t="str">
            <v/>
          </cell>
          <cell r="B9054" t="str">
            <v/>
          </cell>
          <cell r="C9054" t="str">
            <v/>
          </cell>
          <cell r="D9054" t="str">
            <v/>
          </cell>
          <cell r="E9054" t="str">
            <v/>
          </cell>
        </row>
        <row r="9055">
          <cell r="A9055" t="str">
            <v/>
          </cell>
          <cell r="B9055" t="str">
            <v/>
          </cell>
          <cell r="C9055" t="str">
            <v/>
          </cell>
          <cell r="D9055" t="str">
            <v/>
          </cell>
          <cell r="E9055" t="str">
            <v/>
          </cell>
        </row>
        <row r="9056">
          <cell r="A9056" t="str">
            <v/>
          </cell>
          <cell r="B9056" t="str">
            <v/>
          </cell>
          <cell r="C9056" t="str">
            <v/>
          </cell>
          <cell r="D9056" t="str">
            <v/>
          </cell>
          <cell r="E9056" t="str">
            <v/>
          </cell>
        </row>
        <row r="9057">
          <cell r="A9057" t="str">
            <v/>
          </cell>
          <cell r="B9057" t="str">
            <v/>
          </cell>
          <cell r="C9057" t="str">
            <v/>
          </cell>
          <cell r="D9057" t="str">
            <v/>
          </cell>
          <cell r="E9057" t="str">
            <v/>
          </cell>
        </row>
        <row r="9058">
          <cell r="A9058" t="str">
            <v/>
          </cell>
          <cell r="B9058" t="str">
            <v/>
          </cell>
          <cell r="C9058" t="str">
            <v/>
          </cell>
          <cell r="D9058" t="str">
            <v/>
          </cell>
          <cell r="E9058" t="str">
            <v/>
          </cell>
        </row>
        <row r="9059">
          <cell r="A9059" t="str">
            <v/>
          </cell>
          <cell r="B9059" t="str">
            <v/>
          </cell>
          <cell r="C9059" t="str">
            <v/>
          </cell>
          <cell r="D9059" t="str">
            <v/>
          </cell>
          <cell r="E9059" t="str">
            <v/>
          </cell>
        </row>
        <row r="9060">
          <cell r="A9060" t="str">
            <v/>
          </cell>
          <cell r="B9060" t="str">
            <v/>
          </cell>
          <cell r="C9060" t="str">
            <v/>
          </cell>
          <cell r="D9060" t="str">
            <v/>
          </cell>
          <cell r="E9060" t="str">
            <v/>
          </cell>
        </row>
        <row r="9061">
          <cell r="A9061" t="str">
            <v/>
          </cell>
          <cell r="B9061" t="str">
            <v/>
          </cell>
          <cell r="C9061" t="str">
            <v/>
          </cell>
          <cell r="D9061" t="str">
            <v/>
          </cell>
          <cell r="E9061" t="str">
            <v/>
          </cell>
        </row>
        <row r="9062">
          <cell r="A9062" t="str">
            <v/>
          </cell>
          <cell r="B9062" t="str">
            <v/>
          </cell>
          <cell r="C9062" t="str">
            <v/>
          </cell>
          <cell r="D9062" t="str">
            <v/>
          </cell>
          <cell r="E9062" t="str">
            <v/>
          </cell>
        </row>
        <row r="9063">
          <cell r="A9063" t="str">
            <v/>
          </cell>
          <cell r="B9063" t="str">
            <v/>
          </cell>
          <cell r="C9063" t="str">
            <v/>
          </cell>
          <cell r="D9063" t="str">
            <v/>
          </cell>
          <cell r="E9063" t="str">
            <v/>
          </cell>
        </row>
        <row r="9064">
          <cell r="A9064" t="str">
            <v/>
          </cell>
          <cell r="B9064" t="str">
            <v/>
          </cell>
          <cell r="C9064" t="str">
            <v/>
          </cell>
          <cell r="D9064" t="str">
            <v/>
          </cell>
          <cell r="E9064" t="str">
            <v/>
          </cell>
        </row>
        <row r="9065">
          <cell r="A9065" t="str">
            <v/>
          </cell>
          <cell r="B9065" t="str">
            <v/>
          </cell>
          <cell r="C9065" t="str">
            <v/>
          </cell>
          <cell r="D9065" t="str">
            <v/>
          </cell>
          <cell r="E9065" t="str">
            <v/>
          </cell>
        </row>
        <row r="9066">
          <cell r="A9066" t="str">
            <v/>
          </cell>
          <cell r="B9066" t="str">
            <v/>
          </cell>
          <cell r="C9066" t="str">
            <v/>
          </cell>
          <cell r="D9066" t="str">
            <v/>
          </cell>
          <cell r="E9066" t="str">
            <v/>
          </cell>
        </row>
        <row r="9067">
          <cell r="A9067" t="str">
            <v/>
          </cell>
          <cell r="B9067" t="str">
            <v/>
          </cell>
          <cell r="C9067" t="str">
            <v/>
          </cell>
          <cell r="D9067" t="str">
            <v/>
          </cell>
          <cell r="E9067" t="str">
            <v/>
          </cell>
        </row>
        <row r="9068">
          <cell r="A9068" t="str">
            <v/>
          </cell>
          <cell r="B9068" t="str">
            <v/>
          </cell>
          <cell r="C9068" t="str">
            <v/>
          </cell>
          <cell r="D9068" t="str">
            <v/>
          </cell>
          <cell r="E9068" t="str">
            <v/>
          </cell>
        </row>
        <row r="9069">
          <cell r="A9069" t="str">
            <v/>
          </cell>
          <cell r="B9069" t="str">
            <v/>
          </cell>
          <cell r="C9069" t="str">
            <v/>
          </cell>
          <cell r="D9069" t="str">
            <v/>
          </cell>
          <cell r="E9069" t="str">
            <v/>
          </cell>
        </row>
        <row r="9070">
          <cell r="A9070" t="str">
            <v/>
          </cell>
          <cell r="B9070" t="str">
            <v/>
          </cell>
          <cell r="C9070" t="str">
            <v/>
          </cell>
          <cell r="D9070" t="str">
            <v/>
          </cell>
          <cell r="E9070" t="str">
            <v/>
          </cell>
        </row>
        <row r="9071">
          <cell r="A9071" t="str">
            <v/>
          </cell>
          <cell r="B9071" t="str">
            <v/>
          </cell>
          <cell r="C9071" t="str">
            <v/>
          </cell>
          <cell r="D9071" t="str">
            <v/>
          </cell>
          <cell r="E9071" t="str">
            <v/>
          </cell>
        </row>
        <row r="9072">
          <cell r="A9072" t="str">
            <v/>
          </cell>
          <cell r="B9072" t="str">
            <v/>
          </cell>
          <cell r="C9072" t="str">
            <v/>
          </cell>
          <cell r="D9072" t="str">
            <v/>
          </cell>
          <cell r="E9072" t="str">
            <v/>
          </cell>
        </row>
        <row r="9073">
          <cell r="A9073" t="str">
            <v/>
          </cell>
          <cell r="B9073" t="str">
            <v/>
          </cell>
          <cell r="C9073" t="str">
            <v/>
          </cell>
          <cell r="D9073" t="str">
            <v/>
          </cell>
          <cell r="E9073" t="str">
            <v/>
          </cell>
        </row>
        <row r="9074">
          <cell r="A9074" t="str">
            <v/>
          </cell>
          <cell r="B9074" t="str">
            <v/>
          </cell>
          <cell r="C9074" t="str">
            <v/>
          </cell>
          <cell r="D9074" t="str">
            <v/>
          </cell>
          <cell r="E9074" t="str">
            <v/>
          </cell>
        </row>
        <row r="9075">
          <cell r="A9075" t="str">
            <v/>
          </cell>
          <cell r="B9075" t="str">
            <v/>
          </cell>
          <cell r="C9075" t="str">
            <v/>
          </cell>
          <cell r="D9075" t="str">
            <v/>
          </cell>
          <cell r="E9075" t="str">
            <v/>
          </cell>
        </row>
        <row r="9076">
          <cell r="A9076" t="str">
            <v/>
          </cell>
          <cell r="B9076" t="str">
            <v/>
          </cell>
          <cell r="C9076" t="str">
            <v/>
          </cell>
          <cell r="D9076" t="str">
            <v/>
          </cell>
          <cell r="E9076" t="str">
            <v/>
          </cell>
        </row>
        <row r="9077">
          <cell r="A9077" t="str">
            <v/>
          </cell>
          <cell r="B9077" t="str">
            <v/>
          </cell>
          <cell r="C9077" t="str">
            <v/>
          </cell>
          <cell r="D9077" t="str">
            <v/>
          </cell>
          <cell r="E9077" t="str">
            <v/>
          </cell>
        </row>
        <row r="9078">
          <cell r="A9078" t="str">
            <v/>
          </cell>
          <cell r="B9078" t="str">
            <v/>
          </cell>
          <cell r="C9078" t="str">
            <v/>
          </cell>
          <cell r="D9078" t="str">
            <v/>
          </cell>
          <cell r="E9078" t="str">
            <v/>
          </cell>
        </row>
        <row r="9079">
          <cell r="A9079" t="str">
            <v/>
          </cell>
          <cell r="B9079" t="str">
            <v/>
          </cell>
          <cell r="C9079" t="str">
            <v/>
          </cell>
          <cell r="D9079" t="str">
            <v/>
          </cell>
          <cell r="E9079" t="str">
            <v/>
          </cell>
        </row>
        <row r="9080">
          <cell r="A9080" t="str">
            <v/>
          </cell>
          <cell r="B9080" t="str">
            <v/>
          </cell>
          <cell r="C9080" t="str">
            <v/>
          </cell>
          <cell r="D9080" t="str">
            <v/>
          </cell>
          <cell r="E9080" t="str">
            <v/>
          </cell>
        </row>
        <row r="9081">
          <cell r="A9081" t="str">
            <v/>
          </cell>
          <cell r="B9081" t="str">
            <v/>
          </cell>
          <cell r="C9081" t="str">
            <v/>
          </cell>
          <cell r="D9081" t="str">
            <v/>
          </cell>
          <cell r="E9081" t="str">
            <v/>
          </cell>
        </row>
        <row r="9082">
          <cell r="A9082" t="str">
            <v/>
          </cell>
          <cell r="B9082" t="str">
            <v/>
          </cell>
          <cell r="C9082" t="str">
            <v/>
          </cell>
          <cell r="D9082" t="str">
            <v/>
          </cell>
          <cell r="E9082" t="str">
            <v/>
          </cell>
        </row>
        <row r="9083">
          <cell r="A9083" t="str">
            <v/>
          </cell>
          <cell r="B9083" t="str">
            <v/>
          </cell>
          <cell r="C9083" t="str">
            <v/>
          </cell>
          <cell r="D9083" t="str">
            <v/>
          </cell>
          <cell r="E9083" t="str">
            <v/>
          </cell>
        </row>
        <row r="9084">
          <cell r="A9084" t="str">
            <v/>
          </cell>
          <cell r="B9084" t="str">
            <v/>
          </cell>
          <cell r="C9084" t="str">
            <v/>
          </cell>
          <cell r="D9084" t="str">
            <v/>
          </cell>
          <cell r="E9084" t="str">
            <v/>
          </cell>
        </row>
        <row r="9085">
          <cell r="A9085" t="str">
            <v/>
          </cell>
          <cell r="B9085" t="str">
            <v/>
          </cell>
          <cell r="C9085" t="str">
            <v/>
          </cell>
          <cell r="D9085" t="str">
            <v/>
          </cell>
          <cell r="E9085" t="str">
            <v/>
          </cell>
        </row>
        <row r="9086">
          <cell r="A9086" t="str">
            <v/>
          </cell>
          <cell r="B9086" t="str">
            <v/>
          </cell>
          <cell r="C9086" t="str">
            <v/>
          </cell>
          <cell r="D9086" t="str">
            <v/>
          </cell>
          <cell r="E9086" t="str">
            <v/>
          </cell>
        </row>
        <row r="9087">
          <cell r="A9087" t="str">
            <v/>
          </cell>
          <cell r="B9087" t="str">
            <v/>
          </cell>
          <cell r="C9087" t="str">
            <v/>
          </cell>
          <cell r="D9087" t="str">
            <v/>
          </cell>
          <cell r="E9087" t="str">
            <v/>
          </cell>
        </row>
        <row r="9088">
          <cell r="A9088" t="str">
            <v/>
          </cell>
          <cell r="B9088" t="str">
            <v/>
          </cell>
          <cell r="C9088" t="str">
            <v/>
          </cell>
          <cell r="D9088" t="str">
            <v/>
          </cell>
          <cell r="E9088" t="str">
            <v/>
          </cell>
        </row>
        <row r="9089">
          <cell r="A9089" t="str">
            <v/>
          </cell>
          <cell r="B9089" t="str">
            <v/>
          </cell>
          <cell r="C9089" t="str">
            <v/>
          </cell>
          <cell r="D9089" t="str">
            <v/>
          </cell>
          <cell r="E9089" t="str">
            <v/>
          </cell>
        </row>
        <row r="9090">
          <cell r="A9090" t="str">
            <v/>
          </cell>
          <cell r="B9090" t="str">
            <v/>
          </cell>
          <cell r="C9090" t="str">
            <v/>
          </cell>
          <cell r="D9090" t="str">
            <v/>
          </cell>
          <cell r="E9090" t="str">
            <v/>
          </cell>
        </row>
        <row r="9091">
          <cell r="A9091" t="str">
            <v/>
          </cell>
          <cell r="B9091" t="str">
            <v/>
          </cell>
          <cell r="C9091" t="str">
            <v/>
          </cell>
          <cell r="D9091" t="str">
            <v/>
          </cell>
          <cell r="E9091" t="str">
            <v/>
          </cell>
        </row>
        <row r="9092">
          <cell r="A9092" t="str">
            <v/>
          </cell>
          <cell r="B9092" t="str">
            <v/>
          </cell>
          <cell r="C9092" t="str">
            <v/>
          </cell>
          <cell r="D9092" t="str">
            <v/>
          </cell>
          <cell r="E9092" t="str">
            <v/>
          </cell>
        </row>
        <row r="9093">
          <cell r="A9093" t="str">
            <v/>
          </cell>
          <cell r="B9093" t="str">
            <v/>
          </cell>
          <cell r="C9093" t="str">
            <v/>
          </cell>
          <cell r="D9093" t="str">
            <v/>
          </cell>
          <cell r="E9093" t="str">
            <v/>
          </cell>
        </row>
        <row r="9094">
          <cell r="A9094" t="str">
            <v/>
          </cell>
          <cell r="B9094" t="str">
            <v/>
          </cell>
          <cell r="C9094" t="str">
            <v/>
          </cell>
          <cell r="D9094" t="str">
            <v/>
          </cell>
          <cell r="E9094" t="str">
            <v/>
          </cell>
        </row>
        <row r="9095">
          <cell r="A9095" t="str">
            <v/>
          </cell>
          <cell r="B9095" t="str">
            <v/>
          </cell>
          <cell r="C9095" t="str">
            <v/>
          </cell>
          <cell r="D9095" t="str">
            <v/>
          </cell>
          <cell r="E9095" t="str">
            <v/>
          </cell>
        </row>
        <row r="9096">
          <cell r="A9096" t="str">
            <v/>
          </cell>
          <cell r="B9096" t="str">
            <v/>
          </cell>
          <cell r="C9096" t="str">
            <v/>
          </cell>
          <cell r="D9096" t="str">
            <v/>
          </cell>
          <cell r="E9096" t="str">
            <v/>
          </cell>
        </row>
        <row r="9097">
          <cell r="A9097" t="str">
            <v/>
          </cell>
          <cell r="B9097" t="str">
            <v/>
          </cell>
          <cell r="C9097" t="str">
            <v/>
          </cell>
          <cell r="D9097" t="str">
            <v/>
          </cell>
          <cell r="E9097" t="str">
            <v/>
          </cell>
        </row>
        <row r="9098">
          <cell r="A9098" t="str">
            <v/>
          </cell>
          <cell r="B9098" t="str">
            <v/>
          </cell>
          <cell r="C9098" t="str">
            <v/>
          </cell>
          <cell r="D9098" t="str">
            <v/>
          </cell>
          <cell r="E9098" t="str">
            <v/>
          </cell>
        </row>
        <row r="9099">
          <cell r="A9099" t="str">
            <v/>
          </cell>
          <cell r="B9099" t="str">
            <v/>
          </cell>
          <cell r="C9099" t="str">
            <v/>
          </cell>
          <cell r="D9099" t="str">
            <v/>
          </cell>
          <cell r="E9099" t="str">
            <v/>
          </cell>
        </row>
        <row r="9100">
          <cell r="A9100" t="str">
            <v/>
          </cell>
          <cell r="B9100" t="str">
            <v/>
          </cell>
          <cell r="C9100" t="str">
            <v/>
          </cell>
          <cell r="D9100" t="str">
            <v/>
          </cell>
          <cell r="E9100" t="str">
            <v/>
          </cell>
        </row>
        <row r="9101">
          <cell r="A9101" t="str">
            <v/>
          </cell>
          <cell r="B9101" t="str">
            <v/>
          </cell>
          <cell r="C9101" t="str">
            <v/>
          </cell>
          <cell r="D9101" t="str">
            <v/>
          </cell>
          <cell r="E9101" t="str">
            <v/>
          </cell>
        </row>
        <row r="9102">
          <cell r="A9102" t="str">
            <v/>
          </cell>
          <cell r="B9102" t="str">
            <v/>
          </cell>
          <cell r="C9102" t="str">
            <v/>
          </cell>
          <cell r="D9102" t="str">
            <v/>
          </cell>
          <cell r="E9102" t="str">
            <v/>
          </cell>
        </row>
        <row r="9103">
          <cell r="A9103" t="str">
            <v/>
          </cell>
          <cell r="B9103" t="str">
            <v/>
          </cell>
          <cell r="C9103" t="str">
            <v/>
          </cell>
          <cell r="D9103" t="str">
            <v/>
          </cell>
          <cell r="E9103" t="str">
            <v/>
          </cell>
        </row>
        <row r="9104">
          <cell r="A9104" t="str">
            <v/>
          </cell>
          <cell r="B9104" t="str">
            <v/>
          </cell>
          <cell r="C9104" t="str">
            <v/>
          </cell>
          <cell r="D9104" t="str">
            <v/>
          </cell>
          <cell r="E9104" t="str">
            <v/>
          </cell>
        </row>
        <row r="9105">
          <cell r="A9105" t="str">
            <v/>
          </cell>
          <cell r="B9105" t="str">
            <v/>
          </cell>
          <cell r="C9105" t="str">
            <v/>
          </cell>
          <cell r="D9105" t="str">
            <v/>
          </cell>
          <cell r="E9105" t="str">
            <v/>
          </cell>
        </row>
        <row r="9106">
          <cell r="A9106" t="str">
            <v/>
          </cell>
          <cell r="B9106" t="str">
            <v/>
          </cell>
          <cell r="C9106" t="str">
            <v/>
          </cell>
          <cell r="D9106" t="str">
            <v/>
          </cell>
          <cell r="E9106" t="str">
            <v/>
          </cell>
        </row>
        <row r="9107">
          <cell r="A9107" t="str">
            <v/>
          </cell>
          <cell r="B9107" t="str">
            <v/>
          </cell>
          <cell r="C9107" t="str">
            <v/>
          </cell>
          <cell r="D9107" t="str">
            <v/>
          </cell>
          <cell r="E9107" t="str">
            <v/>
          </cell>
        </row>
        <row r="9108">
          <cell r="A9108" t="str">
            <v/>
          </cell>
          <cell r="B9108" t="str">
            <v/>
          </cell>
          <cell r="C9108" t="str">
            <v/>
          </cell>
          <cell r="D9108" t="str">
            <v/>
          </cell>
          <cell r="E9108" t="str">
            <v/>
          </cell>
        </row>
        <row r="9109">
          <cell r="A9109" t="str">
            <v/>
          </cell>
          <cell r="B9109" t="str">
            <v/>
          </cell>
          <cell r="C9109" t="str">
            <v/>
          </cell>
          <cell r="D9109" t="str">
            <v/>
          </cell>
          <cell r="E9109" t="str">
            <v/>
          </cell>
        </row>
        <row r="9110">
          <cell r="A9110" t="str">
            <v/>
          </cell>
          <cell r="B9110" t="str">
            <v/>
          </cell>
          <cell r="C9110" t="str">
            <v/>
          </cell>
          <cell r="D9110" t="str">
            <v/>
          </cell>
          <cell r="E9110" t="str">
            <v/>
          </cell>
        </row>
        <row r="9111">
          <cell r="A9111" t="str">
            <v/>
          </cell>
          <cell r="B9111" t="str">
            <v/>
          </cell>
          <cell r="C9111" t="str">
            <v/>
          </cell>
          <cell r="D9111" t="str">
            <v/>
          </cell>
          <cell r="E9111" t="str">
            <v/>
          </cell>
        </row>
        <row r="9112">
          <cell r="A9112" t="str">
            <v/>
          </cell>
          <cell r="B9112" t="str">
            <v/>
          </cell>
          <cell r="C9112" t="str">
            <v/>
          </cell>
          <cell r="D9112" t="str">
            <v/>
          </cell>
          <cell r="E9112" t="str">
            <v/>
          </cell>
        </row>
        <row r="9113">
          <cell r="A9113" t="str">
            <v/>
          </cell>
          <cell r="B9113" t="str">
            <v/>
          </cell>
          <cell r="C9113" t="str">
            <v/>
          </cell>
          <cell r="D9113" t="str">
            <v/>
          </cell>
          <cell r="E9113" t="str">
            <v/>
          </cell>
        </row>
        <row r="9114">
          <cell r="A9114" t="str">
            <v/>
          </cell>
          <cell r="B9114" t="str">
            <v/>
          </cell>
          <cell r="C9114" t="str">
            <v/>
          </cell>
          <cell r="D9114" t="str">
            <v/>
          </cell>
          <cell r="E9114" t="str">
            <v/>
          </cell>
        </row>
        <row r="9115">
          <cell r="A9115" t="str">
            <v/>
          </cell>
          <cell r="B9115" t="str">
            <v/>
          </cell>
          <cell r="C9115" t="str">
            <v/>
          </cell>
          <cell r="D9115" t="str">
            <v/>
          </cell>
          <cell r="E9115" t="str">
            <v/>
          </cell>
        </row>
        <row r="9116">
          <cell r="A9116" t="str">
            <v/>
          </cell>
          <cell r="B9116" t="str">
            <v/>
          </cell>
          <cell r="C9116" t="str">
            <v/>
          </cell>
          <cell r="D9116" t="str">
            <v/>
          </cell>
          <cell r="E9116" t="str">
            <v/>
          </cell>
        </row>
        <row r="9117">
          <cell r="A9117" t="str">
            <v/>
          </cell>
          <cell r="B9117" t="str">
            <v/>
          </cell>
          <cell r="C9117" t="str">
            <v/>
          </cell>
          <cell r="D9117" t="str">
            <v/>
          </cell>
          <cell r="E9117" t="str">
            <v/>
          </cell>
        </row>
        <row r="9118">
          <cell r="A9118" t="str">
            <v/>
          </cell>
          <cell r="B9118" t="str">
            <v/>
          </cell>
          <cell r="C9118" t="str">
            <v/>
          </cell>
          <cell r="D9118" t="str">
            <v/>
          </cell>
          <cell r="E9118" t="str">
            <v/>
          </cell>
        </row>
        <row r="9119">
          <cell r="A9119" t="str">
            <v/>
          </cell>
          <cell r="B9119" t="str">
            <v/>
          </cell>
          <cell r="C9119" t="str">
            <v/>
          </cell>
          <cell r="D9119" t="str">
            <v/>
          </cell>
          <cell r="E9119" t="str">
            <v/>
          </cell>
        </row>
        <row r="9120">
          <cell r="A9120" t="str">
            <v/>
          </cell>
          <cell r="B9120" t="str">
            <v/>
          </cell>
          <cell r="C9120" t="str">
            <v/>
          </cell>
          <cell r="D9120" t="str">
            <v/>
          </cell>
          <cell r="E9120" t="str">
            <v/>
          </cell>
        </row>
        <row r="9121">
          <cell r="A9121" t="str">
            <v/>
          </cell>
          <cell r="B9121" t="str">
            <v/>
          </cell>
          <cell r="C9121" t="str">
            <v/>
          </cell>
          <cell r="D9121" t="str">
            <v/>
          </cell>
          <cell r="E9121" t="str">
            <v/>
          </cell>
        </row>
        <row r="9122">
          <cell r="A9122" t="str">
            <v/>
          </cell>
          <cell r="B9122" t="str">
            <v/>
          </cell>
          <cell r="C9122" t="str">
            <v/>
          </cell>
          <cell r="D9122" t="str">
            <v/>
          </cell>
          <cell r="E9122" t="str">
            <v/>
          </cell>
        </row>
        <row r="9123">
          <cell r="A9123" t="str">
            <v/>
          </cell>
          <cell r="B9123" t="str">
            <v/>
          </cell>
          <cell r="C9123" t="str">
            <v/>
          </cell>
          <cell r="D9123" t="str">
            <v/>
          </cell>
          <cell r="E9123" t="str">
            <v/>
          </cell>
        </row>
        <row r="9124">
          <cell r="A9124" t="str">
            <v/>
          </cell>
          <cell r="B9124" t="str">
            <v/>
          </cell>
          <cell r="C9124" t="str">
            <v/>
          </cell>
          <cell r="D9124" t="str">
            <v/>
          </cell>
          <cell r="E9124" t="str">
            <v/>
          </cell>
        </row>
        <row r="9125">
          <cell r="A9125" t="str">
            <v/>
          </cell>
          <cell r="B9125" t="str">
            <v/>
          </cell>
          <cell r="C9125" t="str">
            <v/>
          </cell>
          <cell r="D9125" t="str">
            <v/>
          </cell>
          <cell r="E9125" t="str">
            <v/>
          </cell>
        </row>
        <row r="9126">
          <cell r="A9126" t="str">
            <v/>
          </cell>
          <cell r="B9126" t="str">
            <v/>
          </cell>
          <cell r="C9126" t="str">
            <v/>
          </cell>
          <cell r="D9126" t="str">
            <v/>
          </cell>
          <cell r="E9126" t="str">
            <v/>
          </cell>
        </row>
        <row r="9127">
          <cell r="A9127" t="str">
            <v/>
          </cell>
          <cell r="B9127" t="str">
            <v/>
          </cell>
          <cell r="C9127" t="str">
            <v/>
          </cell>
          <cell r="D9127" t="str">
            <v/>
          </cell>
          <cell r="E9127" t="str">
            <v/>
          </cell>
        </row>
        <row r="9128">
          <cell r="A9128" t="str">
            <v/>
          </cell>
          <cell r="B9128" t="str">
            <v/>
          </cell>
          <cell r="C9128" t="str">
            <v/>
          </cell>
          <cell r="D9128" t="str">
            <v/>
          </cell>
          <cell r="E9128" t="str">
            <v/>
          </cell>
        </row>
        <row r="9129">
          <cell r="A9129" t="str">
            <v/>
          </cell>
          <cell r="B9129" t="str">
            <v/>
          </cell>
          <cell r="C9129" t="str">
            <v/>
          </cell>
          <cell r="D9129" t="str">
            <v/>
          </cell>
          <cell r="E9129" t="str">
            <v/>
          </cell>
        </row>
        <row r="9130">
          <cell r="A9130" t="str">
            <v/>
          </cell>
          <cell r="B9130" t="str">
            <v/>
          </cell>
          <cell r="C9130" t="str">
            <v/>
          </cell>
          <cell r="D9130" t="str">
            <v/>
          </cell>
          <cell r="E9130" t="str">
            <v/>
          </cell>
        </row>
        <row r="9131">
          <cell r="A9131" t="str">
            <v/>
          </cell>
          <cell r="B9131" t="str">
            <v/>
          </cell>
          <cell r="C9131" t="str">
            <v/>
          </cell>
          <cell r="D9131" t="str">
            <v/>
          </cell>
          <cell r="E9131" t="str">
            <v/>
          </cell>
        </row>
        <row r="9132">
          <cell r="A9132" t="str">
            <v/>
          </cell>
          <cell r="B9132" t="str">
            <v/>
          </cell>
          <cell r="C9132" t="str">
            <v/>
          </cell>
          <cell r="D9132" t="str">
            <v/>
          </cell>
          <cell r="E9132" t="str">
            <v/>
          </cell>
        </row>
        <row r="9133">
          <cell r="A9133" t="str">
            <v/>
          </cell>
          <cell r="B9133" t="str">
            <v/>
          </cell>
          <cell r="C9133" t="str">
            <v/>
          </cell>
          <cell r="D9133" t="str">
            <v/>
          </cell>
          <cell r="E9133" t="str">
            <v/>
          </cell>
        </row>
        <row r="9134">
          <cell r="A9134" t="str">
            <v/>
          </cell>
          <cell r="B9134" t="str">
            <v/>
          </cell>
          <cell r="C9134" t="str">
            <v/>
          </cell>
          <cell r="D9134" t="str">
            <v/>
          </cell>
          <cell r="E9134" t="str">
            <v/>
          </cell>
        </row>
        <row r="9135">
          <cell r="A9135" t="str">
            <v/>
          </cell>
          <cell r="B9135" t="str">
            <v/>
          </cell>
          <cell r="C9135" t="str">
            <v/>
          </cell>
          <cell r="D9135" t="str">
            <v/>
          </cell>
          <cell r="E9135" t="str">
            <v/>
          </cell>
        </row>
        <row r="9136">
          <cell r="A9136" t="str">
            <v/>
          </cell>
          <cell r="B9136" t="str">
            <v/>
          </cell>
          <cell r="C9136" t="str">
            <v/>
          </cell>
          <cell r="D9136" t="str">
            <v/>
          </cell>
          <cell r="E9136" t="str">
            <v/>
          </cell>
        </row>
        <row r="9137">
          <cell r="A9137" t="str">
            <v/>
          </cell>
          <cell r="B9137" t="str">
            <v/>
          </cell>
          <cell r="C9137" t="str">
            <v/>
          </cell>
          <cell r="D9137" t="str">
            <v/>
          </cell>
          <cell r="E9137" t="str">
            <v/>
          </cell>
        </row>
        <row r="9138">
          <cell r="A9138" t="str">
            <v/>
          </cell>
          <cell r="B9138" t="str">
            <v/>
          </cell>
          <cell r="C9138" t="str">
            <v/>
          </cell>
          <cell r="D9138" t="str">
            <v/>
          </cell>
          <cell r="E9138" t="str">
            <v/>
          </cell>
        </row>
        <row r="9139">
          <cell r="A9139" t="str">
            <v/>
          </cell>
          <cell r="B9139" t="str">
            <v/>
          </cell>
          <cell r="C9139" t="str">
            <v/>
          </cell>
          <cell r="D9139" t="str">
            <v/>
          </cell>
          <cell r="E9139" t="str">
            <v/>
          </cell>
        </row>
        <row r="9140">
          <cell r="A9140" t="str">
            <v/>
          </cell>
          <cell r="B9140" t="str">
            <v/>
          </cell>
          <cell r="C9140" t="str">
            <v/>
          </cell>
          <cell r="D9140" t="str">
            <v/>
          </cell>
          <cell r="E9140" t="str">
            <v/>
          </cell>
        </row>
        <row r="9141">
          <cell r="A9141" t="str">
            <v/>
          </cell>
          <cell r="B9141" t="str">
            <v/>
          </cell>
          <cell r="C9141" t="str">
            <v/>
          </cell>
          <cell r="D9141" t="str">
            <v/>
          </cell>
          <cell r="E9141" t="str">
            <v/>
          </cell>
        </row>
        <row r="9142">
          <cell r="A9142" t="str">
            <v/>
          </cell>
          <cell r="B9142" t="str">
            <v/>
          </cell>
          <cell r="C9142" t="str">
            <v/>
          </cell>
          <cell r="D9142" t="str">
            <v/>
          </cell>
          <cell r="E9142" t="str">
            <v/>
          </cell>
        </row>
        <row r="9143">
          <cell r="A9143" t="str">
            <v/>
          </cell>
          <cell r="B9143" t="str">
            <v/>
          </cell>
          <cell r="C9143" t="str">
            <v/>
          </cell>
          <cell r="D9143" t="str">
            <v/>
          </cell>
          <cell r="E9143" t="str">
            <v/>
          </cell>
        </row>
        <row r="9144">
          <cell r="A9144" t="str">
            <v/>
          </cell>
          <cell r="B9144" t="str">
            <v/>
          </cell>
          <cell r="C9144" t="str">
            <v/>
          </cell>
          <cell r="D9144" t="str">
            <v/>
          </cell>
          <cell r="E9144" t="str">
            <v/>
          </cell>
        </row>
        <row r="9145">
          <cell r="A9145" t="str">
            <v/>
          </cell>
          <cell r="B9145" t="str">
            <v/>
          </cell>
          <cell r="C9145" t="str">
            <v/>
          </cell>
          <cell r="D9145" t="str">
            <v/>
          </cell>
          <cell r="E9145" t="str">
            <v/>
          </cell>
        </row>
        <row r="9146">
          <cell r="A9146" t="str">
            <v/>
          </cell>
          <cell r="B9146" t="str">
            <v/>
          </cell>
          <cell r="C9146" t="str">
            <v/>
          </cell>
          <cell r="D9146" t="str">
            <v/>
          </cell>
          <cell r="E9146" t="str">
            <v/>
          </cell>
        </row>
        <row r="9147">
          <cell r="A9147" t="str">
            <v/>
          </cell>
          <cell r="B9147" t="str">
            <v/>
          </cell>
          <cell r="C9147" t="str">
            <v/>
          </cell>
          <cell r="D9147" t="str">
            <v/>
          </cell>
          <cell r="E9147" t="str">
            <v/>
          </cell>
        </row>
        <row r="9148">
          <cell r="A9148" t="str">
            <v/>
          </cell>
          <cell r="B9148" t="str">
            <v/>
          </cell>
          <cell r="C9148" t="str">
            <v/>
          </cell>
          <cell r="D9148" t="str">
            <v/>
          </cell>
          <cell r="E9148" t="str">
            <v/>
          </cell>
        </row>
        <row r="9149">
          <cell r="A9149" t="str">
            <v/>
          </cell>
          <cell r="B9149" t="str">
            <v/>
          </cell>
          <cell r="C9149" t="str">
            <v/>
          </cell>
          <cell r="D9149" t="str">
            <v/>
          </cell>
          <cell r="E9149" t="str">
            <v/>
          </cell>
        </row>
        <row r="9150">
          <cell r="A9150" t="str">
            <v/>
          </cell>
          <cell r="B9150" t="str">
            <v/>
          </cell>
          <cell r="C9150" t="str">
            <v/>
          </cell>
          <cell r="D9150" t="str">
            <v/>
          </cell>
          <cell r="E9150" t="str">
            <v/>
          </cell>
        </row>
        <row r="9151">
          <cell r="A9151" t="str">
            <v/>
          </cell>
          <cell r="B9151" t="str">
            <v/>
          </cell>
          <cell r="C9151" t="str">
            <v/>
          </cell>
          <cell r="D9151" t="str">
            <v/>
          </cell>
          <cell r="E9151" t="str">
            <v/>
          </cell>
        </row>
        <row r="9152">
          <cell r="A9152" t="str">
            <v/>
          </cell>
          <cell r="B9152" t="str">
            <v/>
          </cell>
          <cell r="C9152" t="str">
            <v/>
          </cell>
          <cell r="D9152" t="str">
            <v/>
          </cell>
          <cell r="E9152" t="str">
            <v/>
          </cell>
        </row>
        <row r="9153">
          <cell r="A9153" t="str">
            <v/>
          </cell>
          <cell r="B9153" t="str">
            <v/>
          </cell>
          <cell r="C9153" t="str">
            <v/>
          </cell>
          <cell r="D9153" t="str">
            <v/>
          </cell>
          <cell r="E9153" t="str">
            <v/>
          </cell>
        </row>
        <row r="9154">
          <cell r="A9154" t="str">
            <v/>
          </cell>
          <cell r="B9154" t="str">
            <v/>
          </cell>
          <cell r="C9154" t="str">
            <v/>
          </cell>
          <cell r="D9154" t="str">
            <v/>
          </cell>
          <cell r="E9154" t="str">
            <v/>
          </cell>
        </row>
        <row r="9155">
          <cell r="A9155" t="str">
            <v/>
          </cell>
          <cell r="B9155" t="str">
            <v/>
          </cell>
          <cell r="C9155" t="str">
            <v/>
          </cell>
          <cell r="D9155" t="str">
            <v/>
          </cell>
          <cell r="E9155" t="str">
            <v/>
          </cell>
        </row>
        <row r="9156">
          <cell r="A9156" t="str">
            <v/>
          </cell>
          <cell r="B9156" t="str">
            <v/>
          </cell>
          <cell r="C9156" t="str">
            <v/>
          </cell>
          <cell r="D9156" t="str">
            <v/>
          </cell>
          <cell r="E9156" t="str">
            <v/>
          </cell>
        </row>
        <row r="9157">
          <cell r="A9157" t="str">
            <v/>
          </cell>
          <cell r="B9157" t="str">
            <v/>
          </cell>
          <cell r="C9157" t="str">
            <v/>
          </cell>
          <cell r="D9157" t="str">
            <v/>
          </cell>
          <cell r="E9157" t="str">
            <v/>
          </cell>
        </row>
        <row r="9158">
          <cell r="A9158" t="str">
            <v/>
          </cell>
          <cell r="B9158" t="str">
            <v/>
          </cell>
          <cell r="C9158" t="str">
            <v/>
          </cell>
          <cell r="D9158" t="str">
            <v/>
          </cell>
          <cell r="E9158" t="str">
            <v/>
          </cell>
        </row>
        <row r="9159">
          <cell r="A9159" t="str">
            <v/>
          </cell>
          <cell r="B9159" t="str">
            <v/>
          </cell>
          <cell r="C9159" t="str">
            <v/>
          </cell>
          <cell r="D9159" t="str">
            <v/>
          </cell>
          <cell r="E9159" t="str">
            <v/>
          </cell>
        </row>
        <row r="9160">
          <cell r="A9160" t="str">
            <v/>
          </cell>
          <cell r="B9160" t="str">
            <v/>
          </cell>
          <cell r="C9160" t="str">
            <v/>
          </cell>
          <cell r="D9160" t="str">
            <v/>
          </cell>
          <cell r="E9160" t="str">
            <v/>
          </cell>
        </row>
        <row r="9161">
          <cell r="A9161" t="str">
            <v/>
          </cell>
          <cell r="B9161" t="str">
            <v/>
          </cell>
          <cell r="C9161" t="str">
            <v/>
          </cell>
          <cell r="D9161" t="str">
            <v/>
          </cell>
          <cell r="E9161" t="str">
            <v/>
          </cell>
        </row>
        <row r="9162">
          <cell r="A9162" t="str">
            <v/>
          </cell>
          <cell r="B9162" t="str">
            <v/>
          </cell>
          <cell r="C9162" t="str">
            <v/>
          </cell>
          <cell r="D9162" t="str">
            <v/>
          </cell>
          <cell r="E9162" t="str">
            <v/>
          </cell>
        </row>
        <row r="9163">
          <cell r="A9163" t="str">
            <v/>
          </cell>
          <cell r="B9163" t="str">
            <v/>
          </cell>
          <cell r="C9163" t="str">
            <v/>
          </cell>
          <cell r="D9163" t="str">
            <v/>
          </cell>
          <cell r="E9163" t="str">
            <v/>
          </cell>
        </row>
        <row r="9164">
          <cell r="A9164" t="str">
            <v/>
          </cell>
          <cell r="B9164" t="str">
            <v/>
          </cell>
          <cell r="C9164" t="str">
            <v/>
          </cell>
          <cell r="D9164" t="str">
            <v/>
          </cell>
          <cell r="E9164" t="str">
            <v/>
          </cell>
        </row>
        <row r="9165">
          <cell r="A9165" t="str">
            <v/>
          </cell>
          <cell r="B9165" t="str">
            <v/>
          </cell>
          <cell r="C9165" t="str">
            <v/>
          </cell>
          <cell r="D9165" t="str">
            <v/>
          </cell>
          <cell r="E9165" t="str">
            <v/>
          </cell>
        </row>
        <row r="9166">
          <cell r="A9166" t="str">
            <v/>
          </cell>
          <cell r="B9166" t="str">
            <v/>
          </cell>
          <cell r="C9166" t="str">
            <v/>
          </cell>
          <cell r="D9166" t="str">
            <v/>
          </cell>
          <cell r="E9166" t="str">
            <v/>
          </cell>
        </row>
        <row r="9167">
          <cell r="A9167" t="str">
            <v/>
          </cell>
          <cell r="B9167" t="str">
            <v/>
          </cell>
          <cell r="C9167" t="str">
            <v/>
          </cell>
          <cell r="D9167" t="str">
            <v/>
          </cell>
          <cell r="E9167" t="str">
            <v/>
          </cell>
        </row>
        <row r="9168">
          <cell r="A9168" t="str">
            <v/>
          </cell>
          <cell r="B9168" t="str">
            <v/>
          </cell>
          <cell r="C9168" t="str">
            <v/>
          </cell>
          <cell r="D9168" t="str">
            <v/>
          </cell>
          <cell r="E9168" t="str">
            <v/>
          </cell>
        </row>
        <row r="9169">
          <cell r="A9169" t="str">
            <v/>
          </cell>
          <cell r="B9169" t="str">
            <v/>
          </cell>
          <cell r="C9169" t="str">
            <v/>
          </cell>
          <cell r="D9169" t="str">
            <v/>
          </cell>
          <cell r="E9169" t="str">
            <v/>
          </cell>
        </row>
        <row r="9170">
          <cell r="A9170" t="str">
            <v/>
          </cell>
          <cell r="B9170" t="str">
            <v/>
          </cell>
          <cell r="C9170" t="str">
            <v/>
          </cell>
          <cell r="D9170" t="str">
            <v/>
          </cell>
          <cell r="E9170" t="str">
            <v/>
          </cell>
        </row>
        <row r="9171">
          <cell r="A9171" t="str">
            <v/>
          </cell>
          <cell r="B9171" t="str">
            <v/>
          </cell>
          <cell r="C9171" t="str">
            <v/>
          </cell>
          <cell r="D9171" t="str">
            <v/>
          </cell>
          <cell r="E9171" t="str">
            <v/>
          </cell>
        </row>
        <row r="9172">
          <cell r="A9172" t="str">
            <v/>
          </cell>
          <cell r="B9172" t="str">
            <v/>
          </cell>
          <cell r="C9172" t="str">
            <v/>
          </cell>
          <cell r="D9172" t="str">
            <v/>
          </cell>
          <cell r="E9172" t="str">
            <v/>
          </cell>
        </row>
        <row r="9173">
          <cell r="A9173" t="str">
            <v/>
          </cell>
          <cell r="B9173" t="str">
            <v/>
          </cell>
          <cell r="C9173" t="str">
            <v/>
          </cell>
          <cell r="D9173" t="str">
            <v/>
          </cell>
          <cell r="E9173" t="str">
            <v/>
          </cell>
        </row>
        <row r="9174">
          <cell r="A9174" t="str">
            <v/>
          </cell>
          <cell r="B9174" t="str">
            <v/>
          </cell>
          <cell r="C9174" t="str">
            <v/>
          </cell>
          <cell r="D9174" t="str">
            <v/>
          </cell>
          <cell r="E9174" t="str">
            <v/>
          </cell>
        </row>
        <row r="9175">
          <cell r="A9175" t="str">
            <v/>
          </cell>
          <cell r="B9175" t="str">
            <v/>
          </cell>
          <cell r="C9175" t="str">
            <v/>
          </cell>
          <cell r="D9175" t="str">
            <v/>
          </cell>
          <cell r="E9175" t="str">
            <v/>
          </cell>
        </row>
        <row r="9176">
          <cell r="A9176" t="str">
            <v/>
          </cell>
          <cell r="B9176" t="str">
            <v/>
          </cell>
          <cell r="C9176" t="str">
            <v/>
          </cell>
          <cell r="D9176" t="str">
            <v/>
          </cell>
          <cell r="E9176" t="str">
            <v/>
          </cell>
        </row>
        <row r="9177">
          <cell r="A9177" t="str">
            <v/>
          </cell>
          <cell r="B9177" t="str">
            <v/>
          </cell>
          <cell r="C9177" t="str">
            <v/>
          </cell>
          <cell r="D9177" t="str">
            <v/>
          </cell>
          <cell r="E9177" t="str">
            <v/>
          </cell>
        </row>
        <row r="9178">
          <cell r="A9178" t="str">
            <v/>
          </cell>
          <cell r="B9178" t="str">
            <v/>
          </cell>
          <cell r="C9178" t="str">
            <v/>
          </cell>
          <cell r="D9178" t="str">
            <v/>
          </cell>
          <cell r="E9178" t="str">
            <v/>
          </cell>
        </row>
        <row r="9179">
          <cell r="A9179" t="str">
            <v/>
          </cell>
          <cell r="B9179" t="str">
            <v/>
          </cell>
          <cell r="C9179" t="str">
            <v/>
          </cell>
          <cell r="D9179" t="str">
            <v/>
          </cell>
          <cell r="E9179" t="str">
            <v/>
          </cell>
        </row>
        <row r="9180">
          <cell r="A9180" t="str">
            <v/>
          </cell>
          <cell r="B9180" t="str">
            <v/>
          </cell>
          <cell r="C9180" t="str">
            <v/>
          </cell>
          <cell r="D9180" t="str">
            <v/>
          </cell>
          <cell r="E9180" t="str">
            <v/>
          </cell>
        </row>
        <row r="9181">
          <cell r="A9181" t="str">
            <v/>
          </cell>
          <cell r="B9181" t="str">
            <v/>
          </cell>
          <cell r="C9181" t="str">
            <v/>
          </cell>
          <cell r="D9181" t="str">
            <v/>
          </cell>
          <cell r="E9181" t="str">
            <v/>
          </cell>
        </row>
        <row r="9182">
          <cell r="A9182" t="str">
            <v/>
          </cell>
          <cell r="B9182" t="str">
            <v/>
          </cell>
          <cell r="C9182" t="str">
            <v/>
          </cell>
          <cell r="D9182" t="str">
            <v/>
          </cell>
          <cell r="E9182" t="str">
            <v/>
          </cell>
        </row>
        <row r="9183">
          <cell r="A9183" t="str">
            <v/>
          </cell>
          <cell r="B9183" t="str">
            <v/>
          </cell>
          <cell r="C9183" t="str">
            <v/>
          </cell>
          <cell r="D9183" t="str">
            <v/>
          </cell>
          <cell r="E9183" t="str">
            <v/>
          </cell>
        </row>
        <row r="9184">
          <cell r="A9184" t="str">
            <v/>
          </cell>
          <cell r="B9184" t="str">
            <v/>
          </cell>
          <cell r="C9184" t="str">
            <v/>
          </cell>
          <cell r="D9184" t="str">
            <v/>
          </cell>
          <cell r="E9184" t="str">
            <v/>
          </cell>
        </row>
        <row r="9185">
          <cell r="A9185" t="str">
            <v/>
          </cell>
          <cell r="B9185" t="str">
            <v/>
          </cell>
          <cell r="C9185" t="str">
            <v/>
          </cell>
          <cell r="D9185" t="str">
            <v/>
          </cell>
          <cell r="E9185" t="str">
            <v/>
          </cell>
        </row>
        <row r="9186">
          <cell r="A9186" t="str">
            <v/>
          </cell>
          <cell r="B9186" t="str">
            <v/>
          </cell>
          <cell r="C9186" t="str">
            <v/>
          </cell>
          <cell r="D9186" t="str">
            <v/>
          </cell>
          <cell r="E9186" t="str">
            <v/>
          </cell>
        </row>
        <row r="9187">
          <cell r="A9187" t="str">
            <v/>
          </cell>
          <cell r="B9187" t="str">
            <v/>
          </cell>
          <cell r="C9187" t="str">
            <v/>
          </cell>
          <cell r="D9187" t="str">
            <v/>
          </cell>
          <cell r="E9187" t="str">
            <v/>
          </cell>
        </row>
        <row r="9188">
          <cell r="A9188" t="str">
            <v/>
          </cell>
          <cell r="B9188" t="str">
            <v/>
          </cell>
          <cell r="C9188" t="str">
            <v/>
          </cell>
          <cell r="D9188" t="str">
            <v/>
          </cell>
          <cell r="E9188" t="str">
            <v/>
          </cell>
        </row>
        <row r="9189">
          <cell r="A9189" t="str">
            <v/>
          </cell>
          <cell r="B9189" t="str">
            <v/>
          </cell>
          <cell r="C9189" t="str">
            <v/>
          </cell>
          <cell r="D9189" t="str">
            <v/>
          </cell>
          <cell r="E9189" t="str">
            <v/>
          </cell>
        </row>
        <row r="9190">
          <cell r="A9190" t="str">
            <v/>
          </cell>
          <cell r="B9190" t="str">
            <v/>
          </cell>
          <cell r="C9190" t="str">
            <v/>
          </cell>
          <cell r="D9190" t="str">
            <v/>
          </cell>
          <cell r="E9190" t="str">
            <v/>
          </cell>
        </row>
        <row r="9191">
          <cell r="A9191" t="str">
            <v/>
          </cell>
          <cell r="B9191" t="str">
            <v/>
          </cell>
          <cell r="C9191" t="str">
            <v/>
          </cell>
          <cell r="D9191" t="str">
            <v/>
          </cell>
          <cell r="E9191" t="str">
            <v/>
          </cell>
        </row>
        <row r="9192">
          <cell r="A9192" t="str">
            <v/>
          </cell>
          <cell r="B9192" t="str">
            <v/>
          </cell>
          <cell r="C9192" t="str">
            <v/>
          </cell>
          <cell r="D9192" t="str">
            <v/>
          </cell>
          <cell r="E9192" t="str">
            <v/>
          </cell>
        </row>
        <row r="9193">
          <cell r="A9193" t="str">
            <v/>
          </cell>
          <cell r="B9193" t="str">
            <v/>
          </cell>
          <cell r="C9193" t="str">
            <v/>
          </cell>
          <cell r="D9193" t="str">
            <v/>
          </cell>
          <cell r="E9193" t="str">
            <v/>
          </cell>
        </row>
        <row r="9194">
          <cell r="A9194" t="str">
            <v/>
          </cell>
          <cell r="B9194" t="str">
            <v/>
          </cell>
          <cell r="C9194" t="str">
            <v/>
          </cell>
          <cell r="D9194" t="str">
            <v/>
          </cell>
          <cell r="E9194" t="str">
            <v/>
          </cell>
        </row>
        <row r="9195">
          <cell r="A9195" t="str">
            <v/>
          </cell>
          <cell r="B9195" t="str">
            <v/>
          </cell>
          <cell r="C9195" t="str">
            <v/>
          </cell>
          <cell r="D9195" t="str">
            <v/>
          </cell>
          <cell r="E9195" t="str">
            <v/>
          </cell>
        </row>
        <row r="9196">
          <cell r="A9196" t="str">
            <v/>
          </cell>
          <cell r="B9196" t="str">
            <v/>
          </cell>
          <cell r="C9196" t="str">
            <v/>
          </cell>
          <cell r="D9196" t="str">
            <v/>
          </cell>
          <cell r="E9196" t="str">
            <v/>
          </cell>
        </row>
        <row r="9197">
          <cell r="A9197" t="str">
            <v/>
          </cell>
          <cell r="B9197" t="str">
            <v/>
          </cell>
          <cell r="C9197" t="str">
            <v/>
          </cell>
          <cell r="D9197" t="str">
            <v/>
          </cell>
          <cell r="E9197" t="str">
            <v/>
          </cell>
        </row>
        <row r="9198">
          <cell r="A9198" t="str">
            <v/>
          </cell>
          <cell r="B9198" t="str">
            <v/>
          </cell>
          <cell r="C9198" t="str">
            <v/>
          </cell>
          <cell r="D9198" t="str">
            <v/>
          </cell>
          <cell r="E9198" t="str">
            <v/>
          </cell>
        </row>
        <row r="9199">
          <cell r="A9199" t="str">
            <v/>
          </cell>
          <cell r="B9199" t="str">
            <v/>
          </cell>
          <cell r="C9199" t="str">
            <v/>
          </cell>
          <cell r="D9199" t="str">
            <v/>
          </cell>
          <cell r="E9199" t="str">
            <v/>
          </cell>
        </row>
        <row r="9200">
          <cell r="A9200" t="str">
            <v/>
          </cell>
          <cell r="B9200" t="str">
            <v/>
          </cell>
          <cell r="C9200" t="str">
            <v/>
          </cell>
          <cell r="D9200" t="str">
            <v/>
          </cell>
          <cell r="E9200" t="str">
            <v/>
          </cell>
        </row>
        <row r="9201">
          <cell r="A9201" t="str">
            <v/>
          </cell>
          <cell r="B9201" t="str">
            <v/>
          </cell>
          <cell r="C9201" t="str">
            <v/>
          </cell>
          <cell r="D9201" t="str">
            <v/>
          </cell>
          <cell r="E9201" t="str">
            <v/>
          </cell>
        </row>
        <row r="9202">
          <cell r="A9202" t="str">
            <v/>
          </cell>
          <cell r="B9202" t="str">
            <v/>
          </cell>
          <cell r="C9202" t="str">
            <v/>
          </cell>
          <cell r="D9202" t="str">
            <v/>
          </cell>
          <cell r="E9202" t="str">
            <v/>
          </cell>
        </row>
        <row r="9203">
          <cell r="A9203" t="str">
            <v/>
          </cell>
          <cell r="B9203" t="str">
            <v/>
          </cell>
          <cell r="C9203" t="str">
            <v/>
          </cell>
          <cell r="D9203" t="str">
            <v/>
          </cell>
          <cell r="E9203" t="str">
            <v/>
          </cell>
        </row>
        <row r="9204">
          <cell r="A9204" t="str">
            <v/>
          </cell>
          <cell r="B9204" t="str">
            <v/>
          </cell>
          <cell r="C9204" t="str">
            <v/>
          </cell>
          <cell r="D9204" t="str">
            <v/>
          </cell>
          <cell r="E9204" t="str">
            <v/>
          </cell>
        </row>
        <row r="9205">
          <cell r="A9205" t="str">
            <v/>
          </cell>
          <cell r="B9205" t="str">
            <v/>
          </cell>
          <cell r="C9205" t="str">
            <v/>
          </cell>
          <cell r="D9205" t="str">
            <v/>
          </cell>
          <cell r="E9205" t="str">
            <v/>
          </cell>
        </row>
        <row r="9206">
          <cell r="A9206" t="str">
            <v/>
          </cell>
          <cell r="B9206" t="str">
            <v/>
          </cell>
          <cell r="C9206" t="str">
            <v/>
          </cell>
          <cell r="D9206" t="str">
            <v/>
          </cell>
          <cell r="E9206" t="str">
            <v/>
          </cell>
        </row>
        <row r="9207">
          <cell r="A9207" t="str">
            <v/>
          </cell>
          <cell r="B9207" t="str">
            <v/>
          </cell>
          <cell r="C9207" t="str">
            <v/>
          </cell>
          <cell r="D9207" t="str">
            <v/>
          </cell>
          <cell r="E9207" t="str">
            <v/>
          </cell>
        </row>
        <row r="9208">
          <cell r="A9208" t="str">
            <v/>
          </cell>
          <cell r="B9208" t="str">
            <v/>
          </cell>
          <cell r="C9208" t="str">
            <v/>
          </cell>
          <cell r="D9208" t="str">
            <v/>
          </cell>
          <cell r="E9208" t="str">
            <v/>
          </cell>
        </row>
        <row r="9209">
          <cell r="A9209" t="str">
            <v/>
          </cell>
          <cell r="B9209" t="str">
            <v/>
          </cell>
          <cell r="C9209" t="str">
            <v/>
          </cell>
          <cell r="D9209" t="str">
            <v/>
          </cell>
          <cell r="E9209" t="str">
            <v/>
          </cell>
        </row>
        <row r="9210">
          <cell r="A9210" t="str">
            <v/>
          </cell>
          <cell r="B9210" t="str">
            <v/>
          </cell>
          <cell r="C9210" t="str">
            <v/>
          </cell>
          <cell r="D9210" t="str">
            <v/>
          </cell>
          <cell r="E9210" t="str">
            <v/>
          </cell>
        </row>
        <row r="9211">
          <cell r="A9211" t="str">
            <v/>
          </cell>
          <cell r="B9211" t="str">
            <v/>
          </cell>
          <cell r="C9211" t="str">
            <v/>
          </cell>
          <cell r="D9211" t="str">
            <v/>
          </cell>
          <cell r="E9211" t="str">
            <v/>
          </cell>
        </row>
        <row r="9212">
          <cell r="A9212" t="str">
            <v/>
          </cell>
          <cell r="B9212" t="str">
            <v/>
          </cell>
          <cell r="C9212" t="str">
            <v/>
          </cell>
          <cell r="D9212" t="str">
            <v/>
          </cell>
          <cell r="E9212" t="str">
            <v/>
          </cell>
        </row>
        <row r="9213">
          <cell r="A9213" t="str">
            <v/>
          </cell>
          <cell r="B9213" t="str">
            <v/>
          </cell>
          <cell r="C9213" t="str">
            <v/>
          </cell>
          <cell r="D9213" t="str">
            <v/>
          </cell>
          <cell r="E9213" t="str">
            <v/>
          </cell>
        </row>
        <row r="9214">
          <cell r="A9214" t="str">
            <v/>
          </cell>
          <cell r="B9214" t="str">
            <v/>
          </cell>
          <cell r="C9214" t="str">
            <v/>
          </cell>
          <cell r="D9214" t="str">
            <v/>
          </cell>
          <cell r="E9214" t="str">
            <v/>
          </cell>
        </row>
        <row r="9215">
          <cell r="A9215" t="str">
            <v/>
          </cell>
          <cell r="B9215" t="str">
            <v/>
          </cell>
          <cell r="C9215" t="str">
            <v/>
          </cell>
          <cell r="D9215" t="str">
            <v/>
          </cell>
          <cell r="E9215" t="str">
            <v/>
          </cell>
        </row>
        <row r="9216">
          <cell r="A9216" t="str">
            <v/>
          </cell>
          <cell r="B9216" t="str">
            <v/>
          </cell>
          <cell r="C9216" t="str">
            <v/>
          </cell>
          <cell r="D9216" t="str">
            <v/>
          </cell>
          <cell r="E9216" t="str">
            <v/>
          </cell>
        </row>
        <row r="9217">
          <cell r="A9217" t="str">
            <v/>
          </cell>
          <cell r="B9217" t="str">
            <v/>
          </cell>
          <cell r="C9217" t="str">
            <v/>
          </cell>
          <cell r="D9217" t="str">
            <v/>
          </cell>
          <cell r="E9217" t="str">
            <v/>
          </cell>
        </row>
        <row r="9218">
          <cell r="A9218" t="str">
            <v/>
          </cell>
          <cell r="B9218" t="str">
            <v/>
          </cell>
          <cell r="C9218" t="str">
            <v/>
          </cell>
          <cell r="D9218" t="str">
            <v/>
          </cell>
          <cell r="E9218" t="str">
            <v/>
          </cell>
        </row>
        <row r="9219">
          <cell r="A9219" t="str">
            <v/>
          </cell>
          <cell r="B9219" t="str">
            <v/>
          </cell>
          <cell r="C9219" t="str">
            <v/>
          </cell>
          <cell r="D9219" t="str">
            <v/>
          </cell>
          <cell r="E9219" t="str">
            <v/>
          </cell>
        </row>
        <row r="9220">
          <cell r="A9220" t="str">
            <v/>
          </cell>
          <cell r="B9220" t="str">
            <v/>
          </cell>
          <cell r="C9220" t="str">
            <v/>
          </cell>
          <cell r="D9220" t="str">
            <v/>
          </cell>
          <cell r="E9220" t="str">
            <v/>
          </cell>
        </row>
        <row r="9221">
          <cell r="A9221" t="str">
            <v/>
          </cell>
          <cell r="B9221" t="str">
            <v/>
          </cell>
          <cell r="C9221" t="str">
            <v/>
          </cell>
          <cell r="D9221" t="str">
            <v/>
          </cell>
          <cell r="E9221" t="str">
            <v/>
          </cell>
        </row>
        <row r="9222">
          <cell r="A9222" t="str">
            <v/>
          </cell>
          <cell r="B9222" t="str">
            <v/>
          </cell>
          <cell r="C9222" t="str">
            <v/>
          </cell>
          <cell r="D9222" t="str">
            <v/>
          </cell>
          <cell r="E9222" t="str">
            <v/>
          </cell>
        </row>
        <row r="9223">
          <cell r="A9223" t="str">
            <v/>
          </cell>
          <cell r="B9223" t="str">
            <v/>
          </cell>
          <cell r="C9223" t="str">
            <v/>
          </cell>
          <cell r="D9223" t="str">
            <v/>
          </cell>
          <cell r="E9223" t="str">
            <v/>
          </cell>
        </row>
        <row r="9224">
          <cell r="A9224" t="str">
            <v/>
          </cell>
          <cell r="B9224" t="str">
            <v/>
          </cell>
          <cell r="C9224" t="str">
            <v/>
          </cell>
          <cell r="D9224" t="str">
            <v/>
          </cell>
          <cell r="E9224" t="str">
            <v/>
          </cell>
        </row>
        <row r="9225">
          <cell r="A9225" t="str">
            <v/>
          </cell>
          <cell r="B9225" t="str">
            <v/>
          </cell>
          <cell r="C9225" t="str">
            <v/>
          </cell>
          <cell r="D9225" t="str">
            <v/>
          </cell>
          <cell r="E9225" t="str">
            <v/>
          </cell>
        </row>
        <row r="9226">
          <cell r="A9226" t="str">
            <v/>
          </cell>
          <cell r="B9226" t="str">
            <v/>
          </cell>
          <cell r="C9226" t="str">
            <v/>
          </cell>
          <cell r="D9226" t="str">
            <v/>
          </cell>
          <cell r="E9226" t="str">
            <v/>
          </cell>
        </row>
        <row r="9227">
          <cell r="A9227" t="str">
            <v/>
          </cell>
          <cell r="B9227" t="str">
            <v/>
          </cell>
          <cell r="C9227" t="str">
            <v/>
          </cell>
          <cell r="D9227" t="str">
            <v/>
          </cell>
          <cell r="E9227" t="str">
            <v/>
          </cell>
        </row>
        <row r="9228">
          <cell r="A9228" t="str">
            <v/>
          </cell>
          <cell r="B9228" t="str">
            <v/>
          </cell>
          <cell r="C9228" t="str">
            <v/>
          </cell>
          <cell r="D9228" t="str">
            <v/>
          </cell>
          <cell r="E9228" t="str">
            <v/>
          </cell>
        </row>
        <row r="9229">
          <cell r="A9229" t="str">
            <v/>
          </cell>
          <cell r="B9229" t="str">
            <v/>
          </cell>
          <cell r="C9229" t="str">
            <v/>
          </cell>
          <cell r="D9229" t="str">
            <v/>
          </cell>
          <cell r="E9229" t="str">
            <v/>
          </cell>
        </row>
        <row r="9230">
          <cell r="A9230" t="str">
            <v/>
          </cell>
          <cell r="B9230" t="str">
            <v/>
          </cell>
          <cell r="C9230" t="str">
            <v/>
          </cell>
          <cell r="D9230" t="str">
            <v/>
          </cell>
          <cell r="E9230" t="str">
            <v/>
          </cell>
        </row>
        <row r="9231">
          <cell r="A9231" t="str">
            <v/>
          </cell>
          <cell r="B9231" t="str">
            <v/>
          </cell>
          <cell r="C9231" t="str">
            <v/>
          </cell>
          <cell r="D9231" t="str">
            <v/>
          </cell>
          <cell r="E9231" t="str">
            <v/>
          </cell>
        </row>
        <row r="9232">
          <cell r="A9232" t="str">
            <v/>
          </cell>
          <cell r="B9232" t="str">
            <v/>
          </cell>
          <cell r="C9232" t="str">
            <v/>
          </cell>
          <cell r="D9232" t="str">
            <v/>
          </cell>
          <cell r="E9232" t="str">
            <v/>
          </cell>
        </row>
        <row r="9233">
          <cell r="A9233" t="str">
            <v/>
          </cell>
          <cell r="B9233" t="str">
            <v/>
          </cell>
          <cell r="C9233" t="str">
            <v/>
          </cell>
          <cell r="D9233" t="str">
            <v/>
          </cell>
          <cell r="E9233" t="str">
            <v/>
          </cell>
        </row>
        <row r="9234">
          <cell r="A9234" t="str">
            <v/>
          </cell>
          <cell r="B9234" t="str">
            <v/>
          </cell>
          <cell r="C9234" t="str">
            <v/>
          </cell>
          <cell r="D9234" t="str">
            <v/>
          </cell>
          <cell r="E9234" t="str">
            <v/>
          </cell>
        </row>
        <row r="9235">
          <cell r="A9235" t="str">
            <v/>
          </cell>
          <cell r="B9235" t="str">
            <v/>
          </cell>
          <cell r="C9235" t="str">
            <v/>
          </cell>
          <cell r="D9235" t="str">
            <v/>
          </cell>
          <cell r="E9235" t="str">
            <v/>
          </cell>
        </row>
        <row r="9236">
          <cell r="A9236" t="str">
            <v/>
          </cell>
          <cell r="B9236" t="str">
            <v/>
          </cell>
          <cell r="C9236" t="str">
            <v/>
          </cell>
          <cell r="D9236" t="str">
            <v/>
          </cell>
          <cell r="E9236" t="str">
            <v/>
          </cell>
        </row>
        <row r="9237">
          <cell r="A9237" t="str">
            <v/>
          </cell>
          <cell r="B9237" t="str">
            <v/>
          </cell>
          <cell r="C9237" t="str">
            <v/>
          </cell>
          <cell r="D9237" t="str">
            <v/>
          </cell>
          <cell r="E9237" t="str">
            <v/>
          </cell>
        </row>
        <row r="9238">
          <cell r="A9238" t="str">
            <v/>
          </cell>
          <cell r="B9238" t="str">
            <v/>
          </cell>
          <cell r="C9238" t="str">
            <v/>
          </cell>
          <cell r="D9238" t="str">
            <v/>
          </cell>
          <cell r="E9238" t="str">
            <v/>
          </cell>
        </row>
        <row r="9239">
          <cell r="A9239" t="str">
            <v/>
          </cell>
          <cell r="B9239" t="str">
            <v/>
          </cell>
          <cell r="C9239" t="str">
            <v/>
          </cell>
          <cell r="D9239" t="str">
            <v/>
          </cell>
          <cell r="E9239" t="str">
            <v/>
          </cell>
        </row>
        <row r="9240">
          <cell r="A9240" t="str">
            <v/>
          </cell>
          <cell r="B9240" t="str">
            <v/>
          </cell>
          <cell r="C9240" t="str">
            <v/>
          </cell>
          <cell r="D9240" t="str">
            <v/>
          </cell>
          <cell r="E9240" t="str">
            <v/>
          </cell>
        </row>
        <row r="9241">
          <cell r="A9241" t="str">
            <v/>
          </cell>
          <cell r="B9241" t="str">
            <v/>
          </cell>
          <cell r="C9241" t="str">
            <v/>
          </cell>
          <cell r="D9241" t="str">
            <v/>
          </cell>
          <cell r="E9241" t="str">
            <v/>
          </cell>
        </row>
        <row r="9242">
          <cell r="A9242" t="str">
            <v/>
          </cell>
          <cell r="B9242" t="str">
            <v/>
          </cell>
          <cell r="C9242" t="str">
            <v/>
          </cell>
          <cell r="D9242" t="str">
            <v/>
          </cell>
          <cell r="E9242" t="str">
            <v/>
          </cell>
        </row>
        <row r="9243">
          <cell r="A9243" t="str">
            <v/>
          </cell>
          <cell r="B9243" t="str">
            <v/>
          </cell>
          <cell r="C9243" t="str">
            <v/>
          </cell>
          <cell r="D9243" t="str">
            <v/>
          </cell>
          <cell r="E9243" t="str">
            <v/>
          </cell>
        </row>
        <row r="9244">
          <cell r="A9244" t="str">
            <v/>
          </cell>
          <cell r="B9244" t="str">
            <v/>
          </cell>
          <cell r="C9244" t="str">
            <v/>
          </cell>
          <cell r="D9244" t="str">
            <v/>
          </cell>
          <cell r="E9244" t="str">
            <v/>
          </cell>
        </row>
        <row r="9245">
          <cell r="A9245" t="str">
            <v/>
          </cell>
          <cell r="B9245" t="str">
            <v/>
          </cell>
          <cell r="C9245" t="str">
            <v/>
          </cell>
          <cell r="D9245" t="str">
            <v/>
          </cell>
          <cell r="E9245" t="str">
            <v/>
          </cell>
        </row>
        <row r="9246">
          <cell r="A9246" t="str">
            <v/>
          </cell>
          <cell r="B9246" t="str">
            <v/>
          </cell>
          <cell r="C9246" t="str">
            <v/>
          </cell>
          <cell r="D9246" t="str">
            <v/>
          </cell>
          <cell r="E9246" t="str">
            <v/>
          </cell>
        </row>
        <row r="9247">
          <cell r="A9247" t="str">
            <v/>
          </cell>
          <cell r="B9247" t="str">
            <v/>
          </cell>
          <cell r="C9247" t="str">
            <v/>
          </cell>
          <cell r="D9247" t="str">
            <v/>
          </cell>
          <cell r="E9247" t="str">
            <v/>
          </cell>
        </row>
        <row r="9248">
          <cell r="A9248" t="str">
            <v/>
          </cell>
          <cell r="B9248" t="str">
            <v/>
          </cell>
          <cell r="C9248" t="str">
            <v/>
          </cell>
          <cell r="D9248" t="str">
            <v/>
          </cell>
          <cell r="E9248" t="str">
            <v/>
          </cell>
        </row>
        <row r="9249">
          <cell r="A9249" t="str">
            <v/>
          </cell>
          <cell r="B9249" t="str">
            <v/>
          </cell>
          <cell r="C9249" t="str">
            <v/>
          </cell>
          <cell r="D9249" t="str">
            <v/>
          </cell>
          <cell r="E9249" t="str">
            <v/>
          </cell>
        </row>
        <row r="9250">
          <cell r="A9250" t="str">
            <v/>
          </cell>
          <cell r="B9250" t="str">
            <v/>
          </cell>
          <cell r="C9250" t="str">
            <v/>
          </cell>
          <cell r="D9250" t="str">
            <v/>
          </cell>
          <cell r="E9250" t="str">
            <v/>
          </cell>
        </row>
        <row r="9251">
          <cell r="A9251" t="str">
            <v/>
          </cell>
          <cell r="B9251" t="str">
            <v/>
          </cell>
          <cell r="C9251" t="str">
            <v/>
          </cell>
          <cell r="D9251" t="str">
            <v/>
          </cell>
          <cell r="E9251" t="str">
            <v/>
          </cell>
        </row>
        <row r="9252">
          <cell r="A9252" t="str">
            <v/>
          </cell>
          <cell r="B9252" t="str">
            <v/>
          </cell>
          <cell r="C9252" t="str">
            <v/>
          </cell>
          <cell r="D9252" t="str">
            <v/>
          </cell>
          <cell r="E9252" t="str">
            <v/>
          </cell>
        </row>
        <row r="9253">
          <cell r="A9253" t="str">
            <v/>
          </cell>
          <cell r="B9253" t="str">
            <v/>
          </cell>
          <cell r="C9253" t="str">
            <v/>
          </cell>
          <cell r="D9253" t="str">
            <v/>
          </cell>
          <cell r="E9253" t="str">
            <v/>
          </cell>
        </row>
        <row r="9254">
          <cell r="A9254" t="str">
            <v/>
          </cell>
          <cell r="B9254" t="str">
            <v/>
          </cell>
          <cell r="C9254" t="str">
            <v/>
          </cell>
          <cell r="D9254" t="str">
            <v/>
          </cell>
          <cell r="E9254" t="str">
            <v/>
          </cell>
        </row>
        <row r="9255">
          <cell r="A9255" t="str">
            <v/>
          </cell>
          <cell r="B9255" t="str">
            <v/>
          </cell>
          <cell r="C9255" t="str">
            <v/>
          </cell>
          <cell r="D9255" t="str">
            <v/>
          </cell>
          <cell r="E9255" t="str">
            <v/>
          </cell>
        </row>
        <row r="9256">
          <cell r="A9256" t="str">
            <v/>
          </cell>
          <cell r="B9256" t="str">
            <v/>
          </cell>
          <cell r="C9256" t="str">
            <v/>
          </cell>
          <cell r="D9256" t="str">
            <v/>
          </cell>
          <cell r="E9256" t="str">
            <v/>
          </cell>
        </row>
        <row r="9257">
          <cell r="A9257" t="str">
            <v/>
          </cell>
          <cell r="B9257" t="str">
            <v/>
          </cell>
          <cell r="C9257" t="str">
            <v/>
          </cell>
          <cell r="D9257" t="str">
            <v/>
          </cell>
          <cell r="E9257" t="str">
            <v/>
          </cell>
        </row>
        <row r="9258">
          <cell r="A9258" t="str">
            <v/>
          </cell>
          <cell r="B9258" t="str">
            <v/>
          </cell>
          <cell r="C9258" t="str">
            <v/>
          </cell>
          <cell r="D9258" t="str">
            <v/>
          </cell>
          <cell r="E9258" t="str">
            <v/>
          </cell>
        </row>
        <row r="9259">
          <cell r="A9259" t="str">
            <v/>
          </cell>
          <cell r="B9259" t="str">
            <v/>
          </cell>
          <cell r="C9259" t="str">
            <v/>
          </cell>
          <cell r="D9259" t="str">
            <v/>
          </cell>
          <cell r="E9259" t="str">
            <v/>
          </cell>
        </row>
        <row r="9260">
          <cell r="A9260" t="str">
            <v/>
          </cell>
          <cell r="B9260" t="str">
            <v/>
          </cell>
          <cell r="C9260" t="str">
            <v/>
          </cell>
          <cell r="D9260" t="str">
            <v/>
          </cell>
          <cell r="E9260" t="str">
            <v/>
          </cell>
        </row>
        <row r="9261">
          <cell r="A9261" t="str">
            <v/>
          </cell>
          <cell r="B9261" t="str">
            <v/>
          </cell>
          <cell r="C9261" t="str">
            <v/>
          </cell>
          <cell r="D9261" t="str">
            <v/>
          </cell>
          <cell r="E9261" t="str">
            <v/>
          </cell>
        </row>
        <row r="9262">
          <cell r="A9262" t="str">
            <v/>
          </cell>
          <cell r="B9262" t="str">
            <v/>
          </cell>
          <cell r="C9262" t="str">
            <v/>
          </cell>
          <cell r="D9262" t="str">
            <v/>
          </cell>
          <cell r="E9262" t="str">
            <v/>
          </cell>
        </row>
        <row r="9263">
          <cell r="A9263" t="str">
            <v/>
          </cell>
          <cell r="B9263" t="str">
            <v/>
          </cell>
          <cell r="C9263" t="str">
            <v/>
          </cell>
          <cell r="D9263" t="str">
            <v/>
          </cell>
          <cell r="E9263" t="str">
            <v/>
          </cell>
        </row>
        <row r="9264">
          <cell r="A9264" t="str">
            <v/>
          </cell>
          <cell r="B9264" t="str">
            <v/>
          </cell>
          <cell r="C9264" t="str">
            <v/>
          </cell>
          <cell r="D9264" t="str">
            <v/>
          </cell>
          <cell r="E9264" t="str">
            <v/>
          </cell>
        </row>
        <row r="9265">
          <cell r="A9265" t="str">
            <v/>
          </cell>
          <cell r="B9265" t="str">
            <v/>
          </cell>
          <cell r="C9265" t="str">
            <v/>
          </cell>
          <cell r="D9265" t="str">
            <v/>
          </cell>
          <cell r="E9265" t="str">
            <v/>
          </cell>
        </row>
        <row r="9266">
          <cell r="A9266" t="str">
            <v/>
          </cell>
          <cell r="B9266" t="str">
            <v/>
          </cell>
          <cell r="C9266" t="str">
            <v/>
          </cell>
          <cell r="D9266" t="str">
            <v/>
          </cell>
          <cell r="E9266" t="str">
            <v/>
          </cell>
        </row>
        <row r="9267">
          <cell r="A9267" t="str">
            <v/>
          </cell>
          <cell r="B9267" t="str">
            <v/>
          </cell>
          <cell r="C9267" t="str">
            <v/>
          </cell>
          <cell r="D9267" t="str">
            <v/>
          </cell>
          <cell r="E9267" t="str">
            <v/>
          </cell>
        </row>
        <row r="9268">
          <cell r="A9268" t="str">
            <v/>
          </cell>
          <cell r="B9268" t="str">
            <v/>
          </cell>
          <cell r="C9268" t="str">
            <v/>
          </cell>
          <cell r="D9268" t="str">
            <v/>
          </cell>
          <cell r="E9268" t="str">
            <v/>
          </cell>
        </row>
        <row r="9269">
          <cell r="A9269" t="str">
            <v/>
          </cell>
          <cell r="B9269" t="str">
            <v/>
          </cell>
          <cell r="C9269" t="str">
            <v/>
          </cell>
          <cell r="D9269" t="str">
            <v/>
          </cell>
          <cell r="E9269" t="str">
            <v/>
          </cell>
        </row>
        <row r="9270">
          <cell r="A9270" t="str">
            <v/>
          </cell>
          <cell r="B9270" t="str">
            <v/>
          </cell>
          <cell r="C9270" t="str">
            <v/>
          </cell>
          <cell r="D9270" t="str">
            <v/>
          </cell>
          <cell r="E9270" t="str">
            <v/>
          </cell>
        </row>
        <row r="9271">
          <cell r="A9271" t="str">
            <v/>
          </cell>
          <cell r="B9271" t="str">
            <v/>
          </cell>
          <cell r="C9271" t="str">
            <v/>
          </cell>
          <cell r="D9271" t="str">
            <v/>
          </cell>
          <cell r="E9271" t="str">
            <v/>
          </cell>
        </row>
        <row r="9272">
          <cell r="A9272" t="str">
            <v/>
          </cell>
          <cell r="B9272" t="str">
            <v/>
          </cell>
          <cell r="C9272" t="str">
            <v/>
          </cell>
          <cell r="D9272" t="str">
            <v/>
          </cell>
          <cell r="E9272" t="str">
            <v/>
          </cell>
        </row>
        <row r="9273">
          <cell r="A9273" t="str">
            <v/>
          </cell>
          <cell r="B9273" t="str">
            <v/>
          </cell>
          <cell r="C9273" t="str">
            <v/>
          </cell>
          <cell r="D9273" t="str">
            <v/>
          </cell>
          <cell r="E9273" t="str">
            <v/>
          </cell>
        </row>
        <row r="9274">
          <cell r="A9274" t="str">
            <v/>
          </cell>
          <cell r="B9274" t="str">
            <v/>
          </cell>
          <cell r="C9274" t="str">
            <v/>
          </cell>
          <cell r="D9274" t="str">
            <v/>
          </cell>
          <cell r="E9274" t="str">
            <v/>
          </cell>
        </row>
        <row r="9275">
          <cell r="A9275" t="str">
            <v/>
          </cell>
          <cell r="B9275" t="str">
            <v/>
          </cell>
          <cell r="C9275" t="str">
            <v/>
          </cell>
          <cell r="D9275" t="str">
            <v/>
          </cell>
          <cell r="E9275" t="str">
            <v/>
          </cell>
        </row>
        <row r="9276">
          <cell r="A9276" t="str">
            <v/>
          </cell>
          <cell r="B9276" t="str">
            <v/>
          </cell>
          <cell r="C9276" t="str">
            <v/>
          </cell>
          <cell r="D9276" t="str">
            <v/>
          </cell>
          <cell r="E9276" t="str">
            <v/>
          </cell>
        </row>
        <row r="9277">
          <cell r="A9277" t="str">
            <v/>
          </cell>
          <cell r="B9277" t="str">
            <v/>
          </cell>
          <cell r="C9277" t="str">
            <v/>
          </cell>
          <cell r="D9277" t="str">
            <v/>
          </cell>
          <cell r="E9277" t="str">
            <v/>
          </cell>
        </row>
        <row r="9278">
          <cell r="A9278" t="str">
            <v/>
          </cell>
          <cell r="B9278" t="str">
            <v/>
          </cell>
          <cell r="C9278" t="str">
            <v/>
          </cell>
          <cell r="D9278" t="str">
            <v/>
          </cell>
          <cell r="E9278" t="str">
            <v/>
          </cell>
        </row>
        <row r="9279">
          <cell r="A9279" t="str">
            <v/>
          </cell>
          <cell r="B9279" t="str">
            <v/>
          </cell>
          <cell r="C9279" t="str">
            <v/>
          </cell>
          <cell r="D9279" t="str">
            <v/>
          </cell>
          <cell r="E9279" t="str">
            <v/>
          </cell>
        </row>
        <row r="9280">
          <cell r="A9280" t="str">
            <v/>
          </cell>
          <cell r="B9280" t="str">
            <v/>
          </cell>
          <cell r="C9280" t="str">
            <v/>
          </cell>
          <cell r="D9280" t="str">
            <v/>
          </cell>
          <cell r="E9280" t="str">
            <v/>
          </cell>
        </row>
        <row r="9281">
          <cell r="A9281" t="str">
            <v/>
          </cell>
          <cell r="B9281" t="str">
            <v/>
          </cell>
          <cell r="C9281" t="str">
            <v/>
          </cell>
          <cell r="D9281" t="str">
            <v/>
          </cell>
          <cell r="E9281" t="str">
            <v/>
          </cell>
        </row>
        <row r="9282">
          <cell r="A9282" t="str">
            <v/>
          </cell>
          <cell r="B9282" t="str">
            <v/>
          </cell>
          <cell r="C9282" t="str">
            <v/>
          </cell>
          <cell r="D9282" t="str">
            <v/>
          </cell>
          <cell r="E9282" t="str">
            <v/>
          </cell>
        </row>
        <row r="9283">
          <cell r="A9283" t="str">
            <v/>
          </cell>
          <cell r="B9283" t="str">
            <v/>
          </cell>
          <cell r="C9283" t="str">
            <v/>
          </cell>
          <cell r="D9283" t="str">
            <v/>
          </cell>
          <cell r="E9283" t="str">
            <v/>
          </cell>
        </row>
        <row r="9284">
          <cell r="A9284" t="str">
            <v/>
          </cell>
          <cell r="B9284" t="str">
            <v/>
          </cell>
          <cell r="C9284" t="str">
            <v/>
          </cell>
          <cell r="D9284" t="str">
            <v/>
          </cell>
          <cell r="E9284" t="str">
            <v/>
          </cell>
        </row>
        <row r="9285">
          <cell r="A9285" t="str">
            <v/>
          </cell>
          <cell r="B9285" t="str">
            <v/>
          </cell>
          <cell r="C9285" t="str">
            <v/>
          </cell>
          <cell r="D9285" t="str">
            <v/>
          </cell>
          <cell r="E9285" t="str">
            <v/>
          </cell>
        </row>
        <row r="9286">
          <cell r="A9286" t="str">
            <v/>
          </cell>
          <cell r="B9286" t="str">
            <v/>
          </cell>
          <cell r="C9286" t="str">
            <v/>
          </cell>
          <cell r="D9286" t="str">
            <v/>
          </cell>
          <cell r="E9286" t="str">
            <v/>
          </cell>
        </row>
        <row r="9287">
          <cell r="A9287" t="str">
            <v/>
          </cell>
          <cell r="B9287" t="str">
            <v/>
          </cell>
          <cell r="C9287" t="str">
            <v/>
          </cell>
          <cell r="D9287" t="str">
            <v/>
          </cell>
          <cell r="E9287" t="str">
            <v/>
          </cell>
        </row>
        <row r="9288">
          <cell r="A9288" t="str">
            <v/>
          </cell>
          <cell r="B9288" t="str">
            <v/>
          </cell>
          <cell r="C9288" t="str">
            <v/>
          </cell>
          <cell r="D9288" t="str">
            <v/>
          </cell>
          <cell r="E9288" t="str">
            <v/>
          </cell>
        </row>
        <row r="9289">
          <cell r="A9289" t="str">
            <v/>
          </cell>
          <cell r="B9289" t="str">
            <v/>
          </cell>
          <cell r="C9289" t="str">
            <v/>
          </cell>
          <cell r="D9289" t="str">
            <v/>
          </cell>
          <cell r="E9289" t="str">
            <v/>
          </cell>
        </row>
        <row r="9290">
          <cell r="A9290" t="str">
            <v/>
          </cell>
          <cell r="B9290" t="str">
            <v/>
          </cell>
          <cell r="C9290" t="str">
            <v/>
          </cell>
          <cell r="D9290" t="str">
            <v/>
          </cell>
          <cell r="E9290" t="str">
            <v/>
          </cell>
        </row>
        <row r="9291">
          <cell r="A9291" t="str">
            <v/>
          </cell>
          <cell r="B9291" t="str">
            <v/>
          </cell>
          <cell r="C9291" t="str">
            <v/>
          </cell>
          <cell r="D9291" t="str">
            <v/>
          </cell>
          <cell r="E9291" t="str">
            <v/>
          </cell>
        </row>
        <row r="9292">
          <cell r="A9292" t="str">
            <v/>
          </cell>
          <cell r="B9292" t="str">
            <v/>
          </cell>
          <cell r="C9292" t="str">
            <v/>
          </cell>
          <cell r="D9292" t="str">
            <v/>
          </cell>
          <cell r="E9292" t="str">
            <v/>
          </cell>
        </row>
        <row r="9293">
          <cell r="A9293" t="str">
            <v/>
          </cell>
          <cell r="B9293" t="str">
            <v/>
          </cell>
          <cell r="C9293" t="str">
            <v/>
          </cell>
          <cell r="D9293" t="str">
            <v/>
          </cell>
          <cell r="E9293" t="str">
            <v/>
          </cell>
        </row>
        <row r="9294">
          <cell r="A9294" t="str">
            <v/>
          </cell>
          <cell r="B9294" t="str">
            <v/>
          </cell>
          <cell r="C9294" t="str">
            <v/>
          </cell>
          <cell r="D9294" t="str">
            <v/>
          </cell>
          <cell r="E9294" t="str">
            <v/>
          </cell>
        </row>
        <row r="9295">
          <cell r="A9295" t="str">
            <v/>
          </cell>
          <cell r="B9295" t="str">
            <v/>
          </cell>
          <cell r="C9295" t="str">
            <v/>
          </cell>
          <cell r="D9295" t="str">
            <v/>
          </cell>
          <cell r="E9295" t="str">
            <v/>
          </cell>
        </row>
        <row r="9296">
          <cell r="A9296" t="str">
            <v/>
          </cell>
          <cell r="B9296" t="str">
            <v/>
          </cell>
          <cell r="C9296" t="str">
            <v/>
          </cell>
          <cell r="D9296" t="str">
            <v/>
          </cell>
          <cell r="E9296" t="str">
            <v/>
          </cell>
        </row>
        <row r="9297">
          <cell r="A9297" t="str">
            <v/>
          </cell>
          <cell r="B9297" t="str">
            <v/>
          </cell>
          <cell r="C9297" t="str">
            <v/>
          </cell>
          <cell r="D9297" t="str">
            <v/>
          </cell>
          <cell r="E9297" t="str">
            <v/>
          </cell>
        </row>
        <row r="9298">
          <cell r="A9298" t="str">
            <v/>
          </cell>
          <cell r="B9298" t="str">
            <v/>
          </cell>
          <cell r="C9298" t="str">
            <v/>
          </cell>
          <cell r="D9298" t="str">
            <v/>
          </cell>
          <cell r="E9298" t="str">
            <v/>
          </cell>
        </row>
        <row r="9299">
          <cell r="A9299" t="str">
            <v/>
          </cell>
          <cell r="B9299" t="str">
            <v/>
          </cell>
          <cell r="C9299" t="str">
            <v/>
          </cell>
          <cell r="D9299" t="str">
            <v/>
          </cell>
          <cell r="E9299" t="str">
            <v/>
          </cell>
        </row>
        <row r="9300">
          <cell r="A9300" t="str">
            <v/>
          </cell>
          <cell r="B9300" t="str">
            <v/>
          </cell>
          <cell r="C9300" t="str">
            <v/>
          </cell>
          <cell r="D9300" t="str">
            <v/>
          </cell>
          <cell r="E9300" t="str">
            <v/>
          </cell>
        </row>
        <row r="9301">
          <cell r="A9301" t="str">
            <v/>
          </cell>
          <cell r="B9301" t="str">
            <v/>
          </cell>
          <cell r="C9301" t="str">
            <v/>
          </cell>
          <cell r="D9301" t="str">
            <v/>
          </cell>
          <cell r="E9301" t="str">
            <v/>
          </cell>
        </row>
        <row r="9302">
          <cell r="A9302" t="str">
            <v/>
          </cell>
          <cell r="B9302" t="str">
            <v/>
          </cell>
          <cell r="C9302" t="str">
            <v/>
          </cell>
          <cell r="D9302" t="str">
            <v/>
          </cell>
          <cell r="E9302" t="str">
            <v/>
          </cell>
        </row>
        <row r="9303">
          <cell r="A9303" t="str">
            <v/>
          </cell>
          <cell r="B9303" t="str">
            <v/>
          </cell>
          <cell r="C9303" t="str">
            <v/>
          </cell>
          <cell r="D9303" t="str">
            <v/>
          </cell>
          <cell r="E9303" t="str">
            <v/>
          </cell>
        </row>
        <row r="9304">
          <cell r="A9304" t="str">
            <v/>
          </cell>
          <cell r="B9304" t="str">
            <v/>
          </cell>
          <cell r="C9304" t="str">
            <v/>
          </cell>
          <cell r="D9304" t="str">
            <v/>
          </cell>
          <cell r="E9304" t="str">
            <v/>
          </cell>
        </row>
        <row r="9305">
          <cell r="A9305" t="str">
            <v/>
          </cell>
          <cell r="B9305" t="str">
            <v/>
          </cell>
          <cell r="C9305" t="str">
            <v/>
          </cell>
          <cell r="D9305" t="str">
            <v/>
          </cell>
          <cell r="E9305" t="str">
            <v/>
          </cell>
        </row>
        <row r="9306">
          <cell r="A9306" t="str">
            <v/>
          </cell>
          <cell r="B9306" t="str">
            <v/>
          </cell>
          <cell r="C9306" t="str">
            <v/>
          </cell>
          <cell r="D9306" t="str">
            <v/>
          </cell>
          <cell r="E9306" t="str">
            <v/>
          </cell>
        </row>
        <row r="9307">
          <cell r="A9307" t="str">
            <v/>
          </cell>
          <cell r="B9307" t="str">
            <v/>
          </cell>
          <cell r="C9307" t="str">
            <v/>
          </cell>
          <cell r="D9307" t="str">
            <v/>
          </cell>
          <cell r="E9307" t="str">
            <v/>
          </cell>
        </row>
        <row r="9308">
          <cell r="A9308" t="str">
            <v/>
          </cell>
          <cell r="B9308" t="str">
            <v/>
          </cell>
          <cell r="C9308" t="str">
            <v/>
          </cell>
          <cell r="D9308" t="str">
            <v/>
          </cell>
          <cell r="E9308" t="str">
            <v/>
          </cell>
        </row>
        <row r="9309">
          <cell r="A9309" t="str">
            <v/>
          </cell>
          <cell r="B9309" t="str">
            <v/>
          </cell>
          <cell r="C9309" t="str">
            <v/>
          </cell>
          <cell r="D9309" t="str">
            <v/>
          </cell>
          <cell r="E9309" t="str">
            <v/>
          </cell>
        </row>
        <row r="9310">
          <cell r="A9310" t="str">
            <v/>
          </cell>
          <cell r="B9310" t="str">
            <v/>
          </cell>
          <cell r="C9310" t="str">
            <v/>
          </cell>
          <cell r="D9310" t="str">
            <v/>
          </cell>
          <cell r="E9310" t="str">
            <v/>
          </cell>
        </row>
        <row r="9311">
          <cell r="A9311" t="str">
            <v/>
          </cell>
          <cell r="B9311" t="str">
            <v/>
          </cell>
          <cell r="C9311" t="str">
            <v/>
          </cell>
          <cell r="D9311" t="str">
            <v/>
          </cell>
          <cell r="E9311" t="str">
            <v/>
          </cell>
        </row>
        <row r="9312">
          <cell r="A9312" t="str">
            <v/>
          </cell>
          <cell r="B9312" t="str">
            <v/>
          </cell>
          <cell r="C9312" t="str">
            <v/>
          </cell>
          <cell r="D9312" t="str">
            <v/>
          </cell>
          <cell r="E9312" t="str">
            <v/>
          </cell>
        </row>
        <row r="9313">
          <cell r="A9313" t="str">
            <v/>
          </cell>
          <cell r="B9313" t="str">
            <v/>
          </cell>
          <cell r="C9313" t="str">
            <v/>
          </cell>
          <cell r="D9313" t="str">
            <v/>
          </cell>
          <cell r="E9313" t="str">
            <v/>
          </cell>
        </row>
        <row r="9314">
          <cell r="A9314" t="str">
            <v/>
          </cell>
          <cell r="B9314" t="str">
            <v/>
          </cell>
          <cell r="C9314" t="str">
            <v/>
          </cell>
          <cell r="D9314" t="str">
            <v/>
          </cell>
          <cell r="E9314" t="str">
            <v/>
          </cell>
        </row>
        <row r="9315">
          <cell r="A9315" t="str">
            <v/>
          </cell>
          <cell r="B9315" t="str">
            <v/>
          </cell>
          <cell r="C9315" t="str">
            <v/>
          </cell>
          <cell r="D9315" t="str">
            <v/>
          </cell>
          <cell r="E9315" t="str">
            <v/>
          </cell>
        </row>
        <row r="9316">
          <cell r="A9316" t="str">
            <v/>
          </cell>
          <cell r="B9316" t="str">
            <v/>
          </cell>
          <cell r="C9316" t="str">
            <v/>
          </cell>
          <cell r="D9316" t="str">
            <v/>
          </cell>
          <cell r="E9316" t="str">
            <v/>
          </cell>
        </row>
        <row r="9317">
          <cell r="A9317" t="str">
            <v/>
          </cell>
          <cell r="B9317" t="str">
            <v/>
          </cell>
          <cell r="C9317" t="str">
            <v/>
          </cell>
          <cell r="D9317" t="str">
            <v/>
          </cell>
          <cell r="E9317" t="str">
            <v/>
          </cell>
        </row>
        <row r="9318">
          <cell r="A9318" t="str">
            <v/>
          </cell>
          <cell r="B9318" t="str">
            <v/>
          </cell>
          <cell r="C9318" t="str">
            <v/>
          </cell>
          <cell r="D9318" t="str">
            <v/>
          </cell>
          <cell r="E9318" t="str">
            <v/>
          </cell>
        </row>
        <row r="9319">
          <cell r="A9319" t="str">
            <v/>
          </cell>
          <cell r="B9319" t="str">
            <v/>
          </cell>
          <cell r="C9319" t="str">
            <v/>
          </cell>
          <cell r="D9319" t="str">
            <v/>
          </cell>
          <cell r="E9319" t="str">
            <v/>
          </cell>
        </row>
        <row r="9320">
          <cell r="A9320" t="str">
            <v/>
          </cell>
          <cell r="B9320" t="str">
            <v/>
          </cell>
          <cell r="C9320" t="str">
            <v/>
          </cell>
          <cell r="D9320" t="str">
            <v/>
          </cell>
          <cell r="E9320" t="str">
            <v/>
          </cell>
        </row>
        <row r="9321">
          <cell r="A9321" t="str">
            <v/>
          </cell>
          <cell r="B9321" t="str">
            <v/>
          </cell>
          <cell r="C9321" t="str">
            <v/>
          </cell>
          <cell r="D9321" t="str">
            <v/>
          </cell>
          <cell r="E9321" t="str">
            <v/>
          </cell>
        </row>
        <row r="9322">
          <cell r="A9322" t="str">
            <v/>
          </cell>
          <cell r="B9322" t="str">
            <v/>
          </cell>
          <cell r="C9322" t="str">
            <v/>
          </cell>
          <cell r="D9322" t="str">
            <v/>
          </cell>
          <cell r="E9322" t="str">
            <v/>
          </cell>
        </row>
        <row r="9323">
          <cell r="A9323" t="str">
            <v/>
          </cell>
          <cell r="B9323" t="str">
            <v/>
          </cell>
          <cell r="C9323" t="str">
            <v/>
          </cell>
          <cell r="D9323" t="str">
            <v/>
          </cell>
          <cell r="E9323" t="str">
            <v/>
          </cell>
        </row>
        <row r="9324">
          <cell r="A9324" t="str">
            <v/>
          </cell>
          <cell r="B9324" t="str">
            <v/>
          </cell>
          <cell r="C9324" t="str">
            <v/>
          </cell>
          <cell r="D9324" t="str">
            <v/>
          </cell>
          <cell r="E9324" t="str">
            <v/>
          </cell>
        </row>
        <row r="9325">
          <cell r="A9325" t="str">
            <v/>
          </cell>
          <cell r="B9325" t="str">
            <v/>
          </cell>
          <cell r="C9325" t="str">
            <v/>
          </cell>
          <cell r="D9325" t="str">
            <v/>
          </cell>
          <cell r="E9325" t="str">
            <v/>
          </cell>
        </row>
        <row r="9326">
          <cell r="A9326" t="str">
            <v/>
          </cell>
          <cell r="B9326" t="str">
            <v/>
          </cell>
          <cell r="C9326" t="str">
            <v/>
          </cell>
          <cell r="D9326" t="str">
            <v/>
          </cell>
          <cell r="E9326" t="str">
            <v/>
          </cell>
        </row>
        <row r="9327">
          <cell r="A9327" t="str">
            <v/>
          </cell>
          <cell r="B9327" t="str">
            <v/>
          </cell>
          <cell r="C9327" t="str">
            <v/>
          </cell>
          <cell r="D9327" t="str">
            <v/>
          </cell>
          <cell r="E9327" t="str">
            <v/>
          </cell>
        </row>
        <row r="9328">
          <cell r="A9328" t="str">
            <v/>
          </cell>
          <cell r="B9328" t="str">
            <v/>
          </cell>
          <cell r="C9328" t="str">
            <v/>
          </cell>
          <cell r="D9328" t="str">
            <v/>
          </cell>
          <cell r="E9328" t="str">
            <v/>
          </cell>
        </row>
        <row r="9329">
          <cell r="A9329" t="str">
            <v/>
          </cell>
          <cell r="B9329" t="str">
            <v/>
          </cell>
          <cell r="C9329" t="str">
            <v/>
          </cell>
          <cell r="D9329" t="str">
            <v/>
          </cell>
          <cell r="E9329" t="str">
            <v/>
          </cell>
        </row>
        <row r="9330">
          <cell r="A9330" t="str">
            <v/>
          </cell>
          <cell r="B9330" t="str">
            <v/>
          </cell>
          <cell r="C9330" t="str">
            <v/>
          </cell>
          <cell r="D9330" t="str">
            <v/>
          </cell>
          <cell r="E9330" t="str">
            <v/>
          </cell>
        </row>
        <row r="9331">
          <cell r="A9331" t="str">
            <v/>
          </cell>
          <cell r="B9331" t="str">
            <v/>
          </cell>
          <cell r="C9331" t="str">
            <v/>
          </cell>
          <cell r="D9331" t="str">
            <v/>
          </cell>
          <cell r="E9331" t="str">
            <v/>
          </cell>
        </row>
        <row r="9332">
          <cell r="A9332" t="str">
            <v/>
          </cell>
          <cell r="B9332" t="str">
            <v/>
          </cell>
          <cell r="C9332" t="str">
            <v/>
          </cell>
          <cell r="D9332" t="str">
            <v/>
          </cell>
          <cell r="E9332" t="str">
            <v/>
          </cell>
        </row>
        <row r="9333">
          <cell r="A9333" t="str">
            <v/>
          </cell>
          <cell r="B9333" t="str">
            <v/>
          </cell>
          <cell r="C9333" t="str">
            <v/>
          </cell>
          <cell r="D9333" t="str">
            <v/>
          </cell>
          <cell r="E9333" t="str">
            <v/>
          </cell>
        </row>
        <row r="9334">
          <cell r="A9334" t="str">
            <v/>
          </cell>
          <cell r="B9334" t="str">
            <v/>
          </cell>
          <cell r="C9334" t="str">
            <v/>
          </cell>
          <cell r="D9334" t="str">
            <v/>
          </cell>
          <cell r="E9334" t="str">
            <v/>
          </cell>
        </row>
        <row r="9335">
          <cell r="A9335" t="str">
            <v/>
          </cell>
          <cell r="B9335" t="str">
            <v/>
          </cell>
          <cell r="C9335" t="str">
            <v/>
          </cell>
          <cell r="D9335" t="str">
            <v/>
          </cell>
          <cell r="E9335" t="str">
            <v/>
          </cell>
        </row>
        <row r="9336">
          <cell r="A9336" t="str">
            <v/>
          </cell>
          <cell r="B9336" t="str">
            <v/>
          </cell>
          <cell r="C9336" t="str">
            <v/>
          </cell>
          <cell r="D9336" t="str">
            <v/>
          </cell>
          <cell r="E9336" t="str">
            <v/>
          </cell>
        </row>
        <row r="9337">
          <cell r="A9337" t="str">
            <v/>
          </cell>
          <cell r="B9337" t="str">
            <v/>
          </cell>
          <cell r="C9337" t="str">
            <v/>
          </cell>
          <cell r="D9337" t="str">
            <v/>
          </cell>
          <cell r="E9337" t="str">
            <v/>
          </cell>
        </row>
        <row r="9338">
          <cell r="A9338" t="str">
            <v/>
          </cell>
          <cell r="B9338" t="str">
            <v/>
          </cell>
          <cell r="C9338" t="str">
            <v/>
          </cell>
          <cell r="D9338" t="str">
            <v/>
          </cell>
          <cell r="E9338" t="str">
            <v/>
          </cell>
        </row>
        <row r="9339">
          <cell r="A9339" t="str">
            <v/>
          </cell>
          <cell r="B9339" t="str">
            <v/>
          </cell>
          <cell r="C9339" t="str">
            <v/>
          </cell>
          <cell r="D9339" t="str">
            <v/>
          </cell>
          <cell r="E9339" t="str">
            <v/>
          </cell>
        </row>
        <row r="9340">
          <cell r="A9340" t="str">
            <v/>
          </cell>
          <cell r="B9340" t="str">
            <v/>
          </cell>
          <cell r="C9340" t="str">
            <v/>
          </cell>
          <cell r="D9340" t="str">
            <v/>
          </cell>
          <cell r="E9340" t="str">
            <v/>
          </cell>
        </row>
        <row r="9341">
          <cell r="A9341" t="str">
            <v/>
          </cell>
          <cell r="B9341" t="str">
            <v/>
          </cell>
          <cell r="C9341" t="str">
            <v/>
          </cell>
          <cell r="D9341" t="str">
            <v/>
          </cell>
          <cell r="E9341" t="str">
            <v/>
          </cell>
        </row>
        <row r="9342">
          <cell r="A9342" t="str">
            <v/>
          </cell>
          <cell r="B9342" t="str">
            <v/>
          </cell>
          <cell r="C9342" t="str">
            <v/>
          </cell>
          <cell r="D9342" t="str">
            <v/>
          </cell>
          <cell r="E9342" t="str">
            <v/>
          </cell>
        </row>
        <row r="9343">
          <cell r="A9343" t="str">
            <v/>
          </cell>
          <cell r="B9343" t="str">
            <v/>
          </cell>
          <cell r="C9343" t="str">
            <v/>
          </cell>
          <cell r="D9343" t="str">
            <v/>
          </cell>
          <cell r="E9343" t="str">
            <v/>
          </cell>
        </row>
        <row r="9344">
          <cell r="A9344" t="str">
            <v/>
          </cell>
          <cell r="B9344" t="str">
            <v/>
          </cell>
          <cell r="C9344" t="str">
            <v/>
          </cell>
          <cell r="D9344" t="str">
            <v/>
          </cell>
          <cell r="E9344" t="str">
            <v/>
          </cell>
        </row>
        <row r="9345">
          <cell r="A9345" t="str">
            <v/>
          </cell>
          <cell r="B9345" t="str">
            <v/>
          </cell>
          <cell r="C9345" t="str">
            <v/>
          </cell>
          <cell r="D9345" t="str">
            <v/>
          </cell>
          <cell r="E9345" t="str">
            <v/>
          </cell>
        </row>
        <row r="9346">
          <cell r="A9346" t="str">
            <v/>
          </cell>
          <cell r="B9346" t="str">
            <v/>
          </cell>
          <cell r="C9346" t="str">
            <v/>
          </cell>
          <cell r="D9346" t="str">
            <v/>
          </cell>
          <cell r="E9346" t="str">
            <v/>
          </cell>
        </row>
        <row r="9347">
          <cell r="A9347" t="str">
            <v/>
          </cell>
          <cell r="B9347" t="str">
            <v/>
          </cell>
          <cell r="C9347" t="str">
            <v/>
          </cell>
          <cell r="D9347" t="str">
            <v/>
          </cell>
          <cell r="E9347" t="str">
            <v/>
          </cell>
        </row>
        <row r="9348">
          <cell r="A9348" t="str">
            <v/>
          </cell>
          <cell r="B9348" t="str">
            <v/>
          </cell>
          <cell r="C9348" t="str">
            <v/>
          </cell>
          <cell r="D9348" t="str">
            <v/>
          </cell>
          <cell r="E9348" t="str">
            <v/>
          </cell>
        </row>
        <row r="9349">
          <cell r="A9349" t="str">
            <v/>
          </cell>
          <cell r="B9349" t="str">
            <v/>
          </cell>
          <cell r="C9349" t="str">
            <v/>
          </cell>
          <cell r="D9349" t="str">
            <v/>
          </cell>
          <cell r="E9349" t="str">
            <v/>
          </cell>
        </row>
        <row r="9350">
          <cell r="A9350" t="str">
            <v/>
          </cell>
          <cell r="B9350" t="str">
            <v/>
          </cell>
          <cell r="C9350" t="str">
            <v/>
          </cell>
          <cell r="D9350" t="str">
            <v/>
          </cell>
          <cell r="E9350" t="str">
            <v/>
          </cell>
        </row>
        <row r="9351">
          <cell r="A9351" t="str">
            <v/>
          </cell>
          <cell r="B9351" t="str">
            <v/>
          </cell>
          <cell r="C9351" t="str">
            <v/>
          </cell>
          <cell r="D9351" t="str">
            <v/>
          </cell>
          <cell r="E9351" t="str">
            <v/>
          </cell>
        </row>
        <row r="9352">
          <cell r="A9352" t="str">
            <v/>
          </cell>
          <cell r="B9352" t="str">
            <v/>
          </cell>
          <cell r="C9352" t="str">
            <v/>
          </cell>
          <cell r="D9352" t="str">
            <v/>
          </cell>
          <cell r="E9352" t="str">
            <v/>
          </cell>
        </row>
        <row r="9353">
          <cell r="A9353" t="str">
            <v/>
          </cell>
          <cell r="B9353" t="str">
            <v/>
          </cell>
          <cell r="C9353" t="str">
            <v/>
          </cell>
          <cell r="D9353" t="str">
            <v/>
          </cell>
          <cell r="E9353" t="str">
            <v/>
          </cell>
        </row>
        <row r="9354">
          <cell r="A9354" t="str">
            <v/>
          </cell>
          <cell r="B9354" t="str">
            <v/>
          </cell>
          <cell r="C9354" t="str">
            <v/>
          </cell>
          <cell r="D9354" t="str">
            <v/>
          </cell>
          <cell r="E9354" t="str">
            <v/>
          </cell>
        </row>
        <row r="9355">
          <cell r="A9355" t="str">
            <v/>
          </cell>
          <cell r="B9355" t="str">
            <v/>
          </cell>
          <cell r="C9355" t="str">
            <v/>
          </cell>
          <cell r="D9355" t="str">
            <v/>
          </cell>
          <cell r="E9355" t="str">
            <v/>
          </cell>
        </row>
        <row r="9356">
          <cell r="A9356" t="str">
            <v/>
          </cell>
          <cell r="B9356" t="str">
            <v/>
          </cell>
          <cell r="C9356" t="str">
            <v/>
          </cell>
          <cell r="D9356" t="str">
            <v/>
          </cell>
          <cell r="E9356" t="str">
            <v/>
          </cell>
        </row>
        <row r="9357">
          <cell r="A9357" t="str">
            <v/>
          </cell>
          <cell r="B9357" t="str">
            <v/>
          </cell>
          <cell r="C9357" t="str">
            <v/>
          </cell>
          <cell r="D9357" t="str">
            <v/>
          </cell>
          <cell r="E9357" t="str">
            <v/>
          </cell>
        </row>
        <row r="9358">
          <cell r="A9358" t="str">
            <v/>
          </cell>
          <cell r="B9358" t="str">
            <v/>
          </cell>
          <cell r="C9358" t="str">
            <v/>
          </cell>
          <cell r="D9358" t="str">
            <v/>
          </cell>
          <cell r="E9358" t="str">
            <v/>
          </cell>
        </row>
        <row r="9359">
          <cell r="A9359" t="str">
            <v/>
          </cell>
          <cell r="B9359" t="str">
            <v/>
          </cell>
          <cell r="C9359" t="str">
            <v/>
          </cell>
          <cell r="D9359" t="str">
            <v/>
          </cell>
          <cell r="E9359" t="str">
            <v/>
          </cell>
        </row>
        <row r="9360">
          <cell r="A9360" t="str">
            <v/>
          </cell>
          <cell r="B9360" t="str">
            <v/>
          </cell>
          <cell r="C9360" t="str">
            <v/>
          </cell>
          <cell r="D9360" t="str">
            <v/>
          </cell>
          <cell r="E9360" t="str">
            <v/>
          </cell>
        </row>
        <row r="9361">
          <cell r="A9361" t="str">
            <v/>
          </cell>
          <cell r="B9361" t="str">
            <v/>
          </cell>
          <cell r="C9361" t="str">
            <v/>
          </cell>
          <cell r="D9361" t="str">
            <v/>
          </cell>
          <cell r="E9361" t="str">
            <v/>
          </cell>
        </row>
        <row r="9362">
          <cell r="A9362" t="str">
            <v/>
          </cell>
          <cell r="B9362" t="str">
            <v/>
          </cell>
          <cell r="C9362" t="str">
            <v/>
          </cell>
          <cell r="D9362" t="str">
            <v/>
          </cell>
          <cell r="E9362" t="str">
            <v/>
          </cell>
        </row>
        <row r="9363">
          <cell r="A9363" t="str">
            <v/>
          </cell>
          <cell r="B9363" t="str">
            <v/>
          </cell>
          <cell r="C9363" t="str">
            <v/>
          </cell>
          <cell r="D9363" t="str">
            <v/>
          </cell>
          <cell r="E9363" t="str">
            <v/>
          </cell>
        </row>
        <row r="9364">
          <cell r="A9364" t="str">
            <v/>
          </cell>
          <cell r="B9364" t="str">
            <v/>
          </cell>
          <cell r="C9364" t="str">
            <v/>
          </cell>
          <cell r="D9364" t="str">
            <v/>
          </cell>
          <cell r="E9364" t="str">
            <v/>
          </cell>
        </row>
        <row r="9365">
          <cell r="A9365" t="str">
            <v/>
          </cell>
          <cell r="B9365" t="str">
            <v/>
          </cell>
          <cell r="C9365" t="str">
            <v/>
          </cell>
          <cell r="D9365" t="str">
            <v/>
          </cell>
          <cell r="E9365" t="str">
            <v/>
          </cell>
        </row>
        <row r="9366">
          <cell r="A9366" t="str">
            <v/>
          </cell>
          <cell r="B9366" t="str">
            <v/>
          </cell>
          <cell r="C9366" t="str">
            <v/>
          </cell>
          <cell r="D9366" t="str">
            <v/>
          </cell>
          <cell r="E9366" t="str">
            <v/>
          </cell>
        </row>
        <row r="9367">
          <cell r="A9367" t="str">
            <v/>
          </cell>
          <cell r="B9367" t="str">
            <v/>
          </cell>
          <cell r="C9367" t="str">
            <v/>
          </cell>
          <cell r="D9367" t="str">
            <v/>
          </cell>
          <cell r="E9367" t="str">
            <v/>
          </cell>
        </row>
        <row r="9368">
          <cell r="A9368" t="str">
            <v/>
          </cell>
          <cell r="B9368" t="str">
            <v/>
          </cell>
          <cell r="C9368" t="str">
            <v/>
          </cell>
          <cell r="D9368" t="str">
            <v/>
          </cell>
          <cell r="E9368" t="str">
            <v/>
          </cell>
        </row>
        <row r="9369">
          <cell r="A9369" t="str">
            <v/>
          </cell>
          <cell r="B9369" t="str">
            <v/>
          </cell>
          <cell r="C9369" t="str">
            <v/>
          </cell>
          <cell r="D9369" t="str">
            <v/>
          </cell>
          <cell r="E9369" t="str">
            <v/>
          </cell>
        </row>
        <row r="9370">
          <cell r="A9370" t="str">
            <v/>
          </cell>
          <cell r="B9370" t="str">
            <v/>
          </cell>
          <cell r="C9370" t="str">
            <v/>
          </cell>
          <cell r="D9370" t="str">
            <v/>
          </cell>
          <cell r="E9370" t="str">
            <v/>
          </cell>
        </row>
        <row r="9371">
          <cell r="A9371" t="str">
            <v/>
          </cell>
          <cell r="B9371" t="str">
            <v/>
          </cell>
          <cell r="C9371" t="str">
            <v/>
          </cell>
          <cell r="D9371" t="str">
            <v/>
          </cell>
          <cell r="E9371" t="str">
            <v/>
          </cell>
        </row>
        <row r="9372">
          <cell r="A9372" t="str">
            <v/>
          </cell>
          <cell r="B9372" t="str">
            <v/>
          </cell>
          <cell r="C9372" t="str">
            <v/>
          </cell>
          <cell r="D9372" t="str">
            <v/>
          </cell>
          <cell r="E9372" t="str">
            <v/>
          </cell>
        </row>
        <row r="9373">
          <cell r="A9373" t="str">
            <v/>
          </cell>
          <cell r="B9373" t="str">
            <v/>
          </cell>
          <cell r="C9373" t="str">
            <v/>
          </cell>
          <cell r="D9373" t="str">
            <v/>
          </cell>
          <cell r="E9373" t="str">
            <v/>
          </cell>
        </row>
        <row r="9374">
          <cell r="A9374" t="str">
            <v/>
          </cell>
          <cell r="B9374" t="str">
            <v/>
          </cell>
          <cell r="C9374" t="str">
            <v/>
          </cell>
          <cell r="D9374" t="str">
            <v/>
          </cell>
          <cell r="E9374" t="str">
            <v/>
          </cell>
        </row>
        <row r="9375">
          <cell r="A9375" t="str">
            <v/>
          </cell>
          <cell r="B9375" t="str">
            <v/>
          </cell>
          <cell r="C9375" t="str">
            <v/>
          </cell>
          <cell r="D9375" t="str">
            <v/>
          </cell>
          <cell r="E9375" t="str">
            <v/>
          </cell>
        </row>
        <row r="9376">
          <cell r="A9376" t="str">
            <v/>
          </cell>
          <cell r="B9376" t="str">
            <v/>
          </cell>
          <cell r="C9376" t="str">
            <v/>
          </cell>
          <cell r="D9376" t="str">
            <v/>
          </cell>
          <cell r="E9376" t="str">
            <v/>
          </cell>
        </row>
        <row r="9377">
          <cell r="A9377" t="str">
            <v/>
          </cell>
          <cell r="B9377" t="str">
            <v/>
          </cell>
          <cell r="C9377" t="str">
            <v/>
          </cell>
          <cell r="D9377" t="str">
            <v/>
          </cell>
          <cell r="E9377" t="str">
            <v/>
          </cell>
        </row>
        <row r="9378">
          <cell r="A9378" t="str">
            <v/>
          </cell>
          <cell r="B9378" t="str">
            <v/>
          </cell>
          <cell r="C9378" t="str">
            <v/>
          </cell>
          <cell r="D9378" t="str">
            <v/>
          </cell>
          <cell r="E9378" t="str">
            <v/>
          </cell>
        </row>
        <row r="9379">
          <cell r="A9379" t="str">
            <v/>
          </cell>
          <cell r="B9379" t="str">
            <v/>
          </cell>
          <cell r="C9379" t="str">
            <v/>
          </cell>
          <cell r="D9379" t="str">
            <v/>
          </cell>
          <cell r="E9379" t="str">
            <v/>
          </cell>
        </row>
        <row r="9380">
          <cell r="A9380" t="str">
            <v/>
          </cell>
          <cell r="B9380" t="str">
            <v/>
          </cell>
          <cell r="C9380" t="str">
            <v/>
          </cell>
          <cell r="D9380" t="str">
            <v/>
          </cell>
          <cell r="E9380" t="str">
            <v/>
          </cell>
        </row>
        <row r="9381">
          <cell r="A9381" t="str">
            <v/>
          </cell>
          <cell r="B9381" t="str">
            <v/>
          </cell>
          <cell r="C9381" t="str">
            <v/>
          </cell>
          <cell r="D9381" t="str">
            <v/>
          </cell>
          <cell r="E9381" t="str">
            <v/>
          </cell>
        </row>
        <row r="9382">
          <cell r="A9382" t="str">
            <v/>
          </cell>
          <cell r="B9382" t="str">
            <v/>
          </cell>
          <cell r="C9382" t="str">
            <v/>
          </cell>
          <cell r="D9382" t="str">
            <v/>
          </cell>
          <cell r="E9382" t="str">
            <v/>
          </cell>
        </row>
        <row r="9383">
          <cell r="A9383" t="str">
            <v/>
          </cell>
          <cell r="B9383" t="str">
            <v/>
          </cell>
          <cell r="C9383" t="str">
            <v/>
          </cell>
          <cell r="D9383" t="str">
            <v/>
          </cell>
          <cell r="E9383" t="str">
            <v/>
          </cell>
        </row>
        <row r="9384">
          <cell r="A9384" t="str">
            <v/>
          </cell>
          <cell r="B9384" t="str">
            <v/>
          </cell>
          <cell r="C9384" t="str">
            <v/>
          </cell>
          <cell r="D9384" t="str">
            <v/>
          </cell>
          <cell r="E9384" t="str">
            <v/>
          </cell>
        </row>
        <row r="9385">
          <cell r="A9385" t="str">
            <v/>
          </cell>
          <cell r="B9385" t="str">
            <v/>
          </cell>
          <cell r="C9385" t="str">
            <v/>
          </cell>
          <cell r="D9385" t="str">
            <v/>
          </cell>
          <cell r="E9385" t="str">
            <v/>
          </cell>
        </row>
        <row r="9386">
          <cell r="A9386" t="str">
            <v/>
          </cell>
          <cell r="B9386" t="str">
            <v/>
          </cell>
          <cell r="C9386" t="str">
            <v/>
          </cell>
          <cell r="D9386" t="str">
            <v/>
          </cell>
          <cell r="E9386" t="str">
            <v/>
          </cell>
        </row>
        <row r="9387">
          <cell r="A9387" t="str">
            <v/>
          </cell>
          <cell r="B9387" t="str">
            <v/>
          </cell>
          <cell r="C9387" t="str">
            <v/>
          </cell>
          <cell r="D9387" t="str">
            <v/>
          </cell>
          <cell r="E9387" t="str">
            <v/>
          </cell>
        </row>
        <row r="9388">
          <cell r="A9388" t="str">
            <v/>
          </cell>
          <cell r="B9388" t="str">
            <v/>
          </cell>
          <cell r="C9388" t="str">
            <v/>
          </cell>
          <cell r="D9388" t="str">
            <v/>
          </cell>
          <cell r="E9388" t="str">
            <v/>
          </cell>
        </row>
        <row r="9389">
          <cell r="A9389" t="str">
            <v/>
          </cell>
          <cell r="B9389" t="str">
            <v/>
          </cell>
          <cell r="C9389" t="str">
            <v/>
          </cell>
          <cell r="D9389" t="str">
            <v/>
          </cell>
          <cell r="E9389" t="str">
            <v/>
          </cell>
        </row>
        <row r="9390">
          <cell r="A9390" t="str">
            <v/>
          </cell>
          <cell r="B9390" t="str">
            <v/>
          </cell>
          <cell r="C9390" t="str">
            <v/>
          </cell>
          <cell r="D9390" t="str">
            <v/>
          </cell>
          <cell r="E9390" t="str">
            <v/>
          </cell>
        </row>
        <row r="9391">
          <cell r="A9391" t="str">
            <v/>
          </cell>
          <cell r="B9391" t="str">
            <v/>
          </cell>
          <cell r="C9391" t="str">
            <v/>
          </cell>
          <cell r="D9391" t="str">
            <v/>
          </cell>
          <cell r="E9391" t="str">
            <v/>
          </cell>
        </row>
        <row r="9392">
          <cell r="A9392" t="str">
            <v/>
          </cell>
          <cell r="B9392" t="str">
            <v/>
          </cell>
          <cell r="C9392" t="str">
            <v/>
          </cell>
          <cell r="D9392" t="str">
            <v/>
          </cell>
          <cell r="E9392" t="str">
            <v/>
          </cell>
        </row>
        <row r="9393">
          <cell r="A9393" t="str">
            <v/>
          </cell>
          <cell r="B9393" t="str">
            <v/>
          </cell>
          <cell r="C9393" t="str">
            <v/>
          </cell>
          <cell r="D9393" t="str">
            <v/>
          </cell>
          <cell r="E9393" t="str">
            <v/>
          </cell>
        </row>
        <row r="9394">
          <cell r="A9394" t="str">
            <v/>
          </cell>
          <cell r="B9394" t="str">
            <v/>
          </cell>
          <cell r="C9394" t="str">
            <v/>
          </cell>
          <cell r="D9394" t="str">
            <v/>
          </cell>
          <cell r="E9394" t="str">
            <v/>
          </cell>
        </row>
        <row r="9395">
          <cell r="A9395" t="str">
            <v/>
          </cell>
          <cell r="B9395" t="str">
            <v/>
          </cell>
          <cell r="C9395" t="str">
            <v/>
          </cell>
          <cell r="D9395" t="str">
            <v/>
          </cell>
          <cell r="E9395" t="str">
            <v/>
          </cell>
        </row>
        <row r="9396">
          <cell r="A9396" t="str">
            <v/>
          </cell>
          <cell r="B9396" t="str">
            <v/>
          </cell>
          <cell r="C9396" t="str">
            <v/>
          </cell>
          <cell r="D9396" t="str">
            <v/>
          </cell>
          <cell r="E9396" t="str">
            <v/>
          </cell>
        </row>
        <row r="9397">
          <cell r="A9397" t="str">
            <v/>
          </cell>
          <cell r="B9397" t="str">
            <v/>
          </cell>
          <cell r="C9397" t="str">
            <v/>
          </cell>
          <cell r="D9397" t="str">
            <v/>
          </cell>
          <cell r="E9397" t="str">
            <v/>
          </cell>
        </row>
        <row r="9398">
          <cell r="A9398" t="str">
            <v/>
          </cell>
          <cell r="B9398" t="str">
            <v/>
          </cell>
          <cell r="C9398" t="str">
            <v/>
          </cell>
          <cell r="D9398" t="str">
            <v/>
          </cell>
          <cell r="E9398" t="str">
            <v/>
          </cell>
        </row>
        <row r="9399">
          <cell r="A9399" t="str">
            <v/>
          </cell>
          <cell r="B9399" t="str">
            <v/>
          </cell>
          <cell r="C9399" t="str">
            <v/>
          </cell>
          <cell r="D9399" t="str">
            <v/>
          </cell>
          <cell r="E9399" t="str">
            <v/>
          </cell>
        </row>
        <row r="9400">
          <cell r="A9400" t="str">
            <v/>
          </cell>
          <cell r="B9400" t="str">
            <v/>
          </cell>
          <cell r="C9400" t="str">
            <v/>
          </cell>
          <cell r="D9400" t="str">
            <v/>
          </cell>
          <cell r="E9400" t="str">
            <v/>
          </cell>
        </row>
        <row r="9401">
          <cell r="A9401" t="str">
            <v/>
          </cell>
          <cell r="B9401" t="str">
            <v/>
          </cell>
          <cell r="C9401" t="str">
            <v/>
          </cell>
          <cell r="D9401" t="str">
            <v/>
          </cell>
          <cell r="E9401" t="str">
            <v/>
          </cell>
        </row>
        <row r="9402">
          <cell r="A9402" t="str">
            <v/>
          </cell>
          <cell r="B9402" t="str">
            <v/>
          </cell>
          <cell r="C9402" t="str">
            <v/>
          </cell>
          <cell r="D9402" t="str">
            <v/>
          </cell>
          <cell r="E9402" t="str">
            <v/>
          </cell>
        </row>
        <row r="9403">
          <cell r="A9403" t="str">
            <v/>
          </cell>
          <cell r="B9403" t="str">
            <v/>
          </cell>
          <cell r="C9403" t="str">
            <v/>
          </cell>
          <cell r="D9403" t="str">
            <v/>
          </cell>
          <cell r="E9403" t="str">
            <v/>
          </cell>
        </row>
        <row r="9404">
          <cell r="A9404" t="str">
            <v/>
          </cell>
          <cell r="B9404" t="str">
            <v/>
          </cell>
          <cell r="C9404" t="str">
            <v/>
          </cell>
          <cell r="D9404" t="str">
            <v/>
          </cell>
          <cell r="E9404" t="str">
            <v/>
          </cell>
        </row>
        <row r="9405">
          <cell r="A9405" t="str">
            <v/>
          </cell>
          <cell r="B9405" t="str">
            <v/>
          </cell>
          <cell r="C9405" t="str">
            <v/>
          </cell>
          <cell r="D9405" t="str">
            <v/>
          </cell>
          <cell r="E9405" t="str">
            <v/>
          </cell>
        </row>
        <row r="9406">
          <cell r="A9406" t="str">
            <v/>
          </cell>
          <cell r="B9406" t="str">
            <v/>
          </cell>
          <cell r="C9406" t="str">
            <v/>
          </cell>
          <cell r="D9406" t="str">
            <v/>
          </cell>
          <cell r="E9406" t="str">
            <v/>
          </cell>
        </row>
        <row r="9407">
          <cell r="A9407" t="str">
            <v/>
          </cell>
          <cell r="B9407" t="str">
            <v/>
          </cell>
          <cell r="C9407" t="str">
            <v/>
          </cell>
          <cell r="D9407" t="str">
            <v/>
          </cell>
          <cell r="E9407" t="str">
            <v/>
          </cell>
        </row>
        <row r="9408">
          <cell r="A9408" t="str">
            <v/>
          </cell>
          <cell r="B9408" t="str">
            <v/>
          </cell>
          <cell r="C9408" t="str">
            <v/>
          </cell>
          <cell r="D9408" t="str">
            <v/>
          </cell>
          <cell r="E9408" t="str">
            <v/>
          </cell>
        </row>
        <row r="9409">
          <cell r="A9409" t="str">
            <v/>
          </cell>
          <cell r="B9409" t="str">
            <v/>
          </cell>
          <cell r="C9409" t="str">
            <v/>
          </cell>
          <cell r="D9409" t="str">
            <v/>
          </cell>
          <cell r="E9409" t="str">
            <v/>
          </cell>
        </row>
        <row r="9410">
          <cell r="A9410" t="str">
            <v/>
          </cell>
          <cell r="B9410" t="str">
            <v/>
          </cell>
          <cell r="C9410" t="str">
            <v/>
          </cell>
          <cell r="D9410" t="str">
            <v/>
          </cell>
          <cell r="E9410" t="str">
            <v/>
          </cell>
        </row>
        <row r="9411">
          <cell r="A9411" t="str">
            <v/>
          </cell>
          <cell r="B9411" t="str">
            <v/>
          </cell>
          <cell r="C9411" t="str">
            <v/>
          </cell>
          <cell r="D9411" t="str">
            <v/>
          </cell>
          <cell r="E9411" t="str">
            <v/>
          </cell>
        </row>
        <row r="9412">
          <cell r="A9412" t="str">
            <v/>
          </cell>
          <cell r="B9412" t="str">
            <v/>
          </cell>
          <cell r="C9412" t="str">
            <v/>
          </cell>
          <cell r="D9412" t="str">
            <v/>
          </cell>
          <cell r="E9412" t="str">
            <v/>
          </cell>
        </row>
        <row r="9413">
          <cell r="A9413" t="str">
            <v/>
          </cell>
          <cell r="B9413" t="str">
            <v/>
          </cell>
          <cell r="C9413" t="str">
            <v/>
          </cell>
          <cell r="D9413" t="str">
            <v/>
          </cell>
          <cell r="E9413" t="str">
            <v/>
          </cell>
        </row>
        <row r="9414">
          <cell r="A9414" t="str">
            <v/>
          </cell>
          <cell r="B9414" t="str">
            <v/>
          </cell>
          <cell r="C9414" t="str">
            <v/>
          </cell>
          <cell r="D9414" t="str">
            <v/>
          </cell>
          <cell r="E9414" t="str">
            <v/>
          </cell>
        </row>
        <row r="9415">
          <cell r="A9415" t="str">
            <v/>
          </cell>
          <cell r="B9415" t="str">
            <v/>
          </cell>
          <cell r="C9415" t="str">
            <v/>
          </cell>
          <cell r="D9415" t="str">
            <v/>
          </cell>
          <cell r="E9415" t="str">
            <v/>
          </cell>
        </row>
        <row r="9416">
          <cell r="A9416" t="str">
            <v/>
          </cell>
          <cell r="B9416" t="str">
            <v/>
          </cell>
          <cell r="C9416" t="str">
            <v/>
          </cell>
          <cell r="D9416" t="str">
            <v/>
          </cell>
          <cell r="E9416" t="str">
            <v/>
          </cell>
        </row>
        <row r="9417">
          <cell r="A9417" t="str">
            <v/>
          </cell>
          <cell r="B9417" t="str">
            <v/>
          </cell>
          <cell r="C9417" t="str">
            <v/>
          </cell>
          <cell r="D9417" t="str">
            <v/>
          </cell>
          <cell r="E9417" t="str">
            <v/>
          </cell>
        </row>
        <row r="9418">
          <cell r="A9418" t="str">
            <v/>
          </cell>
          <cell r="B9418" t="str">
            <v/>
          </cell>
          <cell r="C9418" t="str">
            <v/>
          </cell>
          <cell r="D9418" t="str">
            <v/>
          </cell>
          <cell r="E9418" t="str">
            <v/>
          </cell>
        </row>
        <row r="9419">
          <cell r="A9419" t="str">
            <v/>
          </cell>
          <cell r="B9419" t="str">
            <v/>
          </cell>
          <cell r="C9419" t="str">
            <v/>
          </cell>
          <cell r="D9419" t="str">
            <v/>
          </cell>
          <cell r="E9419" t="str">
            <v/>
          </cell>
        </row>
        <row r="9420">
          <cell r="A9420" t="str">
            <v/>
          </cell>
          <cell r="B9420" t="str">
            <v/>
          </cell>
          <cell r="C9420" t="str">
            <v/>
          </cell>
          <cell r="D9420" t="str">
            <v/>
          </cell>
          <cell r="E9420" t="str">
            <v/>
          </cell>
        </row>
        <row r="9421">
          <cell r="A9421" t="str">
            <v/>
          </cell>
          <cell r="B9421" t="str">
            <v/>
          </cell>
          <cell r="C9421" t="str">
            <v/>
          </cell>
          <cell r="D9421" t="str">
            <v/>
          </cell>
          <cell r="E9421" t="str">
            <v/>
          </cell>
        </row>
        <row r="9422">
          <cell r="A9422" t="str">
            <v/>
          </cell>
          <cell r="B9422" t="str">
            <v/>
          </cell>
          <cell r="C9422" t="str">
            <v/>
          </cell>
          <cell r="D9422" t="str">
            <v/>
          </cell>
          <cell r="E9422" t="str">
            <v/>
          </cell>
        </row>
        <row r="9423">
          <cell r="A9423" t="str">
            <v/>
          </cell>
          <cell r="B9423" t="str">
            <v/>
          </cell>
          <cell r="C9423" t="str">
            <v/>
          </cell>
          <cell r="D9423" t="str">
            <v/>
          </cell>
          <cell r="E9423" t="str">
            <v/>
          </cell>
        </row>
        <row r="9424">
          <cell r="A9424" t="str">
            <v/>
          </cell>
          <cell r="B9424" t="str">
            <v/>
          </cell>
          <cell r="C9424" t="str">
            <v/>
          </cell>
          <cell r="D9424" t="str">
            <v/>
          </cell>
          <cell r="E9424" t="str">
            <v/>
          </cell>
        </row>
        <row r="9425">
          <cell r="A9425" t="str">
            <v/>
          </cell>
          <cell r="B9425" t="str">
            <v/>
          </cell>
          <cell r="C9425" t="str">
            <v/>
          </cell>
          <cell r="D9425" t="str">
            <v/>
          </cell>
          <cell r="E9425" t="str">
            <v/>
          </cell>
        </row>
        <row r="9426">
          <cell r="A9426" t="str">
            <v/>
          </cell>
          <cell r="B9426" t="str">
            <v/>
          </cell>
          <cell r="C9426" t="str">
            <v/>
          </cell>
          <cell r="D9426" t="str">
            <v/>
          </cell>
          <cell r="E9426" t="str">
            <v/>
          </cell>
        </row>
        <row r="9427">
          <cell r="A9427" t="str">
            <v/>
          </cell>
          <cell r="B9427" t="str">
            <v/>
          </cell>
          <cell r="C9427" t="str">
            <v/>
          </cell>
          <cell r="D9427" t="str">
            <v/>
          </cell>
          <cell r="E9427" t="str">
            <v/>
          </cell>
        </row>
        <row r="9428">
          <cell r="A9428" t="str">
            <v/>
          </cell>
          <cell r="B9428" t="str">
            <v/>
          </cell>
          <cell r="C9428" t="str">
            <v/>
          </cell>
          <cell r="D9428" t="str">
            <v/>
          </cell>
          <cell r="E9428" t="str">
            <v/>
          </cell>
        </row>
        <row r="9429">
          <cell r="A9429" t="str">
            <v/>
          </cell>
          <cell r="B9429" t="str">
            <v/>
          </cell>
          <cell r="C9429" t="str">
            <v/>
          </cell>
          <cell r="D9429" t="str">
            <v/>
          </cell>
          <cell r="E9429" t="str">
            <v/>
          </cell>
        </row>
        <row r="9430">
          <cell r="A9430" t="str">
            <v/>
          </cell>
          <cell r="B9430" t="str">
            <v/>
          </cell>
          <cell r="C9430" t="str">
            <v/>
          </cell>
          <cell r="D9430" t="str">
            <v/>
          </cell>
          <cell r="E9430" t="str">
            <v/>
          </cell>
        </row>
        <row r="9431">
          <cell r="A9431" t="str">
            <v/>
          </cell>
          <cell r="B9431" t="str">
            <v/>
          </cell>
          <cell r="C9431" t="str">
            <v/>
          </cell>
          <cell r="D9431" t="str">
            <v/>
          </cell>
          <cell r="E9431" t="str">
            <v/>
          </cell>
        </row>
        <row r="9432">
          <cell r="A9432" t="str">
            <v/>
          </cell>
          <cell r="B9432" t="str">
            <v/>
          </cell>
          <cell r="C9432" t="str">
            <v/>
          </cell>
          <cell r="D9432" t="str">
            <v/>
          </cell>
          <cell r="E9432" t="str">
            <v/>
          </cell>
        </row>
        <row r="9433">
          <cell r="A9433" t="str">
            <v/>
          </cell>
          <cell r="B9433" t="str">
            <v/>
          </cell>
          <cell r="C9433" t="str">
            <v/>
          </cell>
          <cell r="D9433" t="str">
            <v/>
          </cell>
          <cell r="E9433" t="str">
            <v/>
          </cell>
        </row>
        <row r="9434">
          <cell r="A9434" t="str">
            <v/>
          </cell>
          <cell r="B9434" t="str">
            <v/>
          </cell>
          <cell r="C9434" t="str">
            <v/>
          </cell>
          <cell r="D9434" t="str">
            <v/>
          </cell>
          <cell r="E9434" t="str">
            <v/>
          </cell>
        </row>
        <row r="9435">
          <cell r="A9435" t="str">
            <v/>
          </cell>
          <cell r="B9435" t="str">
            <v/>
          </cell>
          <cell r="C9435" t="str">
            <v/>
          </cell>
          <cell r="D9435" t="str">
            <v/>
          </cell>
          <cell r="E9435" t="str">
            <v/>
          </cell>
        </row>
        <row r="9436">
          <cell r="A9436" t="str">
            <v/>
          </cell>
          <cell r="B9436" t="str">
            <v/>
          </cell>
          <cell r="C9436" t="str">
            <v/>
          </cell>
          <cell r="D9436" t="str">
            <v/>
          </cell>
          <cell r="E9436" t="str">
            <v/>
          </cell>
        </row>
        <row r="9437">
          <cell r="A9437" t="str">
            <v/>
          </cell>
          <cell r="B9437" t="str">
            <v/>
          </cell>
          <cell r="C9437" t="str">
            <v/>
          </cell>
          <cell r="D9437" t="str">
            <v/>
          </cell>
          <cell r="E9437" t="str">
            <v/>
          </cell>
        </row>
        <row r="9438">
          <cell r="A9438" t="str">
            <v/>
          </cell>
          <cell r="B9438" t="str">
            <v/>
          </cell>
          <cell r="C9438" t="str">
            <v/>
          </cell>
          <cell r="D9438" t="str">
            <v/>
          </cell>
          <cell r="E9438" t="str">
            <v/>
          </cell>
        </row>
        <row r="9439">
          <cell r="A9439" t="str">
            <v/>
          </cell>
          <cell r="B9439" t="str">
            <v/>
          </cell>
          <cell r="C9439" t="str">
            <v/>
          </cell>
          <cell r="D9439" t="str">
            <v/>
          </cell>
          <cell r="E9439" t="str">
            <v/>
          </cell>
        </row>
        <row r="9440">
          <cell r="A9440" t="str">
            <v/>
          </cell>
          <cell r="B9440" t="str">
            <v/>
          </cell>
          <cell r="C9440" t="str">
            <v/>
          </cell>
          <cell r="D9440" t="str">
            <v/>
          </cell>
          <cell r="E9440" t="str">
            <v/>
          </cell>
        </row>
        <row r="9441">
          <cell r="A9441" t="str">
            <v/>
          </cell>
          <cell r="B9441" t="str">
            <v/>
          </cell>
          <cell r="C9441" t="str">
            <v/>
          </cell>
          <cell r="D9441" t="str">
            <v/>
          </cell>
          <cell r="E9441" t="str">
            <v/>
          </cell>
        </row>
        <row r="9442">
          <cell r="A9442" t="str">
            <v/>
          </cell>
          <cell r="B9442" t="str">
            <v/>
          </cell>
          <cell r="C9442" t="str">
            <v/>
          </cell>
          <cell r="D9442" t="str">
            <v/>
          </cell>
          <cell r="E9442" t="str">
            <v/>
          </cell>
        </row>
        <row r="9443">
          <cell r="A9443" t="str">
            <v/>
          </cell>
          <cell r="B9443" t="str">
            <v/>
          </cell>
          <cell r="C9443" t="str">
            <v/>
          </cell>
          <cell r="D9443" t="str">
            <v/>
          </cell>
          <cell r="E9443" t="str">
            <v/>
          </cell>
        </row>
        <row r="9444">
          <cell r="A9444" t="str">
            <v/>
          </cell>
          <cell r="B9444" t="str">
            <v/>
          </cell>
          <cell r="C9444" t="str">
            <v/>
          </cell>
          <cell r="D9444" t="str">
            <v/>
          </cell>
          <cell r="E9444" t="str">
            <v/>
          </cell>
        </row>
        <row r="9445">
          <cell r="A9445" t="str">
            <v/>
          </cell>
          <cell r="B9445" t="str">
            <v/>
          </cell>
          <cell r="C9445" t="str">
            <v/>
          </cell>
          <cell r="D9445" t="str">
            <v/>
          </cell>
          <cell r="E9445" t="str">
            <v/>
          </cell>
        </row>
        <row r="9446">
          <cell r="A9446" t="str">
            <v/>
          </cell>
          <cell r="B9446" t="str">
            <v/>
          </cell>
          <cell r="C9446" t="str">
            <v/>
          </cell>
          <cell r="D9446" t="str">
            <v/>
          </cell>
          <cell r="E9446" t="str">
            <v/>
          </cell>
        </row>
        <row r="9447">
          <cell r="A9447" t="str">
            <v/>
          </cell>
          <cell r="B9447" t="str">
            <v/>
          </cell>
          <cell r="C9447" t="str">
            <v/>
          </cell>
          <cell r="D9447" t="str">
            <v/>
          </cell>
          <cell r="E9447" t="str">
            <v/>
          </cell>
        </row>
        <row r="9448">
          <cell r="A9448" t="str">
            <v/>
          </cell>
          <cell r="B9448" t="str">
            <v/>
          </cell>
          <cell r="C9448" t="str">
            <v/>
          </cell>
          <cell r="D9448" t="str">
            <v/>
          </cell>
          <cell r="E9448" t="str">
            <v/>
          </cell>
        </row>
        <row r="9449">
          <cell r="A9449" t="str">
            <v/>
          </cell>
          <cell r="B9449" t="str">
            <v/>
          </cell>
          <cell r="C9449" t="str">
            <v/>
          </cell>
          <cell r="D9449" t="str">
            <v/>
          </cell>
          <cell r="E9449" t="str">
            <v/>
          </cell>
        </row>
        <row r="9450">
          <cell r="A9450" t="str">
            <v/>
          </cell>
          <cell r="B9450" t="str">
            <v/>
          </cell>
          <cell r="C9450" t="str">
            <v/>
          </cell>
          <cell r="D9450" t="str">
            <v/>
          </cell>
          <cell r="E9450" t="str">
            <v/>
          </cell>
        </row>
        <row r="9451">
          <cell r="A9451" t="str">
            <v/>
          </cell>
          <cell r="B9451" t="str">
            <v/>
          </cell>
          <cell r="C9451" t="str">
            <v/>
          </cell>
          <cell r="D9451" t="str">
            <v/>
          </cell>
          <cell r="E9451" t="str">
            <v/>
          </cell>
        </row>
        <row r="9452">
          <cell r="A9452" t="str">
            <v/>
          </cell>
          <cell r="B9452" t="str">
            <v/>
          </cell>
          <cell r="C9452" t="str">
            <v/>
          </cell>
          <cell r="D9452" t="str">
            <v/>
          </cell>
          <cell r="E9452" t="str">
            <v/>
          </cell>
        </row>
        <row r="9453">
          <cell r="A9453" t="str">
            <v/>
          </cell>
          <cell r="B9453" t="str">
            <v/>
          </cell>
          <cell r="C9453" t="str">
            <v/>
          </cell>
          <cell r="D9453" t="str">
            <v/>
          </cell>
          <cell r="E9453" t="str">
            <v/>
          </cell>
        </row>
        <row r="9454">
          <cell r="A9454" t="str">
            <v/>
          </cell>
          <cell r="B9454" t="str">
            <v/>
          </cell>
          <cell r="C9454" t="str">
            <v/>
          </cell>
          <cell r="D9454" t="str">
            <v/>
          </cell>
          <cell r="E9454" t="str">
            <v/>
          </cell>
        </row>
        <row r="9455">
          <cell r="A9455" t="str">
            <v/>
          </cell>
          <cell r="B9455" t="str">
            <v/>
          </cell>
          <cell r="C9455" t="str">
            <v/>
          </cell>
          <cell r="D9455" t="str">
            <v/>
          </cell>
          <cell r="E9455" t="str">
            <v/>
          </cell>
        </row>
        <row r="9456">
          <cell r="A9456" t="str">
            <v/>
          </cell>
          <cell r="B9456" t="str">
            <v/>
          </cell>
          <cell r="C9456" t="str">
            <v/>
          </cell>
          <cell r="D9456" t="str">
            <v/>
          </cell>
          <cell r="E9456" t="str">
            <v/>
          </cell>
        </row>
        <row r="9457">
          <cell r="A9457" t="str">
            <v/>
          </cell>
          <cell r="B9457" t="str">
            <v/>
          </cell>
          <cell r="C9457" t="str">
            <v/>
          </cell>
          <cell r="D9457" t="str">
            <v/>
          </cell>
          <cell r="E9457" t="str">
            <v/>
          </cell>
        </row>
        <row r="9458">
          <cell r="A9458" t="str">
            <v/>
          </cell>
          <cell r="B9458" t="str">
            <v/>
          </cell>
          <cell r="C9458" t="str">
            <v/>
          </cell>
          <cell r="D9458" t="str">
            <v/>
          </cell>
          <cell r="E9458" t="str">
            <v/>
          </cell>
        </row>
        <row r="9459">
          <cell r="A9459" t="str">
            <v/>
          </cell>
          <cell r="B9459" t="str">
            <v/>
          </cell>
          <cell r="C9459" t="str">
            <v/>
          </cell>
          <cell r="D9459" t="str">
            <v/>
          </cell>
          <cell r="E9459" t="str">
            <v/>
          </cell>
        </row>
        <row r="9460">
          <cell r="A9460" t="str">
            <v/>
          </cell>
          <cell r="B9460" t="str">
            <v/>
          </cell>
          <cell r="C9460" t="str">
            <v/>
          </cell>
          <cell r="D9460" t="str">
            <v/>
          </cell>
          <cell r="E9460" t="str">
            <v/>
          </cell>
        </row>
        <row r="9461">
          <cell r="A9461" t="str">
            <v/>
          </cell>
          <cell r="B9461" t="str">
            <v/>
          </cell>
          <cell r="C9461" t="str">
            <v/>
          </cell>
          <cell r="D9461" t="str">
            <v/>
          </cell>
          <cell r="E9461" t="str">
            <v/>
          </cell>
        </row>
        <row r="9462">
          <cell r="A9462" t="str">
            <v/>
          </cell>
          <cell r="B9462" t="str">
            <v/>
          </cell>
          <cell r="C9462" t="str">
            <v/>
          </cell>
          <cell r="D9462" t="str">
            <v/>
          </cell>
          <cell r="E9462" t="str">
            <v/>
          </cell>
        </row>
        <row r="9463">
          <cell r="A9463" t="str">
            <v/>
          </cell>
          <cell r="B9463" t="str">
            <v/>
          </cell>
          <cell r="C9463" t="str">
            <v/>
          </cell>
          <cell r="D9463" t="str">
            <v/>
          </cell>
          <cell r="E9463" t="str">
            <v/>
          </cell>
        </row>
        <row r="9464">
          <cell r="A9464" t="str">
            <v/>
          </cell>
          <cell r="B9464" t="str">
            <v/>
          </cell>
          <cell r="C9464" t="str">
            <v/>
          </cell>
          <cell r="D9464" t="str">
            <v/>
          </cell>
          <cell r="E9464" t="str">
            <v/>
          </cell>
        </row>
        <row r="9465">
          <cell r="A9465" t="str">
            <v/>
          </cell>
          <cell r="B9465" t="str">
            <v/>
          </cell>
          <cell r="C9465" t="str">
            <v/>
          </cell>
          <cell r="D9465" t="str">
            <v/>
          </cell>
          <cell r="E9465" t="str">
            <v/>
          </cell>
        </row>
        <row r="9466">
          <cell r="A9466" t="str">
            <v/>
          </cell>
          <cell r="B9466" t="str">
            <v/>
          </cell>
          <cell r="C9466" t="str">
            <v/>
          </cell>
          <cell r="D9466" t="str">
            <v/>
          </cell>
          <cell r="E9466" t="str">
            <v/>
          </cell>
        </row>
        <row r="9467">
          <cell r="A9467" t="str">
            <v/>
          </cell>
          <cell r="B9467" t="str">
            <v/>
          </cell>
          <cell r="C9467" t="str">
            <v/>
          </cell>
          <cell r="D9467" t="str">
            <v/>
          </cell>
          <cell r="E9467" t="str">
            <v/>
          </cell>
        </row>
        <row r="9468">
          <cell r="A9468" t="str">
            <v/>
          </cell>
          <cell r="B9468" t="str">
            <v/>
          </cell>
          <cell r="C9468" t="str">
            <v/>
          </cell>
          <cell r="D9468" t="str">
            <v/>
          </cell>
          <cell r="E9468" t="str">
            <v/>
          </cell>
        </row>
        <row r="9469">
          <cell r="A9469" t="str">
            <v/>
          </cell>
          <cell r="B9469" t="str">
            <v/>
          </cell>
          <cell r="C9469" t="str">
            <v/>
          </cell>
          <cell r="D9469" t="str">
            <v/>
          </cell>
          <cell r="E9469" t="str">
            <v/>
          </cell>
        </row>
        <row r="9470">
          <cell r="A9470" t="str">
            <v/>
          </cell>
          <cell r="B9470" t="str">
            <v/>
          </cell>
          <cell r="C9470" t="str">
            <v/>
          </cell>
          <cell r="D9470" t="str">
            <v/>
          </cell>
          <cell r="E9470" t="str">
            <v/>
          </cell>
        </row>
        <row r="9471">
          <cell r="A9471" t="str">
            <v/>
          </cell>
          <cell r="B9471" t="str">
            <v/>
          </cell>
          <cell r="C9471" t="str">
            <v/>
          </cell>
          <cell r="D9471" t="str">
            <v/>
          </cell>
          <cell r="E9471" t="str">
            <v/>
          </cell>
        </row>
        <row r="9472">
          <cell r="A9472" t="str">
            <v/>
          </cell>
          <cell r="B9472" t="str">
            <v/>
          </cell>
          <cell r="C9472" t="str">
            <v/>
          </cell>
          <cell r="D9472" t="str">
            <v/>
          </cell>
          <cell r="E9472" t="str">
            <v/>
          </cell>
        </row>
        <row r="9473">
          <cell r="A9473" t="str">
            <v/>
          </cell>
          <cell r="B9473" t="str">
            <v/>
          </cell>
          <cell r="C9473" t="str">
            <v/>
          </cell>
          <cell r="D9473" t="str">
            <v/>
          </cell>
          <cell r="E9473" t="str">
            <v/>
          </cell>
        </row>
        <row r="9474">
          <cell r="A9474" t="str">
            <v/>
          </cell>
          <cell r="B9474" t="str">
            <v/>
          </cell>
          <cell r="C9474" t="str">
            <v/>
          </cell>
          <cell r="D9474" t="str">
            <v/>
          </cell>
          <cell r="E9474" t="str">
            <v/>
          </cell>
        </row>
        <row r="9475">
          <cell r="A9475" t="str">
            <v/>
          </cell>
          <cell r="B9475" t="str">
            <v/>
          </cell>
          <cell r="C9475" t="str">
            <v/>
          </cell>
          <cell r="D9475" t="str">
            <v/>
          </cell>
          <cell r="E9475" t="str">
            <v/>
          </cell>
        </row>
        <row r="9476">
          <cell r="A9476" t="str">
            <v/>
          </cell>
          <cell r="B9476" t="str">
            <v/>
          </cell>
          <cell r="C9476" t="str">
            <v/>
          </cell>
          <cell r="D9476" t="str">
            <v/>
          </cell>
          <cell r="E9476" t="str">
            <v/>
          </cell>
        </row>
        <row r="9477">
          <cell r="A9477" t="str">
            <v/>
          </cell>
          <cell r="B9477" t="str">
            <v/>
          </cell>
          <cell r="C9477" t="str">
            <v/>
          </cell>
          <cell r="D9477" t="str">
            <v/>
          </cell>
          <cell r="E9477" t="str">
            <v/>
          </cell>
        </row>
        <row r="9478">
          <cell r="A9478" t="str">
            <v/>
          </cell>
          <cell r="B9478" t="str">
            <v/>
          </cell>
          <cell r="C9478" t="str">
            <v/>
          </cell>
          <cell r="D9478" t="str">
            <v/>
          </cell>
          <cell r="E9478" t="str">
            <v/>
          </cell>
        </row>
        <row r="9479">
          <cell r="A9479" t="str">
            <v/>
          </cell>
          <cell r="B9479" t="str">
            <v/>
          </cell>
          <cell r="C9479" t="str">
            <v/>
          </cell>
          <cell r="D9479" t="str">
            <v/>
          </cell>
          <cell r="E9479" t="str">
            <v/>
          </cell>
        </row>
        <row r="9480">
          <cell r="A9480" t="str">
            <v/>
          </cell>
          <cell r="B9480" t="str">
            <v/>
          </cell>
          <cell r="C9480" t="str">
            <v/>
          </cell>
          <cell r="D9480" t="str">
            <v/>
          </cell>
          <cell r="E9480" t="str">
            <v/>
          </cell>
        </row>
        <row r="9481">
          <cell r="A9481" t="str">
            <v/>
          </cell>
          <cell r="B9481" t="str">
            <v/>
          </cell>
          <cell r="C9481" t="str">
            <v/>
          </cell>
          <cell r="D9481" t="str">
            <v/>
          </cell>
          <cell r="E9481" t="str">
            <v/>
          </cell>
        </row>
        <row r="9482">
          <cell r="A9482" t="str">
            <v/>
          </cell>
          <cell r="B9482" t="str">
            <v/>
          </cell>
          <cell r="C9482" t="str">
            <v/>
          </cell>
          <cell r="D9482" t="str">
            <v/>
          </cell>
          <cell r="E9482" t="str">
            <v/>
          </cell>
        </row>
        <row r="9483">
          <cell r="A9483" t="str">
            <v/>
          </cell>
          <cell r="B9483" t="str">
            <v/>
          </cell>
          <cell r="C9483" t="str">
            <v/>
          </cell>
          <cell r="D9483" t="str">
            <v/>
          </cell>
          <cell r="E9483" t="str">
            <v/>
          </cell>
        </row>
        <row r="9484">
          <cell r="A9484" t="str">
            <v/>
          </cell>
          <cell r="B9484" t="str">
            <v/>
          </cell>
          <cell r="C9484" t="str">
            <v/>
          </cell>
          <cell r="D9484" t="str">
            <v/>
          </cell>
          <cell r="E9484" t="str">
            <v/>
          </cell>
        </row>
        <row r="9485">
          <cell r="A9485" t="str">
            <v/>
          </cell>
          <cell r="B9485" t="str">
            <v/>
          </cell>
          <cell r="C9485" t="str">
            <v/>
          </cell>
          <cell r="D9485" t="str">
            <v/>
          </cell>
          <cell r="E9485" t="str">
            <v/>
          </cell>
        </row>
        <row r="9486">
          <cell r="A9486" t="str">
            <v/>
          </cell>
          <cell r="B9486" t="str">
            <v/>
          </cell>
          <cell r="C9486" t="str">
            <v/>
          </cell>
          <cell r="D9486" t="str">
            <v/>
          </cell>
          <cell r="E9486" t="str">
            <v/>
          </cell>
        </row>
        <row r="9487">
          <cell r="A9487" t="str">
            <v/>
          </cell>
          <cell r="B9487" t="str">
            <v/>
          </cell>
          <cell r="C9487" t="str">
            <v/>
          </cell>
          <cell r="D9487" t="str">
            <v/>
          </cell>
          <cell r="E9487" t="str">
            <v/>
          </cell>
        </row>
        <row r="9488">
          <cell r="A9488" t="str">
            <v/>
          </cell>
          <cell r="B9488" t="str">
            <v/>
          </cell>
          <cell r="C9488" t="str">
            <v/>
          </cell>
          <cell r="D9488" t="str">
            <v/>
          </cell>
          <cell r="E9488" t="str">
            <v/>
          </cell>
        </row>
        <row r="9489">
          <cell r="A9489" t="str">
            <v/>
          </cell>
          <cell r="B9489" t="str">
            <v/>
          </cell>
          <cell r="C9489" t="str">
            <v/>
          </cell>
          <cell r="D9489" t="str">
            <v/>
          </cell>
          <cell r="E9489" t="str">
            <v/>
          </cell>
        </row>
        <row r="9490">
          <cell r="A9490" t="str">
            <v/>
          </cell>
          <cell r="B9490" t="str">
            <v/>
          </cell>
          <cell r="C9490" t="str">
            <v/>
          </cell>
          <cell r="D9490" t="str">
            <v/>
          </cell>
          <cell r="E9490" t="str">
            <v/>
          </cell>
        </row>
        <row r="9491">
          <cell r="A9491" t="str">
            <v/>
          </cell>
          <cell r="B9491" t="str">
            <v/>
          </cell>
          <cell r="C9491" t="str">
            <v/>
          </cell>
          <cell r="D9491" t="str">
            <v/>
          </cell>
          <cell r="E9491" t="str">
            <v/>
          </cell>
        </row>
        <row r="9492">
          <cell r="A9492" t="str">
            <v/>
          </cell>
          <cell r="B9492" t="str">
            <v/>
          </cell>
          <cell r="C9492" t="str">
            <v/>
          </cell>
          <cell r="D9492" t="str">
            <v/>
          </cell>
          <cell r="E9492" t="str">
            <v/>
          </cell>
        </row>
        <row r="9493">
          <cell r="A9493" t="str">
            <v/>
          </cell>
          <cell r="B9493" t="str">
            <v/>
          </cell>
          <cell r="C9493" t="str">
            <v/>
          </cell>
          <cell r="D9493" t="str">
            <v/>
          </cell>
          <cell r="E9493" t="str">
            <v/>
          </cell>
        </row>
        <row r="9494">
          <cell r="A9494" t="str">
            <v/>
          </cell>
          <cell r="B9494" t="str">
            <v/>
          </cell>
          <cell r="C9494" t="str">
            <v/>
          </cell>
          <cell r="D9494" t="str">
            <v/>
          </cell>
          <cell r="E9494" t="str">
            <v/>
          </cell>
        </row>
        <row r="9495">
          <cell r="A9495" t="str">
            <v/>
          </cell>
          <cell r="B9495" t="str">
            <v/>
          </cell>
          <cell r="C9495" t="str">
            <v/>
          </cell>
          <cell r="D9495" t="str">
            <v/>
          </cell>
          <cell r="E9495" t="str">
            <v/>
          </cell>
        </row>
        <row r="9496">
          <cell r="A9496" t="str">
            <v/>
          </cell>
          <cell r="B9496" t="str">
            <v/>
          </cell>
          <cell r="C9496" t="str">
            <v/>
          </cell>
          <cell r="D9496" t="str">
            <v/>
          </cell>
          <cell r="E9496" t="str">
            <v/>
          </cell>
        </row>
        <row r="9497">
          <cell r="A9497" t="str">
            <v/>
          </cell>
          <cell r="B9497" t="str">
            <v/>
          </cell>
          <cell r="C9497" t="str">
            <v/>
          </cell>
          <cell r="D9497" t="str">
            <v/>
          </cell>
          <cell r="E9497" t="str">
            <v/>
          </cell>
        </row>
        <row r="9498">
          <cell r="A9498" t="str">
            <v/>
          </cell>
          <cell r="B9498" t="str">
            <v/>
          </cell>
          <cell r="C9498" t="str">
            <v/>
          </cell>
          <cell r="D9498" t="str">
            <v/>
          </cell>
          <cell r="E9498" t="str">
            <v/>
          </cell>
        </row>
        <row r="9499">
          <cell r="A9499" t="str">
            <v/>
          </cell>
          <cell r="B9499" t="str">
            <v/>
          </cell>
          <cell r="C9499" t="str">
            <v/>
          </cell>
          <cell r="D9499" t="str">
            <v/>
          </cell>
          <cell r="E9499" t="str">
            <v/>
          </cell>
        </row>
        <row r="9500">
          <cell r="A9500" t="str">
            <v/>
          </cell>
          <cell r="B9500" t="str">
            <v/>
          </cell>
          <cell r="C9500" t="str">
            <v/>
          </cell>
          <cell r="D9500" t="str">
            <v/>
          </cell>
          <cell r="E9500" t="str">
            <v/>
          </cell>
        </row>
        <row r="9501">
          <cell r="A9501" t="str">
            <v/>
          </cell>
          <cell r="B9501" t="str">
            <v/>
          </cell>
          <cell r="C9501" t="str">
            <v/>
          </cell>
          <cell r="D9501" t="str">
            <v/>
          </cell>
          <cell r="E9501" t="str">
            <v/>
          </cell>
        </row>
        <row r="9502">
          <cell r="A9502" t="str">
            <v/>
          </cell>
          <cell r="B9502" t="str">
            <v/>
          </cell>
          <cell r="C9502" t="str">
            <v/>
          </cell>
          <cell r="D9502" t="str">
            <v/>
          </cell>
          <cell r="E9502" t="str">
            <v/>
          </cell>
        </row>
        <row r="9503">
          <cell r="A9503" t="str">
            <v/>
          </cell>
          <cell r="B9503" t="str">
            <v/>
          </cell>
          <cell r="C9503" t="str">
            <v/>
          </cell>
          <cell r="D9503" t="str">
            <v/>
          </cell>
          <cell r="E9503" t="str">
            <v/>
          </cell>
        </row>
        <row r="9504">
          <cell r="A9504" t="str">
            <v/>
          </cell>
          <cell r="B9504" t="str">
            <v/>
          </cell>
          <cell r="C9504" t="str">
            <v/>
          </cell>
          <cell r="D9504" t="str">
            <v/>
          </cell>
          <cell r="E9504" t="str">
            <v/>
          </cell>
        </row>
        <row r="9505">
          <cell r="A9505" t="str">
            <v/>
          </cell>
          <cell r="B9505" t="str">
            <v/>
          </cell>
          <cell r="C9505" t="str">
            <v/>
          </cell>
          <cell r="D9505" t="str">
            <v/>
          </cell>
          <cell r="E9505" t="str">
            <v/>
          </cell>
        </row>
        <row r="9506">
          <cell r="A9506" t="str">
            <v/>
          </cell>
          <cell r="B9506" t="str">
            <v/>
          </cell>
          <cell r="C9506" t="str">
            <v/>
          </cell>
          <cell r="D9506" t="str">
            <v/>
          </cell>
          <cell r="E9506" t="str">
            <v/>
          </cell>
        </row>
        <row r="9507">
          <cell r="A9507" t="str">
            <v/>
          </cell>
          <cell r="B9507" t="str">
            <v/>
          </cell>
          <cell r="C9507" t="str">
            <v/>
          </cell>
          <cell r="D9507" t="str">
            <v/>
          </cell>
          <cell r="E9507" t="str">
            <v/>
          </cell>
        </row>
        <row r="9508">
          <cell r="A9508" t="str">
            <v/>
          </cell>
          <cell r="B9508" t="str">
            <v/>
          </cell>
          <cell r="C9508" t="str">
            <v/>
          </cell>
          <cell r="D9508" t="str">
            <v/>
          </cell>
          <cell r="E9508" t="str">
            <v/>
          </cell>
        </row>
        <row r="9509">
          <cell r="A9509" t="str">
            <v/>
          </cell>
          <cell r="B9509" t="str">
            <v/>
          </cell>
          <cell r="C9509" t="str">
            <v/>
          </cell>
          <cell r="D9509" t="str">
            <v/>
          </cell>
          <cell r="E9509" t="str">
            <v/>
          </cell>
        </row>
        <row r="9510">
          <cell r="A9510" t="str">
            <v/>
          </cell>
          <cell r="B9510" t="str">
            <v/>
          </cell>
          <cell r="C9510" t="str">
            <v/>
          </cell>
          <cell r="D9510" t="str">
            <v/>
          </cell>
          <cell r="E9510" t="str">
            <v/>
          </cell>
        </row>
        <row r="9511">
          <cell r="A9511" t="str">
            <v/>
          </cell>
          <cell r="B9511" t="str">
            <v/>
          </cell>
          <cell r="C9511" t="str">
            <v/>
          </cell>
          <cell r="D9511" t="str">
            <v/>
          </cell>
          <cell r="E9511" t="str">
            <v/>
          </cell>
        </row>
        <row r="9512">
          <cell r="A9512" t="str">
            <v/>
          </cell>
          <cell r="B9512" t="str">
            <v/>
          </cell>
          <cell r="C9512" t="str">
            <v/>
          </cell>
          <cell r="D9512" t="str">
            <v/>
          </cell>
          <cell r="E9512" t="str">
            <v/>
          </cell>
        </row>
        <row r="9513">
          <cell r="A9513" t="str">
            <v/>
          </cell>
          <cell r="B9513" t="str">
            <v/>
          </cell>
          <cell r="C9513" t="str">
            <v/>
          </cell>
          <cell r="D9513" t="str">
            <v/>
          </cell>
          <cell r="E9513" t="str">
            <v/>
          </cell>
        </row>
        <row r="9514">
          <cell r="A9514" t="str">
            <v/>
          </cell>
          <cell r="B9514" t="str">
            <v/>
          </cell>
          <cell r="C9514" t="str">
            <v/>
          </cell>
          <cell r="D9514" t="str">
            <v/>
          </cell>
          <cell r="E9514" t="str">
            <v/>
          </cell>
        </row>
        <row r="9515">
          <cell r="A9515" t="str">
            <v/>
          </cell>
          <cell r="B9515" t="str">
            <v/>
          </cell>
          <cell r="C9515" t="str">
            <v/>
          </cell>
          <cell r="D9515" t="str">
            <v/>
          </cell>
          <cell r="E9515" t="str">
            <v/>
          </cell>
        </row>
        <row r="9516">
          <cell r="A9516" t="str">
            <v/>
          </cell>
          <cell r="B9516" t="str">
            <v/>
          </cell>
          <cell r="C9516" t="str">
            <v/>
          </cell>
          <cell r="D9516" t="str">
            <v/>
          </cell>
          <cell r="E9516" t="str">
            <v/>
          </cell>
        </row>
        <row r="9517">
          <cell r="A9517" t="str">
            <v/>
          </cell>
          <cell r="B9517" t="str">
            <v/>
          </cell>
          <cell r="C9517" t="str">
            <v/>
          </cell>
          <cell r="D9517" t="str">
            <v/>
          </cell>
          <cell r="E9517" t="str">
            <v/>
          </cell>
        </row>
        <row r="9518">
          <cell r="A9518" t="str">
            <v/>
          </cell>
          <cell r="B9518" t="str">
            <v/>
          </cell>
          <cell r="C9518" t="str">
            <v/>
          </cell>
          <cell r="D9518" t="str">
            <v/>
          </cell>
          <cell r="E9518" t="str">
            <v/>
          </cell>
        </row>
        <row r="9519">
          <cell r="A9519" t="str">
            <v/>
          </cell>
          <cell r="B9519" t="str">
            <v/>
          </cell>
          <cell r="C9519" t="str">
            <v/>
          </cell>
          <cell r="D9519" t="str">
            <v/>
          </cell>
          <cell r="E9519" t="str">
            <v/>
          </cell>
        </row>
        <row r="9520">
          <cell r="A9520" t="str">
            <v/>
          </cell>
          <cell r="B9520" t="str">
            <v/>
          </cell>
          <cell r="C9520" t="str">
            <v/>
          </cell>
          <cell r="D9520" t="str">
            <v/>
          </cell>
          <cell r="E9520" t="str">
            <v/>
          </cell>
        </row>
        <row r="9521">
          <cell r="A9521" t="str">
            <v/>
          </cell>
          <cell r="B9521" t="str">
            <v/>
          </cell>
          <cell r="C9521" t="str">
            <v/>
          </cell>
          <cell r="D9521" t="str">
            <v/>
          </cell>
          <cell r="E9521" t="str">
            <v/>
          </cell>
        </row>
        <row r="9522">
          <cell r="A9522" t="str">
            <v/>
          </cell>
          <cell r="B9522" t="str">
            <v/>
          </cell>
          <cell r="C9522" t="str">
            <v/>
          </cell>
          <cell r="D9522" t="str">
            <v/>
          </cell>
          <cell r="E9522" t="str">
            <v/>
          </cell>
        </row>
        <row r="9523">
          <cell r="A9523" t="str">
            <v/>
          </cell>
          <cell r="B9523" t="str">
            <v/>
          </cell>
          <cell r="C9523" t="str">
            <v/>
          </cell>
          <cell r="D9523" t="str">
            <v/>
          </cell>
          <cell r="E9523" t="str">
            <v/>
          </cell>
        </row>
        <row r="9524">
          <cell r="A9524" t="str">
            <v/>
          </cell>
          <cell r="B9524" t="str">
            <v/>
          </cell>
          <cell r="C9524" t="str">
            <v/>
          </cell>
          <cell r="D9524" t="str">
            <v/>
          </cell>
          <cell r="E9524" t="str">
            <v/>
          </cell>
        </row>
        <row r="9525">
          <cell r="A9525" t="str">
            <v/>
          </cell>
          <cell r="B9525" t="str">
            <v/>
          </cell>
          <cell r="C9525" t="str">
            <v/>
          </cell>
          <cell r="D9525" t="str">
            <v/>
          </cell>
          <cell r="E9525" t="str">
            <v/>
          </cell>
        </row>
        <row r="9526">
          <cell r="A9526" t="str">
            <v/>
          </cell>
          <cell r="B9526" t="str">
            <v/>
          </cell>
          <cell r="C9526" t="str">
            <v/>
          </cell>
          <cell r="D9526" t="str">
            <v/>
          </cell>
          <cell r="E9526" t="str">
            <v/>
          </cell>
        </row>
        <row r="9527">
          <cell r="A9527" t="str">
            <v/>
          </cell>
          <cell r="B9527" t="str">
            <v/>
          </cell>
          <cell r="C9527" t="str">
            <v/>
          </cell>
          <cell r="D9527" t="str">
            <v/>
          </cell>
          <cell r="E9527" t="str">
            <v/>
          </cell>
        </row>
        <row r="9528">
          <cell r="A9528" t="str">
            <v/>
          </cell>
          <cell r="B9528" t="str">
            <v/>
          </cell>
          <cell r="C9528" t="str">
            <v/>
          </cell>
          <cell r="D9528" t="str">
            <v/>
          </cell>
          <cell r="E9528" t="str">
            <v/>
          </cell>
        </row>
        <row r="9529">
          <cell r="A9529" t="str">
            <v/>
          </cell>
          <cell r="B9529" t="str">
            <v/>
          </cell>
          <cell r="C9529" t="str">
            <v/>
          </cell>
          <cell r="D9529" t="str">
            <v/>
          </cell>
          <cell r="E9529" t="str">
            <v/>
          </cell>
        </row>
        <row r="9530">
          <cell r="A9530" t="str">
            <v/>
          </cell>
          <cell r="B9530" t="str">
            <v/>
          </cell>
          <cell r="C9530" t="str">
            <v/>
          </cell>
          <cell r="D9530" t="str">
            <v/>
          </cell>
          <cell r="E9530" t="str">
            <v/>
          </cell>
        </row>
        <row r="9531">
          <cell r="A9531" t="str">
            <v/>
          </cell>
          <cell r="B9531" t="str">
            <v/>
          </cell>
          <cell r="C9531" t="str">
            <v/>
          </cell>
          <cell r="D9531" t="str">
            <v/>
          </cell>
          <cell r="E9531" t="str">
            <v/>
          </cell>
        </row>
        <row r="9532">
          <cell r="A9532" t="str">
            <v/>
          </cell>
          <cell r="B9532" t="str">
            <v/>
          </cell>
          <cell r="C9532" t="str">
            <v/>
          </cell>
          <cell r="D9532" t="str">
            <v/>
          </cell>
          <cell r="E9532" t="str">
            <v/>
          </cell>
        </row>
        <row r="9533">
          <cell r="A9533" t="str">
            <v/>
          </cell>
          <cell r="B9533" t="str">
            <v/>
          </cell>
          <cell r="C9533" t="str">
            <v/>
          </cell>
          <cell r="D9533" t="str">
            <v/>
          </cell>
          <cell r="E9533" t="str">
            <v/>
          </cell>
        </row>
        <row r="9534">
          <cell r="A9534" t="str">
            <v/>
          </cell>
          <cell r="B9534" t="str">
            <v/>
          </cell>
          <cell r="C9534" t="str">
            <v/>
          </cell>
          <cell r="D9534" t="str">
            <v/>
          </cell>
          <cell r="E9534" t="str">
            <v/>
          </cell>
        </row>
        <row r="9535">
          <cell r="A9535" t="str">
            <v/>
          </cell>
          <cell r="B9535" t="str">
            <v/>
          </cell>
          <cell r="C9535" t="str">
            <v/>
          </cell>
          <cell r="D9535" t="str">
            <v/>
          </cell>
          <cell r="E9535" t="str">
            <v/>
          </cell>
        </row>
        <row r="9536">
          <cell r="A9536" t="str">
            <v/>
          </cell>
          <cell r="B9536" t="str">
            <v/>
          </cell>
          <cell r="C9536" t="str">
            <v/>
          </cell>
          <cell r="D9536" t="str">
            <v/>
          </cell>
          <cell r="E9536" t="str">
            <v/>
          </cell>
        </row>
        <row r="9537">
          <cell r="A9537" t="str">
            <v/>
          </cell>
          <cell r="B9537" t="str">
            <v/>
          </cell>
          <cell r="C9537" t="str">
            <v/>
          </cell>
          <cell r="D9537" t="str">
            <v/>
          </cell>
          <cell r="E9537" t="str">
            <v/>
          </cell>
        </row>
        <row r="9538">
          <cell r="A9538" t="str">
            <v/>
          </cell>
          <cell r="B9538" t="str">
            <v/>
          </cell>
          <cell r="C9538" t="str">
            <v/>
          </cell>
          <cell r="D9538" t="str">
            <v/>
          </cell>
          <cell r="E9538" t="str">
            <v/>
          </cell>
        </row>
        <row r="9539">
          <cell r="A9539" t="str">
            <v/>
          </cell>
          <cell r="B9539" t="str">
            <v/>
          </cell>
          <cell r="C9539" t="str">
            <v/>
          </cell>
          <cell r="D9539" t="str">
            <v/>
          </cell>
          <cell r="E9539" t="str">
            <v/>
          </cell>
        </row>
        <row r="9540">
          <cell r="A9540" t="str">
            <v/>
          </cell>
          <cell r="B9540" t="str">
            <v/>
          </cell>
          <cell r="C9540" t="str">
            <v/>
          </cell>
          <cell r="D9540" t="str">
            <v/>
          </cell>
          <cell r="E9540" t="str">
            <v/>
          </cell>
        </row>
        <row r="9541">
          <cell r="A9541" t="str">
            <v/>
          </cell>
          <cell r="B9541" t="str">
            <v/>
          </cell>
          <cell r="C9541" t="str">
            <v/>
          </cell>
          <cell r="D9541" t="str">
            <v/>
          </cell>
          <cell r="E9541" t="str">
            <v/>
          </cell>
        </row>
        <row r="9542">
          <cell r="A9542" t="str">
            <v/>
          </cell>
          <cell r="B9542" t="str">
            <v/>
          </cell>
          <cell r="C9542" t="str">
            <v/>
          </cell>
          <cell r="D9542" t="str">
            <v/>
          </cell>
          <cell r="E9542" t="str">
            <v/>
          </cell>
        </row>
        <row r="9543">
          <cell r="A9543" t="str">
            <v/>
          </cell>
          <cell r="B9543" t="str">
            <v/>
          </cell>
          <cell r="C9543" t="str">
            <v/>
          </cell>
          <cell r="D9543" t="str">
            <v/>
          </cell>
          <cell r="E9543" t="str">
            <v/>
          </cell>
        </row>
        <row r="9544">
          <cell r="A9544" t="str">
            <v/>
          </cell>
          <cell r="B9544" t="str">
            <v/>
          </cell>
          <cell r="C9544" t="str">
            <v/>
          </cell>
          <cell r="D9544" t="str">
            <v/>
          </cell>
          <cell r="E9544" t="str">
            <v/>
          </cell>
        </row>
        <row r="9545">
          <cell r="A9545" t="str">
            <v/>
          </cell>
          <cell r="B9545" t="str">
            <v/>
          </cell>
          <cell r="C9545" t="str">
            <v/>
          </cell>
          <cell r="D9545" t="str">
            <v/>
          </cell>
          <cell r="E9545" t="str">
            <v/>
          </cell>
        </row>
        <row r="9546">
          <cell r="A9546" t="str">
            <v/>
          </cell>
          <cell r="B9546" t="str">
            <v/>
          </cell>
          <cell r="C9546" t="str">
            <v/>
          </cell>
          <cell r="D9546" t="str">
            <v/>
          </cell>
          <cell r="E9546" t="str">
            <v/>
          </cell>
        </row>
        <row r="9547">
          <cell r="A9547" t="str">
            <v/>
          </cell>
          <cell r="B9547" t="str">
            <v/>
          </cell>
          <cell r="C9547" t="str">
            <v/>
          </cell>
          <cell r="D9547" t="str">
            <v/>
          </cell>
          <cell r="E9547" t="str">
            <v/>
          </cell>
        </row>
        <row r="9548">
          <cell r="A9548" t="str">
            <v/>
          </cell>
          <cell r="B9548" t="str">
            <v/>
          </cell>
          <cell r="C9548" t="str">
            <v/>
          </cell>
          <cell r="D9548" t="str">
            <v/>
          </cell>
          <cell r="E9548" t="str">
            <v/>
          </cell>
        </row>
        <row r="9549">
          <cell r="A9549" t="str">
            <v/>
          </cell>
          <cell r="B9549" t="str">
            <v/>
          </cell>
          <cell r="C9549" t="str">
            <v/>
          </cell>
          <cell r="D9549" t="str">
            <v/>
          </cell>
          <cell r="E9549" t="str">
            <v/>
          </cell>
        </row>
        <row r="9550">
          <cell r="A9550" t="str">
            <v/>
          </cell>
          <cell r="B9550" t="str">
            <v/>
          </cell>
          <cell r="C9550" t="str">
            <v/>
          </cell>
          <cell r="D9550" t="str">
            <v/>
          </cell>
          <cell r="E9550" t="str">
            <v/>
          </cell>
        </row>
        <row r="9551">
          <cell r="A9551" t="str">
            <v/>
          </cell>
          <cell r="B9551" t="str">
            <v/>
          </cell>
          <cell r="C9551" t="str">
            <v/>
          </cell>
          <cell r="D9551" t="str">
            <v/>
          </cell>
          <cell r="E9551" t="str">
            <v/>
          </cell>
        </row>
        <row r="9552">
          <cell r="A9552" t="str">
            <v/>
          </cell>
          <cell r="B9552" t="str">
            <v/>
          </cell>
          <cell r="C9552" t="str">
            <v/>
          </cell>
          <cell r="D9552" t="str">
            <v/>
          </cell>
          <cell r="E9552" t="str">
            <v/>
          </cell>
        </row>
        <row r="9553">
          <cell r="A9553" t="str">
            <v/>
          </cell>
          <cell r="B9553" t="str">
            <v/>
          </cell>
          <cell r="C9553" t="str">
            <v/>
          </cell>
          <cell r="D9553" t="str">
            <v/>
          </cell>
          <cell r="E9553" t="str">
            <v/>
          </cell>
        </row>
        <row r="9554">
          <cell r="A9554" t="str">
            <v/>
          </cell>
          <cell r="B9554" t="str">
            <v/>
          </cell>
          <cell r="C9554" t="str">
            <v/>
          </cell>
          <cell r="D9554" t="str">
            <v/>
          </cell>
          <cell r="E9554" t="str">
            <v/>
          </cell>
        </row>
        <row r="9555">
          <cell r="A9555" t="str">
            <v/>
          </cell>
          <cell r="B9555" t="str">
            <v/>
          </cell>
          <cell r="C9555" t="str">
            <v/>
          </cell>
          <cell r="D9555" t="str">
            <v/>
          </cell>
          <cell r="E9555" t="str">
            <v/>
          </cell>
        </row>
        <row r="9556">
          <cell r="A9556" t="str">
            <v/>
          </cell>
          <cell r="B9556" t="str">
            <v/>
          </cell>
          <cell r="C9556" t="str">
            <v/>
          </cell>
          <cell r="D9556" t="str">
            <v/>
          </cell>
          <cell r="E9556" t="str">
            <v/>
          </cell>
        </row>
        <row r="9557">
          <cell r="A9557" t="str">
            <v/>
          </cell>
          <cell r="B9557" t="str">
            <v/>
          </cell>
          <cell r="C9557" t="str">
            <v/>
          </cell>
          <cell r="D9557" t="str">
            <v/>
          </cell>
          <cell r="E9557" t="str">
            <v/>
          </cell>
        </row>
        <row r="9558">
          <cell r="A9558" t="str">
            <v/>
          </cell>
          <cell r="B9558" t="str">
            <v/>
          </cell>
          <cell r="C9558" t="str">
            <v/>
          </cell>
          <cell r="D9558" t="str">
            <v/>
          </cell>
          <cell r="E9558" t="str">
            <v/>
          </cell>
        </row>
        <row r="9559">
          <cell r="A9559" t="str">
            <v/>
          </cell>
          <cell r="B9559" t="str">
            <v/>
          </cell>
          <cell r="C9559" t="str">
            <v/>
          </cell>
          <cell r="D9559" t="str">
            <v/>
          </cell>
          <cell r="E9559" t="str">
            <v/>
          </cell>
        </row>
        <row r="9560">
          <cell r="A9560" t="str">
            <v/>
          </cell>
          <cell r="B9560" t="str">
            <v/>
          </cell>
          <cell r="C9560" t="str">
            <v/>
          </cell>
          <cell r="D9560" t="str">
            <v/>
          </cell>
          <cell r="E9560" t="str">
            <v/>
          </cell>
        </row>
        <row r="9561">
          <cell r="A9561" t="str">
            <v/>
          </cell>
          <cell r="B9561" t="str">
            <v/>
          </cell>
          <cell r="C9561" t="str">
            <v/>
          </cell>
          <cell r="D9561" t="str">
            <v/>
          </cell>
          <cell r="E9561" t="str">
            <v/>
          </cell>
        </row>
        <row r="9562">
          <cell r="A9562" t="str">
            <v/>
          </cell>
          <cell r="B9562" t="str">
            <v/>
          </cell>
          <cell r="C9562" t="str">
            <v/>
          </cell>
          <cell r="D9562" t="str">
            <v/>
          </cell>
          <cell r="E9562" t="str">
            <v/>
          </cell>
        </row>
        <row r="9563">
          <cell r="A9563" t="str">
            <v/>
          </cell>
          <cell r="B9563" t="str">
            <v/>
          </cell>
          <cell r="C9563" t="str">
            <v/>
          </cell>
          <cell r="D9563" t="str">
            <v/>
          </cell>
          <cell r="E9563" t="str">
            <v/>
          </cell>
        </row>
        <row r="9564">
          <cell r="A9564" t="str">
            <v/>
          </cell>
          <cell r="B9564" t="str">
            <v/>
          </cell>
          <cell r="C9564" t="str">
            <v/>
          </cell>
          <cell r="D9564" t="str">
            <v/>
          </cell>
          <cell r="E9564" t="str">
            <v/>
          </cell>
        </row>
        <row r="9565">
          <cell r="A9565" t="str">
            <v/>
          </cell>
          <cell r="B9565" t="str">
            <v/>
          </cell>
          <cell r="C9565" t="str">
            <v/>
          </cell>
          <cell r="D9565" t="str">
            <v/>
          </cell>
          <cell r="E9565" t="str">
            <v/>
          </cell>
        </row>
        <row r="9566">
          <cell r="A9566" t="str">
            <v/>
          </cell>
          <cell r="B9566" t="str">
            <v/>
          </cell>
          <cell r="C9566" t="str">
            <v/>
          </cell>
          <cell r="D9566" t="str">
            <v/>
          </cell>
          <cell r="E9566" t="str">
            <v/>
          </cell>
        </row>
        <row r="9567">
          <cell r="A9567" t="str">
            <v/>
          </cell>
          <cell r="B9567" t="str">
            <v/>
          </cell>
          <cell r="C9567" t="str">
            <v/>
          </cell>
          <cell r="D9567" t="str">
            <v/>
          </cell>
          <cell r="E9567" t="str">
            <v/>
          </cell>
        </row>
        <row r="9568">
          <cell r="A9568" t="str">
            <v/>
          </cell>
          <cell r="B9568" t="str">
            <v/>
          </cell>
          <cell r="C9568" t="str">
            <v/>
          </cell>
          <cell r="D9568" t="str">
            <v/>
          </cell>
          <cell r="E9568" t="str">
            <v/>
          </cell>
        </row>
        <row r="9569">
          <cell r="A9569" t="str">
            <v/>
          </cell>
          <cell r="B9569" t="str">
            <v/>
          </cell>
          <cell r="C9569" t="str">
            <v/>
          </cell>
          <cell r="D9569" t="str">
            <v/>
          </cell>
          <cell r="E9569" t="str">
            <v/>
          </cell>
        </row>
        <row r="9570">
          <cell r="A9570" t="str">
            <v/>
          </cell>
          <cell r="B9570" t="str">
            <v/>
          </cell>
          <cell r="C9570" t="str">
            <v/>
          </cell>
          <cell r="D9570" t="str">
            <v/>
          </cell>
          <cell r="E9570" t="str">
            <v/>
          </cell>
        </row>
        <row r="9571">
          <cell r="A9571" t="str">
            <v/>
          </cell>
          <cell r="B9571" t="str">
            <v/>
          </cell>
          <cell r="C9571" t="str">
            <v/>
          </cell>
          <cell r="D9571" t="str">
            <v/>
          </cell>
          <cell r="E9571" t="str">
            <v/>
          </cell>
        </row>
        <row r="9572">
          <cell r="A9572" t="str">
            <v/>
          </cell>
          <cell r="B9572" t="str">
            <v/>
          </cell>
          <cell r="C9572" t="str">
            <v/>
          </cell>
          <cell r="D9572" t="str">
            <v/>
          </cell>
          <cell r="E9572" t="str">
            <v/>
          </cell>
        </row>
        <row r="9573">
          <cell r="A9573" t="str">
            <v/>
          </cell>
          <cell r="B9573" t="str">
            <v/>
          </cell>
          <cell r="C9573" t="str">
            <v/>
          </cell>
          <cell r="D9573" t="str">
            <v/>
          </cell>
          <cell r="E9573" t="str">
            <v/>
          </cell>
        </row>
        <row r="9574">
          <cell r="A9574" t="str">
            <v/>
          </cell>
          <cell r="B9574" t="str">
            <v/>
          </cell>
          <cell r="C9574" t="str">
            <v/>
          </cell>
          <cell r="D9574" t="str">
            <v/>
          </cell>
          <cell r="E9574" t="str">
            <v/>
          </cell>
        </row>
        <row r="9575">
          <cell r="A9575" t="str">
            <v/>
          </cell>
          <cell r="B9575" t="str">
            <v/>
          </cell>
          <cell r="C9575" t="str">
            <v/>
          </cell>
          <cell r="D9575" t="str">
            <v/>
          </cell>
          <cell r="E9575" t="str">
            <v/>
          </cell>
        </row>
        <row r="9576">
          <cell r="A9576" t="str">
            <v/>
          </cell>
          <cell r="B9576" t="str">
            <v/>
          </cell>
          <cell r="C9576" t="str">
            <v/>
          </cell>
          <cell r="D9576" t="str">
            <v/>
          </cell>
          <cell r="E9576" t="str">
            <v/>
          </cell>
        </row>
        <row r="9577">
          <cell r="A9577" t="str">
            <v/>
          </cell>
          <cell r="B9577" t="str">
            <v/>
          </cell>
          <cell r="C9577" t="str">
            <v/>
          </cell>
          <cell r="D9577" t="str">
            <v/>
          </cell>
          <cell r="E9577" t="str">
            <v/>
          </cell>
        </row>
        <row r="9578">
          <cell r="A9578" t="str">
            <v/>
          </cell>
          <cell r="B9578" t="str">
            <v/>
          </cell>
          <cell r="C9578" t="str">
            <v/>
          </cell>
          <cell r="D9578" t="str">
            <v/>
          </cell>
          <cell r="E9578" t="str">
            <v/>
          </cell>
        </row>
        <row r="9579">
          <cell r="A9579" t="str">
            <v/>
          </cell>
          <cell r="B9579" t="str">
            <v/>
          </cell>
          <cell r="C9579" t="str">
            <v/>
          </cell>
          <cell r="D9579" t="str">
            <v/>
          </cell>
          <cell r="E9579" t="str">
            <v/>
          </cell>
        </row>
        <row r="9580">
          <cell r="A9580" t="str">
            <v/>
          </cell>
          <cell r="B9580" t="str">
            <v/>
          </cell>
          <cell r="C9580" t="str">
            <v/>
          </cell>
          <cell r="D9580" t="str">
            <v/>
          </cell>
          <cell r="E9580" t="str">
            <v/>
          </cell>
        </row>
        <row r="9581">
          <cell r="A9581" t="str">
            <v/>
          </cell>
          <cell r="B9581" t="str">
            <v/>
          </cell>
          <cell r="C9581" t="str">
            <v/>
          </cell>
          <cell r="D9581" t="str">
            <v/>
          </cell>
          <cell r="E9581" t="str">
            <v/>
          </cell>
        </row>
        <row r="9582">
          <cell r="A9582" t="str">
            <v/>
          </cell>
          <cell r="B9582" t="str">
            <v/>
          </cell>
          <cell r="C9582" t="str">
            <v/>
          </cell>
          <cell r="D9582" t="str">
            <v/>
          </cell>
          <cell r="E9582" t="str">
            <v/>
          </cell>
        </row>
        <row r="9583">
          <cell r="A9583" t="str">
            <v/>
          </cell>
          <cell r="B9583" t="str">
            <v/>
          </cell>
          <cell r="C9583" t="str">
            <v/>
          </cell>
          <cell r="D9583" t="str">
            <v/>
          </cell>
          <cell r="E9583" t="str">
            <v/>
          </cell>
        </row>
        <row r="9584">
          <cell r="A9584" t="str">
            <v/>
          </cell>
          <cell r="B9584" t="str">
            <v/>
          </cell>
          <cell r="C9584" t="str">
            <v/>
          </cell>
          <cell r="D9584" t="str">
            <v/>
          </cell>
          <cell r="E9584" t="str">
            <v/>
          </cell>
        </row>
        <row r="9585">
          <cell r="A9585" t="str">
            <v/>
          </cell>
          <cell r="B9585" t="str">
            <v/>
          </cell>
          <cell r="C9585" t="str">
            <v/>
          </cell>
          <cell r="D9585" t="str">
            <v/>
          </cell>
          <cell r="E9585" t="str">
            <v/>
          </cell>
        </row>
        <row r="9586">
          <cell r="A9586" t="str">
            <v/>
          </cell>
          <cell r="B9586" t="str">
            <v/>
          </cell>
          <cell r="C9586" t="str">
            <v/>
          </cell>
          <cell r="D9586" t="str">
            <v/>
          </cell>
          <cell r="E9586" t="str">
            <v/>
          </cell>
        </row>
        <row r="9587">
          <cell r="A9587" t="str">
            <v/>
          </cell>
          <cell r="B9587" t="str">
            <v/>
          </cell>
          <cell r="C9587" t="str">
            <v/>
          </cell>
          <cell r="D9587" t="str">
            <v/>
          </cell>
          <cell r="E9587" t="str">
            <v/>
          </cell>
        </row>
        <row r="9588">
          <cell r="A9588" t="str">
            <v/>
          </cell>
          <cell r="B9588" t="str">
            <v/>
          </cell>
          <cell r="C9588" t="str">
            <v/>
          </cell>
          <cell r="D9588" t="str">
            <v/>
          </cell>
          <cell r="E9588" t="str">
            <v/>
          </cell>
        </row>
        <row r="9589">
          <cell r="A9589" t="str">
            <v/>
          </cell>
          <cell r="B9589" t="str">
            <v/>
          </cell>
          <cell r="C9589" t="str">
            <v/>
          </cell>
          <cell r="D9589" t="str">
            <v/>
          </cell>
          <cell r="E9589" t="str">
            <v/>
          </cell>
        </row>
        <row r="9590">
          <cell r="A9590" t="str">
            <v/>
          </cell>
          <cell r="B9590" t="str">
            <v/>
          </cell>
          <cell r="C9590" t="str">
            <v/>
          </cell>
          <cell r="D9590" t="str">
            <v/>
          </cell>
          <cell r="E9590" t="str">
            <v/>
          </cell>
        </row>
        <row r="9591">
          <cell r="A9591" t="str">
            <v/>
          </cell>
          <cell r="B9591" t="str">
            <v/>
          </cell>
          <cell r="C9591" t="str">
            <v/>
          </cell>
          <cell r="D9591" t="str">
            <v/>
          </cell>
          <cell r="E9591" t="str">
            <v/>
          </cell>
        </row>
        <row r="9592">
          <cell r="A9592" t="str">
            <v/>
          </cell>
          <cell r="B9592" t="str">
            <v/>
          </cell>
          <cell r="C9592" t="str">
            <v/>
          </cell>
          <cell r="D9592" t="str">
            <v/>
          </cell>
          <cell r="E9592" t="str">
            <v/>
          </cell>
        </row>
        <row r="9593">
          <cell r="A9593" t="str">
            <v/>
          </cell>
          <cell r="B9593" t="str">
            <v/>
          </cell>
          <cell r="C9593" t="str">
            <v/>
          </cell>
          <cell r="D9593" t="str">
            <v/>
          </cell>
          <cell r="E9593" t="str">
            <v/>
          </cell>
        </row>
        <row r="9594">
          <cell r="A9594" t="str">
            <v/>
          </cell>
          <cell r="B9594" t="str">
            <v/>
          </cell>
          <cell r="C9594" t="str">
            <v/>
          </cell>
          <cell r="D9594" t="str">
            <v/>
          </cell>
          <cell r="E9594" t="str">
            <v/>
          </cell>
        </row>
        <row r="9595">
          <cell r="A9595" t="str">
            <v/>
          </cell>
          <cell r="B9595" t="str">
            <v/>
          </cell>
          <cell r="C9595" t="str">
            <v/>
          </cell>
          <cell r="D9595" t="str">
            <v/>
          </cell>
          <cell r="E9595" t="str">
            <v/>
          </cell>
        </row>
        <row r="9596">
          <cell r="A9596" t="str">
            <v/>
          </cell>
          <cell r="B9596" t="str">
            <v/>
          </cell>
          <cell r="C9596" t="str">
            <v/>
          </cell>
          <cell r="D9596" t="str">
            <v/>
          </cell>
          <cell r="E9596" t="str">
            <v/>
          </cell>
        </row>
        <row r="9597">
          <cell r="A9597" t="str">
            <v/>
          </cell>
          <cell r="B9597" t="str">
            <v/>
          </cell>
          <cell r="C9597" t="str">
            <v/>
          </cell>
          <cell r="D9597" t="str">
            <v/>
          </cell>
          <cell r="E9597" t="str">
            <v/>
          </cell>
        </row>
        <row r="9598">
          <cell r="A9598" t="str">
            <v/>
          </cell>
          <cell r="B9598" t="str">
            <v/>
          </cell>
          <cell r="C9598" t="str">
            <v/>
          </cell>
          <cell r="D9598" t="str">
            <v/>
          </cell>
          <cell r="E9598" t="str">
            <v/>
          </cell>
        </row>
        <row r="9599">
          <cell r="A9599" t="str">
            <v/>
          </cell>
          <cell r="B9599" t="str">
            <v/>
          </cell>
          <cell r="C9599" t="str">
            <v/>
          </cell>
          <cell r="D9599" t="str">
            <v/>
          </cell>
          <cell r="E9599" t="str">
            <v/>
          </cell>
        </row>
        <row r="9600">
          <cell r="A9600" t="str">
            <v/>
          </cell>
          <cell r="B9600" t="str">
            <v/>
          </cell>
          <cell r="C9600" t="str">
            <v/>
          </cell>
          <cell r="D9600" t="str">
            <v/>
          </cell>
          <cell r="E9600" t="str">
            <v/>
          </cell>
        </row>
        <row r="9601">
          <cell r="A9601" t="str">
            <v/>
          </cell>
          <cell r="B9601" t="str">
            <v/>
          </cell>
          <cell r="C9601" t="str">
            <v/>
          </cell>
          <cell r="D9601" t="str">
            <v/>
          </cell>
          <cell r="E9601" t="str">
            <v/>
          </cell>
        </row>
        <row r="9602">
          <cell r="A9602" t="str">
            <v/>
          </cell>
          <cell r="B9602" t="str">
            <v/>
          </cell>
          <cell r="C9602" t="str">
            <v/>
          </cell>
          <cell r="D9602" t="str">
            <v/>
          </cell>
          <cell r="E9602" t="str">
            <v/>
          </cell>
        </row>
        <row r="9603">
          <cell r="A9603" t="str">
            <v/>
          </cell>
          <cell r="B9603" t="str">
            <v/>
          </cell>
          <cell r="C9603" t="str">
            <v/>
          </cell>
          <cell r="D9603" t="str">
            <v/>
          </cell>
          <cell r="E9603" t="str">
            <v/>
          </cell>
        </row>
        <row r="9604">
          <cell r="A9604" t="str">
            <v/>
          </cell>
          <cell r="B9604" t="str">
            <v/>
          </cell>
          <cell r="C9604" t="str">
            <v/>
          </cell>
          <cell r="D9604" t="str">
            <v/>
          </cell>
          <cell r="E9604" t="str">
            <v/>
          </cell>
        </row>
        <row r="9605">
          <cell r="A9605" t="str">
            <v/>
          </cell>
          <cell r="B9605" t="str">
            <v/>
          </cell>
          <cell r="C9605" t="str">
            <v/>
          </cell>
          <cell r="D9605" t="str">
            <v/>
          </cell>
          <cell r="E9605" t="str">
            <v/>
          </cell>
        </row>
        <row r="9606">
          <cell r="A9606" t="str">
            <v/>
          </cell>
          <cell r="B9606" t="str">
            <v/>
          </cell>
          <cell r="C9606" t="str">
            <v/>
          </cell>
          <cell r="D9606" t="str">
            <v/>
          </cell>
          <cell r="E9606" t="str">
            <v/>
          </cell>
        </row>
        <row r="9607">
          <cell r="A9607" t="str">
            <v/>
          </cell>
          <cell r="B9607" t="str">
            <v/>
          </cell>
          <cell r="C9607" t="str">
            <v/>
          </cell>
          <cell r="D9607" t="str">
            <v/>
          </cell>
          <cell r="E9607" t="str">
            <v/>
          </cell>
        </row>
        <row r="9608">
          <cell r="A9608" t="str">
            <v/>
          </cell>
          <cell r="B9608" t="str">
            <v/>
          </cell>
          <cell r="C9608" t="str">
            <v/>
          </cell>
          <cell r="D9608" t="str">
            <v/>
          </cell>
          <cell r="E9608" t="str">
            <v/>
          </cell>
        </row>
        <row r="9609">
          <cell r="A9609" t="str">
            <v/>
          </cell>
          <cell r="B9609" t="str">
            <v/>
          </cell>
          <cell r="C9609" t="str">
            <v/>
          </cell>
          <cell r="D9609" t="str">
            <v/>
          </cell>
          <cell r="E9609" t="str">
            <v/>
          </cell>
        </row>
        <row r="9610">
          <cell r="A9610" t="str">
            <v/>
          </cell>
          <cell r="B9610" t="str">
            <v/>
          </cell>
          <cell r="C9610" t="str">
            <v/>
          </cell>
          <cell r="D9610" t="str">
            <v/>
          </cell>
          <cell r="E9610" t="str">
            <v/>
          </cell>
        </row>
        <row r="9611">
          <cell r="A9611" t="str">
            <v/>
          </cell>
          <cell r="B9611" t="str">
            <v/>
          </cell>
          <cell r="C9611" t="str">
            <v/>
          </cell>
          <cell r="D9611" t="str">
            <v/>
          </cell>
          <cell r="E9611" t="str">
            <v/>
          </cell>
        </row>
        <row r="9612">
          <cell r="A9612" t="str">
            <v/>
          </cell>
          <cell r="B9612" t="str">
            <v/>
          </cell>
          <cell r="C9612" t="str">
            <v/>
          </cell>
          <cell r="D9612" t="str">
            <v/>
          </cell>
          <cell r="E9612" t="str">
            <v/>
          </cell>
        </row>
        <row r="9613">
          <cell r="A9613" t="str">
            <v/>
          </cell>
          <cell r="B9613" t="str">
            <v/>
          </cell>
          <cell r="C9613" t="str">
            <v/>
          </cell>
          <cell r="D9613" t="str">
            <v/>
          </cell>
          <cell r="E9613" t="str">
            <v/>
          </cell>
        </row>
        <row r="9614">
          <cell r="A9614" t="str">
            <v/>
          </cell>
          <cell r="B9614" t="str">
            <v/>
          </cell>
          <cell r="C9614" t="str">
            <v/>
          </cell>
          <cell r="D9614" t="str">
            <v/>
          </cell>
          <cell r="E9614" t="str">
            <v/>
          </cell>
        </row>
        <row r="9615">
          <cell r="A9615" t="str">
            <v/>
          </cell>
          <cell r="B9615" t="str">
            <v/>
          </cell>
          <cell r="C9615" t="str">
            <v/>
          </cell>
          <cell r="D9615" t="str">
            <v/>
          </cell>
          <cell r="E9615" t="str">
            <v/>
          </cell>
        </row>
        <row r="9616">
          <cell r="A9616" t="str">
            <v/>
          </cell>
          <cell r="B9616" t="str">
            <v/>
          </cell>
          <cell r="C9616" t="str">
            <v/>
          </cell>
          <cell r="D9616" t="str">
            <v/>
          </cell>
          <cell r="E9616" t="str">
            <v/>
          </cell>
        </row>
        <row r="9617">
          <cell r="A9617" t="str">
            <v/>
          </cell>
          <cell r="B9617" t="str">
            <v/>
          </cell>
          <cell r="C9617" t="str">
            <v/>
          </cell>
          <cell r="D9617" t="str">
            <v/>
          </cell>
          <cell r="E9617" t="str">
            <v/>
          </cell>
        </row>
        <row r="9618">
          <cell r="A9618" t="str">
            <v/>
          </cell>
          <cell r="B9618" t="str">
            <v/>
          </cell>
          <cell r="C9618" t="str">
            <v/>
          </cell>
          <cell r="D9618" t="str">
            <v/>
          </cell>
          <cell r="E9618" t="str">
            <v/>
          </cell>
        </row>
        <row r="9619">
          <cell r="A9619" t="str">
            <v/>
          </cell>
          <cell r="B9619" t="str">
            <v/>
          </cell>
          <cell r="C9619" t="str">
            <v/>
          </cell>
          <cell r="D9619" t="str">
            <v/>
          </cell>
          <cell r="E9619" t="str">
            <v/>
          </cell>
        </row>
        <row r="9620">
          <cell r="A9620" t="str">
            <v/>
          </cell>
          <cell r="B9620" t="str">
            <v/>
          </cell>
          <cell r="C9620" t="str">
            <v/>
          </cell>
          <cell r="D9620" t="str">
            <v/>
          </cell>
          <cell r="E9620" t="str">
            <v/>
          </cell>
        </row>
        <row r="9621">
          <cell r="A9621" t="str">
            <v/>
          </cell>
          <cell r="B9621" t="str">
            <v/>
          </cell>
          <cell r="C9621" t="str">
            <v/>
          </cell>
          <cell r="D9621" t="str">
            <v/>
          </cell>
          <cell r="E9621" t="str">
            <v/>
          </cell>
        </row>
        <row r="9622">
          <cell r="A9622" t="str">
            <v/>
          </cell>
          <cell r="B9622" t="str">
            <v/>
          </cell>
          <cell r="C9622" t="str">
            <v/>
          </cell>
          <cell r="D9622" t="str">
            <v/>
          </cell>
          <cell r="E9622" t="str">
            <v/>
          </cell>
        </row>
        <row r="9623">
          <cell r="A9623" t="str">
            <v/>
          </cell>
          <cell r="B9623" t="str">
            <v/>
          </cell>
          <cell r="C9623" t="str">
            <v/>
          </cell>
          <cell r="D9623" t="str">
            <v/>
          </cell>
          <cell r="E9623" t="str">
            <v/>
          </cell>
        </row>
        <row r="9624">
          <cell r="A9624" t="str">
            <v/>
          </cell>
          <cell r="B9624" t="str">
            <v/>
          </cell>
          <cell r="C9624" t="str">
            <v/>
          </cell>
          <cell r="D9624" t="str">
            <v/>
          </cell>
          <cell r="E9624" t="str">
            <v/>
          </cell>
        </row>
        <row r="9625">
          <cell r="A9625" t="str">
            <v/>
          </cell>
          <cell r="B9625" t="str">
            <v/>
          </cell>
          <cell r="C9625" t="str">
            <v/>
          </cell>
          <cell r="D9625" t="str">
            <v/>
          </cell>
          <cell r="E9625" t="str">
            <v/>
          </cell>
        </row>
        <row r="9626">
          <cell r="A9626" t="str">
            <v/>
          </cell>
          <cell r="B9626" t="str">
            <v/>
          </cell>
          <cell r="C9626" t="str">
            <v/>
          </cell>
          <cell r="D9626" t="str">
            <v/>
          </cell>
          <cell r="E9626" t="str">
            <v/>
          </cell>
        </row>
        <row r="9627">
          <cell r="A9627" t="str">
            <v/>
          </cell>
          <cell r="B9627" t="str">
            <v/>
          </cell>
          <cell r="C9627" t="str">
            <v/>
          </cell>
          <cell r="D9627" t="str">
            <v/>
          </cell>
          <cell r="E9627" t="str">
            <v/>
          </cell>
        </row>
        <row r="9628">
          <cell r="A9628" t="str">
            <v/>
          </cell>
          <cell r="B9628" t="str">
            <v/>
          </cell>
          <cell r="C9628" t="str">
            <v/>
          </cell>
          <cell r="D9628" t="str">
            <v/>
          </cell>
          <cell r="E9628" t="str">
            <v/>
          </cell>
        </row>
        <row r="9629">
          <cell r="A9629" t="str">
            <v/>
          </cell>
          <cell r="B9629" t="str">
            <v/>
          </cell>
          <cell r="C9629" t="str">
            <v/>
          </cell>
          <cell r="D9629" t="str">
            <v/>
          </cell>
          <cell r="E9629" t="str">
            <v/>
          </cell>
        </row>
        <row r="9630">
          <cell r="A9630" t="str">
            <v/>
          </cell>
          <cell r="B9630" t="str">
            <v/>
          </cell>
          <cell r="C9630" t="str">
            <v/>
          </cell>
          <cell r="D9630" t="str">
            <v/>
          </cell>
          <cell r="E9630" t="str">
            <v/>
          </cell>
        </row>
        <row r="9631">
          <cell r="A9631" t="str">
            <v/>
          </cell>
          <cell r="B9631" t="str">
            <v/>
          </cell>
          <cell r="C9631" t="str">
            <v/>
          </cell>
          <cell r="D9631" t="str">
            <v/>
          </cell>
          <cell r="E9631" t="str">
            <v/>
          </cell>
        </row>
        <row r="9632">
          <cell r="A9632" t="str">
            <v/>
          </cell>
          <cell r="B9632" t="str">
            <v/>
          </cell>
          <cell r="C9632" t="str">
            <v/>
          </cell>
          <cell r="D9632" t="str">
            <v/>
          </cell>
          <cell r="E9632" t="str">
            <v/>
          </cell>
        </row>
        <row r="9633">
          <cell r="A9633" t="str">
            <v/>
          </cell>
          <cell r="B9633" t="str">
            <v/>
          </cell>
          <cell r="C9633" t="str">
            <v/>
          </cell>
          <cell r="D9633" t="str">
            <v/>
          </cell>
          <cell r="E9633" t="str">
            <v/>
          </cell>
        </row>
        <row r="9634">
          <cell r="A9634" t="str">
            <v/>
          </cell>
          <cell r="B9634" t="str">
            <v/>
          </cell>
          <cell r="C9634" t="str">
            <v/>
          </cell>
          <cell r="D9634" t="str">
            <v/>
          </cell>
          <cell r="E9634" t="str">
            <v/>
          </cell>
        </row>
        <row r="9635">
          <cell r="A9635" t="str">
            <v/>
          </cell>
          <cell r="B9635" t="str">
            <v/>
          </cell>
          <cell r="C9635" t="str">
            <v/>
          </cell>
          <cell r="D9635" t="str">
            <v/>
          </cell>
          <cell r="E9635" t="str">
            <v/>
          </cell>
        </row>
        <row r="9636">
          <cell r="A9636" t="str">
            <v/>
          </cell>
          <cell r="B9636" t="str">
            <v/>
          </cell>
          <cell r="C9636" t="str">
            <v/>
          </cell>
          <cell r="D9636" t="str">
            <v/>
          </cell>
          <cell r="E9636" t="str">
            <v/>
          </cell>
        </row>
        <row r="9637">
          <cell r="A9637" t="str">
            <v/>
          </cell>
          <cell r="B9637" t="str">
            <v/>
          </cell>
          <cell r="C9637" t="str">
            <v/>
          </cell>
          <cell r="D9637" t="str">
            <v/>
          </cell>
          <cell r="E9637" t="str">
            <v/>
          </cell>
        </row>
        <row r="9638">
          <cell r="A9638" t="str">
            <v/>
          </cell>
          <cell r="B9638" t="str">
            <v/>
          </cell>
          <cell r="C9638" t="str">
            <v/>
          </cell>
          <cell r="D9638" t="str">
            <v/>
          </cell>
          <cell r="E9638" t="str">
            <v/>
          </cell>
        </row>
        <row r="9639">
          <cell r="A9639" t="str">
            <v/>
          </cell>
          <cell r="B9639" t="str">
            <v/>
          </cell>
          <cell r="C9639" t="str">
            <v/>
          </cell>
          <cell r="D9639" t="str">
            <v/>
          </cell>
          <cell r="E9639" t="str">
            <v/>
          </cell>
        </row>
        <row r="9640">
          <cell r="A9640" t="str">
            <v/>
          </cell>
          <cell r="B9640" t="str">
            <v/>
          </cell>
          <cell r="C9640" t="str">
            <v/>
          </cell>
          <cell r="D9640" t="str">
            <v/>
          </cell>
          <cell r="E9640" t="str">
            <v/>
          </cell>
        </row>
        <row r="9641">
          <cell r="A9641" t="str">
            <v/>
          </cell>
          <cell r="B9641" t="str">
            <v/>
          </cell>
          <cell r="C9641" t="str">
            <v/>
          </cell>
          <cell r="D9641" t="str">
            <v/>
          </cell>
          <cell r="E9641" t="str">
            <v/>
          </cell>
        </row>
        <row r="9642">
          <cell r="A9642" t="str">
            <v/>
          </cell>
          <cell r="B9642" t="str">
            <v/>
          </cell>
          <cell r="C9642" t="str">
            <v/>
          </cell>
          <cell r="D9642" t="str">
            <v/>
          </cell>
          <cell r="E9642" t="str">
            <v/>
          </cell>
        </row>
        <row r="9643">
          <cell r="A9643" t="str">
            <v/>
          </cell>
          <cell r="B9643" t="str">
            <v/>
          </cell>
          <cell r="C9643" t="str">
            <v/>
          </cell>
          <cell r="D9643" t="str">
            <v/>
          </cell>
          <cell r="E9643" t="str">
            <v/>
          </cell>
        </row>
        <row r="9644">
          <cell r="A9644" t="str">
            <v/>
          </cell>
          <cell r="B9644" t="str">
            <v/>
          </cell>
          <cell r="C9644" t="str">
            <v/>
          </cell>
          <cell r="D9644" t="str">
            <v/>
          </cell>
          <cell r="E9644" t="str">
            <v/>
          </cell>
        </row>
        <row r="9645">
          <cell r="A9645" t="str">
            <v/>
          </cell>
          <cell r="B9645" t="str">
            <v/>
          </cell>
          <cell r="C9645" t="str">
            <v/>
          </cell>
          <cell r="D9645" t="str">
            <v/>
          </cell>
          <cell r="E9645" t="str">
            <v/>
          </cell>
        </row>
        <row r="9646">
          <cell r="A9646" t="str">
            <v/>
          </cell>
          <cell r="B9646" t="str">
            <v/>
          </cell>
          <cell r="C9646" t="str">
            <v/>
          </cell>
          <cell r="D9646" t="str">
            <v/>
          </cell>
          <cell r="E9646" t="str">
            <v/>
          </cell>
        </row>
        <row r="9647">
          <cell r="A9647" t="str">
            <v/>
          </cell>
          <cell r="B9647" t="str">
            <v/>
          </cell>
          <cell r="C9647" t="str">
            <v/>
          </cell>
          <cell r="D9647" t="str">
            <v/>
          </cell>
          <cell r="E9647" t="str">
            <v/>
          </cell>
        </row>
        <row r="9648">
          <cell r="A9648" t="str">
            <v/>
          </cell>
          <cell r="B9648" t="str">
            <v/>
          </cell>
          <cell r="C9648" t="str">
            <v/>
          </cell>
          <cell r="D9648" t="str">
            <v/>
          </cell>
          <cell r="E9648" t="str">
            <v/>
          </cell>
        </row>
        <row r="9649">
          <cell r="A9649" t="str">
            <v/>
          </cell>
          <cell r="B9649" t="str">
            <v/>
          </cell>
          <cell r="C9649" t="str">
            <v/>
          </cell>
          <cell r="D9649" t="str">
            <v/>
          </cell>
          <cell r="E9649" t="str">
            <v/>
          </cell>
        </row>
        <row r="9650">
          <cell r="A9650" t="str">
            <v/>
          </cell>
          <cell r="B9650" t="str">
            <v/>
          </cell>
          <cell r="C9650" t="str">
            <v/>
          </cell>
          <cell r="D9650" t="str">
            <v/>
          </cell>
          <cell r="E9650" t="str">
            <v/>
          </cell>
        </row>
        <row r="9651">
          <cell r="A9651" t="str">
            <v/>
          </cell>
          <cell r="B9651" t="str">
            <v/>
          </cell>
          <cell r="C9651" t="str">
            <v/>
          </cell>
          <cell r="D9651" t="str">
            <v/>
          </cell>
          <cell r="E9651" t="str">
            <v/>
          </cell>
        </row>
        <row r="9652">
          <cell r="A9652" t="str">
            <v/>
          </cell>
          <cell r="B9652" t="str">
            <v/>
          </cell>
          <cell r="C9652" t="str">
            <v/>
          </cell>
          <cell r="D9652" t="str">
            <v/>
          </cell>
          <cell r="E9652" t="str">
            <v/>
          </cell>
        </row>
        <row r="9653">
          <cell r="A9653" t="str">
            <v/>
          </cell>
          <cell r="B9653" t="str">
            <v/>
          </cell>
          <cell r="C9653" t="str">
            <v/>
          </cell>
          <cell r="D9653" t="str">
            <v/>
          </cell>
          <cell r="E9653" t="str">
            <v/>
          </cell>
        </row>
        <row r="9654">
          <cell r="A9654" t="str">
            <v/>
          </cell>
          <cell r="B9654" t="str">
            <v/>
          </cell>
          <cell r="C9654" t="str">
            <v/>
          </cell>
          <cell r="D9654" t="str">
            <v/>
          </cell>
          <cell r="E9654" t="str">
            <v/>
          </cell>
        </row>
        <row r="9655">
          <cell r="A9655" t="str">
            <v/>
          </cell>
          <cell r="B9655" t="str">
            <v/>
          </cell>
          <cell r="C9655" t="str">
            <v/>
          </cell>
          <cell r="D9655" t="str">
            <v/>
          </cell>
          <cell r="E9655" t="str">
            <v/>
          </cell>
        </row>
        <row r="9656">
          <cell r="A9656" t="str">
            <v/>
          </cell>
          <cell r="B9656" t="str">
            <v/>
          </cell>
          <cell r="C9656" t="str">
            <v/>
          </cell>
          <cell r="D9656" t="str">
            <v/>
          </cell>
          <cell r="E9656" t="str">
            <v/>
          </cell>
        </row>
        <row r="9657">
          <cell r="A9657" t="str">
            <v/>
          </cell>
          <cell r="B9657" t="str">
            <v/>
          </cell>
          <cell r="C9657" t="str">
            <v/>
          </cell>
          <cell r="D9657" t="str">
            <v/>
          </cell>
          <cell r="E9657" t="str">
            <v/>
          </cell>
        </row>
        <row r="9658">
          <cell r="A9658" t="str">
            <v/>
          </cell>
          <cell r="B9658" t="str">
            <v/>
          </cell>
          <cell r="C9658" t="str">
            <v/>
          </cell>
          <cell r="D9658" t="str">
            <v/>
          </cell>
          <cell r="E9658" t="str">
            <v/>
          </cell>
        </row>
        <row r="9659">
          <cell r="A9659" t="str">
            <v/>
          </cell>
          <cell r="B9659" t="str">
            <v/>
          </cell>
          <cell r="C9659" t="str">
            <v/>
          </cell>
          <cell r="D9659" t="str">
            <v/>
          </cell>
          <cell r="E9659" t="str">
            <v/>
          </cell>
        </row>
        <row r="9660">
          <cell r="A9660" t="str">
            <v/>
          </cell>
          <cell r="B9660" t="str">
            <v/>
          </cell>
          <cell r="C9660" t="str">
            <v/>
          </cell>
          <cell r="D9660" t="str">
            <v/>
          </cell>
          <cell r="E9660" t="str">
            <v/>
          </cell>
        </row>
        <row r="9661">
          <cell r="A9661" t="str">
            <v/>
          </cell>
          <cell r="B9661" t="str">
            <v/>
          </cell>
          <cell r="C9661" t="str">
            <v/>
          </cell>
          <cell r="D9661" t="str">
            <v/>
          </cell>
          <cell r="E9661" t="str">
            <v/>
          </cell>
        </row>
        <row r="9662">
          <cell r="A9662" t="str">
            <v/>
          </cell>
          <cell r="B9662" t="str">
            <v/>
          </cell>
          <cell r="C9662" t="str">
            <v/>
          </cell>
          <cell r="D9662" t="str">
            <v/>
          </cell>
          <cell r="E9662" t="str">
            <v/>
          </cell>
        </row>
        <row r="9663">
          <cell r="A9663" t="str">
            <v/>
          </cell>
          <cell r="B9663" t="str">
            <v/>
          </cell>
          <cell r="C9663" t="str">
            <v/>
          </cell>
          <cell r="D9663" t="str">
            <v/>
          </cell>
          <cell r="E9663" t="str">
            <v/>
          </cell>
        </row>
        <row r="9664">
          <cell r="A9664" t="str">
            <v/>
          </cell>
          <cell r="B9664" t="str">
            <v/>
          </cell>
          <cell r="C9664" t="str">
            <v/>
          </cell>
          <cell r="D9664" t="str">
            <v/>
          </cell>
          <cell r="E9664" t="str">
            <v/>
          </cell>
        </row>
        <row r="9665">
          <cell r="A9665" t="str">
            <v/>
          </cell>
          <cell r="B9665" t="str">
            <v/>
          </cell>
          <cell r="C9665" t="str">
            <v/>
          </cell>
          <cell r="D9665" t="str">
            <v/>
          </cell>
          <cell r="E9665" t="str">
            <v/>
          </cell>
        </row>
        <row r="9666">
          <cell r="A9666" t="str">
            <v/>
          </cell>
          <cell r="B9666" t="str">
            <v/>
          </cell>
          <cell r="C9666" t="str">
            <v/>
          </cell>
          <cell r="D9666" t="str">
            <v/>
          </cell>
          <cell r="E9666" t="str">
            <v/>
          </cell>
        </row>
        <row r="9667">
          <cell r="A9667" t="str">
            <v/>
          </cell>
          <cell r="B9667" t="str">
            <v/>
          </cell>
          <cell r="C9667" t="str">
            <v/>
          </cell>
          <cell r="D9667" t="str">
            <v/>
          </cell>
          <cell r="E9667" t="str">
            <v/>
          </cell>
        </row>
        <row r="9668">
          <cell r="A9668" t="str">
            <v/>
          </cell>
          <cell r="B9668" t="str">
            <v/>
          </cell>
          <cell r="C9668" t="str">
            <v/>
          </cell>
          <cell r="D9668" t="str">
            <v/>
          </cell>
          <cell r="E9668" t="str">
            <v/>
          </cell>
        </row>
        <row r="9669">
          <cell r="A9669" t="str">
            <v/>
          </cell>
          <cell r="B9669" t="str">
            <v/>
          </cell>
          <cell r="C9669" t="str">
            <v/>
          </cell>
          <cell r="D9669" t="str">
            <v/>
          </cell>
          <cell r="E9669" t="str">
            <v/>
          </cell>
        </row>
        <row r="9670">
          <cell r="A9670" t="str">
            <v/>
          </cell>
          <cell r="B9670" t="str">
            <v/>
          </cell>
          <cell r="C9670" t="str">
            <v/>
          </cell>
          <cell r="D9670" t="str">
            <v/>
          </cell>
          <cell r="E9670" t="str">
            <v/>
          </cell>
        </row>
        <row r="9671">
          <cell r="A9671" t="str">
            <v/>
          </cell>
          <cell r="B9671" t="str">
            <v/>
          </cell>
          <cell r="C9671" t="str">
            <v/>
          </cell>
          <cell r="D9671" t="str">
            <v/>
          </cell>
          <cell r="E9671" t="str">
            <v/>
          </cell>
        </row>
        <row r="9672">
          <cell r="A9672" t="str">
            <v/>
          </cell>
          <cell r="B9672" t="str">
            <v/>
          </cell>
          <cell r="C9672" t="str">
            <v/>
          </cell>
          <cell r="D9672" t="str">
            <v/>
          </cell>
          <cell r="E9672" t="str">
            <v/>
          </cell>
        </row>
        <row r="9673">
          <cell r="A9673" t="str">
            <v/>
          </cell>
          <cell r="B9673" t="str">
            <v/>
          </cell>
          <cell r="C9673" t="str">
            <v/>
          </cell>
          <cell r="D9673" t="str">
            <v/>
          </cell>
          <cell r="E9673" t="str">
            <v/>
          </cell>
        </row>
        <row r="9674">
          <cell r="A9674" t="str">
            <v/>
          </cell>
          <cell r="B9674" t="str">
            <v/>
          </cell>
          <cell r="C9674" t="str">
            <v/>
          </cell>
          <cell r="D9674" t="str">
            <v/>
          </cell>
          <cell r="E9674" t="str">
            <v/>
          </cell>
        </row>
        <row r="9675">
          <cell r="A9675" t="str">
            <v/>
          </cell>
          <cell r="B9675" t="str">
            <v/>
          </cell>
          <cell r="C9675" t="str">
            <v/>
          </cell>
          <cell r="D9675" t="str">
            <v/>
          </cell>
          <cell r="E9675" t="str">
            <v/>
          </cell>
        </row>
        <row r="9676">
          <cell r="A9676" t="str">
            <v/>
          </cell>
          <cell r="B9676" t="str">
            <v/>
          </cell>
          <cell r="C9676" t="str">
            <v/>
          </cell>
          <cell r="D9676" t="str">
            <v/>
          </cell>
          <cell r="E9676" t="str">
            <v/>
          </cell>
        </row>
        <row r="9677">
          <cell r="A9677" t="str">
            <v/>
          </cell>
          <cell r="B9677" t="str">
            <v/>
          </cell>
          <cell r="C9677" t="str">
            <v/>
          </cell>
          <cell r="D9677" t="str">
            <v/>
          </cell>
          <cell r="E9677" t="str">
            <v/>
          </cell>
        </row>
        <row r="9678">
          <cell r="A9678" t="str">
            <v/>
          </cell>
          <cell r="B9678" t="str">
            <v/>
          </cell>
          <cell r="C9678" t="str">
            <v/>
          </cell>
          <cell r="D9678" t="str">
            <v/>
          </cell>
          <cell r="E9678" t="str">
            <v/>
          </cell>
        </row>
        <row r="9679">
          <cell r="A9679" t="str">
            <v/>
          </cell>
          <cell r="B9679" t="str">
            <v/>
          </cell>
          <cell r="C9679" t="str">
            <v/>
          </cell>
          <cell r="D9679" t="str">
            <v/>
          </cell>
          <cell r="E9679" t="str">
            <v/>
          </cell>
        </row>
        <row r="9680">
          <cell r="A9680" t="str">
            <v/>
          </cell>
          <cell r="B9680" t="str">
            <v/>
          </cell>
          <cell r="C9680" t="str">
            <v/>
          </cell>
          <cell r="D9680" t="str">
            <v/>
          </cell>
          <cell r="E9680" t="str">
            <v/>
          </cell>
        </row>
        <row r="9681">
          <cell r="A9681" t="str">
            <v/>
          </cell>
          <cell r="B9681" t="str">
            <v/>
          </cell>
          <cell r="C9681" t="str">
            <v/>
          </cell>
          <cell r="D9681" t="str">
            <v/>
          </cell>
          <cell r="E9681" t="str">
            <v/>
          </cell>
        </row>
        <row r="9682">
          <cell r="A9682" t="str">
            <v/>
          </cell>
          <cell r="B9682" t="str">
            <v/>
          </cell>
          <cell r="C9682" t="str">
            <v/>
          </cell>
          <cell r="D9682" t="str">
            <v/>
          </cell>
          <cell r="E9682" t="str">
            <v/>
          </cell>
        </row>
        <row r="9683">
          <cell r="A9683" t="str">
            <v/>
          </cell>
          <cell r="B9683" t="str">
            <v/>
          </cell>
          <cell r="C9683" t="str">
            <v/>
          </cell>
          <cell r="D9683" t="str">
            <v/>
          </cell>
          <cell r="E9683" t="str">
            <v/>
          </cell>
        </row>
        <row r="9684">
          <cell r="A9684" t="str">
            <v/>
          </cell>
          <cell r="B9684" t="str">
            <v/>
          </cell>
          <cell r="C9684" t="str">
            <v/>
          </cell>
          <cell r="D9684" t="str">
            <v/>
          </cell>
          <cell r="E9684" t="str">
            <v/>
          </cell>
        </row>
        <row r="9685">
          <cell r="A9685" t="str">
            <v/>
          </cell>
          <cell r="B9685" t="str">
            <v/>
          </cell>
          <cell r="C9685" t="str">
            <v/>
          </cell>
          <cell r="D9685" t="str">
            <v/>
          </cell>
          <cell r="E9685" t="str">
            <v/>
          </cell>
        </row>
        <row r="9686">
          <cell r="A9686" t="str">
            <v/>
          </cell>
          <cell r="B9686" t="str">
            <v/>
          </cell>
          <cell r="C9686" t="str">
            <v/>
          </cell>
          <cell r="D9686" t="str">
            <v/>
          </cell>
          <cell r="E9686" t="str">
            <v/>
          </cell>
        </row>
        <row r="9687">
          <cell r="A9687" t="str">
            <v/>
          </cell>
          <cell r="B9687" t="str">
            <v/>
          </cell>
          <cell r="C9687" t="str">
            <v/>
          </cell>
          <cell r="D9687" t="str">
            <v/>
          </cell>
          <cell r="E9687" t="str">
            <v/>
          </cell>
        </row>
        <row r="9688">
          <cell r="A9688" t="str">
            <v/>
          </cell>
          <cell r="B9688" t="str">
            <v/>
          </cell>
          <cell r="C9688" t="str">
            <v/>
          </cell>
          <cell r="D9688" t="str">
            <v/>
          </cell>
          <cell r="E9688" t="str">
            <v/>
          </cell>
        </row>
        <row r="9689">
          <cell r="A9689" t="str">
            <v/>
          </cell>
          <cell r="B9689" t="str">
            <v/>
          </cell>
          <cell r="C9689" t="str">
            <v/>
          </cell>
          <cell r="D9689" t="str">
            <v/>
          </cell>
          <cell r="E9689" t="str">
            <v/>
          </cell>
        </row>
        <row r="9690">
          <cell r="A9690" t="str">
            <v/>
          </cell>
          <cell r="B9690" t="str">
            <v/>
          </cell>
          <cell r="C9690" t="str">
            <v/>
          </cell>
          <cell r="D9690" t="str">
            <v/>
          </cell>
          <cell r="E9690" t="str">
            <v/>
          </cell>
        </row>
        <row r="9691">
          <cell r="A9691" t="str">
            <v/>
          </cell>
          <cell r="B9691" t="str">
            <v/>
          </cell>
          <cell r="C9691" t="str">
            <v/>
          </cell>
          <cell r="D9691" t="str">
            <v/>
          </cell>
          <cell r="E9691" t="str">
            <v/>
          </cell>
        </row>
        <row r="9692">
          <cell r="A9692" t="str">
            <v/>
          </cell>
          <cell r="B9692" t="str">
            <v/>
          </cell>
          <cell r="C9692" t="str">
            <v/>
          </cell>
          <cell r="D9692" t="str">
            <v/>
          </cell>
          <cell r="E9692" t="str">
            <v/>
          </cell>
        </row>
        <row r="9693">
          <cell r="A9693" t="str">
            <v/>
          </cell>
          <cell r="B9693" t="str">
            <v/>
          </cell>
          <cell r="C9693" t="str">
            <v/>
          </cell>
          <cell r="D9693" t="str">
            <v/>
          </cell>
          <cell r="E9693" t="str">
            <v/>
          </cell>
        </row>
        <row r="9694">
          <cell r="A9694" t="str">
            <v/>
          </cell>
          <cell r="B9694" t="str">
            <v/>
          </cell>
          <cell r="C9694" t="str">
            <v/>
          </cell>
          <cell r="D9694" t="str">
            <v/>
          </cell>
          <cell r="E9694" t="str">
            <v/>
          </cell>
        </row>
        <row r="9695">
          <cell r="A9695" t="str">
            <v/>
          </cell>
          <cell r="B9695" t="str">
            <v/>
          </cell>
          <cell r="C9695" t="str">
            <v/>
          </cell>
          <cell r="D9695" t="str">
            <v/>
          </cell>
          <cell r="E9695" t="str">
            <v/>
          </cell>
        </row>
        <row r="9696">
          <cell r="A9696" t="str">
            <v/>
          </cell>
          <cell r="B9696" t="str">
            <v/>
          </cell>
          <cell r="C9696" t="str">
            <v/>
          </cell>
          <cell r="D9696" t="str">
            <v/>
          </cell>
          <cell r="E9696" t="str">
            <v/>
          </cell>
        </row>
        <row r="9697">
          <cell r="A9697" t="str">
            <v/>
          </cell>
          <cell r="B9697" t="str">
            <v/>
          </cell>
          <cell r="C9697" t="str">
            <v/>
          </cell>
          <cell r="D9697" t="str">
            <v/>
          </cell>
          <cell r="E9697" t="str">
            <v/>
          </cell>
        </row>
        <row r="9698">
          <cell r="A9698" t="str">
            <v/>
          </cell>
          <cell r="B9698" t="str">
            <v/>
          </cell>
          <cell r="C9698" t="str">
            <v/>
          </cell>
          <cell r="D9698" t="str">
            <v/>
          </cell>
          <cell r="E9698" t="str">
            <v/>
          </cell>
        </row>
        <row r="9699">
          <cell r="A9699" t="str">
            <v/>
          </cell>
          <cell r="B9699" t="str">
            <v/>
          </cell>
          <cell r="C9699" t="str">
            <v/>
          </cell>
          <cell r="D9699" t="str">
            <v/>
          </cell>
          <cell r="E9699" t="str">
            <v/>
          </cell>
        </row>
        <row r="9700">
          <cell r="A9700" t="str">
            <v/>
          </cell>
          <cell r="B9700" t="str">
            <v/>
          </cell>
          <cell r="C9700" t="str">
            <v/>
          </cell>
          <cell r="D9700" t="str">
            <v/>
          </cell>
          <cell r="E9700" t="str">
            <v/>
          </cell>
        </row>
        <row r="9701">
          <cell r="A9701" t="str">
            <v/>
          </cell>
          <cell r="B9701" t="str">
            <v/>
          </cell>
          <cell r="C9701" t="str">
            <v/>
          </cell>
          <cell r="D9701" t="str">
            <v/>
          </cell>
          <cell r="E9701" t="str">
            <v/>
          </cell>
        </row>
        <row r="9702">
          <cell r="A9702" t="str">
            <v/>
          </cell>
          <cell r="B9702" t="str">
            <v/>
          </cell>
          <cell r="C9702" t="str">
            <v/>
          </cell>
          <cell r="D9702" t="str">
            <v/>
          </cell>
          <cell r="E9702" t="str">
            <v/>
          </cell>
        </row>
        <row r="9703">
          <cell r="A9703" t="str">
            <v/>
          </cell>
          <cell r="B9703" t="str">
            <v/>
          </cell>
          <cell r="C9703" t="str">
            <v/>
          </cell>
          <cell r="D9703" t="str">
            <v/>
          </cell>
          <cell r="E9703" t="str">
            <v/>
          </cell>
        </row>
        <row r="9704">
          <cell r="A9704" t="str">
            <v/>
          </cell>
          <cell r="B9704" t="str">
            <v/>
          </cell>
          <cell r="C9704" t="str">
            <v/>
          </cell>
          <cell r="D9704" t="str">
            <v/>
          </cell>
          <cell r="E9704" t="str">
            <v/>
          </cell>
        </row>
        <row r="9705">
          <cell r="A9705" t="str">
            <v/>
          </cell>
          <cell r="B9705" t="str">
            <v/>
          </cell>
          <cell r="C9705" t="str">
            <v/>
          </cell>
          <cell r="D9705" t="str">
            <v/>
          </cell>
          <cell r="E9705" t="str">
            <v/>
          </cell>
        </row>
        <row r="9706">
          <cell r="A9706" t="str">
            <v/>
          </cell>
          <cell r="B9706" t="str">
            <v/>
          </cell>
          <cell r="C9706" t="str">
            <v/>
          </cell>
          <cell r="D9706" t="str">
            <v/>
          </cell>
          <cell r="E9706" t="str">
            <v/>
          </cell>
        </row>
        <row r="9707">
          <cell r="A9707" t="str">
            <v/>
          </cell>
          <cell r="B9707" t="str">
            <v/>
          </cell>
          <cell r="C9707" t="str">
            <v/>
          </cell>
          <cell r="D9707" t="str">
            <v/>
          </cell>
          <cell r="E9707" t="str">
            <v/>
          </cell>
        </row>
        <row r="9708">
          <cell r="A9708" t="str">
            <v/>
          </cell>
          <cell r="B9708" t="str">
            <v/>
          </cell>
          <cell r="C9708" t="str">
            <v/>
          </cell>
          <cell r="D9708" t="str">
            <v/>
          </cell>
          <cell r="E9708" t="str">
            <v/>
          </cell>
        </row>
        <row r="9709">
          <cell r="A9709" t="str">
            <v/>
          </cell>
          <cell r="B9709" t="str">
            <v/>
          </cell>
          <cell r="C9709" t="str">
            <v/>
          </cell>
          <cell r="D9709" t="str">
            <v/>
          </cell>
          <cell r="E9709" t="str">
            <v/>
          </cell>
        </row>
        <row r="9710">
          <cell r="A9710" t="str">
            <v/>
          </cell>
          <cell r="B9710" t="str">
            <v/>
          </cell>
          <cell r="C9710" t="str">
            <v/>
          </cell>
          <cell r="D9710" t="str">
            <v/>
          </cell>
          <cell r="E9710" t="str">
            <v/>
          </cell>
        </row>
        <row r="9711">
          <cell r="A9711" t="str">
            <v/>
          </cell>
          <cell r="B9711" t="str">
            <v/>
          </cell>
          <cell r="C9711" t="str">
            <v/>
          </cell>
          <cell r="D9711" t="str">
            <v/>
          </cell>
          <cell r="E9711" t="str">
            <v/>
          </cell>
        </row>
        <row r="9712">
          <cell r="A9712" t="str">
            <v/>
          </cell>
          <cell r="B9712" t="str">
            <v/>
          </cell>
          <cell r="C9712" t="str">
            <v/>
          </cell>
          <cell r="D9712" t="str">
            <v/>
          </cell>
          <cell r="E9712" t="str">
            <v/>
          </cell>
        </row>
        <row r="9713">
          <cell r="A9713" t="str">
            <v/>
          </cell>
          <cell r="B9713" t="str">
            <v/>
          </cell>
          <cell r="C9713" t="str">
            <v/>
          </cell>
          <cell r="D9713" t="str">
            <v/>
          </cell>
          <cell r="E9713" t="str">
            <v/>
          </cell>
        </row>
        <row r="9714">
          <cell r="A9714" t="str">
            <v/>
          </cell>
          <cell r="B9714" t="str">
            <v/>
          </cell>
          <cell r="C9714" t="str">
            <v/>
          </cell>
          <cell r="D9714" t="str">
            <v/>
          </cell>
          <cell r="E9714" t="str">
            <v/>
          </cell>
        </row>
        <row r="9715">
          <cell r="A9715" t="str">
            <v/>
          </cell>
          <cell r="B9715" t="str">
            <v/>
          </cell>
          <cell r="C9715" t="str">
            <v/>
          </cell>
          <cell r="D9715" t="str">
            <v/>
          </cell>
          <cell r="E9715" t="str">
            <v/>
          </cell>
        </row>
        <row r="9716">
          <cell r="A9716" t="str">
            <v/>
          </cell>
          <cell r="B9716" t="str">
            <v/>
          </cell>
          <cell r="C9716" t="str">
            <v/>
          </cell>
          <cell r="D9716" t="str">
            <v/>
          </cell>
          <cell r="E9716" t="str">
            <v/>
          </cell>
        </row>
        <row r="9717">
          <cell r="A9717" t="str">
            <v/>
          </cell>
          <cell r="B9717" t="str">
            <v/>
          </cell>
          <cell r="C9717" t="str">
            <v/>
          </cell>
          <cell r="D9717" t="str">
            <v/>
          </cell>
          <cell r="E9717" t="str">
            <v/>
          </cell>
        </row>
        <row r="9718">
          <cell r="A9718" t="str">
            <v/>
          </cell>
          <cell r="B9718" t="str">
            <v/>
          </cell>
          <cell r="C9718" t="str">
            <v/>
          </cell>
          <cell r="D9718" t="str">
            <v/>
          </cell>
          <cell r="E9718" t="str">
            <v/>
          </cell>
        </row>
        <row r="9719">
          <cell r="A9719" t="str">
            <v/>
          </cell>
          <cell r="B9719" t="str">
            <v/>
          </cell>
          <cell r="C9719" t="str">
            <v/>
          </cell>
          <cell r="D9719" t="str">
            <v/>
          </cell>
          <cell r="E9719" t="str">
            <v/>
          </cell>
        </row>
        <row r="9720">
          <cell r="A9720" t="str">
            <v/>
          </cell>
          <cell r="B9720" t="str">
            <v/>
          </cell>
          <cell r="C9720" t="str">
            <v/>
          </cell>
          <cell r="D9720" t="str">
            <v/>
          </cell>
          <cell r="E9720" t="str">
            <v/>
          </cell>
        </row>
        <row r="9721">
          <cell r="A9721" t="str">
            <v/>
          </cell>
          <cell r="B9721" t="str">
            <v/>
          </cell>
          <cell r="C9721" t="str">
            <v/>
          </cell>
          <cell r="D9721" t="str">
            <v/>
          </cell>
          <cell r="E9721" t="str">
            <v/>
          </cell>
        </row>
        <row r="9722">
          <cell r="A9722" t="str">
            <v/>
          </cell>
          <cell r="B9722" t="str">
            <v/>
          </cell>
          <cell r="C9722" t="str">
            <v/>
          </cell>
          <cell r="D9722" t="str">
            <v/>
          </cell>
          <cell r="E9722" t="str">
            <v/>
          </cell>
        </row>
        <row r="9723">
          <cell r="A9723" t="str">
            <v/>
          </cell>
          <cell r="B9723" t="str">
            <v/>
          </cell>
          <cell r="C9723" t="str">
            <v/>
          </cell>
          <cell r="D9723" t="str">
            <v/>
          </cell>
          <cell r="E9723" t="str">
            <v/>
          </cell>
        </row>
        <row r="9724">
          <cell r="A9724" t="str">
            <v/>
          </cell>
          <cell r="B9724" t="str">
            <v/>
          </cell>
          <cell r="C9724" t="str">
            <v/>
          </cell>
          <cell r="D9724" t="str">
            <v/>
          </cell>
          <cell r="E9724" t="str">
            <v/>
          </cell>
        </row>
        <row r="9725">
          <cell r="A9725" t="str">
            <v/>
          </cell>
          <cell r="B9725" t="str">
            <v/>
          </cell>
          <cell r="C9725" t="str">
            <v/>
          </cell>
          <cell r="D9725" t="str">
            <v/>
          </cell>
          <cell r="E9725" t="str">
            <v/>
          </cell>
        </row>
        <row r="9726">
          <cell r="A9726" t="str">
            <v/>
          </cell>
          <cell r="B9726" t="str">
            <v/>
          </cell>
          <cell r="C9726" t="str">
            <v/>
          </cell>
          <cell r="D9726" t="str">
            <v/>
          </cell>
          <cell r="E9726" t="str">
            <v/>
          </cell>
        </row>
        <row r="9727">
          <cell r="A9727" t="str">
            <v/>
          </cell>
          <cell r="B9727" t="str">
            <v/>
          </cell>
          <cell r="C9727" t="str">
            <v/>
          </cell>
          <cell r="D9727" t="str">
            <v/>
          </cell>
          <cell r="E9727" t="str">
            <v/>
          </cell>
        </row>
        <row r="9728">
          <cell r="A9728" t="str">
            <v/>
          </cell>
          <cell r="B9728" t="str">
            <v/>
          </cell>
          <cell r="C9728" t="str">
            <v/>
          </cell>
          <cell r="D9728" t="str">
            <v/>
          </cell>
          <cell r="E9728" t="str">
            <v/>
          </cell>
        </row>
        <row r="9729">
          <cell r="A9729" t="str">
            <v/>
          </cell>
          <cell r="B9729" t="str">
            <v/>
          </cell>
          <cell r="C9729" t="str">
            <v/>
          </cell>
          <cell r="D9729" t="str">
            <v/>
          </cell>
          <cell r="E9729" t="str">
            <v/>
          </cell>
        </row>
        <row r="9730">
          <cell r="A9730" t="str">
            <v/>
          </cell>
          <cell r="B9730" t="str">
            <v/>
          </cell>
          <cell r="C9730" t="str">
            <v/>
          </cell>
          <cell r="D9730" t="str">
            <v/>
          </cell>
          <cell r="E9730" t="str">
            <v/>
          </cell>
        </row>
        <row r="9731">
          <cell r="A9731" t="str">
            <v/>
          </cell>
          <cell r="B9731" t="str">
            <v/>
          </cell>
          <cell r="C9731" t="str">
            <v/>
          </cell>
          <cell r="D9731" t="str">
            <v/>
          </cell>
          <cell r="E9731" t="str">
            <v/>
          </cell>
        </row>
        <row r="9732">
          <cell r="A9732" t="str">
            <v/>
          </cell>
          <cell r="B9732" t="str">
            <v/>
          </cell>
          <cell r="C9732" t="str">
            <v/>
          </cell>
          <cell r="D9732" t="str">
            <v/>
          </cell>
          <cell r="E9732" t="str">
            <v/>
          </cell>
        </row>
        <row r="9733">
          <cell r="A9733" t="str">
            <v/>
          </cell>
          <cell r="B9733" t="str">
            <v/>
          </cell>
          <cell r="C9733" t="str">
            <v/>
          </cell>
          <cell r="D9733" t="str">
            <v/>
          </cell>
          <cell r="E9733" t="str">
            <v/>
          </cell>
        </row>
        <row r="9734">
          <cell r="A9734" t="str">
            <v/>
          </cell>
          <cell r="B9734" t="str">
            <v/>
          </cell>
          <cell r="C9734" t="str">
            <v/>
          </cell>
          <cell r="D9734" t="str">
            <v/>
          </cell>
          <cell r="E9734" t="str">
            <v/>
          </cell>
        </row>
        <row r="9735">
          <cell r="A9735" t="str">
            <v/>
          </cell>
          <cell r="B9735" t="str">
            <v/>
          </cell>
          <cell r="C9735" t="str">
            <v/>
          </cell>
          <cell r="D9735" t="str">
            <v/>
          </cell>
          <cell r="E9735" t="str">
            <v/>
          </cell>
        </row>
        <row r="9736">
          <cell r="A9736" t="str">
            <v/>
          </cell>
          <cell r="B9736" t="str">
            <v/>
          </cell>
          <cell r="C9736" t="str">
            <v/>
          </cell>
          <cell r="D9736" t="str">
            <v/>
          </cell>
          <cell r="E9736" t="str">
            <v/>
          </cell>
        </row>
        <row r="9737">
          <cell r="A9737" t="str">
            <v/>
          </cell>
          <cell r="B9737" t="str">
            <v/>
          </cell>
          <cell r="C9737" t="str">
            <v/>
          </cell>
          <cell r="D9737" t="str">
            <v/>
          </cell>
          <cell r="E9737" t="str">
            <v/>
          </cell>
        </row>
        <row r="9738">
          <cell r="A9738" t="str">
            <v/>
          </cell>
          <cell r="B9738" t="str">
            <v/>
          </cell>
          <cell r="C9738" t="str">
            <v/>
          </cell>
          <cell r="D9738" t="str">
            <v/>
          </cell>
          <cell r="E9738" t="str">
            <v/>
          </cell>
        </row>
        <row r="9739">
          <cell r="A9739" t="str">
            <v/>
          </cell>
          <cell r="B9739" t="str">
            <v/>
          </cell>
          <cell r="C9739" t="str">
            <v/>
          </cell>
          <cell r="D9739" t="str">
            <v/>
          </cell>
          <cell r="E9739" t="str">
            <v/>
          </cell>
        </row>
        <row r="9740">
          <cell r="A9740" t="str">
            <v/>
          </cell>
          <cell r="B9740" t="str">
            <v/>
          </cell>
          <cell r="C9740" t="str">
            <v/>
          </cell>
          <cell r="D9740" t="str">
            <v/>
          </cell>
          <cell r="E9740" t="str">
            <v/>
          </cell>
        </row>
        <row r="9741">
          <cell r="A9741" t="str">
            <v/>
          </cell>
          <cell r="B9741" t="str">
            <v/>
          </cell>
          <cell r="C9741" t="str">
            <v/>
          </cell>
          <cell r="D9741" t="str">
            <v/>
          </cell>
          <cell r="E9741" t="str">
            <v/>
          </cell>
        </row>
        <row r="9742">
          <cell r="A9742" t="str">
            <v/>
          </cell>
          <cell r="B9742" t="str">
            <v/>
          </cell>
          <cell r="C9742" t="str">
            <v/>
          </cell>
          <cell r="D9742" t="str">
            <v/>
          </cell>
          <cell r="E9742" t="str">
            <v/>
          </cell>
        </row>
        <row r="9743">
          <cell r="A9743" t="str">
            <v/>
          </cell>
          <cell r="B9743" t="str">
            <v/>
          </cell>
          <cell r="C9743" t="str">
            <v/>
          </cell>
          <cell r="D9743" t="str">
            <v/>
          </cell>
          <cell r="E9743" t="str">
            <v/>
          </cell>
        </row>
        <row r="9744">
          <cell r="A9744" t="str">
            <v/>
          </cell>
          <cell r="B9744" t="str">
            <v/>
          </cell>
          <cell r="C9744" t="str">
            <v/>
          </cell>
          <cell r="D9744" t="str">
            <v/>
          </cell>
          <cell r="E9744" t="str">
            <v/>
          </cell>
        </row>
        <row r="9745">
          <cell r="A9745" t="str">
            <v/>
          </cell>
          <cell r="B9745" t="str">
            <v/>
          </cell>
          <cell r="C9745" t="str">
            <v/>
          </cell>
          <cell r="D9745" t="str">
            <v/>
          </cell>
          <cell r="E9745" t="str">
            <v/>
          </cell>
        </row>
        <row r="9746">
          <cell r="A9746" t="str">
            <v/>
          </cell>
          <cell r="B9746" t="str">
            <v/>
          </cell>
          <cell r="C9746" t="str">
            <v/>
          </cell>
          <cell r="D9746" t="str">
            <v/>
          </cell>
          <cell r="E9746" t="str">
            <v/>
          </cell>
        </row>
        <row r="9747">
          <cell r="A9747" t="str">
            <v/>
          </cell>
          <cell r="B9747" t="str">
            <v/>
          </cell>
          <cell r="C9747" t="str">
            <v/>
          </cell>
          <cell r="D9747" t="str">
            <v/>
          </cell>
          <cell r="E9747" t="str">
            <v/>
          </cell>
        </row>
        <row r="9748">
          <cell r="A9748" t="str">
            <v/>
          </cell>
          <cell r="B9748" t="str">
            <v/>
          </cell>
          <cell r="C9748" t="str">
            <v/>
          </cell>
          <cell r="D9748" t="str">
            <v/>
          </cell>
          <cell r="E9748" t="str">
            <v/>
          </cell>
        </row>
        <row r="9749">
          <cell r="A9749" t="str">
            <v/>
          </cell>
          <cell r="B9749" t="str">
            <v/>
          </cell>
          <cell r="C9749" t="str">
            <v/>
          </cell>
          <cell r="D9749" t="str">
            <v/>
          </cell>
          <cell r="E9749" t="str">
            <v/>
          </cell>
        </row>
        <row r="9750">
          <cell r="A9750" t="str">
            <v/>
          </cell>
          <cell r="B9750" t="str">
            <v/>
          </cell>
          <cell r="C9750" t="str">
            <v/>
          </cell>
          <cell r="D9750" t="str">
            <v/>
          </cell>
          <cell r="E9750" t="str">
            <v/>
          </cell>
        </row>
        <row r="9751">
          <cell r="A9751" t="str">
            <v/>
          </cell>
          <cell r="B9751" t="str">
            <v/>
          </cell>
          <cell r="C9751" t="str">
            <v/>
          </cell>
          <cell r="D9751" t="str">
            <v/>
          </cell>
          <cell r="E9751" t="str">
            <v/>
          </cell>
        </row>
        <row r="9752">
          <cell r="A9752" t="str">
            <v/>
          </cell>
          <cell r="B9752" t="str">
            <v/>
          </cell>
          <cell r="C9752" t="str">
            <v/>
          </cell>
          <cell r="D9752" t="str">
            <v/>
          </cell>
          <cell r="E9752" t="str">
            <v/>
          </cell>
        </row>
        <row r="9753">
          <cell r="A9753" t="str">
            <v/>
          </cell>
          <cell r="B9753" t="str">
            <v/>
          </cell>
          <cell r="C9753" t="str">
            <v/>
          </cell>
          <cell r="D9753" t="str">
            <v/>
          </cell>
          <cell r="E9753" t="str">
            <v/>
          </cell>
        </row>
        <row r="9754">
          <cell r="A9754" t="str">
            <v/>
          </cell>
          <cell r="B9754" t="str">
            <v/>
          </cell>
          <cell r="C9754" t="str">
            <v/>
          </cell>
          <cell r="D9754" t="str">
            <v/>
          </cell>
          <cell r="E9754" t="str">
            <v/>
          </cell>
        </row>
        <row r="9755">
          <cell r="A9755" t="str">
            <v/>
          </cell>
          <cell r="B9755" t="str">
            <v/>
          </cell>
          <cell r="C9755" t="str">
            <v/>
          </cell>
          <cell r="D9755" t="str">
            <v/>
          </cell>
          <cell r="E9755" t="str">
            <v/>
          </cell>
        </row>
        <row r="9756">
          <cell r="A9756" t="str">
            <v/>
          </cell>
          <cell r="B9756" t="str">
            <v/>
          </cell>
          <cell r="C9756" t="str">
            <v/>
          </cell>
          <cell r="D9756" t="str">
            <v/>
          </cell>
          <cell r="E9756" t="str">
            <v/>
          </cell>
        </row>
        <row r="9757">
          <cell r="A9757" t="str">
            <v/>
          </cell>
          <cell r="B9757" t="str">
            <v/>
          </cell>
          <cell r="C9757" t="str">
            <v/>
          </cell>
          <cell r="D9757" t="str">
            <v/>
          </cell>
          <cell r="E9757" t="str">
            <v/>
          </cell>
        </row>
        <row r="9758">
          <cell r="A9758" t="str">
            <v/>
          </cell>
          <cell r="B9758" t="str">
            <v/>
          </cell>
          <cell r="C9758" t="str">
            <v/>
          </cell>
          <cell r="D9758" t="str">
            <v/>
          </cell>
          <cell r="E9758" t="str">
            <v/>
          </cell>
        </row>
        <row r="9759">
          <cell r="A9759" t="str">
            <v/>
          </cell>
          <cell r="B9759" t="str">
            <v/>
          </cell>
          <cell r="C9759" t="str">
            <v/>
          </cell>
          <cell r="D9759" t="str">
            <v/>
          </cell>
          <cell r="E9759" t="str">
            <v/>
          </cell>
        </row>
        <row r="9760">
          <cell r="A9760" t="str">
            <v/>
          </cell>
          <cell r="B9760" t="str">
            <v/>
          </cell>
          <cell r="C9760" t="str">
            <v/>
          </cell>
          <cell r="D9760" t="str">
            <v/>
          </cell>
          <cell r="E9760" t="str">
            <v/>
          </cell>
        </row>
        <row r="9761">
          <cell r="A9761" t="str">
            <v/>
          </cell>
          <cell r="B9761" t="str">
            <v/>
          </cell>
          <cell r="C9761" t="str">
            <v/>
          </cell>
          <cell r="D9761" t="str">
            <v/>
          </cell>
          <cell r="E9761" t="str">
            <v/>
          </cell>
        </row>
        <row r="9762">
          <cell r="A9762" t="str">
            <v/>
          </cell>
          <cell r="B9762" t="str">
            <v/>
          </cell>
          <cell r="C9762" t="str">
            <v/>
          </cell>
          <cell r="D9762" t="str">
            <v/>
          </cell>
          <cell r="E9762" t="str">
            <v/>
          </cell>
        </row>
        <row r="9763">
          <cell r="A9763" t="str">
            <v/>
          </cell>
          <cell r="B9763" t="str">
            <v/>
          </cell>
          <cell r="C9763" t="str">
            <v/>
          </cell>
          <cell r="D9763" t="str">
            <v/>
          </cell>
          <cell r="E9763" t="str">
            <v/>
          </cell>
        </row>
        <row r="9764">
          <cell r="A9764" t="str">
            <v/>
          </cell>
          <cell r="B9764" t="str">
            <v/>
          </cell>
          <cell r="C9764" t="str">
            <v/>
          </cell>
          <cell r="D9764" t="str">
            <v/>
          </cell>
          <cell r="E9764" t="str">
            <v/>
          </cell>
        </row>
        <row r="9765">
          <cell r="A9765" t="str">
            <v/>
          </cell>
          <cell r="B9765" t="str">
            <v/>
          </cell>
          <cell r="C9765" t="str">
            <v/>
          </cell>
          <cell r="D9765" t="str">
            <v/>
          </cell>
          <cell r="E9765" t="str">
            <v/>
          </cell>
        </row>
        <row r="9766">
          <cell r="A9766" t="str">
            <v/>
          </cell>
          <cell r="B9766" t="str">
            <v/>
          </cell>
          <cell r="C9766" t="str">
            <v/>
          </cell>
          <cell r="D9766" t="str">
            <v/>
          </cell>
          <cell r="E9766" t="str">
            <v/>
          </cell>
        </row>
        <row r="9767">
          <cell r="A9767" t="str">
            <v/>
          </cell>
          <cell r="B9767" t="str">
            <v/>
          </cell>
          <cell r="C9767" t="str">
            <v/>
          </cell>
          <cell r="D9767" t="str">
            <v/>
          </cell>
          <cell r="E9767" t="str">
            <v/>
          </cell>
        </row>
        <row r="9768">
          <cell r="A9768" t="str">
            <v/>
          </cell>
          <cell r="B9768" t="str">
            <v/>
          </cell>
          <cell r="C9768" t="str">
            <v/>
          </cell>
          <cell r="D9768" t="str">
            <v/>
          </cell>
          <cell r="E9768" t="str">
            <v/>
          </cell>
        </row>
        <row r="9769">
          <cell r="A9769" t="str">
            <v/>
          </cell>
          <cell r="B9769" t="str">
            <v/>
          </cell>
          <cell r="C9769" t="str">
            <v/>
          </cell>
          <cell r="D9769" t="str">
            <v/>
          </cell>
          <cell r="E9769" t="str">
            <v/>
          </cell>
        </row>
        <row r="9770">
          <cell r="A9770" t="str">
            <v/>
          </cell>
          <cell r="B9770" t="str">
            <v/>
          </cell>
          <cell r="C9770" t="str">
            <v/>
          </cell>
          <cell r="D9770" t="str">
            <v/>
          </cell>
          <cell r="E9770" t="str">
            <v/>
          </cell>
        </row>
        <row r="9771">
          <cell r="A9771" t="str">
            <v/>
          </cell>
          <cell r="B9771" t="str">
            <v/>
          </cell>
          <cell r="C9771" t="str">
            <v/>
          </cell>
          <cell r="D9771" t="str">
            <v/>
          </cell>
          <cell r="E9771" t="str">
            <v/>
          </cell>
        </row>
        <row r="9772">
          <cell r="A9772" t="str">
            <v/>
          </cell>
          <cell r="B9772" t="str">
            <v/>
          </cell>
          <cell r="C9772" t="str">
            <v/>
          </cell>
          <cell r="D9772" t="str">
            <v/>
          </cell>
          <cell r="E9772" t="str">
            <v/>
          </cell>
        </row>
        <row r="9773">
          <cell r="A9773" t="str">
            <v/>
          </cell>
          <cell r="B9773" t="str">
            <v/>
          </cell>
          <cell r="C9773" t="str">
            <v/>
          </cell>
          <cell r="D9773" t="str">
            <v/>
          </cell>
          <cell r="E9773" t="str">
            <v/>
          </cell>
        </row>
        <row r="9774">
          <cell r="A9774" t="str">
            <v/>
          </cell>
          <cell r="B9774" t="str">
            <v/>
          </cell>
          <cell r="C9774" t="str">
            <v/>
          </cell>
          <cell r="D9774" t="str">
            <v/>
          </cell>
          <cell r="E9774" t="str">
            <v/>
          </cell>
        </row>
        <row r="9775">
          <cell r="A9775" t="str">
            <v/>
          </cell>
          <cell r="B9775" t="str">
            <v/>
          </cell>
          <cell r="C9775" t="str">
            <v/>
          </cell>
          <cell r="D9775" t="str">
            <v/>
          </cell>
          <cell r="E9775" t="str">
            <v/>
          </cell>
        </row>
        <row r="9776">
          <cell r="A9776" t="str">
            <v/>
          </cell>
          <cell r="B9776" t="str">
            <v/>
          </cell>
          <cell r="C9776" t="str">
            <v/>
          </cell>
          <cell r="D9776" t="str">
            <v/>
          </cell>
          <cell r="E9776" t="str">
            <v/>
          </cell>
        </row>
        <row r="9777">
          <cell r="A9777" t="str">
            <v/>
          </cell>
          <cell r="B9777" t="str">
            <v/>
          </cell>
          <cell r="C9777" t="str">
            <v/>
          </cell>
          <cell r="D9777" t="str">
            <v/>
          </cell>
          <cell r="E9777" t="str">
            <v/>
          </cell>
        </row>
        <row r="9778">
          <cell r="A9778" t="str">
            <v/>
          </cell>
          <cell r="B9778" t="str">
            <v/>
          </cell>
          <cell r="C9778" t="str">
            <v/>
          </cell>
          <cell r="D9778" t="str">
            <v/>
          </cell>
          <cell r="E9778" t="str">
            <v/>
          </cell>
        </row>
        <row r="9779">
          <cell r="A9779" t="str">
            <v/>
          </cell>
          <cell r="B9779" t="str">
            <v/>
          </cell>
          <cell r="C9779" t="str">
            <v/>
          </cell>
          <cell r="D9779" t="str">
            <v/>
          </cell>
          <cell r="E9779" t="str">
            <v/>
          </cell>
        </row>
        <row r="9780">
          <cell r="A9780" t="str">
            <v/>
          </cell>
          <cell r="B9780" t="str">
            <v/>
          </cell>
          <cell r="C9780" t="str">
            <v/>
          </cell>
          <cell r="D9780" t="str">
            <v/>
          </cell>
          <cell r="E9780" t="str">
            <v/>
          </cell>
        </row>
        <row r="9781">
          <cell r="A9781" t="str">
            <v/>
          </cell>
          <cell r="B9781" t="str">
            <v/>
          </cell>
          <cell r="C9781" t="str">
            <v/>
          </cell>
          <cell r="D9781" t="str">
            <v/>
          </cell>
          <cell r="E9781" t="str">
            <v/>
          </cell>
        </row>
        <row r="9782">
          <cell r="A9782" t="str">
            <v/>
          </cell>
          <cell r="B9782" t="str">
            <v/>
          </cell>
          <cell r="C9782" t="str">
            <v/>
          </cell>
          <cell r="D9782" t="str">
            <v/>
          </cell>
          <cell r="E9782" t="str">
            <v/>
          </cell>
        </row>
        <row r="9783">
          <cell r="A9783" t="str">
            <v/>
          </cell>
          <cell r="B9783" t="str">
            <v/>
          </cell>
          <cell r="C9783" t="str">
            <v/>
          </cell>
          <cell r="D9783" t="str">
            <v/>
          </cell>
          <cell r="E9783" t="str">
            <v/>
          </cell>
        </row>
        <row r="9784">
          <cell r="A9784" t="str">
            <v/>
          </cell>
          <cell r="B9784" t="str">
            <v/>
          </cell>
          <cell r="C9784" t="str">
            <v/>
          </cell>
          <cell r="D9784" t="str">
            <v/>
          </cell>
          <cell r="E9784" t="str">
            <v/>
          </cell>
        </row>
        <row r="9785">
          <cell r="A9785" t="str">
            <v/>
          </cell>
          <cell r="B9785" t="str">
            <v/>
          </cell>
          <cell r="C9785" t="str">
            <v/>
          </cell>
          <cell r="D9785" t="str">
            <v/>
          </cell>
          <cell r="E9785" t="str">
            <v/>
          </cell>
        </row>
        <row r="9786">
          <cell r="A9786" t="str">
            <v/>
          </cell>
          <cell r="B9786" t="str">
            <v/>
          </cell>
          <cell r="C9786" t="str">
            <v/>
          </cell>
          <cell r="D9786" t="str">
            <v/>
          </cell>
          <cell r="E9786" t="str">
            <v/>
          </cell>
        </row>
        <row r="9787">
          <cell r="A9787" t="str">
            <v/>
          </cell>
          <cell r="B9787" t="str">
            <v/>
          </cell>
          <cell r="C9787" t="str">
            <v/>
          </cell>
          <cell r="D9787" t="str">
            <v/>
          </cell>
          <cell r="E9787" t="str">
            <v/>
          </cell>
        </row>
        <row r="9788">
          <cell r="A9788" t="str">
            <v/>
          </cell>
          <cell r="B9788" t="str">
            <v/>
          </cell>
          <cell r="C9788" t="str">
            <v/>
          </cell>
          <cell r="D9788" t="str">
            <v/>
          </cell>
          <cell r="E9788" t="str">
            <v/>
          </cell>
        </row>
        <row r="9789">
          <cell r="A9789" t="str">
            <v/>
          </cell>
          <cell r="B9789" t="str">
            <v/>
          </cell>
          <cell r="C9789" t="str">
            <v/>
          </cell>
          <cell r="D9789" t="str">
            <v/>
          </cell>
          <cell r="E9789" t="str">
            <v/>
          </cell>
        </row>
        <row r="9790">
          <cell r="A9790" t="str">
            <v/>
          </cell>
          <cell r="B9790" t="str">
            <v/>
          </cell>
          <cell r="C9790" t="str">
            <v/>
          </cell>
          <cell r="D9790" t="str">
            <v/>
          </cell>
          <cell r="E9790" t="str">
            <v/>
          </cell>
        </row>
        <row r="9791">
          <cell r="A9791" t="str">
            <v/>
          </cell>
          <cell r="B9791" t="str">
            <v/>
          </cell>
          <cell r="C9791" t="str">
            <v/>
          </cell>
          <cell r="D9791" t="str">
            <v/>
          </cell>
          <cell r="E9791" t="str">
            <v/>
          </cell>
        </row>
        <row r="9792">
          <cell r="A9792" t="str">
            <v/>
          </cell>
          <cell r="B9792" t="str">
            <v/>
          </cell>
          <cell r="C9792" t="str">
            <v/>
          </cell>
          <cell r="D9792" t="str">
            <v/>
          </cell>
          <cell r="E9792" t="str">
            <v/>
          </cell>
        </row>
        <row r="9793">
          <cell r="A9793" t="str">
            <v/>
          </cell>
          <cell r="B9793" t="str">
            <v/>
          </cell>
          <cell r="C9793" t="str">
            <v/>
          </cell>
          <cell r="D9793" t="str">
            <v/>
          </cell>
          <cell r="E9793" t="str">
            <v/>
          </cell>
        </row>
        <row r="9794">
          <cell r="A9794" t="str">
            <v/>
          </cell>
          <cell r="B9794" t="str">
            <v/>
          </cell>
          <cell r="C9794" t="str">
            <v/>
          </cell>
          <cell r="D9794" t="str">
            <v/>
          </cell>
          <cell r="E9794" t="str">
            <v/>
          </cell>
        </row>
        <row r="9795">
          <cell r="A9795" t="str">
            <v/>
          </cell>
          <cell r="B9795" t="str">
            <v/>
          </cell>
          <cell r="C9795" t="str">
            <v/>
          </cell>
          <cell r="D9795" t="str">
            <v/>
          </cell>
          <cell r="E9795" t="str">
            <v/>
          </cell>
        </row>
        <row r="9796">
          <cell r="A9796" t="str">
            <v/>
          </cell>
          <cell r="B9796" t="str">
            <v/>
          </cell>
          <cell r="C9796" t="str">
            <v/>
          </cell>
          <cell r="D9796" t="str">
            <v/>
          </cell>
          <cell r="E9796" t="str">
            <v/>
          </cell>
        </row>
        <row r="9797">
          <cell r="A9797" t="str">
            <v/>
          </cell>
          <cell r="B9797" t="str">
            <v/>
          </cell>
          <cell r="C9797" t="str">
            <v/>
          </cell>
          <cell r="D9797" t="str">
            <v/>
          </cell>
          <cell r="E9797" t="str">
            <v/>
          </cell>
        </row>
        <row r="9798">
          <cell r="A9798" t="str">
            <v/>
          </cell>
          <cell r="B9798" t="str">
            <v/>
          </cell>
          <cell r="C9798" t="str">
            <v/>
          </cell>
          <cell r="D9798" t="str">
            <v/>
          </cell>
          <cell r="E9798" t="str">
            <v/>
          </cell>
        </row>
        <row r="9799">
          <cell r="A9799" t="str">
            <v/>
          </cell>
          <cell r="B9799" t="str">
            <v/>
          </cell>
          <cell r="C9799" t="str">
            <v/>
          </cell>
          <cell r="D9799" t="str">
            <v/>
          </cell>
          <cell r="E9799" t="str">
            <v/>
          </cell>
        </row>
        <row r="9800">
          <cell r="A9800" t="str">
            <v/>
          </cell>
          <cell r="B9800" t="str">
            <v/>
          </cell>
          <cell r="C9800" t="str">
            <v/>
          </cell>
          <cell r="D9800" t="str">
            <v/>
          </cell>
          <cell r="E9800" t="str">
            <v/>
          </cell>
        </row>
        <row r="9801">
          <cell r="A9801" t="str">
            <v/>
          </cell>
          <cell r="B9801" t="str">
            <v/>
          </cell>
          <cell r="C9801" t="str">
            <v/>
          </cell>
          <cell r="D9801" t="str">
            <v/>
          </cell>
          <cell r="E9801" t="str">
            <v/>
          </cell>
        </row>
        <row r="9802">
          <cell r="A9802" t="str">
            <v/>
          </cell>
          <cell r="B9802" t="str">
            <v/>
          </cell>
          <cell r="C9802" t="str">
            <v/>
          </cell>
          <cell r="D9802" t="str">
            <v/>
          </cell>
          <cell r="E9802" t="str">
            <v/>
          </cell>
        </row>
        <row r="9803">
          <cell r="A9803" t="str">
            <v/>
          </cell>
          <cell r="B9803" t="str">
            <v/>
          </cell>
          <cell r="C9803" t="str">
            <v/>
          </cell>
          <cell r="D9803" t="str">
            <v/>
          </cell>
          <cell r="E9803" t="str">
            <v/>
          </cell>
        </row>
        <row r="9804">
          <cell r="A9804" t="str">
            <v/>
          </cell>
          <cell r="B9804" t="str">
            <v/>
          </cell>
          <cell r="C9804" t="str">
            <v/>
          </cell>
          <cell r="D9804" t="str">
            <v/>
          </cell>
          <cell r="E9804" t="str">
            <v/>
          </cell>
        </row>
        <row r="9805">
          <cell r="A9805" t="str">
            <v/>
          </cell>
          <cell r="B9805" t="str">
            <v/>
          </cell>
          <cell r="C9805" t="str">
            <v/>
          </cell>
          <cell r="D9805" t="str">
            <v/>
          </cell>
          <cell r="E9805" t="str">
            <v/>
          </cell>
        </row>
        <row r="9806">
          <cell r="A9806" t="str">
            <v/>
          </cell>
          <cell r="B9806" t="str">
            <v/>
          </cell>
          <cell r="C9806" t="str">
            <v/>
          </cell>
          <cell r="D9806" t="str">
            <v/>
          </cell>
          <cell r="E9806" t="str">
            <v/>
          </cell>
        </row>
        <row r="9807">
          <cell r="A9807" t="str">
            <v/>
          </cell>
          <cell r="B9807" t="str">
            <v/>
          </cell>
          <cell r="C9807" t="str">
            <v/>
          </cell>
          <cell r="D9807" t="str">
            <v/>
          </cell>
          <cell r="E9807" t="str">
            <v/>
          </cell>
        </row>
        <row r="9808">
          <cell r="A9808" t="str">
            <v/>
          </cell>
          <cell r="B9808" t="str">
            <v/>
          </cell>
          <cell r="C9808" t="str">
            <v/>
          </cell>
          <cell r="D9808" t="str">
            <v/>
          </cell>
          <cell r="E9808" t="str">
            <v/>
          </cell>
        </row>
        <row r="9809">
          <cell r="A9809" t="str">
            <v/>
          </cell>
          <cell r="B9809" t="str">
            <v/>
          </cell>
          <cell r="C9809" t="str">
            <v/>
          </cell>
          <cell r="D9809" t="str">
            <v/>
          </cell>
          <cell r="E9809" t="str">
            <v/>
          </cell>
        </row>
        <row r="9810">
          <cell r="A9810" t="str">
            <v/>
          </cell>
          <cell r="B9810" t="str">
            <v/>
          </cell>
          <cell r="C9810" t="str">
            <v/>
          </cell>
          <cell r="D9810" t="str">
            <v/>
          </cell>
          <cell r="E9810" t="str">
            <v/>
          </cell>
        </row>
        <row r="9811">
          <cell r="A9811" t="str">
            <v/>
          </cell>
          <cell r="B9811" t="str">
            <v/>
          </cell>
          <cell r="C9811" t="str">
            <v/>
          </cell>
          <cell r="D9811" t="str">
            <v/>
          </cell>
          <cell r="E9811" t="str">
            <v/>
          </cell>
        </row>
        <row r="9812">
          <cell r="A9812" t="str">
            <v/>
          </cell>
          <cell r="B9812" t="str">
            <v/>
          </cell>
          <cell r="C9812" t="str">
            <v/>
          </cell>
          <cell r="D9812" t="str">
            <v/>
          </cell>
          <cell r="E9812" t="str">
            <v/>
          </cell>
        </row>
        <row r="9813">
          <cell r="A9813" t="str">
            <v/>
          </cell>
          <cell r="B9813" t="str">
            <v/>
          </cell>
          <cell r="C9813" t="str">
            <v/>
          </cell>
          <cell r="D9813" t="str">
            <v/>
          </cell>
          <cell r="E9813" t="str">
            <v/>
          </cell>
        </row>
        <row r="9814">
          <cell r="A9814" t="str">
            <v/>
          </cell>
          <cell r="B9814" t="str">
            <v/>
          </cell>
          <cell r="C9814" t="str">
            <v/>
          </cell>
          <cell r="D9814" t="str">
            <v/>
          </cell>
          <cell r="E9814" t="str">
            <v/>
          </cell>
        </row>
        <row r="9815">
          <cell r="A9815" t="str">
            <v/>
          </cell>
          <cell r="B9815" t="str">
            <v/>
          </cell>
          <cell r="C9815" t="str">
            <v/>
          </cell>
          <cell r="D9815" t="str">
            <v/>
          </cell>
          <cell r="E9815" t="str">
            <v/>
          </cell>
        </row>
        <row r="9816">
          <cell r="A9816" t="str">
            <v/>
          </cell>
          <cell r="B9816" t="str">
            <v/>
          </cell>
          <cell r="C9816" t="str">
            <v/>
          </cell>
          <cell r="D9816" t="str">
            <v/>
          </cell>
          <cell r="E9816" t="str">
            <v/>
          </cell>
        </row>
        <row r="9817">
          <cell r="A9817" t="str">
            <v/>
          </cell>
          <cell r="B9817" t="str">
            <v/>
          </cell>
          <cell r="C9817" t="str">
            <v/>
          </cell>
          <cell r="D9817" t="str">
            <v/>
          </cell>
          <cell r="E9817" t="str">
            <v/>
          </cell>
        </row>
        <row r="9818">
          <cell r="A9818" t="str">
            <v/>
          </cell>
          <cell r="B9818" t="str">
            <v/>
          </cell>
          <cell r="C9818" t="str">
            <v/>
          </cell>
          <cell r="D9818" t="str">
            <v/>
          </cell>
          <cell r="E9818" t="str">
            <v/>
          </cell>
        </row>
        <row r="9819">
          <cell r="A9819" t="str">
            <v/>
          </cell>
          <cell r="B9819" t="str">
            <v/>
          </cell>
          <cell r="C9819" t="str">
            <v/>
          </cell>
          <cell r="D9819" t="str">
            <v/>
          </cell>
          <cell r="E9819" t="str">
            <v/>
          </cell>
        </row>
        <row r="9820">
          <cell r="A9820" t="str">
            <v/>
          </cell>
          <cell r="B9820" t="str">
            <v/>
          </cell>
          <cell r="C9820" t="str">
            <v/>
          </cell>
          <cell r="D9820" t="str">
            <v/>
          </cell>
          <cell r="E9820" t="str">
            <v/>
          </cell>
        </row>
        <row r="9821">
          <cell r="A9821" t="str">
            <v/>
          </cell>
          <cell r="B9821" t="str">
            <v/>
          </cell>
          <cell r="C9821" t="str">
            <v/>
          </cell>
          <cell r="D9821" t="str">
            <v/>
          </cell>
          <cell r="E9821" t="str">
            <v/>
          </cell>
        </row>
        <row r="9822">
          <cell r="A9822" t="str">
            <v/>
          </cell>
          <cell r="B9822" t="str">
            <v/>
          </cell>
          <cell r="C9822" t="str">
            <v/>
          </cell>
          <cell r="D9822" t="str">
            <v/>
          </cell>
          <cell r="E9822" t="str">
            <v/>
          </cell>
        </row>
        <row r="9823">
          <cell r="A9823" t="str">
            <v/>
          </cell>
          <cell r="B9823" t="str">
            <v/>
          </cell>
          <cell r="C9823" t="str">
            <v/>
          </cell>
          <cell r="D9823" t="str">
            <v/>
          </cell>
          <cell r="E9823" t="str">
            <v/>
          </cell>
        </row>
        <row r="9824">
          <cell r="A9824" t="str">
            <v/>
          </cell>
          <cell r="B9824" t="str">
            <v/>
          </cell>
          <cell r="C9824" t="str">
            <v/>
          </cell>
          <cell r="D9824" t="str">
            <v/>
          </cell>
          <cell r="E9824" t="str">
            <v/>
          </cell>
        </row>
        <row r="9825">
          <cell r="A9825" t="str">
            <v/>
          </cell>
          <cell r="B9825" t="str">
            <v/>
          </cell>
          <cell r="C9825" t="str">
            <v/>
          </cell>
          <cell r="D9825" t="str">
            <v/>
          </cell>
          <cell r="E9825" t="str">
            <v/>
          </cell>
        </row>
        <row r="9826">
          <cell r="A9826" t="str">
            <v/>
          </cell>
          <cell r="B9826" t="str">
            <v/>
          </cell>
          <cell r="C9826" t="str">
            <v/>
          </cell>
          <cell r="D9826" t="str">
            <v/>
          </cell>
          <cell r="E9826" t="str">
            <v/>
          </cell>
        </row>
        <row r="9827">
          <cell r="A9827" t="str">
            <v/>
          </cell>
          <cell r="B9827" t="str">
            <v/>
          </cell>
          <cell r="C9827" t="str">
            <v/>
          </cell>
          <cell r="D9827" t="str">
            <v/>
          </cell>
          <cell r="E9827" t="str">
            <v/>
          </cell>
        </row>
        <row r="9828">
          <cell r="A9828" t="str">
            <v/>
          </cell>
          <cell r="B9828" t="str">
            <v/>
          </cell>
          <cell r="C9828" t="str">
            <v/>
          </cell>
          <cell r="D9828" t="str">
            <v/>
          </cell>
          <cell r="E9828" t="str">
            <v/>
          </cell>
        </row>
        <row r="9829">
          <cell r="A9829" t="str">
            <v/>
          </cell>
          <cell r="B9829" t="str">
            <v/>
          </cell>
          <cell r="C9829" t="str">
            <v/>
          </cell>
          <cell r="D9829" t="str">
            <v/>
          </cell>
          <cell r="E9829" t="str">
            <v/>
          </cell>
        </row>
        <row r="9830">
          <cell r="A9830" t="str">
            <v/>
          </cell>
          <cell r="B9830" t="str">
            <v/>
          </cell>
          <cell r="C9830" t="str">
            <v/>
          </cell>
          <cell r="D9830" t="str">
            <v/>
          </cell>
          <cell r="E9830" t="str">
            <v/>
          </cell>
        </row>
        <row r="9831">
          <cell r="A9831" t="str">
            <v/>
          </cell>
          <cell r="B9831" t="str">
            <v/>
          </cell>
          <cell r="C9831" t="str">
            <v/>
          </cell>
          <cell r="D9831" t="str">
            <v/>
          </cell>
          <cell r="E9831" t="str">
            <v/>
          </cell>
        </row>
        <row r="9832">
          <cell r="A9832" t="str">
            <v/>
          </cell>
          <cell r="B9832" t="str">
            <v/>
          </cell>
          <cell r="C9832" t="str">
            <v/>
          </cell>
          <cell r="D9832" t="str">
            <v/>
          </cell>
          <cell r="E9832" t="str">
            <v/>
          </cell>
        </row>
        <row r="9833">
          <cell r="A9833" t="str">
            <v/>
          </cell>
          <cell r="B9833" t="str">
            <v/>
          </cell>
          <cell r="C9833" t="str">
            <v/>
          </cell>
          <cell r="D9833" t="str">
            <v/>
          </cell>
          <cell r="E9833" t="str">
            <v/>
          </cell>
        </row>
        <row r="9834">
          <cell r="A9834" t="str">
            <v/>
          </cell>
          <cell r="B9834" t="str">
            <v/>
          </cell>
          <cell r="C9834" t="str">
            <v/>
          </cell>
          <cell r="D9834" t="str">
            <v/>
          </cell>
          <cell r="E9834" t="str">
            <v/>
          </cell>
        </row>
        <row r="9835">
          <cell r="A9835" t="str">
            <v/>
          </cell>
          <cell r="B9835" t="str">
            <v/>
          </cell>
          <cell r="C9835" t="str">
            <v/>
          </cell>
          <cell r="D9835" t="str">
            <v/>
          </cell>
          <cell r="E9835" t="str">
            <v/>
          </cell>
        </row>
        <row r="9836">
          <cell r="A9836" t="str">
            <v/>
          </cell>
          <cell r="B9836" t="str">
            <v/>
          </cell>
          <cell r="C9836" t="str">
            <v/>
          </cell>
          <cell r="D9836" t="str">
            <v/>
          </cell>
          <cell r="E9836" t="str">
            <v/>
          </cell>
        </row>
        <row r="9837">
          <cell r="A9837" t="str">
            <v/>
          </cell>
          <cell r="B9837" t="str">
            <v/>
          </cell>
          <cell r="C9837" t="str">
            <v/>
          </cell>
          <cell r="D9837" t="str">
            <v/>
          </cell>
          <cell r="E9837" t="str">
            <v/>
          </cell>
        </row>
        <row r="9838">
          <cell r="A9838" t="str">
            <v/>
          </cell>
          <cell r="B9838" t="str">
            <v/>
          </cell>
          <cell r="C9838" t="str">
            <v/>
          </cell>
          <cell r="D9838" t="str">
            <v/>
          </cell>
          <cell r="E9838" t="str">
            <v/>
          </cell>
        </row>
        <row r="9839">
          <cell r="A9839" t="str">
            <v/>
          </cell>
          <cell r="B9839" t="str">
            <v/>
          </cell>
          <cell r="C9839" t="str">
            <v/>
          </cell>
          <cell r="D9839" t="str">
            <v/>
          </cell>
          <cell r="E9839" t="str">
            <v/>
          </cell>
        </row>
        <row r="9840">
          <cell r="A9840" t="str">
            <v/>
          </cell>
          <cell r="B9840" t="str">
            <v/>
          </cell>
          <cell r="C9840" t="str">
            <v/>
          </cell>
          <cell r="D9840" t="str">
            <v/>
          </cell>
          <cell r="E9840" t="str">
            <v/>
          </cell>
        </row>
        <row r="9841">
          <cell r="A9841" t="str">
            <v/>
          </cell>
          <cell r="B9841" t="str">
            <v/>
          </cell>
          <cell r="C9841" t="str">
            <v/>
          </cell>
          <cell r="D9841" t="str">
            <v/>
          </cell>
          <cell r="E9841" t="str">
            <v/>
          </cell>
        </row>
        <row r="9842">
          <cell r="A9842" t="str">
            <v/>
          </cell>
          <cell r="B9842" t="str">
            <v/>
          </cell>
          <cell r="C9842" t="str">
            <v/>
          </cell>
          <cell r="D9842" t="str">
            <v/>
          </cell>
          <cell r="E9842" t="str">
            <v/>
          </cell>
        </row>
        <row r="9843">
          <cell r="A9843" t="str">
            <v/>
          </cell>
          <cell r="B9843" t="str">
            <v/>
          </cell>
          <cell r="C9843" t="str">
            <v/>
          </cell>
          <cell r="D9843" t="str">
            <v/>
          </cell>
          <cell r="E9843" t="str">
            <v/>
          </cell>
        </row>
        <row r="9844">
          <cell r="A9844" t="str">
            <v/>
          </cell>
          <cell r="B9844" t="str">
            <v/>
          </cell>
          <cell r="C9844" t="str">
            <v/>
          </cell>
          <cell r="D9844" t="str">
            <v/>
          </cell>
          <cell r="E9844" t="str">
            <v/>
          </cell>
        </row>
        <row r="9845">
          <cell r="A9845" t="str">
            <v/>
          </cell>
          <cell r="B9845" t="str">
            <v/>
          </cell>
          <cell r="C9845" t="str">
            <v/>
          </cell>
          <cell r="D9845" t="str">
            <v/>
          </cell>
          <cell r="E9845" t="str">
            <v/>
          </cell>
        </row>
        <row r="9846">
          <cell r="A9846" t="str">
            <v/>
          </cell>
          <cell r="B9846" t="str">
            <v/>
          </cell>
          <cell r="C9846" t="str">
            <v/>
          </cell>
          <cell r="D9846" t="str">
            <v/>
          </cell>
          <cell r="E9846" t="str">
            <v/>
          </cell>
        </row>
        <row r="9847">
          <cell r="A9847" t="str">
            <v/>
          </cell>
          <cell r="B9847" t="str">
            <v/>
          </cell>
          <cell r="C9847" t="str">
            <v/>
          </cell>
          <cell r="D9847" t="str">
            <v/>
          </cell>
          <cell r="E9847" t="str">
            <v/>
          </cell>
        </row>
        <row r="9848">
          <cell r="A9848" t="str">
            <v/>
          </cell>
          <cell r="B9848" t="str">
            <v/>
          </cell>
          <cell r="C9848" t="str">
            <v/>
          </cell>
          <cell r="D9848" t="str">
            <v/>
          </cell>
          <cell r="E9848" t="str">
            <v/>
          </cell>
        </row>
        <row r="9849">
          <cell r="A9849" t="str">
            <v/>
          </cell>
          <cell r="B9849" t="str">
            <v/>
          </cell>
          <cell r="C9849" t="str">
            <v/>
          </cell>
          <cell r="D9849" t="str">
            <v/>
          </cell>
          <cell r="E9849" t="str">
            <v/>
          </cell>
        </row>
        <row r="9850">
          <cell r="A9850" t="str">
            <v/>
          </cell>
          <cell r="B9850" t="str">
            <v/>
          </cell>
          <cell r="C9850" t="str">
            <v/>
          </cell>
          <cell r="D9850" t="str">
            <v/>
          </cell>
          <cell r="E9850" t="str">
            <v/>
          </cell>
        </row>
        <row r="9851">
          <cell r="A9851" t="str">
            <v/>
          </cell>
          <cell r="B9851" t="str">
            <v/>
          </cell>
          <cell r="C9851" t="str">
            <v/>
          </cell>
          <cell r="D9851" t="str">
            <v/>
          </cell>
          <cell r="E9851" t="str">
            <v/>
          </cell>
        </row>
        <row r="9852">
          <cell r="A9852" t="str">
            <v/>
          </cell>
          <cell r="B9852" t="str">
            <v/>
          </cell>
          <cell r="C9852" t="str">
            <v/>
          </cell>
          <cell r="D9852" t="str">
            <v/>
          </cell>
          <cell r="E9852" t="str">
            <v/>
          </cell>
        </row>
        <row r="9853">
          <cell r="A9853" t="str">
            <v/>
          </cell>
          <cell r="B9853" t="str">
            <v/>
          </cell>
          <cell r="C9853" t="str">
            <v/>
          </cell>
          <cell r="D9853" t="str">
            <v/>
          </cell>
          <cell r="E9853" t="str">
            <v/>
          </cell>
        </row>
        <row r="9854">
          <cell r="A9854" t="str">
            <v/>
          </cell>
          <cell r="B9854" t="str">
            <v/>
          </cell>
          <cell r="C9854" t="str">
            <v/>
          </cell>
          <cell r="D9854" t="str">
            <v/>
          </cell>
          <cell r="E9854" t="str">
            <v/>
          </cell>
        </row>
        <row r="9855">
          <cell r="A9855" t="str">
            <v/>
          </cell>
          <cell r="B9855" t="str">
            <v/>
          </cell>
          <cell r="C9855" t="str">
            <v/>
          </cell>
          <cell r="D9855" t="str">
            <v/>
          </cell>
          <cell r="E9855" t="str">
            <v/>
          </cell>
        </row>
        <row r="9856">
          <cell r="A9856" t="str">
            <v/>
          </cell>
          <cell r="B9856" t="str">
            <v/>
          </cell>
          <cell r="C9856" t="str">
            <v/>
          </cell>
          <cell r="D9856" t="str">
            <v/>
          </cell>
          <cell r="E9856" t="str">
            <v/>
          </cell>
        </row>
        <row r="9857">
          <cell r="A9857" t="str">
            <v/>
          </cell>
          <cell r="B9857" t="str">
            <v/>
          </cell>
          <cell r="C9857" t="str">
            <v/>
          </cell>
          <cell r="D9857" t="str">
            <v/>
          </cell>
          <cell r="E9857" t="str">
            <v/>
          </cell>
        </row>
        <row r="9858">
          <cell r="A9858" t="str">
            <v/>
          </cell>
          <cell r="B9858" t="str">
            <v/>
          </cell>
          <cell r="C9858" t="str">
            <v/>
          </cell>
          <cell r="D9858" t="str">
            <v/>
          </cell>
          <cell r="E9858" t="str">
            <v/>
          </cell>
        </row>
        <row r="9859">
          <cell r="A9859" t="str">
            <v/>
          </cell>
          <cell r="B9859" t="str">
            <v/>
          </cell>
          <cell r="C9859" t="str">
            <v/>
          </cell>
          <cell r="D9859" t="str">
            <v/>
          </cell>
          <cell r="E9859" t="str">
            <v/>
          </cell>
        </row>
        <row r="9860">
          <cell r="A9860" t="str">
            <v/>
          </cell>
          <cell r="B9860" t="str">
            <v/>
          </cell>
          <cell r="C9860" t="str">
            <v/>
          </cell>
          <cell r="D9860" t="str">
            <v/>
          </cell>
          <cell r="E9860" t="str">
            <v/>
          </cell>
        </row>
        <row r="9861">
          <cell r="A9861" t="str">
            <v/>
          </cell>
          <cell r="B9861" t="str">
            <v/>
          </cell>
          <cell r="C9861" t="str">
            <v/>
          </cell>
          <cell r="D9861" t="str">
            <v/>
          </cell>
          <cell r="E9861" t="str">
            <v/>
          </cell>
        </row>
        <row r="9862">
          <cell r="A9862" t="str">
            <v/>
          </cell>
          <cell r="B9862" t="str">
            <v/>
          </cell>
          <cell r="C9862" t="str">
            <v/>
          </cell>
          <cell r="D9862" t="str">
            <v/>
          </cell>
          <cell r="E9862" t="str">
            <v/>
          </cell>
        </row>
        <row r="9863">
          <cell r="A9863" t="str">
            <v/>
          </cell>
          <cell r="B9863" t="str">
            <v/>
          </cell>
          <cell r="C9863" t="str">
            <v/>
          </cell>
          <cell r="D9863" t="str">
            <v/>
          </cell>
          <cell r="E9863" t="str">
            <v/>
          </cell>
        </row>
        <row r="9864">
          <cell r="A9864" t="str">
            <v/>
          </cell>
          <cell r="B9864" t="str">
            <v/>
          </cell>
          <cell r="C9864" t="str">
            <v/>
          </cell>
          <cell r="D9864" t="str">
            <v/>
          </cell>
          <cell r="E9864" t="str">
            <v/>
          </cell>
        </row>
        <row r="9865">
          <cell r="A9865" t="str">
            <v/>
          </cell>
          <cell r="B9865" t="str">
            <v/>
          </cell>
          <cell r="C9865" t="str">
            <v/>
          </cell>
          <cell r="D9865" t="str">
            <v/>
          </cell>
          <cell r="E9865" t="str">
            <v/>
          </cell>
        </row>
        <row r="9866">
          <cell r="A9866" t="str">
            <v/>
          </cell>
          <cell r="B9866" t="str">
            <v/>
          </cell>
          <cell r="C9866" t="str">
            <v/>
          </cell>
          <cell r="D9866" t="str">
            <v/>
          </cell>
          <cell r="E9866" t="str">
            <v/>
          </cell>
        </row>
        <row r="9867">
          <cell r="A9867" t="str">
            <v/>
          </cell>
          <cell r="B9867" t="str">
            <v/>
          </cell>
          <cell r="C9867" t="str">
            <v/>
          </cell>
          <cell r="D9867" t="str">
            <v/>
          </cell>
          <cell r="E9867" t="str">
            <v/>
          </cell>
        </row>
        <row r="9868">
          <cell r="A9868" t="str">
            <v/>
          </cell>
          <cell r="B9868" t="str">
            <v/>
          </cell>
          <cell r="C9868" t="str">
            <v/>
          </cell>
          <cell r="D9868" t="str">
            <v/>
          </cell>
          <cell r="E9868" t="str">
            <v/>
          </cell>
        </row>
        <row r="9869">
          <cell r="A9869" t="str">
            <v/>
          </cell>
          <cell r="B9869" t="str">
            <v/>
          </cell>
          <cell r="C9869" t="str">
            <v/>
          </cell>
          <cell r="D9869" t="str">
            <v/>
          </cell>
          <cell r="E9869" t="str">
            <v/>
          </cell>
        </row>
        <row r="9870">
          <cell r="A9870" t="str">
            <v/>
          </cell>
          <cell r="B9870" t="str">
            <v/>
          </cell>
          <cell r="C9870" t="str">
            <v/>
          </cell>
          <cell r="D9870" t="str">
            <v/>
          </cell>
          <cell r="E9870" t="str">
            <v/>
          </cell>
        </row>
        <row r="9871">
          <cell r="A9871" t="str">
            <v/>
          </cell>
          <cell r="B9871" t="str">
            <v/>
          </cell>
          <cell r="C9871" t="str">
            <v/>
          </cell>
          <cell r="D9871" t="str">
            <v/>
          </cell>
          <cell r="E9871" t="str">
            <v/>
          </cell>
        </row>
        <row r="9872">
          <cell r="A9872" t="str">
            <v/>
          </cell>
          <cell r="B9872" t="str">
            <v/>
          </cell>
          <cell r="C9872" t="str">
            <v/>
          </cell>
          <cell r="D9872" t="str">
            <v/>
          </cell>
          <cell r="E9872" t="str">
            <v/>
          </cell>
        </row>
        <row r="9873">
          <cell r="A9873" t="str">
            <v/>
          </cell>
          <cell r="B9873" t="str">
            <v/>
          </cell>
          <cell r="C9873" t="str">
            <v/>
          </cell>
          <cell r="D9873" t="str">
            <v/>
          </cell>
          <cell r="E9873" t="str">
            <v/>
          </cell>
        </row>
        <row r="9874">
          <cell r="A9874" t="str">
            <v/>
          </cell>
          <cell r="B9874" t="str">
            <v/>
          </cell>
          <cell r="C9874" t="str">
            <v/>
          </cell>
          <cell r="D9874" t="str">
            <v/>
          </cell>
          <cell r="E9874" t="str">
            <v/>
          </cell>
        </row>
        <row r="9875">
          <cell r="A9875" t="str">
            <v/>
          </cell>
          <cell r="B9875" t="str">
            <v/>
          </cell>
          <cell r="C9875" t="str">
            <v/>
          </cell>
          <cell r="D9875" t="str">
            <v/>
          </cell>
          <cell r="E9875" t="str">
            <v/>
          </cell>
        </row>
        <row r="9876">
          <cell r="A9876" t="str">
            <v/>
          </cell>
          <cell r="B9876" t="str">
            <v/>
          </cell>
          <cell r="C9876" t="str">
            <v/>
          </cell>
          <cell r="D9876" t="str">
            <v/>
          </cell>
          <cell r="E9876" t="str">
            <v/>
          </cell>
        </row>
        <row r="9877">
          <cell r="A9877" t="str">
            <v/>
          </cell>
          <cell r="B9877" t="str">
            <v/>
          </cell>
          <cell r="C9877" t="str">
            <v/>
          </cell>
          <cell r="D9877" t="str">
            <v/>
          </cell>
          <cell r="E9877" t="str">
            <v/>
          </cell>
        </row>
        <row r="9878">
          <cell r="A9878" t="str">
            <v/>
          </cell>
          <cell r="B9878" t="str">
            <v/>
          </cell>
          <cell r="C9878" t="str">
            <v/>
          </cell>
          <cell r="D9878" t="str">
            <v/>
          </cell>
          <cell r="E9878" t="str">
            <v/>
          </cell>
        </row>
        <row r="9879">
          <cell r="A9879" t="str">
            <v/>
          </cell>
          <cell r="B9879" t="str">
            <v/>
          </cell>
          <cell r="C9879" t="str">
            <v/>
          </cell>
          <cell r="D9879" t="str">
            <v/>
          </cell>
          <cell r="E9879" t="str">
            <v/>
          </cell>
        </row>
        <row r="9880">
          <cell r="A9880" t="str">
            <v/>
          </cell>
          <cell r="B9880" t="str">
            <v/>
          </cell>
          <cell r="C9880" t="str">
            <v/>
          </cell>
          <cell r="D9880" t="str">
            <v/>
          </cell>
          <cell r="E9880" t="str">
            <v/>
          </cell>
        </row>
        <row r="9881">
          <cell r="A9881" t="str">
            <v/>
          </cell>
          <cell r="B9881" t="str">
            <v/>
          </cell>
          <cell r="C9881" t="str">
            <v/>
          </cell>
          <cell r="D9881" t="str">
            <v/>
          </cell>
          <cell r="E9881" t="str">
            <v/>
          </cell>
        </row>
        <row r="9882">
          <cell r="A9882" t="str">
            <v/>
          </cell>
          <cell r="B9882" t="str">
            <v/>
          </cell>
          <cell r="C9882" t="str">
            <v/>
          </cell>
          <cell r="D9882" t="str">
            <v/>
          </cell>
          <cell r="E9882" t="str">
            <v/>
          </cell>
        </row>
        <row r="9883">
          <cell r="A9883" t="str">
            <v/>
          </cell>
          <cell r="B9883" t="str">
            <v/>
          </cell>
          <cell r="C9883" t="str">
            <v/>
          </cell>
          <cell r="D9883" t="str">
            <v/>
          </cell>
          <cell r="E9883" t="str">
            <v/>
          </cell>
        </row>
        <row r="9884">
          <cell r="A9884" t="str">
            <v/>
          </cell>
          <cell r="B9884" t="str">
            <v/>
          </cell>
          <cell r="C9884" t="str">
            <v/>
          </cell>
          <cell r="D9884" t="str">
            <v/>
          </cell>
          <cell r="E9884" t="str">
            <v/>
          </cell>
        </row>
        <row r="9885">
          <cell r="A9885" t="str">
            <v/>
          </cell>
          <cell r="B9885" t="str">
            <v/>
          </cell>
          <cell r="C9885" t="str">
            <v/>
          </cell>
          <cell r="D9885" t="str">
            <v/>
          </cell>
          <cell r="E9885" t="str">
            <v/>
          </cell>
        </row>
        <row r="9886">
          <cell r="A9886" t="str">
            <v/>
          </cell>
          <cell r="B9886" t="str">
            <v/>
          </cell>
          <cell r="C9886" t="str">
            <v/>
          </cell>
          <cell r="D9886" t="str">
            <v/>
          </cell>
          <cell r="E9886" t="str">
            <v/>
          </cell>
        </row>
        <row r="9887">
          <cell r="A9887" t="str">
            <v/>
          </cell>
          <cell r="B9887" t="str">
            <v/>
          </cell>
          <cell r="C9887" t="str">
            <v/>
          </cell>
          <cell r="D9887" t="str">
            <v/>
          </cell>
          <cell r="E9887" t="str">
            <v/>
          </cell>
        </row>
        <row r="9888">
          <cell r="A9888" t="str">
            <v/>
          </cell>
          <cell r="B9888" t="str">
            <v/>
          </cell>
          <cell r="C9888" t="str">
            <v/>
          </cell>
          <cell r="D9888" t="str">
            <v/>
          </cell>
          <cell r="E9888" t="str">
            <v/>
          </cell>
        </row>
        <row r="9889">
          <cell r="A9889" t="str">
            <v/>
          </cell>
          <cell r="B9889" t="str">
            <v/>
          </cell>
          <cell r="C9889" t="str">
            <v/>
          </cell>
          <cell r="D9889" t="str">
            <v/>
          </cell>
          <cell r="E9889" t="str">
            <v/>
          </cell>
        </row>
        <row r="9890">
          <cell r="A9890" t="str">
            <v/>
          </cell>
          <cell r="B9890" t="str">
            <v/>
          </cell>
          <cell r="C9890" t="str">
            <v/>
          </cell>
          <cell r="D9890" t="str">
            <v/>
          </cell>
          <cell r="E9890" t="str">
            <v/>
          </cell>
        </row>
        <row r="9891">
          <cell r="A9891" t="str">
            <v/>
          </cell>
          <cell r="B9891" t="str">
            <v/>
          </cell>
          <cell r="C9891" t="str">
            <v/>
          </cell>
          <cell r="D9891" t="str">
            <v/>
          </cell>
          <cell r="E9891" t="str">
            <v/>
          </cell>
        </row>
        <row r="9892">
          <cell r="A9892" t="str">
            <v/>
          </cell>
          <cell r="B9892" t="str">
            <v/>
          </cell>
          <cell r="C9892" t="str">
            <v/>
          </cell>
          <cell r="D9892" t="str">
            <v/>
          </cell>
          <cell r="E9892" t="str">
            <v/>
          </cell>
        </row>
        <row r="9893">
          <cell r="A9893" t="str">
            <v/>
          </cell>
          <cell r="B9893" t="str">
            <v/>
          </cell>
          <cell r="C9893" t="str">
            <v/>
          </cell>
          <cell r="D9893" t="str">
            <v/>
          </cell>
          <cell r="E9893" t="str">
            <v/>
          </cell>
        </row>
        <row r="9894">
          <cell r="A9894" t="str">
            <v/>
          </cell>
          <cell r="B9894" t="str">
            <v/>
          </cell>
          <cell r="C9894" t="str">
            <v/>
          </cell>
          <cell r="D9894" t="str">
            <v/>
          </cell>
          <cell r="E9894" t="str">
            <v/>
          </cell>
        </row>
        <row r="9895">
          <cell r="A9895" t="str">
            <v/>
          </cell>
          <cell r="B9895" t="str">
            <v/>
          </cell>
          <cell r="C9895" t="str">
            <v/>
          </cell>
          <cell r="D9895" t="str">
            <v/>
          </cell>
          <cell r="E9895" t="str">
            <v/>
          </cell>
        </row>
        <row r="9896">
          <cell r="A9896" t="str">
            <v/>
          </cell>
          <cell r="B9896" t="str">
            <v/>
          </cell>
          <cell r="C9896" t="str">
            <v/>
          </cell>
          <cell r="D9896" t="str">
            <v/>
          </cell>
          <cell r="E9896" t="str">
            <v/>
          </cell>
        </row>
        <row r="9897">
          <cell r="A9897" t="str">
            <v/>
          </cell>
          <cell r="B9897" t="str">
            <v/>
          </cell>
          <cell r="C9897" t="str">
            <v/>
          </cell>
          <cell r="D9897" t="str">
            <v/>
          </cell>
          <cell r="E9897" t="str">
            <v/>
          </cell>
        </row>
        <row r="9898">
          <cell r="A9898" t="str">
            <v/>
          </cell>
          <cell r="B9898" t="str">
            <v/>
          </cell>
          <cell r="C9898" t="str">
            <v/>
          </cell>
          <cell r="D9898" t="str">
            <v/>
          </cell>
          <cell r="E9898" t="str">
            <v/>
          </cell>
        </row>
        <row r="9899">
          <cell r="A9899" t="str">
            <v/>
          </cell>
          <cell r="B9899" t="str">
            <v/>
          </cell>
          <cell r="C9899" t="str">
            <v/>
          </cell>
          <cell r="D9899" t="str">
            <v/>
          </cell>
          <cell r="E9899" t="str">
            <v/>
          </cell>
        </row>
        <row r="9900">
          <cell r="A9900" t="str">
            <v/>
          </cell>
          <cell r="B9900" t="str">
            <v/>
          </cell>
          <cell r="C9900" t="str">
            <v/>
          </cell>
          <cell r="D9900" t="str">
            <v/>
          </cell>
          <cell r="E9900" t="str">
            <v/>
          </cell>
        </row>
        <row r="9901">
          <cell r="A9901" t="str">
            <v/>
          </cell>
          <cell r="B9901" t="str">
            <v/>
          </cell>
          <cell r="C9901" t="str">
            <v/>
          </cell>
          <cell r="D9901" t="str">
            <v/>
          </cell>
          <cell r="E9901" t="str">
            <v/>
          </cell>
        </row>
        <row r="9902">
          <cell r="A9902" t="str">
            <v/>
          </cell>
          <cell r="B9902" t="str">
            <v/>
          </cell>
          <cell r="C9902" t="str">
            <v/>
          </cell>
          <cell r="D9902" t="str">
            <v/>
          </cell>
          <cell r="E9902" t="str">
            <v/>
          </cell>
        </row>
        <row r="9903">
          <cell r="A9903" t="str">
            <v/>
          </cell>
          <cell r="B9903" t="str">
            <v/>
          </cell>
          <cell r="C9903" t="str">
            <v/>
          </cell>
          <cell r="D9903" t="str">
            <v/>
          </cell>
          <cell r="E9903" t="str">
            <v/>
          </cell>
        </row>
        <row r="9904">
          <cell r="A9904" t="str">
            <v/>
          </cell>
          <cell r="B9904" t="str">
            <v/>
          </cell>
          <cell r="C9904" t="str">
            <v/>
          </cell>
          <cell r="D9904" t="str">
            <v/>
          </cell>
          <cell r="E9904" t="str">
            <v/>
          </cell>
        </row>
        <row r="9905">
          <cell r="A9905" t="str">
            <v/>
          </cell>
          <cell r="B9905" t="str">
            <v/>
          </cell>
          <cell r="C9905" t="str">
            <v/>
          </cell>
          <cell r="D9905" t="str">
            <v/>
          </cell>
          <cell r="E9905" t="str">
            <v/>
          </cell>
        </row>
        <row r="9906">
          <cell r="A9906" t="str">
            <v/>
          </cell>
          <cell r="B9906" t="str">
            <v/>
          </cell>
          <cell r="C9906" t="str">
            <v/>
          </cell>
          <cell r="D9906" t="str">
            <v/>
          </cell>
          <cell r="E9906" t="str">
            <v/>
          </cell>
        </row>
        <row r="9907">
          <cell r="A9907" t="str">
            <v/>
          </cell>
          <cell r="B9907" t="str">
            <v/>
          </cell>
          <cell r="C9907" t="str">
            <v/>
          </cell>
          <cell r="D9907" t="str">
            <v/>
          </cell>
          <cell r="E9907" t="str">
            <v/>
          </cell>
        </row>
        <row r="9908">
          <cell r="A9908" t="str">
            <v/>
          </cell>
          <cell r="B9908" t="str">
            <v/>
          </cell>
          <cell r="C9908" t="str">
            <v/>
          </cell>
          <cell r="D9908" t="str">
            <v/>
          </cell>
          <cell r="E9908" t="str">
            <v/>
          </cell>
        </row>
        <row r="9909">
          <cell r="A9909" t="str">
            <v/>
          </cell>
          <cell r="B9909" t="str">
            <v/>
          </cell>
          <cell r="C9909" t="str">
            <v/>
          </cell>
          <cell r="D9909" t="str">
            <v/>
          </cell>
          <cell r="E9909" t="str">
            <v/>
          </cell>
        </row>
        <row r="9910">
          <cell r="A9910" t="str">
            <v/>
          </cell>
          <cell r="B9910" t="str">
            <v/>
          </cell>
          <cell r="C9910" t="str">
            <v/>
          </cell>
          <cell r="D9910" t="str">
            <v/>
          </cell>
          <cell r="E9910" t="str">
            <v/>
          </cell>
        </row>
        <row r="9911">
          <cell r="A9911" t="str">
            <v/>
          </cell>
          <cell r="B9911" t="str">
            <v/>
          </cell>
          <cell r="C9911" t="str">
            <v/>
          </cell>
          <cell r="D9911" t="str">
            <v/>
          </cell>
          <cell r="E9911" t="str">
            <v/>
          </cell>
        </row>
        <row r="9912">
          <cell r="A9912" t="str">
            <v/>
          </cell>
          <cell r="B9912" t="str">
            <v/>
          </cell>
          <cell r="C9912" t="str">
            <v/>
          </cell>
          <cell r="D9912" t="str">
            <v/>
          </cell>
          <cell r="E9912" t="str">
            <v/>
          </cell>
        </row>
        <row r="9913">
          <cell r="A9913" t="str">
            <v/>
          </cell>
          <cell r="B9913" t="str">
            <v/>
          </cell>
          <cell r="C9913" t="str">
            <v/>
          </cell>
          <cell r="D9913" t="str">
            <v/>
          </cell>
          <cell r="E9913" t="str">
            <v/>
          </cell>
        </row>
        <row r="9914">
          <cell r="A9914" t="str">
            <v/>
          </cell>
          <cell r="B9914" t="str">
            <v/>
          </cell>
          <cell r="C9914" t="str">
            <v/>
          </cell>
          <cell r="D9914" t="str">
            <v/>
          </cell>
          <cell r="E9914" t="str">
            <v/>
          </cell>
        </row>
        <row r="9915">
          <cell r="A9915" t="str">
            <v/>
          </cell>
          <cell r="B9915" t="str">
            <v/>
          </cell>
          <cell r="C9915" t="str">
            <v/>
          </cell>
          <cell r="D9915" t="str">
            <v/>
          </cell>
          <cell r="E9915" t="str">
            <v/>
          </cell>
        </row>
        <row r="9916">
          <cell r="A9916" t="str">
            <v/>
          </cell>
          <cell r="B9916" t="str">
            <v/>
          </cell>
          <cell r="C9916" t="str">
            <v/>
          </cell>
          <cell r="D9916" t="str">
            <v/>
          </cell>
          <cell r="E9916" t="str">
            <v/>
          </cell>
        </row>
        <row r="9917">
          <cell r="A9917" t="str">
            <v/>
          </cell>
          <cell r="B9917" t="str">
            <v/>
          </cell>
          <cell r="C9917" t="str">
            <v/>
          </cell>
          <cell r="D9917" t="str">
            <v/>
          </cell>
          <cell r="E9917" t="str">
            <v/>
          </cell>
        </row>
        <row r="9918">
          <cell r="A9918" t="str">
            <v/>
          </cell>
          <cell r="B9918" t="str">
            <v/>
          </cell>
          <cell r="C9918" t="str">
            <v/>
          </cell>
          <cell r="D9918" t="str">
            <v/>
          </cell>
          <cell r="E9918" t="str">
            <v/>
          </cell>
        </row>
        <row r="9919">
          <cell r="A9919" t="str">
            <v/>
          </cell>
          <cell r="B9919" t="str">
            <v/>
          </cell>
          <cell r="C9919" t="str">
            <v/>
          </cell>
          <cell r="D9919" t="str">
            <v/>
          </cell>
          <cell r="E9919" t="str">
            <v/>
          </cell>
        </row>
        <row r="9920">
          <cell r="A9920" t="str">
            <v/>
          </cell>
          <cell r="B9920" t="str">
            <v/>
          </cell>
          <cell r="C9920" t="str">
            <v/>
          </cell>
          <cell r="D9920" t="str">
            <v/>
          </cell>
          <cell r="E9920" t="str">
            <v/>
          </cell>
        </row>
        <row r="9921">
          <cell r="A9921" t="str">
            <v/>
          </cell>
          <cell r="B9921" t="str">
            <v/>
          </cell>
          <cell r="C9921" t="str">
            <v/>
          </cell>
          <cell r="D9921" t="str">
            <v/>
          </cell>
          <cell r="E9921" t="str">
            <v/>
          </cell>
        </row>
        <row r="9922">
          <cell r="A9922" t="str">
            <v/>
          </cell>
          <cell r="B9922" t="str">
            <v/>
          </cell>
          <cell r="C9922" t="str">
            <v/>
          </cell>
          <cell r="D9922" t="str">
            <v/>
          </cell>
          <cell r="E9922" t="str">
            <v/>
          </cell>
        </row>
        <row r="9923">
          <cell r="A9923" t="str">
            <v/>
          </cell>
          <cell r="B9923" t="str">
            <v/>
          </cell>
          <cell r="C9923" t="str">
            <v/>
          </cell>
          <cell r="D9923" t="str">
            <v/>
          </cell>
          <cell r="E9923" t="str">
            <v/>
          </cell>
        </row>
        <row r="9924">
          <cell r="A9924" t="str">
            <v/>
          </cell>
          <cell r="B9924" t="str">
            <v/>
          </cell>
          <cell r="C9924" t="str">
            <v/>
          </cell>
          <cell r="D9924" t="str">
            <v/>
          </cell>
          <cell r="E9924" t="str">
            <v/>
          </cell>
        </row>
        <row r="9925">
          <cell r="A9925" t="str">
            <v/>
          </cell>
          <cell r="B9925" t="str">
            <v/>
          </cell>
          <cell r="C9925" t="str">
            <v/>
          </cell>
          <cell r="D9925" t="str">
            <v/>
          </cell>
          <cell r="E9925" t="str">
            <v/>
          </cell>
        </row>
        <row r="9926">
          <cell r="A9926" t="str">
            <v/>
          </cell>
          <cell r="B9926" t="str">
            <v/>
          </cell>
          <cell r="C9926" t="str">
            <v/>
          </cell>
          <cell r="D9926" t="str">
            <v/>
          </cell>
          <cell r="E9926" t="str">
            <v/>
          </cell>
        </row>
        <row r="9927">
          <cell r="A9927" t="str">
            <v/>
          </cell>
          <cell r="B9927" t="str">
            <v/>
          </cell>
          <cell r="C9927" t="str">
            <v/>
          </cell>
          <cell r="D9927" t="str">
            <v/>
          </cell>
          <cell r="E9927" t="str">
            <v/>
          </cell>
        </row>
        <row r="9928">
          <cell r="A9928" t="str">
            <v/>
          </cell>
          <cell r="B9928" t="str">
            <v/>
          </cell>
          <cell r="C9928" t="str">
            <v/>
          </cell>
          <cell r="D9928" t="str">
            <v/>
          </cell>
          <cell r="E9928" t="str">
            <v/>
          </cell>
        </row>
        <row r="9929">
          <cell r="A9929" t="str">
            <v/>
          </cell>
          <cell r="B9929" t="str">
            <v/>
          </cell>
          <cell r="C9929" t="str">
            <v/>
          </cell>
          <cell r="D9929" t="str">
            <v/>
          </cell>
          <cell r="E9929" t="str">
            <v/>
          </cell>
        </row>
        <row r="9930">
          <cell r="A9930" t="str">
            <v/>
          </cell>
          <cell r="B9930" t="str">
            <v/>
          </cell>
          <cell r="C9930" t="str">
            <v/>
          </cell>
          <cell r="D9930" t="str">
            <v/>
          </cell>
          <cell r="E9930" t="str">
            <v/>
          </cell>
        </row>
        <row r="9931">
          <cell r="A9931" t="str">
            <v/>
          </cell>
          <cell r="B9931" t="str">
            <v/>
          </cell>
          <cell r="C9931" t="str">
            <v/>
          </cell>
          <cell r="D9931" t="str">
            <v/>
          </cell>
          <cell r="E9931" t="str">
            <v/>
          </cell>
        </row>
        <row r="9932">
          <cell r="A9932" t="str">
            <v/>
          </cell>
          <cell r="B9932" t="str">
            <v/>
          </cell>
          <cell r="C9932" t="str">
            <v/>
          </cell>
          <cell r="D9932" t="str">
            <v/>
          </cell>
          <cell r="E9932" t="str">
            <v/>
          </cell>
        </row>
        <row r="9933">
          <cell r="A9933" t="str">
            <v/>
          </cell>
          <cell r="B9933" t="str">
            <v/>
          </cell>
          <cell r="C9933" t="str">
            <v/>
          </cell>
          <cell r="D9933" t="str">
            <v/>
          </cell>
          <cell r="E9933" t="str">
            <v/>
          </cell>
        </row>
        <row r="9934">
          <cell r="A9934" t="str">
            <v/>
          </cell>
          <cell r="B9934" t="str">
            <v/>
          </cell>
          <cell r="C9934" t="str">
            <v/>
          </cell>
          <cell r="D9934" t="str">
            <v/>
          </cell>
          <cell r="E9934" t="str">
            <v/>
          </cell>
        </row>
        <row r="9935">
          <cell r="A9935" t="str">
            <v/>
          </cell>
          <cell r="B9935" t="str">
            <v/>
          </cell>
          <cell r="C9935" t="str">
            <v/>
          </cell>
          <cell r="D9935" t="str">
            <v/>
          </cell>
          <cell r="E9935" t="str">
            <v/>
          </cell>
        </row>
        <row r="9936">
          <cell r="A9936" t="str">
            <v/>
          </cell>
          <cell r="B9936" t="str">
            <v/>
          </cell>
          <cell r="C9936" t="str">
            <v/>
          </cell>
          <cell r="D9936" t="str">
            <v/>
          </cell>
          <cell r="E9936" t="str">
            <v/>
          </cell>
        </row>
        <row r="9937">
          <cell r="A9937" t="str">
            <v/>
          </cell>
          <cell r="B9937" t="str">
            <v/>
          </cell>
          <cell r="C9937" t="str">
            <v/>
          </cell>
          <cell r="D9937" t="str">
            <v/>
          </cell>
          <cell r="E9937" t="str">
            <v/>
          </cell>
        </row>
        <row r="9938">
          <cell r="A9938" t="str">
            <v/>
          </cell>
          <cell r="B9938" t="str">
            <v/>
          </cell>
          <cell r="C9938" t="str">
            <v/>
          </cell>
          <cell r="D9938" t="str">
            <v/>
          </cell>
          <cell r="E9938" t="str">
            <v/>
          </cell>
        </row>
        <row r="9939">
          <cell r="A9939" t="str">
            <v/>
          </cell>
          <cell r="B9939" t="str">
            <v/>
          </cell>
          <cell r="C9939" t="str">
            <v/>
          </cell>
          <cell r="D9939" t="str">
            <v/>
          </cell>
          <cell r="E9939" t="str">
            <v/>
          </cell>
        </row>
        <row r="9940">
          <cell r="A9940" t="str">
            <v/>
          </cell>
          <cell r="B9940" t="str">
            <v/>
          </cell>
          <cell r="C9940" t="str">
            <v/>
          </cell>
          <cell r="D9940" t="str">
            <v/>
          </cell>
          <cell r="E9940" t="str">
            <v/>
          </cell>
        </row>
        <row r="9941">
          <cell r="A9941" t="str">
            <v/>
          </cell>
          <cell r="B9941" t="str">
            <v/>
          </cell>
          <cell r="C9941" t="str">
            <v/>
          </cell>
          <cell r="D9941" t="str">
            <v/>
          </cell>
          <cell r="E9941" t="str">
            <v/>
          </cell>
        </row>
        <row r="9942">
          <cell r="A9942" t="str">
            <v/>
          </cell>
          <cell r="B9942" t="str">
            <v/>
          </cell>
          <cell r="C9942" t="str">
            <v/>
          </cell>
          <cell r="D9942" t="str">
            <v/>
          </cell>
          <cell r="E9942" t="str">
            <v/>
          </cell>
        </row>
        <row r="9943">
          <cell r="A9943" t="str">
            <v/>
          </cell>
          <cell r="B9943" t="str">
            <v/>
          </cell>
          <cell r="C9943" t="str">
            <v/>
          </cell>
          <cell r="D9943" t="str">
            <v/>
          </cell>
          <cell r="E9943" t="str">
            <v/>
          </cell>
        </row>
        <row r="9944">
          <cell r="A9944" t="str">
            <v/>
          </cell>
          <cell r="B9944" t="str">
            <v/>
          </cell>
          <cell r="C9944" t="str">
            <v/>
          </cell>
          <cell r="D9944" t="str">
            <v/>
          </cell>
          <cell r="E9944" t="str">
            <v/>
          </cell>
        </row>
        <row r="9945">
          <cell r="A9945" t="str">
            <v/>
          </cell>
          <cell r="B9945" t="str">
            <v/>
          </cell>
          <cell r="C9945" t="str">
            <v/>
          </cell>
          <cell r="D9945" t="str">
            <v/>
          </cell>
          <cell r="E9945" t="str">
            <v/>
          </cell>
        </row>
        <row r="9946">
          <cell r="A9946" t="str">
            <v/>
          </cell>
          <cell r="B9946" t="str">
            <v/>
          </cell>
          <cell r="C9946" t="str">
            <v/>
          </cell>
          <cell r="D9946" t="str">
            <v/>
          </cell>
          <cell r="E9946" t="str">
            <v/>
          </cell>
        </row>
        <row r="9947">
          <cell r="A9947" t="str">
            <v/>
          </cell>
          <cell r="B9947" t="str">
            <v/>
          </cell>
          <cell r="C9947" t="str">
            <v/>
          </cell>
          <cell r="D9947" t="str">
            <v/>
          </cell>
          <cell r="E9947" t="str">
            <v/>
          </cell>
        </row>
        <row r="9948">
          <cell r="A9948" t="str">
            <v/>
          </cell>
          <cell r="B9948" t="str">
            <v/>
          </cell>
          <cell r="C9948" t="str">
            <v/>
          </cell>
          <cell r="D9948" t="str">
            <v/>
          </cell>
          <cell r="E9948" t="str">
            <v/>
          </cell>
        </row>
        <row r="9949">
          <cell r="A9949" t="str">
            <v/>
          </cell>
          <cell r="B9949" t="str">
            <v/>
          </cell>
          <cell r="C9949" t="str">
            <v/>
          </cell>
          <cell r="D9949" t="str">
            <v/>
          </cell>
          <cell r="E9949" t="str">
            <v/>
          </cell>
        </row>
        <row r="9950">
          <cell r="A9950" t="str">
            <v/>
          </cell>
          <cell r="B9950" t="str">
            <v/>
          </cell>
          <cell r="C9950" t="str">
            <v/>
          </cell>
          <cell r="D9950" t="str">
            <v/>
          </cell>
          <cell r="E9950" t="str">
            <v/>
          </cell>
        </row>
        <row r="9951">
          <cell r="A9951" t="str">
            <v/>
          </cell>
          <cell r="B9951" t="str">
            <v/>
          </cell>
          <cell r="C9951" t="str">
            <v/>
          </cell>
          <cell r="D9951" t="str">
            <v/>
          </cell>
          <cell r="E9951" t="str">
            <v/>
          </cell>
        </row>
        <row r="9952">
          <cell r="A9952" t="str">
            <v/>
          </cell>
          <cell r="B9952" t="str">
            <v/>
          </cell>
          <cell r="C9952" t="str">
            <v/>
          </cell>
          <cell r="D9952" t="str">
            <v/>
          </cell>
          <cell r="E9952" t="str">
            <v/>
          </cell>
        </row>
        <row r="9953">
          <cell r="A9953" t="str">
            <v/>
          </cell>
          <cell r="B9953" t="str">
            <v/>
          </cell>
          <cell r="C9953" t="str">
            <v/>
          </cell>
          <cell r="D9953" t="str">
            <v/>
          </cell>
          <cell r="E9953" t="str">
            <v/>
          </cell>
        </row>
        <row r="9954">
          <cell r="A9954" t="str">
            <v/>
          </cell>
          <cell r="B9954" t="str">
            <v/>
          </cell>
          <cell r="C9954" t="str">
            <v/>
          </cell>
          <cell r="D9954" t="str">
            <v/>
          </cell>
          <cell r="E9954" t="str">
            <v/>
          </cell>
        </row>
        <row r="9955">
          <cell r="A9955" t="str">
            <v/>
          </cell>
          <cell r="B9955" t="str">
            <v/>
          </cell>
          <cell r="C9955" t="str">
            <v/>
          </cell>
          <cell r="D9955" t="str">
            <v/>
          </cell>
          <cell r="E9955" t="str">
            <v/>
          </cell>
        </row>
        <row r="9956">
          <cell r="A9956" t="str">
            <v/>
          </cell>
          <cell r="B9956" t="str">
            <v/>
          </cell>
          <cell r="C9956" t="str">
            <v/>
          </cell>
          <cell r="D9956" t="str">
            <v/>
          </cell>
          <cell r="E9956" t="str">
            <v/>
          </cell>
        </row>
        <row r="9957">
          <cell r="A9957" t="str">
            <v/>
          </cell>
          <cell r="B9957" t="str">
            <v/>
          </cell>
          <cell r="C9957" t="str">
            <v/>
          </cell>
          <cell r="D9957" t="str">
            <v/>
          </cell>
          <cell r="E9957" t="str">
            <v/>
          </cell>
        </row>
        <row r="9958">
          <cell r="A9958" t="str">
            <v/>
          </cell>
          <cell r="B9958" t="str">
            <v/>
          </cell>
          <cell r="C9958" t="str">
            <v/>
          </cell>
          <cell r="D9958" t="str">
            <v/>
          </cell>
          <cell r="E9958" t="str">
            <v/>
          </cell>
        </row>
        <row r="9959">
          <cell r="A9959" t="str">
            <v/>
          </cell>
          <cell r="B9959" t="str">
            <v/>
          </cell>
          <cell r="C9959" t="str">
            <v/>
          </cell>
          <cell r="D9959" t="str">
            <v/>
          </cell>
          <cell r="E9959" t="str">
            <v/>
          </cell>
        </row>
        <row r="9960">
          <cell r="A9960" t="str">
            <v/>
          </cell>
          <cell r="B9960" t="str">
            <v/>
          </cell>
          <cell r="C9960" t="str">
            <v/>
          </cell>
          <cell r="D9960" t="str">
            <v/>
          </cell>
          <cell r="E9960" t="str">
            <v/>
          </cell>
        </row>
        <row r="9961">
          <cell r="A9961" t="str">
            <v/>
          </cell>
          <cell r="B9961" t="str">
            <v/>
          </cell>
          <cell r="C9961" t="str">
            <v/>
          </cell>
          <cell r="D9961" t="str">
            <v/>
          </cell>
          <cell r="E9961" t="str">
            <v/>
          </cell>
        </row>
        <row r="9962">
          <cell r="A9962" t="str">
            <v/>
          </cell>
          <cell r="B9962" t="str">
            <v/>
          </cell>
          <cell r="C9962" t="str">
            <v/>
          </cell>
          <cell r="D9962" t="str">
            <v/>
          </cell>
          <cell r="E9962" t="str">
            <v/>
          </cell>
        </row>
        <row r="9963">
          <cell r="A9963" t="str">
            <v/>
          </cell>
          <cell r="B9963" t="str">
            <v/>
          </cell>
          <cell r="C9963" t="str">
            <v/>
          </cell>
          <cell r="D9963" t="str">
            <v/>
          </cell>
          <cell r="E9963" t="str">
            <v/>
          </cell>
        </row>
        <row r="9964">
          <cell r="A9964" t="str">
            <v/>
          </cell>
          <cell r="B9964" t="str">
            <v/>
          </cell>
          <cell r="C9964" t="str">
            <v/>
          </cell>
          <cell r="D9964" t="str">
            <v/>
          </cell>
          <cell r="E9964" t="str">
            <v/>
          </cell>
        </row>
        <row r="9965">
          <cell r="A9965" t="str">
            <v/>
          </cell>
          <cell r="B9965" t="str">
            <v/>
          </cell>
          <cell r="C9965" t="str">
            <v/>
          </cell>
          <cell r="D9965" t="str">
            <v/>
          </cell>
          <cell r="E9965" t="str">
            <v/>
          </cell>
        </row>
        <row r="9966">
          <cell r="A9966" t="str">
            <v/>
          </cell>
          <cell r="B9966" t="str">
            <v/>
          </cell>
          <cell r="C9966" t="str">
            <v/>
          </cell>
          <cell r="D9966" t="str">
            <v/>
          </cell>
          <cell r="E9966" t="str">
            <v/>
          </cell>
        </row>
        <row r="9967">
          <cell r="A9967" t="str">
            <v/>
          </cell>
          <cell r="B9967" t="str">
            <v/>
          </cell>
          <cell r="C9967" t="str">
            <v/>
          </cell>
          <cell r="D9967" t="str">
            <v/>
          </cell>
          <cell r="E9967" t="str">
            <v/>
          </cell>
        </row>
        <row r="9968">
          <cell r="A9968" t="str">
            <v/>
          </cell>
          <cell r="B9968" t="str">
            <v/>
          </cell>
          <cell r="C9968" t="str">
            <v/>
          </cell>
          <cell r="D9968" t="str">
            <v/>
          </cell>
          <cell r="E9968" t="str">
            <v/>
          </cell>
        </row>
        <row r="9969">
          <cell r="A9969" t="str">
            <v/>
          </cell>
          <cell r="B9969" t="str">
            <v/>
          </cell>
          <cell r="C9969" t="str">
            <v/>
          </cell>
          <cell r="D9969" t="str">
            <v/>
          </cell>
          <cell r="E9969" t="str">
            <v/>
          </cell>
        </row>
        <row r="9970">
          <cell r="A9970" t="str">
            <v/>
          </cell>
          <cell r="B9970" t="str">
            <v/>
          </cell>
          <cell r="C9970" t="str">
            <v/>
          </cell>
          <cell r="D9970" t="str">
            <v/>
          </cell>
          <cell r="E9970" t="str">
            <v/>
          </cell>
        </row>
        <row r="9971">
          <cell r="A9971" t="str">
            <v/>
          </cell>
          <cell r="B9971" t="str">
            <v/>
          </cell>
          <cell r="C9971" t="str">
            <v/>
          </cell>
          <cell r="D9971" t="str">
            <v/>
          </cell>
          <cell r="E9971" t="str">
            <v/>
          </cell>
        </row>
        <row r="9972">
          <cell r="A9972" t="str">
            <v/>
          </cell>
          <cell r="B9972" t="str">
            <v/>
          </cell>
          <cell r="C9972" t="str">
            <v/>
          </cell>
          <cell r="D9972" t="str">
            <v/>
          </cell>
          <cell r="E9972" t="str">
            <v/>
          </cell>
        </row>
        <row r="9973">
          <cell r="A9973" t="str">
            <v/>
          </cell>
          <cell r="B9973" t="str">
            <v/>
          </cell>
          <cell r="C9973" t="str">
            <v/>
          </cell>
          <cell r="D9973" t="str">
            <v/>
          </cell>
          <cell r="E9973" t="str">
            <v/>
          </cell>
        </row>
        <row r="9974">
          <cell r="A9974" t="str">
            <v/>
          </cell>
          <cell r="B9974" t="str">
            <v/>
          </cell>
          <cell r="C9974" t="str">
            <v/>
          </cell>
          <cell r="D9974" t="str">
            <v/>
          </cell>
          <cell r="E9974" t="str">
            <v/>
          </cell>
        </row>
        <row r="9975">
          <cell r="A9975" t="str">
            <v/>
          </cell>
          <cell r="B9975" t="str">
            <v/>
          </cell>
          <cell r="C9975" t="str">
            <v/>
          </cell>
          <cell r="D9975" t="str">
            <v/>
          </cell>
          <cell r="E9975" t="str">
            <v/>
          </cell>
        </row>
        <row r="9976">
          <cell r="A9976" t="str">
            <v/>
          </cell>
          <cell r="B9976" t="str">
            <v/>
          </cell>
          <cell r="C9976" t="str">
            <v/>
          </cell>
          <cell r="D9976" t="str">
            <v/>
          </cell>
          <cell r="E9976" t="str">
            <v/>
          </cell>
        </row>
        <row r="9977">
          <cell r="A9977" t="str">
            <v/>
          </cell>
          <cell r="B9977" t="str">
            <v/>
          </cell>
          <cell r="C9977" t="str">
            <v/>
          </cell>
          <cell r="D9977" t="str">
            <v/>
          </cell>
          <cell r="E9977" t="str">
            <v/>
          </cell>
        </row>
        <row r="9978">
          <cell r="A9978" t="str">
            <v/>
          </cell>
          <cell r="B9978" t="str">
            <v/>
          </cell>
          <cell r="C9978" t="str">
            <v/>
          </cell>
          <cell r="D9978" t="str">
            <v/>
          </cell>
          <cell r="E9978" t="str">
            <v/>
          </cell>
        </row>
        <row r="9979">
          <cell r="A9979" t="str">
            <v/>
          </cell>
          <cell r="B9979" t="str">
            <v/>
          </cell>
          <cell r="C9979" t="str">
            <v/>
          </cell>
          <cell r="D9979" t="str">
            <v/>
          </cell>
          <cell r="E9979" t="str">
            <v/>
          </cell>
        </row>
        <row r="9980">
          <cell r="A9980" t="str">
            <v/>
          </cell>
          <cell r="B9980" t="str">
            <v/>
          </cell>
          <cell r="C9980" t="str">
            <v/>
          </cell>
          <cell r="D9980" t="str">
            <v/>
          </cell>
          <cell r="E9980" t="str">
            <v/>
          </cell>
        </row>
        <row r="9981">
          <cell r="A9981" t="str">
            <v/>
          </cell>
          <cell r="B9981" t="str">
            <v/>
          </cell>
          <cell r="C9981" t="str">
            <v/>
          </cell>
          <cell r="D9981" t="str">
            <v/>
          </cell>
          <cell r="E9981" t="str">
            <v/>
          </cell>
        </row>
        <row r="9982">
          <cell r="A9982" t="str">
            <v/>
          </cell>
          <cell r="B9982" t="str">
            <v/>
          </cell>
          <cell r="C9982" t="str">
            <v/>
          </cell>
          <cell r="D9982" t="str">
            <v/>
          </cell>
          <cell r="E9982" t="str">
            <v/>
          </cell>
        </row>
        <row r="9983">
          <cell r="A9983" t="str">
            <v/>
          </cell>
          <cell r="B9983" t="str">
            <v/>
          </cell>
          <cell r="C9983" t="str">
            <v/>
          </cell>
          <cell r="D9983" t="str">
            <v/>
          </cell>
          <cell r="E9983" t="str">
            <v/>
          </cell>
        </row>
        <row r="9984">
          <cell r="A9984" t="str">
            <v/>
          </cell>
          <cell r="B9984" t="str">
            <v/>
          </cell>
          <cell r="C9984" t="str">
            <v/>
          </cell>
          <cell r="D9984" t="str">
            <v/>
          </cell>
          <cell r="E9984" t="str">
            <v/>
          </cell>
        </row>
        <row r="9985">
          <cell r="A9985" t="str">
            <v/>
          </cell>
          <cell r="B9985" t="str">
            <v/>
          </cell>
          <cell r="C9985" t="str">
            <v/>
          </cell>
          <cell r="D9985" t="str">
            <v/>
          </cell>
          <cell r="E9985" t="str">
            <v/>
          </cell>
        </row>
        <row r="9986">
          <cell r="A9986" t="str">
            <v/>
          </cell>
          <cell r="B9986" t="str">
            <v/>
          </cell>
          <cell r="C9986" t="str">
            <v/>
          </cell>
          <cell r="D9986" t="str">
            <v/>
          </cell>
          <cell r="E9986" t="str">
            <v/>
          </cell>
        </row>
        <row r="9987">
          <cell r="A9987" t="str">
            <v/>
          </cell>
          <cell r="B9987" t="str">
            <v/>
          </cell>
          <cell r="C9987" t="str">
            <v/>
          </cell>
          <cell r="D9987" t="str">
            <v/>
          </cell>
          <cell r="E9987" t="str">
            <v/>
          </cell>
        </row>
        <row r="9988">
          <cell r="A9988" t="str">
            <v/>
          </cell>
          <cell r="B9988" t="str">
            <v/>
          </cell>
          <cell r="C9988" t="str">
            <v/>
          </cell>
          <cell r="D9988" t="str">
            <v/>
          </cell>
          <cell r="E9988" t="str">
            <v/>
          </cell>
        </row>
        <row r="9989">
          <cell r="A9989" t="str">
            <v/>
          </cell>
          <cell r="B9989" t="str">
            <v/>
          </cell>
          <cell r="C9989" t="str">
            <v/>
          </cell>
          <cell r="D9989" t="str">
            <v/>
          </cell>
          <cell r="E9989" t="str">
            <v/>
          </cell>
        </row>
        <row r="9990">
          <cell r="A9990" t="str">
            <v/>
          </cell>
          <cell r="B9990" t="str">
            <v/>
          </cell>
          <cell r="C9990" t="str">
            <v/>
          </cell>
          <cell r="D9990" t="str">
            <v/>
          </cell>
          <cell r="E9990" t="str">
            <v/>
          </cell>
        </row>
        <row r="9991">
          <cell r="A9991" t="str">
            <v/>
          </cell>
          <cell r="B9991" t="str">
            <v/>
          </cell>
          <cell r="C9991" t="str">
            <v/>
          </cell>
          <cell r="D9991" t="str">
            <v/>
          </cell>
          <cell r="E9991" t="str">
            <v/>
          </cell>
        </row>
        <row r="9992">
          <cell r="A9992" t="str">
            <v/>
          </cell>
          <cell r="B9992" t="str">
            <v/>
          </cell>
          <cell r="C9992" t="str">
            <v/>
          </cell>
          <cell r="D9992" t="str">
            <v/>
          </cell>
          <cell r="E9992" t="str">
            <v/>
          </cell>
        </row>
        <row r="9993">
          <cell r="A9993" t="str">
            <v/>
          </cell>
          <cell r="B9993" t="str">
            <v/>
          </cell>
          <cell r="C9993" t="str">
            <v/>
          </cell>
          <cell r="D9993" t="str">
            <v/>
          </cell>
          <cell r="E9993" t="str">
            <v/>
          </cell>
        </row>
        <row r="9994">
          <cell r="A9994" t="str">
            <v/>
          </cell>
          <cell r="B9994" t="str">
            <v/>
          </cell>
          <cell r="C9994" t="str">
            <v/>
          </cell>
          <cell r="D9994" t="str">
            <v/>
          </cell>
          <cell r="E9994" t="str">
            <v/>
          </cell>
        </row>
        <row r="9995">
          <cell r="A9995" t="str">
            <v/>
          </cell>
          <cell r="B9995" t="str">
            <v/>
          </cell>
          <cell r="C9995" t="str">
            <v/>
          </cell>
          <cell r="D9995" t="str">
            <v/>
          </cell>
          <cell r="E9995" t="str">
            <v/>
          </cell>
        </row>
        <row r="9996">
          <cell r="A9996" t="str">
            <v/>
          </cell>
          <cell r="B9996" t="str">
            <v/>
          </cell>
          <cell r="C9996" t="str">
            <v/>
          </cell>
          <cell r="D9996" t="str">
            <v/>
          </cell>
          <cell r="E9996" t="str">
            <v/>
          </cell>
        </row>
        <row r="9997">
          <cell r="A9997" t="str">
            <v/>
          </cell>
          <cell r="B9997" t="str">
            <v/>
          </cell>
          <cell r="C9997" t="str">
            <v/>
          </cell>
          <cell r="D9997" t="str">
            <v/>
          </cell>
          <cell r="E9997" t="str">
            <v/>
          </cell>
        </row>
        <row r="9998">
          <cell r="A9998" t="str">
            <v/>
          </cell>
          <cell r="B9998" t="str">
            <v/>
          </cell>
          <cell r="C9998" t="str">
            <v/>
          </cell>
          <cell r="D9998" t="str">
            <v/>
          </cell>
          <cell r="E9998" t="str">
            <v/>
          </cell>
        </row>
        <row r="9999">
          <cell r="A9999" t="str">
            <v/>
          </cell>
          <cell r="B9999" t="str">
            <v/>
          </cell>
          <cell r="C9999" t="str">
            <v/>
          </cell>
          <cell r="D9999" t="str">
            <v/>
          </cell>
          <cell r="E9999" t="str">
            <v/>
          </cell>
        </row>
        <row r="10000">
          <cell r="A10000" t="str">
            <v/>
          </cell>
          <cell r="B10000" t="str">
            <v/>
          </cell>
          <cell r="C10000" t="str">
            <v/>
          </cell>
          <cell r="D10000" t="str">
            <v/>
          </cell>
          <cell r="E10000" t="str">
            <v/>
          </cell>
        </row>
        <row r="10001">
          <cell r="A10001" t="str">
            <v/>
          </cell>
          <cell r="B10001" t="str">
            <v/>
          </cell>
          <cell r="C10001" t="str">
            <v/>
          </cell>
          <cell r="D10001" t="str">
            <v/>
          </cell>
          <cell r="E10001" t="str">
            <v/>
          </cell>
        </row>
        <row r="10002">
          <cell r="A10002" t="str">
            <v/>
          </cell>
          <cell r="B10002" t="str">
            <v/>
          </cell>
          <cell r="C10002" t="str">
            <v/>
          </cell>
          <cell r="D10002" t="str">
            <v/>
          </cell>
          <cell r="E10002" t="str">
            <v/>
          </cell>
        </row>
        <row r="10003">
          <cell r="A10003" t="str">
            <v/>
          </cell>
          <cell r="B10003" t="str">
            <v/>
          </cell>
          <cell r="C10003" t="str">
            <v/>
          </cell>
          <cell r="D10003" t="str">
            <v/>
          </cell>
          <cell r="E10003" t="str">
            <v/>
          </cell>
        </row>
        <row r="10004">
          <cell r="A10004" t="str">
            <v/>
          </cell>
          <cell r="B10004" t="str">
            <v/>
          </cell>
          <cell r="C10004" t="str">
            <v/>
          </cell>
          <cell r="D10004" t="str">
            <v/>
          </cell>
          <cell r="E10004" t="str">
            <v/>
          </cell>
        </row>
        <row r="10005">
          <cell r="A10005" t="str">
            <v/>
          </cell>
          <cell r="B10005" t="str">
            <v/>
          </cell>
          <cell r="C10005" t="str">
            <v/>
          </cell>
          <cell r="D10005" t="str">
            <v/>
          </cell>
          <cell r="E10005" t="str">
            <v/>
          </cell>
        </row>
        <row r="10006">
          <cell r="A10006" t="str">
            <v/>
          </cell>
          <cell r="B10006" t="str">
            <v/>
          </cell>
          <cell r="C10006" t="str">
            <v/>
          </cell>
          <cell r="D10006" t="str">
            <v/>
          </cell>
          <cell r="E10006" t="str">
            <v/>
          </cell>
        </row>
        <row r="10007">
          <cell r="A10007" t="str">
            <v/>
          </cell>
          <cell r="B10007" t="str">
            <v/>
          </cell>
          <cell r="C10007" t="str">
            <v/>
          </cell>
          <cell r="D10007" t="str">
            <v/>
          </cell>
          <cell r="E10007" t="str">
            <v/>
          </cell>
        </row>
        <row r="10008">
          <cell r="A10008" t="str">
            <v/>
          </cell>
          <cell r="B10008" t="str">
            <v/>
          </cell>
          <cell r="C10008" t="str">
            <v/>
          </cell>
          <cell r="D10008" t="str">
            <v/>
          </cell>
          <cell r="E10008" t="str">
            <v/>
          </cell>
        </row>
        <row r="10009">
          <cell r="A10009" t="str">
            <v/>
          </cell>
          <cell r="B10009" t="str">
            <v/>
          </cell>
          <cell r="C10009" t="str">
            <v/>
          </cell>
          <cell r="D10009" t="str">
            <v/>
          </cell>
          <cell r="E10009" t="str">
            <v/>
          </cell>
        </row>
        <row r="10010">
          <cell r="A10010" t="str">
            <v/>
          </cell>
          <cell r="B10010" t="str">
            <v/>
          </cell>
          <cell r="C10010" t="str">
            <v/>
          </cell>
          <cell r="D10010" t="str">
            <v/>
          </cell>
          <cell r="E10010" t="str">
            <v/>
          </cell>
        </row>
        <row r="10011">
          <cell r="A10011" t="str">
            <v/>
          </cell>
          <cell r="B10011" t="str">
            <v/>
          </cell>
          <cell r="C10011" t="str">
            <v/>
          </cell>
          <cell r="D10011" t="str">
            <v/>
          </cell>
          <cell r="E10011" t="str">
            <v/>
          </cell>
        </row>
        <row r="10012">
          <cell r="A10012" t="str">
            <v/>
          </cell>
          <cell r="B10012" t="str">
            <v/>
          </cell>
          <cell r="C10012" t="str">
            <v/>
          </cell>
          <cell r="D10012" t="str">
            <v/>
          </cell>
          <cell r="E10012" t="str">
            <v/>
          </cell>
        </row>
        <row r="10013">
          <cell r="A10013" t="str">
            <v/>
          </cell>
          <cell r="B10013" t="str">
            <v/>
          </cell>
          <cell r="C10013" t="str">
            <v/>
          </cell>
          <cell r="D10013" t="str">
            <v/>
          </cell>
          <cell r="E10013" t="str">
            <v/>
          </cell>
        </row>
        <row r="10014">
          <cell r="A10014" t="str">
            <v/>
          </cell>
          <cell r="B10014" t="str">
            <v/>
          </cell>
          <cell r="C10014" t="str">
            <v/>
          </cell>
          <cell r="D10014" t="str">
            <v/>
          </cell>
          <cell r="E10014" t="str">
            <v/>
          </cell>
        </row>
        <row r="10015">
          <cell r="A10015" t="str">
            <v/>
          </cell>
          <cell r="B10015" t="str">
            <v/>
          </cell>
          <cell r="C10015" t="str">
            <v/>
          </cell>
          <cell r="D10015" t="str">
            <v/>
          </cell>
          <cell r="E10015" t="str">
            <v/>
          </cell>
        </row>
        <row r="10016">
          <cell r="A10016" t="str">
            <v/>
          </cell>
          <cell r="B10016" t="str">
            <v/>
          </cell>
          <cell r="C10016" t="str">
            <v/>
          </cell>
          <cell r="D10016" t="str">
            <v/>
          </cell>
          <cell r="E10016" t="str">
            <v/>
          </cell>
        </row>
        <row r="10017">
          <cell r="A10017" t="str">
            <v/>
          </cell>
          <cell r="B10017" t="str">
            <v/>
          </cell>
          <cell r="C10017" t="str">
            <v/>
          </cell>
          <cell r="D10017" t="str">
            <v/>
          </cell>
          <cell r="E10017" t="str">
            <v/>
          </cell>
        </row>
        <row r="10018">
          <cell r="A10018" t="str">
            <v/>
          </cell>
          <cell r="B10018" t="str">
            <v/>
          </cell>
          <cell r="C10018" t="str">
            <v/>
          </cell>
          <cell r="D10018" t="str">
            <v/>
          </cell>
          <cell r="E10018" t="str">
            <v/>
          </cell>
        </row>
        <row r="10019">
          <cell r="A10019" t="str">
            <v/>
          </cell>
          <cell r="B10019" t="str">
            <v/>
          </cell>
          <cell r="C10019" t="str">
            <v/>
          </cell>
          <cell r="D10019" t="str">
            <v/>
          </cell>
          <cell r="E10019" t="str">
            <v/>
          </cell>
        </row>
        <row r="10020">
          <cell r="A10020" t="str">
            <v/>
          </cell>
          <cell r="B10020" t="str">
            <v/>
          </cell>
          <cell r="C10020" t="str">
            <v/>
          </cell>
          <cell r="D10020" t="str">
            <v/>
          </cell>
          <cell r="E10020" t="str">
            <v/>
          </cell>
        </row>
        <row r="10021">
          <cell r="A10021" t="str">
            <v/>
          </cell>
          <cell r="B10021" t="str">
            <v/>
          </cell>
          <cell r="C10021" t="str">
            <v/>
          </cell>
          <cell r="D10021" t="str">
            <v/>
          </cell>
          <cell r="E10021" t="str">
            <v/>
          </cell>
        </row>
        <row r="10022">
          <cell r="A10022" t="str">
            <v/>
          </cell>
          <cell r="B10022" t="str">
            <v/>
          </cell>
          <cell r="C10022" t="str">
            <v/>
          </cell>
          <cell r="D10022" t="str">
            <v/>
          </cell>
          <cell r="E10022" t="str">
            <v/>
          </cell>
        </row>
        <row r="10023">
          <cell r="A10023" t="str">
            <v/>
          </cell>
          <cell r="B10023" t="str">
            <v/>
          </cell>
          <cell r="C10023" t="str">
            <v/>
          </cell>
          <cell r="D10023" t="str">
            <v/>
          </cell>
          <cell r="E10023" t="str">
            <v/>
          </cell>
        </row>
        <row r="10024">
          <cell r="A10024" t="str">
            <v/>
          </cell>
          <cell r="B10024" t="str">
            <v/>
          </cell>
          <cell r="C10024" t="str">
            <v/>
          </cell>
          <cell r="D10024" t="str">
            <v/>
          </cell>
          <cell r="E10024" t="str">
            <v/>
          </cell>
        </row>
        <row r="10025">
          <cell r="A10025" t="str">
            <v/>
          </cell>
          <cell r="B10025" t="str">
            <v/>
          </cell>
          <cell r="C10025" t="str">
            <v/>
          </cell>
          <cell r="D10025" t="str">
            <v/>
          </cell>
          <cell r="E10025" t="str">
            <v/>
          </cell>
        </row>
        <row r="10026">
          <cell r="A10026" t="str">
            <v/>
          </cell>
          <cell r="B10026" t="str">
            <v/>
          </cell>
          <cell r="C10026" t="str">
            <v/>
          </cell>
          <cell r="D10026" t="str">
            <v/>
          </cell>
          <cell r="E10026" t="str">
            <v/>
          </cell>
        </row>
        <row r="10027">
          <cell r="A10027" t="str">
            <v/>
          </cell>
          <cell r="B10027" t="str">
            <v/>
          </cell>
          <cell r="C10027" t="str">
            <v/>
          </cell>
          <cell r="D10027" t="str">
            <v/>
          </cell>
          <cell r="E10027" t="str">
            <v/>
          </cell>
        </row>
        <row r="10028">
          <cell r="A10028" t="str">
            <v/>
          </cell>
          <cell r="B10028" t="str">
            <v/>
          </cell>
          <cell r="C10028" t="str">
            <v/>
          </cell>
          <cell r="D10028" t="str">
            <v/>
          </cell>
          <cell r="E10028" t="str">
            <v/>
          </cell>
        </row>
        <row r="10029">
          <cell r="A10029" t="str">
            <v/>
          </cell>
          <cell r="B10029" t="str">
            <v/>
          </cell>
          <cell r="C10029" t="str">
            <v/>
          </cell>
          <cell r="D10029" t="str">
            <v/>
          </cell>
          <cell r="E10029" t="str">
            <v/>
          </cell>
        </row>
        <row r="10030">
          <cell r="A10030" t="str">
            <v/>
          </cell>
          <cell r="B10030" t="str">
            <v/>
          </cell>
          <cell r="C10030" t="str">
            <v/>
          </cell>
          <cell r="D10030" t="str">
            <v/>
          </cell>
          <cell r="E10030" t="str">
            <v/>
          </cell>
        </row>
        <row r="10031">
          <cell r="A10031" t="str">
            <v/>
          </cell>
          <cell r="B10031" t="str">
            <v/>
          </cell>
          <cell r="C10031" t="str">
            <v/>
          </cell>
          <cell r="D10031" t="str">
            <v/>
          </cell>
          <cell r="E10031" t="str">
            <v/>
          </cell>
        </row>
        <row r="10032">
          <cell r="A10032" t="str">
            <v/>
          </cell>
          <cell r="B10032" t="str">
            <v/>
          </cell>
          <cell r="C10032" t="str">
            <v/>
          </cell>
          <cell r="D10032" t="str">
            <v/>
          </cell>
          <cell r="E10032" t="str">
            <v/>
          </cell>
        </row>
        <row r="10033">
          <cell r="A10033" t="str">
            <v/>
          </cell>
          <cell r="B10033" t="str">
            <v/>
          </cell>
          <cell r="C10033" t="str">
            <v/>
          </cell>
          <cell r="D10033" t="str">
            <v/>
          </cell>
          <cell r="E10033" t="str">
            <v/>
          </cell>
        </row>
        <row r="10034">
          <cell r="A10034" t="str">
            <v/>
          </cell>
          <cell r="B10034" t="str">
            <v/>
          </cell>
          <cell r="C10034" t="str">
            <v/>
          </cell>
          <cell r="D10034" t="str">
            <v/>
          </cell>
          <cell r="E10034" t="str">
            <v/>
          </cell>
        </row>
        <row r="10035">
          <cell r="A10035" t="str">
            <v/>
          </cell>
          <cell r="B10035" t="str">
            <v/>
          </cell>
          <cell r="C10035" t="str">
            <v/>
          </cell>
          <cell r="D10035" t="str">
            <v/>
          </cell>
          <cell r="E10035" t="str">
            <v/>
          </cell>
        </row>
        <row r="10036">
          <cell r="A10036" t="str">
            <v/>
          </cell>
          <cell r="B10036" t="str">
            <v/>
          </cell>
          <cell r="C10036" t="str">
            <v/>
          </cell>
          <cell r="D10036" t="str">
            <v/>
          </cell>
          <cell r="E10036" t="str">
            <v/>
          </cell>
        </row>
        <row r="10037">
          <cell r="A10037" t="str">
            <v/>
          </cell>
          <cell r="B10037" t="str">
            <v/>
          </cell>
          <cell r="C10037" t="str">
            <v/>
          </cell>
          <cell r="D10037" t="str">
            <v/>
          </cell>
          <cell r="E10037" t="str">
            <v/>
          </cell>
        </row>
        <row r="10038">
          <cell r="A10038" t="str">
            <v/>
          </cell>
          <cell r="B10038" t="str">
            <v/>
          </cell>
          <cell r="C10038" t="str">
            <v/>
          </cell>
          <cell r="D10038" t="str">
            <v/>
          </cell>
          <cell r="E10038" t="str">
            <v/>
          </cell>
        </row>
        <row r="10039">
          <cell r="A10039" t="str">
            <v/>
          </cell>
          <cell r="B10039" t="str">
            <v/>
          </cell>
          <cell r="C10039" t="str">
            <v/>
          </cell>
          <cell r="D10039" t="str">
            <v/>
          </cell>
          <cell r="E10039" t="str">
            <v/>
          </cell>
        </row>
        <row r="10040">
          <cell r="A10040" t="str">
            <v/>
          </cell>
          <cell r="B10040" t="str">
            <v/>
          </cell>
          <cell r="C10040" t="str">
            <v/>
          </cell>
          <cell r="D10040" t="str">
            <v/>
          </cell>
          <cell r="E10040" t="str">
            <v/>
          </cell>
        </row>
        <row r="10041">
          <cell r="A10041" t="str">
            <v/>
          </cell>
          <cell r="B10041" t="str">
            <v/>
          </cell>
          <cell r="C10041" t="str">
            <v/>
          </cell>
          <cell r="D10041" t="str">
            <v/>
          </cell>
          <cell r="E10041" t="str">
            <v/>
          </cell>
        </row>
        <row r="10042">
          <cell r="A10042" t="str">
            <v/>
          </cell>
          <cell r="B10042" t="str">
            <v/>
          </cell>
          <cell r="C10042" t="str">
            <v/>
          </cell>
          <cell r="D10042" t="str">
            <v/>
          </cell>
          <cell r="E10042" t="str">
            <v/>
          </cell>
        </row>
        <row r="10043">
          <cell r="A10043" t="str">
            <v/>
          </cell>
          <cell r="B10043" t="str">
            <v/>
          </cell>
          <cell r="C10043" t="str">
            <v/>
          </cell>
          <cell r="D10043" t="str">
            <v/>
          </cell>
          <cell r="E10043" t="str">
            <v/>
          </cell>
        </row>
        <row r="10044">
          <cell r="A10044" t="str">
            <v/>
          </cell>
          <cell r="B10044" t="str">
            <v/>
          </cell>
          <cell r="C10044" t="str">
            <v/>
          </cell>
          <cell r="D10044" t="str">
            <v/>
          </cell>
          <cell r="E10044" t="str">
            <v/>
          </cell>
        </row>
        <row r="10045">
          <cell r="A10045" t="str">
            <v/>
          </cell>
          <cell r="B10045" t="str">
            <v/>
          </cell>
          <cell r="C10045" t="str">
            <v/>
          </cell>
          <cell r="D10045" t="str">
            <v/>
          </cell>
          <cell r="E10045" t="str">
            <v/>
          </cell>
        </row>
        <row r="10046">
          <cell r="A10046" t="str">
            <v/>
          </cell>
          <cell r="B10046" t="str">
            <v/>
          </cell>
          <cell r="C10046" t="str">
            <v/>
          </cell>
          <cell r="D10046" t="str">
            <v/>
          </cell>
          <cell r="E10046" t="str">
            <v/>
          </cell>
        </row>
        <row r="10047">
          <cell r="A10047" t="str">
            <v/>
          </cell>
          <cell r="B10047" t="str">
            <v/>
          </cell>
          <cell r="C10047" t="str">
            <v/>
          </cell>
          <cell r="D10047" t="str">
            <v/>
          </cell>
          <cell r="E10047" t="str">
            <v/>
          </cell>
        </row>
        <row r="10048">
          <cell r="A10048" t="str">
            <v/>
          </cell>
          <cell r="B10048" t="str">
            <v/>
          </cell>
          <cell r="C10048" t="str">
            <v/>
          </cell>
          <cell r="D10048" t="str">
            <v/>
          </cell>
          <cell r="E10048" t="str">
            <v/>
          </cell>
        </row>
        <row r="10049">
          <cell r="A10049" t="str">
            <v/>
          </cell>
          <cell r="B10049" t="str">
            <v/>
          </cell>
          <cell r="C10049" t="str">
            <v/>
          </cell>
          <cell r="D10049" t="str">
            <v/>
          </cell>
          <cell r="E10049" t="str">
            <v/>
          </cell>
        </row>
        <row r="10050">
          <cell r="A10050" t="str">
            <v/>
          </cell>
          <cell r="B10050" t="str">
            <v/>
          </cell>
          <cell r="C10050" t="str">
            <v/>
          </cell>
          <cell r="D10050" t="str">
            <v/>
          </cell>
          <cell r="E10050" t="str">
            <v/>
          </cell>
        </row>
        <row r="10051">
          <cell r="A10051" t="str">
            <v/>
          </cell>
          <cell r="B10051" t="str">
            <v/>
          </cell>
          <cell r="C10051" t="str">
            <v/>
          </cell>
          <cell r="D10051" t="str">
            <v/>
          </cell>
          <cell r="E10051" t="str">
            <v/>
          </cell>
        </row>
        <row r="10052">
          <cell r="A10052" t="str">
            <v/>
          </cell>
          <cell r="B10052" t="str">
            <v/>
          </cell>
          <cell r="C10052" t="str">
            <v/>
          </cell>
          <cell r="D10052" t="str">
            <v/>
          </cell>
          <cell r="E10052" t="str">
            <v/>
          </cell>
        </row>
        <row r="10053">
          <cell r="A10053" t="str">
            <v/>
          </cell>
          <cell r="B10053" t="str">
            <v/>
          </cell>
          <cell r="C10053" t="str">
            <v/>
          </cell>
          <cell r="D10053" t="str">
            <v/>
          </cell>
          <cell r="E10053" t="str">
            <v/>
          </cell>
        </row>
        <row r="10054">
          <cell r="A10054" t="str">
            <v/>
          </cell>
          <cell r="B10054" t="str">
            <v/>
          </cell>
          <cell r="C10054" t="str">
            <v/>
          </cell>
          <cell r="D10054" t="str">
            <v/>
          </cell>
          <cell r="E10054" t="str">
            <v/>
          </cell>
        </row>
        <row r="10055">
          <cell r="A10055" t="str">
            <v/>
          </cell>
          <cell r="B10055" t="str">
            <v/>
          </cell>
          <cell r="C10055" t="str">
            <v/>
          </cell>
          <cell r="D10055" t="str">
            <v/>
          </cell>
          <cell r="E10055" t="str">
            <v/>
          </cell>
        </row>
        <row r="10056">
          <cell r="A10056" t="str">
            <v/>
          </cell>
          <cell r="B10056" t="str">
            <v/>
          </cell>
          <cell r="C10056" t="str">
            <v/>
          </cell>
          <cell r="D10056" t="str">
            <v/>
          </cell>
          <cell r="E10056" t="str">
            <v/>
          </cell>
        </row>
        <row r="10057">
          <cell r="A10057" t="str">
            <v/>
          </cell>
          <cell r="B10057" t="str">
            <v/>
          </cell>
          <cell r="C10057" t="str">
            <v/>
          </cell>
          <cell r="D10057" t="str">
            <v/>
          </cell>
          <cell r="E10057" t="str">
            <v/>
          </cell>
        </row>
        <row r="10058">
          <cell r="A10058" t="str">
            <v/>
          </cell>
          <cell r="B10058" t="str">
            <v/>
          </cell>
          <cell r="C10058" t="str">
            <v/>
          </cell>
          <cell r="D10058" t="str">
            <v/>
          </cell>
          <cell r="E10058" t="str">
            <v/>
          </cell>
        </row>
        <row r="10059">
          <cell r="A10059" t="str">
            <v/>
          </cell>
          <cell r="B10059" t="str">
            <v/>
          </cell>
          <cell r="C10059" t="str">
            <v/>
          </cell>
          <cell r="D10059" t="str">
            <v/>
          </cell>
          <cell r="E10059" t="str">
            <v/>
          </cell>
        </row>
        <row r="10060">
          <cell r="A10060" t="str">
            <v/>
          </cell>
          <cell r="B10060" t="str">
            <v/>
          </cell>
          <cell r="C10060" t="str">
            <v/>
          </cell>
          <cell r="D10060" t="str">
            <v/>
          </cell>
          <cell r="E10060" t="str">
            <v/>
          </cell>
        </row>
        <row r="10061">
          <cell r="A10061" t="str">
            <v/>
          </cell>
          <cell r="B10061" t="str">
            <v/>
          </cell>
          <cell r="C10061" t="str">
            <v/>
          </cell>
          <cell r="D10061" t="str">
            <v/>
          </cell>
          <cell r="E10061" t="str">
            <v/>
          </cell>
        </row>
        <row r="10062">
          <cell r="A10062" t="str">
            <v/>
          </cell>
          <cell r="B10062" t="str">
            <v/>
          </cell>
          <cell r="C10062" t="str">
            <v/>
          </cell>
          <cell r="D10062" t="str">
            <v/>
          </cell>
          <cell r="E10062" t="str">
            <v/>
          </cell>
        </row>
        <row r="10063">
          <cell r="A10063" t="str">
            <v/>
          </cell>
          <cell r="B10063" t="str">
            <v/>
          </cell>
          <cell r="C10063" t="str">
            <v/>
          </cell>
          <cell r="D10063" t="str">
            <v/>
          </cell>
          <cell r="E10063" t="str">
            <v/>
          </cell>
        </row>
        <row r="10064">
          <cell r="A10064" t="str">
            <v/>
          </cell>
          <cell r="B10064" t="str">
            <v/>
          </cell>
          <cell r="C10064" t="str">
            <v/>
          </cell>
          <cell r="D10064" t="str">
            <v/>
          </cell>
          <cell r="E10064" t="str">
            <v/>
          </cell>
        </row>
        <row r="10065">
          <cell r="A10065" t="str">
            <v/>
          </cell>
          <cell r="B10065" t="str">
            <v/>
          </cell>
          <cell r="C10065" t="str">
            <v/>
          </cell>
          <cell r="D10065" t="str">
            <v/>
          </cell>
          <cell r="E10065" t="str">
            <v/>
          </cell>
        </row>
        <row r="10066">
          <cell r="A10066" t="str">
            <v/>
          </cell>
          <cell r="B10066" t="str">
            <v/>
          </cell>
          <cell r="C10066" t="str">
            <v/>
          </cell>
          <cell r="D10066" t="str">
            <v/>
          </cell>
          <cell r="E10066" t="str">
            <v/>
          </cell>
        </row>
        <row r="10067">
          <cell r="A10067" t="str">
            <v/>
          </cell>
          <cell r="B10067" t="str">
            <v/>
          </cell>
          <cell r="C10067" t="str">
            <v/>
          </cell>
          <cell r="D10067" t="str">
            <v/>
          </cell>
          <cell r="E10067" t="str">
            <v/>
          </cell>
        </row>
        <row r="10068">
          <cell r="A10068" t="str">
            <v/>
          </cell>
          <cell r="B10068" t="str">
            <v/>
          </cell>
          <cell r="C10068" t="str">
            <v/>
          </cell>
          <cell r="D10068" t="str">
            <v/>
          </cell>
          <cell r="E10068" t="str">
            <v/>
          </cell>
        </row>
        <row r="10069">
          <cell r="A10069" t="str">
            <v/>
          </cell>
          <cell r="B10069" t="str">
            <v/>
          </cell>
          <cell r="C10069" t="str">
            <v/>
          </cell>
          <cell r="D10069" t="str">
            <v/>
          </cell>
          <cell r="E10069" t="str">
            <v/>
          </cell>
        </row>
        <row r="10070">
          <cell r="A10070" t="str">
            <v/>
          </cell>
          <cell r="B10070" t="str">
            <v/>
          </cell>
          <cell r="C10070" t="str">
            <v/>
          </cell>
          <cell r="D10070" t="str">
            <v/>
          </cell>
          <cell r="E10070" t="str">
            <v/>
          </cell>
        </row>
        <row r="10071">
          <cell r="A10071" t="str">
            <v/>
          </cell>
          <cell r="B10071" t="str">
            <v/>
          </cell>
          <cell r="C10071" t="str">
            <v/>
          </cell>
          <cell r="D10071" t="str">
            <v/>
          </cell>
          <cell r="E10071" t="str">
            <v/>
          </cell>
        </row>
        <row r="10072">
          <cell r="A10072" t="str">
            <v/>
          </cell>
          <cell r="B10072" t="str">
            <v/>
          </cell>
          <cell r="C10072" t="str">
            <v/>
          </cell>
          <cell r="D10072" t="str">
            <v/>
          </cell>
          <cell r="E10072" t="str">
            <v/>
          </cell>
        </row>
        <row r="10073">
          <cell r="A10073" t="str">
            <v/>
          </cell>
          <cell r="B10073" t="str">
            <v/>
          </cell>
          <cell r="C10073" t="str">
            <v/>
          </cell>
          <cell r="D10073" t="str">
            <v/>
          </cell>
          <cell r="E10073" t="str">
            <v/>
          </cell>
        </row>
        <row r="10074">
          <cell r="A10074" t="str">
            <v/>
          </cell>
          <cell r="B10074" t="str">
            <v/>
          </cell>
          <cell r="C10074" t="str">
            <v/>
          </cell>
          <cell r="D10074" t="str">
            <v/>
          </cell>
          <cell r="E10074" t="str">
            <v/>
          </cell>
        </row>
        <row r="10075">
          <cell r="A10075" t="str">
            <v/>
          </cell>
          <cell r="B10075" t="str">
            <v/>
          </cell>
          <cell r="C10075" t="str">
            <v/>
          </cell>
          <cell r="D10075" t="str">
            <v/>
          </cell>
          <cell r="E10075" t="str">
            <v/>
          </cell>
        </row>
        <row r="10076">
          <cell r="A10076" t="str">
            <v/>
          </cell>
          <cell r="B10076" t="str">
            <v/>
          </cell>
          <cell r="C10076" t="str">
            <v/>
          </cell>
          <cell r="D10076" t="str">
            <v/>
          </cell>
          <cell r="E10076" t="str">
            <v/>
          </cell>
        </row>
        <row r="10077">
          <cell r="A10077" t="str">
            <v/>
          </cell>
          <cell r="B10077" t="str">
            <v/>
          </cell>
          <cell r="C10077" t="str">
            <v/>
          </cell>
          <cell r="D10077" t="str">
            <v/>
          </cell>
          <cell r="E10077" t="str">
            <v/>
          </cell>
        </row>
        <row r="10078">
          <cell r="A10078" t="str">
            <v/>
          </cell>
          <cell r="B10078" t="str">
            <v/>
          </cell>
          <cell r="C10078" t="str">
            <v/>
          </cell>
          <cell r="D10078" t="str">
            <v/>
          </cell>
          <cell r="E10078" t="str">
            <v/>
          </cell>
        </row>
        <row r="10079">
          <cell r="A10079" t="str">
            <v/>
          </cell>
          <cell r="B10079" t="str">
            <v/>
          </cell>
          <cell r="C10079" t="str">
            <v/>
          </cell>
          <cell r="D10079" t="str">
            <v/>
          </cell>
          <cell r="E10079" t="str">
            <v/>
          </cell>
        </row>
        <row r="10080">
          <cell r="A10080" t="str">
            <v/>
          </cell>
          <cell r="B10080" t="str">
            <v/>
          </cell>
          <cell r="C10080" t="str">
            <v/>
          </cell>
          <cell r="D10080" t="str">
            <v/>
          </cell>
          <cell r="E10080" t="str">
            <v/>
          </cell>
        </row>
        <row r="10081">
          <cell r="A10081" t="str">
            <v/>
          </cell>
          <cell r="B10081" t="str">
            <v/>
          </cell>
          <cell r="C10081" t="str">
            <v/>
          </cell>
          <cell r="D10081" t="str">
            <v/>
          </cell>
          <cell r="E10081" t="str">
            <v/>
          </cell>
        </row>
        <row r="10082">
          <cell r="A10082" t="str">
            <v/>
          </cell>
          <cell r="B10082" t="str">
            <v/>
          </cell>
          <cell r="C10082" t="str">
            <v/>
          </cell>
          <cell r="D10082" t="str">
            <v/>
          </cell>
          <cell r="E10082" t="str">
            <v/>
          </cell>
        </row>
        <row r="10083">
          <cell r="A10083" t="str">
            <v/>
          </cell>
          <cell r="B10083" t="str">
            <v/>
          </cell>
          <cell r="C10083" t="str">
            <v/>
          </cell>
          <cell r="D10083" t="str">
            <v/>
          </cell>
          <cell r="E10083" t="str">
            <v/>
          </cell>
        </row>
        <row r="10084">
          <cell r="A10084" t="str">
            <v/>
          </cell>
          <cell r="B10084" t="str">
            <v/>
          </cell>
          <cell r="C10084" t="str">
            <v/>
          </cell>
          <cell r="D10084" t="str">
            <v/>
          </cell>
          <cell r="E10084" t="str">
            <v/>
          </cell>
        </row>
        <row r="10085">
          <cell r="A10085" t="str">
            <v/>
          </cell>
          <cell r="B10085" t="str">
            <v/>
          </cell>
          <cell r="C10085" t="str">
            <v/>
          </cell>
          <cell r="D10085" t="str">
            <v/>
          </cell>
          <cell r="E10085" t="str">
            <v/>
          </cell>
        </row>
        <row r="10086">
          <cell r="A10086" t="str">
            <v/>
          </cell>
          <cell r="B10086" t="str">
            <v/>
          </cell>
          <cell r="C10086" t="str">
            <v/>
          </cell>
          <cell r="D10086" t="str">
            <v/>
          </cell>
          <cell r="E10086" t="str">
            <v/>
          </cell>
        </row>
        <row r="10087">
          <cell r="A10087" t="str">
            <v/>
          </cell>
          <cell r="B10087" t="str">
            <v/>
          </cell>
          <cell r="C10087" t="str">
            <v/>
          </cell>
          <cell r="D10087" t="str">
            <v/>
          </cell>
          <cell r="E10087" t="str">
            <v/>
          </cell>
        </row>
        <row r="10088">
          <cell r="A10088" t="str">
            <v/>
          </cell>
          <cell r="B10088" t="str">
            <v/>
          </cell>
          <cell r="C10088" t="str">
            <v/>
          </cell>
          <cell r="D10088" t="str">
            <v/>
          </cell>
          <cell r="E10088" t="str">
            <v/>
          </cell>
        </row>
        <row r="10089">
          <cell r="A10089" t="str">
            <v/>
          </cell>
          <cell r="B10089" t="str">
            <v/>
          </cell>
          <cell r="C10089" t="str">
            <v/>
          </cell>
          <cell r="D10089" t="str">
            <v/>
          </cell>
          <cell r="E10089" t="str">
            <v/>
          </cell>
        </row>
        <row r="10090">
          <cell r="A10090" t="str">
            <v/>
          </cell>
          <cell r="B10090" t="str">
            <v/>
          </cell>
          <cell r="C10090" t="str">
            <v/>
          </cell>
          <cell r="D10090" t="str">
            <v/>
          </cell>
          <cell r="E10090" t="str">
            <v/>
          </cell>
        </row>
        <row r="10091">
          <cell r="A10091" t="str">
            <v/>
          </cell>
          <cell r="B10091" t="str">
            <v/>
          </cell>
          <cell r="C10091" t="str">
            <v/>
          </cell>
          <cell r="D10091" t="str">
            <v/>
          </cell>
          <cell r="E10091" t="str">
            <v/>
          </cell>
        </row>
        <row r="10092">
          <cell r="A10092" t="str">
            <v/>
          </cell>
          <cell r="B10092" t="str">
            <v/>
          </cell>
          <cell r="C10092" t="str">
            <v/>
          </cell>
          <cell r="D10092" t="str">
            <v/>
          </cell>
          <cell r="E10092" t="str">
            <v/>
          </cell>
        </row>
        <row r="10093">
          <cell r="A10093" t="str">
            <v/>
          </cell>
          <cell r="B10093" t="str">
            <v/>
          </cell>
          <cell r="C10093" t="str">
            <v/>
          </cell>
          <cell r="D10093" t="str">
            <v/>
          </cell>
          <cell r="E10093" t="str">
            <v/>
          </cell>
        </row>
        <row r="10094">
          <cell r="A10094" t="str">
            <v/>
          </cell>
          <cell r="B10094" t="str">
            <v/>
          </cell>
          <cell r="C10094" t="str">
            <v/>
          </cell>
          <cell r="D10094" t="str">
            <v/>
          </cell>
          <cell r="E10094" t="str">
            <v/>
          </cell>
        </row>
        <row r="10095">
          <cell r="A10095" t="str">
            <v/>
          </cell>
          <cell r="B10095" t="str">
            <v/>
          </cell>
          <cell r="C10095" t="str">
            <v/>
          </cell>
          <cell r="D10095" t="str">
            <v/>
          </cell>
          <cell r="E10095" t="str">
            <v/>
          </cell>
        </row>
        <row r="10096">
          <cell r="A10096" t="str">
            <v/>
          </cell>
          <cell r="B10096" t="str">
            <v/>
          </cell>
          <cell r="C10096" t="str">
            <v/>
          </cell>
          <cell r="D10096" t="str">
            <v/>
          </cell>
          <cell r="E10096" t="str">
            <v/>
          </cell>
        </row>
        <row r="10097">
          <cell r="A10097" t="str">
            <v/>
          </cell>
          <cell r="B10097" t="str">
            <v/>
          </cell>
          <cell r="C10097" t="str">
            <v/>
          </cell>
          <cell r="D10097" t="str">
            <v/>
          </cell>
          <cell r="E10097" t="str">
            <v/>
          </cell>
        </row>
        <row r="10098">
          <cell r="A10098" t="str">
            <v/>
          </cell>
          <cell r="B10098" t="str">
            <v/>
          </cell>
          <cell r="C10098" t="str">
            <v/>
          </cell>
          <cell r="D10098" t="str">
            <v/>
          </cell>
          <cell r="E10098" t="str">
            <v/>
          </cell>
        </row>
        <row r="10099">
          <cell r="A10099" t="str">
            <v/>
          </cell>
          <cell r="B10099" t="str">
            <v/>
          </cell>
          <cell r="C10099" t="str">
            <v/>
          </cell>
          <cell r="D10099" t="str">
            <v/>
          </cell>
          <cell r="E10099" t="str">
            <v/>
          </cell>
        </row>
        <row r="10100">
          <cell r="A10100" t="str">
            <v/>
          </cell>
          <cell r="B10100" t="str">
            <v/>
          </cell>
          <cell r="C10100" t="str">
            <v/>
          </cell>
          <cell r="D10100" t="str">
            <v/>
          </cell>
          <cell r="E10100" t="str">
            <v/>
          </cell>
        </row>
        <row r="10101">
          <cell r="A10101" t="str">
            <v/>
          </cell>
          <cell r="B10101" t="str">
            <v/>
          </cell>
          <cell r="C10101" t="str">
            <v/>
          </cell>
          <cell r="D10101" t="str">
            <v/>
          </cell>
          <cell r="E10101" t="str">
            <v/>
          </cell>
        </row>
        <row r="10102">
          <cell r="A10102" t="str">
            <v/>
          </cell>
          <cell r="B10102" t="str">
            <v/>
          </cell>
          <cell r="C10102" t="str">
            <v/>
          </cell>
          <cell r="D10102" t="str">
            <v/>
          </cell>
          <cell r="E10102" t="str">
            <v/>
          </cell>
        </row>
        <row r="10103">
          <cell r="A10103" t="str">
            <v/>
          </cell>
          <cell r="B10103" t="str">
            <v/>
          </cell>
          <cell r="C10103" t="str">
            <v/>
          </cell>
          <cell r="D10103" t="str">
            <v/>
          </cell>
          <cell r="E10103" t="str">
            <v/>
          </cell>
        </row>
        <row r="10104">
          <cell r="A10104" t="str">
            <v/>
          </cell>
          <cell r="B10104" t="str">
            <v/>
          </cell>
          <cell r="C10104" t="str">
            <v/>
          </cell>
          <cell r="D10104" t="str">
            <v/>
          </cell>
          <cell r="E10104" t="str">
            <v/>
          </cell>
        </row>
        <row r="10105">
          <cell r="A10105" t="str">
            <v/>
          </cell>
          <cell r="B10105" t="str">
            <v/>
          </cell>
          <cell r="C10105" t="str">
            <v/>
          </cell>
          <cell r="D10105" t="str">
            <v/>
          </cell>
          <cell r="E10105" t="str">
            <v/>
          </cell>
        </row>
        <row r="10106">
          <cell r="A10106" t="str">
            <v/>
          </cell>
          <cell r="B10106" t="str">
            <v/>
          </cell>
          <cell r="C10106" t="str">
            <v/>
          </cell>
          <cell r="D10106" t="str">
            <v/>
          </cell>
          <cell r="E10106" t="str">
            <v/>
          </cell>
        </row>
        <row r="10107">
          <cell r="A10107" t="str">
            <v/>
          </cell>
          <cell r="B10107" t="str">
            <v/>
          </cell>
          <cell r="C10107" t="str">
            <v/>
          </cell>
          <cell r="D10107" t="str">
            <v/>
          </cell>
          <cell r="E10107" t="str">
            <v/>
          </cell>
        </row>
        <row r="10108">
          <cell r="A10108" t="str">
            <v/>
          </cell>
          <cell r="B10108" t="str">
            <v/>
          </cell>
          <cell r="C10108" t="str">
            <v/>
          </cell>
          <cell r="D10108" t="str">
            <v/>
          </cell>
          <cell r="E10108" t="str">
            <v/>
          </cell>
        </row>
        <row r="10109">
          <cell r="A10109" t="str">
            <v/>
          </cell>
          <cell r="B10109" t="str">
            <v/>
          </cell>
          <cell r="C10109" t="str">
            <v/>
          </cell>
          <cell r="D10109" t="str">
            <v/>
          </cell>
          <cell r="E10109" t="str">
            <v/>
          </cell>
        </row>
        <row r="10110">
          <cell r="A10110" t="str">
            <v/>
          </cell>
          <cell r="B10110" t="str">
            <v/>
          </cell>
          <cell r="C10110" t="str">
            <v/>
          </cell>
          <cell r="D10110" t="str">
            <v/>
          </cell>
          <cell r="E10110" t="str">
            <v/>
          </cell>
        </row>
        <row r="10111">
          <cell r="A10111" t="str">
            <v/>
          </cell>
          <cell r="B10111" t="str">
            <v/>
          </cell>
          <cell r="C10111" t="str">
            <v/>
          </cell>
          <cell r="D10111" t="str">
            <v/>
          </cell>
          <cell r="E10111" t="str">
            <v/>
          </cell>
        </row>
        <row r="10112">
          <cell r="A10112" t="str">
            <v/>
          </cell>
          <cell r="B10112" t="str">
            <v/>
          </cell>
          <cell r="C10112" t="str">
            <v/>
          </cell>
          <cell r="D10112" t="str">
            <v/>
          </cell>
          <cell r="E10112" t="str">
            <v/>
          </cell>
        </row>
        <row r="10113">
          <cell r="A10113" t="str">
            <v/>
          </cell>
          <cell r="B10113" t="str">
            <v/>
          </cell>
          <cell r="C10113" t="str">
            <v/>
          </cell>
          <cell r="D10113" t="str">
            <v/>
          </cell>
          <cell r="E10113" t="str">
            <v/>
          </cell>
        </row>
        <row r="10114">
          <cell r="A10114" t="str">
            <v/>
          </cell>
          <cell r="B10114" t="str">
            <v/>
          </cell>
          <cell r="C10114" t="str">
            <v/>
          </cell>
          <cell r="D10114" t="str">
            <v/>
          </cell>
          <cell r="E10114" t="str">
            <v/>
          </cell>
        </row>
        <row r="10115">
          <cell r="A10115" t="str">
            <v/>
          </cell>
          <cell r="B10115" t="str">
            <v/>
          </cell>
          <cell r="C10115" t="str">
            <v/>
          </cell>
          <cell r="D10115" t="str">
            <v/>
          </cell>
          <cell r="E10115" t="str">
            <v/>
          </cell>
        </row>
        <row r="10116">
          <cell r="A10116" t="str">
            <v/>
          </cell>
          <cell r="B10116" t="str">
            <v/>
          </cell>
          <cell r="C10116" t="str">
            <v/>
          </cell>
          <cell r="D10116" t="str">
            <v/>
          </cell>
          <cell r="E10116" t="str">
            <v/>
          </cell>
        </row>
        <row r="10117">
          <cell r="A10117" t="str">
            <v/>
          </cell>
          <cell r="B10117" t="str">
            <v/>
          </cell>
          <cell r="C10117" t="str">
            <v/>
          </cell>
          <cell r="D10117" t="str">
            <v/>
          </cell>
          <cell r="E10117" t="str">
            <v/>
          </cell>
        </row>
        <row r="10118">
          <cell r="A10118" t="str">
            <v/>
          </cell>
          <cell r="B10118" t="str">
            <v/>
          </cell>
          <cell r="C10118" t="str">
            <v/>
          </cell>
          <cell r="D10118" t="str">
            <v/>
          </cell>
          <cell r="E10118" t="str">
            <v/>
          </cell>
        </row>
        <row r="10119">
          <cell r="A10119" t="str">
            <v/>
          </cell>
          <cell r="B10119" t="str">
            <v/>
          </cell>
          <cell r="C10119" t="str">
            <v/>
          </cell>
          <cell r="D10119" t="str">
            <v/>
          </cell>
          <cell r="E10119" t="str">
            <v/>
          </cell>
        </row>
        <row r="10120">
          <cell r="C10120" t="str">
            <v/>
          </cell>
          <cell r="D10120" t="str">
            <v/>
          </cell>
          <cell r="E10120" t="str">
            <v/>
          </cell>
        </row>
        <row r="10121">
          <cell r="C10121" t="str">
            <v/>
          </cell>
          <cell r="D10121" t="str">
            <v/>
          </cell>
          <cell r="E10121" t="str">
            <v/>
          </cell>
        </row>
        <row r="10122">
          <cell r="C10122" t="str">
            <v/>
          </cell>
          <cell r="D10122" t="str">
            <v/>
          </cell>
          <cell r="E10122" t="str">
            <v/>
          </cell>
        </row>
        <row r="10123">
          <cell r="C10123" t="str">
            <v/>
          </cell>
          <cell r="D10123" t="str">
            <v/>
          </cell>
          <cell r="E10123" t="str">
            <v/>
          </cell>
        </row>
        <row r="10124">
          <cell r="C10124" t="str">
            <v/>
          </cell>
          <cell r="D10124" t="str">
            <v/>
          </cell>
          <cell r="E10124" t="str">
            <v/>
          </cell>
        </row>
        <row r="10125">
          <cell r="C10125" t="str">
            <v/>
          </cell>
          <cell r="D10125" t="str">
            <v/>
          </cell>
          <cell r="E10125" t="str">
            <v/>
          </cell>
        </row>
        <row r="10126">
          <cell r="C10126" t="str">
            <v/>
          </cell>
          <cell r="D10126" t="str">
            <v/>
          </cell>
          <cell r="E10126" t="str">
            <v/>
          </cell>
        </row>
        <row r="10127">
          <cell r="C10127" t="str">
            <v/>
          </cell>
          <cell r="D10127" t="str">
            <v/>
          </cell>
          <cell r="E10127" t="str">
            <v/>
          </cell>
        </row>
        <row r="10128">
          <cell r="C10128" t="str">
            <v/>
          </cell>
          <cell r="D10128" t="str">
            <v/>
          </cell>
          <cell r="E10128" t="str">
            <v/>
          </cell>
        </row>
        <row r="10129">
          <cell r="C10129" t="str">
            <v/>
          </cell>
          <cell r="D10129" t="str">
            <v/>
          </cell>
          <cell r="E10129" t="str">
            <v/>
          </cell>
        </row>
        <row r="10130">
          <cell r="C10130" t="str">
            <v/>
          </cell>
          <cell r="D10130" t="str">
            <v/>
          </cell>
          <cell r="E10130" t="str">
            <v/>
          </cell>
        </row>
        <row r="10131">
          <cell r="C10131" t="str">
            <v/>
          </cell>
          <cell r="D10131" t="str">
            <v/>
          </cell>
          <cell r="E10131" t="str">
            <v/>
          </cell>
        </row>
        <row r="10132">
          <cell r="C10132" t="str">
            <v/>
          </cell>
          <cell r="D10132" t="str">
            <v/>
          </cell>
          <cell r="E10132" t="str">
            <v/>
          </cell>
        </row>
        <row r="10133">
          <cell r="C10133" t="str">
            <v/>
          </cell>
          <cell r="D10133" t="str">
            <v/>
          </cell>
          <cell r="E10133" t="str">
            <v/>
          </cell>
        </row>
        <row r="10134">
          <cell r="C10134" t="str">
            <v/>
          </cell>
          <cell r="D10134" t="str">
            <v/>
          </cell>
          <cell r="E10134" t="str">
            <v/>
          </cell>
        </row>
        <row r="10135">
          <cell r="C10135" t="str">
            <v/>
          </cell>
          <cell r="D10135" t="str">
            <v/>
          </cell>
          <cell r="E10135" t="str">
            <v/>
          </cell>
        </row>
        <row r="10136">
          <cell r="C10136" t="str">
            <v/>
          </cell>
          <cell r="D10136" t="str">
            <v/>
          </cell>
          <cell r="E10136" t="str">
            <v/>
          </cell>
        </row>
        <row r="10137">
          <cell r="C10137" t="str">
            <v/>
          </cell>
          <cell r="D10137" t="str">
            <v/>
          </cell>
          <cell r="E10137" t="str">
            <v/>
          </cell>
        </row>
        <row r="10138">
          <cell r="C10138" t="str">
            <v/>
          </cell>
          <cell r="D10138" t="str">
            <v/>
          </cell>
          <cell r="E10138" t="str">
            <v/>
          </cell>
        </row>
        <row r="10139">
          <cell r="C10139" t="str">
            <v/>
          </cell>
          <cell r="D10139" t="str">
            <v/>
          </cell>
          <cell r="E10139" t="str">
            <v/>
          </cell>
        </row>
        <row r="10140">
          <cell r="C10140" t="str">
            <v/>
          </cell>
          <cell r="D10140" t="str">
            <v/>
          </cell>
          <cell r="E10140" t="str">
            <v/>
          </cell>
        </row>
        <row r="10141">
          <cell r="C10141" t="str">
            <v/>
          </cell>
          <cell r="D10141" t="str">
            <v/>
          </cell>
          <cell r="E10141" t="str">
            <v/>
          </cell>
        </row>
        <row r="10142">
          <cell r="C10142" t="str">
            <v/>
          </cell>
          <cell r="D10142" t="str">
            <v/>
          </cell>
          <cell r="E10142" t="str">
            <v/>
          </cell>
        </row>
        <row r="10143">
          <cell r="C10143" t="str">
            <v/>
          </cell>
          <cell r="D10143" t="str">
            <v/>
          </cell>
          <cell r="E10143" t="str">
            <v/>
          </cell>
        </row>
        <row r="10144">
          <cell r="C10144" t="str">
            <v/>
          </cell>
          <cell r="D10144" t="str">
            <v/>
          </cell>
          <cell r="E10144" t="str">
            <v/>
          </cell>
        </row>
        <row r="10145">
          <cell r="C10145" t="str">
            <v/>
          </cell>
          <cell r="D10145" t="str">
            <v/>
          </cell>
          <cell r="E10145" t="str">
            <v/>
          </cell>
        </row>
        <row r="10146">
          <cell r="C10146" t="str">
            <v/>
          </cell>
          <cell r="D10146" t="str">
            <v/>
          </cell>
          <cell r="E10146" t="str">
            <v/>
          </cell>
        </row>
        <row r="10147">
          <cell r="C10147" t="str">
            <v/>
          </cell>
          <cell r="D10147" t="str">
            <v/>
          </cell>
          <cell r="E10147" t="str">
            <v/>
          </cell>
        </row>
        <row r="10148">
          <cell r="C10148" t="str">
            <v/>
          </cell>
          <cell r="D10148" t="str">
            <v/>
          </cell>
          <cell r="E10148" t="str">
            <v/>
          </cell>
        </row>
        <row r="10149">
          <cell r="C10149" t="str">
            <v/>
          </cell>
          <cell r="D10149" t="str">
            <v/>
          </cell>
          <cell r="E10149" t="str">
            <v/>
          </cell>
        </row>
        <row r="10150">
          <cell r="C10150" t="str">
            <v/>
          </cell>
          <cell r="D10150" t="str">
            <v/>
          </cell>
          <cell r="E10150" t="str">
            <v/>
          </cell>
        </row>
        <row r="10151">
          <cell r="C10151" t="str">
            <v/>
          </cell>
          <cell r="D10151" t="str">
            <v/>
          </cell>
          <cell r="E10151" t="str">
            <v/>
          </cell>
        </row>
        <row r="10152">
          <cell r="C10152" t="str">
            <v/>
          </cell>
          <cell r="D10152" t="str">
            <v/>
          </cell>
          <cell r="E10152" t="str">
            <v/>
          </cell>
        </row>
        <row r="10153">
          <cell r="C10153" t="str">
            <v/>
          </cell>
          <cell r="D10153" t="str">
            <v/>
          </cell>
          <cell r="E10153" t="str">
            <v/>
          </cell>
        </row>
        <row r="10154">
          <cell r="C10154" t="str">
            <v/>
          </cell>
          <cell r="D10154" t="str">
            <v/>
          </cell>
          <cell r="E10154" t="str">
            <v/>
          </cell>
        </row>
        <row r="10155">
          <cell r="C10155" t="str">
            <v/>
          </cell>
          <cell r="D10155" t="str">
            <v/>
          </cell>
          <cell r="E10155" t="str">
            <v/>
          </cell>
        </row>
        <row r="10156">
          <cell r="C10156" t="str">
            <v/>
          </cell>
          <cell r="D10156" t="str">
            <v/>
          </cell>
          <cell r="E10156" t="str">
            <v/>
          </cell>
        </row>
        <row r="10157">
          <cell r="C10157" t="str">
            <v/>
          </cell>
          <cell r="D10157" t="str">
            <v/>
          </cell>
          <cell r="E10157" t="str">
            <v/>
          </cell>
        </row>
        <row r="10158">
          <cell r="C10158" t="str">
            <v/>
          </cell>
          <cell r="D10158" t="str">
            <v/>
          </cell>
          <cell r="E10158" t="str">
            <v/>
          </cell>
        </row>
        <row r="10159">
          <cell r="C10159" t="str">
            <v/>
          </cell>
          <cell r="D10159" t="str">
            <v/>
          </cell>
          <cell r="E10159" t="str">
            <v/>
          </cell>
        </row>
        <row r="10160">
          <cell r="C10160" t="str">
            <v/>
          </cell>
          <cell r="D10160" t="str">
            <v/>
          </cell>
          <cell r="E10160" t="str">
            <v/>
          </cell>
        </row>
        <row r="10161">
          <cell r="C10161" t="str">
            <v/>
          </cell>
          <cell r="D10161" t="str">
            <v/>
          </cell>
          <cell r="E10161" t="str">
            <v/>
          </cell>
        </row>
        <row r="10162">
          <cell r="C10162" t="str">
            <v/>
          </cell>
          <cell r="D10162" t="str">
            <v/>
          </cell>
          <cell r="E10162" t="str">
            <v/>
          </cell>
        </row>
        <row r="10163">
          <cell r="C10163" t="str">
            <v/>
          </cell>
          <cell r="D10163" t="str">
            <v/>
          </cell>
          <cell r="E10163" t="str">
            <v/>
          </cell>
        </row>
        <row r="10164">
          <cell r="C10164" t="str">
            <v/>
          </cell>
          <cell r="D10164" t="str">
            <v/>
          </cell>
          <cell r="E10164" t="str">
            <v/>
          </cell>
        </row>
        <row r="10165">
          <cell r="C10165" t="str">
            <v/>
          </cell>
          <cell r="D10165" t="str">
            <v/>
          </cell>
          <cell r="E10165" t="str">
            <v/>
          </cell>
        </row>
        <row r="10166">
          <cell r="C10166" t="str">
            <v/>
          </cell>
          <cell r="D10166" t="str">
            <v/>
          </cell>
          <cell r="E10166" t="str">
            <v/>
          </cell>
        </row>
        <row r="10167">
          <cell r="C10167" t="str">
            <v/>
          </cell>
          <cell r="D10167" t="str">
            <v/>
          </cell>
          <cell r="E10167" t="str">
            <v/>
          </cell>
        </row>
        <row r="10168">
          <cell r="C10168" t="str">
            <v/>
          </cell>
          <cell r="D10168" t="str">
            <v/>
          </cell>
          <cell r="E10168" t="str">
            <v/>
          </cell>
        </row>
        <row r="10169">
          <cell r="C10169" t="str">
            <v/>
          </cell>
          <cell r="D10169" t="str">
            <v/>
          </cell>
          <cell r="E10169" t="str">
            <v/>
          </cell>
        </row>
        <row r="10170">
          <cell r="C10170" t="str">
            <v/>
          </cell>
          <cell r="D10170" t="str">
            <v/>
          </cell>
          <cell r="E10170" t="str">
            <v/>
          </cell>
        </row>
        <row r="10171">
          <cell r="C10171" t="str">
            <v/>
          </cell>
          <cell r="D10171" t="str">
            <v/>
          </cell>
          <cell r="E10171" t="str">
            <v/>
          </cell>
        </row>
        <row r="10172">
          <cell r="C10172" t="str">
            <v/>
          </cell>
          <cell r="D10172" t="str">
            <v/>
          </cell>
          <cell r="E10172" t="str">
            <v/>
          </cell>
        </row>
        <row r="10173">
          <cell r="C10173" t="str">
            <v/>
          </cell>
          <cell r="D10173" t="str">
            <v/>
          </cell>
          <cell r="E10173" t="str">
            <v/>
          </cell>
        </row>
        <row r="10174">
          <cell r="C10174" t="str">
            <v/>
          </cell>
          <cell r="D10174" t="str">
            <v/>
          </cell>
          <cell r="E10174" t="str">
            <v/>
          </cell>
        </row>
        <row r="10175">
          <cell r="C10175" t="str">
            <v/>
          </cell>
          <cell r="D10175" t="str">
            <v/>
          </cell>
          <cell r="E10175" t="str">
            <v/>
          </cell>
        </row>
        <row r="10176">
          <cell r="C10176" t="str">
            <v/>
          </cell>
          <cell r="D10176" t="str">
            <v/>
          </cell>
          <cell r="E10176" t="str">
            <v/>
          </cell>
        </row>
        <row r="10177">
          <cell r="C10177" t="str">
            <v/>
          </cell>
          <cell r="D10177" t="str">
            <v/>
          </cell>
          <cell r="E10177" t="str">
            <v/>
          </cell>
        </row>
        <row r="10178">
          <cell r="C10178" t="str">
            <v/>
          </cell>
          <cell r="D10178" t="str">
            <v/>
          </cell>
          <cell r="E10178" t="str">
            <v/>
          </cell>
        </row>
        <row r="10179">
          <cell r="C10179" t="str">
            <v/>
          </cell>
          <cell r="D10179" t="str">
            <v/>
          </cell>
          <cell r="E10179" t="str">
            <v/>
          </cell>
        </row>
        <row r="10180">
          <cell r="C10180" t="str">
            <v/>
          </cell>
          <cell r="D10180" t="str">
            <v/>
          </cell>
          <cell r="E10180" t="str">
            <v/>
          </cell>
        </row>
        <row r="10181">
          <cell r="C10181" t="str">
            <v/>
          </cell>
          <cell r="D10181" t="str">
            <v/>
          </cell>
          <cell r="E10181" t="str">
            <v/>
          </cell>
        </row>
        <row r="10182">
          <cell r="C10182" t="str">
            <v/>
          </cell>
          <cell r="D10182" t="str">
            <v/>
          </cell>
          <cell r="E10182" t="str">
            <v/>
          </cell>
        </row>
        <row r="10183">
          <cell r="C10183" t="str">
            <v/>
          </cell>
          <cell r="D10183" t="str">
            <v/>
          </cell>
          <cell r="E10183" t="str">
            <v/>
          </cell>
        </row>
        <row r="10184">
          <cell r="C10184" t="str">
            <v/>
          </cell>
          <cell r="D10184" t="str">
            <v/>
          </cell>
          <cell r="E10184" t="str">
            <v/>
          </cell>
        </row>
        <row r="10185">
          <cell r="C10185" t="str">
            <v/>
          </cell>
          <cell r="D10185" t="str">
            <v/>
          </cell>
          <cell r="E10185" t="str">
            <v/>
          </cell>
        </row>
        <row r="10186">
          <cell r="C10186" t="str">
            <v/>
          </cell>
          <cell r="D10186" t="str">
            <v/>
          </cell>
          <cell r="E10186" t="str">
            <v/>
          </cell>
        </row>
        <row r="10187">
          <cell r="C10187" t="str">
            <v/>
          </cell>
          <cell r="D10187" t="str">
            <v/>
          </cell>
          <cell r="E10187" t="str">
            <v/>
          </cell>
        </row>
        <row r="10188">
          <cell r="C10188" t="str">
            <v/>
          </cell>
          <cell r="D10188" t="str">
            <v/>
          </cell>
          <cell r="E10188" t="str">
            <v/>
          </cell>
        </row>
        <row r="10189">
          <cell r="C10189" t="str">
            <v/>
          </cell>
          <cell r="D10189" t="str">
            <v/>
          </cell>
          <cell r="E10189" t="str">
            <v/>
          </cell>
        </row>
        <row r="10190">
          <cell r="C10190" t="str">
            <v/>
          </cell>
          <cell r="D10190" t="str">
            <v/>
          </cell>
          <cell r="E10190" t="str">
            <v/>
          </cell>
        </row>
        <row r="10191">
          <cell r="C10191" t="str">
            <v/>
          </cell>
          <cell r="D10191" t="str">
            <v/>
          </cell>
          <cell r="E10191" t="str">
            <v/>
          </cell>
        </row>
        <row r="10192">
          <cell r="C10192" t="str">
            <v/>
          </cell>
          <cell r="D10192" t="str">
            <v/>
          </cell>
          <cell r="E10192" t="str">
            <v/>
          </cell>
        </row>
        <row r="10193">
          <cell r="C10193" t="str">
            <v/>
          </cell>
          <cell r="D10193" t="str">
            <v/>
          </cell>
          <cell r="E10193" t="str">
            <v/>
          </cell>
        </row>
        <row r="10194">
          <cell r="C10194" t="str">
            <v/>
          </cell>
          <cell r="D10194" t="str">
            <v/>
          </cell>
          <cell r="E10194" t="str">
            <v/>
          </cell>
        </row>
        <row r="10195">
          <cell r="C10195" t="str">
            <v/>
          </cell>
          <cell r="D10195" t="str">
            <v/>
          </cell>
          <cell r="E10195" t="str">
            <v/>
          </cell>
        </row>
        <row r="10196">
          <cell r="C10196" t="str">
            <v/>
          </cell>
          <cell r="D10196" t="str">
            <v/>
          </cell>
          <cell r="E10196" t="str">
            <v/>
          </cell>
        </row>
        <row r="10197">
          <cell r="C10197" t="str">
            <v/>
          </cell>
          <cell r="D10197" t="str">
            <v/>
          </cell>
          <cell r="E10197" t="str">
            <v/>
          </cell>
        </row>
        <row r="10198">
          <cell r="C10198" t="str">
            <v/>
          </cell>
          <cell r="D10198" t="str">
            <v/>
          </cell>
          <cell r="E10198" t="str">
            <v/>
          </cell>
        </row>
        <row r="10199">
          <cell r="C10199" t="str">
            <v/>
          </cell>
          <cell r="D10199" t="str">
            <v/>
          </cell>
          <cell r="E10199" t="str">
            <v/>
          </cell>
        </row>
        <row r="10200">
          <cell r="C10200" t="str">
            <v/>
          </cell>
          <cell r="D10200" t="str">
            <v/>
          </cell>
          <cell r="E10200" t="str">
            <v/>
          </cell>
        </row>
        <row r="10201">
          <cell r="C10201" t="str">
            <v/>
          </cell>
          <cell r="D10201" t="str">
            <v/>
          </cell>
          <cell r="E10201" t="str">
            <v/>
          </cell>
        </row>
        <row r="10202">
          <cell r="C10202" t="str">
            <v/>
          </cell>
          <cell r="D10202" t="str">
            <v/>
          </cell>
          <cell r="E10202" t="str">
            <v/>
          </cell>
        </row>
        <row r="10203">
          <cell r="C10203" t="str">
            <v/>
          </cell>
          <cell r="D10203" t="str">
            <v/>
          </cell>
          <cell r="E10203" t="str">
            <v/>
          </cell>
        </row>
        <row r="10204">
          <cell r="C10204" t="str">
            <v/>
          </cell>
          <cell r="D10204" t="str">
            <v/>
          </cell>
          <cell r="E10204" t="str">
            <v/>
          </cell>
        </row>
        <row r="10205">
          <cell r="C10205" t="str">
            <v/>
          </cell>
          <cell r="D10205" t="str">
            <v/>
          </cell>
          <cell r="E10205" t="str">
            <v/>
          </cell>
        </row>
        <row r="10206">
          <cell r="C10206" t="str">
            <v/>
          </cell>
          <cell r="D10206" t="str">
            <v/>
          </cell>
          <cell r="E10206" t="str">
            <v/>
          </cell>
        </row>
        <row r="10207">
          <cell r="C10207" t="str">
            <v/>
          </cell>
          <cell r="D10207" t="str">
            <v/>
          </cell>
          <cell r="E10207" t="str">
            <v/>
          </cell>
        </row>
        <row r="10208">
          <cell r="C10208" t="str">
            <v/>
          </cell>
          <cell r="D10208" t="str">
            <v/>
          </cell>
          <cell r="E10208" t="str">
            <v/>
          </cell>
        </row>
        <row r="10209">
          <cell r="C10209" t="str">
            <v/>
          </cell>
          <cell r="D10209" t="str">
            <v/>
          </cell>
          <cell r="E10209" t="str">
            <v/>
          </cell>
        </row>
        <row r="10210">
          <cell r="C10210" t="str">
            <v/>
          </cell>
          <cell r="D10210" t="str">
            <v/>
          </cell>
          <cell r="E10210" t="str">
            <v/>
          </cell>
        </row>
        <row r="10211">
          <cell r="C10211" t="str">
            <v/>
          </cell>
          <cell r="D10211" t="str">
            <v/>
          </cell>
          <cell r="E10211" t="str">
            <v/>
          </cell>
        </row>
        <row r="10212">
          <cell r="C10212" t="str">
            <v/>
          </cell>
          <cell r="D10212" t="str">
            <v/>
          </cell>
          <cell r="E10212" t="str">
            <v/>
          </cell>
        </row>
        <row r="10213">
          <cell r="C10213" t="str">
            <v/>
          </cell>
          <cell r="D10213" t="str">
            <v/>
          </cell>
          <cell r="E10213" t="str">
            <v/>
          </cell>
        </row>
        <row r="10214">
          <cell r="C10214" t="str">
            <v/>
          </cell>
          <cell r="D10214" t="str">
            <v/>
          </cell>
          <cell r="E10214" t="str">
            <v/>
          </cell>
        </row>
        <row r="10215">
          <cell r="C10215" t="str">
            <v/>
          </cell>
          <cell r="D10215" t="str">
            <v/>
          </cell>
          <cell r="E10215" t="str">
            <v/>
          </cell>
        </row>
        <row r="10216">
          <cell r="C10216" t="str">
            <v/>
          </cell>
          <cell r="D10216" t="str">
            <v/>
          </cell>
          <cell r="E10216" t="str">
            <v/>
          </cell>
        </row>
        <row r="10217">
          <cell r="C10217" t="str">
            <v/>
          </cell>
          <cell r="D10217" t="str">
            <v/>
          </cell>
          <cell r="E10217" t="str">
            <v/>
          </cell>
        </row>
        <row r="10218">
          <cell r="C10218" t="str">
            <v/>
          </cell>
          <cell r="D10218" t="str">
            <v/>
          </cell>
          <cell r="E10218" t="str">
            <v/>
          </cell>
        </row>
        <row r="10219">
          <cell r="C10219" t="str">
            <v/>
          </cell>
          <cell r="D10219" t="str">
            <v/>
          </cell>
          <cell r="E10219" t="str">
            <v/>
          </cell>
        </row>
        <row r="10220">
          <cell r="C10220" t="str">
            <v/>
          </cell>
          <cell r="D10220" t="str">
            <v/>
          </cell>
          <cell r="E10220" t="str">
            <v/>
          </cell>
        </row>
        <row r="10221">
          <cell r="C10221" t="str">
            <v/>
          </cell>
          <cell r="D10221" t="str">
            <v/>
          </cell>
          <cell r="E10221" t="str">
            <v/>
          </cell>
        </row>
        <row r="10222">
          <cell r="C10222" t="str">
            <v/>
          </cell>
          <cell r="D10222" t="str">
            <v/>
          </cell>
          <cell r="E10222" t="str">
            <v/>
          </cell>
        </row>
        <row r="10223">
          <cell r="C10223" t="str">
            <v/>
          </cell>
          <cell r="D10223" t="str">
            <v/>
          </cell>
          <cell r="E10223" t="str">
            <v/>
          </cell>
        </row>
        <row r="10224">
          <cell r="C10224" t="str">
            <v/>
          </cell>
          <cell r="D10224" t="str">
            <v/>
          </cell>
          <cell r="E10224" t="str">
            <v/>
          </cell>
        </row>
        <row r="10225">
          <cell r="C10225" t="str">
            <v/>
          </cell>
          <cell r="D10225" t="str">
            <v/>
          </cell>
          <cell r="E10225" t="str">
            <v/>
          </cell>
        </row>
        <row r="10226">
          <cell r="C10226" t="str">
            <v/>
          </cell>
          <cell r="D10226" t="str">
            <v/>
          </cell>
          <cell r="E10226" t="str">
            <v/>
          </cell>
        </row>
        <row r="10227">
          <cell r="C10227" t="str">
            <v/>
          </cell>
          <cell r="D10227" t="str">
            <v/>
          </cell>
          <cell r="E10227" t="str">
            <v/>
          </cell>
        </row>
        <row r="10228">
          <cell r="C10228" t="str">
            <v/>
          </cell>
          <cell r="D10228" t="str">
            <v/>
          </cell>
          <cell r="E10228" t="str">
            <v/>
          </cell>
        </row>
        <row r="10229">
          <cell r="C10229" t="str">
            <v/>
          </cell>
          <cell r="D10229" t="str">
            <v/>
          </cell>
          <cell r="E10229" t="str">
            <v/>
          </cell>
        </row>
        <row r="10230">
          <cell r="C10230" t="str">
            <v/>
          </cell>
          <cell r="D10230" t="str">
            <v/>
          </cell>
          <cell r="E10230" t="str">
            <v/>
          </cell>
        </row>
        <row r="10231">
          <cell r="C10231" t="str">
            <v/>
          </cell>
          <cell r="D10231" t="str">
            <v/>
          </cell>
          <cell r="E10231" t="str">
            <v/>
          </cell>
        </row>
        <row r="10232">
          <cell r="C10232" t="str">
            <v/>
          </cell>
          <cell r="D10232" t="str">
            <v/>
          </cell>
          <cell r="E10232" t="str">
            <v/>
          </cell>
        </row>
        <row r="10233">
          <cell r="C10233" t="str">
            <v/>
          </cell>
          <cell r="D10233" t="str">
            <v/>
          </cell>
          <cell r="E10233" t="str">
            <v/>
          </cell>
        </row>
        <row r="10234">
          <cell r="C10234" t="str">
            <v/>
          </cell>
          <cell r="D10234" t="str">
            <v/>
          </cell>
          <cell r="E10234" t="str">
            <v/>
          </cell>
        </row>
        <row r="10235">
          <cell r="C10235" t="str">
            <v/>
          </cell>
          <cell r="D10235" t="str">
            <v/>
          </cell>
          <cell r="E10235" t="str">
            <v/>
          </cell>
        </row>
        <row r="10236">
          <cell r="C10236" t="str">
            <v/>
          </cell>
          <cell r="D10236" t="str">
            <v/>
          </cell>
          <cell r="E10236" t="str">
            <v/>
          </cell>
        </row>
        <row r="10237">
          <cell r="C10237" t="str">
            <v/>
          </cell>
          <cell r="D10237" t="str">
            <v/>
          </cell>
          <cell r="E10237" t="str">
            <v/>
          </cell>
        </row>
        <row r="10238">
          <cell r="C10238" t="str">
            <v/>
          </cell>
          <cell r="D10238" t="str">
            <v/>
          </cell>
          <cell r="E10238" t="str">
            <v/>
          </cell>
        </row>
        <row r="10239">
          <cell r="C10239" t="str">
            <v/>
          </cell>
          <cell r="D10239" t="str">
            <v/>
          </cell>
          <cell r="E10239" t="str">
            <v/>
          </cell>
        </row>
        <row r="10240">
          <cell r="C10240" t="str">
            <v/>
          </cell>
          <cell r="D10240" t="str">
            <v/>
          </cell>
          <cell r="E10240" t="str">
            <v/>
          </cell>
        </row>
        <row r="10241">
          <cell r="C10241" t="str">
            <v/>
          </cell>
          <cell r="D10241" t="str">
            <v/>
          </cell>
          <cell r="E10241" t="str">
            <v/>
          </cell>
        </row>
        <row r="10242">
          <cell r="C10242" t="str">
            <v/>
          </cell>
          <cell r="D10242" t="str">
            <v/>
          </cell>
          <cell r="E10242" t="str">
            <v/>
          </cell>
        </row>
        <row r="10243">
          <cell r="C10243" t="str">
            <v/>
          </cell>
          <cell r="D10243" t="str">
            <v/>
          </cell>
          <cell r="E10243" t="str">
            <v/>
          </cell>
        </row>
        <row r="10244">
          <cell r="C10244" t="str">
            <v/>
          </cell>
          <cell r="D10244" t="str">
            <v/>
          </cell>
          <cell r="E10244" t="str">
            <v/>
          </cell>
        </row>
        <row r="10245">
          <cell r="C10245" t="str">
            <v/>
          </cell>
          <cell r="D10245" t="str">
            <v/>
          </cell>
          <cell r="E10245" t="str">
            <v/>
          </cell>
        </row>
        <row r="10246">
          <cell r="C10246" t="str">
            <v/>
          </cell>
          <cell r="D10246" t="str">
            <v/>
          </cell>
          <cell r="E10246" t="str">
            <v/>
          </cell>
        </row>
        <row r="10247">
          <cell r="C10247" t="str">
            <v/>
          </cell>
          <cell r="D10247" t="str">
            <v/>
          </cell>
          <cell r="E10247" t="str">
            <v/>
          </cell>
        </row>
        <row r="10248">
          <cell r="C10248" t="str">
            <v/>
          </cell>
          <cell r="D10248" t="str">
            <v/>
          </cell>
          <cell r="E10248" t="str">
            <v/>
          </cell>
        </row>
        <row r="10249">
          <cell r="C10249" t="str">
            <v/>
          </cell>
          <cell r="D10249" t="str">
            <v/>
          </cell>
          <cell r="E10249" t="str">
            <v/>
          </cell>
        </row>
        <row r="10250">
          <cell r="C10250" t="str">
            <v/>
          </cell>
          <cell r="D10250" t="str">
            <v/>
          </cell>
          <cell r="E10250" t="str">
            <v/>
          </cell>
        </row>
        <row r="10251">
          <cell r="C10251" t="str">
            <v/>
          </cell>
          <cell r="D10251" t="str">
            <v/>
          </cell>
          <cell r="E10251" t="str">
            <v/>
          </cell>
        </row>
        <row r="10252">
          <cell r="C10252" t="str">
            <v/>
          </cell>
          <cell r="D10252" t="str">
            <v/>
          </cell>
          <cell r="E10252" t="str">
            <v/>
          </cell>
        </row>
        <row r="10253">
          <cell r="C10253" t="str">
            <v/>
          </cell>
          <cell r="D10253" t="str">
            <v/>
          </cell>
          <cell r="E10253" t="str">
            <v/>
          </cell>
        </row>
        <row r="10254">
          <cell r="C10254" t="str">
            <v/>
          </cell>
          <cell r="D10254" t="str">
            <v/>
          </cell>
          <cell r="E10254" t="str">
            <v/>
          </cell>
        </row>
        <row r="10255">
          <cell r="C10255" t="str">
            <v/>
          </cell>
          <cell r="D10255" t="str">
            <v/>
          </cell>
          <cell r="E10255" t="str">
            <v/>
          </cell>
        </row>
        <row r="10256">
          <cell r="C10256" t="str">
            <v/>
          </cell>
          <cell r="D10256" t="str">
            <v/>
          </cell>
          <cell r="E10256" t="str">
            <v/>
          </cell>
        </row>
        <row r="10257">
          <cell r="C10257" t="str">
            <v/>
          </cell>
          <cell r="D10257" t="str">
            <v/>
          </cell>
          <cell r="E10257" t="str">
            <v/>
          </cell>
        </row>
        <row r="10258">
          <cell r="C10258" t="str">
            <v/>
          </cell>
          <cell r="D10258" t="str">
            <v/>
          </cell>
          <cell r="E10258" t="str">
            <v/>
          </cell>
        </row>
        <row r="10259">
          <cell r="C10259" t="str">
            <v/>
          </cell>
          <cell r="D10259" t="str">
            <v/>
          </cell>
          <cell r="E10259" t="str">
            <v/>
          </cell>
        </row>
        <row r="10260">
          <cell r="C10260" t="str">
            <v/>
          </cell>
          <cell r="D10260" t="str">
            <v/>
          </cell>
          <cell r="E10260" t="str">
            <v/>
          </cell>
        </row>
        <row r="10261">
          <cell r="C10261" t="str">
            <v/>
          </cell>
          <cell r="D10261" t="str">
            <v/>
          </cell>
          <cell r="E10261" t="str">
            <v/>
          </cell>
        </row>
        <row r="10262">
          <cell r="C10262" t="str">
            <v/>
          </cell>
          <cell r="D10262" t="str">
            <v/>
          </cell>
          <cell r="E10262" t="str">
            <v/>
          </cell>
        </row>
        <row r="10263">
          <cell r="C10263" t="str">
            <v/>
          </cell>
          <cell r="D10263" t="str">
            <v/>
          </cell>
          <cell r="E10263" t="str">
            <v/>
          </cell>
        </row>
        <row r="10264">
          <cell r="C10264" t="str">
            <v/>
          </cell>
          <cell r="D10264" t="str">
            <v/>
          </cell>
          <cell r="E10264" t="str">
            <v/>
          </cell>
        </row>
        <row r="10265">
          <cell r="C10265" t="str">
            <v/>
          </cell>
          <cell r="D10265" t="str">
            <v/>
          </cell>
          <cell r="E10265" t="str">
            <v/>
          </cell>
        </row>
        <row r="10266">
          <cell r="C10266" t="str">
            <v/>
          </cell>
          <cell r="D10266" t="str">
            <v/>
          </cell>
          <cell r="E10266" t="str">
            <v/>
          </cell>
        </row>
        <row r="10267">
          <cell r="C10267" t="str">
            <v/>
          </cell>
          <cell r="D10267" t="str">
            <v/>
          </cell>
          <cell r="E10267" t="str">
            <v/>
          </cell>
        </row>
        <row r="10268">
          <cell r="C10268" t="str">
            <v/>
          </cell>
          <cell r="D10268" t="str">
            <v/>
          </cell>
          <cell r="E10268" t="str">
            <v/>
          </cell>
        </row>
        <row r="10269">
          <cell r="C10269" t="str">
            <v/>
          </cell>
          <cell r="D10269" t="str">
            <v/>
          </cell>
          <cell r="E10269" t="str">
            <v/>
          </cell>
        </row>
        <row r="10270">
          <cell r="C10270" t="str">
            <v/>
          </cell>
          <cell r="D10270" t="str">
            <v/>
          </cell>
          <cell r="E10270" t="str">
            <v/>
          </cell>
        </row>
        <row r="10271">
          <cell r="C10271" t="str">
            <v/>
          </cell>
          <cell r="D10271" t="str">
            <v/>
          </cell>
          <cell r="E10271" t="str">
            <v/>
          </cell>
        </row>
        <row r="10272">
          <cell r="C10272" t="str">
            <v/>
          </cell>
          <cell r="D10272" t="str">
            <v/>
          </cell>
          <cell r="E10272" t="str">
            <v/>
          </cell>
        </row>
        <row r="10273">
          <cell r="C10273" t="str">
            <v/>
          </cell>
          <cell r="D10273" t="str">
            <v/>
          </cell>
          <cell r="E10273" t="str">
            <v/>
          </cell>
        </row>
        <row r="10274">
          <cell r="C10274" t="str">
            <v/>
          </cell>
          <cell r="D10274" t="str">
            <v/>
          </cell>
          <cell r="E10274" t="str">
            <v/>
          </cell>
        </row>
        <row r="10275">
          <cell r="C10275" t="str">
            <v/>
          </cell>
          <cell r="D10275" t="str">
            <v/>
          </cell>
          <cell r="E10275" t="str">
            <v/>
          </cell>
        </row>
        <row r="10276">
          <cell r="C10276" t="str">
            <v/>
          </cell>
          <cell r="D10276" t="str">
            <v/>
          </cell>
          <cell r="E10276" t="str">
            <v/>
          </cell>
        </row>
        <row r="10277">
          <cell r="C10277" t="str">
            <v/>
          </cell>
          <cell r="D10277" t="str">
            <v/>
          </cell>
          <cell r="E10277" t="str">
            <v/>
          </cell>
        </row>
        <row r="10278">
          <cell r="C10278" t="str">
            <v/>
          </cell>
          <cell r="D10278" t="str">
            <v/>
          </cell>
          <cell r="E10278" t="str">
            <v/>
          </cell>
        </row>
        <row r="10279">
          <cell r="C10279" t="str">
            <v/>
          </cell>
          <cell r="D10279" t="str">
            <v/>
          </cell>
          <cell r="E10279" t="str">
            <v/>
          </cell>
        </row>
        <row r="10280">
          <cell r="C10280" t="str">
            <v/>
          </cell>
          <cell r="D10280" t="str">
            <v/>
          </cell>
          <cell r="E10280" t="str">
            <v/>
          </cell>
        </row>
        <row r="10281">
          <cell r="C10281" t="str">
            <v/>
          </cell>
          <cell r="D10281" t="str">
            <v/>
          </cell>
          <cell r="E10281" t="str">
            <v/>
          </cell>
        </row>
        <row r="10282">
          <cell r="C10282" t="str">
            <v/>
          </cell>
          <cell r="D10282" t="str">
            <v/>
          </cell>
          <cell r="E10282" t="str">
            <v/>
          </cell>
        </row>
        <row r="10283">
          <cell r="C10283" t="str">
            <v/>
          </cell>
          <cell r="D10283" t="str">
            <v/>
          </cell>
          <cell r="E10283" t="str">
            <v/>
          </cell>
        </row>
        <row r="10284">
          <cell r="C10284" t="str">
            <v/>
          </cell>
          <cell r="D10284" t="str">
            <v/>
          </cell>
          <cell r="E10284" t="str">
            <v/>
          </cell>
        </row>
        <row r="10285">
          <cell r="C10285" t="str">
            <v/>
          </cell>
          <cell r="D10285" t="str">
            <v/>
          </cell>
          <cell r="E10285" t="str">
            <v/>
          </cell>
        </row>
        <row r="10286">
          <cell r="C10286" t="str">
            <v/>
          </cell>
          <cell r="D10286" t="str">
            <v/>
          </cell>
          <cell r="E10286" t="str">
            <v/>
          </cell>
        </row>
        <row r="10287">
          <cell r="C10287" t="str">
            <v/>
          </cell>
          <cell r="D10287" t="str">
            <v/>
          </cell>
          <cell r="E10287" t="str">
            <v/>
          </cell>
        </row>
        <row r="10288">
          <cell r="C10288" t="str">
            <v/>
          </cell>
          <cell r="D10288" t="str">
            <v/>
          </cell>
          <cell r="E10288" t="str">
            <v/>
          </cell>
        </row>
        <row r="10289">
          <cell r="C10289" t="str">
            <v/>
          </cell>
          <cell r="D10289" t="str">
            <v/>
          </cell>
          <cell r="E10289" t="str">
            <v/>
          </cell>
        </row>
        <row r="10290">
          <cell r="C10290" t="str">
            <v/>
          </cell>
          <cell r="D10290" t="str">
            <v/>
          </cell>
          <cell r="E10290" t="str">
            <v/>
          </cell>
        </row>
        <row r="10291">
          <cell r="C10291" t="str">
            <v/>
          </cell>
          <cell r="D10291" t="str">
            <v/>
          </cell>
          <cell r="E10291" t="str">
            <v/>
          </cell>
        </row>
        <row r="10292">
          <cell r="C10292" t="str">
            <v/>
          </cell>
          <cell r="D10292" t="str">
            <v/>
          </cell>
          <cell r="E10292" t="str">
            <v/>
          </cell>
        </row>
        <row r="10293">
          <cell r="C10293" t="str">
            <v/>
          </cell>
          <cell r="D10293" t="str">
            <v/>
          </cell>
          <cell r="E10293" t="str">
            <v/>
          </cell>
        </row>
        <row r="10294">
          <cell r="C10294" t="str">
            <v/>
          </cell>
          <cell r="D10294" t="str">
            <v/>
          </cell>
          <cell r="E10294" t="str">
            <v/>
          </cell>
        </row>
        <row r="10295">
          <cell r="C10295" t="str">
            <v/>
          </cell>
          <cell r="D10295" t="str">
            <v/>
          </cell>
          <cell r="E10295" t="str">
            <v/>
          </cell>
        </row>
        <row r="10296">
          <cell r="C10296" t="str">
            <v/>
          </cell>
          <cell r="D10296" t="str">
            <v/>
          </cell>
          <cell r="E10296" t="str">
            <v/>
          </cell>
        </row>
        <row r="10297">
          <cell r="C10297" t="str">
            <v/>
          </cell>
          <cell r="D10297" t="str">
            <v/>
          </cell>
          <cell r="E10297" t="str">
            <v/>
          </cell>
        </row>
        <row r="10298">
          <cell r="C10298" t="str">
            <v/>
          </cell>
          <cell r="D10298" t="str">
            <v/>
          </cell>
          <cell r="E10298" t="str">
            <v/>
          </cell>
        </row>
        <row r="10299">
          <cell r="C10299" t="str">
            <v/>
          </cell>
          <cell r="D10299" t="str">
            <v/>
          </cell>
          <cell r="E10299" t="str">
            <v/>
          </cell>
        </row>
        <row r="10300">
          <cell r="C10300" t="str">
            <v/>
          </cell>
          <cell r="D10300" t="str">
            <v/>
          </cell>
          <cell r="E10300" t="str">
            <v/>
          </cell>
        </row>
        <row r="10301">
          <cell r="C10301" t="str">
            <v/>
          </cell>
          <cell r="D10301" t="str">
            <v/>
          </cell>
          <cell r="E10301" t="str">
            <v/>
          </cell>
        </row>
        <row r="10302">
          <cell r="C10302" t="str">
            <v/>
          </cell>
          <cell r="D10302" t="str">
            <v/>
          </cell>
          <cell r="E10302" t="str">
            <v/>
          </cell>
        </row>
        <row r="10303">
          <cell r="C10303" t="str">
            <v/>
          </cell>
          <cell r="D10303" t="str">
            <v/>
          </cell>
          <cell r="E10303" t="str">
            <v/>
          </cell>
        </row>
        <row r="10304">
          <cell r="C10304" t="str">
            <v/>
          </cell>
          <cell r="D10304" t="str">
            <v/>
          </cell>
          <cell r="E10304" t="str">
            <v/>
          </cell>
        </row>
        <row r="10305">
          <cell r="C10305" t="str">
            <v/>
          </cell>
          <cell r="D10305" t="str">
            <v/>
          </cell>
          <cell r="E10305" t="str">
            <v/>
          </cell>
        </row>
        <row r="10306">
          <cell r="C10306" t="str">
            <v/>
          </cell>
          <cell r="D10306" t="str">
            <v/>
          </cell>
          <cell r="E10306" t="str">
            <v/>
          </cell>
        </row>
        <row r="10307">
          <cell r="C10307" t="str">
            <v/>
          </cell>
          <cell r="D10307" t="str">
            <v/>
          </cell>
          <cell r="E10307" t="str">
            <v/>
          </cell>
        </row>
        <row r="10308">
          <cell r="C10308" t="str">
            <v/>
          </cell>
          <cell r="D10308" t="str">
            <v/>
          </cell>
          <cell r="E10308" t="str">
            <v/>
          </cell>
        </row>
        <row r="10309">
          <cell r="C10309" t="str">
            <v/>
          </cell>
          <cell r="D10309" t="str">
            <v/>
          </cell>
          <cell r="E10309" t="str">
            <v/>
          </cell>
        </row>
        <row r="10310">
          <cell r="C10310" t="str">
            <v/>
          </cell>
          <cell r="D10310" t="str">
            <v/>
          </cell>
          <cell r="E10310" t="str">
            <v/>
          </cell>
        </row>
        <row r="10311">
          <cell r="C10311" t="str">
            <v/>
          </cell>
          <cell r="D10311" t="str">
            <v/>
          </cell>
          <cell r="E10311" t="str">
            <v/>
          </cell>
        </row>
        <row r="10312">
          <cell r="C10312" t="str">
            <v/>
          </cell>
          <cell r="D10312" t="str">
            <v/>
          </cell>
          <cell r="E10312" t="str">
            <v/>
          </cell>
        </row>
        <row r="10313">
          <cell r="C10313" t="str">
            <v/>
          </cell>
          <cell r="D10313" t="str">
            <v/>
          </cell>
          <cell r="E10313" t="str">
            <v/>
          </cell>
        </row>
        <row r="10314">
          <cell r="C10314" t="str">
            <v/>
          </cell>
          <cell r="D10314" t="str">
            <v/>
          </cell>
          <cell r="E10314" t="str">
            <v/>
          </cell>
        </row>
        <row r="10315">
          <cell r="C10315" t="str">
            <v/>
          </cell>
          <cell r="D10315" t="str">
            <v/>
          </cell>
          <cell r="E10315" t="str">
            <v/>
          </cell>
        </row>
        <row r="10316">
          <cell r="C10316" t="str">
            <v/>
          </cell>
          <cell r="D10316" t="str">
            <v/>
          </cell>
          <cell r="E10316" t="str">
            <v/>
          </cell>
        </row>
        <row r="10317">
          <cell r="C10317" t="str">
            <v/>
          </cell>
          <cell r="D10317" t="str">
            <v/>
          </cell>
          <cell r="E10317" t="str">
            <v/>
          </cell>
        </row>
        <row r="10318">
          <cell r="C10318" t="str">
            <v/>
          </cell>
          <cell r="D10318" t="str">
            <v/>
          </cell>
          <cell r="E10318" t="str">
            <v/>
          </cell>
        </row>
        <row r="10319">
          <cell r="C10319" t="str">
            <v/>
          </cell>
          <cell r="D10319" t="str">
            <v/>
          </cell>
          <cell r="E10319" t="str">
            <v/>
          </cell>
        </row>
        <row r="10320">
          <cell r="C10320" t="str">
            <v/>
          </cell>
          <cell r="D10320" t="str">
            <v/>
          </cell>
          <cell r="E10320" t="str">
            <v/>
          </cell>
        </row>
        <row r="10321">
          <cell r="C10321" t="str">
            <v/>
          </cell>
          <cell r="D10321" t="str">
            <v/>
          </cell>
          <cell r="E10321" t="str">
            <v/>
          </cell>
        </row>
        <row r="10322">
          <cell r="C10322" t="str">
            <v/>
          </cell>
          <cell r="D10322" t="str">
            <v/>
          </cell>
          <cell r="E10322" t="str">
            <v/>
          </cell>
        </row>
        <row r="10323">
          <cell r="C10323" t="str">
            <v/>
          </cell>
          <cell r="D10323" t="str">
            <v/>
          </cell>
          <cell r="E10323" t="str">
            <v/>
          </cell>
        </row>
        <row r="10324">
          <cell r="C10324" t="str">
            <v/>
          </cell>
          <cell r="D10324" t="str">
            <v/>
          </cell>
          <cell r="E10324" t="str">
            <v/>
          </cell>
        </row>
        <row r="10325">
          <cell r="C10325" t="str">
            <v/>
          </cell>
          <cell r="D10325" t="str">
            <v/>
          </cell>
          <cell r="E10325" t="str">
            <v/>
          </cell>
        </row>
        <row r="10326">
          <cell r="C10326" t="str">
            <v/>
          </cell>
          <cell r="D10326" t="str">
            <v/>
          </cell>
          <cell r="E10326" t="str">
            <v/>
          </cell>
        </row>
        <row r="10327">
          <cell r="C10327" t="str">
            <v/>
          </cell>
          <cell r="D10327" t="str">
            <v/>
          </cell>
          <cell r="E10327" t="str">
            <v/>
          </cell>
        </row>
        <row r="10328">
          <cell r="C10328" t="str">
            <v/>
          </cell>
          <cell r="D10328" t="str">
            <v/>
          </cell>
          <cell r="E10328" t="str">
            <v/>
          </cell>
        </row>
        <row r="10329">
          <cell r="C10329" t="str">
            <v/>
          </cell>
          <cell r="D10329" t="str">
            <v/>
          </cell>
          <cell r="E10329" t="str">
            <v/>
          </cell>
        </row>
        <row r="10330">
          <cell r="C10330" t="str">
            <v/>
          </cell>
          <cell r="D10330" t="str">
            <v/>
          </cell>
          <cell r="E10330" t="str">
            <v/>
          </cell>
        </row>
        <row r="10331">
          <cell r="C10331" t="str">
            <v/>
          </cell>
          <cell r="D10331" t="str">
            <v/>
          </cell>
          <cell r="E10331" t="str">
            <v/>
          </cell>
        </row>
        <row r="10332">
          <cell r="C10332" t="str">
            <v/>
          </cell>
          <cell r="D10332" t="str">
            <v/>
          </cell>
          <cell r="E10332" t="str">
            <v/>
          </cell>
        </row>
        <row r="10333">
          <cell r="C10333" t="str">
            <v/>
          </cell>
          <cell r="D10333" t="str">
            <v/>
          </cell>
          <cell r="E10333" t="str">
            <v/>
          </cell>
        </row>
        <row r="10334">
          <cell r="C10334" t="str">
            <v/>
          </cell>
          <cell r="D10334" t="str">
            <v/>
          </cell>
          <cell r="E10334" t="str">
            <v/>
          </cell>
        </row>
        <row r="10335">
          <cell r="C10335" t="str">
            <v/>
          </cell>
          <cell r="D10335" t="str">
            <v/>
          </cell>
          <cell r="E10335" t="str">
            <v/>
          </cell>
        </row>
        <row r="10336">
          <cell r="C10336" t="str">
            <v/>
          </cell>
          <cell r="D10336" t="str">
            <v/>
          </cell>
          <cell r="E10336" t="str">
            <v/>
          </cell>
        </row>
        <row r="10337">
          <cell r="C10337" t="str">
            <v/>
          </cell>
          <cell r="D10337" t="str">
            <v/>
          </cell>
          <cell r="E10337" t="str">
            <v/>
          </cell>
        </row>
        <row r="10338">
          <cell r="C10338" t="str">
            <v/>
          </cell>
          <cell r="D10338" t="str">
            <v/>
          </cell>
          <cell r="E10338" t="str">
            <v/>
          </cell>
        </row>
        <row r="10339">
          <cell r="C10339" t="str">
            <v/>
          </cell>
          <cell r="D10339" t="str">
            <v/>
          </cell>
          <cell r="E10339" t="str">
            <v/>
          </cell>
        </row>
        <row r="10340">
          <cell r="C10340" t="str">
            <v/>
          </cell>
          <cell r="D10340" t="str">
            <v/>
          </cell>
          <cell r="E10340" t="str">
            <v/>
          </cell>
        </row>
        <row r="10341">
          <cell r="C10341" t="str">
            <v/>
          </cell>
          <cell r="D10341" t="str">
            <v/>
          </cell>
          <cell r="E10341" t="str">
            <v/>
          </cell>
        </row>
        <row r="10342">
          <cell r="C10342" t="str">
            <v/>
          </cell>
          <cell r="D10342" t="str">
            <v/>
          </cell>
          <cell r="E10342" t="str">
            <v/>
          </cell>
        </row>
        <row r="10343">
          <cell r="C10343" t="str">
            <v/>
          </cell>
          <cell r="D10343" t="str">
            <v/>
          </cell>
          <cell r="E10343" t="str">
            <v/>
          </cell>
        </row>
        <row r="10344">
          <cell r="C10344" t="str">
            <v/>
          </cell>
          <cell r="D10344" t="str">
            <v/>
          </cell>
          <cell r="E10344" t="str">
            <v/>
          </cell>
        </row>
        <row r="10345">
          <cell r="C10345" t="str">
            <v/>
          </cell>
          <cell r="D10345" t="str">
            <v/>
          </cell>
          <cell r="E10345" t="str">
            <v/>
          </cell>
        </row>
        <row r="10346">
          <cell r="C10346" t="str">
            <v/>
          </cell>
          <cell r="D10346" t="str">
            <v/>
          </cell>
          <cell r="E10346" t="str">
            <v/>
          </cell>
        </row>
        <row r="10347">
          <cell r="C10347" t="str">
            <v/>
          </cell>
          <cell r="D10347" t="str">
            <v/>
          </cell>
          <cell r="E10347" t="str">
            <v/>
          </cell>
        </row>
        <row r="10348">
          <cell r="C10348" t="str">
            <v/>
          </cell>
          <cell r="D10348" t="str">
            <v/>
          </cell>
          <cell r="E10348" t="str">
            <v/>
          </cell>
        </row>
        <row r="10349">
          <cell r="C10349" t="str">
            <v/>
          </cell>
          <cell r="D10349" t="str">
            <v/>
          </cell>
          <cell r="E10349" t="str">
            <v/>
          </cell>
        </row>
        <row r="10350">
          <cell r="C10350" t="str">
            <v/>
          </cell>
          <cell r="D10350" t="str">
            <v/>
          </cell>
          <cell r="E10350" t="str">
            <v/>
          </cell>
        </row>
        <row r="10351">
          <cell r="C10351" t="str">
            <v/>
          </cell>
          <cell r="D10351" t="str">
            <v/>
          </cell>
          <cell r="E10351" t="str">
            <v/>
          </cell>
        </row>
        <row r="10352">
          <cell r="C10352" t="str">
            <v/>
          </cell>
          <cell r="D10352" t="str">
            <v/>
          </cell>
          <cell r="E10352" t="str">
            <v/>
          </cell>
        </row>
        <row r="10353">
          <cell r="C10353" t="str">
            <v/>
          </cell>
          <cell r="D10353" t="str">
            <v/>
          </cell>
          <cell r="E10353" t="str">
            <v/>
          </cell>
        </row>
        <row r="10354">
          <cell r="C10354" t="str">
            <v/>
          </cell>
          <cell r="D10354" t="str">
            <v/>
          </cell>
          <cell r="E10354" t="str">
            <v/>
          </cell>
        </row>
        <row r="10355">
          <cell r="C10355" t="str">
            <v/>
          </cell>
          <cell r="D10355" t="str">
            <v/>
          </cell>
          <cell r="E10355" t="str">
            <v/>
          </cell>
        </row>
        <row r="10356">
          <cell r="C10356" t="str">
            <v/>
          </cell>
          <cell r="D10356" t="str">
            <v/>
          </cell>
          <cell r="E10356" t="str">
            <v/>
          </cell>
        </row>
        <row r="10357">
          <cell r="C10357" t="str">
            <v/>
          </cell>
          <cell r="D10357" t="str">
            <v/>
          </cell>
          <cell r="E10357" t="str">
            <v/>
          </cell>
        </row>
        <row r="10358">
          <cell r="C10358" t="str">
            <v/>
          </cell>
          <cell r="D10358" t="str">
            <v/>
          </cell>
          <cell r="E10358" t="str">
            <v/>
          </cell>
        </row>
        <row r="10359">
          <cell r="C10359" t="str">
            <v/>
          </cell>
          <cell r="D10359" t="str">
            <v/>
          </cell>
          <cell r="E10359" t="str">
            <v/>
          </cell>
        </row>
        <row r="10360">
          <cell r="C10360" t="str">
            <v/>
          </cell>
          <cell r="D10360" t="str">
            <v/>
          </cell>
          <cell r="E10360" t="str">
            <v/>
          </cell>
        </row>
        <row r="10361">
          <cell r="C10361" t="str">
            <v/>
          </cell>
          <cell r="D10361" t="str">
            <v/>
          </cell>
          <cell r="E10361" t="str">
            <v/>
          </cell>
        </row>
        <row r="10362">
          <cell r="C10362" t="str">
            <v/>
          </cell>
          <cell r="D10362" t="str">
            <v/>
          </cell>
          <cell r="E10362" t="str">
            <v/>
          </cell>
        </row>
        <row r="10363">
          <cell r="C10363" t="str">
            <v/>
          </cell>
          <cell r="D10363" t="str">
            <v/>
          </cell>
          <cell r="E10363" t="str">
            <v/>
          </cell>
        </row>
        <row r="10364">
          <cell r="C10364" t="str">
            <v/>
          </cell>
          <cell r="D10364" t="str">
            <v/>
          </cell>
          <cell r="E10364" t="str">
            <v/>
          </cell>
        </row>
        <row r="10365">
          <cell r="C10365" t="str">
            <v/>
          </cell>
          <cell r="D10365" t="str">
            <v/>
          </cell>
          <cell r="E10365" t="str">
            <v/>
          </cell>
        </row>
        <row r="10366">
          <cell r="C10366" t="str">
            <v/>
          </cell>
          <cell r="D10366" t="str">
            <v/>
          </cell>
          <cell r="E10366" t="str">
            <v/>
          </cell>
        </row>
        <row r="10367">
          <cell r="C10367" t="str">
            <v/>
          </cell>
          <cell r="D10367" t="str">
            <v/>
          </cell>
          <cell r="E10367" t="str">
            <v/>
          </cell>
        </row>
        <row r="10368">
          <cell r="C10368" t="str">
            <v/>
          </cell>
          <cell r="D10368" t="str">
            <v/>
          </cell>
          <cell r="E10368" t="str">
            <v/>
          </cell>
        </row>
        <row r="10369">
          <cell r="C10369" t="str">
            <v/>
          </cell>
          <cell r="D10369" t="str">
            <v/>
          </cell>
          <cell r="E10369" t="str">
            <v/>
          </cell>
        </row>
        <row r="10370">
          <cell r="C10370" t="str">
            <v/>
          </cell>
          <cell r="D10370" t="str">
            <v/>
          </cell>
          <cell r="E10370" t="str">
            <v/>
          </cell>
        </row>
        <row r="10371">
          <cell r="C10371" t="str">
            <v/>
          </cell>
          <cell r="D10371" t="str">
            <v/>
          </cell>
          <cell r="E10371" t="str">
            <v/>
          </cell>
        </row>
        <row r="10372">
          <cell r="C10372" t="str">
            <v/>
          </cell>
          <cell r="D10372" t="str">
            <v/>
          </cell>
          <cell r="E10372" t="str">
            <v/>
          </cell>
        </row>
        <row r="10373">
          <cell r="C10373" t="str">
            <v/>
          </cell>
          <cell r="D10373" t="str">
            <v/>
          </cell>
          <cell r="E10373" t="str">
            <v/>
          </cell>
        </row>
        <row r="10374">
          <cell r="C10374" t="str">
            <v/>
          </cell>
          <cell r="D10374" t="str">
            <v/>
          </cell>
          <cell r="E10374" t="str">
            <v/>
          </cell>
        </row>
        <row r="10375">
          <cell r="C10375" t="str">
            <v/>
          </cell>
          <cell r="D10375" t="str">
            <v/>
          </cell>
          <cell r="E10375" t="str">
            <v/>
          </cell>
        </row>
        <row r="10376">
          <cell r="C10376" t="str">
            <v/>
          </cell>
          <cell r="D10376" t="str">
            <v/>
          </cell>
          <cell r="E10376" t="str">
            <v/>
          </cell>
        </row>
        <row r="10377">
          <cell r="C10377" t="str">
            <v/>
          </cell>
          <cell r="D10377" t="str">
            <v/>
          </cell>
          <cell r="E10377" t="str">
            <v/>
          </cell>
        </row>
        <row r="10378">
          <cell r="C10378" t="str">
            <v/>
          </cell>
          <cell r="D10378" t="str">
            <v/>
          </cell>
          <cell r="E10378" t="str">
            <v/>
          </cell>
        </row>
        <row r="10379">
          <cell r="C10379" t="str">
            <v/>
          </cell>
          <cell r="D10379" t="str">
            <v/>
          </cell>
          <cell r="E10379" t="str">
            <v/>
          </cell>
        </row>
        <row r="10380">
          <cell r="C10380" t="str">
            <v/>
          </cell>
          <cell r="D10380" t="str">
            <v/>
          </cell>
          <cell r="E10380" t="str">
            <v/>
          </cell>
        </row>
        <row r="10381">
          <cell r="C10381" t="str">
            <v/>
          </cell>
          <cell r="D10381" t="str">
            <v/>
          </cell>
          <cell r="E10381" t="str">
            <v/>
          </cell>
        </row>
        <row r="10382">
          <cell r="C10382" t="str">
            <v/>
          </cell>
          <cell r="D10382" t="str">
            <v/>
          </cell>
          <cell r="E10382" t="str">
            <v/>
          </cell>
        </row>
        <row r="10383">
          <cell r="C10383" t="str">
            <v/>
          </cell>
          <cell r="D10383" t="str">
            <v/>
          </cell>
          <cell r="E10383" t="str">
            <v/>
          </cell>
        </row>
        <row r="10384">
          <cell r="C10384" t="str">
            <v/>
          </cell>
          <cell r="D10384" t="str">
            <v/>
          </cell>
          <cell r="E10384" t="str">
            <v/>
          </cell>
        </row>
        <row r="10385">
          <cell r="C10385" t="str">
            <v/>
          </cell>
          <cell r="D10385" t="str">
            <v/>
          </cell>
          <cell r="E10385" t="str">
            <v/>
          </cell>
        </row>
        <row r="10386">
          <cell r="C10386" t="str">
            <v/>
          </cell>
          <cell r="D10386" t="str">
            <v/>
          </cell>
          <cell r="E10386" t="str">
            <v/>
          </cell>
        </row>
        <row r="10387">
          <cell r="C10387" t="str">
            <v/>
          </cell>
          <cell r="D10387" t="str">
            <v/>
          </cell>
          <cell r="E10387" t="str">
            <v/>
          </cell>
        </row>
        <row r="10388">
          <cell r="C10388" t="str">
            <v/>
          </cell>
          <cell r="D10388" t="str">
            <v/>
          </cell>
          <cell r="E10388" t="str">
            <v/>
          </cell>
        </row>
        <row r="10389">
          <cell r="C10389" t="str">
            <v/>
          </cell>
          <cell r="D10389" t="str">
            <v/>
          </cell>
          <cell r="E10389" t="str">
            <v/>
          </cell>
        </row>
        <row r="10390">
          <cell r="C10390" t="str">
            <v/>
          </cell>
          <cell r="D10390" t="str">
            <v/>
          </cell>
          <cell r="E10390" t="str">
            <v/>
          </cell>
        </row>
        <row r="10391">
          <cell r="C10391" t="str">
            <v/>
          </cell>
          <cell r="D10391" t="str">
            <v/>
          </cell>
          <cell r="E10391" t="str">
            <v/>
          </cell>
        </row>
        <row r="10392">
          <cell r="C10392" t="str">
            <v/>
          </cell>
          <cell r="D10392" t="str">
            <v/>
          </cell>
          <cell r="E10392" t="str">
            <v/>
          </cell>
        </row>
        <row r="10393">
          <cell r="C10393" t="str">
            <v/>
          </cell>
          <cell r="D10393" t="str">
            <v/>
          </cell>
          <cell r="E10393" t="str">
            <v/>
          </cell>
        </row>
        <row r="10394">
          <cell r="C10394" t="str">
            <v/>
          </cell>
          <cell r="D10394" t="str">
            <v/>
          </cell>
          <cell r="E10394" t="str">
            <v/>
          </cell>
        </row>
        <row r="10395">
          <cell r="C10395" t="str">
            <v/>
          </cell>
          <cell r="D10395" t="str">
            <v/>
          </cell>
          <cell r="E10395" t="str">
            <v/>
          </cell>
        </row>
        <row r="10396">
          <cell r="C10396" t="str">
            <v/>
          </cell>
          <cell r="D10396" t="str">
            <v/>
          </cell>
          <cell r="E10396" t="str">
            <v/>
          </cell>
        </row>
        <row r="10397">
          <cell r="C10397" t="str">
            <v/>
          </cell>
          <cell r="D10397" t="str">
            <v/>
          </cell>
          <cell r="E10397" t="str">
            <v/>
          </cell>
        </row>
        <row r="10398">
          <cell r="C10398" t="str">
            <v/>
          </cell>
          <cell r="D10398" t="str">
            <v/>
          </cell>
          <cell r="E10398" t="str">
            <v/>
          </cell>
        </row>
        <row r="10399">
          <cell r="C10399" t="str">
            <v/>
          </cell>
          <cell r="D10399" t="str">
            <v/>
          </cell>
          <cell r="E10399" t="str">
            <v/>
          </cell>
        </row>
        <row r="10400">
          <cell r="C10400" t="str">
            <v/>
          </cell>
          <cell r="D10400" t="str">
            <v/>
          </cell>
          <cell r="E10400" t="str">
            <v/>
          </cell>
        </row>
        <row r="10401">
          <cell r="C10401" t="str">
            <v/>
          </cell>
          <cell r="D10401" t="str">
            <v/>
          </cell>
          <cell r="E10401" t="str">
            <v/>
          </cell>
        </row>
        <row r="10402">
          <cell r="C10402" t="str">
            <v/>
          </cell>
          <cell r="D10402" t="str">
            <v/>
          </cell>
          <cell r="E10402" t="str">
            <v/>
          </cell>
        </row>
        <row r="10403">
          <cell r="C10403" t="str">
            <v/>
          </cell>
          <cell r="D10403" t="str">
            <v/>
          </cell>
          <cell r="E10403" t="str">
            <v/>
          </cell>
        </row>
        <row r="10404">
          <cell r="C10404" t="str">
            <v/>
          </cell>
          <cell r="D10404" t="str">
            <v/>
          </cell>
          <cell r="E10404" t="str">
            <v/>
          </cell>
        </row>
        <row r="10405">
          <cell r="C10405" t="str">
            <v/>
          </cell>
          <cell r="D10405" t="str">
            <v/>
          </cell>
          <cell r="E10405" t="str">
            <v/>
          </cell>
        </row>
        <row r="10406">
          <cell r="C10406" t="str">
            <v/>
          </cell>
          <cell r="D10406" t="str">
            <v/>
          </cell>
          <cell r="E10406" t="str">
            <v/>
          </cell>
        </row>
        <row r="10407">
          <cell r="C10407" t="str">
            <v/>
          </cell>
          <cell r="D10407" t="str">
            <v/>
          </cell>
          <cell r="E10407" t="str">
            <v/>
          </cell>
        </row>
        <row r="10408">
          <cell r="C10408" t="str">
            <v/>
          </cell>
          <cell r="D10408" t="str">
            <v/>
          </cell>
          <cell r="E10408" t="str">
            <v/>
          </cell>
        </row>
        <row r="10409">
          <cell r="C10409" t="str">
            <v/>
          </cell>
          <cell r="D10409" t="str">
            <v/>
          </cell>
          <cell r="E10409" t="str">
            <v/>
          </cell>
        </row>
        <row r="10410">
          <cell r="C10410" t="str">
            <v/>
          </cell>
          <cell r="D10410" t="str">
            <v/>
          </cell>
          <cell r="E10410" t="str">
            <v/>
          </cell>
        </row>
        <row r="10411">
          <cell r="C10411" t="str">
            <v/>
          </cell>
          <cell r="D10411" t="str">
            <v/>
          </cell>
          <cell r="E10411" t="str">
            <v/>
          </cell>
        </row>
        <row r="10412">
          <cell r="C10412" t="str">
            <v/>
          </cell>
          <cell r="D10412" t="str">
            <v/>
          </cell>
          <cell r="E10412" t="str">
            <v/>
          </cell>
        </row>
        <row r="10413">
          <cell r="C10413" t="str">
            <v/>
          </cell>
          <cell r="D10413" t="str">
            <v/>
          </cell>
          <cell r="E10413" t="str">
            <v/>
          </cell>
        </row>
        <row r="10414">
          <cell r="C10414" t="str">
            <v/>
          </cell>
          <cell r="D10414" t="str">
            <v/>
          </cell>
          <cell r="E10414" t="str">
            <v/>
          </cell>
        </row>
        <row r="10415">
          <cell r="C10415" t="str">
            <v/>
          </cell>
          <cell r="D10415" t="str">
            <v/>
          </cell>
          <cell r="E10415" t="str">
            <v/>
          </cell>
        </row>
        <row r="10416">
          <cell r="C10416" t="str">
            <v/>
          </cell>
          <cell r="D10416" t="str">
            <v/>
          </cell>
          <cell r="E10416" t="str">
            <v/>
          </cell>
        </row>
        <row r="10417">
          <cell r="C10417" t="str">
            <v/>
          </cell>
          <cell r="D10417" t="str">
            <v/>
          </cell>
          <cell r="E10417" t="str">
            <v/>
          </cell>
        </row>
        <row r="10418">
          <cell r="C10418" t="str">
            <v/>
          </cell>
          <cell r="D10418" t="str">
            <v/>
          </cell>
          <cell r="E10418" t="str">
            <v/>
          </cell>
        </row>
        <row r="10419">
          <cell r="C10419" t="str">
            <v/>
          </cell>
          <cell r="D10419" t="str">
            <v/>
          </cell>
          <cell r="E10419" t="str">
            <v/>
          </cell>
        </row>
        <row r="10420">
          <cell r="C10420" t="str">
            <v/>
          </cell>
          <cell r="D10420" t="str">
            <v/>
          </cell>
          <cell r="E10420" t="str">
            <v/>
          </cell>
        </row>
        <row r="10421">
          <cell r="C10421" t="str">
            <v/>
          </cell>
          <cell r="D10421" t="str">
            <v/>
          </cell>
          <cell r="E10421" t="str">
            <v/>
          </cell>
        </row>
        <row r="10422">
          <cell r="C10422" t="str">
            <v/>
          </cell>
          <cell r="D10422" t="str">
            <v/>
          </cell>
          <cell r="E10422" t="str">
            <v/>
          </cell>
        </row>
        <row r="10423">
          <cell r="C10423" t="str">
            <v/>
          </cell>
          <cell r="D10423" t="str">
            <v/>
          </cell>
          <cell r="E10423" t="str">
            <v/>
          </cell>
        </row>
        <row r="10424">
          <cell r="C10424" t="str">
            <v/>
          </cell>
          <cell r="D10424" t="str">
            <v/>
          </cell>
          <cell r="E10424" t="str">
            <v/>
          </cell>
        </row>
        <row r="10425">
          <cell r="C10425" t="str">
            <v/>
          </cell>
          <cell r="D10425" t="str">
            <v/>
          </cell>
          <cell r="E10425" t="str">
            <v/>
          </cell>
        </row>
        <row r="10426">
          <cell r="C10426" t="str">
            <v/>
          </cell>
          <cell r="D10426" t="str">
            <v/>
          </cell>
          <cell r="E10426" t="str">
            <v/>
          </cell>
        </row>
        <row r="10427">
          <cell r="C10427" t="str">
            <v/>
          </cell>
          <cell r="D10427" t="str">
            <v/>
          </cell>
          <cell r="E10427" t="str">
            <v/>
          </cell>
        </row>
        <row r="10428">
          <cell r="C10428" t="str">
            <v/>
          </cell>
          <cell r="D10428" t="str">
            <v/>
          </cell>
          <cell r="E10428" t="str">
            <v/>
          </cell>
        </row>
        <row r="10429">
          <cell r="C10429" t="str">
            <v/>
          </cell>
          <cell r="D10429" t="str">
            <v/>
          </cell>
          <cell r="E10429" t="str">
            <v/>
          </cell>
        </row>
        <row r="10430">
          <cell r="C10430" t="str">
            <v/>
          </cell>
          <cell r="D10430" t="str">
            <v/>
          </cell>
          <cell r="E10430" t="str">
            <v/>
          </cell>
        </row>
        <row r="10431">
          <cell r="C10431" t="str">
            <v/>
          </cell>
          <cell r="D10431" t="str">
            <v/>
          </cell>
          <cell r="E10431" t="str">
            <v/>
          </cell>
        </row>
        <row r="10432">
          <cell r="C10432" t="str">
            <v/>
          </cell>
          <cell r="D10432" t="str">
            <v/>
          </cell>
          <cell r="E10432" t="str">
            <v/>
          </cell>
        </row>
        <row r="10433">
          <cell r="C10433" t="str">
            <v/>
          </cell>
          <cell r="D10433" t="str">
            <v/>
          </cell>
          <cell r="E10433" t="str">
            <v/>
          </cell>
        </row>
        <row r="10434">
          <cell r="C10434" t="str">
            <v/>
          </cell>
          <cell r="D10434" t="str">
            <v/>
          </cell>
          <cell r="E10434" t="str">
            <v/>
          </cell>
        </row>
        <row r="10435">
          <cell r="C10435" t="str">
            <v/>
          </cell>
          <cell r="D10435" t="str">
            <v/>
          </cell>
          <cell r="E10435" t="str">
            <v/>
          </cell>
        </row>
        <row r="10436">
          <cell r="C10436" t="str">
            <v/>
          </cell>
          <cell r="D10436" t="str">
            <v/>
          </cell>
          <cell r="E10436" t="str">
            <v/>
          </cell>
        </row>
        <row r="10437">
          <cell r="C10437" t="str">
            <v/>
          </cell>
          <cell r="D10437" t="str">
            <v/>
          </cell>
          <cell r="E10437" t="str">
            <v/>
          </cell>
        </row>
        <row r="10438">
          <cell r="C10438" t="str">
            <v/>
          </cell>
          <cell r="D10438" t="str">
            <v/>
          </cell>
          <cell r="E10438" t="str">
            <v/>
          </cell>
        </row>
        <row r="10439">
          <cell r="C10439" t="str">
            <v/>
          </cell>
          <cell r="D10439" t="str">
            <v/>
          </cell>
          <cell r="E10439" t="str">
            <v/>
          </cell>
        </row>
        <row r="10440">
          <cell r="C10440" t="str">
            <v/>
          </cell>
          <cell r="D10440" t="str">
            <v/>
          </cell>
          <cell r="E10440" t="str">
            <v/>
          </cell>
        </row>
        <row r="10441">
          <cell r="C10441" t="str">
            <v/>
          </cell>
          <cell r="D10441" t="str">
            <v/>
          </cell>
          <cell r="E10441" t="str">
            <v/>
          </cell>
        </row>
        <row r="10442">
          <cell r="C10442" t="str">
            <v/>
          </cell>
          <cell r="D10442" t="str">
            <v/>
          </cell>
          <cell r="E10442" t="str">
            <v/>
          </cell>
        </row>
        <row r="10443">
          <cell r="C10443" t="str">
            <v/>
          </cell>
          <cell r="D10443" t="str">
            <v/>
          </cell>
          <cell r="E10443" t="str">
            <v/>
          </cell>
        </row>
        <row r="10444">
          <cell r="C10444" t="str">
            <v/>
          </cell>
          <cell r="D10444" t="str">
            <v/>
          </cell>
          <cell r="E10444" t="str">
            <v/>
          </cell>
        </row>
        <row r="10445">
          <cell r="C10445" t="str">
            <v/>
          </cell>
          <cell r="D10445" t="str">
            <v/>
          </cell>
          <cell r="E10445" t="str">
            <v/>
          </cell>
        </row>
        <row r="10446">
          <cell r="C10446" t="str">
            <v/>
          </cell>
          <cell r="D10446" t="str">
            <v/>
          </cell>
          <cell r="E10446" t="str">
            <v/>
          </cell>
        </row>
        <row r="10447">
          <cell r="C10447" t="str">
            <v/>
          </cell>
          <cell r="D10447" t="str">
            <v/>
          </cell>
          <cell r="E10447" t="str">
            <v/>
          </cell>
        </row>
        <row r="10448">
          <cell r="C10448" t="str">
            <v/>
          </cell>
          <cell r="D10448" t="str">
            <v/>
          </cell>
          <cell r="E10448" t="str">
            <v/>
          </cell>
        </row>
        <row r="10449">
          <cell r="C10449" t="str">
            <v/>
          </cell>
          <cell r="D10449" t="str">
            <v/>
          </cell>
          <cell r="E10449" t="str">
            <v/>
          </cell>
        </row>
        <row r="10450">
          <cell r="C10450" t="str">
            <v/>
          </cell>
          <cell r="D10450" t="str">
            <v/>
          </cell>
          <cell r="E10450" t="str">
            <v/>
          </cell>
        </row>
        <row r="10451">
          <cell r="C10451" t="str">
            <v/>
          </cell>
          <cell r="D10451" t="str">
            <v/>
          </cell>
          <cell r="E10451" t="str">
            <v/>
          </cell>
        </row>
        <row r="10452">
          <cell r="C10452" t="str">
            <v/>
          </cell>
          <cell r="D10452" t="str">
            <v/>
          </cell>
          <cell r="E10452" t="str">
            <v/>
          </cell>
        </row>
        <row r="10453">
          <cell r="C10453" t="str">
            <v/>
          </cell>
          <cell r="D10453" t="str">
            <v/>
          </cell>
          <cell r="E10453" t="str">
            <v/>
          </cell>
        </row>
        <row r="10454">
          <cell r="C10454" t="str">
            <v/>
          </cell>
          <cell r="D10454" t="str">
            <v/>
          </cell>
          <cell r="E10454" t="str">
            <v/>
          </cell>
        </row>
        <row r="10455">
          <cell r="C10455" t="str">
            <v/>
          </cell>
          <cell r="D10455" t="str">
            <v/>
          </cell>
          <cell r="E10455" t="str">
            <v/>
          </cell>
        </row>
        <row r="10456">
          <cell r="C10456" t="str">
            <v/>
          </cell>
          <cell r="D10456" t="str">
            <v/>
          </cell>
          <cell r="E10456" t="str">
            <v/>
          </cell>
        </row>
        <row r="10457">
          <cell r="C10457" t="str">
            <v/>
          </cell>
          <cell r="D10457" t="str">
            <v/>
          </cell>
          <cell r="E10457" t="str">
            <v/>
          </cell>
        </row>
        <row r="10458">
          <cell r="C10458" t="str">
            <v/>
          </cell>
          <cell r="D10458" t="str">
            <v/>
          </cell>
          <cell r="E10458" t="str">
            <v/>
          </cell>
        </row>
        <row r="10459">
          <cell r="C10459" t="str">
            <v/>
          </cell>
          <cell r="D10459" t="str">
            <v/>
          </cell>
          <cell r="E10459" t="str">
            <v/>
          </cell>
        </row>
        <row r="10460">
          <cell r="C10460" t="str">
            <v/>
          </cell>
          <cell r="D10460" t="str">
            <v/>
          </cell>
          <cell r="E10460" t="str">
            <v/>
          </cell>
        </row>
        <row r="10461">
          <cell r="C10461" t="str">
            <v/>
          </cell>
          <cell r="D10461" t="str">
            <v/>
          </cell>
          <cell r="E10461" t="str">
            <v/>
          </cell>
        </row>
        <row r="10462">
          <cell r="C10462" t="str">
            <v/>
          </cell>
          <cell r="D10462" t="str">
            <v/>
          </cell>
          <cell r="E10462" t="str">
            <v/>
          </cell>
        </row>
        <row r="10463">
          <cell r="C10463" t="str">
            <v/>
          </cell>
          <cell r="D10463" t="str">
            <v/>
          </cell>
          <cell r="E10463" t="str">
            <v/>
          </cell>
        </row>
        <row r="10464">
          <cell r="C10464" t="str">
            <v/>
          </cell>
          <cell r="D10464" t="str">
            <v/>
          </cell>
          <cell r="E10464" t="str">
            <v/>
          </cell>
        </row>
        <row r="10465">
          <cell r="C10465" t="str">
            <v/>
          </cell>
          <cell r="D10465" t="str">
            <v/>
          </cell>
          <cell r="E10465" t="str">
            <v/>
          </cell>
        </row>
        <row r="10466">
          <cell r="C10466" t="str">
            <v/>
          </cell>
          <cell r="D10466" t="str">
            <v/>
          </cell>
          <cell r="E10466" t="str">
            <v/>
          </cell>
        </row>
        <row r="10467">
          <cell r="C10467" t="str">
            <v/>
          </cell>
          <cell r="D10467" t="str">
            <v/>
          </cell>
          <cell r="E10467" t="str">
            <v/>
          </cell>
        </row>
        <row r="10468">
          <cell r="C10468" t="str">
            <v/>
          </cell>
          <cell r="D10468" t="str">
            <v/>
          </cell>
          <cell r="E10468" t="str">
            <v/>
          </cell>
        </row>
        <row r="10469">
          <cell r="C10469" t="str">
            <v/>
          </cell>
          <cell r="D10469" t="str">
            <v/>
          </cell>
          <cell r="E10469" t="str">
            <v/>
          </cell>
        </row>
        <row r="10470">
          <cell r="C10470" t="str">
            <v/>
          </cell>
          <cell r="D10470" t="str">
            <v/>
          </cell>
          <cell r="E10470" t="str">
            <v/>
          </cell>
        </row>
        <row r="10471">
          <cell r="C10471" t="str">
            <v/>
          </cell>
          <cell r="D10471" t="str">
            <v/>
          </cell>
          <cell r="E10471" t="str">
            <v/>
          </cell>
        </row>
        <row r="10472">
          <cell r="C10472" t="str">
            <v/>
          </cell>
          <cell r="D10472" t="str">
            <v/>
          </cell>
          <cell r="E10472" t="str">
            <v/>
          </cell>
        </row>
        <row r="10473">
          <cell r="C10473" t="str">
            <v/>
          </cell>
          <cell r="D10473" t="str">
            <v/>
          </cell>
          <cell r="E10473" t="str">
            <v/>
          </cell>
        </row>
        <row r="10474">
          <cell r="C10474" t="str">
            <v/>
          </cell>
          <cell r="D10474" t="str">
            <v/>
          </cell>
          <cell r="E10474" t="str">
            <v/>
          </cell>
        </row>
        <row r="10475">
          <cell r="C10475" t="str">
            <v/>
          </cell>
          <cell r="D10475" t="str">
            <v/>
          </cell>
          <cell r="E10475" t="str">
            <v/>
          </cell>
        </row>
        <row r="10476">
          <cell r="C10476" t="str">
            <v/>
          </cell>
          <cell r="D10476" t="str">
            <v/>
          </cell>
          <cell r="E10476" t="str">
            <v/>
          </cell>
        </row>
        <row r="10477">
          <cell r="C10477" t="str">
            <v/>
          </cell>
          <cell r="D10477" t="str">
            <v/>
          </cell>
          <cell r="E10477" t="str">
            <v/>
          </cell>
        </row>
        <row r="10478">
          <cell r="C10478" t="str">
            <v/>
          </cell>
          <cell r="D10478" t="str">
            <v/>
          </cell>
          <cell r="E10478" t="str">
            <v/>
          </cell>
        </row>
        <row r="10479">
          <cell r="C10479" t="str">
            <v/>
          </cell>
          <cell r="D10479" t="str">
            <v/>
          </cell>
          <cell r="E10479" t="str">
            <v/>
          </cell>
        </row>
        <row r="10480">
          <cell r="C10480" t="str">
            <v/>
          </cell>
          <cell r="D10480" t="str">
            <v/>
          </cell>
          <cell r="E10480" t="str">
            <v/>
          </cell>
        </row>
        <row r="10481">
          <cell r="C10481" t="str">
            <v/>
          </cell>
          <cell r="D10481" t="str">
            <v/>
          </cell>
          <cell r="E10481" t="str">
            <v/>
          </cell>
        </row>
        <row r="10482">
          <cell r="C10482" t="str">
            <v/>
          </cell>
          <cell r="D10482" t="str">
            <v/>
          </cell>
          <cell r="E10482" t="str">
            <v/>
          </cell>
        </row>
        <row r="10483">
          <cell r="C10483" t="str">
            <v/>
          </cell>
          <cell r="D10483" t="str">
            <v/>
          </cell>
          <cell r="E10483" t="str">
            <v/>
          </cell>
        </row>
        <row r="10484">
          <cell r="C10484" t="str">
            <v/>
          </cell>
          <cell r="D10484" t="str">
            <v/>
          </cell>
          <cell r="E10484" t="str">
            <v/>
          </cell>
        </row>
        <row r="10485">
          <cell r="C10485" t="str">
            <v/>
          </cell>
          <cell r="D10485" t="str">
            <v/>
          </cell>
          <cell r="E10485" t="str">
            <v/>
          </cell>
        </row>
        <row r="10486">
          <cell r="C10486" t="str">
            <v/>
          </cell>
          <cell r="D10486" t="str">
            <v/>
          </cell>
          <cell r="E10486" t="str">
            <v/>
          </cell>
        </row>
        <row r="10487">
          <cell r="C10487" t="str">
            <v/>
          </cell>
          <cell r="D10487" t="str">
            <v/>
          </cell>
          <cell r="E10487" t="str">
            <v/>
          </cell>
        </row>
        <row r="10488">
          <cell r="C10488" t="str">
            <v/>
          </cell>
          <cell r="D10488" t="str">
            <v/>
          </cell>
          <cell r="E10488" t="str">
            <v/>
          </cell>
        </row>
        <row r="10489">
          <cell r="C10489" t="str">
            <v/>
          </cell>
          <cell r="D10489" t="str">
            <v/>
          </cell>
          <cell r="E10489" t="str">
            <v/>
          </cell>
        </row>
        <row r="10490">
          <cell r="C10490" t="str">
            <v/>
          </cell>
          <cell r="D10490" t="str">
            <v/>
          </cell>
          <cell r="E10490" t="str">
            <v/>
          </cell>
        </row>
        <row r="10491">
          <cell r="C10491" t="str">
            <v/>
          </cell>
          <cell r="D10491" t="str">
            <v/>
          </cell>
          <cell r="E10491" t="str">
            <v/>
          </cell>
        </row>
        <row r="10492">
          <cell r="C10492" t="str">
            <v/>
          </cell>
          <cell r="D10492" t="str">
            <v/>
          </cell>
          <cell r="E10492" t="str">
            <v/>
          </cell>
        </row>
        <row r="10493">
          <cell r="C10493" t="str">
            <v/>
          </cell>
          <cell r="D10493" t="str">
            <v/>
          </cell>
          <cell r="E10493" t="str">
            <v/>
          </cell>
        </row>
        <row r="10494">
          <cell r="C10494" t="str">
            <v/>
          </cell>
          <cell r="D10494" t="str">
            <v/>
          </cell>
          <cell r="E10494" t="str">
            <v/>
          </cell>
        </row>
        <row r="10495">
          <cell r="C10495" t="str">
            <v/>
          </cell>
          <cell r="D10495" t="str">
            <v/>
          </cell>
          <cell r="E10495" t="str">
            <v/>
          </cell>
        </row>
        <row r="10496">
          <cell r="C10496" t="str">
            <v/>
          </cell>
          <cell r="D10496" t="str">
            <v/>
          </cell>
          <cell r="E10496" t="str">
            <v/>
          </cell>
        </row>
        <row r="10497">
          <cell r="C10497" t="str">
            <v/>
          </cell>
          <cell r="D10497" t="str">
            <v/>
          </cell>
          <cell r="E10497" t="str">
            <v/>
          </cell>
        </row>
        <row r="10498">
          <cell r="C10498" t="str">
            <v/>
          </cell>
          <cell r="D10498" t="str">
            <v/>
          </cell>
          <cell r="E10498" t="str">
            <v/>
          </cell>
        </row>
        <row r="10499">
          <cell r="C10499" t="str">
            <v/>
          </cell>
          <cell r="D10499" t="str">
            <v/>
          </cell>
          <cell r="E10499" t="str">
            <v/>
          </cell>
        </row>
        <row r="10500">
          <cell r="C10500" t="str">
            <v/>
          </cell>
          <cell r="D10500" t="str">
            <v/>
          </cell>
          <cell r="E10500" t="str">
            <v/>
          </cell>
        </row>
        <row r="10501">
          <cell r="C10501" t="str">
            <v/>
          </cell>
          <cell r="D10501" t="str">
            <v/>
          </cell>
          <cell r="E10501" t="str">
            <v/>
          </cell>
        </row>
        <row r="10502">
          <cell r="C10502" t="str">
            <v/>
          </cell>
          <cell r="D10502" t="str">
            <v/>
          </cell>
          <cell r="E10502" t="str">
            <v/>
          </cell>
        </row>
        <row r="10503">
          <cell r="C10503" t="str">
            <v/>
          </cell>
          <cell r="D10503" t="str">
            <v/>
          </cell>
          <cell r="E10503" t="str">
            <v/>
          </cell>
        </row>
        <row r="10504">
          <cell r="C10504" t="str">
            <v/>
          </cell>
          <cell r="D10504" t="str">
            <v/>
          </cell>
          <cell r="E10504" t="str">
            <v/>
          </cell>
        </row>
        <row r="10505">
          <cell r="C10505" t="str">
            <v/>
          </cell>
          <cell r="D10505" t="str">
            <v/>
          </cell>
          <cell r="E10505" t="str">
            <v/>
          </cell>
        </row>
        <row r="10506">
          <cell r="C10506" t="str">
            <v/>
          </cell>
          <cell r="D10506" t="str">
            <v/>
          </cell>
          <cell r="E10506" t="str">
            <v/>
          </cell>
        </row>
        <row r="10507">
          <cell r="C10507" t="str">
            <v/>
          </cell>
          <cell r="D10507" t="str">
            <v/>
          </cell>
          <cell r="E10507" t="str">
            <v/>
          </cell>
        </row>
        <row r="10508">
          <cell r="C10508" t="str">
            <v/>
          </cell>
          <cell r="D10508" t="str">
            <v/>
          </cell>
          <cell r="E10508" t="str">
            <v/>
          </cell>
        </row>
        <row r="10509">
          <cell r="C10509" t="str">
            <v/>
          </cell>
          <cell r="D10509" t="str">
            <v/>
          </cell>
          <cell r="E10509" t="str">
            <v/>
          </cell>
        </row>
        <row r="10510">
          <cell r="C10510" t="str">
            <v/>
          </cell>
          <cell r="D10510" t="str">
            <v/>
          </cell>
          <cell r="E10510" t="str">
            <v/>
          </cell>
        </row>
        <row r="10511">
          <cell r="C10511" t="str">
            <v/>
          </cell>
          <cell r="D10511" t="str">
            <v/>
          </cell>
          <cell r="E10511" t="str">
            <v/>
          </cell>
        </row>
        <row r="10512">
          <cell r="C10512" t="str">
            <v/>
          </cell>
          <cell r="D10512" t="str">
            <v/>
          </cell>
          <cell r="E10512" t="str">
            <v/>
          </cell>
        </row>
        <row r="10513">
          <cell r="C10513" t="str">
            <v/>
          </cell>
          <cell r="D10513" t="str">
            <v/>
          </cell>
          <cell r="E10513" t="str">
            <v/>
          </cell>
        </row>
        <row r="10514">
          <cell r="C10514" t="str">
            <v/>
          </cell>
          <cell r="D10514" t="str">
            <v/>
          </cell>
          <cell r="E10514" t="str">
            <v/>
          </cell>
        </row>
        <row r="10515">
          <cell r="C10515" t="str">
            <v/>
          </cell>
          <cell r="D10515" t="str">
            <v/>
          </cell>
          <cell r="E10515" t="str">
            <v/>
          </cell>
        </row>
        <row r="10516">
          <cell r="C10516" t="str">
            <v/>
          </cell>
          <cell r="D10516" t="str">
            <v/>
          </cell>
          <cell r="E10516" t="str">
            <v/>
          </cell>
        </row>
        <row r="10517">
          <cell r="C10517" t="str">
            <v/>
          </cell>
          <cell r="D10517" t="str">
            <v/>
          </cell>
          <cell r="E10517" t="str">
            <v/>
          </cell>
        </row>
        <row r="10518">
          <cell r="C10518" t="str">
            <v/>
          </cell>
          <cell r="D10518" t="str">
            <v/>
          </cell>
          <cell r="E10518" t="str">
            <v/>
          </cell>
        </row>
        <row r="10519">
          <cell r="C10519" t="str">
            <v/>
          </cell>
          <cell r="D10519" t="str">
            <v/>
          </cell>
          <cell r="E10519" t="str">
            <v/>
          </cell>
        </row>
        <row r="10520">
          <cell r="C10520" t="str">
            <v/>
          </cell>
          <cell r="D10520" t="str">
            <v/>
          </cell>
          <cell r="E10520" t="str">
            <v/>
          </cell>
        </row>
        <row r="10521">
          <cell r="C10521" t="str">
            <v/>
          </cell>
          <cell r="D10521" t="str">
            <v/>
          </cell>
          <cell r="E10521" t="str">
            <v/>
          </cell>
        </row>
        <row r="10522">
          <cell r="C10522" t="str">
            <v/>
          </cell>
          <cell r="D10522" t="str">
            <v/>
          </cell>
          <cell r="E10522" t="str">
            <v/>
          </cell>
        </row>
        <row r="10523">
          <cell r="C10523" t="str">
            <v/>
          </cell>
          <cell r="D10523" t="str">
            <v/>
          </cell>
          <cell r="E10523" t="str">
            <v/>
          </cell>
        </row>
        <row r="10524">
          <cell r="C10524" t="str">
            <v/>
          </cell>
          <cell r="D10524" t="str">
            <v/>
          </cell>
          <cell r="E10524" t="str">
            <v/>
          </cell>
        </row>
        <row r="10525">
          <cell r="C10525" t="str">
            <v/>
          </cell>
          <cell r="D10525" t="str">
            <v/>
          </cell>
          <cell r="E10525" t="str">
            <v/>
          </cell>
        </row>
        <row r="10526">
          <cell r="C10526" t="str">
            <v/>
          </cell>
          <cell r="D10526" t="str">
            <v/>
          </cell>
          <cell r="E10526" t="str">
            <v/>
          </cell>
        </row>
        <row r="10527">
          <cell r="C10527" t="str">
            <v/>
          </cell>
          <cell r="D10527" t="str">
            <v/>
          </cell>
          <cell r="E10527" t="str">
            <v/>
          </cell>
        </row>
        <row r="10528">
          <cell r="C10528" t="str">
            <v/>
          </cell>
          <cell r="D10528" t="str">
            <v/>
          </cell>
          <cell r="E10528" t="str">
            <v/>
          </cell>
        </row>
        <row r="10529">
          <cell r="C10529" t="str">
            <v/>
          </cell>
          <cell r="D10529" t="str">
            <v/>
          </cell>
          <cell r="E10529" t="str">
            <v/>
          </cell>
        </row>
        <row r="10530">
          <cell r="C10530" t="str">
            <v/>
          </cell>
          <cell r="D10530" t="str">
            <v/>
          </cell>
          <cell r="E10530" t="str">
            <v/>
          </cell>
        </row>
        <row r="10531">
          <cell r="C10531" t="str">
            <v/>
          </cell>
          <cell r="D10531" t="str">
            <v/>
          </cell>
          <cell r="E10531" t="str">
            <v/>
          </cell>
        </row>
        <row r="10532">
          <cell r="C10532" t="str">
            <v/>
          </cell>
          <cell r="D10532" t="str">
            <v/>
          </cell>
          <cell r="E10532" t="str">
            <v/>
          </cell>
        </row>
        <row r="10533">
          <cell r="C10533" t="str">
            <v/>
          </cell>
          <cell r="D10533" t="str">
            <v/>
          </cell>
          <cell r="E10533" t="str">
            <v/>
          </cell>
        </row>
        <row r="10534">
          <cell r="C10534" t="str">
            <v/>
          </cell>
          <cell r="D10534" t="str">
            <v/>
          </cell>
          <cell r="E10534" t="str">
            <v/>
          </cell>
        </row>
        <row r="10535">
          <cell r="C10535" t="str">
            <v/>
          </cell>
          <cell r="D10535" t="str">
            <v/>
          </cell>
          <cell r="E10535" t="str">
            <v/>
          </cell>
        </row>
        <row r="10536">
          <cell r="C10536" t="str">
            <v/>
          </cell>
          <cell r="D10536" t="str">
            <v/>
          </cell>
          <cell r="E10536" t="str">
            <v/>
          </cell>
        </row>
        <row r="10537">
          <cell r="C10537" t="str">
            <v/>
          </cell>
          <cell r="D10537" t="str">
            <v/>
          </cell>
          <cell r="E10537" t="str">
            <v/>
          </cell>
        </row>
        <row r="10538">
          <cell r="C10538" t="str">
            <v/>
          </cell>
          <cell r="D10538" t="str">
            <v/>
          </cell>
          <cell r="E10538" t="str">
            <v/>
          </cell>
        </row>
        <row r="10539">
          <cell r="C10539" t="str">
            <v/>
          </cell>
          <cell r="D10539" t="str">
            <v/>
          </cell>
          <cell r="E10539" t="str">
            <v/>
          </cell>
        </row>
        <row r="10540">
          <cell r="C10540" t="str">
            <v/>
          </cell>
          <cell r="D10540" t="str">
            <v/>
          </cell>
          <cell r="E10540" t="str">
            <v/>
          </cell>
        </row>
        <row r="10541">
          <cell r="C10541" t="str">
            <v/>
          </cell>
          <cell r="D10541" t="str">
            <v/>
          </cell>
          <cell r="E10541" t="str">
            <v/>
          </cell>
        </row>
        <row r="10542">
          <cell r="C10542" t="str">
            <v/>
          </cell>
          <cell r="D10542" t="str">
            <v/>
          </cell>
          <cell r="E10542" t="str">
            <v/>
          </cell>
        </row>
        <row r="10543">
          <cell r="C10543" t="str">
            <v/>
          </cell>
          <cell r="D10543" t="str">
            <v/>
          </cell>
          <cell r="E10543" t="str">
            <v/>
          </cell>
        </row>
        <row r="10544">
          <cell r="C10544" t="str">
            <v/>
          </cell>
          <cell r="D10544" t="str">
            <v/>
          </cell>
          <cell r="E10544" t="str">
            <v/>
          </cell>
        </row>
        <row r="10545">
          <cell r="C10545" t="str">
            <v/>
          </cell>
          <cell r="D10545" t="str">
            <v/>
          </cell>
          <cell r="E10545" t="str">
            <v/>
          </cell>
        </row>
        <row r="10546">
          <cell r="C10546" t="str">
            <v/>
          </cell>
          <cell r="D10546" t="str">
            <v/>
          </cell>
          <cell r="E10546" t="str">
            <v/>
          </cell>
        </row>
        <row r="10547">
          <cell r="C10547" t="str">
            <v/>
          </cell>
          <cell r="D10547" t="str">
            <v/>
          </cell>
          <cell r="E10547" t="str">
            <v/>
          </cell>
        </row>
        <row r="10548">
          <cell r="C10548" t="str">
            <v/>
          </cell>
          <cell r="D10548" t="str">
            <v/>
          </cell>
          <cell r="E10548" t="str">
            <v/>
          </cell>
        </row>
        <row r="10549">
          <cell r="C10549" t="str">
            <v/>
          </cell>
          <cell r="D10549" t="str">
            <v/>
          </cell>
          <cell r="E10549" t="str">
            <v/>
          </cell>
        </row>
        <row r="10550">
          <cell r="C10550" t="str">
            <v/>
          </cell>
          <cell r="D10550" t="str">
            <v/>
          </cell>
          <cell r="E10550" t="str">
            <v/>
          </cell>
        </row>
        <row r="10551">
          <cell r="C10551" t="str">
            <v/>
          </cell>
          <cell r="D10551" t="str">
            <v/>
          </cell>
          <cell r="E10551" t="str">
            <v/>
          </cell>
        </row>
        <row r="10552">
          <cell r="C10552" t="str">
            <v/>
          </cell>
          <cell r="D10552" t="str">
            <v/>
          </cell>
          <cell r="E10552" t="str">
            <v/>
          </cell>
        </row>
        <row r="10553">
          <cell r="C10553" t="str">
            <v/>
          </cell>
          <cell r="D10553" t="str">
            <v/>
          </cell>
          <cell r="E10553" t="str">
            <v/>
          </cell>
        </row>
        <row r="10554">
          <cell r="C10554" t="str">
            <v/>
          </cell>
          <cell r="D10554" t="str">
            <v/>
          </cell>
          <cell r="E10554" t="str">
            <v/>
          </cell>
        </row>
        <row r="10555">
          <cell r="C10555" t="str">
            <v/>
          </cell>
          <cell r="D10555" t="str">
            <v/>
          </cell>
          <cell r="E10555" t="str">
            <v/>
          </cell>
        </row>
        <row r="10556">
          <cell r="C10556" t="str">
            <v/>
          </cell>
          <cell r="D10556" t="str">
            <v/>
          </cell>
          <cell r="E10556" t="str">
            <v/>
          </cell>
        </row>
        <row r="10557">
          <cell r="C10557" t="str">
            <v/>
          </cell>
          <cell r="D10557" t="str">
            <v/>
          </cell>
          <cell r="E10557" t="str">
            <v/>
          </cell>
        </row>
        <row r="10558">
          <cell r="C10558" t="str">
            <v/>
          </cell>
          <cell r="D10558" t="str">
            <v/>
          </cell>
          <cell r="E10558" t="str">
            <v/>
          </cell>
        </row>
        <row r="10559">
          <cell r="C10559" t="str">
            <v/>
          </cell>
          <cell r="D10559" t="str">
            <v/>
          </cell>
          <cell r="E10559" t="str">
            <v/>
          </cell>
        </row>
        <row r="10560">
          <cell r="C10560" t="str">
            <v/>
          </cell>
          <cell r="D10560" t="str">
            <v/>
          </cell>
          <cell r="E10560" t="str">
            <v/>
          </cell>
        </row>
        <row r="10561">
          <cell r="C10561" t="str">
            <v/>
          </cell>
          <cell r="D10561" t="str">
            <v/>
          </cell>
          <cell r="E10561" t="str">
            <v/>
          </cell>
        </row>
        <row r="10562">
          <cell r="C10562" t="str">
            <v/>
          </cell>
          <cell r="D10562" t="str">
            <v/>
          </cell>
          <cell r="E10562" t="str">
            <v/>
          </cell>
        </row>
        <row r="10563">
          <cell r="C10563" t="str">
            <v/>
          </cell>
          <cell r="D10563" t="str">
            <v/>
          </cell>
          <cell r="E10563" t="str">
            <v/>
          </cell>
        </row>
        <row r="10564">
          <cell r="C10564" t="str">
            <v/>
          </cell>
          <cell r="D10564" t="str">
            <v/>
          </cell>
          <cell r="E10564" t="str">
            <v/>
          </cell>
        </row>
        <row r="10565">
          <cell r="C10565" t="str">
            <v/>
          </cell>
          <cell r="D10565" t="str">
            <v/>
          </cell>
          <cell r="E10565" t="str">
            <v/>
          </cell>
        </row>
        <row r="10566">
          <cell r="C10566" t="str">
            <v/>
          </cell>
          <cell r="D10566" t="str">
            <v/>
          </cell>
          <cell r="E10566" t="str">
            <v/>
          </cell>
        </row>
        <row r="10567">
          <cell r="C10567" t="str">
            <v/>
          </cell>
          <cell r="D10567" t="str">
            <v/>
          </cell>
          <cell r="E10567" t="str">
            <v/>
          </cell>
        </row>
        <row r="10568">
          <cell r="C10568" t="str">
            <v/>
          </cell>
          <cell r="D10568" t="str">
            <v/>
          </cell>
          <cell r="E10568" t="str">
            <v/>
          </cell>
        </row>
        <row r="10569">
          <cell r="C10569" t="str">
            <v/>
          </cell>
          <cell r="D10569" t="str">
            <v/>
          </cell>
          <cell r="E10569" t="str">
            <v/>
          </cell>
        </row>
        <row r="10570">
          <cell r="C10570" t="str">
            <v/>
          </cell>
          <cell r="D10570" t="str">
            <v/>
          </cell>
          <cell r="E10570" t="str">
            <v/>
          </cell>
        </row>
        <row r="10571">
          <cell r="C10571" t="str">
            <v/>
          </cell>
          <cell r="D10571" t="str">
            <v/>
          </cell>
          <cell r="E10571" t="str">
            <v/>
          </cell>
        </row>
        <row r="10572">
          <cell r="C10572" t="str">
            <v/>
          </cell>
          <cell r="D10572" t="str">
            <v/>
          </cell>
          <cell r="E10572" t="str">
            <v/>
          </cell>
        </row>
        <row r="10573">
          <cell r="C10573" t="str">
            <v/>
          </cell>
          <cell r="D10573" t="str">
            <v/>
          </cell>
          <cell r="E10573" t="str">
            <v/>
          </cell>
        </row>
        <row r="10574">
          <cell r="C10574" t="str">
            <v/>
          </cell>
          <cell r="D10574" t="str">
            <v/>
          </cell>
          <cell r="E10574" t="str">
            <v/>
          </cell>
        </row>
        <row r="10575">
          <cell r="C10575" t="str">
            <v/>
          </cell>
          <cell r="D10575" t="str">
            <v/>
          </cell>
          <cell r="E10575" t="str">
            <v/>
          </cell>
        </row>
        <row r="10576">
          <cell r="C10576" t="str">
            <v/>
          </cell>
          <cell r="D10576" t="str">
            <v/>
          </cell>
          <cell r="E10576" t="str">
            <v/>
          </cell>
        </row>
        <row r="10577">
          <cell r="C10577" t="str">
            <v/>
          </cell>
          <cell r="D10577" t="str">
            <v/>
          </cell>
          <cell r="E10577" t="str">
            <v/>
          </cell>
        </row>
        <row r="10578">
          <cell r="C10578" t="str">
            <v/>
          </cell>
          <cell r="D10578" t="str">
            <v/>
          </cell>
          <cell r="E10578" t="str">
            <v/>
          </cell>
        </row>
        <row r="10579">
          <cell r="C10579" t="str">
            <v/>
          </cell>
          <cell r="D10579" t="str">
            <v/>
          </cell>
          <cell r="E10579" t="str">
            <v/>
          </cell>
        </row>
        <row r="10580">
          <cell r="C10580" t="str">
            <v/>
          </cell>
          <cell r="D10580" t="str">
            <v/>
          </cell>
          <cell r="E10580" t="str">
            <v/>
          </cell>
        </row>
        <row r="10581">
          <cell r="C10581" t="str">
            <v/>
          </cell>
          <cell r="D10581" t="str">
            <v/>
          </cell>
          <cell r="E10581" t="str">
            <v/>
          </cell>
        </row>
        <row r="10582">
          <cell r="C10582" t="str">
            <v/>
          </cell>
          <cell r="D10582" t="str">
            <v/>
          </cell>
          <cell r="E10582" t="str">
            <v/>
          </cell>
        </row>
        <row r="10583">
          <cell r="C10583" t="str">
            <v/>
          </cell>
          <cell r="D10583" t="str">
            <v/>
          </cell>
          <cell r="E10583" t="str">
            <v/>
          </cell>
        </row>
        <row r="10584">
          <cell r="C10584" t="str">
            <v/>
          </cell>
          <cell r="D10584" t="str">
            <v/>
          </cell>
          <cell r="E10584" t="str">
            <v/>
          </cell>
        </row>
        <row r="10585">
          <cell r="C10585" t="str">
            <v/>
          </cell>
          <cell r="D10585" t="str">
            <v/>
          </cell>
          <cell r="E10585" t="str">
            <v/>
          </cell>
        </row>
        <row r="10586">
          <cell r="C10586" t="str">
            <v/>
          </cell>
          <cell r="D10586" t="str">
            <v/>
          </cell>
          <cell r="E10586" t="str">
            <v/>
          </cell>
        </row>
        <row r="10587">
          <cell r="C10587" t="str">
            <v/>
          </cell>
          <cell r="D10587" t="str">
            <v/>
          </cell>
          <cell r="E10587" t="str">
            <v/>
          </cell>
        </row>
        <row r="10588">
          <cell r="C10588" t="str">
            <v/>
          </cell>
          <cell r="D10588" t="str">
            <v/>
          </cell>
          <cell r="E10588" t="str">
            <v/>
          </cell>
        </row>
        <row r="10589">
          <cell r="C10589" t="str">
            <v/>
          </cell>
          <cell r="D10589" t="str">
            <v/>
          </cell>
          <cell r="E10589" t="str">
            <v/>
          </cell>
        </row>
        <row r="10590">
          <cell r="C10590" t="str">
            <v/>
          </cell>
          <cell r="D10590" t="str">
            <v/>
          </cell>
          <cell r="E10590" t="str">
            <v/>
          </cell>
        </row>
        <row r="10591">
          <cell r="C10591" t="str">
            <v/>
          </cell>
          <cell r="D10591" t="str">
            <v/>
          </cell>
          <cell r="E10591" t="str">
            <v/>
          </cell>
        </row>
        <row r="10592">
          <cell r="C10592" t="str">
            <v/>
          </cell>
          <cell r="D10592" t="str">
            <v/>
          </cell>
          <cell r="E10592" t="str">
            <v/>
          </cell>
        </row>
        <row r="10593">
          <cell r="C10593" t="str">
            <v/>
          </cell>
          <cell r="D10593" t="str">
            <v/>
          </cell>
          <cell r="E10593" t="str">
            <v/>
          </cell>
        </row>
        <row r="10594">
          <cell r="C10594" t="str">
            <v/>
          </cell>
          <cell r="D10594" t="str">
            <v/>
          </cell>
          <cell r="E10594" t="str">
            <v/>
          </cell>
        </row>
        <row r="10595">
          <cell r="C10595" t="str">
            <v/>
          </cell>
          <cell r="D10595" t="str">
            <v/>
          </cell>
          <cell r="E10595" t="str">
            <v/>
          </cell>
        </row>
        <row r="10596">
          <cell r="C10596" t="str">
            <v/>
          </cell>
          <cell r="D10596" t="str">
            <v/>
          </cell>
          <cell r="E10596" t="str">
            <v/>
          </cell>
        </row>
        <row r="10597">
          <cell r="C10597" t="str">
            <v/>
          </cell>
          <cell r="D10597" t="str">
            <v/>
          </cell>
          <cell r="E10597" t="str">
            <v/>
          </cell>
        </row>
        <row r="10598">
          <cell r="C10598" t="str">
            <v/>
          </cell>
          <cell r="D10598" t="str">
            <v/>
          </cell>
          <cell r="E10598" t="str">
            <v/>
          </cell>
        </row>
        <row r="10599">
          <cell r="C10599" t="str">
            <v/>
          </cell>
          <cell r="D10599" t="str">
            <v/>
          </cell>
          <cell r="E10599" t="str">
            <v/>
          </cell>
        </row>
        <row r="10600">
          <cell r="C10600" t="str">
            <v/>
          </cell>
          <cell r="D10600" t="str">
            <v/>
          </cell>
          <cell r="E10600" t="str">
            <v/>
          </cell>
        </row>
        <row r="10601">
          <cell r="C10601" t="str">
            <v/>
          </cell>
          <cell r="D10601" t="str">
            <v/>
          </cell>
          <cell r="E10601" t="str">
            <v/>
          </cell>
        </row>
        <row r="10602">
          <cell r="C10602" t="str">
            <v/>
          </cell>
          <cell r="D10602" t="str">
            <v/>
          </cell>
          <cell r="E10602" t="str">
            <v/>
          </cell>
        </row>
        <row r="10603">
          <cell r="C10603" t="str">
            <v/>
          </cell>
          <cell r="D10603" t="str">
            <v/>
          </cell>
          <cell r="E10603" t="str">
            <v/>
          </cell>
        </row>
        <row r="10604">
          <cell r="C10604" t="str">
            <v/>
          </cell>
          <cell r="D10604" t="str">
            <v/>
          </cell>
          <cell r="E10604" t="str">
            <v/>
          </cell>
        </row>
        <row r="10605">
          <cell r="C10605" t="str">
            <v/>
          </cell>
          <cell r="D10605" t="str">
            <v/>
          </cell>
          <cell r="E10605" t="str">
            <v/>
          </cell>
        </row>
        <row r="10606">
          <cell r="C10606" t="str">
            <v/>
          </cell>
          <cell r="D10606" t="str">
            <v/>
          </cell>
          <cell r="E10606" t="str">
            <v/>
          </cell>
        </row>
        <row r="10607">
          <cell r="C10607" t="str">
            <v/>
          </cell>
          <cell r="D10607" t="str">
            <v/>
          </cell>
          <cell r="E10607" t="str">
            <v/>
          </cell>
        </row>
        <row r="10608">
          <cell r="C10608" t="str">
            <v/>
          </cell>
          <cell r="D10608" t="str">
            <v/>
          </cell>
          <cell r="E10608" t="str">
            <v/>
          </cell>
        </row>
        <row r="10609">
          <cell r="C10609" t="str">
            <v/>
          </cell>
          <cell r="D10609" t="str">
            <v/>
          </cell>
          <cell r="E10609" t="str">
            <v/>
          </cell>
        </row>
        <row r="10610">
          <cell r="C10610" t="str">
            <v/>
          </cell>
          <cell r="D10610" t="str">
            <v/>
          </cell>
          <cell r="E10610" t="str">
            <v/>
          </cell>
        </row>
        <row r="10611">
          <cell r="C10611" t="str">
            <v/>
          </cell>
          <cell r="D10611" t="str">
            <v/>
          </cell>
          <cell r="E10611" t="str">
            <v/>
          </cell>
        </row>
        <row r="10612">
          <cell r="C10612" t="str">
            <v/>
          </cell>
          <cell r="D10612" t="str">
            <v/>
          </cell>
          <cell r="E10612" t="str">
            <v/>
          </cell>
        </row>
        <row r="10613">
          <cell r="C10613" t="str">
            <v/>
          </cell>
          <cell r="D10613" t="str">
            <v/>
          </cell>
          <cell r="E10613" t="str">
            <v/>
          </cell>
        </row>
        <row r="10614">
          <cell r="C10614" t="str">
            <v/>
          </cell>
          <cell r="D10614" t="str">
            <v/>
          </cell>
          <cell r="E10614" t="str">
            <v/>
          </cell>
        </row>
        <row r="10615">
          <cell r="C10615" t="str">
            <v/>
          </cell>
          <cell r="D10615" t="str">
            <v/>
          </cell>
          <cell r="E10615" t="str">
            <v/>
          </cell>
        </row>
        <row r="10616">
          <cell r="C10616" t="str">
            <v/>
          </cell>
          <cell r="D10616" t="str">
            <v/>
          </cell>
          <cell r="E10616" t="str">
            <v/>
          </cell>
        </row>
        <row r="10617">
          <cell r="C10617" t="str">
            <v/>
          </cell>
          <cell r="D10617" t="str">
            <v/>
          </cell>
          <cell r="E10617" t="str">
            <v/>
          </cell>
        </row>
        <row r="10618">
          <cell r="C10618" t="str">
            <v/>
          </cell>
          <cell r="D10618" t="str">
            <v/>
          </cell>
          <cell r="E10618" t="str">
            <v/>
          </cell>
        </row>
        <row r="10619">
          <cell r="C10619" t="str">
            <v/>
          </cell>
          <cell r="D10619" t="str">
            <v/>
          </cell>
          <cell r="E10619" t="str">
            <v/>
          </cell>
        </row>
        <row r="10620">
          <cell r="C10620" t="str">
            <v/>
          </cell>
          <cell r="D10620" t="str">
            <v/>
          </cell>
          <cell r="E10620" t="str">
            <v/>
          </cell>
        </row>
        <row r="10621">
          <cell r="C10621" t="str">
            <v/>
          </cell>
          <cell r="D10621" t="str">
            <v/>
          </cell>
          <cell r="E10621" t="str">
            <v/>
          </cell>
        </row>
        <row r="10622">
          <cell r="C10622" t="str">
            <v/>
          </cell>
          <cell r="D10622" t="str">
            <v/>
          </cell>
          <cell r="E10622" t="str">
            <v/>
          </cell>
        </row>
        <row r="10623">
          <cell r="C10623" t="str">
            <v/>
          </cell>
          <cell r="D10623" t="str">
            <v/>
          </cell>
          <cell r="E10623" t="str">
            <v/>
          </cell>
        </row>
        <row r="10624">
          <cell r="C10624" t="str">
            <v/>
          </cell>
          <cell r="D10624" t="str">
            <v/>
          </cell>
          <cell r="E10624" t="str">
            <v/>
          </cell>
        </row>
        <row r="10625">
          <cell r="C10625" t="str">
            <v/>
          </cell>
          <cell r="D10625" t="str">
            <v/>
          </cell>
          <cell r="E10625" t="str">
            <v/>
          </cell>
        </row>
        <row r="10626">
          <cell r="C10626" t="str">
            <v/>
          </cell>
          <cell r="D10626" t="str">
            <v/>
          </cell>
          <cell r="E10626" t="str">
            <v/>
          </cell>
        </row>
        <row r="10627">
          <cell r="C10627" t="str">
            <v/>
          </cell>
          <cell r="D10627" t="str">
            <v/>
          </cell>
          <cell r="E10627" t="str">
            <v/>
          </cell>
        </row>
        <row r="10628">
          <cell r="C10628" t="str">
            <v/>
          </cell>
          <cell r="D10628" t="str">
            <v/>
          </cell>
          <cell r="E10628" t="str">
            <v/>
          </cell>
        </row>
        <row r="10629">
          <cell r="C10629" t="str">
            <v/>
          </cell>
          <cell r="D10629" t="str">
            <v/>
          </cell>
          <cell r="E10629" t="str">
            <v/>
          </cell>
        </row>
        <row r="10630">
          <cell r="C10630" t="str">
            <v/>
          </cell>
          <cell r="D10630" t="str">
            <v/>
          </cell>
          <cell r="E10630" t="str">
            <v/>
          </cell>
        </row>
        <row r="10631">
          <cell r="C10631" t="str">
            <v/>
          </cell>
          <cell r="D10631" t="str">
            <v/>
          </cell>
          <cell r="E10631" t="str">
            <v/>
          </cell>
        </row>
        <row r="10632">
          <cell r="C10632" t="str">
            <v/>
          </cell>
          <cell r="D10632" t="str">
            <v/>
          </cell>
          <cell r="E10632" t="str">
            <v/>
          </cell>
        </row>
        <row r="10633">
          <cell r="C10633" t="str">
            <v/>
          </cell>
          <cell r="D10633" t="str">
            <v/>
          </cell>
          <cell r="E10633" t="str">
            <v/>
          </cell>
        </row>
        <row r="10634">
          <cell r="C10634" t="str">
            <v/>
          </cell>
          <cell r="D10634" t="str">
            <v/>
          </cell>
          <cell r="E10634" t="str">
            <v/>
          </cell>
        </row>
        <row r="10635">
          <cell r="C10635" t="str">
            <v/>
          </cell>
          <cell r="D10635" t="str">
            <v/>
          </cell>
          <cell r="E10635" t="str">
            <v/>
          </cell>
        </row>
        <row r="10636">
          <cell r="C10636" t="str">
            <v/>
          </cell>
          <cell r="D10636" t="str">
            <v/>
          </cell>
          <cell r="E10636" t="str">
            <v/>
          </cell>
        </row>
        <row r="10637">
          <cell r="C10637" t="str">
            <v/>
          </cell>
          <cell r="D10637" t="str">
            <v/>
          </cell>
          <cell r="E10637" t="str">
            <v/>
          </cell>
        </row>
        <row r="10638">
          <cell r="C10638" t="str">
            <v/>
          </cell>
          <cell r="D10638" t="str">
            <v/>
          </cell>
          <cell r="E10638" t="str">
            <v/>
          </cell>
        </row>
        <row r="10639">
          <cell r="C10639" t="str">
            <v/>
          </cell>
          <cell r="D10639" t="str">
            <v/>
          </cell>
          <cell r="E10639" t="str">
            <v/>
          </cell>
        </row>
        <row r="10640">
          <cell r="C10640" t="str">
            <v/>
          </cell>
          <cell r="D10640" t="str">
            <v/>
          </cell>
          <cell r="E10640" t="str">
            <v/>
          </cell>
        </row>
        <row r="10641">
          <cell r="C10641" t="str">
            <v/>
          </cell>
          <cell r="D10641" t="str">
            <v/>
          </cell>
          <cell r="E10641" t="str">
            <v/>
          </cell>
        </row>
        <row r="10642">
          <cell r="C10642" t="str">
            <v/>
          </cell>
          <cell r="D10642" t="str">
            <v/>
          </cell>
          <cell r="E10642" t="str">
            <v/>
          </cell>
        </row>
        <row r="10643">
          <cell r="C10643" t="str">
            <v/>
          </cell>
          <cell r="D10643" t="str">
            <v/>
          </cell>
          <cell r="E10643" t="str">
            <v/>
          </cell>
        </row>
        <row r="10644">
          <cell r="C10644" t="str">
            <v/>
          </cell>
          <cell r="D10644" t="str">
            <v/>
          </cell>
          <cell r="E10644" t="str">
            <v/>
          </cell>
        </row>
        <row r="10645">
          <cell r="C10645" t="str">
            <v/>
          </cell>
          <cell r="D10645" t="str">
            <v/>
          </cell>
          <cell r="E10645" t="str">
            <v/>
          </cell>
        </row>
        <row r="10646">
          <cell r="C10646" t="str">
            <v/>
          </cell>
          <cell r="D10646" t="str">
            <v/>
          </cell>
          <cell r="E10646" t="str">
            <v/>
          </cell>
        </row>
        <row r="10647">
          <cell r="C10647" t="str">
            <v/>
          </cell>
          <cell r="D10647" t="str">
            <v/>
          </cell>
          <cell r="E10647" t="str">
            <v/>
          </cell>
        </row>
        <row r="10648">
          <cell r="C10648" t="str">
            <v/>
          </cell>
          <cell r="D10648" t="str">
            <v/>
          </cell>
          <cell r="E10648" t="str">
            <v/>
          </cell>
        </row>
        <row r="10649">
          <cell r="C10649" t="str">
            <v/>
          </cell>
          <cell r="D10649" t="str">
            <v/>
          </cell>
          <cell r="E10649" t="str">
            <v/>
          </cell>
        </row>
        <row r="10650">
          <cell r="C10650" t="str">
            <v/>
          </cell>
          <cell r="D10650" t="str">
            <v/>
          </cell>
          <cell r="E10650" t="str">
            <v/>
          </cell>
        </row>
        <row r="10651">
          <cell r="C10651" t="str">
            <v/>
          </cell>
          <cell r="D10651" t="str">
            <v/>
          </cell>
          <cell r="E10651" t="str">
            <v/>
          </cell>
        </row>
        <row r="10652">
          <cell r="C10652" t="str">
            <v/>
          </cell>
          <cell r="D10652" t="str">
            <v/>
          </cell>
          <cell r="E10652" t="str">
            <v/>
          </cell>
        </row>
        <row r="10653">
          <cell r="C10653" t="str">
            <v/>
          </cell>
          <cell r="D10653" t="str">
            <v/>
          </cell>
          <cell r="E10653" t="str">
            <v/>
          </cell>
        </row>
        <row r="10654">
          <cell r="C10654" t="str">
            <v/>
          </cell>
          <cell r="D10654" t="str">
            <v/>
          </cell>
          <cell r="E10654" t="str">
            <v/>
          </cell>
        </row>
        <row r="10655">
          <cell r="C10655" t="str">
            <v/>
          </cell>
          <cell r="D10655" t="str">
            <v/>
          </cell>
          <cell r="E10655" t="str">
            <v/>
          </cell>
        </row>
        <row r="10656">
          <cell r="C10656" t="str">
            <v/>
          </cell>
          <cell r="D10656" t="str">
            <v/>
          </cell>
          <cell r="E10656" t="str">
            <v/>
          </cell>
        </row>
        <row r="10657">
          <cell r="C10657" t="str">
            <v/>
          </cell>
          <cell r="D10657" t="str">
            <v/>
          </cell>
          <cell r="E10657" t="str">
            <v/>
          </cell>
        </row>
        <row r="10658">
          <cell r="C10658" t="str">
            <v/>
          </cell>
          <cell r="D10658" t="str">
            <v/>
          </cell>
          <cell r="E10658" t="str">
            <v/>
          </cell>
        </row>
        <row r="10659">
          <cell r="C10659" t="str">
            <v/>
          </cell>
          <cell r="D10659" t="str">
            <v/>
          </cell>
          <cell r="E10659" t="str">
            <v/>
          </cell>
        </row>
        <row r="10660">
          <cell r="C10660" t="str">
            <v/>
          </cell>
          <cell r="D10660" t="str">
            <v/>
          </cell>
          <cell r="E10660" t="str">
            <v/>
          </cell>
        </row>
        <row r="10661">
          <cell r="C10661" t="str">
            <v/>
          </cell>
          <cell r="D10661" t="str">
            <v/>
          </cell>
          <cell r="E10661" t="str">
            <v/>
          </cell>
        </row>
        <row r="10662">
          <cell r="C10662" t="str">
            <v/>
          </cell>
          <cell r="D10662" t="str">
            <v/>
          </cell>
          <cell r="E10662" t="str">
            <v/>
          </cell>
        </row>
        <row r="10663">
          <cell r="C10663" t="str">
            <v/>
          </cell>
          <cell r="D10663" t="str">
            <v/>
          </cell>
          <cell r="E10663" t="str">
            <v/>
          </cell>
        </row>
        <row r="10664">
          <cell r="C10664" t="str">
            <v/>
          </cell>
          <cell r="D10664" t="str">
            <v/>
          </cell>
          <cell r="E10664" t="str">
            <v/>
          </cell>
        </row>
        <row r="10665">
          <cell r="C10665" t="str">
            <v/>
          </cell>
          <cell r="D10665" t="str">
            <v/>
          </cell>
          <cell r="E10665" t="str">
            <v/>
          </cell>
        </row>
        <row r="10666">
          <cell r="C10666" t="str">
            <v/>
          </cell>
          <cell r="D10666" t="str">
            <v/>
          </cell>
          <cell r="E10666" t="str">
            <v/>
          </cell>
        </row>
        <row r="10667">
          <cell r="C10667" t="str">
            <v/>
          </cell>
          <cell r="D10667" t="str">
            <v/>
          </cell>
          <cell r="E10667" t="str">
            <v/>
          </cell>
        </row>
        <row r="10668">
          <cell r="C10668" t="str">
            <v/>
          </cell>
          <cell r="D10668" t="str">
            <v/>
          </cell>
          <cell r="E10668" t="str">
            <v/>
          </cell>
        </row>
        <row r="10669">
          <cell r="C10669" t="str">
            <v/>
          </cell>
          <cell r="D10669" t="str">
            <v/>
          </cell>
          <cell r="E10669" t="str">
            <v/>
          </cell>
        </row>
        <row r="10670">
          <cell r="C10670" t="str">
            <v/>
          </cell>
          <cell r="D10670" t="str">
            <v/>
          </cell>
          <cell r="E10670" t="str">
            <v/>
          </cell>
        </row>
        <row r="10671">
          <cell r="C10671" t="str">
            <v/>
          </cell>
          <cell r="D10671" t="str">
            <v/>
          </cell>
          <cell r="E10671" t="str">
            <v/>
          </cell>
        </row>
        <row r="10672">
          <cell r="C10672" t="str">
            <v/>
          </cell>
          <cell r="D10672" t="str">
            <v/>
          </cell>
          <cell r="E10672" t="str">
            <v/>
          </cell>
        </row>
        <row r="10673">
          <cell r="C10673" t="str">
            <v/>
          </cell>
          <cell r="D10673" t="str">
            <v/>
          </cell>
          <cell r="E10673" t="str">
            <v/>
          </cell>
        </row>
        <row r="10674">
          <cell r="C10674" t="str">
            <v/>
          </cell>
          <cell r="D10674" t="str">
            <v/>
          </cell>
          <cell r="E10674" t="str">
            <v/>
          </cell>
        </row>
        <row r="10675">
          <cell r="C10675" t="str">
            <v/>
          </cell>
          <cell r="D10675" t="str">
            <v/>
          </cell>
          <cell r="E10675" t="str">
            <v/>
          </cell>
        </row>
        <row r="10676">
          <cell r="C10676" t="str">
            <v/>
          </cell>
          <cell r="D10676" t="str">
            <v/>
          </cell>
          <cell r="E10676" t="str">
            <v/>
          </cell>
        </row>
        <row r="10677">
          <cell r="C10677" t="str">
            <v/>
          </cell>
          <cell r="D10677" t="str">
            <v/>
          </cell>
          <cell r="E10677" t="str">
            <v/>
          </cell>
        </row>
        <row r="10678">
          <cell r="C10678" t="str">
            <v/>
          </cell>
          <cell r="D10678" t="str">
            <v/>
          </cell>
          <cell r="E10678" t="str">
            <v/>
          </cell>
        </row>
        <row r="10679">
          <cell r="C10679" t="str">
            <v/>
          </cell>
          <cell r="D10679" t="str">
            <v/>
          </cell>
          <cell r="E10679" t="str">
            <v/>
          </cell>
        </row>
        <row r="10680">
          <cell r="C10680" t="str">
            <v/>
          </cell>
          <cell r="D10680" t="str">
            <v/>
          </cell>
          <cell r="E10680" t="str">
            <v/>
          </cell>
        </row>
        <row r="10681">
          <cell r="C10681" t="str">
            <v/>
          </cell>
          <cell r="D10681" t="str">
            <v/>
          </cell>
          <cell r="E10681" t="str">
            <v/>
          </cell>
        </row>
        <row r="10682">
          <cell r="C10682" t="str">
            <v/>
          </cell>
          <cell r="D10682" t="str">
            <v/>
          </cell>
          <cell r="E10682" t="str">
            <v/>
          </cell>
        </row>
        <row r="10683">
          <cell r="C10683" t="str">
            <v/>
          </cell>
          <cell r="D10683" t="str">
            <v/>
          </cell>
          <cell r="E10683" t="str">
            <v/>
          </cell>
        </row>
        <row r="10684">
          <cell r="C10684" t="str">
            <v/>
          </cell>
          <cell r="D10684" t="str">
            <v/>
          </cell>
          <cell r="E10684" t="str">
            <v/>
          </cell>
        </row>
        <row r="10685">
          <cell r="C10685" t="str">
            <v/>
          </cell>
          <cell r="D10685" t="str">
            <v/>
          </cell>
          <cell r="E10685" t="str">
            <v/>
          </cell>
        </row>
        <row r="10686">
          <cell r="C10686" t="str">
            <v/>
          </cell>
          <cell r="D10686" t="str">
            <v/>
          </cell>
          <cell r="E10686" t="str">
            <v/>
          </cell>
        </row>
        <row r="10687">
          <cell r="C10687" t="str">
            <v/>
          </cell>
          <cell r="D10687" t="str">
            <v/>
          </cell>
          <cell r="E10687" t="str">
            <v/>
          </cell>
        </row>
        <row r="10688">
          <cell r="C10688" t="str">
            <v/>
          </cell>
          <cell r="D10688" t="str">
            <v/>
          </cell>
          <cell r="E10688" t="str">
            <v/>
          </cell>
        </row>
        <row r="10689">
          <cell r="C10689" t="str">
            <v/>
          </cell>
          <cell r="D10689" t="str">
            <v/>
          </cell>
          <cell r="E10689" t="str">
            <v/>
          </cell>
        </row>
        <row r="10690">
          <cell r="C10690" t="str">
            <v/>
          </cell>
          <cell r="D10690" t="str">
            <v/>
          </cell>
          <cell r="E10690" t="str">
            <v/>
          </cell>
        </row>
        <row r="10691">
          <cell r="C10691" t="str">
            <v/>
          </cell>
          <cell r="D10691" t="str">
            <v/>
          </cell>
          <cell r="E10691" t="str">
            <v/>
          </cell>
        </row>
        <row r="10692">
          <cell r="C10692" t="str">
            <v/>
          </cell>
          <cell r="D10692" t="str">
            <v/>
          </cell>
          <cell r="E10692" t="str">
            <v/>
          </cell>
        </row>
        <row r="10693">
          <cell r="C10693" t="str">
            <v/>
          </cell>
          <cell r="D10693" t="str">
            <v/>
          </cell>
          <cell r="E10693" t="str">
            <v/>
          </cell>
        </row>
        <row r="10694">
          <cell r="C10694" t="str">
            <v/>
          </cell>
          <cell r="D10694" t="str">
            <v/>
          </cell>
          <cell r="E10694" t="str">
            <v/>
          </cell>
        </row>
        <row r="10695">
          <cell r="C10695" t="str">
            <v/>
          </cell>
          <cell r="D10695" t="str">
            <v/>
          </cell>
          <cell r="E10695" t="str">
            <v/>
          </cell>
        </row>
        <row r="10696">
          <cell r="C10696" t="str">
            <v/>
          </cell>
          <cell r="D10696" t="str">
            <v/>
          </cell>
          <cell r="E10696" t="str">
            <v/>
          </cell>
        </row>
        <row r="10697">
          <cell r="C10697" t="str">
            <v/>
          </cell>
          <cell r="D10697" t="str">
            <v/>
          </cell>
          <cell r="E10697" t="str">
            <v/>
          </cell>
        </row>
        <row r="10698">
          <cell r="C10698" t="str">
            <v/>
          </cell>
          <cell r="D10698" t="str">
            <v/>
          </cell>
          <cell r="E10698" t="str">
            <v/>
          </cell>
        </row>
        <row r="10699">
          <cell r="C10699" t="str">
            <v/>
          </cell>
          <cell r="D10699" t="str">
            <v/>
          </cell>
          <cell r="E10699" t="str">
            <v/>
          </cell>
        </row>
        <row r="10700">
          <cell r="C10700" t="str">
            <v/>
          </cell>
          <cell r="D10700" t="str">
            <v/>
          </cell>
          <cell r="E10700" t="str">
            <v/>
          </cell>
        </row>
        <row r="10701">
          <cell r="C10701" t="str">
            <v/>
          </cell>
          <cell r="D10701" t="str">
            <v/>
          </cell>
          <cell r="E10701" t="str">
            <v/>
          </cell>
        </row>
        <row r="10702">
          <cell r="C10702" t="str">
            <v/>
          </cell>
          <cell r="D10702" t="str">
            <v/>
          </cell>
          <cell r="E10702" t="str">
            <v/>
          </cell>
        </row>
        <row r="10703">
          <cell r="C10703" t="str">
            <v/>
          </cell>
          <cell r="D10703" t="str">
            <v/>
          </cell>
          <cell r="E10703" t="str">
            <v/>
          </cell>
        </row>
        <row r="10704">
          <cell r="C10704" t="str">
            <v/>
          </cell>
          <cell r="D10704" t="str">
            <v/>
          </cell>
          <cell r="E10704" t="str">
            <v/>
          </cell>
        </row>
        <row r="10705">
          <cell r="C10705" t="str">
            <v/>
          </cell>
          <cell r="D10705" t="str">
            <v/>
          </cell>
          <cell r="E10705" t="str">
            <v/>
          </cell>
        </row>
        <row r="10706">
          <cell r="C10706" t="str">
            <v/>
          </cell>
          <cell r="D10706" t="str">
            <v/>
          </cell>
          <cell r="E10706" t="str">
            <v/>
          </cell>
        </row>
        <row r="10707">
          <cell r="C10707" t="str">
            <v/>
          </cell>
          <cell r="D10707" t="str">
            <v/>
          </cell>
          <cell r="E10707" t="str">
            <v/>
          </cell>
        </row>
        <row r="10708">
          <cell r="C10708" t="str">
            <v/>
          </cell>
          <cell r="D10708" t="str">
            <v/>
          </cell>
          <cell r="E10708" t="str">
            <v/>
          </cell>
        </row>
        <row r="10709">
          <cell r="C10709" t="str">
            <v/>
          </cell>
          <cell r="D10709" t="str">
            <v/>
          </cell>
          <cell r="E10709" t="str">
            <v/>
          </cell>
        </row>
        <row r="10710">
          <cell r="C10710" t="str">
            <v/>
          </cell>
          <cell r="D10710" t="str">
            <v/>
          </cell>
          <cell r="E10710" t="str">
            <v/>
          </cell>
        </row>
        <row r="10711">
          <cell r="C10711" t="str">
            <v/>
          </cell>
          <cell r="D10711" t="str">
            <v/>
          </cell>
          <cell r="E10711" t="str">
            <v/>
          </cell>
        </row>
        <row r="10712">
          <cell r="C10712" t="str">
            <v/>
          </cell>
          <cell r="D10712" t="str">
            <v/>
          </cell>
          <cell r="E10712" t="str">
            <v/>
          </cell>
        </row>
        <row r="10713">
          <cell r="C10713" t="str">
            <v/>
          </cell>
          <cell r="D10713" t="str">
            <v/>
          </cell>
          <cell r="E10713" t="str">
            <v/>
          </cell>
        </row>
        <row r="10714">
          <cell r="C10714" t="str">
            <v/>
          </cell>
          <cell r="D10714" t="str">
            <v/>
          </cell>
          <cell r="E10714" t="str">
            <v/>
          </cell>
        </row>
        <row r="10715">
          <cell r="C10715" t="str">
            <v/>
          </cell>
          <cell r="D10715" t="str">
            <v/>
          </cell>
          <cell r="E10715" t="str">
            <v/>
          </cell>
        </row>
        <row r="10716">
          <cell r="C10716" t="str">
            <v/>
          </cell>
          <cell r="D10716" t="str">
            <v/>
          </cell>
          <cell r="E10716" t="str">
            <v/>
          </cell>
        </row>
        <row r="10717">
          <cell r="C10717" t="str">
            <v/>
          </cell>
          <cell r="D10717" t="str">
            <v/>
          </cell>
          <cell r="E10717" t="str">
            <v/>
          </cell>
        </row>
        <row r="10718">
          <cell r="C10718" t="str">
            <v/>
          </cell>
          <cell r="D10718" t="str">
            <v/>
          </cell>
          <cell r="E10718" t="str">
            <v/>
          </cell>
        </row>
        <row r="10719">
          <cell r="C10719" t="str">
            <v/>
          </cell>
          <cell r="D10719" t="str">
            <v/>
          </cell>
          <cell r="E10719" t="str">
            <v/>
          </cell>
        </row>
        <row r="10720">
          <cell r="C10720" t="str">
            <v/>
          </cell>
          <cell r="D10720" t="str">
            <v/>
          </cell>
          <cell r="E10720" t="str">
            <v/>
          </cell>
        </row>
        <row r="10721">
          <cell r="C10721" t="str">
            <v/>
          </cell>
          <cell r="D10721" t="str">
            <v/>
          </cell>
          <cell r="E10721" t="str">
            <v/>
          </cell>
        </row>
        <row r="10722">
          <cell r="C10722" t="str">
            <v/>
          </cell>
          <cell r="D10722" t="str">
            <v/>
          </cell>
          <cell r="E10722" t="str">
            <v/>
          </cell>
        </row>
        <row r="10723">
          <cell r="C10723" t="str">
            <v/>
          </cell>
          <cell r="D10723" t="str">
            <v/>
          </cell>
          <cell r="E10723" t="str">
            <v/>
          </cell>
        </row>
        <row r="10724">
          <cell r="C10724" t="str">
            <v/>
          </cell>
          <cell r="D10724" t="str">
            <v/>
          </cell>
          <cell r="E10724" t="str">
            <v/>
          </cell>
        </row>
        <row r="10725">
          <cell r="C10725" t="str">
            <v/>
          </cell>
          <cell r="D10725" t="str">
            <v/>
          </cell>
          <cell r="E10725" t="str">
            <v/>
          </cell>
        </row>
        <row r="10726">
          <cell r="C10726" t="str">
            <v/>
          </cell>
          <cell r="D10726" t="str">
            <v/>
          </cell>
          <cell r="E10726" t="str">
            <v/>
          </cell>
        </row>
        <row r="10727">
          <cell r="C10727" t="str">
            <v/>
          </cell>
          <cell r="D10727" t="str">
            <v/>
          </cell>
          <cell r="E10727" t="str">
            <v/>
          </cell>
        </row>
        <row r="10728">
          <cell r="C10728" t="str">
            <v/>
          </cell>
          <cell r="D10728" t="str">
            <v/>
          </cell>
          <cell r="E10728" t="str">
            <v/>
          </cell>
        </row>
        <row r="10729">
          <cell r="C10729" t="str">
            <v/>
          </cell>
          <cell r="D10729" t="str">
            <v/>
          </cell>
          <cell r="E10729" t="str">
            <v/>
          </cell>
        </row>
        <row r="10730">
          <cell r="C10730" t="str">
            <v/>
          </cell>
          <cell r="D10730" t="str">
            <v/>
          </cell>
          <cell r="E10730" t="str">
            <v/>
          </cell>
        </row>
        <row r="10731">
          <cell r="C10731" t="str">
            <v/>
          </cell>
          <cell r="D10731" t="str">
            <v/>
          </cell>
          <cell r="E10731" t="str">
            <v/>
          </cell>
        </row>
        <row r="10732">
          <cell r="C10732" t="str">
            <v/>
          </cell>
          <cell r="D10732" t="str">
            <v/>
          </cell>
          <cell r="E10732" t="str">
            <v/>
          </cell>
        </row>
        <row r="10733">
          <cell r="C10733" t="str">
            <v/>
          </cell>
          <cell r="D10733" t="str">
            <v/>
          </cell>
          <cell r="E10733" t="str">
            <v/>
          </cell>
        </row>
        <row r="10734">
          <cell r="C10734" t="str">
            <v/>
          </cell>
          <cell r="D10734" t="str">
            <v/>
          </cell>
          <cell r="E10734" t="str">
            <v/>
          </cell>
        </row>
        <row r="10735">
          <cell r="C10735" t="str">
            <v/>
          </cell>
          <cell r="D10735" t="str">
            <v/>
          </cell>
          <cell r="E10735" t="str">
            <v/>
          </cell>
        </row>
        <row r="10736">
          <cell r="C10736" t="str">
            <v/>
          </cell>
          <cell r="D10736" t="str">
            <v/>
          </cell>
          <cell r="E10736" t="str">
            <v/>
          </cell>
        </row>
        <row r="10737">
          <cell r="C10737" t="str">
            <v/>
          </cell>
          <cell r="D10737" t="str">
            <v/>
          </cell>
          <cell r="E10737" t="str">
            <v/>
          </cell>
        </row>
        <row r="10738">
          <cell r="C10738" t="str">
            <v/>
          </cell>
          <cell r="D10738" t="str">
            <v/>
          </cell>
          <cell r="E10738" t="str">
            <v/>
          </cell>
        </row>
        <row r="10739">
          <cell r="C10739" t="str">
            <v/>
          </cell>
          <cell r="D10739" t="str">
            <v/>
          </cell>
          <cell r="E10739" t="str">
            <v/>
          </cell>
        </row>
        <row r="10740">
          <cell r="C10740" t="str">
            <v/>
          </cell>
          <cell r="D10740" t="str">
            <v/>
          </cell>
          <cell r="E10740" t="str">
            <v/>
          </cell>
        </row>
        <row r="10741">
          <cell r="C10741" t="str">
            <v/>
          </cell>
          <cell r="D10741" t="str">
            <v/>
          </cell>
          <cell r="E10741" t="str">
            <v/>
          </cell>
        </row>
        <row r="10742">
          <cell r="C10742" t="str">
            <v/>
          </cell>
          <cell r="D10742" t="str">
            <v/>
          </cell>
          <cell r="E10742" t="str">
            <v/>
          </cell>
        </row>
        <row r="10743">
          <cell r="C10743" t="str">
            <v/>
          </cell>
          <cell r="D10743" t="str">
            <v/>
          </cell>
          <cell r="E10743" t="str">
            <v/>
          </cell>
        </row>
        <row r="10744">
          <cell r="C10744" t="str">
            <v/>
          </cell>
          <cell r="D10744" t="str">
            <v/>
          </cell>
          <cell r="E10744" t="str">
            <v/>
          </cell>
        </row>
        <row r="10745">
          <cell r="C10745" t="str">
            <v/>
          </cell>
          <cell r="D10745" t="str">
            <v/>
          </cell>
          <cell r="E10745" t="str">
            <v/>
          </cell>
        </row>
        <row r="10746">
          <cell r="C10746" t="str">
            <v/>
          </cell>
          <cell r="D10746" t="str">
            <v/>
          </cell>
          <cell r="E10746" t="str">
            <v/>
          </cell>
        </row>
        <row r="10747">
          <cell r="C10747" t="str">
            <v/>
          </cell>
          <cell r="D10747" t="str">
            <v/>
          </cell>
          <cell r="E10747" t="str">
            <v/>
          </cell>
        </row>
        <row r="10748">
          <cell r="C10748" t="str">
            <v/>
          </cell>
          <cell r="D10748" t="str">
            <v/>
          </cell>
          <cell r="E10748" t="str">
            <v/>
          </cell>
        </row>
        <row r="10749">
          <cell r="C10749" t="str">
            <v/>
          </cell>
          <cell r="D10749" t="str">
            <v/>
          </cell>
          <cell r="E10749" t="str">
            <v/>
          </cell>
        </row>
        <row r="10750">
          <cell r="C10750" t="str">
            <v/>
          </cell>
          <cell r="D10750" t="str">
            <v/>
          </cell>
          <cell r="E10750" t="str">
            <v/>
          </cell>
        </row>
        <row r="10751">
          <cell r="C10751" t="str">
            <v/>
          </cell>
          <cell r="D10751" t="str">
            <v/>
          </cell>
          <cell r="E10751" t="str">
            <v/>
          </cell>
        </row>
        <row r="10752">
          <cell r="C10752" t="str">
            <v/>
          </cell>
          <cell r="D10752" t="str">
            <v/>
          </cell>
          <cell r="E10752" t="str">
            <v/>
          </cell>
        </row>
        <row r="10753">
          <cell r="C10753" t="str">
            <v/>
          </cell>
          <cell r="D10753" t="str">
            <v/>
          </cell>
          <cell r="E10753" t="str">
            <v/>
          </cell>
        </row>
        <row r="10754">
          <cell r="C10754" t="str">
            <v/>
          </cell>
          <cell r="D10754" t="str">
            <v/>
          </cell>
          <cell r="E10754" t="str">
            <v/>
          </cell>
        </row>
        <row r="10755">
          <cell r="C10755" t="str">
            <v/>
          </cell>
          <cell r="D10755" t="str">
            <v/>
          </cell>
          <cell r="E10755" t="str">
            <v/>
          </cell>
        </row>
        <row r="10756">
          <cell r="C10756" t="str">
            <v/>
          </cell>
          <cell r="D10756" t="str">
            <v/>
          </cell>
          <cell r="E10756" t="str">
            <v/>
          </cell>
        </row>
        <row r="10757">
          <cell r="C10757" t="str">
            <v/>
          </cell>
          <cell r="D10757" t="str">
            <v/>
          </cell>
          <cell r="E10757" t="str">
            <v/>
          </cell>
        </row>
        <row r="10758">
          <cell r="C10758" t="str">
            <v/>
          </cell>
          <cell r="D10758" t="str">
            <v/>
          </cell>
          <cell r="E10758" t="str">
            <v/>
          </cell>
        </row>
        <row r="10759">
          <cell r="C10759" t="str">
            <v/>
          </cell>
          <cell r="D10759" t="str">
            <v/>
          </cell>
          <cell r="E10759" t="str">
            <v/>
          </cell>
        </row>
        <row r="10760">
          <cell r="C10760" t="str">
            <v/>
          </cell>
          <cell r="D10760" t="str">
            <v/>
          </cell>
          <cell r="E10760" t="str">
            <v/>
          </cell>
        </row>
        <row r="10761">
          <cell r="C10761" t="str">
            <v/>
          </cell>
          <cell r="D10761" t="str">
            <v/>
          </cell>
          <cell r="E10761" t="str">
            <v/>
          </cell>
        </row>
        <row r="10762">
          <cell r="C10762" t="str">
            <v/>
          </cell>
          <cell r="D10762" t="str">
            <v/>
          </cell>
          <cell r="E10762" t="str">
            <v/>
          </cell>
        </row>
        <row r="10763">
          <cell r="C10763" t="str">
            <v/>
          </cell>
          <cell r="D10763" t="str">
            <v/>
          </cell>
          <cell r="E10763" t="str">
            <v/>
          </cell>
        </row>
        <row r="10764">
          <cell r="C10764" t="str">
            <v/>
          </cell>
          <cell r="D10764" t="str">
            <v/>
          </cell>
          <cell r="E10764" t="str">
            <v/>
          </cell>
        </row>
        <row r="10765">
          <cell r="C10765" t="str">
            <v/>
          </cell>
          <cell r="D10765" t="str">
            <v/>
          </cell>
          <cell r="E10765" t="str">
            <v/>
          </cell>
        </row>
        <row r="10766">
          <cell r="C10766" t="str">
            <v/>
          </cell>
          <cell r="D10766" t="str">
            <v/>
          </cell>
          <cell r="E10766" t="str">
            <v/>
          </cell>
        </row>
        <row r="10767">
          <cell r="C10767" t="str">
            <v/>
          </cell>
          <cell r="D10767" t="str">
            <v/>
          </cell>
          <cell r="E10767" t="str">
            <v/>
          </cell>
        </row>
        <row r="10768">
          <cell r="C10768" t="str">
            <v/>
          </cell>
          <cell r="D10768" t="str">
            <v/>
          </cell>
          <cell r="E10768" t="str">
            <v/>
          </cell>
        </row>
        <row r="10769">
          <cell r="C10769" t="str">
            <v/>
          </cell>
          <cell r="D10769" t="str">
            <v/>
          </cell>
          <cell r="E10769" t="str">
            <v/>
          </cell>
        </row>
        <row r="10770">
          <cell r="C10770" t="str">
            <v/>
          </cell>
          <cell r="D10770" t="str">
            <v/>
          </cell>
          <cell r="E10770" t="str">
            <v/>
          </cell>
        </row>
        <row r="10771">
          <cell r="C10771" t="str">
            <v/>
          </cell>
          <cell r="D10771" t="str">
            <v/>
          </cell>
          <cell r="E10771" t="str">
            <v/>
          </cell>
        </row>
        <row r="10772">
          <cell r="C10772" t="str">
            <v/>
          </cell>
          <cell r="D10772" t="str">
            <v/>
          </cell>
          <cell r="E10772" t="str">
            <v/>
          </cell>
        </row>
        <row r="10773">
          <cell r="C10773" t="str">
            <v/>
          </cell>
          <cell r="D10773" t="str">
            <v/>
          </cell>
          <cell r="E10773" t="str">
            <v/>
          </cell>
        </row>
        <row r="10774">
          <cell r="C10774" t="str">
            <v/>
          </cell>
          <cell r="D10774" t="str">
            <v/>
          </cell>
          <cell r="E10774" t="str">
            <v/>
          </cell>
        </row>
        <row r="10775">
          <cell r="C10775" t="str">
            <v/>
          </cell>
          <cell r="D10775" t="str">
            <v/>
          </cell>
          <cell r="E10775" t="str">
            <v/>
          </cell>
        </row>
        <row r="10776">
          <cell r="C10776" t="str">
            <v/>
          </cell>
          <cell r="D10776" t="str">
            <v/>
          </cell>
          <cell r="E10776" t="str">
            <v/>
          </cell>
        </row>
        <row r="10777">
          <cell r="C10777" t="str">
            <v/>
          </cell>
          <cell r="D10777" t="str">
            <v/>
          </cell>
          <cell r="E10777" t="str">
            <v/>
          </cell>
        </row>
        <row r="10778">
          <cell r="C10778" t="str">
            <v/>
          </cell>
          <cell r="D10778" t="str">
            <v/>
          </cell>
          <cell r="E10778" t="str">
            <v/>
          </cell>
        </row>
        <row r="10779">
          <cell r="C10779" t="str">
            <v/>
          </cell>
          <cell r="D10779" t="str">
            <v/>
          </cell>
          <cell r="E10779" t="str">
            <v/>
          </cell>
        </row>
        <row r="10780">
          <cell r="C10780" t="str">
            <v/>
          </cell>
          <cell r="D10780" t="str">
            <v/>
          </cell>
          <cell r="E10780" t="str">
            <v/>
          </cell>
        </row>
        <row r="10781">
          <cell r="C10781" t="str">
            <v/>
          </cell>
          <cell r="D10781" t="str">
            <v/>
          </cell>
          <cell r="E10781" t="str">
            <v/>
          </cell>
        </row>
        <row r="10782">
          <cell r="C10782" t="str">
            <v/>
          </cell>
          <cell r="D10782" t="str">
            <v/>
          </cell>
          <cell r="E10782" t="str">
            <v/>
          </cell>
        </row>
        <row r="10783">
          <cell r="C10783" t="str">
            <v/>
          </cell>
          <cell r="D10783" t="str">
            <v/>
          </cell>
          <cell r="E10783" t="str">
            <v/>
          </cell>
        </row>
        <row r="10784">
          <cell r="C10784" t="str">
            <v/>
          </cell>
          <cell r="D10784" t="str">
            <v/>
          </cell>
          <cell r="E10784" t="str">
            <v/>
          </cell>
        </row>
        <row r="10785">
          <cell r="C10785" t="str">
            <v/>
          </cell>
          <cell r="D10785" t="str">
            <v/>
          </cell>
          <cell r="E10785" t="str">
            <v/>
          </cell>
        </row>
        <row r="10786">
          <cell r="C10786" t="str">
            <v/>
          </cell>
          <cell r="D10786" t="str">
            <v/>
          </cell>
          <cell r="E10786" t="str">
            <v/>
          </cell>
        </row>
        <row r="10787">
          <cell r="C10787" t="str">
            <v/>
          </cell>
          <cell r="D10787" t="str">
            <v/>
          </cell>
          <cell r="E10787" t="str">
            <v/>
          </cell>
        </row>
        <row r="10788">
          <cell r="C10788" t="str">
            <v/>
          </cell>
          <cell r="D10788" t="str">
            <v/>
          </cell>
          <cell r="E10788" t="str">
            <v/>
          </cell>
        </row>
        <row r="10789">
          <cell r="C10789" t="str">
            <v/>
          </cell>
          <cell r="D10789" t="str">
            <v/>
          </cell>
          <cell r="E10789" t="str">
            <v/>
          </cell>
        </row>
        <row r="10790">
          <cell r="C10790" t="str">
            <v/>
          </cell>
          <cell r="D10790" t="str">
            <v/>
          </cell>
          <cell r="E10790" t="str">
            <v/>
          </cell>
        </row>
        <row r="10791">
          <cell r="C10791" t="str">
            <v/>
          </cell>
          <cell r="D10791" t="str">
            <v/>
          </cell>
          <cell r="E10791" t="str">
            <v/>
          </cell>
        </row>
        <row r="10792">
          <cell r="C10792" t="str">
            <v/>
          </cell>
          <cell r="D10792" t="str">
            <v/>
          </cell>
          <cell r="E10792" t="str">
            <v/>
          </cell>
        </row>
        <row r="10793">
          <cell r="C10793" t="str">
            <v/>
          </cell>
          <cell r="D10793" t="str">
            <v/>
          </cell>
          <cell r="E10793" t="str">
            <v/>
          </cell>
        </row>
        <row r="10794">
          <cell r="C10794" t="str">
            <v/>
          </cell>
          <cell r="D10794" t="str">
            <v/>
          </cell>
          <cell r="E10794" t="str">
            <v/>
          </cell>
        </row>
        <row r="10795">
          <cell r="C10795" t="str">
            <v/>
          </cell>
          <cell r="D10795" t="str">
            <v/>
          </cell>
          <cell r="E10795" t="str">
            <v/>
          </cell>
        </row>
        <row r="10796">
          <cell r="C10796" t="str">
            <v/>
          </cell>
          <cell r="D10796" t="str">
            <v/>
          </cell>
          <cell r="E10796" t="str">
            <v/>
          </cell>
        </row>
        <row r="10797">
          <cell r="C10797" t="str">
            <v/>
          </cell>
          <cell r="D10797" t="str">
            <v/>
          </cell>
          <cell r="E10797" t="str">
            <v/>
          </cell>
        </row>
        <row r="10798">
          <cell r="C10798" t="str">
            <v/>
          </cell>
          <cell r="D10798" t="str">
            <v/>
          </cell>
          <cell r="E10798" t="str">
            <v/>
          </cell>
        </row>
        <row r="10799">
          <cell r="C10799" t="str">
            <v/>
          </cell>
          <cell r="D10799" t="str">
            <v/>
          </cell>
          <cell r="E10799" t="str">
            <v/>
          </cell>
        </row>
        <row r="10800">
          <cell r="C10800" t="str">
            <v/>
          </cell>
          <cell r="D10800" t="str">
            <v/>
          </cell>
          <cell r="E10800" t="str">
            <v/>
          </cell>
        </row>
        <row r="10801">
          <cell r="C10801" t="str">
            <v/>
          </cell>
          <cell r="D10801" t="str">
            <v/>
          </cell>
          <cell r="E10801" t="str">
            <v/>
          </cell>
        </row>
        <row r="10802">
          <cell r="C10802" t="str">
            <v/>
          </cell>
          <cell r="D10802" t="str">
            <v/>
          </cell>
          <cell r="E10802" t="str">
            <v/>
          </cell>
        </row>
        <row r="10803">
          <cell r="C10803" t="str">
            <v/>
          </cell>
          <cell r="D10803" t="str">
            <v/>
          </cell>
          <cell r="E10803" t="str">
            <v/>
          </cell>
        </row>
        <row r="10804">
          <cell r="C10804" t="str">
            <v/>
          </cell>
          <cell r="D10804" t="str">
            <v/>
          </cell>
          <cell r="E10804" t="str">
            <v/>
          </cell>
        </row>
        <row r="10805">
          <cell r="C10805" t="str">
            <v/>
          </cell>
          <cell r="D10805" t="str">
            <v/>
          </cell>
          <cell r="E10805" t="str">
            <v/>
          </cell>
        </row>
        <row r="10806">
          <cell r="C10806" t="str">
            <v/>
          </cell>
          <cell r="D10806" t="str">
            <v/>
          </cell>
          <cell r="E10806" t="str">
            <v/>
          </cell>
        </row>
        <row r="10807">
          <cell r="C10807" t="str">
            <v/>
          </cell>
          <cell r="D10807" t="str">
            <v/>
          </cell>
          <cell r="E10807" t="str">
            <v/>
          </cell>
        </row>
        <row r="10808">
          <cell r="C10808" t="str">
            <v/>
          </cell>
          <cell r="D10808" t="str">
            <v/>
          </cell>
          <cell r="E10808" t="str">
            <v/>
          </cell>
        </row>
        <row r="10809">
          <cell r="C10809" t="str">
            <v/>
          </cell>
          <cell r="D10809" t="str">
            <v/>
          </cell>
          <cell r="E10809" t="str">
            <v/>
          </cell>
        </row>
        <row r="10810">
          <cell r="C10810" t="str">
            <v/>
          </cell>
          <cell r="D10810" t="str">
            <v/>
          </cell>
          <cell r="E10810" t="str">
            <v/>
          </cell>
        </row>
        <row r="10811">
          <cell r="C10811" t="str">
            <v/>
          </cell>
          <cell r="D10811" t="str">
            <v/>
          </cell>
          <cell r="E10811" t="str">
            <v/>
          </cell>
        </row>
        <row r="10812">
          <cell r="C10812" t="str">
            <v/>
          </cell>
          <cell r="D10812" t="str">
            <v/>
          </cell>
          <cell r="E10812" t="str">
            <v/>
          </cell>
        </row>
        <row r="10813">
          <cell r="C10813" t="str">
            <v/>
          </cell>
          <cell r="D10813" t="str">
            <v/>
          </cell>
          <cell r="E10813" t="str">
            <v/>
          </cell>
        </row>
        <row r="10814">
          <cell r="C10814" t="str">
            <v/>
          </cell>
          <cell r="D10814" t="str">
            <v/>
          </cell>
          <cell r="E10814" t="str">
            <v/>
          </cell>
        </row>
        <row r="10815">
          <cell r="C10815" t="str">
            <v/>
          </cell>
          <cell r="D10815" t="str">
            <v/>
          </cell>
          <cell r="E10815" t="str">
            <v/>
          </cell>
        </row>
        <row r="10816">
          <cell r="C10816" t="str">
            <v/>
          </cell>
          <cell r="D10816" t="str">
            <v/>
          </cell>
          <cell r="E10816" t="str">
            <v/>
          </cell>
        </row>
        <row r="10817">
          <cell r="C10817" t="str">
            <v/>
          </cell>
          <cell r="D10817" t="str">
            <v/>
          </cell>
          <cell r="E10817" t="str">
            <v/>
          </cell>
        </row>
        <row r="10818">
          <cell r="C10818" t="str">
            <v/>
          </cell>
          <cell r="D10818" t="str">
            <v/>
          </cell>
          <cell r="E10818" t="str">
            <v/>
          </cell>
        </row>
        <row r="10819">
          <cell r="C10819" t="str">
            <v/>
          </cell>
          <cell r="D10819" t="str">
            <v/>
          </cell>
          <cell r="E10819" t="str">
            <v/>
          </cell>
        </row>
        <row r="10820">
          <cell r="C10820" t="str">
            <v/>
          </cell>
          <cell r="D10820" t="str">
            <v/>
          </cell>
          <cell r="E10820" t="str">
            <v/>
          </cell>
        </row>
        <row r="10821">
          <cell r="C10821" t="str">
            <v/>
          </cell>
          <cell r="D10821" t="str">
            <v/>
          </cell>
          <cell r="E10821" t="str">
            <v/>
          </cell>
        </row>
        <row r="10822">
          <cell r="C10822" t="str">
            <v/>
          </cell>
          <cell r="D10822" t="str">
            <v/>
          </cell>
          <cell r="E10822" t="str">
            <v/>
          </cell>
        </row>
        <row r="10823">
          <cell r="C10823" t="str">
            <v/>
          </cell>
          <cell r="D10823" t="str">
            <v/>
          </cell>
          <cell r="E10823" t="str">
            <v/>
          </cell>
        </row>
        <row r="10824">
          <cell r="C10824" t="str">
            <v/>
          </cell>
          <cell r="D10824" t="str">
            <v/>
          </cell>
          <cell r="E10824" t="str">
            <v/>
          </cell>
        </row>
        <row r="10825">
          <cell r="C10825" t="str">
            <v/>
          </cell>
          <cell r="D10825" t="str">
            <v/>
          </cell>
          <cell r="E10825" t="str">
            <v/>
          </cell>
        </row>
        <row r="10826">
          <cell r="C10826" t="str">
            <v/>
          </cell>
          <cell r="D10826" t="str">
            <v/>
          </cell>
          <cell r="E10826" t="str">
            <v/>
          </cell>
        </row>
        <row r="10827">
          <cell r="C10827" t="str">
            <v/>
          </cell>
          <cell r="D10827" t="str">
            <v/>
          </cell>
          <cell r="E10827" t="str">
            <v/>
          </cell>
        </row>
        <row r="10828">
          <cell r="C10828" t="str">
            <v/>
          </cell>
          <cell r="D10828" t="str">
            <v/>
          </cell>
          <cell r="E10828" t="str">
            <v/>
          </cell>
        </row>
        <row r="10829">
          <cell r="C10829" t="str">
            <v/>
          </cell>
          <cell r="D10829" t="str">
            <v/>
          </cell>
          <cell r="E10829" t="str">
            <v/>
          </cell>
        </row>
        <row r="10830">
          <cell r="C10830" t="str">
            <v/>
          </cell>
          <cell r="D10830" t="str">
            <v/>
          </cell>
          <cell r="E10830" t="str">
            <v/>
          </cell>
        </row>
        <row r="10831">
          <cell r="C10831" t="str">
            <v/>
          </cell>
          <cell r="D10831" t="str">
            <v/>
          </cell>
          <cell r="E10831" t="str">
            <v/>
          </cell>
        </row>
        <row r="10832">
          <cell r="C10832" t="str">
            <v/>
          </cell>
          <cell r="D10832" t="str">
            <v/>
          </cell>
          <cell r="E10832" t="str">
            <v/>
          </cell>
        </row>
        <row r="10833">
          <cell r="C10833" t="str">
            <v/>
          </cell>
          <cell r="D10833" t="str">
            <v/>
          </cell>
          <cell r="E10833" t="str">
            <v/>
          </cell>
        </row>
        <row r="10834">
          <cell r="C10834" t="str">
            <v/>
          </cell>
          <cell r="D10834" t="str">
            <v/>
          </cell>
          <cell r="E10834" t="str">
            <v/>
          </cell>
        </row>
        <row r="10835">
          <cell r="C10835" t="str">
            <v/>
          </cell>
          <cell r="D10835" t="str">
            <v/>
          </cell>
          <cell r="E10835" t="str">
            <v/>
          </cell>
        </row>
        <row r="10836">
          <cell r="C10836" t="str">
            <v/>
          </cell>
          <cell r="D10836" t="str">
            <v/>
          </cell>
          <cell r="E10836" t="str">
            <v/>
          </cell>
        </row>
        <row r="10837">
          <cell r="C10837" t="str">
            <v/>
          </cell>
          <cell r="D10837" t="str">
            <v/>
          </cell>
          <cell r="E10837" t="str">
            <v/>
          </cell>
        </row>
        <row r="10838">
          <cell r="C10838" t="str">
            <v/>
          </cell>
          <cell r="D10838" t="str">
            <v/>
          </cell>
          <cell r="E10838" t="str">
            <v/>
          </cell>
        </row>
        <row r="10839">
          <cell r="C10839" t="str">
            <v/>
          </cell>
          <cell r="D10839" t="str">
            <v/>
          </cell>
          <cell r="E10839" t="str">
            <v/>
          </cell>
        </row>
        <row r="10840">
          <cell r="C10840" t="str">
            <v/>
          </cell>
          <cell r="D10840" t="str">
            <v/>
          </cell>
          <cell r="E10840" t="str">
            <v/>
          </cell>
        </row>
        <row r="10841">
          <cell r="C10841" t="str">
            <v/>
          </cell>
          <cell r="D10841" t="str">
            <v/>
          </cell>
          <cell r="E10841" t="str">
            <v/>
          </cell>
        </row>
        <row r="10842">
          <cell r="C10842" t="str">
            <v/>
          </cell>
          <cell r="D10842" t="str">
            <v/>
          </cell>
          <cell r="E10842" t="str">
            <v/>
          </cell>
        </row>
        <row r="10843">
          <cell r="C10843" t="str">
            <v/>
          </cell>
          <cell r="D10843" t="str">
            <v/>
          </cell>
          <cell r="E10843" t="str">
            <v/>
          </cell>
        </row>
        <row r="10844">
          <cell r="C10844" t="str">
            <v/>
          </cell>
          <cell r="D10844" t="str">
            <v/>
          </cell>
          <cell r="E10844" t="str">
            <v/>
          </cell>
        </row>
        <row r="10845">
          <cell r="C10845" t="str">
            <v/>
          </cell>
          <cell r="D10845" t="str">
            <v/>
          </cell>
          <cell r="E10845" t="str">
            <v/>
          </cell>
        </row>
        <row r="10846">
          <cell r="C10846" t="str">
            <v/>
          </cell>
          <cell r="D10846" t="str">
            <v/>
          </cell>
          <cell r="E10846" t="str">
            <v/>
          </cell>
        </row>
        <row r="10847">
          <cell r="C10847" t="str">
            <v/>
          </cell>
          <cell r="D10847" t="str">
            <v/>
          </cell>
          <cell r="E10847" t="str">
            <v/>
          </cell>
        </row>
        <row r="10848">
          <cell r="C10848" t="str">
            <v/>
          </cell>
          <cell r="D10848" t="str">
            <v/>
          </cell>
          <cell r="E10848" t="str">
            <v/>
          </cell>
        </row>
        <row r="10849">
          <cell r="C10849" t="str">
            <v/>
          </cell>
          <cell r="D10849" t="str">
            <v/>
          </cell>
          <cell r="E10849" t="str">
            <v/>
          </cell>
        </row>
        <row r="10850">
          <cell r="C10850" t="str">
            <v/>
          </cell>
          <cell r="D10850" t="str">
            <v/>
          </cell>
          <cell r="E10850" t="str">
            <v/>
          </cell>
        </row>
        <row r="10851">
          <cell r="C10851" t="str">
            <v/>
          </cell>
          <cell r="D10851" t="str">
            <v/>
          </cell>
          <cell r="E10851" t="str">
            <v/>
          </cell>
        </row>
        <row r="10852">
          <cell r="C10852" t="str">
            <v/>
          </cell>
          <cell r="D10852" t="str">
            <v/>
          </cell>
          <cell r="E10852" t="str">
            <v/>
          </cell>
        </row>
        <row r="10853">
          <cell r="C10853" t="str">
            <v/>
          </cell>
          <cell r="D10853" t="str">
            <v/>
          </cell>
          <cell r="E10853" t="str">
            <v/>
          </cell>
        </row>
        <row r="10854">
          <cell r="C10854" t="str">
            <v/>
          </cell>
          <cell r="D10854" t="str">
            <v/>
          </cell>
          <cell r="E10854" t="str">
            <v/>
          </cell>
        </row>
        <row r="10855">
          <cell r="C10855" t="str">
            <v/>
          </cell>
          <cell r="D10855" t="str">
            <v/>
          </cell>
          <cell r="E10855" t="str">
            <v/>
          </cell>
        </row>
        <row r="10856">
          <cell r="C10856" t="str">
            <v/>
          </cell>
          <cell r="D10856" t="str">
            <v/>
          </cell>
          <cell r="E10856" t="str">
            <v/>
          </cell>
        </row>
        <row r="10857">
          <cell r="C10857" t="str">
            <v/>
          </cell>
          <cell r="D10857" t="str">
            <v/>
          </cell>
          <cell r="E10857" t="str">
            <v/>
          </cell>
        </row>
        <row r="10858">
          <cell r="C10858" t="str">
            <v/>
          </cell>
          <cell r="D10858" t="str">
            <v/>
          </cell>
          <cell r="E10858" t="str">
            <v/>
          </cell>
        </row>
        <row r="10859">
          <cell r="C10859" t="str">
            <v/>
          </cell>
          <cell r="D10859" t="str">
            <v/>
          </cell>
          <cell r="E10859" t="str">
            <v/>
          </cell>
        </row>
        <row r="10860">
          <cell r="C10860" t="str">
            <v/>
          </cell>
          <cell r="D10860" t="str">
            <v/>
          </cell>
          <cell r="E10860" t="str">
            <v/>
          </cell>
        </row>
        <row r="10861">
          <cell r="C10861" t="str">
            <v/>
          </cell>
          <cell r="D10861" t="str">
            <v/>
          </cell>
          <cell r="E10861" t="str">
            <v/>
          </cell>
        </row>
        <row r="10862">
          <cell r="C10862" t="str">
            <v/>
          </cell>
          <cell r="D10862" t="str">
            <v/>
          </cell>
          <cell r="E10862" t="str">
            <v/>
          </cell>
        </row>
        <row r="10863">
          <cell r="C10863" t="str">
            <v/>
          </cell>
          <cell r="D10863" t="str">
            <v/>
          </cell>
          <cell r="E10863" t="str">
            <v/>
          </cell>
        </row>
        <row r="10864">
          <cell r="C10864" t="str">
            <v/>
          </cell>
          <cell r="D10864" t="str">
            <v/>
          </cell>
          <cell r="E10864" t="str">
            <v/>
          </cell>
        </row>
        <row r="10865">
          <cell r="C10865" t="str">
            <v/>
          </cell>
          <cell r="D10865" t="str">
            <v/>
          </cell>
          <cell r="E10865" t="str">
            <v/>
          </cell>
        </row>
        <row r="10866">
          <cell r="C10866" t="str">
            <v/>
          </cell>
          <cell r="D10866" t="str">
            <v/>
          </cell>
          <cell r="E10866" t="str">
            <v/>
          </cell>
        </row>
        <row r="10867">
          <cell r="C10867" t="str">
            <v/>
          </cell>
          <cell r="D10867" t="str">
            <v/>
          </cell>
          <cell r="E10867" t="str">
            <v/>
          </cell>
        </row>
        <row r="10868">
          <cell r="C10868" t="str">
            <v/>
          </cell>
          <cell r="D10868" t="str">
            <v/>
          </cell>
          <cell r="E10868" t="str">
            <v/>
          </cell>
        </row>
        <row r="10869">
          <cell r="C10869" t="str">
            <v/>
          </cell>
          <cell r="D10869" t="str">
            <v/>
          </cell>
          <cell r="E10869" t="str">
            <v/>
          </cell>
        </row>
        <row r="10870">
          <cell r="C10870" t="str">
            <v/>
          </cell>
          <cell r="D10870" t="str">
            <v/>
          </cell>
          <cell r="E10870" t="str">
            <v/>
          </cell>
        </row>
        <row r="10871">
          <cell r="C10871" t="str">
            <v/>
          </cell>
          <cell r="D10871" t="str">
            <v/>
          </cell>
          <cell r="E10871" t="str">
            <v/>
          </cell>
        </row>
        <row r="10872">
          <cell r="C10872" t="str">
            <v/>
          </cell>
          <cell r="D10872" t="str">
            <v/>
          </cell>
          <cell r="E10872" t="str">
            <v/>
          </cell>
        </row>
        <row r="10873">
          <cell r="C10873" t="str">
            <v/>
          </cell>
          <cell r="D10873" t="str">
            <v/>
          </cell>
          <cell r="E10873" t="str">
            <v/>
          </cell>
        </row>
        <row r="10874">
          <cell r="C10874" t="str">
            <v/>
          </cell>
          <cell r="D10874" t="str">
            <v/>
          </cell>
          <cell r="E10874" t="str">
            <v/>
          </cell>
        </row>
        <row r="10875">
          <cell r="C10875" t="str">
            <v/>
          </cell>
          <cell r="D10875" t="str">
            <v/>
          </cell>
          <cell r="E10875" t="str">
            <v/>
          </cell>
        </row>
        <row r="10876">
          <cell r="C10876" t="str">
            <v/>
          </cell>
          <cell r="D10876" t="str">
            <v/>
          </cell>
          <cell r="E10876" t="str">
            <v/>
          </cell>
        </row>
        <row r="10877">
          <cell r="C10877" t="str">
            <v/>
          </cell>
          <cell r="D10877" t="str">
            <v/>
          </cell>
          <cell r="E10877" t="str">
            <v/>
          </cell>
        </row>
        <row r="10878">
          <cell r="C10878" t="str">
            <v/>
          </cell>
          <cell r="D10878" t="str">
            <v/>
          </cell>
          <cell r="E10878" t="str">
            <v/>
          </cell>
        </row>
        <row r="10879">
          <cell r="C10879" t="str">
            <v/>
          </cell>
          <cell r="D10879" t="str">
            <v/>
          </cell>
          <cell r="E10879" t="str">
            <v/>
          </cell>
        </row>
        <row r="10880">
          <cell r="C10880" t="str">
            <v/>
          </cell>
          <cell r="D10880" t="str">
            <v/>
          </cell>
          <cell r="E10880" t="str">
            <v/>
          </cell>
        </row>
        <row r="10881">
          <cell r="C10881" t="str">
            <v/>
          </cell>
          <cell r="D10881" t="str">
            <v/>
          </cell>
          <cell r="E10881" t="str">
            <v/>
          </cell>
        </row>
        <row r="10882">
          <cell r="C10882" t="str">
            <v/>
          </cell>
          <cell r="D10882" t="str">
            <v/>
          </cell>
          <cell r="E10882" t="str">
            <v/>
          </cell>
        </row>
        <row r="10883">
          <cell r="C10883" t="str">
            <v/>
          </cell>
          <cell r="D10883" t="str">
            <v/>
          </cell>
          <cell r="E10883" t="str">
            <v/>
          </cell>
        </row>
        <row r="10884">
          <cell r="C10884" t="str">
            <v/>
          </cell>
          <cell r="D10884" t="str">
            <v/>
          </cell>
          <cell r="E10884" t="str">
            <v/>
          </cell>
        </row>
        <row r="10885">
          <cell r="C10885" t="str">
            <v/>
          </cell>
          <cell r="D10885" t="str">
            <v/>
          </cell>
          <cell r="E10885" t="str">
            <v/>
          </cell>
        </row>
        <row r="10886">
          <cell r="C10886" t="str">
            <v/>
          </cell>
          <cell r="D10886" t="str">
            <v/>
          </cell>
          <cell r="E10886" t="str">
            <v/>
          </cell>
        </row>
        <row r="10887">
          <cell r="C10887" t="str">
            <v/>
          </cell>
          <cell r="D10887" t="str">
            <v/>
          </cell>
          <cell r="E10887" t="str">
            <v/>
          </cell>
        </row>
        <row r="10888">
          <cell r="C10888" t="str">
            <v/>
          </cell>
          <cell r="D10888" t="str">
            <v/>
          </cell>
          <cell r="E10888" t="str">
            <v/>
          </cell>
        </row>
        <row r="10889">
          <cell r="C10889" t="str">
            <v/>
          </cell>
          <cell r="D10889" t="str">
            <v/>
          </cell>
          <cell r="E10889" t="str">
            <v/>
          </cell>
        </row>
        <row r="10890">
          <cell r="C10890" t="str">
            <v/>
          </cell>
          <cell r="D10890" t="str">
            <v/>
          </cell>
          <cell r="E10890" t="str">
            <v/>
          </cell>
        </row>
        <row r="10891">
          <cell r="C10891" t="str">
            <v/>
          </cell>
          <cell r="D10891" t="str">
            <v/>
          </cell>
          <cell r="E10891" t="str">
            <v/>
          </cell>
        </row>
        <row r="10892">
          <cell r="C10892" t="str">
            <v/>
          </cell>
          <cell r="D10892" t="str">
            <v/>
          </cell>
          <cell r="E10892" t="str">
            <v/>
          </cell>
        </row>
        <row r="10893">
          <cell r="C10893" t="str">
            <v/>
          </cell>
          <cell r="D10893" t="str">
            <v/>
          </cell>
          <cell r="E10893" t="str">
            <v/>
          </cell>
        </row>
        <row r="10894">
          <cell r="C10894" t="str">
            <v/>
          </cell>
          <cell r="D10894" t="str">
            <v/>
          </cell>
          <cell r="E10894" t="str">
            <v/>
          </cell>
        </row>
        <row r="10895">
          <cell r="C10895" t="str">
            <v/>
          </cell>
          <cell r="D10895" t="str">
            <v/>
          </cell>
          <cell r="E10895" t="str">
            <v/>
          </cell>
        </row>
        <row r="10896">
          <cell r="C10896" t="str">
            <v/>
          </cell>
          <cell r="D10896" t="str">
            <v/>
          </cell>
          <cell r="E10896" t="str">
            <v/>
          </cell>
        </row>
        <row r="10897">
          <cell r="C10897" t="str">
            <v/>
          </cell>
          <cell r="D10897" t="str">
            <v/>
          </cell>
          <cell r="E10897" t="str">
            <v/>
          </cell>
        </row>
        <row r="10898">
          <cell r="C10898" t="str">
            <v/>
          </cell>
          <cell r="D10898" t="str">
            <v/>
          </cell>
          <cell r="E10898" t="str">
            <v/>
          </cell>
        </row>
        <row r="10899">
          <cell r="C10899" t="str">
            <v/>
          </cell>
          <cell r="D10899" t="str">
            <v/>
          </cell>
          <cell r="E10899" t="str">
            <v/>
          </cell>
        </row>
        <row r="10900">
          <cell r="C10900" t="str">
            <v/>
          </cell>
          <cell r="D10900" t="str">
            <v/>
          </cell>
          <cell r="E10900" t="str">
            <v/>
          </cell>
        </row>
        <row r="10901">
          <cell r="C10901" t="str">
            <v/>
          </cell>
          <cell r="D10901" t="str">
            <v/>
          </cell>
          <cell r="E10901" t="str">
            <v/>
          </cell>
        </row>
        <row r="10902">
          <cell r="C10902" t="str">
            <v/>
          </cell>
          <cell r="D10902" t="str">
            <v/>
          </cell>
          <cell r="E10902" t="str">
            <v/>
          </cell>
        </row>
        <row r="10903">
          <cell r="C10903" t="str">
            <v/>
          </cell>
          <cell r="D10903" t="str">
            <v/>
          </cell>
          <cell r="E10903" t="str">
            <v/>
          </cell>
        </row>
        <row r="10904">
          <cell r="C10904" t="str">
            <v/>
          </cell>
          <cell r="D10904" t="str">
            <v/>
          </cell>
          <cell r="E10904" t="str">
            <v/>
          </cell>
        </row>
        <row r="10905">
          <cell r="C10905" t="str">
            <v/>
          </cell>
          <cell r="D10905" t="str">
            <v/>
          </cell>
          <cell r="E10905" t="str">
            <v/>
          </cell>
        </row>
        <row r="10906">
          <cell r="C10906" t="str">
            <v/>
          </cell>
          <cell r="D10906" t="str">
            <v/>
          </cell>
          <cell r="E10906" t="str">
            <v/>
          </cell>
        </row>
        <row r="10907">
          <cell r="C10907" t="str">
            <v/>
          </cell>
          <cell r="D10907" t="str">
            <v/>
          </cell>
          <cell r="E10907" t="str">
            <v/>
          </cell>
        </row>
        <row r="10908">
          <cell r="C10908" t="str">
            <v/>
          </cell>
          <cell r="D10908" t="str">
            <v/>
          </cell>
          <cell r="E10908" t="str">
            <v/>
          </cell>
        </row>
        <row r="10909">
          <cell r="C10909" t="str">
            <v/>
          </cell>
          <cell r="D10909" t="str">
            <v/>
          </cell>
          <cell r="E10909" t="str">
            <v/>
          </cell>
        </row>
        <row r="10910">
          <cell r="C10910" t="str">
            <v/>
          </cell>
          <cell r="D10910" t="str">
            <v/>
          </cell>
          <cell r="E10910" t="str">
            <v/>
          </cell>
        </row>
        <row r="10911">
          <cell r="C10911" t="str">
            <v/>
          </cell>
          <cell r="D10911" t="str">
            <v/>
          </cell>
          <cell r="E10911" t="str">
            <v/>
          </cell>
        </row>
        <row r="10912">
          <cell r="C10912" t="str">
            <v/>
          </cell>
          <cell r="D10912" t="str">
            <v/>
          </cell>
          <cell r="E10912" t="str">
            <v/>
          </cell>
        </row>
        <row r="10913">
          <cell r="C10913" t="str">
            <v/>
          </cell>
          <cell r="D10913" t="str">
            <v/>
          </cell>
          <cell r="E10913" t="str">
            <v/>
          </cell>
        </row>
        <row r="10914">
          <cell r="C10914" t="str">
            <v/>
          </cell>
          <cell r="D10914" t="str">
            <v/>
          </cell>
          <cell r="E10914" t="str">
            <v/>
          </cell>
        </row>
        <row r="10915">
          <cell r="C10915" t="str">
            <v/>
          </cell>
          <cell r="D10915" t="str">
            <v/>
          </cell>
          <cell r="E10915" t="str">
            <v/>
          </cell>
        </row>
        <row r="10916">
          <cell r="C10916" t="str">
            <v/>
          </cell>
          <cell r="D10916" t="str">
            <v/>
          </cell>
          <cell r="E10916" t="str">
            <v/>
          </cell>
        </row>
        <row r="10917">
          <cell r="C10917" t="str">
            <v/>
          </cell>
          <cell r="D10917" t="str">
            <v/>
          </cell>
          <cell r="E10917" t="str">
            <v/>
          </cell>
        </row>
        <row r="10918">
          <cell r="C10918" t="str">
            <v/>
          </cell>
          <cell r="D10918" t="str">
            <v/>
          </cell>
          <cell r="E10918" t="str">
            <v/>
          </cell>
        </row>
        <row r="10919">
          <cell r="C10919" t="str">
            <v/>
          </cell>
          <cell r="D10919" t="str">
            <v/>
          </cell>
          <cell r="E10919" t="str">
            <v/>
          </cell>
        </row>
        <row r="10920">
          <cell r="C10920" t="str">
            <v/>
          </cell>
          <cell r="D10920" t="str">
            <v/>
          </cell>
          <cell r="E10920" t="str">
            <v/>
          </cell>
        </row>
        <row r="10921">
          <cell r="C10921" t="str">
            <v/>
          </cell>
          <cell r="D10921" t="str">
            <v/>
          </cell>
          <cell r="E10921" t="str">
            <v/>
          </cell>
        </row>
        <row r="10922">
          <cell r="C10922" t="str">
            <v/>
          </cell>
          <cell r="D10922" t="str">
            <v/>
          </cell>
          <cell r="E10922" t="str">
            <v/>
          </cell>
        </row>
        <row r="10923">
          <cell r="C10923" t="str">
            <v/>
          </cell>
          <cell r="D10923" t="str">
            <v/>
          </cell>
          <cell r="E10923" t="str">
            <v/>
          </cell>
        </row>
        <row r="10924">
          <cell r="C10924" t="str">
            <v/>
          </cell>
          <cell r="D10924" t="str">
            <v/>
          </cell>
          <cell r="E10924" t="str">
            <v/>
          </cell>
        </row>
        <row r="10925">
          <cell r="C10925" t="str">
            <v/>
          </cell>
          <cell r="D10925" t="str">
            <v/>
          </cell>
          <cell r="E10925" t="str">
            <v/>
          </cell>
        </row>
        <row r="10926">
          <cell r="C10926" t="str">
            <v/>
          </cell>
          <cell r="D10926" t="str">
            <v/>
          </cell>
          <cell r="E10926" t="str">
            <v/>
          </cell>
        </row>
        <row r="10927">
          <cell r="C10927" t="str">
            <v/>
          </cell>
          <cell r="D10927" t="str">
            <v/>
          </cell>
          <cell r="E10927" t="str">
            <v/>
          </cell>
        </row>
        <row r="10928">
          <cell r="C10928" t="str">
            <v/>
          </cell>
          <cell r="D10928" t="str">
            <v/>
          </cell>
          <cell r="E10928" t="str">
            <v/>
          </cell>
        </row>
        <row r="10929">
          <cell r="C10929" t="str">
            <v/>
          </cell>
          <cell r="D10929" t="str">
            <v/>
          </cell>
          <cell r="E10929" t="str">
            <v/>
          </cell>
        </row>
        <row r="10930">
          <cell r="C10930" t="str">
            <v/>
          </cell>
          <cell r="D10930" t="str">
            <v/>
          </cell>
          <cell r="E10930" t="str">
            <v/>
          </cell>
        </row>
        <row r="10931">
          <cell r="C10931" t="str">
            <v/>
          </cell>
          <cell r="D10931" t="str">
            <v/>
          </cell>
          <cell r="E10931" t="str">
            <v/>
          </cell>
        </row>
        <row r="10932">
          <cell r="C10932" t="str">
            <v/>
          </cell>
          <cell r="D10932" t="str">
            <v/>
          </cell>
          <cell r="E10932" t="str">
            <v/>
          </cell>
        </row>
        <row r="10933">
          <cell r="C10933" t="str">
            <v/>
          </cell>
          <cell r="D10933" t="str">
            <v/>
          </cell>
          <cell r="E10933" t="str">
            <v/>
          </cell>
        </row>
        <row r="10934">
          <cell r="C10934" t="str">
            <v/>
          </cell>
          <cell r="D10934" t="str">
            <v/>
          </cell>
          <cell r="E10934" t="str">
            <v/>
          </cell>
        </row>
        <row r="10935">
          <cell r="C10935" t="str">
            <v/>
          </cell>
          <cell r="D10935" t="str">
            <v/>
          </cell>
          <cell r="E10935" t="str">
            <v/>
          </cell>
        </row>
        <row r="10936">
          <cell r="C10936" t="str">
            <v/>
          </cell>
          <cell r="D10936" t="str">
            <v/>
          </cell>
          <cell r="E10936" t="str">
            <v/>
          </cell>
        </row>
        <row r="10937">
          <cell r="C10937" t="str">
            <v/>
          </cell>
          <cell r="D10937" t="str">
            <v/>
          </cell>
          <cell r="E10937" t="str">
            <v/>
          </cell>
        </row>
        <row r="10938">
          <cell r="C10938" t="str">
            <v/>
          </cell>
          <cell r="D10938" t="str">
            <v/>
          </cell>
          <cell r="E10938" t="str">
            <v/>
          </cell>
        </row>
        <row r="10939">
          <cell r="C10939" t="str">
            <v/>
          </cell>
          <cell r="D10939" t="str">
            <v/>
          </cell>
          <cell r="E10939" t="str">
            <v/>
          </cell>
        </row>
        <row r="10940">
          <cell r="C10940" t="str">
            <v/>
          </cell>
          <cell r="D10940" t="str">
            <v/>
          </cell>
          <cell r="E10940" t="str">
            <v/>
          </cell>
        </row>
        <row r="10941">
          <cell r="C10941" t="str">
            <v/>
          </cell>
          <cell r="D10941" t="str">
            <v/>
          </cell>
          <cell r="E10941" t="str">
            <v/>
          </cell>
        </row>
        <row r="10942">
          <cell r="C10942" t="str">
            <v/>
          </cell>
          <cell r="D10942" t="str">
            <v/>
          </cell>
          <cell r="E10942" t="str">
            <v/>
          </cell>
        </row>
        <row r="10943">
          <cell r="C10943" t="str">
            <v/>
          </cell>
          <cell r="D10943" t="str">
            <v/>
          </cell>
          <cell r="E10943" t="str">
            <v/>
          </cell>
        </row>
        <row r="10944">
          <cell r="C10944" t="str">
            <v/>
          </cell>
          <cell r="D10944" t="str">
            <v/>
          </cell>
          <cell r="E10944" t="str">
            <v/>
          </cell>
        </row>
        <row r="10945">
          <cell r="C10945" t="str">
            <v/>
          </cell>
          <cell r="D10945" t="str">
            <v/>
          </cell>
          <cell r="E10945" t="str">
            <v/>
          </cell>
        </row>
        <row r="10946">
          <cell r="C10946" t="str">
            <v/>
          </cell>
          <cell r="D10946" t="str">
            <v/>
          </cell>
          <cell r="E10946" t="str">
            <v/>
          </cell>
        </row>
        <row r="10947">
          <cell r="C10947" t="str">
            <v/>
          </cell>
          <cell r="D10947" t="str">
            <v/>
          </cell>
          <cell r="E10947" t="str">
            <v/>
          </cell>
        </row>
        <row r="10948">
          <cell r="C10948" t="str">
            <v/>
          </cell>
          <cell r="D10948" t="str">
            <v/>
          </cell>
          <cell r="E10948" t="str">
            <v/>
          </cell>
        </row>
        <row r="10949">
          <cell r="C10949" t="str">
            <v/>
          </cell>
          <cell r="D10949" t="str">
            <v/>
          </cell>
          <cell r="E10949" t="str">
            <v/>
          </cell>
        </row>
        <row r="10950">
          <cell r="C10950" t="str">
            <v/>
          </cell>
          <cell r="D10950" t="str">
            <v/>
          </cell>
          <cell r="E10950" t="str">
            <v/>
          </cell>
        </row>
        <row r="10951">
          <cell r="C10951" t="str">
            <v/>
          </cell>
          <cell r="D10951" t="str">
            <v/>
          </cell>
          <cell r="E10951" t="str">
            <v/>
          </cell>
        </row>
        <row r="10952">
          <cell r="C10952" t="str">
            <v/>
          </cell>
          <cell r="D10952" t="str">
            <v/>
          </cell>
          <cell r="E10952" t="str">
            <v/>
          </cell>
        </row>
        <row r="10953">
          <cell r="C10953" t="str">
            <v/>
          </cell>
          <cell r="D10953" t="str">
            <v/>
          </cell>
          <cell r="E10953" t="str">
            <v/>
          </cell>
        </row>
        <row r="10954">
          <cell r="C10954" t="str">
            <v/>
          </cell>
          <cell r="D10954" t="str">
            <v/>
          </cell>
          <cell r="E10954" t="str">
            <v/>
          </cell>
        </row>
        <row r="10955">
          <cell r="C10955" t="str">
            <v/>
          </cell>
          <cell r="D10955" t="str">
            <v/>
          </cell>
          <cell r="E10955" t="str">
            <v/>
          </cell>
        </row>
        <row r="10956">
          <cell r="C10956" t="str">
            <v/>
          </cell>
          <cell r="D10956" t="str">
            <v/>
          </cell>
          <cell r="E10956" t="str">
            <v/>
          </cell>
        </row>
        <row r="10957">
          <cell r="C10957" t="str">
            <v/>
          </cell>
          <cell r="D10957" t="str">
            <v/>
          </cell>
          <cell r="E10957" t="str">
            <v/>
          </cell>
        </row>
        <row r="10958">
          <cell r="C10958" t="str">
            <v/>
          </cell>
          <cell r="D10958" t="str">
            <v/>
          </cell>
          <cell r="E10958" t="str">
            <v/>
          </cell>
        </row>
        <row r="10959">
          <cell r="C10959" t="str">
            <v/>
          </cell>
          <cell r="D10959" t="str">
            <v/>
          </cell>
          <cell r="E10959" t="str">
            <v/>
          </cell>
        </row>
        <row r="10960">
          <cell r="C10960" t="str">
            <v/>
          </cell>
          <cell r="D10960" t="str">
            <v/>
          </cell>
          <cell r="E10960" t="str">
            <v/>
          </cell>
        </row>
        <row r="10961">
          <cell r="C10961" t="str">
            <v/>
          </cell>
          <cell r="D10961" t="str">
            <v/>
          </cell>
          <cell r="E10961" t="str">
            <v/>
          </cell>
        </row>
        <row r="10962">
          <cell r="C10962" t="str">
            <v/>
          </cell>
          <cell r="D10962" t="str">
            <v/>
          </cell>
          <cell r="E10962" t="str">
            <v/>
          </cell>
        </row>
        <row r="10963">
          <cell r="C10963" t="str">
            <v/>
          </cell>
          <cell r="D10963" t="str">
            <v/>
          </cell>
          <cell r="E10963" t="str">
            <v/>
          </cell>
        </row>
        <row r="10964">
          <cell r="C10964" t="str">
            <v/>
          </cell>
          <cell r="D10964" t="str">
            <v/>
          </cell>
          <cell r="E10964" t="str">
            <v/>
          </cell>
        </row>
        <row r="10965">
          <cell r="C10965" t="str">
            <v/>
          </cell>
          <cell r="D10965" t="str">
            <v/>
          </cell>
          <cell r="E10965" t="str">
            <v/>
          </cell>
        </row>
        <row r="10966">
          <cell r="C10966" t="str">
            <v/>
          </cell>
          <cell r="D10966" t="str">
            <v/>
          </cell>
          <cell r="E10966" t="str">
            <v/>
          </cell>
        </row>
        <row r="10967">
          <cell r="C10967" t="str">
            <v/>
          </cell>
          <cell r="D10967" t="str">
            <v/>
          </cell>
          <cell r="E10967" t="str">
            <v/>
          </cell>
        </row>
        <row r="10968">
          <cell r="C10968" t="str">
            <v/>
          </cell>
          <cell r="D10968" t="str">
            <v/>
          </cell>
          <cell r="E10968" t="str">
            <v/>
          </cell>
        </row>
        <row r="10969">
          <cell r="C10969" t="str">
            <v/>
          </cell>
          <cell r="D10969" t="str">
            <v/>
          </cell>
          <cell r="E10969" t="str">
            <v/>
          </cell>
        </row>
        <row r="10970">
          <cell r="C10970" t="str">
            <v/>
          </cell>
          <cell r="D10970" t="str">
            <v/>
          </cell>
          <cell r="E10970" t="str">
            <v/>
          </cell>
        </row>
        <row r="10971">
          <cell r="C10971" t="str">
            <v/>
          </cell>
          <cell r="D10971" t="str">
            <v/>
          </cell>
          <cell r="E10971" t="str">
            <v/>
          </cell>
        </row>
        <row r="10972">
          <cell r="C10972" t="str">
            <v/>
          </cell>
          <cell r="D10972" t="str">
            <v/>
          </cell>
          <cell r="E10972" t="str">
            <v/>
          </cell>
        </row>
        <row r="10973">
          <cell r="C10973" t="str">
            <v/>
          </cell>
          <cell r="D10973" t="str">
            <v/>
          </cell>
          <cell r="E10973" t="str">
            <v/>
          </cell>
        </row>
        <row r="10974">
          <cell r="C10974" t="str">
            <v/>
          </cell>
          <cell r="D10974" t="str">
            <v/>
          </cell>
          <cell r="E10974" t="str">
            <v/>
          </cell>
        </row>
        <row r="10975">
          <cell r="C10975" t="str">
            <v/>
          </cell>
          <cell r="D10975" t="str">
            <v/>
          </cell>
          <cell r="E10975" t="str">
            <v/>
          </cell>
        </row>
        <row r="10976">
          <cell r="C10976" t="str">
            <v/>
          </cell>
          <cell r="D10976" t="str">
            <v/>
          </cell>
          <cell r="E10976" t="str">
            <v/>
          </cell>
        </row>
        <row r="10977">
          <cell r="C10977" t="str">
            <v/>
          </cell>
          <cell r="D10977" t="str">
            <v/>
          </cell>
          <cell r="E10977" t="str">
            <v/>
          </cell>
        </row>
        <row r="10978">
          <cell r="C10978" t="str">
            <v/>
          </cell>
          <cell r="D10978" t="str">
            <v/>
          </cell>
          <cell r="E10978" t="str">
            <v/>
          </cell>
        </row>
        <row r="10979">
          <cell r="C10979" t="str">
            <v/>
          </cell>
          <cell r="D10979" t="str">
            <v/>
          </cell>
          <cell r="E10979" t="str">
            <v/>
          </cell>
        </row>
        <row r="10980">
          <cell r="C10980" t="str">
            <v/>
          </cell>
          <cell r="D10980" t="str">
            <v/>
          </cell>
          <cell r="E10980" t="str">
            <v/>
          </cell>
        </row>
        <row r="10981">
          <cell r="C10981" t="str">
            <v/>
          </cell>
          <cell r="D10981" t="str">
            <v/>
          </cell>
          <cell r="E10981" t="str">
            <v/>
          </cell>
        </row>
        <row r="10982">
          <cell r="C10982" t="str">
            <v/>
          </cell>
          <cell r="D10982" t="str">
            <v/>
          </cell>
          <cell r="E10982" t="str">
            <v/>
          </cell>
        </row>
        <row r="10983">
          <cell r="C10983" t="str">
            <v/>
          </cell>
          <cell r="D10983" t="str">
            <v/>
          </cell>
          <cell r="E10983" t="str">
            <v/>
          </cell>
        </row>
        <row r="10984">
          <cell r="C10984" t="str">
            <v/>
          </cell>
          <cell r="D10984" t="str">
            <v/>
          </cell>
          <cell r="E10984" t="str">
            <v/>
          </cell>
        </row>
        <row r="10985">
          <cell r="C10985" t="str">
            <v/>
          </cell>
          <cell r="D10985" t="str">
            <v/>
          </cell>
          <cell r="E10985" t="str">
            <v/>
          </cell>
        </row>
        <row r="10986">
          <cell r="C10986" t="str">
            <v/>
          </cell>
          <cell r="D10986" t="str">
            <v/>
          </cell>
          <cell r="E10986" t="str">
            <v/>
          </cell>
        </row>
        <row r="10987">
          <cell r="C10987" t="str">
            <v/>
          </cell>
          <cell r="D10987" t="str">
            <v/>
          </cell>
          <cell r="E10987" t="str">
            <v/>
          </cell>
        </row>
        <row r="10988">
          <cell r="C10988" t="str">
            <v/>
          </cell>
          <cell r="D10988" t="str">
            <v/>
          </cell>
          <cell r="E10988" t="str">
            <v/>
          </cell>
        </row>
        <row r="10989">
          <cell r="C10989" t="str">
            <v/>
          </cell>
          <cell r="D10989" t="str">
            <v/>
          </cell>
          <cell r="E10989" t="str">
            <v/>
          </cell>
        </row>
        <row r="10990">
          <cell r="C10990" t="str">
            <v/>
          </cell>
          <cell r="D10990" t="str">
            <v/>
          </cell>
          <cell r="E10990" t="str">
            <v/>
          </cell>
        </row>
        <row r="10991">
          <cell r="C10991" t="str">
            <v/>
          </cell>
          <cell r="D10991" t="str">
            <v/>
          </cell>
          <cell r="E10991" t="str">
            <v/>
          </cell>
        </row>
        <row r="10992">
          <cell r="C10992" t="str">
            <v/>
          </cell>
          <cell r="D10992" t="str">
            <v/>
          </cell>
          <cell r="E10992" t="str">
            <v/>
          </cell>
        </row>
        <row r="10993">
          <cell r="C10993" t="str">
            <v/>
          </cell>
          <cell r="D10993" t="str">
            <v/>
          </cell>
          <cell r="E10993" t="str">
            <v/>
          </cell>
        </row>
        <row r="10994">
          <cell r="C10994" t="str">
            <v/>
          </cell>
          <cell r="D10994" t="str">
            <v/>
          </cell>
          <cell r="E10994" t="str">
            <v/>
          </cell>
        </row>
        <row r="10995">
          <cell r="C10995" t="str">
            <v/>
          </cell>
          <cell r="D10995" t="str">
            <v/>
          </cell>
          <cell r="E10995" t="str">
            <v/>
          </cell>
        </row>
        <row r="10996">
          <cell r="C10996" t="str">
            <v/>
          </cell>
          <cell r="D10996" t="str">
            <v/>
          </cell>
          <cell r="E10996" t="str">
            <v/>
          </cell>
        </row>
        <row r="10997">
          <cell r="C10997" t="str">
            <v/>
          </cell>
          <cell r="D10997" t="str">
            <v/>
          </cell>
          <cell r="E10997" t="str">
            <v/>
          </cell>
        </row>
        <row r="10998">
          <cell r="C10998" t="str">
            <v/>
          </cell>
          <cell r="D10998" t="str">
            <v/>
          </cell>
          <cell r="E10998" t="str">
            <v/>
          </cell>
        </row>
        <row r="10999">
          <cell r="C10999" t="str">
            <v/>
          </cell>
          <cell r="D10999" t="str">
            <v/>
          </cell>
          <cell r="E10999" t="str">
            <v/>
          </cell>
        </row>
        <row r="11000">
          <cell r="C11000" t="str">
            <v/>
          </cell>
          <cell r="D11000" t="str">
            <v/>
          </cell>
          <cell r="E11000" t="str">
            <v/>
          </cell>
        </row>
        <row r="11001">
          <cell r="C11001" t="str">
            <v/>
          </cell>
          <cell r="D11001" t="str">
            <v/>
          </cell>
          <cell r="E11001" t="str">
            <v/>
          </cell>
        </row>
        <row r="11002">
          <cell r="C11002" t="str">
            <v/>
          </cell>
          <cell r="D11002" t="str">
            <v/>
          </cell>
          <cell r="E11002" t="str">
            <v/>
          </cell>
        </row>
        <row r="11003">
          <cell r="C11003" t="str">
            <v/>
          </cell>
          <cell r="D11003" t="str">
            <v/>
          </cell>
          <cell r="E11003" t="str">
            <v/>
          </cell>
        </row>
        <row r="11004">
          <cell r="C11004" t="str">
            <v/>
          </cell>
          <cell r="D11004" t="str">
            <v/>
          </cell>
          <cell r="E11004" t="str">
            <v/>
          </cell>
        </row>
        <row r="11005">
          <cell r="C11005" t="str">
            <v/>
          </cell>
          <cell r="D11005" t="str">
            <v/>
          </cell>
          <cell r="E11005" t="str">
            <v/>
          </cell>
        </row>
        <row r="11006">
          <cell r="C11006" t="str">
            <v/>
          </cell>
          <cell r="D11006" t="str">
            <v/>
          </cell>
          <cell r="E11006" t="str">
            <v/>
          </cell>
        </row>
        <row r="11007">
          <cell r="C11007" t="str">
            <v/>
          </cell>
          <cell r="D11007" t="str">
            <v/>
          </cell>
          <cell r="E11007" t="str">
            <v/>
          </cell>
        </row>
        <row r="11008">
          <cell r="C11008" t="str">
            <v/>
          </cell>
          <cell r="D11008" t="str">
            <v/>
          </cell>
          <cell r="E11008" t="str">
            <v/>
          </cell>
        </row>
        <row r="11009">
          <cell r="C11009" t="str">
            <v/>
          </cell>
          <cell r="D11009" t="str">
            <v/>
          </cell>
          <cell r="E11009" t="str">
            <v/>
          </cell>
        </row>
        <row r="11010">
          <cell r="C11010" t="str">
            <v/>
          </cell>
          <cell r="D11010" t="str">
            <v/>
          </cell>
          <cell r="E11010" t="str">
            <v/>
          </cell>
        </row>
        <row r="11011">
          <cell r="C11011" t="str">
            <v/>
          </cell>
          <cell r="D11011" t="str">
            <v/>
          </cell>
          <cell r="E11011" t="str">
            <v/>
          </cell>
        </row>
        <row r="11012">
          <cell r="C11012" t="str">
            <v/>
          </cell>
          <cell r="D11012" t="str">
            <v/>
          </cell>
          <cell r="E11012" t="str">
            <v/>
          </cell>
        </row>
        <row r="11013">
          <cell r="C11013" t="str">
            <v/>
          </cell>
          <cell r="D11013" t="str">
            <v/>
          </cell>
          <cell r="E11013" t="str">
            <v/>
          </cell>
        </row>
        <row r="11014">
          <cell r="C11014" t="str">
            <v/>
          </cell>
          <cell r="D11014" t="str">
            <v/>
          </cell>
          <cell r="E11014" t="str">
            <v/>
          </cell>
        </row>
        <row r="11015">
          <cell r="C11015" t="str">
            <v/>
          </cell>
          <cell r="D11015" t="str">
            <v/>
          </cell>
          <cell r="E11015" t="str">
            <v/>
          </cell>
        </row>
        <row r="11016">
          <cell r="C11016" t="str">
            <v/>
          </cell>
          <cell r="D11016" t="str">
            <v/>
          </cell>
          <cell r="E11016" t="str">
            <v/>
          </cell>
        </row>
        <row r="11017">
          <cell r="C11017" t="str">
            <v/>
          </cell>
          <cell r="D11017" t="str">
            <v/>
          </cell>
          <cell r="E11017" t="str">
            <v/>
          </cell>
        </row>
        <row r="11018">
          <cell r="C11018" t="str">
            <v/>
          </cell>
          <cell r="D11018" t="str">
            <v/>
          </cell>
          <cell r="E11018" t="str">
            <v/>
          </cell>
        </row>
        <row r="11019">
          <cell r="C11019" t="str">
            <v/>
          </cell>
          <cell r="D11019" t="str">
            <v/>
          </cell>
          <cell r="E11019" t="str">
            <v/>
          </cell>
        </row>
        <row r="11020">
          <cell r="C11020" t="str">
            <v/>
          </cell>
          <cell r="D11020" t="str">
            <v/>
          </cell>
          <cell r="E11020" t="str">
            <v/>
          </cell>
        </row>
        <row r="11021">
          <cell r="C11021" t="str">
            <v/>
          </cell>
          <cell r="D11021" t="str">
            <v/>
          </cell>
          <cell r="E11021" t="str">
            <v/>
          </cell>
        </row>
        <row r="11022">
          <cell r="C11022" t="str">
            <v/>
          </cell>
          <cell r="D11022" t="str">
            <v/>
          </cell>
          <cell r="E11022" t="str">
            <v/>
          </cell>
        </row>
        <row r="11023">
          <cell r="C11023" t="str">
            <v/>
          </cell>
          <cell r="D11023" t="str">
            <v/>
          </cell>
          <cell r="E11023" t="str">
            <v/>
          </cell>
        </row>
        <row r="11024">
          <cell r="C11024" t="str">
            <v/>
          </cell>
          <cell r="D11024" t="str">
            <v/>
          </cell>
          <cell r="E11024" t="str">
            <v/>
          </cell>
        </row>
        <row r="11025">
          <cell r="C11025" t="str">
            <v/>
          </cell>
          <cell r="D11025" t="str">
            <v/>
          </cell>
          <cell r="E11025" t="str">
            <v/>
          </cell>
        </row>
        <row r="11026">
          <cell r="C11026" t="str">
            <v/>
          </cell>
          <cell r="D11026" t="str">
            <v/>
          </cell>
          <cell r="E11026" t="str">
            <v/>
          </cell>
        </row>
        <row r="11027">
          <cell r="C11027" t="str">
            <v/>
          </cell>
          <cell r="D11027" t="str">
            <v/>
          </cell>
          <cell r="E11027" t="str">
            <v/>
          </cell>
        </row>
        <row r="11028">
          <cell r="C11028" t="str">
            <v/>
          </cell>
          <cell r="D11028" t="str">
            <v/>
          </cell>
          <cell r="E11028" t="str">
            <v/>
          </cell>
        </row>
        <row r="11029">
          <cell r="C11029" t="str">
            <v/>
          </cell>
          <cell r="D11029" t="str">
            <v/>
          </cell>
          <cell r="E11029" t="str">
            <v/>
          </cell>
        </row>
        <row r="11030">
          <cell r="C11030" t="str">
            <v/>
          </cell>
          <cell r="D11030" t="str">
            <v/>
          </cell>
          <cell r="E11030" t="str">
            <v/>
          </cell>
        </row>
        <row r="11031">
          <cell r="C11031" t="str">
            <v/>
          </cell>
          <cell r="D11031" t="str">
            <v/>
          </cell>
          <cell r="E11031" t="str">
            <v/>
          </cell>
        </row>
        <row r="11032">
          <cell r="C11032" t="str">
            <v/>
          </cell>
          <cell r="D11032" t="str">
            <v/>
          </cell>
          <cell r="E11032" t="str">
            <v/>
          </cell>
        </row>
        <row r="11033">
          <cell r="C11033" t="str">
            <v/>
          </cell>
          <cell r="D11033" t="str">
            <v/>
          </cell>
          <cell r="E11033" t="str">
            <v/>
          </cell>
        </row>
        <row r="11034">
          <cell r="C11034" t="str">
            <v/>
          </cell>
          <cell r="D11034" t="str">
            <v/>
          </cell>
          <cell r="E11034" t="str">
            <v/>
          </cell>
        </row>
        <row r="11035">
          <cell r="C11035" t="str">
            <v/>
          </cell>
          <cell r="D11035" t="str">
            <v/>
          </cell>
          <cell r="E11035" t="str">
            <v/>
          </cell>
        </row>
        <row r="11036">
          <cell r="C11036" t="str">
            <v/>
          </cell>
          <cell r="D11036" t="str">
            <v/>
          </cell>
          <cell r="E11036" t="str">
            <v/>
          </cell>
        </row>
        <row r="11037">
          <cell r="C11037" t="str">
            <v/>
          </cell>
          <cell r="D11037" t="str">
            <v/>
          </cell>
          <cell r="E11037" t="str">
            <v/>
          </cell>
        </row>
        <row r="11038">
          <cell r="C11038" t="str">
            <v/>
          </cell>
          <cell r="D11038" t="str">
            <v/>
          </cell>
          <cell r="E11038" t="str">
            <v/>
          </cell>
        </row>
        <row r="11039">
          <cell r="C11039" t="str">
            <v/>
          </cell>
          <cell r="D11039" t="str">
            <v/>
          </cell>
          <cell r="E11039" t="str">
            <v/>
          </cell>
        </row>
        <row r="11040">
          <cell r="C11040" t="str">
            <v/>
          </cell>
          <cell r="D11040" t="str">
            <v/>
          </cell>
          <cell r="E11040" t="str">
            <v/>
          </cell>
        </row>
        <row r="11041">
          <cell r="C11041" t="str">
            <v/>
          </cell>
          <cell r="D11041" t="str">
            <v/>
          </cell>
          <cell r="E11041" t="str">
            <v/>
          </cell>
        </row>
        <row r="11042">
          <cell r="C11042" t="str">
            <v/>
          </cell>
          <cell r="D11042" t="str">
            <v/>
          </cell>
          <cell r="E11042" t="str">
            <v/>
          </cell>
        </row>
        <row r="11043">
          <cell r="C11043" t="str">
            <v/>
          </cell>
          <cell r="D11043" t="str">
            <v/>
          </cell>
          <cell r="E11043" t="str">
            <v/>
          </cell>
        </row>
        <row r="11044">
          <cell r="C11044" t="str">
            <v/>
          </cell>
          <cell r="D11044" t="str">
            <v/>
          </cell>
          <cell r="E11044" t="str">
            <v/>
          </cell>
        </row>
        <row r="11045">
          <cell r="C11045" t="str">
            <v/>
          </cell>
          <cell r="D11045" t="str">
            <v/>
          </cell>
          <cell r="E11045" t="str">
            <v/>
          </cell>
        </row>
        <row r="11046">
          <cell r="C11046" t="str">
            <v/>
          </cell>
          <cell r="D11046" t="str">
            <v/>
          </cell>
          <cell r="E11046" t="str">
            <v/>
          </cell>
        </row>
        <row r="11047">
          <cell r="C11047" t="str">
            <v/>
          </cell>
          <cell r="D11047" t="str">
            <v/>
          </cell>
          <cell r="E11047" t="str">
            <v/>
          </cell>
        </row>
        <row r="11048">
          <cell r="C11048" t="str">
            <v/>
          </cell>
          <cell r="D11048" t="str">
            <v/>
          </cell>
          <cell r="E11048" t="str">
            <v/>
          </cell>
        </row>
        <row r="11049">
          <cell r="C11049" t="str">
            <v/>
          </cell>
          <cell r="D11049" t="str">
            <v/>
          </cell>
          <cell r="E11049" t="str">
            <v/>
          </cell>
        </row>
        <row r="11050">
          <cell r="C11050" t="str">
            <v/>
          </cell>
          <cell r="D11050" t="str">
            <v/>
          </cell>
          <cell r="E11050" t="str">
            <v/>
          </cell>
        </row>
        <row r="11051">
          <cell r="C11051" t="str">
            <v/>
          </cell>
          <cell r="D11051" t="str">
            <v/>
          </cell>
          <cell r="E11051" t="str">
            <v/>
          </cell>
        </row>
        <row r="11052">
          <cell r="C11052" t="str">
            <v/>
          </cell>
          <cell r="D11052" t="str">
            <v/>
          </cell>
          <cell r="E11052" t="str">
            <v/>
          </cell>
        </row>
        <row r="11053">
          <cell r="C11053" t="str">
            <v/>
          </cell>
          <cell r="D11053" t="str">
            <v/>
          </cell>
          <cell r="E11053" t="str">
            <v/>
          </cell>
        </row>
        <row r="11054">
          <cell r="C11054" t="str">
            <v/>
          </cell>
          <cell r="D11054" t="str">
            <v/>
          </cell>
          <cell r="E11054" t="str">
            <v/>
          </cell>
        </row>
        <row r="11055">
          <cell r="C11055" t="str">
            <v/>
          </cell>
          <cell r="D11055" t="str">
            <v/>
          </cell>
          <cell r="E11055" t="str">
            <v/>
          </cell>
        </row>
        <row r="11056">
          <cell r="C11056" t="str">
            <v/>
          </cell>
          <cell r="D11056" t="str">
            <v/>
          </cell>
          <cell r="E11056" t="str">
            <v/>
          </cell>
        </row>
        <row r="11057">
          <cell r="C11057" t="str">
            <v/>
          </cell>
          <cell r="D11057" t="str">
            <v/>
          </cell>
          <cell r="E11057" t="str">
            <v/>
          </cell>
        </row>
        <row r="11058">
          <cell r="C11058" t="str">
            <v/>
          </cell>
          <cell r="D11058" t="str">
            <v/>
          </cell>
          <cell r="E11058" t="str">
            <v/>
          </cell>
        </row>
        <row r="11059">
          <cell r="C11059" t="str">
            <v/>
          </cell>
          <cell r="D11059" t="str">
            <v/>
          </cell>
          <cell r="E11059" t="str">
            <v/>
          </cell>
        </row>
        <row r="11060">
          <cell r="C11060" t="str">
            <v/>
          </cell>
          <cell r="D11060" t="str">
            <v/>
          </cell>
          <cell r="E11060" t="str">
            <v/>
          </cell>
        </row>
        <row r="11061">
          <cell r="C11061" t="str">
            <v/>
          </cell>
          <cell r="D11061" t="str">
            <v/>
          </cell>
          <cell r="E11061" t="str">
            <v/>
          </cell>
        </row>
        <row r="11062">
          <cell r="C11062" t="str">
            <v/>
          </cell>
          <cell r="D11062" t="str">
            <v/>
          </cell>
          <cell r="E11062" t="str">
            <v/>
          </cell>
        </row>
        <row r="11063">
          <cell r="C11063" t="str">
            <v/>
          </cell>
          <cell r="D11063" t="str">
            <v/>
          </cell>
          <cell r="E11063" t="str">
            <v/>
          </cell>
        </row>
        <row r="11064">
          <cell r="C11064" t="str">
            <v/>
          </cell>
          <cell r="D11064" t="str">
            <v/>
          </cell>
          <cell r="E11064" t="str">
            <v/>
          </cell>
        </row>
        <row r="11065">
          <cell r="C11065" t="str">
            <v/>
          </cell>
          <cell r="D11065" t="str">
            <v/>
          </cell>
          <cell r="E11065" t="str">
            <v/>
          </cell>
        </row>
        <row r="11066">
          <cell r="C11066" t="str">
            <v/>
          </cell>
          <cell r="D11066" t="str">
            <v/>
          </cell>
          <cell r="E11066" t="str">
            <v/>
          </cell>
        </row>
        <row r="11067">
          <cell r="C11067" t="str">
            <v/>
          </cell>
          <cell r="D11067" t="str">
            <v/>
          </cell>
          <cell r="E11067" t="str">
            <v/>
          </cell>
        </row>
        <row r="11068">
          <cell r="C11068" t="str">
            <v/>
          </cell>
          <cell r="D11068" t="str">
            <v/>
          </cell>
          <cell r="E11068" t="str">
            <v/>
          </cell>
        </row>
        <row r="11069">
          <cell r="C11069" t="str">
            <v/>
          </cell>
          <cell r="D11069" t="str">
            <v/>
          </cell>
          <cell r="E11069" t="str">
            <v/>
          </cell>
        </row>
        <row r="11070">
          <cell r="C11070" t="str">
            <v/>
          </cell>
          <cell r="D11070" t="str">
            <v/>
          </cell>
          <cell r="E11070" t="str">
            <v/>
          </cell>
        </row>
        <row r="11071">
          <cell r="C11071" t="str">
            <v/>
          </cell>
          <cell r="D11071" t="str">
            <v/>
          </cell>
          <cell r="E11071" t="str">
            <v/>
          </cell>
        </row>
        <row r="11072">
          <cell r="C11072" t="str">
            <v/>
          </cell>
          <cell r="D11072" t="str">
            <v/>
          </cell>
          <cell r="E11072" t="str">
            <v/>
          </cell>
        </row>
        <row r="11073">
          <cell r="C11073" t="str">
            <v/>
          </cell>
          <cell r="D11073" t="str">
            <v/>
          </cell>
          <cell r="E11073" t="str">
            <v/>
          </cell>
        </row>
        <row r="11074">
          <cell r="C11074" t="str">
            <v/>
          </cell>
          <cell r="D11074" t="str">
            <v/>
          </cell>
          <cell r="E11074" t="str">
            <v/>
          </cell>
        </row>
        <row r="11075">
          <cell r="C11075" t="str">
            <v/>
          </cell>
          <cell r="D11075" t="str">
            <v/>
          </cell>
          <cell r="E11075" t="str">
            <v/>
          </cell>
        </row>
        <row r="11076">
          <cell r="C11076" t="str">
            <v/>
          </cell>
          <cell r="D11076" t="str">
            <v/>
          </cell>
          <cell r="E11076" t="str">
            <v/>
          </cell>
        </row>
        <row r="11077">
          <cell r="C11077" t="str">
            <v/>
          </cell>
          <cell r="D11077" t="str">
            <v/>
          </cell>
          <cell r="E11077" t="str">
            <v/>
          </cell>
        </row>
        <row r="11078">
          <cell r="C11078" t="str">
            <v/>
          </cell>
          <cell r="D11078" t="str">
            <v/>
          </cell>
          <cell r="E11078" t="str">
            <v/>
          </cell>
        </row>
        <row r="11079">
          <cell r="C11079" t="str">
            <v/>
          </cell>
          <cell r="D11079" t="str">
            <v/>
          </cell>
          <cell r="E11079" t="str">
            <v/>
          </cell>
        </row>
        <row r="11080">
          <cell r="C11080" t="str">
            <v/>
          </cell>
          <cell r="D11080" t="str">
            <v/>
          </cell>
          <cell r="E11080" t="str">
            <v/>
          </cell>
        </row>
        <row r="11081">
          <cell r="C11081" t="str">
            <v/>
          </cell>
          <cell r="D11081" t="str">
            <v/>
          </cell>
          <cell r="E11081" t="str">
            <v/>
          </cell>
        </row>
        <row r="11082">
          <cell r="C11082" t="str">
            <v/>
          </cell>
          <cell r="D11082" t="str">
            <v/>
          </cell>
          <cell r="E11082" t="str">
            <v/>
          </cell>
        </row>
        <row r="11083">
          <cell r="C11083" t="str">
            <v/>
          </cell>
          <cell r="D11083" t="str">
            <v/>
          </cell>
          <cell r="E11083" t="str">
            <v/>
          </cell>
        </row>
        <row r="11084">
          <cell r="C11084" t="str">
            <v/>
          </cell>
          <cell r="D11084" t="str">
            <v/>
          </cell>
          <cell r="E11084" t="str">
            <v/>
          </cell>
        </row>
        <row r="11085">
          <cell r="C11085" t="str">
            <v/>
          </cell>
          <cell r="D11085" t="str">
            <v/>
          </cell>
          <cell r="E11085" t="str">
            <v/>
          </cell>
        </row>
        <row r="11086">
          <cell r="C11086" t="str">
            <v/>
          </cell>
          <cell r="D11086" t="str">
            <v/>
          </cell>
          <cell r="E11086" t="str">
            <v/>
          </cell>
        </row>
        <row r="11087">
          <cell r="C11087" t="str">
            <v/>
          </cell>
          <cell r="D11087" t="str">
            <v/>
          </cell>
          <cell r="E11087" t="str">
            <v/>
          </cell>
        </row>
        <row r="11088">
          <cell r="C11088" t="str">
            <v/>
          </cell>
          <cell r="D11088" t="str">
            <v/>
          </cell>
          <cell r="E11088" t="str">
            <v/>
          </cell>
        </row>
        <row r="11089">
          <cell r="C11089" t="str">
            <v/>
          </cell>
          <cell r="D11089" t="str">
            <v/>
          </cell>
          <cell r="E11089" t="str">
            <v/>
          </cell>
        </row>
        <row r="11090">
          <cell r="C11090" t="str">
            <v/>
          </cell>
          <cell r="D11090" t="str">
            <v/>
          </cell>
          <cell r="E11090" t="str">
            <v/>
          </cell>
        </row>
        <row r="11091">
          <cell r="C11091" t="str">
            <v/>
          </cell>
          <cell r="D11091" t="str">
            <v/>
          </cell>
          <cell r="E11091" t="str">
            <v/>
          </cell>
        </row>
        <row r="11092">
          <cell r="C11092" t="str">
            <v/>
          </cell>
          <cell r="D11092" t="str">
            <v/>
          </cell>
          <cell r="E11092" t="str">
            <v/>
          </cell>
        </row>
        <row r="11093">
          <cell r="C11093" t="str">
            <v/>
          </cell>
          <cell r="D11093" t="str">
            <v/>
          </cell>
          <cell r="E11093" t="str">
            <v/>
          </cell>
        </row>
        <row r="11094">
          <cell r="C11094" t="str">
            <v/>
          </cell>
          <cell r="D11094" t="str">
            <v/>
          </cell>
          <cell r="E11094" t="str">
            <v/>
          </cell>
        </row>
        <row r="11095">
          <cell r="C11095" t="str">
            <v/>
          </cell>
          <cell r="D11095" t="str">
            <v/>
          </cell>
          <cell r="E11095" t="str">
            <v/>
          </cell>
        </row>
        <row r="11096">
          <cell r="C11096" t="str">
            <v/>
          </cell>
          <cell r="D11096" t="str">
            <v/>
          </cell>
          <cell r="E11096" t="str">
            <v/>
          </cell>
        </row>
        <row r="11097">
          <cell r="C11097" t="str">
            <v/>
          </cell>
          <cell r="D11097" t="str">
            <v/>
          </cell>
          <cell r="E11097" t="str">
            <v/>
          </cell>
        </row>
        <row r="11098">
          <cell r="C11098" t="str">
            <v/>
          </cell>
          <cell r="D11098" t="str">
            <v/>
          </cell>
          <cell r="E11098" t="str">
            <v/>
          </cell>
        </row>
        <row r="11099">
          <cell r="C11099" t="str">
            <v/>
          </cell>
          <cell r="D11099" t="str">
            <v/>
          </cell>
          <cell r="E11099" t="str">
            <v/>
          </cell>
        </row>
        <row r="11100">
          <cell r="C11100" t="str">
            <v/>
          </cell>
          <cell r="D11100" t="str">
            <v/>
          </cell>
          <cell r="E11100" t="str">
            <v/>
          </cell>
        </row>
        <row r="11101">
          <cell r="C11101" t="str">
            <v/>
          </cell>
          <cell r="D11101" t="str">
            <v/>
          </cell>
          <cell r="E11101" t="str">
            <v/>
          </cell>
        </row>
        <row r="11102">
          <cell r="C11102" t="str">
            <v/>
          </cell>
          <cell r="D11102" t="str">
            <v/>
          </cell>
          <cell r="E11102" t="str">
            <v/>
          </cell>
        </row>
        <row r="11103">
          <cell r="C11103" t="str">
            <v/>
          </cell>
          <cell r="D11103" t="str">
            <v/>
          </cell>
          <cell r="E11103" t="str">
            <v/>
          </cell>
        </row>
        <row r="11104">
          <cell r="C11104" t="str">
            <v/>
          </cell>
          <cell r="D11104" t="str">
            <v/>
          </cell>
          <cell r="E11104" t="str">
            <v/>
          </cell>
        </row>
        <row r="11105">
          <cell r="C11105" t="str">
            <v/>
          </cell>
          <cell r="D11105" t="str">
            <v/>
          </cell>
          <cell r="E11105" t="str">
            <v/>
          </cell>
        </row>
        <row r="11106">
          <cell r="C11106" t="str">
            <v/>
          </cell>
          <cell r="D11106" t="str">
            <v/>
          </cell>
          <cell r="E11106" t="str">
            <v/>
          </cell>
        </row>
        <row r="11107">
          <cell r="C11107" t="str">
            <v/>
          </cell>
          <cell r="D11107" t="str">
            <v/>
          </cell>
          <cell r="E11107" t="str">
            <v/>
          </cell>
        </row>
        <row r="11108">
          <cell r="C11108" t="str">
            <v/>
          </cell>
          <cell r="D11108" t="str">
            <v/>
          </cell>
          <cell r="E11108" t="str">
            <v/>
          </cell>
        </row>
        <row r="11109">
          <cell r="C11109" t="str">
            <v/>
          </cell>
          <cell r="D11109" t="str">
            <v/>
          </cell>
          <cell r="E11109" t="str">
            <v/>
          </cell>
        </row>
        <row r="11110">
          <cell r="C11110" t="str">
            <v/>
          </cell>
          <cell r="D11110" t="str">
            <v/>
          </cell>
          <cell r="E11110" t="str">
            <v/>
          </cell>
        </row>
        <row r="11111">
          <cell r="C11111" t="str">
            <v/>
          </cell>
          <cell r="D11111" t="str">
            <v/>
          </cell>
          <cell r="E11111" t="str">
            <v/>
          </cell>
        </row>
        <row r="11112">
          <cell r="C11112" t="str">
            <v/>
          </cell>
          <cell r="D11112" t="str">
            <v/>
          </cell>
          <cell r="E11112" t="str">
            <v/>
          </cell>
        </row>
        <row r="11113">
          <cell r="C11113" t="str">
            <v/>
          </cell>
          <cell r="D11113" t="str">
            <v/>
          </cell>
          <cell r="E11113" t="str">
            <v/>
          </cell>
        </row>
        <row r="11114">
          <cell r="C11114" t="str">
            <v/>
          </cell>
          <cell r="D11114" t="str">
            <v/>
          </cell>
          <cell r="E11114" t="str">
            <v/>
          </cell>
        </row>
        <row r="11115">
          <cell r="C11115" t="str">
            <v/>
          </cell>
          <cell r="D11115" t="str">
            <v/>
          </cell>
          <cell r="E11115" t="str">
            <v/>
          </cell>
        </row>
        <row r="11116">
          <cell r="C11116" t="str">
            <v/>
          </cell>
          <cell r="D11116" t="str">
            <v/>
          </cell>
          <cell r="E11116" t="str">
            <v/>
          </cell>
        </row>
        <row r="11117">
          <cell r="C11117" t="str">
            <v/>
          </cell>
          <cell r="D11117" t="str">
            <v/>
          </cell>
          <cell r="E11117" t="str">
            <v/>
          </cell>
        </row>
        <row r="11118">
          <cell r="C11118" t="str">
            <v/>
          </cell>
          <cell r="D11118" t="str">
            <v/>
          </cell>
          <cell r="E11118" t="str">
            <v/>
          </cell>
        </row>
        <row r="11119">
          <cell r="C11119" t="str">
            <v/>
          </cell>
          <cell r="D11119" t="str">
            <v/>
          </cell>
          <cell r="E11119" t="str">
            <v/>
          </cell>
        </row>
        <row r="11120">
          <cell r="C11120" t="str">
            <v/>
          </cell>
          <cell r="D11120" t="str">
            <v/>
          </cell>
          <cell r="E11120" t="str">
            <v/>
          </cell>
        </row>
        <row r="11121">
          <cell r="C11121" t="str">
            <v/>
          </cell>
          <cell r="D11121" t="str">
            <v/>
          </cell>
          <cell r="E11121" t="str">
            <v/>
          </cell>
        </row>
        <row r="11122">
          <cell r="C11122" t="str">
            <v/>
          </cell>
          <cell r="D11122" t="str">
            <v/>
          </cell>
          <cell r="E11122" t="str">
            <v/>
          </cell>
        </row>
        <row r="11123">
          <cell r="C11123" t="str">
            <v/>
          </cell>
          <cell r="D11123" t="str">
            <v/>
          </cell>
          <cell r="E11123" t="str">
            <v/>
          </cell>
        </row>
        <row r="11124">
          <cell r="C11124" t="str">
            <v/>
          </cell>
          <cell r="D11124" t="str">
            <v/>
          </cell>
          <cell r="E11124" t="str">
            <v/>
          </cell>
        </row>
        <row r="11125">
          <cell r="C11125" t="str">
            <v/>
          </cell>
          <cell r="D11125" t="str">
            <v/>
          </cell>
          <cell r="E11125" t="str">
            <v/>
          </cell>
        </row>
        <row r="11126">
          <cell r="C11126" t="str">
            <v/>
          </cell>
          <cell r="D11126" t="str">
            <v/>
          </cell>
          <cell r="E11126" t="str">
            <v/>
          </cell>
        </row>
        <row r="11127">
          <cell r="C11127" t="str">
            <v/>
          </cell>
          <cell r="D11127" t="str">
            <v/>
          </cell>
          <cell r="E11127" t="str">
            <v/>
          </cell>
        </row>
        <row r="11128">
          <cell r="C11128" t="str">
            <v/>
          </cell>
          <cell r="D11128" t="str">
            <v/>
          </cell>
          <cell r="E11128" t="str">
            <v/>
          </cell>
        </row>
        <row r="11129">
          <cell r="C11129" t="str">
            <v/>
          </cell>
          <cell r="D11129" t="str">
            <v/>
          </cell>
          <cell r="E11129" t="str">
            <v/>
          </cell>
        </row>
        <row r="11130">
          <cell r="C11130" t="str">
            <v/>
          </cell>
          <cell r="D11130" t="str">
            <v/>
          </cell>
          <cell r="E11130" t="str">
            <v/>
          </cell>
        </row>
        <row r="11131">
          <cell r="C11131" t="str">
            <v/>
          </cell>
          <cell r="D11131" t="str">
            <v/>
          </cell>
          <cell r="E11131" t="str">
            <v/>
          </cell>
        </row>
        <row r="11132">
          <cell r="C11132" t="str">
            <v/>
          </cell>
          <cell r="D11132" t="str">
            <v/>
          </cell>
          <cell r="E11132" t="str">
            <v/>
          </cell>
        </row>
        <row r="11133">
          <cell r="C11133" t="str">
            <v/>
          </cell>
          <cell r="D11133" t="str">
            <v/>
          </cell>
          <cell r="E11133" t="str">
            <v/>
          </cell>
        </row>
        <row r="11134">
          <cell r="C11134" t="str">
            <v/>
          </cell>
          <cell r="D11134" t="str">
            <v/>
          </cell>
          <cell r="E11134" t="str">
            <v/>
          </cell>
        </row>
        <row r="11135">
          <cell r="C11135" t="str">
            <v/>
          </cell>
          <cell r="D11135" t="str">
            <v/>
          </cell>
          <cell r="E11135" t="str">
            <v/>
          </cell>
        </row>
        <row r="11136">
          <cell r="C11136" t="str">
            <v/>
          </cell>
          <cell r="D11136" t="str">
            <v/>
          </cell>
          <cell r="E11136" t="str">
            <v/>
          </cell>
        </row>
        <row r="11137">
          <cell r="C11137" t="str">
            <v/>
          </cell>
          <cell r="D11137" t="str">
            <v/>
          </cell>
          <cell r="E11137" t="str">
            <v/>
          </cell>
        </row>
        <row r="11138">
          <cell r="C11138" t="str">
            <v/>
          </cell>
          <cell r="D11138" t="str">
            <v/>
          </cell>
          <cell r="E11138" t="str">
            <v/>
          </cell>
        </row>
        <row r="11139">
          <cell r="C11139" t="str">
            <v/>
          </cell>
          <cell r="D11139" t="str">
            <v/>
          </cell>
          <cell r="E11139" t="str">
            <v/>
          </cell>
        </row>
        <row r="11140">
          <cell r="C11140" t="str">
            <v/>
          </cell>
          <cell r="D11140" t="str">
            <v/>
          </cell>
          <cell r="E11140" t="str">
            <v/>
          </cell>
        </row>
        <row r="11141">
          <cell r="C11141" t="str">
            <v/>
          </cell>
          <cell r="D11141" t="str">
            <v/>
          </cell>
          <cell r="E11141" t="str">
            <v/>
          </cell>
        </row>
        <row r="11142">
          <cell r="C11142" t="str">
            <v/>
          </cell>
          <cell r="D11142" t="str">
            <v/>
          </cell>
          <cell r="E11142" t="str">
            <v/>
          </cell>
        </row>
        <row r="11143">
          <cell r="C11143" t="str">
            <v/>
          </cell>
          <cell r="D11143" t="str">
            <v/>
          </cell>
          <cell r="E11143" t="str">
            <v/>
          </cell>
        </row>
        <row r="11144">
          <cell r="C11144" t="str">
            <v/>
          </cell>
          <cell r="D11144" t="str">
            <v/>
          </cell>
          <cell r="E11144" t="str">
            <v/>
          </cell>
        </row>
        <row r="11145">
          <cell r="C11145" t="str">
            <v/>
          </cell>
          <cell r="D11145" t="str">
            <v/>
          </cell>
          <cell r="E11145" t="str">
            <v/>
          </cell>
        </row>
        <row r="11146">
          <cell r="C11146" t="str">
            <v/>
          </cell>
          <cell r="D11146" t="str">
            <v/>
          </cell>
          <cell r="E11146" t="str">
            <v/>
          </cell>
        </row>
        <row r="11147">
          <cell r="C11147" t="str">
            <v/>
          </cell>
          <cell r="D11147" t="str">
            <v/>
          </cell>
          <cell r="E11147" t="str">
            <v/>
          </cell>
        </row>
        <row r="11148">
          <cell r="C11148" t="str">
            <v/>
          </cell>
          <cell r="D11148" t="str">
            <v/>
          </cell>
          <cell r="E11148" t="str">
            <v/>
          </cell>
        </row>
        <row r="11149">
          <cell r="C11149" t="str">
            <v/>
          </cell>
          <cell r="D11149" t="str">
            <v/>
          </cell>
          <cell r="E11149" t="str">
            <v/>
          </cell>
        </row>
        <row r="11150">
          <cell r="C11150" t="str">
            <v/>
          </cell>
          <cell r="D11150" t="str">
            <v/>
          </cell>
          <cell r="E11150" t="str">
            <v/>
          </cell>
        </row>
        <row r="11151">
          <cell r="C11151" t="str">
            <v/>
          </cell>
          <cell r="D11151" t="str">
            <v/>
          </cell>
          <cell r="E11151" t="str">
            <v/>
          </cell>
        </row>
        <row r="11152">
          <cell r="C11152" t="str">
            <v/>
          </cell>
          <cell r="D11152" t="str">
            <v/>
          </cell>
          <cell r="E11152" t="str">
            <v/>
          </cell>
        </row>
        <row r="11153">
          <cell r="C11153" t="str">
            <v/>
          </cell>
          <cell r="D11153" t="str">
            <v/>
          </cell>
          <cell r="E11153" t="str">
            <v/>
          </cell>
        </row>
        <row r="11154">
          <cell r="C11154" t="str">
            <v/>
          </cell>
          <cell r="D11154" t="str">
            <v/>
          </cell>
          <cell r="E11154" t="str">
            <v/>
          </cell>
        </row>
        <row r="11155">
          <cell r="C11155" t="str">
            <v/>
          </cell>
          <cell r="D11155" t="str">
            <v/>
          </cell>
          <cell r="E11155" t="str">
            <v/>
          </cell>
        </row>
        <row r="11156">
          <cell r="C11156" t="str">
            <v/>
          </cell>
          <cell r="D11156" t="str">
            <v/>
          </cell>
          <cell r="E11156" t="str">
            <v/>
          </cell>
        </row>
        <row r="11157">
          <cell r="C11157" t="str">
            <v/>
          </cell>
          <cell r="D11157" t="str">
            <v/>
          </cell>
          <cell r="E11157" t="str">
            <v/>
          </cell>
        </row>
        <row r="11158">
          <cell r="C11158" t="str">
            <v/>
          </cell>
          <cell r="D11158" t="str">
            <v/>
          </cell>
          <cell r="E11158" t="str">
            <v/>
          </cell>
        </row>
        <row r="11159">
          <cell r="C11159" t="str">
            <v/>
          </cell>
          <cell r="D11159" t="str">
            <v/>
          </cell>
          <cell r="E11159" t="str">
            <v/>
          </cell>
        </row>
        <row r="11160">
          <cell r="C11160" t="str">
            <v/>
          </cell>
          <cell r="D11160" t="str">
            <v/>
          </cell>
          <cell r="E11160" t="str">
            <v/>
          </cell>
        </row>
        <row r="11161">
          <cell r="C11161" t="str">
            <v/>
          </cell>
          <cell r="D11161" t="str">
            <v/>
          </cell>
          <cell r="E11161" t="str">
            <v/>
          </cell>
        </row>
        <row r="11162">
          <cell r="C11162" t="str">
            <v/>
          </cell>
          <cell r="D11162" t="str">
            <v/>
          </cell>
          <cell r="E11162" t="str">
            <v/>
          </cell>
        </row>
        <row r="11163">
          <cell r="C11163" t="str">
            <v/>
          </cell>
          <cell r="D11163" t="str">
            <v/>
          </cell>
          <cell r="E11163" t="str">
            <v/>
          </cell>
        </row>
        <row r="11164">
          <cell r="C11164" t="str">
            <v/>
          </cell>
          <cell r="D11164" t="str">
            <v/>
          </cell>
          <cell r="E11164" t="str">
            <v/>
          </cell>
        </row>
        <row r="11165">
          <cell r="C11165" t="str">
            <v/>
          </cell>
          <cell r="D11165" t="str">
            <v/>
          </cell>
          <cell r="E11165" t="str">
            <v/>
          </cell>
        </row>
        <row r="11166">
          <cell r="C11166" t="str">
            <v/>
          </cell>
          <cell r="D11166" t="str">
            <v/>
          </cell>
          <cell r="E11166" t="str">
            <v/>
          </cell>
        </row>
        <row r="11167">
          <cell r="C11167" t="str">
            <v/>
          </cell>
          <cell r="D11167" t="str">
            <v/>
          </cell>
          <cell r="E11167" t="str">
            <v/>
          </cell>
        </row>
        <row r="11168">
          <cell r="C11168" t="str">
            <v/>
          </cell>
          <cell r="D11168" t="str">
            <v/>
          </cell>
          <cell r="E11168" t="str">
            <v/>
          </cell>
        </row>
        <row r="11169">
          <cell r="C11169" t="str">
            <v/>
          </cell>
          <cell r="D11169" t="str">
            <v/>
          </cell>
          <cell r="E11169" t="str">
            <v/>
          </cell>
        </row>
        <row r="11170">
          <cell r="C11170" t="str">
            <v/>
          </cell>
          <cell r="D11170" t="str">
            <v/>
          </cell>
          <cell r="E11170" t="str">
            <v/>
          </cell>
        </row>
        <row r="11171">
          <cell r="C11171" t="str">
            <v/>
          </cell>
          <cell r="D11171" t="str">
            <v/>
          </cell>
          <cell r="E11171" t="str">
            <v/>
          </cell>
        </row>
        <row r="11172">
          <cell r="C11172" t="str">
            <v/>
          </cell>
          <cell r="D11172" t="str">
            <v/>
          </cell>
          <cell r="E11172" t="str">
            <v/>
          </cell>
        </row>
        <row r="11173">
          <cell r="C11173" t="str">
            <v/>
          </cell>
          <cell r="D11173" t="str">
            <v/>
          </cell>
          <cell r="E11173" t="str">
            <v/>
          </cell>
        </row>
        <row r="11174">
          <cell r="C11174" t="str">
            <v/>
          </cell>
          <cell r="D11174" t="str">
            <v/>
          </cell>
          <cell r="E11174" t="str">
            <v/>
          </cell>
        </row>
        <row r="11175">
          <cell r="C11175" t="str">
            <v/>
          </cell>
          <cell r="D11175" t="str">
            <v/>
          </cell>
          <cell r="E11175" t="str">
            <v/>
          </cell>
        </row>
        <row r="11176">
          <cell r="C11176" t="str">
            <v/>
          </cell>
          <cell r="D11176" t="str">
            <v/>
          </cell>
          <cell r="E11176" t="str">
            <v/>
          </cell>
        </row>
        <row r="11177">
          <cell r="C11177" t="str">
            <v/>
          </cell>
          <cell r="D11177" t="str">
            <v/>
          </cell>
          <cell r="E11177" t="str">
            <v/>
          </cell>
        </row>
        <row r="11178">
          <cell r="C11178" t="str">
            <v/>
          </cell>
          <cell r="D11178" t="str">
            <v/>
          </cell>
          <cell r="E11178" t="str">
            <v/>
          </cell>
        </row>
        <row r="11179">
          <cell r="C11179" t="str">
            <v/>
          </cell>
          <cell r="D11179" t="str">
            <v/>
          </cell>
          <cell r="E11179" t="str">
            <v/>
          </cell>
        </row>
        <row r="11180">
          <cell r="C11180" t="str">
            <v/>
          </cell>
          <cell r="D11180" t="str">
            <v/>
          </cell>
          <cell r="E11180" t="str">
            <v/>
          </cell>
        </row>
        <row r="11181">
          <cell r="C11181" t="str">
            <v/>
          </cell>
          <cell r="D11181" t="str">
            <v/>
          </cell>
          <cell r="E11181" t="str">
            <v/>
          </cell>
        </row>
        <row r="11182">
          <cell r="C11182" t="str">
            <v/>
          </cell>
          <cell r="D11182" t="str">
            <v/>
          </cell>
          <cell r="E11182" t="str">
            <v/>
          </cell>
        </row>
        <row r="11183">
          <cell r="C11183" t="str">
            <v/>
          </cell>
          <cell r="D11183" t="str">
            <v/>
          </cell>
          <cell r="E11183" t="str">
            <v/>
          </cell>
        </row>
        <row r="11184">
          <cell r="C11184" t="str">
            <v/>
          </cell>
          <cell r="D11184" t="str">
            <v/>
          </cell>
          <cell r="E11184" t="str">
            <v/>
          </cell>
        </row>
        <row r="11185">
          <cell r="C11185" t="str">
            <v/>
          </cell>
          <cell r="D11185" t="str">
            <v/>
          </cell>
          <cell r="E11185" t="str">
            <v/>
          </cell>
        </row>
        <row r="11186">
          <cell r="C11186" t="str">
            <v/>
          </cell>
          <cell r="D11186" t="str">
            <v/>
          </cell>
          <cell r="E11186" t="str">
            <v/>
          </cell>
        </row>
        <row r="11187">
          <cell r="C11187" t="str">
            <v/>
          </cell>
          <cell r="D11187" t="str">
            <v/>
          </cell>
          <cell r="E11187" t="str">
            <v/>
          </cell>
        </row>
        <row r="11188">
          <cell r="C11188" t="str">
            <v/>
          </cell>
          <cell r="D11188" t="str">
            <v/>
          </cell>
          <cell r="E11188" t="str">
            <v/>
          </cell>
        </row>
        <row r="11189">
          <cell r="C11189" t="str">
            <v/>
          </cell>
          <cell r="D11189" t="str">
            <v/>
          </cell>
          <cell r="E11189" t="str">
            <v/>
          </cell>
        </row>
        <row r="11190">
          <cell r="C11190" t="str">
            <v/>
          </cell>
          <cell r="D11190" t="str">
            <v/>
          </cell>
          <cell r="E11190" t="str">
            <v/>
          </cell>
        </row>
        <row r="11191">
          <cell r="C11191" t="str">
            <v/>
          </cell>
          <cell r="D11191" t="str">
            <v/>
          </cell>
          <cell r="E11191" t="str">
            <v/>
          </cell>
        </row>
        <row r="11192">
          <cell r="C11192" t="str">
            <v/>
          </cell>
          <cell r="D11192" t="str">
            <v/>
          </cell>
          <cell r="E11192" t="str">
            <v/>
          </cell>
        </row>
        <row r="11193">
          <cell r="C11193" t="str">
            <v/>
          </cell>
          <cell r="D11193" t="str">
            <v/>
          </cell>
          <cell r="E11193" t="str">
            <v/>
          </cell>
        </row>
        <row r="11194">
          <cell r="C11194" t="str">
            <v/>
          </cell>
          <cell r="D11194" t="str">
            <v/>
          </cell>
          <cell r="E11194" t="str">
            <v/>
          </cell>
        </row>
        <row r="11195">
          <cell r="C11195" t="str">
            <v/>
          </cell>
          <cell r="D11195" t="str">
            <v/>
          </cell>
          <cell r="E11195" t="str">
            <v/>
          </cell>
        </row>
        <row r="11196">
          <cell r="C11196" t="str">
            <v/>
          </cell>
          <cell r="D11196" t="str">
            <v/>
          </cell>
          <cell r="E11196" t="str">
            <v/>
          </cell>
        </row>
        <row r="11197">
          <cell r="C11197" t="str">
            <v/>
          </cell>
          <cell r="D11197" t="str">
            <v/>
          </cell>
          <cell r="E11197" t="str">
            <v/>
          </cell>
        </row>
        <row r="11198">
          <cell r="C11198" t="str">
            <v/>
          </cell>
          <cell r="D11198" t="str">
            <v/>
          </cell>
          <cell r="E11198" t="str">
            <v/>
          </cell>
        </row>
        <row r="11199">
          <cell r="C11199" t="str">
            <v/>
          </cell>
          <cell r="D11199" t="str">
            <v/>
          </cell>
          <cell r="E11199" t="str">
            <v/>
          </cell>
        </row>
        <row r="11200">
          <cell r="C11200" t="str">
            <v/>
          </cell>
          <cell r="D11200" t="str">
            <v/>
          </cell>
          <cell r="E11200" t="str">
            <v/>
          </cell>
        </row>
        <row r="11201">
          <cell r="C11201" t="str">
            <v/>
          </cell>
          <cell r="D11201" t="str">
            <v/>
          </cell>
          <cell r="E11201" t="str">
            <v/>
          </cell>
        </row>
        <row r="11202">
          <cell r="C11202" t="str">
            <v/>
          </cell>
          <cell r="D11202" t="str">
            <v/>
          </cell>
          <cell r="E11202" t="str">
            <v/>
          </cell>
        </row>
        <row r="11203">
          <cell r="C11203" t="str">
            <v/>
          </cell>
          <cell r="D11203" t="str">
            <v/>
          </cell>
          <cell r="E11203" t="str">
            <v/>
          </cell>
        </row>
        <row r="11204">
          <cell r="C11204" t="str">
            <v/>
          </cell>
          <cell r="D11204" t="str">
            <v/>
          </cell>
          <cell r="E11204" t="str">
            <v/>
          </cell>
        </row>
        <row r="11205">
          <cell r="C11205" t="str">
            <v/>
          </cell>
          <cell r="D11205" t="str">
            <v/>
          </cell>
          <cell r="E11205" t="str">
            <v/>
          </cell>
        </row>
        <row r="11206">
          <cell r="C11206" t="str">
            <v/>
          </cell>
          <cell r="D11206" t="str">
            <v/>
          </cell>
          <cell r="E11206" t="str">
            <v/>
          </cell>
        </row>
        <row r="11207">
          <cell r="C11207" t="str">
            <v/>
          </cell>
          <cell r="D11207" t="str">
            <v/>
          </cell>
          <cell r="E11207" t="str">
            <v/>
          </cell>
        </row>
        <row r="11208">
          <cell r="C11208" t="str">
            <v/>
          </cell>
          <cell r="D11208" t="str">
            <v/>
          </cell>
          <cell r="E11208" t="str">
            <v/>
          </cell>
        </row>
        <row r="11209">
          <cell r="C11209" t="str">
            <v/>
          </cell>
          <cell r="D11209" t="str">
            <v/>
          </cell>
          <cell r="E11209" t="str">
            <v/>
          </cell>
        </row>
        <row r="11210">
          <cell r="C11210" t="str">
            <v/>
          </cell>
          <cell r="D11210" t="str">
            <v/>
          </cell>
          <cell r="E11210" t="str">
            <v/>
          </cell>
        </row>
        <row r="11211">
          <cell r="C11211" t="str">
            <v/>
          </cell>
          <cell r="D11211" t="str">
            <v/>
          </cell>
          <cell r="E11211" t="str">
            <v/>
          </cell>
        </row>
        <row r="11212">
          <cell r="C11212" t="str">
            <v/>
          </cell>
          <cell r="D11212" t="str">
            <v/>
          </cell>
          <cell r="E11212" t="str">
            <v/>
          </cell>
        </row>
        <row r="11213">
          <cell r="C11213" t="str">
            <v/>
          </cell>
          <cell r="D11213" t="str">
            <v/>
          </cell>
          <cell r="E11213" t="str">
            <v/>
          </cell>
        </row>
        <row r="11214">
          <cell r="C11214" t="str">
            <v/>
          </cell>
          <cell r="D11214" t="str">
            <v/>
          </cell>
          <cell r="E11214" t="str">
            <v/>
          </cell>
        </row>
        <row r="11215">
          <cell r="C11215" t="str">
            <v/>
          </cell>
          <cell r="D11215" t="str">
            <v/>
          </cell>
          <cell r="E11215" t="str">
            <v/>
          </cell>
        </row>
        <row r="11216">
          <cell r="C11216" t="str">
            <v/>
          </cell>
          <cell r="D11216" t="str">
            <v/>
          </cell>
          <cell r="E11216" t="str">
            <v/>
          </cell>
        </row>
        <row r="11217">
          <cell r="C11217" t="str">
            <v/>
          </cell>
          <cell r="D11217" t="str">
            <v/>
          </cell>
          <cell r="E11217" t="str">
            <v/>
          </cell>
        </row>
        <row r="11218">
          <cell r="C11218" t="str">
            <v/>
          </cell>
          <cell r="D11218" t="str">
            <v/>
          </cell>
          <cell r="E11218" t="str">
            <v/>
          </cell>
        </row>
        <row r="11219">
          <cell r="C11219" t="str">
            <v/>
          </cell>
          <cell r="D11219" t="str">
            <v/>
          </cell>
          <cell r="E11219" t="str">
            <v/>
          </cell>
        </row>
        <row r="11220">
          <cell r="C11220" t="str">
            <v/>
          </cell>
          <cell r="D11220" t="str">
            <v/>
          </cell>
          <cell r="E11220" t="str">
            <v/>
          </cell>
        </row>
        <row r="11221">
          <cell r="C11221" t="str">
            <v/>
          </cell>
          <cell r="D11221" t="str">
            <v/>
          </cell>
          <cell r="E11221" t="str">
            <v/>
          </cell>
        </row>
        <row r="11222">
          <cell r="C11222" t="str">
            <v/>
          </cell>
          <cell r="D11222" t="str">
            <v/>
          </cell>
          <cell r="E11222" t="str">
            <v/>
          </cell>
        </row>
        <row r="11223">
          <cell r="C11223" t="str">
            <v/>
          </cell>
          <cell r="D11223" t="str">
            <v/>
          </cell>
          <cell r="E11223" t="str">
            <v/>
          </cell>
        </row>
        <row r="11224">
          <cell r="C11224" t="str">
            <v/>
          </cell>
          <cell r="D11224" t="str">
            <v/>
          </cell>
          <cell r="E11224" t="str">
            <v/>
          </cell>
        </row>
        <row r="11225">
          <cell r="C11225" t="str">
            <v/>
          </cell>
          <cell r="D11225" t="str">
            <v/>
          </cell>
          <cell r="E11225" t="str">
            <v/>
          </cell>
        </row>
        <row r="11226">
          <cell r="C11226" t="str">
            <v/>
          </cell>
          <cell r="D11226" t="str">
            <v/>
          </cell>
          <cell r="E11226" t="str">
            <v/>
          </cell>
        </row>
        <row r="11227">
          <cell r="C11227" t="str">
            <v/>
          </cell>
          <cell r="D11227" t="str">
            <v/>
          </cell>
          <cell r="E11227" t="str">
            <v/>
          </cell>
        </row>
        <row r="11228">
          <cell r="C11228" t="str">
            <v/>
          </cell>
          <cell r="D11228" t="str">
            <v/>
          </cell>
          <cell r="E11228" t="str">
            <v/>
          </cell>
        </row>
        <row r="11229">
          <cell r="C11229" t="str">
            <v/>
          </cell>
          <cell r="D11229" t="str">
            <v/>
          </cell>
          <cell r="E11229" t="str">
            <v/>
          </cell>
        </row>
        <row r="11230">
          <cell r="C11230" t="str">
            <v/>
          </cell>
          <cell r="D11230" t="str">
            <v/>
          </cell>
          <cell r="E11230" t="str">
            <v/>
          </cell>
        </row>
        <row r="11231">
          <cell r="C11231" t="str">
            <v/>
          </cell>
          <cell r="D11231" t="str">
            <v/>
          </cell>
          <cell r="E11231" t="str">
            <v/>
          </cell>
        </row>
        <row r="11232">
          <cell r="C11232" t="str">
            <v/>
          </cell>
          <cell r="D11232" t="str">
            <v/>
          </cell>
          <cell r="E11232" t="str">
            <v/>
          </cell>
        </row>
        <row r="11233">
          <cell r="C11233" t="str">
            <v/>
          </cell>
          <cell r="D11233" t="str">
            <v/>
          </cell>
          <cell r="E11233" t="str">
            <v/>
          </cell>
        </row>
        <row r="11234">
          <cell r="C11234" t="str">
            <v/>
          </cell>
          <cell r="D11234" t="str">
            <v/>
          </cell>
          <cell r="E11234" t="str">
            <v/>
          </cell>
        </row>
        <row r="11235">
          <cell r="C11235" t="str">
            <v/>
          </cell>
          <cell r="D11235" t="str">
            <v/>
          </cell>
          <cell r="E11235" t="str">
            <v/>
          </cell>
        </row>
        <row r="11236">
          <cell r="C11236" t="str">
            <v/>
          </cell>
          <cell r="D11236" t="str">
            <v/>
          </cell>
          <cell r="E11236" t="str">
            <v/>
          </cell>
        </row>
        <row r="11237">
          <cell r="C11237" t="str">
            <v/>
          </cell>
          <cell r="D11237" t="str">
            <v/>
          </cell>
          <cell r="E11237" t="str">
            <v/>
          </cell>
        </row>
        <row r="11238">
          <cell r="C11238" t="str">
            <v/>
          </cell>
          <cell r="D11238" t="str">
            <v/>
          </cell>
          <cell r="E11238" t="str">
            <v/>
          </cell>
        </row>
        <row r="11239">
          <cell r="C11239" t="str">
            <v/>
          </cell>
          <cell r="D11239" t="str">
            <v/>
          </cell>
          <cell r="E11239" t="str">
            <v/>
          </cell>
        </row>
        <row r="11240">
          <cell r="C11240" t="str">
            <v/>
          </cell>
          <cell r="D11240" t="str">
            <v/>
          </cell>
          <cell r="E11240" t="str">
            <v/>
          </cell>
        </row>
        <row r="11241">
          <cell r="C11241" t="str">
            <v/>
          </cell>
          <cell r="D11241" t="str">
            <v/>
          </cell>
          <cell r="E11241" t="str">
            <v/>
          </cell>
        </row>
        <row r="11242">
          <cell r="C11242" t="str">
            <v/>
          </cell>
          <cell r="D11242" t="str">
            <v/>
          </cell>
          <cell r="E11242" t="str">
            <v/>
          </cell>
        </row>
        <row r="11243">
          <cell r="C11243" t="str">
            <v/>
          </cell>
          <cell r="D11243" t="str">
            <v/>
          </cell>
          <cell r="E11243" t="str">
            <v/>
          </cell>
        </row>
        <row r="11244">
          <cell r="C11244" t="str">
            <v/>
          </cell>
          <cell r="D11244" t="str">
            <v/>
          </cell>
          <cell r="E11244" t="str">
            <v/>
          </cell>
        </row>
        <row r="11245">
          <cell r="C11245" t="str">
            <v/>
          </cell>
          <cell r="D11245" t="str">
            <v/>
          </cell>
          <cell r="E11245" t="str">
            <v/>
          </cell>
        </row>
        <row r="11246">
          <cell r="C11246" t="str">
            <v/>
          </cell>
          <cell r="D11246" t="str">
            <v/>
          </cell>
          <cell r="E11246" t="str">
            <v/>
          </cell>
        </row>
        <row r="11247">
          <cell r="C11247" t="str">
            <v/>
          </cell>
          <cell r="D11247" t="str">
            <v/>
          </cell>
          <cell r="E11247" t="str">
            <v/>
          </cell>
        </row>
        <row r="11248">
          <cell r="C11248" t="str">
            <v/>
          </cell>
          <cell r="D11248" t="str">
            <v/>
          </cell>
          <cell r="E11248" t="str">
            <v/>
          </cell>
        </row>
        <row r="11249">
          <cell r="C11249" t="str">
            <v/>
          </cell>
          <cell r="D11249" t="str">
            <v/>
          </cell>
          <cell r="E11249" t="str">
            <v/>
          </cell>
        </row>
        <row r="11250">
          <cell r="C11250" t="str">
            <v/>
          </cell>
          <cell r="D11250" t="str">
            <v/>
          </cell>
          <cell r="E11250" t="str">
            <v/>
          </cell>
        </row>
        <row r="11251">
          <cell r="C11251" t="str">
            <v/>
          </cell>
          <cell r="D11251" t="str">
            <v/>
          </cell>
          <cell r="E11251" t="str">
            <v/>
          </cell>
        </row>
        <row r="11252">
          <cell r="C11252" t="str">
            <v/>
          </cell>
          <cell r="D11252" t="str">
            <v/>
          </cell>
          <cell r="E11252" t="str">
            <v/>
          </cell>
        </row>
        <row r="11253">
          <cell r="C11253" t="str">
            <v/>
          </cell>
          <cell r="D11253" t="str">
            <v/>
          </cell>
          <cell r="E11253" t="str">
            <v/>
          </cell>
        </row>
        <row r="11254">
          <cell r="C11254" t="str">
            <v/>
          </cell>
          <cell r="D11254" t="str">
            <v/>
          </cell>
          <cell r="E11254" t="str">
            <v/>
          </cell>
        </row>
        <row r="11255">
          <cell r="C11255" t="str">
            <v/>
          </cell>
          <cell r="D11255" t="str">
            <v/>
          </cell>
          <cell r="E11255" t="str">
            <v/>
          </cell>
        </row>
        <row r="11256">
          <cell r="C11256" t="str">
            <v/>
          </cell>
          <cell r="D11256" t="str">
            <v/>
          </cell>
          <cell r="E11256" t="str">
            <v/>
          </cell>
        </row>
        <row r="11257">
          <cell r="C11257" t="str">
            <v/>
          </cell>
          <cell r="D11257" t="str">
            <v/>
          </cell>
          <cell r="E11257" t="str">
            <v/>
          </cell>
        </row>
        <row r="11258">
          <cell r="C11258" t="str">
            <v/>
          </cell>
          <cell r="D11258" t="str">
            <v/>
          </cell>
          <cell r="E11258" t="str">
            <v/>
          </cell>
        </row>
        <row r="11259">
          <cell r="C11259" t="str">
            <v/>
          </cell>
          <cell r="D11259" t="str">
            <v/>
          </cell>
          <cell r="E11259" t="str">
            <v/>
          </cell>
        </row>
        <row r="11260">
          <cell r="C11260" t="str">
            <v/>
          </cell>
          <cell r="D11260" t="str">
            <v/>
          </cell>
          <cell r="E11260" t="str">
            <v/>
          </cell>
        </row>
        <row r="11261">
          <cell r="C11261" t="str">
            <v/>
          </cell>
          <cell r="D11261" t="str">
            <v/>
          </cell>
          <cell r="E11261" t="str">
            <v/>
          </cell>
        </row>
        <row r="11262">
          <cell r="C11262" t="str">
            <v/>
          </cell>
          <cell r="D11262" t="str">
            <v/>
          </cell>
          <cell r="E11262" t="str">
            <v/>
          </cell>
        </row>
        <row r="11263">
          <cell r="C11263" t="str">
            <v/>
          </cell>
          <cell r="D11263" t="str">
            <v/>
          </cell>
          <cell r="E11263" t="str">
            <v/>
          </cell>
        </row>
        <row r="11264">
          <cell r="C11264" t="str">
            <v/>
          </cell>
          <cell r="D11264" t="str">
            <v/>
          </cell>
          <cell r="E11264" t="str">
            <v/>
          </cell>
        </row>
        <row r="11265">
          <cell r="C11265" t="str">
            <v/>
          </cell>
          <cell r="D11265" t="str">
            <v/>
          </cell>
          <cell r="E11265" t="str">
            <v/>
          </cell>
        </row>
        <row r="11266">
          <cell r="C11266" t="str">
            <v/>
          </cell>
          <cell r="D11266" t="str">
            <v/>
          </cell>
          <cell r="E11266" t="str">
            <v/>
          </cell>
        </row>
        <row r="11267">
          <cell r="C11267" t="str">
            <v/>
          </cell>
          <cell r="D11267" t="str">
            <v/>
          </cell>
          <cell r="E11267" t="str">
            <v/>
          </cell>
        </row>
        <row r="11268">
          <cell r="C11268" t="str">
            <v/>
          </cell>
          <cell r="D11268" t="str">
            <v/>
          </cell>
          <cell r="E11268" t="str">
            <v/>
          </cell>
        </row>
        <row r="11269">
          <cell r="C11269" t="str">
            <v/>
          </cell>
          <cell r="D11269" t="str">
            <v/>
          </cell>
          <cell r="E11269" t="str">
            <v/>
          </cell>
        </row>
        <row r="11270">
          <cell r="C11270" t="str">
            <v/>
          </cell>
          <cell r="D11270" t="str">
            <v/>
          </cell>
          <cell r="E11270" t="str">
            <v/>
          </cell>
        </row>
        <row r="11271">
          <cell r="C11271" t="str">
            <v/>
          </cell>
          <cell r="D11271" t="str">
            <v/>
          </cell>
          <cell r="E11271" t="str">
            <v/>
          </cell>
        </row>
        <row r="11272">
          <cell r="C11272" t="str">
            <v/>
          </cell>
          <cell r="D11272" t="str">
            <v/>
          </cell>
          <cell r="E11272" t="str">
            <v/>
          </cell>
        </row>
        <row r="11273">
          <cell r="C11273" t="str">
            <v/>
          </cell>
          <cell r="D11273" t="str">
            <v/>
          </cell>
          <cell r="E11273" t="str">
            <v/>
          </cell>
        </row>
        <row r="11274">
          <cell r="C11274" t="str">
            <v/>
          </cell>
          <cell r="D11274" t="str">
            <v/>
          </cell>
          <cell r="E11274" t="str">
            <v/>
          </cell>
        </row>
        <row r="11275">
          <cell r="C11275" t="str">
            <v/>
          </cell>
          <cell r="D11275" t="str">
            <v/>
          </cell>
          <cell r="E11275" t="str">
            <v/>
          </cell>
        </row>
        <row r="11276">
          <cell r="C11276" t="str">
            <v/>
          </cell>
          <cell r="D11276" t="str">
            <v/>
          </cell>
          <cell r="E11276" t="str">
            <v/>
          </cell>
        </row>
        <row r="11277">
          <cell r="C11277" t="str">
            <v/>
          </cell>
          <cell r="D11277" t="str">
            <v/>
          </cell>
          <cell r="E11277" t="str">
            <v/>
          </cell>
        </row>
        <row r="11278">
          <cell r="C11278" t="str">
            <v/>
          </cell>
          <cell r="D11278" t="str">
            <v/>
          </cell>
          <cell r="E11278" t="str">
            <v/>
          </cell>
        </row>
        <row r="11279">
          <cell r="C11279" t="str">
            <v/>
          </cell>
          <cell r="D11279" t="str">
            <v/>
          </cell>
          <cell r="E11279" t="str">
            <v/>
          </cell>
        </row>
        <row r="11280">
          <cell r="C11280" t="str">
            <v/>
          </cell>
          <cell r="D11280" t="str">
            <v/>
          </cell>
          <cell r="E11280" t="str">
            <v/>
          </cell>
        </row>
        <row r="11281">
          <cell r="C11281" t="str">
            <v/>
          </cell>
          <cell r="D11281" t="str">
            <v/>
          </cell>
          <cell r="E11281" t="str">
            <v/>
          </cell>
        </row>
        <row r="11282">
          <cell r="C11282" t="str">
            <v/>
          </cell>
          <cell r="D11282" t="str">
            <v/>
          </cell>
          <cell r="E11282" t="str">
            <v/>
          </cell>
        </row>
        <row r="11283">
          <cell r="C11283" t="str">
            <v/>
          </cell>
          <cell r="D11283" t="str">
            <v/>
          </cell>
          <cell r="E11283" t="str">
            <v/>
          </cell>
        </row>
        <row r="11284">
          <cell r="C11284" t="str">
            <v/>
          </cell>
          <cell r="D11284" t="str">
            <v/>
          </cell>
          <cell r="E11284" t="str">
            <v/>
          </cell>
        </row>
        <row r="11285">
          <cell r="C11285" t="str">
            <v/>
          </cell>
          <cell r="D11285" t="str">
            <v/>
          </cell>
          <cell r="E11285" t="str">
            <v/>
          </cell>
        </row>
        <row r="11286">
          <cell r="C11286" t="str">
            <v/>
          </cell>
          <cell r="D11286" t="str">
            <v/>
          </cell>
          <cell r="E11286" t="str">
            <v/>
          </cell>
        </row>
        <row r="11287">
          <cell r="C11287" t="str">
            <v/>
          </cell>
          <cell r="D11287" t="str">
            <v/>
          </cell>
          <cell r="E11287" t="str">
            <v/>
          </cell>
        </row>
        <row r="11288">
          <cell r="C11288" t="str">
            <v/>
          </cell>
          <cell r="D11288" t="str">
            <v/>
          </cell>
          <cell r="E11288" t="str">
            <v/>
          </cell>
        </row>
        <row r="11289">
          <cell r="C11289" t="str">
            <v/>
          </cell>
          <cell r="D11289" t="str">
            <v/>
          </cell>
          <cell r="E11289" t="str">
            <v/>
          </cell>
        </row>
        <row r="11290">
          <cell r="C11290" t="str">
            <v/>
          </cell>
          <cell r="D11290" t="str">
            <v/>
          </cell>
          <cell r="E11290" t="str">
            <v/>
          </cell>
        </row>
        <row r="11291">
          <cell r="C11291" t="str">
            <v/>
          </cell>
          <cell r="D11291" t="str">
            <v/>
          </cell>
          <cell r="E11291" t="str">
            <v/>
          </cell>
        </row>
        <row r="11292">
          <cell r="C11292" t="str">
            <v/>
          </cell>
          <cell r="D11292" t="str">
            <v/>
          </cell>
          <cell r="E11292" t="str">
            <v/>
          </cell>
        </row>
        <row r="11293">
          <cell r="C11293" t="str">
            <v/>
          </cell>
          <cell r="D11293" t="str">
            <v/>
          </cell>
          <cell r="E11293" t="str">
            <v/>
          </cell>
        </row>
        <row r="11294">
          <cell r="C11294" t="str">
            <v/>
          </cell>
          <cell r="D11294" t="str">
            <v/>
          </cell>
          <cell r="E11294" t="str">
            <v/>
          </cell>
        </row>
        <row r="11295">
          <cell r="C11295" t="str">
            <v/>
          </cell>
          <cell r="D11295" t="str">
            <v/>
          </cell>
          <cell r="E11295" t="str">
            <v/>
          </cell>
        </row>
        <row r="11296">
          <cell r="C11296" t="str">
            <v/>
          </cell>
          <cell r="D11296" t="str">
            <v/>
          </cell>
          <cell r="E11296" t="str">
            <v/>
          </cell>
        </row>
        <row r="11297">
          <cell r="C11297" t="str">
            <v/>
          </cell>
          <cell r="D11297" t="str">
            <v/>
          </cell>
          <cell r="E11297" t="str">
            <v/>
          </cell>
        </row>
        <row r="11298">
          <cell r="C11298" t="str">
            <v/>
          </cell>
          <cell r="D11298" t="str">
            <v/>
          </cell>
          <cell r="E11298" t="str">
            <v/>
          </cell>
        </row>
        <row r="11299">
          <cell r="C11299" t="str">
            <v/>
          </cell>
          <cell r="D11299" t="str">
            <v/>
          </cell>
          <cell r="E11299" t="str">
            <v/>
          </cell>
        </row>
        <row r="11300">
          <cell r="C11300" t="str">
            <v/>
          </cell>
          <cell r="D11300" t="str">
            <v/>
          </cell>
          <cell r="E11300" t="str">
            <v/>
          </cell>
        </row>
        <row r="11301">
          <cell r="C11301" t="str">
            <v/>
          </cell>
          <cell r="D11301" t="str">
            <v/>
          </cell>
          <cell r="E11301" t="str">
            <v/>
          </cell>
        </row>
        <row r="11302">
          <cell r="C11302" t="str">
            <v/>
          </cell>
          <cell r="D11302" t="str">
            <v/>
          </cell>
          <cell r="E11302" t="str">
            <v/>
          </cell>
        </row>
        <row r="11303">
          <cell r="C11303" t="str">
            <v/>
          </cell>
          <cell r="D11303" t="str">
            <v/>
          </cell>
          <cell r="E11303" t="str">
            <v/>
          </cell>
        </row>
        <row r="11304">
          <cell r="C11304" t="str">
            <v/>
          </cell>
          <cell r="D11304" t="str">
            <v/>
          </cell>
          <cell r="E11304" t="str">
            <v/>
          </cell>
        </row>
        <row r="11305">
          <cell r="C11305" t="str">
            <v/>
          </cell>
          <cell r="D11305" t="str">
            <v/>
          </cell>
          <cell r="E11305" t="str">
            <v/>
          </cell>
        </row>
        <row r="11306">
          <cell r="C11306" t="str">
            <v/>
          </cell>
          <cell r="D11306" t="str">
            <v/>
          </cell>
          <cell r="E11306" t="str">
            <v/>
          </cell>
        </row>
        <row r="11307">
          <cell r="C11307" t="str">
            <v/>
          </cell>
          <cell r="D11307" t="str">
            <v/>
          </cell>
          <cell r="E11307" t="str">
            <v/>
          </cell>
        </row>
        <row r="11308">
          <cell r="C11308" t="str">
            <v/>
          </cell>
          <cell r="D11308" t="str">
            <v/>
          </cell>
          <cell r="E11308" t="str">
            <v/>
          </cell>
        </row>
        <row r="11309">
          <cell r="C11309" t="str">
            <v/>
          </cell>
          <cell r="D11309" t="str">
            <v/>
          </cell>
          <cell r="E11309" t="str">
            <v/>
          </cell>
        </row>
        <row r="11310">
          <cell r="C11310" t="str">
            <v/>
          </cell>
          <cell r="D11310" t="str">
            <v/>
          </cell>
          <cell r="E11310" t="str">
            <v/>
          </cell>
        </row>
        <row r="11311">
          <cell r="C11311" t="str">
            <v/>
          </cell>
          <cell r="D11311" t="str">
            <v/>
          </cell>
          <cell r="E11311" t="str">
            <v/>
          </cell>
        </row>
        <row r="11312">
          <cell r="C11312" t="str">
            <v/>
          </cell>
          <cell r="D11312" t="str">
            <v/>
          </cell>
          <cell r="E11312" t="str">
            <v/>
          </cell>
        </row>
        <row r="11313">
          <cell r="C11313" t="str">
            <v/>
          </cell>
          <cell r="D11313" t="str">
            <v/>
          </cell>
          <cell r="E11313" t="str">
            <v/>
          </cell>
        </row>
        <row r="11314">
          <cell r="C11314" t="str">
            <v/>
          </cell>
          <cell r="D11314" t="str">
            <v/>
          </cell>
          <cell r="E11314" t="str">
            <v/>
          </cell>
        </row>
        <row r="11315">
          <cell r="C11315" t="str">
            <v/>
          </cell>
          <cell r="D11315" t="str">
            <v/>
          </cell>
          <cell r="E11315" t="str">
            <v/>
          </cell>
        </row>
        <row r="11316">
          <cell r="C11316" t="str">
            <v/>
          </cell>
          <cell r="D11316" t="str">
            <v/>
          </cell>
          <cell r="E11316" t="str">
            <v/>
          </cell>
        </row>
        <row r="11317">
          <cell r="C11317" t="str">
            <v/>
          </cell>
          <cell r="D11317" t="str">
            <v/>
          </cell>
          <cell r="E11317" t="str">
            <v/>
          </cell>
        </row>
        <row r="11318">
          <cell r="C11318" t="str">
            <v/>
          </cell>
          <cell r="D11318" t="str">
            <v/>
          </cell>
          <cell r="E11318" t="str">
            <v/>
          </cell>
        </row>
        <row r="11319">
          <cell r="C11319" t="str">
            <v/>
          </cell>
          <cell r="D11319" t="str">
            <v/>
          </cell>
          <cell r="E11319" t="str">
            <v/>
          </cell>
        </row>
        <row r="11320">
          <cell r="C11320" t="str">
            <v/>
          </cell>
          <cell r="D11320" t="str">
            <v/>
          </cell>
          <cell r="E11320" t="str">
            <v/>
          </cell>
        </row>
        <row r="11321">
          <cell r="C11321" t="str">
            <v/>
          </cell>
          <cell r="D11321" t="str">
            <v/>
          </cell>
          <cell r="E11321" t="str">
            <v/>
          </cell>
        </row>
        <row r="11322">
          <cell r="C11322" t="str">
            <v/>
          </cell>
          <cell r="D11322" t="str">
            <v/>
          </cell>
          <cell r="E11322" t="str">
            <v/>
          </cell>
        </row>
        <row r="11323">
          <cell r="C11323" t="str">
            <v/>
          </cell>
          <cell r="D11323" t="str">
            <v/>
          </cell>
          <cell r="E11323" t="str">
            <v/>
          </cell>
        </row>
        <row r="11324">
          <cell r="C11324" t="str">
            <v/>
          </cell>
          <cell r="D11324" t="str">
            <v/>
          </cell>
          <cell r="E11324" t="str">
            <v/>
          </cell>
        </row>
        <row r="11325">
          <cell r="C11325" t="str">
            <v/>
          </cell>
          <cell r="D11325" t="str">
            <v/>
          </cell>
          <cell r="E11325" t="str">
            <v/>
          </cell>
        </row>
        <row r="11326">
          <cell r="C11326" t="str">
            <v/>
          </cell>
          <cell r="D11326" t="str">
            <v/>
          </cell>
          <cell r="E11326" t="str">
            <v/>
          </cell>
        </row>
        <row r="11327">
          <cell r="C11327" t="str">
            <v/>
          </cell>
          <cell r="D11327" t="str">
            <v/>
          </cell>
          <cell r="E11327" t="str">
            <v/>
          </cell>
        </row>
        <row r="11328">
          <cell r="C11328" t="str">
            <v/>
          </cell>
          <cell r="D11328" t="str">
            <v/>
          </cell>
          <cell r="E11328" t="str">
            <v/>
          </cell>
        </row>
        <row r="11329">
          <cell r="C11329" t="str">
            <v/>
          </cell>
          <cell r="D11329" t="str">
            <v/>
          </cell>
          <cell r="E11329" t="str">
            <v/>
          </cell>
        </row>
        <row r="11330">
          <cell r="C11330" t="str">
            <v/>
          </cell>
          <cell r="D11330" t="str">
            <v/>
          </cell>
          <cell r="E11330" t="str">
            <v/>
          </cell>
        </row>
        <row r="11331">
          <cell r="C11331" t="str">
            <v/>
          </cell>
          <cell r="D11331" t="str">
            <v/>
          </cell>
          <cell r="E11331" t="str">
            <v/>
          </cell>
        </row>
        <row r="11332">
          <cell r="C11332" t="str">
            <v/>
          </cell>
          <cell r="D11332" t="str">
            <v/>
          </cell>
          <cell r="E11332" t="str">
            <v/>
          </cell>
        </row>
        <row r="11333">
          <cell r="C11333" t="str">
            <v/>
          </cell>
          <cell r="D11333" t="str">
            <v/>
          </cell>
          <cell r="E11333" t="str">
            <v/>
          </cell>
        </row>
        <row r="11334">
          <cell r="C11334" t="str">
            <v/>
          </cell>
          <cell r="D11334" t="str">
            <v/>
          </cell>
          <cell r="E11334" t="str">
            <v/>
          </cell>
        </row>
        <row r="11335">
          <cell r="C11335" t="str">
            <v/>
          </cell>
          <cell r="D11335" t="str">
            <v/>
          </cell>
          <cell r="E11335" t="str">
            <v/>
          </cell>
        </row>
        <row r="11336">
          <cell r="C11336" t="str">
            <v/>
          </cell>
          <cell r="D11336" t="str">
            <v/>
          </cell>
          <cell r="E11336" t="str">
            <v/>
          </cell>
        </row>
        <row r="11337">
          <cell r="C11337" t="str">
            <v/>
          </cell>
          <cell r="D11337" t="str">
            <v/>
          </cell>
          <cell r="E11337" t="str">
            <v/>
          </cell>
        </row>
        <row r="11338">
          <cell r="C11338" t="str">
            <v/>
          </cell>
          <cell r="D11338" t="str">
            <v/>
          </cell>
          <cell r="E11338" t="str">
            <v/>
          </cell>
        </row>
        <row r="11339">
          <cell r="C11339" t="str">
            <v/>
          </cell>
          <cell r="D11339" t="str">
            <v/>
          </cell>
          <cell r="E11339" t="str">
            <v/>
          </cell>
        </row>
        <row r="11340">
          <cell r="C11340" t="str">
            <v/>
          </cell>
          <cell r="D11340" t="str">
            <v/>
          </cell>
          <cell r="E11340" t="str">
            <v/>
          </cell>
        </row>
        <row r="11341">
          <cell r="C11341" t="str">
            <v/>
          </cell>
          <cell r="D11341" t="str">
            <v/>
          </cell>
          <cell r="E11341" t="str">
            <v/>
          </cell>
        </row>
        <row r="11342">
          <cell r="C11342" t="str">
            <v/>
          </cell>
          <cell r="D11342" t="str">
            <v/>
          </cell>
          <cell r="E11342" t="str">
            <v/>
          </cell>
        </row>
        <row r="11343">
          <cell r="C11343" t="str">
            <v/>
          </cell>
          <cell r="D11343" t="str">
            <v/>
          </cell>
          <cell r="E11343" t="str">
            <v/>
          </cell>
        </row>
        <row r="11344">
          <cell r="C11344" t="str">
            <v/>
          </cell>
          <cell r="D11344" t="str">
            <v/>
          </cell>
          <cell r="E11344" t="str">
            <v/>
          </cell>
        </row>
        <row r="11345">
          <cell r="C11345" t="str">
            <v/>
          </cell>
          <cell r="D11345" t="str">
            <v/>
          </cell>
          <cell r="E11345" t="str">
            <v/>
          </cell>
        </row>
        <row r="11346">
          <cell r="C11346" t="str">
            <v/>
          </cell>
          <cell r="D11346" t="str">
            <v/>
          </cell>
          <cell r="E11346" t="str">
            <v/>
          </cell>
        </row>
        <row r="11347">
          <cell r="C11347" t="str">
            <v/>
          </cell>
          <cell r="D11347" t="str">
            <v/>
          </cell>
          <cell r="E11347" t="str">
            <v/>
          </cell>
        </row>
        <row r="11348">
          <cell r="C11348" t="str">
            <v/>
          </cell>
          <cell r="D11348" t="str">
            <v/>
          </cell>
          <cell r="E11348" t="str">
            <v/>
          </cell>
        </row>
        <row r="11349">
          <cell r="C11349" t="str">
            <v/>
          </cell>
          <cell r="D11349" t="str">
            <v/>
          </cell>
          <cell r="E11349" t="str">
            <v/>
          </cell>
        </row>
        <row r="11350">
          <cell r="C11350" t="str">
            <v/>
          </cell>
          <cell r="D11350" t="str">
            <v/>
          </cell>
          <cell r="E11350" t="str">
            <v/>
          </cell>
        </row>
        <row r="11351">
          <cell r="C11351" t="str">
            <v/>
          </cell>
          <cell r="D11351" t="str">
            <v/>
          </cell>
          <cell r="E11351" t="str">
            <v/>
          </cell>
        </row>
        <row r="11352">
          <cell r="C11352" t="str">
            <v/>
          </cell>
          <cell r="D11352" t="str">
            <v/>
          </cell>
          <cell r="E11352" t="str">
            <v/>
          </cell>
        </row>
        <row r="11353">
          <cell r="C11353" t="str">
            <v/>
          </cell>
          <cell r="D11353" t="str">
            <v/>
          </cell>
          <cell r="E11353" t="str">
            <v/>
          </cell>
        </row>
        <row r="11354">
          <cell r="C11354" t="str">
            <v/>
          </cell>
          <cell r="D11354" t="str">
            <v/>
          </cell>
          <cell r="E11354" t="str">
            <v/>
          </cell>
        </row>
        <row r="11355">
          <cell r="C11355" t="str">
            <v/>
          </cell>
          <cell r="D11355" t="str">
            <v/>
          </cell>
          <cell r="E11355" t="str">
            <v/>
          </cell>
        </row>
        <row r="11356">
          <cell r="C11356" t="str">
            <v/>
          </cell>
          <cell r="D11356" t="str">
            <v/>
          </cell>
          <cell r="E11356" t="str">
            <v/>
          </cell>
        </row>
        <row r="11357">
          <cell r="C11357" t="str">
            <v/>
          </cell>
          <cell r="D11357" t="str">
            <v/>
          </cell>
          <cell r="E11357" t="str">
            <v/>
          </cell>
        </row>
        <row r="11358">
          <cell r="C11358" t="str">
            <v/>
          </cell>
          <cell r="D11358" t="str">
            <v/>
          </cell>
          <cell r="E11358" t="str">
            <v/>
          </cell>
        </row>
        <row r="11359">
          <cell r="C11359" t="str">
            <v/>
          </cell>
          <cell r="D11359" t="str">
            <v/>
          </cell>
          <cell r="E11359" t="str">
            <v/>
          </cell>
        </row>
        <row r="11360">
          <cell r="C11360" t="str">
            <v/>
          </cell>
          <cell r="D11360" t="str">
            <v/>
          </cell>
          <cell r="E11360" t="str">
            <v/>
          </cell>
        </row>
        <row r="11361">
          <cell r="C11361" t="str">
            <v/>
          </cell>
          <cell r="D11361" t="str">
            <v/>
          </cell>
          <cell r="E11361" t="str">
            <v/>
          </cell>
        </row>
        <row r="11362">
          <cell r="C11362" t="str">
            <v/>
          </cell>
          <cell r="D11362" t="str">
            <v/>
          </cell>
          <cell r="E11362" t="str">
            <v/>
          </cell>
        </row>
        <row r="11363">
          <cell r="C11363" t="str">
            <v/>
          </cell>
          <cell r="D11363" t="str">
            <v/>
          </cell>
          <cell r="E11363" t="str">
            <v/>
          </cell>
        </row>
        <row r="11364">
          <cell r="C11364" t="str">
            <v/>
          </cell>
          <cell r="D11364" t="str">
            <v/>
          </cell>
          <cell r="E11364" t="str">
            <v/>
          </cell>
        </row>
        <row r="11365">
          <cell r="C11365" t="str">
            <v/>
          </cell>
          <cell r="D11365" t="str">
            <v/>
          </cell>
          <cell r="E11365" t="str">
            <v/>
          </cell>
        </row>
        <row r="11366">
          <cell r="C11366" t="str">
            <v/>
          </cell>
          <cell r="D11366" t="str">
            <v/>
          </cell>
          <cell r="E11366" t="str">
            <v/>
          </cell>
        </row>
        <row r="11367">
          <cell r="C11367" t="str">
            <v/>
          </cell>
          <cell r="D11367" t="str">
            <v/>
          </cell>
          <cell r="E11367" t="str">
            <v/>
          </cell>
        </row>
        <row r="11368">
          <cell r="C11368" t="str">
            <v/>
          </cell>
          <cell r="D11368" t="str">
            <v/>
          </cell>
          <cell r="E11368" t="str">
            <v/>
          </cell>
        </row>
        <row r="11369">
          <cell r="C11369" t="str">
            <v/>
          </cell>
          <cell r="D11369" t="str">
            <v/>
          </cell>
          <cell r="E11369" t="str">
            <v/>
          </cell>
        </row>
        <row r="11370">
          <cell r="C11370" t="str">
            <v/>
          </cell>
          <cell r="D11370" t="str">
            <v/>
          </cell>
          <cell r="E11370" t="str">
            <v/>
          </cell>
        </row>
        <row r="11371">
          <cell r="C11371" t="str">
            <v/>
          </cell>
          <cell r="D11371" t="str">
            <v/>
          </cell>
          <cell r="E11371" t="str">
            <v/>
          </cell>
        </row>
        <row r="11372">
          <cell r="C11372" t="str">
            <v/>
          </cell>
          <cell r="D11372" t="str">
            <v/>
          </cell>
          <cell r="E11372" t="str">
            <v/>
          </cell>
        </row>
        <row r="11373">
          <cell r="C11373" t="str">
            <v/>
          </cell>
          <cell r="D11373" t="str">
            <v/>
          </cell>
          <cell r="E11373" t="str">
            <v/>
          </cell>
        </row>
        <row r="11374">
          <cell r="C11374" t="str">
            <v/>
          </cell>
          <cell r="D11374" t="str">
            <v/>
          </cell>
          <cell r="E11374" t="str">
            <v/>
          </cell>
        </row>
        <row r="11375">
          <cell r="C11375" t="str">
            <v/>
          </cell>
          <cell r="D11375" t="str">
            <v/>
          </cell>
          <cell r="E11375" t="str">
            <v/>
          </cell>
        </row>
        <row r="11376">
          <cell r="C11376" t="str">
            <v/>
          </cell>
          <cell r="D11376" t="str">
            <v/>
          </cell>
          <cell r="E11376" t="str">
            <v/>
          </cell>
        </row>
        <row r="11377">
          <cell r="C11377" t="str">
            <v/>
          </cell>
          <cell r="D11377" t="str">
            <v/>
          </cell>
          <cell r="E11377" t="str">
            <v/>
          </cell>
        </row>
        <row r="11378">
          <cell r="C11378" t="str">
            <v/>
          </cell>
          <cell r="D11378" t="str">
            <v/>
          </cell>
          <cell r="E11378" t="str">
            <v/>
          </cell>
        </row>
        <row r="11379">
          <cell r="C11379" t="str">
            <v/>
          </cell>
          <cell r="D11379" t="str">
            <v/>
          </cell>
          <cell r="E11379" t="str">
            <v/>
          </cell>
        </row>
        <row r="11380">
          <cell r="C11380" t="str">
            <v/>
          </cell>
          <cell r="D11380" t="str">
            <v/>
          </cell>
          <cell r="E11380" t="str">
            <v/>
          </cell>
        </row>
        <row r="11381">
          <cell r="C11381" t="str">
            <v/>
          </cell>
          <cell r="D11381" t="str">
            <v/>
          </cell>
          <cell r="E11381" t="str">
            <v/>
          </cell>
        </row>
        <row r="11382">
          <cell r="C11382" t="str">
            <v/>
          </cell>
          <cell r="D11382" t="str">
            <v/>
          </cell>
          <cell r="E11382" t="str">
            <v/>
          </cell>
        </row>
        <row r="11383">
          <cell r="C11383" t="str">
            <v/>
          </cell>
          <cell r="D11383" t="str">
            <v/>
          </cell>
          <cell r="E11383" t="str">
            <v/>
          </cell>
        </row>
        <row r="11384">
          <cell r="C11384" t="str">
            <v/>
          </cell>
          <cell r="D11384" t="str">
            <v/>
          </cell>
          <cell r="E11384" t="str">
            <v/>
          </cell>
        </row>
        <row r="11385">
          <cell r="C11385" t="str">
            <v/>
          </cell>
          <cell r="D11385" t="str">
            <v/>
          </cell>
          <cell r="E11385" t="str">
            <v/>
          </cell>
        </row>
        <row r="11386">
          <cell r="C11386" t="str">
            <v/>
          </cell>
          <cell r="D11386" t="str">
            <v/>
          </cell>
          <cell r="E11386" t="str">
            <v/>
          </cell>
        </row>
        <row r="11387">
          <cell r="C11387" t="str">
            <v/>
          </cell>
          <cell r="D11387" t="str">
            <v/>
          </cell>
          <cell r="E11387" t="str">
            <v/>
          </cell>
        </row>
        <row r="11388">
          <cell r="C11388" t="str">
            <v/>
          </cell>
          <cell r="D11388" t="str">
            <v/>
          </cell>
          <cell r="E11388" t="str">
            <v/>
          </cell>
        </row>
        <row r="11389">
          <cell r="C11389" t="str">
            <v/>
          </cell>
          <cell r="D11389" t="str">
            <v/>
          </cell>
          <cell r="E11389" t="str">
            <v/>
          </cell>
        </row>
        <row r="11390">
          <cell r="C11390" t="str">
            <v/>
          </cell>
          <cell r="D11390" t="str">
            <v/>
          </cell>
          <cell r="E11390" t="str">
            <v/>
          </cell>
        </row>
        <row r="11391">
          <cell r="C11391" t="str">
            <v/>
          </cell>
          <cell r="D11391" t="str">
            <v/>
          </cell>
          <cell r="E11391" t="str">
            <v/>
          </cell>
        </row>
        <row r="11392">
          <cell r="C11392" t="str">
            <v/>
          </cell>
          <cell r="D11392" t="str">
            <v/>
          </cell>
          <cell r="E11392" t="str">
            <v/>
          </cell>
        </row>
        <row r="11393">
          <cell r="C11393" t="str">
            <v/>
          </cell>
          <cell r="D11393" t="str">
            <v/>
          </cell>
          <cell r="E11393" t="str">
            <v/>
          </cell>
        </row>
        <row r="11394">
          <cell r="C11394" t="str">
            <v/>
          </cell>
          <cell r="D11394" t="str">
            <v/>
          </cell>
          <cell r="E11394" t="str">
            <v/>
          </cell>
        </row>
        <row r="11395">
          <cell r="C11395" t="str">
            <v/>
          </cell>
          <cell r="D11395" t="str">
            <v/>
          </cell>
          <cell r="E11395" t="str">
            <v/>
          </cell>
        </row>
        <row r="11396">
          <cell r="C11396" t="str">
            <v/>
          </cell>
          <cell r="D11396" t="str">
            <v/>
          </cell>
          <cell r="E11396" t="str">
            <v/>
          </cell>
        </row>
        <row r="11397">
          <cell r="C11397" t="str">
            <v/>
          </cell>
          <cell r="D11397" t="str">
            <v/>
          </cell>
          <cell r="E11397" t="str">
            <v/>
          </cell>
        </row>
        <row r="11398">
          <cell r="C11398" t="str">
            <v/>
          </cell>
          <cell r="D11398" t="str">
            <v/>
          </cell>
          <cell r="E11398" t="str">
            <v/>
          </cell>
        </row>
        <row r="11399">
          <cell r="C11399" t="str">
            <v/>
          </cell>
          <cell r="D11399" t="str">
            <v/>
          </cell>
          <cell r="E11399" t="str">
            <v/>
          </cell>
        </row>
        <row r="11400">
          <cell r="C11400" t="str">
            <v/>
          </cell>
          <cell r="D11400" t="str">
            <v/>
          </cell>
          <cell r="E11400" t="str">
            <v/>
          </cell>
        </row>
        <row r="11401">
          <cell r="C11401" t="str">
            <v/>
          </cell>
          <cell r="D11401" t="str">
            <v/>
          </cell>
          <cell r="E11401" t="str">
            <v/>
          </cell>
        </row>
        <row r="11402">
          <cell r="C11402" t="str">
            <v/>
          </cell>
          <cell r="D11402" t="str">
            <v/>
          </cell>
          <cell r="E11402" t="str">
            <v/>
          </cell>
        </row>
        <row r="11403">
          <cell r="C11403" t="str">
            <v/>
          </cell>
          <cell r="D11403" t="str">
            <v/>
          </cell>
          <cell r="E11403" t="str">
            <v/>
          </cell>
        </row>
        <row r="11404">
          <cell r="C11404" t="str">
            <v/>
          </cell>
          <cell r="D11404" t="str">
            <v/>
          </cell>
          <cell r="E11404" t="str">
            <v/>
          </cell>
        </row>
        <row r="11405">
          <cell r="C11405" t="str">
            <v/>
          </cell>
          <cell r="D11405" t="str">
            <v/>
          </cell>
          <cell r="E11405" t="str">
            <v/>
          </cell>
        </row>
        <row r="11406">
          <cell r="C11406" t="str">
            <v/>
          </cell>
          <cell r="D11406" t="str">
            <v/>
          </cell>
          <cell r="E11406" t="str">
            <v/>
          </cell>
        </row>
        <row r="11407">
          <cell r="C11407" t="str">
            <v/>
          </cell>
          <cell r="D11407" t="str">
            <v/>
          </cell>
          <cell r="E11407" t="str">
            <v/>
          </cell>
        </row>
        <row r="11408">
          <cell r="C11408" t="str">
            <v/>
          </cell>
          <cell r="D11408" t="str">
            <v/>
          </cell>
          <cell r="E11408" t="str">
            <v/>
          </cell>
        </row>
        <row r="11409">
          <cell r="C11409" t="str">
            <v/>
          </cell>
          <cell r="D11409" t="str">
            <v/>
          </cell>
          <cell r="E11409" t="str">
            <v/>
          </cell>
        </row>
        <row r="11410">
          <cell r="C11410" t="str">
            <v/>
          </cell>
          <cell r="D11410" t="str">
            <v/>
          </cell>
          <cell r="E11410" t="str">
            <v/>
          </cell>
        </row>
        <row r="11411">
          <cell r="C11411" t="str">
            <v/>
          </cell>
          <cell r="D11411" t="str">
            <v/>
          </cell>
          <cell r="E11411" t="str">
            <v/>
          </cell>
        </row>
        <row r="11412">
          <cell r="C11412" t="str">
            <v/>
          </cell>
          <cell r="D11412" t="str">
            <v/>
          </cell>
          <cell r="E11412" t="str">
            <v/>
          </cell>
        </row>
        <row r="11413">
          <cell r="C11413" t="str">
            <v/>
          </cell>
          <cell r="D11413" t="str">
            <v/>
          </cell>
          <cell r="E11413" t="str">
            <v/>
          </cell>
        </row>
        <row r="11414">
          <cell r="C11414" t="str">
            <v/>
          </cell>
          <cell r="D11414" t="str">
            <v/>
          </cell>
          <cell r="E11414" t="str">
            <v/>
          </cell>
        </row>
        <row r="11415">
          <cell r="C11415" t="str">
            <v/>
          </cell>
          <cell r="D11415" t="str">
            <v/>
          </cell>
          <cell r="E11415" t="str">
            <v/>
          </cell>
        </row>
        <row r="11416">
          <cell r="C11416" t="str">
            <v/>
          </cell>
          <cell r="D11416" t="str">
            <v/>
          </cell>
          <cell r="E11416" t="str">
            <v/>
          </cell>
        </row>
        <row r="11417">
          <cell r="C11417" t="str">
            <v/>
          </cell>
          <cell r="D11417" t="str">
            <v/>
          </cell>
          <cell r="E11417" t="str">
            <v/>
          </cell>
        </row>
        <row r="11418">
          <cell r="C11418" t="str">
            <v/>
          </cell>
          <cell r="D11418" t="str">
            <v/>
          </cell>
          <cell r="E11418" t="str">
            <v/>
          </cell>
        </row>
        <row r="11419">
          <cell r="C11419" t="str">
            <v/>
          </cell>
          <cell r="D11419" t="str">
            <v/>
          </cell>
          <cell r="E11419" t="str">
            <v/>
          </cell>
        </row>
        <row r="11420">
          <cell r="C11420" t="str">
            <v/>
          </cell>
          <cell r="D11420" t="str">
            <v/>
          </cell>
          <cell r="E11420" t="str">
            <v/>
          </cell>
        </row>
        <row r="11421">
          <cell r="C11421" t="str">
            <v/>
          </cell>
          <cell r="D11421" t="str">
            <v/>
          </cell>
          <cell r="E11421" t="str">
            <v/>
          </cell>
        </row>
        <row r="11422">
          <cell r="C11422" t="str">
            <v/>
          </cell>
          <cell r="D11422" t="str">
            <v/>
          </cell>
          <cell r="E11422" t="str">
            <v/>
          </cell>
        </row>
        <row r="11423">
          <cell r="C11423" t="str">
            <v/>
          </cell>
          <cell r="D11423" t="str">
            <v/>
          </cell>
          <cell r="E11423" t="str">
            <v/>
          </cell>
        </row>
        <row r="11424">
          <cell r="C11424" t="str">
            <v/>
          </cell>
          <cell r="D11424" t="str">
            <v/>
          </cell>
          <cell r="E11424" t="str">
            <v/>
          </cell>
        </row>
        <row r="11425">
          <cell r="C11425" t="str">
            <v/>
          </cell>
          <cell r="D11425" t="str">
            <v/>
          </cell>
          <cell r="E11425" t="str">
            <v/>
          </cell>
        </row>
        <row r="11426">
          <cell r="C11426" t="str">
            <v/>
          </cell>
          <cell r="D11426" t="str">
            <v/>
          </cell>
          <cell r="E11426" t="str">
            <v/>
          </cell>
        </row>
        <row r="11427">
          <cell r="C11427" t="str">
            <v/>
          </cell>
          <cell r="D11427" t="str">
            <v/>
          </cell>
          <cell r="E11427" t="str">
            <v/>
          </cell>
        </row>
        <row r="11428">
          <cell r="C11428" t="str">
            <v/>
          </cell>
          <cell r="D11428" t="str">
            <v/>
          </cell>
          <cell r="E11428" t="str">
            <v/>
          </cell>
        </row>
        <row r="11429">
          <cell r="C11429" t="str">
            <v/>
          </cell>
          <cell r="D11429" t="str">
            <v/>
          </cell>
          <cell r="E11429" t="str">
            <v/>
          </cell>
        </row>
        <row r="11430">
          <cell r="C11430" t="str">
            <v/>
          </cell>
          <cell r="D11430" t="str">
            <v/>
          </cell>
          <cell r="E11430" t="str">
            <v/>
          </cell>
        </row>
        <row r="11431">
          <cell r="C11431" t="str">
            <v/>
          </cell>
          <cell r="D11431" t="str">
            <v/>
          </cell>
          <cell r="E11431" t="str">
            <v/>
          </cell>
        </row>
        <row r="11432">
          <cell r="C11432" t="str">
            <v/>
          </cell>
          <cell r="D11432" t="str">
            <v/>
          </cell>
          <cell r="E11432" t="str">
            <v/>
          </cell>
        </row>
        <row r="11433">
          <cell r="C11433" t="str">
            <v/>
          </cell>
          <cell r="D11433" t="str">
            <v/>
          </cell>
          <cell r="E11433" t="str">
            <v/>
          </cell>
        </row>
        <row r="11434">
          <cell r="C11434" t="str">
            <v/>
          </cell>
          <cell r="D11434" t="str">
            <v/>
          </cell>
          <cell r="E11434" t="str">
            <v/>
          </cell>
        </row>
        <row r="11435">
          <cell r="C11435" t="str">
            <v/>
          </cell>
          <cell r="D11435" t="str">
            <v/>
          </cell>
          <cell r="E11435" t="str">
            <v/>
          </cell>
        </row>
        <row r="11436">
          <cell r="C11436" t="str">
            <v/>
          </cell>
          <cell r="D11436" t="str">
            <v/>
          </cell>
          <cell r="E11436" t="str">
            <v/>
          </cell>
        </row>
        <row r="11437">
          <cell r="C11437" t="str">
            <v/>
          </cell>
          <cell r="D11437" t="str">
            <v/>
          </cell>
          <cell r="E11437" t="str">
            <v/>
          </cell>
        </row>
        <row r="11438">
          <cell r="C11438" t="str">
            <v/>
          </cell>
          <cell r="D11438" t="str">
            <v/>
          </cell>
          <cell r="E11438" t="str">
            <v/>
          </cell>
        </row>
        <row r="11439">
          <cell r="C11439" t="str">
            <v/>
          </cell>
          <cell r="D11439" t="str">
            <v/>
          </cell>
          <cell r="E11439" t="str">
            <v/>
          </cell>
        </row>
        <row r="11440">
          <cell r="C11440" t="str">
            <v/>
          </cell>
          <cell r="D11440" t="str">
            <v/>
          </cell>
          <cell r="E11440" t="str">
            <v/>
          </cell>
        </row>
        <row r="11441">
          <cell r="C11441" t="str">
            <v/>
          </cell>
          <cell r="D11441" t="str">
            <v/>
          </cell>
          <cell r="E11441" t="str">
            <v/>
          </cell>
        </row>
        <row r="11442">
          <cell r="C11442" t="str">
            <v/>
          </cell>
          <cell r="D11442" t="str">
            <v/>
          </cell>
          <cell r="E11442" t="str">
            <v/>
          </cell>
        </row>
        <row r="11443">
          <cell r="C11443" t="str">
            <v/>
          </cell>
          <cell r="D11443" t="str">
            <v/>
          </cell>
          <cell r="E11443" t="str">
            <v/>
          </cell>
        </row>
        <row r="11444">
          <cell r="C11444" t="str">
            <v/>
          </cell>
          <cell r="D11444" t="str">
            <v/>
          </cell>
          <cell r="E11444" t="str">
            <v/>
          </cell>
        </row>
        <row r="11445">
          <cell r="C11445" t="str">
            <v/>
          </cell>
          <cell r="D11445" t="str">
            <v/>
          </cell>
          <cell r="E11445" t="str">
            <v/>
          </cell>
        </row>
        <row r="11446">
          <cell r="C11446" t="str">
            <v/>
          </cell>
          <cell r="D11446" t="str">
            <v/>
          </cell>
          <cell r="E11446" t="str">
            <v/>
          </cell>
        </row>
        <row r="11447">
          <cell r="C11447" t="str">
            <v/>
          </cell>
          <cell r="D11447" t="str">
            <v/>
          </cell>
          <cell r="E11447" t="str">
            <v/>
          </cell>
        </row>
        <row r="11448">
          <cell r="C11448" t="str">
            <v/>
          </cell>
          <cell r="D11448" t="str">
            <v/>
          </cell>
          <cell r="E11448" t="str">
            <v/>
          </cell>
        </row>
        <row r="11449">
          <cell r="C11449" t="str">
            <v/>
          </cell>
          <cell r="D11449" t="str">
            <v/>
          </cell>
          <cell r="E11449" t="str">
            <v/>
          </cell>
        </row>
        <row r="11450">
          <cell r="C11450" t="str">
            <v/>
          </cell>
          <cell r="D11450" t="str">
            <v/>
          </cell>
          <cell r="E11450" t="str">
            <v/>
          </cell>
        </row>
        <row r="11451">
          <cell r="C11451" t="str">
            <v/>
          </cell>
          <cell r="D11451" t="str">
            <v/>
          </cell>
          <cell r="E11451" t="str">
            <v/>
          </cell>
        </row>
        <row r="11452">
          <cell r="C11452" t="str">
            <v/>
          </cell>
          <cell r="D11452" t="str">
            <v/>
          </cell>
          <cell r="E11452" t="str">
            <v/>
          </cell>
        </row>
        <row r="11453">
          <cell r="C11453" t="str">
            <v/>
          </cell>
          <cell r="D11453" t="str">
            <v/>
          </cell>
          <cell r="E11453" t="str">
            <v/>
          </cell>
        </row>
        <row r="11454">
          <cell r="C11454" t="str">
            <v/>
          </cell>
          <cell r="D11454" t="str">
            <v/>
          </cell>
          <cell r="E11454" t="str">
            <v/>
          </cell>
        </row>
        <row r="11455">
          <cell r="C11455" t="str">
            <v/>
          </cell>
          <cell r="D11455" t="str">
            <v/>
          </cell>
          <cell r="E11455" t="str">
            <v/>
          </cell>
        </row>
        <row r="11456">
          <cell r="C11456" t="str">
            <v/>
          </cell>
          <cell r="D11456" t="str">
            <v/>
          </cell>
          <cell r="E11456" t="str">
            <v/>
          </cell>
        </row>
        <row r="11457">
          <cell r="C11457" t="str">
            <v/>
          </cell>
          <cell r="D11457" t="str">
            <v/>
          </cell>
          <cell r="E11457" t="str">
            <v/>
          </cell>
        </row>
        <row r="11458">
          <cell r="C11458" t="str">
            <v/>
          </cell>
          <cell r="D11458" t="str">
            <v/>
          </cell>
          <cell r="E11458" t="str">
            <v/>
          </cell>
        </row>
        <row r="11459">
          <cell r="C11459" t="str">
            <v/>
          </cell>
          <cell r="D11459" t="str">
            <v/>
          </cell>
          <cell r="E11459" t="str">
            <v/>
          </cell>
        </row>
        <row r="11460">
          <cell r="C11460" t="str">
            <v/>
          </cell>
          <cell r="D11460" t="str">
            <v/>
          </cell>
          <cell r="E11460" t="str">
            <v/>
          </cell>
        </row>
        <row r="11461">
          <cell r="C11461" t="str">
            <v/>
          </cell>
          <cell r="D11461" t="str">
            <v/>
          </cell>
          <cell r="E11461" t="str">
            <v/>
          </cell>
        </row>
        <row r="11462">
          <cell r="C11462" t="str">
            <v/>
          </cell>
          <cell r="D11462" t="str">
            <v/>
          </cell>
          <cell r="E11462" t="str">
            <v/>
          </cell>
        </row>
        <row r="11463">
          <cell r="C11463" t="str">
            <v/>
          </cell>
          <cell r="D11463" t="str">
            <v/>
          </cell>
          <cell r="E11463" t="str">
            <v/>
          </cell>
        </row>
        <row r="11464">
          <cell r="C11464" t="str">
            <v/>
          </cell>
          <cell r="D11464" t="str">
            <v/>
          </cell>
          <cell r="E11464" t="str">
            <v/>
          </cell>
        </row>
        <row r="11465">
          <cell r="C11465" t="str">
            <v/>
          </cell>
          <cell r="D11465" t="str">
            <v/>
          </cell>
          <cell r="E11465" t="str">
            <v/>
          </cell>
        </row>
        <row r="11466">
          <cell r="C11466" t="str">
            <v/>
          </cell>
          <cell r="D11466" t="str">
            <v/>
          </cell>
          <cell r="E11466" t="str">
            <v/>
          </cell>
        </row>
        <row r="11467">
          <cell r="C11467" t="str">
            <v/>
          </cell>
          <cell r="D11467" t="str">
            <v/>
          </cell>
          <cell r="E11467" t="str">
            <v/>
          </cell>
        </row>
        <row r="11468">
          <cell r="C11468" t="str">
            <v/>
          </cell>
          <cell r="D11468" t="str">
            <v/>
          </cell>
          <cell r="E11468" t="str">
            <v/>
          </cell>
        </row>
        <row r="11469">
          <cell r="C11469" t="str">
            <v/>
          </cell>
          <cell r="D11469" t="str">
            <v/>
          </cell>
          <cell r="E11469" t="str">
            <v/>
          </cell>
        </row>
        <row r="11470">
          <cell r="C11470" t="str">
            <v/>
          </cell>
          <cell r="D11470" t="str">
            <v/>
          </cell>
          <cell r="E11470" t="str">
            <v/>
          </cell>
        </row>
        <row r="11471">
          <cell r="C11471" t="str">
            <v/>
          </cell>
          <cell r="D11471" t="str">
            <v/>
          </cell>
          <cell r="E11471" t="str">
            <v/>
          </cell>
        </row>
        <row r="11472">
          <cell r="C11472" t="str">
            <v/>
          </cell>
          <cell r="D11472" t="str">
            <v/>
          </cell>
          <cell r="E11472" t="str">
            <v/>
          </cell>
        </row>
        <row r="11473">
          <cell r="C11473" t="str">
            <v/>
          </cell>
          <cell r="D11473" t="str">
            <v/>
          </cell>
          <cell r="E11473" t="str">
            <v/>
          </cell>
        </row>
        <row r="11474">
          <cell r="C11474" t="str">
            <v/>
          </cell>
          <cell r="D11474" t="str">
            <v/>
          </cell>
          <cell r="E11474" t="str">
            <v/>
          </cell>
        </row>
        <row r="11475">
          <cell r="C11475" t="str">
            <v/>
          </cell>
          <cell r="D11475" t="str">
            <v/>
          </cell>
          <cell r="E11475" t="str">
            <v/>
          </cell>
        </row>
        <row r="11476">
          <cell r="C11476" t="str">
            <v/>
          </cell>
          <cell r="D11476" t="str">
            <v/>
          </cell>
          <cell r="E11476" t="str">
            <v/>
          </cell>
        </row>
        <row r="11477">
          <cell r="C11477" t="str">
            <v/>
          </cell>
          <cell r="D11477" t="str">
            <v/>
          </cell>
          <cell r="E11477" t="str">
            <v/>
          </cell>
        </row>
        <row r="11478">
          <cell r="C11478" t="str">
            <v/>
          </cell>
          <cell r="D11478" t="str">
            <v/>
          </cell>
          <cell r="E11478" t="str">
            <v/>
          </cell>
        </row>
        <row r="11479">
          <cell r="C11479" t="str">
            <v/>
          </cell>
          <cell r="D11479" t="str">
            <v/>
          </cell>
          <cell r="E11479" t="str">
            <v/>
          </cell>
        </row>
        <row r="11480">
          <cell r="C11480" t="str">
            <v/>
          </cell>
          <cell r="D11480" t="str">
            <v/>
          </cell>
          <cell r="E11480" t="str">
            <v/>
          </cell>
        </row>
        <row r="11481">
          <cell r="C11481" t="str">
            <v/>
          </cell>
          <cell r="D11481" t="str">
            <v/>
          </cell>
          <cell r="E11481" t="str">
            <v/>
          </cell>
        </row>
        <row r="11482">
          <cell r="C11482" t="str">
            <v/>
          </cell>
          <cell r="D11482" t="str">
            <v/>
          </cell>
          <cell r="E11482" t="str">
            <v/>
          </cell>
        </row>
        <row r="11483">
          <cell r="C11483" t="str">
            <v/>
          </cell>
          <cell r="D11483" t="str">
            <v/>
          </cell>
          <cell r="E11483" t="str">
            <v/>
          </cell>
        </row>
        <row r="11484">
          <cell r="C11484" t="str">
            <v/>
          </cell>
          <cell r="D11484" t="str">
            <v/>
          </cell>
          <cell r="E11484" t="str">
            <v/>
          </cell>
        </row>
        <row r="11485">
          <cell r="C11485" t="str">
            <v/>
          </cell>
          <cell r="D11485" t="str">
            <v/>
          </cell>
          <cell r="E11485" t="str">
            <v/>
          </cell>
        </row>
        <row r="11486">
          <cell r="C11486" t="str">
            <v/>
          </cell>
          <cell r="D11486" t="str">
            <v/>
          </cell>
          <cell r="E11486" t="str">
            <v/>
          </cell>
        </row>
        <row r="11487">
          <cell r="C11487" t="str">
            <v/>
          </cell>
          <cell r="D11487" t="str">
            <v/>
          </cell>
          <cell r="E11487" t="str">
            <v/>
          </cell>
        </row>
        <row r="11488">
          <cell r="C11488" t="str">
            <v/>
          </cell>
          <cell r="D11488" t="str">
            <v/>
          </cell>
          <cell r="E11488" t="str">
            <v/>
          </cell>
        </row>
        <row r="11489">
          <cell r="C11489" t="str">
            <v/>
          </cell>
          <cell r="D11489" t="str">
            <v/>
          </cell>
          <cell r="E11489" t="str">
            <v/>
          </cell>
        </row>
        <row r="11490">
          <cell r="C11490" t="str">
            <v/>
          </cell>
          <cell r="D11490" t="str">
            <v/>
          </cell>
          <cell r="E11490" t="str">
            <v/>
          </cell>
        </row>
        <row r="11491">
          <cell r="C11491" t="str">
            <v/>
          </cell>
          <cell r="D11491" t="str">
            <v/>
          </cell>
          <cell r="E11491" t="str">
            <v/>
          </cell>
        </row>
        <row r="11492">
          <cell r="C11492" t="str">
            <v/>
          </cell>
          <cell r="D11492" t="str">
            <v/>
          </cell>
          <cell r="E11492" t="str">
            <v/>
          </cell>
        </row>
        <row r="11493">
          <cell r="C11493" t="str">
            <v/>
          </cell>
          <cell r="D11493" t="str">
            <v/>
          </cell>
          <cell r="E11493" t="str">
            <v/>
          </cell>
        </row>
        <row r="11494">
          <cell r="C11494" t="str">
            <v/>
          </cell>
          <cell r="D11494" t="str">
            <v/>
          </cell>
          <cell r="E11494" t="str">
            <v/>
          </cell>
        </row>
        <row r="11495">
          <cell r="C11495" t="str">
            <v/>
          </cell>
          <cell r="D11495" t="str">
            <v/>
          </cell>
          <cell r="E11495" t="str">
            <v/>
          </cell>
        </row>
        <row r="11496">
          <cell r="C11496" t="str">
            <v/>
          </cell>
          <cell r="D11496" t="str">
            <v/>
          </cell>
          <cell r="E11496" t="str">
            <v/>
          </cell>
        </row>
        <row r="11497">
          <cell r="C11497" t="str">
            <v/>
          </cell>
          <cell r="D11497" t="str">
            <v/>
          </cell>
          <cell r="E11497" t="str">
            <v/>
          </cell>
        </row>
        <row r="11498">
          <cell r="C11498" t="str">
            <v/>
          </cell>
          <cell r="D11498" t="str">
            <v/>
          </cell>
          <cell r="E11498" t="str">
            <v/>
          </cell>
        </row>
        <row r="11499">
          <cell r="C11499" t="str">
            <v/>
          </cell>
          <cell r="D11499" t="str">
            <v/>
          </cell>
          <cell r="E11499" t="str">
            <v/>
          </cell>
        </row>
        <row r="11500">
          <cell r="C11500" t="str">
            <v/>
          </cell>
          <cell r="D11500" t="str">
            <v/>
          </cell>
          <cell r="E11500" t="str">
            <v/>
          </cell>
        </row>
        <row r="11501">
          <cell r="C11501" t="str">
            <v/>
          </cell>
          <cell r="D11501" t="str">
            <v/>
          </cell>
          <cell r="E11501" t="str">
            <v/>
          </cell>
        </row>
        <row r="11502">
          <cell r="C11502" t="str">
            <v/>
          </cell>
          <cell r="D11502" t="str">
            <v/>
          </cell>
          <cell r="E11502" t="str">
            <v/>
          </cell>
        </row>
        <row r="11503">
          <cell r="C11503" t="str">
            <v/>
          </cell>
          <cell r="D11503" t="str">
            <v/>
          </cell>
          <cell r="E11503" t="str">
            <v/>
          </cell>
        </row>
        <row r="11504">
          <cell r="C11504" t="str">
            <v/>
          </cell>
          <cell r="D11504" t="str">
            <v/>
          </cell>
          <cell r="E11504" t="str">
            <v/>
          </cell>
        </row>
        <row r="11505">
          <cell r="C11505" t="str">
            <v/>
          </cell>
          <cell r="D11505" t="str">
            <v/>
          </cell>
          <cell r="E11505" t="str">
            <v/>
          </cell>
        </row>
        <row r="11506">
          <cell r="C11506" t="str">
            <v/>
          </cell>
          <cell r="D11506" t="str">
            <v/>
          </cell>
          <cell r="E11506" t="str">
            <v/>
          </cell>
        </row>
        <row r="11507">
          <cell r="C11507" t="str">
            <v/>
          </cell>
          <cell r="D11507" t="str">
            <v/>
          </cell>
          <cell r="E11507" t="str">
            <v/>
          </cell>
        </row>
        <row r="11508">
          <cell r="C11508" t="str">
            <v/>
          </cell>
          <cell r="D11508" t="str">
            <v/>
          </cell>
          <cell r="E11508" t="str">
            <v/>
          </cell>
        </row>
        <row r="11509">
          <cell r="C11509" t="str">
            <v/>
          </cell>
          <cell r="D11509" t="str">
            <v/>
          </cell>
          <cell r="E11509" t="str">
            <v/>
          </cell>
        </row>
        <row r="11510">
          <cell r="C11510" t="str">
            <v/>
          </cell>
          <cell r="D11510" t="str">
            <v/>
          </cell>
          <cell r="E11510" t="str">
            <v/>
          </cell>
        </row>
        <row r="11511">
          <cell r="C11511" t="str">
            <v/>
          </cell>
          <cell r="D11511" t="str">
            <v/>
          </cell>
          <cell r="E11511" t="str">
            <v/>
          </cell>
        </row>
        <row r="11512">
          <cell r="C11512" t="str">
            <v/>
          </cell>
          <cell r="D11512" t="str">
            <v/>
          </cell>
          <cell r="E11512" t="str">
            <v/>
          </cell>
        </row>
        <row r="11513">
          <cell r="C11513" t="str">
            <v/>
          </cell>
          <cell r="D11513" t="str">
            <v/>
          </cell>
          <cell r="E11513" t="str">
            <v/>
          </cell>
        </row>
        <row r="11514">
          <cell r="C11514" t="str">
            <v/>
          </cell>
          <cell r="D11514" t="str">
            <v/>
          </cell>
          <cell r="E11514" t="str">
            <v/>
          </cell>
        </row>
        <row r="11515">
          <cell r="C11515" t="str">
            <v/>
          </cell>
          <cell r="D11515" t="str">
            <v/>
          </cell>
          <cell r="E11515" t="str">
            <v/>
          </cell>
        </row>
        <row r="11516">
          <cell r="C11516" t="str">
            <v/>
          </cell>
          <cell r="D11516" t="str">
            <v/>
          </cell>
          <cell r="E11516" t="str">
            <v/>
          </cell>
        </row>
        <row r="11517">
          <cell r="C11517" t="str">
            <v/>
          </cell>
          <cell r="D11517" t="str">
            <v/>
          </cell>
          <cell r="E11517" t="str">
            <v/>
          </cell>
        </row>
        <row r="11518">
          <cell r="C11518" t="str">
            <v/>
          </cell>
          <cell r="D11518" t="str">
            <v/>
          </cell>
          <cell r="E11518" t="str">
            <v/>
          </cell>
        </row>
        <row r="11519">
          <cell r="C11519" t="str">
            <v/>
          </cell>
          <cell r="D11519" t="str">
            <v/>
          </cell>
          <cell r="E11519" t="str">
            <v/>
          </cell>
        </row>
        <row r="11520">
          <cell r="C11520" t="str">
            <v/>
          </cell>
          <cell r="D11520" t="str">
            <v/>
          </cell>
          <cell r="E11520" t="str">
            <v/>
          </cell>
        </row>
        <row r="11521">
          <cell r="C11521" t="str">
            <v/>
          </cell>
          <cell r="D11521" t="str">
            <v/>
          </cell>
          <cell r="E11521" t="str">
            <v/>
          </cell>
        </row>
        <row r="11522">
          <cell r="C11522" t="str">
            <v/>
          </cell>
          <cell r="D11522" t="str">
            <v/>
          </cell>
          <cell r="E11522" t="str">
            <v/>
          </cell>
        </row>
        <row r="11523">
          <cell r="C11523" t="str">
            <v/>
          </cell>
          <cell r="D11523" t="str">
            <v/>
          </cell>
          <cell r="E11523" t="str">
            <v/>
          </cell>
        </row>
        <row r="11524">
          <cell r="C11524" t="str">
            <v/>
          </cell>
          <cell r="D11524" t="str">
            <v/>
          </cell>
          <cell r="E11524" t="str">
            <v/>
          </cell>
        </row>
        <row r="11525">
          <cell r="C11525" t="str">
            <v/>
          </cell>
          <cell r="D11525" t="str">
            <v/>
          </cell>
          <cell r="E11525" t="str">
            <v/>
          </cell>
        </row>
        <row r="11526">
          <cell r="C11526" t="str">
            <v/>
          </cell>
          <cell r="D11526" t="str">
            <v/>
          </cell>
          <cell r="E11526" t="str">
            <v/>
          </cell>
        </row>
        <row r="11527">
          <cell r="C11527" t="str">
            <v/>
          </cell>
          <cell r="D11527" t="str">
            <v/>
          </cell>
          <cell r="E11527" t="str">
            <v/>
          </cell>
        </row>
        <row r="11528">
          <cell r="C11528" t="str">
            <v/>
          </cell>
          <cell r="D11528" t="str">
            <v/>
          </cell>
          <cell r="E11528" t="str">
            <v/>
          </cell>
        </row>
        <row r="11529">
          <cell r="C11529" t="str">
            <v/>
          </cell>
          <cell r="D11529" t="str">
            <v/>
          </cell>
          <cell r="E11529" t="str">
            <v/>
          </cell>
        </row>
        <row r="11530">
          <cell r="C11530" t="str">
            <v/>
          </cell>
          <cell r="D11530" t="str">
            <v/>
          </cell>
          <cell r="E11530" t="str">
            <v/>
          </cell>
        </row>
        <row r="11531">
          <cell r="C11531" t="str">
            <v/>
          </cell>
          <cell r="D11531" t="str">
            <v/>
          </cell>
          <cell r="E11531" t="str">
            <v/>
          </cell>
        </row>
        <row r="11532">
          <cell r="C11532" t="str">
            <v/>
          </cell>
          <cell r="D11532" t="str">
            <v/>
          </cell>
          <cell r="E11532" t="str">
            <v/>
          </cell>
        </row>
        <row r="11533">
          <cell r="C11533" t="str">
            <v/>
          </cell>
          <cell r="D11533" t="str">
            <v/>
          </cell>
          <cell r="E11533" t="str">
            <v/>
          </cell>
        </row>
        <row r="11534">
          <cell r="C11534" t="str">
            <v/>
          </cell>
          <cell r="D11534" t="str">
            <v/>
          </cell>
          <cell r="E11534" t="str">
            <v/>
          </cell>
        </row>
        <row r="11535">
          <cell r="C11535" t="str">
            <v/>
          </cell>
          <cell r="D11535" t="str">
            <v/>
          </cell>
          <cell r="E11535" t="str">
            <v/>
          </cell>
        </row>
        <row r="11536">
          <cell r="C11536" t="str">
            <v/>
          </cell>
          <cell r="D11536" t="str">
            <v/>
          </cell>
          <cell r="E11536" t="str">
            <v/>
          </cell>
        </row>
        <row r="11537">
          <cell r="C11537" t="str">
            <v/>
          </cell>
          <cell r="D11537" t="str">
            <v/>
          </cell>
          <cell r="E11537" t="str">
            <v/>
          </cell>
        </row>
        <row r="11538">
          <cell r="C11538" t="str">
            <v/>
          </cell>
          <cell r="D11538" t="str">
            <v/>
          </cell>
          <cell r="E11538" t="str">
            <v/>
          </cell>
        </row>
        <row r="11539">
          <cell r="C11539" t="str">
            <v/>
          </cell>
          <cell r="D11539" t="str">
            <v/>
          </cell>
          <cell r="E11539" t="str">
            <v/>
          </cell>
        </row>
        <row r="11540">
          <cell r="C11540" t="str">
            <v/>
          </cell>
          <cell r="D11540" t="str">
            <v/>
          </cell>
          <cell r="E11540" t="str">
            <v/>
          </cell>
        </row>
        <row r="11541">
          <cell r="C11541" t="str">
            <v/>
          </cell>
          <cell r="D11541" t="str">
            <v/>
          </cell>
          <cell r="E11541" t="str">
            <v/>
          </cell>
        </row>
        <row r="11542">
          <cell r="C11542" t="str">
            <v/>
          </cell>
          <cell r="D11542" t="str">
            <v/>
          </cell>
          <cell r="E11542" t="str">
            <v/>
          </cell>
        </row>
        <row r="11543">
          <cell r="C11543" t="str">
            <v/>
          </cell>
          <cell r="D11543" t="str">
            <v/>
          </cell>
          <cell r="E11543" t="str">
            <v/>
          </cell>
        </row>
        <row r="11544">
          <cell r="C11544" t="str">
            <v/>
          </cell>
          <cell r="D11544" t="str">
            <v/>
          </cell>
          <cell r="E11544" t="str">
            <v/>
          </cell>
        </row>
        <row r="11545">
          <cell r="C11545" t="str">
            <v/>
          </cell>
          <cell r="D11545" t="str">
            <v/>
          </cell>
          <cell r="E11545" t="str">
            <v/>
          </cell>
        </row>
        <row r="11546">
          <cell r="C11546" t="str">
            <v/>
          </cell>
          <cell r="D11546" t="str">
            <v/>
          </cell>
          <cell r="E11546" t="str">
            <v/>
          </cell>
        </row>
        <row r="11547">
          <cell r="C11547" t="str">
            <v/>
          </cell>
          <cell r="D11547" t="str">
            <v/>
          </cell>
          <cell r="E11547" t="str">
            <v/>
          </cell>
        </row>
        <row r="11548">
          <cell r="C11548" t="str">
            <v/>
          </cell>
          <cell r="D11548" t="str">
            <v/>
          </cell>
          <cell r="E11548" t="str">
            <v/>
          </cell>
        </row>
        <row r="11549">
          <cell r="C11549" t="str">
            <v/>
          </cell>
          <cell r="D11549" t="str">
            <v/>
          </cell>
          <cell r="E11549" t="str">
            <v/>
          </cell>
        </row>
        <row r="11550">
          <cell r="C11550" t="str">
            <v/>
          </cell>
          <cell r="D11550" t="str">
            <v/>
          </cell>
          <cell r="E11550" t="str">
            <v/>
          </cell>
        </row>
        <row r="11551">
          <cell r="C11551" t="str">
            <v/>
          </cell>
          <cell r="D11551" t="str">
            <v/>
          </cell>
          <cell r="E11551" t="str">
            <v/>
          </cell>
        </row>
        <row r="11552">
          <cell r="C11552" t="str">
            <v/>
          </cell>
          <cell r="D11552" t="str">
            <v/>
          </cell>
          <cell r="E11552" t="str">
            <v/>
          </cell>
        </row>
        <row r="11553">
          <cell r="C11553" t="str">
            <v/>
          </cell>
          <cell r="D11553" t="str">
            <v/>
          </cell>
          <cell r="E11553" t="str">
            <v/>
          </cell>
        </row>
        <row r="11554">
          <cell r="C11554" t="str">
            <v/>
          </cell>
          <cell r="D11554" t="str">
            <v/>
          </cell>
          <cell r="E11554" t="str">
            <v/>
          </cell>
        </row>
        <row r="11555">
          <cell r="C11555" t="str">
            <v/>
          </cell>
          <cell r="D11555" t="str">
            <v/>
          </cell>
          <cell r="E11555" t="str">
            <v/>
          </cell>
        </row>
        <row r="11556">
          <cell r="C11556" t="str">
            <v/>
          </cell>
          <cell r="D11556" t="str">
            <v/>
          </cell>
          <cell r="E11556" t="str">
            <v/>
          </cell>
        </row>
        <row r="11557">
          <cell r="C11557" t="str">
            <v/>
          </cell>
          <cell r="D11557" t="str">
            <v/>
          </cell>
          <cell r="E11557" t="str">
            <v/>
          </cell>
        </row>
        <row r="11558">
          <cell r="C11558" t="str">
            <v/>
          </cell>
          <cell r="D11558" t="str">
            <v/>
          </cell>
          <cell r="E11558" t="str">
            <v/>
          </cell>
        </row>
        <row r="11559">
          <cell r="C11559" t="str">
            <v/>
          </cell>
          <cell r="D11559" t="str">
            <v/>
          </cell>
          <cell r="E11559" t="str">
            <v/>
          </cell>
        </row>
        <row r="11560">
          <cell r="C11560" t="str">
            <v/>
          </cell>
          <cell r="D11560" t="str">
            <v/>
          </cell>
          <cell r="E11560" t="str">
            <v/>
          </cell>
        </row>
        <row r="11561">
          <cell r="C11561" t="str">
            <v/>
          </cell>
          <cell r="D11561" t="str">
            <v/>
          </cell>
          <cell r="E11561" t="str">
            <v/>
          </cell>
        </row>
        <row r="11562">
          <cell r="C11562" t="str">
            <v/>
          </cell>
          <cell r="D11562" t="str">
            <v/>
          </cell>
          <cell r="E11562" t="str">
            <v/>
          </cell>
        </row>
        <row r="11563">
          <cell r="C11563" t="str">
            <v/>
          </cell>
          <cell r="D11563" t="str">
            <v/>
          </cell>
          <cell r="E11563" t="str">
            <v/>
          </cell>
        </row>
        <row r="11564">
          <cell r="C11564" t="str">
            <v/>
          </cell>
          <cell r="D11564" t="str">
            <v/>
          </cell>
          <cell r="E11564" t="str">
            <v/>
          </cell>
        </row>
        <row r="11565">
          <cell r="C11565" t="str">
            <v/>
          </cell>
          <cell r="D11565" t="str">
            <v/>
          </cell>
          <cell r="E11565" t="str">
            <v/>
          </cell>
        </row>
        <row r="11566">
          <cell r="C11566" t="str">
            <v/>
          </cell>
          <cell r="D11566" t="str">
            <v/>
          </cell>
          <cell r="E11566" t="str">
            <v/>
          </cell>
        </row>
        <row r="11567">
          <cell r="C11567" t="str">
            <v/>
          </cell>
          <cell r="D11567" t="str">
            <v/>
          </cell>
          <cell r="E11567" t="str">
            <v/>
          </cell>
        </row>
        <row r="11568">
          <cell r="C11568" t="str">
            <v/>
          </cell>
          <cell r="D11568" t="str">
            <v/>
          </cell>
          <cell r="E11568" t="str">
            <v/>
          </cell>
        </row>
        <row r="11569">
          <cell r="C11569" t="str">
            <v/>
          </cell>
          <cell r="D11569" t="str">
            <v/>
          </cell>
          <cell r="E11569" t="str">
            <v/>
          </cell>
        </row>
        <row r="11570">
          <cell r="C11570" t="str">
            <v/>
          </cell>
          <cell r="D11570" t="str">
            <v/>
          </cell>
          <cell r="E11570" t="str">
            <v/>
          </cell>
        </row>
        <row r="11571">
          <cell r="C11571" t="str">
            <v/>
          </cell>
          <cell r="D11571" t="str">
            <v/>
          </cell>
          <cell r="E11571" t="str">
            <v/>
          </cell>
        </row>
        <row r="11572">
          <cell r="C11572" t="str">
            <v/>
          </cell>
          <cell r="D11572" t="str">
            <v/>
          </cell>
          <cell r="E11572" t="str">
            <v/>
          </cell>
        </row>
        <row r="11573">
          <cell r="C11573" t="str">
            <v/>
          </cell>
          <cell r="D11573" t="str">
            <v/>
          </cell>
          <cell r="E11573" t="str">
            <v/>
          </cell>
        </row>
        <row r="11574">
          <cell r="C11574" t="str">
            <v/>
          </cell>
          <cell r="D11574" t="str">
            <v/>
          </cell>
          <cell r="E11574" t="str">
            <v/>
          </cell>
        </row>
        <row r="11575">
          <cell r="C11575" t="str">
            <v/>
          </cell>
          <cell r="D11575" t="str">
            <v/>
          </cell>
          <cell r="E11575" t="str">
            <v/>
          </cell>
        </row>
        <row r="11576">
          <cell r="C11576" t="str">
            <v/>
          </cell>
          <cell r="D11576" t="str">
            <v/>
          </cell>
          <cell r="E11576" t="str">
            <v/>
          </cell>
        </row>
        <row r="11577">
          <cell r="C11577" t="str">
            <v/>
          </cell>
          <cell r="D11577" t="str">
            <v/>
          </cell>
          <cell r="E11577" t="str">
            <v/>
          </cell>
        </row>
        <row r="11578">
          <cell r="C11578" t="str">
            <v/>
          </cell>
          <cell r="D11578" t="str">
            <v/>
          </cell>
          <cell r="E11578" t="str">
            <v/>
          </cell>
        </row>
        <row r="11579">
          <cell r="C11579" t="str">
            <v/>
          </cell>
          <cell r="D11579" t="str">
            <v/>
          </cell>
          <cell r="E11579" t="str">
            <v/>
          </cell>
        </row>
        <row r="11580">
          <cell r="C11580" t="str">
            <v/>
          </cell>
          <cell r="D11580" t="str">
            <v/>
          </cell>
          <cell r="E11580" t="str">
            <v/>
          </cell>
        </row>
        <row r="11581">
          <cell r="C11581" t="str">
            <v/>
          </cell>
          <cell r="D11581" t="str">
            <v/>
          </cell>
          <cell r="E11581" t="str">
            <v/>
          </cell>
        </row>
        <row r="11582">
          <cell r="C11582" t="str">
            <v/>
          </cell>
          <cell r="D11582" t="str">
            <v/>
          </cell>
          <cell r="E11582" t="str">
            <v/>
          </cell>
        </row>
        <row r="11583">
          <cell r="C11583" t="str">
            <v/>
          </cell>
          <cell r="D11583" t="str">
            <v/>
          </cell>
          <cell r="E11583" t="str">
            <v/>
          </cell>
        </row>
        <row r="11584">
          <cell r="C11584" t="str">
            <v/>
          </cell>
          <cell r="D11584" t="str">
            <v/>
          </cell>
          <cell r="E11584" t="str">
            <v/>
          </cell>
        </row>
        <row r="11585">
          <cell r="C11585" t="str">
            <v/>
          </cell>
          <cell r="D11585" t="str">
            <v/>
          </cell>
          <cell r="E11585" t="str">
            <v/>
          </cell>
        </row>
        <row r="11586">
          <cell r="C11586" t="str">
            <v/>
          </cell>
          <cell r="D11586" t="str">
            <v/>
          </cell>
          <cell r="E11586" t="str">
            <v/>
          </cell>
        </row>
        <row r="11587">
          <cell r="C11587" t="str">
            <v/>
          </cell>
          <cell r="D11587" t="str">
            <v/>
          </cell>
          <cell r="E11587" t="str">
            <v/>
          </cell>
        </row>
        <row r="11588">
          <cell r="C11588" t="str">
            <v/>
          </cell>
          <cell r="D11588" t="str">
            <v/>
          </cell>
          <cell r="E11588" t="str">
            <v/>
          </cell>
        </row>
        <row r="11589">
          <cell r="C11589" t="str">
            <v/>
          </cell>
          <cell r="D11589" t="str">
            <v/>
          </cell>
          <cell r="E11589" t="str">
            <v/>
          </cell>
        </row>
        <row r="11590">
          <cell r="C11590" t="str">
            <v/>
          </cell>
          <cell r="D11590" t="str">
            <v/>
          </cell>
          <cell r="E11590" t="str">
            <v/>
          </cell>
        </row>
        <row r="11591">
          <cell r="C11591" t="str">
            <v/>
          </cell>
          <cell r="D11591" t="str">
            <v/>
          </cell>
          <cell r="E11591" t="str">
            <v/>
          </cell>
        </row>
        <row r="11592">
          <cell r="C11592" t="str">
            <v/>
          </cell>
          <cell r="D11592" t="str">
            <v/>
          </cell>
          <cell r="E11592" t="str">
            <v/>
          </cell>
        </row>
        <row r="11593">
          <cell r="C11593" t="str">
            <v/>
          </cell>
          <cell r="D11593" t="str">
            <v/>
          </cell>
          <cell r="E11593" t="str">
            <v/>
          </cell>
        </row>
        <row r="11594">
          <cell r="C11594" t="str">
            <v/>
          </cell>
          <cell r="D11594" t="str">
            <v/>
          </cell>
          <cell r="E11594" t="str">
            <v/>
          </cell>
        </row>
        <row r="11595">
          <cell r="C11595" t="str">
            <v/>
          </cell>
          <cell r="D11595" t="str">
            <v/>
          </cell>
          <cell r="E11595" t="str">
            <v/>
          </cell>
        </row>
        <row r="11596">
          <cell r="C11596" t="str">
            <v/>
          </cell>
          <cell r="D11596" t="str">
            <v/>
          </cell>
          <cell r="E11596" t="str">
            <v/>
          </cell>
        </row>
        <row r="11597">
          <cell r="C11597" t="str">
            <v/>
          </cell>
          <cell r="D11597" t="str">
            <v/>
          </cell>
          <cell r="E11597" t="str">
            <v/>
          </cell>
        </row>
        <row r="11598">
          <cell r="C11598" t="str">
            <v/>
          </cell>
          <cell r="D11598" t="str">
            <v/>
          </cell>
          <cell r="E11598" t="str">
            <v/>
          </cell>
        </row>
        <row r="11599">
          <cell r="C11599" t="str">
            <v/>
          </cell>
          <cell r="D11599" t="str">
            <v/>
          </cell>
          <cell r="E11599" t="str">
            <v/>
          </cell>
        </row>
        <row r="11600">
          <cell r="C11600" t="str">
            <v/>
          </cell>
          <cell r="D11600" t="str">
            <v/>
          </cell>
          <cell r="E11600" t="str">
            <v/>
          </cell>
        </row>
        <row r="11601">
          <cell r="C11601" t="str">
            <v/>
          </cell>
          <cell r="D11601" t="str">
            <v/>
          </cell>
          <cell r="E11601" t="str">
            <v/>
          </cell>
        </row>
        <row r="11602">
          <cell r="C11602" t="str">
            <v/>
          </cell>
          <cell r="D11602" t="str">
            <v/>
          </cell>
          <cell r="E11602" t="str">
            <v/>
          </cell>
        </row>
        <row r="11603">
          <cell r="C11603" t="str">
            <v/>
          </cell>
          <cell r="D11603" t="str">
            <v/>
          </cell>
          <cell r="E11603" t="str">
            <v/>
          </cell>
        </row>
        <row r="11604">
          <cell r="C11604" t="str">
            <v/>
          </cell>
          <cell r="D11604" t="str">
            <v/>
          </cell>
          <cell r="E11604" t="str">
            <v/>
          </cell>
        </row>
        <row r="11605">
          <cell r="C11605" t="str">
            <v/>
          </cell>
          <cell r="D11605" t="str">
            <v/>
          </cell>
          <cell r="E11605" t="str">
            <v/>
          </cell>
        </row>
        <row r="11606">
          <cell r="C11606" t="str">
            <v/>
          </cell>
          <cell r="D11606" t="str">
            <v/>
          </cell>
          <cell r="E11606" t="str">
            <v/>
          </cell>
        </row>
        <row r="11607">
          <cell r="C11607" t="str">
            <v/>
          </cell>
          <cell r="D11607" t="str">
            <v/>
          </cell>
          <cell r="E11607" t="str">
            <v/>
          </cell>
        </row>
        <row r="11608">
          <cell r="C11608" t="str">
            <v/>
          </cell>
          <cell r="D11608" t="str">
            <v/>
          </cell>
          <cell r="E11608" t="str">
            <v/>
          </cell>
        </row>
        <row r="11609">
          <cell r="C11609" t="str">
            <v/>
          </cell>
          <cell r="D11609" t="str">
            <v/>
          </cell>
          <cell r="E11609" t="str">
            <v/>
          </cell>
        </row>
        <row r="11610">
          <cell r="C11610" t="str">
            <v/>
          </cell>
          <cell r="D11610" t="str">
            <v/>
          </cell>
          <cell r="E11610" t="str">
            <v/>
          </cell>
        </row>
        <row r="11611">
          <cell r="C11611" t="str">
            <v/>
          </cell>
          <cell r="D11611" t="str">
            <v/>
          </cell>
          <cell r="E11611" t="str">
            <v/>
          </cell>
        </row>
        <row r="11612">
          <cell r="C11612" t="str">
            <v/>
          </cell>
          <cell r="D11612" t="str">
            <v/>
          </cell>
          <cell r="E11612" t="str">
            <v/>
          </cell>
        </row>
        <row r="11613">
          <cell r="C11613" t="str">
            <v/>
          </cell>
          <cell r="D11613" t="str">
            <v/>
          </cell>
          <cell r="E11613" t="str">
            <v/>
          </cell>
        </row>
        <row r="11614">
          <cell r="C11614" t="str">
            <v/>
          </cell>
          <cell r="D11614" t="str">
            <v/>
          </cell>
          <cell r="E11614" t="str">
            <v/>
          </cell>
        </row>
        <row r="11615">
          <cell r="C11615" t="str">
            <v/>
          </cell>
          <cell r="D11615" t="str">
            <v/>
          </cell>
          <cell r="E11615" t="str">
            <v/>
          </cell>
        </row>
        <row r="11616">
          <cell r="C11616" t="str">
            <v/>
          </cell>
          <cell r="D11616" t="str">
            <v/>
          </cell>
          <cell r="E11616" t="str">
            <v/>
          </cell>
        </row>
        <row r="11617">
          <cell r="C11617" t="str">
            <v/>
          </cell>
          <cell r="D11617" t="str">
            <v/>
          </cell>
          <cell r="E11617" t="str">
            <v/>
          </cell>
        </row>
        <row r="11618">
          <cell r="C11618" t="str">
            <v/>
          </cell>
          <cell r="D11618" t="str">
            <v/>
          </cell>
          <cell r="E11618" t="str">
            <v/>
          </cell>
        </row>
        <row r="11619">
          <cell r="C11619" t="str">
            <v/>
          </cell>
          <cell r="D11619" t="str">
            <v/>
          </cell>
          <cell r="E11619" t="str">
            <v/>
          </cell>
        </row>
        <row r="11620">
          <cell r="C11620" t="str">
            <v/>
          </cell>
          <cell r="D11620" t="str">
            <v/>
          </cell>
          <cell r="E11620" t="str">
            <v/>
          </cell>
        </row>
        <row r="11621">
          <cell r="C11621" t="str">
            <v/>
          </cell>
          <cell r="D11621" t="str">
            <v/>
          </cell>
          <cell r="E11621" t="str">
            <v/>
          </cell>
        </row>
        <row r="11622">
          <cell r="C11622" t="str">
            <v/>
          </cell>
          <cell r="D11622" t="str">
            <v/>
          </cell>
          <cell r="E11622" t="str">
            <v/>
          </cell>
        </row>
        <row r="11623">
          <cell r="C11623" t="str">
            <v/>
          </cell>
          <cell r="D11623" t="str">
            <v/>
          </cell>
          <cell r="E11623" t="str">
            <v/>
          </cell>
        </row>
        <row r="11624">
          <cell r="C11624" t="str">
            <v/>
          </cell>
          <cell r="D11624" t="str">
            <v/>
          </cell>
          <cell r="E11624" t="str">
            <v/>
          </cell>
        </row>
        <row r="11625">
          <cell r="C11625" t="str">
            <v/>
          </cell>
          <cell r="D11625" t="str">
            <v/>
          </cell>
          <cell r="E11625" t="str">
            <v/>
          </cell>
        </row>
        <row r="11626">
          <cell r="C11626" t="str">
            <v/>
          </cell>
          <cell r="D11626" t="str">
            <v/>
          </cell>
          <cell r="E11626" t="str">
            <v/>
          </cell>
        </row>
        <row r="11627">
          <cell r="C11627" t="str">
            <v/>
          </cell>
          <cell r="D11627" t="str">
            <v/>
          </cell>
          <cell r="E11627" t="str">
            <v/>
          </cell>
        </row>
        <row r="11628">
          <cell r="C11628" t="str">
            <v/>
          </cell>
          <cell r="D11628" t="str">
            <v/>
          </cell>
          <cell r="E11628" t="str">
            <v/>
          </cell>
        </row>
        <row r="11629">
          <cell r="C11629" t="str">
            <v/>
          </cell>
          <cell r="D11629" t="str">
            <v/>
          </cell>
          <cell r="E11629" t="str">
            <v/>
          </cell>
        </row>
        <row r="11630">
          <cell r="C11630" t="str">
            <v/>
          </cell>
          <cell r="D11630" t="str">
            <v/>
          </cell>
          <cell r="E11630" t="str">
            <v/>
          </cell>
        </row>
        <row r="11631">
          <cell r="C11631" t="str">
            <v/>
          </cell>
          <cell r="D11631" t="str">
            <v/>
          </cell>
          <cell r="E11631" t="str">
            <v/>
          </cell>
        </row>
        <row r="11632">
          <cell r="C11632" t="str">
            <v/>
          </cell>
          <cell r="D11632" t="str">
            <v/>
          </cell>
          <cell r="E11632" t="str">
            <v/>
          </cell>
        </row>
        <row r="11633">
          <cell r="C11633" t="str">
            <v/>
          </cell>
          <cell r="D11633" t="str">
            <v/>
          </cell>
          <cell r="E11633" t="str">
            <v/>
          </cell>
        </row>
        <row r="11634">
          <cell r="C11634" t="str">
            <v/>
          </cell>
          <cell r="D11634" t="str">
            <v/>
          </cell>
          <cell r="E11634" t="str">
            <v/>
          </cell>
        </row>
        <row r="11635">
          <cell r="C11635" t="str">
            <v/>
          </cell>
          <cell r="D11635" t="str">
            <v/>
          </cell>
          <cell r="E11635" t="str">
            <v/>
          </cell>
        </row>
        <row r="11636">
          <cell r="C11636" t="str">
            <v/>
          </cell>
          <cell r="D11636" t="str">
            <v/>
          </cell>
          <cell r="E11636" t="str">
            <v/>
          </cell>
        </row>
        <row r="11637">
          <cell r="C11637" t="str">
            <v/>
          </cell>
          <cell r="D11637" t="str">
            <v/>
          </cell>
          <cell r="E11637" t="str">
            <v/>
          </cell>
        </row>
        <row r="11638">
          <cell r="C11638" t="str">
            <v/>
          </cell>
          <cell r="D11638" t="str">
            <v/>
          </cell>
          <cell r="E11638" t="str">
            <v/>
          </cell>
        </row>
        <row r="11639">
          <cell r="C11639" t="str">
            <v/>
          </cell>
          <cell r="D11639" t="str">
            <v/>
          </cell>
          <cell r="E11639" t="str">
            <v/>
          </cell>
        </row>
        <row r="11640">
          <cell r="C11640" t="str">
            <v/>
          </cell>
          <cell r="D11640" t="str">
            <v/>
          </cell>
          <cell r="E11640" t="str">
            <v/>
          </cell>
        </row>
        <row r="11641">
          <cell r="C11641" t="str">
            <v/>
          </cell>
          <cell r="D11641" t="str">
            <v/>
          </cell>
          <cell r="E11641" t="str">
            <v/>
          </cell>
        </row>
        <row r="11642">
          <cell r="C11642" t="str">
            <v/>
          </cell>
          <cell r="D11642" t="str">
            <v/>
          </cell>
          <cell r="E11642" t="str">
            <v/>
          </cell>
        </row>
        <row r="11643">
          <cell r="C11643" t="str">
            <v/>
          </cell>
          <cell r="D11643" t="str">
            <v/>
          </cell>
          <cell r="E11643" t="str">
            <v/>
          </cell>
        </row>
        <row r="11644">
          <cell r="C11644" t="str">
            <v/>
          </cell>
          <cell r="D11644" t="str">
            <v/>
          </cell>
          <cell r="E11644" t="str">
            <v/>
          </cell>
        </row>
        <row r="11645">
          <cell r="C11645" t="str">
            <v/>
          </cell>
          <cell r="D11645" t="str">
            <v/>
          </cell>
          <cell r="E11645" t="str">
            <v/>
          </cell>
        </row>
        <row r="11646">
          <cell r="C11646" t="str">
            <v/>
          </cell>
          <cell r="D11646" t="str">
            <v/>
          </cell>
          <cell r="E11646" t="str">
            <v/>
          </cell>
        </row>
        <row r="11647">
          <cell r="C11647" t="str">
            <v/>
          </cell>
          <cell r="D11647" t="str">
            <v/>
          </cell>
          <cell r="E11647" t="str">
            <v/>
          </cell>
        </row>
        <row r="11648">
          <cell r="C11648" t="str">
            <v/>
          </cell>
          <cell r="D11648" t="str">
            <v/>
          </cell>
          <cell r="E11648" t="str">
            <v/>
          </cell>
        </row>
        <row r="11649">
          <cell r="C11649" t="str">
            <v/>
          </cell>
          <cell r="D11649" t="str">
            <v/>
          </cell>
          <cell r="E11649" t="str">
            <v/>
          </cell>
        </row>
        <row r="11650">
          <cell r="C11650" t="str">
            <v/>
          </cell>
          <cell r="D11650" t="str">
            <v/>
          </cell>
          <cell r="E11650" t="str">
            <v/>
          </cell>
        </row>
        <row r="11651">
          <cell r="C11651" t="str">
            <v/>
          </cell>
          <cell r="D11651" t="str">
            <v/>
          </cell>
          <cell r="E11651" t="str">
            <v/>
          </cell>
        </row>
        <row r="11652">
          <cell r="C11652" t="str">
            <v/>
          </cell>
          <cell r="D11652" t="str">
            <v/>
          </cell>
          <cell r="E11652" t="str">
            <v/>
          </cell>
        </row>
        <row r="11653">
          <cell r="C11653" t="str">
            <v/>
          </cell>
          <cell r="D11653" t="str">
            <v/>
          </cell>
          <cell r="E11653" t="str">
            <v/>
          </cell>
        </row>
        <row r="11654">
          <cell r="C11654" t="str">
            <v/>
          </cell>
          <cell r="D11654" t="str">
            <v/>
          </cell>
          <cell r="E11654" t="str">
            <v/>
          </cell>
        </row>
        <row r="11655">
          <cell r="C11655" t="str">
            <v/>
          </cell>
          <cell r="D11655" t="str">
            <v/>
          </cell>
          <cell r="E11655" t="str">
            <v/>
          </cell>
        </row>
        <row r="11656">
          <cell r="C11656" t="str">
            <v/>
          </cell>
          <cell r="D11656" t="str">
            <v/>
          </cell>
          <cell r="E11656" t="str">
            <v/>
          </cell>
        </row>
        <row r="11657">
          <cell r="C11657" t="str">
            <v/>
          </cell>
          <cell r="D11657" t="str">
            <v/>
          </cell>
          <cell r="E11657" t="str">
            <v/>
          </cell>
        </row>
        <row r="11658">
          <cell r="C11658" t="str">
            <v/>
          </cell>
          <cell r="D11658" t="str">
            <v/>
          </cell>
          <cell r="E11658" t="str">
            <v/>
          </cell>
        </row>
        <row r="11659">
          <cell r="C11659" t="str">
            <v/>
          </cell>
          <cell r="D11659" t="str">
            <v/>
          </cell>
          <cell r="E11659" t="str">
            <v/>
          </cell>
        </row>
        <row r="11660">
          <cell r="C11660" t="str">
            <v/>
          </cell>
          <cell r="D11660" t="str">
            <v/>
          </cell>
          <cell r="E11660" t="str">
            <v/>
          </cell>
        </row>
        <row r="11661">
          <cell r="C11661" t="str">
            <v/>
          </cell>
          <cell r="D11661" t="str">
            <v/>
          </cell>
          <cell r="E11661" t="str">
            <v/>
          </cell>
        </row>
        <row r="11662">
          <cell r="C11662" t="str">
            <v/>
          </cell>
          <cell r="D11662" t="str">
            <v/>
          </cell>
          <cell r="E11662" t="str">
            <v/>
          </cell>
        </row>
        <row r="11663">
          <cell r="C11663" t="str">
            <v/>
          </cell>
          <cell r="D11663" t="str">
            <v/>
          </cell>
          <cell r="E11663" t="str">
            <v/>
          </cell>
        </row>
        <row r="11664">
          <cell r="C11664" t="str">
            <v/>
          </cell>
          <cell r="D11664" t="str">
            <v/>
          </cell>
          <cell r="E11664" t="str">
            <v/>
          </cell>
        </row>
        <row r="11665">
          <cell r="C11665" t="str">
            <v/>
          </cell>
          <cell r="D11665" t="str">
            <v/>
          </cell>
          <cell r="E11665" t="str">
            <v/>
          </cell>
        </row>
        <row r="11666">
          <cell r="C11666" t="str">
            <v/>
          </cell>
          <cell r="D11666" t="str">
            <v/>
          </cell>
          <cell r="E11666" t="str">
            <v/>
          </cell>
        </row>
        <row r="11667">
          <cell r="C11667" t="str">
            <v/>
          </cell>
          <cell r="D11667" t="str">
            <v/>
          </cell>
          <cell r="E11667" t="str">
            <v/>
          </cell>
        </row>
        <row r="11668">
          <cell r="C11668" t="str">
            <v/>
          </cell>
          <cell r="D11668" t="str">
            <v/>
          </cell>
          <cell r="E11668" t="str">
            <v/>
          </cell>
        </row>
        <row r="11669">
          <cell r="C11669" t="str">
            <v/>
          </cell>
          <cell r="D11669" t="str">
            <v/>
          </cell>
          <cell r="E11669" t="str">
            <v/>
          </cell>
        </row>
        <row r="11670">
          <cell r="C11670" t="str">
            <v/>
          </cell>
          <cell r="D11670" t="str">
            <v/>
          </cell>
          <cell r="E11670" t="str">
            <v/>
          </cell>
        </row>
        <row r="11671">
          <cell r="C11671" t="str">
            <v/>
          </cell>
          <cell r="D11671" t="str">
            <v/>
          </cell>
          <cell r="E11671" t="str">
            <v/>
          </cell>
        </row>
        <row r="11672">
          <cell r="C11672" t="str">
            <v/>
          </cell>
          <cell r="D11672" t="str">
            <v/>
          </cell>
          <cell r="E11672" t="str">
            <v/>
          </cell>
        </row>
        <row r="11673">
          <cell r="C11673" t="str">
            <v/>
          </cell>
          <cell r="D11673" t="str">
            <v/>
          </cell>
          <cell r="E11673" t="str">
            <v/>
          </cell>
        </row>
        <row r="11674">
          <cell r="C11674" t="str">
            <v/>
          </cell>
          <cell r="D11674" t="str">
            <v/>
          </cell>
          <cell r="E11674" t="str">
            <v/>
          </cell>
        </row>
        <row r="11675">
          <cell r="C11675" t="str">
            <v/>
          </cell>
          <cell r="D11675" t="str">
            <v/>
          </cell>
          <cell r="E11675" t="str">
            <v/>
          </cell>
        </row>
        <row r="11676">
          <cell r="C11676" t="str">
            <v/>
          </cell>
          <cell r="D11676" t="str">
            <v/>
          </cell>
          <cell r="E11676" t="str">
            <v/>
          </cell>
        </row>
        <row r="11677">
          <cell r="C11677" t="str">
            <v/>
          </cell>
          <cell r="D11677" t="str">
            <v/>
          </cell>
          <cell r="E11677" t="str">
            <v/>
          </cell>
        </row>
        <row r="11678">
          <cell r="C11678" t="str">
            <v/>
          </cell>
          <cell r="D11678" t="str">
            <v/>
          </cell>
          <cell r="E11678" t="str">
            <v/>
          </cell>
        </row>
        <row r="11679">
          <cell r="C11679" t="str">
            <v/>
          </cell>
          <cell r="D11679" t="str">
            <v/>
          </cell>
          <cell r="E11679" t="str">
            <v/>
          </cell>
        </row>
        <row r="11680">
          <cell r="C11680" t="str">
            <v/>
          </cell>
          <cell r="D11680" t="str">
            <v/>
          </cell>
          <cell r="E11680" t="str">
            <v/>
          </cell>
        </row>
        <row r="11681">
          <cell r="C11681" t="str">
            <v/>
          </cell>
          <cell r="D11681" t="str">
            <v/>
          </cell>
          <cell r="E11681" t="str">
            <v/>
          </cell>
        </row>
        <row r="11682">
          <cell r="C11682" t="str">
            <v/>
          </cell>
          <cell r="D11682" t="str">
            <v/>
          </cell>
          <cell r="E11682" t="str">
            <v/>
          </cell>
        </row>
        <row r="11683">
          <cell r="C11683" t="str">
            <v/>
          </cell>
          <cell r="D11683" t="str">
            <v/>
          </cell>
          <cell r="E11683" t="str">
            <v/>
          </cell>
        </row>
        <row r="11684">
          <cell r="C11684" t="str">
            <v/>
          </cell>
          <cell r="D11684" t="str">
            <v/>
          </cell>
          <cell r="E11684" t="str">
            <v/>
          </cell>
        </row>
        <row r="11685">
          <cell r="C11685" t="str">
            <v/>
          </cell>
          <cell r="D11685" t="str">
            <v/>
          </cell>
          <cell r="E11685" t="str">
            <v/>
          </cell>
        </row>
        <row r="11686">
          <cell r="C11686" t="str">
            <v/>
          </cell>
          <cell r="D11686" t="str">
            <v/>
          </cell>
          <cell r="E11686" t="str">
            <v/>
          </cell>
        </row>
        <row r="11687">
          <cell r="C11687" t="str">
            <v/>
          </cell>
          <cell r="D11687" t="str">
            <v/>
          </cell>
          <cell r="E11687" t="str">
            <v/>
          </cell>
        </row>
        <row r="11688">
          <cell r="C11688" t="str">
            <v/>
          </cell>
          <cell r="D11688" t="str">
            <v/>
          </cell>
          <cell r="E11688" t="str">
            <v/>
          </cell>
        </row>
        <row r="11689">
          <cell r="C11689" t="str">
            <v/>
          </cell>
          <cell r="D11689" t="str">
            <v/>
          </cell>
          <cell r="E11689" t="str">
            <v/>
          </cell>
        </row>
        <row r="11690">
          <cell r="C11690" t="str">
            <v/>
          </cell>
          <cell r="D11690" t="str">
            <v/>
          </cell>
          <cell r="E11690" t="str">
            <v/>
          </cell>
        </row>
        <row r="11691">
          <cell r="C11691" t="str">
            <v/>
          </cell>
          <cell r="D11691" t="str">
            <v/>
          </cell>
          <cell r="E11691" t="str">
            <v/>
          </cell>
        </row>
        <row r="11692">
          <cell r="C11692" t="str">
            <v/>
          </cell>
          <cell r="D11692" t="str">
            <v/>
          </cell>
          <cell r="E11692" t="str">
            <v/>
          </cell>
        </row>
        <row r="11693">
          <cell r="C11693" t="str">
            <v/>
          </cell>
          <cell r="D11693" t="str">
            <v/>
          </cell>
          <cell r="E11693" t="str">
            <v/>
          </cell>
        </row>
        <row r="11694">
          <cell r="C11694" t="str">
            <v/>
          </cell>
          <cell r="D11694" t="str">
            <v/>
          </cell>
          <cell r="E11694" t="str">
            <v/>
          </cell>
        </row>
        <row r="11695">
          <cell r="C11695" t="str">
            <v/>
          </cell>
          <cell r="D11695" t="str">
            <v/>
          </cell>
          <cell r="E11695" t="str">
            <v/>
          </cell>
        </row>
        <row r="11696">
          <cell r="C11696" t="str">
            <v/>
          </cell>
          <cell r="D11696" t="str">
            <v/>
          </cell>
          <cell r="E11696" t="str">
            <v/>
          </cell>
        </row>
        <row r="11697">
          <cell r="C11697" t="str">
            <v/>
          </cell>
          <cell r="D11697" t="str">
            <v/>
          </cell>
          <cell r="E11697" t="str">
            <v/>
          </cell>
        </row>
        <row r="11698">
          <cell r="C11698" t="str">
            <v/>
          </cell>
          <cell r="D11698" t="str">
            <v/>
          </cell>
          <cell r="E11698" t="str">
            <v/>
          </cell>
        </row>
        <row r="11699">
          <cell r="C11699" t="str">
            <v/>
          </cell>
          <cell r="D11699" t="str">
            <v/>
          </cell>
          <cell r="E11699" t="str">
            <v/>
          </cell>
        </row>
        <row r="11700">
          <cell r="C11700" t="str">
            <v/>
          </cell>
          <cell r="D11700" t="str">
            <v/>
          </cell>
          <cell r="E11700" t="str">
            <v/>
          </cell>
        </row>
        <row r="11701">
          <cell r="C11701" t="str">
            <v/>
          </cell>
          <cell r="D11701" t="str">
            <v/>
          </cell>
          <cell r="E11701" t="str">
            <v/>
          </cell>
        </row>
        <row r="11702">
          <cell r="C11702" t="str">
            <v/>
          </cell>
          <cell r="D11702" t="str">
            <v/>
          </cell>
          <cell r="E11702" t="str">
            <v/>
          </cell>
        </row>
        <row r="11703">
          <cell r="C11703" t="str">
            <v/>
          </cell>
          <cell r="D11703" t="str">
            <v/>
          </cell>
          <cell r="E11703" t="str">
            <v/>
          </cell>
        </row>
        <row r="11704">
          <cell r="C11704" t="str">
            <v/>
          </cell>
          <cell r="D11704" t="str">
            <v/>
          </cell>
          <cell r="E11704" t="str">
            <v/>
          </cell>
        </row>
        <row r="11705">
          <cell r="C11705" t="str">
            <v/>
          </cell>
          <cell r="D11705" t="str">
            <v/>
          </cell>
          <cell r="E11705" t="str">
            <v/>
          </cell>
        </row>
        <row r="11706">
          <cell r="C11706" t="str">
            <v/>
          </cell>
          <cell r="D11706" t="str">
            <v/>
          </cell>
          <cell r="E11706" t="str">
            <v/>
          </cell>
        </row>
        <row r="11707">
          <cell r="C11707" t="str">
            <v/>
          </cell>
          <cell r="D11707" t="str">
            <v/>
          </cell>
          <cell r="E11707" t="str">
            <v/>
          </cell>
        </row>
        <row r="11708">
          <cell r="C11708" t="str">
            <v/>
          </cell>
          <cell r="D11708" t="str">
            <v/>
          </cell>
          <cell r="E11708" t="str">
            <v/>
          </cell>
        </row>
        <row r="11709">
          <cell r="C11709" t="str">
            <v/>
          </cell>
          <cell r="D11709" t="str">
            <v/>
          </cell>
          <cell r="E11709" t="str">
            <v/>
          </cell>
        </row>
        <row r="11710">
          <cell r="C11710" t="str">
            <v/>
          </cell>
          <cell r="D11710" t="str">
            <v/>
          </cell>
          <cell r="E11710" t="str">
            <v/>
          </cell>
        </row>
        <row r="11711">
          <cell r="C11711" t="str">
            <v/>
          </cell>
          <cell r="D11711" t="str">
            <v/>
          </cell>
          <cell r="E11711" t="str">
            <v/>
          </cell>
        </row>
        <row r="11712">
          <cell r="C11712" t="str">
            <v/>
          </cell>
          <cell r="D11712" t="str">
            <v/>
          </cell>
          <cell r="E11712" t="str">
            <v/>
          </cell>
        </row>
        <row r="11713">
          <cell r="C11713" t="str">
            <v/>
          </cell>
          <cell r="D11713" t="str">
            <v/>
          </cell>
          <cell r="E11713" t="str">
            <v/>
          </cell>
        </row>
        <row r="11714">
          <cell r="C11714" t="str">
            <v/>
          </cell>
          <cell r="D11714" t="str">
            <v/>
          </cell>
          <cell r="E11714" t="str">
            <v/>
          </cell>
        </row>
        <row r="11715">
          <cell r="C11715" t="str">
            <v/>
          </cell>
          <cell r="D11715" t="str">
            <v/>
          </cell>
          <cell r="E11715" t="str">
            <v/>
          </cell>
        </row>
        <row r="11716">
          <cell r="C11716" t="str">
            <v/>
          </cell>
          <cell r="D11716" t="str">
            <v/>
          </cell>
          <cell r="E11716" t="str">
            <v/>
          </cell>
        </row>
        <row r="11717">
          <cell r="C11717" t="str">
            <v/>
          </cell>
          <cell r="D11717" t="str">
            <v/>
          </cell>
          <cell r="E11717" t="str">
            <v/>
          </cell>
        </row>
        <row r="11718">
          <cell r="C11718" t="str">
            <v/>
          </cell>
          <cell r="D11718" t="str">
            <v/>
          </cell>
          <cell r="E11718" t="str">
            <v/>
          </cell>
        </row>
        <row r="11719">
          <cell r="C11719" t="str">
            <v/>
          </cell>
          <cell r="D11719" t="str">
            <v/>
          </cell>
          <cell r="E11719" t="str">
            <v/>
          </cell>
        </row>
        <row r="11720">
          <cell r="C11720" t="str">
            <v/>
          </cell>
          <cell r="D11720" t="str">
            <v/>
          </cell>
          <cell r="E11720" t="str">
            <v/>
          </cell>
        </row>
        <row r="11721">
          <cell r="C11721" t="str">
            <v/>
          </cell>
          <cell r="D11721" t="str">
            <v/>
          </cell>
          <cell r="E11721" t="str">
            <v/>
          </cell>
        </row>
        <row r="11722">
          <cell r="C11722" t="str">
            <v/>
          </cell>
          <cell r="D11722" t="str">
            <v/>
          </cell>
          <cell r="E11722" t="str">
            <v/>
          </cell>
        </row>
        <row r="11723">
          <cell r="C11723" t="str">
            <v/>
          </cell>
          <cell r="D11723" t="str">
            <v/>
          </cell>
          <cell r="E11723" t="str">
            <v/>
          </cell>
        </row>
        <row r="11724">
          <cell r="C11724" t="str">
            <v/>
          </cell>
          <cell r="D11724" t="str">
            <v/>
          </cell>
          <cell r="E11724" t="str">
            <v/>
          </cell>
        </row>
        <row r="11725">
          <cell r="C11725" t="str">
            <v/>
          </cell>
          <cell r="D11725" t="str">
            <v/>
          </cell>
          <cell r="E11725" t="str">
            <v/>
          </cell>
        </row>
        <row r="11726">
          <cell r="C11726" t="str">
            <v/>
          </cell>
          <cell r="D11726" t="str">
            <v/>
          </cell>
          <cell r="E11726" t="str">
            <v/>
          </cell>
        </row>
        <row r="11727">
          <cell r="C11727" t="str">
            <v/>
          </cell>
          <cell r="D11727" t="str">
            <v/>
          </cell>
          <cell r="E11727" t="str">
            <v/>
          </cell>
        </row>
        <row r="11728">
          <cell r="C11728" t="str">
            <v/>
          </cell>
          <cell r="D11728" t="str">
            <v/>
          </cell>
          <cell r="E11728" t="str">
            <v/>
          </cell>
        </row>
        <row r="11729">
          <cell r="C11729" t="str">
            <v/>
          </cell>
          <cell r="D11729" t="str">
            <v/>
          </cell>
          <cell r="E11729" t="str">
            <v/>
          </cell>
        </row>
        <row r="11730">
          <cell r="C11730" t="str">
            <v/>
          </cell>
          <cell r="D11730" t="str">
            <v/>
          </cell>
          <cell r="E11730" t="str">
            <v/>
          </cell>
        </row>
        <row r="11731">
          <cell r="C11731" t="str">
            <v/>
          </cell>
          <cell r="D11731" t="str">
            <v/>
          </cell>
          <cell r="E11731" t="str">
            <v/>
          </cell>
        </row>
        <row r="11732">
          <cell r="C11732" t="str">
            <v/>
          </cell>
          <cell r="D11732" t="str">
            <v/>
          </cell>
          <cell r="E11732" t="str">
            <v/>
          </cell>
        </row>
        <row r="11733">
          <cell r="C11733" t="str">
            <v/>
          </cell>
          <cell r="D11733" t="str">
            <v/>
          </cell>
          <cell r="E11733" t="str">
            <v/>
          </cell>
        </row>
        <row r="11734">
          <cell r="C11734" t="str">
            <v/>
          </cell>
          <cell r="D11734" t="str">
            <v/>
          </cell>
          <cell r="E11734" t="str">
            <v/>
          </cell>
        </row>
        <row r="11735">
          <cell r="C11735" t="str">
            <v/>
          </cell>
          <cell r="D11735" t="str">
            <v/>
          </cell>
          <cell r="E11735" t="str">
            <v/>
          </cell>
        </row>
        <row r="11736">
          <cell r="C11736" t="str">
            <v/>
          </cell>
          <cell r="D11736" t="str">
            <v/>
          </cell>
          <cell r="E11736" t="str">
            <v/>
          </cell>
        </row>
        <row r="11737">
          <cell r="C11737" t="str">
            <v/>
          </cell>
          <cell r="D11737" t="str">
            <v/>
          </cell>
          <cell r="E11737" t="str">
            <v/>
          </cell>
        </row>
        <row r="11738">
          <cell r="C11738" t="str">
            <v/>
          </cell>
          <cell r="D11738" t="str">
            <v/>
          </cell>
          <cell r="E11738" t="str">
            <v/>
          </cell>
        </row>
        <row r="11739">
          <cell r="C11739" t="str">
            <v/>
          </cell>
          <cell r="D11739" t="str">
            <v/>
          </cell>
          <cell r="E11739" t="str">
            <v/>
          </cell>
        </row>
        <row r="11740">
          <cell r="C11740" t="str">
            <v/>
          </cell>
          <cell r="D11740" t="str">
            <v/>
          </cell>
          <cell r="E11740" t="str">
            <v/>
          </cell>
        </row>
        <row r="11741">
          <cell r="C11741" t="str">
            <v/>
          </cell>
          <cell r="D11741" t="str">
            <v/>
          </cell>
          <cell r="E11741" t="str">
            <v/>
          </cell>
        </row>
        <row r="11742">
          <cell r="C11742" t="str">
            <v/>
          </cell>
          <cell r="D11742" t="str">
            <v/>
          </cell>
          <cell r="E11742" t="str">
            <v/>
          </cell>
        </row>
        <row r="11743">
          <cell r="C11743" t="str">
            <v/>
          </cell>
          <cell r="D11743" t="str">
            <v/>
          </cell>
          <cell r="E11743" t="str">
            <v/>
          </cell>
        </row>
        <row r="11744">
          <cell r="C11744" t="str">
            <v/>
          </cell>
          <cell r="D11744" t="str">
            <v/>
          </cell>
          <cell r="E11744" t="str">
            <v/>
          </cell>
        </row>
        <row r="11745">
          <cell r="C11745" t="str">
            <v/>
          </cell>
          <cell r="D11745" t="str">
            <v/>
          </cell>
          <cell r="E11745" t="str">
            <v/>
          </cell>
        </row>
        <row r="11746">
          <cell r="C11746" t="str">
            <v/>
          </cell>
          <cell r="D11746" t="str">
            <v/>
          </cell>
          <cell r="E11746" t="str">
            <v/>
          </cell>
        </row>
        <row r="11747">
          <cell r="C11747" t="str">
            <v/>
          </cell>
          <cell r="D11747" t="str">
            <v/>
          </cell>
          <cell r="E11747" t="str">
            <v/>
          </cell>
        </row>
        <row r="11748">
          <cell r="C11748" t="str">
            <v/>
          </cell>
          <cell r="D11748" t="str">
            <v/>
          </cell>
          <cell r="E11748" t="str">
            <v/>
          </cell>
        </row>
        <row r="11749">
          <cell r="C11749" t="str">
            <v/>
          </cell>
          <cell r="D11749" t="str">
            <v/>
          </cell>
          <cell r="E11749" t="str">
            <v/>
          </cell>
        </row>
        <row r="11750">
          <cell r="C11750" t="str">
            <v/>
          </cell>
          <cell r="D11750" t="str">
            <v/>
          </cell>
          <cell r="E11750" t="str">
            <v/>
          </cell>
        </row>
        <row r="11751">
          <cell r="C11751" t="str">
            <v/>
          </cell>
          <cell r="D11751" t="str">
            <v/>
          </cell>
          <cell r="E11751" t="str">
            <v/>
          </cell>
        </row>
        <row r="11752">
          <cell r="C11752" t="str">
            <v/>
          </cell>
          <cell r="D11752" t="str">
            <v/>
          </cell>
          <cell r="E11752" t="str">
            <v/>
          </cell>
        </row>
        <row r="11753">
          <cell r="C11753" t="str">
            <v/>
          </cell>
          <cell r="D11753" t="str">
            <v/>
          </cell>
          <cell r="E11753" t="str">
            <v/>
          </cell>
        </row>
        <row r="11754">
          <cell r="C11754" t="str">
            <v/>
          </cell>
          <cell r="D11754" t="str">
            <v/>
          </cell>
          <cell r="E11754" t="str">
            <v/>
          </cell>
        </row>
        <row r="11755">
          <cell r="C11755" t="str">
            <v/>
          </cell>
          <cell r="D11755" t="str">
            <v/>
          </cell>
          <cell r="E11755" t="str">
            <v/>
          </cell>
        </row>
        <row r="11756">
          <cell r="C11756" t="str">
            <v/>
          </cell>
          <cell r="D11756" t="str">
            <v/>
          </cell>
          <cell r="E11756" t="str">
            <v/>
          </cell>
        </row>
        <row r="11757">
          <cell r="C11757" t="str">
            <v/>
          </cell>
          <cell r="D11757" t="str">
            <v/>
          </cell>
          <cell r="E11757" t="str">
            <v/>
          </cell>
        </row>
        <row r="11758">
          <cell r="C11758" t="str">
            <v/>
          </cell>
          <cell r="D11758" t="str">
            <v/>
          </cell>
          <cell r="E11758" t="str">
            <v/>
          </cell>
        </row>
        <row r="11759">
          <cell r="C11759" t="str">
            <v/>
          </cell>
          <cell r="D11759" t="str">
            <v/>
          </cell>
          <cell r="E11759" t="str">
            <v/>
          </cell>
        </row>
        <row r="11760">
          <cell r="C11760" t="str">
            <v/>
          </cell>
          <cell r="D11760" t="str">
            <v/>
          </cell>
          <cell r="E11760" t="str">
            <v/>
          </cell>
        </row>
        <row r="11761">
          <cell r="C11761" t="str">
            <v/>
          </cell>
          <cell r="D11761" t="str">
            <v/>
          </cell>
          <cell r="E11761" t="str">
            <v/>
          </cell>
        </row>
        <row r="11762">
          <cell r="C11762" t="str">
            <v/>
          </cell>
          <cell r="D11762" t="str">
            <v/>
          </cell>
          <cell r="E11762" t="str">
            <v/>
          </cell>
        </row>
        <row r="11763">
          <cell r="C11763" t="str">
            <v/>
          </cell>
          <cell r="D11763" t="str">
            <v/>
          </cell>
          <cell r="E11763" t="str">
            <v/>
          </cell>
        </row>
        <row r="11764">
          <cell r="C11764" t="str">
            <v/>
          </cell>
          <cell r="D11764" t="str">
            <v/>
          </cell>
          <cell r="E11764" t="str">
            <v/>
          </cell>
        </row>
        <row r="11765">
          <cell r="C11765" t="str">
            <v/>
          </cell>
          <cell r="D11765" t="str">
            <v/>
          </cell>
          <cell r="E11765" t="str">
            <v/>
          </cell>
        </row>
        <row r="11766">
          <cell r="C11766" t="str">
            <v/>
          </cell>
          <cell r="D11766" t="str">
            <v/>
          </cell>
          <cell r="E11766" t="str">
            <v/>
          </cell>
        </row>
        <row r="11767">
          <cell r="C11767" t="str">
            <v/>
          </cell>
          <cell r="D11767" t="str">
            <v/>
          </cell>
          <cell r="E11767" t="str">
            <v/>
          </cell>
        </row>
        <row r="11768">
          <cell r="C11768" t="str">
            <v/>
          </cell>
          <cell r="D11768" t="str">
            <v/>
          </cell>
          <cell r="E11768" t="str">
            <v/>
          </cell>
        </row>
        <row r="11769">
          <cell r="C11769" t="str">
            <v/>
          </cell>
          <cell r="D11769" t="str">
            <v/>
          </cell>
          <cell r="E11769" t="str">
            <v/>
          </cell>
        </row>
        <row r="11770">
          <cell r="C11770" t="str">
            <v/>
          </cell>
          <cell r="D11770" t="str">
            <v/>
          </cell>
          <cell r="E11770" t="str">
            <v/>
          </cell>
        </row>
        <row r="11771">
          <cell r="C11771" t="str">
            <v/>
          </cell>
          <cell r="D11771" t="str">
            <v/>
          </cell>
          <cell r="E11771" t="str">
            <v/>
          </cell>
        </row>
        <row r="11772">
          <cell r="C11772" t="str">
            <v/>
          </cell>
          <cell r="D11772" t="str">
            <v/>
          </cell>
          <cell r="E11772" t="str">
            <v/>
          </cell>
        </row>
        <row r="11773">
          <cell r="C11773" t="str">
            <v/>
          </cell>
          <cell r="D11773" t="str">
            <v/>
          </cell>
          <cell r="E11773" t="str">
            <v/>
          </cell>
        </row>
        <row r="11774">
          <cell r="C11774" t="str">
            <v/>
          </cell>
          <cell r="D11774" t="str">
            <v/>
          </cell>
          <cell r="E11774" t="str">
            <v/>
          </cell>
        </row>
        <row r="11775">
          <cell r="C11775" t="str">
            <v/>
          </cell>
          <cell r="D11775" t="str">
            <v/>
          </cell>
          <cell r="E11775" t="str">
            <v/>
          </cell>
        </row>
        <row r="11776">
          <cell r="C11776" t="str">
            <v/>
          </cell>
          <cell r="D11776" t="str">
            <v/>
          </cell>
          <cell r="E11776" t="str">
            <v/>
          </cell>
        </row>
        <row r="11777">
          <cell r="C11777" t="str">
            <v/>
          </cell>
          <cell r="D11777" t="str">
            <v/>
          </cell>
          <cell r="E11777" t="str">
            <v/>
          </cell>
        </row>
        <row r="11778">
          <cell r="C11778" t="str">
            <v/>
          </cell>
          <cell r="D11778" t="str">
            <v/>
          </cell>
          <cell r="E11778" t="str">
            <v/>
          </cell>
        </row>
        <row r="11779">
          <cell r="C11779" t="str">
            <v/>
          </cell>
          <cell r="D11779" t="str">
            <v/>
          </cell>
          <cell r="E11779" t="str">
            <v/>
          </cell>
        </row>
        <row r="11780">
          <cell r="C11780" t="str">
            <v/>
          </cell>
          <cell r="D11780" t="str">
            <v/>
          </cell>
          <cell r="E11780" t="str">
            <v/>
          </cell>
        </row>
        <row r="11781">
          <cell r="C11781" t="str">
            <v/>
          </cell>
          <cell r="D11781" t="str">
            <v/>
          </cell>
          <cell r="E11781" t="str">
            <v/>
          </cell>
        </row>
        <row r="11782">
          <cell r="C11782" t="str">
            <v/>
          </cell>
          <cell r="D11782" t="str">
            <v/>
          </cell>
          <cell r="E11782" t="str">
            <v/>
          </cell>
        </row>
        <row r="11783">
          <cell r="C11783" t="str">
            <v/>
          </cell>
          <cell r="D11783" t="str">
            <v/>
          </cell>
          <cell r="E11783" t="str">
            <v/>
          </cell>
        </row>
        <row r="11784">
          <cell r="C11784" t="str">
            <v/>
          </cell>
          <cell r="D11784" t="str">
            <v/>
          </cell>
          <cell r="E11784" t="str">
            <v/>
          </cell>
        </row>
        <row r="11785">
          <cell r="C11785" t="str">
            <v/>
          </cell>
          <cell r="D11785" t="str">
            <v/>
          </cell>
          <cell r="E11785" t="str">
            <v/>
          </cell>
        </row>
        <row r="11786">
          <cell r="C11786" t="str">
            <v/>
          </cell>
          <cell r="D11786" t="str">
            <v/>
          </cell>
          <cell r="E11786" t="str">
            <v/>
          </cell>
        </row>
        <row r="11787">
          <cell r="C11787" t="str">
            <v/>
          </cell>
          <cell r="D11787" t="str">
            <v/>
          </cell>
          <cell r="E11787" t="str">
            <v/>
          </cell>
        </row>
        <row r="11788">
          <cell r="C11788" t="str">
            <v/>
          </cell>
          <cell r="D11788" t="str">
            <v/>
          </cell>
          <cell r="E11788" t="str">
            <v/>
          </cell>
        </row>
        <row r="11789">
          <cell r="C11789" t="str">
            <v/>
          </cell>
          <cell r="D11789" t="str">
            <v/>
          </cell>
          <cell r="E11789" t="str">
            <v/>
          </cell>
        </row>
        <row r="11790">
          <cell r="C11790" t="str">
            <v/>
          </cell>
          <cell r="D11790" t="str">
            <v/>
          </cell>
          <cell r="E11790" t="str">
            <v/>
          </cell>
        </row>
        <row r="11791">
          <cell r="C11791" t="str">
            <v/>
          </cell>
          <cell r="D11791" t="str">
            <v/>
          </cell>
          <cell r="E11791" t="str">
            <v/>
          </cell>
        </row>
        <row r="11792">
          <cell r="C11792" t="str">
            <v/>
          </cell>
          <cell r="D11792" t="str">
            <v/>
          </cell>
          <cell r="E11792" t="str">
            <v/>
          </cell>
        </row>
        <row r="11793">
          <cell r="C11793" t="str">
            <v/>
          </cell>
          <cell r="D11793" t="str">
            <v/>
          </cell>
          <cell r="E11793" t="str">
            <v/>
          </cell>
        </row>
        <row r="11794">
          <cell r="C11794" t="str">
            <v/>
          </cell>
          <cell r="D11794" t="str">
            <v/>
          </cell>
          <cell r="E11794" t="str">
            <v/>
          </cell>
        </row>
        <row r="11795">
          <cell r="C11795" t="str">
            <v/>
          </cell>
          <cell r="D11795" t="str">
            <v/>
          </cell>
          <cell r="E11795" t="str">
            <v/>
          </cell>
        </row>
        <row r="11796">
          <cell r="C11796" t="str">
            <v/>
          </cell>
          <cell r="D11796" t="str">
            <v/>
          </cell>
          <cell r="E11796" t="str">
            <v/>
          </cell>
        </row>
        <row r="11797">
          <cell r="C11797" t="str">
            <v/>
          </cell>
          <cell r="D11797" t="str">
            <v/>
          </cell>
          <cell r="E11797" t="str">
            <v/>
          </cell>
        </row>
        <row r="11798">
          <cell r="C11798" t="str">
            <v/>
          </cell>
          <cell r="D11798" t="str">
            <v/>
          </cell>
          <cell r="E11798" t="str">
            <v/>
          </cell>
        </row>
        <row r="11799">
          <cell r="C11799" t="str">
            <v/>
          </cell>
          <cell r="D11799" t="str">
            <v/>
          </cell>
          <cell r="E11799" t="str">
            <v/>
          </cell>
        </row>
        <row r="11800">
          <cell r="C11800" t="str">
            <v/>
          </cell>
          <cell r="D11800" t="str">
            <v/>
          </cell>
          <cell r="E11800" t="str">
            <v/>
          </cell>
        </row>
        <row r="11801">
          <cell r="C11801" t="str">
            <v/>
          </cell>
          <cell r="D11801" t="str">
            <v/>
          </cell>
          <cell r="E11801" t="str">
            <v/>
          </cell>
        </row>
        <row r="11802">
          <cell r="C11802" t="str">
            <v/>
          </cell>
          <cell r="D11802" t="str">
            <v/>
          </cell>
          <cell r="E11802" t="str">
            <v/>
          </cell>
        </row>
        <row r="11803">
          <cell r="C11803" t="str">
            <v/>
          </cell>
          <cell r="D11803" t="str">
            <v/>
          </cell>
          <cell r="E11803" t="str">
            <v/>
          </cell>
        </row>
        <row r="11804">
          <cell r="C11804" t="str">
            <v/>
          </cell>
          <cell r="D11804" t="str">
            <v/>
          </cell>
          <cell r="E11804" t="str">
            <v/>
          </cell>
        </row>
        <row r="11805">
          <cell r="C11805" t="str">
            <v/>
          </cell>
          <cell r="D11805" t="str">
            <v/>
          </cell>
          <cell r="E11805" t="str">
            <v/>
          </cell>
        </row>
        <row r="11806">
          <cell r="C11806" t="str">
            <v/>
          </cell>
          <cell r="D11806" t="str">
            <v/>
          </cell>
          <cell r="E11806" t="str">
            <v/>
          </cell>
        </row>
        <row r="11807">
          <cell r="C11807" t="str">
            <v/>
          </cell>
          <cell r="D11807" t="str">
            <v/>
          </cell>
          <cell r="E11807" t="str">
            <v/>
          </cell>
        </row>
        <row r="11808">
          <cell r="C11808" t="str">
            <v/>
          </cell>
          <cell r="D11808" t="str">
            <v/>
          </cell>
          <cell r="E11808" t="str">
            <v/>
          </cell>
        </row>
        <row r="11809">
          <cell r="C11809" t="str">
            <v/>
          </cell>
          <cell r="D11809" t="str">
            <v/>
          </cell>
          <cell r="E11809" t="str">
            <v/>
          </cell>
        </row>
        <row r="11810">
          <cell r="C11810" t="str">
            <v/>
          </cell>
          <cell r="D11810" t="str">
            <v/>
          </cell>
          <cell r="E11810" t="str">
            <v/>
          </cell>
        </row>
        <row r="11811">
          <cell r="C11811" t="str">
            <v/>
          </cell>
          <cell r="D11811" t="str">
            <v/>
          </cell>
          <cell r="E11811" t="str">
            <v/>
          </cell>
        </row>
        <row r="11812">
          <cell r="C11812" t="str">
            <v/>
          </cell>
          <cell r="D11812" t="str">
            <v/>
          </cell>
          <cell r="E11812" t="str">
            <v/>
          </cell>
        </row>
        <row r="11813">
          <cell r="C11813" t="str">
            <v/>
          </cell>
          <cell r="D11813" t="str">
            <v/>
          </cell>
          <cell r="E11813" t="str">
            <v/>
          </cell>
        </row>
        <row r="11814">
          <cell r="C11814" t="str">
            <v/>
          </cell>
          <cell r="D11814" t="str">
            <v/>
          </cell>
          <cell r="E11814" t="str">
            <v/>
          </cell>
        </row>
        <row r="11815">
          <cell r="C11815" t="str">
            <v/>
          </cell>
          <cell r="D11815" t="str">
            <v/>
          </cell>
          <cell r="E11815" t="str">
            <v/>
          </cell>
        </row>
        <row r="11816">
          <cell r="C11816" t="str">
            <v/>
          </cell>
          <cell r="D11816" t="str">
            <v/>
          </cell>
          <cell r="E11816" t="str">
            <v/>
          </cell>
        </row>
        <row r="11817">
          <cell r="C11817" t="str">
            <v/>
          </cell>
          <cell r="D11817" t="str">
            <v/>
          </cell>
          <cell r="E11817" t="str">
            <v/>
          </cell>
        </row>
        <row r="11818">
          <cell r="C11818" t="str">
            <v/>
          </cell>
          <cell r="D11818" t="str">
            <v/>
          </cell>
          <cell r="E11818" t="str">
            <v/>
          </cell>
        </row>
        <row r="11819">
          <cell r="C11819" t="str">
            <v/>
          </cell>
          <cell r="D11819" t="str">
            <v/>
          </cell>
          <cell r="E11819" t="str">
            <v/>
          </cell>
        </row>
        <row r="11820">
          <cell r="C11820" t="str">
            <v/>
          </cell>
          <cell r="D11820" t="str">
            <v/>
          </cell>
          <cell r="E11820" t="str">
            <v/>
          </cell>
        </row>
        <row r="11821">
          <cell r="C11821" t="str">
            <v/>
          </cell>
          <cell r="D11821" t="str">
            <v/>
          </cell>
          <cell r="E11821" t="str">
            <v/>
          </cell>
        </row>
        <row r="11822">
          <cell r="C11822" t="str">
            <v/>
          </cell>
          <cell r="D11822" t="str">
            <v/>
          </cell>
          <cell r="E11822" t="str">
            <v/>
          </cell>
        </row>
        <row r="11823">
          <cell r="C11823" t="str">
            <v/>
          </cell>
          <cell r="D11823" t="str">
            <v/>
          </cell>
          <cell r="E11823" t="str">
            <v/>
          </cell>
        </row>
        <row r="11824">
          <cell r="C11824" t="str">
            <v/>
          </cell>
          <cell r="D11824" t="str">
            <v/>
          </cell>
          <cell r="E11824" t="str">
            <v/>
          </cell>
        </row>
        <row r="11825">
          <cell r="C11825" t="str">
            <v/>
          </cell>
          <cell r="D11825" t="str">
            <v/>
          </cell>
          <cell r="E11825" t="str">
            <v/>
          </cell>
        </row>
        <row r="11826">
          <cell r="C11826" t="str">
            <v/>
          </cell>
          <cell r="D11826" t="str">
            <v/>
          </cell>
          <cell r="E11826" t="str">
            <v/>
          </cell>
        </row>
        <row r="11827">
          <cell r="C11827" t="str">
            <v/>
          </cell>
          <cell r="D11827" t="str">
            <v/>
          </cell>
          <cell r="E11827" t="str">
            <v/>
          </cell>
        </row>
        <row r="11828">
          <cell r="C11828" t="str">
            <v/>
          </cell>
          <cell r="D11828" t="str">
            <v/>
          </cell>
          <cell r="E11828" t="str">
            <v/>
          </cell>
        </row>
        <row r="11829">
          <cell r="C11829" t="str">
            <v/>
          </cell>
          <cell r="D11829" t="str">
            <v/>
          </cell>
          <cell r="E11829" t="str">
            <v/>
          </cell>
        </row>
        <row r="11830">
          <cell r="C11830" t="str">
            <v/>
          </cell>
          <cell r="D11830" t="str">
            <v/>
          </cell>
          <cell r="E11830" t="str">
            <v/>
          </cell>
        </row>
        <row r="11831">
          <cell r="C11831" t="str">
            <v/>
          </cell>
          <cell r="D11831" t="str">
            <v/>
          </cell>
          <cell r="E11831" t="str">
            <v/>
          </cell>
        </row>
        <row r="11832">
          <cell r="C11832" t="str">
            <v/>
          </cell>
          <cell r="D11832" t="str">
            <v/>
          </cell>
          <cell r="E11832" t="str">
            <v/>
          </cell>
        </row>
        <row r="11833">
          <cell r="C11833" t="str">
            <v/>
          </cell>
          <cell r="D11833" t="str">
            <v/>
          </cell>
          <cell r="E11833" t="str">
            <v/>
          </cell>
        </row>
        <row r="11834">
          <cell r="C11834" t="str">
            <v/>
          </cell>
          <cell r="D11834" t="str">
            <v/>
          </cell>
          <cell r="E11834" t="str">
            <v/>
          </cell>
        </row>
        <row r="11835">
          <cell r="C11835" t="str">
            <v/>
          </cell>
          <cell r="D11835" t="str">
            <v/>
          </cell>
          <cell r="E11835" t="str">
            <v/>
          </cell>
        </row>
        <row r="11836">
          <cell r="C11836" t="str">
            <v/>
          </cell>
          <cell r="D11836" t="str">
            <v/>
          </cell>
          <cell r="E11836" t="str">
            <v/>
          </cell>
        </row>
        <row r="11837">
          <cell r="C11837" t="str">
            <v/>
          </cell>
          <cell r="D11837" t="str">
            <v/>
          </cell>
          <cell r="E11837" t="str">
            <v/>
          </cell>
        </row>
        <row r="11838">
          <cell r="C11838" t="str">
            <v/>
          </cell>
          <cell r="D11838" t="str">
            <v/>
          </cell>
          <cell r="E11838" t="str">
            <v/>
          </cell>
        </row>
        <row r="11839">
          <cell r="C11839" t="str">
            <v/>
          </cell>
          <cell r="D11839" t="str">
            <v/>
          </cell>
          <cell r="E11839" t="str">
            <v/>
          </cell>
        </row>
        <row r="11840">
          <cell r="C11840" t="str">
            <v/>
          </cell>
          <cell r="D11840" t="str">
            <v/>
          </cell>
          <cell r="E11840" t="str">
            <v/>
          </cell>
        </row>
        <row r="11841">
          <cell r="C11841" t="str">
            <v/>
          </cell>
          <cell r="D11841" t="str">
            <v/>
          </cell>
          <cell r="E11841" t="str">
            <v/>
          </cell>
        </row>
        <row r="11842">
          <cell r="C11842" t="str">
            <v/>
          </cell>
          <cell r="D11842" t="str">
            <v/>
          </cell>
          <cell r="E11842" t="str">
            <v/>
          </cell>
        </row>
        <row r="11843">
          <cell r="C11843" t="str">
            <v/>
          </cell>
          <cell r="D11843" t="str">
            <v/>
          </cell>
          <cell r="E11843" t="str">
            <v/>
          </cell>
        </row>
        <row r="11844">
          <cell r="C11844" t="str">
            <v/>
          </cell>
          <cell r="D11844" t="str">
            <v/>
          </cell>
          <cell r="E11844" t="str">
            <v/>
          </cell>
        </row>
        <row r="11845">
          <cell r="C11845" t="str">
            <v/>
          </cell>
          <cell r="D11845" t="str">
            <v/>
          </cell>
          <cell r="E11845" t="str">
            <v/>
          </cell>
        </row>
        <row r="11846">
          <cell r="C11846" t="str">
            <v/>
          </cell>
          <cell r="D11846" t="str">
            <v/>
          </cell>
          <cell r="E11846" t="str">
            <v/>
          </cell>
        </row>
        <row r="11847">
          <cell r="C11847" t="str">
            <v/>
          </cell>
          <cell r="D11847" t="str">
            <v/>
          </cell>
          <cell r="E11847" t="str">
            <v/>
          </cell>
        </row>
        <row r="11848">
          <cell r="C11848" t="str">
            <v/>
          </cell>
          <cell r="D11848" t="str">
            <v/>
          </cell>
          <cell r="E11848" t="str">
            <v/>
          </cell>
        </row>
        <row r="11849">
          <cell r="C11849" t="str">
            <v/>
          </cell>
          <cell r="D11849" t="str">
            <v/>
          </cell>
          <cell r="E11849" t="str">
            <v/>
          </cell>
        </row>
        <row r="11850">
          <cell r="C11850" t="str">
            <v/>
          </cell>
          <cell r="D11850" t="str">
            <v/>
          </cell>
          <cell r="E11850" t="str">
            <v/>
          </cell>
        </row>
        <row r="11851">
          <cell r="C11851" t="str">
            <v/>
          </cell>
          <cell r="D11851" t="str">
            <v/>
          </cell>
          <cell r="E11851" t="str">
            <v/>
          </cell>
        </row>
        <row r="11852">
          <cell r="C11852" t="str">
            <v/>
          </cell>
          <cell r="D11852" t="str">
            <v/>
          </cell>
          <cell r="E11852" t="str">
            <v/>
          </cell>
        </row>
        <row r="11853">
          <cell r="C11853" t="str">
            <v/>
          </cell>
          <cell r="D11853" t="str">
            <v/>
          </cell>
          <cell r="E11853" t="str">
            <v/>
          </cell>
        </row>
        <row r="11854">
          <cell r="C11854" t="str">
            <v/>
          </cell>
          <cell r="D11854" t="str">
            <v/>
          </cell>
          <cell r="E11854" t="str">
            <v/>
          </cell>
        </row>
        <row r="11855">
          <cell r="C11855" t="str">
            <v/>
          </cell>
          <cell r="D11855" t="str">
            <v/>
          </cell>
          <cell r="E11855" t="str">
            <v/>
          </cell>
        </row>
        <row r="11856">
          <cell r="C11856" t="str">
            <v/>
          </cell>
          <cell r="D11856" t="str">
            <v/>
          </cell>
          <cell r="E11856" t="str">
            <v/>
          </cell>
        </row>
        <row r="11857">
          <cell r="C11857" t="str">
            <v/>
          </cell>
          <cell r="D11857" t="str">
            <v/>
          </cell>
          <cell r="E11857" t="str">
            <v/>
          </cell>
        </row>
        <row r="11858">
          <cell r="C11858" t="str">
            <v/>
          </cell>
          <cell r="D11858" t="str">
            <v/>
          </cell>
          <cell r="E11858" t="str">
            <v/>
          </cell>
        </row>
        <row r="11859">
          <cell r="C11859" t="str">
            <v/>
          </cell>
          <cell r="D11859" t="str">
            <v/>
          </cell>
          <cell r="E11859" t="str">
            <v/>
          </cell>
        </row>
        <row r="11860">
          <cell r="C11860" t="str">
            <v/>
          </cell>
          <cell r="D11860" t="str">
            <v/>
          </cell>
          <cell r="E11860" t="str">
            <v/>
          </cell>
        </row>
        <row r="11861">
          <cell r="C11861" t="str">
            <v/>
          </cell>
          <cell r="D11861" t="str">
            <v/>
          </cell>
          <cell r="E11861" t="str">
            <v/>
          </cell>
        </row>
        <row r="11862">
          <cell r="C11862" t="str">
            <v/>
          </cell>
          <cell r="D11862" t="str">
            <v/>
          </cell>
          <cell r="E11862" t="str">
            <v/>
          </cell>
        </row>
        <row r="11863">
          <cell r="C11863" t="str">
            <v/>
          </cell>
          <cell r="D11863" t="str">
            <v/>
          </cell>
          <cell r="E11863" t="str">
            <v/>
          </cell>
        </row>
        <row r="11864">
          <cell r="C11864" t="str">
            <v/>
          </cell>
          <cell r="D11864" t="str">
            <v/>
          </cell>
          <cell r="E11864" t="str">
            <v/>
          </cell>
        </row>
        <row r="11865">
          <cell r="C11865" t="str">
            <v/>
          </cell>
          <cell r="D11865" t="str">
            <v/>
          </cell>
          <cell r="E11865" t="str">
            <v/>
          </cell>
        </row>
        <row r="11866">
          <cell r="C11866" t="str">
            <v/>
          </cell>
          <cell r="D11866" t="str">
            <v/>
          </cell>
          <cell r="E11866" t="str">
            <v/>
          </cell>
        </row>
        <row r="11867">
          <cell r="C11867" t="str">
            <v/>
          </cell>
          <cell r="D11867" t="str">
            <v/>
          </cell>
          <cell r="E11867" t="str">
            <v/>
          </cell>
        </row>
        <row r="11868">
          <cell r="C11868" t="str">
            <v/>
          </cell>
          <cell r="D11868" t="str">
            <v/>
          </cell>
          <cell r="E11868" t="str">
            <v/>
          </cell>
        </row>
        <row r="11869">
          <cell r="C11869" t="str">
            <v/>
          </cell>
          <cell r="D11869" t="str">
            <v/>
          </cell>
          <cell r="E11869" t="str">
            <v/>
          </cell>
        </row>
        <row r="11870">
          <cell r="C11870" t="str">
            <v/>
          </cell>
          <cell r="D11870" t="str">
            <v/>
          </cell>
          <cell r="E11870" t="str">
            <v/>
          </cell>
        </row>
        <row r="11871">
          <cell r="C11871" t="str">
            <v/>
          </cell>
          <cell r="D11871" t="str">
            <v/>
          </cell>
          <cell r="E11871" t="str">
            <v/>
          </cell>
        </row>
        <row r="11872">
          <cell r="C11872" t="str">
            <v/>
          </cell>
          <cell r="D11872" t="str">
            <v/>
          </cell>
          <cell r="E11872" t="str">
            <v/>
          </cell>
        </row>
        <row r="11873">
          <cell r="C11873" t="str">
            <v/>
          </cell>
          <cell r="D11873" t="str">
            <v/>
          </cell>
          <cell r="E11873" t="str">
            <v/>
          </cell>
        </row>
        <row r="11874">
          <cell r="C11874" t="str">
            <v/>
          </cell>
          <cell r="D11874" t="str">
            <v/>
          </cell>
          <cell r="E11874" t="str">
            <v/>
          </cell>
        </row>
        <row r="11875">
          <cell r="C11875" t="str">
            <v/>
          </cell>
          <cell r="D11875" t="str">
            <v/>
          </cell>
          <cell r="E11875" t="str">
            <v/>
          </cell>
        </row>
        <row r="11876">
          <cell r="C11876" t="str">
            <v/>
          </cell>
          <cell r="D11876" t="str">
            <v/>
          </cell>
          <cell r="E11876" t="str">
            <v/>
          </cell>
        </row>
        <row r="11877">
          <cell r="C11877" t="str">
            <v/>
          </cell>
          <cell r="D11877" t="str">
            <v/>
          </cell>
          <cell r="E11877" t="str">
            <v/>
          </cell>
        </row>
        <row r="11878">
          <cell r="C11878" t="str">
            <v/>
          </cell>
          <cell r="D11878" t="str">
            <v/>
          </cell>
          <cell r="E11878" t="str">
            <v/>
          </cell>
        </row>
        <row r="11879">
          <cell r="C11879" t="str">
            <v/>
          </cell>
          <cell r="D11879" t="str">
            <v/>
          </cell>
          <cell r="E11879" t="str">
            <v/>
          </cell>
        </row>
        <row r="11880">
          <cell r="C11880" t="str">
            <v/>
          </cell>
          <cell r="D11880" t="str">
            <v/>
          </cell>
          <cell r="E11880" t="str">
            <v/>
          </cell>
        </row>
        <row r="11881">
          <cell r="C11881" t="str">
            <v/>
          </cell>
          <cell r="D11881" t="str">
            <v/>
          </cell>
          <cell r="E11881" t="str">
            <v/>
          </cell>
        </row>
        <row r="11882">
          <cell r="C11882" t="str">
            <v/>
          </cell>
          <cell r="D11882" t="str">
            <v/>
          </cell>
          <cell r="E11882" t="str">
            <v/>
          </cell>
        </row>
        <row r="11883">
          <cell r="C11883" t="str">
            <v/>
          </cell>
          <cell r="D11883" t="str">
            <v/>
          </cell>
          <cell r="E11883" t="str">
            <v/>
          </cell>
        </row>
        <row r="11884">
          <cell r="C11884" t="str">
            <v/>
          </cell>
          <cell r="D11884" t="str">
            <v/>
          </cell>
          <cell r="E11884" t="str">
            <v/>
          </cell>
        </row>
        <row r="11885">
          <cell r="C11885" t="str">
            <v/>
          </cell>
          <cell r="D11885" t="str">
            <v/>
          </cell>
          <cell r="E11885" t="str">
            <v/>
          </cell>
        </row>
        <row r="11886">
          <cell r="C11886" t="str">
            <v/>
          </cell>
          <cell r="D11886" t="str">
            <v/>
          </cell>
          <cell r="E11886" t="str">
            <v/>
          </cell>
        </row>
        <row r="11887">
          <cell r="C11887" t="str">
            <v/>
          </cell>
          <cell r="D11887" t="str">
            <v/>
          </cell>
          <cell r="E11887" t="str">
            <v/>
          </cell>
        </row>
        <row r="11888">
          <cell r="C11888" t="str">
            <v/>
          </cell>
          <cell r="D11888" t="str">
            <v/>
          </cell>
          <cell r="E11888" t="str">
            <v/>
          </cell>
        </row>
        <row r="11889">
          <cell r="C11889" t="str">
            <v/>
          </cell>
          <cell r="D11889" t="str">
            <v/>
          </cell>
          <cell r="E11889" t="str">
            <v/>
          </cell>
        </row>
        <row r="11890">
          <cell r="C11890" t="str">
            <v/>
          </cell>
          <cell r="D11890" t="str">
            <v/>
          </cell>
          <cell r="E11890" t="str">
            <v/>
          </cell>
        </row>
        <row r="11891">
          <cell r="C11891" t="str">
            <v/>
          </cell>
          <cell r="D11891" t="str">
            <v/>
          </cell>
          <cell r="E11891" t="str">
            <v/>
          </cell>
        </row>
        <row r="11892">
          <cell r="C11892" t="str">
            <v/>
          </cell>
          <cell r="D11892" t="str">
            <v/>
          </cell>
          <cell r="E11892" t="str">
            <v/>
          </cell>
        </row>
        <row r="11893">
          <cell r="C11893" t="str">
            <v/>
          </cell>
          <cell r="D11893" t="str">
            <v/>
          </cell>
          <cell r="E11893" t="str">
            <v/>
          </cell>
        </row>
        <row r="11894">
          <cell r="C11894" t="str">
            <v/>
          </cell>
          <cell r="D11894" t="str">
            <v/>
          </cell>
          <cell r="E11894" t="str">
            <v/>
          </cell>
        </row>
        <row r="11895">
          <cell r="C11895" t="str">
            <v/>
          </cell>
          <cell r="D11895" t="str">
            <v/>
          </cell>
          <cell r="E11895" t="str">
            <v/>
          </cell>
        </row>
        <row r="11896">
          <cell r="C11896" t="str">
            <v/>
          </cell>
          <cell r="D11896" t="str">
            <v/>
          </cell>
          <cell r="E11896" t="str">
            <v/>
          </cell>
        </row>
        <row r="11897">
          <cell r="C11897" t="str">
            <v/>
          </cell>
          <cell r="D11897" t="str">
            <v/>
          </cell>
          <cell r="E11897" t="str">
            <v/>
          </cell>
        </row>
        <row r="11898">
          <cell r="C11898" t="str">
            <v/>
          </cell>
          <cell r="D11898" t="str">
            <v/>
          </cell>
          <cell r="E11898" t="str">
            <v/>
          </cell>
        </row>
        <row r="11899">
          <cell r="C11899" t="str">
            <v/>
          </cell>
          <cell r="D11899" t="str">
            <v/>
          </cell>
          <cell r="E11899" t="str">
            <v/>
          </cell>
        </row>
        <row r="11900">
          <cell r="C11900" t="str">
            <v/>
          </cell>
          <cell r="D11900" t="str">
            <v/>
          </cell>
          <cell r="E11900" t="str">
            <v/>
          </cell>
        </row>
        <row r="11901">
          <cell r="C11901" t="str">
            <v/>
          </cell>
          <cell r="D11901" t="str">
            <v/>
          </cell>
          <cell r="E11901" t="str">
            <v/>
          </cell>
        </row>
        <row r="11902">
          <cell r="C11902" t="str">
            <v/>
          </cell>
          <cell r="D11902" t="str">
            <v/>
          </cell>
          <cell r="E11902" t="str">
            <v/>
          </cell>
        </row>
        <row r="11903">
          <cell r="C11903" t="str">
            <v/>
          </cell>
          <cell r="D11903" t="str">
            <v/>
          </cell>
          <cell r="E11903" t="str">
            <v/>
          </cell>
        </row>
        <row r="11904">
          <cell r="C11904" t="str">
            <v/>
          </cell>
          <cell r="D11904" t="str">
            <v/>
          </cell>
          <cell r="E11904" t="str">
            <v/>
          </cell>
        </row>
        <row r="11905">
          <cell r="C11905" t="str">
            <v/>
          </cell>
          <cell r="D11905" t="str">
            <v/>
          </cell>
          <cell r="E11905" t="str">
            <v/>
          </cell>
        </row>
        <row r="11906">
          <cell r="C11906" t="str">
            <v/>
          </cell>
          <cell r="D11906" t="str">
            <v/>
          </cell>
          <cell r="E11906" t="str">
            <v/>
          </cell>
        </row>
        <row r="11907">
          <cell r="C11907" t="str">
            <v/>
          </cell>
          <cell r="D11907" t="str">
            <v/>
          </cell>
          <cell r="E11907" t="str">
            <v/>
          </cell>
        </row>
        <row r="11908">
          <cell r="C11908" t="str">
            <v/>
          </cell>
          <cell r="D11908" t="str">
            <v/>
          </cell>
          <cell r="E11908" t="str">
            <v/>
          </cell>
        </row>
        <row r="11909">
          <cell r="C11909" t="str">
            <v/>
          </cell>
          <cell r="D11909" t="str">
            <v/>
          </cell>
          <cell r="E11909" t="str">
            <v/>
          </cell>
        </row>
        <row r="11910">
          <cell r="C11910" t="str">
            <v/>
          </cell>
          <cell r="D11910" t="str">
            <v/>
          </cell>
          <cell r="E11910" t="str">
            <v/>
          </cell>
        </row>
        <row r="11911">
          <cell r="C11911" t="str">
            <v/>
          </cell>
          <cell r="D11911" t="str">
            <v/>
          </cell>
          <cell r="E11911" t="str">
            <v/>
          </cell>
        </row>
        <row r="11912">
          <cell r="C11912" t="str">
            <v/>
          </cell>
          <cell r="D11912" t="str">
            <v/>
          </cell>
          <cell r="E11912" t="str">
            <v/>
          </cell>
        </row>
        <row r="11913">
          <cell r="C11913" t="str">
            <v/>
          </cell>
          <cell r="D11913" t="str">
            <v/>
          </cell>
          <cell r="E11913" t="str">
            <v/>
          </cell>
        </row>
        <row r="11914">
          <cell r="C11914" t="str">
            <v/>
          </cell>
          <cell r="D11914" t="str">
            <v/>
          </cell>
          <cell r="E11914" t="str">
            <v/>
          </cell>
        </row>
        <row r="11915">
          <cell r="C11915" t="str">
            <v/>
          </cell>
          <cell r="D11915" t="str">
            <v/>
          </cell>
          <cell r="E11915" t="str">
            <v/>
          </cell>
        </row>
        <row r="11916">
          <cell r="C11916" t="str">
            <v/>
          </cell>
          <cell r="D11916" t="str">
            <v/>
          </cell>
          <cell r="E11916" t="str">
            <v/>
          </cell>
        </row>
        <row r="11917">
          <cell r="C11917" t="str">
            <v/>
          </cell>
          <cell r="D11917" t="str">
            <v/>
          </cell>
          <cell r="E11917" t="str">
            <v/>
          </cell>
        </row>
        <row r="11918">
          <cell r="C11918" t="str">
            <v/>
          </cell>
          <cell r="D11918" t="str">
            <v/>
          </cell>
          <cell r="E11918" t="str">
            <v/>
          </cell>
        </row>
        <row r="11919">
          <cell r="C11919" t="str">
            <v/>
          </cell>
          <cell r="D11919" t="str">
            <v/>
          </cell>
          <cell r="E11919" t="str">
            <v/>
          </cell>
        </row>
        <row r="11920">
          <cell r="C11920" t="str">
            <v/>
          </cell>
          <cell r="D11920" t="str">
            <v/>
          </cell>
          <cell r="E11920" t="str">
            <v/>
          </cell>
        </row>
        <row r="11921">
          <cell r="C11921" t="str">
            <v/>
          </cell>
          <cell r="D11921" t="str">
            <v/>
          </cell>
          <cell r="E11921" t="str">
            <v/>
          </cell>
        </row>
        <row r="11922">
          <cell r="C11922" t="str">
            <v/>
          </cell>
          <cell r="D11922" t="str">
            <v/>
          </cell>
          <cell r="E11922" t="str">
            <v/>
          </cell>
        </row>
        <row r="11923">
          <cell r="C11923" t="str">
            <v/>
          </cell>
          <cell r="D11923" t="str">
            <v/>
          </cell>
          <cell r="E11923" t="str">
            <v/>
          </cell>
        </row>
        <row r="11924">
          <cell r="C11924" t="str">
            <v/>
          </cell>
          <cell r="D11924" t="str">
            <v/>
          </cell>
          <cell r="E11924" t="str">
            <v/>
          </cell>
        </row>
        <row r="11925">
          <cell r="C11925" t="str">
            <v/>
          </cell>
          <cell r="D11925" t="str">
            <v/>
          </cell>
          <cell r="E11925" t="str">
            <v/>
          </cell>
        </row>
        <row r="11926">
          <cell r="C11926" t="str">
            <v/>
          </cell>
          <cell r="D11926" t="str">
            <v/>
          </cell>
          <cell r="E11926" t="str">
            <v/>
          </cell>
        </row>
        <row r="11927">
          <cell r="C11927" t="str">
            <v/>
          </cell>
          <cell r="D11927" t="str">
            <v/>
          </cell>
          <cell r="E11927" t="str">
            <v/>
          </cell>
        </row>
        <row r="11928">
          <cell r="C11928" t="str">
            <v/>
          </cell>
          <cell r="D11928" t="str">
            <v/>
          </cell>
          <cell r="E11928" t="str">
            <v/>
          </cell>
        </row>
        <row r="11929">
          <cell r="C11929" t="str">
            <v/>
          </cell>
          <cell r="D11929" t="str">
            <v/>
          </cell>
          <cell r="E11929" t="str">
            <v/>
          </cell>
        </row>
        <row r="11930">
          <cell r="C11930" t="str">
            <v/>
          </cell>
          <cell r="D11930" t="str">
            <v/>
          </cell>
          <cell r="E11930" t="str">
            <v/>
          </cell>
        </row>
        <row r="11931">
          <cell r="C11931" t="str">
            <v/>
          </cell>
          <cell r="D11931" t="str">
            <v/>
          </cell>
          <cell r="E11931" t="str">
            <v/>
          </cell>
        </row>
        <row r="11932">
          <cell r="C11932" t="str">
            <v/>
          </cell>
          <cell r="D11932" t="str">
            <v/>
          </cell>
          <cell r="E11932" t="str">
            <v/>
          </cell>
        </row>
        <row r="11933">
          <cell r="C11933" t="str">
            <v/>
          </cell>
          <cell r="D11933" t="str">
            <v/>
          </cell>
          <cell r="E11933" t="str">
            <v/>
          </cell>
        </row>
        <row r="11934">
          <cell r="C11934" t="str">
            <v/>
          </cell>
          <cell r="D11934" t="str">
            <v/>
          </cell>
          <cell r="E11934" t="str">
            <v/>
          </cell>
        </row>
        <row r="11935">
          <cell r="C11935" t="str">
            <v/>
          </cell>
          <cell r="D11935" t="str">
            <v/>
          </cell>
          <cell r="E11935" t="str">
            <v/>
          </cell>
        </row>
        <row r="11936">
          <cell r="C11936" t="str">
            <v/>
          </cell>
          <cell r="D11936" t="str">
            <v/>
          </cell>
          <cell r="E11936" t="str">
            <v/>
          </cell>
        </row>
        <row r="11937">
          <cell r="C11937" t="str">
            <v/>
          </cell>
          <cell r="D11937" t="str">
            <v/>
          </cell>
          <cell r="E11937" t="str">
            <v/>
          </cell>
        </row>
        <row r="11938">
          <cell r="C11938" t="str">
            <v/>
          </cell>
          <cell r="D11938" t="str">
            <v/>
          </cell>
          <cell r="E11938" t="str">
            <v/>
          </cell>
        </row>
        <row r="11939">
          <cell r="C11939" t="str">
            <v/>
          </cell>
          <cell r="D11939" t="str">
            <v/>
          </cell>
          <cell r="E11939" t="str">
            <v/>
          </cell>
        </row>
        <row r="11940">
          <cell r="C11940" t="str">
            <v/>
          </cell>
          <cell r="D11940" t="str">
            <v/>
          </cell>
          <cell r="E11940" t="str">
            <v/>
          </cell>
        </row>
        <row r="11941">
          <cell r="C11941" t="str">
            <v/>
          </cell>
          <cell r="D11941" t="str">
            <v/>
          </cell>
          <cell r="E11941" t="str">
            <v/>
          </cell>
        </row>
        <row r="11942">
          <cell r="C11942" t="str">
            <v/>
          </cell>
          <cell r="D11942" t="str">
            <v/>
          </cell>
          <cell r="E11942" t="str">
            <v/>
          </cell>
        </row>
        <row r="11943">
          <cell r="C11943" t="str">
            <v/>
          </cell>
          <cell r="D11943" t="str">
            <v/>
          </cell>
          <cell r="E11943" t="str">
            <v/>
          </cell>
        </row>
        <row r="11944">
          <cell r="C11944" t="str">
            <v/>
          </cell>
          <cell r="D11944" t="str">
            <v/>
          </cell>
          <cell r="E11944" t="str">
            <v/>
          </cell>
        </row>
        <row r="11945">
          <cell r="C11945" t="str">
            <v/>
          </cell>
          <cell r="D11945" t="str">
            <v/>
          </cell>
          <cell r="E11945" t="str">
            <v/>
          </cell>
        </row>
        <row r="11946">
          <cell r="C11946" t="str">
            <v/>
          </cell>
          <cell r="D11946" t="str">
            <v/>
          </cell>
          <cell r="E11946" t="str">
            <v/>
          </cell>
        </row>
        <row r="11947">
          <cell r="C11947" t="str">
            <v/>
          </cell>
          <cell r="D11947" t="str">
            <v/>
          </cell>
          <cell r="E11947" t="str">
            <v/>
          </cell>
        </row>
        <row r="11948">
          <cell r="C11948" t="str">
            <v/>
          </cell>
          <cell r="D11948" t="str">
            <v/>
          </cell>
          <cell r="E11948" t="str">
            <v/>
          </cell>
        </row>
        <row r="11949">
          <cell r="C11949" t="str">
            <v/>
          </cell>
          <cell r="D11949" t="str">
            <v/>
          </cell>
          <cell r="E11949" t="str">
            <v/>
          </cell>
        </row>
        <row r="11950">
          <cell r="C11950" t="str">
            <v/>
          </cell>
          <cell r="D11950" t="str">
            <v/>
          </cell>
          <cell r="E11950" t="str">
            <v/>
          </cell>
        </row>
        <row r="11951">
          <cell r="C11951" t="str">
            <v/>
          </cell>
          <cell r="D11951" t="str">
            <v/>
          </cell>
          <cell r="E11951" t="str">
            <v/>
          </cell>
        </row>
        <row r="11952">
          <cell r="C11952" t="str">
            <v/>
          </cell>
          <cell r="D11952" t="str">
            <v/>
          </cell>
          <cell r="E11952" t="str">
            <v/>
          </cell>
        </row>
        <row r="11953">
          <cell r="C11953" t="str">
            <v/>
          </cell>
          <cell r="D11953" t="str">
            <v/>
          </cell>
          <cell r="E11953" t="str">
            <v/>
          </cell>
        </row>
        <row r="11954">
          <cell r="C11954" t="str">
            <v/>
          </cell>
          <cell r="D11954" t="str">
            <v/>
          </cell>
          <cell r="E11954" t="str">
            <v/>
          </cell>
        </row>
        <row r="11955">
          <cell r="C11955" t="str">
            <v/>
          </cell>
          <cell r="D11955" t="str">
            <v/>
          </cell>
          <cell r="E11955" t="str">
            <v/>
          </cell>
        </row>
        <row r="11956">
          <cell r="C11956" t="str">
            <v/>
          </cell>
          <cell r="D11956" t="str">
            <v/>
          </cell>
          <cell r="E11956" t="str">
            <v/>
          </cell>
        </row>
        <row r="11957">
          <cell r="C11957" t="str">
            <v/>
          </cell>
          <cell r="D11957" t="str">
            <v/>
          </cell>
          <cell r="E11957" t="str">
            <v/>
          </cell>
        </row>
        <row r="11958">
          <cell r="C11958" t="str">
            <v/>
          </cell>
          <cell r="D11958" t="str">
            <v/>
          </cell>
          <cell r="E11958" t="str">
            <v/>
          </cell>
        </row>
        <row r="11959">
          <cell r="C11959" t="str">
            <v/>
          </cell>
          <cell r="D11959" t="str">
            <v/>
          </cell>
          <cell r="E11959" t="str">
            <v/>
          </cell>
        </row>
        <row r="11960">
          <cell r="C11960" t="str">
            <v/>
          </cell>
          <cell r="D11960" t="str">
            <v/>
          </cell>
          <cell r="E11960" t="str">
            <v/>
          </cell>
        </row>
        <row r="11961">
          <cell r="C11961" t="str">
            <v/>
          </cell>
          <cell r="D11961" t="str">
            <v/>
          </cell>
          <cell r="E11961" t="str">
            <v/>
          </cell>
        </row>
        <row r="11962">
          <cell r="C11962" t="str">
            <v/>
          </cell>
          <cell r="D11962" t="str">
            <v/>
          </cell>
          <cell r="E11962" t="str">
            <v/>
          </cell>
        </row>
        <row r="11963">
          <cell r="C11963" t="str">
            <v/>
          </cell>
          <cell r="D11963" t="str">
            <v/>
          </cell>
          <cell r="E11963" t="str">
            <v/>
          </cell>
        </row>
        <row r="11964">
          <cell r="C11964" t="str">
            <v/>
          </cell>
          <cell r="D11964" t="str">
            <v/>
          </cell>
          <cell r="E11964" t="str">
            <v/>
          </cell>
        </row>
        <row r="11965">
          <cell r="C11965" t="str">
            <v/>
          </cell>
          <cell r="D11965" t="str">
            <v/>
          </cell>
          <cell r="E11965" t="str">
            <v/>
          </cell>
        </row>
        <row r="11966">
          <cell r="C11966" t="str">
            <v/>
          </cell>
          <cell r="D11966" t="str">
            <v/>
          </cell>
          <cell r="E11966" t="str">
            <v/>
          </cell>
        </row>
        <row r="11967">
          <cell r="C11967" t="str">
            <v/>
          </cell>
          <cell r="D11967" t="str">
            <v/>
          </cell>
          <cell r="E11967" t="str">
            <v/>
          </cell>
        </row>
        <row r="11968">
          <cell r="C11968" t="str">
            <v/>
          </cell>
          <cell r="D11968" t="str">
            <v/>
          </cell>
          <cell r="E11968" t="str">
            <v/>
          </cell>
        </row>
        <row r="11969">
          <cell r="C11969" t="str">
            <v/>
          </cell>
          <cell r="D11969" t="str">
            <v/>
          </cell>
          <cell r="E11969" t="str">
            <v/>
          </cell>
        </row>
        <row r="11970">
          <cell r="C11970" t="str">
            <v/>
          </cell>
          <cell r="D11970" t="str">
            <v/>
          </cell>
          <cell r="E11970" t="str">
            <v/>
          </cell>
        </row>
        <row r="11971">
          <cell r="C11971" t="str">
            <v/>
          </cell>
          <cell r="D11971" t="str">
            <v/>
          </cell>
          <cell r="E11971" t="str">
            <v/>
          </cell>
        </row>
        <row r="11972">
          <cell r="C11972" t="str">
            <v/>
          </cell>
          <cell r="D11972" t="str">
            <v/>
          </cell>
          <cell r="E11972" t="str">
            <v/>
          </cell>
        </row>
        <row r="11973">
          <cell r="C11973" t="str">
            <v/>
          </cell>
          <cell r="D11973" t="str">
            <v/>
          </cell>
          <cell r="E11973" t="str">
            <v/>
          </cell>
        </row>
        <row r="11974">
          <cell r="C11974" t="str">
            <v/>
          </cell>
          <cell r="D11974" t="str">
            <v/>
          </cell>
          <cell r="E11974" t="str">
            <v/>
          </cell>
        </row>
        <row r="11975">
          <cell r="C11975" t="str">
            <v/>
          </cell>
          <cell r="D11975" t="str">
            <v/>
          </cell>
          <cell r="E11975" t="str">
            <v/>
          </cell>
        </row>
        <row r="11976">
          <cell r="C11976" t="str">
            <v/>
          </cell>
          <cell r="D11976" t="str">
            <v/>
          </cell>
          <cell r="E11976" t="str">
            <v/>
          </cell>
        </row>
        <row r="11977">
          <cell r="C11977" t="str">
            <v/>
          </cell>
          <cell r="D11977" t="str">
            <v/>
          </cell>
          <cell r="E11977" t="str">
            <v/>
          </cell>
        </row>
        <row r="11978">
          <cell r="C11978" t="str">
            <v/>
          </cell>
          <cell r="D11978" t="str">
            <v/>
          </cell>
          <cell r="E11978" t="str">
            <v/>
          </cell>
        </row>
        <row r="11979">
          <cell r="C11979" t="str">
            <v/>
          </cell>
          <cell r="D11979" t="str">
            <v/>
          </cell>
          <cell r="E11979" t="str">
            <v/>
          </cell>
        </row>
        <row r="11980">
          <cell r="C11980" t="str">
            <v/>
          </cell>
          <cell r="D11980" t="str">
            <v/>
          </cell>
          <cell r="E11980" t="str">
            <v/>
          </cell>
        </row>
        <row r="11981">
          <cell r="C11981" t="str">
            <v/>
          </cell>
          <cell r="D11981" t="str">
            <v/>
          </cell>
          <cell r="E11981" t="str">
            <v/>
          </cell>
        </row>
        <row r="11982">
          <cell r="C11982" t="str">
            <v/>
          </cell>
          <cell r="D11982" t="str">
            <v/>
          </cell>
          <cell r="E11982" t="str">
            <v/>
          </cell>
        </row>
        <row r="11983">
          <cell r="C11983" t="str">
            <v/>
          </cell>
          <cell r="D11983" t="str">
            <v/>
          </cell>
          <cell r="E11983" t="str">
            <v/>
          </cell>
        </row>
        <row r="11984">
          <cell r="C11984" t="str">
            <v/>
          </cell>
          <cell r="D11984" t="str">
            <v/>
          </cell>
          <cell r="E11984" t="str">
            <v/>
          </cell>
        </row>
        <row r="11985">
          <cell r="C11985" t="str">
            <v/>
          </cell>
          <cell r="D11985" t="str">
            <v/>
          </cell>
          <cell r="E11985" t="str">
            <v/>
          </cell>
        </row>
        <row r="11986">
          <cell r="C11986" t="str">
            <v/>
          </cell>
          <cell r="D11986" t="str">
            <v/>
          </cell>
          <cell r="E11986" t="str">
            <v/>
          </cell>
        </row>
        <row r="11987">
          <cell r="C11987" t="str">
            <v/>
          </cell>
          <cell r="D11987" t="str">
            <v/>
          </cell>
          <cell r="E11987" t="str">
            <v/>
          </cell>
        </row>
        <row r="11988">
          <cell r="C11988" t="str">
            <v/>
          </cell>
          <cell r="D11988" t="str">
            <v/>
          </cell>
          <cell r="E11988" t="str">
            <v/>
          </cell>
        </row>
        <row r="11989">
          <cell r="C11989" t="str">
            <v/>
          </cell>
          <cell r="D11989" t="str">
            <v/>
          </cell>
          <cell r="E11989" t="str">
            <v/>
          </cell>
        </row>
        <row r="11990">
          <cell r="C11990" t="str">
            <v/>
          </cell>
          <cell r="D11990" t="str">
            <v/>
          </cell>
          <cell r="E11990" t="str">
            <v/>
          </cell>
        </row>
        <row r="11991">
          <cell r="C11991" t="str">
            <v/>
          </cell>
          <cell r="D11991" t="str">
            <v/>
          </cell>
          <cell r="E11991" t="str">
            <v/>
          </cell>
        </row>
        <row r="11992">
          <cell r="C11992" t="str">
            <v/>
          </cell>
          <cell r="D11992" t="str">
            <v/>
          </cell>
          <cell r="E11992" t="str">
            <v/>
          </cell>
        </row>
        <row r="11993">
          <cell r="C11993" t="str">
            <v/>
          </cell>
          <cell r="D11993" t="str">
            <v/>
          </cell>
          <cell r="E11993" t="str">
            <v/>
          </cell>
        </row>
        <row r="11994">
          <cell r="C11994" t="str">
            <v/>
          </cell>
          <cell r="D11994" t="str">
            <v/>
          </cell>
          <cell r="E11994" t="str">
            <v/>
          </cell>
        </row>
        <row r="11995">
          <cell r="C11995" t="str">
            <v/>
          </cell>
          <cell r="D11995" t="str">
            <v/>
          </cell>
          <cell r="E11995" t="str">
            <v/>
          </cell>
        </row>
        <row r="11996">
          <cell r="C11996" t="str">
            <v/>
          </cell>
          <cell r="D11996" t="str">
            <v/>
          </cell>
          <cell r="E11996" t="str">
            <v/>
          </cell>
        </row>
        <row r="11997">
          <cell r="C11997" t="str">
            <v/>
          </cell>
          <cell r="D11997" t="str">
            <v/>
          </cell>
          <cell r="E11997" t="str">
            <v/>
          </cell>
        </row>
        <row r="11998">
          <cell r="C11998" t="str">
            <v/>
          </cell>
          <cell r="D11998" t="str">
            <v/>
          </cell>
          <cell r="E11998" t="str">
            <v/>
          </cell>
        </row>
        <row r="11999">
          <cell r="C11999" t="str">
            <v/>
          </cell>
          <cell r="D11999" t="str">
            <v/>
          </cell>
          <cell r="E11999" t="str">
            <v/>
          </cell>
        </row>
        <row r="12000">
          <cell r="C12000" t="str">
            <v/>
          </cell>
          <cell r="D12000" t="str">
            <v/>
          </cell>
          <cell r="E12000" t="str">
            <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eatureTable"/>
      <sheetName val="CreatureOverlapTable"/>
      <sheetName val="#CreatureTable설명"/>
    </sheetNames>
    <sheetDataSet>
      <sheetData sheetId="0">
        <row r="2">
          <cell r="A2" t="str">
            <v>Index</v>
          </cell>
          <cell r="B2" t="str">
            <v>(Name)</v>
          </cell>
          <cell r="C2" t="str">
            <v>CodeName</v>
          </cell>
          <cell r="D2" t="str">
            <v>ModelCode</v>
          </cell>
          <cell r="E2" t="str">
            <v>ModelPrefix</v>
          </cell>
          <cell r="F2" t="str">
            <v>OpenStatus</v>
          </cell>
          <cell r="G2" t="str">
            <v>OpenType</v>
          </cell>
          <cell r="H2" t="str">
            <v>Race</v>
          </cell>
          <cell r="I2" t="str">
            <v>TagType</v>
          </cell>
        </row>
        <row r="3">
          <cell r="A3" t="str">
            <v>Int</v>
          </cell>
          <cell r="C3" t="str">
            <v>String</v>
          </cell>
          <cell r="D3" t="str">
            <v>String</v>
          </cell>
          <cell r="E3" t="str">
            <v>String</v>
          </cell>
          <cell r="F3" t="str">
            <v>String</v>
          </cell>
          <cell r="G3" t="str">
            <v>String</v>
          </cell>
          <cell r="H3" t="str">
            <v>String</v>
          </cell>
          <cell r="I3" t="str">
            <v>String</v>
          </cell>
        </row>
        <row r="4">
          <cell r="B4" t="str">
            <v>영웅</v>
          </cell>
        </row>
        <row r="5">
          <cell r="A5">
            <v>1</v>
          </cell>
          <cell r="B5" t="str">
            <v>카셀</v>
          </cell>
          <cell r="C5" t="str">
            <v>Hero.Kasel</v>
          </cell>
          <cell r="F5" t="str">
            <v>Normal</v>
          </cell>
          <cell r="G5" t="str">
            <v>Opened</v>
          </cell>
          <cell r="H5" t="str">
            <v>Hero</v>
          </cell>
          <cell r="I5" t="str">
            <v>Warrior</v>
          </cell>
        </row>
        <row r="6">
          <cell r="A6">
            <v>2</v>
          </cell>
          <cell r="B6" t="str">
            <v>프레이</v>
          </cell>
          <cell r="C6" t="str">
            <v>Hero.Frey</v>
          </cell>
          <cell r="F6" t="str">
            <v>Normal</v>
          </cell>
          <cell r="G6" t="str">
            <v>Scenario</v>
          </cell>
          <cell r="H6" t="str">
            <v>Hero</v>
          </cell>
          <cell r="I6" t="str">
            <v>Priest</v>
          </cell>
        </row>
        <row r="7">
          <cell r="A7">
            <v>3</v>
          </cell>
          <cell r="B7" t="str">
            <v>클레오</v>
          </cell>
          <cell r="C7" t="str">
            <v>Hero.Cleo</v>
          </cell>
          <cell r="F7" t="str">
            <v>Normal</v>
          </cell>
          <cell r="G7" t="str">
            <v>Scenario</v>
          </cell>
          <cell r="H7" t="str">
            <v>Hero</v>
          </cell>
          <cell r="I7" t="str">
            <v>Wizard</v>
          </cell>
        </row>
        <row r="8">
          <cell r="A8">
            <v>4</v>
          </cell>
          <cell r="B8" t="str">
            <v>로이</v>
          </cell>
          <cell r="C8" t="str">
            <v>Hero.Roi</v>
          </cell>
          <cell r="F8" t="str">
            <v>Normal</v>
          </cell>
          <cell r="G8" t="str">
            <v>Scenario</v>
          </cell>
          <cell r="H8" t="str">
            <v>Hero</v>
          </cell>
          <cell r="I8" t="str">
            <v>Assassin</v>
          </cell>
        </row>
        <row r="9">
          <cell r="A9">
            <v>5</v>
          </cell>
          <cell r="B9" t="str">
            <v>가우</v>
          </cell>
          <cell r="C9" t="str">
            <v>Hero.Gau</v>
          </cell>
          <cell r="F9" t="str">
            <v>Normal</v>
          </cell>
          <cell r="G9" t="str">
            <v>Opened</v>
          </cell>
          <cell r="H9" t="str">
            <v>Hero</v>
          </cell>
          <cell r="I9" t="str">
            <v>Warrior</v>
          </cell>
        </row>
        <row r="10">
          <cell r="A10">
            <v>6</v>
          </cell>
          <cell r="B10" t="str">
            <v>필롭</v>
          </cell>
          <cell r="C10" t="str">
            <v>Hero.Phillop</v>
          </cell>
          <cell r="F10" t="str">
            <v>Normal</v>
          </cell>
          <cell r="G10" t="str">
            <v>Opened</v>
          </cell>
          <cell r="H10" t="str">
            <v>Hero</v>
          </cell>
          <cell r="I10" t="str">
            <v>Knight</v>
          </cell>
        </row>
        <row r="11">
          <cell r="A11">
            <v>7</v>
          </cell>
          <cell r="B11" t="str">
            <v>라크락</v>
          </cell>
          <cell r="C11" t="str">
            <v>Hero.Lakrak</v>
          </cell>
          <cell r="F11" t="str">
            <v>Normal</v>
          </cell>
          <cell r="G11" t="str">
            <v>Opened</v>
          </cell>
          <cell r="H11" t="str">
            <v>Hero</v>
          </cell>
          <cell r="I11" t="str">
            <v>Mechanic</v>
          </cell>
        </row>
        <row r="12">
          <cell r="A12">
            <v>8</v>
          </cell>
          <cell r="B12" t="str">
            <v>카울라</v>
          </cell>
          <cell r="C12" t="str">
            <v>Hero.Kaulah</v>
          </cell>
          <cell r="F12" t="str">
            <v>Normal</v>
          </cell>
          <cell r="G12" t="str">
            <v>Opened</v>
          </cell>
          <cell r="H12" t="str">
            <v>Hero</v>
          </cell>
          <cell r="I12" t="str">
            <v>Priest</v>
          </cell>
        </row>
        <row r="13">
          <cell r="A13">
            <v>9</v>
          </cell>
          <cell r="B13" t="str">
            <v>에피스</v>
          </cell>
          <cell r="C13" t="str">
            <v>Hero.Epis</v>
          </cell>
          <cell r="F13" t="str">
            <v>Normal</v>
          </cell>
          <cell r="G13" t="str">
            <v>Opened</v>
          </cell>
          <cell r="H13" t="str">
            <v>Hero</v>
          </cell>
          <cell r="I13" t="str">
            <v>Assassin</v>
          </cell>
        </row>
        <row r="14">
          <cell r="A14">
            <v>10</v>
          </cell>
          <cell r="B14" t="str">
            <v>셀레네</v>
          </cell>
          <cell r="C14" t="str">
            <v>Hero.Selene</v>
          </cell>
          <cell r="F14" t="str">
            <v>Normal</v>
          </cell>
          <cell r="G14" t="str">
            <v>Opened</v>
          </cell>
          <cell r="H14" t="str">
            <v>Hero</v>
          </cell>
          <cell r="I14" t="str">
            <v>Archer</v>
          </cell>
        </row>
        <row r="15">
          <cell r="A15">
            <v>11</v>
          </cell>
          <cell r="B15" t="str">
            <v>마리아</v>
          </cell>
          <cell r="C15" t="str">
            <v>Hero.Maria</v>
          </cell>
          <cell r="F15" t="str">
            <v>Normal</v>
          </cell>
          <cell r="G15" t="str">
            <v>Opened</v>
          </cell>
          <cell r="H15" t="str">
            <v>Hero</v>
          </cell>
          <cell r="I15" t="str">
            <v>Wizard</v>
          </cell>
        </row>
        <row r="16">
          <cell r="A16">
            <v>12</v>
          </cell>
          <cell r="B16" t="str">
            <v>미르르</v>
          </cell>
          <cell r="C16" t="str">
            <v>Hero.Miruru</v>
          </cell>
          <cell r="F16" t="str">
            <v>Normal</v>
          </cell>
          <cell r="G16" t="str">
            <v>Opened</v>
          </cell>
          <cell r="H16" t="str">
            <v>Hero</v>
          </cell>
          <cell r="I16" t="str">
            <v>Mechanic</v>
          </cell>
        </row>
        <row r="17">
          <cell r="A17">
            <v>13</v>
          </cell>
          <cell r="B17" t="str">
            <v>로레인</v>
          </cell>
          <cell r="C17" t="str">
            <v>Hero.Lorraine</v>
          </cell>
          <cell r="F17" t="str">
            <v>Normal</v>
          </cell>
          <cell r="G17" t="str">
            <v>Opened</v>
          </cell>
          <cell r="H17" t="str">
            <v>Hero</v>
          </cell>
          <cell r="I17" t="str">
            <v>Wizard</v>
          </cell>
        </row>
        <row r="18">
          <cell r="A18">
            <v>14</v>
          </cell>
          <cell r="B18" t="str">
            <v>마야</v>
          </cell>
          <cell r="C18" t="str">
            <v>Hero.Maya</v>
          </cell>
          <cell r="F18" t="str">
            <v>Normal</v>
          </cell>
          <cell r="G18" t="str">
            <v>CommingSoon</v>
          </cell>
          <cell r="H18" t="str">
            <v>Hero</v>
          </cell>
          <cell r="I18" t="str">
            <v>Archer</v>
          </cell>
        </row>
        <row r="19">
          <cell r="A19">
            <v>15</v>
          </cell>
          <cell r="B19" t="str">
            <v>클라우스</v>
          </cell>
          <cell r="C19" t="str">
            <v>Hero.Clause</v>
          </cell>
          <cell r="F19" t="str">
            <v>Normal</v>
          </cell>
          <cell r="G19" t="str">
            <v>Scenario</v>
          </cell>
          <cell r="H19" t="str">
            <v>Hero</v>
          </cell>
          <cell r="I19" t="str">
            <v>Knight</v>
          </cell>
        </row>
        <row r="20">
          <cell r="A20">
            <v>16</v>
          </cell>
          <cell r="B20" t="str">
            <v>레피</v>
          </cell>
          <cell r="C20" t="str">
            <v>Hero.Rephy</v>
          </cell>
          <cell r="F20" t="str">
            <v>Normal</v>
          </cell>
          <cell r="G20" t="str">
            <v>Opened</v>
          </cell>
          <cell r="H20" t="str">
            <v>Hero</v>
          </cell>
          <cell r="I20" t="str">
            <v>Priest</v>
          </cell>
        </row>
        <row r="21">
          <cell r="A21">
            <v>17</v>
          </cell>
          <cell r="B21" t="str">
            <v>디마엘</v>
          </cell>
          <cell r="C21" t="str">
            <v>Hero.Dimael</v>
          </cell>
          <cell r="F21" t="str">
            <v>Normal</v>
          </cell>
          <cell r="G21" t="str">
            <v>Opened</v>
          </cell>
          <cell r="H21" t="str">
            <v>Hero</v>
          </cell>
          <cell r="I21" t="str">
            <v>Archer</v>
          </cell>
        </row>
        <row r="22">
          <cell r="A22">
            <v>18</v>
          </cell>
          <cell r="B22" t="str">
            <v>레이나</v>
          </cell>
          <cell r="C22" t="str">
            <v>Hero.Reina</v>
          </cell>
          <cell r="F22" t="str">
            <v>Normal</v>
          </cell>
          <cell r="G22" t="str">
            <v>Opened</v>
          </cell>
          <cell r="H22" t="str">
            <v>Hero</v>
          </cell>
          <cell r="I22" t="str">
            <v>Assassin</v>
          </cell>
        </row>
        <row r="23">
          <cell r="A23">
            <v>19</v>
          </cell>
          <cell r="B23" t="str">
            <v>파벨</v>
          </cell>
          <cell r="C23" t="str">
            <v>Hero.Pavel</v>
          </cell>
          <cell r="F23" t="str">
            <v>Normal</v>
          </cell>
          <cell r="G23" t="str">
            <v>Opened</v>
          </cell>
          <cell r="H23" t="str">
            <v>Hero</v>
          </cell>
          <cell r="I23" t="str">
            <v>Wizard</v>
          </cell>
        </row>
        <row r="24">
          <cell r="A24">
            <v>20</v>
          </cell>
          <cell r="B24" t="str">
            <v>데미아</v>
          </cell>
          <cell r="C24" t="str">
            <v>Hero.Demia</v>
          </cell>
          <cell r="F24" t="str">
            <v>Normal</v>
          </cell>
          <cell r="G24" t="str">
            <v>Opened</v>
          </cell>
          <cell r="H24" t="str">
            <v>Hero</v>
          </cell>
          <cell r="I24" t="str">
            <v>Knight</v>
          </cell>
        </row>
        <row r="25">
          <cell r="A25">
            <v>21</v>
          </cell>
          <cell r="B25" t="str">
            <v>네일라</v>
          </cell>
          <cell r="C25" t="str">
            <v>Hero.Naila</v>
          </cell>
          <cell r="F25" t="str">
            <v>Normal</v>
          </cell>
          <cell r="G25" t="str">
            <v>Opened</v>
          </cell>
          <cell r="H25" t="str">
            <v>Hero</v>
          </cell>
          <cell r="I25" t="str">
            <v>Warrior</v>
          </cell>
        </row>
        <row r="26">
          <cell r="A26">
            <v>22</v>
          </cell>
          <cell r="B26" t="str">
            <v>로지나</v>
          </cell>
          <cell r="C26" t="str">
            <v>Hero.Rodina</v>
          </cell>
          <cell r="F26" t="str">
            <v>Normal</v>
          </cell>
          <cell r="G26" t="str">
            <v>Opened</v>
          </cell>
          <cell r="H26" t="str">
            <v>Hero</v>
          </cell>
          <cell r="I26" t="str">
            <v>Mechanic</v>
          </cell>
        </row>
        <row r="27">
          <cell r="A27">
            <v>23</v>
          </cell>
          <cell r="B27" t="str">
            <v>모라</v>
          </cell>
          <cell r="C27" t="str">
            <v>Hero.Morrah</v>
          </cell>
          <cell r="F27" t="str">
            <v>Normal</v>
          </cell>
          <cell r="G27" t="str">
            <v>Opened</v>
          </cell>
          <cell r="H27" t="str">
            <v>Hero</v>
          </cell>
          <cell r="I27" t="str">
            <v>Knight</v>
          </cell>
        </row>
        <row r="28">
          <cell r="A28">
            <v>24</v>
          </cell>
          <cell r="B28" t="str">
            <v>보두앵</v>
          </cell>
          <cell r="C28" t="str">
            <v>Hero.Baudouin</v>
          </cell>
          <cell r="F28" t="str">
            <v>Normal</v>
          </cell>
          <cell r="G28" t="str">
            <v>Opened</v>
          </cell>
          <cell r="H28" t="str">
            <v>Hero</v>
          </cell>
          <cell r="I28" t="str">
            <v>Priest</v>
          </cell>
        </row>
        <row r="29">
          <cell r="A29">
            <v>25</v>
          </cell>
          <cell r="B29" t="str">
            <v>제인</v>
          </cell>
          <cell r="C29" t="str">
            <v>Hero.Jane</v>
          </cell>
          <cell r="F29" t="str">
            <v>Normal</v>
          </cell>
          <cell r="G29" t="str">
            <v>Opened</v>
          </cell>
          <cell r="H29" t="str">
            <v>Hero</v>
          </cell>
          <cell r="I29" t="str">
            <v>Knight</v>
          </cell>
        </row>
        <row r="30">
          <cell r="A30">
            <v>26</v>
          </cell>
          <cell r="B30" t="str">
            <v>아이샤</v>
          </cell>
          <cell r="C30" t="str">
            <v>Hero.Aisha</v>
          </cell>
          <cell r="F30" t="str">
            <v>Normal</v>
          </cell>
          <cell r="G30" t="str">
            <v>Opened</v>
          </cell>
          <cell r="H30" t="str">
            <v>Hero</v>
          </cell>
          <cell r="I30" t="str">
            <v>Wizard</v>
          </cell>
        </row>
        <row r="31">
          <cell r="A31">
            <v>27</v>
          </cell>
          <cell r="B31" t="str">
            <v>레오</v>
          </cell>
          <cell r="C31" t="str">
            <v>Hero.Leo</v>
          </cell>
          <cell r="F31" t="str">
            <v>Normal</v>
          </cell>
          <cell r="G31" t="str">
            <v>Opened</v>
          </cell>
          <cell r="H31" t="str">
            <v>Hero</v>
          </cell>
          <cell r="I31" t="str">
            <v>Priest</v>
          </cell>
        </row>
        <row r="32">
          <cell r="A32">
            <v>28</v>
          </cell>
          <cell r="B32" t="str">
            <v>플루스</v>
          </cell>
          <cell r="C32" t="str">
            <v>Hero.Fluss</v>
          </cell>
          <cell r="F32" t="str">
            <v>Normal</v>
          </cell>
          <cell r="G32" t="str">
            <v>Opened</v>
          </cell>
          <cell r="H32" t="str">
            <v>Hero</v>
          </cell>
          <cell r="I32" t="str">
            <v>Assassin</v>
          </cell>
        </row>
        <row r="33">
          <cell r="A33">
            <v>29</v>
          </cell>
          <cell r="B33" t="str">
            <v>루나</v>
          </cell>
          <cell r="C33" t="str">
            <v>Hero.Luna</v>
          </cell>
          <cell r="F33" t="str">
            <v>Normal</v>
          </cell>
          <cell r="G33" t="str">
            <v>Opened</v>
          </cell>
          <cell r="H33" t="str">
            <v>Hero</v>
          </cell>
          <cell r="I33" t="str">
            <v>Archer</v>
          </cell>
        </row>
        <row r="34">
          <cell r="A34">
            <v>30</v>
          </cell>
          <cell r="B34" t="str">
            <v>라이아스</v>
          </cell>
          <cell r="C34" t="str">
            <v>Hero.Ell</v>
          </cell>
          <cell r="F34" t="str">
            <v>Normal</v>
          </cell>
          <cell r="G34" t="str">
            <v>Opened</v>
          </cell>
          <cell r="H34" t="str">
            <v>Hero</v>
          </cell>
          <cell r="I34" t="str">
            <v>Priest</v>
          </cell>
        </row>
        <row r="35">
          <cell r="A35">
            <v>31</v>
          </cell>
          <cell r="B35" t="str">
            <v>아르크</v>
          </cell>
          <cell r="C35" t="str">
            <v>Hero.Arch</v>
          </cell>
          <cell r="F35" t="str">
            <v>Normal</v>
          </cell>
          <cell r="G35" t="str">
            <v>Opened</v>
          </cell>
          <cell r="H35" t="str">
            <v>Hero</v>
          </cell>
          <cell r="I35" t="str">
            <v>Archer</v>
          </cell>
        </row>
        <row r="36">
          <cell r="A36">
            <v>32</v>
          </cell>
          <cell r="B36" t="str">
            <v>레위시아</v>
          </cell>
          <cell r="C36" t="str">
            <v>Hero.Lewsia</v>
          </cell>
          <cell r="F36" t="str">
            <v>Normal</v>
          </cell>
          <cell r="G36" t="str">
            <v>Opened</v>
          </cell>
          <cell r="H36" t="str">
            <v>Hero</v>
          </cell>
          <cell r="I36" t="str">
            <v>Wizard</v>
          </cell>
        </row>
        <row r="37">
          <cell r="A37">
            <v>33</v>
          </cell>
          <cell r="B37" t="str">
            <v>닉스</v>
          </cell>
          <cell r="C37" t="str">
            <v>Hero.Nicx</v>
          </cell>
          <cell r="F37" t="str">
            <v>Normal</v>
          </cell>
          <cell r="G37" t="str">
            <v>Opened</v>
          </cell>
          <cell r="H37" t="str">
            <v>Hero</v>
          </cell>
          <cell r="I37" t="str">
            <v>Wizard</v>
          </cell>
        </row>
        <row r="38">
          <cell r="A38">
            <v>34</v>
          </cell>
          <cell r="B38" t="str">
            <v>아네트</v>
          </cell>
          <cell r="C38" t="str">
            <v>Hero.Annette</v>
          </cell>
          <cell r="F38" t="str">
            <v>Normal</v>
          </cell>
          <cell r="G38" t="str">
            <v>Opened</v>
          </cell>
          <cell r="H38" t="str">
            <v>Hero</v>
          </cell>
          <cell r="I38" t="str">
            <v>Mechanic</v>
          </cell>
        </row>
        <row r="39">
          <cell r="A39">
            <v>35</v>
          </cell>
          <cell r="B39" t="str">
            <v>미트라</v>
          </cell>
          <cell r="C39" t="str">
            <v>Hero.Mitra</v>
          </cell>
          <cell r="F39" t="str">
            <v>Normal</v>
          </cell>
          <cell r="G39" t="str">
            <v>Opened</v>
          </cell>
          <cell r="H39" t="str">
            <v>Hero</v>
          </cell>
          <cell r="I39" t="str">
            <v>Mechanic</v>
          </cell>
        </row>
        <row r="40">
          <cell r="A40">
            <v>36</v>
          </cell>
          <cell r="B40" t="str">
            <v>리카르도</v>
          </cell>
          <cell r="C40" t="str">
            <v>Hero.Ricardo</v>
          </cell>
          <cell r="F40" t="str">
            <v>Normal</v>
          </cell>
          <cell r="G40" t="str">
            <v>Opened</v>
          </cell>
          <cell r="H40" t="str">
            <v>Hero</v>
          </cell>
          <cell r="I40" t="str">
            <v>Knight</v>
          </cell>
        </row>
        <row r="41">
          <cell r="A41">
            <v>37</v>
          </cell>
          <cell r="B41" t="str">
            <v>타냐</v>
          </cell>
          <cell r="C41" t="str">
            <v>Hero.Tanya</v>
          </cell>
          <cell r="F41" t="str">
            <v>Normal</v>
          </cell>
          <cell r="G41" t="str">
            <v>Opened</v>
          </cell>
          <cell r="H41" t="str">
            <v>Hero</v>
          </cell>
          <cell r="I41" t="str">
            <v>Assassin</v>
          </cell>
        </row>
        <row r="42">
          <cell r="A42">
            <v>38</v>
          </cell>
          <cell r="B42" t="str">
            <v>에제키엘</v>
          </cell>
          <cell r="C42" t="str">
            <v>Hero.Ezekiel</v>
          </cell>
          <cell r="F42" t="str">
            <v>Normal</v>
          </cell>
          <cell r="G42" t="str">
            <v>Opened</v>
          </cell>
          <cell r="H42" t="str">
            <v>Hero</v>
          </cell>
          <cell r="I42" t="str">
            <v>Assassin</v>
          </cell>
        </row>
        <row r="43">
          <cell r="A43">
            <v>39</v>
          </cell>
          <cell r="B43" t="str">
            <v>카산드라</v>
          </cell>
          <cell r="C43" t="str">
            <v>Hero.Cassandra</v>
          </cell>
          <cell r="F43" t="str">
            <v>Normal</v>
          </cell>
          <cell r="G43" t="str">
            <v>Opened</v>
          </cell>
          <cell r="H43" t="str">
            <v>Hero</v>
          </cell>
          <cell r="I43" t="str">
            <v>Priest</v>
          </cell>
        </row>
        <row r="44">
          <cell r="A44">
            <v>40</v>
          </cell>
          <cell r="B44" t="str">
            <v>테오</v>
          </cell>
          <cell r="C44" t="str">
            <v>Hero.Theo</v>
          </cell>
          <cell r="F44" t="str">
            <v>Normal</v>
          </cell>
          <cell r="G44" t="str">
            <v>Opened</v>
          </cell>
          <cell r="H44" t="str">
            <v>Hero</v>
          </cell>
          <cell r="I44" t="str">
            <v>Warrior</v>
          </cell>
        </row>
        <row r="45">
          <cell r="A45">
            <v>41</v>
          </cell>
          <cell r="B45" t="str">
            <v>메디아나</v>
          </cell>
          <cell r="C45" t="str">
            <v>Hero.Mediana</v>
          </cell>
          <cell r="F45" t="str">
            <v>Normal</v>
          </cell>
          <cell r="G45" t="str">
            <v>Opened</v>
          </cell>
          <cell r="H45" t="str">
            <v>Hero</v>
          </cell>
          <cell r="I45" t="str">
            <v>Priest</v>
          </cell>
        </row>
        <row r="46">
          <cell r="A46">
            <v>42</v>
          </cell>
          <cell r="B46" t="str">
            <v>오디</v>
          </cell>
          <cell r="C46" t="str">
            <v>Hero.Oddy</v>
          </cell>
          <cell r="F46" t="str">
            <v>Normal</v>
          </cell>
          <cell r="G46" t="str">
            <v>Opened</v>
          </cell>
          <cell r="H46" t="str">
            <v>Hero</v>
          </cell>
          <cell r="I46" t="str">
            <v>Mechanic</v>
          </cell>
        </row>
        <row r="47">
          <cell r="A47">
            <v>43</v>
          </cell>
          <cell r="B47" t="str">
            <v>비스카</v>
          </cell>
          <cell r="C47" t="str">
            <v>Hero.Viska</v>
          </cell>
          <cell r="F47" t="str">
            <v>Normal</v>
          </cell>
          <cell r="G47" t="str">
            <v>Opened</v>
          </cell>
          <cell r="H47" t="str">
            <v>Hero</v>
          </cell>
          <cell r="I47" t="str">
            <v>Warrior</v>
          </cell>
        </row>
        <row r="48">
          <cell r="A48">
            <v>44</v>
          </cell>
          <cell r="B48" t="str">
            <v>프리실라</v>
          </cell>
          <cell r="C48" t="str">
            <v>Hero.Priscilla</v>
          </cell>
          <cell r="F48" t="str">
            <v>Normal</v>
          </cell>
          <cell r="G48" t="str">
            <v>Opened</v>
          </cell>
          <cell r="H48" t="str">
            <v>Hero</v>
          </cell>
          <cell r="I48" t="str">
            <v>Warrior</v>
          </cell>
        </row>
        <row r="49">
          <cell r="A49">
            <v>45</v>
          </cell>
          <cell r="B49" t="str">
            <v>얀느</v>
          </cell>
          <cell r="C49" t="str">
            <v>Hero.Yanne</v>
          </cell>
          <cell r="F49" t="str">
            <v>Normal</v>
          </cell>
          <cell r="G49" t="str">
            <v>Opened</v>
          </cell>
          <cell r="H49" t="str">
            <v>Hero</v>
          </cell>
          <cell r="I49" t="str">
            <v>Archer</v>
          </cell>
        </row>
        <row r="50">
          <cell r="A50">
            <v>46</v>
          </cell>
          <cell r="B50" t="str">
            <v>자피르</v>
          </cell>
          <cell r="C50" t="str">
            <v>Hero.Zafir</v>
          </cell>
          <cell r="F50" t="str">
            <v>Normal</v>
          </cell>
          <cell r="G50" t="str">
            <v>Opened</v>
          </cell>
          <cell r="H50" t="str">
            <v>Hero</v>
          </cell>
          <cell r="I50" t="str">
            <v>Archer</v>
          </cell>
        </row>
        <row r="51">
          <cell r="A51">
            <v>47</v>
          </cell>
          <cell r="B51" t="str">
            <v>유리아</v>
          </cell>
          <cell r="C51" t="str">
            <v>Hero.Yuria</v>
          </cell>
          <cell r="F51" t="str">
            <v>Normal</v>
          </cell>
          <cell r="G51" t="str">
            <v>Opened</v>
          </cell>
          <cell r="H51" t="str">
            <v>Hero</v>
          </cell>
          <cell r="I51" t="str">
            <v>Archer</v>
          </cell>
        </row>
        <row r="52">
          <cell r="A52">
            <v>48</v>
          </cell>
          <cell r="B52" t="str">
            <v>레하트나</v>
          </cell>
          <cell r="C52" t="str">
            <v>Hero.Rehartna</v>
          </cell>
          <cell r="F52" t="str">
            <v>Normal</v>
          </cell>
          <cell r="G52" t="str">
            <v>Opened</v>
          </cell>
          <cell r="H52" t="str">
            <v>Hero</v>
          </cell>
          <cell r="I52" t="str">
            <v>Priest</v>
          </cell>
        </row>
        <row r="53">
          <cell r="A53">
            <v>49</v>
          </cell>
          <cell r="B53" t="str">
            <v>오펠리아</v>
          </cell>
          <cell r="C53" t="str">
            <v>Hero.Ophelia</v>
          </cell>
          <cell r="F53" t="str">
            <v>Normal</v>
          </cell>
          <cell r="G53" t="str">
            <v>Opened</v>
          </cell>
          <cell r="H53" t="str">
            <v>Hero</v>
          </cell>
          <cell r="I53" t="str">
            <v>Wizard</v>
          </cell>
        </row>
        <row r="54">
          <cell r="A54">
            <v>50</v>
          </cell>
          <cell r="B54" t="str">
            <v>레퀴나</v>
          </cell>
          <cell r="C54" t="str">
            <v>Hero.Requina</v>
          </cell>
          <cell r="F54" t="str">
            <v>Normal</v>
          </cell>
          <cell r="G54" t="str">
            <v>Opened</v>
          </cell>
          <cell r="H54" t="str">
            <v>Hero</v>
          </cell>
          <cell r="I54" t="str">
            <v>Archer</v>
          </cell>
        </row>
        <row r="55">
          <cell r="A55">
            <v>51</v>
          </cell>
          <cell r="B55" t="str">
            <v>아셀리카</v>
          </cell>
          <cell r="C55" t="str">
            <v>Hero.Aselica</v>
          </cell>
          <cell r="F55" t="str">
            <v>Normal</v>
          </cell>
          <cell r="G55" t="str">
            <v>Opened</v>
          </cell>
          <cell r="H55" t="str">
            <v>Hero</v>
          </cell>
          <cell r="I55" t="str">
            <v>Knight</v>
          </cell>
        </row>
        <row r="56">
          <cell r="A56">
            <v>52</v>
          </cell>
          <cell r="B56" t="str">
            <v>크로우</v>
          </cell>
          <cell r="C56" t="str">
            <v>Hero.Crow</v>
          </cell>
          <cell r="F56" t="str">
            <v>Normal</v>
          </cell>
          <cell r="G56" t="str">
            <v>Opened</v>
          </cell>
          <cell r="H56" t="str">
            <v>Hero</v>
          </cell>
          <cell r="I56" t="str">
            <v>Mechanic</v>
          </cell>
        </row>
        <row r="57">
          <cell r="A57">
            <v>53</v>
          </cell>
          <cell r="B57" t="str">
            <v>샤밀라</v>
          </cell>
          <cell r="C57" t="str">
            <v>Hero.Shamilla</v>
          </cell>
          <cell r="F57" t="str">
            <v>Normal</v>
          </cell>
          <cell r="G57" t="str">
            <v>Opened</v>
          </cell>
          <cell r="H57" t="str">
            <v>Hero</v>
          </cell>
          <cell r="I57" t="str">
            <v>Archer</v>
          </cell>
        </row>
        <row r="58">
          <cell r="A58">
            <v>54</v>
          </cell>
          <cell r="B58" t="str">
            <v>라브릴</v>
          </cell>
          <cell r="C58" t="str">
            <v>Hero.Lavril</v>
          </cell>
          <cell r="F58" t="str">
            <v>Normal</v>
          </cell>
          <cell r="G58" t="str">
            <v>Opened</v>
          </cell>
          <cell r="H58" t="str">
            <v>Hero</v>
          </cell>
          <cell r="I58" t="str">
            <v>Priest</v>
          </cell>
        </row>
        <row r="59">
          <cell r="A59">
            <v>55</v>
          </cell>
          <cell r="B59" t="str">
            <v>세리아</v>
          </cell>
          <cell r="C59" t="str">
            <v>Hero.Seria</v>
          </cell>
          <cell r="F59" t="str">
            <v>Normal</v>
          </cell>
          <cell r="G59" t="str">
            <v>Opened</v>
          </cell>
          <cell r="H59" t="str">
            <v>Hero</v>
          </cell>
          <cell r="I59" t="str">
            <v>Warrior</v>
          </cell>
        </row>
        <row r="60">
          <cell r="A60">
            <v>56</v>
          </cell>
          <cell r="B60" t="str">
            <v>에르제</v>
          </cell>
          <cell r="C60" t="str">
            <v>Hero.Erze</v>
          </cell>
          <cell r="F60" t="str">
            <v>Normal</v>
          </cell>
          <cell r="G60" t="str">
            <v>Opened</v>
          </cell>
          <cell r="H60" t="str">
            <v>Hero</v>
          </cell>
          <cell r="I60" t="str">
            <v>Assassin</v>
          </cell>
        </row>
        <row r="61">
          <cell r="A61">
            <v>57</v>
          </cell>
          <cell r="B61" t="str">
            <v>릴리아</v>
          </cell>
          <cell r="C61" t="str">
            <v>Hero.Lilia</v>
          </cell>
          <cell r="F61" t="str">
            <v>Normal</v>
          </cell>
          <cell r="G61" t="str">
            <v>Opened</v>
          </cell>
          <cell r="H61" t="str">
            <v>Hero</v>
          </cell>
          <cell r="I61" t="str">
            <v>Wizard</v>
          </cell>
        </row>
        <row r="62">
          <cell r="A62">
            <v>58</v>
          </cell>
          <cell r="B62" t="str">
            <v>라우디아</v>
          </cell>
          <cell r="C62" t="str">
            <v>Hero.Laudia</v>
          </cell>
          <cell r="F62" t="str">
            <v>Normal</v>
          </cell>
          <cell r="G62" t="str">
            <v>Opened</v>
          </cell>
          <cell r="H62" t="str">
            <v>Hero</v>
          </cell>
          <cell r="I62" t="str">
            <v>Assassin</v>
          </cell>
        </row>
        <row r="63">
          <cell r="A63">
            <v>59</v>
          </cell>
          <cell r="B63" t="str">
            <v>루시아스</v>
          </cell>
          <cell r="C63" t="str">
            <v>Hero.Lucias</v>
          </cell>
          <cell r="F63" t="str">
            <v>Normal</v>
          </cell>
          <cell r="G63" t="str">
            <v>Opened</v>
          </cell>
          <cell r="H63" t="str">
            <v>Hero</v>
          </cell>
          <cell r="I63" t="str">
            <v>Priest</v>
          </cell>
        </row>
        <row r="64">
          <cell r="A64">
            <v>60</v>
          </cell>
          <cell r="B64" t="str">
            <v>크리샤</v>
          </cell>
          <cell r="C64" t="str">
            <v>Hero.Chrisha</v>
          </cell>
          <cell r="F64" t="str">
            <v>Normal</v>
          </cell>
          <cell r="G64" t="str">
            <v>Opened</v>
          </cell>
          <cell r="H64" t="str">
            <v>Hero</v>
          </cell>
          <cell r="I64" t="str">
            <v>Mechanic</v>
          </cell>
        </row>
        <row r="65">
          <cell r="A65">
            <v>61</v>
          </cell>
          <cell r="B65" t="str">
            <v>네락시스</v>
          </cell>
          <cell r="C65" t="str">
            <v>Hero.Neraxis</v>
          </cell>
          <cell r="F65" t="str">
            <v>Normal</v>
          </cell>
          <cell r="G65" t="str">
            <v>Opened</v>
          </cell>
          <cell r="H65" t="str">
            <v>Hero</v>
          </cell>
          <cell r="I65" t="str">
            <v>Knight</v>
          </cell>
        </row>
        <row r="66">
          <cell r="A66">
            <v>62</v>
          </cell>
          <cell r="B66" t="str">
            <v>스칼렛</v>
          </cell>
          <cell r="C66" t="str">
            <v>Hero.Scarlet</v>
          </cell>
          <cell r="F66" t="str">
            <v>Normal</v>
          </cell>
          <cell r="G66" t="str">
            <v>Opened</v>
          </cell>
          <cell r="H66" t="str">
            <v>Hero</v>
          </cell>
          <cell r="I66" t="str">
            <v>Warrior</v>
          </cell>
        </row>
        <row r="67">
          <cell r="A67">
            <v>63</v>
          </cell>
          <cell r="B67" t="str">
            <v>소니아</v>
          </cell>
          <cell r="C67" t="str">
            <v>Hero.Sonia</v>
          </cell>
          <cell r="F67" t="str">
            <v>Normal</v>
          </cell>
          <cell r="G67" t="str">
            <v>Opened</v>
          </cell>
          <cell r="H67" t="str">
            <v>Hero</v>
          </cell>
          <cell r="I67" t="str">
            <v>Knight</v>
          </cell>
        </row>
        <row r="68">
          <cell r="A68">
            <v>64</v>
          </cell>
          <cell r="B68" t="str">
            <v>아르테미아</v>
          </cell>
          <cell r="C68" t="str">
            <v>Hero.Artemia</v>
          </cell>
          <cell r="F68" t="str">
            <v>Normal</v>
          </cell>
          <cell r="G68" t="str">
            <v>Opened</v>
          </cell>
          <cell r="H68" t="str">
            <v>Hero</v>
          </cell>
          <cell r="I68" t="str">
            <v>Wizard</v>
          </cell>
        </row>
        <row r="69">
          <cell r="A69">
            <v>65</v>
          </cell>
          <cell r="B69" t="str">
            <v>미리안느</v>
          </cell>
          <cell r="C69" t="str">
            <v>Hero.Mirianne</v>
          </cell>
          <cell r="F69" t="str">
            <v>Normal</v>
          </cell>
          <cell r="G69" t="str">
            <v>Opened</v>
          </cell>
          <cell r="H69" t="str">
            <v>Hero</v>
          </cell>
          <cell r="I69" t="str">
            <v>Assassin</v>
          </cell>
        </row>
        <row r="70">
          <cell r="A70">
            <v>66</v>
          </cell>
          <cell r="B70" t="str">
            <v>시아</v>
          </cell>
          <cell r="C70" t="str">
            <v>Hero.Shea</v>
          </cell>
          <cell r="F70" t="str">
            <v>Normal</v>
          </cell>
          <cell r="G70" t="str">
            <v>Opened</v>
          </cell>
          <cell r="H70" t="str">
            <v>Hero</v>
          </cell>
          <cell r="I70" t="str">
            <v>Priest</v>
          </cell>
        </row>
        <row r="71">
          <cell r="A71">
            <v>67</v>
          </cell>
          <cell r="B71" t="str">
            <v>카라</v>
          </cell>
          <cell r="C71" t="str">
            <v>Hero.Kara</v>
          </cell>
          <cell r="F71" t="str">
            <v>Normal</v>
          </cell>
          <cell r="G71" t="str">
            <v>Opened</v>
          </cell>
          <cell r="H71" t="str">
            <v>Hero</v>
          </cell>
          <cell r="I71" t="str">
            <v>Mechanic</v>
          </cell>
        </row>
        <row r="72">
          <cell r="A72">
            <v>68</v>
          </cell>
          <cell r="B72" t="str">
            <v>니아</v>
          </cell>
          <cell r="C72" t="str">
            <v>Hero.Nia</v>
          </cell>
          <cell r="F72" t="str">
            <v>Normal</v>
          </cell>
          <cell r="G72" t="str">
            <v>Opened</v>
          </cell>
          <cell r="H72" t="str">
            <v>Hero</v>
          </cell>
          <cell r="I72" t="str">
            <v>Assassin</v>
          </cell>
        </row>
        <row r="73">
          <cell r="A73">
            <v>69</v>
          </cell>
          <cell r="B73" t="str">
            <v>에스커</v>
          </cell>
          <cell r="C73" t="str">
            <v>Hero.Esker</v>
          </cell>
          <cell r="F73" t="str">
            <v>Normal</v>
          </cell>
          <cell r="G73" t="str">
            <v>Opened</v>
          </cell>
          <cell r="H73" t="str">
            <v>Hero</v>
          </cell>
          <cell r="I73" t="str">
            <v>Wizard</v>
          </cell>
        </row>
        <row r="74">
          <cell r="A74">
            <v>70</v>
          </cell>
          <cell r="B74" t="str">
            <v>세실리아</v>
          </cell>
          <cell r="C74" t="str">
            <v>Hero.Cecilia</v>
          </cell>
          <cell r="F74" t="str">
            <v>Normal</v>
          </cell>
          <cell r="G74" t="str">
            <v>Opened</v>
          </cell>
          <cell r="H74" t="str">
            <v>Hero</v>
          </cell>
          <cell r="I74" t="str">
            <v>Mechanic</v>
          </cell>
        </row>
        <row r="75">
          <cell r="A75">
            <v>71</v>
          </cell>
          <cell r="B75" t="str">
            <v>키르제</v>
          </cell>
          <cell r="C75" t="str">
            <v>Hero.Kirze</v>
          </cell>
          <cell r="F75" t="str">
            <v>Normal</v>
          </cell>
          <cell r="G75" t="str">
            <v>Scenario</v>
          </cell>
          <cell r="H75" t="str">
            <v>Hero</v>
          </cell>
          <cell r="I75" t="str">
            <v>Warrior</v>
          </cell>
        </row>
        <row r="76">
          <cell r="A76">
            <v>72</v>
          </cell>
          <cell r="B76" t="str">
            <v>판시로네</v>
          </cell>
          <cell r="C76" t="str">
            <v>Hero.Pancironne</v>
          </cell>
          <cell r="F76" t="str">
            <v>Normal</v>
          </cell>
          <cell r="G76" t="str">
            <v>Opened</v>
          </cell>
          <cell r="H76" t="str">
            <v>Hero</v>
          </cell>
          <cell r="I76" t="str">
            <v>Mechanic</v>
          </cell>
        </row>
        <row r="77">
          <cell r="A77">
            <v>73</v>
          </cell>
          <cell r="B77" t="str">
            <v>체이스</v>
          </cell>
          <cell r="C77" t="str">
            <v>Hero.Chase</v>
          </cell>
          <cell r="F77" t="str">
            <v>Normal</v>
          </cell>
          <cell r="G77" t="str">
            <v>Opened</v>
          </cell>
          <cell r="H77" t="str">
            <v>Hero</v>
          </cell>
          <cell r="I77" t="str">
            <v>Warrior</v>
          </cell>
        </row>
        <row r="78">
          <cell r="A78">
            <v>74</v>
          </cell>
          <cell r="B78" t="str">
            <v>키베라</v>
          </cell>
          <cell r="C78" t="str">
            <v>Hero.Kibera</v>
          </cell>
          <cell r="F78" t="str">
            <v>Normal</v>
          </cell>
          <cell r="G78" t="str">
            <v>Opened</v>
          </cell>
          <cell r="H78" t="str">
            <v>Hero</v>
          </cell>
          <cell r="I78" t="str">
            <v>Assassin</v>
          </cell>
        </row>
        <row r="79">
          <cell r="A79">
            <v>75</v>
          </cell>
          <cell r="B79" t="str">
            <v>다카리스</v>
          </cell>
          <cell r="C79" t="str">
            <v>Hero.Dakaris</v>
          </cell>
          <cell r="F79" t="str">
            <v>Normal</v>
          </cell>
          <cell r="G79" t="str">
            <v>Opened</v>
          </cell>
          <cell r="H79" t="str">
            <v>Hero</v>
          </cell>
          <cell r="I79" t="str">
            <v>Wizard</v>
          </cell>
        </row>
        <row r="80">
          <cell r="A80">
            <v>76</v>
          </cell>
          <cell r="B80" t="str">
            <v>테일리</v>
          </cell>
          <cell r="C80" t="str">
            <v>Hero.Taily</v>
          </cell>
          <cell r="F80" t="str">
            <v>Normal</v>
          </cell>
          <cell r="G80" t="str">
            <v>Opened</v>
          </cell>
          <cell r="H80" t="str">
            <v>Hero</v>
          </cell>
          <cell r="I80" t="str">
            <v>Knight</v>
          </cell>
        </row>
        <row r="81">
          <cell r="A81">
            <v>77</v>
          </cell>
          <cell r="B81" t="str">
            <v>제라</v>
          </cell>
          <cell r="C81" t="str">
            <v>Hero.Xerah</v>
          </cell>
          <cell r="F81" t="str">
            <v>Normal</v>
          </cell>
          <cell r="G81" t="str">
            <v>Opened</v>
          </cell>
          <cell r="H81" t="str">
            <v>Hero</v>
          </cell>
          <cell r="I81" t="str">
            <v>Wizard</v>
          </cell>
        </row>
        <row r="82">
          <cell r="A82">
            <v>78</v>
          </cell>
          <cell r="B82" t="str">
            <v>베른헤임</v>
          </cell>
          <cell r="C82" t="str">
            <v>Hero.Bernheim</v>
          </cell>
          <cell r="F82" t="str">
            <v>Normal</v>
          </cell>
          <cell r="G82" t="str">
            <v>Opened</v>
          </cell>
          <cell r="H82" t="str">
            <v>Hero</v>
          </cell>
          <cell r="I82" t="str">
            <v>Warrior</v>
          </cell>
        </row>
        <row r="83">
          <cell r="A83">
            <v>79</v>
          </cell>
          <cell r="B83" t="str">
            <v>에반</v>
          </cell>
          <cell r="C83" t="str">
            <v>Hero.Evan</v>
          </cell>
          <cell r="F83" t="str">
            <v>Normal</v>
          </cell>
          <cell r="G83" t="str">
            <v>Opened</v>
          </cell>
          <cell r="H83" t="str">
            <v>Hero</v>
          </cell>
          <cell r="I83" t="str">
            <v>Priest</v>
          </cell>
        </row>
        <row r="84">
          <cell r="A84">
            <v>80</v>
          </cell>
          <cell r="B84" t="str">
            <v>샤크메</v>
          </cell>
          <cell r="C84" t="str">
            <v>Hero.Shakmeh</v>
          </cell>
          <cell r="F84" t="str">
            <v>Normal</v>
          </cell>
          <cell r="G84" t="str">
            <v>Opened</v>
          </cell>
          <cell r="H84" t="str">
            <v>Hero</v>
          </cell>
          <cell r="I84" t="str">
            <v>Knight</v>
          </cell>
        </row>
        <row r="85">
          <cell r="A85">
            <v>81</v>
          </cell>
          <cell r="B85" t="str">
            <v>힐다</v>
          </cell>
          <cell r="C85" t="str">
            <v>Hero.Hilda</v>
          </cell>
          <cell r="F85" t="str">
            <v>Normal</v>
          </cell>
          <cell r="G85" t="str">
            <v>Opened</v>
          </cell>
          <cell r="H85" t="str">
            <v>Hero</v>
          </cell>
          <cell r="I85" t="str">
            <v>Warrior</v>
          </cell>
        </row>
        <row r="86">
          <cell r="A86">
            <v>82</v>
          </cell>
          <cell r="B86" t="str">
            <v>이솔렛</v>
          </cell>
          <cell r="C86" t="str">
            <v>Hero.Isolet</v>
          </cell>
          <cell r="F86" t="str">
            <v>Normal</v>
          </cell>
          <cell r="G86" t="str">
            <v>Opened</v>
          </cell>
          <cell r="H86" t="str">
            <v>Hero</v>
          </cell>
          <cell r="I86" t="str">
            <v>Wizard</v>
          </cell>
        </row>
        <row r="87">
          <cell r="A87">
            <v>83</v>
          </cell>
          <cell r="B87" t="str">
            <v>반역자 클라우스</v>
          </cell>
          <cell r="C87" t="str">
            <v>Hero.ClauseTraitor</v>
          </cell>
          <cell r="F87" t="str">
            <v>New</v>
          </cell>
          <cell r="G87" t="str">
            <v>RecruitOnly</v>
          </cell>
          <cell r="H87" t="str">
            <v>Hero</v>
          </cell>
          <cell r="I87" t="str">
            <v>Warrior</v>
          </cell>
        </row>
        <row r="88">
          <cell r="A88">
            <v>84</v>
          </cell>
          <cell r="B88" t="str">
            <v>마왕 카셀</v>
          </cell>
          <cell r="C88" t="str">
            <v>Hero.DarkLordKasel</v>
          </cell>
          <cell r="F88" t="str">
            <v>Normal</v>
          </cell>
          <cell r="G88" t="str">
            <v>RecruitOnly</v>
          </cell>
          <cell r="H88" t="str">
            <v>Hero</v>
          </cell>
          <cell r="I88" t="str">
            <v>Warrior</v>
          </cell>
        </row>
        <row r="89">
          <cell r="A89">
            <v>85</v>
          </cell>
          <cell r="B89" t="str">
            <v>타락 프레이</v>
          </cell>
          <cell r="C89" t="str">
            <v>Hero.FallenFrey</v>
          </cell>
          <cell r="F89" t="str">
            <v>Normal</v>
          </cell>
          <cell r="G89" t="str">
            <v>RecruitOnly</v>
          </cell>
          <cell r="H89" t="str">
            <v>Hero</v>
          </cell>
          <cell r="I89" t="str">
            <v>Priest</v>
          </cell>
        </row>
        <row r="90">
          <cell r="A90">
            <v>86</v>
          </cell>
          <cell r="B90" t="str">
            <v>그레모리</v>
          </cell>
          <cell r="C90" t="str">
            <v>Hero.Gremory</v>
          </cell>
          <cell r="F90" t="str">
            <v>Normal</v>
          </cell>
          <cell r="G90" t="str">
            <v>Opened</v>
          </cell>
          <cell r="H90" t="str">
            <v>Hero</v>
          </cell>
          <cell r="I90" t="str">
            <v>Assassin</v>
          </cell>
        </row>
        <row r="91">
          <cell r="A91">
            <v>87</v>
          </cell>
          <cell r="B91" t="str">
            <v>글렌위스</v>
          </cell>
          <cell r="C91" t="str">
            <v>Hero.Glenwys</v>
          </cell>
          <cell r="F91" t="str">
            <v>Normal</v>
          </cell>
          <cell r="G91" t="str">
            <v>Opened</v>
          </cell>
          <cell r="H91" t="str">
            <v>Hero</v>
          </cell>
          <cell r="I91" t="str">
            <v>Knight</v>
          </cell>
        </row>
        <row r="92">
          <cell r="A92">
            <v>88</v>
          </cell>
          <cell r="B92" t="str">
            <v>리히트</v>
          </cell>
          <cell r="C92" t="str">
            <v>Hero.Riheet</v>
          </cell>
          <cell r="F92" t="str">
            <v>New</v>
          </cell>
          <cell r="G92" t="str">
            <v>RecruitOnly</v>
          </cell>
          <cell r="H92" t="str">
            <v>Hero</v>
          </cell>
          <cell r="I92" t="str">
            <v>Warrior</v>
          </cell>
        </row>
        <row r="93">
          <cell r="A93">
            <v>89</v>
          </cell>
          <cell r="B93" t="str">
            <v>리피네</v>
          </cell>
          <cell r="C93" t="str">
            <v>Hero.Ripine</v>
          </cell>
          <cell r="F93" t="str">
            <v>New</v>
          </cell>
          <cell r="G93" t="str">
            <v>RecruitOnly</v>
          </cell>
          <cell r="H93" t="str">
            <v>Hero</v>
          </cell>
          <cell r="I93" t="str">
            <v>Assassin</v>
          </cell>
        </row>
        <row r="94">
          <cell r="A94">
            <v>90</v>
          </cell>
          <cell r="B94" t="str">
            <v>메이</v>
          </cell>
          <cell r="C94" t="str">
            <v>Hero.May</v>
          </cell>
          <cell r="F94" t="str">
            <v>Normal</v>
          </cell>
          <cell r="G94" t="str">
            <v>RecruitOnly</v>
          </cell>
          <cell r="H94" t="str">
            <v>Hero</v>
          </cell>
          <cell r="I94" t="str">
            <v>Priest</v>
          </cell>
        </row>
        <row r="95">
          <cell r="A95">
            <v>91</v>
          </cell>
          <cell r="B95" t="str">
            <v>글라디</v>
          </cell>
          <cell r="C95" t="str">
            <v>Hero.Gladi</v>
          </cell>
          <cell r="F95" t="str">
            <v>Normal</v>
          </cell>
          <cell r="G95" t="str">
            <v>RecruitOnly</v>
          </cell>
          <cell r="H95" t="str">
            <v>Hero</v>
          </cell>
          <cell r="I95" t="str">
            <v>Assassin</v>
          </cell>
        </row>
        <row r="96">
          <cell r="A96">
            <v>92</v>
          </cell>
          <cell r="B96" t="str">
            <v>베로니카</v>
          </cell>
          <cell r="C96" t="str">
            <v>Hero.Veronica</v>
          </cell>
          <cell r="F96" t="str">
            <v>Normal</v>
          </cell>
          <cell r="G96" t="str">
            <v>RecruitOnly</v>
          </cell>
          <cell r="H96" t="str">
            <v>Hero</v>
          </cell>
          <cell r="I96" t="str">
            <v>Wizard</v>
          </cell>
        </row>
        <row r="97">
          <cell r="A97">
            <v>93</v>
          </cell>
          <cell r="B97" t="str">
            <v>로만</v>
          </cell>
          <cell r="C97" t="str">
            <v>Hero.Loman</v>
          </cell>
          <cell r="F97" t="str">
            <v>Normal</v>
          </cell>
          <cell r="G97" t="str">
            <v>RecruitOnly</v>
          </cell>
          <cell r="H97" t="str">
            <v>Hero</v>
          </cell>
          <cell r="I97" t="str">
            <v>Knight</v>
          </cell>
        </row>
        <row r="98">
          <cell r="A98">
            <v>94</v>
          </cell>
          <cell r="B98" t="str">
            <v>유노</v>
          </cell>
          <cell r="C98" t="str">
            <v>Hero.Juno</v>
          </cell>
          <cell r="F98" t="str">
            <v>Normal</v>
          </cell>
          <cell r="G98" t="str">
            <v>RecruitOnly</v>
          </cell>
          <cell r="H98" t="str">
            <v>Hero</v>
          </cell>
          <cell r="I98" t="str">
            <v>Priest</v>
          </cell>
        </row>
        <row r="99">
          <cell r="A99">
            <v>95</v>
          </cell>
          <cell r="B99" t="str">
            <v>니키</v>
          </cell>
          <cell r="C99" t="str">
            <v>Hero.Nicky</v>
          </cell>
          <cell r="F99" t="str">
            <v>Normal</v>
          </cell>
          <cell r="G99" t="str">
            <v>RecruitOnly</v>
          </cell>
          <cell r="H99" t="str">
            <v>Hero</v>
          </cell>
          <cell r="I99" t="str">
            <v>Warrior</v>
          </cell>
        </row>
        <row r="100">
          <cell r="A100">
            <v>96</v>
          </cell>
          <cell r="B100" t="str">
            <v>도자르타</v>
          </cell>
          <cell r="C100" t="str">
            <v>Hero.Dosarta</v>
          </cell>
          <cell r="F100" t="str">
            <v>Normal</v>
          </cell>
          <cell r="G100" t="str">
            <v>RecruitOnly</v>
          </cell>
          <cell r="H100" t="str">
            <v>Hero</v>
          </cell>
          <cell r="I100" t="str">
            <v>Knight</v>
          </cell>
        </row>
        <row r="101">
          <cell r="A101">
            <v>97</v>
          </cell>
          <cell r="B101" t="str">
            <v>하누스</v>
          </cell>
          <cell r="C101" t="str">
            <v>Hero.Hanus</v>
          </cell>
          <cell r="F101" t="str">
            <v>Normal</v>
          </cell>
          <cell r="G101" t="str">
            <v>RecruitOnly</v>
          </cell>
          <cell r="H101" t="str">
            <v>Hero</v>
          </cell>
          <cell r="I101" t="str">
            <v>Mechanic</v>
          </cell>
        </row>
        <row r="102">
          <cell r="A102">
            <v>98</v>
          </cell>
          <cell r="B102" t="str">
            <v>카인</v>
          </cell>
          <cell r="C102" t="str">
            <v>Hero.Kain</v>
          </cell>
          <cell r="F102" t="str">
            <v>Normal</v>
          </cell>
          <cell r="G102" t="str">
            <v>RecruitOnly</v>
          </cell>
          <cell r="H102" t="str">
            <v>Hero</v>
          </cell>
          <cell r="I102" t="str">
            <v>Wizard</v>
          </cell>
        </row>
        <row r="103">
          <cell r="A103">
            <v>99</v>
          </cell>
          <cell r="B103" t="str">
            <v>탈리샤</v>
          </cell>
          <cell r="C103" t="str">
            <v>Hero.Talisha</v>
          </cell>
          <cell r="F103" t="str">
            <v>Normal</v>
          </cell>
          <cell r="G103" t="str">
            <v>RecruitOnly</v>
          </cell>
          <cell r="H103" t="str">
            <v>Hero</v>
          </cell>
          <cell r="I103" t="str">
            <v>Archer</v>
          </cell>
        </row>
        <row r="104">
          <cell r="A104">
            <v>100</v>
          </cell>
          <cell r="B104" t="str">
            <v>루시키엘</v>
          </cell>
          <cell r="C104" t="str">
            <v>Hero.ZLucikiel</v>
          </cell>
          <cell r="F104" t="str">
            <v>Normal</v>
          </cell>
          <cell r="G104" t="str">
            <v>Opened</v>
          </cell>
          <cell r="H104" t="str">
            <v>Hero</v>
          </cell>
          <cell r="I104" t="str">
            <v>Wizard</v>
          </cell>
        </row>
        <row r="105">
          <cell r="A105">
            <v>101</v>
          </cell>
          <cell r="B105" t="str">
            <v>에스텔</v>
          </cell>
          <cell r="C105" t="str">
            <v>Hero.Estelle</v>
          </cell>
          <cell r="F105" t="str">
            <v>Normal</v>
          </cell>
          <cell r="G105" t="str">
            <v>Opened</v>
          </cell>
          <cell r="H105" t="str">
            <v>Hero</v>
          </cell>
          <cell r="I105" t="str">
            <v>Archer</v>
          </cell>
        </row>
        <row r="106">
          <cell r="A106">
            <v>102</v>
          </cell>
          <cell r="B106" t="str">
            <v>이사야</v>
          </cell>
          <cell r="C106" t="str">
            <v>Hero.Isaiah</v>
          </cell>
          <cell r="F106" t="str">
            <v>New</v>
          </cell>
          <cell r="G106" t="str">
            <v>Opened</v>
          </cell>
          <cell r="H106" t="str">
            <v>Hero</v>
          </cell>
          <cell r="I106" t="str">
            <v>Priest</v>
          </cell>
        </row>
        <row r="107">
          <cell r="A107">
            <v>111</v>
          </cell>
          <cell r="B107" t="str">
            <v>발란세</v>
          </cell>
          <cell r="C107" t="str">
            <v>Hero.Valance</v>
          </cell>
          <cell r="F107" t="str">
            <v>New</v>
          </cell>
          <cell r="G107" t="str">
            <v>RecruitOnly</v>
          </cell>
          <cell r="H107" t="str">
            <v>Hero</v>
          </cell>
          <cell r="I107" t="str">
            <v>Mechanic</v>
          </cell>
        </row>
        <row r="108">
          <cell r="B108" t="str">
            <v>어둠의 영웅</v>
          </cell>
        </row>
        <row r="109">
          <cell r="A109">
            <v>501</v>
          </cell>
          <cell r="B109" t="str">
            <v>카셀의 어둠</v>
          </cell>
          <cell r="C109" t="str">
            <v>Monster.Ordeal.DarkKasel</v>
          </cell>
          <cell r="D109" t="str">
            <v>Hero.Kasel</v>
          </cell>
          <cell r="E109" t="str">
            <v>Trial</v>
          </cell>
          <cell r="H109" t="str">
            <v>Hero</v>
          </cell>
          <cell r="I109" t="str">
            <v>Warrior</v>
          </cell>
        </row>
        <row r="110">
          <cell r="A110">
            <v>502</v>
          </cell>
          <cell r="B110" t="str">
            <v>프레이의 어둠</v>
          </cell>
          <cell r="C110" t="str">
            <v>Monster.Ordeal.DarkFrey</v>
          </cell>
          <cell r="D110" t="str">
            <v>Hero.Frey</v>
          </cell>
          <cell r="E110" t="str">
            <v>Trial</v>
          </cell>
          <cell r="H110" t="str">
            <v>Hero</v>
          </cell>
          <cell r="I110" t="str">
            <v>Priest</v>
          </cell>
        </row>
        <row r="111">
          <cell r="A111">
            <v>503</v>
          </cell>
          <cell r="B111" t="str">
            <v>클레오의 어둠</v>
          </cell>
          <cell r="C111" t="str">
            <v>Monster.Ordeal.DarkCleo</v>
          </cell>
          <cell r="D111" t="str">
            <v>Hero.Cleo</v>
          </cell>
          <cell r="E111" t="str">
            <v>Trial</v>
          </cell>
          <cell r="H111" t="str">
            <v>Hero</v>
          </cell>
          <cell r="I111" t="str">
            <v>Wizard</v>
          </cell>
        </row>
        <row r="112">
          <cell r="A112">
            <v>504</v>
          </cell>
          <cell r="B112" t="str">
            <v>로이의 어둠</v>
          </cell>
          <cell r="C112" t="str">
            <v>Monster.Ordeal.DarkRoi</v>
          </cell>
          <cell r="D112" t="str">
            <v>Hero.Roi</v>
          </cell>
          <cell r="E112" t="str">
            <v>Trial</v>
          </cell>
          <cell r="H112" t="str">
            <v>Hero</v>
          </cell>
          <cell r="I112" t="str">
            <v>Assassin</v>
          </cell>
        </row>
        <row r="113">
          <cell r="A113">
            <v>505</v>
          </cell>
          <cell r="B113" t="str">
            <v>가우의 어둠</v>
          </cell>
          <cell r="C113" t="str">
            <v>Monster.Ordeal.DarkGau</v>
          </cell>
          <cell r="D113" t="str">
            <v>Hero.Gau</v>
          </cell>
          <cell r="E113" t="str">
            <v>Trial</v>
          </cell>
          <cell r="H113" t="str">
            <v>Hero</v>
          </cell>
          <cell r="I113" t="str">
            <v>Warrior</v>
          </cell>
        </row>
        <row r="114">
          <cell r="A114">
            <v>506</v>
          </cell>
          <cell r="B114" t="str">
            <v>필롭의 어둠</v>
          </cell>
          <cell r="C114" t="str">
            <v>Monster.Ordeal.DarkPhillop</v>
          </cell>
          <cell r="D114" t="str">
            <v>Hero.Phillop</v>
          </cell>
          <cell r="E114" t="str">
            <v>Trial</v>
          </cell>
          <cell r="H114" t="str">
            <v>Hero</v>
          </cell>
          <cell r="I114" t="str">
            <v>Knight</v>
          </cell>
        </row>
        <row r="115">
          <cell r="A115">
            <v>507</v>
          </cell>
          <cell r="B115" t="str">
            <v>라크락의 어둠</v>
          </cell>
          <cell r="C115" t="str">
            <v>Monster.Ordeal.DarkLakrak</v>
          </cell>
          <cell r="D115" t="str">
            <v>Hero.Lakrak</v>
          </cell>
          <cell r="E115" t="str">
            <v>Trial</v>
          </cell>
          <cell r="H115" t="str">
            <v>Hero</v>
          </cell>
          <cell r="I115" t="str">
            <v>Mechanic</v>
          </cell>
        </row>
        <row r="116">
          <cell r="A116">
            <v>508</v>
          </cell>
          <cell r="B116" t="str">
            <v>카울라의 어둠</v>
          </cell>
          <cell r="C116" t="str">
            <v>Monster.Ordeal.DarkKaulah</v>
          </cell>
          <cell r="D116" t="str">
            <v>Hero.Kaulah</v>
          </cell>
          <cell r="E116" t="str">
            <v>Trial</v>
          </cell>
          <cell r="H116" t="str">
            <v>Hero</v>
          </cell>
          <cell r="I116" t="str">
            <v>Priest</v>
          </cell>
        </row>
        <row r="117">
          <cell r="A117">
            <v>509</v>
          </cell>
          <cell r="B117" t="str">
            <v>에피스의 어둠</v>
          </cell>
          <cell r="C117" t="str">
            <v>Monster.Ordeal.DarkEpis</v>
          </cell>
          <cell r="D117" t="str">
            <v>Hero.Epis</v>
          </cell>
          <cell r="E117" t="str">
            <v>Trial</v>
          </cell>
          <cell r="H117" t="str">
            <v>Hero</v>
          </cell>
          <cell r="I117" t="str">
            <v>Assassin</v>
          </cell>
        </row>
        <row r="118">
          <cell r="A118">
            <v>510</v>
          </cell>
          <cell r="B118" t="str">
            <v>셀레네의 어둠</v>
          </cell>
          <cell r="C118" t="str">
            <v>Monster.Ordeal.DarkSelene</v>
          </cell>
          <cell r="D118" t="str">
            <v>Hero.Selene</v>
          </cell>
          <cell r="E118" t="str">
            <v>Trial</v>
          </cell>
          <cell r="H118" t="str">
            <v>Hero</v>
          </cell>
          <cell r="I118" t="str">
            <v>Archer</v>
          </cell>
        </row>
        <row r="119">
          <cell r="A119">
            <v>511</v>
          </cell>
          <cell r="B119" t="str">
            <v>마리아의 어둠</v>
          </cell>
          <cell r="C119" t="str">
            <v>Monster.Ordeal.DarkMaria</v>
          </cell>
          <cell r="D119" t="str">
            <v>Hero.Maria</v>
          </cell>
          <cell r="E119" t="str">
            <v>Trial</v>
          </cell>
          <cell r="H119" t="str">
            <v>Hero</v>
          </cell>
          <cell r="I119" t="str">
            <v>Wizard</v>
          </cell>
        </row>
        <row r="120">
          <cell r="A120">
            <v>512</v>
          </cell>
          <cell r="B120" t="str">
            <v>미르르의 어둠</v>
          </cell>
          <cell r="C120" t="str">
            <v>Monster.Ordeal.DarkMiruru</v>
          </cell>
          <cell r="D120" t="str">
            <v>Hero.Miruru</v>
          </cell>
          <cell r="E120" t="str">
            <v>Trial</v>
          </cell>
          <cell r="H120" t="str">
            <v>Hero</v>
          </cell>
          <cell r="I120" t="str">
            <v>Mechanic</v>
          </cell>
        </row>
        <row r="121">
          <cell r="A121">
            <v>513</v>
          </cell>
          <cell r="B121" t="str">
            <v>로레인의 어둠</v>
          </cell>
          <cell r="C121" t="str">
            <v>Monster.Ordeal.DarkLorraine</v>
          </cell>
          <cell r="D121" t="str">
            <v>Hero.Lorraine</v>
          </cell>
          <cell r="E121" t="str">
            <v>Trial</v>
          </cell>
          <cell r="H121" t="str">
            <v>Hero</v>
          </cell>
          <cell r="I121" t="str">
            <v>Wizard</v>
          </cell>
        </row>
        <row r="122">
          <cell r="A122">
            <v>514</v>
          </cell>
          <cell r="B122" t="str">
            <v>마야의 어둠</v>
          </cell>
          <cell r="C122" t="str">
            <v>Monster.Ordeal.DarkMaya</v>
          </cell>
          <cell r="D122" t="str">
            <v>Hero.Maya</v>
          </cell>
          <cell r="E122" t="str">
            <v>Trial</v>
          </cell>
          <cell r="H122" t="str">
            <v>Hero</v>
          </cell>
          <cell r="I122" t="str">
            <v>Archer</v>
          </cell>
        </row>
        <row r="123">
          <cell r="A123">
            <v>515</v>
          </cell>
          <cell r="B123" t="str">
            <v>클라우스의 어둠</v>
          </cell>
          <cell r="C123" t="str">
            <v>Monster.Ordeal.DarkClause</v>
          </cell>
          <cell r="D123" t="str">
            <v>Hero.Clause</v>
          </cell>
          <cell r="E123" t="str">
            <v>Trial</v>
          </cell>
          <cell r="H123" t="str">
            <v>Hero</v>
          </cell>
          <cell r="I123" t="str">
            <v>Knight</v>
          </cell>
        </row>
        <row r="124">
          <cell r="A124">
            <v>516</v>
          </cell>
          <cell r="B124" t="str">
            <v>레피의 어둠</v>
          </cell>
          <cell r="C124" t="str">
            <v>Monster.Ordeal.DarkRephy</v>
          </cell>
          <cell r="D124" t="str">
            <v>Hero.Rephy</v>
          </cell>
          <cell r="E124" t="str">
            <v>Trial</v>
          </cell>
          <cell r="H124" t="str">
            <v>Hero</v>
          </cell>
          <cell r="I124" t="str">
            <v>Priest</v>
          </cell>
        </row>
        <row r="125">
          <cell r="A125">
            <v>517</v>
          </cell>
          <cell r="B125" t="str">
            <v>디마엘의 어둠</v>
          </cell>
          <cell r="C125" t="str">
            <v>Monster.Ordeal.DarkDimael</v>
          </cell>
          <cell r="D125" t="str">
            <v>Hero.Dimael</v>
          </cell>
          <cell r="E125" t="str">
            <v>Trial</v>
          </cell>
          <cell r="H125" t="str">
            <v>Hero</v>
          </cell>
          <cell r="I125" t="str">
            <v>Archer</v>
          </cell>
        </row>
        <row r="126">
          <cell r="A126">
            <v>518</v>
          </cell>
          <cell r="B126" t="str">
            <v>레이나의 어둠</v>
          </cell>
          <cell r="C126" t="str">
            <v>Monster.Ordeal.DarkReina</v>
          </cell>
          <cell r="D126" t="str">
            <v>Hero.Reina</v>
          </cell>
          <cell r="E126" t="str">
            <v>Trial</v>
          </cell>
          <cell r="H126" t="str">
            <v>Hero</v>
          </cell>
          <cell r="I126" t="str">
            <v>Assassin</v>
          </cell>
        </row>
        <row r="127">
          <cell r="A127">
            <v>519</v>
          </cell>
          <cell r="B127" t="str">
            <v>파벨의 어둠</v>
          </cell>
          <cell r="C127" t="str">
            <v>Monster.Ordeal.DarkPavel</v>
          </cell>
          <cell r="D127" t="str">
            <v>Hero.Pavel</v>
          </cell>
          <cell r="E127" t="str">
            <v>Trial</v>
          </cell>
          <cell r="H127" t="str">
            <v>Hero</v>
          </cell>
          <cell r="I127" t="str">
            <v>Wizard</v>
          </cell>
        </row>
        <row r="128">
          <cell r="A128">
            <v>520</v>
          </cell>
          <cell r="B128" t="str">
            <v>데미아의 어둠</v>
          </cell>
          <cell r="C128" t="str">
            <v>Monster.Ordeal.DarkDemia</v>
          </cell>
          <cell r="D128" t="str">
            <v>Hero.Demia</v>
          </cell>
          <cell r="E128" t="str">
            <v>Trial</v>
          </cell>
          <cell r="H128" t="str">
            <v>Hero</v>
          </cell>
          <cell r="I128" t="str">
            <v>Knight</v>
          </cell>
        </row>
        <row r="129">
          <cell r="A129">
            <v>521</v>
          </cell>
          <cell r="B129" t="str">
            <v>네일라의 어둠</v>
          </cell>
          <cell r="C129" t="str">
            <v>Monster.Ordeal.DarkNaila</v>
          </cell>
          <cell r="D129" t="str">
            <v>Hero.Naila</v>
          </cell>
          <cell r="E129" t="str">
            <v>Trial</v>
          </cell>
          <cell r="H129" t="str">
            <v>Hero</v>
          </cell>
          <cell r="I129" t="str">
            <v>Warrior</v>
          </cell>
        </row>
        <row r="130">
          <cell r="A130">
            <v>522</v>
          </cell>
          <cell r="B130" t="str">
            <v>로지나의 어둠</v>
          </cell>
          <cell r="C130" t="str">
            <v>Monster.Ordeal.DarkRodina</v>
          </cell>
          <cell r="D130" t="str">
            <v>Hero.Rodina</v>
          </cell>
          <cell r="E130" t="str">
            <v>Trial</v>
          </cell>
          <cell r="H130" t="str">
            <v>Hero</v>
          </cell>
          <cell r="I130" t="str">
            <v>Mechanic</v>
          </cell>
        </row>
        <row r="131">
          <cell r="A131">
            <v>523</v>
          </cell>
          <cell r="B131" t="str">
            <v>모라의 어둠</v>
          </cell>
          <cell r="C131" t="str">
            <v>Monster.Ordeal.DarkMorrah</v>
          </cell>
          <cell r="D131" t="str">
            <v>Hero.Morrah</v>
          </cell>
          <cell r="E131" t="str">
            <v>Trial</v>
          </cell>
          <cell r="H131" t="str">
            <v>Hero</v>
          </cell>
          <cell r="I131" t="str">
            <v>Knight</v>
          </cell>
        </row>
        <row r="132">
          <cell r="A132">
            <v>524</v>
          </cell>
          <cell r="B132" t="str">
            <v>보두앵의 어둠</v>
          </cell>
          <cell r="C132" t="str">
            <v>Monster.Ordeal.DarkBaudouin</v>
          </cell>
          <cell r="D132" t="str">
            <v>Hero.Baudouin</v>
          </cell>
          <cell r="E132" t="str">
            <v>Trial</v>
          </cell>
          <cell r="H132" t="str">
            <v>Hero</v>
          </cell>
          <cell r="I132" t="str">
            <v>Priest</v>
          </cell>
        </row>
        <row r="133">
          <cell r="A133">
            <v>525</v>
          </cell>
          <cell r="B133" t="str">
            <v>제인의 어둠</v>
          </cell>
          <cell r="C133" t="str">
            <v>Monster.Ordeal.DarkJane</v>
          </cell>
          <cell r="D133" t="str">
            <v>Hero.Jane</v>
          </cell>
          <cell r="E133" t="str">
            <v>Trial</v>
          </cell>
          <cell r="H133" t="str">
            <v>Hero</v>
          </cell>
          <cell r="I133" t="str">
            <v>Knight</v>
          </cell>
        </row>
        <row r="134">
          <cell r="A134">
            <v>25504</v>
          </cell>
          <cell r="B134" t="str">
            <v>#null</v>
          </cell>
          <cell r="C134" t="str">
            <v>Monster.Ordeal.DarkMaya.Pet</v>
          </cell>
          <cell r="D134" t="str">
            <v>Hero.Maya.Pet</v>
          </cell>
          <cell r="E134" t="str">
            <v>Trial</v>
          </cell>
          <cell r="H134" t="str">
            <v>Hero</v>
          </cell>
          <cell r="I134" t="str">
            <v>Warrior</v>
          </cell>
        </row>
        <row r="135">
          <cell r="A135">
            <v>526</v>
          </cell>
          <cell r="B135" t="str">
            <v>아이샤의 어둠</v>
          </cell>
          <cell r="C135" t="str">
            <v>Monster.Ordeal.DarkAisha</v>
          </cell>
          <cell r="D135" t="str">
            <v>Hero.Aisha</v>
          </cell>
          <cell r="E135" t="str">
            <v>Trial</v>
          </cell>
          <cell r="H135" t="str">
            <v>Hero</v>
          </cell>
          <cell r="I135" t="str">
            <v>Wizard</v>
          </cell>
        </row>
        <row r="136">
          <cell r="A136">
            <v>527</v>
          </cell>
          <cell r="B136" t="str">
            <v>레오의 어둠</v>
          </cell>
          <cell r="C136" t="str">
            <v>Monster.Ordeal.DarkLeo</v>
          </cell>
          <cell r="D136" t="str">
            <v>Hero.Leo</v>
          </cell>
          <cell r="E136" t="str">
            <v>Trial</v>
          </cell>
          <cell r="H136" t="str">
            <v>Hero</v>
          </cell>
          <cell r="I136" t="str">
            <v>Priest</v>
          </cell>
        </row>
        <row r="137">
          <cell r="A137">
            <v>528</v>
          </cell>
          <cell r="B137" t="str">
            <v>플루스의 어둠</v>
          </cell>
          <cell r="C137" t="str">
            <v>Monster.Ordeal.DarkFluss</v>
          </cell>
          <cell r="D137" t="str">
            <v>Hero.Fluss</v>
          </cell>
          <cell r="E137" t="str">
            <v>Trial</v>
          </cell>
          <cell r="H137" t="str">
            <v>Hero</v>
          </cell>
          <cell r="I137" t="str">
            <v>Assassin</v>
          </cell>
        </row>
        <row r="138">
          <cell r="A138">
            <v>529</v>
          </cell>
          <cell r="B138" t="str">
            <v>루나의 어둠</v>
          </cell>
          <cell r="C138" t="str">
            <v>Monster.Ordeal.DarkLuna</v>
          </cell>
          <cell r="D138" t="str">
            <v>Hero.Luna</v>
          </cell>
          <cell r="E138" t="str">
            <v>Trial</v>
          </cell>
          <cell r="H138" t="str">
            <v>Hero</v>
          </cell>
          <cell r="I138" t="str">
            <v>Archer</v>
          </cell>
        </row>
        <row r="139">
          <cell r="A139">
            <v>530</v>
          </cell>
          <cell r="B139" t="str">
            <v>라이아스의 어둠</v>
          </cell>
          <cell r="C139" t="str">
            <v>Monster.Ordeal.DarkEll</v>
          </cell>
          <cell r="D139" t="str">
            <v>Hero.Ell</v>
          </cell>
          <cell r="E139" t="str">
            <v>Trial</v>
          </cell>
          <cell r="H139" t="str">
            <v>Hero</v>
          </cell>
          <cell r="I139" t="str">
            <v>Priest</v>
          </cell>
        </row>
        <row r="140">
          <cell r="A140">
            <v>531</v>
          </cell>
          <cell r="B140" t="str">
            <v>아르크의 어둠</v>
          </cell>
          <cell r="C140" t="str">
            <v>Monster.Ordeal.DarkArch</v>
          </cell>
          <cell r="D140" t="str">
            <v>Hero.Arch</v>
          </cell>
          <cell r="E140" t="str">
            <v>Trial</v>
          </cell>
          <cell r="H140" t="str">
            <v>Hero</v>
          </cell>
          <cell r="I140" t="str">
            <v>Archer</v>
          </cell>
        </row>
        <row r="141">
          <cell r="A141">
            <v>532</v>
          </cell>
          <cell r="B141" t="str">
            <v>레위시아의 어둠</v>
          </cell>
          <cell r="C141" t="str">
            <v>Monster.Ordeal.DarkLewsia</v>
          </cell>
          <cell r="D141" t="str">
            <v>Hero.Lewsia</v>
          </cell>
          <cell r="E141" t="str">
            <v>Trial</v>
          </cell>
          <cell r="H141" t="str">
            <v>Hero</v>
          </cell>
          <cell r="I141" t="str">
            <v>Wizard</v>
          </cell>
        </row>
        <row r="142">
          <cell r="A142">
            <v>533</v>
          </cell>
          <cell r="B142" t="str">
            <v>닉스의 어둠</v>
          </cell>
          <cell r="C142" t="str">
            <v>Monster.Ordeal.DarkNicx</v>
          </cell>
          <cell r="D142" t="str">
            <v>Hero.Nicx</v>
          </cell>
          <cell r="E142" t="str">
            <v>Trial</v>
          </cell>
          <cell r="H142" t="str">
            <v>Hero</v>
          </cell>
          <cell r="I142" t="str">
            <v>Wizard</v>
          </cell>
        </row>
        <row r="143">
          <cell r="A143">
            <v>534</v>
          </cell>
          <cell r="B143" t="str">
            <v>아네트의 어둠</v>
          </cell>
          <cell r="C143" t="str">
            <v>Monster.Ordeal.DarkAnnette</v>
          </cell>
          <cell r="D143" t="str">
            <v>Hero.Annette</v>
          </cell>
          <cell r="E143" t="str">
            <v>Trial</v>
          </cell>
          <cell r="H143" t="str">
            <v>Hero</v>
          </cell>
          <cell r="I143" t="str">
            <v>Mechanic</v>
          </cell>
        </row>
        <row r="144">
          <cell r="A144">
            <v>535</v>
          </cell>
          <cell r="B144" t="str">
            <v>미트라의 어둠</v>
          </cell>
          <cell r="C144" t="str">
            <v>Monster.Ordeal.DarkMitra</v>
          </cell>
          <cell r="D144" t="str">
            <v>Hero.Mitra</v>
          </cell>
          <cell r="E144" t="str">
            <v>Trial</v>
          </cell>
          <cell r="H144" t="str">
            <v>Hero</v>
          </cell>
          <cell r="I144" t="str">
            <v>Mechanic</v>
          </cell>
        </row>
        <row r="145">
          <cell r="A145">
            <v>536</v>
          </cell>
          <cell r="B145" t="str">
            <v>리카르도의 어둠</v>
          </cell>
          <cell r="C145" t="str">
            <v>Monster.Ordeal.DarkRicardo</v>
          </cell>
          <cell r="D145" t="str">
            <v>Hero.Ricardo</v>
          </cell>
          <cell r="E145" t="str">
            <v>Trial</v>
          </cell>
          <cell r="H145" t="str">
            <v>Hero</v>
          </cell>
          <cell r="I145" t="str">
            <v>Knight</v>
          </cell>
        </row>
        <row r="146">
          <cell r="A146">
            <v>537</v>
          </cell>
          <cell r="B146" t="str">
            <v>타냐의 어둠</v>
          </cell>
          <cell r="C146" t="str">
            <v>Monster.Ordeal.DarkTanya</v>
          </cell>
          <cell r="D146" t="str">
            <v>Hero.Tanya</v>
          </cell>
          <cell r="E146" t="str">
            <v>Trial</v>
          </cell>
          <cell r="H146" t="str">
            <v>Hero</v>
          </cell>
          <cell r="I146" t="str">
            <v>Assassin</v>
          </cell>
        </row>
        <row r="147">
          <cell r="A147">
            <v>538</v>
          </cell>
          <cell r="B147" t="str">
            <v>에제키엘의 어둠</v>
          </cell>
          <cell r="C147" t="str">
            <v>Monster.Ordeal.DarkEzekiel</v>
          </cell>
          <cell r="D147" t="str">
            <v>Hero.Ezekiel</v>
          </cell>
          <cell r="E147" t="str">
            <v>Trial</v>
          </cell>
          <cell r="H147" t="str">
            <v>Hero</v>
          </cell>
          <cell r="I147" t="str">
            <v>Assassin</v>
          </cell>
        </row>
        <row r="148">
          <cell r="A148">
            <v>539</v>
          </cell>
          <cell r="B148" t="str">
            <v>카산드라의 어둠</v>
          </cell>
          <cell r="C148" t="str">
            <v>Monster.Ordeal.DarkCassandra</v>
          </cell>
          <cell r="D148" t="str">
            <v>Hero.Cassandra</v>
          </cell>
          <cell r="E148" t="str">
            <v>Trial</v>
          </cell>
          <cell r="H148" t="str">
            <v>Hero</v>
          </cell>
          <cell r="I148" t="str">
            <v>Priest</v>
          </cell>
        </row>
        <row r="149">
          <cell r="A149">
            <v>540</v>
          </cell>
          <cell r="B149" t="str">
            <v>테오의 어둠</v>
          </cell>
          <cell r="C149" t="str">
            <v>Monster.Ordeal.DarkTheo</v>
          </cell>
          <cell r="D149" t="str">
            <v>Hero.Theo</v>
          </cell>
          <cell r="E149" t="str">
            <v>Trial</v>
          </cell>
          <cell r="H149" t="str">
            <v>Hero</v>
          </cell>
          <cell r="I149" t="str">
            <v>Warrior</v>
          </cell>
        </row>
        <row r="150">
          <cell r="A150">
            <v>541</v>
          </cell>
          <cell r="B150" t="str">
            <v>메디아나의 어둠</v>
          </cell>
          <cell r="C150" t="str">
            <v>Monster.Ordeal.DarkMediana</v>
          </cell>
          <cell r="D150" t="str">
            <v>Hero.Mediana</v>
          </cell>
          <cell r="E150" t="str">
            <v>Trial</v>
          </cell>
          <cell r="H150" t="str">
            <v>Hero</v>
          </cell>
          <cell r="I150" t="str">
            <v>Priest</v>
          </cell>
        </row>
        <row r="151">
          <cell r="A151">
            <v>542</v>
          </cell>
          <cell r="B151" t="str">
            <v>오디의 어둠</v>
          </cell>
          <cell r="C151" t="str">
            <v>Monster.Ordeal.DarkOddy</v>
          </cell>
          <cell r="D151" t="str">
            <v>Hero.Oddy</v>
          </cell>
          <cell r="E151" t="str">
            <v>Trial</v>
          </cell>
          <cell r="H151" t="str">
            <v>Hero</v>
          </cell>
          <cell r="I151" t="str">
            <v>Mechanic</v>
          </cell>
        </row>
        <row r="152">
          <cell r="A152">
            <v>543</v>
          </cell>
          <cell r="B152" t="str">
            <v>비스카의 어둠</v>
          </cell>
          <cell r="C152" t="str">
            <v>Monster.Ordeal.DarkViska</v>
          </cell>
          <cell r="D152" t="str">
            <v>Hero.Viska</v>
          </cell>
          <cell r="E152" t="str">
            <v>Trial</v>
          </cell>
          <cell r="H152" t="str">
            <v>Hero</v>
          </cell>
          <cell r="I152" t="str">
            <v>Warrior</v>
          </cell>
        </row>
        <row r="153">
          <cell r="A153">
            <v>544</v>
          </cell>
          <cell r="B153" t="str">
            <v>프리실라의 어둠</v>
          </cell>
          <cell r="C153" t="str">
            <v>Monster.Ordeal.DarkPriscilla</v>
          </cell>
          <cell r="D153" t="str">
            <v>Hero.Priscilla</v>
          </cell>
          <cell r="E153" t="str">
            <v>Trial</v>
          </cell>
          <cell r="H153" t="str">
            <v>Hero</v>
          </cell>
          <cell r="I153" t="str">
            <v>Warrior</v>
          </cell>
        </row>
        <row r="154">
          <cell r="A154">
            <v>545</v>
          </cell>
          <cell r="B154" t="str">
            <v>얀느의 어둠</v>
          </cell>
          <cell r="C154" t="str">
            <v>Monster.Ordeal.DarkYanne</v>
          </cell>
          <cell r="D154" t="str">
            <v>Hero.Yanne</v>
          </cell>
          <cell r="E154" t="str">
            <v>Trial</v>
          </cell>
          <cell r="H154" t="str">
            <v>Hero</v>
          </cell>
          <cell r="I154" t="str">
            <v>Archer</v>
          </cell>
        </row>
        <row r="155">
          <cell r="A155">
            <v>546</v>
          </cell>
          <cell r="B155" t="str">
            <v>자피르의 어둠</v>
          </cell>
          <cell r="C155" t="str">
            <v>Monster.Ordeal.DarkZafir</v>
          </cell>
          <cell r="D155" t="str">
            <v>Hero.Zafir</v>
          </cell>
          <cell r="E155" t="str">
            <v>Trial</v>
          </cell>
          <cell r="H155" t="str">
            <v>Hero</v>
          </cell>
          <cell r="I155" t="str">
            <v>Archer</v>
          </cell>
        </row>
        <row r="156">
          <cell r="A156">
            <v>547</v>
          </cell>
          <cell r="B156" t="str">
            <v>유리아의 어둠</v>
          </cell>
          <cell r="C156" t="str">
            <v>Monster.Ordeal.DarkYuria</v>
          </cell>
          <cell r="D156" t="str">
            <v>Hero.Yuria</v>
          </cell>
          <cell r="E156" t="str">
            <v>Trial</v>
          </cell>
          <cell r="H156" t="str">
            <v>Hero</v>
          </cell>
          <cell r="I156" t="str">
            <v>Archer</v>
          </cell>
        </row>
        <row r="157">
          <cell r="A157">
            <v>548</v>
          </cell>
          <cell r="B157" t="str">
            <v>레하트나의 어둠</v>
          </cell>
          <cell r="C157" t="str">
            <v>Monster.Ordeal.DarkRehartna</v>
          </cell>
          <cell r="D157" t="str">
            <v>Hero.Rehartna</v>
          </cell>
          <cell r="E157" t="str">
            <v>Trial</v>
          </cell>
          <cell r="H157" t="str">
            <v>Hero</v>
          </cell>
          <cell r="I157" t="str">
            <v>Priest</v>
          </cell>
        </row>
        <row r="158">
          <cell r="A158">
            <v>549</v>
          </cell>
          <cell r="B158" t="str">
            <v>오펠리아의 어둠</v>
          </cell>
          <cell r="C158" t="str">
            <v>Monster.Ordeal.DarkOphelia</v>
          </cell>
          <cell r="D158" t="str">
            <v>Hero.Ophelia</v>
          </cell>
          <cell r="E158" t="str">
            <v>Trial</v>
          </cell>
          <cell r="H158" t="str">
            <v>Hero</v>
          </cell>
          <cell r="I158" t="str">
            <v>Wizard</v>
          </cell>
        </row>
        <row r="159">
          <cell r="A159">
            <v>550</v>
          </cell>
          <cell r="B159" t="str">
            <v>레퀴나의 어둠</v>
          </cell>
          <cell r="C159" t="str">
            <v>Monster.Ordeal.DarkRequina</v>
          </cell>
          <cell r="D159" t="str">
            <v>Hero.Requina</v>
          </cell>
          <cell r="E159" t="str">
            <v>Trial</v>
          </cell>
          <cell r="H159" t="str">
            <v>Hero</v>
          </cell>
          <cell r="I159" t="str">
            <v>Archer</v>
          </cell>
        </row>
        <row r="160">
          <cell r="A160">
            <v>551</v>
          </cell>
          <cell r="B160" t="str">
            <v>아셀리카의 어둠</v>
          </cell>
          <cell r="C160" t="str">
            <v>Monster.Ordeal.DarkAselica</v>
          </cell>
          <cell r="D160" t="str">
            <v>Hero.Aselica</v>
          </cell>
          <cell r="E160" t="str">
            <v>Trial</v>
          </cell>
          <cell r="H160" t="str">
            <v>Hero</v>
          </cell>
          <cell r="I160" t="str">
            <v>Knight</v>
          </cell>
        </row>
        <row r="161">
          <cell r="A161">
            <v>552</v>
          </cell>
          <cell r="B161" t="str">
            <v>크로우의 어둠</v>
          </cell>
          <cell r="C161" t="str">
            <v>Monster.Ordeal.DarkCrow</v>
          </cell>
          <cell r="D161" t="str">
            <v>Hero.Crow</v>
          </cell>
          <cell r="E161" t="str">
            <v>Trial</v>
          </cell>
          <cell r="H161" t="str">
            <v>Hero</v>
          </cell>
          <cell r="I161" t="str">
            <v>Mechanic</v>
          </cell>
        </row>
        <row r="162">
          <cell r="A162">
            <v>553</v>
          </cell>
          <cell r="B162" t="str">
            <v>샤밀라의 어둠</v>
          </cell>
          <cell r="C162" t="str">
            <v>Monster.Ordeal.DarkShamilla</v>
          </cell>
          <cell r="D162" t="str">
            <v>Hero.Shamilla</v>
          </cell>
          <cell r="E162" t="str">
            <v>Trial</v>
          </cell>
          <cell r="H162" t="str">
            <v>Hero</v>
          </cell>
          <cell r="I162" t="str">
            <v>Archer</v>
          </cell>
        </row>
        <row r="163">
          <cell r="A163">
            <v>554</v>
          </cell>
          <cell r="B163" t="str">
            <v>라브릴의 어둠</v>
          </cell>
          <cell r="C163" t="str">
            <v>Monster.Ordeal.DarkLavril</v>
          </cell>
          <cell r="D163" t="str">
            <v>Hero.Lavril</v>
          </cell>
          <cell r="E163" t="str">
            <v>Trial</v>
          </cell>
          <cell r="H163" t="str">
            <v>Hero</v>
          </cell>
          <cell r="I163" t="str">
            <v>Priest</v>
          </cell>
        </row>
        <row r="164">
          <cell r="A164">
            <v>555</v>
          </cell>
          <cell r="B164" t="str">
            <v>세리아의 어둠</v>
          </cell>
          <cell r="C164" t="str">
            <v>Monster.Ordeal.DarkSeria</v>
          </cell>
          <cell r="D164" t="str">
            <v>Hero.Seria</v>
          </cell>
          <cell r="E164" t="str">
            <v>Trial</v>
          </cell>
          <cell r="H164" t="str">
            <v>Hero</v>
          </cell>
          <cell r="I164" t="str">
            <v>Warrior</v>
          </cell>
        </row>
        <row r="165">
          <cell r="A165">
            <v>556</v>
          </cell>
          <cell r="B165" t="str">
            <v>에르제의 어둠</v>
          </cell>
          <cell r="C165" t="str">
            <v>Monster.Ordeal.DarkErze</v>
          </cell>
          <cell r="D165" t="str">
            <v>Hero.Erze</v>
          </cell>
          <cell r="E165" t="str">
            <v>Trial</v>
          </cell>
          <cell r="H165" t="str">
            <v>Hero</v>
          </cell>
          <cell r="I165" t="str">
            <v>Assassin</v>
          </cell>
        </row>
        <row r="166">
          <cell r="A166">
            <v>557</v>
          </cell>
          <cell r="B166" t="str">
            <v>릴리아의 어둠</v>
          </cell>
          <cell r="C166" t="str">
            <v>Monster.Ordeal.DarkLilia</v>
          </cell>
          <cell r="D166" t="str">
            <v>Hero.Lilia</v>
          </cell>
          <cell r="E166" t="str">
            <v>Trial</v>
          </cell>
          <cell r="H166" t="str">
            <v>Hero</v>
          </cell>
          <cell r="I166" t="str">
            <v>Wizard</v>
          </cell>
        </row>
        <row r="167">
          <cell r="A167">
            <v>558</v>
          </cell>
          <cell r="B167" t="str">
            <v>라우디아의 어둠</v>
          </cell>
          <cell r="C167" t="str">
            <v>Monster.Ordeal.DarkLaudia</v>
          </cell>
          <cell r="D167" t="str">
            <v>Hero.Laudia</v>
          </cell>
          <cell r="E167" t="str">
            <v>Trial</v>
          </cell>
          <cell r="H167" t="str">
            <v>Hero</v>
          </cell>
          <cell r="I167" t="str">
            <v>Assassin</v>
          </cell>
        </row>
        <row r="168">
          <cell r="A168">
            <v>559</v>
          </cell>
          <cell r="B168" t="str">
            <v>루시아스의 어둠</v>
          </cell>
          <cell r="C168" t="str">
            <v>Monster.Ordeal.DarkLucias</v>
          </cell>
          <cell r="D168" t="str">
            <v>Hero.Lucias</v>
          </cell>
          <cell r="E168" t="str">
            <v>Trial</v>
          </cell>
          <cell r="H168" t="str">
            <v>Hero</v>
          </cell>
          <cell r="I168" t="str">
            <v>Priest</v>
          </cell>
        </row>
        <row r="169">
          <cell r="A169">
            <v>560</v>
          </cell>
          <cell r="B169" t="str">
            <v>크리샤의 어둠</v>
          </cell>
          <cell r="C169" t="str">
            <v>Monster.Ordeal.DarkChrisha</v>
          </cell>
          <cell r="D169" t="str">
            <v>Hero.Chrisha</v>
          </cell>
          <cell r="E169" t="str">
            <v>Trial</v>
          </cell>
          <cell r="H169" t="str">
            <v>Hero</v>
          </cell>
          <cell r="I169" t="str">
            <v>Mechanic</v>
          </cell>
        </row>
        <row r="170">
          <cell r="A170">
            <v>561</v>
          </cell>
          <cell r="B170" t="str">
            <v>네락시스의 어둠</v>
          </cell>
          <cell r="C170" t="str">
            <v>Monster.Ordeal.DarkNeraxis</v>
          </cell>
          <cell r="D170" t="str">
            <v>Hero.Neraxis</v>
          </cell>
          <cell r="E170" t="str">
            <v>Trial</v>
          </cell>
          <cell r="H170" t="str">
            <v>Hero</v>
          </cell>
          <cell r="I170" t="str">
            <v>Knight</v>
          </cell>
        </row>
        <row r="171">
          <cell r="A171">
            <v>562</v>
          </cell>
          <cell r="B171" t="str">
            <v>스칼렛의 어둠</v>
          </cell>
          <cell r="C171" t="str">
            <v>Monster.Ordeal.DarkScarlet</v>
          </cell>
          <cell r="D171" t="str">
            <v>Hero.Scarlet</v>
          </cell>
          <cell r="E171" t="str">
            <v>Trial</v>
          </cell>
          <cell r="H171" t="str">
            <v>Hero</v>
          </cell>
          <cell r="I171" t="str">
            <v>Warrior</v>
          </cell>
        </row>
        <row r="172">
          <cell r="A172">
            <v>563</v>
          </cell>
          <cell r="B172" t="str">
            <v>소니아의 어둠</v>
          </cell>
          <cell r="C172" t="str">
            <v>Monster.Ordeal.DarkSonia</v>
          </cell>
          <cell r="D172" t="str">
            <v>Hero.Sonia</v>
          </cell>
          <cell r="E172" t="str">
            <v>Trial</v>
          </cell>
          <cell r="H172" t="str">
            <v>Hero</v>
          </cell>
          <cell r="I172" t="str">
            <v>Knight</v>
          </cell>
        </row>
        <row r="173">
          <cell r="A173">
            <v>564</v>
          </cell>
          <cell r="B173" t="str">
            <v>아르테미아의 어둠</v>
          </cell>
          <cell r="C173" t="str">
            <v>Monster.Ordeal.DarkArtemia</v>
          </cell>
          <cell r="D173" t="str">
            <v>Hero.Artemia</v>
          </cell>
          <cell r="E173" t="str">
            <v>Trial</v>
          </cell>
          <cell r="H173" t="str">
            <v>Hero</v>
          </cell>
          <cell r="I173" t="str">
            <v>Wizard</v>
          </cell>
        </row>
        <row r="174">
          <cell r="A174">
            <v>565</v>
          </cell>
          <cell r="B174" t="str">
            <v>미리안느의 어둠</v>
          </cell>
          <cell r="C174" t="str">
            <v>Monster.Ordeal.DarkMirianne</v>
          </cell>
          <cell r="D174" t="str">
            <v>Hero.Mirianne</v>
          </cell>
          <cell r="E174" t="str">
            <v>Trial</v>
          </cell>
          <cell r="H174" t="str">
            <v>Hero</v>
          </cell>
          <cell r="I174" t="str">
            <v>Assassin</v>
          </cell>
        </row>
        <row r="175">
          <cell r="A175">
            <v>566</v>
          </cell>
          <cell r="B175" t="str">
            <v>시아의 어둠</v>
          </cell>
          <cell r="C175" t="str">
            <v>Monster.Ordeal.DarkShea</v>
          </cell>
          <cell r="D175" t="str">
            <v>Hero.Shea</v>
          </cell>
          <cell r="E175" t="str">
            <v>Trial</v>
          </cell>
          <cell r="H175" t="str">
            <v>Hero</v>
          </cell>
          <cell r="I175" t="str">
            <v>Priest</v>
          </cell>
        </row>
        <row r="176">
          <cell r="A176">
            <v>567</v>
          </cell>
          <cell r="B176" t="str">
            <v>카라의 어둠</v>
          </cell>
          <cell r="C176" t="str">
            <v>Monster.Ordeal.DarkKara</v>
          </cell>
          <cell r="D176" t="str">
            <v>Hero.Kara</v>
          </cell>
          <cell r="E176" t="str">
            <v>Trial</v>
          </cell>
          <cell r="H176" t="str">
            <v>Hero</v>
          </cell>
          <cell r="I176" t="str">
            <v>Mechanic</v>
          </cell>
        </row>
        <row r="177">
          <cell r="A177">
            <v>568</v>
          </cell>
          <cell r="B177" t="str">
            <v>니아의 어둠</v>
          </cell>
          <cell r="C177" t="str">
            <v>Monster.Ordeal.DarkNia</v>
          </cell>
          <cell r="D177" t="str">
            <v>Hero.Nia</v>
          </cell>
          <cell r="E177" t="str">
            <v>Trial</v>
          </cell>
          <cell r="H177" t="str">
            <v>Hero</v>
          </cell>
          <cell r="I177" t="str">
            <v>Assassin</v>
          </cell>
        </row>
        <row r="178">
          <cell r="A178">
            <v>569</v>
          </cell>
          <cell r="B178" t="str">
            <v>에스커의 어둠</v>
          </cell>
          <cell r="C178" t="str">
            <v>Monster.Ordeal.DarkEsker</v>
          </cell>
          <cell r="D178" t="str">
            <v>Hero.Esker</v>
          </cell>
          <cell r="E178" t="str">
            <v>Trial</v>
          </cell>
          <cell r="H178" t="str">
            <v>Hero</v>
          </cell>
          <cell r="I178" t="str">
            <v>Wizard</v>
          </cell>
        </row>
        <row r="179">
          <cell r="A179">
            <v>570</v>
          </cell>
          <cell r="B179" t="str">
            <v>세실리아의 어둠</v>
          </cell>
          <cell r="C179" t="str">
            <v>Monster.Ordeal.DarkCecilia</v>
          </cell>
          <cell r="D179" t="str">
            <v>Hero.Cecilia</v>
          </cell>
          <cell r="E179" t="str">
            <v>Trial</v>
          </cell>
          <cell r="H179" t="str">
            <v>Hero</v>
          </cell>
          <cell r="I179" t="str">
            <v>Mechanic</v>
          </cell>
        </row>
        <row r="180">
          <cell r="A180">
            <v>571</v>
          </cell>
          <cell r="B180" t="str">
            <v>키르제의 어둠</v>
          </cell>
          <cell r="C180" t="str">
            <v>Monster.Ordeal.DarkKirze</v>
          </cell>
          <cell r="D180" t="str">
            <v>Hero.Kirze</v>
          </cell>
          <cell r="E180" t="str">
            <v>Trial</v>
          </cell>
          <cell r="H180" t="str">
            <v>Hero</v>
          </cell>
          <cell r="I180" t="str">
            <v>Warrior</v>
          </cell>
        </row>
        <row r="181">
          <cell r="A181">
            <v>572</v>
          </cell>
          <cell r="B181" t="str">
            <v>판시로네의 어둠</v>
          </cell>
          <cell r="C181" t="str">
            <v>Monster.Ordeal.DarkPancironne</v>
          </cell>
          <cell r="D181" t="str">
            <v>Hero.Pancironne</v>
          </cell>
          <cell r="E181" t="str">
            <v>Trial</v>
          </cell>
          <cell r="H181" t="str">
            <v>Hero</v>
          </cell>
          <cell r="I181" t="str">
            <v>Mechanic</v>
          </cell>
        </row>
        <row r="182">
          <cell r="A182">
            <v>573</v>
          </cell>
          <cell r="B182" t="str">
            <v>체이스의 어둠</v>
          </cell>
          <cell r="C182" t="str">
            <v>Monster.Ordeal.DarkChase</v>
          </cell>
          <cell r="D182" t="str">
            <v>Hero.Chase</v>
          </cell>
          <cell r="E182" t="str">
            <v>Trial</v>
          </cell>
          <cell r="H182" t="str">
            <v>Hero</v>
          </cell>
          <cell r="I182" t="str">
            <v>Warrior</v>
          </cell>
        </row>
        <row r="183">
          <cell r="A183">
            <v>574</v>
          </cell>
          <cell r="B183" t="str">
            <v>키베라의 어둠</v>
          </cell>
          <cell r="C183" t="str">
            <v>Monster.Ordeal.DarkKibera</v>
          </cell>
          <cell r="D183" t="str">
            <v>Hero.kibera</v>
          </cell>
          <cell r="E183" t="str">
            <v>Trial</v>
          </cell>
          <cell r="H183" t="str">
            <v>Hero</v>
          </cell>
          <cell r="I183" t="str">
            <v>Assassin</v>
          </cell>
        </row>
        <row r="184">
          <cell r="A184">
            <v>575</v>
          </cell>
          <cell r="B184" t="str">
            <v>다카리스의 어둠</v>
          </cell>
          <cell r="C184" t="str">
            <v>Monster.Ordeal.DarkDakaris</v>
          </cell>
          <cell r="D184" t="str">
            <v>Hero.Dakaris</v>
          </cell>
          <cell r="E184" t="str">
            <v>Trial</v>
          </cell>
          <cell r="H184" t="str">
            <v>Hero</v>
          </cell>
          <cell r="I184" t="str">
            <v>Wizard</v>
          </cell>
        </row>
        <row r="185">
          <cell r="A185">
            <v>576</v>
          </cell>
          <cell r="B185" t="str">
            <v>테일리의 어둠</v>
          </cell>
          <cell r="C185" t="str">
            <v>Monster.Ordeal.DarkTaily</v>
          </cell>
          <cell r="D185" t="str">
            <v>Hero.Taily</v>
          </cell>
          <cell r="E185" t="str">
            <v>Trial</v>
          </cell>
          <cell r="H185" t="str">
            <v>Hero</v>
          </cell>
          <cell r="I185" t="str">
            <v>Knight</v>
          </cell>
        </row>
        <row r="186">
          <cell r="A186">
            <v>577</v>
          </cell>
          <cell r="B186" t="str">
            <v>제라의 어둠</v>
          </cell>
          <cell r="C186" t="str">
            <v>Monster.Ordeal.DarkXerah</v>
          </cell>
          <cell r="D186" t="str">
            <v>Hero.Xerah</v>
          </cell>
          <cell r="E186" t="str">
            <v>Trial</v>
          </cell>
          <cell r="H186" t="str">
            <v>Hero</v>
          </cell>
          <cell r="I186" t="str">
            <v>Wizard</v>
          </cell>
        </row>
        <row r="187">
          <cell r="A187">
            <v>578</v>
          </cell>
          <cell r="B187" t="str">
            <v>베른헤임의 어둠</v>
          </cell>
          <cell r="C187" t="str">
            <v>Monster.Ordeal.DarkBernheim</v>
          </cell>
          <cell r="D187" t="str">
            <v>Hero.Bernheim</v>
          </cell>
          <cell r="E187" t="str">
            <v>Trial</v>
          </cell>
          <cell r="H187" t="str">
            <v>Hero</v>
          </cell>
          <cell r="I187" t="str">
            <v>Warrior</v>
          </cell>
        </row>
        <row r="188">
          <cell r="A188">
            <v>579</v>
          </cell>
          <cell r="B188" t="str">
            <v>에반의 어둠</v>
          </cell>
          <cell r="C188" t="str">
            <v>Monster.Ordeal.DarkEvan</v>
          </cell>
          <cell r="D188" t="str">
            <v>Hero.Evan</v>
          </cell>
          <cell r="E188" t="str">
            <v>Trial</v>
          </cell>
          <cell r="H188" t="str">
            <v>Hero</v>
          </cell>
          <cell r="I188" t="str">
            <v>Priest</v>
          </cell>
        </row>
        <row r="189">
          <cell r="A189">
            <v>580</v>
          </cell>
          <cell r="B189" t="str">
            <v>샤크메의 어둠</v>
          </cell>
          <cell r="C189" t="str">
            <v>Monster.Ordeal.DarkShakmeh</v>
          </cell>
          <cell r="D189" t="str">
            <v>Hero.Shakmeh</v>
          </cell>
          <cell r="E189" t="str">
            <v>Trial</v>
          </cell>
          <cell r="H189" t="str">
            <v>Hero</v>
          </cell>
          <cell r="I189" t="str">
            <v>Knight</v>
          </cell>
        </row>
        <row r="190">
          <cell r="A190">
            <v>581</v>
          </cell>
          <cell r="B190" t="str">
            <v>힐다의 어둠</v>
          </cell>
          <cell r="C190" t="str">
            <v>Monster.Ordeal.DarkHilda</v>
          </cell>
          <cell r="D190" t="str">
            <v>Hero.Hilda</v>
          </cell>
          <cell r="E190" t="str">
            <v>Trial</v>
          </cell>
          <cell r="H190" t="str">
            <v>Hero</v>
          </cell>
          <cell r="I190" t="str">
            <v>Warrior</v>
          </cell>
        </row>
        <row r="191">
          <cell r="A191">
            <v>582</v>
          </cell>
          <cell r="B191" t="str">
            <v>이솔렛의 어둠</v>
          </cell>
          <cell r="C191" t="str">
            <v>Monster.Ordeal.DarkIsolet</v>
          </cell>
          <cell r="D191" t="str">
            <v>Hero.Isolet</v>
          </cell>
          <cell r="E191" t="str">
            <v>Trial</v>
          </cell>
          <cell r="H191" t="str">
            <v>Hero</v>
          </cell>
          <cell r="I191" t="str">
            <v>Wizard</v>
          </cell>
        </row>
        <row r="192">
          <cell r="A192">
            <v>586</v>
          </cell>
          <cell r="B192" t="str">
            <v>그레모리의 어둠</v>
          </cell>
          <cell r="C192" t="str">
            <v>Monster.Ordeal.DarkGremory</v>
          </cell>
          <cell r="D192" t="str">
            <v>Hero.Gremory</v>
          </cell>
          <cell r="E192" t="str">
            <v>Trial</v>
          </cell>
          <cell r="H192" t="str">
            <v>Hero</v>
          </cell>
          <cell r="I192" t="str">
            <v>Assassin</v>
          </cell>
        </row>
        <row r="193">
          <cell r="A193">
            <v>587</v>
          </cell>
          <cell r="B193" t="str">
            <v>글렌위스의 어둠</v>
          </cell>
          <cell r="C193" t="str">
            <v>Monster.Ordeal.DarkGlenwys</v>
          </cell>
          <cell r="D193" t="str">
            <v>Hero.Glenwys</v>
          </cell>
          <cell r="E193" t="str">
            <v>Trial</v>
          </cell>
          <cell r="H193" t="str">
            <v>Hero</v>
          </cell>
          <cell r="I193" t="str">
            <v>Knight</v>
          </cell>
        </row>
        <row r="194">
          <cell r="A194">
            <v>588</v>
          </cell>
          <cell r="B194" t="str">
            <v>리히트의 어둠</v>
          </cell>
          <cell r="C194" t="str">
            <v>Monster.Ordeal.DarkRiheet</v>
          </cell>
          <cell r="D194" t="str">
            <v>Hero.Riheet</v>
          </cell>
          <cell r="E194" t="str">
            <v>Trial</v>
          </cell>
          <cell r="H194" t="str">
            <v>Hero</v>
          </cell>
          <cell r="I194" t="str">
            <v>Warrior</v>
          </cell>
        </row>
        <row r="195">
          <cell r="A195">
            <v>589</v>
          </cell>
          <cell r="B195" t="str">
            <v>리피네의 어둠</v>
          </cell>
          <cell r="C195" t="str">
            <v>Monster.Ordeal.DarkRipine</v>
          </cell>
          <cell r="D195" t="str">
            <v>Hero.Ripine</v>
          </cell>
          <cell r="E195" t="str">
            <v>Trial</v>
          </cell>
          <cell r="H195" t="str">
            <v>Hero</v>
          </cell>
          <cell r="I195" t="str">
            <v>Assassin</v>
          </cell>
        </row>
        <row r="196">
          <cell r="A196">
            <v>590</v>
          </cell>
          <cell r="B196" t="str">
            <v>메이의 어둠</v>
          </cell>
          <cell r="C196" t="str">
            <v>Monster.Ordeal.DarkMay</v>
          </cell>
          <cell r="D196" t="str">
            <v>Hero.May</v>
          </cell>
          <cell r="E196" t="str">
            <v>Trial</v>
          </cell>
          <cell r="H196" t="str">
            <v>Hero</v>
          </cell>
          <cell r="I196" t="str">
            <v>Priest</v>
          </cell>
        </row>
        <row r="197">
          <cell r="A197">
            <v>591</v>
          </cell>
          <cell r="B197" t="str">
            <v>글라디의 어둠</v>
          </cell>
          <cell r="C197" t="str">
            <v>Monster.Ordeal.DarkGladi</v>
          </cell>
          <cell r="D197" t="str">
            <v>Hero.Gladi</v>
          </cell>
          <cell r="E197" t="str">
            <v>Trial</v>
          </cell>
          <cell r="H197" t="str">
            <v>Hero</v>
          </cell>
          <cell r="I197" t="str">
            <v>Assassin</v>
          </cell>
        </row>
        <row r="198">
          <cell r="A198">
            <v>592</v>
          </cell>
          <cell r="B198" t="str">
            <v>베로니카의 어둠</v>
          </cell>
          <cell r="C198" t="str">
            <v>Monster.Ordeal.DarkVeronica</v>
          </cell>
          <cell r="D198" t="str">
            <v>Hero.Veronica</v>
          </cell>
          <cell r="E198" t="str">
            <v>Trial</v>
          </cell>
          <cell r="H198" t="str">
            <v>Hero</v>
          </cell>
          <cell r="I198" t="str">
            <v>Wizard</v>
          </cell>
        </row>
        <row r="199">
          <cell r="A199">
            <v>593</v>
          </cell>
          <cell r="B199" t="str">
            <v>로만의 어둠</v>
          </cell>
          <cell r="C199" t="str">
            <v>Monster.Ordeal.DarkLoman</v>
          </cell>
          <cell r="D199" t="str">
            <v>Hero.Loman</v>
          </cell>
          <cell r="E199" t="str">
            <v>Trial</v>
          </cell>
          <cell r="H199" t="str">
            <v>Hero</v>
          </cell>
          <cell r="I199" t="str">
            <v>Knight</v>
          </cell>
        </row>
        <row r="200">
          <cell r="A200">
            <v>594</v>
          </cell>
          <cell r="B200" t="str">
            <v>유노의 어둠</v>
          </cell>
          <cell r="C200" t="str">
            <v>Monster.Ordeal.DarkJuno</v>
          </cell>
          <cell r="D200" t="str">
            <v>Hero.Juno</v>
          </cell>
          <cell r="E200" t="str">
            <v>Trial</v>
          </cell>
          <cell r="H200" t="str">
            <v>Hero</v>
          </cell>
          <cell r="I200" t="str">
            <v>Priest</v>
          </cell>
        </row>
        <row r="201">
          <cell r="A201">
            <v>595</v>
          </cell>
          <cell r="B201" t="str">
            <v>니키의 어둠</v>
          </cell>
          <cell r="C201" t="str">
            <v>Monster.Ordeal.DarkNicky</v>
          </cell>
          <cell r="D201" t="str">
            <v>Hero.Nicky</v>
          </cell>
          <cell r="E201" t="str">
            <v>Trial</v>
          </cell>
          <cell r="H201" t="str">
            <v>Hero</v>
          </cell>
          <cell r="I201" t="str">
            <v>Warrior</v>
          </cell>
        </row>
        <row r="202">
          <cell r="A202">
            <v>596</v>
          </cell>
          <cell r="B202" t="str">
            <v>도자르타의 어둠</v>
          </cell>
          <cell r="C202" t="str">
            <v>Monster.Ordeal.DarkDosarta</v>
          </cell>
          <cell r="D202" t="str">
            <v>Hero.Dosarta</v>
          </cell>
          <cell r="E202" t="str">
            <v>Trial</v>
          </cell>
          <cell r="H202" t="str">
            <v>Hero</v>
          </cell>
          <cell r="I202" t="str">
            <v>Knight</v>
          </cell>
        </row>
        <row r="203">
          <cell r="A203">
            <v>597</v>
          </cell>
          <cell r="B203" t="str">
            <v>하누스의 어둠</v>
          </cell>
          <cell r="C203" t="str">
            <v>Monster.Ordeal.DarkHanus</v>
          </cell>
          <cell r="D203" t="str">
            <v>Hero.Hanus</v>
          </cell>
          <cell r="E203" t="str">
            <v>Trial</v>
          </cell>
          <cell r="H203" t="str">
            <v>Hero</v>
          </cell>
          <cell r="I203" t="str">
            <v>Mechanic</v>
          </cell>
        </row>
        <row r="204">
          <cell r="A204">
            <v>598</v>
          </cell>
          <cell r="B204" t="str">
            <v>카인의 어둠</v>
          </cell>
          <cell r="C204" t="str">
            <v>Monster.Ordeal.DarkKain</v>
          </cell>
          <cell r="D204" t="str">
            <v>Hero.Kain</v>
          </cell>
          <cell r="E204" t="str">
            <v>Trial</v>
          </cell>
          <cell r="H204" t="str">
            <v>Hero</v>
          </cell>
          <cell r="I204" t="str">
            <v>Wizard</v>
          </cell>
        </row>
        <row r="205">
          <cell r="A205">
            <v>599</v>
          </cell>
          <cell r="B205" t="str">
            <v>탈리샤의 어둠</v>
          </cell>
          <cell r="C205" t="str">
            <v>Monster.Ordeal.DarkTalisha</v>
          </cell>
          <cell r="D205" t="str">
            <v>Hero.Talisha</v>
          </cell>
          <cell r="E205" t="str">
            <v>Trial</v>
          </cell>
          <cell r="H205" t="str">
            <v>Hero</v>
          </cell>
          <cell r="I205" t="str">
            <v>Archer</v>
          </cell>
        </row>
        <row r="206">
          <cell r="A206">
            <v>1500</v>
          </cell>
          <cell r="B206" t="str">
            <v>루시키엘의 어둠</v>
          </cell>
          <cell r="C206" t="str">
            <v>Monster.Ordeal.DarkZLucikiel</v>
          </cell>
          <cell r="D206" t="str">
            <v>Hero.ZLucikiel</v>
          </cell>
          <cell r="E206" t="str">
            <v>Trial</v>
          </cell>
          <cell r="H206" t="str">
            <v>Hero</v>
          </cell>
          <cell r="I206" t="str">
            <v>Wizard</v>
          </cell>
        </row>
        <row r="207">
          <cell r="A207">
            <v>1501</v>
          </cell>
          <cell r="B207" t="str">
            <v>에스텔의 어둠</v>
          </cell>
          <cell r="C207" t="str">
            <v>Monster.Ordeal.DarkEstelle</v>
          </cell>
          <cell r="D207" t="str">
            <v>Hero.Estelle</v>
          </cell>
          <cell r="E207" t="str">
            <v>Trial</v>
          </cell>
          <cell r="H207" t="str">
            <v>Hero</v>
          </cell>
          <cell r="I207" t="str">
            <v>Archer</v>
          </cell>
        </row>
        <row r="208">
          <cell r="A208">
            <v>1502</v>
          </cell>
          <cell r="B208" t="str">
            <v>이사야의 어둠</v>
          </cell>
          <cell r="C208" t="str">
            <v>Monster.Ordeal.DarkIsaiah</v>
          </cell>
          <cell r="D208" t="str">
            <v>Hero.Isaiah</v>
          </cell>
          <cell r="E208" t="str">
            <v>Trial</v>
          </cell>
          <cell r="H208" t="str">
            <v>Hero</v>
          </cell>
          <cell r="I208" t="str">
            <v>Priest</v>
          </cell>
        </row>
        <row r="209">
          <cell r="A209">
            <v>1511</v>
          </cell>
          <cell r="B209" t="str">
            <v>발란세의 어둠</v>
          </cell>
          <cell r="C209" t="str">
            <v>Monster.Ordeal.DarkValance</v>
          </cell>
          <cell r="D209" t="str">
            <v>Hero.Valance</v>
          </cell>
          <cell r="E209" t="str">
            <v>Trial</v>
          </cell>
          <cell r="H209" t="str">
            <v>Hero</v>
          </cell>
          <cell r="I209" t="str">
            <v>Mechanic</v>
          </cell>
        </row>
        <row r="210">
          <cell r="B210" t="str">
            <v>빛의 영웅</v>
          </cell>
        </row>
        <row r="211">
          <cell r="A211">
            <v>601</v>
          </cell>
          <cell r="B211" t="str">
            <v>카셀의 빛</v>
          </cell>
          <cell r="C211" t="str">
            <v>Monster.Ordeal.LightKasel</v>
          </cell>
          <cell r="D211" t="str">
            <v>Hero.Kasel</v>
          </cell>
          <cell r="E211" t="str">
            <v>Trans</v>
          </cell>
          <cell r="H211" t="str">
            <v>Hero</v>
          </cell>
          <cell r="I211" t="str">
            <v>Warrior</v>
          </cell>
        </row>
        <row r="212">
          <cell r="A212">
            <v>602</v>
          </cell>
          <cell r="B212" t="str">
            <v>프레이의 빛</v>
          </cell>
          <cell r="C212" t="str">
            <v>Monster.Ordeal.LightFrey</v>
          </cell>
          <cell r="D212" t="str">
            <v>Hero.Frey</v>
          </cell>
          <cell r="E212" t="str">
            <v>Trans</v>
          </cell>
          <cell r="H212" t="str">
            <v>Hero</v>
          </cell>
          <cell r="I212" t="str">
            <v>Priest</v>
          </cell>
        </row>
        <row r="213">
          <cell r="A213">
            <v>603</v>
          </cell>
          <cell r="B213" t="str">
            <v>클레오의 빛</v>
          </cell>
          <cell r="C213" t="str">
            <v>Monster.Ordeal.LightCleo</v>
          </cell>
          <cell r="D213" t="str">
            <v>Hero.Cleo</v>
          </cell>
          <cell r="E213" t="str">
            <v>Trans</v>
          </cell>
          <cell r="H213" t="str">
            <v>Hero</v>
          </cell>
          <cell r="I213" t="str">
            <v>Wizard</v>
          </cell>
        </row>
        <row r="214">
          <cell r="A214">
            <v>604</v>
          </cell>
          <cell r="B214" t="str">
            <v>로이의 빛</v>
          </cell>
          <cell r="C214" t="str">
            <v>Monster.Ordeal.LightRoi</v>
          </cell>
          <cell r="D214" t="str">
            <v>Hero.Roi</v>
          </cell>
          <cell r="E214" t="str">
            <v>Trans</v>
          </cell>
          <cell r="H214" t="str">
            <v>Hero</v>
          </cell>
          <cell r="I214" t="str">
            <v>Assassin</v>
          </cell>
        </row>
        <row r="215">
          <cell r="A215">
            <v>605</v>
          </cell>
          <cell r="B215" t="str">
            <v>가우의 빛</v>
          </cell>
          <cell r="C215" t="str">
            <v>Monster.Ordeal.LightGau</v>
          </cell>
          <cell r="D215" t="str">
            <v>Hero.Gau</v>
          </cell>
          <cell r="E215" t="str">
            <v>Trans</v>
          </cell>
          <cell r="H215" t="str">
            <v>Hero</v>
          </cell>
          <cell r="I215" t="str">
            <v>Warrior</v>
          </cell>
        </row>
        <row r="216">
          <cell r="A216">
            <v>606</v>
          </cell>
          <cell r="B216" t="str">
            <v>필롭의 빛</v>
          </cell>
          <cell r="C216" t="str">
            <v>Monster.Ordeal.LightPhillop</v>
          </cell>
          <cell r="D216" t="str">
            <v>Hero.Phillop</v>
          </cell>
          <cell r="E216" t="str">
            <v>Trans</v>
          </cell>
          <cell r="H216" t="str">
            <v>Hero</v>
          </cell>
          <cell r="I216" t="str">
            <v>Knight</v>
          </cell>
        </row>
        <row r="217">
          <cell r="A217">
            <v>607</v>
          </cell>
          <cell r="B217" t="str">
            <v>라크락의 빛</v>
          </cell>
          <cell r="C217" t="str">
            <v>Monster.Ordeal.LightLakrak</v>
          </cell>
          <cell r="D217" t="str">
            <v>Hero.Lakrak</v>
          </cell>
          <cell r="E217" t="str">
            <v>Trans</v>
          </cell>
          <cell r="H217" t="str">
            <v>Hero</v>
          </cell>
          <cell r="I217" t="str">
            <v>Mechanic</v>
          </cell>
        </row>
        <row r="218">
          <cell r="A218">
            <v>608</v>
          </cell>
          <cell r="B218" t="str">
            <v>카울라의 빛</v>
          </cell>
          <cell r="C218" t="str">
            <v>Monster.Ordeal.LightKaulah</v>
          </cell>
          <cell r="D218" t="str">
            <v>Hero.Kaulah</v>
          </cell>
          <cell r="E218" t="str">
            <v>Trans</v>
          </cell>
          <cell r="H218" t="str">
            <v>Hero</v>
          </cell>
          <cell r="I218" t="str">
            <v>Priest</v>
          </cell>
        </row>
        <row r="219">
          <cell r="A219">
            <v>609</v>
          </cell>
          <cell r="B219" t="str">
            <v>에피스의 빛</v>
          </cell>
          <cell r="C219" t="str">
            <v>Monster.Ordeal.LightEpis</v>
          </cell>
          <cell r="D219" t="str">
            <v>Hero.Epis</v>
          </cell>
          <cell r="E219" t="str">
            <v>Trans</v>
          </cell>
          <cell r="H219" t="str">
            <v>Hero</v>
          </cell>
          <cell r="I219" t="str">
            <v>Assassin</v>
          </cell>
        </row>
        <row r="220">
          <cell r="A220">
            <v>610</v>
          </cell>
          <cell r="B220" t="str">
            <v>셀레네의 빛</v>
          </cell>
          <cell r="C220" t="str">
            <v>Monster.Ordeal.LightSelene</v>
          </cell>
          <cell r="D220" t="str">
            <v>Hero.Selene</v>
          </cell>
          <cell r="E220" t="str">
            <v>Trans</v>
          </cell>
          <cell r="H220" t="str">
            <v>Hero</v>
          </cell>
          <cell r="I220" t="str">
            <v>Archer</v>
          </cell>
        </row>
        <row r="221">
          <cell r="A221">
            <v>611</v>
          </cell>
          <cell r="B221" t="str">
            <v>마리아의 빛</v>
          </cell>
          <cell r="C221" t="str">
            <v>Monster.Ordeal.LightMaria</v>
          </cell>
          <cell r="D221" t="str">
            <v>Hero.Maria</v>
          </cell>
          <cell r="E221" t="str">
            <v>Trans</v>
          </cell>
          <cell r="H221" t="str">
            <v>Hero</v>
          </cell>
          <cell r="I221" t="str">
            <v>Wizard</v>
          </cell>
        </row>
        <row r="222">
          <cell r="A222">
            <v>612</v>
          </cell>
          <cell r="B222" t="str">
            <v>미르르의 빛</v>
          </cell>
          <cell r="C222" t="str">
            <v>Monster.Ordeal.LightMiruru</v>
          </cell>
          <cell r="D222" t="str">
            <v>Hero.Miruru</v>
          </cell>
          <cell r="E222" t="str">
            <v>Trans</v>
          </cell>
          <cell r="H222" t="str">
            <v>Hero</v>
          </cell>
          <cell r="I222" t="str">
            <v>Mechanic</v>
          </cell>
        </row>
        <row r="223">
          <cell r="A223">
            <v>613</v>
          </cell>
          <cell r="B223" t="str">
            <v>로레인의 빛</v>
          </cell>
          <cell r="C223" t="str">
            <v>Monster.Ordeal.LightLorraine</v>
          </cell>
          <cell r="D223" t="str">
            <v>Hero.Lorraine</v>
          </cell>
          <cell r="E223" t="str">
            <v>Trans</v>
          </cell>
          <cell r="H223" t="str">
            <v>Hero</v>
          </cell>
          <cell r="I223" t="str">
            <v>Wizard</v>
          </cell>
        </row>
        <row r="224">
          <cell r="A224">
            <v>614</v>
          </cell>
          <cell r="B224" t="str">
            <v>마야의 빛</v>
          </cell>
          <cell r="C224" t="str">
            <v>Monster.Ordeal.LightMaya</v>
          </cell>
          <cell r="D224" t="str">
            <v>Hero.Maya</v>
          </cell>
          <cell r="E224" t="str">
            <v>Trans</v>
          </cell>
          <cell r="H224" t="str">
            <v>Hero</v>
          </cell>
          <cell r="I224" t="str">
            <v>Archer</v>
          </cell>
        </row>
        <row r="225">
          <cell r="A225">
            <v>615</v>
          </cell>
          <cell r="B225" t="str">
            <v>클라우스의 빛</v>
          </cell>
          <cell r="C225" t="str">
            <v>Monster.Ordeal.LightClause</v>
          </cell>
          <cell r="D225" t="str">
            <v>Hero.Clause</v>
          </cell>
          <cell r="E225" t="str">
            <v>Trans</v>
          </cell>
          <cell r="H225" t="str">
            <v>Hero</v>
          </cell>
          <cell r="I225" t="str">
            <v>Knight</v>
          </cell>
        </row>
        <row r="226">
          <cell r="A226">
            <v>616</v>
          </cell>
          <cell r="B226" t="str">
            <v>레피의 빛</v>
          </cell>
          <cell r="C226" t="str">
            <v>Monster.Ordeal.LightRephy</v>
          </cell>
          <cell r="D226" t="str">
            <v>Hero.Rephy</v>
          </cell>
          <cell r="E226" t="str">
            <v>Trans</v>
          </cell>
          <cell r="H226" t="str">
            <v>Hero</v>
          </cell>
          <cell r="I226" t="str">
            <v>Priest</v>
          </cell>
        </row>
        <row r="227">
          <cell r="A227">
            <v>617</v>
          </cell>
          <cell r="B227" t="str">
            <v>디마엘의 빛</v>
          </cell>
          <cell r="C227" t="str">
            <v>Monster.Ordeal.LightDimael</v>
          </cell>
          <cell r="D227" t="str">
            <v>Hero.Dimael</v>
          </cell>
          <cell r="E227" t="str">
            <v>Trans</v>
          </cell>
          <cell r="H227" t="str">
            <v>Hero</v>
          </cell>
          <cell r="I227" t="str">
            <v>Archer</v>
          </cell>
        </row>
        <row r="228">
          <cell r="A228">
            <v>618</v>
          </cell>
          <cell r="B228" t="str">
            <v>레이나의 빛</v>
          </cell>
          <cell r="C228" t="str">
            <v>Monster.Ordeal.LightReina</v>
          </cell>
          <cell r="D228" t="str">
            <v>Hero.Reina</v>
          </cell>
          <cell r="E228" t="str">
            <v>Trans</v>
          </cell>
          <cell r="H228" t="str">
            <v>Hero</v>
          </cell>
          <cell r="I228" t="str">
            <v>Assassin</v>
          </cell>
        </row>
        <row r="229">
          <cell r="A229">
            <v>619</v>
          </cell>
          <cell r="B229" t="str">
            <v>파벨의 빛</v>
          </cell>
          <cell r="C229" t="str">
            <v>Monster.Ordeal.LightPavel</v>
          </cell>
          <cell r="D229" t="str">
            <v>Hero.Pavel</v>
          </cell>
          <cell r="E229" t="str">
            <v>Trans</v>
          </cell>
          <cell r="H229" t="str">
            <v>Hero</v>
          </cell>
          <cell r="I229" t="str">
            <v>Wizard</v>
          </cell>
        </row>
        <row r="230">
          <cell r="A230">
            <v>620</v>
          </cell>
          <cell r="B230" t="str">
            <v>데미아의 빛</v>
          </cell>
          <cell r="C230" t="str">
            <v>Monster.Ordeal.LightDemia</v>
          </cell>
          <cell r="D230" t="str">
            <v>Hero.Demia</v>
          </cell>
          <cell r="E230" t="str">
            <v>Trans</v>
          </cell>
          <cell r="H230" t="str">
            <v>Hero</v>
          </cell>
          <cell r="I230" t="str">
            <v>Knight</v>
          </cell>
        </row>
        <row r="231">
          <cell r="A231">
            <v>621</v>
          </cell>
          <cell r="B231" t="str">
            <v>네일라의 빛</v>
          </cell>
          <cell r="C231" t="str">
            <v>Monster.Ordeal.LightNaila</v>
          </cell>
          <cell r="D231" t="str">
            <v>Hero.Naila</v>
          </cell>
          <cell r="E231" t="str">
            <v>Trans</v>
          </cell>
          <cell r="H231" t="str">
            <v>Hero</v>
          </cell>
          <cell r="I231" t="str">
            <v>Warrior</v>
          </cell>
        </row>
        <row r="232">
          <cell r="A232">
            <v>622</v>
          </cell>
          <cell r="B232" t="str">
            <v>로지나의 빛</v>
          </cell>
          <cell r="C232" t="str">
            <v>Monster.Ordeal.LightRodina</v>
          </cell>
          <cell r="D232" t="str">
            <v>Hero.Rodina</v>
          </cell>
          <cell r="E232" t="str">
            <v>Trans</v>
          </cell>
          <cell r="H232" t="str">
            <v>Hero</v>
          </cell>
          <cell r="I232" t="str">
            <v>Mechanic</v>
          </cell>
        </row>
        <row r="233">
          <cell r="A233">
            <v>623</v>
          </cell>
          <cell r="B233" t="str">
            <v>모라의 빛</v>
          </cell>
          <cell r="C233" t="str">
            <v>Monster.Ordeal.LightMorrah</v>
          </cell>
          <cell r="D233" t="str">
            <v>Hero.Morrah</v>
          </cell>
          <cell r="E233" t="str">
            <v>Trans</v>
          </cell>
          <cell r="H233" t="str">
            <v>Hero</v>
          </cell>
          <cell r="I233" t="str">
            <v>Knight</v>
          </cell>
        </row>
        <row r="234">
          <cell r="A234">
            <v>624</v>
          </cell>
          <cell r="B234" t="str">
            <v>보두앵의 빛</v>
          </cell>
          <cell r="C234" t="str">
            <v>Monster.Ordeal.LightBaudouin</v>
          </cell>
          <cell r="D234" t="str">
            <v>Hero.Baudouin</v>
          </cell>
          <cell r="E234" t="str">
            <v>Trans</v>
          </cell>
          <cell r="H234" t="str">
            <v>Hero</v>
          </cell>
          <cell r="I234" t="str">
            <v>Priest</v>
          </cell>
        </row>
        <row r="235">
          <cell r="A235">
            <v>625</v>
          </cell>
          <cell r="B235" t="str">
            <v>제인의 빛</v>
          </cell>
          <cell r="C235" t="str">
            <v>Monster.Ordeal.LightJane</v>
          </cell>
          <cell r="D235" t="str">
            <v>Hero.Jane</v>
          </cell>
          <cell r="E235" t="str">
            <v>Trans</v>
          </cell>
          <cell r="H235" t="str">
            <v>Hero</v>
          </cell>
          <cell r="I235" t="str">
            <v>Knight</v>
          </cell>
        </row>
        <row r="236">
          <cell r="A236">
            <v>25604</v>
          </cell>
          <cell r="B236" t="str">
            <v>#null</v>
          </cell>
          <cell r="C236" t="str">
            <v>Monster.Ordeal.LightMaya.Pet</v>
          </cell>
          <cell r="D236" t="str">
            <v>Hero.Maya.Pet</v>
          </cell>
          <cell r="E236" t="str">
            <v>Trans</v>
          </cell>
          <cell r="H236" t="str">
            <v>Hero</v>
          </cell>
          <cell r="I236" t="str">
            <v>Warrior</v>
          </cell>
        </row>
        <row r="237">
          <cell r="A237">
            <v>626</v>
          </cell>
          <cell r="B237" t="str">
            <v>아이샤의 빛</v>
          </cell>
          <cell r="C237" t="str">
            <v>Monster.Ordeal.LightAisha</v>
          </cell>
          <cell r="D237" t="str">
            <v>Hero.Aisha</v>
          </cell>
          <cell r="E237" t="str">
            <v>Trans</v>
          </cell>
          <cell r="H237" t="str">
            <v>Hero</v>
          </cell>
          <cell r="I237" t="str">
            <v>Wizard</v>
          </cell>
        </row>
        <row r="238">
          <cell r="A238">
            <v>627</v>
          </cell>
          <cell r="B238" t="str">
            <v>레오의 빛</v>
          </cell>
          <cell r="C238" t="str">
            <v>Monster.Ordeal.LightLeo</v>
          </cell>
          <cell r="D238" t="str">
            <v>Hero.Leo</v>
          </cell>
          <cell r="E238" t="str">
            <v>Trans</v>
          </cell>
          <cell r="H238" t="str">
            <v>Hero</v>
          </cell>
          <cell r="I238" t="str">
            <v>Wizard</v>
          </cell>
        </row>
        <row r="239">
          <cell r="A239">
            <v>628</v>
          </cell>
          <cell r="B239" t="str">
            <v>플루스의 빛</v>
          </cell>
          <cell r="C239" t="str">
            <v>Monster.Ordeal.LightFluss</v>
          </cell>
          <cell r="D239" t="str">
            <v>Hero.Fluss</v>
          </cell>
          <cell r="E239" t="str">
            <v>Trans</v>
          </cell>
          <cell r="H239" t="str">
            <v>Hero</v>
          </cell>
          <cell r="I239" t="str">
            <v>Assassin</v>
          </cell>
        </row>
        <row r="240">
          <cell r="A240">
            <v>629</v>
          </cell>
          <cell r="B240" t="str">
            <v>루나의 빛</v>
          </cell>
          <cell r="C240" t="str">
            <v>Monster.Ordeal.LightLuna</v>
          </cell>
          <cell r="D240" t="str">
            <v>Hero.Luna</v>
          </cell>
          <cell r="E240" t="str">
            <v>Trans</v>
          </cell>
          <cell r="H240" t="str">
            <v>Hero</v>
          </cell>
          <cell r="I240" t="str">
            <v>Archer</v>
          </cell>
        </row>
        <row r="241">
          <cell r="A241">
            <v>630</v>
          </cell>
          <cell r="B241" t="str">
            <v>라이아스의 빛</v>
          </cell>
          <cell r="C241" t="str">
            <v>Monster.Ordeal.LightEll</v>
          </cell>
          <cell r="D241" t="str">
            <v>Hero.Ell</v>
          </cell>
          <cell r="E241" t="str">
            <v>Trans</v>
          </cell>
          <cell r="H241" t="str">
            <v>Hero</v>
          </cell>
          <cell r="I241" t="str">
            <v>Priest</v>
          </cell>
        </row>
        <row r="242">
          <cell r="A242">
            <v>631</v>
          </cell>
          <cell r="B242" t="str">
            <v>아르크의 빛</v>
          </cell>
          <cell r="C242" t="str">
            <v>Monster.Ordeal.LightArch</v>
          </cell>
          <cell r="D242" t="str">
            <v>Hero.Arch</v>
          </cell>
          <cell r="E242" t="str">
            <v>Trans</v>
          </cell>
          <cell r="H242" t="str">
            <v>Hero</v>
          </cell>
          <cell r="I242" t="str">
            <v>Archer</v>
          </cell>
        </row>
        <row r="243">
          <cell r="A243">
            <v>632</v>
          </cell>
          <cell r="B243" t="str">
            <v>레위시아의 빛</v>
          </cell>
          <cell r="C243" t="str">
            <v>Monster.Ordeal.LightLewsia</v>
          </cell>
          <cell r="D243" t="str">
            <v>Hero.Lewsia</v>
          </cell>
          <cell r="E243" t="str">
            <v>Trans</v>
          </cell>
          <cell r="H243" t="str">
            <v>Hero</v>
          </cell>
          <cell r="I243" t="str">
            <v>Wizard</v>
          </cell>
        </row>
        <row r="244">
          <cell r="A244">
            <v>633</v>
          </cell>
          <cell r="B244" t="str">
            <v>닉스의 빛</v>
          </cell>
          <cell r="C244" t="str">
            <v>Monster.Ordeal.LightNicx</v>
          </cell>
          <cell r="D244" t="str">
            <v>Hero.Nicx</v>
          </cell>
          <cell r="E244" t="str">
            <v>Trans</v>
          </cell>
          <cell r="H244" t="str">
            <v>Hero</v>
          </cell>
          <cell r="I244" t="str">
            <v>Wizard</v>
          </cell>
        </row>
        <row r="245">
          <cell r="A245">
            <v>634</v>
          </cell>
          <cell r="B245" t="str">
            <v>아네트의 빛</v>
          </cell>
          <cell r="C245" t="str">
            <v>Monster.Ordeal.LightAnnette</v>
          </cell>
          <cell r="D245" t="str">
            <v>Hero.Annette</v>
          </cell>
          <cell r="E245" t="str">
            <v>Trans</v>
          </cell>
          <cell r="H245" t="str">
            <v>Hero</v>
          </cell>
          <cell r="I245" t="str">
            <v>Mechanic</v>
          </cell>
        </row>
        <row r="246">
          <cell r="A246">
            <v>635</v>
          </cell>
          <cell r="B246" t="str">
            <v>미트라의 빛</v>
          </cell>
          <cell r="C246" t="str">
            <v>Monster.Ordeal.LightMitra</v>
          </cell>
          <cell r="D246" t="str">
            <v>Hero.Mitra</v>
          </cell>
          <cell r="E246" t="str">
            <v>Trans</v>
          </cell>
          <cell r="H246" t="str">
            <v>Hero</v>
          </cell>
          <cell r="I246" t="str">
            <v>Mechanic</v>
          </cell>
        </row>
        <row r="247">
          <cell r="A247">
            <v>636</v>
          </cell>
          <cell r="B247" t="str">
            <v>리카르도의 빛</v>
          </cell>
          <cell r="C247" t="str">
            <v>Monster.Ordeal.LightRicardo</v>
          </cell>
          <cell r="D247" t="str">
            <v>Hero.Ricardo</v>
          </cell>
          <cell r="E247" t="str">
            <v>Trans</v>
          </cell>
          <cell r="H247" t="str">
            <v>Hero</v>
          </cell>
          <cell r="I247" t="str">
            <v>Knight</v>
          </cell>
        </row>
        <row r="248">
          <cell r="A248">
            <v>637</v>
          </cell>
          <cell r="B248" t="str">
            <v>타냐의 빛</v>
          </cell>
          <cell r="C248" t="str">
            <v>Monster.Ordeal.LightTanya</v>
          </cell>
          <cell r="D248" t="str">
            <v>Hero.Tanya</v>
          </cell>
          <cell r="E248" t="str">
            <v>Trans</v>
          </cell>
          <cell r="H248" t="str">
            <v>Hero</v>
          </cell>
          <cell r="I248" t="str">
            <v>Assassin</v>
          </cell>
        </row>
        <row r="249">
          <cell r="A249">
            <v>638</v>
          </cell>
          <cell r="B249" t="str">
            <v>에제키엘의 빛</v>
          </cell>
          <cell r="C249" t="str">
            <v>Monster.Ordeal.LightEzekiel</v>
          </cell>
          <cell r="D249" t="str">
            <v>Hero.Ezekiel</v>
          </cell>
          <cell r="E249" t="str">
            <v>Trans</v>
          </cell>
          <cell r="H249" t="str">
            <v>Hero</v>
          </cell>
          <cell r="I249" t="str">
            <v>Assassin</v>
          </cell>
        </row>
        <row r="250">
          <cell r="A250">
            <v>639</v>
          </cell>
          <cell r="B250" t="str">
            <v>카산드라의 빛</v>
          </cell>
          <cell r="C250" t="str">
            <v>Monster.Ordeal.LightCassandra</v>
          </cell>
          <cell r="D250" t="str">
            <v>Hero.Cassandra</v>
          </cell>
          <cell r="E250" t="str">
            <v>Trans</v>
          </cell>
          <cell r="H250" t="str">
            <v>Hero</v>
          </cell>
          <cell r="I250" t="str">
            <v>Priest</v>
          </cell>
        </row>
        <row r="251">
          <cell r="A251">
            <v>640</v>
          </cell>
          <cell r="B251" t="str">
            <v>테오의 빛</v>
          </cell>
          <cell r="C251" t="str">
            <v>Monster.Ordeal.LightTheo</v>
          </cell>
          <cell r="D251" t="str">
            <v>Hero.Theo</v>
          </cell>
          <cell r="E251" t="str">
            <v>Trans</v>
          </cell>
          <cell r="H251" t="str">
            <v>Hero</v>
          </cell>
          <cell r="I251" t="str">
            <v>Warrior</v>
          </cell>
        </row>
        <row r="252">
          <cell r="A252">
            <v>641</v>
          </cell>
          <cell r="B252" t="str">
            <v>메디아나의 빛</v>
          </cell>
          <cell r="C252" t="str">
            <v>Monster.Ordeal.LightMediana</v>
          </cell>
          <cell r="D252" t="str">
            <v>Hero.Mediana</v>
          </cell>
          <cell r="E252" t="str">
            <v>Trans</v>
          </cell>
          <cell r="H252" t="str">
            <v>Hero</v>
          </cell>
          <cell r="I252" t="str">
            <v>Priest</v>
          </cell>
        </row>
        <row r="253">
          <cell r="A253">
            <v>642</v>
          </cell>
          <cell r="B253" t="str">
            <v>오디의 빛</v>
          </cell>
          <cell r="C253" t="str">
            <v>Monster.Ordeal.LightOddy</v>
          </cell>
          <cell r="D253" t="str">
            <v>Hero.Oddy</v>
          </cell>
          <cell r="E253" t="str">
            <v>Trans</v>
          </cell>
          <cell r="H253" t="str">
            <v>Hero</v>
          </cell>
          <cell r="I253" t="str">
            <v>Mechanic</v>
          </cell>
        </row>
        <row r="254">
          <cell r="A254">
            <v>643</v>
          </cell>
          <cell r="B254" t="str">
            <v>비스카의 빛</v>
          </cell>
          <cell r="C254" t="str">
            <v>Monster.Ordeal.LightViska</v>
          </cell>
          <cell r="D254" t="str">
            <v>Hero.Viska</v>
          </cell>
          <cell r="E254" t="str">
            <v>Trans</v>
          </cell>
          <cell r="H254" t="str">
            <v>Hero</v>
          </cell>
          <cell r="I254" t="str">
            <v>Warrior</v>
          </cell>
        </row>
        <row r="255">
          <cell r="A255">
            <v>644</v>
          </cell>
          <cell r="B255" t="str">
            <v>프리실라의 빛</v>
          </cell>
          <cell r="C255" t="str">
            <v>Monster.Ordeal.LightPriscilla</v>
          </cell>
          <cell r="D255" t="str">
            <v>Hero.Priscilla</v>
          </cell>
          <cell r="E255" t="str">
            <v>Trans</v>
          </cell>
          <cell r="H255" t="str">
            <v>Hero</v>
          </cell>
          <cell r="I255" t="str">
            <v>Warrior</v>
          </cell>
        </row>
        <row r="256">
          <cell r="A256">
            <v>645</v>
          </cell>
          <cell r="B256" t="str">
            <v>얀느의 빛</v>
          </cell>
          <cell r="C256" t="str">
            <v>Monster.Ordeal.LightYanne</v>
          </cell>
          <cell r="D256" t="str">
            <v>Hero.Yanne</v>
          </cell>
          <cell r="E256" t="str">
            <v>Trans</v>
          </cell>
          <cell r="H256" t="str">
            <v>Hero</v>
          </cell>
          <cell r="I256" t="str">
            <v>Archer</v>
          </cell>
        </row>
        <row r="257">
          <cell r="A257">
            <v>646</v>
          </cell>
          <cell r="B257" t="str">
            <v>자피르의 빛</v>
          </cell>
          <cell r="C257" t="str">
            <v>Monster.Ordeal.LightZafir</v>
          </cell>
          <cell r="D257" t="str">
            <v>Hero.Zafir</v>
          </cell>
          <cell r="E257" t="str">
            <v>Trans</v>
          </cell>
          <cell r="H257" t="str">
            <v>Hero</v>
          </cell>
          <cell r="I257" t="str">
            <v>Archer</v>
          </cell>
        </row>
        <row r="258">
          <cell r="A258">
            <v>647</v>
          </cell>
          <cell r="B258" t="str">
            <v>유리아의 빛</v>
          </cell>
          <cell r="C258" t="str">
            <v>Monster.Ordeal.LightYuria</v>
          </cell>
          <cell r="D258" t="str">
            <v>Hero.Yuria</v>
          </cell>
          <cell r="E258" t="str">
            <v>Trans</v>
          </cell>
          <cell r="H258" t="str">
            <v>Hero</v>
          </cell>
          <cell r="I258" t="str">
            <v>Archer</v>
          </cell>
        </row>
        <row r="259">
          <cell r="A259">
            <v>648</v>
          </cell>
          <cell r="B259" t="str">
            <v>레하트나의 빛</v>
          </cell>
          <cell r="C259" t="str">
            <v>Monster.Ordeal.LightRehartna</v>
          </cell>
          <cell r="D259" t="str">
            <v>Hero.Rehartna</v>
          </cell>
          <cell r="E259" t="str">
            <v>Trans</v>
          </cell>
          <cell r="H259" t="str">
            <v>Hero</v>
          </cell>
          <cell r="I259" t="str">
            <v>Priest</v>
          </cell>
        </row>
        <row r="260">
          <cell r="A260">
            <v>649</v>
          </cell>
          <cell r="B260" t="str">
            <v>오펠리아의 빛</v>
          </cell>
          <cell r="C260" t="str">
            <v>Monster.Ordeal.LightOphelia</v>
          </cell>
          <cell r="D260" t="str">
            <v>Hero.Ophelia</v>
          </cell>
          <cell r="E260" t="str">
            <v>Trans</v>
          </cell>
          <cell r="H260" t="str">
            <v>Hero</v>
          </cell>
          <cell r="I260" t="str">
            <v>Wizard</v>
          </cell>
        </row>
        <row r="261">
          <cell r="A261">
            <v>650</v>
          </cell>
          <cell r="B261" t="str">
            <v>레퀴나의 빛</v>
          </cell>
          <cell r="C261" t="str">
            <v>Monster.Ordeal.LightRequina</v>
          </cell>
          <cell r="D261" t="str">
            <v>Hero.Requina</v>
          </cell>
          <cell r="E261" t="str">
            <v>Trans</v>
          </cell>
          <cell r="H261" t="str">
            <v>Hero</v>
          </cell>
          <cell r="I261" t="str">
            <v>Archer</v>
          </cell>
        </row>
        <row r="262">
          <cell r="A262">
            <v>651</v>
          </cell>
          <cell r="B262" t="str">
            <v>아셀리카의 빛</v>
          </cell>
          <cell r="C262" t="str">
            <v>Monster.Ordeal.LightAselica</v>
          </cell>
          <cell r="D262" t="str">
            <v>Hero.Aselica</v>
          </cell>
          <cell r="E262" t="str">
            <v>Trans</v>
          </cell>
          <cell r="H262" t="str">
            <v>Hero</v>
          </cell>
          <cell r="I262" t="str">
            <v>Knight</v>
          </cell>
        </row>
        <row r="263">
          <cell r="A263">
            <v>652</v>
          </cell>
          <cell r="B263" t="str">
            <v>크로우의 빛</v>
          </cell>
          <cell r="C263" t="str">
            <v>Monster.Ordeal.LightCrow</v>
          </cell>
          <cell r="D263" t="str">
            <v>Hero.Crow</v>
          </cell>
          <cell r="E263" t="str">
            <v>Trans</v>
          </cell>
          <cell r="H263" t="str">
            <v>Hero</v>
          </cell>
          <cell r="I263" t="str">
            <v>Mechanic</v>
          </cell>
        </row>
        <row r="264">
          <cell r="A264">
            <v>653</v>
          </cell>
          <cell r="B264" t="str">
            <v>샤밀라의 빛</v>
          </cell>
          <cell r="C264" t="str">
            <v>Monster.Ordeal.LightShamilla</v>
          </cell>
          <cell r="D264" t="str">
            <v>Hero.Shamilla</v>
          </cell>
          <cell r="E264" t="str">
            <v>Trans</v>
          </cell>
          <cell r="H264" t="str">
            <v>Hero</v>
          </cell>
          <cell r="I264" t="str">
            <v>Archer</v>
          </cell>
        </row>
        <row r="265">
          <cell r="A265">
            <v>654</v>
          </cell>
          <cell r="B265" t="str">
            <v>라브릴의 빛</v>
          </cell>
          <cell r="C265" t="str">
            <v>Monster.Ordeal.LightLavril</v>
          </cell>
          <cell r="D265" t="str">
            <v>Hero.Lavril</v>
          </cell>
          <cell r="E265" t="str">
            <v>Trans</v>
          </cell>
          <cell r="H265" t="str">
            <v>Hero</v>
          </cell>
          <cell r="I265" t="str">
            <v>Priest</v>
          </cell>
        </row>
        <row r="266">
          <cell r="A266">
            <v>655</v>
          </cell>
          <cell r="B266" t="str">
            <v>세리아의 빛</v>
          </cell>
          <cell r="C266" t="str">
            <v>Monster.Ordeal.LightSeria</v>
          </cell>
          <cell r="D266" t="str">
            <v>Hero.Seria</v>
          </cell>
          <cell r="E266" t="str">
            <v>Trans</v>
          </cell>
          <cell r="H266" t="str">
            <v>Hero</v>
          </cell>
          <cell r="I266" t="str">
            <v>Warrior</v>
          </cell>
        </row>
        <row r="267">
          <cell r="A267">
            <v>656</v>
          </cell>
          <cell r="B267" t="str">
            <v>에르제의 빛</v>
          </cell>
          <cell r="C267" t="str">
            <v>Monster.Ordeal.LightErze</v>
          </cell>
          <cell r="D267" t="str">
            <v>Hero.Erze</v>
          </cell>
          <cell r="E267" t="str">
            <v>Trans</v>
          </cell>
          <cell r="H267" t="str">
            <v>Hero</v>
          </cell>
          <cell r="I267" t="str">
            <v>Assassin</v>
          </cell>
        </row>
        <row r="268">
          <cell r="A268">
            <v>657</v>
          </cell>
          <cell r="B268" t="str">
            <v>릴리아의 빛</v>
          </cell>
          <cell r="C268" t="str">
            <v>Monster.Ordeal.LightLilia</v>
          </cell>
          <cell r="D268" t="str">
            <v>Hero.Lilia</v>
          </cell>
          <cell r="E268" t="str">
            <v>Trans</v>
          </cell>
          <cell r="H268" t="str">
            <v>Hero</v>
          </cell>
          <cell r="I268" t="str">
            <v>Wizard</v>
          </cell>
        </row>
        <row r="269">
          <cell r="A269">
            <v>658</v>
          </cell>
          <cell r="B269" t="str">
            <v>라우디아의 빛</v>
          </cell>
          <cell r="C269" t="str">
            <v>Monster.Ordeal.LightLaudia</v>
          </cell>
          <cell r="D269" t="str">
            <v>Hero.Laudia</v>
          </cell>
          <cell r="E269" t="str">
            <v>Trans</v>
          </cell>
          <cell r="H269" t="str">
            <v>Hero</v>
          </cell>
          <cell r="I269" t="str">
            <v>Assassin</v>
          </cell>
        </row>
        <row r="270">
          <cell r="A270">
            <v>659</v>
          </cell>
          <cell r="B270" t="str">
            <v>루시아스의 빛</v>
          </cell>
          <cell r="C270" t="str">
            <v>Monster.Ordeal.LightLucias</v>
          </cell>
          <cell r="D270" t="str">
            <v>Hero.Lucias</v>
          </cell>
          <cell r="E270" t="str">
            <v>Trans</v>
          </cell>
          <cell r="H270" t="str">
            <v>Hero</v>
          </cell>
          <cell r="I270" t="str">
            <v>Priest</v>
          </cell>
        </row>
        <row r="271">
          <cell r="A271">
            <v>660</v>
          </cell>
          <cell r="B271" t="str">
            <v>크리샤의 빛</v>
          </cell>
          <cell r="C271" t="str">
            <v>Monster.Ordeal.LightChrisha</v>
          </cell>
          <cell r="D271" t="str">
            <v>Hero.Chrisha</v>
          </cell>
          <cell r="E271" t="str">
            <v>Trans</v>
          </cell>
          <cell r="H271" t="str">
            <v>Hero</v>
          </cell>
          <cell r="I271" t="str">
            <v>Mechanic</v>
          </cell>
        </row>
        <row r="272">
          <cell r="A272">
            <v>661</v>
          </cell>
          <cell r="B272" t="str">
            <v>네락시스의 빛</v>
          </cell>
          <cell r="C272" t="str">
            <v>Monster.Ordeal.LightNeraxis</v>
          </cell>
          <cell r="D272" t="str">
            <v>Hero.Neraxis</v>
          </cell>
          <cell r="E272" t="str">
            <v>Trans</v>
          </cell>
          <cell r="H272" t="str">
            <v>Hero</v>
          </cell>
          <cell r="I272" t="str">
            <v>Knight</v>
          </cell>
        </row>
        <row r="273">
          <cell r="A273">
            <v>662</v>
          </cell>
          <cell r="B273" t="str">
            <v>스칼렛의 빛</v>
          </cell>
          <cell r="C273" t="str">
            <v>Monster.Ordeal.LightScarlet</v>
          </cell>
          <cell r="D273" t="str">
            <v>Hero.Scarlet</v>
          </cell>
          <cell r="E273" t="str">
            <v>Trans</v>
          </cell>
          <cell r="H273" t="str">
            <v>Hero</v>
          </cell>
          <cell r="I273" t="str">
            <v>Warrior</v>
          </cell>
        </row>
        <row r="274">
          <cell r="A274">
            <v>663</v>
          </cell>
          <cell r="B274" t="str">
            <v>소니아의 빛</v>
          </cell>
          <cell r="C274" t="str">
            <v>Monster.Ordeal.LightSonia</v>
          </cell>
          <cell r="D274" t="str">
            <v>Hero.Sonia</v>
          </cell>
          <cell r="E274" t="str">
            <v>Trans</v>
          </cell>
          <cell r="H274" t="str">
            <v>Hero</v>
          </cell>
          <cell r="I274" t="str">
            <v>Knight</v>
          </cell>
        </row>
        <row r="275">
          <cell r="A275">
            <v>664</v>
          </cell>
          <cell r="B275" t="str">
            <v>아르테미아의 빛</v>
          </cell>
          <cell r="C275" t="str">
            <v>Monster.Ordeal.LightArtemia</v>
          </cell>
          <cell r="D275" t="str">
            <v>Hero.Artemia</v>
          </cell>
          <cell r="E275" t="str">
            <v>Trans</v>
          </cell>
          <cell r="H275" t="str">
            <v>Hero</v>
          </cell>
          <cell r="I275" t="str">
            <v>Wizard</v>
          </cell>
        </row>
        <row r="276">
          <cell r="A276">
            <v>665</v>
          </cell>
          <cell r="B276" t="str">
            <v>미리안느의 빛</v>
          </cell>
          <cell r="C276" t="str">
            <v>Monster.Ordeal.LightMirianne</v>
          </cell>
          <cell r="D276" t="str">
            <v>Hero.Mirianne</v>
          </cell>
          <cell r="E276" t="str">
            <v>Trans</v>
          </cell>
          <cell r="H276" t="str">
            <v>Hero</v>
          </cell>
          <cell r="I276" t="str">
            <v>Assassin</v>
          </cell>
        </row>
        <row r="277">
          <cell r="A277">
            <v>666</v>
          </cell>
          <cell r="B277" t="str">
            <v>시아의 빛</v>
          </cell>
          <cell r="C277" t="str">
            <v>Monster.Ordeal.LightShea</v>
          </cell>
          <cell r="D277" t="str">
            <v>Hero.Shea</v>
          </cell>
          <cell r="E277" t="str">
            <v>Trans</v>
          </cell>
          <cell r="H277" t="str">
            <v>Hero</v>
          </cell>
          <cell r="I277" t="str">
            <v>Priest</v>
          </cell>
        </row>
        <row r="278">
          <cell r="A278">
            <v>667</v>
          </cell>
          <cell r="B278" t="str">
            <v>카라의 빛</v>
          </cell>
          <cell r="C278" t="str">
            <v>Monster.Ordeal.LightKara</v>
          </cell>
          <cell r="D278" t="str">
            <v>Hero.Kara</v>
          </cell>
          <cell r="E278" t="str">
            <v>Trans</v>
          </cell>
          <cell r="H278" t="str">
            <v>Hero</v>
          </cell>
          <cell r="I278" t="str">
            <v>Mechanic</v>
          </cell>
        </row>
        <row r="279">
          <cell r="A279">
            <v>668</v>
          </cell>
          <cell r="B279" t="str">
            <v>니아의 빛</v>
          </cell>
          <cell r="C279" t="str">
            <v>Monster.Ordeal.LightNia</v>
          </cell>
          <cell r="D279" t="str">
            <v>Hero.Nia</v>
          </cell>
          <cell r="E279" t="str">
            <v>Trans</v>
          </cell>
          <cell r="H279" t="str">
            <v>Hero</v>
          </cell>
          <cell r="I279" t="str">
            <v>Assassin</v>
          </cell>
        </row>
        <row r="280">
          <cell r="A280">
            <v>669</v>
          </cell>
          <cell r="B280" t="str">
            <v>에스커의 빛</v>
          </cell>
          <cell r="C280" t="str">
            <v>Monster.Ordeal.LightEsker</v>
          </cell>
          <cell r="D280" t="str">
            <v>Hero.Esker</v>
          </cell>
          <cell r="E280" t="str">
            <v>Trans</v>
          </cell>
          <cell r="H280" t="str">
            <v>Hero</v>
          </cell>
          <cell r="I280" t="str">
            <v>Wizard</v>
          </cell>
        </row>
        <row r="281">
          <cell r="A281">
            <v>670</v>
          </cell>
          <cell r="B281" t="str">
            <v>세실리아의 빛</v>
          </cell>
          <cell r="C281" t="str">
            <v>Monster.Ordeal.LightCecilia</v>
          </cell>
          <cell r="D281" t="str">
            <v>Hero.Cecilia</v>
          </cell>
          <cell r="E281" t="str">
            <v>Trans</v>
          </cell>
          <cell r="H281" t="str">
            <v>Hero</v>
          </cell>
          <cell r="I281" t="str">
            <v>Mechanic</v>
          </cell>
        </row>
        <row r="282">
          <cell r="A282">
            <v>671</v>
          </cell>
          <cell r="B282" t="str">
            <v>키르제의 빛</v>
          </cell>
          <cell r="C282" t="str">
            <v>Monster.Ordeal.LightKirze</v>
          </cell>
          <cell r="D282" t="str">
            <v>Hero.Kirze</v>
          </cell>
          <cell r="E282" t="str">
            <v>Trans</v>
          </cell>
          <cell r="H282" t="str">
            <v>Hero</v>
          </cell>
          <cell r="I282" t="str">
            <v>Warrior</v>
          </cell>
        </row>
        <row r="283">
          <cell r="A283">
            <v>672</v>
          </cell>
          <cell r="B283" t="str">
            <v>판시로네의 빛</v>
          </cell>
          <cell r="C283" t="str">
            <v>Monster.Ordeal.LightPancironne</v>
          </cell>
          <cell r="D283" t="str">
            <v>Hero.Pancironne</v>
          </cell>
          <cell r="E283" t="str">
            <v>Trans</v>
          </cell>
          <cell r="H283" t="str">
            <v>Hero</v>
          </cell>
          <cell r="I283" t="str">
            <v>Mechanic</v>
          </cell>
        </row>
        <row r="284">
          <cell r="A284">
            <v>673</v>
          </cell>
          <cell r="B284" t="str">
            <v>체이스의 빛</v>
          </cell>
          <cell r="C284" t="str">
            <v>Monster.Ordeal.LightChase</v>
          </cell>
          <cell r="D284" t="str">
            <v>Hero.Chase</v>
          </cell>
          <cell r="E284" t="str">
            <v>Trans</v>
          </cell>
          <cell r="H284" t="str">
            <v>Hero</v>
          </cell>
          <cell r="I284" t="str">
            <v>Warrior</v>
          </cell>
        </row>
        <row r="285">
          <cell r="A285">
            <v>674</v>
          </cell>
          <cell r="B285" t="str">
            <v>키베라의 빛</v>
          </cell>
          <cell r="C285" t="str">
            <v>Monster.Ordeal.LightKibera</v>
          </cell>
          <cell r="D285" t="str">
            <v>Hero.Kibera</v>
          </cell>
          <cell r="E285" t="str">
            <v>Trans</v>
          </cell>
          <cell r="H285" t="str">
            <v>Hero</v>
          </cell>
          <cell r="I285" t="str">
            <v>Assassin</v>
          </cell>
        </row>
        <row r="286">
          <cell r="A286">
            <v>675</v>
          </cell>
          <cell r="B286" t="str">
            <v>다카리스의 빛</v>
          </cell>
          <cell r="C286" t="str">
            <v>Monster.Ordeal.LightDakaris</v>
          </cell>
          <cell r="D286" t="str">
            <v>Hero.Dakaris</v>
          </cell>
          <cell r="E286" t="str">
            <v>Trans</v>
          </cell>
          <cell r="H286" t="str">
            <v>Hero</v>
          </cell>
          <cell r="I286" t="str">
            <v>Wizard</v>
          </cell>
        </row>
        <row r="287">
          <cell r="A287">
            <v>676</v>
          </cell>
          <cell r="B287" t="str">
            <v>테일리의 빛</v>
          </cell>
          <cell r="C287" t="str">
            <v>Monster.Ordeal.LightTaily</v>
          </cell>
          <cell r="D287" t="str">
            <v>Hero.Taily</v>
          </cell>
          <cell r="E287" t="str">
            <v>Trans</v>
          </cell>
          <cell r="H287" t="str">
            <v>Hero</v>
          </cell>
          <cell r="I287" t="str">
            <v>Knight</v>
          </cell>
        </row>
        <row r="288">
          <cell r="A288">
            <v>677</v>
          </cell>
          <cell r="B288" t="str">
            <v>제라의 빛</v>
          </cell>
          <cell r="C288" t="str">
            <v>Monster.Ordeal.LightXerah</v>
          </cell>
          <cell r="D288" t="str">
            <v>Hero.Xerah</v>
          </cell>
          <cell r="E288" t="str">
            <v>Trans</v>
          </cell>
          <cell r="H288" t="str">
            <v>Hero</v>
          </cell>
          <cell r="I288" t="str">
            <v>Wizard</v>
          </cell>
        </row>
        <row r="289">
          <cell r="A289">
            <v>678</v>
          </cell>
          <cell r="B289" t="str">
            <v>베른헤임의 빛</v>
          </cell>
          <cell r="C289" t="str">
            <v>Monster.Ordeal.LightBernheim</v>
          </cell>
          <cell r="D289" t="str">
            <v>Hero.Bernheim</v>
          </cell>
          <cell r="E289" t="str">
            <v>Trans</v>
          </cell>
          <cell r="H289" t="str">
            <v>Hero</v>
          </cell>
          <cell r="I289" t="str">
            <v>Warrior</v>
          </cell>
        </row>
        <row r="290">
          <cell r="A290">
            <v>679</v>
          </cell>
          <cell r="B290" t="str">
            <v>에반의 빛</v>
          </cell>
          <cell r="C290" t="str">
            <v>Monster.Ordeal.LightEvan</v>
          </cell>
          <cell r="D290" t="str">
            <v>Hero.Evan</v>
          </cell>
          <cell r="E290" t="str">
            <v>Trans</v>
          </cell>
          <cell r="H290" t="str">
            <v>Hero</v>
          </cell>
          <cell r="I290" t="str">
            <v>Priest</v>
          </cell>
        </row>
        <row r="291">
          <cell r="A291">
            <v>680</v>
          </cell>
          <cell r="B291" t="str">
            <v>샤크메의 빛</v>
          </cell>
          <cell r="C291" t="str">
            <v>Monster.Ordeal.LightShakmeh</v>
          </cell>
          <cell r="D291" t="str">
            <v>Hero.Shakmeh</v>
          </cell>
          <cell r="E291" t="str">
            <v>Trans</v>
          </cell>
          <cell r="H291" t="str">
            <v>Hero</v>
          </cell>
          <cell r="I291" t="str">
            <v>Knight</v>
          </cell>
        </row>
        <row r="292">
          <cell r="A292">
            <v>681</v>
          </cell>
          <cell r="B292" t="str">
            <v>힐다의 빛</v>
          </cell>
          <cell r="C292" t="str">
            <v>Monster.Ordeal.LightHilda</v>
          </cell>
          <cell r="D292" t="str">
            <v>Hero.Hilda</v>
          </cell>
          <cell r="E292" t="str">
            <v>Trans</v>
          </cell>
          <cell r="H292" t="str">
            <v>Hero</v>
          </cell>
          <cell r="I292" t="str">
            <v>Warrior</v>
          </cell>
        </row>
        <row r="293">
          <cell r="A293">
            <v>682</v>
          </cell>
          <cell r="B293" t="str">
            <v>이솔렛의 빛</v>
          </cell>
          <cell r="C293" t="str">
            <v>Monster.Ordeal.LightIsolet</v>
          </cell>
          <cell r="D293" t="str">
            <v>Hero.Isolet</v>
          </cell>
          <cell r="E293" t="str">
            <v>Trans</v>
          </cell>
          <cell r="H293" t="str">
            <v>Hero</v>
          </cell>
          <cell r="I293" t="str">
            <v>Wizard</v>
          </cell>
        </row>
        <row r="294">
          <cell r="A294">
            <v>686</v>
          </cell>
          <cell r="B294" t="str">
            <v>그레모리의 빛</v>
          </cell>
          <cell r="C294" t="str">
            <v>Monster.Ordeal.LightGremory</v>
          </cell>
          <cell r="D294" t="str">
            <v>Hero.Gremory</v>
          </cell>
          <cell r="E294" t="str">
            <v>Trans</v>
          </cell>
          <cell r="H294" t="str">
            <v>Hero</v>
          </cell>
          <cell r="I294" t="str">
            <v>Assassin</v>
          </cell>
        </row>
        <row r="295">
          <cell r="A295">
            <v>687</v>
          </cell>
          <cell r="B295" t="str">
            <v>글렌위스의 빛</v>
          </cell>
          <cell r="C295" t="str">
            <v>Monster.Ordeal.LightGlenwys</v>
          </cell>
          <cell r="D295" t="str">
            <v>Hero.Glenwys</v>
          </cell>
          <cell r="E295" t="str">
            <v>Trans</v>
          </cell>
          <cell r="H295" t="str">
            <v>Hero</v>
          </cell>
          <cell r="I295" t="str">
            <v>Knight</v>
          </cell>
        </row>
        <row r="296">
          <cell r="A296">
            <v>688</v>
          </cell>
          <cell r="B296" t="str">
            <v>리히트의 빛</v>
          </cell>
          <cell r="C296" t="str">
            <v>Monster.Ordeal.LightRiheet</v>
          </cell>
          <cell r="D296" t="str">
            <v>Hero.Riheet</v>
          </cell>
          <cell r="E296" t="str">
            <v>Trans</v>
          </cell>
          <cell r="H296" t="str">
            <v>Hero</v>
          </cell>
          <cell r="I296" t="str">
            <v>Warrior</v>
          </cell>
        </row>
        <row r="297">
          <cell r="A297">
            <v>689</v>
          </cell>
          <cell r="B297" t="str">
            <v>리피네의 빛</v>
          </cell>
          <cell r="C297" t="str">
            <v>Monster.Ordeal.LightRipine</v>
          </cell>
          <cell r="D297" t="str">
            <v>Hero.Ripine</v>
          </cell>
          <cell r="E297" t="str">
            <v>Trans</v>
          </cell>
          <cell r="H297" t="str">
            <v>Hero</v>
          </cell>
          <cell r="I297" t="str">
            <v>Assassin</v>
          </cell>
        </row>
        <row r="298">
          <cell r="A298">
            <v>690</v>
          </cell>
          <cell r="B298" t="str">
            <v>메이의 빛</v>
          </cell>
          <cell r="C298" t="str">
            <v>Monster.Ordeal.LightMay</v>
          </cell>
          <cell r="D298" t="str">
            <v>Hero.May</v>
          </cell>
          <cell r="E298" t="str">
            <v>Trans</v>
          </cell>
          <cell r="H298" t="str">
            <v>Hero</v>
          </cell>
          <cell r="I298" t="str">
            <v>Wizard</v>
          </cell>
        </row>
        <row r="299">
          <cell r="A299">
            <v>691</v>
          </cell>
          <cell r="B299" t="str">
            <v>글라디의 빛</v>
          </cell>
          <cell r="C299" t="str">
            <v>Monster.Ordeal.LightGladi</v>
          </cell>
          <cell r="D299" t="str">
            <v>Hero.Gladi</v>
          </cell>
          <cell r="E299" t="str">
            <v>Trans</v>
          </cell>
          <cell r="H299" t="str">
            <v>Hero</v>
          </cell>
          <cell r="I299" t="str">
            <v>Assassin</v>
          </cell>
        </row>
        <row r="300">
          <cell r="A300">
            <v>692</v>
          </cell>
          <cell r="B300" t="str">
            <v>베로니카의 빛</v>
          </cell>
          <cell r="C300" t="str">
            <v>Monster.Ordeal.LightVeronica</v>
          </cell>
          <cell r="D300" t="str">
            <v>Hero.Veronica</v>
          </cell>
          <cell r="E300" t="str">
            <v>Trans</v>
          </cell>
          <cell r="H300" t="str">
            <v>Hero</v>
          </cell>
          <cell r="I300" t="str">
            <v>Wizard</v>
          </cell>
        </row>
        <row r="301">
          <cell r="A301">
            <v>693</v>
          </cell>
          <cell r="B301" t="str">
            <v>로만의 빛</v>
          </cell>
          <cell r="C301" t="str">
            <v>Monster.Ordeal.LightLoman</v>
          </cell>
          <cell r="D301" t="str">
            <v>Hero.Loman</v>
          </cell>
          <cell r="E301" t="str">
            <v>Trans</v>
          </cell>
          <cell r="H301" t="str">
            <v>Hero</v>
          </cell>
          <cell r="I301" t="str">
            <v>Knight</v>
          </cell>
        </row>
        <row r="302">
          <cell r="A302">
            <v>694</v>
          </cell>
          <cell r="B302" t="str">
            <v>유노의 빛</v>
          </cell>
          <cell r="C302" t="str">
            <v>Monster.Ordeal.LightJuno</v>
          </cell>
          <cell r="D302" t="str">
            <v>Hero.Juno</v>
          </cell>
          <cell r="E302" t="str">
            <v>Trans</v>
          </cell>
          <cell r="H302" t="str">
            <v>Hero</v>
          </cell>
          <cell r="I302" t="str">
            <v>Priest</v>
          </cell>
        </row>
        <row r="303">
          <cell r="A303">
            <v>695</v>
          </cell>
          <cell r="B303" t="str">
            <v>니키의 빛</v>
          </cell>
          <cell r="C303" t="str">
            <v>Monster.Ordeal.LightNicky</v>
          </cell>
          <cell r="D303" t="str">
            <v>Hero.Nicky</v>
          </cell>
          <cell r="E303" t="str">
            <v>Trans</v>
          </cell>
          <cell r="H303" t="str">
            <v>Hero</v>
          </cell>
          <cell r="I303" t="str">
            <v>Warrior</v>
          </cell>
        </row>
        <row r="304">
          <cell r="A304">
            <v>696</v>
          </cell>
          <cell r="B304" t="str">
            <v>도자르타의 빛</v>
          </cell>
          <cell r="C304" t="str">
            <v>Monster.Ordeal.LightDosarta</v>
          </cell>
          <cell r="D304" t="str">
            <v>Hero.Dosarta</v>
          </cell>
          <cell r="E304" t="str">
            <v>Trans</v>
          </cell>
          <cell r="H304" t="str">
            <v>Hero</v>
          </cell>
          <cell r="I304" t="str">
            <v>Knight</v>
          </cell>
        </row>
        <row r="305">
          <cell r="A305">
            <v>697</v>
          </cell>
          <cell r="B305" t="str">
            <v>하누스의 빛</v>
          </cell>
          <cell r="C305" t="str">
            <v>Monster.Ordeal.LightHanus</v>
          </cell>
          <cell r="D305" t="str">
            <v>Hero.Hanus</v>
          </cell>
          <cell r="E305" t="str">
            <v>Trans</v>
          </cell>
          <cell r="H305" t="str">
            <v>Hero</v>
          </cell>
          <cell r="I305" t="str">
            <v>Mechanic</v>
          </cell>
        </row>
        <row r="306">
          <cell r="A306">
            <v>698</v>
          </cell>
          <cell r="B306" t="str">
            <v>카인의 빛</v>
          </cell>
          <cell r="C306" t="str">
            <v>Monster.Ordeal.LightKain</v>
          </cell>
          <cell r="D306" t="str">
            <v>Hero.Kain</v>
          </cell>
          <cell r="E306" t="str">
            <v>Trans</v>
          </cell>
          <cell r="H306" t="str">
            <v>Hero</v>
          </cell>
          <cell r="I306" t="str">
            <v>Wizard</v>
          </cell>
        </row>
        <row r="307">
          <cell r="A307">
            <v>699</v>
          </cell>
          <cell r="B307" t="str">
            <v>탈리샤의 빛</v>
          </cell>
          <cell r="C307" t="str">
            <v>Monster.Ordeal.LightTalisha</v>
          </cell>
          <cell r="D307" t="str">
            <v>Hero.Talisha</v>
          </cell>
          <cell r="E307" t="str">
            <v>Trans</v>
          </cell>
          <cell r="H307" t="str">
            <v>Hero</v>
          </cell>
          <cell r="I307" t="str">
            <v>Archer</v>
          </cell>
        </row>
        <row r="308">
          <cell r="A308">
            <v>1600</v>
          </cell>
          <cell r="B308" t="str">
            <v>루시키엘의 빛</v>
          </cell>
          <cell r="C308" t="str">
            <v>Monster.Ordeal.LightZLucikiel</v>
          </cell>
          <cell r="D308" t="str">
            <v>Hero.ZLucikiel</v>
          </cell>
          <cell r="E308" t="str">
            <v>Trans</v>
          </cell>
          <cell r="H308" t="str">
            <v>Hero</v>
          </cell>
          <cell r="I308" t="str">
            <v>Wizard</v>
          </cell>
        </row>
        <row r="309">
          <cell r="A309">
            <v>1601</v>
          </cell>
          <cell r="B309" t="str">
            <v>에스텔의 빛</v>
          </cell>
          <cell r="C309" t="str">
            <v>Monster.Ordeal.LightEstelle</v>
          </cell>
          <cell r="D309" t="str">
            <v>Hero.Estelle</v>
          </cell>
          <cell r="E309" t="str">
            <v>Trans</v>
          </cell>
          <cell r="H309" t="str">
            <v>Hero</v>
          </cell>
          <cell r="I309" t="str">
            <v>Archer</v>
          </cell>
        </row>
        <row r="310">
          <cell r="A310">
            <v>1602</v>
          </cell>
          <cell r="B310" t="str">
            <v>이사야의 빛</v>
          </cell>
          <cell r="C310" t="str">
            <v>Monster.Ordeal.LightIsaiah</v>
          </cell>
          <cell r="D310" t="str">
            <v>Hero.Isaiah</v>
          </cell>
          <cell r="E310" t="str">
            <v>Trans</v>
          </cell>
          <cell r="H310" t="str">
            <v>Hero</v>
          </cell>
          <cell r="I310" t="str">
            <v>Priest</v>
          </cell>
        </row>
        <row r="311">
          <cell r="A311">
            <v>1611</v>
          </cell>
          <cell r="B311" t="str">
            <v>발란세의 빛</v>
          </cell>
          <cell r="C311" t="str">
            <v>Monster.Ordeal.LightValance</v>
          </cell>
          <cell r="D311" t="str">
            <v>Hero.Valance</v>
          </cell>
          <cell r="E311" t="str">
            <v>Trans</v>
          </cell>
          <cell r="H311" t="str">
            <v>Hero</v>
          </cell>
          <cell r="I311" t="str">
            <v>Mechanic</v>
          </cell>
        </row>
        <row r="312">
          <cell r="B312" t="str">
            <v>정령</v>
          </cell>
        </row>
        <row r="313">
          <cell r="A313">
            <v>700</v>
          </cell>
          <cell r="B313" t="str">
            <v>#null</v>
          </cell>
          <cell r="C313" t="str">
            <v>Fairy.Sylph.Animal</v>
          </cell>
          <cell r="H313" t="str">
            <v>Fairy</v>
          </cell>
        </row>
        <row r="314">
          <cell r="B314" t="str">
            <v>튜토리얼</v>
          </cell>
        </row>
        <row r="315">
          <cell r="A315">
            <v>901</v>
          </cell>
          <cell r="B315" t="str">
            <v>#null</v>
          </cell>
          <cell r="C315" t="str">
            <v>Hero.KylePast</v>
          </cell>
          <cell r="H315" t="str">
            <v>Hero</v>
          </cell>
          <cell r="I315" t="str">
            <v>Warrior</v>
          </cell>
        </row>
        <row r="316">
          <cell r="A316">
            <v>902</v>
          </cell>
          <cell r="B316" t="str">
            <v>#null</v>
          </cell>
          <cell r="C316" t="str">
            <v>Hero.MariaPast</v>
          </cell>
          <cell r="H316" t="str">
            <v>Hero</v>
          </cell>
          <cell r="I316" t="str">
            <v>Priest</v>
          </cell>
        </row>
        <row r="317">
          <cell r="A317">
            <v>903</v>
          </cell>
          <cell r="B317" t="str">
            <v>#null</v>
          </cell>
          <cell r="C317" t="str">
            <v>Hero.TarkasPast</v>
          </cell>
          <cell r="H317" t="str">
            <v>Hero</v>
          </cell>
          <cell r="I317" t="str">
            <v>Warrior</v>
          </cell>
        </row>
        <row r="318">
          <cell r="B318" t="str">
            <v>NPC</v>
          </cell>
        </row>
        <row r="319">
          <cell r="A319">
            <v>800</v>
          </cell>
          <cell r="B319" t="str">
            <v>#null</v>
          </cell>
          <cell r="C319" t="str">
            <v>NPC.None</v>
          </cell>
          <cell r="H319" t="str">
            <v>NPC</v>
          </cell>
        </row>
        <row r="320">
          <cell r="A320">
            <v>801</v>
          </cell>
          <cell r="B320" t="str">
            <v>메이</v>
          </cell>
          <cell r="C320" t="str">
            <v>NPC.NormalShop</v>
          </cell>
          <cell r="H320" t="str">
            <v>NPC</v>
          </cell>
        </row>
        <row r="321">
          <cell r="A321">
            <v>802</v>
          </cell>
          <cell r="B321" t="str">
            <v>글라디</v>
          </cell>
          <cell r="C321" t="str">
            <v>NPC.ArenaShop</v>
          </cell>
          <cell r="H321" t="str">
            <v>NPC</v>
          </cell>
        </row>
        <row r="322">
          <cell r="A322">
            <v>803</v>
          </cell>
          <cell r="B322" t="str">
            <v>스패키</v>
          </cell>
          <cell r="C322" t="str">
            <v>NPC.GoblinShop</v>
          </cell>
          <cell r="H322" t="str">
            <v>NPC</v>
          </cell>
        </row>
        <row r="323">
          <cell r="A323">
            <v>804</v>
          </cell>
          <cell r="B323" t="str">
            <v>흄</v>
          </cell>
          <cell r="C323" t="str">
            <v>NPC.BookShop</v>
          </cell>
          <cell r="H323" t="str">
            <v>NPC</v>
          </cell>
        </row>
        <row r="324">
          <cell r="A324">
            <v>805</v>
          </cell>
          <cell r="B324" t="str">
            <v>탈리샤</v>
          </cell>
          <cell r="C324" t="str">
            <v>NPC.SoulGemShop</v>
          </cell>
          <cell r="H324" t="str">
            <v>NPC</v>
          </cell>
        </row>
        <row r="325">
          <cell r="A325">
            <v>806</v>
          </cell>
          <cell r="B325" t="str">
            <v>로만</v>
          </cell>
          <cell r="C325" t="str">
            <v>NPC.RoyalShop</v>
          </cell>
          <cell r="H325" t="str">
            <v>NPC</v>
          </cell>
        </row>
        <row r="326">
          <cell r="A326">
            <v>807</v>
          </cell>
          <cell r="B326" t="str">
            <v>베로니카</v>
          </cell>
          <cell r="C326" t="str">
            <v>NPC.GuildShop</v>
          </cell>
          <cell r="H326" t="str">
            <v>NPC</v>
          </cell>
        </row>
        <row r="327">
          <cell r="A327">
            <v>808</v>
          </cell>
          <cell r="B327" t="str">
            <v>니키</v>
          </cell>
          <cell r="C327" t="str">
            <v>NPC.Stockade</v>
          </cell>
          <cell r="H327" t="str">
            <v>NPC</v>
          </cell>
        </row>
        <row r="328">
          <cell r="A328">
            <v>809</v>
          </cell>
          <cell r="B328" t="str">
            <v>힐리아</v>
          </cell>
          <cell r="C328" t="str">
            <v>NPC.HallofHero</v>
          </cell>
          <cell r="H328" t="str">
            <v>NPC</v>
          </cell>
        </row>
        <row r="329">
          <cell r="A329">
            <v>810</v>
          </cell>
          <cell r="B329" t="str">
            <v>가드라</v>
          </cell>
          <cell r="C329" t="str">
            <v>NPC.Pit</v>
          </cell>
          <cell r="E329" t="str">
            <v>Odra</v>
          </cell>
          <cell r="H329" t="str">
            <v>NPC</v>
          </cell>
        </row>
        <row r="330">
          <cell r="A330">
            <v>811</v>
          </cell>
          <cell r="B330" t="str">
            <v>오드라</v>
          </cell>
          <cell r="C330" t="str">
            <v>NPC.Pit</v>
          </cell>
          <cell r="E330" t="str">
            <v>Gardra</v>
          </cell>
          <cell r="H330" t="str">
            <v>NPC</v>
          </cell>
        </row>
        <row r="331">
          <cell r="A331">
            <v>812</v>
          </cell>
          <cell r="B331" t="str">
            <v>자드라</v>
          </cell>
          <cell r="C331" t="str">
            <v>NPC.Pit</v>
          </cell>
          <cell r="E331" t="str">
            <v>Zadra</v>
          </cell>
          <cell r="H331" t="str">
            <v>NPC</v>
          </cell>
        </row>
        <row r="332">
          <cell r="A332">
            <v>813</v>
          </cell>
          <cell r="B332" t="str">
            <v>진</v>
          </cell>
          <cell r="C332" t="str">
            <v>NPC.Blacksmith</v>
          </cell>
          <cell r="H332" t="str">
            <v>NPC</v>
          </cell>
        </row>
        <row r="333">
          <cell r="A333">
            <v>814</v>
          </cell>
          <cell r="B333" t="str">
            <v>리차드</v>
          </cell>
          <cell r="C333" t="str">
            <v>NPC.RuneShop</v>
          </cell>
          <cell r="H333" t="str">
            <v>NPC</v>
          </cell>
        </row>
        <row r="334">
          <cell r="A334">
            <v>815</v>
          </cell>
          <cell r="B334" t="str">
            <v>유노</v>
          </cell>
          <cell r="C334" t="str">
            <v>NPC.Inn</v>
          </cell>
          <cell r="H334" t="str">
            <v>NPC</v>
          </cell>
        </row>
        <row r="335">
          <cell r="A335">
            <v>816</v>
          </cell>
          <cell r="B335" t="str">
            <v>아딘</v>
          </cell>
          <cell r="C335" t="str">
            <v>NPC.DesertShop</v>
          </cell>
          <cell r="H335" t="str">
            <v>NPC</v>
          </cell>
        </row>
        <row r="336">
          <cell r="A336">
            <v>817</v>
          </cell>
          <cell r="B336" t="str">
            <v>에아</v>
          </cell>
          <cell r="C336" t="str">
            <v>NPC.Aea</v>
          </cell>
          <cell r="H336" t="str">
            <v>NPC</v>
          </cell>
        </row>
        <row r="337">
          <cell r="A337">
            <v>818</v>
          </cell>
          <cell r="B337" t="str">
            <v>도자르타</v>
          </cell>
          <cell r="C337" t="str">
            <v>NPC.InfiniteTower</v>
          </cell>
          <cell r="H337" t="str">
            <v>NPC</v>
          </cell>
        </row>
        <row r="338">
          <cell r="A338">
            <v>819</v>
          </cell>
          <cell r="B338" t="str">
            <v>쿠무로</v>
          </cell>
          <cell r="C338" t="str">
            <v>NPC.Kumuro</v>
          </cell>
          <cell r="H338" t="str">
            <v>NPC</v>
          </cell>
        </row>
        <row r="339">
          <cell r="A339">
            <v>820</v>
          </cell>
          <cell r="B339" t="str">
            <v>하누스</v>
          </cell>
          <cell r="C339" t="str">
            <v>NPC.Hanus</v>
          </cell>
          <cell r="H339" t="str">
            <v>NPC</v>
          </cell>
        </row>
        <row r="340">
          <cell r="A340">
            <v>821</v>
          </cell>
          <cell r="B340" t="str">
            <v>투란</v>
          </cell>
          <cell r="C340" t="str">
            <v>NPC.Turan</v>
          </cell>
          <cell r="H340" t="str">
            <v>NPC</v>
          </cell>
        </row>
        <row r="341">
          <cell r="A341">
            <v>822</v>
          </cell>
          <cell r="B341" t="str">
            <v>하벨록</v>
          </cell>
          <cell r="C341" t="str">
            <v>NPC.Havelock</v>
          </cell>
          <cell r="H341" t="str">
            <v>NPC</v>
          </cell>
        </row>
        <row r="342">
          <cell r="A342">
            <v>823</v>
          </cell>
          <cell r="B342" t="str">
            <v>#null</v>
          </cell>
          <cell r="C342" t="str">
            <v>NPC.Kain</v>
          </cell>
          <cell r="H342" t="str">
            <v>NPC</v>
          </cell>
        </row>
        <row r="343">
          <cell r="A343">
            <v>824</v>
          </cell>
          <cell r="B343" t="str">
            <v>#null</v>
          </cell>
          <cell r="C343" t="str">
            <v>NPC.Ophelia</v>
          </cell>
          <cell r="E343" t="str">
            <v>Cos19Summer</v>
          </cell>
          <cell r="H343" t="str">
            <v>NPC</v>
          </cell>
        </row>
        <row r="344">
          <cell r="A344">
            <v>825</v>
          </cell>
          <cell r="B344" t="str">
            <v>#null</v>
          </cell>
          <cell r="C344" t="str">
            <v>NPC.Lavril</v>
          </cell>
          <cell r="H344" t="str">
            <v>NPC</v>
          </cell>
        </row>
        <row r="345">
          <cell r="A345">
            <v>826</v>
          </cell>
          <cell r="B345" t="str">
            <v>#null</v>
          </cell>
          <cell r="C345" t="str">
            <v>NPC.Yuria</v>
          </cell>
          <cell r="H345" t="str">
            <v>NPC</v>
          </cell>
        </row>
        <row r="346">
          <cell r="A346">
            <v>827</v>
          </cell>
          <cell r="B346" t="str">
            <v>#null</v>
          </cell>
          <cell r="C346" t="str">
            <v>NPC.Pancironne</v>
          </cell>
          <cell r="H346" t="str">
            <v>NPC</v>
          </cell>
        </row>
        <row r="347">
          <cell r="A347">
            <v>828</v>
          </cell>
          <cell r="B347" t="str">
            <v>#null</v>
          </cell>
          <cell r="C347" t="str">
            <v>NPC.DryadArcher</v>
          </cell>
          <cell r="H347" t="str">
            <v>NPC</v>
          </cell>
        </row>
        <row r="348">
          <cell r="A348">
            <v>829</v>
          </cell>
          <cell r="B348" t="str">
            <v>#null</v>
          </cell>
          <cell r="C348" t="str">
            <v>NPC.ChristmasBundleGifts</v>
          </cell>
          <cell r="D348" t="str">
            <v>Boss.BundleGifts</v>
          </cell>
          <cell r="H348" t="str">
            <v>NPC</v>
          </cell>
        </row>
        <row r="349">
          <cell r="A349">
            <v>830</v>
          </cell>
          <cell r="B349" t="str">
            <v>#null</v>
          </cell>
          <cell r="C349" t="str">
            <v>NPC.Annette</v>
          </cell>
          <cell r="H349" t="str">
            <v>NPC</v>
          </cell>
        </row>
        <row r="350">
          <cell r="A350">
            <v>831</v>
          </cell>
          <cell r="B350" t="str">
            <v>#null</v>
          </cell>
          <cell r="C350" t="str">
            <v>NPC.Xerah</v>
          </cell>
          <cell r="H350" t="str">
            <v>NPC</v>
          </cell>
        </row>
        <row r="351">
          <cell r="A351">
            <v>832</v>
          </cell>
          <cell r="B351" t="str">
            <v>#null</v>
          </cell>
          <cell r="C351" t="str">
            <v>NPC.Estelle</v>
          </cell>
          <cell r="H351" t="str">
            <v>NPC</v>
          </cell>
        </row>
        <row r="352">
          <cell r="A352">
            <v>833</v>
          </cell>
          <cell r="B352" t="str">
            <v>#null</v>
          </cell>
          <cell r="C352" t="str">
            <v>NPC.Shakmeh</v>
          </cell>
          <cell r="H352" t="str">
            <v>NPC</v>
          </cell>
        </row>
        <row r="353">
          <cell r="A353">
            <v>834</v>
          </cell>
          <cell r="B353" t="str">
            <v>#null</v>
          </cell>
          <cell r="C353" t="str">
            <v>NPC.Kasel.DarkLord</v>
          </cell>
          <cell r="H353" t="str">
            <v>NPC</v>
          </cell>
        </row>
        <row r="354">
          <cell r="A354">
            <v>835</v>
          </cell>
          <cell r="B354" t="str">
            <v>#null</v>
          </cell>
          <cell r="C354" t="str">
            <v>NPC.Frey.Fallen</v>
          </cell>
          <cell r="H354" t="str">
            <v>NPC</v>
          </cell>
        </row>
        <row r="355">
          <cell r="A355">
            <v>836</v>
          </cell>
          <cell r="B355" t="str">
            <v>#null</v>
          </cell>
          <cell r="C355" t="str">
            <v>NPC.Event.Portal</v>
          </cell>
          <cell r="D355" t="str">
            <v>NPC.Kasel.DarkLord</v>
          </cell>
          <cell r="H355" t="str">
            <v>NPC</v>
          </cell>
        </row>
        <row r="356">
          <cell r="A356">
            <v>837</v>
          </cell>
          <cell r="B356" t="str">
            <v>#null</v>
          </cell>
          <cell r="C356" t="str">
            <v>NPC.Hilda</v>
          </cell>
          <cell r="H356" t="str">
            <v>NPC</v>
          </cell>
        </row>
        <row r="357">
          <cell r="A357">
            <v>838</v>
          </cell>
          <cell r="B357" t="str">
            <v>#null</v>
          </cell>
          <cell r="C357" t="str">
            <v>NPC.TattersClause</v>
          </cell>
          <cell r="D357" t="str">
            <v>NPC.ClauseTraitor</v>
          </cell>
          <cell r="H357" t="str">
            <v>NPC</v>
          </cell>
        </row>
        <row r="358">
          <cell r="A358">
            <v>839</v>
          </cell>
          <cell r="B358" t="str">
            <v>#null</v>
          </cell>
          <cell r="C358" t="str">
            <v>NPC.Riheet</v>
          </cell>
          <cell r="D358" t="str">
            <v>Hero.Riheet</v>
          </cell>
          <cell r="H358" t="str">
            <v>NPC</v>
          </cell>
        </row>
        <row r="359">
          <cell r="A359">
            <v>840</v>
          </cell>
          <cell r="B359" t="str">
            <v>#null</v>
          </cell>
          <cell r="C359" t="str">
            <v>NPC.Ripine</v>
          </cell>
          <cell r="D359" t="str">
            <v>Hero.Ripine</v>
          </cell>
          <cell r="H359" t="str">
            <v>NPC</v>
          </cell>
        </row>
        <row r="360">
          <cell r="A360">
            <v>841</v>
          </cell>
          <cell r="B360" t="str">
            <v>#null</v>
          </cell>
          <cell r="C360" t="str">
            <v>NPC.Isaiah</v>
          </cell>
          <cell r="D360" t="str">
            <v>Hero.Isaiah</v>
          </cell>
          <cell r="H360" t="str">
            <v>NPC</v>
          </cell>
        </row>
        <row r="361">
          <cell r="A361">
            <v>842</v>
          </cell>
          <cell r="B361" t="str">
            <v>마녀 오펠리아 (오펠리아의 공방)</v>
          </cell>
          <cell r="C361" t="str">
            <v>NPC.OpheilaWitch</v>
          </cell>
          <cell r="E361" t="str">
            <v>Substory01</v>
          </cell>
          <cell r="H361" t="str">
            <v>NPC</v>
          </cell>
        </row>
        <row r="362">
          <cell r="A362">
            <v>843</v>
          </cell>
          <cell r="B362" t="str">
            <v>광부 라크락(강화 이벤트)</v>
          </cell>
          <cell r="C362" t="str">
            <v>NPC.Lakrak</v>
          </cell>
          <cell r="H362" t="str">
            <v>NPC</v>
          </cell>
        </row>
        <row r="363">
          <cell r="A363">
            <v>844</v>
          </cell>
          <cell r="B363" t="str">
            <v>코스모 판시로네(앙케이트)</v>
          </cell>
          <cell r="C363" t="str">
            <v>NPC.Pancironne2</v>
          </cell>
          <cell r="D363" t="str">
            <v>Hero.Pancironne</v>
          </cell>
          <cell r="E363" t="str">
            <v>Cos21Enquete</v>
          </cell>
          <cell r="H363" t="str">
            <v>NPC</v>
          </cell>
        </row>
        <row r="364">
          <cell r="A364">
            <v>845</v>
          </cell>
          <cell r="B364" t="str">
            <v>#null</v>
          </cell>
          <cell r="C364" t="str">
            <v>NPC.Yanne</v>
          </cell>
          <cell r="E364" t="str">
            <v>Cos21Summer</v>
          </cell>
          <cell r="H364" t="str">
            <v>NPC</v>
          </cell>
        </row>
        <row r="365">
          <cell r="A365">
            <v>846</v>
          </cell>
          <cell r="B365" t="str">
            <v>발란세(영던용)</v>
          </cell>
          <cell r="C365" t="str">
            <v>NPC.Valance2</v>
          </cell>
          <cell r="H365" t="str">
            <v>NPC</v>
          </cell>
        </row>
        <row r="366">
          <cell r="A366">
            <v>847</v>
          </cell>
          <cell r="B366" t="str">
            <v>발란세(공방 배치용)</v>
          </cell>
          <cell r="C366" t="str">
            <v>NPC.Valance</v>
          </cell>
          <cell r="E366" t="str">
            <v>Cos21Advance</v>
          </cell>
          <cell r="H366" t="str">
            <v>NPC</v>
          </cell>
        </row>
        <row r="367">
          <cell r="A367">
            <v>848</v>
          </cell>
          <cell r="B367" t="str">
            <v>하누스(추수감사절 마피아)</v>
          </cell>
          <cell r="C367" t="str">
            <v>NPC.Hanus2</v>
          </cell>
          <cell r="D367" t="str">
            <v>NPC.Hanus</v>
          </cell>
          <cell r="E367" t="str">
            <v>Cos19Job</v>
          </cell>
          <cell r="H367" t="str">
            <v>NPC</v>
          </cell>
        </row>
        <row r="368">
          <cell r="A368">
            <v>898</v>
          </cell>
          <cell r="B368" t="str">
            <v>블랙엣지 용병단(로딩용)</v>
          </cell>
          <cell r="C368" t="str">
            <v>Hero.RiheetRipine</v>
          </cell>
          <cell r="G368" t="str">
            <v>None</v>
          </cell>
          <cell r="H368" t="str">
            <v>Hero</v>
          </cell>
        </row>
        <row r="369">
          <cell r="A369">
            <v>899</v>
          </cell>
          <cell r="B369" t="str">
            <v>운명의 굴레(로딩용)</v>
          </cell>
          <cell r="C369" t="str">
            <v>Hero.FallenFate</v>
          </cell>
          <cell r="G369" t="str">
            <v>None</v>
          </cell>
          <cell r="H369" t="str">
            <v>Hero</v>
          </cell>
        </row>
        <row r="370">
          <cell r="A370">
            <v>900</v>
          </cell>
          <cell r="B370" t="e">
            <v>#N/A</v>
          </cell>
          <cell r="C370" t="str">
            <v>Boss.Kasel.Fallen.Walk</v>
          </cell>
        </row>
        <row r="371">
          <cell r="B371" t="str">
            <v>고블린</v>
          </cell>
        </row>
        <row r="372">
          <cell r="A372">
            <v>1001</v>
          </cell>
          <cell r="B372" t="str">
            <v>고블린 약탈꾼</v>
          </cell>
          <cell r="C372" t="str">
            <v>Monster.Goblin.Shield</v>
          </cell>
          <cell r="H372" t="str">
            <v>Goblin</v>
          </cell>
        </row>
        <row r="373">
          <cell r="A373">
            <v>1002</v>
          </cell>
          <cell r="B373" t="str">
            <v>고블린 사냥꾼</v>
          </cell>
          <cell r="C373" t="str">
            <v>Monster.Goblin.Bow</v>
          </cell>
          <cell r="H373" t="str">
            <v>Goblin</v>
          </cell>
        </row>
        <row r="374">
          <cell r="A374">
            <v>1003</v>
          </cell>
          <cell r="B374" t="str">
            <v>고블린 폭탄광</v>
          </cell>
          <cell r="C374" t="str">
            <v>Monster.Goblin.Bomb</v>
          </cell>
          <cell r="H374" t="str">
            <v>Goblin</v>
          </cell>
        </row>
        <row r="375">
          <cell r="A375">
            <v>1004</v>
          </cell>
          <cell r="B375" t="str">
            <v>고블린 감시탑</v>
          </cell>
          <cell r="C375" t="str">
            <v>Monster.Goblin.WatchTower</v>
          </cell>
          <cell r="H375" t="str">
            <v>Goblin</v>
          </cell>
        </row>
        <row r="376">
          <cell r="A376">
            <v>1005</v>
          </cell>
          <cell r="B376" t="str">
            <v>자폭 고블린</v>
          </cell>
          <cell r="C376" t="str">
            <v>Monster.Goblin.Demolition</v>
          </cell>
          <cell r="H376" t="str">
            <v>Goblin</v>
          </cell>
        </row>
        <row r="377">
          <cell r="A377">
            <v>1006</v>
          </cell>
          <cell r="B377" t="str">
            <v>화염방사 고블린</v>
          </cell>
          <cell r="C377" t="str">
            <v>Monster.Goblin.Fire</v>
          </cell>
          <cell r="H377" t="str">
            <v>Goblin</v>
          </cell>
        </row>
        <row r="378">
          <cell r="A378">
            <v>1007</v>
          </cell>
          <cell r="B378" t="str">
            <v>고블린 대포</v>
          </cell>
          <cell r="C378" t="str">
            <v>Monster.Goblin.Cannon</v>
          </cell>
          <cell r="H378" t="str">
            <v>Goblin</v>
          </cell>
        </row>
        <row r="379">
          <cell r="A379">
            <v>1008</v>
          </cell>
          <cell r="B379" t="str">
            <v>고블린 대포</v>
          </cell>
          <cell r="C379" t="str">
            <v>Monster.Goblin.Cannon2</v>
          </cell>
          <cell r="D379" t="str">
            <v>Monster.Goblin.Cannon</v>
          </cell>
          <cell r="H379" t="str">
            <v>Goblin</v>
          </cell>
        </row>
        <row r="380">
          <cell r="A380">
            <v>1009</v>
          </cell>
          <cell r="B380" t="str">
            <v>갑부 고블린</v>
          </cell>
          <cell r="C380" t="str">
            <v>Monster.Goblin.Gilded</v>
          </cell>
          <cell r="H380" t="str">
            <v>Goblin</v>
          </cell>
        </row>
        <row r="381">
          <cell r="A381">
            <v>1101</v>
          </cell>
          <cell r="B381" t="str">
            <v>고블린 정예 약탈꾼</v>
          </cell>
          <cell r="C381" t="str">
            <v>Monster.Goblin.ShieldElite</v>
          </cell>
          <cell r="H381" t="str">
            <v>Goblin</v>
          </cell>
        </row>
        <row r="382">
          <cell r="A382">
            <v>1102</v>
          </cell>
          <cell r="B382" t="str">
            <v>고블린 정예 사냥꾼</v>
          </cell>
          <cell r="C382" t="str">
            <v>Monster.Goblin.BowElite</v>
          </cell>
          <cell r="H382" t="str">
            <v>Goblin</v>
          </cell>
        </row>
        <row r="383">
          <cell r="A383">
            <v>1103</v>
          </cell>
          <cell r="B383" t="str">
            <v>고블린 정예 폭탄광</v>
          </cell>
          <cell r="C383" t="str">
            <v>Monster.Goblin.BombElite</v>
          </cell>
          <cell r="H383" t="str">
            <v>Goblin</v>
          </cell>
        </row>
        <row r="384">
          <cell r="A384">
            <v>1201</v>
          </cell>
          <cell r="B384" t="str">
            <v>고블린 약탈대장</v>
          </cell>
          <cell r="C384" t="str">
            <v>Monster.Goblin.ShieldSuperElite</v>
          </cell>
          <cell r="H384" t="str">
            <v>Goblin</v>
          </cell>
        </row>
        <row r="385">
          <cell r="B385" t="str">
            <v>오크</v>
          </cell>
        </row>
        <row r="386">
          <cell r="A386">
            <v>2001</v>
          </cell>
          <cell r="B386" t="str">
            <v>오크 돌격전사</v>
          </cell>
          <cell r="C386" t="str">
            <v>Monster.Orc.Armor</v>
          </cell>
          <cell r="H386" t="str">
            <v>Orc</v>
          </cell>
        </row>
        <row r="387">
          <cell r="A387">
            <v>2002</v>
          </cell>
          <cell r="B387" t="str">
            <v>오크 궁병</v>
          </cell>
          <cell r="C387" t="str">
            <v>Monster.Orc.Archer</v>
          </cell>
          <cell r="H387" t="str">
            <v>Orc</v>
          </cell>
        </row>
        <row r="388">
          <cell r="A388">
            <v>2003</v>
          </cell>
          <cell r="B388" t="str">
            <v>오크 주술사</v>
          </cell>
          <cell r="C388" t="str">
            <v>Monster.Orc.Shaman</v>
          </cell>
          <cell r="H388" t="str">
            <v>Orc</v>
          </cell>
        </row>
        <row r="389">
          <cell r="A389">
            <v>2004</v>
          </cell>
          <cell r="B389" t="str">
            <v>오크 중갑전사</v>
          </cell>
          <cell r="C389" t="str">
            <v>Monster.Orc.BigShield</v>
          </cell>
          <cell r="H389" t="str">
            <v>Orc</v>
          </cell>
        </row>
        <row r="390">
          <cell r="A390">
            <v>2005</v>
          </cell>
          <cell r="B390" t="str">
            <v>오크 지휘관</v>
          </cell>
          <cell r="C390" t="str">
            <v>Monster.Orc.Drummer</v>
          </cell>
          <cell r="H390" t="str">
            <v>Orc</v>
          </cell>
        </row>
        <row r="391">
          <cell r="A391">
            <v>2006</v>
          </cell>
          <cell r="B391" t="str">
            <v>오크 토템</v>
          </cell>
          <cell r="C391" t="str">
            <v>Monster.Orc.Totem</v>
          </cell>
          <cell r="H391" t="str">
            <v>Structure</v>
          </cell>
        </row>
        <row r="392">
          <cell r="A392">
            <v>2007</v>
          </cell>
          <cell r="B392" t="str">
            <v>오크 투석기</v>
          </cell>
          <cell r="C392" t="str">
            <v>Monster.Orc.Catapult</v>
          </cell>
          <cell r="H392" t="str">
            <v>Structure</v>
          </cell>
        </row>
        <row r="393">
          <cell r="A393">
            <v>2008</v>
          </cell>
          <cell r="B393" t="str">
            <v>오크 돌격전사</v>
          </cell>
          <cell r="C393" t="str">
            <v>Monster.GhostOrc.Armor</v>
          </cell>
          <cell r="H393" t="str">
            <v>Orc</v>
          </cell>
        </row>
        <row r="394">
          <cell r="A394">
            <v>2009</v>
          </cell>
          <cell r="B394" t="str">
            <v>오크 궁병</v>
          </cell>
          <cell r="C394" t="str">
            <v>Monster.GhostOrc.Archer</v>
          </cell>
          <cell r="H394" t="str">
            <v>Orc</v>
          </cell>
        </row>
        <row r="395">
          <cell r="A395">
            <v>2010</v>
          </cell>
          <cell r="B395" t="str">
            <v>언데드 오크 전사</v>
          </cell>
          <cell r="C395" t="str">
            <v>Monster.Orc.UndeadArmor</v>
          </cell>
          <cell r="D395" t="str">
            <v>Monster.Orc.Armor</v>
          </cell>
          <cell r="E395" t="str">
            <v>Undead</v>
          </cell>
          <cell r="H395" t="str">
            <v>Undead</v>
          </cell>
        </row>
        <row r="396">
          <cell r="A396">
            <v>2101</v>
          </cell>
          <cell r="B396" t="str">
            <v>오크 정예 돌격전사</v>
          </cell>
          <cell r="C396" t="str">
            <v>Monster.Orc.ArmorElite</v>
          </cell>
          <cell r="H396" t="str">
            <v>Orc</v>
          </cell>
        </row>
        <row r="397">
          <cell r="A397">
            <v>2102</v>
          </cell>
          <cell r="B397" t="str">
            <v>오크 정예 궁병</v>
          </cell>
          <cell r="C397" t="str">
            <v>Monster.Orc.ArcherElite</v>
          </cell>
          <cell r="H397" t="str">
            <v>Orc</v>
          </cell>
        </row>
        <row r="398">
          <cell r="A398">
            <v>2103</v>
          </cell>
          <cell r="B398" t="str">
            <v>오크 정예 주술사</v>
          </cell>
          <cell r="C398" t="str">
            <v>Monster.Orc.ShamanElite</v>
          </cell>
          <cell r="H398" t="str">
            <v>Orc</v>
          </cell>
        </row>
        <row r="399">
          <cell r="A399">
            <v>2203</v>
          </cell>
          <cell r="B399" t="str">
            <v>오크 제사장</v>
          </cell>
          <cell r="C399" t="str">
            <v>Monster.Orc.ShamanSuperElite</v>
          </cell>
          <cell r="H399" t="str">
            <v>Orc</v>
          </cell>
        </row>
        <row r="400">
          <cell r="B400" t="str">
            <v>슬라임</v>
          </cell>
        </row>
        <row r="401">
          <cell r="A401">
            <v>3001</v>
          </cell>
          <cell r="B401" t="str">
            <v>초록빛 슬라임</v>
          </cell>
          <cell r="C401" t="str">
            <v>Monster.Slime.Warrior</v>
          </cell>
          <cell r="H401" t="str">
            <v>Slime</v>
          </cell>
        </row>
        <row r="402">
          <cell r="A402">
            <v>3002</v>
          </cell>
          <cell r="B402" t="str">
            <v>푸른빛 슬라임</v>
          </cell>
          <cell r="C402" t="str">
            <v>Monster.Slime.Archer</v>
          </cell>
          <cell r="H402" t="str">
            <v>Slime</v>
          </cell>
        </row>
        <row r="403">
          <cell r="A403">
            <v>3003</v>
          </cell>
          <cell r="B403" t="str">
            <v>보랏빛 슬라임</v>
          </cell>
          <cell r="C403" t="str">
            <v>Monster.Slime.Mage</v>
          </cell>
          <cell r="H403" t="str">
            <v>Slime</v>
          </cell>
        </row>
        <row r="404">
          <cell r="A404">
            <v>3004</v>
          </cell>
          <cell r="B404" t="str">
            <v>주홍빛 슬라임</v>
          </cell>
          <cell r="C404" t="str">
            <v>Monster.Slime.Demolition</v>
          </cell>
          <cell r="H404" t="str">
            <v>Slime</v>
          </cell>
        </row>
        <row r="405">
          <cell r="A405">
            <v>3005</v>
          </cell>
          <cell r="B405" t="str">
            <v>작은 녹색 푸린</v>
          </cell>
          <cell r="C405" t="str">
            <v>Monster.SlimeMini.Green</v>
          </cell>
          <cell r="H405" t="str">
            <v>Slime</v>
          </cell>
        </row>
        <row r="406">
          <cell r="A406">
            <v>3006</v>
          </cell>
          <cell r="B406" t="str">
            <v>작은 파란색 푸린</v>
          </cell>
          <cell r="C406" t="str">
            <v>Monster.SlimeMini.Blue</v>
          </cell>
          <cell r="H406" t="str">
            <v>Slime</v>
          </cell>
        </row>
        <row r="407">
          <cell r="A407">
            <v>3007</v>
          </cell>
          <cell r="B407" t="str">
            <v>작은 보라색 푸린</v>
          </cell>
          <cell r="C407" t="str">
            <v>Monster.SlimeMini.Purple</v>
          </cell>
          <cell r="H407" t="str">
            <v>Slime</v>
          </cell>
        </row>
        <row r="408">
          <cell r="A408">
            <v>3008</v>
          </cell>
          <cell r="B408" t="str">
            <v>녹색 푸린</v>
          </cell>
          <cell r="C408" t="str">
            <v>Monster.SlimeNomal.Green</v>
          </cell>
          <cell r="H408" t="str">
            <v>Slime</v>
          </cell>
        </row>
        <row r="409">
          <cell r="A409">
            <v>3009</v>
          </cell>
          <cell r="B409" t="str">
            <v>파란색 푸린</v>
          </cell>
          <cell r="C409" t="str">
            <v>Monster.SlimeNomal.Blue</v>
          </cell>
          <cell r="H409" t="str">
            <v>Slime</v>
          </cell>
        </row>
        <row r="410">
          <cell r="A410">
            <v>3010</v>
          </cell>
          <cell r="B410" t="str">
            <v>보라색 푸린</v>
          </cell>
          <cell r="C410" t="str">
            <v>Monster.SlimeNomal.Purple</v>
          </cell>
          <cell r="H410" t="str">
            <v>Slime</v>
          </cell>
        </row>
        <row r="411">
          <cell r="A411">
            <v>3011</v>
          </cell>
          <cell r="B411" t="str">
            <v>초록빛 슬라임</v>
          </cell>
          <cell r="C411" t="str">
            <v>Monster.Slime.WarriorSmall</v>
          </cell>
          <cell r="D411" t="str">
            <v>Monster.Slime.Warrior</v>
          </cell>
          <cell r="H411" t="str">
            <v>Slime</v>
          </cell>
        </row>
        <row r="412">
          <cell r="A412">
            <v>3021</v>
          </cell>
          <cell r="B412" t="str">
            <v>큰 녹색 푸린</v>
          </cell>
          <cell r="C412" t="str">
            <v>Monster.SlimeBig.Green</v>
          </cell>
          <cell r="H412" t="str">
            <v>Slime</v>
          </cell>
        </row>
        <row r="413">
          <cell r="A413">
            <v>3022</v>
          </cell>
          <cell r="B413" t="str">
            <v>큰 파란색 푸린</v>
          </cell>
          <cell r="C413" t="str">
            <v>Monster.SlimeBig.Blue</v>
          </cell>
          <cell r="H413" t="str">
            <v>Slime</v>
          </cell>
        </row>
        <row r="414">
          <cell r="A414">
            <v>3023</v>
          </cell>
          <cell r="B414" t="str">
            <v>큰 보라색 푸린</v>
          </cell>
          <cell r="C414" t="str">
            <v>Monster.SlimeBig.Purple</v>
          </cell>
          <cell r="H414" t="str">
            <v>Slime</v>
          </cell>
        </row>
        <row r="415">
          <cell r="B415" t="str">
            <v>골렘</v>
          </cell>
        </row>
        <row r="416">
          <cell r="A416">
            <v>4001</v>
          </cell>
          <cell r="B416" t="str">
            <v>수호자 골렘</v>
          </cell>
          <cell r="C416" t="str">
            <v>Monster.Golem.Guard</v>
          </cell>
          <cell r="H416" t="str">
            <v>Golem</v>
          </cell>
        </row>
        <row r="417">
          <cell r="A417">
            <v>4002</v>
          </cell>
          <cell r="B417" t="str">
            <v>파괴자 골렘</v>
          </cell>
          <cell r="C417" t="str">
            <v>Monster.Golem.Destroy</v>
          </cell>
          <cell r="H417" t="str">
            <v>Golem</v>
          </cell>
        </row>
        <row r="418">
          <cell r="A418">
            <v>4003</v>
          </cell>
          <cell r="B418" t="str">
            <v>폭주한 골렘</v>
          </cell>
          <cell r="C418" t="str">
            <v>Monster.Golem.Fury</v>
          </cell>
          <cell r="H418" t="str">
            <v>Golem</v>
          </cell>
        </row>
        <row r="419">
          <cell r="A419">
            <v>4201</v>
          </cell>
          <cell r="B419" t="str">
            <v>고대마력 골렘</v>
          </cell>
          <cell r="C419" t="str">
            <v>Monster.Golem.SuperElite</v>
          </cell>
          <cell r="H419" t="str">
            <v>Golem</v>
          </cell>
        </row>
        <row r="420">
          <cell r="B420" t="str">
            <v>거미</v>
          </cell>
        </row>
        <row r="421">
          <cell r="A421">
            <v>5001</v>
          </cell>
          <cell r="B421" t="str">
            <v>흡혈 거미</v>
          </cell>
          <cell r="C421" t="str">
            <v>Monster.Spider.Blood</v>
          </cell>
          <cell r="H421" t="str">
            <v>Beast</v>
          </cell>
        </row>
        <row r="422">
          <cell r="A422">
            <v>5002</v>
          </cell>
          <cell r="B422" t="str">
            <v>불쏘시개거미</v>
          </cell>
          <cell r="C422" t="str">
            <v>Monster.Spider.Fire</v>
          </cell>
          <cell r="H422" t="str">
            <v>Beast</v>
          </cell>
        </row>
        <row r="423">
          <cell r="A423">
            <v>5003</v>
          </cell>
          <cell r="B423" t="str">
            <v>싸움꾼거미</v>
          </cell>
          <cell r="C423" t="str">
            <v>Monster.Spider.Warrior</v>
          </cell>
          <cell r="H423" t="str">
            <v>Beast</v>
          </cell>
        </row>
        <row r="424">
          <cell r="A424">
            <v>5004</v>
          </cell>
          <cell r="B424" t="str">
            <v>폭발거미</v>
          </cell>
          <cell r="C424" t="str">
            <v>Monster.Spider.Demolition</v>
          </cell>
          <cell r="H424" t="str">
            <v>Beast</v>
          </cell>
        </row>
        <row r="425">
          <cell r="A425">
            <v>5005</v>
          </cell>
          <cell r="B425" t="str">
            <v>새끼거미</v>
          </cell>
          <cell r="C425" t="str">
            <v>Monster.Spider.Small</v>
          </cell>
          <cell r="H425" t="str">
            <v>Beast</v>
          </cell>
        </row>
        <row r="426">
          <cell r="A426">
            <v>5006</v>
          </cell>
          <cell r="B426" t="str">
            <v>거미알</v>
          </cell>
          <cell r="C426" t="str">
            <v>Monster.Spider.Egg</v>
          </cell>
          <cell r="H426" t="str">
            <v>Beast</v>
          </cell>
        </row>
        <row r="427">
          <cell r="A427">
            <v>5007</v>
          </cell>
          <cell r="B427" t="str">
            <v>유령거미</v>
          </cell>
          <cell r="C427" t="str">
            <v>Monster.GhostSpider.Fire</v>
          </cell>
          <cell r="H427" t="str">
            <v>Ghost</v>
          </cell>
        </row>
        <row r="428">
          <cell r="A428">
            <v>5201</v>
          </cell>
          <cell r="B428" t="str">
            <v>맹독여왕거미</v>
          </cell>
          <cell r="C428" t="str">
            <v>Monster.Spider.SuperElite</v>
          </cell>
          <cell r="H428" t="str">
            <v>Beast</v>
          </cell>
        </row>
        <row r="429">
          <cell r="B429" t="str">
            <v>자이언트웜</v>
          </cell>
        </row>
        <row r="430">
          <cell r="A430">
            <v>6001</v>
          </cell>
          <cell r="B430" t="str">
            <v>모래사냥꾼 자이언트웜</v>
          </cell>
          <cell r="C430" t="str">
            <v>Monster.GiantWorm.Sand</v>
          </cell>
          <cell r="H430" t="str">
            <v>Beast</v>
          </cell>
        </row>
        <row r="431">
          <cell r="A431">
            <v>6002</v>
          </cell>
          <cell r="B431" t="str">
            <v>광폭한 자이언트웜</v>
          </cell>
          <cell r="C431" t="str">
            <v>Monster.GiantWorm.Fury</v>
          </cell>
          <cell r="H431" t="str">
            <v>Beast</v>
          </cell>
        </row>
        <row r="432">
          <cell r="A432">
            <v>6003</v>
          </cell>
          <cell r="B432" t="str">
            <v>풀냄새 자이언트웜</v>
          </cell>
          <cell r="C432" t="str">
            <v>Monster.GiantWorm.Grass</v>
          </cell>
          <cell r="H432" t="str">
            <v>Beast</v>
          </cell>
        </row>
        <row r="433">
          <cell r="A433">
            <v>6201</v>
          </cell>
          <cell r="B433" t="str">
            <v>용갈기 자이언트웜</v>
          </cell>
          <cell r="C433" t="str">
            <v>Monster.GiantWorm.SuperElite</v>
          </cell>
          <cell r="H433" t="str">
            <v>Beast</v>
          </cell>
        </row>
        <row r="434">
          <cell r="B434" t="str">
            <v>스켈레톤</v>
          </cell>
        </row>
        <row r="435">
          <cell r="A435">
            <v>7001</v>
          </cell>
          <cell r="B435" t="str">
            <v>스켈레톤 돌격병</v>
          </cell>
          <cell r="C435" t="str">
            <v>Monster.Skeleton.Guard</v>
          </cell>
          <cell r="H435" t="str">
            <v>Undead</v>
          </cell>
        </row>
        <row r="436">
          <cell r="A436">
            <v>7002</v>
          </cell>
          <cell r="B436" t="str">
            <v>스켈레톤 대검병</v>
          </cell>
          <cell r="C436" t="str">
            <v>Monster.Skeleton.Warrior</v>
          </cell>
          <cell r="H436" t="str">
            <v>Undead</v>
          </cell>
        </row>
        <row r="437">
          <cell r="A437">
            <v>7003</v>
          </cell>
          <cell r="B437" t="str">
            <v>스켈레톤 궁병</v>
          </cell>
          <cell r="C437" t="str">
            <v>Monster.Skeleton.Archer</v>
          </cell>
          <cell r="H437" t="str">
            <v>Undead</v>
          </cell>
        </row>
        <row r="438">
          <cell r="A438">
            <v>7004</v>
          </cell>
          <cell r="B438" t="str">
            <v>스켈레톤 흑마법사</v>
          </cell>
          <cell r="C438" t="str">
            <v>Monster.Skeleton.Mage</v>
          </cell>
          <cell r="H438" t="str">
            <v>Undead</v>
          </cell>
        </row>
        <row r="439">
          <cell r="A439">
            <v>7005</v>
          </cell>
          <cell r="B439" t="str">
            <v>스켈레톤 방패병</v>
          </cell>
          <cell r="C439" t="str">
            <v>Monster.Skeleton.BigShield</v>
          </cell>
          <cell r="H439" t="str">
            <v>Undead</v>
          </cell>
        </row>
        <row r="440">
          <cell r="A440">
            <v>7006</v>
          </cell>
          <cell r="B440" t="str">
            <v>거대 스켈레톤</v>
          </cell>
          <cell r="C440" t="str">
            <v>Monster.Skeleton.Giant</v>
          </cell>
          <cell r="H440" t="str">
            <v>Undead</v>
          </cell>
        </row>
        <row r="441">
          <cell r="A441">
            <v>7007</v>
          </cell>
          <cell r="B441" t="str">
            <v>고대 거인의 두개골</v>
          </cell>
          <cell r="C441" t="str">
            <v>Monster.Skeleton.Head</v>
          </cell>
          <cell r="H441" t="str">
            <v>Undead</v>
          </cell>
        </row>
        <row r="442">
          <cell r="A442">
            <v>7008</v>
          </cell>
          <cell r="B442" t="str">
            <v>스켈레톤 토템</v>
          </cell>
          <cell r="C442" t="str">
            <v>Monster.Skeleton.Totem</v>
          </cell>
          <cell r="H442" t="str">
            <v>Structure</v>
          </cell>
        </row>
        <row r="443">
          <cell r="A443">
            <v>7009</v>
          </cell>
          <cell r="B443" t="str">
            <v>스켈레톤 투석기</v>
          </cell>
          <cell r="C443" t="str">
            <v>Monster.Skeleton.Catapult</v>
          </cell>
          <cell r="H443" t="str">
            <v>Structure</v>
          </cell>
        </row>
        <row r="444">
          <cell r="A444">
            <v>7010</v>
          </cell>
          <cell r="B444" t="str">
            <v>얼음스켈레톤 흑마법사</v>
          </cell>
          <cell r="C444" t="str">
            <v>Monster.Skeleton.IceMage</v>
          </cell>
          <cell r="D444" t="str">
            <v>Monster.Skeleton.Mage</v>
          </cell>
          <cell r="E444" t="str">
            <v>Vari04</v>
          </cell>
          <cell r="H444" t="str">
            <v>Undead</v>
          </cell>
        </row>
        <row r="445">
          <cell r="A445">
            <v>7011</v>
          </cell>
          <cell r="B445" t="str">
            <v>얼음스켈레톤 돌격병</v>
          </cell>
          <cell r="C445" t="str">
            <v>Monster.Skeleton.IceGuard</v>
          </cell>
          <cell r="D445" t="str">
            <v>Monster.Skeleton.Guard</v>
          </cell>
          <cell r="E445" t="str">
            <v>Vari04</v>
          </cell>
          <cell r="H445" t="str">
            <v>Undead</v>
          </cell>
        </row>
        <row r="446">
          <cell r="A446">
            <v>7012</v>
          </cell>
          <cell r="B446" t="str">
            <v>얼음스켈레톤 궁병</v>
          </cell>
          <cell r="C446" t="str">
            <v>Monster.Skeleton.IceArcher</v>
          </cell>
          <cell r="D446" t="str">
            <v>Monster.Skeleton.Archer</v>
          </cell>
          <cell r="E446" t="str">
            <v>Vari04</v>
          </cell>
          <cell r="H446" t="str">
            <v>Undead</v>
          </cell>
        </row>
        <row r="447">
          <cell r="A447">
            <v>7013</v>
          </cell>
          <cell r="B447" t="str">
            <v>거대 얼음스켈레톤</v>
          </cell>
          <cell r="C447" t="str">
            <v>Monster.Skeleton.IceGiant</v>
          </cell>
          <cell r="D447" t="str">
            <v>Monster.Skeleton.Giant</v>
          </cell>
          <cell r="E447" t="str">
            <v>Vari04</v>
          </cell>
          <cell r="H447" t="str">
            <v>Undead</v>
          </cell>
        </row>
        <row r="448">
          <cell r="A448">
            <v>7014</v>
          </cell>
          <cell r="B448" t="str">
            <v>고대 서리거인의 두개골</v>
          </cell>
          <cell r="C448" t="str">
            <v>Monster.Skeleton.IceHead</v>
          </cell>
          <cell r="D448" t="str">
            <v>Monster.Skeleton.Head</v>
          </cell>
          <cell r="E448" t="str">
            <v>Vari04</v>
          </cell>
          <cell r="H448" t="str">
            <v>Undead</v>
          </cell>
        </row>
        <row r="449">
          <cell r="A449">
            <v>7015</v>
          </cell>
          <cell r="B449" t="str">
            <v>할로윈 스켈레톤 전사</v>
          </cell>
          <cell r="C449" t="str">
            <v>Monster.Skeleton.HalloweenWarrior</v>
          </cell>
          <cell r="D449" t="str">
            <v>Monster.Skeleton.Warrior</v>
          </cell>
          <cell r="E449" t="str">
            <v>Cos17Halloween</v>
          </cell>
          <cell r="H449" t="str">
            <v>Undead</v>
          </cell>
        </row>
        <row r="450">
          <cell r="A450">
            <v>7016</v>
          </cell>
          <cell r="B450" t="str">
            <v>할로윈 스켈레톤 궁수</v>
          </cell>
          <cell r="C450" t="str">
            <v>Monster.Skeleton.HalloweenArcher</v>
          </cell>
          <cell r="D450" t="str">
            <v>Monster.Skeleton.Archer</v>
          </cell>
          <cell r="E450" t="str">
            <v>Cos17Halloween</v>
          </cell>
          <cell r="H450" t="str">
            <v>Undead</v>
          </cell>
        </row>
        <row r="451">
          <cell r="A451">
            <v>7017</v>
          </cell>
          <cell r="B451" t="str">
            <v>할로윈 호박 유령</v>
          </cell>
          <cell r="C451" t="str">
            <v>Monster.Skeleton.HalloweenHead</v>
          </cell>
          <cell r="D451" t="str">
            <v>Monster.Skeleton.Head</v>
          </cell>
          <cell r="E451" t="str">
            <v>Cos17Halloween</v>
          </cell>
          <cell r="H451" t="str">
            <v>Ghost</v>
          </cell>
        </row>
        <row r="452">
          <cell r="A452">
            <v>7018</v>
          </cell>
          <cell r="B452" t="str">
            <v>할로윈 스켈레톤 전사</v>
          </cell>
          <cell r="C452" t="str">
            <v>Monster.Skeleton.HalloweenGuard</v>
          </cell>
          <cell r="D452" t="str">
            <v>Monster.Skeleton.Guard</v>
          </cell>
          <cell r="E452" t="str">
            <v>Cos18Halloween</v>
          </cell>
          <cell r="H452" t="str">
            <v>Undead</v>
          </cell>
        </row>
        <row r="453">
          <cell r="A453">
            <v>7019</v>
          </cell>
          <cell r="B453" t="str">
            <v>할로윈 스켈레톤 마법사</v>
          </cell>
          <cell r="C453" t="str">
            <v>Monster.Skeleton.HalloweenMage</v>
          </cell>
          <cell r="D453" t="str">
            <v>Monster.Skeleton.Mage</v>
          </cell>
          <cell r="E453" t="str">
            <v>Cos18Halloween</v>
          </cell>
          <cell r="H453" t="str">
            <v>Undead</v>
          </cell>
        </row>
        <row r="454">
          <cell r="A454">
            <v>7020</v>
          </cell>
          <cell r="B454" t="str">
            <v>호박 토템</v>
          </cell>
          <cell r="C454" t="str">
            <v>Monster.Skeleton.HalloweenTotem</v>
          </cell>
          <cell r="D454" t="str">
            <v>Monster.Skeleton.Totem</v>
          </cell>
          <cell r="E454" t="str">
            <v>Cos18Halloween</v>
          </cell>
          <cell r="H454" t="str">
            <v>Structure</v>
          </cell>
        </row>
        <row r="455">
          <cell r="A455">
            <v>7101</v>
          </cell>
          <cell r="B455" t="str">
            <v>스켈레톤 정예 돌격병</v>
          </cell>
          <cell r="C455" t="str">
            <v>Monster.Skeleton.GuardElite</v>
          </cell>
          <cell r="H455" t="str">
            <v>Undead</v>
          </cell>
        </row>
        <row r="456">
          <cell r="A456">
            <v>7102</v>
          </cell>
          <cell r="B456" t="str">
            <v>스켈레톤 정예 대검병</v>
          </cell>
          <cell r="C456" t="str">
            <v>Monster.Skeleton.WarriorElite</v>
          </cell>
          <cell r="H456" t="str">
            <v>Undead</v>
          </cell>
        </row>
        <row r="457">
          <cell r="A457">
            <v>7103</v>
          </cell>
          <cell r="B457" t="str">
            <v>스켈레톤 정예 궁병</v>
          </cell>
          <cell r="C457" t="str">
            <v>Monster.Skeleton.ArcherElite</v>
          </cell>
          <cell r="H457" t="str">
            <v>Undead</v>
          </cell>
        </row>
        <row r="458">
          <cell r="A458">
            <v>7104</v>
          </cell>
          <cell r="B458" t="str">
            <v>스켈레톤 정예 흑마법사</v>
          </cell>
          <cell r="C458" t="str">
            <v>Monster.Skeleton.MageElite</v>
          </cell>
          <cell r="H458" t="str">
            <v>Undead</v>
          </cell>
        </row>
        <row r="459">
          <cell r="A459">
            <v>7105</v>
          </cell>
          <cell r="B459" t="str">
            <v>얼음스켈레톤 정예 흑마법사</v>
          </cell>
          <cell r="C459" t="str">
            <v>Monster.Skeleton.IceMageElite</v>
          </cell>
          <cell r="D459" t="str">
            <v>Monster.Skeleton.MageElite</v>
          </cell>
          <cell r="E459" t="str">
            <v>Vari02</v>
          </cell>
          <cell r="H459" t="str">
            <v>Undead</v>
          </cell>
        </row>
        <row r="460">
          <cell r="A460">
            <v>7202</v>
          </cell>
          <cell r="B460" t="str">
            <v>스켈레톤 군단 장교</v>
          </cell>
          <cell r="C460" t="str">
            <v>Monster.Skeleton.WarriorSuperElite</v>
          </cell>
          <cell r="H460" t="str">
            <v>Undead</v>
          </cell>
        </row>
        <row r="461">
          <cell r="A461">
            <v>7206</v>
          </cell>
          <cell r="B461" t="str">
            <v>거대 중갑 스켈레톤</v>
          </cell>
          <cell r="C461" t="str">
            <v>Monster.Skeleton.GiantSuperElite</v>
          </cell>
          <cell r="H461" t="str">
            <v>Undead</v>
          </cell>
        </row>
        <row r="462">
          <cell r="B462" t="str">
            <v>멧돼지</v>
          </cell>
        </row>
        <row r="463">
          <cell r="A463">
            <v>8001</v>
          </cell>
          <cell r="B463" t="str">
            <v>야생 멧돼지</v>
          </cell>
          <cell r="C463" t="str">
            <v>Monster.Boar.Wild</v>
          </cell>
          <cell r="H463" t="str">
            <v>Beast</v>
          </cell>
        </row>
        <row r="464">
          <cell r="A464">
            <v>8002</v>
          </cell>
          <cell r="B464" t="str">
            <v>무장 멧돼지</v>
          </cell>
          <cell r="C464" t="str">
            <v>Monster.Boar.Armored</v>
          </cell>
          <cell r="H464" t="str">
            <v>Beast</v>
          </cell>
        </row>
        <row r="465">
          <cell r="A465">
            <v>8003</v>
          </cell>
          <cell r="B465" t="str">
            <v>야생 멧돼지</v>
          </cell>
          <cell r="C465" t="str">
            <v>Monster.GhostBoar.Armored</v>
          </cell>
          <cell r="H465" t="str">
            <v>Beast</v>
          </cell>
        </row>
        <row r="466">
          <cell r="B466" t="str">
            <v>엔트</v>
          </cell>
        </row>
        <row r="467">
          <cell r="A467">
            <v>9001</v>
          </cell>
          <cell r="B467" t="str">
            <v>가시나무 트렌트</v>
          </cell>
          <cell r="C467" t="str">
            <v>Monster.Ent.Thorn</v>
          </cell>
          <cell r="H467" t="str">
            <v>Spirit</v>
          </cell>
        </row>
        <row r="468">
          <cell r="A468">
            <v>9002</v>
          </cell>
          <cell r="B468" t="str">
            <v>주먹열매 트렌트</v>
          </cell>
          <cell r="C468" t="str">
            <v>Monster.Ent.Nut</v>
          </cell>
          <cell r="H468" t="str">
            <v>Spirit</v>
          </cell>
        </row>
        <row r="469">
          <cell r="A469">
            <v>9003</v>
          </cell>
          <cell r="B469" t="str">
            <v>굵은뿌리 트렌트</v>
          </cell>
          <cell r="C469" t="str">
            <v>Monster.Ent.Root</v>
          </cell>
          <cell r="H469" t="str">
            <v>Spirit</v>
          </cell>
        </row>
        <row r="470">
          <cell r="A470">
            <v>9004</v>
          </cell>
          <cell r="B470" t="str">
            <v>얼음 가시나무 트렌트</v>
          </cell>
          <cell r="C470" t="str">
            <v>Monster.Ent.IceThorn</v>
          </cell>
          <cell r="D470" t="str">
            <v>Monster.Ent.Thorn</v>
          </cell>
          <cell r="E470" t="str">
            <v>Vari03</v>
          </cell>
          <cell r="H470" t="str">
            <v>Spirit</v>
          </cell>
        </row>
        <row r="471">
          <cell r="A471">
            <v>9005</v>
          </cell>
          <cell r="B471" t="str">
            <v>얼음 주먹열매 트렌트</v>
          </cell>
          <cell r="C471" t="str">
            <v>Monster.Ent.IceNut</v>
          </cell>
          <cell r="D471" t="str">
            <v>Monster.Ent.Nut</v>
          </cell>
          <cell r="E471" t="str">
            <v>Vari03</v>
          </cell>
          <cell r="H471" t="str">
            <v>Spirit</v>
          </cell>
        </row>
        <row r="472">
          <cell r="A472">
            <v>9006</v>
          </cell>
          <cell r="B472" t="str">
            <v>얼음뿌리 트렌트</v>
          </cell>
          <cell r="C472" t="str">
            <v>Monster.Ent.IceRoot</v>
          </cell>
          <cell r="D472" t="str">
            <v>Monster.Ent.Root</v>
          </cell>
          <cell r="E472" t="str">
            <v>Vari03</v>
          </cell>
          <cell r="H472" t="str">
            <v>Spirit</v>
          </cell>
        </row>
        <row r="473">
          <cell r="A473">
            <v>9007</v>
          </cell>
          <cell r="B473" t="str">
            <v>할로윈 주먹열매 트렌트</v>
          </cell>
          <cell r="C473" t="str">
            <v>Monster.Ent.HalloweenNut</v>
          </cell>
          <cell r="D473" t="str">
            <v>Monster.Ent.Nut</v>
          </cell>
          <cell r="E473" t="str">
            <v>Cos17Halloween</v>
          </cell>
          <cell r="H473" t="str">
            <v>Spirit</v>
          </cell>
        </row>
        <row r="474">
          <cell r="A474">
            <v>9008</v>
          </cell>
          <cell r="B474" t="str">
            <v>크리스마스 트리 트렌트</v>
          </cell>
          <cell r="C474" t="str">
            <v>Monster.Ent.ChristmasThorn</v>
          </cell>
          <cell r="D474" t="str">
            <v>Monster.Ent.Thorn</v>
          </cell>
          <cell r="E474" t="str">
            <v>Cos17Christmas</v>
          </cell>
          <cell r="H474" t="str">
            <v>Spirit</v>
          </cell>
        </row>
        <row r="475">
          <cell r="A475">
            <v>9101</v>
          </cell>
          <cell r="B475" t="str">
            <v>굵은뿌리 트렌트</v>
          </cell>
          <cell r="C475" t="str">
            <v>Monster.Ent.SuperElite</v>
          </cell>
          <cell r="H475" t="str">
            <v>Spirit</v>
          </cell>
        </row>
        <row r="476">
          <cell r="A476">
            <v>9102</v>
          </cell>
          <cell r="B476" t="str">
            <v>정예 얼음뿌리 트렌트</v>
          </cell>
          <cell r="C476" t="str">
            <v>Monster.Ent.IceSuperElite</v>
          </cell>
          <cell r="D476" t="str">
            <v>Monster.Ent.SuperElite</v>
          </cell>
          <cell r="E476" t="str">
            <v>Vari02</v>
          </cell>
          <cell r="H476" t="str">
            <v>Spirit</v>
          </cell>
        </row>
        <row r="477">
          <cell r="B477" t="str">
            <v>드라이어드</v>
          </cell>
        </row>
        <row r="478">
          <cell r="A478">
            <v>10001</v>
          </cell>
          <cell r="B478" t="str">
            <v>드라이어드 창지기</v>
          </cell>
          <cell r="C478" t="str">
            <v>Monster.Dryad.Spear</v>
          </cell>
          <cell r="H478" t="str">
            <v>Dryad</v>
          </cell>
        </row>
        <row r="479">
          <cell r="A479">
            <v>10002</v>
          </cell>
          <cell r="B479" t="str">
            <v>드라이어드 악사</v>
          </cell>
          <cell r="C479" t="str">
            <v>Monster.Dryad.Bard</v>
          </cell>
          <cell r="H479" t="str">
            <v>Dryad</v>
          </cell>
        </row>
        <row r="480">
          <cell r="A480">
            <v>10003</v>
          </cell>
          <cell r="B480" t="str">
            <v>드라이어드 궁수</v>
          </cell>
          <cell r="C480" t="str">
            <v>Monster.Dryad.Archer</v>
          </cell>
          <cell r="H480" t="str">
            <v>Dryad</v>
          </cell>
        </row>
        <row r="481">
          <cell r="A481">
            <v>10004</v>
          </cell>
          <cell r="B481" t="str">
            <v>드라이어드 토템</v>
          </cell>
          <cell r="C481" t="str">
            <v>Monster.Dryad.Totem</v>
          </cell>
          <cell r="H481" t="str">
            <v>Structure</v>
          </cell>
        </row>
        <row r="482">
          <cell r="A482">
            <v>10005</v>
          </cell>
          <cell r="B482" t="str">
            <v>얼음 드라이어드 창지기</v>
          </cell>
          <cell r="C482" t="str">
            <v>Monster.Dryad.IceSpear</v>
          </cell>
          <cell r="D482" t="str">
            <v>Monster.Dryad.Spear</v>
          </cell>
          <cell r="E482" t="str">
            <v>Vari03</v>
          </cell>
          <cell r="H482" t="str">
            <v>Dryad</v>
          </cell>
        </row>
        <row r="483">
          <cell r="A483">
            <v>10006</v>
          </cell>
          <cell r="B483" t="str">
            <v>얼음 드라이어드 악사</v>
          </cell>
          <cell r="C483" t="str">
            <v>Monster.Dryad.IceBard</v>
          </cell>
          <cell r="D483" t="str">
            <v>Monster.Dryad.Bard</v>
          </cell>
          <cell r="E483" t="str">
            <v>Vari03</v>
          </cell>
          <cell r="H483" t="str">
            <v>Dryad</v>
          </cell>
        </row>
        <row r="484">
          <cell r="A484">
            <v>10007</v>
          </cell>
          <cell r="B484" t="str">
            <v>얼음 드라이어드 궁수</v>
          </cell>
          <cell r="C484" t="str">
            <v>Monster.Dryad.IceArcher</v>
          </cell>
          <cell r="D484" t="str">
            <v>Monster.Dryad.Archer</v>
          </cell>
          <cell r="E484" t="str">
            <v>Vari03</v>
          </cell>
          <cell r="H484" t="str">
            <v>Dryad</v>
          </cell>
        </row>
        <row r="485">
          <cell r="A485">
            <v>10011</v>
          </cell>
          <cell r="B485" t="str">
            <v>드라이어드 창지기</v>
          </cell>
          <cell r="C485" t="str">
            <v>Monster.Dryad.Spear</v>
          </cell>
          <cell r="H485" t="str">
            <v>Dryad</v>
          </cell>
        </row>
        <row r="486">
          <cell r="A486">
            <v>10101</v>
          </cell>
          <cell r="B486" t="str">
            <v>드라이어드 정예 창지기</v>
          </cell>
          <cell r="C486" t="str">
            <v>Monster.Dryad.SpearElite</v>
          </cell>
          <cell r="H486" t="str">
            <v>Dryad</v>
          </cell>
        </row>
        <row r="487">
          <cell r="A487">
            <v>10102</v>
          </cell>
          <cell r="B487" t="str">
            <v>드라이어드 정예 악사</v>
          </cell>
          <cell r="C487" t="str">
            <v>Monster.Dryad.BardElite</v>
          </cell>
          <cell r="H487" t="str">
            <v>Dryad</v>
          </cell>
        </row>
        <row r="488">
          <cell r="A488">
            <v>10103</v>
          </cell>
          <cell r="B488" t="str">
            <v>얼음 드라이어드 정예 창지기</v>
          </cell>
          <cell r="C488" t="str">
            <v>Monster.Dryad.IceSpearElite</v>
          </cell>
          <cell r="D488" t="str">
            <v>Monster.Dryad.SpearElite</v>
          </cell>
          <cell r="E488" t="str">
            <v>Vari03</v>
          </cell>
          <cell r="H488" t="str">
            <v>Dryad</v>
          </cell>
        </row>
        <row r="489">
          <cell r="A489">
            <v>10104</v>
          </cell>
          <cell r="B489" t="str">
            <v>얼음 드라이어드 정예 악사</v>
          </cell>
          <cell r="C489" t="str">
            <v>Monster.Dryad.IceBardElite</v>
          </cell>
          <cell r="D489" t="str">
            <v>Monster.Dryad.BardElite</v>
          </cell>
          <cell r="E489" t="str">
            <v>Vari03</v>
          </cell>
          <cell r="H489" t="str">
            <v>Dryad</v>
          </cell>
        </row>
        <row r="490">
          <cell r="A490">
            <v>10201</v>
          </cell>
          <cell r="B490" t="str">
            <v>드라이어드 수호자</v>
          </cell>
          <cell r="C490" t="str">
            <v>Monster.Dryad.SpearSuperElite</v>
          </cell>
          <cell r="H490" t="str">
            <v>Dryad</v>
          </cell>
        </row>
        <row r="491">
          <cell r="A491">
            <v>10211</v>
          </cell>
          <cell r="B491" t="str">
            <v>드라이어드 정예 창지기</v>
          </cell>
          <cell r="C491" t="str">
            <v>Monster.GhostDryad.SpearSuperElite</v>
          </cell>
          <cell r="H491" t="str">
            <v>Dryad</v>
          </cell>
        </row>
        <row r="492">
          <cell r="B492" t="str">
            <v>하피</v>
          </cell>
        </row>
        <row r="493">
          <cell r="A493">
            <v>11001</v>
          </cell>
          <cell r="B493" t="str">
            <v>하피 창병</v>
          </cell>
          <cell r="C493" t="str">
            <v>Monster.Harpy.Spear</v>
          </cell>
          <cell r="H493" t="str">
            <v>Harpy</v>
          </cell>
        </row>
        <row r="494">
          <cell r="A494">
            <v>11002</v>
          </cell>
          <cell r="B494" t="str">
            <v>하피 바람술사</v>
          </cell>
          <cell r="C494" t="str">
            <v>Monster.Harpy.Mage</v>
          </cell>
          <cell r="H494" t="str">
            <v>Harpy</v>
          </cell>
        </row>
        <row r="495">
          <cell r="A495">
            <v>11003</v>
          </cell>
          <cell r="B495" t="str">
            <v>하피 궁병</v>
          </cell>
          <cell r="C495" t="str">
            <v>Monster.Harpy.Archer</v>
          </cell>
          <cell r="H495" t="str">
            <v>Harpy</v>
          </cell>
        </row>
        <row r="496">
          <cell r="A496">
            <v>11004</v>
          </cell>
          <cell r="B496" t="str">
            <v>하피 토템</v>
          </cell>
          <cell r="C496" t="str">
            <v>Monster.Harpy.Totem</v>
          </cell>
          <cell r="H496" t="str">
            <v>Structure</v>
          </cell>
        </row>
        <row r="497">
          <cell r="A497">
            <v>11005</v>
          </cell>
          <cell r="B497" t="str">
            <v>얼음하피 창병</v>
          </cell>
          <cell r="C497" t="str">
            <v>Monster.Harpy.IceSpear</v>
          </cell>
          <cell r="D497" t="str">
            <v>Monster.Harpy.Spear</v>
          </cell>
          <cell r="E497" t="str">
            <v>Vari03</v>
          </cell>
          <cell r="H497" t="str">
            <v>Harpy</v>
          </cell>
        </row>
        <row r="498">
          <cell r="A498">
            <v>11006</v>
          </cell>
          <cell r="B498" t="str">
            <v>얼음하피 바람술사</v>
          </cell>
          <cell r="C498" t="str">
            <v>Monster.Harpy.IceMage</v>
          </cell>
          <cell r="D498" t="str">
            <v>Monster.Harpy.Mage</v>
          </cell>
          <cell r="E498" t="str">
            <v>Vari03</v>
          </cell>
          <cell r="H498" t="str">
            <v>Harpy</v>
          </cell>
        </row>
        <row r="499">
          <cell r="A499">
            <v>11007</v>
          </cell>
          <cell r="B499" t="str">
            <v>얼음하피 궁병</v>
          </cell>
          <cell r="C499" t="str">
            <v>Monster.Harpy.IceArcher</v>
          </cell>
          <cell r="D499" t="str">
            <v>Monster.Harpy.Archer</v>
          </cell>
          <cell r="E499" t="str">
            <v>Vari03</v>
          </cell>
          <cell r="H499" t="str">
            <v>Harpy</v>
          </cell>
        </row>
        <row r="500">
          <cell r="A500" t="str">
            <v>11008</v>
          </cell>
          <cell r="B500" t="str">
            <v>언데드 하피 창병</v>
          </cell>
          <cell r="C500" t="str">
            <v>Monster.Harpy.UndeadSpear</v>
          </cell>
          <cell r="D500" t="str">
            <v>Monster.Harpy.Spear</v>
          </cell>
          <cell r="E500" t="str">
            <v>Undead</v>
          </cell>
          <cell r="H500" t="str">
            <v>Undead</v>
          </cell>
        </row>
        <row r="501">
          <cell r="A501">
            <v>11101</v>
          </cell>
          <cell r="B501" t="str">
            <v>하피 정예 창병</v>
          </cell>
          <cell r="C501" t="str">
            <v>Monster.Harpy.SpearElite</v>
          </cell>
          <cell r="H501" t="str">
            <v>Harpy</v>
          </cell>
        </row>
        <row r="502">
          <cell r="A502">
            <v>11102</v>
          </cell>
          <cell r="B502" t="str">
            <v>하피 정예 바람술사</v>
          </cell>
          <cell r="C502" t="str">
            <v>Monster.Harpy.MageElite</v>
          </cell>
          <cell r="H502" t="str">
            <v>Harpy</v>
          </cell>
        </row>
        <row r="503">
          <cell r="A503">
            <v>11103</v>
          </cell>
          <cell r="B503" t="str">
            <v>얼음하피 정예 창병</v>
          </cell>
          <cell r="C503" t="str">
            <v>Monster.Harpy.IceSpearElite</v>
          </cell>
          <cell r="D503" t="str">
            <v>Monster.Harpy.SpearElite</v>
          </cell>
          <cell r="E503" t="str">
            <v>Vari03</v>
          </cell>
          <cell r="H503" t="str">
            <v>Harpy</v>
          </cell>
        </row>
        <row r="504">
          <cell r="A504">
            <v>11104</v>
          </cell>
          <cell r="B504" t="str">
            <v>얼음하피 정예 바람술사</v>
          </cell>
          <cell r="C504" t="str">
            <v>Monster.Harpy.IceMageElite</v>
          </cell>
          <cell r="D504" t="str">
            <v>Monster.Harpy.MageElite</v>
          </cell>
          <cell r="E504" t="str">
            <v>Vari03</v>
          </cell>
          <cell r="H504" t="str">
            <v>Harpy</v>
          </cell>
        </row>
        <row r="505">
          <cell r="A505">
            <v>11203</v>
          </cell>
          <cell r="B505" t="str">
            <v>하피 궁병대장</v>
          </cell>
          <cell r="C505" t="str">
            <v>Monster.Harpy.ArcherSuperElite</v>
          </cell>
          <cell r="H505" t="str">
            <v>Harpy</v>
          </cell>
        </row>
        <row r="506">
          <cell r="B506" t="str">
            <v>다크엘프</v>
          </cell>
        </row>
        <row r="507">
          <cell r="A507">
            <v>12001</v>
          </cell>
          <cell r="B507" t="str">
            <v>다크엘프 검사</v>
          </cell>
          <cell r="C507" t="str">
            <v>Monster.DarkElf.Sword</v>
          </cell>
          <cell r="H507" t="str">
            <v>DarkElf</v>
          </cell>
        </row>
        <row r="508">
          <cell r="A508">
            <v>12002</v>
          </cell>
          <cell r="B508" t="str">
            <v>다크엘프 궁수</v>
          </cell>
          <cell r="C508" t="str">
            <v>Monster.DarkElf.Bow</v>
          </cell>
          <cell r="H508" t="str">
            <v>DarkElf</v>
          </cell>
        </row>
        <row r="509">
          <cell r="A509">
            <v>12003</v>
          </cell>
          <cell r="B509" t="str">
            <v>다크엘프 암살자</v>
          </cell>
          <cell r="C509" t="str">
            <v>Monster.DarkElf.Assassin</v>
          </cell>
          <cell r="H509" t="str">
            <v>DarkElf</v>
          </cell>
        </row>
        <row r="510">
          <cell r="A510">
            <v>12004</v>
          </cell>
          <cell r="B510" t="str">
            <v>다크엘프 마법사</v>
          </cell>
          <cell r="C510" t="str">
            <v>Monster.DarkElf.Mage</v>
          </cell>
          <cell r="H510" t="str">
            <v>DarkElf</v>
          </cell>
        </row>
        <row r="511">
          <cell r="A511">
            <v>12005</v>
          </cell>
          <cell r="B511" t="str">
            <v>달빛 마법 유물</v>
          </cell>
          <cell r="C511" t="str">
            <v>Monster.DarkElf.Totem</v>
          </cell>
          <cell r="H511" t="str">
            <v>Structure</v>
          </cell>
        </row>
        <row r="512">
          <cell r="A512">
            <v>12006</v>
          </cell>
          <cell r="B512" t="str">
            <v>다크엘프 발리스타</v>
          </cell>
          <cell r="C512" t="str">
            <v>Monster.DarkElf.Ballista</v>
          </cell>
          <cell r="H512" t="str">
            <v>Structure</v>
          </cell>
        </row>
        <row r="513">
          <cell r="A513">
            <v>12011</v>
          </cell>
          <cell r="B513" t="str">
            <v>다크엘프 정예검사</v>
          </cell>
          <cell r="C513" t="str">
            <v>Monster.DarkElf.SwordElite</v>
          </cell>
          <cell r="H513" t="str">
            <v>DarkElf</v>
          </cell>
        </row>
        <row r="514">
          <cell r="A514">
            <v>12012</v>
          </cell>
          <cell r="B514" t="str">
            <v>다크엘프 정예궁수</v>
          </cell>
          <cell r="C514" t="str">
            <v>Monster.DarkElf.BowElite</v>
          </cell>
          <cell r="H514" t="str">
            <v>DarkElf</v>
          </cell>
        </row>
        <row r="515">
          <cell r="A515">
            <v>12014</v>
          </cell>
          <cell r="B515" t="str">
            <v>다크엘프 정예마법사</v>
          </cell>
          <cell r="C515" t="str">
            <v>Monster.DarkElf.MageElite</v>
          </cell>
          <cell r="H515" t="str">
            <v>DarkElf</v>
          </cell>
        </row>
        <row r="516">
          <cell r="A516">
            <v>12101</v>
          </cell>
          <cell r="B516" t="str">
            <v>다크엘프 검사단장</v>
          </cell>
          <cell r="C516" t="str">
            <v>Monster.DarkElf.SwordSuperElite</v>
          </cell>
          <cell r="H516" t="str">
            <v>DarkElf</v>
          </cell>
        </row>
        <row r="517">
          <cell r="A517">
            <v>12102</v>
          </cell>
          <cell r="B517" t="str">
            <v>다크엘프 궁수단장</v>
          </cell>
          <cell r="C517" t="str">
            <v>Monster.DarkElf.BowSuperElite</v>
          </cell>
          <cell r="H517" t="str">
            <v>DarkElf</v>
          </cell>
        </row>
        <row r="518">
          <cell r="A518">
            <v>12104</v>
          </cell>
          <cell r="B518" t="str">
            <v>다크엘프 마법사단장</v>
          </cell>
          <cell r="C518" t="str">
            <v>Monster.DarkElf.MageSuperElite</v>
          </cell>
          <cell r="H518" t="str">
            <v>DarkElf</v>
          </cell>
        </row>
        <row r="519">
          <cell r="A519">
            <v>12801</v>
          </cell>
          <cell r="B519" t="str">
            <v>토템</v>
          </cell>
          <cell r="C519" t="str">
            <v>Monster.DarkElf.HalloweenTotem</v>
          </cell>
          <cell r="D519" t="str">
            <v>Monster.DarkElf.Totem</v>
          </cell>
          <cell r="E519" t="str">
            <v>Cos18Halloween</v>
          </cell>
          <cell r="H519" t="str">
            <v>Structure</v>
          </cell>
        </row>
        <row r="520">
          <cell r="A520">
            <v>12802</v>
          </cell>
          <cell r="B520" t="str">
            <v>다크엘프 뱀파이어</v>
          </cell>
          <cell r="C520" t="str">
            <v>Monster.DarkElf.HalloweenSwordElite</v>
          </cell>
          <cell r="D520" t="str">
            <v>Monster.DarkElf.SwordElite</v>
          </cell>
          <cell r="E520" t="str">
            <v>Cos18Halloween</v>
          </cell>
          <cell r="H520" t="str">
            <v>Undead</v>
          </cell>
        </row>
        <row r="521">
          <cell r="A521">
            <v>12803</v>
          </cell>
          <cell r="B521" t="str">
            <v>다크엘프 뱀파이어</v>
          </cell>
          <cell r="C521" t="str">
            <v>Monster.DarkElf.HalloweenMageElite</v>
          </cell>
          <cell r="D521" t="str">
            <v>Monster.DarkElf.MageElite</v>
          </cell>
          <cell r="E521" t="str">
            <v>Cos18Halloween</v>
          </cell>
          <cell r="H521" t="str">
            <v>Undead</v>
          </cell>
        </row>
        <row r="522">
          <cell r="B522" t="str">
            <v>웃는가면</v>
          </cell>
        </row>
        <row r="523">
          <cell r="A523">
            <v>13001</v>
          </cell>
          <cell r="B523" t="str">
            <v>웃는가면 암살자</v>
          </cell>
          <cell r="C523" t="str">
            <v>Monster.LaughingMask.Assassin</v>
          </cell>
          <cell r="H523" t="str">
            <v>Human</v>
          </cell>
        </row>
        <row r="524">
          <cell r="B524" t="str">
            <v>리빙웨폰</v>
          </cell>
        </row>
        <row r="525">
          <cell r="A525">
            <v>15001</v>
          </cell>
          <cell r="B525" t="str">
            <v>리빙 소드</v>
          </cell>
          <cell r="C525" t="str">
            <v>Monster.LivingWeapon.Sword</v>
          </cell>
          <cell r="H525" t="str">
            <v>PossessedObject</v>
          </cell>
        </row>
        <row r="526">
          <cell r="A526">
            <v>15002</v>
          </cell>
          <cell r="B526" t="str">
            <v>리빙 실드</v>
          </cell>
          <cell r="C526" t="str">
            <v>Monster.LivingWeapon.Shield</v>
          </cell>
          <cell r="H526" t="str">
            <v>PossessedObject</v>
          </cell>
        </row>
        <row r="527">
          <cell r="A527">
            <v>15003</v>
          </cell>
          <cell r="B527" t="str">
            <v>리빙 스피어</v>
          </cell>
          <cell r="C527" t="str">
            <v>Monster.LivingWeapon.Spear</v>
          </cell>
          <cell r="H527" t="str">
            <v>PossessedObject</v>
          </cell>
        </row>
        <row r="528">
          <cell r="A528">
            <v>15004</v>
          </cell>
          <cell r="B528" t="str">
            <v>리빙 해머</v>
          </cell>
          <cell r="C528" t="str">
            <v>Monster.LivingWeapon.Hammer</v>
          </cell>
          <cell r="H528" t="str">
            <v>PossessedObject</v>
          </cell>
        </row>
        <row r="529">
          <cell r="A529">
            <v>15005</v>
          </cell>
          <cell r="B529" t="str">
            <v>할로윈 유령</v>
          </cell>
          <cell r="C529" t="str">
            <v>Monster.LivingWeapon.HalloweenShield</v>
          </cell>
          <cell r="D529" t="str">
            <v>Monster.LivingWeapon.Shield</v>
          </cell>
          <cell r="E529" t="str">
            <v>Cos17Halloween</v>
          </cell>
          <cell r="H529" t="str">
            <v>Ghost</v>
          </cell>
        </row>
        <row r="530">
          <cell r="B530" t="str">
            <v>머룸</v>
          </cell>
        </row>
        <row r="531">
          <cell r="A531">
            <v>16001</v>
          </cell>
          <cell r="B531" t="str">
            <v>깨무는 머룸</v>
          </cell>
          <cell r="C531" t="str">
            <v>Monster.Muhroom.Bite</v>
          </cell>
          <cell r="H531" t="str">
            <v>Plants</v>
          </cell>
        </row>
        <row r="532">
          <cell r="A532">
            <v>16002</v>
          </cell>
          <cell r="B532" t="str">
            <v>역한 머룸</v>
          </cell>
          <cell r="C532" t="str">
            <v>Monster.Muhroom.Poison</v>
          </cell>
          <cell r="H532" t="str">
            <v>Plants</v>
          </cell>
        </row>
        <row r="533">
          <cell r="A533">
            <v>16003</v>
          </cell>
          <cell r="B533" t="str">
            <v>따끔한 머룸</v>
          </cell>
          <cell r="C533" t="str">
            <v>Monster.Muhroom.Thorn</v>
          </cell>
          <cell r="H533" t="str">
            <v>Plants</v>
          </cell>
        </row>
        <row r="534">
          <cell r="A534">
            <v>16004</v>
          </cell>
          <cell r="B534" t="str">
            <v>단단한 머룸</v>
          </cell>
          <cell r="C534" t="str">
            <v>Monster.Muhroom.Stone</v>
          </cell>
          <cell r="H534" t="str">
            <v>Plants</v>
          </cell>
        </row>
        <row r="535">
          <cell r="A535">
            <v>16101</v>
          </cell>
          <cell r="B535" t="str">
            <v>플라플라</v>
          </cell>
          <cell r="C535" t="str">
            <v>Monster.Muhroom.SuperElite</v>
          </cell>
          <cell r="H535" t="str">
            <v>Plants</v>
          </cell>
        </row>
        <row r="536">
          <cell r="B536" t="str">
            <v>말벌</v>
          </cell>
        </row>
        <row r="537">
          <cell r="A537">
            <v>17001</v>
          </cell>
          <cell r="B537" t="str">
            <v>큰 턱 말벌</v>
          </cell>
          <cell r="C537" t="str">
            <v>Monster.Wasp.Mandible</v>
          </cell>
          <cell r="H537" t="str">
            <v>Beast</v>
          </cell>
        </row>
        <row r="538">
          <cell r="A538">
            <v>17002</v>
          </cell>
          <cell r="B538" t="str">
            <v>큰낫 말벌</v>
          </cell>
          <cell r="C538" t="str">
            <v>Monster.Wasp.Scythe</v>
          </cell>
          <cell r="H538" t="str">
            <v>Beast</v>
          </cell>
        </row>
        <row r="539">
          <cell r="A539">
            <v>17003</v>
          </cell>
          <cell r="B539" t="str">
            <v>독침 말벌</v>
          </cell>
          <cell r="C539" t="str">
            <v>Monster.Wasp.Aculeuse</v>
          </cell>
          <cell r="H539" t="str">
            <v>Beast</v>
          </cell>
        </row>
        <row r="540">
          <cell r="A540">
            <v>17202</v>
          </cell>
          <cell r="B540" t="str">
            <v>사신낫 말벌</v>
          </cell>
          <cell r="C540" t="str">
            <v>Monster.Wasp.ScytheSuperElite</v>
          </cell>
          <cell r="H540" t="str">
            <v>Beast</v>
          </cell>
        </row>
        <row r="541">
          <cell r="B541" t="str">
            <v>네펜데스</v>
          </cell>
        </row>
        <row r="542">
          <cell r="A542">
            <v>18001</v>
          </cell>
          <cell r="B542" t="str">
            <v>줄기 네펜데스</v>
          </cell>
          <cell r="C542" t="str">
            <v>Monster.Nepenthes.Stem</v>
          </cell>
          <cell r="H542" t="str">
            <v>Plants</v>
          </cell>
        </row>
        <row r="543">
          <cell r="A543">
            <v>18002</v>
          </cell>
          <cell r="B543" t="str">
            <v>파리지옥 네펜데스</v>
          </cell>
          <cell r="C543" t="str">
            <v>Monster.Nepenthes.FlyTrap</v>
          </cell>
          <cell r="H543" t="str">
            <v>Plants</v>
          </cell>
        </row>
        <row r="544">
          <cell r="A544">
            <v>18003</v>
          </cell>
          <cell r="B544" t="str">
            <v>꽃 네펜데스</v>
          </cell>
          <cell r="C544" t="str">
            <v>Monster.Nepenthes.Flower</v>
          </cell>
          <cell r="H544" t="str">
            <v>Plants</v>
          </cell>
        </row>
        <row r="545">
          <cell r="A545">
            <v>18004</v>
          </cell>
          <cell r="B545" t="str">
            <v>얼음 줄기 네펜데스</v>
          </cell>
          <cell r="C545" t="str">
            <v>Monster.Nepenthes.IceStem</v>
          </cell>
          <cell r="D545" t="str">
            <v>Monster.Nepenthes.Stem</v>
          </cell>
          <cell r="E545" t="str">
            <v>Vari04</v>
          </cell>
          <cell r="H545" t="str">
            <v>Plants</v>
          </cell>
        </row>
        <row r="546">
          <cell r="A546">
            <v>18005</v>
          </cell>
          <cell r="B546" t="str">
            <v>얼음 꽃 네펜데스</v>
          </cell>
          <cell r="C546" t="str">
            <v>Monster.Nepenthes.IceFlower</v>
          </cell>
          <cell r="D546" t="str">
            <v>Monster.Nepenthes.Flower</v>
          </cell>
          <cell r="E546" t="str">
            <v>Vari04</v>
          </cell>
          <cell r="H546" t="str">
            <v>Plants</v>
          </cell>
        </row>
        <row r="547">
          <cell r="A547">
            <v>18006</v>
          </cell>
          <cell r="B547" t="str">
            <v>얼음 파리지옥 네펜데스</v>
          </cell>
          <cell r="C547" t="str">
            <v>Monster.Nepenthes.IceFlyTrap</v>
          </cell>
          <cell r="D547" t="str">
            <v>Monster.Nepenthes.FlyTrap</v>
          </cell>
          <cell r="E547" t="str">
            <v>Vari04</v>
          </cell>
          <cell r="H547" t="str">
            <v>Plants</v>
          </cell>
        </row>
        <row r="548">
          <cell r="A548">
            <v>18007</v>
          </cell>
          <cell r="B548" t="str">
            <v>할로윈 줄기 네펜데스</v>
          </cell>
          <cell r="C548" t="str">
            <v>Monster.Nepenthes.HalloweenStem</v>
          </cell>
          <cell r="D548" t="str">
            <v>Monster.Nepenthes.Stem</v>
          </cell>
          <cell r="E548" t="str">
            <v>Cos17Halloween</v>
          </cell>
          <cell r="H548" t="str">
            <v>Ghost</v>
          </cell>
        </row>
        <row r="549">
          <cell r="A549">
            <v>18101</v>
          </cell>
          <cell r="B549" t="str">
            <v>맹독 네펜데스</v>
          </cell>
          <cell r="C549" t="str">
            <v>Monster.Nepenthes.SuperElite</v>
          </cell>
          <cell r="H549" t="str">
            <v>Plants</v>
          </cell>
        </row>
        <row r="550">
          <cell r="A550">
            <v>18102</v>
          </cell>
          <cell r="B550" t="str">
            <v>얼음 맹독 네펜데스</v>
          </cell>
          <cell r="C550" t="str">
            <v>Monster.Nepenthes.IceSuperElite</v>
          </cell>
          <cell r="D550" t="str">
            <v>Monster.Nepenthes.SuperElite</v>
          </cell>
          <cell r="E550" t="str">
            <v>Vari02</v>
          </cell>
          <cell r="H550" t="str">
            <v>Plants</v>
          </cell>
        </row>
        <row r="551">
          <cell r="B551" t="str">
            <v>토터스</v>
          </cell>
        </row>
        <row r="552">
          <cell r="A552">
            <v>19001</v>
          </cell>
          <cell r="B552" t="str">
            <v>식물 토터스</v>
          </cell>
          <cell r="C552" t="str">
            <v>Monster.Tortoise.Plant</v>
          </cell>
          <cell r="H552" t="str">
            <v>Beast</v>
          </cell>
        </row>
        <row r="553">
          <cell r="A553">
            <v>19002</v>
          </cell>
          <cell r="B553" t="str">
            <v>광석 토터스</v>
          </cell>
          <cell r="C553" t="str">
            <v>Monster.Tortoise.Ore</v>
          </cell>
          <cell r="H553" t="str">
            <v>Beast</v>
          </cell>
        </row>
        <row r="554">
          <cell r="A554">
            <v>19003</v>
          </cell>
          <cell r="B554" t="str">
            <v>보석 토터스</v>
          </cell>
          <cell r="C554" t="str">
            <v>Monster.Tortoise.Jewel</v>
          </cell>
          <cell r="H554" t="str">
            <v>Beast</v>
          </cell>
        </row>
        <row r="555">
          <cell r="B555" t="str">
            <v>미믹</v>
          </cell>
        </row>
        <row r="556">
          <cell r="A556">
            <v>20001</v>
          </cell>
          <cell r="B556" t="str">
            <v>우든 미믹</v>
          </cell>
          <cell r="C556" t="str">
            <v>Monster.Mimic.Wooden</v>
          </cell>
          <cell r="H556" t="str">
            <v>Mimic</v>
          </cell>
        </row>
        <row r="557">
          <cell r="A557">
            <v>20002</v>
          </cell>
          <cell r="B557" t="str">
            <v>아이언 미믹</v>
          </cell>
          <cell r="C557" t="str">
            <v>Monster.Mimic.Iron</v>
          </cell>
          <cell r="H557" t="str">
            <v>Mimic</v>
          </cell>
        </row>
        <row r="558">
          <cell r="A558">
            <v>20003</v>
          </cell>
          <cell r="B558" t="str">
            <v>골든 미믹</v>
          </cell>
          <cell r="C558" t="str">
            <v>Monster.Mimic.Golden</v>
          </cell>
          <cell r="H558" t="str">
            <v>Mimic</v>
          </cell>
        </row>
        <row r="559">
          <cell r="A559">
            <v>20004</v>
          </cell>
          <cell r="B559" t="str">
            <v>플래티넘 미믹</v>
          </cell>
          <cell r="C559" t="str">
            <v>Monster.Mimic.Platinum</v>
          </cell>
          <cell r="H559" t="str">
            <v>Mimic</v>
          </cell>
        </row>
        <row r="560">
          <cell r="A560">
            <v>20005</v>
          </cell>
          <cell r="B560" t="str">
            <v>선물상자 미믹</v>
          </cell>
          <cell r="C560" t="str">
            <v>Monster.Mimic.ChristmasPlatinum</v>
          </cell>
          <cell r="D560" t="str">
            <v>Monster.Mimic.Platinum</v>
          </cell>
          <cell r="E560" t="str">
            <v>Cos17Christmas</v>
          </cell>
          <cell r="H560" t="str">
            <v>Mimic</v>
          </cell>
        </row>
        <row r="561">
          <cell r="B561" t="str">
            <v>늑대</v>
          </cell>
        </row>
        <row r="562">
          <cell r="A562">
            <v>21001</v>
          </cell>
          <cell r="B562" t="str">
            <v>야생 늑대</v>
          </cell>
          <cell r="C562" t="str">
            <v>Monster.Wolf.Wild</v>
          </cell>
          <cell r="H562" t="str">
            <v>Beast</v>
          </cell>
        </row>
        <row r="563">
          <cell r="A563">
            <v>21002</v>
          </cell>
          <cell r="B563" t="str">
            <v>무장 늑대</v>
          </cell>
          <cell r="C563" t="str">
            <v>Monster.Wolf.Blade</v>
          </cell>
          <cell r="H563" t="str">
            <v>Beast</v>
          </cell>
        </row>
        <row r="564">
          <cell r="A564">
            <v>21003</v>
          </cell>
          <cell r="B564" t="str">
            <v>역병 늑대</v>
          </cell>
          <cell r="C564" t="str">
            <v>Monster.Wolf.Disease</v>
          </cell>
          <cell r="H564" t="str">
            <v>Beast</v>
          </cell>
        </row>
        <row r="565">
          <cell r="A565">
            <v>21011</v>
          </cell>
          <cell r="B565" t="str">
            <v>야생 흰늑대</v>
          </cell>
          <cell r="C565" t="str">
            <v>Monster.WhiteWolf.Wild</v>
          </cell>
          <cell r="H565" t="str">
            <v>Beast</v>
          </cell>
        </row>
        <row r="566">
          <cell r="A566">
            <v>21012</v>
          </cell>
          <cell r="B566" t="str">
            <v>무장 흰늑대</v>
          </cell>
          <cell r="C566" t="str">
            <v>Monster.WhiteWolf.Blade</v>
          </cell>
          <cell r="H566" t="str">
            <v>Beast</v>
          </cell>
        </row>
        <row r="567">
          <cell r="A567">
            <v>21021</v>
          </cell>
          <cell r="B567" t="str">
            <v>야생 유령늑대</v>
          </cell>
          <cell r="C567" t="str">
            <v>Monster.GhostWolf.Wild</v>
          </cell>
          <cell r="H567" t="str">
            <v>Ghost</v>
          </cell>
        </row>
        <row r="568">
          <cell r="A568">
            <v>21022</v>
          </cell>
          <cell r="B568" t="str">
            <v>야생 유령늑대</v>
          </cell>
          <cell r="C568" t="str">
            <v>Monster.GhostWolf.Wild2</v>
          </cell>
          <cell r="H568" t="str">
            <v>Ghost</v>
          </cell>
        </row>
        <row r="569">
          <cell r="A569">
            <v>21201</v>
          </cell>
          <cell r="B569" t="str">
            <v>광포한 거대 늑대</v>
          </cell>
          <cell r="C569" t="str">
            <v>Monster.Wolf.SuperElite</v>
          </cell>
          <cell r="H569" t="str">
            <v>Beast</v>
          </cell>
        </row>
        <row r="570">
          <cell r="B570" t="str">
            <v>혼드베어</v>
          </cell>
        </row>
        <row r="571">
          <cell r="A571">
            <v>22001</v>
          </cell>
          <cell r="B571" t="str">
            <v>야생 혼드베어</v>
          </cell>
          <cell r="C571" t="str">
            <v>Monster.HornedBear.Wild</v>
          </cell>
          <cell r="H571" t="str">
            <v>Beast</v>
          </cell>
        </row>
        <row r="572">
          <cell r="A572">
            <v>22002</v>
          </cell>
          <cell r="B572" t="str">
            <v>무장 혼드베어</v>
          </cell>
          <cell r="C572" t="str">
            <v>Monster.HornedBear.Armored</v>
          </cell>
          <cell r="H572" t="str">
            <v>Beast</v>
          </cell>
        </row>
        <row r="573">
          <cell r="A573">
            <v>22003</v>
          </cell>
          <cell r="B573" t="str">
            <v>역병 혼드베어</v>
          </cell>
          <cell r="C573" t="str">
            <v>Monster.HornedBear.Disease</v>
          </cell>
          <cell r="H573" t="str">
            <v>Beast</v>
          </cell>
        </row>
        <row r="574">
          <cell r="A574">
            <v>22004</v>
          </cell>
          <cell r="B574" t="str">
            <v>야생 혼드베어</v>
          </cell>
          <cell r="C574" t="str">
            <v>Monster.GhostHornedBear.Wild</v>
          </cell>
          <cell r="H574" t="str">
            <v>Beast</v>
          </cell>
        </row>
        <row r="575">
          <cell r="A575">
            <v>22201</v>
          </cell>
          <cell r="B575" t="str">
            <v>검은악몽 혼드베어</v>
          </cell>
          <cell r="C575" t="str">
            <v>Monster.HornedBear.SuperElite</v>
          </cell>
          <cell r="H575" t="str">
            <v>Beast</v>
          </cell>
        </row>
        <row r="576">
          <cell r="B576" t="str">
            <v>목책</v>
          </cell>
        </row>
        <row r="577">
          <cell r="A577">
            <v>23001</v>
          </cell>
          <cell r="B577" t="str">
            <v>나무 목책</v>
          </cell>
          <cell r="C577" t="str">
            <v>Monster.Barricade.Normal</v>
          </cell>
          <cell r="H577" t="str">
            <v>Structure</v>
          </cell>
        </row>
        <row r="578">
          <cell r="A578">
            <v>23002</v>
          </cell>
          <cell r="B578" t="str">
            <v>가시 목책</v>
          </cell>
          <cell r="C578" t="str">
            <v>Monster.Barricade.Thorn</v>
          </cell>
          <cell r="H578" t="str">
            <v>Structure</v>
          </cell>
        </row>
        <row r="579">
          <cell r="A579">
            <v>23003</v>
          </cell>
          <cell r="B579" t="str">
            <v>뼈 목책</v>
          </cell>
          <cell r="C579" t="str">
            <v>Monster.Barricade.Bone</v>
          </cell>
          <cell r="H579" t="str">
            <v>Structure</v>
          </cell>
        </row>
        <row r="580">
          <cell r="B580" t="str">
            <v>놀</v>
          </cell>
        </row>
        <row r="581">
          <cell r="A581">
            <v>24001</v>
          </cell>
          <cell r="B581" t="str">
            <v>놀 주술사</v>
          </cell>
          <cell r="C581" t="str">
            <v>Monster.Gnoll.Shaman</v>
          </cell>
          <cell r="H581" t="str">
            <v>Gnoll</v>
          </cell>
        </row>
        <row r="582">
          <cell r="A582">
            <v>24002</v>
          </cell>
          <cell r="B582" t="str">
            <v>놀 방패전사</v>
          </cell>
          <cell r="C582" t="str">
            <v>Monster.Gnoll.Shield</v>
          </cell>
          <cell r="H582" t="str">
            <v>Gnoll</v>
          </cell>
        </row>
        <row r="583">
          <cell r="A583">
            <v>24003</v>
          </cell>
          <cell r="B583" t="str">
            <v>놀 투척병</v>
          </cell>
          <cell r="C583" t="str">
            <v>Monster.Gnoll.Thrower</v>
          </cell>
          <cell r="H583" t="str">
            <v>Gnoll</v>
          </cell>
        </row>
        <row r="584">
          <cell r="A584">
            <v>24004</v>
          </cell>
          <cell r="B584" t="str">
            <v>놀 전사</v>
          </cell>
          <cell r="C584" t="str">
            <v>Monster.Gnoll.Warrior</v>
          </cell>
          <cell r="H584" t="str">
            <v>Gnoll</v>
          </cell>
        </row>
        <row r="585">
          <cell r="A585">
            <v>24011</v>
          </cell>
          <cell r="B585" t="str">
            <v>놀 정예 주술사</v>
          </cell>
          <cell r="C585" t="str">
            <v>Monster.Gnoll.ShamanElite</v>
          </cell>
          <cell r="H585" t="str">
            <v>Gnoll</v>
          </cell>
        </row>
        <row r="586">
          <cell r="A586">
            <v>24012</v>
          </cell>
          <cell r="B586" t="str">
            <v>놀 정예 방패전사</v>
          </cell>
          <cell r="C586" t="str">
            <v>Monster.Gnoll.ShieldElite</v>
          </cell>
          <cell r="H586" t="str">
            <v>Gnoll</v>
          </cell>
        </row>
        <row r="587">
          <cell r="A587">
            <v>24101</v>
          </cell>
          <cell r="B587" t="str">
            <v>놀 주술사 장로</v>
          </cell>
          <cell r="C587" t="str">
            <v>Monster.Gnoll.ShamanSuperElite</v>
          </cell>
          <cell r="H587" t="str">
            <v>Gnoll</v>
          </cell>
        </row>
        <row r="588">
          <cell r="A588">
            <v>24102</v>
          </cell>
          <cell r="B588" t="str">
            <v>놀 대장 방패전사</v>
          </cell>
          <cell r="C588" t="str">
            <v>Monster.Gnoll.ShieldSuperElite</v>
          </cell>
          <cell r="H588" t="str">
            <v>Gnoll</v>
          </cell>
        </row>
        <row r="589">
          <cell r="B589" t="str">
            <v>야수</v>
          </cell>
        </row>
        <row r="590">
          <cell r="A590">
            <v>25001</v>
          </cell>
          <cell r="B590" t="str">
            <v>평원 표범</v>
          </cell>
          <cell r="C590" t="str">
            <v>Monster.Beast.Jaguar</v>
          </cell>
          <cell r="H590" t="str">
            <v>Beast</v>
          </cell>
        </row>
        <row r="591">
          <cell r="A591">
            <v>25002</v>
          </cell>
          <cell r="B591" t="str">
            <v>어둠에 지배 받는 사자</v>
          </cell>
          <cell r="C591" t="str">
            <v>Monster.Beast.Lion</v>
          </cell>
          <cell r="H591" t="str">
            <v>Beast</v>
          </cell>
        </row>
        <row r="592">
          <cell r="A592">
            <v>25003</v>
          </cell>
          <cell r="B592" t="str">
            <v>설산 호랑이</v>
          </cell>
          <cell r="C592" t="str">
            <v>Monster.Beast.Tiger</v>
          </cell>
          <cell r="H592" t="str">
            <v>Beast</v>
          </cell>
        </row>
        <row r="593">
          <cell r="A593">
            <v>25005</v>
          </cell>
          <cell r="B593" t="str">
            <v>크리스마스 호랑이</v>
          </cell>
          <cell r="C593" t="str">
            <v>Monster.Beast.ChristmasTiger</v>
          </cell>
          <cell r="D593" t="str">
            <v>Monster.Beast.Tiger</v>
          </cell>
          <cell r="E593" t="str">
            <v>Cos17Christmas</v>
          </cell>
          <cell r="H593" t="str">
            <v>Beast</v>
          </cell>
        </row>
        <row r="594">
          <cell r="B594" t="str">
            <v>해츨링</v>
          </cell>
        </row>
        <row r="595">
          <cell r="A595">
            <v>26001</v>
          </cell>
          <cell r="B595" t="str">
            <v>화염 해츨링</v>
          </cell>
          <cell r="C595" t="str">
            <v>Monster.Hatchling.Fire</v>
          </cell>
          <cell r="H595" t="str">
            <v>Dragon</v>
          </cell>
        </row>
        <row r="596">
          <cell r="A596">
            <v>26002</v>
          </cell>
          <cell r="B596" t="str">
            <v>블루 해츨링</v>
          </cell>
          <cell r="C596" t="str">
            <v>Monster.Hatchling.Ice</v>
          </cell>
          <cell r="H596" t="str">
            <v>Dragon</v>
          </cell>
        </row>
        <row r="597">
          <cell r="A597">
            <v>26003</v>
          </cell>
          <cell r="B597" t="str">
            <v>포이즌 해츨링</v>
          </cell>
          <cell r="C597" t="str">
            <v>Monster.Hatchling.Poison</v>
          </cell>
          <cell r="H597" t="str">
            <v>Dragon</v>
          </cell>
        </row>
        <row r="598">
          <cell r="A598">
            <v>26004</v>
          </cell>
          <cell r="B598" t="str">
            <v>블랙 해츨링</v>
          </cell>
          <cell r="C598" t="str">
            <v>Monster.Hatchling.Black</v>
          </cell>
          <cell r="H598" t="str">
            <v>Dragon</v>
          </cell>
        </row>
        <row r="599">
          <cell r="B599" t="str">
            <v>보스</v>
          </cell>
        </row>
        <row r="600">
          <cell r="A600">
            <v>1301</v>
          </cell>
          <cell r="B600" t="str">
            <v>고블린 라이더</v>
          </cell>
          <cell r="C600" t="str">
            <v>Boss.GoblinRider</v>
          </cell>
          <cell r="H600" t="str">
            <v>Goblin</v>
          </cell>
        </row>
        <row r="601">
          <cell r="A601">
            <v>2301</v>
          </cell>
          <cell r="B601" t="str">
            <v>하피 여왕</v>
          </cell>
          <cell r="C601" t="str">
            <v>Boss.HarpyQueen</v>
          </cell>
          <cell r="H601" t="str">
            <v>Harpy</v>
          </cell>
        </row>
        <row r="602">
          <cell r="A602">
            <v>3301</v>
          </cell>
          <cell r="B602" t="str">
            <v>오크 검사</v>
          </cell>
          <cell r="C602" t="str">
            <v>Boss.OrcSword</v>
          </cell>
          <cell r="H602" t="str">
            <v>Orc</v>
          </cell>
        </row>
        <row r="603">
          <cell r="A603">
            <v>4301</v>
          </cell>
          <cell r="B603" t="str">
            <v>리치</v>
          </cell>
          <cell r="C603" t="str">
            <v>Boss.Lich</v>
          </cell>
          <cell r="H603" t="str">
            <v>Undead</v>
          </cell>
        </row>
        <row r="604">
          <cell r="A604">
            <v>5301</v>
          </cell>
          <cell r="B604" t="str">
            <v>다크엘프 여제</v>
          </cell>
          <cell r="C604" t="str">
            <v>Boss.DarkElfCrescent</v>
          </cell>
          <cell r="H604" t="str">
            <v>DarkElf</v>
          </cell>
        </row>
        <row r="605">
          <cell r="A605">
            <v>5401</v>
          </cell>
          <cell r="B605" t="str">
            <v>광 도적</v>
          </cell>
          <cell r="C605" t="str">
            <v>Boss.MadAssassin</v>
          </cell>
          <cell r="H605" t="str">
            <v>DarkElf</v>
          </cell>
        </row>
        <row r="606">
          <cell r="A606">
            <v>6301</v>
          </cell>
          <cell r="B606" t="str">
            <v>고트 전사</v>
          </cell>
          <cell r="C606" t="str">
            <v>Boss.GoatWarrior</v>
          </cell>
          <cell r="H606" t="str">
            <v>Devil</v>
          </cell>
        </row>
        <row r="607">
          <cell r="A607">
            <v>6302</v>
          </cell>
          <cell r="B607" t="str">
            <v>고트 매지션</v>
          </cell>
          <cell r="C607" t="str">
            <v>Boss.GoatMagician</v>
          </cell>
          <cell r="H607" t="str">
            <v>Devil</v>
          </cell>
        </row>
        <row r="608">
          <cell r="A608">
            <v>7301</v>
          </cell>
          <cell r="B608" t="str">
            <v>드래곤 트렌트</v>
          </cell>
          <cell r="C608" t="str">
            <v>Boss.DragonEnt</v>
          </cell>
          <cell r="H608" t="str">
            <v>Spirit</v>
          </cell>
        </row>
        <row r="609">
          <cell r="A609">
            <v>8301</v>
          </cell>
          <cell r="B609" t="str">
            <v>워 트롤</v>
          </cell>
          <cell r="C609" t="str">
            <v>Boss.WarTroll</v>
          </cell>
          <cell r="H609" t="str">
            <v>Troll</v>
          </cell>
        </row>
        <row r="610">
          <cell r="A610">
            <v>9301</v>
          </cell>
          <cell r="B610" t="str">
            <v>이자케르</v>
          </cell>
          <cell r="C610" t="str">
            <v>Boss.Izakerr</v>
          </cell>
          <cell r="H610" t="str">
            <v>Lizardman</v>
          </cell>
        </row>
        <row r="611">
          <cell r="A611">
            <v>10301</v>
          </cell>
          <cell r="B611" t="str">
            <v>타르카스</v>
          </cell>
          <cell r="C611" t="str">
            <v>Boss.Tarkas</v>
          </cell>
          <cell r="H611" t="str">
            <v>FrostGiant</v>
          </cell>
        </row>
        <row r="612">
          <cell r="A612">
            <v>10401</v>
          </cell>
          <cell r="B612" t="str">
            <v>겔로파즈타</v>
          </cell>
          <cell r="C612" t="str">
            <v>Boss.DragonEnt.Ice</v>
          </cell>
          <cell r="H612" t="str">
            <v>Spirit</v>
          </cell>
        </row>
        <row r="613">
          <cell r="A613">
            <v>10501</v>
          </cell>
          <cell r="B613" t="str">
            <v>드레드 브링어</v>
          </cell>
          <cell r="C613" t="str">
            <v>Boss.Dreadbringer</v>
          </cell>
          <cell r="H613" t="str">
            <v>Undead</v>
          </cell>
        </row>
        <row r="614">
          <cell r="B614" t="str">
            <v>길드레이드 (1단계)</v>
          </cell>
        </row>
        <row r="615">
          <cell r="A615">
            <v>2401</v>
          </cell>
          <cell r="B615" t="str">
            <v>자이언트 슬라임</v>
          </cell>
          <cell r="C615" t="str">
            <v>Raid.GiantSlime</v>
          </cell>
          <cell r="D615" t="str">
            <v>Raid.GiantSlime</v>
          </cell>
          <cell r="H615" t="str">
            <v>Slime</v>
          </cell>
        </row>
        <row r="616">
          <cell r="A616">
            <v>3401</v>
          </cell>
          <cell r="B616" t="str">
            <v>만티코어</v>
          </cell>
          <cell r="C616" t="str">
            <v>GuildRaid.Boss.Manticore</v>
          </cell>
          <cell r="D616" t="str">
            <v>Raid.Manticore</v>
          </cell>
          <cell r="H616" t="str">
            <v>Beast</v>
          </cell>
        </row>
        <row r="617">
          <cell r="A617">
            <v>3402</v>
          </cell>
          <cell r="B617" t="str">
            <v>얼음 수정</v>
          </cell>
          <cell r="C617" t="str">
            <v>Raid.Dragon.Ice.Pillar</v>
          </cell>
          <cell r="H617" t="str">
            <v>Dragon</v>
          </cell>
        </row>
        <row r="618">
          <cell r="A618">
            <v>3403</v>
          </cell>
          <cell r="B618" t="str">
            <v>노르딕</v>
          </cell>
          <cell r="C618" t="str">
            <v>GuildRaid.Lich2</v>
          </cell>
          <cell r="D618" t="str">
            <v>Boss.Lich</v>
          </cell>
          <cell r="H618" t="str">
            <v>Undead</v>
          </cell>
        </row>
        <row r="619">
          <cell r="A619">
            <v>3404</v>
          </cell>
          <cell r="B619" t="str">
            <v>쟈키오스</v>
          </cell>
          <cell r="C619" t="str">
            <v>GuildRaid.DragonEnt2</v>
          </cell>
          <cell r="D619" t="str">
            <v>Boss.DragonEnt</v>
          </cell>
          <cell r="H619" t="str">
            <v>Spirit</v>
          </cell>
        </row>
        <row r="620">
          <cell r="A620">
            <v>3405</v>
          </cell>
          <cell r="B620" t="str">
            <v>마비엘</v>
          </cell>
          <cell r="C620" t="str">
            <v>GuildRaid.MadAssassin2</v>
          </cell>
          <cell r="D620" t="str">
            <v>Boss.MadAssassin</v>
          </cell>
          <cell r="H620" t="str">
            <v>DarkElf</v>
          </cell>
        </row>
        <row r="621">
          <cell r="A621" t="str">
            <v>3406</v>
          </cell>
          <cell r="B621" t="str">
            <v>뉴비스</v>
          </cell>
          <cell r="C621" t="str">
            <v>GuildRaid.SuperElite2</v>
          </cell>
          <cell r="D621" t="str">
            <v>Monster.Scorpion.SuperElite</v>
          </cell>
          <cell r="H621" t="str">
            <v>Beast</v>
          </cell>
        </row>
        <row r="622">
          <cell r="A622">
            <v>3407</v>
          </cell>
          <cell r="B622" t="str">
            <v>구샤크</v>
          </cell>
          <cell r="C622" t="str">
            <v>GuildRaid.OrcSword2</v>
          </cell>
          <cell r="D622" t="str">
            <v>Boss.OrcSword</v>
          </cell>
          <cell r="H622" t="str">
            <v>Orc</v>
          </cell>
        </row>
        <row r="623">
          <cell r="A623">
            <v>3408</v>
          </cell>
          <cell r="B623" t="str">
            <v>만티코어</v>
          </cell>
          <cell r="C623" t="str">
            <v>GuildRaid.Boss.Manticore2</v>
          </cell>
          <cell r="D623" t="str">
            <v>Raid.Manticore</v>
          </cell>
          <cell r="H623" t="str">
            <v>Beast</v>
          </cell>
        </row>
        <row r="624">
          <cell r="A624">
            <v>3409</v>
          </cell>
          <cell r="B624" t="str">
            <v>티르파스</v>
          </cell>
          <cell r="C624" t="str">
            <v>GuildRaid.IceTortoise7</v>
          </cell>
          <cell r="D624" t="str">
            <v>Boss.IceTortoise</v>
          </cell>
          <cell r="H624" t="str">
            <v>Beast</v>
          </cell>
        </row>
        <row r="625">
          <cell r="A625">
            <v>3410</v>
          </cell>
          <cell r="B625" t="str">
            <v>라크레일</v>
          </cell>
          <cell r="C625" t="str">
            <v>GuildRaid.Lakreil3</v>
          </cell>
          <cell r="D625" t="str">
            <v>Raid.Lizardman.Lakreil</v>
          </cell>
          <cell r="H625" t="str">
            <v>Lizardman</v>
          </cell>
        </row>
        <row r="626">
          <cell r="B626" t="str">
            <v>길드레이드(2단계)</v>
          </cell>
        </row>
        <row r="627">
          <cell r="A627">
            <v>3411</v>
          </cell>
          <cell r="B627" t="str">
            <v>만티코어</v>
          </cell>
          <cell r="C627" t="str">
            <v>GuildRaid.Boss.Manticore3</v>
          </cell>
          <cell r="D627" t="str">
            <v>Raid.Manticore</v>
          </cell>
          <cell r="H627" t="str">
            <v>Beast</v>
          </cell>
        </row>
        <row r="628">
          <cell r="A628">
            <v>3412</v>
          </cell>
          <cell r="B628" t="str">
            <v>얼음 수정</v>
          </cell>
          <cell r="C628" t="str">
            <v>Raid.HardDragon.Ice.Pillar_1</v>
          </cell>
          <cell r="D628" t="str">
            <v>Raid.Dragon.Ice.Pillar</v>
          </cell>
          <cell r="H628" t="str">
            <v>Dragon</v>
          </cell>
        </row>
        <row r="629">
          <cell r="A629">
            <v>3413</v>
          </cell>
          <cell r="B629" t="str">
            <v>노르딕</v>
          </cell>
          <cell r="C629" t="str">
            <v>GuildRaid.Lich3</v>
          </cell>
          <cell r="D629" t="str">
            <v>Boss.Lich</v>
          </cell>
          <cell r="H629" t="str">
            <v>Undead</v>
          </cell>
        </row>
        <row r="630">
          <cell r="A630">
            <v>3414</v>
          </cell>
          <cell r="B630" t="str">
            <v>쟈키오스</v>
          </cell>
          <cell r="C630" t="str">
            <v>GuildRaid.DragonEnt3</v>
          </cell>
          <cell r="D630" t="str">
            <v>Boss.DragonEnt</v>
          </cell>
          <cell r="H630" t="str">
            <v>Spirit</v>
          </cell>
        </row>
        <row r="631">
          <cell r="A631">
            <v>3415</v>
          </cell>
          <cell r="B631" t="str">
            <v>마비엘</v>
          </cell>
          <cell r="C631" t="str">
            <v>GuildRaid.MadAssassin3</v>
          </cell>
          <cell r="D631" t="str">
            <v>Boss.MadAssassin</v>
          </cell>
          <cell r="H631" t="str">
            <v>DarkElf</v>
          </cell>
        </row>
        <row r="632">
          <cell r="A632" t="str">
            <v>3416</v>
          </cell>
          <cell r="B632" t="str">
            <v>뉴비스</v>
          </cell>
          <cell r="C632" t="str">
            <v>GuildRaid.SuperElite3</v>
          </cell>
          <cell r="D632" t="str">
            <v>Monster.Scorpion.SuperElite</v>
          </cell>
          <cell r="H632" t="str">
            <v>Beast</v>
          </cell>
        </row>
        <row r="633">
          <cell r="A633">
            <v>3417</v>
          </cell>
          <cell r="B633" t="str">
            <v>구샤크</v>
          </cell>
          <cell r="C633" t="str">
            <v>GuildRaid.OrcSword3</v>
          </cell>
          <cell r="D633" t="str">
            <v>Boss.OrcSword</v>
          </cell>
          <cell r="H633" t="str">
            <v>Orc</v>
          </cell>
        </row>
        <row r="634">
          <cell r="A634">
            <v>3419</v>
          </cell>
          <cell r="B634" t="str">
            <v>티르파스</v>
          </cell>
          <cell r="C634" t="str">
            <v>GuildRaid.IceTortoise8</v>
          </cell>
          <cell r="D634" t="str">
            <v>Boss.IceTortoise</v>
          </cell>
          <cell r="H634" t="str">
            <v>Beast</v>
          </cell>
        </row>
        <row r="635">
          <cell r="A635">
            <v>3420</v>
          </cell>
          <cell r="B635" t="str">
            <v>라크레일</v>
          </cell>
          <cell r="C635" t="str">
            <v>GuildRaid.Lakreil4</v>
          </cell>
          <cell r="D635" t="str">
            <v>Raid.Lizardman.Lakreil</v>
          </cell>
          <cell r="H635" t="str">
            <v>Lizardman</v>
          </cell>
        </row>
        <row r="636">
          <cell r="B636" t="str">
            <v>길드레이드(3단계)</v>
          </cell>
        </row>
        <row r="637">
          <cell r="A637">
            <v>3418</v>
          </cell>
          <cell r="B637" t="str">
            <v>라크레일</v>
          </cell>
          <cell r="C637" t="str">
            <v>Raid.Lizardman.Lakreil</v>
          </cell>
          <cell r="H637" t="str">
            <v>Lizardman</v>
          </cell>
        </row>
        <row r="638">
          <cell r="A638">
            <v>3421</v>
          </cell>
          <cell r="B638" t="str">
            <v>만티코어</v>
          </cell>
          <cell r="C638" t="str">
            <v>GuildRaid.Boss.Manticore4</v>
          </cell>
          <cell r="D638" t="str">
            <v>Raid.Manticore</v>
          </cell>
          <cell r="H638" t="str">
            <v>Beast</v>
          </cell>
        </row>
        <row r="639">
          <cell r="A639">
            <v>3423</v>
          </cell>
          <cell r="B639" t="str">
            <v>노르딕</v>
          </cell>
          <cell r="C639" t="str">
            <v>GuildRaid.Lich4</v>
          </cell>
          <cell r="D639" t="str">
            <v>Boss.Lich</v>
          </cell>
          <cell r="H639" t="str">
            <v>Undead</v>
          </cell>
        </row>
        <row r="640">
          <cell r="A640">
            <v>3424</v>
          </cell>
          <cell r="B640" t="str">
            <v>쟈키오스</v>
          </cell>
          <cell r="C640" t="str">
            <v>GuildRaid.DragonEnt4</v>
          </cell>
          <cell r="D640" t="str">
            <v>Boss.DragonEnt</v>
          </cell>
          <cell r="H640" t="str">
            <v>Spirit</v>
          </cell>
        </row>
        <row r="641">
          <cell r="A641">
            <v>3425</v>
          </cell>
          <cell r="B641" t="str">
            <v>마비엘</v>
          </cell>
          <cell r="C641" t="str">
            <v>GuildRaid.MadAssassin4</v>
          </cell>
          <cell r="D641" t="str">
            <v>Boss.MadAssassin</v>
          </cell>
          <cell r="H641" t="str">
            <v>DarkElf</v>
          </cell>
        </row>
        <row r="642">
          <cell r="A642">
            <v>3426</v>
          </cell>
          <cell r="B642" t="str">
            <v>뉴비스</v>
          </cell>
          <cell r="C642" t="str">
            <v>GuildRaid.SuperElite4</v>
          </cell>
          <cell r="D642" t="str">
            <v>Monster.Scorpion.SuperElite</v>
          </cell>
          <cell r="H642" t="str">
            <v>Beast</v>
          </cell>
        </row>
        <row r="643">
          <cell r="A643">
            <v>3427</v>
          </cell>
          <cell r="B643" t="str">
            <v>구샤크</v>
          </cell>
          <cell r="C643" t="str">
            <v>GuildRaid.OrcSword4</v>
          </cell>
          <cell r="D643" t="str">
            <v>Boss.OrcSword</v>
          </cell>
          <cell r="H643" t="str">
            <v>Orc</v>
          </cell>
        </row>
        <row r="644">
          <cell r="A644">
            <v>3429</v>
          </cell>
          <cell r="B644" t="str">
            <v>티르파스</v>
          </cell>
          <cell r="C644" t="str">
            <v>GuildRaid.IceTortoise4</v>
          </cell>
          <cell r="D644" t="str">
            <v>Boss.IceTortoise</v>
          </cell>
          <cell r="H644" t="str">
            <v>Beast</v>
          </cell>
        </row>
        <row r="645">
          <cell r="B645" t="str">
            <v>길드레이드(4단계)</v>
          </cell>
        </row>
        <row r="646">
          <cell r="A646">
            <v>3428</v>
          </cell>
          <cell r="B646" t="str">
            <v>라크레일</v>
          </cell>
          <cell r="C646" t="str">
            <v>GuildRaid.Lakreil5</v>
          </cell>
          <cell r="D646" t="str">
            <v>Raid.Lizardman.Lakreil</v>
          </cell>
          <cell r="H646" t="str">
            <v>Lizardman</v>
          </cell>
        </row>
        <row r="647">
          <cell r="A647">
            <v>3431</v>
          </cell>
          <cell r="B647" t="str">
            <v>만티코어</v>
          </cell>
          <cell r="C647" t="str">
            <v>GuildRaid.Boss.Manticore5</v>
          </cell>
          <cell r="D647" t="str">
            <v>Raid.Manticore</v>
          </cell>
          <cell r="H647" t="str">
            <v>Beast</v>
          </cell>
        </row>
        <row r="648">
          <cell r="A648">
            <v>3433</v>
          </cell>
          <cell r="B648" t="str">
            <v>노르딕</v>
          </cell>
          <cell r="C648" t="str">
            <v>GuildRaid.Lich5</v>
          </cell>
          <cell r="D648" t="str">
            <v>Boss.Lich</v>
          </cell>
          <cell r="H648" t="str">
            <v>Undead</v>
          </cell>
        </row>
        <row r="649">
          <cell r="A649">
            <v>3434</v>
          </cell>
          <cell r="B649" t="str">
            <v>쟈키오스</v>
          </cell>
          <cell r="C649" t="str">
            <v>GuildRaid.DragonEnt5</v>
          </cell>
          <cell r="D649" t="str">
            <v>Boss.DragonEnt</v>
          </cell>
          <cell r="H649" t="str">
            <v>Spirit</v>
          </cell>
        </row>
        <row r="650">
          <cell r="A650">
            <v>3435</v>
          </cell>
          <cell r="B650" t="str">
            <v>마비엘</v>
          </cell>
          <cell r="C650" t="str">
            <v>GuildRaid.MadAssassin5</v>
          </cell>
          <cell r="D650" t="str">
            <v>Boss.MadAssassin</v>
          </cell>
          <cell r="H650" t="str">
            <v>DarkElf</v>
          </cell>
        </row>
        <row r="651">
          <cell r="A651" t="str">
            <v>3436</v>
          </cell>
          <cell r="B651" t="str">
            <v>뉴비스</v>
          </cell>
          <cell r="C651" t="str">
            <v>GuildRaid.SuperElite5</v>
          </cell>
          <cell r="D651" t="str">
            <v>Monster.Scorpion.SuperElite</v>
          </cell>
          <cell r="H651" t="str">
            <v>Beast</v>
          </cell>
        </row>
        <row r="652">
          <cell r="A652">
            <v>3438</v>
          </cell>
          <cell r="B652" t="str">
            <v>구샤크</v>
          </cell>
          <cell r="C652" t="str">
            <v>GuildRaid.OrcSword5</v>
          </cell>
          <cell r="D652" t="str">
            <v>Boss.OrcSword</v>
          </cell>
          <cell r="H652" t="str">
            <v>Orc</v>
          </cell>
        </row>
        <row r="653">
          <cell r="A653">
            <v>3439</v>
          </cell>
          <cell r="B653" t="str">
            <v>티르파스</v>
          </cell>
          <cell r="C653" t="str">
            <v>GuildRaid.IceTortoise5</v>
          </cell>
          <cell r="D653" t="str">
            <v>Boss.IceTortoise</v>
          </cell>
          <cell r="H653" t="str">
            <v>Beast</v>
          </cell>
        </row>
        <row r="654">
          <cell r="B654" t="str">
            <v>길드레이드(5단계)</v>
          </cell>
        </row>
        <row r="655">
          <cell r="A655">
            <v>3450</v>
          </cell>
          <cell r="B655" t="str">
            <v>라크레일</v>
          </cell>
          <cell r="C655" t="str">
            <v>GuildRaid.Lakreil6</v>
          </cell>
          <cell r="D655" t="str">
            <v>Raid.Lizardman.Lakreil</v>
          </cell>
          <cell r="H655" t="str">
            <v>Lizardman</v>
          </cell>
        </row>
        <row r="656">
          <cell r="A656">
            <v>3441</v>
          </cell>
          <cell r="B656" t="str">
            <v>만티코어</v>
          </cell>
          <cell r="C656" t="str">
            <v>GuildRaid.Boss.Manticore6</v>
          </cell>
          <cell r="D656" t="str">
            <v>Raid.Manticore</v>
          </cell>
          <cell r="H656" t="str">
            <v>Beast</v>
          </cell>
        </row>
        <row r="657">
          <cell r="A657">
            <v>3443</v>
          </cell>
          <cell r="B657" t="str">
            <v>노르딕</v>
          </cell>
          <cell r="C657" t="str">
            <v>GuildRaid.Lich6</v>
          </cell>
          <cell r="D657" t="str">
            <v>Boss.Lich</v>
          </cell>
          <cell r="H657" t="str">
            <v>Undead</v>
          </cell>
        </row>
        <row r="658">
          <cell r="A658">
            <v>3444</v>
          </cell>
          <cell r="B658" t="str">
            <v>쟈키오스</v>
          </cell>
          <cell r="C658" t="str">
            <v>GuildRaid.DragonEnt6</v>
          </cell>
          <cell r="D658" t="str">
            <v>Boss.DragonEnt</v>
          </cell>
          <cell r="H658" t="str">
            <v>Spirit</v>
          </cell>
        </row>
        <row r="659">
          <cell r="A659">
            <v>3445</v>
          </cell>
          <cell r="B659" t="str">
            <v>마비엘</v>
          </cell>
          <cell r="C659" t="str">
            <v>GuildRaid.MadAssassin6</v>
          </cell>
          <cell r="D659" t="str">
            <v>Boss.MadAssassin</v>
          </cell>
          <cell r="H659" t="str">
            <v>DarkElf</v>
          </cell>
        </row>
        <row r="660">
          <cell r="A660" t="str">
            <v>3446</v>
          </cell>
          <cell r="B660" t="str">
            <v>뉴비스</v>
          </cell>
          <cell r="C660" t="str">
            <v>GuildRaid.SuperElite6</v>
          </cell>
          <cell r="D660" t="str">
            <v>Monster.Scorpion.SuperElite</v>
          </cell>
          <cell r="H660" t="str">
            <v>Beast</v>
          </cell>
        </row>
        <row r="661">
          <cell r="A661">
            <v>3448</v>
          </cell>
          <cell r="B661" t="str">
            <v>구샤크</v>
          </cell>
          <cell r="C661" t="str">
            <v>GuildRaid.OrcSword6</v>
          </cell>
          <cell r="D661" t="str">
            <v>Boss.OrcSword</v>
          </cell>
          <cell r="H661" t="str">
            <v>Orc</v>
          </cell>
        </row>
        <row r="662">
          <cell r="A662">
            <v>3449</v>
          </cell>
          <cell r="B662" t="str">
            <v>티르파스</v>
          </cell>
          <cell r="C662" t="str">
            <v>GuildRaid.IceTortoise6</v>
          </cell>
          <cell r="D662" t="str">
            <v>Boss.IceTortoise</v>
          </cell>
          <cell r="H662" t="str">
            <v>Beast</v>
          </cell>
        </row>
        <row r="663">
          <cell r="B663" t="str">
            <v>레이드</v>
          </cell>
        </row>
        <row r="664">
          <cell r="A664">
            <v>4401</v>
          </cell>
          <cell r="B664" t="str">
            <v>화염 드래곤</v>
          </cell>
          <cell r="C664" t="str">
            <v>Raid.Dragon.Fire</v>
          </cell>
          <cell r="H664" t="str">
            <v>Dragon</v>
          </cell>
        </row>
        <row r="665">
          <cell r="A665">
            <v>4402</v>
          </cell>
          <cell r="B665" t="str">
            <v>서리 드래곤</v>
          </cell>
          <cell r="C665" t="str">
            <v>Raid.Dragon.Ice</v>
          </cell>
          <cell r="H665" t="str">
            <v>Dragon</v>
          </cell>
        </row>
        <row r="666">
          <cell r="A666">
            <v>4403</v>
          </cell>
          <cell r="B666" t="str">
            <v>포이즌 드래곤</v>
          </cell>
          <cell r="C666" t="str">
            <v>Raid.Dragon.Poison</v>
          </cell>
          <cell r="H666" t="str">
            <v>Dragon</v>
          </cell>
        </row>
        <row r="667">
          <cell r="A667">
            <v>4404</v>
          </cell>
          <cell r="B667" t="str">
            <v>블랙 드래곤</v>
          </cell>
          <cell r="C667" t="str">
            <v>Raid.Dragon.Black</v>
          </cell>
          <cell r="H667" t="str">
            <v>Dragon</v>
          </cell>
        </row>
        <row r="668">
          <cell r="B668" t="str">
            <v>레이드 하드</v>
          </cell>
        </row>
        <row r="669">
          <cell r="A669">
            <v>4411</v>
          </cell>
          <cell r="B669" t="str">
            <v>화염 드래곤</v>
          </cell>
          <cell r="C669" t="str">
            <v>Raid.HardDragon.Fire_1</v>
          </cell>
          <cell r="D669" t="str">
            <v>Raid.Dragon.Fire</v>
          </cell>
          <cell r="H669" t="str">
            <v>Dragon</v>
          </cell>
        </row>
        <row r="670">
          <cell r="A670">
            <v>4412</v>
          </cell>
          <cell r="B670" t="str">
            <v>서리 드래곤</v>
          </cell>
          <cell r="C670" t="str">
            <v>Raid.HardDragon.Ice_1</v>
          </cell>
          <cell r="D670" t="str">
            <v>Raid.Dragon.Ice</v>
          </cell>
          <cell r="H670" t="str">
            <v>Dragon</v>
          </cell>
        </row>
        <row r="671">
          <cell r="A671">
            <v>4413</v>
          </cell>
          <cell r="B671" t="str">
            <v>포이즌 드래곤</v>
          </cell>
          <cell r="C671" t="str">
            <v>Raid.HardDragon.Poison_1</v>
          </cell>
          <cell r="D671" t="str">
            <v>Raid.Dragon.Poison</v>
          </cell>
          <cell r="H671" t="str">
            <v>Dragon</v>
          </cell>
        </row>
        <row r="672">
          <cell r="A672">
            <v>4414</v>
          </cell>
          <cell r="B672" t="str">
            <v>블랙 드래곤</v>
          </cell>
          <cell r="C672" t="str">
            <v>Raid.HardDragon.Black_1</v>
          </cell>
          <cell r="D672" t="str">
            <v>Raid.Dragon.Black</v>
          </cell>
          <cell r="H672" t="str">
            <v>Dragon</v>
          </cell>
        </row>
        <row r="673">
          <cell r="B673" t="str">
            <v>레이드 소환몹</v>
          </cell>
        </row>
        <row r="674">
          <cell r="A674">
            <v>44031</v>
          </cell>
          <cell r="B674" t="str">
            <v>포이즌 슬라임</v>
          </cell>
          <cell r="C674" t="str">
            <v>Raid.Dragon.Poison.Slime</v>
          </cell>
          <cell r="D674" t="str">
            <v>Monster.SlimeNomal.Green</v>
          </cell>
          <cell r="H674" t="str">
            <v>Dragon</v>
          </cell>
        </row>
        <row r="675">
          <cell r="A675">
            <v>44032</v>
          </cell>
          <cell r="B675" t="str">
            <v>포이즌 웜</v>
          </cell>
          <cell r="C675" t="str">
            <v>Raid.Dragon.Poison.Grass</v>
          </cell>
          <cell r="D675" t="str">
            <v>Monster.GiantWorm.Grass</v>
          </cell>
          <cell r="H675" t="str">
            <v>Dragon</v>
          </cell>
        </row>
        <row r="676">
          <cell r="A676">
            <v>44033</v>
          </cell>
          <cell r="B676" t="str">
            <v>포이즌 웜</v>
          </cell>
          <cell r="C676" t="str">
            <v>Raid.Dragon.Poison.Grass2</v>
          </cell>
          <cell r="D676" t="str">
            <v>Monster.GiantWorm.Grass</v>
          </cell>
          <cell r="H676" t="str">
            <v>Dragon</v>
          </cell>
        </row>
        <row r="677">
          <cell r="B677" t="str">
            <v>월드보스</v>
          </cell>
        </row>
        <row r="678">
          <cell r="A678">
            <v>5501</v>
          </cell>
          <cell r="B678" t="str">
            <v>마운틴 포트리스</v>
          </cell>
          <cell r="C678" t="str">
            <v>WorldBoss.MountainFortress</v>
          </cell>
          <cell r="H678" t="str">
            <v>Golem</v>
          </cell>
        </row>
        <row r="679">
          <cell r="A679">
            <v>55097</v>
          </cell>
          <cell r="B679" t="str">
            <v>#null</v>
          </cell>
          <cell r="C679" t="str">
            <v>WorldBoss.MountainFortress</v>
          </cell>
          <cell r="H679" t="str">
            <v>Golem</v>
          </cell>
        </row>
        <row r="680">
          <cell r="A680">
            <v>55011</v>
          </cell>
          <cell r="B680" t="str">
            <v>미니 마운틴</v>
          </cell>
          <cell r="C680" t="str">
            <v>Monster.Golem.Mountain</v>
          </cell>
          <cell r="H680" t="str">
            <v>Golem</v>
          </cell>
        </row>
        <row r="681">
          <cell r="A681">
            <v>5502</v>
          </cell>
          <cell r="B681" t="str">
            <v>프로티아누스</v>
          </cell>
          <cell r="C681" t="str">
            <v>WorldBoss.Poseidon</v>
          </cell>
          <cell r="H681" t="str">
            <v>Spirit</v>
          </cell>
        </row>
        <row r="682">
          <cell r="A682">
            <v>55099</v>
          </cell>
          <cell r="B682" t="str">
            <v>프로티아누스</v>
          </cell>
          <cell r="C682" t="str">
            <v>WorldBoss.Poseidon</v>
          </cell>
          <cell r="H682" t="str">
            <v>Spirit</v>
          </cell>
        </row>
        <row r="683">
          <cell r="A683">
            <v>55021</v>
          </cell>
          <cell r="B683" t="str">
            <v>유령 드라이어드</v>
          </cell>
          <cell r="C683" t="str">
            <v>WorldBoss.Dryad</v>
          </cell>
          <cell r="D683" t="str">
            <v>Monster.Dryad.SpearElite</v>
          </cell>
          <cell r="E683" t="str">
            <v>Vari03</v>
          </cell>
          <cell r="H683" t="str">
            <v>Ghost</v>
          </cell>
        </row>
        <row r="684">
          <cell r="A684">
            <v>5503</v>
          </cell>
          <cell r="B684" t="str">
            <v>쟈나두스</v>
          </cell>
          <cell r="C684" t="str">
            <v>WorldBoss.Xanadus</v>
          </cell>
          <cell r="H684" t="str">
            <v>Spirit</v>
          </cell>
        </row>
        <row r="685">
          <cell r="A685">
            <v>55098</v>
          </cell>
          <cell r="B685" t="str">
            <v>#null</v>
          </cell>
          <cell r="C685" t="str">
            <v>WorldBoss.Xanadus</v>
          </cell>
          <cell r="H685" t="str">
            <v>Spirit</v>
          </cell>
        </row>
        <row r="686">
          <cell r="A686">
            <v>55031</v>
          </cell>
          <cell r="B686" t="str">
            <v>심연의 저주석</v>
          </cell>
          <cell r="C686" t="str">
            <v>WorldBoss.XanadusCrystalRed</v>
          </cell>
          <cell r="H686" t="str">
            <v>Spirit</v>
          </cell>
        </row>
        <row r="687">
          <cell r="A687">
            <v>55032</v>
          </cell>
          <cell r="B687" t="str">
            <v>심연의 영혼석</v>
          </cell>
          <cell r="C687" t="str">
            <v>WorldBoss.XanadusCrystalBlue</v>
          </cell>
          <cell r="H687" t="str">
            <v>Spirit</v>
          </cell>
        </row>
        <row r="688">
          <cell r="B688" t="str">
            <v>챌린지 레이드</v>
          </cell>
        </row>
        <row r="689">
          <cell r="A689">
            <v>6601</v>
          </cell>
          <cell r="B689" t="str">
            <v>우르칵</v>
          </cell>
          <cell r="C689" t="str">
            <v>Raid.Goblin.Urkak</v>
          </cell>
          <cell r="H689" t="str">
            <v>Goblin</v>
          </cell>
        </row>
        <row r="690">
          <cell r="A690">
            <v>66011</v>
          </cell>
          <cell r="B690" t="str">
            <v>고블린 정예 약탈꾼</v>
          </cell>
          <cell r="C690" t="str">
            <v>Raid.Goblin.ShieldElite</v>
          </cell>
          <cell r="D690" t="str">
            <v>Monster.Goblin.ShieldElite</v>
          </cell>
          <cell r="H690" t="str">
            <v>Goblin</v>
          </cell>
        </row>
        <row r="691">
          <cell r="A691">
            <v>66012</v>
          </cell>
          <cell r="B691" t="str">
            <v>고블린 사냥꾼</v>
          </cell>
          <cell r="C691" t="str">
            <v>Raid.Goblin.Bow</v>
          </cell>
          <cell r="D691" t="str">
            <v>Monster.Goblin.BowElite</v>
          </cell>
          <cell r="H691" t="str">
            <v>Goblin</v>
          </cell>
        </row>
        <row r="692">
          <cell r="A692">
            <v>66013</v>
          </cell>
          <cell r="B692" t="str">
            <v>고블린 감시탑</v>
          </cell>
          <cell r="C692" t="str">
            <v>Raid.Goblin.Tower</v>
          </cell>
          <cell r="D692" t="str">
            <v>Monster.Goblin.WatchTower</v>
          </cell>
          <cell r="H692" t="str">
            <v>Goblin</v>
          </cell>
        </row>
        <row r="693">
          <cell r="A693">
            <v>66014</v>
          </cell>
          <cell r="B693" t="str">
            <v>고블린 대포</v>
          </cell>
          <cell r="C693" t="str">
            <v>Raid.Goblin.Cannon</v>
          </cell>
          <cell r="D693" t="str">
            <v>Monster.Goblin.Cannon</v>
          </cell>
          <cell r="H693" t="str">
            <v>Goblin</v>
          </cell>
        </row>
        <row r="694">
          <cell r="A694">
            <v>6602</v>
          </cell>
          <cell r="B694" t="str">
            <v>사트리아</v>
          </cell>
          <cell r="C694" t="str">
            <v>Raid.Harpy.Satria</v>
          </cell>
          <cell r="H694" t="str">
            <v>Harpy</v>
          </cell>
        </row>
        <row r="695">
          <cell r="A695">
            <v>6603</v>
          </cell>
          <cell r="B695" t="str">
            <v>케베른</v>
          </cell>
          <cell r="C695" t="str">
            <v>Raid.Orc.Kerberen</v>
          </cell>
          <cell r="H695" t="str">
            <v>Orc</v>
          </cell>
        </row>
        <row r="696">
          <cell r="A696">
            <v>6604</v>
          </cell>
          <cell r="B696" t="str">
            <v>오브리가드</v>
          </cell>
          <cell r="C696" t="str">
            <v>Raid.Skeleton.Obrigard</v>
          </cell>
          <cell r="H696" t="str">
            <v>Undead</v>
          </cell>
        </row>
        <row r="697">
          <cell r="A697">
            <v>66041</v>
          </cell>
          <cell r="B697" t="str">
            <v>고대 거인의 두개골</v>
          </cell>
          <cell r="C697" t="str">
            <v>Raid.Skeleton.Head1</v>
          </cell>
          <cell r="D697" t="str">
            <v>Monster.Skeleton.Head</v>
          </cell>
          <cell r="H697" t="str">
            <v>Undead</v>
          </cell>
        </row>
        <row r="698">
          <cell r="A698">
            <v>6605</v>
          </cell>
          <cell r="B698" t="str">
            <v>시스라엘</v>
          </cell>
          <cell r="C698" t="str">
            <v>Raid.DarkElf.Sithrael</v>
          </cell>
          <cell r="H698" t="str">
            <v>DarkElf</v>
          </cell>
        </row>
        <row r="699">
          <cell r="A699">
            <v>6606</v>
          </cell>
          <cell r="B699" t="str">
            <v>가로우</v>
          </cell>
          <cell r="C699" t="str">
            <v>Raid.Lizardman.Garrow</v>
          </cell>
          <cell r="H699" t="str">
            <v>Lizardman</v>
          </cell>
        </row>
        <row r="700">
          <cell r="A700">
            <v>6607</v>
          </cell>
          <cell r="B700" t="str">
            <v>토르페</v>
          </cell>
          <cell r="C700" t="str">
            <v>Raid.FrostGiant.Thorpe</v>
          </cell>
          <cell r="H700" t="str">
            <v>FrostGiant</v>
          </cell>
        </row>
        <row r="701">
          <cell r="A701">
            <v>6608</v>
          </cell>
          <cell r="B701" t="str">
            <v>칼락스</v>
          </cell>
          <cell r="C701" t="str">
            <v>Raid.Draconic.Kallax</v>
          </cell>
          <cell r="H701" t="str">
            <v>Draconian</v>
          </cell>
        </row>
        <row r="702">
          <cell r="A702">
            <v>6698</v>
          </cell>
          <cell r="B702" t="str">
            <v>마왕 카셀</v>
          </cell>
          <cell r="C702" t="str">
            <v>Raid.DarkLordKasel</v>
          </cell>
          <cell r="D702" t="str">
            <v>Hero.Kasel.DarkLord</v>
          </cell>
          <cell r="H702" t="str">
            <v>Hero</v>
          </cell>
        </row>
        <row r="703">
          <cell r="A703">
            <v>6699</v>
          </cell>
          <cell r="B703" t="str">
            <v>타락 프레이</v>
          </cell>
          <cell r="C703" t="str">
            <v>Raid.FallenFrey</v>
          </cell>
          <cell r="D703" t="str">
            <v>Hero.Frey.Fallen</v>
          </cell>
          <cell r="H703" t="str">
            <v>Hero</v>
          </cell>
        </row>
        <row r="704">
          <cell r="B704" t="str">
            <v>챌린지 레이드 랭킹전 (패널티)</v>
          </cell>
        </row>
        <row r="705">
          <cell r="A705">
            <v>7701</v>
          </cell>
          <cell r="B705" t="str">
            <v>우르칵</v>
          </cell>
          <cell r="C705" t="str">
            <v>Raid.Rank.Goblin.Urkak</v>
          </cell>
          <cell r="D705" t="str">
            <v>Raid.Goblin.Urkak</v>
          </cell>
          <cell r="H705" t="str">
            <v>Goblin</v>
          </cell>
        </row>
        <row r="706">
          <cell r="A706">
            <v>7702</v>
          </cell>
          <cell r="B706" t="str">
            <v>사트리아</v>
          </cell>
          <cell r="C706" t="str">
            <v>Raid.Rank.Harpy.Satria</v>
          </cell>
          <cell r="D706" t="str">
            <v>Raid.Harpy.Satria</v>
          </cell>
          <cell r="H706" t="str">
            <v>Harpy</v>
          </cell>
        </row>
        <row r="707">
          <cell r="A707">
            <v>7703</v>
          </cell>
          <cell r="B707" t="str">
            <v>#null</v>
          </cell>
          <cell r="C707" t="str">
            <v>Raid.Rank.Orc.Kerberen</v>
          </cell>
          <cell r="D707" t="str">
            <v>Raid.Orc.Kerberen</v>
          </cell>
          <cell r="H707" t="str">
            <v>Orc</v>
          </cell>
        </row>
        <row r="708">
          <cell r="A708">
            <v>7704</v>
          </cell>
          <cell r="B708" t="str">
            <v>오브리가드</v>
          </cell>
          <cell r="C708" t="str">
            <v>Raid.Rank.Skeleton.Obrigard</v>
          </cell>
          <cell r="D708" t="str">
            <v>Raid.Skeleton.Obrigard</v>
          </cell>
          <cell r="H708" t="str">
            <v>Undead</v>
          </cell>
        </row>
        <row r="709">
          <cell r="A709">
            <v>7705</v>
          </cell>
          <cell r="B709" t="str">
            <v>#null</v>
          </cell>
          <cell r="C709" t="str">
            <v>Raid.Rank.DarkElf.Sithrael</v>
          </cell>
          <cell r="D709" t="str">
            <v>Raid.DarkElf.Sithrael</v>
          </cell>
          <cell r="H709" t="str">
            <v>DarkElf</v>
          </cell>
        </row>
        <row r="710">
          <cell r="A710">
            <v>7706</v>
          </cell>
          <cell r="B710" t="str">
            <v>#null</v>
          </cell>
          <cell r="C710" t="str">
            <v>Raid.Rank.Lizardman.Garrow</v>
          </cell>
          <cell r="D710" t="str">
            <v>Raid.Lizardman.Garrow</v>
          </cell>
          <cell r="H710" t="str">
            <v>Lizardman</v>
          </cell>
        </row>
        <row r="711">
          <cell r="A711">
            <v>7707</v>
          </cell>
          <cell r="B711" t="str">
            <v>#null</v>
          </cell>
          <cell r="C711" t="str">
            <v>Raid.Rank.FrostGiant.Thorpe</v>
          </cell>
          <cell r="D711" t="str">
            <v>Raid.FrostGiant.Thorpe</v>
          </cell>
          <cell r="H711" t="str">
            <v>FrostGiant</v>
          </cell>
        </row>
        <row r="712">
          <cell r="A712">
            <v>7708</v>
          </cell>
          <cell r="B712" t="str">
            <v>칼락스</v>
          </cell>
          <cell r="C712" t="str">
            <v>Raid.Rank.Draconic.Kallax</v>
          </cell>
          <cell r="D712" t="str">
            <v>Raid.Draconic.Kallax</v>
          </cell>
          <cell r="H712" t="str">
            <v>Draconian</v>
          </cell>
        </row>
        <row r="713">
          <cell r="A713">
            <v>7798</v>
          </cell>
          <cell r="B713" t="str">
            <v>마왕 카셀</v>
          </cell>
          <cell r="C713" t="str">
            <v>Raid.Rank.DarkLordKasel</v>
          </cell>
          <cell r="D713" t="str">
            <v>Hero.Kasel.DarkLord</v>
          </cell>
          <cell r="H713" t="str">
            <v>Hero</v>
          </cell>
        </row>
        <row r="714">
          <cell r="A714">
            <v>7799</v>
          </cell>
          <cell r="B714" t="str">
            <v>타락 프레이</v>
          </cell>
          <cell r="C714" t="str">
            <v>Raid.Rank.FallenFrey</v>
          </cell>
          <cell r="D714" t="str">
            <v>Hero.Frey.Fallen</v>
          </cell>
          <cell r="H714" t="str">
            <v>Hero</v>
          </cell>
        </row>
        <row r="715">
          <cell r="B715" t="str">
            <v>길드 토벌전</v>
          </cell>
        </row>
        <row r="716">
          <cell r="A716">
            <v>8801</v>
          </cell>
          <cell r="B716" t="str">
            <v>벨카자르</v>
          </cell>
          <cell r="C716" t="str">
            <v>WorldBoss.Valok</v>
          </cell>
          <cell r="H716" t="str">
            <v>Devil</v>
          </cell>
        </row>
        <row r="717">
          <cell r="A717">
            <v>8802</v>
          </cell>
          <cell r="B717" t="str">
            <v>처형의 관</v>
          </cell>
          <cell r="C717" t="str">
            <v>WorldBoss.ValokStone</v>
          </cell>
          <cell r="H717" t="str">
            <v>SummonedConstructs</v>
          </cell>
        </row>
        <row r="718">
          <cell r="A718">
            <v>11301</v>
          </cell>
          <cell r="B718" t="str">
            <v>티르파스</v>
          </cell>
          <cell r="C718" t="str">
            <v>Boss.IceTortoise</v>
          </cell>
          <cell r="H718" t="str">
            <v>Beast</v>
          </cell>
        </row>
        <row r="719">
          <cell r="A719">
            <v>8803</v>
          </cell>
          <cell r="B719" t="str">
            <v>라크레일</v>
          </cell>
          <cell r="C719" t="str">
            <v>Raid.Lizardman.Lakreil2</v>
          </cell>
          <cell r="D719" t="str">
            <v>Raid.Lizardman.Lakreil</v>
          </cell>
          <cell r="H719" t="str">
            <v>Lizardman</v>
          </cell>
        </row>
        <row r="720">
          <cell r="A720">
            <v>8804</v>
          </cell>
          <cell r="B720" t="str">
            <v>처형의 관</v>
          </cell>
          <cell r="C720" t="str">
            <v>WorldBoss.ValokStone2</v>
          </cell>
          <cell r="D720" t="str">
            <v>WorldBoss.ValokStone</v>
          </cell>
          <cell r="H720" t="str">
            <v>SummonedConstructs</v>
          </cell>
        </row>
        <row r="721">
          <cell r="B721" t="str">
            <v>Test</v>
          </cell>
        </row>
        <row r="722">
          <cell r="A722">
            <v>900001</v>
          </cell>
          <cell r="B722" t="str">
            <v>#null</v>
          </cell>
          <cell r="C722" t="str">
            <v>Test.01</v>
          </cell>
          <cell r="H722" t="str">
            <v>Hero</v>
          </cell>
        </row>
        <row r="723">
          <cell r="A723">
            <v>900002</v>
          </cell>
          <cell r="B723" t="str">
            <v>#null</v>
          </cell>
          <cell r="C723" t="str">
            <v>Test.02</v>
          </cell>
          <cell r="H723" t="str">
            <v>Hero</v>
          </cell>
        </row>
        <row r="724">
          <cell r="A724">
            <v>900003</v>
          </cell>
          <cell r="B724" t="str">
            <v>#null</v>
          </cell>
          <cell r="C724" t="str">
            <v>Test.03</v>
          </cell>
          <cell r="H724" t="str">
            <v>Hero</v>
          </cell>
        </row>
        <row r="725">
          <cell r="A725">
            <v>900004</v>
          </cell>
          <cell r="B725" t="str">
            <v>#null</v>
          </cell>
          <cell r="C725" t="str">
            <v>Test.04</v>
          </cell>
          <cell r="H725" t="str">
            <v>Hero</v>
          </cell>
        </row>
        <row r="726">
          <cell r="A726">
            <v>900005</v>
          </cell>
          <cell r="B726" t="str">
            <v>#null</v>
          </cell>
          <cell r="C726" t="str">
            <v>Test.05</v>
          </cell>
          <cell r="H726" t="str">
            <v>Hero</v>
          </cell>
        </row>
        <row r="727">
          <cell r="A727">
            <v>900006</v>
          </cell>
          <cell r="B727" t="str">
            <v>#null</v>
          </cell>
          <cell r="C727" t="str">
            <v>Test.06</v>
          </cell>
          <cell r="H727" t="str">
            <v>Hero</v>
          </cell>
        </row>
        <row r="728">
          <cell r="A728">
            <v>900007</v>
          </cell>
          <cell r="B728" t="str">
            <v>#null</v>
          </cell>
          <cell r="C728" t="str">
            <v>Test.07</v>
          </cell>
          <cell r="H728" t="str">
            <v>Hero</v>
          </cell>
        </row>
        <row r="729">
          <cell r="A729">
            <v>900008</v>
          </cell>
          <cell r="B729" t="str">
            <v>#null</v>
          </cell>
          <cell r="C729" t="str">
            <v>Test.08</v>
          </cell>
          <cell r="H729" t="str">
            <v>Hero</v>
          </cell>
        </row>
        <row r="730">
          <cell r="A730">
            <v>900009</v>
          </cell>
          <cell r="B730" t="str">
            <v>#null</v>
          </cell>
          <cell r="C730" t="str">
            <v>Test.09</v>
          </cell>
          <cell r="H730" t="str">
            <v>Hero</v>
          </cell>
        </row>
        <row r="731">
          <cell r="A731">
            <v>900010</v>
          </cell>
          <cell r="B731" t="str">
            <v>#null</v>
          </cell>
          <cell r="C731" t="str">
            <v>Test.10</v>
          </cell>
          <cell r="H731" t="str">
            <v>Hero</v>
          </cell>
        </row>
        <row r="732">
          <cell r="B732" t="str">
            <v>허수아비</v>
          </cell>
        </row>
        <row r="733">
          <cell r="A733">
            <v>999999</v>
          </cell>
          <cell r="B733" t="str">
            <v>#null</v>
          </cell>
          <cell r="C733" t="str">
            <v>Monster.Orc.Totem1</v>
          </cell>
          <cell r="D733" t="str">
            <v>Monster.Orc.Totem</v>
          </cell>
          <cell r="H733" t="str">
            <v>Orc</v>
          </cell>
        </row>
        <row r="734">
          <cell r="A734">
            <v>999998</v>
          </cell>
          <cell r="B734" t="str">
            <v>#null</v>
          </cell>
          <cell r="C734" t="str">
            <v>Monster.Orc.Totem</v>
          </cell>
          <cell r="H734" t="str">
            <v>Orc</v>
          </cell>
        </row>
        <row r="735">
          <cell r="B735" t="str">
            <v>스콜피온</v>
          </cell>
        </row>
        <row r="736">
          <cell r="A736" t="str">
            <v>27001</v>
          </cell>
          <cell r="B736" t="str">
            <v>사막 전갈</v>
          </cell>
          <cell r="C736" t="str">
            <v>Monster.Scorpion.Desert</v>
          </cell>
          <cell r="H736" t="str">
            <v>Beast</v>
          </cell>
        </row>
        <row r="737">
          <cell r="A737" t="str">
            <v>27002</v>
          </cell>
          <cell r="B737" t="str">
            <v>타르실</v>
          </cell>
          <cell r="C737" t="str">
            <v>Monster.Scorpion.SuperElite</v>
          </cell>
          <cell r="H737" t="str">
            <v>Beast</v>
          </cell>
        </row>
        <row r="738">
          <cell r="B738" t="str">
            <v>히드라</v>
          </cell>
        </row>
        <row r="739">
          <cell r="A739" t="str">
            <v>28001</v>
          </cell>
          <cell r="B739" t="str">
            <v>광기의 히드라</v>
          </cell>
          <cell r="C739" t="str">
            <v>Monster.Hydra.Fury</v>
          </cell>
          <cell r="H739" t="str">
            <v>Beast</v>
          </cell>
        </row>
        <row r="740">
          <cell r="A740" t="str">
            <v>28002</v>
          </cell>
          <cell r="B740" t="str">
            <v>붉은 갈퀴 히드라</v>
          </cell>
          <cell r="C740" t="str">
            <v>Monster.Hydra.Red</v>
          </cell>
          <cell r="H740" t="str">
            <v>Beast</v>
          </cell>
        </row>
        <row r="741">
          <cell r="A741" t="str">
            <v>28003</v>
          </cell>
          <cell r="B741" t="str">
            <v>녹색 갈퀴 히드라</v>
          </cell>
          <cell r="C741" t="str">
            <v>Monster.Hydra.Green</v>
          </cell>
          <cell r="H741" t="str">
            <v>Beast</v>
          </cell>
        </row>
        <row r="742">
          <cell r="B742" t="str">
            <v>머미</v>
          </cell>
        </row>
        <row r="743">
          <cell r="A743">
            <v>29001</v>
          </cell>
          <cell r="B743" t="str">
            <v>미라 전사</v>
          </cell>
          <cell r="C743" t="str">
            <v>Monster.Mummy.Warrior</v>
          </cell>
          <cell r="H743" t="str">
            <v>Undead</v>
          </cell>
        </row>
        <row r="744">
          <cell r="A744">
            <v>29011</v>
          </cell>
          <cell r="B744" t="str">
            <v>흉폭한 미라 전사</v>
          </cell>
          <cell r="C744" t="str">
            <v>Monster.Mummy.WarriorElite</v>
          </cell>
          <cell r="H744" t="str">
            <v>Undead</v>
          </cell>
        </row>
        <row r="745">
          <cell r="A745">
            <v>29101</v>
          </cell>
          <cell r="B745" t="str">
            <v>광기의 미라 전사</v>
          </cell>
          <cell r="C745" t="str">
            <v>Monster.Mummy.WarriorSuperElite</v>
          </cell>
          <cell r="H745" t="str">
            <v>Undead</v>
          </cell>
        </row>
        <row r="746">
          <cell r="A746">
            <v>29002</v>
          </cell>
          <cell r="B746" t="str">
            <v>미라 사제</v>
          </cell>
          <cell r="C746" t="str">
            <v>Monster.Mummy.Priest</v>
          </cell>
          <cell r="H746" t="str">
            <v>Undead</v>
          </cell>
        </row>
        <row r="747">
          <cell r="A747">
            <v>29012</v>
          </cell>
          <cell r="B747" t="str">
            <v>타락한 미라 사제</v>
          </cell>
          <cell r="C747" t="str">
            <v>Monster.Mummy.PriestElite</v>
          </cell>
          <cell r="H747" t="str">
            <v>Undead</v>
          </cell>
        </row>
        <row r="748">
          <cell r="A748">
            <v>29102</v>
          </cell>
          <cell r="B748" t="str">
            <v>죽음의 미라 사제</v>
          </cell>
          <cell r="C748" t="str">
            <v>Monster.Mummy.PriestSuperElite</v>
          </cell>
          <cell r="H748" t="str">
            <v>Undead</v>
          </cell>
        </row>
        <row r="749">
          <cell r="B749" t="str">
            <v>리자드맨</v>
          </cell>
        </row>
        <row r="750">
          <cell r="A750" t="str">
            <v>30001</v>
          </cell>
          <cell r="B750" t="str">
            <v>리자드맨 병사</v>
          </cell>
          <cell r="C750" t="str">
            <v>Monster.Lizardman.Warrior</v>
          </cell>
          <cell r="H750" t="str">
            <v>Lizardman</v>
          </cell>
        </row>
        <row r="751">
          <cell r="A751" t="str">
            <v>30011</v>
          </cell>
          <cell r="B751" t="str">
            <v>황금갑옷 리자드맨 병사</v>
          </cell>
          <cell r="C751" t="str">
            <v>Monster.Lizardman.WarriorElite</v>
          </cell>
          <cell r="H751" t="str">
            <v>Lizardman</v>
          </cell>
        </row>
        <row r="752">
          <cell r="A752" t="str">
            <v>30101</v>
          </cell>
          <cell r="B752" t="str">
            <v>황금갑옷 리자드맨 장군</v>
          </cell>
          <cell r="C752" t="str">
            <v>Monster.Lizardman.WarriorSuperElite</v>
          </cell>
          <cell r="H752" t="str">
            <v>Lizardman</v>
          </cell>
        </row>
        <row r="753">
          <cell r="A753" t="str">
            <v>30002</v>
          </cell>
          <cell r="B753" t="str">
            <v>리자드맨 암살자</v>
          </cell>
          <cell r="C753" t="str">
            <v>Monster.Lizardman.Rogue</v>
          </cell>
          <cell r="H753" t="str">
            <v>Lizardman</v>
          </cell>
        </row>
        <row r="754">
          <cell r="A754" t="str">
            <v>30003</v>
          </cell>
          <cell r="B754" t="str">
            <v>리자드맨 사제</v>
          </cell>
          <cell r="C754" t="str">
            <v>Monster.Lizardman.Priest</v>
          </cell>
          <cell r="H754" t="str">
            <v>Lizardman</v>
          </cell>
        </row>
        <row r="755">
          <cell r="A755" t="str">
            <v>30004</v>
          </cell>
          <cell r="B755" t="str">
            <v>리자드맨 마법사</v>
          </cell>
          <cell r="C755" t="str">
            <v>Monster.Lizardman.Mage</v>
          </cell>
          <cell r="H755" t="str">
            <v>Lizardman</v>
          </cell>
        </row>
        <row r="756">
          <cell r="A756" t="str">
            <v>30014</v>
          </cell>
          <cell r="B756" t="str">
            <v>황금지팡이 리자드맨 마법사</v>
          </cell>
          <cell r="C756" t="str">
            <v>Monster.Lizardman.MageElite</v>
          </cell>
          <cell r="H756" t="str">
            <v>Lizardman</v>
          </cell>
        </row>
        <row r="757">
          <cell r="A757" t="str">
            <v>30104</v>
          </cell>
          <cell r="B757" t="str">
            <v>황금지팡이 리자드맨 대마법사</v>
          </cell>
          <cell r="C757" t="str">
            <v>Monster.Lizardman.MageSuperElite</v>
          </cell>
          <cell r="H757" t="str">
            <v>Lizardman</v>
          </cell>
        </row>
        <row r="758">
          <cell r="A758" t="str">
            <v>30005</v>
          </cell>
          <cell r="B758" t="str">
            <v>리자드맨 토템</v>
          </cell>
          <cell r="C758" t="str">
            <v>Monster.Lizardman.Totem</v>
          </cell>
          <cell r="H758" t="str">
            <v>Structure</v>
          </cell>
        </row>
        <row r="759">
          <cell r="A759">
            <v>30006</v>
          </cell>
          <cell r="B759" t="str">
            <v>리자드맨 방벽</v>
          </cell>
          <cell r="C759" t="str">
            <v>Monster.Barricade.Lizardman</v>
          </cell>
          <cell r="H759" t="str">
            <v>Structure</v>
          </cell>
        </row>
        <row r="760">
          <cell r="A760" t="str">
            <v>30007</v>
          </cell>
          <cell r="B760" t="str">
            <v>황금 짐꾼</v>
          </cell>
          <cell r="C760" t="str">
            <v>Monster.Lizardman.Treasure</v>
          </cell>
          <cell r="H760" t="str">
            <v>Lizardman</v>
          </cell>
        </row>
        <row r="761">
          <cell r="A761" t="str">
            <v>31000</v>
          </cell>
          <cell r="B761" t="str">
            <v>#null</v>
          </cell>
          <cell r="C761" t="str">
            <v>Monster.Lizardman.Totem</v>
          </cell>
          <cell r="H761" t="str">
            <v>Structure</v>
          </cell>
        </row>
        <row r="762">
          <cell r="B762" t="str">
            <v>서리거인</v>
          </cell>
        </row>
        <row r="763">
          <cell r="A763" t="str">
            <v>31001</v>
          </cell>
          <cell r="B763" t="str">
            <v>서리거인 격투가</v>
          </cell>
          <cell r="C763" t="str">
            <v>Monster.FrostGiant.Fist</v>
          </cell>
          <cell r="H763" t="str">
            <v>FrostGiant</v>
          </cell>
        </row>
        <row r="764">
          <cell r="A764" t="str">
            <v>31011</v>
          </cell>
          <cell r="B764" t="str">
            <v>서리거인 정예 격투가</v>
          </cell>
          <cell r="C764" t="str">
            <v>Monster.FrostGiant.FistElite</v>
          </cell>
          <cell r="H764" t="str">
            <v>FrostGiant</v>
          </cell>
        </row>
        <row r="765">
          <cell r="A765" t="str">
            <v>31101</v>
          </cell>
          <cell r="B765" t="str">
            <v>서리거인 칼바람 격투가</v>
          </cell>
          <cell r="C765" t="str">
            <v>Monster.FrostGiant.FistSuperElite</v>
          </cell>
          <cell r="H765" t="str">
            <v>FrostGiant</v>
          </cell>
        </row>
        <row r="766">
          <cell r="A766" t="str">
            <v>31002</v>
          </cell>
          <cell r="B766" t="str">
            <v>서리거인 사냥꾼</v>
          </cell>
          <cell r="C766" t="str">
            <v>Monster.FrostGiant.Hunter</v>
          </cell>
          <cell r="H766" t="str">
            <v>FrostGiant</v>
          </cell>
        </row>
        <row r="767">
          <cell r="A767" t="str">
            <v>31003</v>
          </cell>
          <cell r="B767" t="str">
            <v>서리거인 마법사</v>
          </cell>
          <cell r="C767" t="str">
            <v>Monster.FrostGiant.Shaman</v>
          </cell>
          <cell r="H767" t="str">
            <v>FrostGiant</v>
          </cell>
        </row>
        <row r="768">
          <cell r="A768" t="str">
            <v>31013</v>
          </cell>
          <cell r="B768" t="str">
            <v>서리거인 정예 마법사</v>
          </cell>
          <cell r="C768" t="str">
            <v>Monster.FrostGiant.ShamanElite</v>
          </cell>
          <cell r="H768" t="str">
            <v>FrostGiant</v>
          </cell>
        </row>
        <row r="769">
          <cell r="A769" t="str">
            <v>31103</v>
          </cell>
          <cell r="B769" t="str">
            <v>서리거인 대마법사</v>
          </cell>
          <cell r="C769" t="str">
            <v>Monster.FrostGiant.ShamanSuperElite</v>
          </cell>
          <cell r="H769" t="str">
            <v>FrostGiant</v>
          </cell>
        </row>
        <row r="770">
          <cell r="A770" t="str">
            <v>31004</v>
          </cell>
          <cell r="B770" t="str">
            <v>서리거인 전사</v>
          </cell>
          <cell r="C770" t="str">
            <v>Monster.FrostGiant.Warrior</v>
          </cell>
          <cell r="H770" t="str">
            <v>FrostGiant</v>
          </cell>
        </row>
        <row r="771">
          <cell r="B771" t="str">
            <v>악룡</v>
          </cell>
        </row>
        <row r="772">
          <cell r="A772">
            <v>32001</v>
          </cell>
          <cell r="B772" t="str">
            <v>악룡 마창기사</v>
          </cell>
          <cell r="C772" t="str">
            <v>Monster.Draconian.Lancer</v>
          </cell>
          <cell r="H772" t="str">
            <v>Draconian</v>
          </cell>
        </row>
        <row r="773">
          <cell r="A773">
            <v>32101</v>
          </cell>
          <cell r="B773" t="str">
            <v>악룡 정예 마창기사</v>
          </cell>
          <cell r="C773" t="str">
            <v>Monster.Draconian.LancerElite</v>
          </cell>
          <cell r="H773" t="str">
            <v>Draconian</v>
          </cell>
        </row>
        <row r="774">
          <cell r="A774">
            <v>32201</v>
          </cell>
          <cell r="B774" t="str">
            <v>악룡 화염 마창기사</v>
          </cell>
          <cell r="C774" t="str">
            <v>Monster.Draconian.LancerSuperElite</v>
          </cell>
          <cell r="H774" t="str">
            <v>Draconian</v>
          </cell>
        </row>
        <row r="775">
          <cell r="A775">
            <v>32002</v>
          </cell>
          <cell r="B775" t="str">
            <v>악룡 법사</v>
          </cell>
          <cell r="C775" t="str">
            <v>Monster.Draconian.Mage</v>
          </cell>
          <cell r="H775" t="str">
            <v>Draconian</v>
          </cell>
        </row>
        <row r="776">
          <cell r="A776">
            <v>32102</v>
          </cell>
          <cell r="B776" t="str">
            <v>악룡 정예 법사</v>
          </cell>
          <cell r="C776" t="str">
            <v>Monster.Draconian.MageElite</v>
          </cell>
          <cell r="H776" t="str">
            <v>Draconian</v>
          </cell>
        </row>
        <row r="777">
          <cell r="A777">
            <v>32202</v>
          </cell>
          <cell r="B777" t="str">
            <v>악룡 화염 법사</v>
          </cell>
          <cell r="C777" t="str">
            <v>Monster.Draconian.MageSuperElite</v>
          </cell>
          <cell r="H777" t="str">
            <v>Draconian</v>
          </cell>
        </row>
        <row r="778">
          <cell r="A778">
            <v>32003</v>
          </cell>
          <cell r="B778" t="str">
            <v>악룡 마검사</v>
          </cell>
          <cell r="C778" t="str">
            <v>Monster.Draconian.SpellBlade</v>
          </cell>
          <cell r="H778" t="str">
            <v>Draconian</v>
          </cell>
        </row>
        <row r="779">
          <cell r="A779">
            <v>32103</v>
          </cell>
          <cell r="B779" t="str">
            <v>악룡 정예 마검사</v>
          </cell>
          <cell r="C779" t="str">
            <v>Monster.Draconian.SpellBladeElite</v>
          </cell>
          <cell r="H779" t="str">
            <v>Draconian</v>
          </cell>
        </row>
        <row r="780">
          <cell r="A780">
            <v>32203</v>
          </cell>
          <cell r="B780" t="str">
            <v>악룡 화염 마검사</v>
          </cell>
          <cell r="C780" t="str">
            <v>Monster.Draconian.SpellBladeSuperElite</v>
          </cell>
          <cell r="H780" t="str">
            <v>Draconian</v>
          </cell>
        </row>
        <row r="781">
          <cell r="A781">
            <v>32004</v>
          </cell>
          <cell r="B781" t="str">
            <v>악룡 전사</v>
          </cell>
          <cell r="C781" t="str">
            <v>Monster.Draconian.Warrior</v>
          </cell>
          <cell r="H781" t="str">
            <v>Draconian</v>
          </cell>
        </row>
        <row r="782">
          <cell r="A782">
            <v>32104</v>
          </cell>
          <cell r="B782" t="str">
            <v>악룡 정예 전사</v>
          </cell>
          <cell r="C782" t="str">
            <v>Monster.Draconian.WarriorElite</v>
          </cell>
          <cell r="H782" t="str">
            <v>Draconian</v>
          </cell>
        </row>
        <row r="783">
          <cell r="A783">
            <v>32204</v>
          </cell>
          <cell r="B783" t="str">
            <v>악룡 화염 전사</v>
          </cell>
          <cell r="C783" t="str">
            <v>Monster.Draconian.WarriorSuperElite</v>
          </cell>
          <cell r="H783" t="str">
            <v>Draconian</v>
          </cell>
        </row>
        <row r="784">
          <cell r="A784">
            <v>32005</v>
          </cell>
          <cell r="B784" t="str">
            <v>용머리 석상</v>
          </cell>
          <cell r="C784" t="str">
            <v>Monster.Draconian.Totem</v>
          </cell>
          <cell r="H784" t="str">
            <v>Draconian</v>
          </cell>
        </row>
        <row r="785">
          <cell r="B785" t="str">
            <v>헬하운드</v>
          </cell>
        </row>
        <row r="786">
          <cell r="A786">
            <v>32006</v>
          </cell>
          <cell r="B786" t="str">
            <v>헬하운드</v>
          </cell>
          <cell r="C786" t="str">
            <v>Monster.HellHound.Normal</v>
          </cell>
          <cell r="H786" t="str">
            <v>Beast</v>
          </cell>
        </row>
        <row r="787">
          <cell r="A787">
            <v>32106</v>
          </cell>
          <cell r="B787" t="str">
            <v>정예 헬하운드</v>
          </cell>
          <cell r="C787" t="str">
            <v>Monster.HellHound.Elite</v>
          </cell>
          <cell r="H787" t="str">
            <v>Beast</v>
          </cell>
        </row>
        <row r="788">
          <cell r="A788">
            <v>32206</v>
          </cell>
          <cell r="B788" t="str">
            <v>불타는 헬하운드</v>
          </cell>
          <cell r="C788" t="str">
            <v>Monster.HellHound.SuperElite</v>
          </cell>
          <cell r="H788" t="str">
            <v>Beast</v>
          </cell>
        </row>
        <row r="789">
          <cell r="B789" t="str">
            <v>라바골렘</v>
          </cell>
        </row>
        <row r="790">
          <cell r="A790">
            <v>32107</v>
          </cell>
          <cell r="B790" t="str">
            <v>정예 라바골렘</v>
          </cell>
          <cell r="C790" t="str">
            <v>Monster.LavaGolem.Elite</v>
          </cell>
          <cell r="H790" t="str">
            <v>Golem</v>
          </cell>
        </row>
        <row r="791">
          <cell r="A791">
            <v>32207</v>
          </cell>
          <cell r="B791" t="str">
            <v>불타는 라바골렘</v>
          </cell>
          <cell r="C791" t="str">
            <v>Monster.LavaGolem.SuperElite</v>
          </cell>
          <cell r="H791" t="str">
            <v>Golem</v>
          </cell>
        </row>
        <row r="792">
          <cell r="B792" t="str">
            <v>정령</v>
          </cell>
        </row>
        <row r="793">
          <cell r="A793">
            <v>32007</v>
          </cell>
          <cell r="B793" t="str">
            <v>잠식된 용암석</v>
          </cell>
          <cell r="C793" t="str">
            <v>Monster.LavaStone.Eclipse</v>
          </cell>
          <cell r="D793" t="str">
            <v>Monster.LavaStone</v>
          </cell>
          <cell r="H793" t="str">
            <v>Spirit</v>
          </cell>
        </row>
        <row r="794">
          <cell r="A794">
            <v>32008</v>
          </cell>
          <cell r="B794" t="str">
            <v>용암석</v>
          </cell>
          <cell r="C794" t="str">
            <v>Monster.LavaStone</v>
          </cell>
          <cell r="H794" t="str">
            <v>Spirit</v>
          </cell>
        </row>
        <row r="795">
          <cell r="A795">
            <v>32009</v>
          </cell>
          <cell r="B795" t="str">
            <v>지옥의 등불</v>
          </cell>
          <cell r="C795" t="str">
            <v>Monster.LanternOfHell</v>
          </cell>
          <cell r="H795" t="str">
            <v>Spirit</v>
          </cell>
        </row>
        <row r="796">
          <cell r="B796" t="str">
            <v>스켈레톤</v>
          </cell>
        </row>
        <row r="797">
          <cell r="A797">
            <v>32010</v>
          </cell>
          <cell r="B797" t="str">
            <v>고대 화염거인의 두개골</v>
          </cell>
          <cell r="C797" t="str">
            <v>Monster.Skeleton.FireHead</v>
          </cell>
          <cell r="D797" t="str">
            <v>Monster.Skeleton.Head</v>
          </cell>
          <cell r="E797" t="str">
            <v>Magma</v>
          </cell>
          <cell r="H797" t="str">
            <v>Undead</v>
          </cell>
        </row>
        <row r="798">
          <cell r="A798">
            <v>32111</v>
          </cell>
          <cell r="B798" t="str">
            <v>불타는 스켈레톤 정예 돌격병</v>
          </cell>
          <cell r="C798" t="str">
            <v>Monster.Skeleton.FireGuardElite</v>
          </cell>
          <cell r="D798" t="str">
            <v>Monster.Skeleton.GuardElite</v>
          </cell>
          <cell r="E798" t="str">
            <v>Magma</v>
          </cell>
          <cell r="H798" t="str">
            <v>Undead</v>
          </cell>
        </row>
        <row r="799">
          <cell r="A799">
            <v>32112</v>
          </cell>
          <cell r="B799" t="str">
            <v>불타는 스켈레톤 정예 대검병</v>
          </cell>
          <cell r="C799" t="str">
            <v>Monster.Skeleton.FireWarriorElite</v>
          </cell>
          <cell r="D799" t="str">
            <v>Monster.Skeleton.WarriorElite</v>
          </cell>
          <cell r="E799" t="str">
            <v>Magma</v>
          </cell>
          <cell r="H799" t="str">
            <v>Undead</v>
          </cell>
        </row>
        <row r="800">
          <cell r="A800">
            <v>32113</v>
          </cell>
          <cell r="B800" t="str">
            <v>불타는 스켈레톤 정예 궁병</v>
          </cell>
          <cell r="C800" t="str">
            <v>Monster.Skeleton.FireArcherElite</v>
          </cell>
          <cell r="D800" t="str">
            <v>Monster.Skeleton.ArcherElite</v>
          </cell>
          <cell r="E800" t="str">
            <v>Magma</v>
          </cell>
          <cell r="H800" t="str">
            <v>Undead</v>
          </cell>
        </row>
        <row r="801">
          <cell r="A801">
            <v>32114</v>
          </cell>
          <cell r="B801" t="str">
            <v>불타는 스켈레톤 정예 흑마법사</v>
          </cell>
          <cell r="C801" t="str">
            <v>Monster.Skeleton.FireMageElite</v>
          </cell>
          <cell r="D801" t="str">
            <v>Monster.Skeleton.MageElite</v>
          </cell>
          <cell r="E801" t="str">
            <v>Magma</v>
          </cell>
          <cell r="H801" t="str">
            <v>Undead</v>
          </cell>
        </row>
        <row r="802">
          <cell r="A802">
            <v>32215</v>
          </cell>
          <cell r="B802" t="str">
            <v>불타는 거대 중갑 스켈레톤</v>
          </cell>
          <cell r="C802" t="str">
            <v>Monster.Skeleton.FireGiantSuperElite</v>
          </cell>
          <cell r="D802" t="str">
            <v>Monster.Skeleton.GiantSuperElite</v>
          </cell>
          <cell r="E802" t="str">
            <v>Magma</v>
          </cell>
          <cell r="H802" t="str">
            <v>Undead</v>
          </cell>
        </row>
        <row r="803">
          <cell r="B803" t="str">
            <v>토터스</v>
          </cell>
        </row>
        <row r="804">
          <cell r="A804">
            <v>32016</v>
          </cell>
          <cell r="B804" t="str">
            <v>흑요석 토터스</v>
          </cell>
          <cell r="C804" t="str">
            <v>Monster.Tortoise.Obsidian</v>
          </cell>
          <cell r="D804" t="str">
            <v>Monster.Tortoise.Jewel</v>
          </cell>
          <cell r="E804" t="str">
            <v>Magma</v>
          </cell>
          <cell r="H804" t="str">
            <v>Beast</v>
          </cell>
        </row>
        <row r="805">
          <cell r="B805" t="str">
            <v>머룸</v>
          </cell>
        </row>
        <row r="806">
          <cell r="A806">
            <v>32017</v>
          </cell>
          <cell r="B806" t="str">
            <v>흑요석 머룸</v>
          </cell>
          <cell r="C806" t="str">
            <v>Monster.Muhroom.Obsidian</v>
          </cell>
          <cell r="D806" t="str">
            <v>Monster.Muhroom.Stone</v>
          </cell>
          <cell r="E806" t="str">
            <v>Magma</v>
          </cell>
          <cell r="H806" t="str">
            <v>Plants</v>
          </cell>
        </row>
        <row r="807">
          <cell r="B807" t="str">
            <v>자이언트웜</v>
          </cell>
        </row>
        <row r="808">
          <cell r="A808">
            <v>32018</v>
          </cell>
          <cell r="B808" t="str">
            <v>용암 자이언트 웜</v>
          </cell>
          <cell r="C808" t="str">
            <v>Monster.LavaGiantWorm.Fury</v>
          </cell>
          <cell r="D808" t="str">
            <v>Monster.GiantWorm.Fury</v>
          </cell>
          <cell r="E808" t="str">
            <v>Magma</v>
          </cell>
          <cell r="H808" t="str">
            <v>Beast</v>
          </cell>
        </row>
        <row r="809">
          <cell r="A809">
            <v>32218</v>
          </cell>
          <cell r="B809" t="str">
            <v>용암갈기 자이언트 웜</v>
          </cell>
          <cell r="C809" t="str">
            <v>Monster.LavaGiantWorm.SuperElite</v>
          </cell>
          <cell r="D809" t="str">
            <v>Monster.GiantWorm.SuperElite</v>
          </cell>
          <cell r="E809" t="str">
            <v>Magma</v>
          </cell>
          <cell r="H809" t="str">
            <v>Beast</v>
          </cell>
        </row>
        <row r="810">
          <cell r="B810" t="str">
            <v>스콜피온</v>
          </cell>
        </row>
        <row r="811">
          <cell r="A811">
            <v>32019</v>
          </cell>
          <cell r="B811" t="str">
            <v>용암 전갈</v>
          </cell>
          <cell r="C811" t="str">
            <v>Monster.LavaScorpion.Volcano</v>
          </cell>
          <cell r="D811" t="str">
            <v>Monster.Scorpion.Desert</v>
          </cell>
          <cell r="E811" t="str">
            <v>Magma</v>
          </cell>
          <cell r="H811" t="str">
            <v>Beast</v>
          </cell>
        </row>
        <row r="812">
          <cell r="A812">
            <v>32219</v>
          </cell>
          <cell r="B812" t="str">
            <v>불타는 용암 전갈 여왕</v>
          </cell>
          <cell r="C812" t="str">
            <v>Monster.LavaScorpion.SuperElite</v>
          </cell>
          <cell r="D812" t="str">
            <v>Monster.Scorpion.SuperElite</v>
          </cell>
          <cell r="E812" t="str">
            <v>Magma</v>
          </cell>
          <cell r="H812" t="str">
            <v>Beast</v>
          </cell>
        </row>
        <row r="813">
          <cell r="B813" t="str">
            <v>8챕터 보스</v>
          </cell>
        </row>
        <row r="814">
          <cell r="A814">
            <v>32320</v>
          </cell>
          <cell r="B814" t="str">
            <v>인피라</v>
          </cell>
          <cell r="C814" t="str">
            <v>Boss.Infira</v>
          </cell>
          <cell r="H814" t="str">
            <v>Draconian</v>
          </cell>
        </row>
        <row r="815">
          <cell r="A815">
            <v>32321</v>
          </cell>
          <cell r="B815" t="str">
            <v>불타는 고트 전사</v>
          </cell>
          <cell r="C815" t="str">
            <v>Boss.FireGoatWarrior</v>
          </cell>
          <cell r="D815" t="str">
            <v>Boss.GoatWarrior</v>
          </cell>
          <cell r="E815" t="str">
            <v>Magma</v>
          </cell>
          <cell r="H815" t="str">
            <v>Devil</v>
          </cell>
        </row>
        <row r="816">
          <cell r="A816">
            <v>32322</v>
          </cell>
          <cell r="B816" t="str">
            <v>테메레르</v>
          </cell>
          <cell r="C816" t="str">
            <v>Boss.Temerer</v>
          </cell>
          <cell r="D816" t="str">
            <v>Raid.Dragon.Fire</v>
          </cell>
          <cell r="H816" t="str">
            <v>Dragon</v>
          </cell>
        </row>
        <row r="817">
          <cell r="B817" t="str">
            <v>9챕터 몬스터-늪지</v>
          </cell>
        </row>
        <row r="818">
          <cell r="A818">
            <v>33001</v>
          </cell>
          <cell r="B818" t="str">
            <v>늪지대 거미</v>
          </cell>
          <cell r="C818" t="str">
            <v>Monster.Spider.FireSwamp</v>
          </cell>
          <cell r="D818" t="str">
            <v>Monster.Spider.Fire</v>
          </cell>
          <cell r="E818" t="str">
            <v>Swamp</v>
          </cell>
          <cell r="H818" t="str">
            <v>Beast</v>
          </cell>
        </row>
        <row r="819">
          <cell r="A819">
            <v>33002</v>
          </cell>
          <cell r="B819" t="str">
            <v>맹독여왕 늪지대 거미</v>
          </cell>
          <cell r="C819" t="str">
            <v>Monster.Spider.SuperEliteSwamp</v>
          </cell>
          <cell r="D819" t="str">
            <v>Monster.Spider.SuperElite</v>
          </cell>
          <cell r="E819" t="str">
            <v>Swamp</v>
          </cell>
          <cell r="H819" t="str">
            <v>Beast</v>
          </cell>
        </row>
        <row r="820">
          <cell r="A820">
            <v>33003</v>
          </cell>
          <cell r="B820" t="str">
            <v>더러워진 거미 알</v>
          </cell>
          <cell r="C820" t="str">
            <v>Monster.Spider.EggSwamp</v>
          </cell>
          <cell r="D820" t="str">
            <v>Monster.Spider.Egg</v>
          </cell>
          <cell r="E820" t="str">
            <v>Swamp</v>
          </cell>
          <cell r="H820" t="str">
            <v>Beast</v>
          </cell>
        </row>
        <row r="821">
          <cell r="A821">
            <v>33004</v>
          </cell>
          <cell r="B821" t="str">
            <v>썩은 슬라임</v>
          </cell>
          <cell r="C821" t="str">
            <v>Monster.Slime.WarriorRotten</v>
          </cell>
          <cell r="D821" t="str">
            <v>Monster.Slime.Warrior</v>
          </cell>
          <cell r="E821" t="str">
            <v>Rotten</v>
          </cell>
          <cell r="H821" t="str">
            <v>Slime</v>
          </cell>
        </row>
        <row r="822">
          <cell r="A822">
            <v>33005</v>
          </cell>
          <cell r="B822" t="str">
            <v>악령 스켈레톤 돌격병</v>
          </cell>
          <cell r="C822" t="str">
            <v>Monster.Skeleton.GuardCosEvilSpirit</v>
          </cell>
          <cell r="D822" t="str">
            <v>Monster.Skeleton.Guard</v>
          </cell>
          <cell r="E822" t="str">
            <v>CosEvilSpirit</v>
          </cell>
          <cell r="H822" t="str">
            <v>Undead</v>
          </cell>
        </row>
        <row r="823">
          <cell r="A823">
            <v>33006</v>
          </cell>
          <cell r="B823" t="str">
            <v>악령 스켈레톤 궁수</v>
          </cell>
          <cell r="C823" t="str">
            <v>Monster.Skeleton.ArcherCosEvilSpirit</v>
          </cell>
          <cell r="D823" t="str">
            <v>Monster.Skeleton.Archer</v>
          </cell>
          <cell r="E823" t="str">
            <v>CosEvilSpirit</v>
          </cell>
          <cell r="H823" t="str">
            <v>Undead</v>
          </cell>
        </row>
        <row r="824">
          <cell r="A824">
            <v>33007</v>
          </cell>
          <cell r="B824" t="str">
            <v>사념의 악귀</v>
          </cell>
          <cell r="C824" t="str">
            <v>Monster.WraithofRegrets.Normal</v>
          </cell>
          <cell r="H824" t="str">
            <v>Undead</v>
          </cell>
        </row>
        <row r="825">
          <cell r="A825">
            <v>33008</v>
          </cell>
          <cell r="B825" t="str">
            <v>사념의 악령귀</v>
          </cell>
          <cell r="C825" t="str">
            <v>Monster.WraithofRegrets.Elite</v>
          </cell>
          <cell r="H825" t="str">
            <v>Undead</v>
          </cell>
        </row>
        <row r="826">
          <cell r="A826">
            <v>33009</v>
          </cell>
          <cell r="B826" t="str">
            <v>썩은 기운 바위토템</v>
          </cell>
          <cell r="C826" t="str">
            <v>Monster.Rotten.Totem</v>
          </cell>
          <cell r="H826" t="str">
            <v>Structure</v>
          </cell>
        </row>
        <row r="827">
          <cell r="A827">
            <v>33010</v>
          </cell>
          <cell r="B827" t="str">
            <v>썩은 악취 고블린</v>
          </cell>
          <cell r="C827" t="str">
            <v>Monster.StinkyGoblin.Normal</v>
          </cell>
          <cell r="H827" t="str">
            <v>Goblin</v>
          </cell>
        </row>
        <row r="828">
          <cell r="A828">
            <v>33011</v>
          </cell>
          <cell r="B828" t="str">
            <v>썩은 악취 고블린 엘리트</v>
          </cell>
          <cell r="C828" t="str">
            <v>Monster.StinkyGoblin.Elite</v>
          </cell>
          <cell r="H828" t="str">
            <v>Goblin</v>
          </cell>
        </row>
        <row r="829">
          <cell r="B829" t="str">
            <v>9챕터 몬스터-유적지</v>
          </cell>
        </row>
        <row r="830">
          <cell r="A830">
            <v>33012</v>
          </cell>
          <cell r="B830" t="str">
            <v>제국 지상군 방패병</v>
          </cell>
          <cell r="C830" t="str">
            <v>Monster.Empire.Knight</v>
          </cell>
          <cell r="H830" t="str">
            <v>Human</v>
          </cell>
        </row>
        <row r="831">
          <cell r="A831">
            <v>33112</v>
          </cell>
          <cell r="B831" t="str">
            <v>제국 지상군 중갑 방패병</v>
          </cell>
          <cell r="C831" t="str">
            <v>Monster.Empire.KnightElite</v>
          </cell>
          <cell r="H831" t="str">
            <v>Human</v>
          </cell>
        </row>
        <row r="832">
          <cell r="A832">
            <v>33212</v>
          </cell>
          <cell r="B832" t="str">
            <v>제국 지상군 방패병 단장</v>
          </cell>
          <cell r="C832" t="str">
            <v>Monster.Empire.KnightSuperElite</v>
          </cell>
          <cell r="H832" t="str">
            <v>Human</v>
          </cell>
        </row>
        <row r="833">
          <cell r="A833">
            <v>33013</v>
          </cell>
          <cell r="B833" t="str">
            <v>제국 지상군 검사</v>
          </cell>
          <cell r="C833" t="str">
            <v>Monster.Empire.Swordsman</v>
          </cell>
          <cell r="H833" t="str">
            <v>Human</v>
          </cell>
        </row>
        <row r="834">
          <cell r="A834">
            <v>33113</v>
          </cell>
          <cell r="B834" t="str">
            <v>제국 지상군 정예 검사</v>
          </cell>
          <cell r="C834" t="str">
            <v>Monster.Empire.SwordsmanElite</v>
          </cell>
          <cell r="H834" t="str">
            <v>Human</v>
          </cell>
        </row>
        <row r="835">
          <cell r="A835">
            <v>33213</v>
          </cell>
          <cell r="B835" t="str">
            <v>제국 지상군 검사 단장</v>
          </cell>
          <cell r="C835" t="str">
            <v>Monster.Empire.SwordsmanSuperElite</v>
          </cell>
          <cell r="H835" t="str">
            <v>Human</v>
          </cell>
        </row>
        <row r="836">
          <cell r="A836">
            <v>33014</v>
          </cell>
          <cell r="B836" t="str">
            <v>제국 지상군 소총병</v>
          </cell>
          <cell r="C836" t="str">
            <v>Monster.Empire.Gunner</v>
          </cell>
          <cell r="H836" t="str">
            <v>Human</v>
          </cell>
        </row>
        <row r="837">
          <cell r="A837">
            <v>33114</v>
          </cell>
          <cell r="B837" t="str">
            <v>제국 지상군 정예 소총병</v>
          </cell>
          <cell r="C837" t="str">
            <v>Monster.Empire.GunnerElite</v>
          </cell>
          <cell r="H837" t="str">
            <v>Human</v>
          </cell>
        </row>
        <row r="838">
          <cell r="A838">
            <v>33214</v>
          </cell>
          <cell r="B838" t="str">
            <v>제국 지상군 소총병 단장</v>
          </cell>
          <cell r="C838" t="str">
            <v>Monster.Empire.GunnerSuperElite</v>
          </cell>
          <cell r="H838" t="str">
            <v>Human</v>
          </cell>
        </row>
        <row r="839">
          <cell r="A839">
            <v>33015</v>
          </cell>
          <cell r="B839" t="str">
            <v>가디언 골렘 알파</v>
          </cell>
          <cell r="C839" t="str">
            <v>Monster.Guardian.Golem</v>
          </cell>
          <cell r="H839" t="str">
            <v>Golem</v>
          </cell>
        </row>
        <row r="840">
          <cell r="A840">
            <v>33016</v>
          </cell>
          <cell r="B840" t="str">
            <v>가디언 골렘 이오타</v>
          </cell>
          <cell r="C840" t="str">
            <v>Monster.Guardian.GolemElite</v>
          </cell>
          <cell r="H840" t="str">
            <v>Golem</v>
          </cell>
        </row>
        <row r="841">
          <cell r="A841">
            <v>33017</v>
          </cell>
          <cell r="B841" t="str">
            <v>가디언 골렘 오메가</v>
          </cell>
          <cell r="C841" t="str">
            <v>Monster.Guardian.GolemSuperElite</v>
          </cell>
          <cell r="H841" t="str">
            <v>Golem</v>
          </cell>
        </row>
        <row r="842">
          <cell r="A842">
            <v>33018</v>
          </cell>
          <cell r="B842" t="str">
            <v>가디언 메기너 시범형</v>
          </cell>
          <cell r="C842" t="str">
            <v>Monster.Guardian.Meginor</v>
          </cell>
          <cell r="H842" t="str">
            <v>Golem</v>
          </cell>
        </row>
        <row r="843">
          <cell r="A843">
            <v>33019</v>
          </cell>
          <cell r="B843" t="str">
            <v>가디언 메기너 강화형</v>
          </cell>
          <cell r="C843" t="str">
            <v>Monster.Guardian.MeginorElite</v>
          </cell>
          <cell r="H843" t="str">
            <v>Golem</v>
          </cell>
        </row>
        <row r="844">
          <cell r="A844">
            <v>33020</v>
          </cell>
          <cell r="B844" t="str">
            <v>가디언 메기너 완성형</v>
          </cell>
          <cell r="C844" t="str">
            <v>Monster.Guardian.MeginorSuperElite</v>
          </cell>
          <cell r="H844" t="str">
            <v>Golem</v>
          </cell>
        </row>
        <row r="845">
          <cell r="A845">
            <v>33021</v>
          </cell>
          <cell r="B845" t="str">
            <v>가디언 이레이져 MK I</v>
          </cell>
          <cell r="C845" t="str">
            <v>Monster.Guardian.Eraser</v>
          </cell>
          <cell r="H845" t="str">
            <v>Golem</v>
          </cell>
        </row>
        <row r="846">
          <cell r="A846">
            <v>33022</v>
          </cell>
          <cell r="B846" t="str">
            <v>가디언 이레이져 MK II</v>
          </cell>
          <cell r="C846" t="str">
            <v>Monster.Guardian.EraserElite</v>
          </cell>
          <cell r="H846" t="str">
            <v>Golem</v>
          </cell>
        </row>
        <row r="847">
          <cell r="A847">
            <v>33023</v>
          </cell>
          <cell r="B847" t="str">
            <v>가디언 이레이져 MK III</v>
          </cell>
          <cell r="C847" t="str">
            <v>Monster.Guardian.EraserSuperElite</v>
          </cell>
          <cell r="H847" t="str">
            <v>Golem</v>
          </cell>
        </row>
        <row r="848">
          <cell r="A848">
            <v>33024</v>
          </cell>
          <cell r="B848" t="str">
            <v>가디언 리모어 시커</v>
          </cell>
          <cell r="C848" t="str">
            <v>Monster.Guardian.Remor</v>
          </cell>
          <cell r="H848" t="str">
            <v>Golem</v>
          </cell>
        </row>
        <row r="849">
          <cell r="A849">
            <v>33025</v>
          </cell>
          <cell r="B849" t="str">
            <v>가디언 리모어 와쳐</v>
          </cell>
          <cell r="C849" t="str">
            <v>Monster.Guardian.RemorElite</v>
          </cell>
          <cell r="H849" t="str">
            <v>Golem</v>
          </cell>
        </row>
        <row r="850">
          <cell r="A850">
            <v>33026</v>
          </cell>
          <cell r="B850" t="str">
            <v>가디언 리모어 큐레이터</v>
          </cell>
          <cell r="C850" t="str">
            <v>Monster.Guardian.RemorSuperElite</v>
          </cell>
          <cell r="H850" t="str">
            <v>Golem</v>
          </cell>
        </row>
        <row r="851">
          <cell r="A851">
            <v>33027</v>
          </cell>
          <cell r="B851" t="str">
            <v>키베오드</v>
          </cell>
          <cell r="C851" t="str">
            <v>Boss.KibehOd</v>
          </cell>
          <cell r="H851" t="str">
            <v>Golem</v>
          </cell>
        </row>
        <row r="852">
          <cell r="A852">
            <v>33028</v>
          </cell>
          <cell r="B852" t="str">
            <v>판시로네</v>
          </cell>
          <cell r="C852" t="str">
            <v>Boss.Pancironne</v>
          </cell>
          <cell r="D852" t="str">
            <v>Hero.Pancironne</v>
          </cell>
          <cell r="H852" t="str">
            <v>Hero</v>
          </cell>
          <cell r="I852" t="str">
            <v>Mechanic</v>
          </cell>
        </row>
        <row r="853">
          <cell r="A853">
            <v>33029</v>
          </cell>
          <cell r="B853" t="str">
            <v>루시키엘</v>
          </cell>
          <cell r="C853" t="str">
            <v>Boss.Lucikiel</v>
          </cell>
          <cell r="D853" t="str">
            <v>Hero.Lucikiel</v>
          </cell>
          <cell r="H853" t="str">
            <v>Hero</v>
          </cell>
          <cell r="I853" t="str">
            <v>Wizard</v>
          </cell>
        </row>
        <row r="854">
          <cell r="A854">
            <v>33030</v>
          </cell>
          <cell r="B854" t="str">
            <v>스칼렛</v>
          </cell>
          <cell r="C854" t="str">
            <v>Boss.Chapter9.Scarlet</v>
          </cell>
          <cell r="D854" t="str">
            <v>Hero.Scarlet</v>
          </cell>
          <cell r="H854" t="str">
            <v>Hero</v>
          </cell>
          <cell r="I854" t="str">
            <v>Warrior</v>
          </cell>
        </row>
        <row r="855">
          <cell r="A855">
            <v>33031</v>
          </cell>
          <cell r="B855" t="str">
            <v>미트라</v>
          </cell>
          <cell r="C855" t="str">
            <v>Boss.Chapter9.Mitra</v>
          </cell>
          <cell r="D855" t="str">
            <v>Hero.Mitra</v>
          </cell>
          <cell r="H855" t="str">
            <v>Hero</v>
          </cell>
          <cell r="I855" t="str">
            <v>Mechanic</v>
          </cell>
        </row>
        <row r="856">
          <cell r="A856">
            <v>33032</v>
          </cell>
          <cell r="B856" t="str">
            <v>말두크</v>
          </cell>
          <cell r="C856" t="str">
            <v>Boss.Chapter9.Lich</v>
          </cell>
          <cell r="D856" t="str">
            <v>Boss.Lich</v>
          </cell>
          <cell r="H856" t="str">
            <v>Undead</v>
          </cell>
        </row>
        <row r="857">
          <cell r="A857">
            <v>33033</v>
          </cell>
          <cell r="B857" t="str">
            <v>검은기사</v>
          </cell>
          <cell r="C857" t="str">
            <v>Boss.BlackKnightKyle</v>
          </cell>
          <cell r="D857" t="str">
            <v>Boss.BlackKnightKyle</v>
          </cell>
          <cell r="H857" t="str">
            <v>Hero</v>
          </cell>
          <cell r="I857" t="str">
            <v>Warrior</v>
          </cell>
        </row>
        <row r="858">
          <cell r="A858">
            <v>33034</v>
          </cell>
          <cell r="B858" t="str">
            <v>루시키엘</v>
          </cell>
          <cell r="C858" t="str">
            <v>Boss.Lucikiel1</v>
          </cell>
          <cell r="D858" t="str">
            <v>Hero.Lucikiel</v>
          </cell>
          <cell r="H858" t="str">
            <v>Hero</v>
          </cell>
          <cell r="I858" t="str">
            <v>Wizard</v>
          </cell>
        </row>
        <row r="859">
          <cell r="A859">
            <v>33035</v>
          </cell>
          <cell r="B859" t="str">
            <v>검은기사</v>
          </cell>
          <cell r="C859" t="str">
            <v>Boss.BlackKnightKyle1</v>
          </cell>
          <cell r="D859" t="str">
            <v>Boss.BlackKnightKyle</v>
          </cell>
          <cell r="H859" t="str">
            <v>Hero</v>
          </cell>
          <cell r="I859" t="str">
            <v>Warrior</v>
          </cell>
        </row>
        <row r="860">
          <cell r="A860">
            <v>33036</v>
          </cell>
          <cell r="B860" t="str">
            <v>썩은 기운 바위토템</v>
          </cell>
          <cell r="C860" t="str">
            <v>Monster.Rotten.Totem1</v>
          </cell>
          <cell r="D860" t="str">
            <v>Monster.Rotten.Totem</v>
          </cell>
          <cell r="H860" t="str">
            <v>Structure</v>
          </cell>
        </row>
        <row r="861">
          <cell r="A861">
            <v>33037</v>
          </cell>
          <cell r="B861" t="str">
            <v>사념의 악령귀</v>
          </cell>
          <cell r="C861" t="str">
            <v>Monster.WraithofRegrets.Elite1</v>
          </cell>
          <cell r="D861" t="str">
            <v>Monster.WraithofRegrets.Elite</v>
          </cell>
          <cell r="H861" t="str">
            <v>Undead</v>
          </cell>
        </row>
        <row r="862">
          <cell r="A862">
            <v>33038</v>
          </cell>
          <cell r="B862" t="str">
            <v>마왕 카셀</v>
          </cell>
          <cell r="C862" t="str">
            <v>Boss.Kasel.Fallen</v>
          </cell>
          <cell r="H862" t="str">
            <v>Hero</v>
          </cell>
          <cell r="I862" t="str">
            <v>Warrior</v>
          </cell>
        </row>
        <row r="863">
          <cell r="A863">
            <v>33039</v>
          </cell>
          <cell r="B863" t="str">
            <v>타락 프레이</v>
          </cell>
          <cell r="C863" t="str">
            <v>Boss.Frey.Fallen</v>
          </cell>
          <cell r="H863" t="str">
            <v>Hero</v>
          </cell>
          <cell r="I863" t="str">
            <v>Priest</v>
          </cell>
        </row>
        <row r="864">
          <cell r="A864">
            <v>33040</v>
          </cell>
          <cell r="B864" t="str">
            <v>마왕 카셀</v>
          </cell>
          <cell r="C864" t="str">
            <v>Boss.Kasel.Fallen2</v>
          </cell>
          <cell r="D864" t="str">
            <v>Boss.Kasel.Fallen</v>
          </cell>
          <cell r="H864" t="str">
            <v>Hero</v>
          </cell>
          <cell r="I864" t="str">
            <v>Warrior</v>
          </cell>
        </row>
        <row r="865">
          <cell r="A865">
            <v>33041</v>
          </cell>
          <cell r="B865" t="str">
            <v>타락 프레이</v>
          </cell>
          <cell r="C865" t="str">
            <v>Boss.Frey.Fallen2</v>
          </cell>
          <cell r="D865" t="str">
            <v>Boss.Frey.Fallen</v>
          </cell>
          <cell r="H865" t="str">
            <v>Hero</v>
          </cell>
          <cell r="I865" t="str">
            <v>Priest</v>
          </cell>
        </row>
        <row r="866">
          <cell r="A866">
            <v>33042</v>
          </cell>
          <cell r="B866" t="str">
            <v>루시키엘</v>
          </cell>
          <cell r="C866" t="str">
            <v>Boss.Lucikiel2</v>
          </cell>
          <cell r="D866" t="str">
            <v>Hero.Lucikiel</v>
          </cell>
          <cell r="H866" t="str">
            <v>Hero</v>
          </cell>
          <cell r="I866" t="str">
            <v>Wizard</v>
          </cell>
        </row>
        <row r="867">
          <cell r="A867">
            <v>33043</v>
          </cell>
          <cell r="B867" t="str">
            <v>심연의 저주석</v>
          </cell>
          <cell r="C867" t="str">
            <v>WorldBoss.XanadusCrystalRed2</v>
          </cell>
          <cell r="D867" t="str">
            <v>WorldBoss.XanadusCrystalRed</v>
          </cell>
          <cell r="H867" t="str">
            <v>Spirit</v>
          </cell>
        </row>
        <row r="868">
          <cell r="A868">
            <v>33044</v>
          </cell>
          <cell r="B868" t="str">
            <v>심연의 영혼석</v>
          </cell>
          <cell r="C868" t="str">
            <v>WorldBoss.XanadusCrystalBlue2</v>
          </cell>
          <cell r="D868" t="str">
            <v>WorldBoss.XanadusCrystalBlue</v>
          </cell>
          <cell r="H868" t="str">
            <v>Spirit</v>
          </cell>
        </row>
        <row r="869">
          <cell r="B869" t="str">
            <v>10챕터 몬스터</v>
          </cell>
        </row>
        <row r="870">
          <cell r="A870">
            <v>35001</v>
          </cell>
          <cell r="B870" t="str">
            <v>가디언 골렘 입실론</v>
          </cell>
          <cell r="C870" t="str">
            <v>Monster.Guardian.GolemMK2</v>
          </cell>
          <cell r="H870" t="str">
            <v>Golem</v>
          </cell>
        </row>
        <row r="871">
          <cell r="A871">
            <v>35002</v>
          </cell>
          <cell r="B871" t="str">
            <v>가디언 리모어 블라인드</v>
          </cell>
          <cell r="C871" t="str">
            <v>Monster.Guardian.RemorMK2</v>
          </cell>
          <cell r="H871" t="str">
            <v>Golem</v>
          </cell>
        </row>
        <row r="872">
          <cell r="A872">
            <v>35003</v>
          </cell>
          <cell r="B872" t="str">
            <v>가디언 메기너 멸망형</v>
          </cell>
          <cell r="C872" t="str">
            <v>Monster.Guardian.MeginorMK2</v>
          </cell>
          <cell r="H872" t="str">
            <v>Golem</v>
          </cell>
        </row>
        <row r="873">
          <cell r="A873">
            <v>35004</v>
          </cell>
          <cell r="B873" t="str">
            <v>사령 추격자</v>
          </cell>
          <cell r="C873" t="str">
            <v>Monster.Necromancer.Chaser</v>
          </cell>
          <cell r="H873" t="str">
            <v>Devil</v>
          </cell>
        </row>
        <row r="874">
          <cell r="A874">
            <v>35005</v>
          </cell>
          <cell r="B874" t="str">
            <v>사령 추격대장</v>
          </cell>
          <cell r="C874" t="str">
            <v>Monster.Necromancer.ChaserElite</v>
          </cell>
          <cell r="H874" t="str">
            <v>Devil</v>
          </cell>
        </row>
        <row r="875">
          <cell r="A875">
            <v>35006</v>
          </cell>
          <cell r="B875" t="str">
            <v>사령 저주술사</v>
          </cell>
          <cell r="C875" t="str">
            <v>Monster.Necromancer.Curse</v>
          </cell>
          <cell r="H875" t="str">
            <v>Devil</v>
          </cell>
        </row>
        <row r="876">
          <cell r="A876">
            <v>35007</v>
          </cell>
          <cell r="B876" t="str">
            <v>사령 관지기</v>
          </cell>
          <cell r="C876" t="str">
            <v>Monster.Necromancer.CurseElite</v>
          </cell>
          <cell r="H876" t="str">
            <v>Devil</v>
          </cell>
        </row>
        <row r="877">
          <cell r="A877">
            <v>35008</v>
          </cell>
          <cell r="B877" t="str">
            <v>공학 인형 HKD IV</v>
          </cell>
          <cell r="C877" t="str">
            <v>Monster.Automata.HKDIV</v>
          </cell>
          <cell r="H877" t="str">
            <v>Golem</v>
          </cell>
        </row>
        <row r="878">
          <cell r="A878">
            <v>35009</v>
          </cell>
          <cell r="B878" t="str">
            <v>공학 인형 LKD IV</v>
          </cell>
          <cell r="C878" t="str">
            <v>Monster.Automata.LKDIV</v>
          </cell>
          <cell r="H878" t="str">
            <v>Golem</v>
          </cell>
        </row>
        <row r="879">
          <cell r="A879">
            <v>35010</v>
          </cell>
          <cell r="B879" t="str">
            <v>합성 마수 폐기작</v>
          </cell>
          <cell r="C879" t="str">
            <v>Monster.Chimera.Normal</v>
          </cell>
          <cell r="H879" t="str">
            <v>Devil</v>
          </cell>
        </row>
        <row r="880">
          <cell r="A880">
            <v>35011</v>
          </cell>
          <cell r="B880" t="str">
            <v>합성 마수 실패작</v>
          </cell>
          <cell r="C880" t="str">
            <v>Monster.Chimera.Elite</v>
          </cell>
          <cell r="H880" t="str">
            <v>Devil</v>
          </cell>
        </row>
        <row r="881">
          <cell r="A881">
            <v>35012</v>
          </cell>
          <cell r="B881" t="str">
            <v>합성 마수 실험작</v>
          </cell>
          <cell r="C881" t="str">
            <v>Monster.Chimera.SuperElite1</v>
          </cell>
          <cell r="H881" t="str">
            <v>Angel</v>
          </cell>
        </row>
        <row r="882">
          <cell r="A882">
            <v>35013</v>
          </cell>
          <cell r="B882" t="str">
            <v>합성 마수 보류작</v>
          </cell>
          <cell r="C882" t="str">
            <v>Monster.Chimera.SuperElite2</v>
          </cell>
          <cell r="H882" t="str">
            <v>Angel</v>
          </cell>
        </row>
        <row r="883">
          <cell r="A883">
            <v>35100</v>
          </cell>
          <cell r="B883" t="str">
            <v>아스칼론</v>
          </cell>
          <cell r="C883" t="str">
            <v>Boss.Ascalon3</v>
          </cell>
          <cell r="D883" t="str">
            <v>Boss.Ascalon</v>
          </cell>
          <cell r="H883" t="str">
            <v>Angel</v>
          </cell>
        </row>
        <row r="884">
          <cell r="A884">
            <v>35101</v>
          </cell>
          <cell r="B884" t="str">
            <v>아스칼론</v>
          </cell>
          <cell r="C884" t="str">
            <v>Boss.Ascalon4</v>
          </cell>
          <cell r="D884" t="str">
            <v>Boss.Ascalon</v>
          </cell>
          <cell r="H884" t="str">
            <v>Angel</v>
          </cell>
        </row>
        <row r="885">
          <cell r="A885">
            <v>35102</v>
          </cell>
          <cell r="B885" t="str">
            <v>이솔렛</v>
          </cell>
          <cell r="C885" t="str">
            <v>Boss.Isolet</v>
          </cell>
          <cell r="D885" t="str">
            <v>Hero.Isolet</v>
          </cell>
          <cell r="H885" t="str">
            <v>Hero</v>
          </cell>
          <cell r="I885" t="str">
            <v>Wizard</v>
          </cell>
        </row>
        <row r="886">
          <cell r="A886">
            <v>35103</v>
          </cell>
          <cell r="B886" t="str">
            <v>발란세</v>
          </cell>
          <cell r="C886" t="str">
            <v>Monster.Chapter10.Valance</v>
          </cell>
          <cell r="D886" t="str">
            <v>Hero.Valance</v>
          </cell>
          <cell r="H886" t="str">
            <v>Hero</v>
          </cell>
          <cell r="I886" t="str">
            <v>Mechanic</v>
          </cell>
        </row>
        <row r="887">
          <cell r="A887">
            <v>35104</v>
          </cell>
          <cell r="B887" t="str">
            <v>클라우스</v>
          </cell>
          <cell r="C887" t="str">
            <v>Monster.Chapter10.ClauseTraitor</v>
          </cell>
          <cell r="D887" t="str">
            <v>Hero.ClauseTraitor</v>
          </cell>
          <cell r="H887" t="str">
            <v>Hero</v>
          </cell>
          <cell r="I887" t="str">
            <v>Warrior</v>
          </cell>
        </row>
        <row r="888">
          <cell r="A888">
            <v>35105</v>
          </cell>
          <cell r="B888" t="str">
            <v>키베오드</v>
          </cell>
          <cell r="C888" t="str">
            <v>Boss.KibehOd2</v>
          </cell>
          <cell r="D888" t="str">
            <v>Boss.KibehOd</v>
          </cell>
          <cell r="H888" t="str">
            <v>Golem</v>
          </cell>
        </row>
        <row r="889">
          <cell r="A889">
            <v>35106</v>
          </cell>
          <cell r="B889" t="str">
            <v>#null</v>
          </cell>
          <cell r="C889" t="str">
            <v>Boss.Gremory</v>
          </cell>
          <cell r="D889" t="str">
            <v>Hero.Gremory</v>
          </cell>
          <cell r="H889" t="str">
            <v>Hero</v>
          </cell>
          <cell r="I889" t="str">
            <v>Assassin</v>
          </cell>
        </row>
        <row r="890">
          <cell r="B890" t="str">
            <v>마도왕국레이드</v>
          </cell>
        </row>
        <row r="891">
          <cell r="A891">
            <v>35900</v>
          </cell>
          <cell r="B891" t="str">
            <v>갈고리아</v>
          </cell>
          <cell r="C891" t="str">
            <v>Raid.Tech.Gargoria</v>
          </cell>
          <cell r="D891" t="str">
            <v>Raid.Gargoria</v>
          </cell>
          <cell r="H891" t="str">
            <v>Angel</v>
          </cell>
        </row>
        <row r="892">
          <cell r="A892">
            <v>35910</v>
          </cell>
          <cell r="B892" t="str">
            <v>지크프리트</v>
          </cell>
          <cell r="C892" t="str">
            <v>Raid.Tech.SiegFried</v>
          </cell>
          <cell r="D892" t="str">
            <v>Monster.SiegFried.Corrupted</v>
          </cell>
          <cell r="H892" t="str">
            <v>Angel</v>
          </cell>
        </row>
        <row r="893">
          <cell r="A893">
            <v>35920</v>
          </cell>
          <cell r="B893" t="str">
            <v>아스칼론</v>
          </cell>
          <cell r="C893" t="str">
            <v>Raid.Tech.Ascalon</v>
          </cell>
          <cell r="D893" t="str">
            <v>Boss.Ascalon</v>
          </cell>
          <cell r="H893" t="str">
            <v>Angel</v>
          </cell>
        </row>
        <row r="894">
          <cell r="A894">
            <v>35921</v>
          </cell>
          <cell r="B894" t="str">
            <v>합성 마수 폐기작</v>
          </cell>
          <cell r="C894" t="str">
            <v>Monster.Chimera.RaidNormal</v>
          </cell>
          <cell r="D894" t="str">
            <v>Monster.Chimera.Normal</v>
          </cell>
          <cell r="H894" t="str">
            <v>Devil</v>
          </cell>
        </row>
        <row r="895">
          <cell r="A895">
            <v>35922</v>
          </cell>
          <cell r="B895" t="str">
            <v>합성 마수 실패작</v>
          </cell>
          <cell r="C895" t="str">
            <v>Monster.Chimera.RaidElite</v>
          </cell>
          <cell r="D895" t="str">
            <v>Monster.Chimera.Elite</v>
          </cell>
          <cell r="H895" t="str">
            <v>Devil</v>
          </cell>
        </row>
        <row r="896">
          <cell r="A896">
            <v>35923</v>
          </cell>
          <cell r="B896" t="str">
            <v>합성 마수 실험작</v>
          </cell>
          <cell r="C896" t="str">
            <v>Monster.Chimera.RaidSuperElite1</v>
          </cell>
          <cell r="D896" t="str">
            <v>Monster.Chimera.SuperElite1</v>
          </cell>
          <cell r="H896" t="str">
            <v>Angel</v>
          </cell>
        </row>
        <row r="897">
          <cell r="A897">
            <v>35924</v>
          </cell>
          <cell r="B897" t="str">
            <v>합성 마수 보류작</v>
          </cell>
          <cell r="C897" t="str">
            <v>Monster.Chimera.RaidSuperElite2</v>
          </cell>
          <cell r="D897" t="str">
            <v>Monster.Chimera.SuperElite2</v>
          </cell>
          <cell r="H897" t="str">
            <v>Angel</v>
          </cell>
        </row>
        <row r="898">
          <cell r="A898">
            <v>35925</v>
          </cell>
          <cell r="B898" t="str">
            <v>합성 마수 폐기작</v>
          </cell>
          <cell r="C898" t="str">
            <v>Monster.Chimera.RaidNormal2</v>
          </cell>
          <cell r="D898" t="str">
            <v>Monster.Chimera.Normal</v>
          </cell>
          <cell r="H898" t="str">
            <v>Devil</v>
          </cell>
        </row>
        <row r="899">
          <cell r="B899" t="str">
            <v>마도 인챈트 던전</v>
          </cell>
        </row>
        <row r="900">
          <cell r="A900">
            <v>35930</v>
          </cell>
          <cell r="B900" t="str">
            <v>아크딤 크로스 델타</v>
          </cell>
          <cell r="C900" t="str">
            <v>Boss.PredatorMK-X_Warrior</v>
          </cell>
          <cell r="D900" t="str">
            <v>Boss.PredatorMK-X.Warrior</v>
          </cell>
          <cell r="H900" t="str">
            <v>Golem</v>
          </cell>
        </row>
        <row r="901">
          <cell r="A901">
            <v>35940</v>
          </cell>
          <cell r="B901" t="str">
            <v>아크딤 크로스 제타</v>
          </cell>
          <cell r="C901" t="str">
            <v>Boss.PredatorMK-X_Magician</v>
          </cell>
          <cell r="D901" t="str">
            <v>Boss.PredatorMK-X.Magician</v>
          </cell>
          <cell r="H901" t="str">
            <v>Golem</v>
          </cell>
        </row>
        <row r="902">
          <cell r="A902">
            <v>35950</v>
          </cell>
          <cell r="B902" t="str">
            <v>아크딤 델타</v>
          </cell>
          <cell r="C902" t="str">
            <v>Boss.PredatorMK-X_Warrior_N</v>
          </cell>
          <cell r="D902" t="str">
            <v>Boss.PredatorMK-X.Warrior.N</v>
          </cell>
          <cell r="H902" t="str">
            <v>Golem</v>
          </cell>
        </row>
        <row r="903">
          <cell r="A903">
            <v>35960</v>
          </cell>
          <cell r="B903" t="str">
            <v>아크딤 제타</v>
          </cell>
          <cell r="C903" t="str">
            <v>Boss.PredatorMK-X_Magician_N</v>
          </cell>
          <cell r="D903" t="str">
            <v>Boss.PredatorMK-X.Magician.N</v>
          </cell>
          <cell r="H903" t="str">
            <v>Golem</v>
          </cell>
        </row>
        <row r="904">
          <cell r="B904" t="str">
            <v>미스터리 북</v>
          </cell>
        </row>
        <row r="905">
          <cell r="A905">
            <v>34001</v>
          </cell>
          <cell r="B905" t="str">
            <v>일반 마법 책</v>
          </cell>
          <cell r="C905" t="str">
            <v>Mysterious.Book.Normal</v>
          </cell>
          <cell r="H905" t="str">
            <v>Spirit</v>
          </cell>
        </row>
        <row r="906">
          <cell r="A906">
            <v>34002</v>
          </cell>
          <cell r="B906" t="str">
            <v>금기의 마법 책</v>
          </cell>
          <cell r="C906" t="str">
            <v>Mysterious.Book.SuperElite</v>
          </cell>
          <cell r="H906" t="str">
            <v>Spirit</v>
          </cell>
        </row>
        <row r="907">
          <cell r="B907" t="str">
            <v>11챕터</v>
          </cell>
        </row>
        <row r="908">
          <cell r="A908">
            <v>36100</v>
          </cell>
          <cell r="B908" t="str">
            <v>고트 매지션</v>
          </cell>
          <cell r="C908" t="str">
            <v>Boss.GoatMagician2</v>
          </cell>
          <cell r="D908" t="str">
            <v>Boss.GoatMagician</v>
          </cell>
          <cell r="H908" t="str">
            <v>Devil</v>
          </cell>
        </row>
        <row r="909">
          <cell r="A909">
            <v>36200</v>
          </cell>
          <cell r="B909" t="str">
            <v>이사야</v>
          </cell>
          <cell r="C909" t="str">
            <v>Boss.Isaiah</v>
          </cell>
          <cell r="D909" t="str">
            <v>Hero.Isaiah</v>
          </cell>
          <cell r="H909" t="str">
            <v>Hero</v>
          </cell>
          <cell r="I909" t="str">
            <v>Priest</v>
          </cell>
        </row>
        <row r="910">
          <cell r="A910">
            <v>36201</v>
          </cell>
          <cell r="B910" t="str">
            <v>마왕 카셀</v>
          </cell>
          <cell r="C910" t="str">
            <v>Boss.DarkLordKasel</v>
          </cell>
          <cell r="D910" t="str">
            <v>Hero.DarkLordKasel</v>
          </cell>
          <cell r="H910" t="str">
            <v>Hero</v>
          </cell>
          <cell r="I910" t="str">
            <v>Warrior</v>
          </cell>
        </row>
        <row r="911">
          <cell r="A911">
            <v>36202</v>
          </cell>
          <cell r="B911" t="str">
            <v>루시키엘</v>
          </cell>
          <cell r="C911" t="str">
            <v>Boss.ZLucikiel</v>
          </cell>
          <cell r="D911" t="str">
            <v>Hero.ZLucikiel</v>
          </cell>
          <cell r="H911" t="str">
            <v>Hero</v>
          </cell>
          <cell r="I911" t="str">
            <v>Wizard</v>
          </cell>
        </row>
        <row r="912">
          <cell r="A912">
            <v>36203</v>
          </cell>
          <cell r="B912" t="str">
            <v>샤밀라</v>
          </cell>
          <cell r="C912" t="str">
            <v>Boss.Shamilla</v>
          </cell>
          <cell r="D912" t="str">
            <v>Hero.Shamilla</v>
          </cell>
          <cell r="H912" t="str">
            <v>Hero</v>
          </cell>
          <cell r="I912" t="str">
            <v>Archer</v>
          </cell>
        </row>
        <row r="913">
          <cell r="A913">
            <v>36001</v>
          </cell>
          <cell r="B913" t="str">
            <v>#null</v>
          </cell>
          <cell r="C913" t="str">
            <v>Monster.OrvelCrusader</v>
          </cell>
          <cell r="D913" t="str">
            <v>NPC.Crusader.Soldier</v>
          </cell>
          <cell r="H913" t="str">
            <v>Human</v>
          </cell>
        </row>
        <row r="914">
          <cell r="A914">
            <v>36002</v>
          </cell>
          <cell r="B914" t="str">
            <v>#null</v>
          </cell>
          <cell r="C914" t="str">
            <v>Monster.Penteonia.SoldierElite</v>
          </cell>
          <cell r="D914" t="str">
            <v>NPC.Penteonia.SoldierElite</v>
          </cell>
          <cell r="H914" t="str">
            <v>Human</v>
          </cell>
        </row>
        <row r="915">
          <cell r="B915" t="str">
            <v>기타 컨텐츠(도탑,)</v>
          </cell>
        </row>
        <row r="916">
          <cell r="A916">
            <v>500140</v>
          </cell>
          <cell r="B916" t="str">
            <v>리치</v>
          </cell>
          <cell r="C916" t="str">
            <v>Boss.Lich3</v>
          </cell>
          <cell r="D916" t="str">
            <v>Boss.Lich</v>
          </cell>
          <cell r="H916" t="str">
            <v>Undead</v>
          </cell>
        </row>
        <row r="917">
          <cell r="A917">
            <v>64001</v>
          </cell>
          <cell r="B917" t="str">
            <v>구샤크</v>
          </cell>
          <cell r="C917" t="str">
            <v>Boss.OrcSword2</v>
          </cell>
          <cell r="D917" t="str">
            <v>Boss.OrcSword</v>
          </cell>
          <cell r="H917" t="str">
            <v>Orc</v>
          </cell>
        </row>
        <row r="918">
          <cell r="A918">
            <v>66001</v>
          </cell>
          <cell r="B918" t="str">
            <v>불타는 라바골렘</v>
          </cell>
          <cell r="C918" t="str">
            <v>Tower.LavaGolem.SuperElite</v>
          </cell>
          <cell r="D918" t="str">
            <v>Monster.LavaGolem.SuperElite</v>
          </cell>
          <cell r="H918" t="str">
            <v>Golem</v>
          </cell>
        </row>
        <row r="919">
          <cell r="A919">
            <v>66002</v>
          </cell>
          <cell r="B919" t="str">
            <v>용암석</v>
          </cell>
          <cell r="C919" t="str">
            <v>Tower.LavaStone</v>
          </cell>
          <cell r="D919" t="str">
            <v>Monster.LavaStone</v>
          </cell>
          <cell r="H919" t="str">
            <v>Spirit</v>
          </cell>
        </row>
        <row r="920">
          <cell r="A920">
            <v>66003</v>
          </cell>
          <cell r="B920" t="str">
            <v>용암석</v>
          </cell>
          <cell r="C920" t="str">
            <v>Tower.LavaStone2</v>
          </cell>
          <cell r="D920" t="str">
            <v>Monster.LavaStone</v>
          </cell>
          <cell r="H920" t="str">
            <v>Spirit</v>
          </cell>
        </row>
        <row r="921">
          <cell r="A921">
            <v>73001</v>
          </cell>
          <cell r="B921" t="str">
            <v>하피 여왕</v>
          </cell>
          <cell r="C921" t="str">
            <v>Tower.HarpyQueen</v>
          </cell>
          <cell r="D921" t="str">
            <v>Boss.HarpyQueen</v>
          </cell>
          <cell r="H921" t="str">
            <v>Harpy</v>
          </cell>
        </row>
        <row r="922">
          <cell r="A922">
            <v>67001</v>
          </cell>
          <cell r="B922" t="str">
            <v>혹한의 전사 가우</v>
          </cell>
          <cell r="C922" t="str">
            <v>Tower.Hero.Gau</v>
          </cell>
          <cell r="D922" t="str">
            <v>Hero.Gau</v>
          </cell>
          <cell r="E922" t="str">
            <v>Trans</v>
          </cell>
          <cell r="H922" t="str">
            <v>Hero</v>
          </cell>
          <cell r="I922" t="str">
            <v>Warrior</v>
          </cell>
        </row>
        <row r="923">
          <cell r="A923">
            <v>68001</v>
          </cell>
          <cell r="B923" t="str">
            <v>만티코어</v>
          </cell>
          <cell r="C923" t="str">
            <v>Tower.Manticore</v>
          </cell>
          <cell r="D923" t="str">
            <v>Raid.Manticore</v>
          </cell>
          <cell r="H923" t="str">
            <v>Beast</v>
          </cell>
        </row>
        <row r="924">
          <cell r="A924">
            <v>75001</v>
          </cell>
          <cell r="B924" t="str">
            <v>인피라</v>
          </cell>
          <cell r="C924" t="str">
            <v>Tower.Infira</v>
          </cell>
          <cell r="D924" t="str">
            <v>Boss.Infira</v>
          </cell>
          <cell r="H924" t="str">
            <v>Draconian</v>
          </cell>
        </row>
        <row r="925">
          <cell r="A925">
            <v>69001</v>
          </cell>
          <cell r="B925" t="str">
            <v>용머리 석상</v>
          </cell>
          <cell r="C925" t="str">
            <v>Tower.Draconian.Totem</v>
          </cell>
          <cell r="D925" t="str">
            <v>Monster.Draconian.Totem</v>
          </cell>
          <cell r="H925" t="str">
            <v>Draconian</v>
          </cell>
        </row>
        <row r="926">
          <cell r="A926">
            <v>50001</v>
          </cell>
          <cell r="B926" t="str">
            <v>다크엘프 여제</v>
          </cell>
          <cell r="C926" t="str">
            <v>Boss.DarkElfCrescent2</v>
          </cell>
          <cell r="D926" t="str">
            <v>Boss.DarkElfCrescent</v>
          </cell>
          <cell r="H926" t="str">
            <v>DarkElf</v>
          </cell>
        </row>
        <row r="927">
          <cell r="B927" t="str">
            <v>할로윈 이벤트</v>
          </cell>
        </row>
        <row r="928">
          <cell r="A928">
            <v>40001</v>
          </cell>
          <cell r="B928" t="str">
            <v>미이라 제인</v>
          </cell>
          <cell r="C928" t="str">
            <v>Monster.Event.Jane_Halloween</v>
          </cell>
          <cell r="D928" t="str">
            <v>Hero.Jane</v>
          </cell>
          <cell r="E928" t="str">
            <v>Cos17Halloween</v>
          </cell>
          <cell r="H928" t="str">
            <v>Hero</v>
          </cell>
          <cell r="I928" t="str">
            <v>Knight</v>
          </cell>
        </row>
        <row r="929">
          <cell r="A929">
            <v>40002</v>
          </cell>
          <cell r="B929" t="str">
            <v>빨간망토 타냐</v>
          </cell>
          <cell r="C929" t="str">
            <v>Monster.Event.Tanya_Halloween</v>
          </cell>
          <cell r="D929" t="str">
            <v>Hero.Tanya</v>
          </cell>
          <cell r="E929" t="str">
            <v>Cos17Halloween</v>
          </cell>
          <cell r="H929" t="str">
            <v>Hero</v>
          </cell>
          <cell r="I929" t="str">
            <v>Assassin</v>
          </cell>
        </row>
        <row r="930">
          <cell r="A930">
            <v>40003</v>
          </cell>
          <cell r="B930" t="str">
            <v>유령기사 리카르도</v>
          </cell>
          <cell r="C930" t="str">
            <v>Monster.Event.Ricardo_Halloween</v>
          </cell>
          <cell r="D930" t="str">
            <v>Hero.Ricardo</v>
          </cell>
          <cell r="E930" t="str">
            <v>Cos17Halloween</v>
          </cell>
          <cell r="H930" t="str">
            <v>Hero</v>
          </cell>
          <cell r="I930" t="str">
            <v>Knight</v>
          </cell>
        </row>
        <row r="931">
          <cell r="A931">
            <v>40004</v>
          </cell>
          <cell r="B931" t="str">
            <v>광대 라크락</v>
          </cell>
          <cell r="C931" t="str">
            <v>Monster.Event.Lakrak_Halloween</v>
          </cell>
          <cell r="D931" t="str">
            <v>Hero.Lakrak</v>
          </cell>
          <cell r="E931" t="str">
            <v>Cos17Halloween</v>
          </cell>
          <cell r="H931" t="str">
            <v>Hero</v>
          </cell>
          <cell r="I931" t="str">
            <v>Mechanic</v>
          </cell>
        </row>
        <row r="932">
          <cell r="A932">
            <v>40005</v>
          </cell>
          <cell r="B932" t="str">
            <v>하트 여왕 카산드라</v>
          </cell>
          <cell r="C932" t="str">
            <v>Monster.Event.Cassandra_Halloween</v>
          </cell>
          <cell r="D932" t="str">
            <v>Hero.Cassandra</v>
          </cell>
          <cell r="E932" t="str">
            <v>Cos17Halloween</v>
          </cell>
          <cell r="H932" t="str">
            <v>Hero</v>
          </cell>
          <cell r="I932" t="str">
            <v>Priest</v>
          </cell>
        </row>
        <row r="933">
          <cell r="A933">
            <v>40006</v>
          </cell>
          <cell r="B933" t="str">
            <v>뱀파이어 닉스</v>
          </cell>
          <cell r="C933" t="str">
            <v>Monster.Event.Nicx_Halloween</v>
          </cell>
          <cell r="D933" t="str">
            <v>Hero.Nicx</v>
          </cell>
          <cell r="E933" t="str">
            <v>Cos17Halloween</v>
          </cell>
          <cell r="H933" t="str">
            <v>Hero</v>
          </cell>
          <cell r="I933" t="str">
            <v>Wizard</v>
          </cell>
        </row>
        <row r="934">
          <cell r="A934">
            <v>40007</v>
          </cell>
          <cell r="B934" t="str">
            <v>소악마 메이</v>
          </cell>
          <cell r="C934" t="str">
            <v>Monster.Event.May_Halloween</v>
          </cell>
          <cell r="D934" t="str">
            <v>Hero.May</v>
          </cell>
          <cell r="E934" t="str">
            <v>Cos17Halloween</v>
          </cell>
          <cell r="H934" t="str">
            <v>Hero</v>
          </cell>
          <cell r="I934" t="str">
            <v>Priest</v>
          </cell>
        </row>
        <row r="935">
          <cell r="A935">
            <v>40008</v>
          </cell>
          <cell r="B935" t="str">
            <v>루나</v>
          </cell>
          <cell r="C935" t="str">
            <v>Monster.Event.Luna_Halloween</v>
          </cell>
          <cell r="D935" t="str">
            <v>Hero.Luna</v>
          </cell>
          <cell r="H935" t="str">
            <v>Hero</v>
          </cell>
          <cell r="I935" t="str">
            <v>Archer</v>
          </cell>
        </row>
        <row r="936">
          <cell r="A936">
            <v>40009</v>
          </cell>
          <cell r="B936" t="str">
            <v>앨리스의 꿈 루나</v>
          </cell>
          <cell r="C936" t="str">
            <v>Monster.Event.Luna_Halloween_1</v>
          </cell>
          <cell r="D936" t="str">
            <v>Hero.Luna</v>
          </cell>
          <cell r="E936" t="str">
            <v>Cos17Halloween</v>
          </cell>
          <cell r="H936" t="str">
            <v>Hero</v>
          </cell>
          <cell r="I936" t="str">
            <v>Archer</v>
          </cell>
        </row>
        <row r="937">
          <cell r="B937" t="str">
            <v>크리스마스 이벤트</v>
          </cell>
        </row>
        <row r="938">
          <cell r="A938">
            <v>40010</v>
          </cell>
          <cell r="B938" t="str">
            <v>산타 미르르</v>
          </cell>
          <cell r="C938" t="str">
            <v>Monster.Event.Miruru_Christmas</v>
          </cell>
          <cell r="D938" t="str">
            <v>Hero.Miruru</v>
          </cell>
          <cell r="E938" t="str">
            <v>Cos17Christmas</v>
          </cell>
          <cell r="H938" t="str">
            <v>Hero</v>
          </cell>
          <cell r="I938" t="str">
            <v>Mechanic</v>
          </cell>
        </row>
        <row r="939">
          <cell r="A939">
            <v>40011</v>
          </cell>
          <cell r="B939" t="str">
            <v>산타 에피스</v>
          </cell>
          <cell r="C939" t="str">
            <v>Monster.Event.Epis_Christmas</v>
          </cell>
          <cell r="D939" t="str">
            <v>Hero.Epis</v>
          </cell>
          <cell r="E939" t="str">
            <v>Cos17Christmas</v>
          </cell>
          <cell r="H939" t="str">
            <v>Hero</v>
          </cell>
          <cell r="I939" t="str">
            <v>Assassin</v>
          </cell>
        </row>
        <row r="940">
          <cell r="A940">
            <v>40012</v>
          </cell>
          <cell r="B940" t="str">
            <v>산타 필롭</v>
          </cell>
          <cell r="C940" t="str">
            <v>Monster.Event.Phillop_Christmas</v>
          </cell>
          <cell r="D940" t="str">
            <v>Hero.Phillop</v>
          </cell>
          <cell r="E940" t="str">
            <v>Cos17Christmas</v>
          </cell>
          <cell r="H940" t="str">
            <v>Hero</v>
          </cell>
          <cell r="I940" t="str">
            <v>Knight</v>
          </cell>
        </row>
        <row r="941">
          <cell r="A941">
            <v>40013</v>
          </cell>
          <cell r="B941" t="str">
            <v>산타 로이</v>
          </cell>
          <cell r="C941" t="str">
            <v>Monster.Event.Roi_Christmas</v>
          </cell>
          <cell r="D941" t="str">
            <v>Hero.Roi</v>
          </cell>
          <cell r="E941" t="str">
            <v>Cos17Christmas</v>
          </cell>
          <cell r="H941" t="str">
            <v>Hero</v>
          </cell>
          <cell r="I941" t="str">
            <v>Assassin</v>
          </cell>
        </row>
        <row r="942">
          <cell r="A942">
            <v>40014</v>
          </cell>
          <cell r="B942" t="str">
            <v>루돌프 미트라</v>
          </cell>
          <cell r="C942" t="str">
            <v>Monster.Event.Mitra_Christmas</v>
          </cell>
          <cell r="D942" t="str">
            <v>Hero.Mitra</v>
          </cell>
          <cell r="E942" t="str">
            <v>Cos17Christmas</v>
          </cell>
          <cell r="H942" t="str">
            <v>Hero</v>
          </cell>
          <cell r="I942" t="str">
            <v>Mechanic</v>
          </cell>
        </row>
        <row r="943">
          <cell r="B943" t="str">
            <v xml:space="preserve">설날 이벤트 </v>
          </cell>
        </row>
        <row r="944">
          <cell r="A944">
            <v>40015</v>
          </cell>
          <cell r="B944" t="str">
            <v>#null</v>
          </cell>
          <cell r="C944" t="str">
            <v>Monster.Event.Luna_NewYear</v>
          </cell>
          <cell r="D944" t="str">
            <v>NPC.Luna</v>
          </cell>
          <cell r="H944" t="str">
            <v>Hero</v>
          </cell>
        </row>
        <row r="945">
          <cell r="B945" t="str">
            <v>여름 이벤트</v>
          </cell>
        </row>
        <row r="946">
          <cell r="A946">
            <v>40016</v>
          </cell>
          <cell r="B946" t="str">
            <v>모라</v>
          </cell>
          <cell r="C946" t="str">
            <v>Monster.Event.2018_Summer.Morrah</v>
          </cell>
          <cell r="D946" t="str">
            <v>Hero.Morrah</v>
          </cell>
          <cell r="E946" t="str">
            <v>Cos17Summer</v>
          </cell>
          <cell r="H946" t="str">
            <v>Hero</v>
          </cell>
          <cell r="I946" t="str">
            <v>Knight</v>
          </cell>
        </row>
        <row r="947">
          <cell r="A947">
            <v>40017</v>
          </cell>
          <cell r="B947" t="str">
            <v>비스카</v>
          </cell>
          <cell r="C947" t="str">
            <v>Monster.Event.2018_Summer.Viska</v>
          </cell>
          <cell r="D947" t="str">
            <v>Hero.Viska</v>
          </cell>
          <cell r="E947" t="str">
            <v>Cos17Summer</v>
          </cell>
          <cell r="H947" t="str">
            <v>Hero</v>
          </cell>
          <cell r="I947" t="str">
            <v>Warrior</v>
          </cell>
        </row>
        <row r="948">
          <cell r="A948">
            <v>40018</v>
          </cell>
          <cell r="B948" t="str">
            <v>미르르</v>
          </cell>
          <cell r="C948" t="str">
            <v>Monster.Event.2018_Summer.Miruru</v>
          </cell>
          <cell r="D948" t="str">
            <v>Hero.Miruru</v>
          </cell>
          <cell r="E948" t="str">
            <v>Cos17Summer</v>
          </cell>
          <cell r="H948" t="str">
            <v>Hero</v>
          </cell>
          <cell r="I948" t="str">
            <v>Mechanic</v>
          </cell>
        </row>
        <row r="949">
          <cell r="A949">
            <v>40019</v>
          </cell>
          <cell r="B949" t="str">
            <v>라크락</v>
          </cell>
          <cell r="C949" t="str">
            <v>Monster.Event.2018_Summer.Lakrak</v>
          </cell>
          <cell r="D949" t="str">
            <v>Hero.Lakrak</v>
          </cell>
          <cell r="E949" t="str">
            <v>Cos18Summer</v>
          </cell>
          <cell r="H949" t="str">
            <v>Hero</v>
          </cell>
          <cell r="I949" t="str">
            <v>Mechanic</v>
          </cell>
        </row>
        <row r="950">
          <cell r="A950">
            <v>40020</v>
          </cell>
          <cell r="B950" t="str">
            <v>로지나</v>
          </cell>
          <cell r="C950" t="str">
            <v>Monster.Event.2018_Summer.Rodina</v>
          </cell>
          <cell r="D950" t="str">
            <v>Hero.Rodina</v>
          </cell>
          <cell r="E950" t="str">
            <v>Cos17Summer</v>
          </cell>
          <cell r="H950" t="str">
            <v>Hero</v>
          </cell>
          <cell r="I950" t="str">
            <v>Mechanic</v>
          </cell>
        </row>
        <row r="951">
          <cell r="A951">
            <v>40021</v>
          </cell>
          <cell r="B951" t="str">
            <v>루나</v>
          </cell>
          <cell r="C951" t="str">
            <v>Monster.Event.2018_Summer.Luna</v>
          </cell>
          <cell r="D951" t="str">
            <v>Hero.Luna</v>
          </cell>
          <cell r="E951" t="str">
            <v>Cos17Summer02</v>
          </cell>
          <cell r="H951" t="str">
            <v>Hero</v>
          </cell>
          <cell r="I951" t="str">
            <v>Archer</v>
          </cell>
        </row>
        <row r="952">
          <cell r="A952">
            <v>40022</v>
          </cell>
          <cell r="B952" t="str">
            <v>미트라</v>
          </cell>
          <cell r="C952" t="str">
            <v>Monster.Event.2018_Summer.Mitra</v>
          </cell>
          <cell r="D952" t="str">
            <v>Hero.Mitra</v>
          </cell>
          <cell r="E952" t="str">
            <v>Cos17Summer</v>
          </cell>
          <cell r="H952" t="str">
            <v>Hero</v>
          </cell>
          <cell r="I952" t="str">
            <v>Mechanic</v>
          </cell>
        </row>
        <row r="953">
          <cell r="A953">
            <v>40023</v>
          </cell>
          <cell r="B953" t="str">
            <v>크로우</v>
          </cell>
          <cell r="C953" t="str">
            <v>Monster.Event.2018_Summer.Crow</v>
          </cell>
          <cell r="D953" t="str">
            <v>Hero.Crow</v>
          </cell>
          <cell r="E953" t="str">
            <v>Cos18Summer</v>
          </cell>
          <cell r="H953" t="str">
            <v>Hero</v>
          </cell>
          <cell r="I953" t="str">
            <v>Mechanic</v>
          </cell>
        </row>
        <row r="954">
          <cell r="A954">
            <v>40024</v>
          </cell>
          <cell r="B954" t="str">
            <v>레퀴나</v>
          </cell>
          <cell r="C954" t="str">
            <v>Monster.Event.2018_Summer.Requina</v>
          </cell>
          <cell r="D954" t="str">
            <v>Hero.Requina</v>
          </cell>
          <cell r="E954" t="str">
            <v>Cos18Summer</v>
          </cell>
          <cell r="H954" t="str">
            <v>Hero</v>
          </cell>
          <cell r="I954" t="str">
            <v>Archer</v>
          </cell>
        </row>
        <row r="955">
          <cell r="A955">
            <v>40025</v>
          </cell>
          <cell r="B955" t="str">
            <v>메디아나</v>
          </cell>
          <cell r="C955" t="str">
            <v>Monster.Event.2018_Summer.Mediana</v>
          </cell>
          <cell r="D955" t="str">
            <v>Hero.Mediana</v>
          </cell>
          <cell r="E955" t="str">
            <v>Cos18Summer</v>
          </cell>
          <cell r="H955" t="str">
            <v>Hero</v>
          </cell>
          <cell r="I955" t="str">
            <v>Priest</v>
          </cell>
        </row>
        <row r="956">
          <cell r="A956">
            <v>40026</v>
          </cell>
          <cell r="B956" t="str">
            <v>아르크</v>
          </cell>
          <cell r="C956" t="str">
            <v>Monster.Event.2018_Summer.Arch</v>
          </cell>
          <cell r="D956" t="str">
            <v>Hero.Arch</v>
          </cell>
          <cell r="E956" t="str">
            <v>Cos17Summer</v>
          </cell>
          <cell r="H956" t="str">
            <v>Hero</v>
          </cell>
          <cell r="I956" t="str">
            <v>Archer</v>
          </cell>
        </row>
        <row r="957">
          <cell r="A957">
            <v>40027</v>
          </cell>
          <cell r="B957" t="str">
            <v>아셀리카</v>
          </cell>
          <cell r="C957" t="str">
            <v>Monster.Event.2018_Summer.Aselica</v>
          </cell>
          <cell r="D957" t="str">
            <v>Hero.Aselica</v>
          </cell>
          <cell r="E957" t="str">
            <v>Cos18Summer</v>
          </cell>
          <cell r="H957" t="str">
            <v>Hero</v>
          </cell>
          <cell r="I957" t="str">
            <v>Knight</v>
          </cell>
        </row>
        <row r="958">
          <cell r="A958">
            <v>40028</v>
          </cell>
          <cell r="B958" t="str">
            <v>플루스</v>
          </cell>
          <cell r="C958" t="str">
            <v>Monster.Event.2018_Summer.Fluss</v>
          </cell>
          <cell r="D958" t="str">
            <v>Hero.Fluss</v>
          </cell>
          <cell r="E958" t="str">
            <v>Cos17Summer</v>
          </cell>
          <cell r="H958" t="str">
            <v>Hero</v>
          </cell>
          <cell r="I958" t="str">
            <v>Assassin</v>
          </cell>
        </row>
        <row r="959">
          <cell r="A959">
            <v>40029</v>
          </cell>
          <cell r="B959" t="str">
            <v>카산드라</v>
          </cell>
          <cell r="C959" t="str">
            <v>Monster.Event.2018_Summer.Cassandra</v>
          </cell>
          <cell r="D959" t="str">
            <v>Hero.Cassandra</v>
          </cell>
          <cell r="E959" t="str">
            <v>Cos18Summer</v>
          </cell>
          <cell r="H959" t="str">
            <v>Hero</v>
          </cell>
          <cell r="I959" t="str">
            <v>Priest</v>
          </cell>
        </row>
        <row r="960">
          <cell r="A960">
            <v>40030</v>
          </cell>
          <cell r="B960" t="str">
            <v>오크 토템</v>
          </cell>
          <cell r="C960" t="str">
            <v>Monster.Event.2018_Summer.Orc.Totem</v>
          </cell>
          <cell r="D960" t="str">
            <v>Monster.Orc.Totem</v>
          </cell>
          <cell r="H960" t="str">
            <v>Structure</v>
          </cell>
        </row>
        <row r="961">
          <cell r="A961">
            <v>40031</v>
          </cell>
          <cell r="B961" t="str">
            <v>마비엘</v>
          </cell>
          <cell r="C961" t="str">
            <v>Monster.Event.2018_Summer.MadAssassin2</v>
          </cell>
          <cell r="D961" t="str">
            <v>Boss.MadAssassin</v>
          </cell>
          <cell r="H961" t="str">
            <v>DarkElf</v>
          </cell>
        </row>
        <row r="962">
          <cell r="B962" t="str">
            <v>2018 할로윈</v>
          </cell>
        </row>
        <row r="963">
          <cell r="A963">
            <v>40032</v>
          </cell>
          <cell r="B963" t="str">
            <v>무정한 밤의 왕</v>
          </cell>
          <cell r="C963" t="str">
            <v>Monster.Event.2018_Halloween.Nicx</v>
          </cell>
          <cell r="D963" t="str">
            <v>Hero.Nicx</v>
          </cell>
          <cell r="E963" t="str">
            <v>Cos17Halloween</v>
          </cell>
          <cell r="H963" t="str">
            <v>Hero</v>
          </cell>
          <cell r="I963" t="str">
            <v>Wizard</v>
          </cell>
        </row>
        <row r="964">
          <cell r="A964">
            <v>40033</v>
          </cell>
          <cell r="B964" t="str">
            <v>흉폭한 밤의 왕</v>
          </cell>
          <cell r="C964" t="str">
            <v>Monster.Event.2018_Halloween.Oddy</v>
          </cell>
          <cell r="D964" t="str">
            <v>Hero.Oddy</v>
          </cell>
          <cell r="E964" t="str">
            <v>Cos17Halloween</v>
          </cell>
          <cell r="H964" t="str">
            <v>Hero</v>
          </cell>
          <cell r="I964" t="str">
            <v>Mechanic</v>
          </cell>
        </row>
        <row r="965">
          <cell r="A965">
            <v>40034</v>
          </cell>
          <cell r="B965" t="str">
            <v>장난스러운 고양이</v>
          </cell>
          <cell r="C965" t="str">
            <v>Monster.Event.2018_Halloween.Annette</v>
          </cell>
          <cell r="D965" t="str">
            <v>Hero.Annette</v>
          </cell>
          <cell r="E965" t="str">
            <v>Cos17Halloween</v>
          </cell>
          <cell r="H965" t="str">
            <v>Hero</v>
          </cell>
          <cell r="I965" t="str">
            <v>Mechanic</v>
          </cell>
        </row>
        <row r="966">
          <cell r="A966">
            <v>40035</v>
          </cell>
          <cell r="B966" t="str">
            <v>소심한 고양이</v>
          </cell>
          <cell r="C966" t="str">
            <v>Monster.Event.2018_Halloween.Lilia</v>
          </cell>
          <cell r="D966" t="str">
            <v>Hero.Lilia</v>
          </cell>
          <cell r="E966" t="str">
            <v>Cos18Halloween</v>
          </cell>
          <cell r="H966" t="str">
            <v>Hero</v>
          </cell>
          <cell r="I966" t="str">
            <v>Wizard</v>
          </cell>
        </row>
        <row r="967">
          <cell r="A967">
            <v>40036</v>
          </cell>
          <cell r="B967" t="str">
            <v>불의 마녀</v>
          </cell>
          <cell r="C967" t="str">
            <v>Monster.Event.2018_Halloween.Cleo</v>
          </cell>
          <cell r="D967" t="str">
            <v>Hero.Cleo</v>
          </cell>
          <cell r="E967" t="str">
            <v>Cos17Halloween</v>
          </cell>
          <cell r="H967" t="str">
            <v>Hero</v>
          </cell>
          <cell r="I967" t="str">
            <v>Wizard</v>
          </cell>
        </row>
        <row r="968">
          <cell r="A968">
            <v>40037</v>
          </cell>
          <cell r="B968" t="str">
            <v>노래의 마녀</v>
          </cell>
          <cell r="C968" t="str">
            <v>Monster.Event.2018_Halloween.Shea</v>
          </cell>
          <cell r="D968" t="str">
            <v>Hero.Shea</v>
          </cell>
          <cell r="E968" t="str">
            <v>Cos18Halloween</v>
          </cell>
          <cell r="H968" t="str">
            <v>Hero</v>
          </cell>
          <cell r="I968" t="str">
            <v>Priest</v>
          </cell>
        </row>
        <row r="969">
          <cell r="A969">
            <v>40038</v>
          </cell>
          <cell r="B969" t="str">
            <v>타락한 신앙</v>
          </cell>
          <cell r="C969" t="str">
            <v>Monster.Event.2018_Halloween.Frey</v>
          </cell>
          <cell r="D969" t="str">
            <v>Hero.Frey</v>
          </cell>
          <cell r="E969" t="str">
            <v>Cos17Halloween</v>
          </cell>
          <cell r="H969" t="str">
            <v>Hero</v>
          </cell>
          <cell r="I969" t="str">
            <v>Priest</v>
          </cell>
        </row>
        <row r="970">
          <cell r="A970">
            <v>40039</v>
          </cell>
          <cell r="B970" t="str">
            <v>타락한 광휘</v>
          </cell>
          <cell r="C970" t="str">
            <v>Monster.Event.2018_Halloween.Artemia</v>
          </cell>
          <cell r="D970" t="str">
            <v>Hero.Artemia</v>
          </cell>
          <cell r="E970" t="str">
            <v>Cos18Halloween</v>
          </cell>
          <cell r="H970" t="str">
            <v>Hero</v>
          </cell>
          <cell r="I970" t="str">
            <v>Wizard</v>
          </cell>
        </row>
        <row r="971">
          <cell r="A971">
            <v>40040</v>
          </cell>
          <cell r="B971" t="str">
            <v>광기의 흑기사</v>
          </cell>
          <cell r="C971" t="str">
            <v>Monster.Event.2018_Halloween.Chase</v>
          </cell>
          <cell r="D971" t="str">
            <v>Hero.Chase</v>
          </cell>
          <cell r="E971" t="str">
            <v>Cos18Halloween</v>
          </cell>
          <cell r="H971" t="str">
            <v>Hero</v>
          </cell>
          <cell r="I971" t="str">
            <v>Warrior</v>
          </cell>
        </row>
        <row r="972">
          <cell r="A972">
            <v>40041</v>
          </cell>
          <cell r="B972" t="str">
            <v>침묵의 흑기사</v>
          </cell>
          <cell r="C972" t="str">
            <v>Monster.Event.2018_Halloween.Ricardo</v>
          </cell>
          <cell r="D972" t="str">
            <v>Hero.Ricardo</v>
          </cell>
          <cell r="E972" t="str">
            <v>Cos17Halloween</v>
          </cell>
          <cell r="H972" t="str">
            <v>Hero</v>
          </cell>
          <cell r="I972" t="str">
            <v>Knight</v>
          </cell>
        </row>
        <row r="973">
          <cell r="A973">
            <v>40042</v>
          </cell>
          <cell r="B973" t="str">
            <v>타락한 하늘</v>
          </cell>
          <cell r="C973" t="str">
            <v>Monster.Event.2018_Halloween.Arch</v>
          </cell>
          <cell r="D973" t="str">
            <v>Hero.Arch</v>
          </cell>
          <cell r="E973" t="str">
            <v>Cos17Halloween</v>
          </cell>
          <cell r="H973" t="str">
            <v>Hero</v>
          </cell>
          <cell r="I973" t="str">
            <v>Archer</v>
          </cell>
        </row>
        <row r="974">
          <cell r="A974">
            <v>40043</v>
          </cell>
          <cell r="B974" t="str">
            <v>타락한 태양</v>
          </cell>
          <cell r="C974" t="str">
            <v>Monster.Event.2018_Halloween.Aselica</v>
          </cell>
          <cell r="D974" t="str">
            <v>Hero.Aselica</v>
          </cell>
          <cell r="E974" t="str">
            <v>Cos18Halloween</v>
          </cell>
          <cell r="H974" t="str">
            <v>Hero</v>
          </cell>
          <cell r="I974" t="str">
            <v>Knight</v>
          </cell>
        </row>
        <row r="975">
          <cell r="A975">
            <v>40044</v>
          </cell>
          <cell r="B975" t="str">
            <v>할로윈의 복수자</v>
          </cell>
          <cell r="C975" t="str">
            <v>Monster.Event.2018_Halloween.Phillop</v>
          </cell>
          <cell r="D975" t="str">
            <v>Hero.Phillop</v>
          </cell>
          <cell r="E975" t="str">
            <v>Cos18Halloween</v>
          </cell>
          <cell r="H975" t="str">
            <v>Hero</v>
          </cell>
          <cell r="I975" t="str">
            <v>Knight</v>
          </cell>
        </row>
        <row r="976">
          <cell r="B976" t="str">
            <v>2018 크리스마스 이벤트</v>
          </cell>
        </row>
        <row r="977">
          <cell r="A977">
            <v>40045</v>
          </cell>
          <cell r="B977" t="str">
            <v>크리스마스 트리</v>
          </cell>
          <cell r="C977" t="str">
            <v>NPC.ChristmasTree</v>
          </cell>
          <cell r="D977" t="str">
            <v>NPC.ChristmasTree</v>
          </cell>
          <cell r="H977" t="str">
            <v>NPC</v>
          </cell>
        </row>
        <row r="978">
          <cell r="A978">
            <v>40046</v>
          </cell>
          <cell r="B978" t="str">
            <v>크리스마스 트리</v>
          </cell>
          <cell r="C978" t="str">
            <v>NPC.ChristmasTree</v>
          </cell>
          <cell r="D978" t="str">
            <v>NPC.ChristmasTree</v>
          </cell>
          <cell r="H978" t="str">
            <v>NPC</v>
          </cell>
        </row>
        <row r="979">
          <cell r="A979">
            <v>40047</v>
          </cell>
          <cell r="B979" t="str">
            <v>산타 미르르</v>
          </cell>
          <cell r="C979" t="str">
            <v>Monster.Event.2018_Christmas.Miruru</v>
          </cell>
          <cell r="D979" t="str">
            <v>Hero.Miruru</v>
          </cell>
          <cell r="E979" t="str">
            <v>Cos17Christmas</v>
          </cell>
          <cell r="H979" t="str">
            <v>Hero</v>
          </cell>
          <cell r="I979" t="str">
            <v>Mechanic</v>
          </cell>
        </row>
        <row r="980">
          <cell r="A980">
            <v>40048</v>
          </cell>
          <cell r="B980" t="str">
            <v>산타 로이</v>
          </cell>
          <cell r="C980" t="str">
            <v>Monster.Event.2018_Christmas.Roi</v>
          </cell>
          <cell r="D980" t="str">
            <v>Hero.Roi</v>
          </cell>
          <cell r="E980" t="str">
            <v>Cos17Christmas</v>
          </cell>
          <cell r="H980" t="str">
            <v>Hero</v>
          </cell>
          <cell r="I980" t="str">
            <v>Assassin</v>
          </cell>
        </row>
        <row r="981">
          <cell r="A981">
            <v>40049</v>
          </cell>
          <cell r="B981" t="str">
            <v>산타 레위시아</v>
          </cell>
          <cell r="C981" t="str">
            <v>Monster.Event.2018_Christmas.Lewsia</v>
          </cell>
          <cell r="D981" t="str">
            <v>Hero.Lewsia</v>
          </cell>
          <cell r="E981" t="str">
            <v>Cos17Christmas05</v>
          </cell>
          <cell r="H981" t="str">
            <v>Hero</v>
          </cell>
          <cell r="I981" t="str">
            <v>Wizard</v>
          </cell>
        </row>
        <row r="982">
          <cell r="A982">
            <v>40050</v>
          </cell>
          <cell r="B982" t="str">
            <v>산타 필롭</v>
          </cell>
          <cell r="C982" t="str">
            <v>Monster.Event.2018_Christmas.Phillop</v>
          </cell>
          <cell r="D982" t="str">
            <v>Hero.Phillop</v>
          </cell>
          <cell r="E982" t="str">
            <v>Cos17Christmas</v>
          </cell>
          <cell r="H982" t="str">
            <v>Hero</v>
          </cell>
          <cell r="I982" t="str">
            <v>Knight</v>
          </cell>
        </row>
        <row r="983">
          <cell r="A983">
            <v>40051</v>
          </cell>
          <cell r="B983" t="str">
            <v>산타 메디아나</v>
          </cell>
          <cell r="C983" t="str">
            <v>Monster.Event.2018_Christmas.Mediana</v>
          </cell>
          <cell r="D983" t="str">
            <v>Hero.Mediana</v>
          </cell>
          <cell r="E983" t="str">
            <v>Cos17Christmas</v>
          </cell>
          <cell r="H983" t="str">
            <v>Hero</v>
          </cell>
          <cell r="I983" t="str">
            <v>Priest</v>
          </cell>
        </row>
        <row r="984">
          <cell r="A984">
            <v>40052</v>
          </cell>
          <cell r="B984" t="str">
            <v>산타 카산드라</v>
          </cell>
          <cell r="C984" t="str">
            <v>Monster.Event.2018_Christmas.Cassandra</v>
          </cell>
          <cell r="D984" t="str">
            <v>Hero.Cassandra</v>
          </cell>
          <cell r="E984" t="str">
            <v>Cos17Christmas</v>
          </cell>
          <cell r="H984" t="str">
            <v>Hero</v>
          </cell>
          <cell r="I984" t="str">
            <v>Priest</v>
          </cell>
        </row>
        <row r="985">
          <cell r="A985">
            <v>40053</v>
          </cell>
          <cell r="B985" t="str">
            <v>산타 셀레네</v>
          </cell>
          <cell r="C985" t="str">
            <v>Monster.Event.2018_Christmas.Selene</v>
          </cell>
          <cell r="D985" t="str">
            <v>Hero.Selene</v>
          </cell>
          <cell r="E985" t="str">
            <v>Cos18Christmas</v>
          </cell>
          <cell r="H985" t="str">
            <v>Hero</v>
          </cell>
          <cell r="I985" t="str">
            <v>Archer</v>
          </cell>
        </row>
        <row r="986">
          <cell r="A986">
            <v>40054</v>
          </cell>
          <cell r="B986" t="str">
            <v>산타 로레인</v>
          </cell>
          <cell r="C986" t="str">
            <v>Monster.Event.2018_Christmas.Lorraine</v>
          </cell>
          <cell r="D986" t="str">
            <v>Hero.Lorraine</v>
          </cell>
          <cell r="E986" t="str">
            <v>Cos18Christmas</v>
          </cell>
          <cell r="H986" t="str">
            <v>Hero</v>
          </cell>
          <cell r="I986" t="str">
            <v>Wizard</v>
          </cell>
        </row>
        <row r="987">
          <cell r="A987">
            <v>40055</v>
          </cell>
          <cell r="B987" t="str">
            <v>루돌프 얀느</v>
          </cell>
          <cell r="C987" t="str">
            <v>Monster.Event.2018_Christmas.Yanne</v>
          </cell>
          <cell r="D987" t="str">
            <v>Hero.Yanne</v>
          </cell>
          <cell r="E987" t="str">
            <v>Cos17Christmas</v>
          </cell>
          <cell r="H987" t="str">
            <v>Hero</v>
          </cell>
          <cell r="I987" t="str">
            <v>Archer</v>
          </cell>
        </row>
        <row r="988">
          <cell r="A988">
            <v>40056</v>
          </cell>
          <cell r="B988" t="str">
            <v>루돌프 레피</v>
          </cell>
          <cell r="C988" t="str">
            <v>Monster.Event.2018_Christmas.Rephy</v>
          </cell>
          <cell r="D988" t="str">
            <v>Hero.Rephy</v>
          </cell>
          <cell r="E988" t="str">
            <v>Cos17Christmas</v>
          </cell>
          <cell r="H988" t="str">
            <v>Hero</v>
          </cell>
          <cell r="I988" t="str">
            <v>Priest</v>
          </cell>
        </row>
        <row r="989">
          <cell r="A989">
            <v>40057</v>
          </cell>
          <cell r="B989" t="str">
            <v>산타 카울라</v>
          </cell>
          <cell r="C989" t="str">
            <v>Monster.Event.2018_Christmas.Kaulah</v>
          </cell>
          <cell r="D989" t="str">
            <v>Hero.Kaulah</v>
          </cell>
          <cell r="E989" t="str">
            <v>Cos17Christmas</v>
          </cell>
          <cell r="H989" t="str">
            <v>Hero</v>
          </cell>
          <cell r="I989" t="str">
            <v>Priest</v>
          </cell>
        </row>
        <row r="990">
          <cell r="A990">
            <v>40058</v>
          </cell>
          <cell r="B990" t="str">
            <v>산타 리카르도</v>
          </cell>
          <cell r="C990" t="str">
            <v>Monster.Event.2018_Christmas.Ricardo</v>
          </cell>
          <cell r="D990" t="str">
            <v>Hero.Ricardo</v>
          </cell>
          <cell r="E990" t="str">
            <v>Cos18Christmas</v>
          </cell>
          <cell r="H990" t="str">
            <v>Hero</v>
          </cell>
          <cell r="I990" t="str">
            <v>Knight</v>
          </cell>
        </row>
        <row r="991">
          <cell r="A991">
            <v>40059</v>
          </cell>
          <cell r="B991" t="str">
            <v>산타 아르테미아</v>
          </cell>
          <cell r="C991" t="str">
            <v>Monster.Event.2018_Christmas.Artemia</v>
          </cell>
          <cell r="D991" t="str">
            <v>Hero.Artemia</v>
          </cell>
          <cell r="E991" t="str">
            <v>Cos17Christmas</v>
          </cell>
          <cell r="H991" t="str">
            <v>Hero</v>
          </cell>
          <cell r="I991" t="str">
            <v>Wizard</v>
          </cell>
        </row>
        <row r="992">
          <cell r="A992">
            <v>40060</v>
          </cell>
          <cell r="B992" t="str">
            <v>산타 아이샤</v>
          </cell>
          <cell r="C992" t="str">
            <v>Monster.Event.2018_Christmas.Aisha</v>
          </cell>
          <cell r="D992" t="str">
            <v>Hero.Aisha</v>
          </cell>
          <cell r="E992" t="str">
            <v>Cos17Christmas</v>
          </cell>
          <cell r="H992" t="str">
            <v>Hero</v>
          </cell>
          <cell r="I992" t="str">
            <v>Wizard</v>
          </cell>
        </row>
        <row r="993">
          <cell r="A993">
            <v>40061</v>
          </cell>
          <cell r="B993" t="str">
            <v>전설의 나무</v>
          </cell>
          <cell r="C993" t="str">
            <v>Monster.Event.2018_Christmas.DragonEnt</v>
          </cell>
          <cell r="D993" t="str">
            <v>Boss.DragonEnt.Ice</v>
          </cell>
          <cell r="E993" t="str">
            <v>Cos18Christmas</v>
          </cell>
          <cell r="H993" t="str">
            <v>Spirit</v>
          </cell>
        </row>
        <row r="994">
          <cell r="B994" t="str">
            <v>이벤트 월드 보스</v>
          </cell>
        </row>
        <row r="995">
          <cell r="A995">
            <v>8501</v>
          </cell>
          <cell r="B995" t="str">
            <v>크리스마스의 악령 프로티아누스</v>
          </cell>
          <cell r="C995" t="str">
            <v>WorldBoss.EventPoseidon</v>
          </cell>
          <cell r="D995" t="str">
            <v>WorldBoss.Poseidon</v>
          </cell>
          <cell r="E995" t="str">
            <v>Cos17Christmas</v>
          </cell>
          <cell r="H995" t="str">
            <v>Spirit</v>
          </cell>
        </row>
        <row r="996">
          <cell r="A996">
            <v>8502</v>
          </cell>
          <cell r="B996" t="str">
            <v>거대 토끼 루루</v>
          </cell>
          <cell r="C996" t="str">
            <v>WorldBoss.EventMountain</v>
          </cell>
          <cell r="D996" t="str">
            <v>WorldBoss.MountainFortress</v>
          </cell>
          <cell r="E996" t="str">
            <v>Cos18Chuseok</v>
          </cell>
          <cell r="H996" t="str">
            <v>Golem</v>
          </cell>
        </row>
        <row r="997">
          <cell r="B997" t="str">
            <v>지하 미궁</v>
          </cell>
        </row>
        <row r="998">
          <cell r="A998">
            <v>90021</v>
          </cell>
          <cell r="B998" t="str">
            <v>거대 스켈레톤</v>
          </cell>
          <cell r="C998" t="str">
            <v>Maze.GiantSuperElite</v>
          </cell>
          <cell r="D998" t="str">
            <v>Monster.Skeleton.GiantSuperElite</v>
          </cell>
          <cell r="H998" t="str">
            <v>Undead</v>
          </cell>
        </row>
        <row r="999">
          <cell r="A999">
            <v>90022</v>
          </cell>
          <cell r="B999" t="str">
            <v>고트 전사</v>
          </cell>
          <cell r="C999" t="str">
            <v>Maze.GoatWarrior</v>
          </cell>
          <cell r="D999" t="str">
            <v>Boss.GoatWarrior</v>
          </cell>
          <cell r="H999" t="str">
            <v>Devil</v>
          </cell>
        </row>
        <row r="1000">
          <cell r="A1000">
            <v>90023</v>
          </cell>
          <cell r="B1000" t="str">
            <v>고블린 라이더</v>
          </cell>
          <cell r="C1000" t="str">
            <v>Maze.GoblinRider</v>
          </cell>
          <cell r="D1000" t="str">
            <v>Boss.GoblinRider</v>
          </cell>
          <cell r="H1000" t="str">
            <v>Goblin</v>
          </cell>
        </row>
        <row r="1001">
          <cell r="A1001">
            <v>90123</v>
          </cell>
          <cell r="B1001" t="str">
            <v>고블린 약탈대장</v>
          </cell>
          <cell r="C1001" t="str">
            <v>Maze.GoblinShieldSuperElite</v>
          </cell>
          <cell r="D1001" t="str">
            <v>Monster.Goblin.ShieldSuperElite</v>
          </cell>
          <cell r="H1001" t="str">
            <v>Goblin</v>
          </cell>
        </row>
        <row r="1002">
          <cell r="A1002">
            <v>90223</v>
          </cell>
          <cell r="B1002" t="str">
            <v>자폭 고블린</v>
          </cell>
          <cell r="C1002" t="str">
            <v>Maze.GoblinDemolition</v>
          </cell>
          <cell r="D1002" t="str">
            <v>Monster.Goblin.Demolition</v>
          </cell>
          <cell r="H1002" t="str">
            <v>Goblin</v>
          </cell>
        </row>
        <row r="1003">
          <cell r="A1003">
            <v>90024</v>
          </cell>
          <cell r="B1003" t="str">
            <v>다크엘프 여제</v>
          </cell>
          <cell r="C1003" t="str">
            <v>Maze.DarkElfCrescent</v>
          </cell>
          <cell r="D1003" t="str">
            <v>Boss.DarkElfCrescent</v>
          </cell>
          <cell r="H1003" t="str">
            <v>DarkElf</v>
          </cell>
        </row>
        <row r="1004">
          <cell r="A1004">
            <v>90124</v>
          </cell>
          <cell r="B1004" t="str">
            <v>다크엘프 검사단장</v>
          </cell>
          <cell r="C1004" t="str">
            <v>Maze.DarkElfSwordSuperElite</v>
          </cell>
          <cell r="D1004" t="str">
            <v>Monster.DarkElf.SwordSuperElite</v>
          </cell>
          <cell r="H1004" t="str">
            <v>DarkElf</v>
          </cell>
        </row>
        <row r="1005">
          <cell r="A1005">
            <v>90224</v>
          </cell>
          <cell r="B1005" t="str">
            <v>다크엘프 궁수단장</v>
          </cell>
          <cell r="C1005" t="str">
            <v>Maze.DarkElfBowSuperElite</v>
          </cell>
          <cell r="D1005" t="str">
            <v>Monster.DarkElf.BowSuperElite</v>
          </cell>
          <cell r="H1005" t="str">
            <v>DarkElf</v>
          </cell>
        </row>
        <row r="1006">
          <cell r="A1006">
            <v>90324</v>
          </cell>
          <cell r="B1006" t="str">
            <v>다크엘프 마법사단장</v>
          </cell>
          <cell r="C1006" t="str">
            <v>Maze.DarkElfMageSuperElite</v>
          </cell>
          <cell r="D1006" t="str">
            <v>Monster.DarkElf.MageSuperElite</v>
          </cell>
          <cell r="H1006" t="str">
            <v>DarkElf</v>
          </cell>
        </row>
        <row r="1007">
          <cell r="A1007">
            <v>90025</v>
          </cell>
          <cell r="B1007" t="str">
            <v>광기의 미라 전사</v>
          </cell>
          <cell r="C1007" t="str">
            <v>Maze.Mummy.WarriorSuperElite</v>
          </cell>
          <cell r="D1007" t="str">
            <v>Monster.Mummy.WarriorSuperElite</v>
          </cell>
          <cell r="H1007" t="str">
            <v>Undead</v>
          </cell>
        </row>
        <row r="1008">
          <cell r="A1008">
            <v>90026</v>
          </cell>
          <cell r="B1008" t="str">
            <v>거미알</v>
          </cell>
          <cell r="C1008" t="str">
            <v>Maze.Spider.Egg</v>
          </cell>
          <cell r="D1008" t="str">
            <v>Monster.Spider.Egg</v>
          </cell>
          <cell r="H1008" t="str">
            <v>Beast</v>
          </cell>
        </row>
        <row r="1009">
          <cell r="A1009">
            <v>90126</v>
          </cell>
          <cell r="B1009" t="str">
            <v>#null</v>
          </cell>
          <cell r="C1009" t="str">
            <v>Maze.GiantWormSuperElite</v>
          </cell>
          <cell r="D1009" t="str">
            <v>Monster.GiantWorm.SuperElite</v>
          </cell>
          <cell r="H1009" t="str">
            <v>GiantWorm</v>
          </cell>
        </row>
        <row r="1010">
          <cell r="A1010">
            <v>90226</v>
          </cell>
          <cell r="B1010" t="str">
            <v>새끼거미</v>
          </cell>
          <cell r="C1010" t="str">
            <v>Maze.Spider.Small</v>
          </cell>
          <cell r="D1010" t="str">
            <v>Monster.Spider.Small</v>
          </cell>
          <cell r="H1010" t="str">
            <v>Beast</v>
          </cell>
        </row>
        <row r="1011">
          <cell r="A1011">
            <v>90326</v>
          </cell>
          <cell r="B1011" t="str">
            <v>맹독여왕거미</v>
          </cell>
          <cell r="C1011" t="str">
            <v>Maze.Spider.SuperElite</v>
          </cell>
          <cell r="D1011" t="str">
            <v>Monster.Spider.SuperElite</v>
          </cell>
          <cell r="H1011" t="str">
            <v>Beast</v>
          </cell>
        </row>
        <row r="1012">
          <cell r="A1012">
            <v>90027</v>
          </cell>
          <cell r="B1012" t="str">
            <v>플라플라</v>
          </cell>
          <cell r="C1012" t="str">
            <v>Maze.Muhroom.SuperElite</v>
          </cell>
          <cell r="D1012" t="str">
            <v>Monster.Muhroom.SuperElite</v>
          </cell>
          <cell r="H1012" t="str">
            <v>Plants</v>
          </cell>
        </row>
        <row r="1013">
          <cell r="B1013" t="str">
            <v xml:space="preserve">설날 이벤트 </v>
          </cell>
        </row>
        <row r="1014">
          <cell r="A1014" t="str">
            <v>40016</v>
          </cell>
          <cell r="B1014" t="str">
            <v>모라</v>
          </cell>
          <cell r="C1014" t="str">
            <v>Monster.Event.Requina</v>
          </cell>
          <cell r="D1014" t="str">
            <v>NPC.Requina</v>
          </cell>
          <cell r="H1014" t="str">
            <v>Hero</v>
          </cell>
        </row>
        <row r="1015">
          <cell r="B1015" t="str">
            <v>서브스토리 테오</v>
          </cell>
        </row>
        <row r="1016">
          <cell r="A1016">
            <v>50019</v>
          </cell>
          <cell r="B1016" t="str">
            <v>#null</v>
          </cell>
          <cell r="C1016" t="str">
            <v>Hero.Pavel</v>
          </cell>
          <cell r="H1016" t="str">
            <v>NPC</v>
          </cell>
        </row>
        <row r="1017">
          <cell r="A1017">
            <v>50038</v>
          </cell>
          <cell r="B1017" t="str">
            <v>#null</v>
          </cell>
          <cell r="C1017" t="str">
            <v>Hero.Ezekiel</v>
          </cell>
          <cell r="H1017" t="str">
            <v>NPC</v>
          </cell>
        </row>
        <row r="1018">
          <cell r="A1018">
            <v>50083</v>
          </cell>
          <cell r="B1018" t="str">
            <v>워 트롤</v>
          </cell>
          <cell r="C1018" t="str">
            <v>Substory.WarTroll</v>
          </cell>
          <cell r="D1018" t="str">
            <v>Boss.WarTroll</v>
          </cell>
          <cell r="H1018" t="str">
            <v>Troll</v>
          </cell>
        </row>
        <row r="1019">
          <cell r="A1019">
            <v>50043</v>
          </cell>
          <cell r="B1019" t="str">
            <v>리치</v>
          </cell>
          <cell r="C1019" t="str">
            <v>Substory.Lich</v>
          </cell>
          <cell r="D1019" t="str">
            <v>Boss.Lich</v>
          </cell>
          <cell r="H1019" t="str">
            <v>Undead</v>
          </cell>
        </row>
        <row r="1020">
          <cell r="A1020">
            <v>50021</v>
          </cell>
          <cell r="B1020" t="str">
            <v>스켈레톤 토템</v>
          </cell>
          <cell r="C1020" t="str">
            <v>Substory.Skeleton.Totem</v>
          </cell>
          <cell r="D1020" t="str">
            <v>Monster.Skeleton.Totem</v>
          </cell>
          <cell r="H1020" t="str">
            <v>Structure</v>
          </cell>
        </row>
        <row r="1021">
          <cell r="A1021">
            <v>50022</v>
          </cell>
          <cell r="B1021" t="str">
            <v>리치</v>
          </cell>
          <cell r="C1021" t="str">
            <v>Substory.Lich2</v>
          </cell>
          <cell r="D1021" t="str">
            <v>Boss.Lich</v>
          </cell>
          <cell r="H1021" t="str">
            <v>Undead</v>
          </cell>
        </row>
        <row r="1022">
          <cell r="A1022">
            <v>50023</v>
          </cell>
          <cell r="B1022" t="str">
            <v>스켈레톤 대검병</v>
          </cell>
          <cell r="C1022" t="str">
            <v>Substory.Skeleton.Warrior</v>
          </cell>
          <cell r="D1022" t="str">
            <v>Monster.Skeleton.Warrior</v>
          </cell>
          <cell r="H1022" t="str">
            <v>Undead</v>
          </cell>
        </row>
        <row r="1023">
          <cell r="A1023">
            <v>50024</v>
          </cell>
          <cell r="B1023" t="str">
            <v>스켈레톤 토템</v>
          </cell>
          <cell r="C1023" t="str">
            <v>Substory.Skeleton.Totem2</v>
          </cell>
          <cell r="D1023" t="str">
            <v>Monster.Skeleton.Totem</v>
          </cell>
          <cell r="H1023" t="str">
            <v>Structure</v>
          </cell>
        </row>
        <row r="1024">
          <cell r="B1024" t="str">
            <v>서브스토리 프리실라</v>
          </cell>
        </row>
        <row r="1025">
          <cell r="A1025">
            <v>50025</v>
          </cell>
          <cell r="B1025" t="str">
            <v>오크 지휘관</v>
          </cell>
          <cell r="C1025" t="str">
            <v>Substory.Orc.Drummer</v>
          </cell>
          <cell r="D1025" t="str">
            <v>Monster.Orc.Drummer</v>
          </cell>
          <cell r="H1025" t="str">
            <v>Orc</v>
          </cell>
        </row>
        <row r="1026">
          <cell r="A1026">
            <v>50026</v>
          </cell>
          <cell r="B1026" t="str">
            <v>오크 토템</v>
          </cell>
          <cell r="C1026" t="str">
            <v>Substory.Orc.Totem</v>
          </cell>
          <cell r="D1026" t="str">
            <v>Monster.Orc.Totem</v>
          </cell>
          <cell r="H1026" t="str">
            <v>Structure</v>
          </cell>
        </row>
        <row r="1027">
          <cell r="A1027">
            <v>50027</v>
          </cell>
          <cell r="B1027" t="str">
            <v>가시 목책</v>
          </cell>
          <cell r="C1027" t="str">
            <v>Substory.Barricade.Thorn</v>
          </cell>
          <cell r="D1027" t="str">
            <v>Monster.Barricade.Thorn</v>
          </cell>
          <cell r="H1027" t="str">
            <v>Structure</v>
          </cell>
        </row>
        <row r="1028">
          <cell r="A1028">
            <v>50028</v>
          </cell>
          <cell r="B1028" t="str">
            <v>만티코어</v>
          </cell>
          <cell r="C1028" t="str">
            <v>Substory.Boss.Manticore</v>
          </cell>
          <cell r="D1028" t="str">
            <v>Raid.Manticore</v>
          </cell>
          <cell r="H1028" t="str">
            <v>Beast</v>
          </cell>
        </row>
        <row r="1029">
          <cell r="A1029">
            <v>50029</v>
          </cell>
          <cell r="B1029" t="str">
            <v>드라이어드 궁수</v>
          </cell>
          <cell r="C1029" t="str">
            <v>Substory.Dryad.Archer</v>
          </cell>
          <cell r="D1029" t="str">
            <v>Monster.Dryad.Archer</v>
          </cell>
          <cell r="H1029" t="str">
            <v>Dryad</v>
          </cell>
        </row>
        <row r="1030">
          <cell r="A1030">
            <v>50030</v>
          </cell>
          <cell r="B1030" t="str">
            <v>실험체</v>
          </cell>
          <cell r="C1030" t="str">
            <v>Substory.Boss.MadAssassin</v>
          </cell>
          <cell r="D1030" t="str">
            <v>Boss.MadAssassin</v>
          </cell>
          <cell r="H1030" t="str">
            <v>DarkElf</v>
          </cell>
        </row>
        <row r="1031">
          <cell r="B1031" t="str">
            <v>서브스토리 디마엘</v>
          </cell>
        </row>
        <row r="1032">
          <cell r="A1032" t="str">
            <v>50031</v>
          </cell>
          <cell r="B1032" t="str">
            <v>#null</v>
          </cell>
          <cell r="C1032" t="str">
            <v>Hero.Selene</v>
          </cell>
          <cell r="H1032" t="str">
            <v>NPC</v>
          </cell>
        </row>
        <row r="1033">
          <cell r="A1033" t="str">
            <v>50032</v>
          </cell>
          <cell r="B1033" t="str">
            <v>#null</v>
          </cell>
          <cell r="C1033" t="str">
            <v>Hero.Maria</v>
          </cell>
          <cell r="H1033" t="str">
            <v>NPC</v>
          </cell>
        </row>
        <row r="1034">
          <cell r="A1034" t="str">
            <v>50033</v>
          </cell>
          <cell r="B1034" t="str">
            <v>오크 제사장</v>
          </cell>
          <cell r="C1034" t="str">
            <v>Substory.Orc.ShamanSuperElite</v>
          </cell>
          <cell r="D1034" t="str">
            <v>Monster.Orc.ShamanSuperElite</v>
          </cell>
          <cell r="H1034" t="str">
            <v>Orc</v>
          </cell>
        </row>
        <row r="1035">
          <cell r="A1035" t="str">
            <v>50034</v>
          </cell>
          <cell r="B1035" t="str">
            <v>헬타니오스</v>
          </cell>
          <cell r="C1035" t="str">
            <v>Substory.DarkDimael</v>
          </cell>
          <cell r="D1035" t="str">
            <v>Hero.Dimael</v>
          </cell>
          <cell r="E1035" t="str">
            <v>Substory01_Dark</v>
          </cell>
          <cell r="H1035" t="str">
            <v>NPC</v>
          </cell>
        </row>
        <row r="1036">
          <cell r="A1036" t="str">
            <v>50035</v>
          </cell>
          <cell r="B1036" t="str">
            <v>마물</v>
          </cell>
          <cell r="C1036" t="str">
            <v>Substory.GoatWarrior</v>
          </cell>
          <cell r="D1036" t="str">
            <v>Boss.GoatWarrior</v>
          </cell>
          <cell r="H1036" t="str">
            <v>Devil</v>
          </cell>
        </row>
        <row r="1037">
          <cell r="A1037" t="str">
            <v>50036</v>
          </cell>
          <cell r="B1037" t="str">
            <v>디마엘</v>
          </cell>
          <cell r="C1037" t="str">
            <v>Substory.Dimael</v>
          </cell>
          <cell r="D1037" t="str">
            <v>Hero.Dimael</v>
          </cell>
          <cell r="E1037" t="str">
            <v>Substory01</v>
          </cell>
          <cell r="H1037" t="str">
            <v>NPC</v>
          </cell>
        </row>
        <row r="1038">
          <cell r="A1038" t="str">
            <v>50039</v>
          </cell>
          <cell r="B1038" t="str">
            <v>#null</v>
          </cell>
          <cell r="C1038" t="str">
            <v>Monster.DarkElf.Siel</v>
          </cell>
          <cell r="H1038" t="str">
            <v>NPC</v>
          </cell>
        </row>
        <row r="1039">
          <cell r="A1039">
            <v>50040</v>
          </cell>
          <cell r="B1039" t="str">
            <v>달빛 마법 유물</v>
          </cell>
          <cell r="C1039" t="str">
            <v>Substory.DarkElf.Totem</v>
          </cell>
          <cell r="D1039" t="str">
            <v>Monster.DarkElf.Totem</v>
          </cell>
          <cell r="H1039" t="str">
            <v>Structure</v>
          </cell>
        </row>
        <row r="1040">
          <cell r="A1040">
            <v>50041</v>
          </cell>
          <cell r="B1040" t="str">
            <v>다크엘프 발리스타</v>
          </cell>
          <cell r="C1040" t="str">
            <v>Substory.DarkElf.Ballista</v>
          </cell>
          <cell r="D1040" t="str">
            <v>Monster.DarkElf.Ballista</v>
          </cell>
          <cell r="H1040" t="str">
            <v>Structure</v>
          </cell>
        </row>
        <row r="1041">
          <cell r="A1041">
            <v>50042</v>
          </cell>
          <cell r="B1041" t="str">
            <v>#null</v>
          </cell>
          <cell r="C1041" t="str">
            <v>Substory.DarkElfCrescent</v>
          </cell>
          <cell r="D1041" t="str">
            <v>Boss.DarkElfCrescent</v>
          </cell>
          <cell r="H1041" t="str">
            <v>DarkElf</v>
          </cell>
        </row>
        <row r="1042">
          <cell r="A1042">
            <v>50044</v>
          </cell>
          <cell r="B1042" t="str">
            <v>시엘</v>
          </cell>
          <cell r="C1042" t="str">
            <v>Substory.DarkElf.Siel</v>
          </cell>
          <cell r="D1042" t="str">
            <v>Monster.DarkElf.SwordElite</v>
          </cell>
          <cell r="H1042" t="str">
            <v>DarkElf</v>
          </cell>
        </row>
        <row r="1043">
          <cell r="B1043" t="str">
            <v>서브스토리 레피</v>
          </cell>
        </row>
        <row r="1044">
          <cell r="A1044" t="str">
            <v>50045</v>
          </cell>
          <cell r="B1044" t="str">
            <v>어둠의 영혼</v>
          </cell>
          <cell r="C1044" t="str">
            <v>Substory.DarkRephy</v>
          </cell>
          <cell r="D1044" t="str">
            <v>Hero.Rephy</v>
          </cell>
          <cell r="E1044" t="str">
            <v>Trial</v>
          </cell>
          <cell r="H1044" t="str">
            <v>NPC</v>
          </cell>
          <cell r="I1044" t="str">
            <v>Priest</v>
          </cell>
        </row>
        <row r="1045">
          <cell r="A1045">
            <v>50046</v>
          </cell>
          <cell r="B1045" t="str">
            <v>플라플라</v>
          </cell>
          <cell r="C1045" t="str">
            <v>Substory.Muhroom.SuperElite</v>
          </cell>
          <cell r="D1045" t="str">
            <v>Monster.Muhroom.SuperElite</v>
          </cell>
          <cell r="H1045" t="str">
            <v>Plants</v>
          </cell>
        </row>
        <row r="1046">
          <cell r="A1046">
            <v>50047</v>
          </cell>
          <cell r="B1046" t="str">
            <v>거대 중갑 스켈레톤</v>
          </cell>
          <cell r="C1046" t="str">
            <v>Substory.Rephy.GiantSuperElite</v>
          </cell>
          <cell r="D1046" t="str">
            <v>Monster.Skeleton.GiantSuperElite</v>
          </cell>
          <cell r="H1046" t="str">
            <v>Undead</v>
          </cell>
        </row>
        <row r="1047">
          <cell r="A1047">
            <v>50048</v>
          </cell>
          <cell r="B1047" t="str">
            <v>#null</v>
          </cell>
          <cell r="C1047" t="str">
            <v>Substory.Rephy.DarkElfCrescent</v>
          </cell>
          <cell r="D1047" t="str">
            <v>Boss.DarkElfCrescent</v>
          </cell>
          <cell r="H1047" t="str">
            <v>DarkElf</v>
          </cell>
        </row>
        <row r="1048">
          <cell r="A1048">
            <v>50049</v>
          </cell>
          <cell r="B1048" t="str">
            <v>고트 전사</v>
          </cell>
          <cell r="C1048" t="str">
            <v>Substory.Rephy.GoatWarrior</v>
          </cell>
          <cell r="D1048" t="str">
            <v>Boss.GoatWarrior</v>
          </cell>
          <cell r="H1048" t="str">
            <v>Devil</v>
          </cell>
        </row>
        <row r="1049">
          <cell r="A1049">
            <v>50050</v>
          </cell>
          <cell r="B1049" t="str">
            <v>플라플라</v>
          </cell>
          <cell r="C1049" t="str">
            <v>Substory.Muhroom.SuperElite2</v>
          </cell>
          <cell r="D1049" t="str">
            <v>Monster.Muhroom.SuperElite</v>
          </cell>
          <cell r="H1049" t="str">
            <v>Plants</v>
          </cell>
        </row>
        <row r="1050">
          <cell r="A1050">
            <v>50051</v>
          </cell>
          <cell r="B1050" t="str">
            <v>고대 서리거인의 두개골</v>
          </cell>
          <cell r="C1050" t="str">
            <v>Substory.Skeleton.IceHead</v>
          </cell>
          <cell r="D1050" t="str">
            <v>Monster.Skeleton.Head</v>
          </cell>
          <cell r="E1050" t="str">
            <v>Vari04</v>
          </cell>
          <cell r="H1050" t="str">
            <v>Undead</v>
          </cell>
        </row>
        <row r="1051">
          <cell r="B1051" t="str">
            <v>서브스토리 크로우</v>
          </cell>
        </row>
        <row r="1052">
          <cell r="A1052">
            <v>50052</v>
          </cell>
          <cell r="B1052" t="str">
            <v>TYPE. 0</v>
          </cell>
          <cell r="C1052" t="str">
            <v>Substory.Chase</v>
          </cell>
          <cell r="D1052" t="str">
            <v>Hero.Chase</v>
          </cell>
          <cell r="H1052" t="str">
            <v>Hero</v>
          </cell>
          <cell r="I1052" t="str">
            <v>Warrior</v>
          </cell>
        </row>
        <row r="1053">
          <cell r="A1053">
            <v>50053</v>
          </cell>
          <cell r="B1053" t="str">
            <v>드래곤 트렌트</v>
          </cell>
          <cell r="C1053" t="str">
            <v>Substory.DragonEnt</v>
          </cell>
          <cell r="D1053" t="str">
            <v>Boss.DragonEnt</v>
          </cell>
          <cell r="H1053" t="str">
            <v>Spirit</v>
          </cell>
        </row>
        <row r="1054">
          <cell r="A1054">
            <v>50054</v>
          </cell>
          <cell r="B1054" t="str">
            <v>제국병사</v>
          </cell>
          <cell r="C1054" t="str">
            <v>Substory.Empire.Knight</v>
          </cell>
          <cell r="D1054" t="str">
            <v>Monster.Empire.Knight</v>
          </cell>
          <cell r="H1054" t="str">
            <v>Human</v>
          </cell>
        </row>
        <row r="1055">
          <cell r="A1055">
            <v>50055</v>
          </cell>
          <cell r="B1055" t="str">
            <v>제국병사</v>
          </cell>
          <cell r="C1055" t="str">
            <v>Substory.Empire.Swordsman</v>
          </cell>
          <cell r="D1055" t="str">
            <v>Monster.Empire.Swordsman</v>
          </cell>
          <cell r="H1055" t="str">
            <v>Human</v>
          </cell>
        </row>
        <row r="1056">
          <cell r="A1056">
            <v>50056</v>
          </cell>
          <cell r="B1056" t="str">
            <v>제국병사</v>
          </cell>
          <cell r="C1056" t="str">
            <v>Substory.Empire.Gunner</v>
          </cell>
          <cell r="D1056" t="str">
            <v>Monster.Empire.Gunner</v>
          </cell>
          <cell r="H1056" t="str">
            <v>Human</v>
          </cell>
        </row>
        <row r="1057">
          <cell r="B1057" t="str">
            <v>서브스토리 크로우(모델용 NPC)</v>
          </cell>
        </row>
        <row r="1058">
          <cell r="A1058">
            <v>50057</v>
          </cell>
          <cell r="B1058" t="str">
            <v>#null</v>
          </cell>
          <cell r="C1058" t="str">
            <v>Substory.Reinhart</v>
          </cell>
          <cell r="D1058" t="str">
            <v>NPC.Reinhart</v>
          </cell>
          <cell r="H1058" t="str">
            <v>NPC</v>
          </cell>
        </row>
        <row r="1059">
          <cell r="A1059">
            <v>50058</v>
          </cell>
          <cell r="B1059" t="str">
            <v>#null</v>
          </cell>
          <cell r="C1059" t="str">
            <v>Substory.Archistra</v>
          </cell>
          <cell r="D1059" t="str">
            <v>NPC.Archistra</v>
          </cell>
          <cell r="H1059" t="str">
            <v>NPC</v>
          </cell>
        </row>
        <row r="1060">
          <cell r="A1060">
            <v>50059</v>
          </cell>
          <cell r="B1060" t="str">
            <v>#null</v>
          </cell>
          <cell r="C1060" t="str">
            <v>Substory.DelArcana</v>
          </cell>
          <cell r="D1060" t="str">
            <v>NPC.DelArcana</v>
          </cell>
          <cell r="H1060" t="str">
            <v>NPC</v>
          </cell>
        </row>
        <row r="1061">
          <cell r="A1061">
            <v>50060</v>
          </cell>
          <cell r="B1061" t="str">
            <v>#null</v>
          </cell>
          <cell r="C1061" t="str">
            <v>Substory.Valance</v>
          </cell>
          <cell r="D1061" t="str">
            <v>Hero.Valance</v>
          </cell>
          <cell r="H1061" t="str">
            <v>NPC</v>
          </cell>
        </row>
        <row r="1062">
          <cell r="A1062">
            <v>50061</v>
          </cell>
          <cell r="B1062" t="str">
            <v>#null</v>
          </cell>
          <cell r="C1062" t="str">
            <v>Substory.Crow</v>
          </cell>
          <cell r="D1062" t="str">
            <v>Hero.Crow</v>
          </cell>
          <cell r="E1062" t="str">
            <v>Substory01</v>
          </cell>
          <cell r="H1062" t="str">
            <v>NPC</v>
          </cell>
        </row>
        <row r="1063">
          <cell r="A1063">
            <v>50062</v>
          </cell>
          <cell r="B1063" t="str">
            <v>#null</v>
          </cell>
          <cell r="C1063" t="str">
            <v>Substory.Priscilla</v>
          </cell>
          <cell r="D1063" t="str">
            <v>Hero.Priscilla</v>
          </cell>
          <cell r="E1063" t="str">
            <v>Substory01</v>
          </cell>
          <cell r="H1063" t="str">
            <v>NPC</v>
          </cell>
        </row>
        <row r="1064">
          <cell r="B1064" t="str">
            <v>서브스토리 오펠리아</v>
          </cell>
        </row>
        <row r="1065">
          <cell r="A1065">
            <v>50063</v>
          </cell>
          <cell r="B1065" t="str">
            <v>수상한 책</v>
          </cell>
          <cell r="C1065" t="str">
            <v>Substory.MysteriousBook.SuperElite</v>
          </cell>
          <cell r="D1065" t="str">
            <v>Mysterious.Book.SuperElite</v>
          </cell>
          <cell r="H1065" t="str">
            <v>SummonedConstructs</v>
          </cell>
        </row>
        <row r="1066">
          <cell r="A1066">
            <v>50064</v>
          </cell>
          <cell r="B1066" t="str">
            <v>#null</v>
          </cell>
          <cell r="C1066" t="str">
            <v>NPC.Ophelia.Card.Death</v>
          </cell>
          <cell r="H1066" t="str">
            <v>NPC</v>
          </cell>
        </row>
        <row r="1067">
          <cell r="A1067">
            <v>50065</v>
          </cell>
          <cell r="B1067" t="str">
            <v>#null</v>
          </cell>
          <cell r="C1067" t="str">
            <v>NPC.Ophelia.Card.Love</v>
          </cell>
          <cell r="H1067" t="str">
            <v>NPC</v>
          </cell>
        </row>
        <row r="1068">
          <cell r="A1068">
            <v>50066</v>
          </cell>
          <cell r="B1068" t="str">
            <v>#null</v>
          </cell>
          <cell r="C1068" t="str">
            <v>NPC.Ophelia.Card.Lucky</v>
          </cell>
          <cell r="H1068" t="str">
            <v>NPC</v>
          </cell>
        </row>
        <row r="1069">
          <cell r="A1069">
            <v>50067</v>
          </cell>
          <cell r="B1069" t="str">
            <v>라시필</v>
          </cell>
          <cell r="C1069" t="str">
            <v>Substory.Ophelia</v>
          </cell>
          <cell r="D1069" t="str">
            <v>Hero.Ophelia</v>
          </cell>
          <cell r="E1069" t="str">
            <v>Substory01_Light</v>
          </cell>
          <cell r="H1069" t="str">
            <v>Hero</v>
          </cell>
        </row>
        <row r="1070">
          <cell r="A1070">
            <v>50068</v>
          </cell>
          <cell r="B1070" t="str">
            <v>일반 마법 책</v>
          </cell>
          <cell r="C1070" t="str">
            <v>Substory.MysteriousBook.Normal</v>
          </cell>
          <cell r="D1070" t="str">
            <v>Mysterious.Book.Normal</v>
          </cell>
          <cell r="H1070" t="str">
            <v>SummonedConstructs</v>
          </cell>
        </row>
        <row r="1071">
          <cell r="B1071" t="str">
            <v>서브 스토리(모델용)</v>
          </cell>
        </row>
        <row r="1072">
          <cell r="A1072" t="str">
            <v>50069</v>
          </cell>
          <cell r="B1072" t="str">
            <v>#null</v>
          </cell>
          <cell r="C1072" t="str">
            <v>NPC.Reminiscence.Mirror</v>
          </cell>
        </row>
        <row r="1073">
          <cell r="A1073" t="str">
            <v>50070</v>
          </cell>
          <cell r="B1073" t="str">
            <v>#null</v>
          </cell>
          <cell r="C1073" t="str">
            <v>Substory.Rephy</v>
          </cell>
          <cell r="D1073" t="str">
            <v>Hero.Rephy</v>
          </cell>
          <cell r="E1073" t="str">
            <v>Substory01</v>
          </cell>
        </row>
        <row r="1074">
          <cell r="A1074" t="str">
            <v>50071</v>
          </cell>
          <cell r="B1074" t="str">
            <v>#null</v>
          </cell>
          <cell r="C1074" t="str">
            <v>Substory.Viska</v>
          </cell>
          <cell r="D1074" t="str">
            <v>Hero.Viska</v>
          </cell>
          <cell r="E1074" t="str">
            <v>Substory01</v>
          </cell>
        </row>
        <row r="1075">
          <cell r="A1075" t="str">
            <v>50072</v>
          </cell>
          <cell r="B1075" t="str">
            <v>#null</v>
          </cell>
          <cell r="C1075" t="str">
            <v>Substory.Ophelia2</v>
          </cell>
          <cell r="D1075" t="str">
            <v>Hero.Ophelia</v>
          </cell>
          <cell r="E1075" t="str">
            <v>Substory01</v>
          </cell>
        </row>
        <row r="1076">
          <cell r="A1076" t="str">
            <v>50073</v>
          </cell>
          <cell r="B1076" t="str">
            <v>#null</v>
          </cell>
          <cell r="C1076" t="str">
            <v>Substory.Theo</v>
          </cell>
          <cell r="D1076" t="str">
            <v>Hero.Theo</v>
          </cell>
          <cell r="E1076" t="str">
            <v>Substory01</v>
          </cell>
        </row>
        <row r="1077">
          <cell r="A1077" t="str">
            <v>50074</v>
          </cell>
          <cell r="B1077" t="str">
            <v>#null</v>
          </cell>
          <cell r="C1077" t="str">
            <v>Substory.Rloi</v>
          </cell>
          <cell r="D1077" t="str">
            <v>Hero.Roi</v>
          </cell>
        </row>
        <row r="1078">
          <cell r="A1078" t="str">
            <v>50075</v>
          </cell>
          <cell r="B1078" t="str">
            <v>#null</v>
          </cell>
          <cell r="C1078" t="str">
            <v>NPC.Dominix</v>
          </cell>
        </row>
        <row r="1079">
          <cell r="B1079" t="str">
            <v>서브스토리 로이</v>
          </cell>
        </row>
        <row r="1080">
          <cell r="A1080">
            <v>50076</v>
          </cell>
          <cell r="B1080" t="str">
            <v>#null</v>
          </cell>
          <cell r="C1080" t="str">
            <v>Substory.LaughingMaskElite</v>
          </cell>
          <cell r="D1080" t="str">
            <v>NPC.LaughingMask</v>
          </cell>
          <cell r="H1080" t="str">
            <v>Human</v>
          </cell>
        </row>
        <row r="1081">
          <cell r="A1081">
            <v>50077</v>
          </cell>
          <cell r="B1081" t="str">
            <v>#null</v>
          </cell>
          <cell r="C1081" t="str">
            <v>Substory.Constellation</v>
          </cell>
          <cell r="H1081" t="str">
            <v>Golem</v>
          </cell>
        </row>
        <row r="1082">
          <cell r="A1082">
            <v>50078</v>
          </cell>
          <cell r="B1082" t="str">
            <v>#null</v>
          </cell>
          <cell r="C1082" t="str">
            <v>Substory.Amrunda</v>
          </cell>
          <cell r="H1082" t="str">
            <v>Spirit</v>
          </cell>
        </row>
        <row r="1083">
          <cell r="B1083" t="str">
            <v>삭제용</v>
          </cell>
        </row>
        <row r="1084">
          <cell r="A1084" t="str">
            <v>99999</v>
          </cell>
          <cell r="B1084" t="str">
            <v>#null</v>
          </cell>
          <cell r="C1084" t="str">
            <v>NPC.Hoabis</v>
          </cell>
        </row>
        <row r="1085">
          <cell r="B1085" t="str">
            <v>레이드 하드 싱글 (보존용)</v>
          </cell>
        </row>
        <row r="1086">
          <cell r="A1086">
            <v>999001</v>
          </cell>
          <cell r="B1086" t="str">
            <v>#null</v>
          </cell>
          <cell r="C1086" t="str">
            <v>Raid.HardDragon.Fire_2</v>
          </cell>
          <cell r="D1086" t="str">
            <v>Raid.Dragon.Fire</v>
          </cell>
          <cell r="H1086" t="str">
            <v>Dragon</v>
          </cell>
        </row>
        <row r="1087">
          <cell r="A1087">
            <v>999002</v>
          </cell>
          <cell r="B1087" t="str">
            <v>#null</v>
          </cell>
          <cell r="C1087" t="str">
            <v>Raid.HardDragon.Ice_2</v>
          </cell>
          <cell r="D1087" t="str">
            <v>Raid.Dragon.Ice</v>
          </cell>
          <cell r="H1087" t="str">
            <v>Dragon</v>
          </cell>
        </row>
        <row r="1088">
          <cell r="A1088">
            <v>999003</v>
          </cell>
          <cell r="B1088" t="str">
            <v>#null</v>
          </cell>
          <cell r="C1088" t="str">
            <v>Raid.HardDragon.Poison_2</v>
          </cell>
          <cell r="D1088" t="str">
            <v>Raid.Dragon.Poison</v>
          </cell>
          <cell r="H1088" t="str">
            <v>Dragon</v>
          </cell>
        </row>
        <row r="1089">
          <cell r="A1089">
            <v>999004</v>
          </cell>
          <cell r="B1089" t="str">
            <v>#null</v>
          </cell>
          <cell r="C1089" t="str">
            <v>Raid.HardDragon.Black_2</v>
          </cell>
          <cell r="D1089" t="str">
            <v>Raid.Dragon.Black</v>
          </cell>
          <cell r="H1089" t="str">
            <v>Dragon</v>
          </cell>
        </row>
        <row r="1090">
          <cell r="B1090" t="str">
            <v>신학기 이벤트</v>
          </cell>
        </row>
        <row r="1091">
          <cell r="A1091">
            <v>40062</v>
          </cell>
          <cell r="B1091" t="str">
            <v>선도부장 데미아</v>
          </cell>
          <cell r="C1091" t="str">
            <v>Monster.Event.2019_School.Demia</v>
          </cell>
          <cell r="D1091" t="str">
            <v>Hero.Demia</v>
          </cell>
          <cell r="E1091" t="str">
            <v>Cos16SL</v>
          </cell>
          <cell r="F1091" t="str">
            <v>Normal</v>
          </cell>
          <cell r="H1091" t="str">
            <v>Hero</v>
          </cell>
          <cell r="I1091" t="str">
            <v>Knight</v>
          </cell>
        </row>
        <row r="1092">
          <cell r="A1092">
            <v>40063</v>
          </cell>
          <cell r="B1092" t="str">
            <v>교수 로레인</v>
          </cell>
          <cell r="C1092" t="str">
            <v>Monster.Event.2019_School.Lorraine</v>
          </cell>
          <cell r="D1092" t="str">
            <v>Hero.Lorraine</v>
          </cell>
          <cell r="E1092" t="str">
            <v>Cos16SL</v>
          </cell>
          <cell r="F1092" t="str">
            <v>Normal</v>
          </cell>
          <cell r="H1092" t="str">
            <v>Hero</v>
          </cell>
          <cell r="I1092" t="str">
            <v>Wizard</v>
          </cell>
        </row>
        <row r="1093">
          <cell r="A1093">
            <v>40064</v>
          </cell>
          <cell r="B1093" t="str">
            <v>교수 파벨</v>
          </cell>
          <cell r="C1093" t="str">
            <v>Monster.Event.2019_School.Pavel</v>
          </cell>
          <cell r="D1093" t="str">
            <v>Hero.Pavel</v>
          </cell>
          <cell r="E1093" t="str">
            <v>Cos16SL</v>
          </cell>
          <cell r="F1093" t="str">
            <v>Normal</v>
          </cell>
          <cell r="H1093" t="str">
            <v>Hero</v>
          </cell>
          <cell r="I1093" t="str">
            <v>Wizard</v>
          </cell>
        </row>
        <row r="1094">
          <cell r="A1094">
            <v>40065</v>
          </cell>
          <cell r="B1094" t="str">
            <v>영양사 오디</v>
          </cell>
          <cell r="C1094" t="str">
            <v>Monster.Event.2019_School.Oddy</v>
          </cell>
          <cell r="D1094" t="str">
            <v>Hero.Oddy</v>
          </cell>
          <cell r="E1094" t="str">
            <v>Cos18SL</v>
          </cell>
          <cell r="F1094" t="str">
            <v>Normal</v>
          </cell>
          <cell r="H1094" t="str">
            <v>Hero</v>
          </cell>
          <cell r="I1094" t="str">
            <v>Mechanic</v>
          </cell>
        </row>
        <row r="1095">
          <cell r="A1095">
            <v>40066</v>
          </cell>
          <cell r="B1095" t="str">
            <v>보건교사 메디아나</v>
          </cell>
          <cell r="C1095" t="str">
            <v>Monster.Event.2019_School.Mediana</v>
          </cell>
          <cell r="D1095" t="str">
            <v>Hero.Mediana</v>
          </cell>
          <cell r="E1095" t="str">
            <v>Cos18SL</v>
          </cell>
          <cell r="F1095" t="str">
            <v>Normal</v>
          </cell>
          <cell r="H1095" t="str">
            <v>Hero</v>
          </cell>
          <cell r="I1095" t="str">
            <v>Priest</v>
          </cell>
        </row>
        <row r="1096">
          <cell r="A1096">
            <v>40067</v>
          </cell>
          <cell r="B1096" t="str">
            <v>미술부 비스카</v>
          </cell>
          <cell r="C1096" t="str">
            <v>Monster.Event.2019_School.Viska</v>
          </cell>
          <cell r="D1096" t="str">
            <v>Hero.Viska</v>
          </cell>
          <cell r="E1096" t="str">
            <v>Cos18SL</v>
          </cell>
          <cell r="F1096" t="str">
            <v>Normal</v>
          </cell>
          <cell r="H1096" t="str">
            <v>Hero</v>
          </cell>
          <cell r="I1096" t="str">
            <v>Warrior</v>
          </cell>
        </row>
        <row r="1097">
          <cell r="A1097">
            <v>40068</v>
          </cell>
          <cell r="B1097" t="str">
            <v>오컬트부 오펠리아</v>
          </cell>
          <cell r="C1097" t="str">
            <v>Monster.Event.2019_School.Ophelia</v>
          </cell>
          <cell r="D1097" t="str">
            <v>Hero.Ophelia</v>
          </cell>
          <cell r="E1097" t="str">
            <v>Cos18SL</v>
          </cell>
          <cell r="F1097" t="str">
            <v>Normal</v>
          </cell>
          <cell r="H1097" t="str">
            <v>Hero</v>
          </cell>
          <cell r="I1097" t="str">
            <v>Wizard</v>
          </cell>
        </row>
        <row r="1098">
          <cell r="A1098">
            <v>40069</v>
          </cell>
          <cell r="B1098" t="str">
            <v>선도부 가우</v>
          </cell>
          <cell r="C1098" t="str">
            <v>Monster.Event.2019_School.Gau</v>
          </cell>
          <cell r="D1098" t="str">
            <v>Hero.Gau</v>
          </cell>
          <cell r="E1098" t="str">
            <v>Cos16SL</v>
          </cell>
          <cell r="F1098" t="str">
            <v>Normal</v>
          </cell>
          <cell r="H1098" t="str">
            <v>Hero</v>
          </cell>
          <cell r="I1098" t="str">
            <v>Warrior</v>
          </cell>
        </row>
        <row r="1099">
          <cell r="B1099" t="str">
            <v>나들이 이벤트</v>
          </cell>
        </row>
        <row r="1100">
          <cell r="A1100">
            <v>40070</v>
          </cell>
          <cell r="B1100" t="str">
            <v>하늘의 고백 아르크</v>
          </cell>
          <cell r="C1100" t="str">
            <v>Monster.Event.2019_Spring.Arch</v>
          </cell>
          <cell r="D1100" t="str">
            <v>Hero.Arch</v>
          </cell>
          <cell r="E1100" t="str">
            <v>Cos18Wedding</v>
          </cell>
          <cell r="F1100" t="str">
            <v>Normal</v>
          </cell>
          <cell r="H1100" t="str">
            <v>Hero</v>
          </cell>
          <cell r="I1100" t="str">
            <v>Archer</v>
          </cell>
        </row>
        <row r="1101">
          <cell r="A1101">
            <v>40071</v>
          </cell>
          <cell r="B1101" t="str">
            <v>죽음을 넘어선 사랑 제인</v>
          </cell>
          <cell r="C1101" t="str">
            <v>Monster.Event.2019_Spring.Jane</v>
          </cell>
          <cell r="D1101" t="str">
            <v>Hero.Jane</v>
          </cell>
          <cell r="E1101" t="str">
            <v>Cos18Wedding</v>
          </cell>
          <cell r="F1101" t="str">
            <v>Normal</v>
          </cell>
          <cell r="H1101" t="str">
            <v>Hero</v>
          </cell>
          <cell r="I1101" t="str">
            <v>Knight</v>
          </cell>
        </row>
        <row r="1102">
          <cell r="A1102">
            <v>40072</v>
          </cell>
          <cell r="B1102" t="str">
            <v>부끄러운 미소 소니아</v>
          </cell>
          <cell r="C1102" t="str">
            <v>Monster.Event.2019_Spring.Sonia</v>
          </cell>
          <cell r="D1102" t="str">
            <v>Hero.Sonia</v>
          </cell>
          <cell r="E1102" t="str">
            <v>Cos18Wedding</v>
          </cell>
          <cell r="F1102" t="str">
            <v>Normal</v>
          </cell>
          <cell r="H1102" t="str">
            <v>Hero</v>
          </cell>
          <cell r="I1102" t="str">
            <v>Knight</v>
          </cell>
        </row>
        <row r="1103">
          <cell r="A1103">
            <v>40073</v>
          </cell>
          <cell r="B1103" t="str">
            <v>잠시 내려놓은 검 세리아</v>
          </cell>
          <cell r="C1103" t="str">
            <v>Monster.Event.2019_Spring.Seria</v>
          </cell>
          <cell r="D1103" t="str">
            <v>Hero.Seria</v>
          </cell>
          <cell r="E1103" t="str">
            <v>Cos19Wedding</v>
          </cell>
          <cell r="F1103" t="str">
            <v>Normal</v>
          </cell>
          <cell r="H1103" t="str">
            <v>Hero</v>
          </cell>
          <cell r="I1103" t="str">
            <v>Warrior</v>
          </cell>
        </row>
        <row r="1104">
          <cell r="B1104" t="str">
            <v>고대신왕 이벤트</v>
          </cell>
        </row>
        <row r="1105">
          <cell r="A1105">
            <v>40074</v>
          </cell>
          <cell r="B1105" t="str">
            <v>쿠르텔</v>
          </cell>
          <cell r="C1105" t="str">
            <v>Monster.Event.2019_GodKing.MageElite</v>
          </cell>
          <cell r="D1105" t="str">
            <v>Monster.Skeleton.MageElite</v>
          </cell>
          <cell r="H1105" t="str">
            <v>Undead</v>
          </cell>
        </row>
        <row r="1106">
          <cell r="A1106">
            <v>40075</v>
          </cell>
          <cell r="B1106" t="str">
            <v>라크락</v>
          </cell>
          <cell r="C1106" t="str">
            <v>Monster.Event.2019_GodKing.Lakrak</v>
          </cell>
          <cell r="D1106" t="str">
            <v>Hero.Lakrak</v>
          </cell>
          <cell r="H1106" t="str">
            <v>Hero</v>
          </cell>
          <cell r="I1106" t="str">
            <v>Mechanic</v>
          </cell>
        </row>
        <row r="1107">
          <cell r="A1107">
            <v>40076</v>
          </cell>
          <cell r="B1107" t="str">
            <v>미르르</v>
          </cell>
          <cell r="C1107" t="str">
            <v>Monster.Event.2019_GodKing.Miruru</v>
          </cell>
          <cell r="D1107" t="str">
            <v>Hero.Miruru</v>
          </cell>
          <cell r="H1107" t="str">
            <v>Hero</v>
          </cell>
          <cell r="I1107" t="str">
            <v>Mechanic</v>
          </cell>
        </row>
        <row r="1108">
          <cell r="A1108" t="str">
            <v>40077</v>
          </cell>
          <cell r="B1108" t="str">
            <v>리자드맨 토템</v>
          </cell>
          <cell r="C1108" t="str">
            <v>Monster.Event.2019_GodKing.Totem</v>
          </cell>
          <cell r="D1108" t="str">
            <v>Monster.Lizardman.Totem</v>
          </cell>
          <cell r="H1108" t="str">
            <v>Structure</v>
          </cell>
        </row>
        <row r="1109">
          <cell r="A1109">
            <v>40078</v>
          </cell>
          <cell r="B1109" t="str">
            <v>골든 미믹</v>
          </cell>
          <cell r="C1109" t="str">
            <v>Monster.Mimic.Golden</v>
          </cell>
          <cell r="F1109" t="str">
            <v>Normal</v>
          </cell>
          <cell r="H1109" t="str">
            <v>Mimic</v>
          </cell>
        </row>
        <row r="1110">
          <cell r="B1110" t="str">
            <v>2019 여름 이벤트</v>
          </cell>
        </row>
        <row r="1111">
          <cell r="A1111">
            <v>40079</v>
          </cell>
          <cell r="B1111" t="str">
            <v>광석 토터스</v>
          </cell>
          <cell r="C1111" t="str">
            <v>Monster.Event.2019_Summer.Ore</v>
          </cell>
          <cell r="D1111" t="str">
            <v>Monster.Tortoise.Ore</v>
          </cell>
          <cell r="H1111" t="str">
            <v>Beast</v>
          </cell>
        </row>
        <row r="1112">
          <cell r="A1112">
            <v>40080</v>
          </cell>
          <cell r="B1112" t="str">
            <v>#null</v>
          </cell>
          <cell r="C1112" t="str">
            <v>Monster.Event.2019_Summer.Baudouin</v>
          </cell>
          <cell r="D1112" t="str">
            <v>Hero.Baudouin</v>
          </cell>
          <cell r="E1112" t="str">
            <v>Cos17Summer</v>
          </cell>
          <cell r="F1112" t="str">
            <v>Normal</v>
          </cell>
          <cell r="H1112" t="str">
            <v>Hero</v>
          </cell>
          <cell r="I1112" t="str">
            <v>Priest</v>
          </cell>
        </row>
        <row r="1113">
          <cell r="A1113">
            <v>40081</v>
          </cell>
          <cell r="B1113" t="str">
            <v>#null</v>
          </cell>
          <cell r="C1113" t="str">
            <v>Monster.Event.2019_Summer.Gau</v>
          </cell>
          <cell r="D1113" t="str">
            <v>Hero.Gau</v>
          </cell>
          <cell r="E1113" t="str">
            <v>Cos18Summer</v>
          </cell>
          <cell r="F1113" t="str">
            <v>Normal</v>
          </cell>
          <cell r="H1113" t="str">
            <v>Hero</v>
          </cell>
          <cell r="I1113" t="str">
            <v>Warrior</v>
          </cell>
        </row>
        <row r="1114">
          <cell r="A1114">
            <v>40082</v>
          </cell>
          <cell r="B1114" t="str">
            <v>#null</v>
          </cell>
          <cell r="C1114" t="str">
            <v>Monster.Event.2019_Summer.Esker</v>
          </cell>
          <cell r="D1114" t="str">
            <v>Hero.Esker</v>
          </cell>
          <cell r="E1114" t="str">
            <v>Trial</v>
          </cell>
          <cell r="F1114" t="str">
            <v>Normal</v>
          </cell>
          <cell r="H1114" t="str">
            <v>Hero</v>
          </cell>
          <cell r="I1114" t="str">
            <v>Wizard</v>
          </cell>
        </row>
        <row r="1115">
          <cell r="A1115">
            <v>40083</v>
          </cell>
          <cell r="B1115" t="str">
            <v>#null</v>
          </cell>
          <cell r="C1115" t="str">
            <v>Monster.Event.2019_Summer.Esker2</v>
          </cell>
          <cell r="D1115" t="str">
            <v>Hero.Esker</v>
          </cell>
          <cell r="E1115" t="str">
            <v>Trial</v>
          </cell>
          <cell r="F1115" t="str">
            <v>Normal</v>
          </cell>
          <cell r="H1115" t="str">
            <v>Hero</v>
          </cell>
          <cell r="I1115" t="str">
            <v>Wizard</v>
          </cell>
        </row>
        <row r="1116">
          <cell r="A1116" t="str">
            <v>40084</v>
          </cell>
          <cell r="B1116" t="str">
            <v>#null</v>
          </cell>
          <cell r="C1116" t="str">
            <v>Monster.Event.2019_Summer.Glenwys3</v>
          </cell>
          <cell r="D1116" t="str">
            <v>Hero.Glenwys</v>
          </cell>
          <cell r="E1116" t="str">
            <v>Cos19Summer</v>
          </cell>
          <cell r="F1116" t="str">
            <v>Normal</v>
          </cell>
          <cell r="H1116" t="str">
            <v>Hero</v>
          </cell>
          <cell r="I1116" t="str">
            <v>Knight</v>
          </cell>
        </row>
        <row r="1117">
          <cell r="A1117" t="str">
            <v>40085</v>
          </cell>
          <cell r="B1117" t="str">
            <v>#null</v>
          </cell>
          <cell r="C1117" t="str">
            <v>Monster.Event.2019_Summer.Chrisha3</v>
          </cell>
          <cell r="D1117" t="str">
            <v>Hero.Chrisha</v>
          </cell>
          <cell r="E1117" t="str">
            <v>Cos19Summer</v>
          </cell>
          <cell r="F1117" t="str">
            <v>Normal</v>
          </cell>
          <cell r="H1117" t="str">
            <v>Hero</v>
          </cell>
          <cell r="I1117" t="str">
            <v>Mechanic</v>
          </cell>
        </row>
        <row r="1118">
          <cell r="A1118" t="str">
            <v>40086</v>
          </cell>
          <cell r="B1118" t="str">
            <v>#null</v>
          </cell>
          <cell r="C1118" t="str">
            <v>Monster.Event.2019_Summer.Seria3</v>
          </cell>
          <cell r="D1118" t="str">
            <v>Hero.Seria</v>
          </cell>
          <cell r="E1118" t="str">
            <v>Cos19Summer</v>
          </cell>
          <cell r="F1118" t="str">
            <v>Normal</v>
          </cell>
          <cell r="H1118" t="str">
            <v>Hero</v>
          </cell>
          <cell r="I1118" t="str">
            <v>Warrior</v>
          </cell>
        </row>
        <row r="1119">
          <cell r="A1119" t="str">
            <v>40087</v>
          </cell>
          <cell r="B1119" t="str">
            <v>#null</v>
          </cell>
          <cell r="C1119" t="str">
            <v>Monster.Event.2019_Summer.Erze3</v>
          </cell>
          <cell r="D1119" t="str">
            <v>Hero.Erze</v>
          </cell>
          <cell r="E1119" t="str">
            <v>Cos19Summer</v>
          </cell>
          <cell r="F1119" t="str">
            <v>Normal</v>
          </cell>
          <cell r="H1119" t="str">
            <v>Hero</v>
          </cell>
          <cell r="I1119" t="str">
            <v>Assassin</v>
          </cell>
        </row>
        <row r="1120">
          <cell r="A1120" t="str">
            <v>40088</v>
          </cell>
          <cell r="B1120" t="str">
            <v>#null</v>
          </cell>
          <cell r="C1120" t="str">
            <v>Monster.Event.2019_Summer.Laudia3</v>
          </cell>
          <cell r="D1120" t="str">
            <v>Hero.Laudia</v>
          </cell>
          <cell r="E1120" t="str">
            <v>Cos18Summer</v>
          </cell>
          <cell r="F1120" t="str">
            <v>Normal</v>
          </cell>
          <cell r="H1120" t="str">
            <v>Hero</v>
          </cell>
          <cell r="I1120" t="str">
            <v>Assassin</v>
          </cell>
        </row>
        <row r="1121">
          <cell r="A1121" t="str">
            <v>40089</v>
          </cell>
          <cell r="B1121" t="str">
            <v>#null</v>
          </cell>
          <cell r="C1121" t="str">
            <v>Monster.Event.2019_Summer.Zafir3</v>
          </cell>
          <cell r="D1121" t="str">
            <v>Hero.Zafir</v>
          </cell>
          <cell r="E1121" t="str">
            <v>Cos18Summer</v>
          </cell>
          <cell r="F1121" t="str">
            <v>Normal</v>
          </cell>
          <cell r="H1121" t="str">
            <v>Hero</v>
          </cell>
          <cell r="I1121" t="str">
            <v>Archer</v>
          </cell>
        </row>
        <row r="1122">
          <cell r="A1122" t="str">
            <v>40090</v>
          </cell>
          <cell r="B1122" t="str">
            <v>#null</v>
          </cell>
          <cell r="C1122" t="str">
            <v>Monster.Event.2019_Summer.Dosarta3</v>
          </cell>
          <cell r="D1122" t="str">
            <v>Hero.Dosarta</v>
          </cell>
          <cell r="E1122" t="str">
            <v>Cos19Summer</v>
          </cell>
          <cell r="F1122" t="str">
            <v>Normal</v>
          </cell>
          <cell r="H1122" t="str">
            <v>Hero</v>
          </cell>
          <cell r="I1122" t="str">
            <v>Knight</v>
          </cell>
        </row>
        <row r="1123">
          <cell r="A1123" t="str">
            <v>40091</v>
          </cell>
          <cell r="B1123" t="str">
            <v>#null</v>
          </cell>
          <cell r="C1123" t="str">
            <v>Monster.Event.2019_Summer.Lavril3</v>
          </cell>
          <cell r="D1123" t="str">
            <v>Hero.Lavril</v>
          </cell>
          <cell r="E1123" t="str">
            <v>Cos19Summer</v>
          </cell>
          <cell r="F1123" t="str">
            <v>Normal</v>
          </cell>
          <cell r="H1123" t="str">
            <v>Hero</v>
          </cell>
          <cell r="I1123" t="str">
            <v>Priest</v>
          </cell>
        </row>
        <row r="1124">
          <cell r="A1124" t="str">
            <v>40092</v>
          </cell>
          <cell r="B1124" t="str">
            <v>#null</v>
          </cell>
          <cell r="C1124" t="str">
            <v>Monster.Event.2019_Summer.Gau3</v>
          </cell>
          <cell r="D1124" t="str">
            <v>Hero.Gau</v>
          </cell>
          <cell r="E1124" t="str">
            <v>Cos18Summer</v>
          </cell>
          <cell r="F1124" t="str">
            <v>Normal</v>
          </cell>
          <cell r="H1124" t="str">
            <v>Hero</v>
          </cell>
          <cell r="I1124" t="str">
            <v>Warrior</v>
          </cell>
        </row>
        <row r="1125">
          <cell r="A1125" t="str">
            <v>40093</v>
          </cell>
          <cell r="B1125" t="str">
            <v>#null</v>
          </cell>
          <cell r="C1125" t="str">
            <v>Monster.Event.2019_Summer.Bernheim3</v>
          </cell>
          <cell r="D1125" t="str">
            <v>Hero.Bernheim</v>
          </cell>
          <cell r="E1125" t="str">
            <v>Cos19Summer</v>
          </cell>
          <cell r="F1125" t="str">
            <v>Normal</v>
          </cell>
          <cell r="H1125" t="str">
            <v>Hero</v>
          </cell>
          <cell r="I1125" t="str">
            <v>Warrior</v>
          </cell>
        </row>
        <row r="1126">
          <cell r="A1126" t="str">
            <v>40094</v>
          </cell>
          <cell r="B1126" t="str">
            <v>#null</v>
          </cell>
          <cell r="C1126" t="str">
            <v>Monster.Event.2019_Summer.Esker3</v>
          </cell>
          <cell r="D1126" t="str">
            <v>Hero.Esker</v>
          </cell>
          <cell r="E1126" t="str">
            <v>Trans</v>
          </cell>
          <cell r="F1126" t="str">
            <v>Normal</v>
          </cell>
          <cell r="H1126" t="str">
            <v>Hero</v>
          </cell>
          <cell r="I1126" t="str">
            <v>Wizard</v>
          </cell>
        </row>
        <row r="1127">
          <cell r="B1127" t="str">
            <v>유노의 요리 수행</v>
          </cell>
        </row>
        <row r="1128">
          <cell r="A1128">
            <v>40095</v>
          </cell>
          <cell r="B1128" t="str">
            <v>#null</v>
          </cell>
          <cell r="C1128" t="str">
            <v>Monster.Event.2019_JunoEvent.GiantSlime2</v>
          </cell>
          <cell r="D1128" t="str">
            <v>Raid.GiantSlime</v>
          </cell>
          <cell r="H1128" t="str">
            <v>Slime</v>
          </cell>
        </row>
        <row r="1129">
          <cell r="B1129" t="str">
            <v>이클립스</v>
          </cell>
        </row>
        <row r="1130">
          <cell r="A1130" t="str">
            <v>70001</v>
          </cell>
          <cell r="B1130" t="str">
            <v>잠식된 야생 혼드베어</v>
          </cell>
          <cell r="C1130" t="str">
            <v>Monster.Eclipse.HornedBear.Wild</v>
          </cell>
          <cell r="D1130" t="str">
            <v>Monster.HornedBear.Wild.Eclipse</v>
          </cell>
          <cell r="E1130" t="str">
            <v>Eclips</v>
          </cell>
          <cell r="F1130" t="str">
            <v>Normal</v>
          </cell>
          <cell r="H1130" t="str">
            <v>Devil</v>
          </cell>
        </row>
        <row r="1131">
          <cell r="A1131" t="str">
            <v>70002</v>
          </cell>
          <cell r="B1131" t="str">
            <v>잠식된 불쏘시개 거미</v>
          </cell>
          <cell r="C1131" t="str">
            <v>Monster.Eclipse.Spider.Fire</v>
          </cell>
          <cell r="D1131" t="str">
            <v>Monster.Spider.Fire.Eclipse</v>
          </cell>
          <cell r="E1131" t="str">
            <v>Eclips</v>
          </cell>
          <cell r="F1131" t="str">
            <v>Normal</v>
          </cell>
          <cell r="H1131" t="str">
            <v>Devil</v>
          </cell>
        </row>
        <row r="1132">
          <cell r="A1132" t="str">
            <v>70003</v>
          </cell>
          <cell r="B1132" t="str">
            <v>잠식된 싸움꾼 거미</v>
          </cell>
          <cell r="C1132" t="str">
            <v>Monster.Eclipse.Spider.Warrior</v>
          </cell>
          <cell r="D1132" t="str">
            <v>Monster.Spider.Warrior.Eclipse</v>
          </cell>
          <cell r="E1132" t="str">
            <v>Eclips</v>
          </cell>
          <cell r="F1132" t="str">
            <v>Normal</v>
          </cell>
          <cell r="H1132" t="str">
            <v>Devil</v>
          </cell>
        </row>
        <row r="1133">
          <cell r="A1133" t="str">
            <v>70004</v>
          </cell>
          <cell r="B1133" t="str">
            <v>잠식된 거대 늑대</v>
          </cell>
          <cell r="C1133" t="str">
            <v>Monster.Eclipse.Wolf.SuperElite</v>
          </cell>
          <cell r="D1133" t="str">
            <v>Monster.Wolf.SuperElite.Eclipse</v>
          </cell>
          <cell r="E1133" t="str">
            <v>Eclips</v>
          </cell>
          <cell r="F1133" t="str">
            <v>Normal</v>
          </cell>
          <cell r="H1133" t="str">
            <v>Devil</v>
          </cell>
        </row>
        <row r="1134">
          <cell r="A1134" t="str">
            <v>70005</v>
          </cell>
          <cell r="B1134" t="str">
            <v>잠식된 야생 멧돼지</v>
          </cell>
          <cell r="C1134" t="str">
            <v>Monster.Eclipse.Boar.Wild</v>
          </cell>
          <cell r="D1134" t="str">
            <v>Monster.Boar.Wild.Eclipse</v>
          </cell>
          <cell r="E1134" t="str">
            <v>Eclips</v>
          </cell>
          <cell r="F1134" t="str">
            <v>Normal</v>
          </cell>
          <cell r="H1134" t="str">
            <v>Devil</v>
          </cell>
        </row>
        <row r="1135">
          <cell r="A1135" t="str">
            <v>70006</v>
          </cell>
          <cell r="B1135" t="str">
            <v>잠식된 용갈기 자이언트웜</v>
          </cell>
          <cell r="C1135" t="str">
            <v>Monster.Eclipse.GiantWorm.SuperElite</v>
          </cell>
          <cell r="D1135" t="str">
            <v>Monster.GiantWorm.SuperElite.Eclipse</v>
          </cell>
          <cell r="E1135" t="str">
            <v>Eclips</v>
          </cell>
          <cell r="F1135" t="str">
            <v>Normal</v>
          </cell>
          <cell r="H1135" t="str">
            <v>Devil</v>
          </cell>
        </row>
        <row r="1136">
          <cell r="A1136" t="str">
            <v>70007</v>
          </cell>
          <cell r="B1136" t="str">
            <v>잠식된 전갈</v>
          </cell>
          <cell r="C1136" t="str">
            <v>Monster.Eclipse.Scorpion.Desert</v>
          </cell>
          <cell r="D1136" t="str">
            <v>Monster.Scorpion.Desert.Eclipse</v>
          </cell>
          <cell r="E1136" t="str">
            <v>Eclips</v>
          </cell>
          <cell r="F1136" t="str">
            <v>Normal</v>
          </cell>
          <cell r="H1136" t="str">
            <v>Devil</v>
          </cell>
        </row>
        <row r="1137">
          <cell r="A1137" t="str">
            <v>70008</v>
          </cell>
          <cell r="B1137" t="str">
            <v>잠식된 큰턱 말벌</v>
          </cell>
          <cell r="C1137" t="str">
            <v>Monster.Eclipse.Wasp.Mandible</v>
          </cell>
          <cell r="D1137" t="str">
            <v>Monster.Wasp.Mandible.Eclipse</v>
          </cell>
          <cell r="E1137" t="str">
            <v>Eclips</v>
          </cell>
          <cell r="F1137" t="str">
            <v>Normal</v>
          </cell>
          <cell r="H1137" t="str">
            <v>Devil</v>
          </cell>
        </row>
        <row r="1138">
          <cell r="A1138" t="str">
            <v>70009</v>
          </cell>
          <cell r="B1138" t="str">
            <v>잠식된 큰낫 말벌</v>
          </cell>
          <cell r="C1138" t="str">
            <v>Monster.Eclipse.Wasp.Scythe</v>
          </cell>
          <cell r="D1138" t="str">
            <v>Monster.Wasp.Scythe.Eclipse</v>
          </cell>
          <cell r="E1138" t="str">
            <v>Eclips</v>
          </cell>
          <cell r="F1138" t="str">
            <v>Normal</v>
          </cell>
          <cell r="H1138" t="str">
            <v>Devil</v>
          </cell>
        </row>
        <row r="1139">
          <cell r="A1139" t="str">
            <v>70010</v>
          </cell>
          <cell r="B1139" t="str">
            <v>잠식된 리치</v>
          </cell>
          <cell r="C1139" t="str">
            <v>Monster.Eclipse.Lich</v>
          </cell>
          <cell r="D1139" t="str">
            <v>Boss.Lich.Eclipse</v>
          </cell>
          <cell r="E1139" t="str">
            <v>Eclips</v>
          </cell>
          <cell r="F1139" t="str">
            <v>Normal</v>
          </cell>
          <cell r="H1139" t="str">
            <v>Devil</v>
          </cell>
        </row>
        <row r="1140">
          <cell r="A1140" t="str">
            <v>70011</v>
          </cell>
          <cell r="B1140" t="str">
            <v>잠식된 드래곤 트렌트</v>
          </cell>
          <cell r="C1140" t="str">
            <v>Monster.Eclipse.DragonEnt</v>
          </cell>
          <cell r="D1140" t="str">
            <v>Boss.DragonEnt.Eclipse</v>
          </cell>
          <cell r="E1140" t="str">
            <v>Eclips</v>
          </cell>
          <cell r="F1140" t="str">
            <v>Normal</v>
          </cell>
          <cell r="H1140" t="str">
            <v>Devil</v>
          </cell>
        </row>
        <row r="1141">
          <cell r="A1141" t="str">
            <v>70100</v>
          </cell>
          <cell r="B1141" t="str">
            <v>지옥불의 아이</v>
          </cell>
          <cell r="C1141" t="str">
            <v>Boss.Eclipse.Hellfire</v>
          </cell>
          <cell r="D1141" t="str">
            <v>Monster.Hellfire.Eclipse</v>
          </cell>
          <cell r="F1141" t="str">
            <v>Normal</v>
          </cell>
          <cell r="H1141" t="str">
            <v>Devil</v>
          </cell>
        </row>
        <row r="1142">
          <cell r="A1142" t="str">
            <v>70200</v>
          </cell>
          <cell r="B1142" t="str">
            <v>스카비르</v>
          </cell>
          <cell r="C1142" t="str">
            <v>Boss.Eclipse.Scavir</v>
          </cell>
          <cell r="D1142" t="str">
            <v>Boss.Scavir</v>
          </cell>
          <cell r="F1142" t="str">
            <v>Normal</v>
          </cell>
          <cell r="H1142" t="str">
            <v>Devil</v>
          </cell>
        </row>
        <row r="1143">
          <cell r="A1143">
            <v>70300</v>
          </cell>
          <cell r="B1143" t="str">
            <v>듀라한</v>
          </cell>
          <cell r="C1143" t="str">
            <v>Boss.Eclipse.Dullahan</v>
          </cell>
          <cell r="D1143" t="str">
            <v>Boss.Dullahan</v>
          </cell>
          <cell r="F1143" t="str">
            <v>Normal</v>
          </cell>
          <cell r="H1143" t="str">
            <v>Devil</v>
          </cell>
        </row>
        <row r="1144">
          <cell r="A1144" t="str">
            <v>70400</v>
          </cell>
          <cell r="B1144" t="str">
            <v>카타폴립스</v>
          </cell>
          <cell r="C1144" t="str">
            <v>Boss.Eclipse.Catapolyps</v>
          </cell>
          <cell r="D1144" t="str">
            <v>Boss.Catapolyps</v>
          </cell>
          <cell r="F1144" t="str">
            <v>Normal</v>
          </cell>
          <cell r="H1144" t="str">
            <v>Devil</v>
          </cell>
        </row>
        <row r="1145">
          <cell r="B1145" t="str">
            <v>신왕의 시련</v>
          </cell>
        </row>
        <row r="1146">
          <cell r="A1146" t="str">
            <v>71001</v>
          </cell>
          <cell r="B1146" t="str">
            <v>이메트</v>
          </cell>
          <cell r="C1146" t="str">
            <v>Boss.GodKingTrial.Imet</v>
          </cell>
          <cell r="D1146" t="str">
            <v>Boss.Imet</v>
          </cell>
          <cell r="F1146" t="str">
            <v>Normal</v>
          </cell>
          <cell r="H1146" t="str">
            <v>Golem</v>
          </cell>
        </row>
        <row r="1147">
          <cell r="A1147" t="str">
            <v>71002</v>
          </cell>
          <cell r="B1147" t="str">
            <v>므사마</v>
          </cell>
          <cell r="C1147" t="str">
            <v>Boss.GodKingTrial.Msama</v>
          </cell>
          <cell r="D1147" t="str">
            <v>Boss.Msama</v>
          </cell>
          <cell r="F1147" t="str">
            <v>Normal</v>
          </cell>
          <cell r="H1147" t="str">
            <v>Golem</v>
          </cell>
        </row>
        <row r="1148">
          <cell r="A1148" t="str">
            <v>71003</v>
          </cell>
          <cell r="B1148" t="str">
            <v>세크마하</v>
          </cell>
          <cell r="C1148" t="str">
            <v>Boss.GodKingTrial.Sekmaha</v>
          </cell>
          <cell r="D1148" t="str">
            <v>Boss.Sekmaha</v>
          </cell>
          <cell r="F1148" t="str">
            <v>Normal</v>
          </cell>
          <cell r="H1148" t="str">
            <v>Golem</v>
          </cell>
        </row>
        <row r="1149">
          <cell r="A1149" t="str">
            <v>71004</v>
          </cell>
          <cell r="B1149" t="str">
            <v>천공의 성물</v>
          </cell>
          <cell r="C1149" t="str">
            <v>Boss.GodKingTrial.Msama.Totem</v>
          </cell>
          <cell r="D1149" t="str">
            <v>Monster.Lizardman.Totem</v>
          </cell>
          <cell r="H1149" t="str">
            <v>Structure</v>
          </cell>
        </row>
        <row r="1150">
          <cell r="B1150" t="str">
            <v>샤크메챕터</v>
          </cell>
        </row>
        <row r="1151">
          <cell r="A1151" t="str">
            <v>72001</v>
          </cell>
          <cell r="B1151" t="str">
            <v>샤크메</v>
          </cell>
          <cell r="C1151" t="str">
            <v>Boss.AwakenShakmeh</v>
          </cell>
          <cell r="H1151" t="str">
            <v>Tidar</v>
          </cell>
        </row>
        <row r="1152">
          <cell r="A1152" t="str">
            <v>72002</v>
          </cell>
          <cell r="B1152" t="str">
            <v>샤크메</v>
          </cell>
          <cell r="C1152" t="str">
            <v>Boss.Shakmeh</v>
          </cell>
          <cell r="H1152" t="str">
            <v>Tidar</v>
          </cell>
        </row>
        <row r="1153">
          <cell r="A1153">
            <v>72003</v>
          </cell>
          <cell r="B1153" t="str">
            <v>제라</v>
          </cell>
          <cell r="C1153" t="str">
            <v>Monster.Sekireinel.Xerah</v>
          </cell>
          <cell r="D1153" t="str">
            <v>Hero.Xerah</v>
          </cell>
          <cell r="F1153" t="str">
            <v>Normal</v>
          </cell>
          <cell r="H1153" t="str">
            <v>Tidar</v>
          </cell>
          <cell r="I1153" t="str">
            <v>Wizard</v>
          </cell>
        </row>
        <row r="1154">
          <cell r="A1154">
            <v>72004</v>
          </cell>
          <cell r="B1154" t="str">
            <v>죄악의 나무</v>
          </cell>
          <cell r="C1154" t="str">
            <v>Monster.Sekireinel.TotemCorrupted2</v>
          </cell>
          <cell r="D1154" t="str">
            <v>Monster.Sekireinel.Totem</v>
          </cell>
          <cell r="E1154" t="str">
            <v>Corrupted</v>
          </cell>
          <cell r="H1154" t="str">
            <v>Contaminant</v>
          </cell>
        </row>
        <row r="1155">
          <cell r="A1155">
            <v>72005</v>
          </cell>
          <cell r="B1155" t="str">
            <v>라우디아</v>
          </cell>
          <cell r="C1155" t="str">
            <v>Monster.Sekireinel.Laudia</v>
          </cell>
          <cell r="D1155" t="str">
            <v>Hero.Laudia</v>
          </cell>
          <cell r="F1155" t="str">
            <v>Normal</v>
          </cell>
          <cell r="H1155" t="str">
            <v>Hero</v>
          </cell>
          <cell r="I1155" t="str">
            <v>Assassin</v>
          </cell>
        </row>
        <row r="1156">
          <cell r="A1156">
            <v>72010</v>
          </cell>
          <cell r="B1156" t="str">
            <v>세키레이넬 전사</v>
          </cell>
          <cell r="C1156" t="str">
            <v>Monster.Sekireinel.Warrior</v>
          </cell>
          <cell r="D1156" t="str">
            <v>Monster.Sekireinel.Warrior</v>
          </cell>
          <cell r="H1156" t="str">
            <v>Human</v>
          </cell>
        </row>
        <row r="1157">
          <cell r="A1157">
            <v>72020</v>
          </cell>
          <cell r="B1157" t="str">
            <v>오염된 세키레이넬 전사</v>
          </cell>
          <cell r="C1157" t="str">
            <v>Monster.Sekireinel.WarriorCorrupted</v>
          </cell>
          <cell r="D1157" t="str">
            <v>Monster.Sekireinel.Warrior</v>
          </cell>
          <cell r="E1157" t="str">
            <v>Corrupted</v>
          </cell>
          <cell r="H1157" t="str">
            <v>Contaminant</v>
          </cell>
        </row>
        <row r="1158">
          <cell r="A1158">
            <v>72030</v>
          </cell>
          <cell r="B1158" t="str">
            <v>세키레이넬 부대장</v>
          </cell>
          <cell r="C1158" t="str">
            <v>Monster.Sekireinel.WarriorElite</v>
          </cell>
          <cell r="D1158" t="str">
            <v>Monster.Sekireinel.WarriorElite</v>
          </cell>
          <cell r="H1158" t="str">
            <v>Human</v>
          </cell>
        </row>
        <row r="1159">
          <cell r="A1159">
            <v>72040</v>
          </cell>
          <cell r="B1159" t="str">
            <v>오염된 세키레이넬 부대장</v>
          </cell>
          <cell r="C1159" t="str">
            <v>Monster.Sekireinel.WarriorEliteCorrupted</v>
          </cell>
          <cell r="D1159" t="str">
            <v>Monster.Sekireinel.WarriorElite</v>
          </cell>
          <cell r="E1159" t="str">
            <v>Corrupted</v>
          </cell>
          <cell r="H1159" t="str">
            <v>Contaminant</v>
          </cell>
        </row>
        <row r="1160">
          <cell r="A1160">
            <v>72050</v>
          </cell>
          <cell r="B1160" t="str">
            <v>세키레이넬 대대장</v>
          </cell>
          <cell r="C1160" t="str">
            <v>Monster.Sekireinel.WarriorSuperElite</v>
          </cell>
          <cell r="D1160" t="str">
            <v>Monster.Sekireinel.WarriorSuperElite</v>
          </cell>
          <cell r="H1160" t="str">
            <v>Human</v>
          </cell>
        </row>
        <row r="1161">
          <cell r="A1161">
            <v>72060</v>
          </cell>
          <cell r="B1161" t="str">
            <v>오염된 세키레이넬 대대장</v>
          </cell>
          <cell r="C1161" t="str">
            <v>Monster.Sekireinel.WarriorSuperEliteCorrupted</v>
          </cell>
          <cell r="D1161" t="str">
            <v>Monster.Sekireinel.WarriorSuperElite</v>
          </cell>
          <cell r="E1161" t="str">
            <v>Corrupted</v>
          </cell>
          <cell r="H1161" t="str">
            <v>Contaminant</v>
          </cell>
        </row>
        <row r="1162">
          <cell r="A1162">
            <v>72070</v>
          </cell>
          <cell r="B1162" t="str">
            <v>세키레이넬 토템</v>
          </cell>
          <cell r="C1162" t="str">
            <v>Monster.Sekireinel.Totem</v>
          </cell>
          <cell r="D1162" t="str">
            <v>Monster.Sekireinel.Totem</v>
          </cell>
          <cell r="H1162" t="str">
            <v>Structure</v>
          </cell>
        </row>
        <row r="1163">
          <cell r="A1163">
            <v>72080</v>
          </cell>
          <cell r="B1163" t="str">
            <v>오염된 세키레이넬 토템</v>
          </cell>
          <cell r="C1163" t="str">
            <v>Monster.Sekireinel.TotemCorrupted</v>
          </cell>
          <cell r="D1163" t="str">
            <v>Monster.Sekireinel.Totem</v>
          </cell>
          <cell r="E1163" t="str">
            <v>Corrupted</v>
          </cell>
          <cell r="H1163" t="str">
            <v>Contaminant</v>
          </cell>
        </row>
        <row r="1164">
          <cell r="A1164">
            <v>72090</v>
          </cell>
          <cell r="B1164" t="str">
            <v>오염된 멧돼지</v>
          </cell>
          <cell r="C1164" t="str">
            <v>Monster.Sekireinel.Boar</v>
          </cell>
          <cell r="D1164" t="str">
            <v>Monster.Boar.Wild.Corrupted</v>
          </cell>
          <cell r="H1164" t="str">
            <v>Contaminant</v>
          </cell>
        </row>
        <row r="1165">
          <cell r="A1165">
            <v>72100</v>
          </cell>
          <cell r="B1165" t="str">
            <v>오염된 거미</v>
          </cell>
          <cell r="C1165" t="str">
            <v>Monster.Sekireinel.Spider</v>
          </cell>
          <cell r="D1165" t="str">
            <v>Monster.Spider.Fire.Corrupted</v>
          </cell>
          <cell r="H1165" t="str">
            <v>Contaminant</v>
          </cell>
        </row>
        <row r="1166">
          <cell r="A1166">
            <v>72110</v>
          </cell>
          <cell r="B1166" t="str">
            <v>오염된 자이언트웜</v>
          </cell>
          <cell r="C1166" t="str">
            <v>Monster.Sekireinel.GiantWorm</v>
          </cell>
          <cell r="D1166" t="str">
            <v>Monster.GiantWorm.SuperElite.Corrupted</v>
          </cell>
          <cell r="H1166" t="str">
            <v>Contaminant</v>
          </cell>
        </row>
        <row r="1167">
          <cell r="A1167">
            <v>72120</v>
          </cell>
          <cell r="B1167" t="str">
            <v>세키레이넬 전갈</v>
          </cell>
          <cell r="C1167" t="str">
            <v>Monster.Sekireinel.Scorpion</v>
          </cell>
          <cell r="D1167" t="str">
            <v>Monster.Scorpion.Desert.Sekireinel</v>
          </cell>
          <cell r="H1167" t="str">
            <v>Contaminant</v>
          </cell>
        </row>
        <row r="1168">
          <cell r="A1168">
            <v>72130</v>
          </cell>
          <cell r="B1168" t="str">
            <v>세키레이넬 리자드맨</v>
          </cell>
          <cell r="C1168" t="str">
            <v>Monster.Sekireinel.LizardmanMage</v>
          </cell>
          <cell r="D1168" t="str">
            <v>Monster.Lizardman.Mage.Sekireinel</v>
          </cell>
          <cell r="H1168" t="str">
            <v>Contaminant</v>
          </cell>
        </row>
        <row r="1169">
          <cell r="A1169">
            <v>72140</v>
          </cell>
          <cell r="B1169" t="str">
            <v>세키레이넬 히드라</v>
          </cell>
          <cell r="C1169" t="str">
            <v>Monster.Sekireinel.HydraRed</v>
          </cell>
          <cell r="D1169" t="str">
            <v>Monster.Hydra.Red.Sekireinel</v>
          </cell>
          <cell r="H1169" t="str">
            <v>Contaminant</v>
          </cell>
        </row>
        <row r="1170">
          <cell r="A1170">
            <v>72150</v>
          </cell>
          <cell r="B1170" t="str">
            <v>세키레이넬 거대 히드라</v>
          </cell>
          <cell r="C1170" t="str">
            <v>Monster.Sekireinel.HydraFury</v>
          </cell>
          <cell r="D1170" t="str">
            <v>Monster.Hydra.Fury.Sekireinel</v>
          </cell>
          <cell r="H1170" t="str">
            <v>Contaminant</v>
          </cell>
        </row>
        <row r="1171">
          <cell r="B1171" t="str">
            <v>소울웨폰 노출 용</v>
          </cell>
        </row>
        <row r="1172">
          <cell r="A1172" t="str">
            <v>901001</v>
          </cell>
          <cell r="B1172" t="str">
            <v>#null</v>
          </cell>
          <cell r="C1172" t="str">
            <v>Object.UniqueWeapon.Kasel</v>
          </cell>
          <cell r="D1172" t="str">
            <v>Object.KaselUnique</v>
          </cell>
          <cell r="H1172" t="str">
            <v>NPC</v>
          </cell>
        </row>
        <row r="1173">
          <cell r="A1173" t="str">
            <v>901002</v>
          </cell>
          <cell r="B1173" t="str">
            <v>#null</v>
          </cell>
          <cell r="C1173" t="str">
            <v>Object.UniqueWeapon.Frey</v>
          </cell>
          <cell r="D1173" t="str">
            <v>Object.FreyUnique</v>
          </cell>
          <cell r="H1173" t="str">
            <v>NPC</v>
          </cell>
        </row>
        <row r="1174">
          <cell r="A1174" t="str">
            <v>901003</v>
          </cell>
          <cell r="B1174" t="str">
            <v>#null</v>
          </cell>
          <cell r="C1174" t="str">
            <v>Object.UniqueWeapon.Cleo</v>
          </cell>
          <cell r="D1174" t="str">
            <v>Object.CleoUnique</v>
          </cell>
          <cell r="H1174" t="str">
            <v>NPC</v>
          </cell>
        </row>
        <row r="1175">
          <cell r="A1175" t="str">
            <v>901004</v>
          </cell>
          <cell r="B1175" t="str">
            <v>#null</v>
          </cell>
          <cell r="C1175" t="str">
            <v>Object.UniqueWeapon.Roi</v>
          </cell>
          <cell r="D1175" t="str">
            <v>Object.RoiUnique</v>
          </cell>
          <cell r="H1175" t="str">
            <v>NPC</v>
          </cell>
        </row>
        <row r="1176">
          <cell r="A1176" t="str">
            <v>901005</v>
          </cell>
          <cell r="B1176" t="str">
            <v>#null</v>
          </cell>
          <cell r="C1176" t="str">
            <v>Object.UniqueWeapon.Gau</v>
          </cell>
          <cell r="D1176" t="str">
            <v>Object.GauUnique</v>
          </cell>
          <cell r="H1176" t="str">
            <v>NPC</v>
          </cell>
        </row>
        <row r="1177">
          <cell r="A1177" t="str">
            <v>901006</v>
          </cell>
          <cell r="B1177" t="str">
            <v>#null</v>
          </cell>
          <cell r="C1177" t="str">
            <v>Object.UniqueWeapon.Phillop</v>
          </cell>
          <cell r="D1177" t="str">
            <v>Object.PhillopUnique</v>
          </cell>
          <cell r="H1177" t="str">
            <v>NPC</v>
          </cell>
        </row>
        <row r="1178">
          <cell r="A1178" t="str">
            <v>901007</v>
          </cell>
          <cell r="B1178" t="str">
            <v>#null</v>
          </cell>
          <cell r="C1178" t="str">
            <v>Object.UniqueWeapon.Lakrak</v>
          </cell>
          <cell r="D1178" t="str">
            <v>Object.LakrakUnique</v>
          </cell>
          <cell r="H1178" t="str">
            <v>NPC</v>
          </cell>
        </row>
        <row r="1179">
          <cell r="A1179" t="str">
            <v>901008</v>
          </cell>
          <cell r="B1179" t="str">
            <v>#null</v>
          </cell>
          <cell r="C1179" t="str">
            <v>Object.UniqueWeapon.Kaulah</v>
          </cell>
          <cell r="D1179" t="str">
            <v>Object.KaulahUnique</v>
          </cell>
          <cell r="H1179" t="str">
            <v>NPC</v>
          </cell>
        </row>
        <row r="1180">
          <cell r="A1180" t="str">
            <v>901009</v>
          </cell>
          <cell r="B1180" t="str">
            <v>#null</v>
          </cell>
          <cell r="C1180" t="str">
            <v>Object.UniqueWeapon.Epis</v>
          </cell>
          <cell r="D1180" t="str">
            <v>Object.EpisUnique</v>
          </cell>
          <cell r="H1180" t="str">
            <v>NPC</v>
          </cell>
        </row>
        <row r="1181">
          <cell r="A1181" t="str">
            <v>901010</v>
          </cell>
          <cell r="B1181" t="str">
            <v>#null</v>
          </cell>
          <cell r="C1181" t="str">
            <v>Object.UniqueWeapon.Selene</v>
          </cell>
          <cell r="D1181" t="str">
            <v>Object.SeleneUnique</v>
          </cell>
          <cell r="H1181" t="str">
            <v>NPC</v>
          </cell>
        </row>
        <row r="1182">
          <cell r="A1182" t="str">
            <v>901011</v>
          </cell>
          <cell r="B1182" t="str">
            <v>#null</v>
          </cell>
          <cell r="C1182" t="str">
            <v>Object.UniqueWeapon.Maria</v>
          </cell>
          <cell r="D1182" t="str">
            <v>Object.MariaUnique</v>
          </cell>
          <cell r="H1182" t="str">
            <v>NPC</v>
          </cell>
        </row>
        <row r="1183">
          <cell r="A1183" t="str">
            <v>901012</v>
          </cell>
          <cell r="B1183" t="str">
            <v>#null</v>
          </cell>
          <cell r="C1183" t="str">
            <v>Object.UniqueWeapon.Miruru</v>
          </cell>
          <cell r="D1183" t="str">
            <v>Object.MiruruUnique</v>
          </cell>
          <cell r="H1183" t="str">
            <v>NPC</v>
          </cell>
        </row>
        <row r="1184">
          <cell r="A1184" t="str">
            <v>901013</v>
          </cell>
          <cell r="B1184" t="str">
            <v>#null</v>
          </cell>
          <cell r="C1184" t="str">
            <v>Object.UniqueWeapon.Lorraine</v>
          </cell>
          <cell r="D1184" t="str">
            <v>Object.LorraineUnique</v>
          </cell>
          <cell r="H1184" t="str">
            <v>NPC</v>
          </cell>
        </row>
        <row r="1185">
          <cell r="A1185" t="str">
            <v>901015</v>
          </cell>
          <cell r="B1185" t="str">
            <v>#null</v>
          </cell>
          <cell r="C1185" t="str">
            <v>Object.UniqueWeapon.Clause</v>
          </cell>
          <cell r="D1185" t="str">
            <v>Object.ClauseUnique</v>
          </cell>
          <cell r="H1185" t="str">
            <v>NPC</v>
          </cell>
        </row>
        <row r="1186">
          <cell r="A1186" t="str">
            <v>901016</v>
          </cell>
          <cell r="B1186" t="str">
            <v>#null</v>
          </cell>
          <cell r="C1186" t="str">
            <v>Object.UniqueWeapon.Rephy</v>
          </cell>
          <cell r="D1186" t="str">
            <v>Object.RephyUnique</v>
          </cell>
          <cell r="H1186" t="str">
            <v>NPC</v>
          </cell>
        </row>
        <row r="1187">
          <cell r="A1187" t="str">
            <v>901017</v>
          </cell>
          <cell r="B1187" t="str">
            <v>#null</v>
          </cell>
          <cell r="C1187" t="str">
            <v>Object.UniqueWeapon.Dimael</v>
          </cell>
          <cell r="D1187" t="str">
            <v>Object.DimaelUnique</v>
          </cell>
          <cell r="H1187" t="str">
            <v>NPC</v>
          </cell>
        </row>
        <row r="1188">
          <cell r="A1188" t="str">
            <v>901018</v>
          </cell>
          <cell r="B1188" t="str">
            <v>#null</v>
          </cell>
          <cell r="C1188" t="str">
            <v>Object.UniqueWeapon.Reina</v>
          </cell>
          <cell r="D1188" t="str">
            <v>Object.ReinaUnique</v>
          </cell>
          <cell r="H1188" t="str">
            <v>NPC</v>
          </cell>
        </row>
        <row r="1189">
          <cell r="A1189" t="str">
            <v>901019</v>
          </cell>
          <cell r="B1189" t="str">
            <v>#null</v>
          </cell>
          <cell r="C1189" t="str">
            <v>Object.UniqueWeapon.Pavel</v>
          </cell>
          <cell r="D1189" t="str">
            <v>Object.PavelUnique</v>
          </cell>
          <cell r="H1189" t="str">
            <v>NPC</v>
          </cell>
        </row>
        <row r="1190">
          <cell r="A1190" t="str">
            <v>901020</v>
          </cell>
          <cell r="B1190" t="str">
            <v>#null</v>
          </cell>
          <cell r="C1190" t="str">
            <v>Object.UniqueWeapon.Demia</v>
          </cell>
          <cell r="D1190" t="str">
            <v>Object.DemiaUnique</v>
          </cell>
          <cell r="H1190" t="str">
            <v>NPC</v>
          </cell>
        </row>
        <row r="1191">
          <cell r="A1191" t="str">
            <v>901021</v>
          </cell>
          <cell r="B1191" t="str">
            <v>#null</v>
          </cell>
          <cell r="C1191" t="str">
            <v>Object.UniqueWeapon.Naila</v>
          </cell>
          <cell r="D1191" t="str">
            <v>Object.NailaUnique</v>
          </cell>
          <cell r="H1191" t="str">
            <v>NPC</v>
          </cell>
        </row>
        <row r="1192">
          <cell r="A1192" t="str">
            <v>901022</v>
          </cell>
          <cell r="B1192" t="str">
            <v>#null</v>
          </cell>
          <cell r="C1192" t="str">
            <v>Object.UniqueWeapon.Rodina</v>
          </cell>
          <cell r="D1192" t="str">
            <v>Object.RodinaUnique</v>
          </cell>
          <cell r="H1192" t="str">
            <v>NPC</v>
          </cell>
        </row>
        <row r="1193">
          <cell r="A1193" t="str">
            <v>901023</v>
          </cell>
          <cell r="B1193" t="str">
            <v>#null</v>
          </cell>
          <cell r="C1193" t="str">
            <v>Object.UniqueWeapon.Morrah</v>
          </cell>
          <cell r="D1193" t="str">
            <v>Object.MorrahUnique</v>
          </cell>
          <cell r="H1193" t="str">
            <v>NPC</v>
          </cell>
        </row>
        <row r="1194">
          <cell r="A1194" t="str">
            <v>901024</v>
          </cell>
          <cell r="B1194" t="str">
            <v>#null</v>
          </cell>
          <cell r="C1194" t="str">
            <v>Object.UniqueWeapon.Baudouin</v>
          </cell>
          <cell r="D1194" t="str">
            <v>Object.BaudouinUnique</v>
          </cell>
          <cell r="H1194" t="str">
            <v>NPC</v>
          </cell>
        </row>
        <row r="1195">
          <cell r="A1195" t="str">
            <v>901025</v>
          </cell>
          <cell r="B1195" t="str">
            <v>#null</v>
          </cell>
          <cell r="C1195" t="str">
            <v>Object.UniqueWeapon.Jane</v>
          </cell>
          <cell r="D1195" t="str">
            <v>Object.JaneUnique</v>
          </cell>
          <cell r="H1195" t="str">
            <v>NPC</v>
          </cell>
        </row>
        <row r="1196">
          <cell r="A1196" t="str">
            <v>901026</v>
          </cell>
          <cell r="B1196" t="str">
            <v>#null</v>
          </cell>
          <cell r="C1196" t="str">
            <v>Object.UniqueWeapon.Aisha</v>
          </cell>
          <cell r="D1196" t="str">
            <v>Object.AishaUnique</v>
          </cell>
          <cell r="H1196" t="str">
            <v>NPC</v>
          </cell>
        </row>
        <row r="1197">
          <cell r="A1197" t="str">
            <v>901027</v>
          </cell>
          <cell r="B1197" t="str">
            <v>#null</v>
          </cell>
          <cell r="C1197" t="str">
            <v>Object.UniqueWeapon.Leo</v>
          </cell>
          <cell r="D1197" t="str">
            <v>Object.LeoUnique</v>
          </cell>
          <cell r="H1197" t="str">
            <v>NPC</v>
          </cell>
        </row>
        <row r="1198">
          <cell r="A1198" t="str">
            <v>901028</v>
          </cell>
          <cell r="B1198" t="str">
            <v>#null</v>
          </cell>
          <cell r="C1198" t="str">
            <v>Object.UniqueWeapon.Fluss</v>
          </cell>
          <cell r="D1198" t="str">
            <v>Object.FlussUnique</v>
          </cell>
          <cell r="H1198" t="str">
            <v>NPC</v>
          </cell>
        </row>
        <row r="1199">
          <cell r="A1199" t="str">
            <v>901029</v>
          </cell>
          <cell r="B1199" t="str">
            <v>#null</v>
          </cell>
          <cell r="C1199" t="str">
            <v>Object.UniqueWeapon.Luna</v>
          </cell>
          <cell r="D1199" t="str">
            <v>Object.LunaUnique</v>
          </cell>
          <cell r="H1199" t="str">
            <v>NPC</v>
          </cell>
        </row>
        <row r="1200">
          <cell r="A1200" t="str">
            <v>901030</v>
          </cell>
          <cell r="B1200" t="str">
            <v>#null</v>
          </cell>
          <cell r="C1200" t="str">
            <v>Object.UniqueWeapon.Ell</v>
          </cell>
          <cell r="D1200" t="str">
            <v>Object.EllUnique</v>
          </cell>
          <cell r="H1200" t="str">
            <v>NPC</v>
          </cell>
        </row>
        <row r="1201">
          <cell r="A1201" t="str">
            <v>901031</v>
          </cell>
          <cell r="B1201" t="str">
            <v>#null</v>
          </cell>
          <cell r="C1201" t="str">
            <v>Object.UniqueWeapon.Arch</v>
          </cell>
          <cell r="D1201" t="str">
            <v>Object.ArchUnique</v>
          </cell>
          <cell r="H1201" t="str">
            <v>NPC</v>
          </cell>
        </row>
        <row r="1202">
          <cell r="A1202" t="str">
            <v>901032</v>
          </cell>
          <cell r="B1202" t="str">
            <v>#null</v>
          </cell>
          <cell r="C1202" t="str">
            <v>Object.UniqueWeapon.Lewsia</v>
          </cell>
          <cell r="D1202" t="str">
            <v>Object.LewsiaUnique</v>
          </cell>
          <cell r="H1202" t="str">
            <v>NPC</v>
          </cell>
        </row>
        <row r="1203">
          <cell r="A1203" t="str">
            <v>901033</v>
          </cell>
          <cell r="B1203" t="str">
            <v>#null</v>
          </cell>
          <cell r="C1203" t="str">
            <v>Object.UniqueWeapon.Nicx</v>
          </cell>
          <cell r="D1203" t="str">
            <v>Object.NicxUnique</v>
          </cell>
          <cell r="H1203" t="str">
            <v>NPC</v>
          </cell>
        </row>
        <row r="1204">
          <cell r="A1204" t="str">
            <v>901034</v>
          </cell>
          <cell r="B1204" t="str">
            <v>#null</v>
          </cell>
          <cell r="C1204" t="str">
            <v>Object.UniqueWeapon.Annette</v>
          </cell>
          <cell r="D1204" t="str">
            <v>Object.AnnetteUnique</v>
          </cell>
          <cell r="H1204" t="str">
            <v>NPC</v>
          </cell>
        </row>
        <row r="1205">
          <cell r="A1205" t="str">
            <v>901035</v>
          </cell>
          <cell r="B1205" t="str">
            <v>#null</v>
          </cell>
          <cell r="C1205" t="str">
            <v>Object.UniqueWeapon.Mitra</v>
          </cell>
          <cell r="D1205" t="str">
            <v>Object.MitraUnique</v>
          </cell>
          <cell r="H1205" t="str">
            <v>NPC</v>
          </cell>
        </row>
        <row r="1206">
          <cell r="A1206" t="str">
            <v>901036</v>
          </cell>
          <cell r="B1206" t="str">
            <v>#null</v>
          </cell>
          <cell r="C1206" t="str">
            <v>Object.UniqueWeapon.Ricardo</v>
          </cell>
          <cell r="D1206" t="str">
            <v>Object.RicardoUnique</v>
          </cell>
          <cell r="H1206" t="str">
            <v>NPC</v>
          </cell>
        </row>
        <row r="1207">
          <cell r="A1207" t="str">
            <v>901037</v>
          </cell>
          <cell r="B1207" t="str">
            <v>#null</v>
          </cell>
          <cell r="C1207" t="str">
            <v>Object.UniqueWeapon.Tanya</v>
          </cell>
          <cell r="D1207" t="str">
            <v>Object.TanyaUnique</v>
          </cell>
          <cell r="H1207" t="str">
            <v>NPC</v>
          </cell>
        </row>
        <row r="1208">
          <cell r="A1208" t="str">
            <v>901038</v>
          </cell>
          <cell r="B1208" t="str">
            <v>#null</v>
          </cell>
          <cell r="C1208" t="str">
            <v>Object.UniqueWeapon.Ezekiel</v>
          </cell>
          <cell r="D1208" t="str">
            <v>Object.EzekielUnique</v>
          </cell>
          <cell r="H1208" t="str">
            <v>NPC</v>
          </cell>
        </row>
        <row r="1209">
          <cell r="A1209" t="str">
            <v>901039</v>
          </cell>
          <cell r="B1209" t="str">
            <v>#null</v>
          </cell>
          <cell r="C1209" t="str">
            <v>Object.UniqueWeapon.Cassandra</v>
          </cell>
          <cell r="D1209" t="str">
            <v>Object.CassandraUnique</v>
          </cell>
          <cell r="H1209" t="str">
            <v>NPC</v>
          </cell>
        </row>
        <row r="1210">
          <cell r="A1210" t="str">
            <v>901040</v>
          </cell>
          <cell r="B1210" t="str">
            <v>#null</v>
          </cell>
          <cell r="C1210" t="str">
            <v>Object.UniqueWeapon.Theo</v>
          </cell>
          <cell r="D1210" t="str">
            <v>Object.TheoUnique</v>
          </cell>
          <cell r="H1210" t="str">
            <v>NPC</v>
          </cell>
        </row>
        <row r="1211">
          <cell r="A1211" t="str">
            <v>901041</v>
          </cell>
          <cell r="B1211" t="str">
            <v>#null</v>
          </cell>
          <cell r="C1211" t="str">
            <v>Object.UniqueWeapon.Mediana</v>
          </cell>
          <cell r="D1211" t="str">
            <v>Object.MedianaUnique</v>
          </cell>
          <cell r="H1211" t="str">
            <v>NPC</v>
          </cell>
        </row>
        <row r="1212">
          <cell r="A1212" t="str">
            <v>901042</v>
          </cell>
          <cell r="B1212" t="str">
            <v>#null</v>
          </cell>
          <cell r="C1212" t="str">
            <v>Object.UniqueWeapon.Oddy</v>
          </cell>
          <cell r="D1212" t="str">
            <v>Object.OddyUnique</v>
          </cell>
          <cell r="H1212" t="str">
            <v>NPC</v>
          </cell>
        </row>
        <row r="1213">
          <cell r="A1213" t="str">
            <v>901043</v>
          </cell>
          <cell r="B1213" t="str">
            <v>#null</v>
          </cell>
          <cell r="C1213" t="str">
            <v>Object.UniqueWeapon.Viska</v>
          </cell>
          <cell r="D1213" t="str">
            <v>Object.ViskaUnique</v>
          </cell>
          <cell r="H1213" t="str">
            <v>NPC</v>
          </cell>
        </row>
        <row r="1214">
          <cell r="A1214" t="str">
            <v>901044</v>
          </cell>
          <cell r="B1214" t="str">
            <v>#null</v>
          </cell>
          <cell r="C1214" t="str">
            <v>Object.UniqueWeapon.Priscilla</v>
          </cell>
          <cell r="D1214" t="str">
            <v>Object.PriscillaUnique</v>
          </cell>
          <cell r="H1214" t="str">
            <v>NPC</v>
          </cell>
        </row>
        <row r="1215">
          <cell r="A1215" t="str">
            <v>901045</v>
          </cell>
          <cell r="B1215" t="str">
            <v>#null</v>
          </cell>
          <cell r="C1215" t="str">
            <v>Object.UniqueWeapon.Yanne</v>
          </cell>
          <cell r="D1215" t="str">
            <v>Object.YanneUnique</v>
          </cell>
          <cell r="H1215" t="str">
            <v>NPC</v>
          </cell>
        </row>
        <row r="1216">
          <cell r="A1216" t="str">
            <v>901046</v>
          </cell>
          <cell r="B1216" t="str">
            <v>#null</v>
          </cell>
          <cell r="C1216" t="str">
            <v>Object.UniqueWeapon.Zafir</v>
          </cell>
          <cell r="D1216" t="str">
            <v>Object.ZafirUnique</v>
          </cell>
          <cell r="H1216" t="str">
            <v>NPC</v>
          </cell>
        </row>
        <row r="1217">
          <cell r="A1217" t="str">
            <v>901047</v>
          </cell>
          <cell r="B1217" t="str">
            <v>#null</v>
          </cell>
          <cell r="C1217" t="str">
            <v>Object.UniqueWeapon.Yuria</v>
          </cell>
          <cell r="D1217" t="str">
            <v>Object.YuriaUnique</v>
          </cell>
          <cell r="H1217" t="str">
            <v>NPC</v>
          </cell>
        </row>
        <row r="1218">
          <cell r="A1218" t="str">
            <v>901048</v>
          </cell>
          <cell r="B1218" t="str">
            <v>#null</v>
          </cell>
          <cell r="C1218" t="str">
            <v>Object.UniqueWeapon.Rehartna</v>
          </cell>
          <cell r="D1218" t="str">
            <v>Object.RehartnaUnique</v>
          </cell>
          <cell r="H1218" t="str">
            <v>NPC</v>
          </cell>
        </row>
        <row r="1219">
          <cell r="A1219" t="str">
            <v>901049</v>
          </cell>
          <cell r="B1219" t="str">
            <v>#null</v>
          </cell>
          <cell r="C1219" t="str">
            <v>Object.UniqueWeapon.Ophelia</v>
          </cell>
          <cell r="D1219" t="str">
            <v>Object.OpheliaUnique</v>
          </cell>
          <cell r="H1219" t="str">
            <v>NPC</v>
          </cell>
        </row>
        <row r="1220">
          <cell r="A1220" t="str">
            <v>901050</v>
          </cell>
          <cell r="B1220" t="str">
            <v>#null</v>
          </cell>
          <cell r="C1220" t="str">
            <v>Object.UniqueWeapon.Requina</v>
          </cell>
          <cell r="D1220" t="str">
            <v>Object.RequinaUnique</v>
          </cell>
          <cell r="H1220" t="str">
            <v>NPC</v>
          </cell>
        </row>
        <row r="1221">
          <cell r="A1221" t="str">
            <v>901051</v>
          </cell>
          <cell r="B1221" t="str">
            <v>#null</v>
          </cell>
          <cell r="C1221" t="str">
            <v>Object.UniqueWeapon.Aselica</v>
          </cell>
          <cell r="D1221" t="str">
            <v>Object.AselicaUnique</v>
          </cell>
          <cell r="H1221" t="str">
            <v>NPC</v>
          </cell>
        </row>
        <row r="1222">
          <cell r="A1222" t="str">
            <v>901052</v>
          </cell>
          <cell r="B1222" t="str">
            <v>#null</v>
          </cell>
          <cell r="C1222" t="str">
            <v>Object.UniqueWeapon.Crow</v>
          </cell>
          <cell r="D1222" t="str">
            <v>Object.CrowUnique</v>
          </cell>
          <cell r="H1222" t="str">
            <v>NPC</v>
          </cell>
        </row>
        <row r="1223">
          <cell r="A1223" t="str">
            <v>901053</v>
          </cell>
          <cell r="B1223" t="str">
            <v>#null</v>
          </cell>
          <cell r="C1223" t="str">
            <v>Object.UniqueWeapon.Shamilla</v>
          </cell>
          <cell r="D1223" t="str">
            <v>Object.ShamillaUnique</v>
          </cell>
          <cell r="H1223" t="str">
            <v>NPC</v>
          </cell>
        </row>
        <row r="1224">
          <cell r="A1224" t="str">
            <v>901054</v>
          </cell>
          <cell r="B1224" t="str">
            <v>#null</v>
          </cell>
          <cell r="C1224" t="str">
            <v>Object.UniqueWeapon.Lavril</v>
          </cell>
          <cell r="D1224" t="str">
            <v>Object.LavrilUnique</v>
          </cell>
          <cell r="H1224" t="str">
            <v>NPC</v>
          </cell>
        </row>
        <row r="1225">
          <cell r="A1225" t="str">
            <v>901055</v>
          </cell>
          <cell r="B1225" t="str">
            <v>#null</v>
          </cell>
          <cell r="C1225" t="str">
            <v>Object.UniqueWeapon.Seria</v>
          </cell>
          <cell r="D1225" t="str">
            <v>Object.SeriaUnique</v>
          </cell>
          <cell r="H1225" t="str">
            <v>NPC</v>
          </cell>
        </row>
        <row r="1226">
          <cell r="A1226" t="str">
            <v>901056</v>
          </cell>
          <cell r="B1226" t="str">
            <v>#null</v>
          </cell>
          <cell r="C1226" t="str">
            <v>Object.UniqueWeapon.Erze</v>
          </cell>
          <cell r="D1226" t="str">
            <v>Object.ErzeUnique</v>
          </cell>
          <cell r="H1226" t="str">
            <v>NPC</v>
          </cell>
        </row>
        <row r="1227">
          <cell r="A1227" t="str">
            <v>901057</v>
          </cell>
          <cell r="B1227" t="str">
            <v>#null</v>
          </cell>
          <cell r="C1227" t="str">
            <v>Object.UniqueWeapon.Lilia</v>
          </cell>
          <cell r="D1227" t="str">
            <v>Object.LiliaUnique</v>
          </cell>
          <cell r="H1227" t="str">
            <v>NPC</v>
          </cell>
        </row>
        <row r="1228">
          <cell r="A1228" t="str">
            <v>901058</v>
          </cell>
          <cell r="B1228" t="str">
            <v>#null</v>
          </cell>
          <cell r="C1228" t="str">
            <v>Object.UniqueWeapon.Laudia</v>
          </cell>
          <cell r="D1228" t="str">
            <v>Object.LaudiaUnique</v>
          </cell>
          <cell r="H1228" t="str">
            <v>NPC</v>
          </cell>
        </row>
        <row r="1229">
          <cell r="A1229" t="str">
            <v>901059</v>
          </cell>
          <cell r="B1229" t="str">
            <v>#null</v>
          </cell>
          <cell r="C1229" t="str">
            <v>Object.UniqueWeapon.Lucias</v>
          </cell>
          <cell r="D1229" t="str">
            <v>Object.LuciasUnique</v>
          </cell>
          <cell r="H1229" t="str">
            <v>NPC</v>
          </cell>
        </row>
        <row r="1230">
          <cell r="A1230" t="str">
            <v>901060</v>
          </cell>
          <cell r="B1230" t="str">
            <v>#null</v>
          </cell>
          <cell r="C1230" t="str">
            <v>Object.UniqueWeapon.Chrisha</v>
          </cell>
          <cell r="D1230" t="str">
            <v>Object.ChrishaUnique</v>
          </cell>
          <cell r="H1230" t="str">
            <v>NPC</v>
          </cell>
        </row>
        <row r="1231">
          <cell r="A1231" t="str">
            <v>901061</v>
          </cell>
          <cell r="B1231" t="str">
            <v>#null</v>
          </cell>
          <cell r="C1231" t="str">
            <v>Object.UniqueWeapon.Neraxis</v>
          </cell>
          <cell r="D1231" t="str">
            <v>Object.NeraxisUnique</v>
          </cell>
          <cell r="H1231" t="str">
            <v>NPC</v>
          </cell>
        </row>
        <row r="1232">
          <cell r="A1232" t="str">
            <v>901062</v>
          </cell>
          <cell r="B1232" t="str">
            <v>#null</v>
          </cell>
          <cell r="C1232" t="str">
            <v>Object.UniqueWeapon.Scarlet</v>
          </cell>
          <cell r="D1232" t="str">
            <v>Object.ScarletUnique</v>
          </cell>
          <cell r="H1232" t="str">
            <v>NPC</v>
          </cell>
        </row>
        <row r="1233">
          <cell r="A1233" t="str">
            <v>901063</v>
          </cell>
          <cell r="B1233" t="str">
            <v>#null</v>
          </cell>
          <cell r="C1233" t="str">
            <v>Object.UniqueWeapon.Sonia</v>
          </cell>
          <cell r="D1233" t="str">
            <v>Object.SoniaUnique</v>
          </cell>
          <cell r="H1233" t="str">
            <v>NPC</v>
          </cell>
        </row>
        <row r="1234">
          <cell r="A1234" t="str">
            <v>901064</v>
          </cell>
          <cell r="B1234" t="str">
            <v>#null</v>
          </cell>
          <cell r="C1234" t="str">
            <v>Object.UniqueWeapon.Artemia</v>
          </cell>
          <cell r="D1234" t="str">
            <v>Object.ArtemiaUnique</v>
          </cell>
          <cell r="H1234" t="str">
            <v>NPC</v>
          </cell>
        </row>
        <row r="1235">
          <cell r="A1235" t="str">
            <v>901065</v>
          </cell>
          <cell r="B1235" t="str">
            <v>#null</v>
          </cell>
          <cell r="C1235" t="str">
            <v>Object.UniqueWeapon.Mirianne</v>
          </cell>
          <cell r="D1235" t="str">
            <v>Object.MirianneUnique</v>
          </cell>
          <cell r="H1235" t="str">
            <v>NPC</v>
          </cell>
        </row>
        <row r="1236">
          <cell r="A1236" t="str">
            <v>901066</v>
          </cell>
          <cell r="B1236" t="str">
            <v>#null</v>
          </cell>
          <cell r="C1236" t="str">
            <v>Object.UniqueWeapon.Shea</v>
          </cell>
          <cell r="D1236" t="str">
            <v>Object.SheaUnique</v>
          </cell>
          <cell r="H1236" t="str">
            <v>NPC</v>
          </cell>
        </row>
        <row r="1237">
          <cell r="A1237" t="str">
            <v>901067</v>
          </cell>
          <cell r="B1237" t="str">
            <v>#null</v>
          </cell>
          <cell r="C1237" t="str">
            <v>Object.UniqueWeapon.Kara</v>
          </cell>
          <cell r="D1237" t="str">
            <v>Object.KaraUnique</v>
          </cell>
          <cell r="H1237" t="str">
            <v>NPC</v>
          </cell>
        </row>
        <row r="1238">
          <cell r="A1238" t="str">
            <v>901068</v>
          </cell>
          <cell r="B1238" t="str">
            <v>#null</v>
          </cell>
          <cell r="C1238" t="str">
            <v>Object.UniqueWeapon.Nia</v>
          </cell>
          <cell r="D1238" t="str">
            <v>Object.NiaUnique</v>
          </cell>
          <cell r="H1238" t="str">
            <v>NPC</v>
          </cell>
        </row>
        <row r="1239">
          <cell r="A1239" t="str">
            <v>901069</v>
          </cell>
          <cell r="B1239" t="str">
            <v>#null</v>
          </cell>
          <cell r="C1239" t="str">
            <v>Object.UniqueWeapon.Esker</v>
          </cell>
          <cell r="D1239" t="str">
            <v>Object.EskerUnique</v>
          </cell>
          <cell r="H1239" t="str">
            <v>NPC</v>
          </cell>
        </row>
        <row r="1240">
          <cell r="A1240" t="str">
            <v>901070</v>
          </cell>
          <cell r="B1240" t="str">
            <v>#null</v>
          </cell>
          <cell r="C1240" t="str">
            <v>Object.UniqueWeapon.Cecilia</v>
          </cell>
          <cell r="D1240" t="str">
            <v>Object.CeciliaUnique</v>
          </cell>
          <cell r="H1240" t="str">
            <v>NPC</v>
          </cell>
        </row>
        <row r="1241">
          <cell r="A1241" t="str">
            <v>901071</v>
          </cell>
          <cell r="B1241" t="str">
            <v>#null</v>
          </cell>
          <cell r="C1241" t="str">
            <v>Object.UniqueWeapon.Kirze</v>
          </cell>
          <cell r="D1241" t="str">
            <v>Object.KirzeUnique</v>
          </cell>
          <cell r="H1241" t="str">
            <v>NPC</v>
          </cell>
        </row>
        <row r="1242">
          <cell r="A1242" t="str">
            <v>901072</v>
          </cell>
          <cell r="B1242" t="str">
            <v>#null</v>
          </cell>
          <cell r="C1242" t="str">
            <v>Object.UniqueWeapon.Pancironne</v>
          </cell>
          <cell r="D1242" t="str">
            <v>Object.PancironneUnique</v>
          </cell>
          <cell r="H1242" t="str">
            <v>NPC</v>
          </cell>
        </row>
        <row r="1243">
          <cell r="A1243" t="str">
            <v>901073</v>
          </cell>
          <cell r="B1243" t="str">
            <v>#null</v>
          </cell>
          <cell r="C1243" t="str">
            <v>Object.UniqueWeapon.Chase</v>
          </cell>
          <cell r="D1243" t="str">
            <v>Object.ChaseUnique</v>
          </cell>
          <cell r="H1243" t="str">
            <v>NPC</v>
          </cell>
        </row>
        <row r="1244">
          <cell r="A1244" t="str">
            <v>901074</v>
          </cell>
          <cell r="B1244" t="str">
            <v>#null</v>
          </cell>
          <cell r="C1244" t="str">
            <v>Object.UniqueWeapon.Kibera</v>
          </cell>
          <cell r="D1244" t="str">
            <v>Object.KiberaUnique</v>
          </cell>
          <cell r="H1244" t="str">
            <v>NPC</v>
          </cell>
        </row>
        <row r="1245">
          <cell r="A1245" t="str">
            <v>901075</v>
          </cell>
          <cell r="B1245" t="str">
            <v>#null</v>
          </cell>
          <cell r="C1245" t="str">
            <v>Object.UniqueWeapon.Dakaris</v>
          </cell>
          <cell r="D1245" t="str">
            <v>Object.DakarisUnique</v>
          </cell>
          <cell r="H1245" t="str">
            <v>NPC</v>
          </cell>
        </row>
        <row r="1246">
          <cell r="A1246" t="str">
            <v>901076</v>
          </cell>
          <cell r="B1246" t="str">
            <v>#null</v>
          </cell>
          <cell r="C1246" t="str">
            <v>Object.UniqueWeapon.Taily</v>
          </cell>
          <cell r="D1246" t="str">
            <v>Object.TailyUnique</v>
          </cell>
          <cell r="H1246" t="str">
            <v>NPC</v>
          </cell>
        </row>
        <row r="1247">
          <cell r="A1247" t="str">
            <v>901077</v>
          </cell>
          <cell r="B1247" t="str">
            <v>#null</v>
          </cell>
          <cell r="C1247" t="str">
            <v>Object.UniqueWeapon.Xerah</v>
          </cell>
          <cell r="D1247" t="str">
            <v>Object.XerahUnique</v>
          </cell>
          <cell r="H1247" t="str">
            <v>NPC</v>
          </cell>
        </row>
        <row r="1248">
          <cell r="A1248" t="str">
            <v>901078</v>
          </cell>
          <cell r="B1248" t="str">
            <v>#null</v>
          </cell>
          <cell r="C1248" t="str">
            <v>Object.UniqueWeapon.Bernheim</v>
          </cell>
          <cell r="D1248" t="str">
            <v>Object.BernheimUnique</v>
          </cell>
          <cell r="H1248" t="str">
            <v>NPC</v>
          </cell>
        </row>
        <row r="1249">
          <cell r="A1249" t="str">
            <v>901079</v>
          </cell>
          <cell r="B1249" t="str">
            <v>#null</v>
          </cell>
          <cell r="C1249" t="str">
            <v>Object.UniqueWeapon.Evan</v>
          </cell>
          <cell r="D1249" t="str">
            <v>Object.EvanUnique</v>
          </cell>
          <cell r="H1249" t="str">
            <v>NPC</v>
          </cell>
        </row>
        <row r="1250">
          <cell r="A1250" t="str">
            <v>901080</v>
          </cell>
          <cell r="B1250" t="str">
            <v>#null</v>
          </cell>
          <cell r="C1250" t="str">
            <v>Object.UniqueWeapon.Shakmeh</v>
          </cell>
          <cell r="D1250" t="str">
            <v>Object.ShakmehUnique</v>
          </cell>
          <cell r="H1250" t="str">
            <v>NPC</v>
          </cell>
        </row>
        <row r="1251">
          <cell r="A1251" t="str">
            <v>901081</v>
          </cell>
          <cell r="B1251" t="str">
            <v>#null</v>
          </cell>
          <cell r="C1251" t="str">
            <v>Object.UniqueWeapon.Hilda</v>
          </cell>
          <cell r="D1251" t="str">
            <v>Object.HildaUnique</v>
          </cell>
          <cell r="H1251" t="str">
            <v>NPC</v>
          </cell>
        </row>
        <row r="1252">
          <cell r="A1252" t="str">
            <v>901082</v>
          </cell>
          <cell r="B1252" t="str">
            <v>#null</v>
          </cell>
          <cell r="C1252" t="str">
            <v>Object.UniqueWeapon.Isolet</v>
          </cell>
          <cell r="D1252" t="str">
            <v>Object.IsoletUnique</v>
          </cell>
          <cell r="H1252" t="str">
            <v>NPC</v>
          </cell>
        </row>
        <row r="1253">
          <cell r="A1253" t="str">
            <v>901083</v>
          </cell>
          <cell r="B1253" t="str">
            <v>#null</v>
          </cell>
          <cell r="C1253" t="str">
            <v>Object.UniqueWeapon.ClauseTraitor</v>
          </cell>
          <cell r="D1253" t="str">
            <v>Object.ClauseTraitorUnique</v>
          </cell>
          <cell r="H1253" t="str">
            <v>NPC</v>
          </cell>
        </row>
        <row r="1254">
          <cell r="A1254" t="str">
            <v>901084</v>
          </cell>
          <cell r="B1254" t="str">
            <v>#null</v>
          </cell>
          <cell r="C1254" t="str">
            <v>Object.UniqueWeapon.DarkLordKasel</v>
          </cell>
          <cell r="D1254" t="str">
            <v>Object.DarkLordKaselUnique</v>
          </cell>
          <cell r="H1254" t="str">
            <v>NPC</v>
          </cell>
        </row>
        <row r="1255">
          <cell r="A1255" t="str">
            <v>901085</v>
          </cell>
          <cell r="B1255" t="str">
            <v>#null</v>
          </cell>
          <cell r="C1255" t="str">
            <v>Object.UniqueWeapon.FallenFrey</v>
          </cell>
          <cell r="D1255" t="str">
            <v>Object.FallenFreyUnique</v>
          </cell>
          <cell r="H1255" t="str">
            <v>NPC</v>
          </cell>
        </row>
        <row r="1256">
          <cell r="A1256" t="str">
            <v>901086</v>
          </cell>
          <cell r="B1256" t="str">
            <v>#null</v>
          </cell>
          <cell r="C1256" t="str">
            <v>Object.UniqueWeapon.Gremory</v>
          </cell>
          <cell r="D1256" t="str">
            <v>Object.GremoryUnique</v>
          </cell>
          <cell r="H1256" t="str">
            <v>NPC</v>
          </cell>
        </row>
        <row r="1257">
          <cell r="A1257" t="str">
            <v>901087</v>
          </cell>
          <cell r="B1257" t="str">
            <v>#null</v>
          </cell>
          <cell r="C1257" t="str">
            <v>Object.UniqueWeapon.Glenwys</v>
          </cell>
          <cell r="D1257" t="str">
            <v>Object.GlenwysUnique</v>
          </cell>
          <cell r="H1257" t="str">
            <v>NPC</v>
          </cell>
        </row>
        <row r="1258">
          <cell r="A1258" t="str">
            <v>901088</v>
          </cell>
          <cell r="B1258" t="str">
            <v>#null</v>
          </cell>
          <cell r="C1258" t="str">
            <v>Object.UniqueWeapon.Riheet</v>
          </cell>
          <cell r="D1258" t="str">
            <v>Object.RiheetUnique</v>
          </cell>
          <cell r="H1258" t="str">
            <v>NPC</v>
          </cell>
        </row>
        <row r="1259">
          <cell r="A1259" t="str">
            <v>901089</v>
          </cell>
          <cell r="B1259" t="str">
            <v>#null</v>
          </cell>
          <cell r="C1259" t="str">
            <v>Object.UniqueWeapon.Ripine</v>
          </cell>
          <cell r="D1259" t="str">
            <v>Object.RipineUnique</v>
          </cell>
          <cell r="H1259" t="str">
            <v>NPC</v>
          </cell>
        </row>
        <row r="1260">
          <cell r="A1260" t="str">
            <v>901090</v>
          </cell>
          <cell r="B1260" t="str">
            <v>#null</v>
          </cell>
          <cell r="C1260" t="str">
            <v>Object.UniqueWeapon.May</v>
          </cell>
          <cell r="D1260" t="str">
            <v>Object.MayUnique</v>
          </cell>
          <cell r="H1260" t="str">
            <v>NPC</v>
          </cell>
        </row>
        <row r="1261">
          <cell r="A1261" t="str">
            <v>901091</v>
          </cell>
          <cell r="B1261" t="str">
            <v>#null</v>
          </cell>
          <cell r="C1261" t="str">
            <v>Object.UniqueWeapon.Gladi</v>
          </cell>
          <cell r="D1261" t="str">
            <v>Object.GladiUnique</v>
          </cell>
          <cell r="H1261" t="str">
            <v>NPC</v>
          </cell>
        </row>
        <row r="1262">
          <cell r="A1262" t="str">
            <v>901092</v>
          </cell>
          <cell r="B1262" t="str">
            <v>#null</v>
          </cell>
          <cell r="C1262" t="str">
            <v>Object.UniqueWeapon.Veronica</v>
          </cell>
          <cell r="D1262" t="str">
            <v>Object.VeronicaUnique</v>
          </cell>
          <cell r="H1262" t="str">
            <v>NPC</v>
          </cell>
        </row>
        <row r="1263">
          <cell r="A1263" t="str">
            <v>901093</v>
          </cell>
          <cell r="B1263" t="str">
            <v>#null</v>
          </cell>
          <cell r="C1263" t="str">
            <v>Object.UniqueWeapon.Loman</v>
          </cell>
          <cell r="D1263" t="str">
            <v>Object.LomanUnique</v>
          </cell>
          <cell r="H1263" t="str">
            <v>NPC</v>
          </cell>
        </row>
        <row r="1264">
          <cell r="A1264" t="str">
            <v>901094</v>
          </cell>
          <cell r="B1264" t="str">
            <v>#null</v>
          </cell>
          <cell r="C1264" t="str">
            <v>Object.UniqueWeapon.Juno</v>
          </cell>
          <cell r="D1264" t="str">
            <v>Object.JunoUnique</v>
          </cell>
          <cell r="H1264" t="str">
            <v>NPC</v>
          </cell>
        </row>
        <row r="1265">
          <cell r="A1265" t="str">
            <v>901095</v>
          </cell>
          <cell r="B1265" t="str">
            <v>#null</v>
          </cell>
          <cell r="C1265" t="str">
            <v>Object.UniqueWeapon.Nicky</v>
          </cell>
          <cell r="D1265" t="str">
            <v>Object.NickyUnique</v>
          </cell>
          <cell r="H1265" t="str">
            <v>NPC</v>
          </cell>
        </row>
        <row r="1266">
          <cell r="A1266" t="str">
            <v>901096</v>
          </cell>
          <cell r="B1266" t="str">
            <v>#null</v>
          </cell>
          <cell r="C1266" t="str">
            <v>Object.UniqueWeapon.Dosarta</v>
          </cell>
          <cell r="D1266" t="str">
            <v>Object.DosartaUnique</v>
          </cell>
          <cell r="H1266" t="str">
            <v>NPC</v>
          </cell>
        </row>
        <row r="1267">
          <cell r="A1267" t="str">
            <v>901097</v>
          </cell>
          <cell r="B1267" t="str">
            <v>#null</v>
          </cell>
          <cell r="C1267" t="str">
            <v>Object.UniqueWeapon.Hanus</v>
          </cell>
          <cell r="D1267" t="str">
            <v>Object.HanusUnique</v>
          </cell>
          <cell r="H1267" t="str">
            <v>NPC</v>
          </cell>
        </row>
        <row r="1268">
          <cell r="A1268" t="str">
            <v>901098</v>
          </cell>
          <cell r="B1268" t="str">
            <v>#null</v>
          </cell>
          <cell r="C1268" t="str">
            <v>Object.UniqueWeapon.Kain</v>
          </cell>
          <cell r="D1268" t="str">
            <v>Object.KainUnique</v>
          </cell>
          <cell r="H1268" t="str">
            <v>NPC</v>
          </cell>
        </row>
        <row r="1269">
          <cell r="A1269" t="str">
            <v>901099</v>
          </cell>
          <cell r="B1269" t="str">
            <v>#null</v>
          </cell>
          <cell r="C1269" t="str">
            <v>Object.UniqueWeapon.Talisha</v>
          </cell>
          <cell r="D1269" t="str">
            <v>Object.TalishaUnique</v>
          </cell>
          <cell r="H1269" t="str">
            <v>NPC</v>
          </cell>
        </row>
        <row r="1270">
          <cell r="A1270" t="str">
            <v>901100</v>
          </cell>
          <cell r="B1270" t="str">
            <v>#null</v>
          </cell>
          <cell r="C1270" t="str">
            <v>Object.UniqueWeapon.ZLucikiel</v>
          </cell>
          <cell r="D1270" t="str">
            <v>Object.ZLucikielUnique</v>
          </cell>
          <cell r="H1270" t="str">
            <v>NPC</v>
          </cell>
        </row>
        <row r="1271">
          <cell r="A1271" t="str">
            <v>901101</v>
          </cell>
          <cell r="B1271" t="str">
            <v>#null</v>
          </cell>
          <cell r="C1271" t="str">
            <v>Object.UniqueWeapon.Estelle</v>
          </cell>
          <cell r="D1271" t="str">
            <v>Object.EstelleUnique</v>
          </cell>
          <cell r="H1271" t="str">
            <v>NPC</v>
          </cell>
        </row>
        <row r="1272">
          <cell r="A1272" t="str">
            <v>901102</v>
          </cell>
          <cell r="B1272" t="str">
            <v>#null</v>
          </cell>
          <cell r="C1272" t="str">
            <v>Object.UniqueWeapon.Isaiah</v>
          </cell>
          <cell r="D1272" t="str">
            <v>Object.IsaiahUnique</v>
          </cell>
          <cell r="H1272" t="str">
            <v>NPC</v>
          </cell>
        </row>
        <row r="1273">
          <cell r="A1273" t="str">
            <v>901111</v>
          </cell>
          <cell r="B1273" t="str">
            <v>#null</v>
          </cell>
          <cell r="C1273" t="str">
            <v>Object.UniqueWeapon.Valance</v>
          </cell>
          <cell r="D1273" t="str">
            <v>Object.ValanceUnique</v>
          </cell>
          <cell r="H1273" t="str">
            <v>NPC</v>
          </cell>
        </row>
        <row r="1274">
          <cell r="A1274" t="str">
            <v>911001</v>
          </cell>
          <cell r="B1274" t="str">
            <v>#null</v>
          </cell>
          <cell r="C1274" t="str">
            <v>Object.SoulStone.Kasel</v>
          </cell>
          <cell r="D1274" t="str">
            <v>Object.SoulStone</v>
          </cell>
          <cell r="E1274" t="str">
            <v>SoulStoneKasel</v>
          </cell>
          <cell r="H1274" t="str">
            <v>NPC</v>
          </cell>
        </row>
        <row r="1275">
          <cell r="A1275" t="str">
            <v>911002</v>
          </cell>
          <cell r="B1275" t="str">
            <v>#null</v>
          </cell>
          <cell r="C1275" t="str">
            <v>Object.SoulStone.Frey</v>
          </cell>
          <cell r="D1275" t="str">
            <v>Object.SoulStone</v>
          </cell>
          <cell r="E1275" t="str">
            <v>SoulStoneFrey</v>
          </cell>
          <cell r="H1275" t="str">
            <v>NPC</v>
          </cell>
        </row>
        <row r="1276">
          <cell r="A1276" t="str">
            <v>911003</v>
          </cell>
          <cell r="B1276" t="str">
            <v>#null</v>
          </cell>
          <cell r="C1276" t="str">
            <v>Object.SoulStone.Cleo</v>
          </cell>
          <cell r="D1276" t="str">
            <v>Object.SoulStone</v>
          </cell>
          <cell r="E1276" t="str">
            <v>SoulStoneCleo</v>
          </cell>
          <cell r="H1276" t="str">
            <v>NPC</v>
          </cell>
        </row>
        <row r="1277">
          <cell r="A1277" t="str">
            <v>911004</v>
          </cell>
          <cell r="B1277" t="str">
            <v>#null</v>
          </cell>
          <cell r="C1277" t="str">
            <v>Object.SoulStone.Roi</v>
          </cell>
          <cell r="D1277" t="str">
            <v>Object.SoulStone</v>
          </cell>
          <cell r="E1277" t="str">
            <v>SoulStoneRoi</v>
          </cell>
          <cell r="H1277" t="str">
            <v>NPC</v>
          </cell>
        </row>
        <row r="1278">
          <cell r="A1278" t="str">
            <v>911005</v>
          </cell>
          <cell r="B1278" t="str">
            <v>#null</v>
          </cell>
          <cell r="C1278" t="str">
            <v>Object.SoulStone.Gau</v>
          </cell>
          <cell r="D1278" t="str">
            <v>Object.SoulStone</v>
          </cell>
          <cell r="E1278" t="str">
            <v>SoulStoneGau</v>
          </cell>
          <cell r="H1278" t="str">
            <v>NPC</v>
          </cell>
        </row>
        <row r="1279">
          <cell r="A1279" t="str">
            <v>911006</v>
          </cell>
          <cell r="B1279" t="str">
            <v>#null</v>
          </cell>
          <cell r="C1279" t="str">
            <v>Object.SoulStone.Phillop</v>
          </cell>
          <cell r="D1279" t="str">
            <v>Object.SoulStone</v>
          </cell>
          <cell r="E1279" t="str">
            <v>SoulStonePhillop</v>
          </cell>
          <cell r="H1279" t="str">
            <v>NPC</v>
          </cell>
        </row>
        <row r="1280">
          <cell r="A1280" t="str">
            <v>911007</v>
          </cell>
          <cell r="B1280" t="str">
            <v>#null</v>
          </cell>
          <cell r="C1280" t="str">
            <v>Object.SoulStone.Lakrak</v>
          </cell>
          <cell r="D1280" t="str">
            <v>Object.SoulStone</v>
          </cell>
          <cell r="E1280" t="str">
            <v>SoulStoneLakrak</v>
          </cell>
          <cell r="H1280" t="str">
            <v>NPC</v>
          </cell>
        </row>
        <row r="1281">
          <cell r="A1281" t="str">
            <v>911008</v>
          </cell>
          <cell r="B1281" t="str">
            <v>#null</v>
          </cell>
          <cell r="C1281" t="str">
            <v>Object.SoulStone.Kaulah</v>
          </cell>
          <cell r="D1281" t="str">
            <v>Object.SoulStone</v>
          </cell>
          <cell r="E1281" t="str">
            <v>SoulStoneKaulah</v>
          </cell>
          <cell r="H1281" t="str">
            <v>NPC</v>
          </cell>
        </row>
        <row r="1282">
          <cell r="A1282" t="str">
            <v>911009</v>
          </cell>
          <cell r="B1282" t="str">
            <v>#null</v>
          </cell>
          <cell r="C1282" t="str">
            <v>Object.SoulStone.Epis</v>
          </cell>
          <cell r="D1282" t="str">
            <v>Object.SoulStone</v>
          </cell>
          <cell r="E1282" t="str">
            <v>SoulStoneEpis</v>
          </cell>
          <cell r="H1282" t="str">
            <v>NPC</v>
          </cell>
        </row>
        <row r="1283">
          <cell r="A1283" t="str">
            <v>911010</v>
          </cell>
          <cell r="B1283" t="str">
            <v>#null</v>
          </cell>
          <cell r="C1283" t="str">
            <v>Object.SoulStone.Selene</v>
          </cell>
          <cell r="D1283" t="str">
            <v>Object.SoulStone</v>
          </cell>
          <cell r="E1283" t="str">
            <v>SoulStoneSelene</v>
          </cell>
          <cell r="H1283" t="str">
            <v>NPC</v>
          </cell>
        </row>
        <row r="1284">
          <cell r="A1284" t="str">
            <v>911011</v>
          </cell>
          <cell r="B1284" t="str">
            <v>#null</v>
          </cell>
          <cell r="C1284" t="str">
            <v>Object.SoulStone.Maria</v>
          </cell>
          <cell r="D1284" t="str">
            <v>Object.SoulStone</v>
          </cell>
          <cell r="E1284" t="str">
            <v>SoulStoneMaria</v>
          </cell>
          <cell r="H1284" t="str">
            <v>NPC</v>
          </cell>
        </row>
        <row r="1285">
          <cell r="A1285" t="str">
            <v>911012</v>
          </cell>
          <cell r="B1285" t="str">
            <v>#null</v>
          </cell>
          <cell r="C1285" t="str">
            <v>Object.SoulStone.Miruru</v>
          </cell>
          <cell r="D1285" t="str">
            <v>Object.SoulStone</v>
          </cell>
          <cell r="E1285" t="str">
            <v>SoulStoneMiruru</v>
          </cell>
          <cell r="H1285" t="str">
            <v>NPC</v>
          </cell>
        </row>
        <row r="1286">
          <cell r="A1286" t="str">
            <v>911013</v>
          </cell>
          <cell r="B1286" t="str">
            <v>#null</v>
          </cell>
          <cell r="C1286" t="str">
            <v>Object.SoulStone.Lorraine</v>
          </cell>
          <cell r="D1286" t="str">
            <v>Object.SoulStone</v>
          </cell>
          <cell r="E1286" t="str">
            <v>SoulStoneLorraine</v>
          </cell>
          <cell r="H1286" t="str">
            <v>NPC</v>
          </cell>
        </row>
        <row r="1287">
          <cell r="A1287" t="str">
            <v>911015</v>
          </cell>
          <cell r="B1287" t="str">
            <v>#null</v>
          </cell>
          <cell r="C1287" t="str">
            <v>Object.SoulStone.Clause</v>
          </cell>
          <cell r="D1287" t="str">
            <v>Object.SoulStone</v>
          </cell>
          <cell r="E1287" t="str">
            <v>SoulStoneClause</v>
          </cell>
          <cell r="H1287" t="str">
            <v>NPC</v>
          </cell>
        </row>
        <row r="1288">
          <cell r="A1288" t="str">
            <v>911016</v>
          </cell>
          <cell r="B1288" t="str">
            <v>#null</v>
          </cell>
          <cell r="C1288" t="str">
            <v>Object.SoulStone.Rephy</v>
          </cell>
          <cell r="D1288" t="str">
            <v>Object.SoulStone</v>
          </cell>
          <cell r="E1288" t="str">
            <v>SoulStoneRephy</v>
          </cell>
          <cell r="H1288" t="str">
            <v>NPC</v>
          </cell>
        </row>
        <row r="1289">
          <cell r="A1289" t="str">
            <v>911017</v>
          </cell>
          <cell r="B1289" t="str">
            <v>#null</v>
          </cell>
          <cell r="C1289" t="str">
            <v>Object.SoulStone.Dimael</v>
          </cell>
          <cell r="D1289" t="str">
            <v>Object.SoulStone</v>
          </cell>
          <cell r="E1289" t="str">
            <v>SoulStoneDimael</v>
          </cell>
          <cell r="H1289" t="str">
            <v>NPC</v>
          </cell>
        </row>
        <row r="1290">
          <cell r="A1290" t="str">
            <v>911018</v>
          </cell>
          <cell r="B1290" t="str">
            <v>#null</v>
          </cell>
          <cell r="C1290" t="str">
            <v>Object.SoulStone.Reina</v>
          </cell>
          <cell r="D1290" t="str">
            <v>Object.SoulStone</v>
          </cell>
          <cell r="E1290" t="str">
            <v>SoulStoneReina</v>
          </cell>
          <cell r="H1290" t="str">
            <v>NPC</v>
          </cell>
        </row>
        <row r="1291">
          <cell r="A1291" t="str">
            <v>911019</v>
          </cell>
          <cell r="B1291" t="str">
            <v>#null</v>
          </cell>
          <cell r="C1291" t="str">
            <v>Object.SoulStone.Pavel</v>
          </cell>
          <cell r="D1291" t="str">
            <v>Object.SoulStone</v>
          </cell>
          <cell r="E1291" t="str">
            <v>SoulStonePavel</v>
          </cell>
          <cell r="H1291" t="str">
            <v>NPC</v>
          </cell>
        </row>
        <row r="1292">
          <cell r="A1292" t="str">
            <v>911020</v>
          </cell>
          <cell r="B1292" t="str">
            <v>#null</v>
          </cell>
          <cell r="C1292" t="str">
            <v>Object.SoulStone.Demia</v>
          </cell>
          <cell r="D1292" t="str">
            <v>Object.SoulStone</v>
          </cell>
          <cell r="E1292" t="str">
            <v>SoulStoneDemia</v>
          </cell>
          <cell r="H1292" t="str">
            <v>NPC</v>
          </cell>
        </row>
        <row r="1293">
          <cell r="A1293" t="str">
            <v>911021</v>
          </cell>
          <cell r="B1293" t="str">
            <v>#null</v>
          </cell>
          <cell r="C1293" t="str">
            <v>Object.SoulStone.Naila</v>
          </cell>
          <cell r="D1293" t="str">
            <v>Object.SoulStone</v>
          </cell>
          <cell r="E1293" t="str">
            <v>SoulStoneNaila</v>
          </cell>
          <cell r="H1293" t="str">
            <v>NPC</v>
          </cell>
        </row>
        <row r="1294">
          <cell r="A1294" t="str">
            <v>911022</v>
          </cell>
          <cell r="B1294" t="str">
            <v>#null</v>
          </cell>
          <cell r="C1294" t="str">
            <v>Object.SoulStone.Rodina</v>
          </cell>
          <cell r="D1294" t="str">
            <v>Object.SoulStone</v>
          </cell>
          <cell r="E1294" t="str">
            <v>SoulStoneRodina</v>
          </cell>
          <cell r="H1294" t="str">
            <v>NPC</v>
          </cell>
        </row>
        <row r="1295">
          <cell r="A1295" t="str">
            <v>911023</v>
          </cell>
          <cell r="B1295" t="str">
            <v>#null</v>
          </cell>
          <cell r="C1295" t="str">
            <v>Object.SoulStone.Morrah</v>
          </cell>
          <cell r="D1295" t="str">
            <v>Object.SoulStone</v>
          </cell>
          <cell r="E1295" t="str">
            <v>SoulStoneMorrah</v>
          </cell>
          <cell r="H1295" t="str">
            <v>NPC</v>
          </cell>
        </row>
        <row r="1296">
          <cell r="A1296" t="str">
            <v>911024</v>
          </cell>
          <cell r="B1296" t="str">
            <v>#null</v>
          </cell>
          <cell r="C1296" t="str">
            <v>Object.SoulStone.Baudouin</v>
          </cell>
          <cell r="D1296" t="str">
            <v>Object.SoulStone</v>
          </cell>
          <cell r="E1296" t="str">
            <v>SoulStoneBaudouin</v>
          </cell>
          <cell r="H1296" t="str">
            <v>NPC</v>
          </cell>
        </row>
        <row r="1297">
          <cell r="A1297" t="str">
            <v>911025</v>
          </cell>
          <cell r="B1297" t="str">
            <v>#null</v>
          </cell>
          <cell r="C1297" t="str">
            <v>Object.SoulStone.Jane</v>
          </cell>
          <cell r="D1297" t="str">
            <v>Object.SoulStone</v>
          </cell>
          <cell r="E1297" t="str">
            <v>SoulStoneJane</v>
          </cell>
          <cell r="H1297" t="str">
            <v>NPC</v>
          </cell>
        </row>
        <row r="1298">
          <cell r="A1298" t="str">
            <v>911026</v>
          </cell>
          <cell r="B1298" t="str">
            <v>#null</v>
          </cell>
          <cell r="C1298" t="str">
            <v>Object.SoulStone.Aisha</v>
          </cell>
          <cell r="D1298" t="str">
            <v>Object.SoulStone</v>
          </cell>
          <cell r="E1298" t="str">
            <v>SoulStoneAisha</v>
          </cell>
          <cell r="H1298" t="str">
            <v>NPC</v>
          </cell>
        </row>
        <row r="1299">
          <cell r="A1299" t="str">
            <v>911027</v>
          </cell>
          <cell r="B1299" t="str">
            <v>#null</v>
          </cell>
          <cell r="C1299" t="str">
            <v>Object.SoulStone.Leo</v>
          </cell>
          <cell r="D1299" t="str">
            <v>Object.SoulStone</v>
          </cell>
          <cell r="E1299" t="str">
            <v>SoulStoneLeo</v>
          </cell>
          <cell r="H1299" t="str">
            <v>NPC</v>
          </cell>
        </row>
        <row r="1300">
          <cell r="A1300" t="str">
            <v>911028</v>
          </cell>
          <cell r="B1300" t="str">
            <v>#null</v>
          </cell>
          <cell r="C1300" t="str">
            <v>Object.SoulStone.Fluss</v>
          </cell>
          <cell r="D1300" t="str">
            <v>Object.SoulStone</v>
          </cell>
          <cell r="E1300" t="str">
            <v>SoulStoneFluss</v>
          </cell>
          <cell r="H1300" t="str">
            <v>NPC</v>
          </cell>
        </row>
        <row r="1301">
          <cell r="A1301" t="str">
            <v>911029</v>
          </cell>
          <cell r="B1301" t="str">
            <v>#null</v>
          </cell>
          <cell r="C1301" t="str">
            <v>Object.SoulStone.Luna</v>
          </cell>
          <cell r="D1301" t="str">
            <v>Object.SoulStone</v>
          </cell>
          <cell r="E1301" t="str">
            <v>SoulStoneLuna</v>
          </cell>
          <cell r="H1301" t="str">
            <v>NPC</v>
          </cell>
        </row>
        <row r="1302">
          <cell r="A1302" t="str">
            <v>911030</v>
          </cell>
          <cell r="B1302" t="str">
            <v>#null</v>
          </cell>
          <cell r="C1302" t="str">
            <v>Object.SoulStone.Ell</v>
          </cell>
          <cell r="D1302" t="str">
            <v>Object.SoulStone</v>
          </cell>
          <cell r="E1302" t="str">
            <v>SoulStoneEll</v>
          </cell>
          <cell r="H1302" t="str">
            <v>NPC</v>
          </cell>
        </row>
        <row r="1303">
          <cell r="A1303" t="str">
            <v>911031</v>
          </cell>
          <cell r="B1303" t="str">
            <v>#null</v>
          </cell>
          <cell r="C1303" t="str">
            <v>Object.SoulStone.Arch</v>
          </cell>
          <cell r="D1303" t="str">
            <v>Object.SoulStone</v>
          </cell>
          <cell r="E1303" t="str">
            <v>SoulStoneArch</v>
          </cell>
          <cell r="H1303" t="str">
            <v>NPC</v>
          </cell>
        </row>
        <row r="1304">
          <cell r="A1304" t="str">
            <v>911032</v>
          </cell>
          <cell r="B1304" t="str">
            <v>#null</v>
          </cell>
          <cell r="C1304" t="str">
            <v>Object.SoulStone.Lewsia</v>
          </cell>
          <cell r="D1304" t="str">
            <v>Object.SoulStone</v>
          </cell>
          <cell r="E1304" t="str">
            <v>SoulStoneLewsia</v>
          </cell>
          <cell r="H1304" t="str">
            <v>NPC</v>
          </cell>
        </row>
        <row r="1305">
          <cell r="A1305" t="str">
            <v>911033</v>
          </cell>
          <cell r="B1305" t="str">
            <v>#null</v>
          </cell>
          <cell r="C1305" t="str">
            <v>Object.SoulStone.Nicx</v>
          </cell>
          <cell r="D1305" t="str">
            <v>Object.SoulStone</v>
          </cell>
          <cell r="E1305" t="str">
            <v>SoulStoneNicx</v>
          </cell>
          <cell r="H1305" t="str">
            <v>NPC</v>
          </cell>
        </row>
        <row r="1306">
          <cell r="A1306" t="str">
            <v>911034</v>
          </cell>
          <cell r="B1306" t="str">
            <v>#null</v>
          </cell>
          <cell r="C1306" t="str">
            <v>Object.SoulStone.Annette</v>
          </cell>
          <cell r="D1306" t="str">
            <v>Object.SoulStone</v>
          </cell>
          <cell r="E1306" t="str">
            <v>SoulStoneAnnette</v>
          </cell>
          <cell r="H1306" t="str">
            <v>NPC</v>
          </cell>
        </row>
        <row r="1307">
          <cell r="A1307" t="str">
            <v>911035</v>
          </cell>
          <cell r="B1307" t="str">
            <v>#null</v>
          </cell>
          <cell r="C1307" t="str">
            <v>Object.SoulStone.Mitra</v>
          </cell>
          <cell r="D1307" t="str">
            <v>Object.SoulStone</v>
          </cell>
          <cell r="E1307" t="str">
            <v>SoulStoneMitra</v>
          </cell>
          <cell r="H1307" t="str">
            <v>NPC</v>
          </cell>
        </row>
        <row r="1308">
          <cell r="A1308" t="str">
            <v>911036</v>
          </cell>
          <cell r="B1308" t="str">
            <v>#null</v>
          </cell>
          <cell r="C1308" t="str">
            <v>Object.SoulStone.Ricardo</v>
          </cell>
          <cell r="D1308" t="str">
            <v>Object.SoulStone</v>
          </cell>
          <cell r="E1308" t="str">
            <v>SoulStoneRicardo</v>
          </cell>
          <cell r="H1308" t="str">
            <v>NPC</v>
          </cell>
        </row>
        <row r="1309">
          <cell r="A1309" t="str">
            <v>911037</v>
          </cell>
          <cell r="B1309" t="str">
            <v>#null</v>
          </cell>
          <cell r="C1309" t="str">
            <v>Object.SoulStone.Tanya</v>
          </cell>
          <cell r="D1309" t="str">
            <v>Object.SoulStone</v>
          </cell>
          <cell r="E1309" t="str">
            <v>SoulStoneTanya</v>
          </cell>
          <cell r="H1309" t="str">
            <v>NPC</v>
          </cell>
        </row>
        <row r="1310">
          <cell r="A1310" t="str">
            <v>911038</v>
          </cell>
          <cell r="B1310" t="str">
            <v>#null</v>
          </cell>
          <cell r="C1310" t="str">
            <v>Object.SoulStone.Ezekiel</v>
          </cell>
          <cell r="D1310" t="str">
            <v>Object.SoulStone</v>
          </cell>
          <cell r="E1310" t="str">
            <v>SoulStoneEzekiel</v>
          </cell>
          <cell r="H1310" t="str">
            <v>NPC</v>
          </cell>
        </row>
        <row r="1311">
          <cell r="A1311" t="str">
            <v>911039</v>
          </cell>
          <cell r="B1311" t="str">
            <v>#null</v>
          </cell>
          <cell r="C1311" t="str">
            <v>Object.SoulStone.Cassandra</v>
          </cell>
          <cell r="D1311" t="str">
            <v>Object.SoulStone</v>
          </cell>
          <cell r="E1311" t="str">
            <v>SoulStoneCassandra</v>
          </cell>
          <cell r="H1311" t="str">
            <v>NPC</v>
          </cell>
        </row>
        <row r="1312">
          <cell r="A1312" t="str">
            <v>911040</v>
          </cell>
          <cell r="B1312" t="str">
            <v>#null</v>
          </cell>
          <cell r="C1312" t="str">
            <v>Object.SoulStone.Theo</v>
          </cell>
          <cell r="D1312" t="str">
            <v>Object.SoulStone</v>
          </cell>
          <cell r="E1312" t="str">
            <v>SoulStoneTheo</v>
          </cell>
          <cell r="H1312" t="str">
            <v>NPC</v>
          </cell>
        </row>
        <row r="1313">
          <cell r="A1313" t="str">
            <v>911041</v>
          </cell>
          <cell r="B1313" t="str">
            <v>#null</v>
          </cell>
          <cell r="C1313" t="str">
            <v>Object.SoulStone.Mediana</v>
          </cell>
          <cell r="D1313" t="str">
            <v>Object.SoulStone</v>
          </cell>
          <cell r="E1313" t="str">
            <v>SoulStoneMediana</v>
          </cell>
          <cell r="H1313" t="str">
            <v>NPC</v>
          </cell>
        </row>
        <row r="1314">
          <cell r="A1314" t="str">
            <v>911042</v>
          </cell>
          <cell r="B1314" t="str">
            <v>#null</v>
          </cell>
          <cell r="C1314" t="str">
            <v>Object.SoulStone.Oddy</v>
          </cell>
          <cell r="D1314" t="str">
            <v>Object.SoulStone</v>
          </cell>
          <cell r="E1314" t="str">
            <v>SoulStoneOddy</v>
          </cell>
          <cell r="H1314" t="str">
            <v>NPC</v>
          </cell>
        </row>
        <row r="1315">
          <cell r="A1315" t="str">
            <v>911043</v>
          </cell>
          <cell r="B1315" t="str">
            <v>#null</v>
          </cell>
          <cell r="C1315" t="str">
            <v>Object.SoulStone.Viska</v>
          </cell>
          <cell r="D1315" t="str">
            <v>Object.SoulStone</v>
          </cell>
          <cell r="E1315" t="str">
            <v>SoulStoneViska</v>
          </cell>
          <cell r="H1315" t="str">
            <v>NPC</v>
          </cell>
        </row>
        <row r="1316">
          <cell r="A1316" t="str">
            <v>911044</v>
          </cell>
          <cell r="B1316" t="str">
            <v>#null</v>
          </cell>
          <cell r="C1316" t="str">
            <v>Object.SoulStone.Priscilla</v>
          </cell>
          <cell r="D1316" t="str">
            <v>Object.SoulStone</v>
          </cell>
          <cell r="E1316" t="str">
            <v>SoulStonePriscilla</v>
          </cell>
          <cell r="H1316" t="str">
            <v>NPC</v>
          </cell>
        </row>
        <row r="1317">
          <cell r="A1317" t="str">
            <v>911045</v>
          </cell>
          <cell r="B1317" t="str">
            <v>#null</v>
          </cell>
          <cell r="C1317" t="str">
            <v>Object.SoulStone.Yanne</v>
          </cell>
          <cell r="D1317" t="str">
            <v>Object.SoulStone</v>
          </cell>
          <cell r="E1317" t="str">
            <v>SoulStoneYanne</v>
          </cell>
          <cell r="H1317" t="str">
            <v>NPC</v>
          </cell>
        </row>
        <row r="1318">
          <cell r="A1318" t="str">
            <v>911046</v>
          </cell>
          <cell r="B1318" t="str">
            <v>#null</v>
          </cell>
          <cell r="C1318" t="str">
            <v>Object.SoulStone.Zafir</v>
          </cell>
          <cell r="D1318" t="str">
            <v>Object.SoulStone</v>
          </cell>
          <cell r="E1318" t="str">
            <v>SoulStoneZafir</v>
          </cell>
          <cell r="H1318" t="str">
            <v>NPC</v>
          </cell>
        </row>
        <row r="1319">
          <cell r="A1319" t="str">
            <v>911047</v>
          </cell>
          <cell r="B1319" t="str">
            <v>#null</v>
          </cell>
          <cell r="C1319" t="str">
            <v>Object.SoulStone.Yuria</v>
          </cell>
          <cell r="D1319" t="str">
            <v>Object.SoulStone</v>
          </cell>
          <cell r="E1319" t="str">
            <v>SoulStoneYuria</v>
          </cell>
          <cell r="H1319" t="str">
            <v>NPC</v>
          </cell>
        </row>
        <row r="1320">
          <cell r="A1320" t="str">
            <v>911048</v>
          </cell>
          <cell r="B1320" t="str">
            <v>#null</v>
          </cell>
          <cell r="C1320" t="str">
            <v>Object.SoulStone.Rehartna</v>
          </cell>
          <cell r="D1320" t="str">
            <v>Object.SoulStone</v>
          </cell>
          <cell r="E1320" t="str">
            <v>SoulStoneRehartna</v>
          </cell>
          <cell r="H1320" t="str">
            <v>NPC</v>
          </cell>
        </row>
        <row r="1321">
          <cell r="A1321" t="str">
            <v>911049</v>
          </cell>
          <cell r="B1321" t="str">
            <v>#null</v>
          </cell>
          <cell r="C1321" t="str">
            <v>Object.SoulStone.Ophelia</v>
          </cell>
          <cell r="D1321" t="str">
            <v>Object.SoulStone</v>
          </cell>
          <cell r="E1321" t="str">
            <v>SoulStoneOphelia</v>
          </cell>
          <cell r="H1321" t="str">
            <v>NPC</v>
          </cell>
        </row>
        <row r="1322">
          <cell r="A1322" t="str">
            <v>911050</v>
          </cell>
          <cell r="B1322" t="str">
            <v>#null</v>
          </cell>
          <cell r="C1322" t="str">
            <v>Object.SoulStone.Requina</v>
          </cell>
          <cell r="D1322" t="str">
            <v>Object.SoulStone</v>
          </cell>
          <cell r="E1322" t="str">
            <v>SoulStoneRequina</v>
          </cell>
          <cell r="H1322" t="str">
            <v>NPC</v>
          </cell>
        </row>
        <row r="1323">
          <cell r="A1323" t="str">
            <v>911051</v>
          </cell>
          <cell r="B1323" t="str">
            <v>#null</v>
          </cell>
          <cell r="C1323" t="str">
            <v>Object.SoulStone.Aselica</v>
          </cell>
          <cell r="D1323" t="str">
            <v>Object.SoulStone</v>
          </cell>
          <cell r="E1323" t="str">
            <v>SoulStoneAselica</v>
          </cell>
          <cell r="H1323" t="str">
            <v>NPC</v>
          </cell>
        </row>
        <row r="1324">
          <cell r="A1324" t="str">
            <v>911052</v>
          </cell>
          <cell r="B1324" t="str">
            <v>#null</v>
          </cell>
          <cell r="C1324" t="str">
            <v>Object.SoulStone.Crow</v>
          </cell>
          <cell r="D1324" t="str">
            <v>Object.SoulStone</v>
          </cell>
          <cell r="E1324" t="str">
            <v>SoulStoneCrow</v>
          </cell>
          <cell r="H1324" t="str">
            <v>NPC</v>
          </cell>
        </row>
        <row r="1325">
          <cell r="A1325" t="str">
            <v>911053</v>
          </cell>
          <cell r="B1325" t="str">
            <v>#null</v>
          </cell>
          <cell r="C1325" t="str">
            <v>Object.SoulStone.Shamilla</v>
          </cell>
          <cell r="D1325" t="str">
            <v>Object.SoulStone</v>
          </cell>
          <cell r="E1325" t="str">
            <v>SoulStoneShamilla</v>
          </cell>
          <cell r="H1325" t="str">
            <v>NPC</v>
          </cell>
        </row>
        <row r="1326">
          <cell r="A1326" t="str">
            <v>911054</v>
          </cell>
          <cell r="B1326" t="str">
            <v>#null</v>
          </cell>
          <cell r="C1326" t="str">
            <v>Object.SoulStone.Lavril</v>
          </cell>
          <cell r="D1326" t="str">
            <v>Object.SoulStone</v>
          </cell>
          <cell r="E1326" t="str">
            <v>SoulStoneLavril</v>
          </cell>
          <cell r="H1326" t="str">
            <v>NPC</v>
          </cell>
        </row>
        <row r="1327">
          <cell r="A1327" t="str">
            <v>911055</v>
          </cell>
          <cell r="B1327" t="str">
            <v>#null</v>
          </cell>
          <cell r="C1327" t="str">
            <v>Object.SoulStone.Seria</v>
          </cell>
          <cell r="D1327" t="str">
            <v>Object.SoulStone</v>
          </cell>
          <cell r="E1327" t="str">
            <v>SoulStoneSeria</v>
          </cell>
          <cell r="H1327" t="str">
            <v>NPC</v>
          </cell>
        </row>
        <row r="1328">
          <cell r="A1328" t="str">
            <v>911056</v>
          </cell>
          <cell r="B1328" t="str">
            <v>#null</v>
          </cell>
          <cell r="C1328" t="str">
            <v>Object.SoulStone.Erze</v>
          </cell>
          <cell r="D1328" t="str">
            <v>Object.SoulStone</v>
          </cell>
          <cell r="E1328" t="str">
            <v>SoulStoneErze</v>
          </cell>
          <cell r="H1328" t="str">
            <v>NPC</v>
          </cell>
        </row>
        <row r="1329">
          <cell r="A1329" t="str">
            <v>911057</v>
          </cell>
          <cell r="B1329" t="str">
            <v>#null</v>
          </cell>
          <cell r="C1329" t="str">
            <v>Object.SoulStone.Lilia</v>
          </cell>
          <cell r="D1329" t="str">
            <v>Object.SoulStone</v>
          </cell>
          <cell r="E1329" t="str">
            <v>SoulStoneLilia</v>
          </cell>
          <cell r="H1329" t="str">
            <v>NPC</v>
          </cell>
        </row>
        <row r="1330">
          <cell r="A1330" t="str">
            <v>911058</v>
          </cell>
          <cell r="B1330" t="str">
            <v>#null</v>
          </cell>
          <cell r="C1330" t="str">
            <v>Object.SoulStone.Laudia</v>
          </cell>
          <cell r="D1330" t="str">
            <v>Object.SoulStone</v>
          </cell>
          <cell r="E1330" t="str">
            <v>SoulStoneLaudia</v>
          </cell>
          <cell r="H1330" t="str">
            <v>NPC</v>
          </cell>
        </row>
        <row r="1331">
          <cell r="A1331" t="str">
            <v>911059</v>
          </cell>
          <cell r="B1331" t="str">
            <v>#null</v>
          </cell>
          <cell r="C1331" t="str">
            <v>Object.SoulStone.Lucias</v>
          </cell>
          <cell r="D1331" t="str">
            <v>Object.SoulStone</v>
          </cell>
          <cell r="E1331" t="str">
            <v>SoulStoneLucias</v>
          </cell>
          <cell r="H1331" t="str">
            <v>NPC</v>
          </cell>
        </row>
        <row r="1332">
          <cell r="A1332" t="str">
            <v>911060</v>
          </cell>
          <cell r="B1332" t="str">
            <v>#null</v>
          </cell>
          <cell r="C1332" t="str">
            <v>Object.SoulStone.Chrisha</v>
          </cell>
          <cell r="D1332" t="str">
            <v>Object.SoulStone</v>
          </cell>
          <cell r="E1332" t="str">
            <v>SoulStoneChrisha</v>
          </cell>
          <cell r="H1332" t="str">
            <v>NPC</v>
          </cell>
        </row>
        <row r="1333">
          <cell r="A1333" t="str">
            <v>911061</v>
          </cell>
          <cell r="B1333" t="str">
            <v>#null</v>
          </cell>
          <cell r="C1333" t="str">
            <v>Object.SoulStone.Neraxis</v>
          </cell>
          <cell r="D1333" t="str">
            <v>Object.SoulStone</v>
          </cell>
          <cell r="E1333" t="str">
            <v>SoulStoneNeraxis</v>
          </cell>
          <cell r="H1333" t="str">
            <v>NPC</v>
          </cell>
        </row>
        <row r="1334">
          <cell r="A1334" t="str">
            <v>911062</v>
          </cell>
          <cell r="B1334" t="str">
            <v>#null</v>
          </cell>
          <cell r="C1334" t="str">
            <v>Object.SoulStone.Scarlet</v>
          </cell>
          <cell r="D1334" t="str">
            <v>Object.SoulStone</v>
          </cell>
          <cell r="E1334" t="str">
            <v>SoulStoneScarlet</v>
          </cell>
          <cell r="H1334" t="str">
            <v>NPC</v>
          </cell>
        </row>
        <row r="1335">
          <cell r="A1335" t="str">
            <v>911063</v>
          </cell>
          <cell r="B1335" t="str">
            <v>#null</v>
          </cell>
          <cell r="C1335" t="str">
            <v>Object.SoulStone.Sonia</v>
          </cell>
          <cell r="D1335" t="str">
            <v>Object.SoulStone</v>
          </cell>
          <cell r="E1335" t="str">
            <v>SoulStoneSonia</v>
          </cell>
          <cell r="H1335" t="str">
            <v>NPC</v>
          </cell>
        </row>
        <row r="1336">
          <cell r="A1336" t="str">
            <v>911064</v>
          </cell>
          <cell r="B1336" t="str">
            <v>#null</v>
          </cell>
          <cell r="C1336" t="str">
            <v>Object.SoulStone.Artemia</v>
          </cell>
          <cell r="D1336" t="str">
            <v>Object.SoulStone</v>
          </cell>
          <cell r="E1336" t="str">
            <v>SoulStoneArtemia</v>
          </cell>
          <cell r="H1336" t="str">
            <v>NPC</v>
          </cell>
        </row>
        <row r="1337">
          <cell r="A1337" t="str">
            <v>911065</v>
          </cell>
          <cell r="B1337" t="str">
            <v>#null</v>
          </cell>
          <cell r="C1337" t="str">
            <v>Object.SoulStone.Mirianne</v>
          </cell>
          <cell r="D1337" t="str">
            <v>Object.SoulStone</v>
          </cell>
          <cell r="E1337" t="str">
            <v>SoulStoneMirianne</v>
          </cell>
          <cell r="H1337" t="str">
            <v>NPC</v>
          </cell>
        </row>
        <row r="1338">
          <cell r="A1338" t="str">
            <v>911066</v>
          </cell>
          <cell r="B1338" t="str">
            <v>#null</v>
          </cell>
          <cell r="C1338" t="str">
            <v>Object.SoulStone.Shea</v>
          </cell>
          <cell r="D1338" t="str">
            <v>Object.SoulStone</v>
          </cell>
          <cell r="E1338" t="str">
            <v>SoulStoneShea</v>
          </cell>
          <cell r="H1338" t="str">
            <v>NPC</v>
          </cell>
        </row>
        <row r="1339">
          <cell r="A1339" t="str">
            <v>911067</v>
          </cell>
          <cell r="B1339" t="str">
            <v>#null</v>
          </cell>
          <cell r="C1339" t="str">
            <v>Object.SoulStone.Kara</v>
          </cell>
          <cell r="D1339" t="str">
            <v>Object.SoulStone</v>
          </cell>
          <cell r="E1339" t="str">
            <v>SoulStoneKara</v>
          </cell>
          <cell r="H1339" t="str">
            <v>NPC</v>
          </cell>
        </row>
        <row r="1340">
          <cell r="A1340" t="str">
            <v>911068</v>
          </cell>
          <cell r="B1340" t="str">
            <v>#null</v>
          </cell>
          <cell r="C1340" t="str">
            <v>Object.SoulStone.Nia</v>
          </cell>
          <cell r="D1340" t="str">
            <v>Object.SoulStone</v>
          </cell>
          <cell r="E1340" t="str">
            <v>SoulStoneNia</v>
          </cell>
          <cell r="H1340" t="str">
            <v>NPC</v>
          </cell>
        </row>
        <row r="1341">
          <cell r="A1341" t="str">
            <v>911069</v>
          </cell>
          <cell r="B1341" t="str">
            <v>#null</v>
          </cell>
          <cell r="C1341" t="str">
            <v>Object.SoulStone.Esker</v>
          </cell>
          <cell r="D1341" t="str">
            <v>Object.SoulStone</v>
          </cell>
          <cell r="E1341" t="str">
            <v>SoulStoneEsker</v>
          </cell>
          <cell r="H1341" t="str">
            <v>NPC</v>
          </cell>
        </row>
        <row r="1342">
          <cell r="A1342" t="str">
            <v>911070</v>
          </cell>
          <cell r="B1342" t="str">
            <v>#null</v>
          </cell>
          <cell r="C1342" t="str">
            <v>Object.SoulStone.Cecilia</v>
          </cell>
          <cell r="D1342" t="str">
            <v>Object.SoulStone</v>
          </cell>
          <cell r="E1342" t="str">
            <v>SoulStoneCecilia</v>
          </cell>
          <cell r="H1342" t="str">
            <v>NPC</v>
          </cell>
        </row>
        <row r="1343">
          <cell r="A1343" t="str">
            <v>911071</v>
          </cell>
          <cell r="B1343" t="str">
            <v>#null</v>
          </cell>
          <cell r="C1343" t="str">
            <v>Object.SoulStone.Kirze</v>
          </cell>
          <cell r="D1343" t="str">
            <v>Object.SoulStone</v>
          </cell>
          <cell r="E1343" t="str">
            <v>SoulStoneKirze</v>
          </cell>
          <cell r="H1343" t="str">
            <v>NPC</v>
          </cell>
        </row>
        <row r="1344">
          <cell r="A1344" t="str">
            <v>911072</v>
          </cell>
          <cell r="B1344" t="str">
            <v>#null</v>
          </cell>
          <cell r="C1344" t="str">
            <v>Object.SoulStone.Pancironne</v>
          </cell>
          <cell r="D1344" t="str">
            <v>Object.SoulStone</v>
          </cell>
          <cell r="E1344" t="str">
            <v>SoulStonePancironne</v>
          </cell>
          <cell r="H1344" t="str">
            <v>NPC</v>
          </cell>
        </row>
        <row r="1345">
          <cell r="A1345" t="str">
            <v>911073</v>
          </cell>
          <cell r="B1345" t="str">
            <v>#null</v>
          </cell>
          <cell r="C1345" t="str">
            <v>Object.SoulStone.Chase</v>
          </cell>
          <cell r="D1345" t="str">
            <v>Object.SoulStone</v>
          </cell>
          <cell r="E1345" t="str">
            <v>SoulStoneChase</v>
          </cell>
          <cell r="H1345" t="str">
            <v>NPC</v>
          </cell>
        </row>
        <row r="1346">
          <cell r="A1346" t="str">
            <v>911074</v>
          </cell>
          <cell r="B1346" t="str">
            <v>#null</v>
          </cell>
          <cell r="C1346" t="str">
            <v>Object.SoulStone.Kibera</v>
          </cell>
          <cell r="D1346" t="str">
            <v>Object.SoulStone</v>
          </cell>
          <cell r="E1346" t="str">
            <v>SoulStoneKibera</v>
          </cell>
          <cell r="H1346" t="str">
            <v>NPC</v>
          </cell>
        </row>
        <row r="1347">
          <cell r="A1347" t="str">
            <v>911075</v>
          </cell>
          <cell r="B1347" t="str">
            <v>#null</v>
          </cell>
          <cell r="C1347" t="str">
            <v>Object.SoulStone.Dakaris</v>
          </cell>
          <cell r="D1347" t="str">
            <v>Object.SoulStone</v>
          </cell>
          <cell r="E1347" t="str">
            <v>SoulStoneDakaris</v>
          </cell>
          <cell r="H1347" t="str">
            <v>NPC</v>
          </cell>
        </row>
        <row r="1348">
          <cell r="A1348" t="str">
            <v>911076</v>
          </cell>
          <cell r="B1348" t="str">
            <v>#null</v>
          </cell>
          <cell r="C1348" t="str">
            <v>Object.SoulStone.Taily</v>
          </cell>
          <cell r="D1348" t="str">
            <v>Object.SoulStone</v>
          </cell>
          <cell r="E1348" t="str">
            <v>SoulStoneTaily</v>
          </cell>
          <cell r="H1348" t="str">
            <v>NPC</v>
          </cell>
        </row>
        <row r="1349">
          <cell r="A1349" t="str">
            <v>911077</v>
          </cell>
          <cell r="B1349" t="str">
            <v>#null</v>
          </cell>
          <cell r="C1349" t="str">
            <v>Object.SoulStone.Xerah</v>
          </cell>
          <cell r="D1349" t="str">
            <v>Object.SoulStone</v>
          </cell>
          <cell r="E1349" t="str">
            <v>SoulStoneXerah</v>
          </cell>
          <cell r="H1349" t="str">
            <v>NPC</v>
          </cell>
        </row>
        <row r="1350">
          <cell r="A1350" t="str">
            <v>911078</v>
          </cell>
          <cell r="B1350" t="str">
            <v>#null</v>
          </cell>
          <cell r="C1350" t="str">
            <v>Object.SoulStone.Bernheim</v>
          </cell>
          <cell r="D1350" t="str">
            <v>Object.SoulStone</v>
          </cell>
          <cell r="E1350" t="str">
            <v>SoulStoneBernheim</v>
          </cell>
          <cell r="H1350" t="str">
            <v>NPC</v>
          </cell>
        </row>
        <row r="1351">
          <cell r="A1351" t="str">
            <v>911079</v>
          </cell>
          <cell r="B1351" t="str">
            <v>#null</v>
          </cell>
          <cell r="C1351" t="str">
            <v>Object.SoulStone.Evan</v>
          </cell>
          <cell r="D1351" t="str">
            <v>Object.SoulStone</v>
          </cell>
          <cell r="E1351" t="str">
            <v>SoulStoneEvan</v>
          </cell>
          <cell r="H1351" t="str">
            <v>NPC</v>
          </cell>
        </row>
        <row r="1352">
          <cell r="A1352" t="str">
            <v>911080</v>
          </cell>
          <cell r="B1352" t="str">
            <v>#null</v>
          </cell>
          <cell r="C1352" t="str">
            <v>Object.SoulStone.Shakmeh</v>
          </cell>
          <cell r="D1352" t="str">
            <v>Object.SoulStone</v>
          </cell>
          <cell r="E1352" t="str">
            <v>SoulStoneShakmeh</v>
          </cell>
          <cell r="H1352" t="str">
            <v>NPC</v>
          </cell>
        </row>
        <row r="1353">
          <cell r="A1353" t="str">
            <v>911081</v>
          </cell>
          <cell r="B1353" t="str">
            <v>#null</v>
          </cell>
          <cell r="C1353" t="str">
            <v>Object.SoulStone.Hilda</v>
          </cell>
          <cell r="D1353" t="str">
            <v>Object.SoulStone</v>
          </cell>
          <cell r="E1353" t="str">
            <v>SoulStoneHilda</v>
          </cell>
          <cell r="H1353" t="str">
            <v>NPC</v>
          </cell>
        </row>
        <row r="1354">
          <cell r="A1354" t="str">
            <v>911082</v>
          </cell>
          <cell r="B1354" t="str">
            <v>#null</v>
          </cell>
          <cell r="C1354" t="str">
            <v>Object.SoulStone.Isolet</v>
          </cell>
          <cell r="D1354" t="str">
            <v>Object.SoulStone</v>
          </cell>
          <cell r="E1354" t="str">
            <v>SoulStoneIsolet</v>
          </cell>
          <cell r="H1354" t="str">
            <v>NPC</v>
          </cell>
        </row>
        <row r="1355">
          <cell r="A1355" t="str">
            <v>911083</v>
          </cell>
          <cell r="B1355" t="str">
            <v>#null</v>
          </cell>
          <cell r="C1355" t="str">
            <v>Object.SoulStone.ClauseTraitor</v>
          </cell>
          <cell r="D1355" t="str">
            <v>Object.SoulStone</v>
          </cell>
          <cell r="E1355" t="str">
            <v>SoulStoneClauseTraitor</v>
          </cell>
          <cell r="H1355" t="str">
            <v>NPC</v>
          </cell>
        </row>
        <row r="1356">
          <cell r="A1356" t="str">
            <v>911084</v>
          </cell>
          <cell r="B1356" t="str">
            <v>#null</v>
          </cell>
          <cell r="C1356" t="str">
            <v>Object.SoulStone.DarkLordKasel</v>
          </cell>
          <cell r="D1356" t="str">
            <v>Object.SoulStone</v>
          </cell>
          <cell r="E1356" t="str">
            <v>SoulStoneDarkLordKasel</v>
          </cell>
          <cell r="H1356" t="str">
            <v>NPC</v>
          </cell>
        </row>
        <row r="1357">
          <cell r="A1357" t="str">
            <v>911085</v>
          </cell>
          <cell r="B1357" t="str">
            <v>#null</v>
          </cell>
          <cell r="C1357" t="str">
            <v>Object.SoulStone.FallenFrey</v>
          </cell>
          <cell r="D1357" t="str">
            <v>Object.SoulStone</v>
          </cell>
          <cell r="E1357" t="str">
            <v>SoulStoneFallenFrey</v>
          </cell>
          <cell r="H1357" t="str">
            <v>NPC</v>
          </cell>
        </row>
        <row r="1358">
          <cell r="A1358" t="str">
            <v>911086</v>
          </cell>
          <cell r="B1358" t="str">
            <v>#null</v>
          </cell>
          <cell r="C1358" t="str">
            <v>Object.SoulStone.Gremory</v>
          </cell>
          <cell r="D1358" t="str">
            <v>Object.SoulStone</v>
          </cell>
          <cell r="E1358" t="str">
            <v>SoulStoneGremory</v>
          </cell>
          <cell r="H1358" t="str">
            <v>NPC</v>
          </cell>
        </row>
        <row r="1359">
          <cell r="A1359" t="str">
            <v>911087</v>
          </cell>
          <cell r="B1359" t="str">
            <v>#null</v>
          </cell>
          <cell r="C1359" t="str">
            <v>Object.SoulStone.Glenwys</v>
          </cell>
          <cell r="D1359" t="str">
            <v>Object.SoulStone</v>
          </cell>
          <cell r="E1359" t="str">
            <v>SoulStoneGlenwys</v>
          </cell>
          <cell r="H1359" t="str">
            <v>NPC</v>
          </cell>
        </row>
        <row r="1360">
          <cell r="A1360" t="str">
            <v>911088</v>
          </cell>
          <cell r="B1360" t="str">
            <v>#null</v>
          </cell>
          <cell r="C1360" t="str">
            <v>Object.SoulStone.Riheet</v>
          </cell>
          <cell r="D1360" t="str">
            <v>Object.SoulStone</v>
          </cell>
          <cell r="E1360" t="str">
            <v>SoulStoneRiheet</v>
          </cell>
          <cell r="H1360" t="str">
            <v>NPC</v>
          </cell>
        </row>
        <row r="1361">
          <cell r="A1361" t="str">
            <v>911089</v>
          </cell>
          <cell r="B1361" t="str">
            <v>#null</v>
          </cell>
          <cell r="C1361" t="str">
            <v>Object.SoulStone.Ripine</v>
          </cell>
          <cell r="D1361" t="str">
            <v>Object.SoulStone</v>
          </cell>
          <cell r="E1361" t="str">
            <v>SoulStoneRipine</v>
          </cell>
          <cell r="H1361" t="str">
            <v>NPC</v>
          </cell>
        </row>
        <row r="1362">
          <cell r="A1362" t="str">
            <v>911090</v>
          </cell>
          <cell r="B1362" t="str">
            <v>#null</v>
          </cell>
          <cell r="C1362" t="str">
            <v>Object.SoulStone.May</v>
          </cell>
          <cell r="D1362" t="str">
            <v>Object.SoulStone</v>
          </cell>
          <cell r="E1362" t="str">
            <v>SoulStoneMay</v>
          </cell>
          <cell r="H1362" t="str">
            <v>NPC</v>
          </cell>
        </row>
        <row r="1363">
          <cell r="A1363" t="str">
            <v>911091</v>
          </cell>
          <cell r="B1363" t="str">
            <v>#null</v>
          </cell>
          <cell r="C1363" t="str">
            <v>Object.SoulStone.Gladi</v>
          </cell>
          <cell r="D1363" t="str">
            <v>Object.SoulStone</v>
          </cell>
          <cell r="E1363" t="str">
            <v>SoulStoneGladi</v>
          </cell>
          <cell r="H1363" t="str">
            <v>NPC</v>
          </cell>
        </row>
        <row r="1364">
          <cell r="A1364" t="str">
            <v>911092</v>
          </cell>
          <cell r="B1364" t="str">
            <v>#null</v>
          </cell>
          <cell r="C1364" t="str">
            <v>Object.SoulStone.Veronica</v>
          </cell>
          <cell r="D1364" t="str">
            <v>Object.SoulStone</v>
          </cell>
          <cell r="E1364" t="str">
            <v>SoulStoneVeronica</v>
          </cell>
          <cell r="H1364" t="str">
            <v>NPC</v>
          </cell>
        </row>
        <row r="1365">
          <cell r="A1365" t="str">
            <v>911093</v>
          </cell>
          <cell r="B1365" t="str">
            <v>#null</v>
          </cell>
          <cell r="C1365" t="str">
            <v>Object.SoulStone.Loman</v>
          </cell>
          <cell r="D1365" t="str">
            <v>Object.SoulStone</v>
          </cell>
          <cell r="E1365" t="str">
            <v>SoulStoneLoman</v>
          </cell>
          <cell r="H1365" t="str">
            <v>NPC</v>
          </cell>
        </row>
        <row r="1366">
          <cell r="A1366" t="str">
            <v>911094</v>
          </cell>
          <cell r="B1366" t="str">
            <v>#null</v>
          </cell>
          <cell r="C1366" t="str">
            <v>Object.SoulStone.Juno</v>
          </cell>
          <cell r="D1366" t="str">
            <v>Object.SoulStone</v>
          </cell>
          <cell r="E1366" t="str">
            <v>SoulStoneJuno</v>
          </cell>
          <cell r="H1366" t="str">
            <v>NPC</v>
          </cell>
        </row>
        <row r="1367">
          <cell r="A1367" t="str">
            <v>911095</v>
          </cell>
          <cell r="B1367" t="str">
            <v>#null</v>
          </cell>
          <cell r="C1367" t="str">
            <v>Object.SoulStone.Nicky</v>
          </cell>
          <cell r="D1367" t="str">
            <v>Object.SoulStone</v>
          </cell>
          <cell r="E1367" t="str">
            <v>SoulStoneNicky</v>
          </cell>
          <cell r="H1367" t="str">
            <v>NPC</v>
          </cell>
        </row>
        <row r="1368">
          <cell r="A1368" t="str">
            <v>911096</v>
          </cell>
          <cell r="B1368" t="str">
            <v>#null</v>
          </cell>
          <cell r="C1368" t="str">
            <v>Object.SoulStone.Dosarta</v>
          </cell>
          <cell r="D1368" t="str">
            <v>Object.SoulStone</v>
          </cell>
          <cell r="E1368" t="str">
            <v>SoulStoneDosarta</v>
          </cell>
          <cell r="H1368" t="str">
            <v>NPC</v>
          </cell>
        </row>
        <row r="1369">
          <cell r="A1369" t="str">
            <v>911097</v>
          </cell>
          <cell r="B1369" t="str">
            <v>#null</v>
          </cell>
          <cell r="C1369" t="str">
            <v>Object.SoulStone.Hanus</v>
          </cell>
          <cell r="D1369" t="str">
            <v>Object.SoulStone</v>
          </cell>
          <cell r="E1369" t="str">
            <v>SoulStoneHanus</v>
          </cell>
          <cell r="H1369" t="str">
            <v>NPC</v>
          </cell>
        </row>
        <row r="1370">
          <cell r="A1370" t="str">
            <v>911098</v>
          </cell>
          <cell r="B1370" t="str">
            <v>#null</v>
          </cell>
          <cell r="C1370" t="str">
            <v>Object.SoulStone.Kain</v>
          </cell>
          <cell r="D1370" t="str">
            <v>Object.SoulStone</v>
          </cell>
          <cell r="E1370" t="str">
            <v>SoulStoneKain</v>
          </cell>
          <cell r="H1370" t="str">
            <v>NPC</v>
          </cell>
        </row>
        <row r="1371">
          <cell r="A1371" t="str">
            <v>911099</v>
          </cell>
          <cell r="B1371" t="str">
            <v>#null</v>
          </cell>
          <cell r="C1371" t="str">
            <v>Object.SoulStone.Talisha</v>
          </cell>
          <cell r="D1371" t="str">
            <v>Object.SoulStone</v>
          </cell>
          <cell r="E1371" t="str">
            <v>SoulStoneTalisha</v>
          </cell>
          <cell r="H1371" t="str">
            <v>NPC</v>
          </cell>
        </row>
        <row r="1372">
          <cell r="A1372" t="str">
            <v>911100</v>
          </cell>
          <cell r="B1372" t="str">
            <v>#null</v>
          </cell>
          <cell r="C1372" t="str">
            <v>Object.SoulStone.ZLucikiel</v>
          </cell>
          <cell r="D1372" t="str">
            <v>Object.SoulStone</v>
          </cell>
          <cell r="E1372" t="str">
            <v>SoulStoneZLucikiel</v>
          </cell>
          <cell r="H1372" t="str">
            <v>NPC</v>
          </cell>
        </row>
        <row r="1373">
          <cell r="A1373" t="str">
            <v>911101</v>
          </cell>
          <cell r="B1373" t="str">
            <v>#null</v>
          </cell>
          <cell r="C1373" t="str">
            <v>Object.SoulStone.Estelle</v>
          </cell>
          <cell r="D1373" t="str">
            <v>Object.SoulStone</v>
          </cell>
          <cell r="E1373" t="str">
            <v>SoulStoneEstelle</v>
          </cell>
          <cell r="H1373" t="str">
            <v>NPC</v>
          </cell>
        </row>
        <row r="1374">
          <cell r="A1374" t="str">
            <v>911102</v>
          </cell>
          <cell r="B1374" t="str">
            <v>#null</v>
          </cell>
          <cell r="C1374" t="str">
            <v>Object.SoulStone.Isaiah</v>
          </cell>
          <cell r="D1374" t="str">
            <v>Object.SoulStone</v>
          </cell>
          <cell r="E1374" t="str">
            <v>SoulStoneIsaiah</v>
          </cell>
          <cell r="H1374" t="str">
            <v>NPC</v>
          </cell>
        </row>
        <row r="1375">
          <cell r="A1375" t="str">
            <v>911111</v>
          </cell>
          <cell r="B1375" t="str">
            <v>#null</v>
          </cell>
          <cell r="C1375" t="str">
            <v>Object.SoulStone.Valance</v>
          </cell>
          <cell r="D1375" t="str">
            <v>Object.SoulStone</v>
          </cell>
          <cell r="E1375" t="str">
            <v>SoulStoneValance</v>
          </cell>
          <cell r="H1375" t="str">
            <v>NPC</v>
          </cell>
        </row>
        <row r="1376">
          <cell r="B1376" t="str">
            <v>2019 할로윈 신규</v>
          </cell>
        </row>
        <row r="1377">
          <cell r="A1377">
            <v>40096</v>
          </cell>
          <cell r="B1377" t="str">
            <v>#null</v>
          </cell>
          <cell r="C1377" t="str">
            <v>Monster.Event.2019_Halloween.Dosarta</v>
          </cell>
          <cell r="D1377" t="str">
            <v>Hero.Dosarta</v>
          </cell>
          <cell r="E1377" t="str">
            <v>Cos19Halloween</v>
          </cell>
          <cell r="F1377" t="str">
            <v>Normal</v>
          </cell>
          <cell r="H1377" t="str">
            <v>Hero</v>
          </cell>
        </row>
        <row r="1378">
          <cell r="A1378">
            <v>40097</v>
          </cell>
          <cell r="B1378" t="str">
            <v>#null</v>
          </cell>
          <cell r="C1378" t="str">
            <v>Monster.Event.2019_Halloween.Mitra</v>
          </cell>
          <cell r="D1378" t="str">
            <v>Hero.Mitra</v>
          </cell>
          <cell r="E1378" t="str">
            <v>Cos19Halloween</v>
          </cell>
          <cell r="F1378" t="str">
            <v>Normal</v>
          </cell>
          <cell r="H1378" t="str">
            <v>Hero</v>
          </cell>
        </row>
        <row r="1379">
          <cell r="A1379">
            <v>40098</v>
          </cell>
          <cell r="B1379" t="str">
            <v>#null</v>
          </cell>
          <cell r="C1379" t="str">
            <v>Monster.Event.2019_Halloween.GiantSlime2</v>
          </cell>
          <cell r="D1379" t="str">
            <v>Raid.GiantSlime</v>
          </cell>
          <cell r="H1379" t="str">
            <v>Slime</v>
          </cell>
        </row>
        <row r="1380">
          <cell r="A1380">
            <v>40099</v>
          </cell>
          <cell r="B1380" t="str">
            <v>레위시아</v>
          </cell>
          <cell r="C1380" t="str">
            <v>Monster.Event.2019_Halloween.Lewsia</v>
          </cell>
          <cell r="D1380" t="str">
            <v>Hero.Lewsia</v>
          </cell>
          <cell r="F1380" t="str">
            <v>Normal</v>
          </cell>
          <cell r="H1380" t="str">
            <v>Hero</v>
          </cell>
        </row>
        <row r="1381">
          <cell r="A1381" t="str">
            <v>40100</v>
          </cell>
          <cell r="B1381" t="str">
            <v>외로운 사냥꾼</v>
          </cell>
          <cell r="C1381" t="str">
            <v>Monster.Event.2019_Halloween.RabbitHunter</v>
          </cell>
          <cell r="D1381" t="str">
            <v>Monster.RabbitHunter</v>
          </cell>
          <cell r="H1381" t="str">
            <v>Devil</v>
          </cell>
        </row>
        <row r="1382">
          <cell r="A1382" t="str">
            <v>40101</v>
          </cell>
          <cell r="B1382" t="str">
            <v>공포의 사냥꾼</v>
          </cell>
          <cell r="C1382" t="str">
            <v>Monster.Event.2019_Halloween.RabbitHunterElite</v>
          </cell>
          <cell r="D1382" t="str">
            <v>Monster.RabbitHunterElite</v>
          </cell>
          <cell r="H1382" t="str">
            <v>Devil</v>
          </cell>
        </row>
        <row r="1383">
          <cell r="A1383" t="str">
            <v>40102</v>
          </cell>
          <cell r="B1383" t="str">
            <v>악몽의 사냥꾼</v>
          </cell>
          <cell r="C1383" t="str">
            <v>Monster.Event.2019_Halloween.RabbitHunterSuperElite</v>
          </cell>
          <cell r="D1383" t="str">
            <v>Monster.RabbitHunterSuperElite</v>
          </cell>
          <cell r="H1383" t="str">
            <v>Devil</v>
          </cell>
        </row>
        <row r="1384">
          <cell r="A1384" t="str">
            <v>40103</v>
          </cell>
          <cell r="B1384" t="str">
            <v>던 네미시아</v>
          </cell>
          <cell r="C1384" t="str">
            <v>Monster.Event.2019_Halloween.DunnNemicia</v>
          </cell>
          <cell r="D1384" t="str">
            <v>Boss.DunnNemicia</v>
          </cell>
          <cell r="H1384" t="str">
            <v>Devil</v>
          </cell>
        </row>
        <row r="1385">
          <cell r="A1385">
            <v>40104</v>
          </cell>
          <cell r="B1385" t="str">
            <v>#null</v>
          </cell>
          <cell r="C1385" t="str">
            <v>Monster.Event.2019_Halloween.Mediana</v>
          </cell>
          <cell r="D1385" t="str">
            <v>Hero.Mediana</v>
          </cell>
          <cell r="E1385" t="str">
            <v>Cos19Halloween</v>
          </cell>
          <cell r="F1385" t="str">
            <v>Normal</v>
          </cell>
          <cell r="H1385" t="str">
            <v>Hero</v>
          </cell>
        </row>
        <row r="1386">
          <cell r="A1386">
            <v>40105</v>
          </cell>
          <cell r="B1386" t="str">
            <v>#null</v>
          </cell>
          <cell r="C1386" t="str">
            <v>Monster.Event.2019_Halloween.Yuria</v>
          </cell>
          <cell r="D1386" t="str">
            <v>Hero.Yuria</v>
          </cell>
          <cell r="E1386" t="str">
            <v>Cos19Halloween</v>
          </cell>
          <cell r="F1386" t="str">
            <v>Normal</v>
          </cell>
          <cell r="H1386" t="str">
            <v>Hero</v>
          </cell>
        </row>
        <row r="1387">
          <cell r="A1387">
            <v>40106</v>
          </cell>
          <cell r="B1387" t="str">
            <v>#null</v>
          </cell>
          <cell r="C1387" t="str">
            <v>Monster.Event.2019_Halloween.Bernheim</v>
          </cell>
          <cell r="D1387" t="str">
            <v>Hero.Bernheim</v>
          </cell>
          <cell r="E1387" t="str">
            <v>Cos19Halloween</v>
          </cell>
          <cell r="F1387" t="str">
            <v>Normal</v>
          </cell>
          <cell r="H1387" t="str">
            <v>Hero</v>
          </cell>
        </row>
        <row r="1388">
          <cell r="A1388">
            <v>40107</v>
          </cell>
          <cell r="B1388" t="str">
            <v>#null</v>
          </cell>
          <cell r="C1388" t="str">
            <v>Monster.Event.2019_Halloween.Kara</v>
          </cell>
          <cell r="D1388" t="str">
            <v>Hero.Kara</v>
          </cell>
          <cell r="E1388" t="str">
            <v>Cos19Halloween</v>
          </cell>
          <cell r="F1388" t="str">
            <v>Normal</v>
          </cell>
          <cell r="H1388" t="str">
            <v>Hero</v>
          </cell>
        </row>
        <row r="1389">
          <cell r="A1389">
            <v>40108</v>
          </cell>
          <cell r="B1389" t="str">
            <v>#null</v>
          </cell>
          <cell r="C1389" t="str">
            <v>Monster.Event.2019_Halloween.Kara</v>
          </cell>
          <cell r="D1389" t="str">
            <v>Hero.Kara</v>
          </cell>
          <cell r="E1389" t="str">
            <v>Cos19Halloween</v>
          </cell>
          <cell r="F1389" t="str">
            <v>Normal</v>
          </cell>
          <cell r="H1389" t="str">
            <v>Hero</v>
          </cell>
        </row>
        <row r="1390">
          <cell r="B1390" t="str">
            <v>1000일 이벤트</v>
          </cell>
        </row>
        <row r="1391">
          <cell r="A1391" t="str">
            <v>40109</v>
          </cell>
          <cell r="B1391" t="str">
            <v>진</v>
          </cell>
          <cell r="C1391" t="str">
            <v>Boss.Jin</v>
          </cell>
          <cell r="D1391" t="str">
            <v>NPC.Blacksmith</v>
          </cell>
          <cell r="E1391" t="str">
            <v>1000Days_Boss</v>
          </cell>
          <cell r="H1391" t="str">
            <v>Hero</v>
          </cell>
        </row>
        <row r="1392">
          <cell r="A1392" t="str">
            <v>40110</v>
          </cell>
          <cell r="B1392" t="str">
            <v>니키</v>
          </cell>
          <cell r="C1392" t="str">
            <v>Monster.Event.2019_1000Days.Nicky</v>
          </cell>
          <cell r="D1392" t="str">
            <v>Hero.Nicky</v>
          </cell>
          <cell r="E1392" t="str">
            <v>1000Days</v>
          </cell>
          <cell r="H1392" t="str">
            <v>Hero</v>
          </cell>
        </row>
        <row r="1393">
          <cell r="A1393" t="str">
            <v>40111</v>
          </cell>
          <cell r="B1393" t="str">
            <v>유노</v>
          </cell>
          <cell r="C1393" t="str">
            <v>Monster.Event.2019_1000Days.Juno</v>
          </cell>
          <cell r="D1393" t="str">
            <v>Hero.Juno</v>
          </cell>
          <cell r="E1393" t="str">
            <v>1000Days</v>
          </cell>
          <cell r="H1393" t="str">
            <v>Hero</v>
          </cell>
        </row>
        <row r="1394">
          <cell r="A1394" t="str">
            <v>40112</v>
          </cell>
          <cell r="B1394" t="str">
            <v>로만</v>
          </cell>
          <cell r="C1394" t="str">
            <v>Monster.Event.2019_1000Days.Loman</v>
          </cell>
          <cell r="D1394" t="str">
            <v>Hero.Loman</v>
          </cell>
          <cell r="E1394" t="str">
            <v>1000Days</v>
          </cell>
          <cell r="H1394" t="str">
            <v>Hero</v>
          </cell>
        </row>
        <row r="1395">
          <cell r="A1395" t="str">
            <v>40113</v>
          </cell>
          <cell r="B1395" t="str">
            <v>베로니카</v>
          </cell>
          <cell r="C1395" t="str">
            <v>Monster.Event.2019_1000Days.Veronica</v>
          </cell>
          <cell r="D1395" t="str">
            <v>Hero.Veronica</v>
          </cell>
          <cell r="E1395" t="str">
            <v>1000Days</v>
          </cell>
          <cell r="H1395" t="str">
            <v>Hero</v>
          </cell>
        </row>
        <row r="1396">
          <cell r="A1396" t="str">
            <v>40114</v>
          </cell>
          <cell r="B1396" t="str">
            <v>글라디</v>
          </cell>
          <cell r="C1396" t="str">
            <v>Monster.Event.2019_1000Days.Gladi</v>
          </cell>
          <cell r="D1396" t="str">
            <v>Hero.Gladi</v>
          </cell>
          <cell r="E1396" t="str">
            <v>1000Days</v>
          </cell>
          <cell r="H1396" t="str">
            <v>Hero</v>
          </cell>
        </row>
        <row r="1397">
          <cell r="A1397" t="str">
            <v>40115</v>
          </cell>
          <cell r="B1397" t="str">
            <v>메이</v>
          </cell>
          <cell r="C1397" t="str">
            <v>Monster.Event.2019_1000Days.May</v>
          </cell>
          <cell r="D1397" t="str">
            <v>Hero.May</v>
          </cell>
          <cell r="E1397" t="str">
            <v>1000Days</v>
          </cell>
          <cell r="H1397" t="str">
            <v>Hero</v>
          </cell>
        </row>
        <row r="1398">
          <cell r="B1398" t="str">
            <v>2019 운명의 빛</v>
          </cell>
        </row>
        <row r="1399">
          <cell r="A1399" t="str">
            <v>40116</v>
          </cell>
          <cell r="B1399" t="str">
            <v>데미아</v>
          </cell>
          <cell r="C1399" t="str">
            <v>Monster.Event.2019_DestinyLight.Demia</v>
          </cell>
          <cell r="D1399" t="str">
            <v>Hero.Demia</v>
          </cell>
          <cell r="F1399" t="str">
            <v>Normal</v>
          </cell>
          <cell r="H1399" t="str">
            <v>Hero</v>
          </cell>
          <cell r="I1399" t="str">
            <v>Knight</v>
          </cell>
        </row>
        <row r="1400">
          <cell r="A1400" t="str">
            <v>40117</v>
          </cell>
          <cell r="B1400" t="str">
            <v>클라우스</v>
          </cell>
          <cell r="C1400" t="str">
            <v>Monster.Event.2019_DestinyLight.Clause</v>
          </cell>
          <cell r="D1400" t="str">
            <v>Hero.Clause</v>
          </cell>
          <cell r="F1400" t="str">
            <v>Normal</v>
          </cell>
          <cell r="H1400" t="str">
            <v>Hero</v>
          </cell>
          <cell r="I1400" t="str">
            <v>Knight</v>
          </cell>
        </row>
        <row r="1401">
          <cell r="A1401" t="str">
            <v>40118</v>
          </cell>
          <cell r="B1401" t="str">
            <v>체이스</v>
          </cell>
          <cell r="C1401" t="str">
            <v>Monster.Event.2019_DestinyLight.Chase</v>
          </cell>
          <cell r="D1401" t="str">
            <v>Hero.Chase</v>
          </cell>
          <cell r="F1401" t="str">
            <v>Normal</v>
          </cell>
          <cell r="H1401" t="str">
            <v>Hero</v>
          </cell>
          <cell r="I1401" t="str">
            <v>Warrior</v>
          </cell>
        </row>
        <row r="1402">
          <cell r="A1402" t="str">
            <v>40119</v>
          </cell>
          <cell r="B1402" t="str">
            <v>플루스의 어둠</v>
          </cell>
          <cell r="C1402" t="str">
            <v>Monster.Event.2019_DestinyLight.Fluss</v>
          </cell>
          <cell r="D1402" t="str">
            <v>Hero.Fluss</v>
          </cell>
          <cell r="E1402" t="str">
            <v>Trial</v>
          </cell>
          <cell r="F1402" t="str">
            <v>Normal</v>
          </cell>
          <cell r="H1402" t="str">
            <v>Hero</v>
          </cell>
          <cell r="I1402" t="str">
            <v>Assassin</v>
          </cell>
        </row>
        <row r="1403">
          <cell r="A1403" t="str">
            <v>40120</v>
          </cell>
          <cell r="B1403" t="str">
            <v>크리샤의 어둠</v>
          </cell>
          <cell r="C1403" t="str">
            <v>Monster.Event.2019_DestinyLight.Chrisha</v>
          </cell>
          <cell r="D1403" t="str">
            <v>Hero.Chrisha</v>
          </cell>
          <cell r="E1403" t="str">
            <v>Trial</v>
          </cell>
          <cell r="F1403" t="str">
            <v>Normal</v>
          </cell>
          <cell r="H1403" t="str">
            <v>Hero</v>
          </cell>
          <cell r="I1403" t="str">
            <v>Mechanic</v>
          </cell>
        </row>
        <row r="1404">
          <cell r="A1404" t="str">
            <v>40121</v>
          </cell>
          <cell r="B1404" t="str">
            <v>제국 지상군 소총병 단장</v>
          </cell>
          <cell r="C1404" t="str">
            <v>Monster.Event.2019_DestinyLight.GunnerSuperElite</v>
          </cell>
          <cell r="D1404" t="str">
            <v>Monster.Empire.GunnerSuperElite</v>
          </cell>
          <cell r="H1404" t="str">
            <v>Human</v>
          </cell>
        </row>
        <row r="1405">
          <cell r="A1405" t="str">
            <v>40122</v>
          </cell>
          <cell r="B1405" t="str">
            <v>사념의 악령귀</v>
          </cell>
          <cell r="C1405" t="str">
            <v>Monster.Event.2019_DestinyLight.WraithofRegrets</v>
          </cell>
          <cell r="D1405" t="str">
            <v>Monster.WraithofRegrets.Elite</v>
          </cell>
          <cell r="H1405" t="str">
            <v>Undead</v>
          </cell>
        </row>
        <row r="1406">
          <cell r="A1406" t="str">
            <v>40123</v>
          </cell>
          <cell r="B1406" t="str">
            <v>데미아</v>
          </cell>
          <cell r="C1406" t="str">
            <v>Monster.Event.2019_DestinyLight.Demia</v>
          </cell>
          <cell r="D1406" t="str">
            <v>Hero.Demia</v>
          </cell>
          <cell r="F1406" t="str">
            <v>Normal</v>
          </cell>
          <cell r="H1406" t="str">
            <v>Hero</v>
          </cell>
          <cell r="I1406" t="str">
            <v>Knight</v>
          </cell>
        </row>
        <row r="1407">
          <cell r="A1407" t="str">
            <v>40124</v>
          </cell>
          <cell r="B1407" t="str">
            <v>체이스</v>
          </cell>
          <cell r="C1407" t="str">
            <v>Monster.Event.2019_DestinyLight.Chase</v>
          </cell>
          <cell r="D1407" t="str">
            <v>Hero.Chase</v>
          </cell>
          <cell r="F1407" t="str">
            <v>Normal</v>
          </cell>
          <cell r="H1407" t="str">
            <v>Hero</v>
          </cell>
          <cell r="I1407" t="str">
            <v>Warrior</v>
          </cell>
        </row>
        <row r="1408">
          <cell r="A1408" t="str">
            <v>40125</v>
          </cell>
          <cell r="B1408" t="str">
            <v>크리샤의 어둠</v>
          </cell>
          <cell r="C1408" t="str">
            <v>Monster.Event.2019_DestinyLight.Chrisha</v>
          </cell>
          <cell r="D1408" t="str">
            <v>Hero.Chrisha</v>
          </cell>
          <cell r="E1408" t="str">
            <v>Trial</v>
          </cell>
          <cell r="F1408" t="str">
            <v>Normal</v>
          </cell>
          <cell r="H1408" t="str">
            <v>Hero</v>
          </cell>
          <cell r="I1408" t="str">
            <v>Mechanic</v>
          </cell>
        </row>
        <row r="1409">
          <cell r="B1409" t="str">
            <v>판시로네 던전</v>
          </cell>
        </row>
        <row r="1410">
          <cell r="A1410" t="str">
            <v>40126</v>
          </cell>
          <cell r="B1410" t="str">
            <v>플루스</v>
          </cell>
          <cell r="C1410" t="str">
            <v>Monster.Event.2019_SpecialDungeon.Fluss</v>
          </cell>
          <cell r="D1410" t="str">
            <v>Hero.Fluss</v>
          </cell>
          <cell r="E1410" t="str">
            <v>Vari03</v>
          </cell>
          <cell r="H1410" t="str">
            <v>Hero</v>
          </cell>
        </row>
        <row r="1411">
          <cell r="B1411" t="str">
            <v>2019 크리스마스 이벤트</v>
          </cell>
        </row>
        <row r="1412">
          <cell r="A1412">
            <v>40127</v>
          </cell>
          <cell r="B1412" t="str">
            <v>#null</v>
          </cell>
          <cell r="C1412" t="str">
            <v>Monster.Event.2019_Christmas.Rodina</v>
          </cell>
          <cell r="D1412" t="str">
            <v>Hero.Rodina</v>
          </cell>
          <cell r="E1412" t="str">
            <v>Cos19Christmas</v>
          </cell>
          <cell r="F1412" t="str">
            <v>Normal</v>
          </cell>
          <cell r="H1412" t="str">
            <v>Hero</v>
          </cell>
          <cell r="I1412" t="str">
            <v>Mechanic</v>
          </cell>
        </row>
        <row r="1413">
          <cell r="A1413">
            <v>40128</v>
          </cell>
          <cell r="B1413" t="str">
            <v>#null</v>
          </cell>
          <cell r="C1413" t="str">
            <v>Monster.Event.2019_Christmas.Pavel</v>
          </cell>
          <cell r="D1413" t="str">
            <v>Hero.Pavel</v>
          </cell>
          <cell r="E1413" t="str">
            <v>Cos17Christmas</v>
          </cell>
          <cell r="F1413" t="str">
            <v>Normal</v>
          </cell>
          <cell r="H1413" t="str">
            <v>Hero</v>
          </cell>
          <cell r="I1413" t="str">
            <v>Wizard</v>
          </cell>
        </row>
        <row r="1414">
          <cell r="A1414">
            <v>40129</v>
          </cell>
          <cell r="B1414" t="str">
            <v>#null</v>
          </cell>
          <cell r="C1414" t="str">
            <v>Monster.Event.2019_Christmas.Phillop</v>
          </cell>
          <cell r="D1414" t="str">
            <v>Hero.Phillop</v>
          </cell>
          <cell r="E1414" t="str">
            <v>Cos17Christmas</v>
          </cell>
          <cell r="F1414" t="str">
            <v>Normal</v>
          </cell>
          <cell r="H1414" t="str">
            <v>Hero</v>
          </cell>
          <cell r="I1414" t="str">
            <v>Knight</v>
          </cell>
        </row>
        <row r="1415">
          <cell r="A1415">
            <v>40130</v>
          </cell>
          <cell r="B1415" t="str">
            <v>#null</v>
          </cell>
          <cell r="C1415" t="str">
            <v>Monster.Event.2019_Christmas.Oddy</v>
          </cell>
          <cell r="D1415" t="str">
            <v>Hero.Oddy</v>
          </cell>
          <cell r="E1415" t="str">
            <v>Cos19Christmas</v>
          </cell>
          <cell r="F1415" t="str">
            <v>Normal</v>
          </cell>
          <cell r="H1415" t="str">
            <v>Hero</v>
          </cell>
          <cell r="I1415" t="str">
            <v>Mechanic</v>
          </cell>
        </row>
        <row r="1416">
          <cell r="A1416">
            <v>40131</v>
          </cell>
          <cell r="B1416" t="str">
            <v>#null</v>
          </cell>
          <cell r="C1416" t="str">
            <v>Monster.Event.2019_Christmas.Rephy</v>
          </cell>
          <cell r="D1416" t="str">
            <v>Hero.Rephy</v>
          </cell>
          <cell r="E1416" t="str">
            <v>Cos17Christmas</v>
          </cell>
          <cell r="F1416" t="str">
            <v>Normal</v>
          </cell>
          <cell r="H1416" t="str">
            <v>Hero</v>
          </cell>
          <cell r="I1416" t="str">
            <v>Priest</v>
          </cell>
        </row>
        <row r="1417">
          <cell r="A1417">
            <v>40132</v>
          </cell>
          <cell r="B1417" t="str">
            <v>#null</v>
          </cell>
          <cell r="C1417" t="str">
            <v>Monster.Event.2019_Christmas.Rehartna</v>
          </cell>
          <cell r="D1417" t="str">
            <v>Hero.Rehartna</v>
          </cell>
          <cell r="E1417" t="str">
            <v>Cos19Christmas</v>
          </cell>
          <cell r="F1417" t="str">
            <v>Normal</v>
          </cell>
          <cell r="H1417" t="str">
            <v>Hero</v>
          </cell>
          <cell r="I1417" t="str">
            <v>Priest</v>
          </cell>
        </row>
        <row r="1418">
          <cell r="A1418">
            <v>40133</v>
          </cell>
          <cell r="B1418" t="str">
            <v>#null</v>
          </cell>
          <cell r="C1418" t="str">
            <v>Monster.Event.2019_Christmas.Cecilia</v>
          </cell>
          <cell r="D1418" t="str">
            <v>Hero.Cecilia</v>
          </cell>
          <cell r="E1418" t="str">
            <v>Cos19Christmas</v>
          </cell>
          <cell r="F1418" t="str">
            <v>Normal</v>
          </cell>
          <cell r="H1418" t="str">
            <v>Hero</v>
          </cell>
          <cell r="I1418" t="str">
            <v>Mechanic</v>
          </cell>
        </row>
        <row r="1419">
          <cell r="A1419">
            <v>40134</v>
          </cell>
          <cell r="B1419" t="str">
            <v>#null</v>
          </cell>
          <cell r="C1419" t="str">
            <v>Monster.Event.2019_Christmas.Nia</v>
          </cell>
          <cell r="D1419" t="str">
            <v>Hero.Nia</v>
          </cell>
          <cell r="E1419" t="str">
            <v>Cos19Christmas</v>
          </cell>
          <cell r="F1419" t="str">
            <v>Normal</v>
          </cell>
          <cell r="H1419" t="str">
            <v>Hero</v>
          </cell>
          <cell r="I1419" t="str">
            <v>Assassin</v>
          </cell>
        </row>
        <row r="1420">
          <cell r="A1420">
            <v>40135</v>
          </cell>
          <cell r="B1420" t="str">
            <v>#null</v>
          </cell>
          <cell r="C1420" t="str">
            <v>Monster.Event.2019_Christmas.Naila</v>
          </cell>
          <cell r="D1420" t="str">
            <v>Hero.Naila</v>
          </cell>
          <cell r="E1420" t="str">
            <v>Cos19Christmas</v>
          </cell>
          <cell r="F1420" t="str">
            <v>Normal</v>
          </cell>
          <cell r="H1420" t="str">
            <v>Hero</v>
          </cell>
          <cell r="I1420" t="str">
            <v>Warrior</v>
          </cell>
        </row>
        <row r="1421">
          <cell r="A1421">
            <v>40136</v>
          </cell>
          <cell r="B1421" t="str">
            <v>#null</v>
          </cell>
          <cell r="C1421" t="str">
            <v>Monster.Event.2019_Christmas.Selene</v>
          </cell>
          <cell r="D1421" t="str">
            <v>Hero.Selene</v>
          </cell>
          <cell r="E1421" t="str">
            <v>Cos18Christmas</v>
          </cell>
          <cell r="F1421" t="str">
            <v>Normal</v>
          </cell>
          <cell r="H1421" t="str">
            <v>Hero</v>
          </cell>
          <cell r="I1421" t="str">
            <v>Archer</v>
          </cell>
        </row>
        <row r="1422">
          <cell r="A1422">
            <v>40137</v>
          </cell>
          <cell r="B1422" t="str">
            <v>#null</v>
          </cell>
          <cell r="C1422" t="str">
            <v>Monster.Event.2019_Christmas.Lorraine</v>
          </cell>
          <cell r="D1422" t="str">
            <v>Hero.Lorraine</v>
          </cell>
          <cell r="E1422" t="str">
            <v>Cos18Christmas</v>
          </cell>
          <cell r="F1422" t="str">
            <v>Normal</v>
          </cell>
          <cell r="H1422" t="str">
            <v>Hero</v>
          </cell>
          <cell r="I1422" t="str">
            <v>Wizard</v>
          </cell>
        </row>
        <row r="1423">
          <cell r="A1423">
            <v>40138</v>
          </cell>
          <cell r="B1423" t="str">
            <v>#null</v>
          </cell>
          <cell r="C1423" t="str">
            <v>Monster.Event.2019_Christmas.Chrisha</v>
          </cell>
          <cell r="D1423" t="str">
            <v>Hero.Chrisha</v>
          </cell>
          <cell r="E1423" t="str">
            <v>Cos19Christmas</v>
          </cell>
          <cell r="F1423" t="str">
            <v>Normal</v>
          </cell>
          <cell r="H1423" t="str">
            <v>Hero</v>
          </cell>
          <cell r="I1423" t="str">
            <v>Mechanic</v>
          </cell>
        </row>
        <row r="1424">
          <cell r="A1424">
            <v>40139</v>
          </cell>
          <cell r="B1424" t="str">
            <v>#null</v>
          </cell>
          <cell r="C1424" t="str">
            <v>Monster.Event.2019_Christmas.Fluss</v>
          </cell>
          <cell r="D1424" t="str">
            <v>Hero.Fluss</v>
          </cell>
          <cell r="E1424" t="str">
            <v>Cos19Christmas</v>
          </cell>
          <cell r="F1424" t="str">
            <v>Normal</v>
          </cell>
          <cell r="H1424" t="str">
            <v>Hero</v>
          </cell>
          <cell r="I1424" t="str">
            <v>Assassin</v>
          </cell>
        </row>
        <row r="1425">
          <cell r="A1425">
            <v>40140</v>
          </cell>
          <cell r="B1425" t="str">
            <v>#null</v>
          </cell>
          <cell r="C1425" t="str">
            <v>Monster.Event.2019_Christmas.Crow</v>
          </cell>
          <cell r="D1425" t="str">
            <v>Hero.Crow</v>
          </cell>
          <cell r="E1425" t="str">
            <v>Cos19Christmas</v>
          </cell>
          <cell r="F1425" t="str">
            <v>Normal</v>
          </cell>
          <cell r="H1425" t="str">
            <v>Hero</v>
          </cell>
          <cell r="I1425" t="str">
            <v>Mechanic</v>
          </cell>
        </row>
        <row r="1426">
          <cell r="A1426">
            <v>40141</v>
          </cell>
          <cell r="B1426" t="str">
            <v>#null</v>
          </cell>
          <cell r="C1426" t="str">
            <v>Monster.Event.2019_Christmas.Phillop2</v>
          </cell>
          <cell r="D1426" t="str">
            <v>Hero.Phillop</v>
          </cell>
          <cell r="F1426" t="str">
            <v>Normal</v>
          </cell>
          <cell r="H1426" t="str">
            <v>Hero</v>
          </cell>
          <cell r="I1426" t="str">
            <v>Knight</v>
          </cell>
        </row>
        <row r="1427">
          <cell r="A1427">
            <v>40142</v>
          </cell>
          <cell r="B1427" t="str">
            <v>#null</v>
          </cell>
          <cell r="C1427" t="str">
            <v>Monster.Event.2019_Christmas.BundleGifts</v>
          </cell>
          <cell r="D1427" t="str">
            <v>Boss.BundleGifts</v>
          </cell>
          <cell r="H1427" t="str">
            <v>Structure</v>
          </cell>
        </row>
        <row r="1428">
          <cell r="A1428">
            <v>40143</v>
          </cell>
          <cell r="B1428" t="str">
            <v>보두앵</v>
          </cell>
          <cell r="C1428" t="str">
            <v>Monster.Event.2019_Christmas.Baudouin</v>
          </cell>
          <cell r="D1428" t="str">
            <v>Hero.Baudouin</v>
          </cell>
          <cell r="F1428" t="str">
            <v>Normal</v>
          </cell>
          <cell r="H1428" t="str">
            <v>Hero</v>
          </cell>
          <cell r="I1428" t="str">
            <v>Priest</v>
          </cell>
        </row>
        <row r="1429">
          <cell r="A1429">
            <v>40144</v>
          </cell>
          <cell r="B1429" t="str">
            <v>제국 지상군 정예 검사</v>
          </cell>
          <cell r="C1429" t="str">
            <v>Monster.Event.2019_Christmas.SwordsmanElite</v>
          </cell>
          <cell r="D1429" t="str">
            <v>Monster.Empire.SwordsmanElite</v>
          </cell>
          <cell r="H1429" t="str">
            <v>Human</v>
          </cell>
        </row>
        <row r="1430">
          <cell r="B1430" t="str">
            <v>2020 발렌타인(봄 축제) 이벤트</v>
          </cell>
        </row>
        <row r="1431">
          <cell r="A1431" t="str">
            <v>40145</v>
          </cell>
          <cell r="B1431" t="str">
            <v>설탕 골렘</v>
          </cell>
          <cell r="C1431" t="str">
            <v>Monster.Event.2020_SpringFestival.GolemGuard</v>
          </cell>
          <cell r="D1431" t="str">
            <v>Monster.Golem.Guard</v>
          </cell>
          <cell r="F1431" t="str">
            <v>Normal</v>
          </cell>
          <cell r="H1431" t="str">
            <v>Golem</v>
          </cell>
        </row>
        <row r="1432">
          <cell r="A1432" t="str">
            <v>40146</v>
          </cell>
          <cell r="B1432" t="str">
            <v>카카오 트렌트</v>
          </cell>
          <cell r="C1432" t="str">
            <v>Monster.Event.2020_SpringFestival.EntNut</v>
          </cell>
          <cell r="D1432" t="str">
            <v>Monster.Ent.Thorn</v>
          </cell>
          <cell r="F1432" t="str">
            <v>Normal</v>
          </cell>
          <cell r="H1432" t="str">
            <v>Spirit</v>
          </cell>
        </row>
        <row r="1433">
          <cell r="A1433" t="str">
            <v>40147</v>
          </cell>
          <cell r="B1433" t="str">
            <v>설탕 골렘</v>
          </cell>
          <cell r="C1433" t="str">
            <v>Monster.Event.2020_SpringFestival.GolemGuard2</v>
          </cell>
          <cell r="D1433" t="str">
            <v>Monster.Golem.Guard</v>
          </cell>
          <cell r="F1433" t="str">
            <v>Normal</v>
          </cell>
          <cell r="H1433" t="str">
            <v>Golem</v>
          </cell>
        </row>
        <row r="1434">
          <cell r="A1434" t="str">
            <v>40148</v>
          </cell>
          <cell r="B1434" t="str">
            <v>카카오 트렌트</v>
          </cell>
          <cell r="C1434" t="str">
            <v>Monster.Event.2020_SpringFestival.EntNut2</v>
          </cell>
          <cell r="D1434" t="str">
            <v>Monster.Ent.Thorn</v>
          </cell>
          <cell r="F1434" t="str">
            <v>Normal</v>
          </cell>
          <cell r="H1434" t="str">
            <v>Spirit</v>
          </cell>
        </row>
        <row r="1435">
          <cell r="B1435" t="str">
            <v>제라 캐릭터 던전</v>
          </cell>
        </row>
        <row r="1436">
          <cell r="A1436" t="str">
            <v>40149</v>
          </cell>
          <cell r="B1436" t="str">
            <v>디마엘</v>
          </cell>
          <cell r="C1436" t="str">
            <v>Monster.Event.2020_SpecialDungeon.Dimael</v>
          </cell>
          <cell r="D1436" t="str">
            <v>Hero.Dimael</v>
          </cell>
          <cell r="F1436" t="str">
            <v>Normal</v>
          </cell>
          <cell r="H1436" t="str">
            <v>Hero</v>
          </cell>
          <cell r="I1436" t="str">
            <v>Archer</v>
          </cell>
        </row>
        <row r="1437">
          <cell r="A1437" t="str">
            <v>40150</v>
          </cell>
          <cell r="B1437" t="str">
            <v>셀레네</v>
          </cell>
          <cell r="C1437" t="str">
            <v>Monster.Event.2020_SpecialDungeon.Selene</v>
          </cell>
          <cell r="D1437" t="str">
            <v>Hero.Selene</v>
          </cell>
          <cell r="F1437" t="str">
            <v>Normal</v>
          </cell>
          <cell r="H1437" t="str">
            <v>Hero</v>
          </cell>
          <cell r="I1437" t="str">
            <v>Archer</v>
          </cell>
        </row>
        <row r="1438">
          <cell r="A1438" t="str">
            <v>40151</v>
          </cell>
          <cell r="B1438" t="str">
            <v>로레인</v>
          </cell>
          <cell r="C1438" t="str">
            <v>Monster.Event.2020_SpecialDungeon.Lorraine</v>
          </cell>
          <cell r="D1438" t="str">
            <v>Hero.Lorraine</v>
          </cell>
          <cell r="F1438" t="str">
            <v>Normal</v>
          </cell>
          <cell r="H1438" t="str">
            <v>Hero</v>
          </cell>
          <cell r="I1438" t="str">
            <v>Wizard</v>
          </cell>
        </row>
        <row r="1439">
          <cell r="A1439" t="str">
            <v>40152</v>
          </cell>
          <cell r="B1439" t="str">
            <v>도자르타</v>
          </cell>
          <cell r="C1439" t="str">
            <v>Monster.Event.2020_SpecialDungeon.Dosarta</v>
          </cell>
          <cell r="D1439" t="str">
            <v>Hero.Dosarta</v>
          </cell>
          <cell r="F1439" t="str">
            <v>Normal</v>
          </cell>
          <cell r="H1439" t="str">
            <v>Hero</v>
          </cell>
          <cell r="I1439" t="str">
            <v>Knight</v>
          </cell>
        </row>
        <row r="1440">
          <cell r="A1440" t="str">
            <v>40153</v>
          </cell>
          <cell r="B1440" t="str">
            <v>닉스</v>
          </cell>
          <cell r="C1440" t="str">
            <v>Monster.Event.2020_SpecialDungeon.Nicx</v>
          </cell>
          <cell r="D1440" t="str">
            <v>Hero.Nicx</v>
          </cell>
          <cell r="F1440" t="str">
            <v>Normal</v>
          </cell>
          <cell r="H1440" t="str">
            <v>Hero</v>
          </cell>
          <cell r="I1440" t="str">
            <v>Wizard</v>
          </cell>
        </row>
        <row r="1441">
          <cell r="A1441" t="str">
            <v>40154</v>
          </cell>
          <cell r="B1441" t="str">
            <v>오디</v>
          </cell>
          <cell r="C1441" t="str">
            <v>Monster.Event.2020_SpecialDungeon.Oddy</v>
          </cell>
          <cell r="D1441" t="str">
            <v>Hero.Oddy</v>
          </cell>
          <cell r="F1441" t="str">
            <v>Normal</v>
          </cell>
          <cell r="H1441" t="str">
            <v>Hero</v>
          </cell>
          <cell r="I1441" t="str">
            <v>Mechanic</v>
          </cell>
        </row>
        <row r="1442">
          <cell r="A1442" t="str">
            <v>40155</v>
          </cell>
          <cell r="B1442" t="str">
            <v>레피</v>
          </cell>
          <cell r="C1442" t="str">
            <v>Monster.Event.2020_SpecialDungeon.Rephy</v>
          </cell>
          <cell r="D1442" t="str">
            <v>Hero.Rephy</v>
          </cell>
          <cell r="F1442" t="str">
            <v>Normal</v>
          </cell>
          <cell r="H1442" t="str">
            <v>Hero</v>
          </cell>
          <cell r="I1442" t="str">
            <v>Priest</v>
          </cell>
        </row>
        <row r="1443">
          <cell r="A1443">
            <v>40156</v>
          </cell>
          <cell r="B1443" t="str">
            <v>고대마력 골렘</v>
          </cell>
          <cell r="C1443" t="str">
            <v>Monster.Event.2020_SpecialDungeon.Golem.SuperElite</v>
          </cell>
          <cell r="D1443" t="str">
            <v>Monster.Golem.SuperElite</v>
          </cell>
          <cell r="H1443" t="str">
            <v>Golem</v>
          </cell>
        </row>
        <row r="1444">
          <cell r="A1444">
            <v>40157</v>
          </cell>
          <cell r="B1444" t="str">
            <v>리치</v>
          </cell>
          <cell r="C1444" t="str">
            <v>Monster.Event.2020_SpecialDungeon.Lich</v>
          </cell>
          <cell r="D1444" t="str">
            <v>Boss.Lich</v>
          </cell>
          <cell r="H1444" t="str">
            <v>Undead</v>
          </cell>
        </row>
        <row r="1445">
          <cell r="A1445">
            <v>40158</v>
          </cell>
          <cell r="B1445" t="str">
            <v>인피라</v>
          </cell>
          <cell r="C1445" t="str">
            <v>Monster.Event.2020_SpecialDungeon.Infira</v>
          </cell>
          <cell r="D1445" t="str">
            <v>Boss.Infira</v>
          </cell>
          <cell r="H1445" t="str">
            <v>Draconian</v>
          </cell>
        </row>
        <row r="1446">
          <cell r="B1446" t="str">
            <v>흑흑커플 캐릭터 던전</v>
          </cell>
        </row>
        <row r="1447">
          <cell r="A1447">
            <v>40159</v>
          </cell>
          <cell r="B1447" t="str">
            <v>클레오</v>
          </cell>
          <cell r="C1447" t="str">
            <v>Monster.Event.2020_SpecialDungeon.Cleo</v>
          </cell>
          <cell r="D1447" t="str">
            <v>Hero.Cleo</v>
          </cell>
          <cell r="H1447" t="str">
            <v>Hero</v>
          </cell>
          <cell r="I1447" t="str">
            <v>Wizard</v>
          </cell>
        </row>
        <row r="1448">
          <cell r="A1448">
            <v>40160</v>
          </cell>
          <cell r="B1448" t="str">
            <v>로이</v>
          </cell>
          <cell r="C1448" t="str">
            <v>Monster.Event.2020_SpecialDungeon.Roi</v>
          </cell>
          <cell r="D1448" t="str">
            <v>Hero.Roi</v>
          </cell>
          <cell r="H1448" t="str">
            <v>Hero</v>
          </cell>
          <cell r="I1448" t="str">
            <v>Assassin</v>
          </cell>
        </row>
        <row r="1449">
          <cell r="A1449">
            <v>40161</v>
          </cell>
          <cell r="B1449" t="str">
            <v>루시키엘</v>
          </cell>
          <cell r="C1449" t="str">
            <v>Monster.Event.2020_SpecialDungeon.Lucikiel</v>
          </cell>
          <cell r="D1449" t="str">
            <v>Hero.Lucikiel</v>
          </cell>
          <cell r="H1449" t="str">
            <v>Hero</v>
          </cell>
          <cell r="I1449" t="str">
            <v>Wizard</v>
          </cell>
        </row>
        <row r="1450">
          <cell r="A1450">
            <v>40162</v>
          </cell>
          <cell r="B1450" t="str">
            <v>마리아</v>
          </cell>
          <cell r="C1450" t="str">
            <v>Monster.Event.2020_SpecialDungeon.Maria</v>
          </cell>
          <cell r="D1450" t="str">
            <v>Hero.Maria</v>
          </cell>
          <cell r="H1450" t="str">
            <v>Hero</v>
          </cell>
          <cell r="I1450" t="str">
            <v>Wizard</v>
          </cell>
        </row>
        <row r="1451">
          <cell r="A1451" t="str">
            <v>40163</v>
          </cell>
          <cell r="B1451" t="str">
            <v>오르벨리아 창병</v>
          </cell>
          <cell r="C1451" t="str">
            <v>Monster.OrvSoldierSphere</v>
          </cell>
          <cell r="D1451" t="str">
            <v>NPC.OrvSoldierSphere</v>
          </cell>
          <cell r="H1451" t="str">
            <v>Human</v>
          </cell>
        </row>
        <row r="1452">
          <cell r="A1452" t="str">
            <v>40164</v>
          </cell>
          <cell r="B1452" t="str">
            <v>오르벨리아 검사</v>
          </cell>
          <cell r="C1452" t="str">
            <v>Monster.OrvSoldierSword</v>
          </cell>
          <cell r="D1452" t="str">
            <v>NPC.OrvSoldierSword</v>
          </cell>
          <cell r="H1452" t="str">
            <v>Human</v>
          </cell>
        </row>
        <row r="1453">
          <cell r="A1453" t="str">
            <v>40165</v>
          </cell>
          <cell r="B1453" t="str">
            <v>펜테오니아 병사</v>
          </cell>
          <cell r="C1453" t="str">
            <v>Monster.Penteonia.Soldier</v>
          </cell>
          <cell r="D1453" t="str">
            <v>NPC.Penteonia.Soldier</v>
          </cell>
          <cell r="H1453" t="str">
            <v>Human</v>
          </cell>
        </row>
        <row r="1454">
          <cell r="A1454">
            <v>40166</v>
          </cell>
          <cell r="B1454" t="str">
            <v>펜테오니아 장교</v>
          </cell>
          <cell r="C1454" t="str">
            <v>Monster.Event.2020_SpecialDungeon.Ricardo</v>
          </cell>
          <cell r="D1454" t="str">
            <v>Hero.Ricardo</v>
          </cell>
          <cell r="F1454" t="str">
            <v>Normal</v>
          </cell>
          <cell r="H1454" t="str">
            <v>Hero</v>
          </cell>
          <cell r="I1454" t="str">
            <v>Knight</v>
          </cell>
        </row>
        <row r="1455">
          <cell r="A1455">
            <v>40167</v>
          </cell>
          <cell r="B1455" t="str">
            <v>루시아스</v>
          </cell>
          <cell r="C1455" t="str">
            <v>Monster.Event.2020_SpecialDungeon.Lucias</v>
          </cell>
          <cell r="D1455" t="str">
            <v>Hero.Lucias</v>
          </cell>
          <cell r="F1455" t="str">
            <v>Normal</v>
          </cell>
          <cell r="H1455" t="str">
            <v>Hero</v>
          </cell>
          <cell r="I1455" t="str">
            <v>Priest</v>
          </cell>
        </row>
        <row r="1456">
          <cell r="A1456">
            <v>40168</v>
          </cell>
          <cell r="B1456" t="str">
            <v>모라</v>
          </cell>
          <cell r="C1456" t="str">
            <v>Monster.Event.2020_SpecialDungeon.Morrah</v>
          </cell>
          <cell r="D1456" t="str">
            <v>Hero.Morrah</v>
          </cell>
          <cell r="F1456" t="str">
            <v>Normal</v>
          </cell>
          <cell r="H1456" t="str">
            <v>Hero</v>
          </cell>
          <cell r="I1456" t="str">
            <v>Knight</v>
          </cell>
        </row>
        <row r="1457">
          <cell r="A1457">
            <v>40169</v>
          </cell>
          <cell r="B1457" t="str">
            <v>스칼렛</v>
          </cell>
          <cell r="C1457" t="str">
            <v>Monster.Event.2020_SpecialDungeon.Scarlet</v>
          </cell>
          <cell r="D1457" t="str">
            <v>Hero.Scarlet</v>
          </cell>
          <cell r="F1457" t="str">
            <v>Normal</v>
          </cell>
          <cell r="H1457" t="str">
            <v>Hero</v>
          </cell>
          <cell r="I1457" t="str">
            <v>Warrior</v>
          </cell>
        </row>
        <row r="1458">
          <cell r="B1458" t="str">
            <v>힐다 캐릭터 던전</v>
          </cell>
        </row>
        <row r="1459">
          <cell r="A1459">
            <v>40170</v>
          </cell>
          <cell r="B1459" t="str">
            <v>프로티아누스의 대리인</v>
          </cell>
          <cell r="C1459" t="str">
            <v>Monster.Event.2020_SpecialDungeon.DryadSpear</v>
          </cell>
          <cell r="D1459" t="str">
            <v>Monster.Dryad.SpearElite</v>
          </cell>
          <cell r="E1459" t="str">
            <v>Vari03</v>
          </cell>
          <cell r="H1459" t="str">
            <v>Dryad</v>
          </cell>
        </row>
        <row r="1460">
          <cell r="A1460">
            <v>40171</v>
          </cell>
          <cell r="B1460" t="str">
            <v>프로티아누스의 악사</v>
          </cell>
          <cell r="C1460" t="str">
            <v>Monster.Event.2020_SpecialDungeon.DryadBard</v>
          </cell>
          <cell r="D1460" t="str">
            <v>Monster.Dryad.Bard</v>
          </cell>
          <cell r="E1460" t="str">
            <v>Vari03</v>
          </cell>
          <cell r="H1460" t="str">
            <v>Dryad</v>
          </cell>
        </row>
        <row r="1461">
          <cell r="A1461">
            <v>40172</v>
          </cell>
          <cell r="B1461" t="str">
            <v>가디언 골렘 오메가</v>
          </cell>
          <cell r="C1461" t="str">
            <v>Monster.Event.2020_SpecialDungeon.GolemSuperElite</v>
          </cell>
          <cell r="D1461" t="str">
            <v>Monster.Guardian.GolemSuperElite</v>
          </cell>
          <cell r="H1461" t="str">
            <v>Golem</v>
          </cell>
        </row>
        <row r="1462">
          <cell r="A1462">
            <v>40173</v>
          </cell>
          <cell r="B1462" t="str">
            <v>가디언 메기너 완성형</v>
          </cell>
          <cell r="C1462" t="str">
            <v>Monster.Event.2020_SpecialDungeon.MeginorSuperElite</v>
          </cell>
          <cell r="D1462" t="str">
            <v>Monster.Guardian.MeginorSuperElite</v>
          </cell>
          <cell r="H1462" t="str">
            <v>Golem</v>
          </cell>
        </row>
        <row r="1463">
          <cell r="A1463">
            <v>40174</v>
          </cell>
          <cell r="B1463" t="str">
            <v>어둠의 신수</v>
          </cell>
          <cell r="C1463" t="str">
            <v>Monster.Event.2020_SpecialDungeon.HildaDark</v>
          </cell>
          <cell r="D1463" t="str">
            <v>Hero.Hilda</v>
          </cell>
          <cell r="E1463" t="str">
            <v>Trial</v>
          </cell>
          <cell r="H1463" t="str">
            <v>Spirit</v>
          </cell>
        </row>
        <row r="1464">
          <cell r="A1464">
            <v>40175</v>
          </cell>
          <cell r="B1464" t="str">
            <v>천족 궁수</v>
          </cell>
          <cell r="C1464" t="str">
            <v>Monster.Event.2020_SpecialDungeon.Arch</v>
          </cell>
          <cell r="D1464" t="str">
            <v>Hero.Arch</v>
          </cell>
          <cell r="H1464" t="str">
            <v>Angel</v>
          </cell>
        </row>
        <row r="1465">
          <cell r="A1465">
            <v>40176</v>
          </cell>
          <cell r="B1465" t="str">
            <v>천족 검사</v>
          </cell>
          <cell r="C1465" t="str">
            <v>Monster.Event.2020_SpecialDungeon.Aselica</v>
          </cell>
          <cell r="D1465" t="str">
            <v>Hero.Aselica</v>
          </cell>
          <cell r="H1465" t="str">
            <v>Angel</v>
          </cell>
        </row>
        <row r="1466">
          <cell r="A1466">
            <v>40178</v>
          </cell>
          <cell r="B1466" t="str">
            <v>가디언 이레이져 MK III</v>
          </cell>
          <cell r="C1466" t="str">
            <v>Monster.Event.2020_SpecialDungeon.EraserSuperElite</v>
          </cell>
          <cell r="D1466" t="str">
            <v>Monster.Guardian.EraserSuperElite</v>
          </cell>
          <cell r="H1466" t="str">
            <v>Golem</v>
          </cell>
        </row>
        <row r="1467">
          <cell r="A1467">
            <v>40179</v>
          </cell>
          <cell r="B1467" t="str">
            <v>가디언 리모어 큐레이터</v>
          </cell>
          <cell r="C1467" t="str">
            <v>Monster.Event.2020_SpecialDungeon.RemorSuperElite</v>
          </cell>
          <cell r="D1467" t="str">
            <v>Monster.Guardian.RemorSuperElite</v>
          </cell>
          <cell r="H1467" t="str">
            <v>Golem</v>
          </cell>
        </row>
        <row r="1468">
          <cell r="A1468">
            <v>40180</v>
          </cell>
          <cell r="B1468" t="str">
            <v>마족 창병</v>
          </cell>
          <cell r="C1468" t="str">
            <v>Monster.Event.2020_SpecialDungeon.Kallax</v>
          </cell>
          <cell r="D1468" t="str">
            <v>Raid.Draconic.Kallax</v>
          </cell>
          <cell r="H1468" t="str">
            <v>Draconian</v>
          </cell>
        </row>
        <row r="1469">
          <cell r="A1469">
            <v>40181</v>
          </cell>
          <cell r="B1469" t="str">
            <v>마족 전사</v>
          </cell>
          <cell r="C1469" t="str">
            <v>Monster.Event.2020_SpecialDungeon.Catapolyps</v>
          </cell>
          <cell r="D1469" t="str">
            <v>Boss.Catapolyps</v>
          </cell>
          <cell r="H1469" t="str">
            <v>Devil</v>
          </cell>
        </row>
        <row r="1470">
          <cell r="A1470">
            <v>40199</v>
          </cell>
          <cell r="B1470" t="str">
            <v>#null</v>
          </cell>
          <cell r="C1470" t="str">
            <v>Monster.Event.2020_SpecialDungeon.Clause</v>
          </cell>
          <cell r="D1470" t="str">
            <v>Hero.Clause</v>
          </cell>
          <cell r="H1470" t="str">
            <v>Hero</v>
          </cell>
        </row>
        <row r="1471">
          <cell r="A1471">
            <v>40200</v>
          </cell>
          <cell r="B1471" t="str">
            <v>#null</v>
          </cell>
          <cell r="C1471" t="str">
            <v>Monster.Event.2020_SpecialDungeon.Siegfried</v>
          </cell>
          <cell r="D1471" t="str">
            <v>NPC.Siegfried</v>
          </cell>
          <cell r="H1471" t="str">
            <v>Hero</v>
          </cell>
        </row>
        <row r="1472">
          <cell r="A1472">
            <v>40201</v>
          </cell>
          <cell r="B1472" t="str">
            <v>무정한 밤의 왕 &amp; 흉폭한 밤의 왕</v>
          </cell>
          <cell r="C1472" t="str">
            <v>Monster.Event.2020_SpecialDungeon.Ophelia</v>
          </cell>
          <cell r="D1472" t="str">
            <v>Hero.Ophelia</v>
          </cell>
          <cell r="F1472" t="str">
            <v>Normal</v>
          </cell>
          <cell r="H1472" t="str">
            <v>Hero</v>
          </cell>
          <cell r="I1472" t="str">
            <v>Wizard</v>
          </cell>
        </row>
        <row r="1473">
          <cell r="A1473">
            <v>40202</v>
          </cell>
          <cell r="B1473" t="str">
            <v>장난스러운 고양이 &amp; 소심한 고양이</v>
          </cell>
          <cell r="C1473" t="str">
            <v>Monster.Event.2020_SpecialDungeon.Rephy2</v>
          </cell>
          <cell r="D1473" t="str">
            <v>Hero.Rephy</v>
          </cell>
          <cell r="F1473" t="str">
            <v>Normal</v>
          </cell>
          <cell r="H1473" t="str">
            <v>Hero</v>
          </cell>
          <cell r="I1473" t="str">
            <v>Priest</v>
          </cell>
        </row>
        <row r="1474">
          <cell r="A1474">
            <v>40203</v>
          </cell>
          <cell r="B1474" t="str">
            <v>불의 마녀 &amp; 노래의 마녀</v>
          </cell>
          <cell r="C1474" t="str">
            <v>Monster.Event.2020_SpecialDungeon.Demia</v>
          </cell>
          <cell r="D1474" t="str">
            <v>Hero.Demia</v>
          </cell>
          <cell r="F1474" t="str">
            <v>Normal</v>
          </cell>
          <cell r="H1474" t="str">
            <v>Hero</v>
          </cell>
          <cell r="I1474" t="str">
            <v>Knight</v>
          </cell>
        </row>
        <row r="1475">
          <cell r="B1475" t="str">
            <v>2020 여름 이벤트</v>
          </cell>
        </row>
        <row r="1476">
          <cell r="A1476">
            <v>40182</v>
          </cell>
          <cell r="B1476" t="str">
            <v>레피</v>
          </cell>
          <cell r="C1476" t="str">
            <v>Monster.Event.2020_Summer.Rephy</v>
          </cell>
          <cell r="D1476" t="str">
            <v>Hero.Rephy</v>
          </cell>
          <cell r="E1476" t="str">
            <v>Cos18Summer</v>
          </cell>
          <cell r="H1476" t="str">
            <v>Hero</v>
          </cell>
          <cell r="I1476" t="str">
            <v>Priest</v>
          </cell>
        </row>
        <row r="1477">
          <cell r="A1477">
            <v>40183</v>
          </cell>
          <cell r="B1477" t="str">
            <v>오디</v>
          </cell>
          <cell r="C1477" t="str">
            <v>Monster.Event.2020_Summer.Oddy</v>
          </cell>
          <cell r="D1477" t="str">
            <v>Hero.Oddy</v>
          </cell>
          <cell r="E1477" t="str">
            <v>Cos18Summer</v>
          </cell>
          <cell r="H1477" t="str">
            <v>Hero</v>
          </cell>
          <cell r="I1477" t="str">
            <v>Mechanic</v>
          </cell>
        </row>
        <row r="1478">
          <cell r="A1478">
            <v>40184</v>
          </cell>
          <cell r="B1478" t="str">
            <v>닉스</v>
          </cell>
          <cell r="C1478" t="str">
            <v>Monster.Event.2020_Summer.Nicx</v>
          </cell>
          <cell r="D1478" t="str">
            <v>Hero.Nicx</v>
          </cell>
          <cell r="E1478" t="str">
            <v>Cos17Summer</v>
          </cell>
          <cell r="H1478" t="str">
            <v>Hero</v>
          </cell>
          <cell r="I1478" t="str">
            <v>Wizard</v>
          </cell>
        </row>
        <row r="1479">
          <cell r="A1479">
            <v>40185</v>
          </cell>
          <cell r="B1479" t="str">
            <v>레이나</v>
          </cell>
          <cell r="C1479" t="str">
            <v>Monster.Event.2020_Summer.Reina</v>
          </cell>
          <cell r="D1479" t="str">
            <v>Hero.Reina</v>
          </cell>
          <cell r="E1479" t="str">
            <v>Cos19Summer</v>
          </cell>
          <cell r="H1479" t="str">
            <v>Hero</v>
          </cell>
          <cell r="I1479" t="str">
            <v>Assassin</v>
          </cell>
        </row>
        <row r="1480">
          <cell r="A1480">
            <v>40186</v>
          </cell>
          <cell r="B1480" t="str">
            <v>타냐</v>
          </cell>
          <cell r="C1480" t="str">
            <v>Monster.Event.2020_Summer.Tanya</v>
          </cell>
          <cell r="D1480" t="str">
            <v>Hero.Tanya</v>
          </cell>
          <cell r="E1480" t="str">
            <v>Cos17Summer02</v>
          </cell>
          <cell r="H1480" t="str">
            <v>Hero</v>
          </cell>
          <cell r="I1480" t="str">
            <v>Assassin</v>
          </cell>
        </row>
        <row r="1481">
          <cell r="A1481">
            <v>40187</v>
          </cell>
          <cell r="B1481" t="str">
            <v>소니아</v>
          </cell>
          <cell r="C1481" t="str">
            <v>Monster.Event.2020_Summer.Sonia</v>
          </cell>
          <cell r="D1481" t="str">
            <v>Hero.Sonia</v>
          </cell>
          <cell r="E1481" t="str">
            <v>Cos18Summer</v>
          </cell>
          <cell r="H1481" t="str">
            <v>Hero</v>
          </cell>
          <cell r="I1481" t="str">
            <v>Knight</v>
          </cell>
        </row>
        <row r="1482">
          <cell r="A1482">
            <v>40188</v>
          </cell>
          <cell r="B1482" t="str">
            <v>미리안느</v>
          </cell>
          <cell r="C1482" t="str">
            <v>Monster.Event.2020_Summer.Mirianne</v>
          </cell>
          <cell r="D1482" t="str">
            <v>Hero.Mirianne</v>
          </cell>
          <cell r="E1482" t="str">
            <v>Cos18Summer</v>
          </cell>
          <cell r="H1482" t="str">
            <v>Hero</v>
          </cell>
          <cell r="I1482" t="str">
            <v>Assassin</v>
          </cell>
        </row>
        <row r="1483">
          <cell r="A1483">
            <v>40189</v>
          </cell>
          <cell r="B1483" t="str">
            <v>로만</v>
          </cell>
          <cell r="C1483" t="str">
            <v>Monster.Event.2020_Summer.Loman</v>
          </cell>
          <cell r="D1483" t="str">
            <v>Hero.Loman</v>
          </cell>
          <cell r="E1483" t="str">
            <v>Cos18Summer</v>
          </cell>
          <cell r="H1483" t="str">
            <v>Hero</v>
          </cell>
          <cell r="I1483" t="str">
            <v>Knight</v>
          </cell>
        </row>
        <row r="1484">
          <cell r="A1484">
            <v>40190</v>
          </cell>
          <cell r="B1484" t="str">
            <v>카산드라</v>
          </cell>
          <cell r="C1484" t="str">
            <v>Monster.Event.2020_Summer.Cassandra</v>
          </cell>
          <cell r="D1484" t="str">
            <v>Hero.Cassandra</v>
          </cell>
          <cell r="E1484" t="str">
            <v>Cos18Summer</v>
          </cell>
          <cell r="H1484" t="str">
            <v>Hero</v>
          </cell>
          <cell r="I1484" t="str">
            <v>Priest</v>
          </cell>
        </row>
        <row r="1485">
          <cell r="A1485">
            <v>40191</v>
          </cell>
          <cell r="B1485" t="str">
            <v>네락시스</v>
          </cell>
          <cell r="C1485" t="str">
            <v>Monster.Event.2020_Summer.Neraxis</v>
          </cell>
          <cell r="D1485" t="str">
            <v>Hero.Neraxis</v>
          </cell>
          <cell r="E1485" t="str">
            <v>Cos19Summer</v>
          </cell>
          <cell r="H1485" t="str">
            <v>Hero</v>
          </cell>
          <cell r="I1485" t="str">
            <v>Knight</v>
          </cell>
        </row>
        <row r="1486">
          <cell r="A1486">
            <v>40192</v>
          </cell>
          <cell r="B1486" t="str">
            <v>릴리아</v>
          </cell>
          <cell r="C1486" t="str">
            <v>Monster.Event.2020_Summer.Lilia</v>
          </cell>
          <cell r="D1486" t="str">
            <v>Hero.Lilia</v>
          </cell>
          <cell r="E1486" t="str">
            <v>Cos18Summer</v>
          </cell>
          <cell r="H1486" t="str">
            <v>Hero</v>
          </cell>
          <cell r="I1486" t="str">
            <v>Wizard</v>
          </cell>
        </row>
        <row r="1487">
          <cell r="A1487">
            <v>40193</v>
          </cell>
          <cell r="B1487" t="str">
            <v>네락시스</v>
          </cell>
          <cell r="C1487" t="str">
            <v>Monster.Event.2020_Summer.NeraxisDark</v>
          </cell>
          <cell r="D1487" t="str">
            <v>Hero.Neraxis</v>
          </cell>
          <cell r="E1487" t="str">
            <v>Trial</v>
          </cell>
          <cell r="H1487" t="str">
            <v>Hero</v>
          </cell>
          <cell r="I1487" t="str">
            <v>Knight</v>
          </cell>
        </row>
        <row r="1488">
          <cell r="A1488">
            <v>40194</v>
          </cell>
          <cell r="B1488" t="str">
            <v>릴리아</v>
          </cell>
          <cell r="C1488" t="str">
            <v>Monster.Event.2020_Summer.LiliaDark</v>
          </cell>
          <cell r="D1488" t="str">
            <v>Hero.Lilia</v>
          </cell>
          <cell r="E1488" t="str">
            <v>Trial</v>
          </cell>
          <cell r="H1488" t="str">
            <v>Hero</v>
          </cell>
          <cell r="I1488" t="str">
            <v>Wizard</v>
          </cell>
        </row>
        <row r="1489">
          <cell r="A1489">
            <v>40195</v>
          </cell>
          <cell r="B1489" t="str">
            <v>테일리</v>
          </cell>
          <cell r="C1489" t="str">
            <v>Monster.Event.2020_Summer.Taily</v>
          </cell>
          <cell r="D1489" t="str">
            <v>Hero.Taily</v>
          </cell>
          <cell r="E1489" t="str">
            <v>Cos20Summer</v>
          </cell>
          <cell r="H1489" t="str">
            <v>Hero</v>
          </cell>
          <cell r="I1489" t="str">
            <v>Knight</v>
          </cell>
        </row>
        <row r="1490">
          <cell r="A1490">
            <v>40196</v>
          </cell>
          <cell r="B1490" t="str">
            <v>레이나</v>
          </cell>
          <cell r="C1490" t="str">
            <v>Monster.Event.2020_Summer.Reina</v>
          </cell>
          <cell r="D1490" t="str">
            <v>Hero.Reina</v>
          </cell>
          <cell r="E1490" t="str">
            <v>Cos19Summer</v>
          </cell>
          <cell r="H1490" t="str">
            <v>Hero</v>
          </cell>
          <cell r="I1490" t="str">
            <v>Assassin</v>
          </cell>
        </row>
        <row r="1491">
          <cell r="A1491">
            <v>40197</v>
          </cell>
          <cell r="B1491" t="str">
            <v>네락시스</v>
          </cell>
          <cell r="C1491" t="str">
            <v>Monster.Event.2020_Summer.Neraxis</v>
          </cell>
          <cell r="D1491" t="str">
            <v>Hero.Neraxis</v>
          </cell>
          <cell r="E1491" t="str">
            <v>Cos19Summer</v>
          </cell>
          <cell r="H1491" t="str">
            <v>Hero</v>
          </cell>
          <cell r="I1491" t="str">
            <v>Knight</v>
          </cell>
        </row>
        <row r="1492">
          <cell r="A1492">
            <v>40198</v>
          </cell>
          <cell r="B1492" t="str">
            <v>릴리아</v>
          </cell>
          <cell r="C1492" t="str">
            <v>Monster.Event.2020_Summer.Lilia</v>
          </cell>
          <cell r="D1492" t="str">
            <v>Hero.Lilia</v>
          </cell>
          <cell r="E1492" t="str">
            <v>Cos18Summer</v>
          </cell>
          <cell r="H1492" t="str">
            <v>Hero</v>
          </cell>
          <cell r="I1492" t="str">
            <v>Wizard</v>
          </cell>
        </row>
        <row r="1493">
          <cell r="B1493" t="str">
            <v>2020 반클 캐릭터 던전</v>
          </cell>
        </row>
        <row r="1494">
          <cell r="A1494">
            <v>40204</v>
          </cell>
          <cell r="B1494" t="str">
            <v>타락한 신앙 &amp; 타락한 광휘</v>
          </cell>
          <cell r="C1494" t="str">
            <v>Monster.Event.2020_SpecialDungeon.Chase</v>
          </cell>
          <cell r="D1494" t="str">
            <v>Hero.Chase</v>
          </cell>
          <cell r="H1494" t="str">
            <v>Hero</v>
          </cell>
          <cell r="I1494" t="str">
            <v>Warrior</v>
          </cell>
        </row>
        <row r="1495">
          <cell r="A1495">
            <v>40205</v>
          </cell>
          <cell r="B1495" t="str">
            <v>광기의 흑기사 &amp; 침묵의 흑기사</v>
          </cell>
          <cell r="C1495" t="str">
            <v>Monster.Event.2020_SpecialDungeon.Lucias2</v>
          </cell>
          <cell r="D1495" t="str">
            <v>Hero.Lucias</v>
          </cell>
          <cell r="H1495" t="str">
            <v>Hero</v>
          </cell>
          <cell r="I1495" t="str">
            <v>Priest</v>
          </cell>
        </row>
        <row r="1496">
          <cell r="A1496">
            <v>40206</v>
          </cell>
          <cell r="B1496" t="str">
            <v>타락한 하늘 &amp; 타락한 태양</v>
          </cell>
          <cell r="C1496" t="str">
            <v>Monster.Event.2020_SpecialDungeon.Baudouin</v>
          </cell>
          <cell r="D1496" t="str">
            <v>Hero.Baudouin</v>
          </cell>
          <cell r="H1496" t="str">
            <v>Hero</v>
          </cell>
          <cell r="I1496" t="str">
            <v>Priest</v>
          </cell>
        </row>
        <row r="1497">
          <cell r="A1497">
            <v>40207</v>
          </cell>
          <cell r="B1497" t="str">
            <v>모라</v>
          </cell>
          <cell r="C1497" t="str">
            <v>Monster.Event.2020_SpecialDungeon.Morrah2</v>
          </cell>
          <cell r="D1497" t="str">
            <v>Hero.Morrah</v>
          </cell>
          <cell r="H1497" t="str">
            <v>Hero</v>
          </cell>
          <cell r="I1497" t="str">
            <v>Knight</v>
          </cell>
        </row>
        <row r="1498">
          <cell r="A1498">
            <v>40208</v>
          </cell>
          <cell r="B1498" t="str">
            <v>카라</v>
          </cell>
          <cell r="C1498" t="str">
            <v>Monster.Event.2020_SpecialDungeon.Kara</v>
          </cell>
          <cell r="D1498" t="str">
            <v>Hero.Kara</v>
          </cell>
          <cell r="H1498" t="str">
            <v>Hero</v>
          </cell>
          <cell r="I1498" t="str">
            <v>Mechanic</v>
          </cell>
        </row>
        <row r="1499">
          <cell r="A1499">
            <v>40209</v>
          </cell>
          <cell r="B1499" t="str">
            <v>체이스</v>
          </cell>
          <cell r="C1499" t="str">
            <v>Monster.Event.2020_SpecialDungeon.Chase2</v>
          </cell>
          <cell r="D1499" t="str">
            <v>Hero.Chase</v>
          </cell>
          <cell r="H1499" t="str">
            <v>Hero</v>
          </cell>
          <cell r="I1499" t="str">
            <v>Warrior</v>
          </cell>
        </row>
        <row r="1500">
          <cell r="A1500">
            <v>40210</v>
          </cell>
          <cell r="B1500" t="str">
            <v>클라우스</v>
          </cell>
          <cell r="C1500" t="str">
            <v>Monster.Event.2020_SpecialDungeon.Clause2</v>
          </cell>
          <cell r="D1500" t="str">
            <v>Hero.Clause</v>
          </cell>
          <cell r="H1500" t="str">
            <v>Hero</v>
          </cell>
          <cell r="I1500" t="str">
            <v>Knight</v>
          </cell>
        </row>
        <row r="1501">
          <cell r="A1501">
            <v>40211</v>
          </cell>
          <cell r="B1501" t="str">
            <v>반역자 클라우스</v>
          </cell>
          <cell r="C1501" t="str">
            <v>Monster.Event.2020_SpecialDungeon.ClauseTraitor</v>
          </cell>
          <cell r="D1501" t="str">
            <v>Hero.ClauseTraitor</v>
          </cell>
          <cell r="H1501" t="str">
            <v>Hero</v>
          </cell>
          <cell r="I1501" t="str">
            <v>Warrior</v>
          </cell>
        </row>
        <row r="1502">
          <cell r="A1502">
            <v>40212</v>
          </cell>
          <cell r="B1502" t="str">
            <v>사념의 악령귀</v>
          </cell>
          <cell r="C1502" t="str">
            <v>Monster.WraithofRegrets.Elite2</v>
          </cell>
          <cell r="D1502" t="str">
            <v>Monster.WraithofRegrets.Elite</v>
          </cell>
          <cell r="H1502" t="str">
            <v>Undead</v>
          </cell>
        </row>
        <row r="1503">
          <cell r="B1503" t="str">
            <v>2020 애니 콜라보 던전</v>
          </cell>
        </row>
        <row r="1504">
          <cell r="A1504">
            <v>40213</v>
          </cell>
          <cell r="B1504" t="str">
            <v>아이샤</v>
          </cell>
          <cell r="C1504" t="str">
            <v>Monster.Event.2020_SpecialDungeon.Aisha</v>
          </cell>
          <cell r="D1504" t="str">
            <v>Hero.Aisha</v>
          </cell>
          <cell r="H1504" t="str">
            <v>Hero</v>
          </cell>
          <cell r="I1504" t="str">
            <v>Wizard</v>
          </cell>
        </row>
        <row r="1505">
          <cell r="A1505">
            <v>40214</v>
          </cell>
          <cell r="B1505" t="str">
            <v>드레드 브링어</v>
          </cell>
          <cell r="C1505" t="str">
            <v>Monster.Event.2020_SpecialDungeon.Dreadbringer</v>
          </cell>
          <cell r="D1505" t="str">
            <v>Boss.Dreadbringer</v>
          </cell>
          <cell r="H1505" t="str">
            <v>Undead</v>
          </cell>
        </row>
        <row r="1506">
          <cell r="A1506">
            <v>40215</v>
          </cell>
          <cell r="B1506" t="str">
            <v>고트 전사</v>
          </cell>
          <cell r="C1506" t="str">
            <v>Monster.Event.2020_SpecialDungeon.GoatWarrior</v>
          </cell>
          <cell r="D1506" t="str">
            <v>Boss.GoatWarrior</v>
          </cell>
          <cell r="H1506" t="str">
            <v>Devil</v>
          </cell>
        </row>
        <row r="1507">
          <cell r="A1507">
            <v>40216</v>
          </cell>
          <cell r="B1507" t="str">
            <v>리치</v>
          </cell>
          <cell r="C1507" t="str">
            <v>Monster.Event.2020_SpecialDungeon.Lich2</v>
          </cell>
          <cell r="D1507" t="str">
            <v>Boss.Lich</v>
          </cell>
          <cell r="H1507" t="str">
            <v>Undead</v>
          </cell>
        </row>
        <row r="1508">
          <cell r="A1508">
            <v>40217</v>
          </cell>
          <cell r="B1508" t="str">
            <v>디마엘의 어둠</v>
          </cell>
          <cell r="C1508" t="str">
            <v>Monster.Event.2020_SpecialDungeon.DarkDimael</v>
          </cell>
          <cell r="D1508" t="str">
            <v>Hero.Dimael</v>
          </cell>
          <cell r="E1508" t="str">
            <v>Trial</v>
          </cell>
          <cell r="H1508" t="str">
            <v>Hero</v>
          </cell>
          <cell r="I1508" t="str">
            <v>Archer</v>
          </cell>
        </row>
        <row r="1509">
          <cell r="A1509">
            <v>40218</v>
          </cell>
          <cell r="B1509" t="str">
            <v>듀라한</v>
          </cell>
          <cell r="C1509" t="str">
            <v>Monster.Event.2020_SpecialDungeon.Dullahan</v>
          </cell>
          <cell r="D1509" t="str">
            <v>Boss.Dullahan</v>
          </cell>
          <cell r="H1509" t="str">
            <v>Devil</v>
          </cell>
        </row>
        <row r="1510">
          <cell r="A1510">
            <v>40219</v>
          </cell>
          <cell r="B1510" t="str">
            <v>카타폴립스</v>
          </cell>
          <cell r="C1510" t="str">
            <v>Monster.Event.2020_SpecialDungeon.Catapolyps2</v>
          </cell>
          <cell r="D1510" t="str">
            <v>Boss.Catapolyps</v>
          </cell>
          <cell r="H1510" t="str">
            <v>Devil</v>
          </cell>
        </row>
        <row r="1511">
          <cell r="A1511">
            <v>40220</v>
          </cell>
          <cell r="B1511" t="str">
            <v>지옥불의 아이</v>
          </cell>
          <cell r="C1511" t="str">
            <v>Monster.Event.2020_SpecialDungeon.Hellfire</v>
          </cell>
          <cell r="D1511" t="str">
            <v>Monster.Hellfire.Eclipse</v>
          </cell>
          <cell r="H1511" t="str">
            <v>Devil</v>
          </cell>
        </row>
        <row r="1512">
          <cell r="A1512">
            <v>40221</v>
          </cell>
          <cell r="B1512" t="str">
            <v>고트 매지션</v>
          </cell>
          <cell r="C1512" t="str">
            <v>Monster.Event.2020_SpecialDungeon.GoatMagician</v>
          </cell>
          <cell r="D1512" t="str">
            <v>Boss.GoatMagician</v>
          </cell>
          <cell r="H1512" t="str">
            <v>Devil</v>
          </cell>
        </row>
        <row r="1513">
          <cell r="A1513">
            <v>40222</v>
          </cell>
          <cell r="B1513" t="str">
            <v>프리실라</v>
          </cell>
          <cell r="C1513" t="str">
            <v>Monster.Event.2020_SpecialDungeon.Priscilla</v>
          </cell>
          <cell r="D1513" t="str">
            <v>Hero.Priscilla</v>
          </cell>
          <cell r="H1513" t="str">
            <v>Hero</v>
          </cell>
          <cell r="I1513" t="str">
            <v>Warrior</v>
          </cell>
        </row>
        <row r="1514">
          <cell r="A1514">
            <v>40223</v>
          </cell>
          <cell r="B1514" t="str">
            <v>가우</v>
          </cell>
          <cell r="C1514" t="str">
            <v>Monster.Event.2020_SpecialDungeon.Gau</v>
          </cell>
          <cell r="D1514" t="str">
            <v>Hero.Gau</v>
          </cell>
          <cell r="H1514" t="str">
            <v>Hero</v>
          </cell>
          <cell r="I1514" t="str">
            <v>Warrior</v>
          </cell>
        </row>
        <row r="1515">
          <cell r="A1515">
            <v>40224</v>
          </cell>
          <cell r="B1515" t="str">
            <v>모라</v>
          </cell>
          <cell r="C1515" t="str">
            <v>Monster.Event.2020_SpecialDungeon.Morrah3</v>
          </cell>
          <cell r="D1515" t="str">
            <v>Hero.Morrah</v>
          </cell>
          <cell r="H1515" t="str">
            <v>Hero</v>
          </cell>
          <cell r="I1515" t="str">
            <v>Knight</v>
          </cell>
        </row>
        <row r="1516">
          <cell r="A1516">
            <v>40225</v>
          </cell>
          <cell r="B1516" t="str">
            <v>네락시스</v>
          </cell>
          <cell r="C1516" t="str">
            <v>Monster.Event.2020_SpecialDungeon.Neraxis</v>
          </cell>
          <cell r="D1516" t="str">
            <v>Hero.Neraxis</v>
          </cell>
          <cell r="H1516" t="str">
            <v>Hero</v>
          </cell>
          <cell r="I1516" t="str">
            <v>Knight</v>
          </cell>
        </row>
        <row r="1517">
          <cell r="A1517">
            <v>40226</v>
          </cell>
          <cell r="B1517" t="str">
            <v>라이아스</v>
          </cell>
          <cell r="C1517" t="str">
            <v>Monster.Event.2020_SpecialDungeon.Ell</v>
          </cell>
          <cell r="D1517" t="str">
            <v>Hero.Ell</v>
          </cell>
          <cell r="H1517" t="str">
            <v>Hero</v>
          </cell>
          <cell r="I1517" t="str">
            <v>Priest</v>
          </cell>
        </row>
        <row r="1518">
          <cell r="B1518" t="str">
            <v>21 샤크메 영던</v>
          </cell>
        </row>
        <row r="1519">
          <cell r="A1519">
            <v>40227</v>
          </cell>
          <cell r="B1519" t="str">
            <v>자피르</v>
          </cell>
          <cell r="C1519" t="str">
            <v>Monster.Event.2021_SpecialDungeon.Zafir</v>
          </cell>
          <cell r="D1519" t="str">
            <v>Hero.Zafir</v>
          </cell>
          <cell r="H1519" t="str">
            <v>Hero</v>
          </cell>
          <cell r="I1519" t="str">
            <v>Archer</v>
          </cell>
        </row>
        <row r="1520">
          <cell r="A1520">
            <v>40228</v>
          </cell>
          <cell r="B1520" t="str">
            <v>라우디아</v>
          </cell>
          <cell r="C1520" t="str">
            <v>Monster.Event.2021_SpecialDungeon.Laudia</v>
          </cell>
          <cell r="D1520" t="str">
            <v>Hero.Laudia</v>
          </cell>
          <cell r="H1520" t="str">
            <v>Hero</v>
          </cell>
          <cell r="I1520" t="str">
            <v>Assassin</v>
          </cell>
        </row>
        <row r="1521">
          <cell r="B1521" t="str">
            <v>21 오건일 특던</v>
          </cell>
        </row>
        <row r="1522">
          <cell r="A1522">
            <v>40229</v>
          </cell>
          <cell r="B1522" t="str">
            <v>샤밀라</v>
          </cell>
          <cell r="C1522" t="str">
            <v>Monster.Event.2021_SpecialDungeon.Shamilla</v>
          </cell>
          <cell r="D1522" t="str">
            <v>Hero.Shamilla</v>
          </cell>
          <cell r="H1522" t="str">
            <v>Hero</v>
          </cell>
          <cell r="I1522" t="str">
            <v>Archer</v>
          </cell>
        </row>
        <row r="1523">
          <cell r="A1523">
            <v>40230</v>
          </cell>
          <cell r="B1523" t="str">
            <v>그레모리</v>
          </cell>
          <cell r="C1523" t="str">
            <v>Monster.Event.2021_SpecialDungeon.Gremory</v>
          </cell>
          <cell r="D1523" t="str">
            <v>Hero.Gremory</v>
          </cell>
          <cell r="H1523" t="str">
            <v>Hero</v>
          </cell>
          <cell r="I1523" t="str">
            <v>Assassin</v>
          </cell>
        </row>
        <row r="1524">
          <cell r="A1524">
            <v>40231</v>
          </cell>
          <cell r="B1524" t="str">
            <v>루시키엘</v>
          </cell>
          <cell r="C1524" t="str">
            <v>Monster.Event.2021_SpecialDungeon.ZLucikiel</v>
          </cell>
          <cell r="D1524" t="str">
            <v>Hero.ZLucikiel</v>
          </cell>
          <cell r="H1524" t="str">
            <v>Hero</v>
          </cell>
          <cell r="I1524" t="str">
            <v>Wizard</v>
          </cell>
        </row>
        <row r="1525">
          <cell r="B1525" t="str">
            <v>2021 할로윈 가을 운동회</v>
          </cell>
        </row>
        <row r="1526">
          <cell r="A1526">
            <v>40232</v>
          </cell>
          <cell r="B1526" t="str">
            <v>2021 할로윈 펌프킨</v>
          </cell>
          <cell r="C1526" t="str">
            <v>Monster.Event.2021_HalloweenDungeon.PumpKin</v>
          </cell>
          <cell r="D1526" t="str">
            <v>Monster.PumpKin</v>
          </cell>
          <cell r="H1526" t="str">
            <v>Structure</v>
          </cell>
        </row>
        <row r="1527">
          <cell r="A1527">
            <v>40233</v>
          </cell>
          <cell r="B1527" t="str">
            <v>2021 할로윈 시아</v>
          </cell>
          <cell r="C1527" t="str">
            <v>Monster.Event.2021_HalloweenDungeon.Shea</v>
          </cell>
          <cell r="D1527" t="str">
            <v>Hero.Shea</v>
          </cell>
          <cell r="E1527" t="str">
            <v>Cos19Job</v>
          </cell>
          <cell r="H1527" t="str">
            <v>Hero</v>
          </cell>
          <cell r="I1527" t="str">
            <v>Priest</v>
          </cell>
        </row>
        <row r="1528">
          <cell r="A1528">
            <v>40234</v>
          </cell>
          <cell r="B1528" t="str">
            <v>2021 할로윈 미트라</v>
          </cell>
          <cell r="C1528" t="str">
            <v>Monster.Event.2021_HalloweenDungeon.Mitra</v>
          </cell>
          <cell r="D1528" t="str">
            <v>Hero.Mitra</v>
          </cell>
          <cell r="E1528" t="str">
            <v>Cos19Halloween</v>
          </cell>
          <cell r="H1528" t="str">
            <v>Hero</v>
          </cell>
          <cell r="I1528" t="str">
            <v>Mechanic</v>
          </cell>
        </row>
        <row r="1529">
          <cell r="A1529">
            <v>40235</v>
          </cell>
          <cell r="B1529" t="str">
            <v>2021 할로윈 판시로네</v>
          </cell>
          <cell r="C1529" t="str">
            <v>Monster.Event.2021_HalloweenDungeon.Pancironne</v>
          </cell>
          <cell r="D1529" t="str">
            <v>Hero.Pancironne</v>
          </cell>
          <cell r="E1529" t="str">
            <v>Cos21Halloween</v>
          </cell>
          <cell r="H1529" t="str">
            <v>Hero</v>
          </cell>
          <cell r="I1529" t="str">
            <v>Mechanic</v>
          </cell>
        </row>
        <row r="1530">
          <cell r="A1530">
            <v>40236</v>
          </cell>
          <cell r="B1530" t="str">
            <v>2021 할로윈 가우</v>
          </cell>
          <cell r="C1530" t="str">
            <v>Monster.Event.2021_HalloweenDungeon.Gau</v>
          </cell>
          <cell r="D1530" t="str">
            <v>Hero.Gau</v>
          </cell>
          <cell r="E1530" t="str">
            <v>Cos18Summer</v>
          </cell>
          <cell r="H1530" t="str">
            <v>Hero</v>
          </cell>
          <cell r="I1530" t="str">
            <v>Warrior</v>
          </cell>
        </row>
        <row r="1531">
          <cell r="A1531">
            <v>40237</v>
          </cell>
          <cell r="B1531" t="str">
            <v>2021 할로윈 테일리</v>
          </cell>
          <cell r="C1531" t="str">
            <v>Monster.Event.2021_HalloweenDungeon.Taily</v>
          </cell>
          <cell r="D1531" t="str">
            <v>Hero.Taily</v>
          </cell>
          <cell r="E1531" t="str">
            <v>Cos20Summer</v>
          </cell>
          <cell r="H1531" t="str">
            <v>Hero</v>
          </cell>
          <cell r="I1531" t="str">
            <v>Knight</v>
          </cell>
        </row>
        <row r="1532">
          <cell r="A1532">
            <v>40238</v>
          </cell>
          <cell r="B1532" t="str">
            <v>2021 할로윈 세크마하</v>
          </cell>
          <cell r="C1532" t="str">
            <v>Monster.Event.2021_HalloweenDungeon.Sekmaha</v>
          </cell>
          <cell r="D1532" t="str">
            <v>Boss.Sekmaha</v>
          </cell>
          <cell r="H1532" t="str">
            <v>Golem</v>
          </cell>
        </row>
        <row r="1533">
          <cell r="A1533">
            <v>40239</v>
          </cell>
          <cell r="B1533" t="str">
            <v>2021 할로윈 세크마하 (특별던전1)</v>
          </cell>
          <cell r="C1533" t="str">
            <v>Monster.Event.2021_HalloweenDungeon.Sekmaha2</v>
          </cell>
          <cell r="D1533" t="str">
            <v>Boss.Sekmaha</v>
          </cell>
          <cell r="H1533" t="str">
            <v>Golem</v>
          </cell>
        </row>
        <row r="1534">
          <cell r="A1534">
            <v>40240</v>
          </cell>
          <cell r="B1534" t="str">
            <v>2021 할로윈 다카리스 (특별던전2)</v>
          </cell>
          <cell r="C1534" t="str">
            <v>Monster.Event.2021_HalloweenDungeon.Dakaris</v>
          </cell>
          <cell r="D1534" t="str">
            <v>Hero.Dakaris</v>
          </cell>
          <cell r="E1534" t="str">
            <v>Cos21Halloween</v>
          </cell>
          <cell r="H1534" t="str">
            <v>Hero</v>
          </cell>
          <cell r="I1534" t="str">
            <v>Wizard</v>
          </cell>
        </row>
        <row r="1535">
          <cell r="A1535">
            <v>40241</v>
          </cell>
          <cell r="B1535" t="str">
            <v>2021 할로윈 펌프킨 (특별던전3)</v>
          </cell>
          <cell r="C1535" t="str">
            <v>Monster.Event.2021_HalloweenDungeon.HalloweenTotem</v>
          </cell>
          <cell r="D1535" t="str">
            <v>Monster.Skeleton.Totem</v>
          </cell>
          <cell r="E1535" t="str">
            <v>Cos18Halloween</v>
          </cell>
          <cell r="H1535" t="str">
            <v>Structure</v>
          </cell>
        </row>
        <row r="1536">
          <cell r="A1536">
            <v>40242</v>
          </cell>
          <cell r="B1536" t="str">
            <v>2021 할로윈 펌프킨 (비밀던전)</v>
          </cell>
          <cell r="C1536" t="str">
            <v>Monster.Event.2021_HalloweenDungeon.PumpKin2</v>
          </cell>
          <cell r="D1536" t="str">
            <v>Monster.HalloweenHead</v>
          </cell>
          <cell r="H1536" t="str">
            <v>Structure</v>
          </cell>
        </row>
        <row r="1537">
          <cell r="A1537">
            <v>40243</v>
          </cell>
          <cell r="B1537" t="str">
            <v>2021 할로윈 테일리 (easy 난이도)</v>
          </cell>
          <cell r="C1537" t="str">
            <v>Monster.Event.2021_HalloweenDungeon.Taily2</v>
          </cell>
          <cell r="D1537" t="str">
            <v>Hero.Taily</v>
          </cell>
          <cell r="E1537" t="str">
            <v>Cos20Summer</v>
          </cell>
          <cell r="H1537" t="str">
            <v>Hero</v>
          </cell>
          <cell r="I1537" t="str">
            <v>Knight</v>
          </cell>
        </row>
        <row r="1538">
          <cell r="A1538">
            <v>40244</v>
          </cell>
          <cell r="B1538" t="str">
            <v>2021 할로윈 다카리스 (특별던전 2) 레피</v>
          </cell>
          <cell r="C1538" t="str">
            <v>Monster.Event.2021_HalloweenDungeon.Rephy</v>
          </cell>
          <cell r="D1538" t="str">
            <v>Hero.Rephy</v>
          </cell>
          <cell r="E1538" t="str">
            <v>Cos19Halloween</v>
          </cell>
          <cell r="H1538" t="str">
            <v>Hero</v>
          </cell>
          <cell r="I1538" t="str">
            <v>Priest</v>
          </cell>
        </row>
        <row r="1539">
          <cell r="A1539">
            <v>40245</v>
          </cell>
          <cell r="B1539" t="str">
            <v>2021 할로윈 다카리스 (특별던전 2) 루나</v>
          </cell>
          <cell r="C1539" t="str">
            <v>Monster.Event.2021_HalloweenDungeon.Luna</v>
          </cell>
          <cell r="D1539" t="str">
            <v>Hero.Luna</v>
          </cell>
          <cell r="E1539" t="str">
            <v>Cos17Halloween</v>
          </cell>
          <cell r="H1539" t="str">
            <v>Hero</v>
          </cell>
          <cell r="I1539" t="str">
            <v>Archer</v>
          </cell>
        </row>
        <row r="1540">
          <cell r="A1540">
            <v>40246</v>
          </cell>
          <cell r="B1540" t="str">
            <v>2021 할로윈 다카리스 (특별던전 2) 오디</v>
          </cell>
          <cell r="C1540" t="str">
            <v>Monster.Event.2021_HalloweenDungeon.Oddy</v>
          </cell>
          <cell r="D1540" t="str">
            <v>Hero.Oddy</v>
          </cell>
          <cell r="E1540" t="str">
            <v>Cos17Halloween</v>
          </cell>
          <cell r="H1540" t="str">
            <v>Hero</v>
          </cell>
          <cell r="I1540" t="str">
            <v>Mechanic</v>
          </cell>
        </row>
        <row r="1541">
          <cell r="A1541">
            <v>40247</v>
          </cell>
          <cell r="B1541" t="str">
            <v>2021 할로윈 다카리스 (특별던전 2) 레퀴나</v>
          </cell>
          <cell r="C1541" t="str">
            <v>Monster.Event.2021_HalloweenDungeon.Requina</v>
          </cell>
          <cell r="D1541" t="str">
            <v>Hero.Requina</v>
          </cell>
          <cell r="E1541" t="str">
            <v>Cos19Halloween</v>
          </cell>
          <cell r="H1541" t="str">
            <v>Hero</v>
          </cell>
          <cell r="I1541" t="str">
            <v>Archer</v>
          </cell>
        </row>
        <row r="1542">
          <cell r="B1542" t="str">
            <v>2021 발란세 특별던전</v>
          </cell>
        </row>
        <row r="1543">
          <cell r="A1543">
            <v>40248</v>
          </cell>
          <cell r="B1543" t="str">
            <v>가디언 리모어 블라인드</v>
          </cell>
          <cell r="C1543" t="str">
            <v>Monster.Event.2021_SpecialDungeon.RemorMK2</v>
          </cell>
          <cell r="D1543" t="str">
            <v>Monster.Guardian.RemorMK2</v>
          </cell>
          <cell r="H1543" t="str">
            <v>Golem</v>
          </cell>
        </row>
        <row r="1544">
          <cell r="A1544">
            <v>40249</v>
          </cell>
          <cell r="B1544" t="str">
            <v>용머리 석상</v>
          </cell>
          <cell r="C1544" t="str">
            <v>Monster.Event.2021_SpecialDungeon.Totem</v>
          </cell>
          <cell r="D1544" t="str">
            <v>Monster.Draconian.Totem</v>
          </cell>
          <cell r="H1544" t="str">
            <v>Draconian</v>
          </cell>
        </row>
        <row r="1545">
          <cell r="A1545">
            <v>40250</v>
          </cell>
          <cell r="B1545" t="str">
            <v>제국 지상군 방패병 단장</v>
          </cell>
          <cell r="C1545" t="str">
            <v>Monster.Event.2021_SpecialDungeon.KnightSuperElite</v>
          </cell>
          <cell r="D1545" t="str">
            <v>Monster.Empire.KnightSuperElite</v>
          </cell>
          <cell r="H1545" t="str">
            <v>Human</v>
          </cell>
        </row>
        <row r="1546">
          <cell r="A1546">
            <v>40251</v>
          </cell>
          <cell r="B1546" t="str">
            <v>제국 지상군 소총병</v>
          </cell>
          <cell r="C1546" t="str">
            <v>Monster.Event.2021_SpecialDungeon.Gunner</v>
          </cell>
          <cell r="D1546" t="str">
            <v>Monster.Empire.Gunner</v>
          </cell>
          <cell r="H1546" t="str">
            <v>Human</v>
          </cell>
        </row>
        <row r="1547">
          <cell r="B1547" t="str">
            <v>2021 추수감사절 방어전</v>
          </cell>
        </row>
        <row r="1548">
          <cell r="A1548">
            <v>40252</v>
          </cell>
          <cell r="B1548" t="str">
            <v>모체 - 고블린 감시탑</v>
          </cell>
          <cell r="C1548" t="str">
            <v>Monster.Event.2021_ThanksGiving.WatchTower</v>
          </cell>
          <cell r="D1548" t="str">
            <v>Monster.Goblin.WatchTower</v>
          </cell>
          <cell r="H1548" t="str">
            <v>Goblin</v>
          </cell>
        </row>
        <row r="1549">
          <cell r="A1549">
            <v>40253</v>
          </cell>
          <cell r="B1549" t="str">
            <v>1페이즈 - 고블린 사냥꾼 (스폰)</v>
          </cell>
          <cell r="C1549" t="str">
            <v>Monster.Event.2021_ThanksGiving.Bow</v>
          </cell>
          <cell r="D1549" t="str">
            <v>Monster.Goblin.Bow</v>
          </cell>
          <cell r="H1549" t="str">
            <v>Goblin</v>
          </cell>
        </row>
        <row r="1550">
          <cell r="A1550">
            <v>40254</v>
          </cell>
          <cell r="B1550" t="str">
            <v>1페이즈 - 고블린 정예 사냥꾼 (엘리트)</v>
          </cell>
          <cell r="C1550" t="str">
            <v>Monster.Event.2021_ThanksGiving.BowElite</v>
          </cell>
          <cell r="D1550" t="str">
            <v>Monster.Goblin.BowElite</v>
          </cell>
          <cell r="H1550" t="str">
            <v>Goblin</v>
          </cell>
        </row>
        <row r="1551">
          <cell r="A1551">
            <v>40255</v>
          </cell>
          <cell r="B1551" t="str">
            <v>2페이즈 - 고블린 폭탄광 (스폰)</v>
          </cell>
          <cell r="C1551" t="str">
            <v>Monster.Event.2021_ThanksGiving.Bomb</v>
          </cell>
          <cell r="D1551" t="str">
            <v>Monster.Goblin.Bomb</v>
          </cell>
          <cell r="H1551" t="str">
            <v>Goblin</v>
          </cell>
        </row>
        <row r="1552">
          <cell r="A1552">
            <v>40256</v>
          </cell>
          <cell r="B1552" t="str">
            <v>2페이즈 - 화염방사 고블린 (스폰)</v>
          </cell>
          <cell r="C1552" t="str">
            <v>Monster.Event.2021_ThanksGiving.Fire</v>
          </cell>
          <cell r="D1552" t="str">
            <v>Monster.Goblin.Fire</v>
          </cell>
          <cell r="H1552" t="str">
            <v>Goblin</v>
          </cell>
        </row>
        <row r="1553">
          <cell r="A1553">
            <v>40257</v>
          </cell>
          <cell r="B1553" t="str">
            <v>2페이즈 - 고블린 정예 폭탄광 (엘리트)</v>
          </cell>
          <cell r="C1553" t="str">
            <v>Monster.Event.2021_ThanksGiving.BombElite</v>
          </cell>
          <cell r="D1553" t="str">
            <v>Monster.Goblin.BombElite</v>
          </cell>
          <cell r="H1553" t="str">
            <v>Goblin</v>
          </cell>
        </row>
        <row r="1554">
          <cell r="A1554">
            <v>40258</v>
          </cell>
          <cell r="B1554" t="str">
            <v>3페이즈 - 고블린 약탈꾼 (스폰)</v>
          </cell>
          <cell r="C1554" t="str">
            <v>Monster.Event.2021_ThanksGiving.Shield</v>
          </cell>
          <cell r="D1554" t="str">
            <v>Monster.Goblin.Shield</v>
          </cell>
          <cell r="H1554" t="str">
            <v>Goblin</v>
          </cell>
        </row>
        <row r="1555">
          <cell r="A1555">
            <v>40259</v>
          </cell>
          <cell r="B1555" t="str">
            <v>3페이즈 - 고블린 정예 약탈꾼 (스폰)</v>
          </cell>
          <cell r="C1555" t="str">
            <v>Monster.Event.2021_ThanksGiving.ShieldElite</v>
          </cell>
          <cell r="D1555" t="str">
            <v>Monster.Goblin.ShieldElite</v>
          </cell>
          <cell r="H1555" t="str">
            <v>Goblin</v>
          </cell>
        </row>
        <row r="1556">
          <cell r="B1556" t="str">
            <v>21 보물 창고 개선</v>
          </cell>
        </row>
        <row r="1557">
          <cell r="A1557">
            <v>80001</v>
          </cell>
          <cell r="B1557" t="str">
            <v>동 고블린</v>
          </cell>
          <cell r="C1557" t="str">
            <v>Monster.TreasureHouse.GoblinBronze</v>
          </cell>
          <cell r="D1557" t="str">
            <v>Monster.Goblin.Gilded</v>
          </cell>
          <cell r="E1557" t="str">
            <v>Bronze</v>
          </cell>
          <cell r="H1557" t="str">
            <v>Goblin</v>
          </cell>
        </row>
        <row r="1558">
          <cell r="A1558">
            <v>80002</v>
          </cell>
          <cell r="B1558" t="str">
            <v>은 고블린</v>
          </cell>
          <cell r="C1558" t="str">
            <v>Monster.TreasureHouse.GoblinSilver</v>
          </cell>
          <cell r="D1558" t="str">
            <v>Monster.Goblin.Gilded</v>
          </cell>
          <cell r="E1558" t="str">
            <v>Silver</v>
          </cell>
          <cell r="H1558" t="str">
            <v>Goblin</v>
          </cell>
        </row>
        <row r="1559">
          <cell r="A1559">
            <v>80003</v>
          </cell>
          <cell r="B1559" t="str">
            <v>금 고블린</v>
          </cell>
          <cell r="C1559" t="str">
            <v>Monster.TreasureHouse.GoblinGold</v>
          </cell>
          <cell r="D1559" t="str">
            <v>Monster.Goblin.Gilded</v>
          </cell>
          <cell r="E1559" t="str">
            <v>Gold</v>
          </cell>
          <cell r="H1559" t="str">
            <v>Goblin</v>
          </cell>
        </row>
        <row r="1560">
          <cell r="A1560" t="str">
            <v>80004</v>
          </cell>
          <cell r="B1560" t="str">
            <v>동 짐꾼</v>
          </cell>
          <cell r="C1560" t="str">
            <v>Monster.TreasureHouse.LizardmanBronze</v>
          </cell>
          <cell r="D1560" t="str">
            <v>Monster.Lizardman.Treasure</v>
          </cell>
          <cell r="E1560" t="str">
            <v>Bronze</v>
          </cell>
          <cell r="H1560" t="str">
            <v>Lizardman</v>
          </cell>
        </row>
        <row r="1561">
          <cell r="A1561" t="str">
            <v>80005</v>
          </cell>
          <cell r="B1561" t="str">
            <v>은 짐꾼</v>
          </cell>
          <cell r="C1561" t="str">
            <v>Monster.TreasureHouse.LizardmanSilver</v>
          </cell>
          <cell r="D1561" t="str">
            <v>Monster.Lizardman.Treasure</v>
          </cell>
          <cell r="E1561" t="str">
            <v>Silver</v>
          </cell>
          <cell r="H1561" t="str">
            <v>Lizardman</v>
          </cell>
        </row>
        <row r="1562">
          <cell r="A1562" t="str">
            <v>80006</v>
          </cell>
          <cell r="B1562" t="str">
            <v>금 짐꾼</v>
          </cell>
          <cell r="C1562" t="str">
            <v>Monster.TreasureHouse.LizardmanGold</v>
          </cell>
          <cell r="D1562" t="str">
            <v>Monster.Lizardman.Treasure</v>
          </cell>
          <cell r="E1562" t="str">
            <v>Gold</v>
          </cell>
          <cell r="H1562" t="str">
            <v>Lizardman</v>
          </cell>
        </row>
        <row r="1563">
          <cell r="A1563">
            <v>80007</v>
          </cell>
          <cell r="B1563" t="str">
            <v>동 미믹</v>
          </cell>
          <cell r="C1563" t="str">
            <v>Monster.TreasureHouse.MimicBronze</v>
          </cell>
          <cell r="D1563" t="str">
            <v>Monster.Mimic.Golden</v>
          </cell>
          <cell r="E1563" t="str">
            <v>Bronze</v>
          </cell>
          <cell r="H1563" t="str">
            <v>Mimic</v>
          </cell>
        </row>
        <row r="1564">
          <cell r="A1564">
            <v>80008</v>
          </cell>
          <cell r="B1564" t="str">
            <v>은 미믹</v>
          </cell>
          <cell r="C1564" t="str">
            <v>Monster.TreasureHouse.MimicSilver</v>
          </cell>
          <cell r="D1564" t="str">
            <v>Monster.Mimic.Golden</v>
          </cell>
          <cell r="E1564" t="str">
            <v>Silver</v>
          </cell>
          <cell r="H1564" t="str">
            <v>Mimic</v>
          </cell>
        </row>
        <row r="1565">
          <cell r="A1565">
            <v>80009</v>
          </cell>
          <cell r="B1565" t="str">
            <v>금 미믹</v>
          </cell>
          <cell r="C1565" t="str">
            <v>Monster.TreasureHouse.MimicGold</v>
          </cell>
          <cell r="D1565" t="str">
            <v>Monster.Mimic.Golden</v>
          </cell>
          <cell r="E1565" t="str">
            <v>Gold</v>
          </cell>
          <cell r="H1565" t="str">
            <v>Mimic</v>
          </cell>
        </row>
        <row r="1566">
          <cell r="B1566" t="str">
            <v>펫</v>
          </cell>
        </row>
        <row r="1567">
          <cell r="A1567">
            <v>7100000</v>
          </cell>
          <cell r="B1567" t="str">
            <v>오르벨 학교의 부엉선생님</v>
          </cell>
          <cell r="C1567" t="str">
            <v>Creature.Pet.Rare.OwlTeacher</v>
          </cell>
          <cell r="D1567" t="str">
            <v>Pet.Rare.OwlTeacher</v>
          </cell>
          <cell r="H1567" t="str">
            <v>Pet</v>
          </cell>
        </row>
        <row r="1568">
          <cell r="A1568">
            <v>7100001</v>
          </cell>
          <cell r="B1568" t="str">
            <v>빛의 환수 쉘키</v>
          </cell>
          <cell r="C1568" t="str">
            <v>Creature.Pet.Rare.Shelky</v>
          </cell>
          <cell r="D1568" t="str">
            <v>Pet.Rare.Shelky</v>
          </cell>
          <cell r="H1568" t="str">
            <v>Pet</v>
          </cell>
        </row>
        <row r="1569">
          <cell r="A1569">
            <v>7100002</v>
          </cell>
          <cell r="B1569" t="str">
            <v>그림자 발톱 라디</v>
          </cell>
          <cell r="C1569" t="str">
            <v>Creature.Pet.Rare.Ladi</v>
          </cell>
          <cell r="D1569" t="str">
            <v>Pet.Rare.Ladi</v>
          </cell>
          <cell r="H1569" t="str">
            <v>Pet</v>
          </cell>
        </row>
        <row r="1570">
          <cell r="A1570">
            <v>7100003</v>
          </cell>
          <cell r="B1570" t="str">
            <v>달빛의 아르티아</v>
          </cell>
          <cell r="C1570" t="str">
            <v>Creature.Pet.Rare.Artia</v>
          </cell>
          <cell r="D1570" t="str">
            <v>Pet.Rare.Artia</v>
          </cell>
          <cell r="H1570" t="str">
            <v>Pet</v>
          </cell>
        </row>
        <row r="1571">
          <cell r="A1571">
            <v>7100004</v>
          </cell>
          <cell r="B1571" t="str">
            <v>거리의 악사 비비</v>
          </cell>
          <cell r="C1571" t="str">
            <v>Creature.Pet.Rare.Bibi</v>
          </cell>
          <cell r="D1571" t="str">
            <v>Pet.Rare.Bibi</v>
          </cell>
          <cell r="H1571" t="str">
            <v>Pet</v>
          </cell>
        </row>
        <row r="1572">
          <cell r="A1572">
            <v>7100005</v>
          </cell>
          <cell r="B1572" t="str">
            <v>신속의 셀리나</v>
          </cell>
          <cell r="C1572" t="str">
            <v>Creature.Pet.Rare.Selina</v>
          </cell>
          <cell r="D1572" t="str">
            <v>Pet.Rare.Selina</v>
          </cell>
          <cell r="H1572" t="str">
            <v>Pet</v>
          </cell>
        </row>
        <row r="1573">
          <cell r="A1573">
            <v>7100006</v>
          </cell>
          <cell r="B1573" t="str">
            <v>신수 아페론</v>
          </cell>
          <cell r="C1573" t="str">
            <v>Creature.Pet.Rare.Aperon</v>
          </cell>
          <cell r="D1573" t="str">
            <v>Pet.Rare.Aperon</v>
          </cell>
          <cell r="H1573" t="str">
            <v>Pet</v>
          </cell>
        </row>
        <row r="1574">
          <cell r="A1574">
            <v>7100007</v>
          </cell>
          <cell r="B1574" t="str">
            <v>행복을 찾는 큐피</v>
          </cell>
          <cell r="C1574" t="str">
            <v>Creature.Pet.Rare.Cupi</v>
          </cell>
          <cell r="D1574" t="str">
            <v>Pet.Rare.Cupi</v>
          </cell>
          <cell r="H1574" t="str">
            <v>Pet</v>
          </cell>
        </row>
        <row r="1575">
          <cell r="A1575">
            <v>7100008</v>
          </cell>
          <cell r="B1575" t="str">
            <v>비와 바람의 에디</v>
          </cell>
          <cell r="C1575" t="str">
            <v>Creature.Pet.Rare.Eddy</v>
          </cell>
          <cell r="D1575" t="str">
            <v>Pet.Rare.Eddy</v>
          </cell>
          <cell r="H1575" t="str">
            <v>Pet</v>
          </cell>
        </row>
        <row r="1576">
          <cell r="A1576">
            <v>7100009</v>
          </cell>
          <cell r="B1576" t="str">
            <v>신참 교관 크림</v>
          </cell>
          <cell r="C1576" t="str">
            <v>Creature.Pet.Rare.Cream</v>
          </cell>
          <cell r="D1576" t="str">
            <v>Pet.Rare.Cream</v>
          </cell>
          <cell r="H1576" t="str">
            <v>Pet</v>
          </cell>
        </row>
        <row r="1577">
          <cell r="A1577">
            <v>7100060</v>
          </cell>
          <cell r="B1577" t="str">
            <v>목각 수호자인형</v>
          </cell>
          <cell r="C1577" t="str">
            <v>Creature.Pet.Rare.DesertGuardian</v>
          </cell>
          <cell r="D1577" t="str">
            <v>Pet.Rare.DesertGuardian</v>
          </cell>
          <cell r="H1577" t="str">
            <v>Pet</v>
          </cell>
        </row>
        <row r="1578">
          <cell r="A1578">
            <v>7100061</v>
          </cell>
          <cell r="B1578" t="str">
            <v>설산의 안내자 타프</v>
          </cell>
          <cell r="C1578" t="str">
            <v>Creature.Pet.Rare.Tarp</v>
          </cell>
          <cell r="D1578" t="str">
            <v>Pet.Rare.Tarp</v>
          </cell>
          <cell r="H1578" t="str">
            <v>Pet</v>
          </cell>
        </row>
        <row r="1579">
          <cell r="A1579">
            <v>7100062</v>
          </cell>
          <cell r="B1579" t="str">
            <v>고원의 망령 재키</v>
          </cell>
          <cell r="C1579" t="str">
            <v>Creature.Pet.Rare.Jackie</v>
          </cell>
          <cell r="D1579" t="str">
            <v>Pet.Rare.Jackie</v>
          </cell>
          <cell r="H1579" t="str">
            <v>Pet</v>
          </cell>
        </row>
        <row r="1580">
          <cell r="A1580">
            <v>7100063</v>
          </cell>
          <cell r="B1580" t="str">
            <v>성실한 일꾼 아베일</v>
          </cell>
          <cell r="C1580" t="str">
            <v>Creature.Pet.Rare.Abeil</v>
          </cell>
          <cell r="D1580" t="str">
            <v>Pet.Rare.Abeil</v>
          </cell>
          <cell r="H1580" t="str">
            <v>Pet</v>
          </cell>
        </row>
        <row r="1581">
          <cell r="A1581">
            <v>7100064</v>
          </cell>
          <cell r="B1581" t="str">
            <v>어둠의 주술 가나다</v>
          </cell>
          <cell r="C1581" t="str">
            <v>Creature.Pet.Rare.Ganada</v>
          </cell>
          <cell r="D1581" t="str">
            <v>Pet.Rare.Ganada</v>
          </cell>
          <cell r="H1581" t="str">
            <v>Pet</v>
          </cell>
        </row>
        <row r="1582">
          <cell r="A1582">
            <v>7100065</v>
          </cell>
          <cell r="B1582" t="str">
            <v>전장의 망령 스키두</v>
          </cell>
          <cell r="C1582" t="str">
            <v>Creature.Pet.Rare.Skidoo</v>
          </cell>
          <cell r="D1582" t="str">
            <v>Pet.Rare.Skidoo</v>
          </cell>
          <cell r="H1582" t="str">
            <v>Pet</v>
          </cell>
        </row>
        <row r="1583">
          <cell r="A1583">
            <v>7100066</v>
          </cell>
          <cell r="B1583" t="str">
            <v>조용한 습격 아사쉬</v>
          </cell>
          <cell r="C1583" t="str">
            <v>Creature.Pet.Rare.Asashi</v>
          </cell>
          <cell r="D1583" t="str">
            <v>Pet.Rare.Asashi</v>
          </cell>
          <cell r="H1583" t="str">
            <v>Pet</v>
          </cell>
        </row>
        <row r="1584">
          <cell r="A1584">
            <v>7100067</v>
          </cell>
          <cell r="B1584" t="str">
            <v>꼬마 악룡 모아라</v>
          </cell>
          <cell r="C1584" t="str">
            <v>Creature.Pet.Rare.DraconicKidMoala</v>
          </cell>
          <cell r="D1584" t="str">
            <v>Pet.Rare.DraconicKidMoala</v>
          </cell>
          <cell r="H1584" t="str">
            <v>Pet</v>
          </cell>
        </row>
        <row r="1585">
          <cell r="A1585">
            <v>7100068</v>
          </cell>
          <cell r="B1585" t="str">
            <v>우리집 가디언 1호</v>
          </cell>
          <cell r="C1585" t="str">
            <v>Creature.Pet.Rare.HomeGuardian</v>
          </cell>
          <cell r="D1585" t="str">
            <v>Pet.Rare.HomeGuardian</v>
          </cell>
          <cell r="H1585" t="str">
            <v>Pet</v>
          </cell>
        </row>
        <row r="1586">
          <cell r="A1586">
            <v>7100069</v>
          </cell>
          <cell r="B1586" t="str">
            <v>마도인형 PKDIV LV.1</v>
          </cell>
          <cell r="C1586" t="str">
            <v>Creature.Pet.Rare.PKDIV</v>
          </cell>
          <cell r="D1586" t="str">
            <v>Pet.Rare.PKDIV</v>
          </cell>
          <cell r="H1586" t="str">
            <v>Pet</v>
          </cell>
        </row>
        <row r="1587">
          <cell r="A1587">
            <v>7200000</v>
          </cell>
          <cell r="B1587" t="str">
            <v>부엉반의 부엉선생님</v>
          </cell>
          <cell r="C1587" t="str">
            <v>Creature.Pet.Hero.OwlTeacher</v>
          </cell>
          <cell r="D1587" t="str">
            <v>Pet.Hero.OwlTeacher</v>
          </cell>
          <cell r="H1587" t="str">
            <v>Pet</v>
          </cell>
        </row>
        <row r="1588">
          <cell r="A1588">
            <v>7200001</v>
          </cell>
          <cell r="B1588" t="str">
            <v>조율하는 빛 쉘키</v>
          </cell>
          <cell r="C1588" t="str">
            <v>Creature.Pet.Hero.Shelky</v>
          </cell>
          <cell r="D1588" t="str">
            <v>Pet.Hero.Shelky</v>
          </cell>
          <cell r="H1588" t="str">
            <v>Pet</v>
          </cell>
        </row>
        <row r="1589">
          <cell r="A1589">
            <v>7200002</v>
          </cell>
          <cell r="B1589" t="str">
            <v>등 뒤의 그림자 라디</v>
          </cell>
          <cell r="C1589" t="str">
            <v>Creature.Pet.Hero.Ladi</v>
          </cell>
          <cell r="D1589" t="str">
            <v>Pet.Hero.Ladi</v>
          </cell>
          <cell r="H1589" t="str">
            <v>Pet</v>
          </cell>
        </row>
        <row r="1590">
          <cell r="A1590">
            <v>7200003</v>
          </cell>
          <cell r="B1590" t="str">
            <v>달정원의 아르티아</v>
          </cell>
          <cell r="C1590" t="str">
            <v>Creature.Pet.Hero.Artia</v>
          </cell>
          <cell r="D1590" t="str">
            <v>Pet.Hero.Artia</v>
          </cell>
          <cell r="H1590" t="str">
            <v>Pet</v>
          </cell>
        </row>
        <row r="1591">
          <cell r="A1591">
            <v>7200004</v>
          </cell>
          <cell r="B1591" t="str">
            <v>희망의 노래 비비</v>
          </cell>
          <cell r="C1591" t="str">
            <v>Creature.Pet.Hero.Bibi</v>
          </cell>
          <cell r="D1591" t="str">
            <v>Pet.Hero.Bibi</v>
          </cell>
          <cell r="H1591" t="str">
            <v>Pet</v>
          </cell>
        </row>
        <row r="1592">
          <cell r="A1592">
            <v>7200005</v>
          </cell>
          <cell r="B1592" t="str">
            <v>최신속의 셀리나</v>
          </cell>
          <cell r="C1592" t="str">
            <v>Creature.Pet.Hero.Selina</v>
          </cell>
          <cell r="D1592" t="str">
            <v>Pet.Hero.Selina</v>
          </cell>
          <cell r="H1592" t="str">
            <v>Pet</v>
          </cell>
        </row>
        <row r="1593">
          <cell r="A1593">
            <v>7200006</v>
          </cell>
          <cell r="B1593" t="str">
            <v>믿음직한 동료 아페론</v>
          </cell>
          <cell r="C1593" t="str">
            <v>Creature.Pet.Hero.Aperon</v>
          </cell>
          <cell r="D1593" t="str">
            <v>Pet.Hero.Aperon</v>
          </cell>
          <cell r="H1593" t="str">
            <v>Pet</v>
          </cell>
        </row>
        <row r="1594">
          <cell r="A1594">
            <v>7200007</v>
          </cell>
          <cell r="B1594" t="str">
            <v>행복을 전하는 큐피</v>
          </cell>
          <cell r="C1594" t="str">
            <v>Creature.Pet.Hero.Cupi</v>
          </cell>
          <cell r="D1594" t="str">
            <v>Pet.Hero.Cupi</v>
          </cell>
          <cell r="H1594" t="str">
            <v>Pet</v>
          </cell>
        </row>
        <row r="1595">
          <cell r="A1595">
            <v>7200008</v>
          </cell>
          <cell r="B1595" t="str">
            <v>심술궂은 방문객 에디</v>
          </cell>
          <cell r="C1595" t="str">
            <v>Creature.Pet.Hero.Eddy</v>
          </cell>
          <cell r="D1595" t="str">
            <v>Pet.Hero.Eddy</v>
          </cell>
          <cell r="H1595" t="str">
            <v>Pet</v>
          </cell>
        </row>
        <row r="1596">
          <cell r="A1596">
            <v>7200009</v>
          </cell>
          <cell r="B1596" t="str">
            <v>우수 교관 크림</v>
          </cell>
          <cell r="C1596" t="str">
            <v>Creature.Pet.Hero.Cream</v>
          </cell>
          <cell r="D1596" t="str">
            <v>Pet.Hero.Cream</v>
          </cell>
          <cell r="H1596" t="str">
            <v>Pet</v>
          </cell>
        </row>
        <row r="1597">
          <cell r="A1597">
            <v>7200060</v>
          </cell>
          <cell r="B1597" t="str">
            <v>은장식 수호자인형</v>
          </cell>
          <cell r="C1597" t="str">
            <v>Creature.Pet.Hero.DesertGuardian</v>
          </cell>
          <cell r="D1597" t="str">
            <v>Pet.Hero.DesertGuardian</v>
          </cell>
          <cell r="H1597" t="str">
            <v>Pet</v>
          </cell>
        </row>
        <row r="1598">
          <cell r="A1598">
            <v>7200061</v>
          </cell>
          <cell r="B1598" t="str">
            <v>설산의 조력자 타프</v>
          </cell>
          <cell r="C1598" t="str">
            <v>Creature.Pet.Hero.Tarp</v>
          </cell>
          <cell r="D1598" t="str">
            <v>Pet.Hero.Tarp</v>
          </cell>
          <cell r="H1598" t="str">
            <v>Pet</v>
          </cell>
        </row>
        <row r="1599">
          <cell r="A1599">
            <v>7200062</v>
          </cell>
          <cell r="B1599" t="str">
            <v>혼의 부름 재키</v>
          </cell>
          <cell r="C1599" t="str">
            <v>Creature.Pet.Hero.Jackie</v>
          </cell>
          <cell r="D1599" t="str">
            <v>Pet.Hero.Jackie</v>
          </cell>
          <cell r="H1599" t="str">
            <v>Pet</v>
          </cell>
        </row>
        <row r="1600">
          <cell r="A1600">
            <v>7200063</v>
          </cell>
          <cell r="B1600" t="str">
            <v>훌륭한 심부름꾼 아베일</v>
          </cell>
          <cell r="C1600" t="str">
            <v>Creature.Pet.Hero.Abeil</v>
          </cell>
          <cell r="D1600" t="str">
            <v>Pet.Hero.Abeil</v>
          </cell>
          <cell r="H1600" t="str">
            <v>Pet</v>
          </cell>
        </row>
        <row r="1601">
          <cell r="A1601">
            <v>7200064</v>
          </cell>
          <cell r="B1601" t="str">
            <v>사악한 의지 가나다</v>
          </cell>
          <cell r="C1601" t="str">
            <v>Creature.Pet.Hero.Ganada</v>
          </cell>
          <cell r="D1601" t="str">
            <v>Pet.Hero.Ganada</v>
          </cell>
          <cell r="H1601" t="str">
            <v>Pet</v>
          </cell>
        </row>
        <row r="1602">
          <cell r="A1602">
            <v>7200065</v>
          </cell>
          <cell r="B1602" t="str">
            <v>죽음의 저격수 스키두</v>
          </cell>
          <cell r="C1602" t="str">
            <v>Creature.Pet.Hero.Skidoo</v>
          </cell>
          <cell r="D1602" t="str">
            <v>Pet.Hero.Skidoo</v>
          </cell>
          <cell r="H1602" t="str">
            <v>Pet</v>
          </cell>
        </row>
        <row r="1603">
          <cell r="A1603">
            <v>7200066</v>
          </cell>
          <cell r="B1603" t="str">
            <v>밤의 손님 아사쉬</v>
          </cell>
          <cell r="C1603" t="str">
            <v>Creature.Pet.Hero.Asashi</v>
          </cell>
          <cell r="D1603" t="str">
            <v>Pet.Hero.Asashi</v>
          </cell>
          <cell r="H1603" t="str">
            <v>Pet</v>
          </cell>
        </row>
        <row r="1604">
          <cell r="A1604">
            <v>7200067</v>
          </cell>
          <cell r="B1604" t="str">
            <v>꼬마 악룡장군 모아라</v>
          </cell>
          <cell r="C1604" t="str">
            <v>Creature.Pet.Hero.DraconicKidMoala</v>
          </cell>
          <cell r="D1604" t="str">
            <v>Pet.Hero.DraconicKidMoala</v>
          </cell>
          <cell r="H1604" t="str">
            <v>Pet</v>
          </cell>
        </row>
        <row r="1605">
          <cell r="A1605">
            <v>7200068</v>
          </cell>
          <cell r="B1605" t="str">
            <v>우리집 가디언 2호</v>
          </cell>
          <cell r="C1605" t="str">
            <v>Creature.Pet.Hero.HomeGuardian</v>
          </cell>
          <cell r="D1605" t="str">
            <v>Pet.Hero.HomeGuardian</v>
          </cell>
          <cell r="H1605" t="str">
            <v>Pet</v>
          </cell>
        </row>
        <row r="1606">
          <cell r="A1606">
            <v>7200069</v>
          </cell>
          <cell r="B1606" t="str">
            <v>마도인형 PKDIV LV.2</v>
          </cell>
          <cell r="C1606" t="str">
            <v>Creature.Pet.Hero.PKDIV</v>
          </cell>
          <cell r="D1606" t="str">
            <v>Pet.Hero.PKDIV</v>
          </cell>
          <cell r="H1606" t="str">
            <v>Pet</v>
          </cell>
        </row>
        <row r="1607">
          <cell r="A1607">
            <v>7300000</v>
          </cell>
          <cell r="B1607" t="str">
            <v>상냥한 가르침 부엉선생님</v>
          </cell>
          <cell r="C1607" t="str">
            <v>Creature.Pet.Ancient.OwlTeacher</v>
          </cell>
          <cell r="D1607" t="str">
            <v>Pet.Ancient.OwlTeacher</v>
          </cell>
          <cell r="H1607" t="str">
            <v>Pet</v>
          </cell>
        </row>
        <row r="1608">
          <cell r="A1608">
            <v>7300001</v>
          </cell>
          <cell r="B1608" t="str">
            <v>빛의 전령 쉘키</v>
          </cell>
          <cell r="C1608" t="str">
            <v>Creature.Pet.Ancient.Shelky</v>
          </cell>
          <cell r="D1608" t="str">
            <v>Pet.Ancient.Shelky</v>
          </cell>
          <cell r="H1608" t="str">
            <v>Pet</v>
          </cell>
        </row>
        <row r="1609">
          <cell r="A1609">
            <v>7300002</v>
          </cell>
          <cell r="B1609" t="str">
            <v>그림자 칼날 라디</v>
          </cell>
          <cell r="C1609" t="str">
            <v>Creature.Pet.Ancient.Ladi</v>
          </cell>
          <cell r="D1609" t="str">
            <v>Pet.Ancient.Ladi</v>
          </cell>
          <cell r="H1609" t="str">
            <v>Pet</v>
          </cell>
        </row>
        <row r="1610">
          <cell r="A1610">
            <v>7300003</v>
          </cell>
          <cell r="B1610" t="str">
            <v>고요한 밤의 아르티아</v>
          </cell>
          <cell r="C1610" t="str">
            <v>Creature.Pet.Ancient.Artia</v>
          </cell>
          <cell r="D1610" t="str">
            <v>Pet.Ancient.Artia</v>
          </cell>
          <cell r="H1610" t="str">
            <v>Pet</v>
          </cell>
        </row>
        <row r="1611">
          <cell r="A1611">
            <v>7300004</v>
          </cell>
          <cell r="B1611" t="str">
            <v>영혼의 울림 비비</v>
          </cell>
          <cell r="C1611" t="str">
            <v>Creature.Pet.Ancient.Bibi</v>
          </cell>
          <cell r="D1611" t="str">
            <v>Pet.Ancient.Bibi</v>
          </cell>
          <cell r="H1611" t="str">
            <v>Pet</v>
          </cell>
        </row>
        <row r="1612">
          <cell r="A1612">
            <v>7300005</v>
          </cell>
          <cell r="B1612" t="str">
            <v>하늘을 달리는 셀리나</v>
          </cell>
          <cell r="C1612" t="str">
            <v>Creature.Pet.Ancient.Selina</v>
          </cell>
          <cell r="D1612" t="str">
            <v>Pet.Ancient.Selina</v>
          </cell>
          <cell r="H1612" t="str">
            <v>Pet</v>
          </cell>
        </row>
        <row r="1613">
          <cell r="A1613">
            <v>7300006</v>
          </cell>
          <cell r="B1613" t="str">
            <v>불굴의 아페론</v>
          </cell>
          <cell r="C1613" t="str">
            <v>Creature.Pet.Ancient.Aperon</v>
          </cell>
          <cell r="D1613" t="str">
            <v>Pet.Ancient.Aperon</v>
          </cell>
          <cell r="H1613" t="str">
            <v>Pet</v>
          </cell>
        </row>
        <row r="1614">
          <cell r="A1614">
            <v>7300007</v>
          </cell>
          <cell r="B1614" t="str">
            <v>작은 행운 큐피</v>
          </cell>
          <cell r="C1614" t="str">
            <v>Creature.Pet.Ancient.Cupi</v>
          </cell>
          <cell r="D1614" t="str">
            <v>Pet.Ancient.Cupi</v>
          </cell>
          <cell r="H1614" t="str">
            <v>Pet</v>
          </cell>
        </row>
        <row r="1615">
          <cell r="A1615">
            <v>7300008</v>
          </cell>
          <cell r="B1615" t="str">
            <v>몰아치는 폭풍우 에디</v>
          </cell>
          <cell r="C1615" t="str">
            <v>Creature.Pet.Ancient.Eddy</v>
          </cell>
          <cell r="D1615" t="str">
            <v>Pet.Ancient.Eddy</v>
          </cell>
          <cell r="H1615" t="str">
            <v>Pet</v>
          </cell>
        </row>
        <row r="1616">
          <cell r="A1616">
            <v>7300009</v>
          </cell>
          <cell r="B1616" t="str">
            <v>숙련된 교관 크림</v>
          </cell>
          <cell r="C1616" t="str">
            <v>Creature.Pet.Ancient.Cream</v>
          </cell>
          <cell r="D1616" t="str">
            <v>Pet.Ancient.Cream</v>
          </cell>
          <cell r="H1616" t="str">
            <v>Pet</v>
          </cell>
        </row>
        <row r="1617">
          <cell r="A1617">
            <v>7300010</v>
          </cell>
          <cell r="B1617" t="str">
            <v>브라운</v>
          </cell>
          <cell r="C1617" t="str">
            <v>Creature.Pet.Ancient.Brown</v>
          </cell>
          <cell r="D1617" t="str">
            <v>Pet.Ancient.Brown</v>
          </cell>
          <cell r="H1617" t="str">
            <v>Pet</v>
          </cell>
        </row>
        <row r="1618">
          <cell r="A1618">
            <v>7300011</v>
          </cell>
          <cell r="B1618" t="str">
            <v>코니</v>
          </cell>
          <cell r="C1618" t="str">
            <v>Creature.Pet.Ancient.Cony</v>
          </cell>
          <cell r="D1618" t="str">
            <v>Pet.Ancient.Cony</v>
          </cell>
          <cell r="H1618" t="str">
            <v>Pet</v>
          </cell>
        </row>
        <row r="1619">
          <cell r="A1619">
            <v>7300012</v>
          </cell>
          <cell r="B1619" t="str">
            <v>초코</v>
          </cell>
          <cell r="C1619" t="str">
            <v>Creature.Pet.Ancient.Choco</v>
          </cell>
          <cell r="D1619" t="str">
            <v>Pet.Ancient.Choco</v>
          </cell>
          <cell r="H1619" t="str">
            <v>Pet</v>
          </cell>
        </row>
        <row r="1620">
          <cell r="A1620">
            <v>7300013</v>
          </cell>
          <cell r="B1620" t="str">
            <v>문</v>
          </cell>
          <cell r="C1620" t="str">
            <v>Creature.Pet.Ancient.Moon</v>
          </cell>
          <cell r="D1620" t="str">
            <v>Pet.Ancient.Moon</v>
          </cell>
          <cell r="H1620" t="str">
            <v>Pet</v>
          </cell>
        </row>
        <row r="1621">
          <cell r="A1621">
            <v>7300014</v>
          </cell>
          <cell r="B1621" t="str">
            <v>샐리</v>
          </cell>
          <cell r="C1621" t="str">
            <v>Creature.Pet.Ancient.Sally</v>
          </cell>
          <cell r="D1621" t="str">
            <v>Pet.Ancient.Sally</v>
          </cell>
          <cell r="H1621" t="str">
            <v>Pet</v>
          </cell>
        </row>
        <row r="1622">
          <cell r="A1622">
            <v>7300015</v>
          </cell>
          <cell r="B1622" t="str">
            <v>에드워드</v>
          </cell>
          <cell r="C1622" t="str">
            <v>Creature.Pet.Ancient.Edward</v>
          </cell>
          <cell r="D1622" t="str">
            <v>Pet.Ancient.Edward</v>
          </cell>
          <cell r="H1622" t="str">
            <v>Pet</v>
          </cell>
        </row>
        <row r="1623">
          <cell r="A1623">
            <v>7300016</v>
          </cell>
          <cell r="B1623" t="str">
            <v>레오나드</v>
          </cell>
          <cell r="C1623" t="str">
            <v>Creature.Pet.Ancient.Leonard</v>
          </cell>
          <cell r="D1623" t="str">
            <v>Pet.Ancient.Leonard</v>
          </cell>
          <cell r="H1623" t="str">
            <v>Pet</v>
          </cell>
        </row>
        <row r="1624">
          <cell r="A1624">
            <v>7300017</v>
          </cell>
          <cell r="B1624" t="str">
            <v>제시카</v>
          </cell>
          <cell r="C1624" t="str">
            <v>Creature.Pet.Ancient.Jessica</v>
          </cell>
          <cell r="D1624" t="str">
            <v>Pet.Ancient.Jessica</v>
          </cell>
          <cell r="H1624" t="str">
            <v>Pet</v>
          </cell>
        </row>
        <row r="1625">
          <cell r="A1625">
            <v>7300060</v>
          </cell>
          <cell r="B1625" t="str">
            <v>금장식 수호자인형</v>
          </cell>
          <cell r="C1625" t="str">
            <v>Creature.Pet.Ancient.DesertGuardian</v>
          </cell>
          <cell r="D1625" t="str">
            <v>Pet.Ancient.DesertGuardian</v>
          </cell>
          <cell r="H1625" t="str">
            <v>Pet</v>
          </cell>
        </row>
        <row r="1626">
          <cell r="A1626">
            <v>7300061</v>
          </cell>
          <cell r="B1626" t="str">
            <v>설산의 친구 타프</v>
          </cell>
          <cell r="C1626" t="str">
            <v>Creature.Pet.Ancient.Tarp</v>
          </cell>
          <cell r="D1626" t="str">
            <v>Pet.Ancient.Tarp</v>
          </cell>
          <cell r="H1626" t="str">
            <v>Pet</v>
          </cell>
        </row>
        <row r="1627">
          <cell r="A1627">
            <v>7300062</v>
          </cell>
          <cell r="B1627" t="str">
            <v>영원의 동반자 재키</v>
          </cell>
          <cell r="C1627" t="str">
            <v>Creature.Pet.Ancient.Jackie</v>
          </cell>
          <cell r="D1627" t="str">
            <v>Pet.Ancient.Jackie</v>
          </cell>
          <cell r="H1627" t="str">
            <v>Pet</v>
          </cell>
        </row>
        <row r="1628">
          <cell r="A1628">
            <v>7300063</v>
          </cell>
          <cell r="B1628" t="str">
            <v>최고의 도우미 아베일</v>
          </cell>
          <cell r="C1628" t="str">
            <v>Creature.Pet.Ancient.Abeil</v>
          </cell>
          <cell r="D1628" t="str">
            <v>Pet.Ancient.Abeil</v>
          </cell>
          <cell r="H1628" t="str">
            <v>Pet</v>
          </cell>
        </row>
        <row r="1629">
          <cell r="A1629">
            <v>7300064</v>
          </cell>
          <cell r="B1629" t="str">
            <v>계약의 징표 가나다</v>
          </cell>
          <cell r="C1629" t="str">
            <v>Creature.Pet.Ancient.Ganada</v>
          </cell>
          <cell r="D1629" t="str">
            <v>Pet.Ancient.Ganada</v>
          </cell>
          <cell r="H1629" t="str">
            <v>Pet</v>
          </cell>
        </row>
        <row r="1630">
          <cell r="A1630">
            <v>7300065</v>
          </cell>
          <cell r="B1630" t="str">
            <v>백발백중 스키두</v>
          </cell>
          <cell r="C1630" t="str">
            <v>Creature.Pet.Ancient.Skidoo</v>
          </cell>
          <cell r="D1630" t="str">
            <v>Pet.Ancient.Skidoo</v>
          </cell>
          <cell r="H1630" t="str">
            <v>Pet</v>
          </cell>
        </row>
        <row r="1631">
          <cell r="A1631">
            <v>7300066</v>
          </cell>
          <cell r="B1631" t="str">
            <v>최후의 숨결 아사쉬</v>
          </cell>
          <cell r="C1631" t="str">
            <v>Creature.Pet.Ancient.Asashi</v>
          </cell>
          <cell r="D1631" t="str">
            <v>Pet.Ancient.Asashi</v>
          </cell>
          <cell r="H1631" t="str">
            <v>Pet</v>
          </cell>
        </row>
        <row r="1632">
          <cell r="A1632">
            <v>7300067</v>
          </cell>
          <cell r="B1632" t="str">
            <v>꼬마 악룡대장 모아라</v>
          </cell>
          <cell r="C1632" t="str">
            <v>Creature.Pet.Ancient.DraconicKidMoala</v>
          </cell>
          <cell r="D1632" t="str">
            <v>Pet.Ancient.DraconicKidMoala</v>
          </cell>
          <cell r="H1632" t="str">
            <v>Pet</v>
          </cell>
        </row>
        <row r="1633">
          <cell r="A1633">
            <v>7300068</v>
          </cell>
          <cell r="B1633" t="str">
            <v>우리집 가디언 3호</v>
          </cell>
          <cell r="C1633" t="str">
            <v>Creature.Pet.Ancient.HomeGuardian</v>
          </cell>
          <cell r="D1633" t="str">
            <v>Pet.Ancient.HomeGuardian</v>
          </cell>
          <cell r="H1633" t="str">
            <v>Pet</v>
          </cell>
        </row>
        <row r="1634">
          <cell r="A1634">
            <v>7300069</v>
          </cell>
          <cell r="B1634" t="str">
            <v>마도인형 PKDIV LV.3</v>
          </cell>
          <cell r="C1634" t="str">
            <v>Creature.Pet.Ancient.PKDIV</v>
          </cell>
          <cell r="D1634" t="str">
            <v>Pet.Ancient.PKDIV</v>
          </cell>
          <cell r="H1634" t="str">
            <v>Pet</v>
          </cell>
        </row>
        <row r="1635">
          <cell r="A1635">
            <v>7400000</v>
          </cell>
          <cell r="B1635" t="str">
            <v>아이들의 친구 부엉선생님</v>
          </cell>
          <cell r="C1635" t="str">
            <v>Creature.Pet.Legend.OwlTeacher</v>
          </cell>
          <cell r="D1635" t="str">
            <v>Pet.Legend.OwlTeacher</v>
          </cell>
          <cell r="H1635" t="str">
            <v>Pet</v>
          </cell>
        </row>
        <row r="1636">
          <cell r="A1636">
            <v>7400001</v>
          </cell>
          <cell r="B1636" t="str">
            <v>빛의 파수꾼 쉘키</v>
          </cell>
          <cell r="C1636" t="str">
            <v>Creature.Pet.Legend.Shelky</v>
          </cell>
          <cell r="D1636" t="str">
            <v>Pet.Legend.Shelky</v>
          </cell>
          <cell r="H1636" t="str">
            <v>Pet</v>
          </cell>
        </row>
        <row r="1637">
          <cell r="A1637">
            <v>7400002</v>
          </cell>
          <cell r="B1637" t="str">
            <v>그림자 사냥꾼 라디</v>
          </cell>
          <cell r="C1637" t="str">
            <v>Creature.Pet.Legend.Ladi</v>
          </cell>
          <cell r="D1637" t="str">
            <v>Pet.Legend.Ladi</v>
          </cell>
          <cell r="H1637" t="str">
            <v>Pet</v>
          </cell>
        </row>
        <row r="1638">
          <cell r="A1638">
            <v>7400003</v>
          </cell>
          <cell r="B1638" t="str">
            <v>달의 무희 아르티아</v>
          </cell>
          <cell r="C1638" t="str">
            <v>Creature.Pet.Legend.Artia</v>
          </cell>
          <cell r="D1638" t="str">
            <v>Pet.Legend.Artia</v>
          </cell>
          <cell r="H1638" t="str">
            <v>Pet</v>
          </cell>
        </row>
        <row r="1639">
          <cell r="A1639">
            <v>7400004</v>
          </cell>
          <cell r="B1639" t="str">
            <v>생명의 아리아 비비</v>
          </cell>
          <cell r="C1639" t="str">
            <v>Creature.Pet.Legend.Bibi</v>
          </cell>
          <cell r="D1639" t="str">
            <v>Pet.Legend.Bibi</v>
          </cell>
          <cell r="H1639" t="str">
            <v>Pet</v>
          </cell>
        </row>
        <row r="1640">
          <cell r="A1640">
            <v>7400005</v>
          </cell>
          <cell r="B1640" t="str">
            <v>달리는 별 셀리나</v>
          </cell>
          <cell r="C1640" t="str">
            <v>Creature.Pet.Legend.Selina</v>
          </cell>
          <cell r="D1640" t="str">
            <v>Pet.Legend.Selina</v>
          </cell>
          <cell r="H1640" t="str">
            <v>Pet</v>
          </cell>
        </row>
        <row r="1641">
          <cell r="A1641">
            <v>7400006</v>
          </cell>
          <cell r="B1641" t="str">
            <v>불변의 신뢰 아페론</v>
          </cell>
          <cell r="C1641" t="str">
            <v>Creature.Pet.Legend.Aperon</v>
          </cell>
          <cell r="D1641" t="str">
            <v>Pet.Legend.Aperon</v>
          </cell>
          <cell r="H1641" t="str">
            <v>Pet</v>
          </cell>
        </row>
        <row r="1642">
          <cell r="A1642">
            <v>7400007</v>
          </cell>
          <cell r="B1642" t="str">
            <v>최고의 행운 큐피</v>
          </cell>
          <cell r="C1642" t="str">
            <v>Creature.Pet.Legend.Cupi</v>
          </cell>
          <cell r="D1642" t="str">
            <v>Pet.Legend.Cupi</v>
          </cell>
          <cell r="H1642" t="str">
            <v>Pet</v>
          </cell>
        </row>
        <row r="1643">
          <cell r="A1643">
            <v>7400008</v>
          </cell>
          <cell r="B1643" t="str">
            <v>축복의 태풍 에디</v>
          </cell>
          <cell r="C1643" t="str">
            <v>Creature.Pet.Legend.Eddy</v>
          </cell>
          <cell r="D1643" t="str">
            <v>Pet.Legend.Eddy</v>
          </cell>
          <cell r="H1643" t="str">
            <v>Pet</v>
          </cell>
        </row>
        <row r="1644">
          <cell r="A1644">
            <v>7400009</v>
          </cell>
          <cell r="B1644" t="str">
            <v>제국 일등 교관 크림</v>
          </cell>
          <cell r="C1644" t="str">
            <v>Creature.Pet.Legend.Cream</v>
          </cell>
          <cell r="D1644" t="str">
            <v>Pet.Legend.Cream</v>
          </cell>
          <cell r="H1644" t="str">
            <v>Pet</v>
          </cell>
        </row>
        <row r="1645">
          <cell r="A1645">
            <v>7400010</v>
          </cell>
          <cell r="B1645" t="str">
            <v>브라운</v>
          </cell>
          <cell r="C1645" t="str">
            <v>Creature.Pet.Legend.Brown</v>
          </cell>
          <cell r="D1645" t="str">
            <v>Pet.Legend.Brown</v>
          </cell>
          <cell r="H1645" t="str">
            <v>Pet</v>
          </cell>
        </row>
        <row r="1646">
          <cell r="A1646">
            <v>7400011</v>
          </cell>
          <cell r="B1646" t="str">
            <v>코니</v>
          </cell>
          <cell r="C1646" t="str">
            <v>Creature.Pet.Legend.Cony</v>
          </cell>
          <cell r="D1646" t="str">
            <v>Pet.Legend.Cony</v>
          </cell>
          <cell r="H1646" t="str">
            <v>Pet</v>
          </cell>
        </row>
        <row r="1647">
          <cell r="A1647">
            <v>7400012</v>
          </cell>
          <cell r="B1647" t="str">
            <v>초코</v>
          </cell>
          <cell r="C1647" t="str">
            <v>Creature.Pet.Legend.Choco</v>
          </cell>
          <cell r="D1647" t="str">
            <v>Pet.Legend.Choco</v>
          </cell>
          <cell r="H1647" t="str">
            <v>Pet</v>
          </cell>
        </row>
        <row r="1648">
          <cell r="A1648">
            <v>7400013</v>
          </cell>
          <cell r="B1648" t="str">
            <v>문</v>
          </cell>
          <cell r="C1648" t="str">
            <v>Creature.Pet.Legend.Moon</v>
          </cell>
          <cell r="D1648" t="str">
            <v>Pet.Legend.Moon</v>
          </cell>
          <cell r="H1648" t="str">
            <v>Pet</v>
          </cell>
        </row>
        <row r="1649">
          <cell r="A1649">
            <v>7400014</v>
          </cell>
          <cell r="B1649" t="str">
            <v>샐리</v>
          </cell>
          <cell r="C1649" t="str">
            <v>Creature.Pet.Legend.Sally</v>
          </cell>
          <cell r="D1649" t="str">
            <v>Pet.Legend.Sally</v>
          </cell>
          <cell r="H1649" t="str">
            <v>Pet</v>
          </cell>
        </row>
        <row r="1650">
          <cell r="A1650">
            <v>7400015</v>
          </cell>
          <cell r="B1650" t="str">
            <v>에드워드</v>
          </cell>
          <cell r="C1650" t="str">
            <v>Creature.Pet.Legend.Edward</v>
          </cell>
          <cell r="D1650" t="str">
            <v>Pet.Legend.Edward</v>
          </cell>
          <cell r="H1650" t="str">
            <v>Pet</v>
          </cell>
        </row>
        <row r="1651">
          <cell r="A1651">
            <v>7400016</v>
          </cell>
          <cell r="B1651" t="str">
            <v>레오나드</v>
          </cell>
          <cell r="C1651" t="str">
            <v>Creature.Pet.Legend.Leonard</v>
          </cell>
          <cell r="D1651" t="str">
            <v>Pet.Legend.Leonard</v>
          </cell>
          <cell r="H1651" t="str">
            <v>Pet</v>
          </cell>
        </row>
        <row r="1652">
          <cell r="A1652">
            <v>7400017</v>
          </cell>
          <cell r="B1652" t="str">
            <v>제시카</v>
          </cell>
          <cell r="C1652" t="str">
            <v>Creature.Pet.Legend.Jessica</v>
          </cell>
          <cell r="D1652" t="str">
            <v>Pet.Legend.Jessica</v>
          </cell>
          <cell r="H1652" t="str">
            <v>Pet</v>
          </cell>
        </row>
        <row r="1653">
          <cell r="A1653">
            <v>7400090</v>
          </cell>
          <cell r="B1653" t="str">
            <v>이형의 어둠 쁘띠 샤크메</v>
          </cell>
          <cell r="C1653" t="str">
            <v>Creature.Pet.Legend.PetitShakmeh</v>
          </cell>
          <cell r="D1653" t="str">
            <v>Pet.Legend.PetitShakmeh</v>
          </cell>
          <cell r="H1653" t="str">
            <v>Pet</v>
          </cell>
        </row>
        <row r="1654">
          <cell r="A1654">
            <v>7400091</v>
          </cell>
          <cell r="B1654" t="str">
            <v>심연의 성모 쁘띠 쟈나두스</v>
          </cell>
          <cell r="C1654" t="str">
            <v>Creature.Pet.Legend.PetitXanadus</v>
          </cell>
          <cell r="D1654" t="str">
            <v>Pet.Legend.PetitXanadus</v>
          </cell>
          <cell r="H1654" t="str">
            <v>Pet</v>
          </cell>
        </row>
        <row r="1655">
          <cell r="A1655">
            <v>7400092</v>
          </cell>
          <cell r="B1655" t="str">
            <v>지옥의 처벌자 쁘띠 벨카자르</v>
          </cell>
          <cell r="C1655" t="str">
            <v>Creature.Pet.Legend.PetitVelkazar</v>
          </cell>
          <cell r="D1655" t="str">
            <v>Pet.Legend.PetitVelkazar</v>
          </cell>
          <cell r="H1655" t="str">
            <v>Pet</v>
          </cell>
        </row>
        <row r="1656">
          <cell r="A1656">
            <v>7400093</v>
          </cell>
          <cell r="B1656" t="str">
            <v>마도왕국의 유산 쁘띠 포트리스</v>
          </cell>
          <cell r="C1656" t="str">
            <v>Creature.Pet.Legend.PetitFortress</v>
          </cell>
          <cell r="D1656" t="str">
            <v>Pet.Legend.PetitFortress</v>
          </cell>
          <cell r="H1656" t="str">
            <v>Pet</v>
          </cell>
        </row>
        <row r="1657">
          <cell r="A1657">
            <v>7400094</v>
          </cell>
          <cell r="B1657" t="str">
            <v>해저의 지배자 쁘띠 프로티아누스</v>
          </cell>
          <cell r="C1657" t="str">
            <v>Creature.Pet.Legend.PetitProtianus</v>
          </cell>
          <cell r="D1657" t="str">
            <v>Pet.Legend.PetitProtianus</v>
          </cell>
          <cell r="H1657" t="str">
            <v>Pet</v>
          </cell>
        </row>
        <row r="1658">
          <cell r="B1658" t="str">
            <v>펫 하우스 오브 젝트</v>
          </cell>
        </row>
        <row r="1659">
          <cell r="A1659" t="str">
            <v>200001</v>
          </cell>
          <cell r="B1659" t="str">
            <v>거울 (소환 버튼)</v>
          </cell>
          <cell r="C1659" t="str">
            <v>Pet.Object.Mirror</v>
          </cell>
          <cell r="D1659" t="str">
            <v>Pet.Object.Mirror</v>
          </cell>
          <cell r="H1659" t="str">
            <v>PetHouseObject</v>
          </cell>
        </row>
        <row r="1660">
          <cell r="A1660" t="str">
            <v>200002</v>
          </cell>
          <cell r="B1660" t="str">
            <v>책상 (관리 버튼)</v>
          </cell>
          <cell r="C1660" t="str">
            <v>Pet.Object.Management</v>
          </cell>
          <cell r="D1660" t="str">
            <v>Pet.Object.Management</v>
          </cell>
          <cell r="H1660" t="str">
            <v>PetHouseObject</v>
          </cell>
        </row>
        <row r="1661">
          <cell r="A1661" t="str">
            <v>200003</v>
          </cell>
          <cell r="B1661" t="str">
            <v>쥬크 박스</v>
          </cell>
          <cell r="C1661" t="str">
            <v>Pet.Object.Jukebox</v>
          </cell>
          <cell r="D1661" t="str">
            <v>Pet.Object.Jukebox</v>
          </cell>
          <cell r="H1661" t="str">
            <v>PetHouseObject</v>
          </cell>
        </row>
        <row r="1662">
          <cell r="A1662" t="str">
            <v>200004</v>
          </cell>
          <cell r="B1662" t="str">
            <v>부화기</v>
          </cell>
          <cell r="C1662" t="str">
            <v>Pet.Object.Incubator</v>
          </cell>
          <cell r="D1662" t="str">
            <v>Pet.Object.Incubator</v>
          </cell>
          <cell r="H1662" t="str">
            <v>PetHouseObject</v>
          </cell>
        </row>
        <row r="1663">
          <cell r="A1663" t="str">
            <v>200005</v>
          </cell>
          <cell r="B1663" t="str">
            <v>먹이통(0%)</v>
          </cell>
          <cell r="C1663" t="str">
            <v>Pet.Object.FeedEmpty</v>
          </cell>
          <cell r="D1663" t="str">
            <v>Pet.Object.FeedEmpty</v>
          </cell>
          <cell r="H1663" t="str">
            <v>PetHouseObject</v>
          </cell>
        </row>
        <row r="1664">
          <cell r="A1664" t="str">
            <v>200006</v>
          </cell>
          <cell r="B1664" t="str">
            <v>먹이통(50%)</v>
          </cell>
          <cell r="C1664" t="str">
            <v>Pet.Object.FeedNormal</v>
          </cell>
          <cell r="D1664" t="str">
            <v>Pet.Object.FeedNormal</v>
          </cell>
          <cell r="H1664" t="str">
            <v>PetHouseObject</v>
          </cell>
        </row>
        <row r="1665">
          <cell r="A1665" t="str">
            <v>200007</v>
          </cell>
          <cell r="B1665" t="str">
            <v>먹이통(100%)</v>
          </cell>
          <cell r="C1665" t="str">
            <v>Pet.Object.FeedMax</v>
          </cell>
          <cell r="D1665" t="str">
            <v>Pet.Object.FeedMax</v>
          </cell>
          <cell r="H1665" t="str">
            <v>PetHouseObject</v>
          </cell>
        </row>
        <row r="1666">
          <cell r="A1666" t="str">
            <v>200008</v>
          </cell>
          <cell r="B1666" t="str">
            <v>가챠 거울</v>
          </cell>
          <cell r="C1666" t="str">
            <v>Pet.Object.Gacha</v>
          </cell>
          <cell r="D1666" t="str">
            <v>Pet.Object.Gacha</v>
          </cell>
          <cell r="H1666" t="str">
            <v>PetHouseObject</v>
          </cell>
        </row>
        <row r="1667">
          <cell r="A1667" t="str">
            <v>200008</v>
          </cell>
          <cell r="B1667" t="str">
            <v>가챠 거울</v>
          </cell>
          <cell r="C1667" t="str">
            <v>Pet.Object.GachaHigh</v>
          </cell>
          <cell r="D1667" t="str">
            <v>Pet.Object.GachaHigh</v>
          </cell>
          <cell r="H1667" t="str">
            <v>PetHouseObject</v>
          </cell>
        </row>
        <row r="1668">
          <cell r="A1668" t="str">
            <v>200009</v>
          </cell>
          <cell r="B1668" t="str">
            <v>노드 오브젝트(문)</v>
          </cell>
          <cell r="C1668" t="str">
            <v>Creature.NPC.PetHouseDoor</v>
          </cell>
          <cell r="D1668" t="str">
            <v>NPC.PetHouseDoor</v>
          </cell>
          <cell r="H1668" t="str">
            <v>NPC</v>
          </cell>
        </row>
        <row r="1669">
          <cell r="B1669" t="str">
            <v>신벌 레이드</v>
          </cell>
        </row>
        <row r="1670">
          <cell r="A1670">
            <v>60001</v>
          </cell>
          <cell r="B1670" t="str">
            <v>테르시오</v>
          </cell>
          <cell r="C1670" t="str">
            <v>Raid.Punishment.Tersio</v>
          </cell>
          <cell r="D1670" t="str">
            <v>Boss.Tersio</v>
          </cell>
          <cell r="H1670" t="str">
            <v>Dragon</v>
          </cell>
        </row>
        <row r="1671">
          <cell r="A1671">
            <v>60002</v>
          </cell>
          <cell r="B1671" t="str">
            <v>아포칼립시온</v>
          </cell>
          <cell r="C1671" t="str">
            <v>Raid.Punishment.Apocalypsion</v>
          </cell>
          <cell r="D1671" t="str">
            <v>Boss.Apocalypsion</v>
          </cell>
          <cell r="H1671" t="str">
            <v>Dragon</v>
          </cell>
        </row>
        <row r="1672">
          <cell r="A1672">
            <v>60003</v>
          </cell>
          <cell r="B1672" t="str">
            <v>신벌레이드 - 레드 드래곤</v>
          </cell>
          <cell r="C1672" t="str">
            <v>Raid.Punishment.Fire_Punishment</v>
          </cell>
          <cell r="D1672" t="str">
            <v>Raid.Dragon.Fire</v>
          </cell>
          <cell r="H1672" t="str">
            <v>Dragon</v>
          </cell>
        </row>
        <row r="1673">
          <cell r="A1673">
            <v>60004</v>
          </cell>
          <cell r="B1673" t="str">
            <v>신벌레이드 - 서리 드래곤</v>
          </cell>
          <cell r="C1673" t="str">
            <v>Raid.Punishment.Ice_Punishment</v>
          </cell>
          <cell r="D1673" t="str">
            <v>Raid.Dragon.Ice</v>
          </cell>
          <cell r="H1673" t="str">
            <v>Dragon</v>
          </cell>
        </row>
        <row r="1674">
          <cell r="A1674">
            <v>60005</v>
          </cell>
          <cell r="B1674" t="str">
            <v>신벌레이드 - 포이즌 드래곤</v>
          </cell>
          <cell r="C1674" t="str">
            <v>Raid.Punishment.Poison_Punishment</v>
          </cell>
          <cell r="D1674" t="str">
            <v>Raid.Dragon.Poison</v>
          </cell>
          <cell r="H1674" t="str">
            <v>Dragon</v>
          </cell>
        </row>
        <row r="1675">
          <cell r="A1675">
            <v>60006</v>
          </cell>
          <cell r="B1675" t="str">
            <v>신벌레이드 - 블랙 드래곤</v>
          </cell>
          <cell r="C1675" t="str">
            <v>Raid.Punishment.Black_Punishment</v>
          </cell>
          <cell r="D1675" t="str">
            <v>Raid.Dragon.Black</v>
          </cell>
          <cell r="H1675" t="str">
            <v>Dragon</v>
          </cell>
        </row>
      </sheetData>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
      <sheetName val="#Constant"/>
      <sheetName val="#SkillBalance"/>
      <sheetName val="#Sheet1"/>
    </sheetNames>
    <sheetDataSet>
      <sheetData sheetId="0" refreshError="1"/>
      <sheetData sheetId="1" refreshError="1">
        <row r="3">
          <cell r="A3">
            <v>0.02</v>
          </cell>
          <cell r="B3">
            <v>3.0000000000000001E-3</v>
          </cell>
          <cell r="C3">
            <v>1.0472939999999999</v>
          </cell>
        </row>
      </sheetData>
      <sheetData sheetId="2" refreshError="1"/>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
      <sheetName val="Constant"/>
      <sheetName val="SkillBalance"/>
      <sheetName val="Sheet1"/>
    </sheetNames>
    <sheetDataSet>
      <sheetData sheetId="0"/>
      <sheetData sheetId="1">
        <row r="3">
          <cell r="A3">
            <v>0.02</v>
          </cell>
          <cell r="B3">
            <v>3.0000000000000001E-3</v>
          </cell>
          <cell r="C3">
            <v>1.0472939999999999</v>
          </cell>
        </row>
      </sheetData>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eatureTable"/>
      <sheetName val="CreatureTable설명"/>
    </sheetNames>
    <sheetDataSet>
      <sheetData sheetId="0">
        <row r="1">
          <cell r="A1">
            <v>0</v>
          </cell>
          <cell r="B1">
            <v>0</v>
          </cell>
          <cell r="C1">
            <v>0</v>
          </cell>
          <cell r="D1">
            <v>0</v>
          </cell>
          <cell r="E1">
            <v>0</v>
          </cell>
          <cell r="F1">
            <v>0</v>
          </cell>
          <cell r="G1">
            <v>0</v>
          </cell>
          <cell r="H1">
            <v>0</v>
          </cell>
          <cell r="I1">
            <v>0</v>
          </cell>
          <cell r="J1">
            <v>0</v>
          </cell>
          <cell r="K1">
            <v>0</v>
          </cell>
          <cell r="L1" t="str">
            <v>ATTACK ATTR TYPE</v>
          </cell>
          <cell r="M1">
            <v>0</v>
          </cell>
          <cell r="N1">
            <v>0</v>
          </cell>
          <cell r="O1">
            <v>0</v>
          </cell>
          <cell r="P1">
            <v>0</v>
          </cell>
          <cell r="Q1">
            <v>0</v>
          </cell>
          <cell r="R1">
            <v>0</v>
          </cell>
          <cell r="S1">
            <v>0</v>
          </cell>
          <cell r="T1">
            <v>0</v>
          </cell>
          <cell r="U1">
            <v>0</v>
          </cell>
          <cell r="V1">
            <v>0</v>
          </cell>
          <cell r="W1">
            <v>0</v>
          </cell>
          <cell r="X1" t="str">
            <v>MATERIAL</v>
          </cell>
          <cell r="Y1">
            <v>0</v>
          </cell>
          <cell r="Z1">
            <v>0</v>
          </cell>
          <cell r="AA1">
            <v>0</v>
          </cell>
          <cell r="AB1">
            <v>0</v>
          </cell>
          <cell r="AC1" t="str">
            <v>SKILL</v>
          </cell>
          <cell r="AD1">
            <v>0</v>
          </cell>
          <cell r="AE1">
            <v>0</v>
          </cell>
          <cell r="AF1">
            <v>0</v>
          </cell>
          <cell r="AG1">
            <v>0</v>
          </cell>
          <cell r="AH1">
            <v>0</v>
          </cell>
          <cell r="AI1">
            <v>0</v>
          </cell>
          <cell r="AJ1">
            <v>0</v>
          </cell>
          <cell r="AK1">
            <v>0</v>
          </cell>
          <cell r="AL1">
            <v>0</v>
          </cell>
          <cell r="AM1">
            <v>0</v>
          </cell>
          <cell r="AN1">
            <v>0</v>
          </cell>
          <cell r="AO1">
            <v>0</v>
          </cell>
          <cell r="AP1">
            <v>0</v>
          </cell>
          <cell r="AQ1">
            <v>0</v>
          </cell>
          <cell r="AR1">
            <v>0</v>
          </cell>
          <cell r="AS1">
            <v>0</v>
          </cell>
          <cell r="AT1">
            <v>0</v>
          </cell>
          <cell r="AU1">
            <v>0</v>
          </cell>
        </row>
        <row r="2">
          <cell r="A2" t="str">
            <v>Index</v>
          </cell>
          <cell r="B2" t="str">
            <v>(Name)</v>
          </cell>
          <cell r="C2" t="str">
            <v>CodeName</v>
          </cell>
          <cell r="D2" t="str">
            <v>ModelCode</v>
          </cell>
          <cell r="E2" t="str">
            <v>ModelPrefix</v>
          </cell>
          <cell r="F2" t="str">
            <v>OpenStatus</v>
          </cell>
          <cell r="G2" t="str">
            <v>OpenType</v>
          </cell>
          <cell r="H2" t="str">
            <v>Race</v>
          </cell>
          <cell r="I2" t="str">
            <v>TagType</v>
          </cell>
          <cell r="J2" t="str">
            <v>AttrType[]</v>
          </cell>
          <cell r="K2" t="str">
            <v>WeakType[]</v>
          </cell>
          <cell r="L2" t="str">
            <v>AttackType</v>
          </cell>
          <cell r="M2" t="str">
            <v>AttackWeakType[]</v>
          </cell>
          <cell r="N2" t="str">
            <v>BlockDash</v>
          </cell>
          <cell r="O2" t="str">
            <v>PositionType</v>
          </cell>
          <cell r="P2" t="str">
            <v>PositionWeight</v>
          </cell>
          <cell r="Q2" t="str">
            <v>MoveSpeed</v>
          </cell>
          <cell r="R2" t="str">
            <v>MinDamageRate</v>
          </cell>
          <cell r="S2" t="str">
            <v>IgnoreCc[]</v>
          </cell>
          <cell r="T2" t="str">
            <v>TransformType</v>
          </cell>
          <cell r="U2" t="str">
            <v>SizeMm</v>
          </cell>
          <cell r="V2" t="str">
            <v>HeightMm</v>
          </cell>
          <cell r="W2" t="str">
            <v>STAT</v>
          </cell>
          <cell r="X2" t="str">
            <v>GradeStoneItemCode</v>
          </cell>
          <cell r="Y2" t="str">
            <v>StarStoneItemCode</v>
          </cell>
          <cell r="Z2" t="str">
            <v>DropItemWeight</v>
          </cell>
          <cell r="AA2" t="str">
            <v>DropGoldWeight</v>
          </cell>
          <cell r="AB2" t="str">
            <v>MATERIAL</v>
          </cell>
          <cell r="AC2" t="str">
            <v>BaseSkillIndex</v>
          </cell>
          <cell r="AD2" t="str">
            <v>LeaderSkillIndex</v>
          </cell>
          <cell r="AE2" t="str">
            <v>SkillIndex1</v>
          </cell>
          <cell r="AF2" t="str">
            <v>SkillExtend1[]</v>
          </cell>
          <cell r="AG2" t="str">
            <v>SkillIndex2</v>
          </cell>
          <cell r="AH2" t="str">
            <v>SkillExtend2[]</v>
          </cell>
          <cell r="AI2" t="str">
            <v>SkillIndex3</v>
          </cell>
          <cell r="AJ2" t="str">
            <v>SkillExtend3[]</v>
          </cell>
          <cell r="AK2" t="str">
            <v>SkillIndex4</v>
          </cell>
          <cell r="AL2" t="str">
            <v>SkillExtend4[]</v>
          </cell>
          <cell r="AM2" t="str">
            <v>SkillIndex5</v>
          </cell>
          <cell r="AN2" t="str">
            <v>SkllExtend5[]</v>
          </cell>
          <cell r="AO2" t="str">
            <v>ExtraSkill[]</v>
          </cell>
          <cell r="AP2" t="str">
            <v>TranscendSkill1[]</v>
          </cell>
          <cell r="AQ2" t="str">
            <v>TranscendSkill2[]</v>
          </cell>
          <cell r="AR2" t="str">
            <v>TranscendSkill3[]</v>
          </cell>
          <cell r="AS2" t="str">
            <v>TranscendSkill4[]</v>
          </cell>
          <cell r="AT2" t="str">
            <v>TranscendSkill5[]</v>
          </cell>
          <cell r="AU2" t="str">
            <v>MATERIAL</v>
          </cell>
          <cell r="AV2" t="str">
            <v>StartHeroStar</v>
          </cell>
        </row>
        <row r="3">
          <cell r="A3">
            <v>0</v>
          </cell>
          <cell r="B3" t="str">
            <v>영웅</v>
          </cell>
          <cell r="C3">
            <v>0</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X3">
            <v>0</v>
          </cell>
          <cell r="Y3">
            <v>0</v>
          </cell>
          <cell r="Z3">
            <v>0</v>
          </cell>
          <cell r="AA3">
            <v>0</v>
          </cell>
          <cell r="AC3">
            <v>0</v>
          </cell>
          <cell r="AD3">
            <v>0</v>
          </cell>
          <cell r="AE3">
            <v>0</v>
          </cell>
          <cell r="AF3">
            <v>0</v>
          </cell>
          <cell r="AG3">
            <v>0</v>
          </cell>
          <cell r="AI3">
            <v>0</v>
          </cell>
          <cell r="AJ3">
            <v>0</v>
          </cell>
          <cell r="AK3">
            <v>0</v>
          </cell>
          <cell r="AL3">
            <v>0</v>
          </cell>
          <cell r="AM3">
            <v>0</v>
          </cell>
          <cell r="AN3">
            <v>0</v>
          </cell>
          <cell r="AO3">
            <v>0</v>
          </cell>
          <cell r="AP3">
            <v>0</v>
          </cell>
          <cell r="AQ3">
            <v>0</v>
          </cell>
          <cell r="AR3">
            <v>0</v>
          </cell>
          <cell r="AS3">
            <v>0</v>
          </cell>
          <cell r="AT3">
            <v>0</v>
          </cell>
        </row>
        <row r="4">
          <cell r="A4">
            <v>1</v>
          </cell>
          <cell r="B4" t="str">
            <v>카셀</v>
          </cell>
          <cell r="C4" t="str">
            <v>Hero.Kasel</v>
          </cell>
          <cell r="D4">
            <v>0</v>
          </cell>
          <cell r="E4">
            <v>0</v>
          </cell>
          <cell r="F4" t="str">
            <v>Normal</v>
          </cell>
          <cell r="G4" t="str">
            <v>Opened</v>
          </cell>
          <cell r="H4" t="str">
            <v>Hero</v>
          </cell>
          <cell r="I4" t="str">
            <v>Warrior</v>
          </cell>
          <cell r="J4" t="str">
            <v>Physical</v>
          </cell>
          <cell r="K4">
            <v>0</v>
          </cell>
          <cell r="L4">
            <v>0</v>
          </cell>
          <cell r="M4" t="str">
            <v>Fire</v>
          </cell>
          <cell r="N4">
            <v>0</v>
          </cell>
          <cell r="O4" t="str">
            <v>Forward</v>
          </cell>
          <cell r="P4" t="str">
            <v>600</v>
          </cell>
          <cell r="Q4">
            <v>5000</v>
          </cell>
          <cell r="R4" t="str">
            <v>200</v>
          </cell>
          <cell r="S4" t="str">
            <v>False</v>
          </cell>
          <cell r="T4">
            <v>0</v>
          </cell>
          <cell r="U4">
            <v>500</v>
          </cell>
          <cell r="V4">
            <v>1850</v>
          </cell>
          <cell r="X4" t="str">
            <v>SKILLBOOK_WARRIOR_1</v>
          </cell>
          <cell r="Y4" t="str">
            <v>NO_ITEM</v>
          </cell>
          <cell r="Z4">
            <v>0</v>
          </cell>
          <cell r="AA4">
            <v>0</v>
          </cell>
          <cell r="AC4">
            <v>100</v>
          </cell>
          <cell r="AD4">
            <v>0</v>
          </cell>
          <cell r="AE4">
            <v>110</v>
          </cell>
          <cell r="AF4" t="str">
            <v>111,112,113</v>
          </cell>
          <cell r="AG4">
            <v>140</v>
          </cell>
          <cell r="AH4" t="str">
            <v>141,142,143</v>
          </cell>
          <cell r="AI4">
            <v>130</v>
          </cell>
          <cell r="AJ4" t="str">
            <v>131,132,133</v>
          </cell>
          <cell r="AK4">
            <v>120</v>
          </cell>
          <cell r="AL4" t="str">
            <v>121,122,123</v>
          </cell>
          <cell r="AM4">
            <v>0</v>
          </cell>
          <cell r="AP4" t="str">
            <v>60000001,60000002,60000003,60000004</v>
          </cell>
          <cell r="AQ4" t="str">
            <v>60000009,60000010,60000011,60000012</v>
          </cell>
          <cell r="AR4" t="str">
            <v>60000120,60000121,60000140,60000141</v>
          </cell>
          <cell r="AS4" t="str">
            <v>60000110,60000111,60000130,60000131</v>
          </cell>
          <cell r="AT4" t="str">
            <v>60000150,60000151</v>
          </cell>
          <cell r="AV4" t="str">
            <v>1</v>
          </cell>
        </row>
        <row r="5">
          <cell r="A5">
            <v>2</v>
          </cell>
          <cell r="B5" t="str">
            <v>프레이</v>
          </cell>
          <cell r="C5" t="str">
            <v>Hero.Frey</v>
          </cell>
          <cell r="D5">
            <v>0</v>
          </cell>
          <cell r="E5">
            <v>0</v>
          </cell>
          <cell r="F5" t="str">
            <v>Normal</v>
          </cell>
          <cell r="G5" t="str">
            <v>Scenario</v>
          </cell>
          <cell r="H5" t="str">
            <v>Hero</v>
          </cell>
          <cell r="I5" t="str">
            <v>Priest</v>
          </cell>
          <cell r="J5" t="str">
            <v>Magical</v>
          </cell>
          <cell r="K5">
            <v>0</v>
          </cell>
          <cell r="L5">
            <v>0</v>
          </cell>
          <cell r="M5" t="str">
            <v>Fire</v>
          </cell>
          <cell r="N5">
            <v>0</v>
          </cell>
          <cell r="O5" t="str">
            <v>Rear</v>
          </cell>
          <cell r="P5" t="str">
            <v>100</v>
          </cell>
          <cell r="Q5">
            <v>5000</v>
          </cell>
          <cell r="R5" t="str">
            <v>200</v>
          </cell>
          <cell r="S5" t="str">
            <v>False</v>
          </cell>
          <cell r="T5">
            <v>0</v>
          </cell>
          <cell r="U5">
            <v>500</v>
          </cell>
          <cell r="V5">
            <v>1800</v>
          </cell>
          <cell r="X5" t="str">
            <v>SKILLBOOK_PRIEST_1</v>
          </cell>
          <cell r="Y5" t="str">
            <v>NO_ITEM</v>
          </cell>
          <cell r="Z5">
            <v>0</v>
          </cell>
          <cell r="AA5">
            <v>0</v>
          </cell>
          <cell r="AC5">
            <v>200</v>
          </cell>
          <cell r="AD5">
            <v>0</v>
          </cell>
          <cell r="AE5">
            <v>210</v>
          </cell>
          <cell r="AF5" t="str">
            <v>211,212,213</v>
          </cell>
          <cell r="AG5">
            <v>230</v>
          </cell>
          <cell r="AH5" t="str">
            <v>231,232,233</v>
          </cell>
          <cell r="AI5">
            <v>240</v>
          </cell>
          <cell r="AJ5" t="str">
            <v>241,242,243</v>
          </cell>
          <cell r="AK5">
            <v>220</v>
          </cell>
          <cell r="AL5" t="str">
            <v>221,222,223</v>
          </cell>
          <cell r="AM5">
            <v>0</v>
          </cell>
          <cell r="AP5" t="str">
            <v>60000001,60000002,60000003,60000004</v>
          </cell>
          <cell r="AQ5" t="str">
            <v>60000029,60000030,60000031,60000032</v>
          </cell>
          <cell r="AR5" t="str">
            <v>60000220,60000221,60000240,60000241</v>
          </cell>
          <cell r="AS5" t="str">
            <v>60000210,60000211,60000230,60000231</v>
          </cell>
          <cell r="AT5" t="str">
            <v>60000250,60000251</v>
          </cell>
          <cell r="AV5" t="str">
            <v>1</v>
          </cell>
        </row>
        <row r="6">
          <cell r="A6">
            <v>3</v>
          </cell>
          <cell r="B6" t="str">
            <v>클레오</v>
          </cell>
          <cell r="C6" t="str">
            <v>Hero.Cleo</v>
          </cell>
          <cell r="D6">
            <v>0</v>
          </cell>
          <cell r="E6">
            <v>0</v>
          </cell>
          <cell r="F6" t="str">
            <v>Normal</v>
          </cell>
          <cell r="G6" t="str">
            <v>Scenario</v>
          </cell>
          <cell r="H6" t="str">
            <v>Hero</v>
          </cell>
          <cell r="I6" t="str">
            <v>Wizard</v>
          </cell>
          <cell r="J6" t="str">
            <v>Magical</v>
          </cell>
          <cell r="K6">
            <v>0</v>
          </cell>
          <cell r="L6">
            <v>0</v>
          </cell>
          <cell r="M6" t="str">
            <v>Fire</v>
          </cell>
          <cell r="N6">
            <v>0</v>
          </cell>
          <cell r="O6" t="str">
            <v>Middle</v>
          </cell>
          <cell r="P6" t="str">
            <v>200</v>
          </cell>
          <cell r="Q6">
            <v>5000</v>
          </cell>
          <cell r="R6" t="str">
            <v>200</v>
          </cell>
          <cell r="S6" t="str">
            <v>False</v>
          </cell>
          <cell r="T6">
            <v>0</v>
          </cell>
          <cell r="U6">
            <v>500</v>
          </cell>
          <cell r="V6">
            <v>2000</v>
          </cell>
          <cell r="X6" t="str">
            <v>SKILLBOOK_WIZARD_1</v>
          </cell>
          <cell r="Y6" t="str">
            <v>NO_ITEM</v>
          </cell>
          <cell r="Z6">
            <v>0</v>
          </cell>
          <cell r="AA6">
            <v>0</v>
          </cell>
          <cell r="AC6">
            <v>300</v>
          </cell>
          <cell r="AD6">
            <v>0</v>
          </cell>
          <cell r="AE6">
            <v>310</v>
          </cell>
          <cell r="AF6" t="str">
            <v>311,312,313</v>
          </cell>
          <cell r="AG6">
            <v>340</v>
          </cell>
          <cell r="AH6" t="str">
            <v>341,342,343</v>
          </cell>
          <cell r="AI6">
            <v>330</v>
          </cell>
          <cell r="AJ6" t="str">
            <v>331,332,333</v>
          </cell>
          <cell r="AK6">
            <v>320</v>
          </cell>
          <cell r="AL6" t="str">
            <v>321,322,323</v>
          </cell>
          <cell r="AM6">
            <v>0</v>
          </cell>
          <cell r="AO6" t="str">
            <v>301</v>
          </cell>
          <cell r="AP6" t="str">
            <v>60000001,60000002,60000003,60000004</v>
          </cell>
          <cell r="AQ6" t="str">
            <v>60000025,60000026,60000027,60000028</v>
          </cell>
          <cell r="AR6" t="str">
            <v>60000320,60000321,60000340,60000341</v>
          </cell>
          <cell r="AS6" t="str">
            <v>60000310,60000311,60000330,60000331</v>
          </cell>
          <cell r="AT6" t="str">
            <v>60000350,60000351</v>
          </cell>
          <cell r="AV6" t="str">
            <v>1</v>
          </cell>
        </row>
        <row r="7">
          <cell r="A7">
            <v>4</v>
          </cell>
          <cell r="B7" t="str">
            <v>로이</v>
          </cell>
          <cell r="C7" t="str">
            <v>Hero.Roi</v>
          </cell>
          <cell r="D7">
            <v>0</v>
          </cell>
          <cell r="E7">
            <v>0</v>
          </cell>
          <cell r="F7" t="str">
            <v>Normal</v>
          </cell>
          <cell r="G7" t="str">
            <v>Scenario</v>
          </cell>
          <cell r="H7" t="str">
            <v>Hero</v>
          </cell>
          <cell r="I7" t="str">
            <v>Assassin</v>
          </cell>
          <cell r="J7" t="str">
            <v>Physical</v>
          </cell>
          <cell r="K7">
            <v>0</v>
          </cell>
          <cell r="L7">
            <v>0</v>
          </cell>
          <cell r="M7" t="str">
            <v>Fire</v>
          </cell>
          <cell r="N7">
            <v>0</v>
          </cell>
          <cell r="O7" t="str">
            <v>Forward</v>
          </cell>
          <cell r="P7" t="str">
            <v>500</v>
          </cell>
          <cell r="Q7">
            <v>5000</v>
          </cell>
          <cell r="R7" t="str">
            <v>200</v>
          </cell>
          <cell r="S7" t="str">
            <v>False</v>
          </cell>
          <cell r="T7">
            <v>0</v>
          </cell>
          <cell r="U7">
            <v>500</v>
          </cell>
          <cell r="V7">
            <v>1600</v>
          </cell>
          <cell r="X7" t="str">
            <v>SKILLBOOK_ASSASSIN_1</v>
          </cell>
          <cell r="Y7" t="str">
            <v>NO_ITEM</v>
          </cell>
          <cell r="Z7">
            <v>0</v>
          </cell>
          <cell r="AA7">
            <v>0</v>
          </cell>
          <cell r="AC7">
            <v>400</v>
          </cell>
          <cell r="AD7">
            <v>0</v>
          </cell>
          <cell r="AE7">
            <v>430</v>
          </cell>
          <cell r="AF7" t="str">
            <v>431,432,433</v>
          </cell>
          <cell r="AG7">
            <v>420</v>
          </cell>
          <cell r="AH7" t="str">
            <v>421,422,423</v>
          </cell>
          <cell r="AI7">
            <v>440</v>
          </cell>
          <cell r="AJ7" t="str">
            <v>441,442,443</v>
          </cell>
          <cell r="AK7">
            <v>410</v>
          </cell>
          <cell r="AL7" t="str">
            <v>411,412,413</v>
          </cell>
          <cell r="AM7">
            <v>0</v>
          </cell>
          <cell r="AO7" t="str">
            <v>414,415,416,445,403</v>
          </cell>
          <cell r="AP7" t="str">
            <v>60000001,60000002,60000003,60000004</v>
          </cell>
          <cell r="AQ7" t="str">
            <v>60000013,60000014,60000015,60000016</v>
          </cell>
          <cell r="AR7" t="str">
            <v>60000420,60000421,60000440,60000441</v>
          </cell>
          <cell r="AS7" t="str">
            <v>60000410,60000411,60000430,60000431</v>
          </cell>
          <cell r="AT7" t="str">
            <v>60000450,60000451</v>
          </cell>
          <cell r="AV7" t="str">
            <v>1</v>
          </cell>
        </row>
        <row r="8">
          <cell r="A8">
            <v>5</v>
          </cell>
          <cell r="B8" t="str">
            <v>가우</v>
          </cell>
          <cell r="C8" t="str">
            <v>Hero.Gau</v>
          </cell>
          <cell r="D8">
            <v>0</v>
          </cell>
          <cell r="E8">
            <v>0</v>
          </cell>
          <cell r="F8" t="str">
            <v>Normal</v>
          </cell>
          <cell r="G8" t="str">
            <v>Opened</v>
          </cell>
          <cell r="H8" t="str">
            <v>Hero</v>
          </cell>
          <cell r="I8" t="str">
            <v>Warrior</v>
          </cell>
          <cell r="J8" t="str">
            <v>Physical</v>
          </cell>
          <cell r="K8">
            <v>0</v>
          </cell>
          <cell r="L8">
            <v>0</v>
          </cell>
          <cell r="M8" t="str">
            <v>Fire</v>
          </cell>
          <cell r="N8">
            <v>0</v>
          </cell>
          <cell r="O8" t="str">
            <v>Forward</v>
          </cell>
          <cell r="P8" t="str">
            <v>600</v>
          </cell>
          <cell r="Q8">
            <v>5000</v>
          </cell>
          <cell r="R8" t="str">
            <v>200</v>
          </cell>
          <cell r="S8" t="str">
            <v>False</v>
          </cell>
          <cell r="T8">
            <v>0</v>
          </cell>
          <cell r="U8">
            <v>700</v>
          </cell>
          <cell r="V8">
            <v>2200</v>
          </cell>
          <cell r="X8" t="str">
            <v>SKILLBOOK_WARRIOR_1</v>
          </cell>
          <cell r="Y8" t="str">
            <v>NO_ITEM</v>
          </cell>
          <cell r="Z8">
            <v>0</v>
          </cell>
          <cell r="AA8">
            <v>0</v>
          </cell>
          <cell r="AC8">
            <v>500</v>
          </cell>
          <cell r="AD8">
            <v>0</v>
          </cell>
          <cell r="AE8">
            <v>520</v>
          </cell>
          <cell r="AF8" t="str">
            <v>521,522,523</v>
          </cell>
          <cell r="AG8">
            <v>510</v>
          </cell>
          <cell r="AH8" t="str">
            <v>511,512,513</v>
          </cell>
          <cell r="AI8">
            <v>530</v>
          </cell>
          <cell r="AJ8" t="str">
            <v>531,532,533</v>
          </cell>
          <cell r="AK8">
            <v>540</v>
          </cell>
          <cell r="AL8" t="str">
            <v>541,542,543</v>
          </cell>
          <cell r="AM8">
            <v>0</v>
          </cell>
          <cell r="AO8" t="str">
            <v>544</v>
          </cell>
          <cell r="AP8" t="str">
            <v>60000001,60000002,60000003,60000004</v>
          </cell>
          <cell r="AQ8" t="str">
            <v>60000009,60000010,60000011,60000012</v>
          </cell>
          <cell r="AR8" t="str">
            <v>60000520,60000521,60000540,60000541</v>
          </cell>
          <cell r="AS8" t="str">
            <v>60000510,60000511,60000530,60000531</v>
          </cell>
          <cell r="AT8" t="str">
            <v>60000550,60000551</v>
          </cell>
          <cell r="AV8" t="str">
            <v>2</v>
          </cell>
        </row>
        <row r="9">
          <cell r="A9">
            <v>6</v>
          </cell>
          <cell r="B9" t="str">
            <v>필롭</v>
          </cell>
          <cell r="C9" t="str">
            <v>Hero.Phillop</v>
          </cell>
          <cell r="D9">
            <v>0</v>
          </cell>
          <cell r="E9">
            <v>0</v>
          </cell>
          <cell r="F9" t="str">
            <v>Normal</v>
          </cell>
          <cell r="G9" t="str">
            <v>Opened</v>
          </cell>
          <cell r="H9" t="str">
            <v>Hero</v>
          </cell>
          <cell r="I9" t="str">
            <v>Knight</v>
          </cell>
          <cell r="J9" t="str">
            <v>Physical</v>
          </cell>
          <cell r="K9">
            <v>0</v>
          </cell>
          <cell r="L9">
            <v>0</v>
          </cell>
          <cell r="M9" t="str">
            <v>Fire</v>
          </cell>
          <cell r="N9">
            <v>0</v>
          </cell>
          <cell r="O9" t="str">
            <v>Forward</v>
          </cell>
          <cell r="P9" t="str">
            <v>700</v>
          </cell>
          <cell r="Q9">
            <v>5000</v>
          </cell>
          <cell r="R9" t="str">
            <v>200</v>
          </cell>
          <cell r="S9" t="str">
            <v>False</v>
          </cell>
          <cell r="T9">
            <v>0</v>
          </cell>
          <cell r="U9">
            <v>500</v>
          </cell>
          <cell r="V9">
            <v>1750</v>
          </cell>
          <cell r="X9" t="str">
            <v>SKILLBOOK_KNIGHT_1</v>
          </cell>
          <cell r="Y9" t="str">
            <v>NO_ITEM</v>
          </cell>
          <cell r="Z9">
            <v>0</v>
          </cell>
          <cell r="AA9">
            <v>0</v>
          </cell>
          <cell r="AC9">
            <v>600</v>
          </cell>
          <cell r="AD9">
            <v>0</v>
          </cell>
          <cell r="AE9">
            <v>610</v>
          </cell>
          <cell r="AF9" t="str">
            <v>611,612,613</v>
          </cell>
          <cell r="AG9">
            <v>620</v>
          </cell>
          <cell r="AH9" t="str">
            <v>621,622,623</v>
          </cell>
          <cell r="AI9">
            <v>630</v>
          </cell>
          <cell r="AJ9" t="str">
            <v>631,632,633</v>
          </cell>
          <cell r="AK9">
            <v>640</v>
          </cell>
          <cell r="AL9" t="str">
            <v>641,642,643</v>
          </cell>
          <cell r="AM9">
            <v>0</v>
          </cell>
          <cell r="AP9" t="str">
            <v>60000001,60000002,60000003,60000004</v>
          </cell>
          <cell r="AQ9" t="str">
            <v>60000005,60000006,60000007,60000008</v>
          </cell>
          <cell r="AR9" t="str">
            <v>60000620,60000621,60000640,60000641</v>
          </cell>
          <cell r="AS9" t="str">
            <v>60000610,60000611,60000630,60000631</v>
          </cell>
          <cell r="AT9" t="str">
            <v>60000650,60000651</v>
          </cell>
          <cell r="AV9" t="str">
            <v>3</v>
          </cell>
        </row>
        <row r="10">
          <cell r="A10">
            <v>7</v>
          </cell>
          <cell r="B10" t="str">
            <v>라크락</v>
          </cell>
          <cell r="C10" t="str">
            <v>Hero.Lakrak</v>
          </cell>
          <cell r="D10">
            <v>0</v>
          </cell>
          <cell r="E10">
            <v>0</v>
          </cell>
          <cell r="F10" t="str">
            <v>Normal</v>
          </cell>
          <cell r="G10" t="str">
            <v>Opened</v>
          </cell>
          <cell r="H10" t="str">
            <v>Hero</v>
          </cell>
          <cell r="I10" t="str">
            <v>Mechanic</v>
          </cell>
          <cell r="J10" t="str">
            <v>Physical</v>
          </cell>
          <cell r="K10">
            <v>0</v>
          </cell>
          <cell r="L10">
            <v>0</v>
          </cell>
          <cell r="M10" t="str">
            <v>Fire</v>
          </cell>
          <cell r="N10">
            <v>0</v>
          </cell>
          <cell r="O10" t="str">
            <v>Middle</v>
          </cell>
          <cell r="P10" t="str">
            <v>400</v>
          </cell>
          <cell r="Q10">
            <v>5000</v>
          </cell>
          <cell r="R10" t="str">
            <v>200</v>
          </cell>
          <cell r="S10" t="str">
            <v>False</v>
          </cell>
          <cell r="T10">
            <v>0</v>
          </cell>
          <cell r="U10">
            <v>500</v>
          </cell>
          <cell r="V10">
            <v>1100</v>
          </cell>
          <cell r="X10" t="str">
            <v>SKILLBOOK_MECHANIC_1</v>
          </cell>
          <cell r="Y10" t="str">
            <v>NO_ITEM</v>
          </cell>
          <cell r="Z10">
            <v>0</v>
          </cell>
          <cell r="AA10">
            <v>0</v>
          </cell>
          <cell r="AC10">
            <v>700</v>
          </cell>
          <cell r="AD10">
            <v>0</v>
          </cell>
          <cell r="AE10">
            <v>710</v>
          </cell>
          <cell r="AF10" t="str">
            <v>711,712,713</v>
          </cell>
          <cell r="AG10">
            <v>720</v>
          </cell>
          <cell r="AH10" t="str">
            <v>721,722,723</v>
          </cell>
          <cell r="AI10">
            <v>730</v>
          </cell>
          <cell r="AJ10" t="str">
            <v>731,732,733</v>
          </cell>
          <cell r="AK10">
            <v>740</v>
          </cell>
          <cell r="AL10" t="str">
            <v>741,742,743</v>
          </cell>
          <cell r="AM10">
            <v>0</v>
          </cell>
          <cell r="AN10">
            <v>0</v>
          </cell>
          <cell r="AO10">
            <v>0</v>
          </cell>
          <cell r="AP10" t="str">
            <v>60000001,60000002,60000003,60000004</v>
          </cell>
          <cell r="AQ10" t="str">
            <v>60000021,60000022,60000023,60000024</v>
          </cell>
          <cell r="AR10" t="str">
            <v>60000720,60000721,60000740,60000741</v>
          </cell>
          <cell r="AS10" t="str">
            <v>60000710,60000711,60000730,60000731</v>
          </cell>
          <cell r="AT10" t="str">
            <v>60000750,60000751</v>
          </cell>
          <cell r="AV10" t="str">
            <v>2</v>
          </cell>
        </row>
        <row r="11">
          <cell r="A11">
            <v>8</v>
          </cell>
          <cell r="B11" t="str">
            <v>카울라</v>
          </cell>
          <cell r="C11" t="str">
            <v>Hero.Kaulah</v>
          </cell>
          <cell r="D11">
            <v>0</v>
          </cell>
          <cell r="E11">
            <v>0</v>
          </cell>
          <cell r="F11" t="str">
            <v>Normal</v>
          </cell>
          <cell r="G11" t="str">
            <v>Opened</v>
          </cell>
          <cell r="H11" t="str">
            <v>Hero</v>
          </cell>
          <cell r="I11" t="str">
            <v>Priest</v>
          </cell>
          <cell r="J11" t="str">
            <v>Magical</v>
          </cell>
          <cell r="K11">
            <v>0</v>
          </cell>
          <cell r="L11">
            <v>0</v>
          </cell>
          <cell r="M11" t="str">
            <v>Fire</v>
          </cell>
          <cell r="N11">
            <v>0</v>
          </cell>
          <cell r="O11" t="str">
            <v>Rear</v>
          </cell>
          <cell r="P11" t="str">
            <v>100</v>
          </cell>
          <cell r="Q11">
            <v>5000</v>
          </cell>
          <cell r="R11" t="str">
            <v>200</v>
          </cell>
          <cell r="S11" t="str">
            <v>False</v>
          </cell>
          <cell r="T11">
            <v>0</v>
          </cell>
          <cell r="U11">
            <v>600</v>
          </cell>
          <cell r="V11">
            <v>2400</v>
          </cell>
          <cell r="X11" t="str">
            <v>SKILLBOOK_PRIEST_1</v>
          </cell>
          <cell r="Y11" t="str">
            <v>NO_ITEM</v>
          </cell>
          <cell r="Z11">
            <v>0</v>
          </cell>
          <cell r="AA11">
            <v>0</v>
          </cell>
          <cell r="AC11">
            <v>800</v>
          </cell>
          <cell r="AD11">
            <v>0</v>
          </cell>
          <cell r="AE11">
            <v>810</v>
          </cell>
          <cell r="AF11" t="str">
            <v>811,812,813</v>
          </cell>
          <cell r="AG11">
            <v>820</v>
          </cell>
          <cell r="AH11" t="str">
            <v>821,822,823</v>
          </cell>
          <cell r="AI11">
            <v>830</v>
          </cell>
          <cell r="AJ11" t="str">
            <v>831,832,833</v>
          </cell>
          <cell r="AK11">
            <v>840</v>
          </cell>
          <cell r="AL11" t="str">
            <v>841,842,843</v>
          </cell>
          <cell r="AM11">
            <v>0</v>
          </cell>
          <cell r="AN11">
            <v>0</v>
          </cell>
          <cell r="AO11" t="str">
            <v>801</v>
          </cell>
          <cell r="AP11" t="str">
            <v>60000001,60000002,60000003,60000004</v>
          </cell>
          <cell r="AQ11" t="str">
            <v>60000029,60000030,60000031,60000032</v>
          </cell>
          <cell r="AR11" t="str">
            <v>60000820,60000821,60000840,60000841</v>
          </cell>
          <cell r="AS11" t="str">
            <v>60000810,60000811,60000830,60000831</v>
          </cell>
          <cell r="AT11" t="str">
            <v>60000850,60000851</v>
          </cell>
          <cell r="AV11" t="str">
            <v>2</v>
          </cell>
        </row>
        <row r="12">
          <cell r="A12">
            <v>9</v>
          </cell>
          <cell r="B12" t="str">
            <v>에피스</v>
          </cell>
          <cell r="C12" t="str">
            <v>Hero.Epis</v>
          </cell>
          <cell r="D12">
            <v>0</v>
          </cell>
          <cell r="E12">
            <v>0</v>
          </cell>
          <cell r="F12" t="str">
            <v>Normal</v>
          </cell>
          <cell r="G12" t="str">
            <v>Opened</v>
          </cell>
          <cell r="H12" t="str">
            <v>Hero</v>
          </cell>
          <cell r="I12" t="str">
            <v>Assassin</v>
          </cell>
          <cell r="J12" t="str">
            <v>Magical</v>
          </cell>
          <cell r="K12">
            <v>0</v>
          </cell>
          <cell r="L12">
            <v>0</v>
          </cell>
          <cell r="M12" t="str">
            <v>Fire</v>
          </cell>
          <cell r="N12">
            <v>0</v>
          </cell>
          <cell r="O12" t="str">
            <v>Forward</v>
          </cell>
          <cell r="P12" t="str">
            <v>500</v>
          </cell>
          <cell r="Q12">
            <v>5000</v>
          </cell>
          <cell r="R12" t="str">
            <v>200</v>
          </cell>
          <cell r="S12" t="str">
            <v>False</v>
          </cell>
          <cell r="T12">
            <v>0</v>
          </cell>
          <cell r="U12">
            <v>500</v>
          </cell>
          <cell r="V12">
            <v>2000</v>
          </cell>
          <cell r="X12" t="str">
            <v>SKILLBOOK_ASSASSIN_1</v>
          </cell>
          <cell r="Y12" t="str">
            <v>NO_ITEM</v>
          </cell>
          <cell r="Z12">
            <v>0</v>
          </cell>
          <cell r="AA12">
            <v>0</v>
          </cell>
          <cell r="AC12">
            <v>900</v>
          </cell>
          <cell r="AD12">
            <v>0</v>
          </cell>
          <cell r="AE12">
            <v>940</v>
          </cell>
          <cell r="AF12" t="str">
            <v>941,942,943</v>
          </cell>
          <cell r="AG12">
            <v>910</v>
          </cell>
          <cell r="AH12" t="str">
            <v>911,912,913</v>
          </cell>
          <cell r="AI12">
            <v>930</v>
          </cell>
          <cell r="AJ12" t="str">
            <v>931,932,933</v>
          </cell>
          <cell r="AK12">
            <v>920</v>
          </cell>
          <cell r="AL12" t="str">
            <v>921,922,923</v>
          </cell>
          <cell r="AM12">
            <v>0</v>
          </cell>
          <cell r="AN12">
            <v>0</v>
          </cell>
          <cell r="AO12" t="str">
            <v>945,990,991,992,993,994,995,946</v>
          </cell>
          <cell r="AP12" t="str">
            <v>60000001,60000002,60000003,60000004</v>
          </cell>
          <cell r="AQ12" t="str">
            <v>60000013,60000014,60000015,60000016</v>
          </cell>
          <cell r="AR12" t="str">
            <v>60000920,60000921,60000940,60000941</v>
          </cell>
          <cell r="AS12" t="str">
            <v>60000910,60000911,60000930,60000931</v>
          </cell>
          <cell r="AT12" t="str">
            <v>60000950,60000951</v>
          </cell>
          <cell r="AV12" t="str">
            <v>2</v>
          </cell>
        </row>
        <row r="13">
          <cell r="A13">
            <v>10</v>
          </cell>
          <cell r="B13" t="str">
            <v>셀레네</v>
          </cell>
          <cell r="C13" t="str">
            <v>Hero.Selene</v>
          </cell>
          <cell r="D13">
            <v>0</v>
          </cell>
          <cell r="E13">
            <v>0</v>
          </cell>
          <cell r="F13" t="str">
            <v>Normal</v>
          </cell>
          <cell r="G13" t="str">
            <v>Opened</v>
          </cell>
          <cell r="H13" t="str">
            <v>Hero</v>
          </cell>
          <cell r="I13" t="str">
            <v>Archer</v>
          </cell>
          <cell r="J13" t="str">
            <v>Physical</v>
          </cell>
          <cell r="K13">
            <v>0</v>
          </cell>
          <cell r="L13">
            <v>0</v>
          </cell>
          <cell r="M13" t="str">
            <v>Fire</v>
          </cell>
          <cell r="N13">
            <v>0</v>
          </cell>
          <cell r="O13" t="str">
            <v>Middle</v>
          </cell>
          <cell r="P13" t="str">
            <v>300</v>
          </cell>
          <cell r="Q13">
            <v>5000</v>
          </cell>
          <cell r="R13" t="str">
            <v>200</v>
          </cell>
          <cell r="S13" t="str">
            <v>False</v>
          </cell>
          <cell r="T13">
            <v>0</v>
          </cell>
          <cell r="U13">
            <v>500</v>
          </cell>
          <cell r="V13">
            <v>1500</v>
          </cell>
          <cell r="X13" t="str">
            <v>SKILLBOOK_ARCHER_1</v>
          </cell>
          <cell r="Y13" t="str">
            <v>NO_ITEM</v>
          </cell>
          <cell r="Z13">
            <v>0</v>
          </cell>
          <cell r="AA13">
            <v>0</v>
          </cell>
          <cell r="AC13">
            <v>1000</v>
          </cell>
          <cell r="AD13">
            <v>0</v>
          </cell>
          <cell r="AE13">
            <v>1010</v>
          </cell>
          <cell r="AF13" t="str">
            <v>1011,1012,1013</v>
          </cell>
          <cell r="AG13">
            <v>1040</v>
          </cell>
          <cell r="AH13" t="str">
            <v>1041,1042,1043</v>
          </cell>
          <cell r="AI13">
            <v>1030</v>
          </cell>
          <cell r="AJ13" t="str">
            <v>1031,1032,1033</v>
          </cell>
          <cell r="AK13">
            <v>1020</v>
          </cell>
          <cell r="AL13" t="str">
            <v>1021,1022,1023</v>
          </cell>
          <cell r="AM13">
            <v>0</v>
          </cell>
          <cell r="AO13" t="str">
            <v>1044,1045,1046,1047,1048,1024,1025</v>
          </cell>
          <cell r="AP13" t="str">
            <v>60000001,60000002,60000003,60000004</v>
          </cell>
          <cell r="AQ13" t="str">
            <v>60000017,60000018,60000019,60000020</v>
          </cell>
          <cell r="AR13" t="str">
            <v>60001020,60001021,60001040,60001041</v>
          </cell>
          <cell r="AS13" t="str">
            <v>60001010,60001011,60001030,60001031</v>
          </cell>
          <cell r="AT13" t="str">
            <v>60001050,60001051</v>
          </cell>
          <cell r="AV13" t="str">
            <v>2</v>
          </cell>
        </row>
        <row r="14">
          <cell r="A14">
            <v>11</v>
          </cell>
          <cell r="B14" t="str">
            <v>마리아</v>
          </cell>
          <cell r="C14" t="str">
            <v>Hero.Maria</v>
          </cell>
          <cell r="D14">
            <v>0</v>
          </cell>
          <cell r="E14">
            <v>0</v>
          </cell>
          <cell r="F14" t="str">
            <v>Normal</v>
          </cell>
          <cell r="G14" t="str">
            <v>Opened</v>
          </cell>
          <cell r="H14" t="str">
            <v>Hero</v>
          </cell>
          <cell r="I14" t="str">
            <v>Wizard</v>
          </cell>
          <cell r="J14" t="str">
            <v>Magical</v>
          </cell>
          <cell r="K14">
            <v>0</v>
          </cell>
          <cell r="L14">
            <v>0</v>
          </cell>
          <cell r="M14" t="str">
            <v>Fire</v>
          </cell>
          <cell r="N14">
            <v>0</v>
          </cell>
          <cell r="O14" t="str">
            <v>Middle</v>
          </cell>
          <cell r="P14" t="str">
            <v>200</v>
          </cell>
          <cell r="Q14">
            <v>5000</v>
          </cell>
          <cell r="R14" t="str">
            <v>200</v>
          </cell>
          <cell r="S14" t="str">
            <v>False</v>
          </cell>
          <cell r="T14">
            <v>0</v>
          </cell>
          <cell r="U14">
            <v>500</v>
          </cell>
          <cell r="V14">
            <v>1600</v>
          </cell>
          <cell r="X14" t="str">
            <v>SKILLBOOK_WIZARD_1</v>
          </cell>
          <cell r="Y14" t="str">
            <v>NO_ITEM</v>
          </cell>
          <cell r="Z14">
            <v>0</v>
          </cell>
          <cell r="AA14">
            <v>0</v>
          </cell>
          <cell r="AC14">
            <v>1100</v>
          </cell>
          <cell r="AD14">
            <v>0</v>
          </cell>
          <cell r="AE14">
            <v>1110</v>
          </cell>
          <cell r="AF14" t="str">
            <v>1111,1112,1113</v>
          </cell>
          <cell r="AG14">
            <v>1140</v>
          </cell>
          <cell r="AH14" t="str">
            <v>1141,1142,1143</v>
          </cell>
          <cell r="AI14">
            <v>1130</v>
          </cell>
          <cell r="AJ14" t="str">
            <v>1131,1132,1133</v>
          </cell>
          <cell r="AK14">
            <v>1120</v>
          </cell>
          <cell r="AL14" t="str">
            <v>1121,1122,1123</v>
          </cell>
          <cell r="AM14">
            <v>0</v>
          </cell>
          <cell r="AP14" t="str">
            <v>60000001,60000002,60000003,60000004</v>
          </cell>
          <cell r="AQ14" t="str">
            <v>60000025,60000026,60000027,60000028</v>
          </cell>
          <cell r="AR14" t="str">
            <v>60001120,60001121,60001140,60001141</v>
          </cell>
          <cell r="AS14" t="str">
            <v>60001110,60001111,60001130,60001131</v>
          </cell>
          <cell r="AT14" t="str">
            <v>60001150,60001151</v>
          </cell>
          <cell r="AV14" t="str">
            <v>3</v>
          </cell>
        </row>
        <row r="15">
          <cell r="A15">
            <v>12</v>
          </cell>
          <cell r="B15" t="str">
            <v>미르르</v>
          </cell>
          <cell r="C15" t="str">
            <v>Hero.Miruru</v>
          </cell>
          <cell r="D15">
            <v>0</v>
          </cell>
          <cell r="E15">
            <v>0</v>
          </cell>
          <cell r="F15" t="str">
            <v>Normal</v>
          </cell>
          <cell r="G15" t="str">
            <v>Opened</v>
          </cell>
          <cell r="H15" t="str">
            <v>Hero</v>
          </cell>
          <cell r="I15" t="str">
            <v>Mechanic</v>
          </cell>
          <cell r="J15" t="str">
            <v>Physical</v>
          </cell>
          <cell r="K15">
            <v>0</v>
          </cell>
          <cell r="L15">
            <v>0</v>
          </cell>
          <cell r="M15" t="str">
            <v>Fire</v>
          </cell>
          <cell r="N15">
            <v>0</v>
          </cell>
          <cell r="O15" t="str">
            <v>Middle</v>
          </cell>
          <cell r="P15" t="str">
            <v>400</v>
          </cell>
          <cell r="Q15">
            <v>5000</v>
          </cell>
          <cell r="R15" t="str">
            <v>200</v>
          </cell>
          <cell r="S15" t="str">
            <v>False</v>
          </cell>
          <cell r="T15">
            <v>0</v>
          </cell>
          <cell r="U15">
            <v>500</v>
          </cell>
          <cell r="V15">
            <v>1400</v>
          </cell>
          <cell r="X15" t="str">
            <v>SKILLBOOK_MECHANIC_1</v>
          </cell>
          <cell r="Y15" t="str">
            <v>NO_ITEM</v>
          </cell>
          <cell r="Z15">
            <v>0</v>
          </cell>
          <cell r="AA15">
            <v>0</v>
          </cell>
          <cell r="AC15">
            <v>1200</v>
          </cell>
          <cell r="AD15">
            <v>0</v>
          </cell>
          <cell r="AE15">
            <v>1210</v>
          </cell>
          <cell r="AF15" t="str">
            <v>1211,1212,1213</v>
          </cell>
          <cell r="AG15">
            <v>1220</v>
          </cell>
          <cell r="AH15" t="str">
            <v>1221,1222,1223</v>
          </cell>
          <cell r="AI15">
            <v>1230</v>
          </cell>
          <cell r="AJ15" t="str">
            <v>1231,1232,1233</v>
          </cell>
          <cell r="AK15">
            <v>1240</v>
          </cell>
          <cell r="AL15" t="str">
            <v>1241,1242,1243</v>
          </cell>
          <cell r="AM15">
            <v>0</v>
          </cell>
          <cell r="AN15">
            <v>0</v>
          </cell>
          <cell r="AO15">
            <v>0</v>
          </cell>
          <cell r="AP15" t="str">
            <v>60000001,60000002,60000003,60000004</v>
          </cell>
          <cell r="AQ15" t="str">
            <v>60000021,60000022,60000023,60000024</v>
          </cell>
          <cell r="AR15" t="str">
            <v>60001220,60001221,60001240,60001241</v>
          </cell>
          <cell r="AS15" t="str">
            <v>60001210,60001211,60001230,60001231</v>
          </cell>
          <cell r="AT15" t="str">
            <v>60001250,60001251</v>
          </cell>
          <cell r="AV15" t="str">
            <v>2</v>
          </cell>
        </row>
        <row r="16">
          <cell r="A16">
            <v>13</v>
          </cell>
          <cell r="B16" t="str">
            <v>로레인</v>
          </cell>
          <cell r="C16" t="str">
            <v>Hero.Lorraine</v>
          </cell>
          <cell r="D16">
            <v>0</v>
          </cell>
          <cell r="E16">
            <v>0</v>
          </cell>
          <cell r="F16" t="str">
            <v>Normal</v>
          </cell>
          <cell r="G16" t="str">
            <v>Opened</v>
          </cell>
          <cell r="H16" t="str">
            <v>Hero</v>
          </cell>
          <cell r="I16" t="str">
            <v>Wizard</v>
          </cell>
          <cell r="J16" t="str">
            <v>Magical</v>
          </cell>
          <cell r="K16">
            <v>0</v>
          </cell>
          <cell r="L16">
            <v>0</v>
          </cell>
          <cell r="M16" t="str">
            <v>Fire</v>
          </cell>
          <cell r="N16">
            <v>0</v>
          </cell>
          <cell r="O16" t="str">
            <v>Middle</v>
          </cell>
          <cell r="P16" t="str">
            <v>200</v>
          </cell>
          <cell r="Q16">
            <v>5000</v>
          </cell>
          <cell r="R16" t="str">
            <v>200</v>
          </cell>
          <cell r="S16" t="str">
            <v>False</v>
          </cell>
          <cell r="T16">
            <v>0</v>
          </cell>
          <cell r="U16">
            <v>500</v>
          </cell>
          <cell r="V16">
            <v>2000</v>
          </cell>
          <cell r="X16" t="str">
            <v>SKILLBOOK_WIZARD_1</v>
          </cell>
          <cell r="Y16" t="str">
            <v>NO_ITEM</v>
          </cell>
          <cell r="Z16">
            <v>0</v>
          </cell>
          <cell r="AA16">
            <v>0</v>
          </cell>
          <cell r="AC16">
            <v>1300</v>
          </cell>
          <cell r="AD16">
            <v>0</v>
          </cell>
          <cell r="AE16">
            <v>1310</v>
          </cell>
          <cell r="AF16" t="str">
            <v>1311,1312,1313</v>
          </cell>
          <cell r="AG16">
            <v>1340</v>
          </cell>
          <cell r="AH16" t="str">
            <v>1341,1342,1343</v>
          </cell>
          <cell r="AI16">
            <v>1330</v>
          </cell>
          <cell r="AJ16" t="str">
            <v>1331,1332,1333</v>
          </cell>
          <cell r="AK16">
            <v>1320</v>
          </cell>
          <cell r="AL16" t="str">
            <v>1321,1322,1323</v>
          </cell>
          <cell r="AM16">
            <v>0</v>
          </cell>
          <cell r="AN16">
            <v>0</v>
          </cell>
          <cell r="AO16" t="str">
            <v>1314,1315,1316,1344,1345</v>
          </cell>
          <cell r="AP16" t="str">
            <v>60000001,60000002,60000003,60000004</v>
          </cell>
          <cell r="AQ16" t="str">
            <v>60000025,60000026,60000027,60000028</v>
          </cell>
          <cell r="AR16" t="str">
            <v>60001320,60001321,60001340,60001341</v>
          </cell>
          <cell r="AS16" t="str">
            <v>60001310,60001311,60001330,60001331</v>
          </cell>
          <cell r="AT16" t="str">
            <v>60001350,60001351</v>
          </cell>
          <cell r="AV16" t="str">
            <v>2</v>
          </cell>
        </row>
        <row r="17">
          <cell r="A17">
            <v>14</v>
          </cell>
          <cell r="B17" t="str">
            <v>마야</v>
          </cell>
          <cell r="C17" t="str">
            <v>Hero.Maya</v>
          </cell>
          <cell r="D17">
            <v>0</v>
          </cell>
          <cell r="E17">
            <v>0</v>
          </cell>
          <cell r="F17" t="str">
            <v>Normal</v>
          </cell>
          <cell r="G17" t="str">
            <v>CommingSoon</v>
          </cell>
          <cell r="H17" t="str">
            <v>Hero</v>
          </cell>
          <cell r="I17" t="str">
            <v>Archer</v>
          </cell>
          <cell r="J17" t="str">
            <v>Physical</v>
          </cell>
          <cell r="K17">
            <v>0</v>
          </cell>
          <cell r="L17">
            <v>0</v>
          </cell>
          <cell r="M17" t="str">
            <v>Fire</v>
          </cell>
          <cell r="N17">
            <v>0</v>
          </cell>
          <cell r="O17" t="str">
            <v>Middle</v>
          </cell>
          <cell r="P17" t="str">
            <v>300</v>
          </cell>
          <cell r="Q17">
            <v>5000</v>
          </cell>
          <cell r="R17" t="str">
            <v>200</v>
          </cell>
          <cell r="S17" t="str">
            <v>False</v>
          </cell>
          <cell r="T17">
            <v>0</v>
          </cell>
          <cell r="U17">
            <v>500</v>
          </cell>
          <cell r="V17">
            <v>1500</v>
          </cell>
          <cell r="X17" t="str">
            <v>SKILLBOOK_ARCHER_1</v>
          </cell>
          <cell r="Y17" t="str">
            <v>NO_ITEM</v>
          </cell>
          <cell r="Z17">
            <v>0</v>
          </cell>
          <cell r="AA17">
            <v>0</v>
          </cell>
          <cell r="AC17">
            <v>1400</v>
          </cell>
          <cell r="AD17">
            <v>0</v>
          </cell>
          <cell r="AE17">
            <v>1410</v>
          </cell>
          <cell r="AF17" t="str">
            <v>1411,1412,1413</v>
          </cell>
          <cell r="AG17">
            <v>1420</v>
          </cell>
          <cell r="AH17" t="str">
            <v>1421,1422,1423</v>
          </cell>
          <cell r="AI17">
            <v>1430</v>
          </cell>
          <cell r="AJ17" t="str">
            <v>1431,1432,1433</v>
          </cell>
          <cell r="AK17">
            <v>1440</v>
          </cell>
          <cell r="AL17" t="str">
            <v>1441,1442,1443</v>
          </cell>
          <cell r="AM17">
            <v>0</v>
          </cell>
          <cell r="AN17">
            <v>0</v>
          </cell>
          <cell r="AO17">
            <v>0</v>
          </cell>
          <cell r="AP17" t="str">
            <v>60000001,60000002,60000003,60000004</v>
          </cell>
          <cell r="AQ17" t="str">
            <v>60000017,60000018,60000019,60000020</v>
          </cell>
          <cell r="AR17" t="str">
            <v>60001420,60001421,60001440,60001441</v>
          </cell>
          <cell r="AS17" t="str">
            <v>60001410,60001411,60001430,60001431</v>
          </cell>
          <cell r="AT17" t="str">
            <v>60001450,60001451</v>
          </cell>
          <cell r="AV17" t="str">
            <v>3</v>
          </cell>
        </row>
        <row r="18">
          <cell r="A18">
            <v>15</v>
          </cell>
          <cell r="B18" t="str">
            <v>클라우스</v>
          </cell>
          <cell r="C18" t="str">
            <v>Hero.Clause</v>
          </cell>
          <cell r="D18">
            <v>0</v>
          </cell>
          <cell r="E18">
            <v>0</v>
          </cell>
          <cell r="F18" t="str">
            <v>Normal</v>
          </cell>
          <cell r="G18" t="str">
            <v>ChapterReward</v>
          </cell>
          <cell r="H18" t="str">
            <v>Hero</v>
          </cell>
          <cell r="I18" t="str">
            <v>Knight</v>
          </cell>
          <cell r="J18" t="str">
            <v>Physical</v>
          </cell>
          <cell r="K18">
            <v>0</v>
          </cell>
          <cell r="L18">
            <v>0</v>
          </cell>
          <cell r="M18" t="str">
            <v>Fire</v>
          </cell>
          <cell r="N18">
            <v>0</v>
          </cell>
          <cell r="O18" t="str">
            <v>Forward</v>
          </cell>
          <cell r="P18" t="str">
            <v>700</v>
          </cell>
          <cell r="Q18">
            <v>5000</v>
          </cell>
          <cell r="R18" t="str">
            <v>200</v>
          </cell>
          <cell r="S18" t="str">
            <v>False</v>
          </cell>
          <cell r="T18">
            <v>0</v>
          </cell>
          <cell r="U18">
            <v>500</v>
          </cell>
          <cell r="V18">
            <v>1950</v>
          </cell>
          <cell r="X18" t="str">
            <v>SKILLBOOK_KNIGHT_1</v>
          </cell>
          <cell r="Y18" t="str">
            <v>NO_ITEM</v>
          </cell>
          <cell r="Z18">
            <v>0</v>
          </cell>
          <cell r="AA18">
            <v>0</v>
          </cell>
          <cell r="AC18">
            <v>1500</v>
          </cell>
          <cell r="AD18">
            <v>0</v>
          </cell>
          <cell r="AE18">
            <v>1530</v>
          </cell>
          <cell r="AF18" t="str">
            <v>1531,1532,1533</v>
          </cell>
          <cell r="AG18">
            <v>1520</v>
          </cell>
          <cell r="AH18" t="str">
            <v>1521,1522,1523</v>
          </cell>
          <cell r="AI18">
            <v>1510</v>
          </cell>
          <cell r="AJ18" t="str">
            <v>1511,1512,1513</v>
          </cell>
          <cell r="AK18">
            <v>1540</v>
          </cell>
          <cell r="AL18" t="str">
            <v>1541,1542,1543</v>
          </cell>
          <cell r="AM18">
            <v>0</v>
          </cell>
          <cell r="AO18" t="str">
            <v>1524</v>
          </cell>
          <cell r="AP18" t="str">
            <v>60000001,60000002,60000003,60000004</v>
          </cell>
          <cell r="AQ18" t="str">
            <v>60000005,60000006,60000007,60000008</v>
          </cell>
          <cell r="AR18" t="str">
            <v>60001520,60001521,60001540,60001541</v>
          </cell>
          <cell r="AS18" t="str">
            <v>60001510,60001511,60001530,60001531</v>
          </cell>
          <cell r="AT18" t="str">
            <v>60001550,60001551</v>
          </cell>
          <cell r="AV18" t="str">
            <v>2</v>
          </cell>
        </row>
        <row r="19">
          <cell r="A19">
            <v>16</v>
          </cell>
          <cell r="B19" t="str">
            <v>레피</v>
          </cell>
          <cell r="C19" t="str">
            <v>Hero.Rephy</v>
          </cell>
          <cell r="D19">
            <v>0</v>
          </cell>
          <cell r="E19">
            <v>0</v>
          </cell>
          <cell r="F19" t="str">
            <v>Normal</v>
          </cell>
          <cell r="G19" t="str">
            <v>Opened</v>
          </cell>
          <cell r="H19" t="str">
            <v>Hero</v>
          </cell>
          <cell r="I19" t="str">
            <v>Priest</v>
          </cell>
          <cell r="J19" t="str">
            <v>Magical</v>
          </cell>
          <cell r="K19">
            <v>0</v>
          </cell>
          <cell r="L19">
            <v>0</v>
          </cell>
          <cell r="M19" t="str">
            <v>Fire</v>
          </cell>
          <cell r="N19">
            <v>0</v>
          </cell>
          <cell r="O19" t="str">
            <v>Rear</v>
          </cell>
          <cell r="P19" t="str">
            <v>100</v>
          </cell>
          <cell r="Q19">
            <v>5000</v>
          </cell>
          <cell r="R19" t="str">
            <v>200</v>
          </cell>
          <cell r="S19" t="str">
            <v>False</v>
          </cell>
          <cell r="T19">
            <v>0</v>
          </cell>
          <cell r="U19">
            <v>500</v>
          </cell>
          <cell r="V19">
            <v>2000</v>
          </cell>
          <cell r="X19" t="str">
            <v>SKILLBOOK_PRIEST_1</v>
          </cell>
          <cell r="Y19" t="str">
            <v>NO_ITEM</v>
          </cell>
          <cell r="Z19">
            <v>0</v>
          </cell>
          <cell r="AA19">
            <v>0</v>
          </cell>
          <cell r="AC19">
            <v>1600</v>
          </cell>
          <cell r="AD19">
            <v>0</v>
          </cell>
          <cell r="AE19">
            <v>1610</v>
          </cell>
          <cell r="AF19" t="str">
            <v>1611,1612,1613</v>
          </cell>
          <cell r="AG19">
            <v>1620</v>
          </cell>
          <cell r="AH19" t="str">
            <v>1621,1622,1623</v>
          </cell>
          <cell r="AI19">
            <v>1630</v>
          </cell>
          <cell r="AJ19" t="str">
            <v>1631,1632,1633</v>
          </cell>
          <cell r="AK19">
            <v>1640</v>
          </cell>
          <cell r="AL19" t="str">
            <v>1641,1642,1643</v>
          </cell>
          <cell r="AM19">
            <v>0</v>
          </cell>
          <cell r="AN19">
            <v>0</v>
          </cell>
          <cell r="AO19" t="str">
            <v>1634</v>
          </cell>
          <cell r="AP19" t="str">
            <v>60000001,60000002,60000003,60000004</v>
          </cell>
          <cell r="AQ19" t="str">
            <v>60000029,60000030,60000031,60000032</v>
          </cell>
          <cell r="AR19" t="str">
            <v>60001620,60001621,60001640,60001641</v>
          </cell>
          <cell r="AS19" t="str">
            <v>60001610,60001611,60001630,60001631</v>
          </cell>
          <cell r="AT19" t="str">
            <v>60001650,60001651</v>
          </cell>
          <cell r="AV19" t="str">
            <v>3</v>
          </cell>
        </row>
        <row r="20">
          <cell r="A20">
            <v>17</v>
          </cell>
          <cell r="B20" t="str">
            <v>디마엘</v>
          </cell>
          <cell r="C20" t="str">
            <v>Hero.Dimael</v>
          </cell>
          <cell r="D20">
            <v>0</v>
          </cell>
          <cell r="E20">
            <v>0</v>
          </cell>
          <cell r="F20" t="str">
            <v>Normal</v>
          </cell>
          <cell r="G20" t="str">
            <v>Opened</v>
          </cell>
          <cell r="H20" t="str">
            <v>Hero</v>
          </cell>
          <cell r="I20" t="str">
            <v>Archer</v>
          </cell>
          <cell r="J20" t="str">
            <v>Magical</v>
          </cell>
          <cell r="K20">
            <v>0</v>
          </cell>
          <cell r="L20">
            <v>0</v>
          </cell>
          <cell r="M20" t="str">
            <v>Fire</v>
          </cell>
          <cell r="N20">
            <v>0</v>
          </cell>
          <cell r="O20" t="str">
            <v>Rear</v>
          </cell>
          <cell r="P20" t="str">
            <v>300</v>
          </cell>
          <cell r="Q20">
            <v>5000</v>
          </cell>
          <cell r="R20" t="str">
            <v>200</v>
          </cell>
          <cell r="S20" t="str">
            <v>False</v>
          </cell>
          <cell r="T20">
            <v>0</v>
          </cell>
          <cell r="U20">
            <v>500</v>
          </cell>
          <cell r="V20">
            <v>2000</v>
          </cell>
          <cell r="X20" t="str">
            <v>SKILLBOOK_ARCHER_1</v>
          </cell>
          <cell r="Y20" t="str">
            <v>NO_ITEM</v>
          </cell>
          <cell r="Z20">
            <v>0</v>
          </cell>
          <cell r="AA20">
            <v>0</v>
          </cell>
          <cell r="AC20">
            <v>1700</v>
          </cell>
          <cell r="AD20">
            <v>0</v>
          </cell>
          <cell r="AE20">
            <v>1710</v>
          </cell>
          <cell r="AF20" t="str">
            <v>1711,1712,1713</v>
          </cell>
          <cell r="AG20">
            <v>1720</v>
          </cell>
          <cell r="AH20" t="str">
            <v>1721,1722,1723</v>
          </cell>
          <cell r="AI20">
            <v>1730</v>
          </cell>
          <cell r="AJ20" t="str">
            <v>1731,1732,1733</v>
          </cell>
          <cell r="AK20">
            <v>1740</v>
          </cell>
          <cell r="AL20" t="str">
            <v>1741,1742,1743</v>
          </cell>
          <cell r="AM20">
            <v>0</v>
          </cell>
          <cell r="AN20">
            <v>0</v>
          </cell>
          <cell r="AO20" t="str">
            <v>1714,1715</v>
          </cell>
          <cell r="AP20" t="str">
            <v>60000001,60000002,60000003,60000004</v>
          </cell>
          <cell r="AQ20" t="str">
            <v>60000017,60000018,60000019,60000020</v>
          </cell>
          <cell r="AR20" t="str">
            <v>60001720,60001721,60001740,60001741</v>
          </cell>
          <cell r="AS20" t="str">
            <v>60001710,60001711,60001730,60001731</v>
          </cell>
          <cell r="AT20" t="str">
            <v>60001750,60001751</v>
          </cell>
          <cell r="AV20" t="str">
            <v>2</v>
          </cell>
        </row>
        <row r="21">
          <cell r="A21">
            <v>18</v>
          </cell>
          <cell r="B21" t="str">
            <v>레이나</v>
          </cell>
          <cell r="C21" t="str">
            <v>Hero.Reina</v>
          </cell>
          <cell r="D21">
            <v>0</v>
          </cell>
          <cell r="E21">
            <v>0</v>
          </cell>
          <cell r="F21" t="str">
            <v>Normal</v>
          </cell>
          <cell r="G21" t="str">
            <v>Opened</v>
          </cell>
          <cell r="H21" t="str">
            <v>Hero</v>
          </cell>
          <cell r="I21" t="str">
            <v>Assassin</v>
          </cell>
          <cell r="J21" t="str">
            <v>Physical</v>
          </cell>
          <cell r="K21">
            <v>0</v>
          </cell>
          <cell r="L21">
            <v>0</v>
          </cell>
          <cell r="M21" t="str">
            <v>Fire</v>
          </cell>
          <cell r="N21">
            <v>0</v>
          </cell>
          <cell r="O21" t="str">
            <v>Forward</v>
          </cell>
          <cell r="P21" t="str">
            <v>500</v>
          </cell>
          <cell r="Q21">
            <v>5000</v>
          </cell>
          <cell r="R21" t="str">
            <v>200</v>
          </cell>
          <cell r="S21" t="str">
            <v>False</v>
          </cell>
          <cell r="T21">
            <v>0</v>
          </cell>
          <cell r="U21">
            <v>500</v>
          </cell>
          <cell r="V21">
            <v>2000</v>
          </cell>
          <cell r="X21" t="str">
            <v>SKILLBOOK_ASSASSIN_1</v>
          </cell>
          <cell r="Y21" t="str">
            <v>NO_ITEM</v>
          </cell>
          <cell r="Z21">
            <v>0</v>
          </cell>
          <cell r="AA21">
            <v>0</v>
          </cell>
          <cell r="AC21">
            <v>1800</v>
          </cell>
          <cell r="AD21">
            <v>0</v>
          </cell>
          <cell r="AE21">
            <v>1810</v>
          </cell>
          <cell r="AF21" t="str">
            <v>1811,1812,1813</v>
          </cell>
          <cell r="AG21">
            <v>1820</v>
          </cell>
          <cell r="AH21" t="str">
            <v>1821,1822,1823</v>
          </cell>
          <cell r="AI21">
            <v>1830</v>
          </cell>
          <cell r="AJ21" t="str">
            <v>1831,1832,1833</v>
          </cell>
          <cell r="AK21">
            <v>1840</v>
          </cell>
          <cell r="AL21" t="str">
            <v>1841,1842,1843</v>
          </cell>
          <cell r="AM21">
            <v>0</v>
          </cell>
          <cell r="AN21">
            <v>0</v>
          </cell>
          <cell r="AO21" t="str">
            <v>1814,1815</v>
          </cell>
          <cell r="AP21" t="str">
            <v>60000001,60000002,60000003,60000004</v>
          </cell>
          <cell r="AQ21" t="str">
            <v>60000013,60000014,60000015,60000016</v>
          </cell>
          <cell r="AR21" t="str">
            <v>60001820,60001821,60001840,60001841</v>
          </cell>
          <cell r="AS21" t="str">
            <v>60001810,60001811,60001830,60001831</v>
          </cell>
          <cell r="AT21" t="str">
            <v>60001850,60001851</v>
          </cell>
          <cell r="AV21" t="str">
            <v>2</v>
          </cell>
        </row>
        <row r="22">
          <cell r="A22">
            <v>19</v>
          </cell>
          <cell r="B22" t="str">
            <v>파벨</v>
          </cell>
          <cell r="C22" t="str">
            <v>Hero.Pavel</v>
          </cell>
          <cell r="D22">
            <v>0</v>
          </cell>
          <cell r="E22">
            <v>0</v>
          </cell>
          <cell r="F22" t="str">
            <v>Normal</v>
          </cell>
          <cell r="G22" t="str">
            <v>Opened</v>
          </cell>
          <cell r="H22" t="str">
            <v>Hero</v>
          </cell>
          <cell r="I22" t="str">
            <v>Wizard</v>
          </cell>
          <cell r="J22" t="str">
            <v>Magical</v>
          </cell>
          <cell r="K22">
            <v>0</v>
          </cell>
          <cell r="L22">
            <v>0</v>
          </cell>
          <cell r="M22" t="str">
            <v>Fire</v>
          </cell>
          <cell r="N22">
            <v>0</v>
          </cell>
          <cell r="O22" t="str">
            <v>Middle</v>
          </cell>
          <cell r="P22" t="str">
            <v>200</v>
          </cell>
          <cell r="Q22">
            <v>5000</v>
          </cell>
          <cell r="R22" t="str">
            <v>200</v>
          </cell>
          <cell r="S22" t="str">
            <v>False</v>
          </cell>
          <cell r="T22">
            <v>0</v>
          </cell>
          <cell r="U22">
            <v>500</v>
          </cell>
          <cell r="V22">
            <v>2000</v>
          </cell>
          <cell r="X22" t="str">
            <v>SKILLBOOK_WIZARD_1</v>
          </cell>
          <cell r="Y22" t="str">
            <v>NO_ITEM</v>
          </cell>
          <cell r="Z22">
            <v>0</v>
          </cell>
          <cell r="AA22">
            <v>0</v>
          </cell>
          <cell r="AC22">
            <v>1900</v>
          </cell>
          <cell r="AD22">
            <v>0</v>
          </cell>
          <cell r="AE22">
            <v>1910</v>
          </cell>
          <cell r="AF22" t="str">
            <v>1911,1912,1913</v>
          </cell>
          <cell r="AG22">
            <v>1920</v>
          </cell>
          <cell r="AH22" t="str">
            <v>1921,1922,1923</v>
          </cell>
          <cell r="AI22">
            <v>1930</v>
          </cell>
          <cell r="AJ22" t="str">
            <v>1931,1932,1933</v>
          </cell>
          <cell r="AK22">
            <v>1940</v>
          </cell>
          <cell r="AL22" t="str">
            <v>1941,1942,1943</v>
          </cell>
          <cell r="AM22">
            <v>0</v>
          </cell>
          <cell r="AN22">
            <v>0</v>
          </cell>
          <cell r="AO22" t="str">
            <v>1914,1924,1901</v>
          </cell>
          <cell r="AP22" t="str">
            <v>60000001,60000002,60000003,60000004</v>
          </cell>
          <cell r="AQ22" t="str">
            <v>60000025,60000026,60000027,60000028</v>
          </cell>
          <cell r="AR22" t="str">
            <v>60001920,60001921,60001940,60001941</v>
          </cell>
          <cell r="AS22" t="str">
            <v>60001910,60001911,60001930,60001931</v>
          </cell>
          <cell r="AT22" t="str">
            <v>60001950,60001951</v>
          </cell>
          <cell r="AV22" t="str">
            <v>3</v>
          </cell>
        </row>
        <row r="23">
          <cell r="A23">
            <v>20</v>
          </cell>
          <cell r="B23" t="str">
            <v>데미아</v>
          </cell>
          <cell r="C23" t="str">
            <v>Hero.Demia</v>
          </cell>
          <cell r="D23">
            <v>0</v>
          </cell>
          <cell r="E23">
            <v>0</v>
          </cell>
          <cell r="F23" t="str">
            <v>Normal</v>
          </cell>
          <cell r="G23" t="str">
            <v>Opened</v>
          </cell>
          <cell r="H23" t="str">
            <v>Hero</v>
          </cell>
          <cell r="I23" t="str">
            <v>Knight</v>
          </cell>
          <cell r="J23" t="str">
            <v>Physical</v>
          </cell>
          <cell r="K23">
            <v>0</v>
          </cell>
          <cell r="L23">
            <v>0</v>
          </cell>
          <cell r="M23" t="str">
            <v>Fire</v>
          </cell>
          <cell r="N23">
            <v>0</v>
          </cell>
          <cell r="O23" t="str">
            <v>Forward</v>
          </cell>
          <cell r="P23" t="str">
            <v>700</v>
          </cell>
          <cell r="Q23">
            <v>5000</v>
          </cell>
          <cell r="R23" t="str">
            <v>200</v>
          </cell>
          <cell r="S23" t="str">
            <v>False</v>
          </cell>
          <cell r="T23">
            <v>0</v>
          </cell>
          <cell r="U23">
            <v>500</v>
          </cell>
          <cell r="V23">
            <v>2000</v>
          </cell>
          <cell r="X23" t="str">
            <v>SKILLBOOK_KNIGHT_1</v>
          </cell>
          <cell r="Y23" t="str">
            <v>NO_ITEM</v>
          </cell>
          <cell r="Z23">
            <v>0</v>
          </cell>
          <cell r="AA23">
            <v>0</v>
          </cell>
          <cell r="AC23">
            <v>2000</v>
          </cell>
          <cell r="AD23">
            <v>0</v>
          </cell>
          <cell r="AE23">
            <v>2010</v>
          </cell>
          <cell r="AF23" t="str">
            <v>2011,2012,2013</v>
          </cell>
          <cell r="AG23">
            <v>2020</v>
          </cell>
          <cell r="AH23" t="str">
            <v>2021,2022,2023</v>
          </cell>
          <cell r="AI23">
            <v>2030</v>
          </cell>
          <cell r="AJ23" t="str">
            <v>2031,2032,2033</v>
          </cell>
          <cell r="AK23">
            <v>2040</v>
          </cell>
          <cell r="AL23" t="str">
            <v>2041,2042,2043</v>
          </cell>
          <cell r="AM23">
            <v>0</v>
          </cell>
          <cell r="AN23">
            <v>0</v>
          </cell>
          <cell r="AO23" t="str">
            <v>2024,2034,2035,2036</v>
          </cell>
          <cell r="AP23" t="str">
            <v>60000001,60000002,60000003,60000004</v>
          </cell>
          <cell r="AQ23" t="str">
            <v>60000005,60000006,60000007,60000008</v>
          </cell>
          <cell r="AR23" t="str">
            <v>60002020,60002021,60002040,60002041</v>
          </cell>
          <cell r="AS23" t="str">
            <v>60002010,60002011,60002030,60002031</v>
          </cell>
          <cell r="AT23" t="str">
            <v>60002050,60002051</v>
          </cell>
          <cell r="AV23" t="str">
            <v>2</v>
          </cell>
        </row>
        <row r="24">
          <cell r="A24">
            <v>21</v>
          </cell>
          <cell r="B24" t="str">
            <v>네일라</v>
          </cell>
          <cell r="C24" t="str">
            <v>Hero.Naila</v>
          </cell>
          <cell r="D24">
            <v>0</v>
          </cell>
          <cell r="E24">
            <v>0</v>
          </cell>
          <cell r="F24" t="str">
            <v>Normal</v>
          </cell>
          <cell r="G24" t="str">
            <v>Opened</v>
          </cell>
          <cell r="H24" t="str">
            <v>Hero</v>
          </cell>
          <cell r="I24" t="str">
            <v>Warrior</v>
          </cell>
          <cell r="J24" t="str">
            <v>Physical</v>
          </cell>
          <cell r="K24">
            <v>0</v>
          </cell>
          <cell r="L24">
            <v>0</v>
          </cell>
          <cell r="M24" t="str">
            <v>Fire</v>
          </cell>
          <cell r="N24">
            <v>0</v>
          </cell>
          <cell r="O24" t="str">
            <v>Forward</v>
          </cell>
          <cell r="P24" t="str">
            <v>600</v>
          </cell>
          <cell r="Q24">
            <v>5000</v>
          </cell>
          <cell r="R24" t="str">
            <v>200</v>
          </cell>
          <cell r="S24" t="str">
            <v>False</v>
          </cell>
          <cell r="T24">
            <v>0</v>
          </cell>
          <cell r="U24">
            <v>500</v>
          </cell>
          <cell r="V24">
            <v>2000</v>
          </cell>
          <cell r="X24" t="str">
            <v>SKILLBOOK_WARRIOR_1</v>
          </cell>
          <cell r="Y24" t="str">
            <v>NO_ITEM</v>
          </cell>
          <cell r="Z24">
            <v>0</v>
          </cell>
          <cell r="AA24">
            <v>0</v>
          </cell>
          <cell r="AC24">
            <v>2100</v>
          </cell>
          <cell r="AD24">
            <v>0</v>
          </cell>
          <cell r="AE24">
            <v>2110</v>
          </cell>
          <cell r="AF24" t="str">
            <v>2111,2112,2113</v>
          </cell>
          <cell r="AG24">
            <v>2120</v>
          </cell>
          <cell r="AH24" t="str">
            <v>2121,2122,2123</v>
          </cell>
          <cell r="AI24">
            <v>2130</v>
          </cell>
          <cell r="AJ24" t="str">
            <v>2131,2132,2133</v>
          </cell>
          <cell r="AK24">
            <v>2140</v>
          </cell>
          <cell r="AL24" t="str">
            <v>2141,2142,2143</v>
          </cell>
          <cell r="AM24">
            <v>0</v>
          </cell>
          <cell r="AO24" t="str">
            <v>2114</v>
          </cell>
          <cell r="AP24" t="str">
            <v>60000001,60000002,60000003,60000004</v>
          </cell>
          <cell r="AQ24" t="str">
            <v>60000009,60000010,60000011,60000012</v>
          </cell>
          <cell r="AR24" t="str">
            <v>60002120,60002121,60002140,60002141</v>
          </cell>
          <cell r="AS24" t="str">
            <v>60002110,60002111,60002130,60002131</v>
          </cell>
          <cell r="AT24" t="str">
            <v>60002150,60002151</v>
          </cell>
          <cell r="AV24" t="str">
            <v>3</v>
          </cell>
        </row>
        <row r="25">
          <cell r="A25">
            <v>22</v>
          </cell>
          <cell r="B25" t="str">
            <v>로지나</v>
          </cell>
          <cell r="C25" t="str">
            <v>Hero.Rodina</v>
          </cell>
          <cell r="D25">
            <v>0</v>
          </cell>
          <cell r="E25">
            <v>0</v>
          </cell>
          <cell r="F25" t="str">
            <v>Normal</v>
          </cell>
          <cell r="G25" t="str">
            <v>Opened</v>
          </cell>
          <cell r="H25" t="str">
            <v>Hero</v>
          </cell>
          <cell r="I25" t="str">
            <v>Mechanic</v>
          </cell>
          <cell r="J25" t="str">
            <v>Physical</v>
          </cell>
          <cell r="K25">
            <v>0</v>
          </cell>
          <cell r="L25">
            <v>0</v>
          </cell>
          <cell r="M25" t="str">
            <v>Fire</v>
          </cell>
          <cell r="N25">
            <v>0</v>
          </cell>
          <cell r="O25" t="str">
            <v>Rear</v>
          </cell>
          <cell r="P25" t="str">
            <v>400</v>
          </cell>
          <cell r="Q25">
            <v>5000</v>
          </cell>
          <cell r="R25" t="str">
            <v>200</v>
          </cell>
          <cell r="S25" t="str">
            <v>False</v>
          </cell>
          <cell r="T25">
            <v>0</v>
          </cell>
          <cell r="U25">
            <v>500</v>
          </cell>
          <cell r="V25">
            <v>2000</v>
          </cell>
          <cell r="X25" t="str">
            <v>SKILLBOOK_MECHANIC_1</v>
          </cell>
          <cell r="Y25" t="str">
            <v>NO_ITEM</v>
          </cell>
          <cell r="Z25">
            <v>0</v>
          </cell>
          <cell r="AA25">
            <v>0</v>
          </cell>
          <cell r="AC25">
            <v>2200</v>
          </cell>
          <cell r="AD25">
            <v>0</v>
          </cell>
          <cell r="AE25">
            <v>2210</v>
          </cell>
          <cell r="AF25" t="str">
            <v>2211,2212,2213</v>
          </cell>
          <cell r="AG25">
            <v>2220</v>
          </cell>
          <cell r="AH25" t="str">
            <v>2221,2222,2223</v>
          </cell>
          <cell r="AI25">
            <v>2230</v>
          </cell>
          <cell r="AJ25" t="str">
            <v>2231,2232,2233</v>
          </cell>
          <cell r="AK25">
            <v>2240</v>
          </cell>
          <cell r="AL25" t="str">
            <v>2241,2242,2243</v>
          </cell>
          <cell r="AM25">
            <v>0</v>
          </cell>
          <cell r="AN25">
            <v>0</v>
          </cell>
          <cell r="AO25" t="str">
            <v>2214,2215,2234</v>
          </cell>
          <cell r="AP25" t="str">
            <v>60000001,60000002,60000003,60000004</v>
          </cell>
          <cell r="AQ25" t="str">
            <v>60000021,60000022,60000023,60000024</v>
          </cell>
          <cell r="AR25" t="str">
            <v>60002220,60002221,60002240,60002241</v>
          </cell>
          <cell r="AS25" t="str">
            <v>60002210,60002211,60002230,60002231</v>
          </cell>
          <cell r="AT25" t="str">
            <v>60002250,60002251</v>
          </cell>
          <cell r="AV25" t="str">
            <v>3</v>
          </cell>
        </row>
        <row r="26">
          <cell r="A26">
            <v>23</v>
          </cell>
          <cell r="B26" t="str">
            <v>모라</v>
          </cell>
          <cell r="C26" t="str">
            <v>Hero.Morrah</v>
          </cell>
          <cell r="D26">
            <v>0</v>
          </cell>
          <cell r="E26">
            <v>0</v>
          </cell>
          <cell r="F26" t="str">
            <v>Normal</v>
          </cell>
          <cell r="G26" t="str">
            <v>Opened</v>
          </cell>
          <cell r="H26" t="str">
            <v>Hero</v>
          </cell>
          <cell r="I26" t="str">
            <v>Knight</v>
          </cell>
          <cell r="J26" t="str">
            <v>Magical</v>
          </cell>
          <cell r="K26">
            <v>0</v>
          </cell>
          <cell r="L26">
            <v>0</v>
          </cell>
          <cell r="M26" t="str">
            <v>Fire</v>
          </cell>
          <cell r="N26">
            <v>0</v>
          </cell>
          <cell r="O26" t="str">
            <v>Forward</v>
          </cell>
          <cell r="P26" t="str">
            <v>700</v>
          </cell>
          <cell r="Q26">
            <v>5000</v>
          </cell>
          <cell r="R26" t="str">
            <v>200</v>
          </cell>
          <cell r="S26" t="str">
            <v>False</v>
          </cell>
          <cell r="T26">
            <v>0</v>
          </cell>
          <cell r="U26">
            <v>500</v>
          </cell>
          <cell r="V26">
            <v>1950</v>
          </cell>
          <cell r="X26" t="str">
            <v>SKILLBOOK_KNIGHT_1</v>
          </cell>
          <cell r="Y26" t="str">
            <v>NO_ITEM</v>
          </cell>
          <cell r="Z26">
            <v>0</v>
          </cell>
          <cell r="AA26">
            <v>0</v>
          </cell>
          <cell r="AC26">
            <v>2300</v>
          </cell>
          <cell r="AD26">
            <v>0</v>
          </cell>
          <cell r="AE26">
            <v>2310</v>
          </cell>
          <cell r="AF26" t="str">
            <v>2311,2312,2313</v>
          </cell>
          <cell r="AG26">
            <v>2320</v>
          </cell>
          <cell r="AH26" t="str">
            <v>2321,2322,2323</v>
          </cell>
          <cell r="AI26">
            <v>2330</v>
          </cell>
          <cell r="AJ26" t="str">
            <v>2331,2332,2333</v>
          </cell>
          <cell r="AK26">
            <v>2340</v>
          </cell>
          <cell r="AL26" t="str">
            <v>2341,2342,2343</v>
          </cell>
          <cell r="AM26">
            <v>0</v>
          </cell>
          <cell r="AO26" t="str">
            <v>2314,2324,2334</v>
          </cell>
          <cell r="AP26" t="str">
            <v>60000001,60000002,60000003,60000004</v>
          </cell>
          <cell r="AQ26" t="str">
            <v>60000005,60000006,60000007,60000008</v>
          </cell>
          <cell r="AR26" t="str">
            <v>60002320,60002321,60002340,60002341</v>
          </cell>
          <cell r="AS26" t="str">
            <v>60002310,60002311,60002330,60002331</v>
          </cell>
          <cell r="AT26" t="str">
            <v>60002350,60002351</v>
          </cell>
          <cell r="AV26" t="str">
            <v>3</v>
          </cell>
        </row>
        <row r="27">
          <cell r="A27">
            <v>24</v>
          </cell>
          <cell r="B27" t="str">
            <v>보두앵</v>
          </cell>
          <cell r="C27" t="str">
            <v>Hero.Baudouin</v>
          </cell>
          <cell r="D27">
            <v>0</v>
          </cell>
          <cell r="E27">
            <v>0</v>
          </cell>
          <cell r="F27" t="str">
            <v>Normal</v>
          </cell>
          <cell r="G27" t="str">
            <v>Opened</v>
          </cell>
          <cell r="H27" t="str">
            <v>Hero</v>
          </cell>
          <cell r="I27" t="str">
            <v>Priest</v>
          </cell>
          <cell r="J27" t="str">
            <v>Magical</v>
          </cell>
          <cell r="K27">
            <v>0</v>
          </cell>
          <cell r="L27">
            <v>0</v>
          </cell>
          <cell r="M27" t="str">
            <v>Fire</v>
          </cell>
          <cell r="N27">
            <v>0</v>
          </cell>
          <cell r="O27" t="str">
            <v>Middle</v>
          </cell>
          <cell r="P27" t="str">
            <v>100</v>
          </cell>
          <cell r="Q27">
            <v>5000</v>
          </cell>
          <cell r="R27" t="str">
            <v>200</v>
          </cell>
          <cell r="S27" t="str">
            <v>False</v>
          </cell>
          <cell r="T27">
            <v>0</v>
          </cell>
          <cell r="U27">
            <v>500</v>
          </cell>
          <cell r="V27">
            <v>2200</v>
          </cell>
          <cell r="X27" t="str">
            <v>SKILLBOOK_PRIEST_1</v>
          </cell>
          <cell r="Y27" t="str">
            <v>NO_ITEM</v>
          </cell>
          <cell r="Z27">
            <v>0</v>
          </cell>
          <cell r="AA27">
            <v>0</v>
          </cell>
          <cell r="AC27">
            <v>2400</v>
          </cell>
          <cell r="AD27">
            <v>0</v>
          </cell>
          <cell r="AE27">
            <v>2410</v>
          </cell>
          <cell r="AF27" t="str">
            <v>2411,2412,2413</v>
          </cell>
          <cell r="AG27">
            <v>2420</v>
          </cell>
          <cell r="AH27" t="str">
            <v>2421,2422,2423</v>
          </cell>
          <cell r="AI27">
            <v>2430</v>
          </cell>
          <cell r="AJ27" t="str">
            <v>2431,2432,2433</v>
          </cell>
          <cell r="AK27">
            <v>2440</v>
          </cell>
          <cell r="AL27" t="str">
            <v>2441,2442,2443</v>
          </cell>
          <cell r="AM27">
            <v>0</v>
          </cell>
          <cell r="AO27" t="str">
            <v>2414,2424,2425,2426</v>
          </cell>
          <cell r="AP27" t="str">
            <v>60000001,60000002,60000003,60000004</v>
          </cell>
          <cell r="AQ27" t="str">
            <v>60000029,60000030,60000031,60000032</v>
          </cell>
          <cell r="AR27" t="str">
            <v>60002420,60002421,60002440,60002441</v>
          </cell>
          <cell r="AS27" t="str">
            <v>60002410,60002411,60002430,60002431</v>
          </cell>
          <cell r="AT27" t="str">
            <v>60002450,60002451</v>
          </cell>
          <cell r="AV27" t="str">
            <v>3</v>
          </cell>
        </row>
        <row r="28">
          <cell r="A28">
            <v>25</v>
          </cell>
          <cell r="B28" t="str">
            <v>제인</v>
          </cell>
          <cell r="C28" t="str">
            <v>Hero.Jane</v>
          </cell>
          <cell r="D28">
            <v>0</v>
          </cell>
          <cell r="E28">
            <v>0</v>
          </cell>
          <cell r="F28" t="str">
            <v>Normal</v>
          </cell>
          <cell r="G28" t="str">
            <v>Opened</v>
          </cell>
          <cell r="H28" t="str">
            <v>Hero</v>
          </cell>
          <cell r="I28" t="str">
            <v>Knight</v>
          </cell>
          <cell r="J28" t="str">
            <v>Magical</v>
          </cell>
          <cell r="K28">
            <v>0</v>
          </cell>
          <cell r="L28">
            <v>0</v>
          </cell>
          <cell r="M28" t="str">
            <v>Fire</v>
          </cell>
          <cell r="N28">
            <v>0</v>
          </cell>
          <cell r="O28" t="str">
            <v>Forward</v>
          </cell>
          <cell r="P28" t="str">
            <v>700</v>
          </cell>
          <cell r="Q28">
            <v>5000</v>
          </cell>
          <cell r="R28" t="str">
            <v>200</v>
          </cell>
          <cell r="S28" t="str">
            <v>False</v>
          </cell>
          <cell r="T28">
            <v>0</v>
          </cell>
          <cell r="U28">
            <v>500</v>
          </cell>
          <cell r="V28">
            <v>1950</v>
          </cell>
          <cell r="X28" t="str">
            <v>SKILLBOOK_KNIGHT_1</v>
          </cell>
          <cell r="Y28" t="str">
            <v>NO_ITEM</v>
          </cell>
          <cell r="Z28">
            <v>0</v>
          </cell>
          <cell r="AA28">
            <v>0</v>
          </cell>
          <cell r="AC28">
            <v>2500</v>
          </cell>
          <cell r="AD28">
            <v>0</v>
          </cell>
          <cell r="AE28">
            <v>2510</v>
          </cell>
          <cell r="AF28" t="str">
            <v>2511,2512,2513</v>
          </cell>
          <cell r="AG28">
            <v>2520</v>
          </cell>
          <cell r="AH28" t="str">
            <v>2521,2522,2523</v>
          </cell>
          <cell r="AI28">
            <v>2530</v>
          </cell>
          <cell r="AJ28" t="str">
            <v>2531,2532,2533</v>
          </cell>
          <cell r="AK28">
            <v>2540</v>
          </cell>
          <cell r="AL28" t="str">
            <v>2541,2542,2543</v>
          </cell>
          <cell r="AM28">
            <v>0</v>
          </cell>
          <cell r="AO28" t="str">
            <v>2534,2535,2544</v>
          </cell>
          <cell r="AP28" t="str">
            <v>60000001,60000002,60000003,60000004</v>
          </cell>
          <cell r="AQ28" t="str">
            <v>60000005,60000006,60000007,60000008</v>
          </cell>
          <cell r="AR28" t="str">
            <v>60002520,60002521,60002540,60002541</v>
          </cell>
          <cell r="AS28" t="str">
            <v>60002510,60002511,60002530,60002531</v>
          </cell>
          <cell r="AT28" t="str">
            <v>60002550,60002551</v>
          </cell>
          <cell r="AV28" t="str">
            <v>3</v>
          </cell>
        </row>
        <row r="29">
          <cell r="A29">
            <v>25004</v>
          </cell>
          <cell r="B29" t="e">
            <v>#N/A</v>
          </cell>
          <cell r="C29" t="str">
            <v>Hero.Maya.Pet</v>
          </cell>
          <cell r="D29">
            <v>0</v>
          </cell>
          <cell r="E29">
            <v>0</v>
          </cell>
          <cell r="F29" t="str">
            <v>Normal</v>
          </cell>
          <cell r="G29" t="str">
            <v>None</v>
          </cell>
          <cell r="H29" t="str">
            <v>Pet</v>
          </cell>
          <cell r="I29" t="str">
            <v>Warrior</v>
          </cell>
          <cell r="J29" t="str">
            <v>Physical</v>
          </cell>
          <cell r="K29">
            <v>0</v>
          </cell>
          <cell r="L29">
            <v>0</v>
          </cell>
          <cell r="M29" t="str">
            <v>Fire</v>
          </cell>
          <cell r="N29">
            <v>0</v>
          </cell>
          <cell r="O29" t="str">
            <v>Forward</v>
          </cell>
          <cell r="P29" t="str">
            <v>600</v>
          </cell>
          <cell r="Q29">
            <v>5000</v>
          </cell>
          <cell r="R29" t="str">
            <v>200</v>
          </cell>
          <cell r="S29" t="str">
            <v>False</v>
          </cell>
          <cell r="T29">
            <v>0</v>
          </cell>
          <cell r="U29">
            <v>500</v>
          </cell>
          <cell r="V29">
            <v>2000</v>
          </cell>
          <cell r="X29" t="str">
            <v>NO_ITEM</v>
          </cell>
          <cell r="Y29" t="str">
            <v>NO_ITEM</v>
          </cell>
          <cell r="Z29">
            <v>0</v>
          </cell>
          <cell r="AA29">
            <v>0</v>
          </cell>
          <cell r="AC29">
            <v>2500400</v>
          </cell>
          <cell r="AD29">
            <v>0</v>
          </cell>
          <cell r="AE29">
            <v>2500410</v>
          </cell>
          <cell r="AF29" t="str">
            <v>2500411,2500412,2500413</v>
          </cell>
          <cell r="AG29">
            <v>2500420</v>
          </cell>
          <cell r="AH29" t="str">
            <v>2500421,2500422,2500423</v>
          </cell>
          <cell r="AI29">
            <v>2500430</v>
          </cell>
          <cell r="AJ29" t="str">
            <v>2500431,2500432,2500433</v>
          </cell>
          <cell r="AK29" t="str">
            <v>2500440</v>
          </cell>
          <cell r="AL29" t="str">
            <v>2500441,2500442,2500443</v>
          </cell>
          <cell r="AM29">
            <v>0</v>
          </cell>
          <cell r="AN29">
            <v>0</v>
          </cell>
          <cell r="AO29">
            <v>0</v>
          </cell>
          <cell r="AP29" t="str">
            <v>60000001,60000002,60000003,60000004</v>
          </cell>
          <cell r="AQ29" t="str">
            <v>60000013,60000014,60000015,60000016</v>
          </cell>
          <cell r="AR29">
            <v>0</v>
          </cell>
          <cell r="AS29">
            <v>0</v>
          </cell>
          <cell r="AT29" t="str">
            <v>,</v>
          </cell>
          <cell r="AV29" t="str">
            <v>3</v>
          </cell>
        </row>
        <row r="30">
          <cell r="A30">
            <v>26</v>
          </cell>
          <cell r="B30" t="str">
            <v>아이샤</v>
          </cell>
          <cell r="C30" t="str">
            <v>Hero.Aisha</v>
          </cell>
          <cell r="D30">
            <v>0</v>
          </cell>
          <cell r="E30">
            <v>0</v>
          </cell>
          <cell r="F30" t="str">
            <v>Normal</v>
          </cell>
          <cell r="G30" t="str">
            <v>Opened</v>
          </cell>
          <cell r="H30" t="str">
            <v>Hero</v>
          </cell>
          <cell r="I30" t="str">
            <v>Wizard</v>
          </cell>
          <cell r="J30" t="str">
            <v>Magical</v>
          </cell>
          <cell r="K30">
            <v>0</v>
          </cell>
          <cell r="L30">
            <v>0</v>
          </cell>
          <cell r="M30" t="str">
            <v>Fire</v>
          </cell>
          <cell r="N30">
            <v>0</v>
          </cell>
          <cell r="O30" t="str">
            <v>Middle</v>
          </cell>
          <cell r="P30" t="str">
            <v>200</v>
          </cell>
          <cell r="Q30">
            <v>5000</v>
          </cell>
          <cell r="R30" t="str">
            <v>200</v>
          </cell>
          <cell r="S30" t="str">
            <v>False</v>
          </cell>
          <cell r="T30">
            <v>0</v>
          </cell>
          <cell r="U30">
            <v>500</v>
          </cell>
          <cell r="V30">
            <v>1500</v>
          </cell>
          <cell r="X30" t="str">
            <v>SKILLBOOK_WIZARD_1</v>
          </cell>
          <cell r="Y30" t="str">
            <v>NO_ITEM</v>
          </cell>
          <cell r="Z30">
            <v>0</v>
          </cell>
          <cell r="AA30">
            <v>0</v>
          </cell>
          <cell r="AC30">
            <v>2600</v>
          </cell>
          <cell r="AD30">
            <v>0</v>
          </cell>
          <cell r="AE30">
            <v>2610</v>
          </cell>
          <cell r="AF30" t="str">
            <v>2611,2612,2613</v>
          </cell>
          <cell r="AG30">
            <v>2620</v>
          </cell>
          <cell r="AH30" t="str">
            <v>2621,2622,2623</v>
          </cell>
          <cell r="AI30">
            <v>2630</v>
          </cell>
          <cell r="AJ30" t="str">
            <v>2631,2632,2633</v>
          </cell>
          <cell r="AK30" t="str">
            <v>2640</v>
          </cell>
          <cell r="AL30" t="str">
            <v>2641,2642,2643</v>
          </cell>
          <cell r="AO30" t="str">
            <v>2614,2624,2644,2645,2646,2634</v>
          </cell>
          <cell r="AP30" t="str">
            <v>60000001,60000002,60000003,60000004</v>
          </cell>
          <cell r="AQ30" t="str">
            <v>60000025,60000026,60000027,60000028</v>
          </cell>
          <cell r="AR30" t="str">
            <v>60002620,60002621,60002640,60002641</v>
          </cell>
          <cell r="AS30" t="str">
            <v>60002610,60002611,60002630,60002631</v>
          </cell>
          <cell r="AT30" t="str">
            <v>60002650,60002651</v>
          </cell>
          <cell r="AV30" t="str">
            <v>3</v>
          </cell>
        </row>
        <row r="31">
          <cell r="A31">
            <v>27</v>
          </cell>
          <cell r="B31" t="str">
            <v>레오</v>
          </cell>
          <cell r="C31" t="str">
            <v>Hero.Leo</v>
          </cell>
          <cell r="D31">
            <v>0</v>
          </cell>
          <cell r="E31">
            <v>0</v>
          </cell>
          <cell r="F31" t="str">
            <v>Normal</v>
          </cell>
          <cell r="G31" t="str">
            <v>Opened</v>
          </cell>
          <cell r="H31" t="str">
            <v>Hero</v>
          </cell>
          <cell r="I31" t="str">
            <v>Priest</v>
          </cell>
          <cell r="J31" t="str">
            <v>Magical</v>
          </cell>
          <cell r="K31">
            <v>0</v>
          </cell>
          <cell r="L31">
            <v>0</v>
          </cell>
          <cell r="M31" t="str">
            <v>Fire</v>
          </cell>
          <cell r="N31">
            <v>0</v>
          </cell>
          <cell r="O31" t="str">
            <v>Rear</v>
          </cell>
          <cell r="P31" t="str">
            <v>100</v>
          </cell>
          <cell r="Q31">
            <v>5000</v>
          </cell>
          <cell r="R31" t="str">
            <v>200</v>
          </cell>
          <cell r="S31" t="str">
            <v>False</v>
          </cell>
          <cell r="T31">
            <v>0</v>
          </cell>
          <cell r="U31">
            <v>500</v>
          </cell>
          <cell r="V31">
            <v>1500</v>
          </cell>
          <cell r="X31" t="str">
            <v>SKILLBOOK_PRIEST_1</v>
          </cell>
          <cell r="Y31" t="str">
            <v>NO_ITEM</v>
          </cell>
          <cell r="Z31">
            <v>0</v>
          </cell>
          <cell r="AA31">
            <v>0</v>
          </cell>
          <cell r="AC31">
            <v>2700</v>
          </cell>
          <cell r="AD31">
            <v>0</v>
          </cell>
          <cell r="AE31">
            <v>2710</v>
          </cell>
          <cell r="AF31" t="str">
            <v>2711,2712,2713</v>
          </cell>
          <cell r="AG31" t="str">
            <v>2720</v>
          </cell>
          <cell r="AH31" t="str">
            <v>2721,2722,2723</v>
          </cell>
          <cell r="AI31" t="str">
            <v>2730</v>
          </cell>
          <cell r="AJ31" t="str">
            <v>2731,2732,2733</v>
          </cell>
          <cell r="AK31" t="str">
            <v>2740</v>
          </cell>
          <cell r="AL31" t="str">
            <v>2741,2742,2743</v>
          </cell>
          <cell r="AO31">
            <v>0</v>
          </cell>
          <cell r="AP31" t="str">
            <v>60000001,60000002,60000003,60000004</v>
          </cell>
          <cell r="AQ31" t="str">
            <v>60000029,60000030,60000031,60000032</v>
          </cell>
          <cell r="AR31" t="str">
            <v>60002720,60002721,60002740,60002741</v>
          </cell>
          <cell r="AS31" t="str">
            <v>60002710,60002711,60002730,60002731</v>
          </cell>
          <cell r="AT31" t="str">
            <v>60002750,60002751</v>
          </cell>
          <cell r="AV31" t="str">
            <v>3</v>
          </cell>
        </row>
        <row r="32">
          <cell r="A32">
            <v>28</v>
          </cell>
          <cell r="B32" t="str">
            <v>플루스</v>
          </cell>
          <cell r="C32" t="str">
            <v>Hero.Fluss</v>
          </cell>
          <cell r="D32">
            <v>0</v>
          </cell>
          <cell r="E32">
            <v>0</v>
          </cell>
          <cell r="F32" t="str">
            <v>Normal</v>
          </cell>
          <cell r="G32" t="str">
            <v>Opened</v>
          </cell>
          <cell r="H32" t="str">
            <v>Hero</v>
          </cell>
          <cell r="I32" t="str">
            <v>Assassin</v>
          </cell>
          <cell r="J32" t="str">
            <v>Physical</v>
          </cell>
          <cell r="K32">
            <v>0</v>
          </cell>
          <cell r="L32">
            <v>0</v>
          </cell>
          <cell r="M32" t="str">
            <v>Fire</v>
          </cell>
          <cell r="N32">
            <v>0</v>
          </cell>
          <cell r="O32" t="str">
            <v>Forward</v>
          </cell>
          <cell r="P32" t="str">
            <v>500</v>
          </cell>
          <cell r="Q32">
            <v>5000</v>
          </cell>
          <cell r="R32" t="str">
            <v>200</v>
          </cell>
          <cell r="S32" t="str">
            <v>False</v>
          </cell>
          <cell r="T32">
            <v>0</v>
          </cell>
          <cell r="U32">
            <v>700</v>
          </cell>
          <cell r="V32">
            <v>1600</v>
          </cell>
          <cell r="X32" t="str">
            <v>SKILLBOOK_ASSASSIN_1</v>
          </cell>
          <cell r="Y32" t="str">
            <v>NO_ITEM</v>
          </cell>
          <cell r="Z32">
            <v>0</v>
          </cell>
          <cell r="AA32">
            <v>0</v>
          </cell>
          <cell r="AC32">
            <v>2800</v>
          </cell>
          <cell r="AD32">
            <v>0</v>
          </cell>
          <cell r="AE32">
            <v>2810</v>
          </cell>
          <cell r="AF32" t="str">
            <v>2811,2812,2813</v>
          </cell>
          <cell r="AG32">
            <v>2820</v>
          </cell>
          <cell r="AH32" t="str">
            <v>2821,2822,2823</v>
          </cell>
          <cell r="AI32">
            <v>2830</v>
          </cell>
          <cell r="AJ32" t="str">
            <v>2831,2832,2833</v>
          </cell>
          <cell r="AK32">
            <v>2840</v>
          </cell>
          <cell r="AL32" t="str">
            <v>2841,2842,2843</v>
          </cell>
          <cell r="AM32">
            <v>0</v>
          </cell>
          <cell r="AO32" t="str">
            <v>2824,2825,2826,2827</v>
          </cell>
          <cell r="AP32" t="str">
            <v>60000001,60000002,60000003,60000004</v>
          </cell>
          <cell r="AQ32" t="str">
            <v>60000013,60000014,60000015,60000016</v>
          </cell>
          <cell r="AR32" t="str">
            <v>60002820,60002821,60002840,60002841</v>
          </cell>
          <cell r="AS32" t="str">
            <v>60002810,60002811,60002830,60002831</v>
          </cell>
          <cell r="AT32" t="str">
            <v>60002850,60002851</v>
          </cell>
          <cell r="AV32" t="str">
            <v>3</v>
          </cell>
        </row>
        <row r="33">
          <cell r="A33">
            <v>29</v>
          </cell>
          <cell r="B33" t="str">
            <v>루나</v>
          </cell>
          <cell r="C33" t="str">
            <v>Hero.Luna</v>
          </cell>
          <cell r="D33">
            <v>0</v>
          </cell>
          <cell r="E33">
            <v>0</v>
          </cell>
          <cell r="F33" t="str">
            <v>Normal</v>
          </cell>
          <cell r="G33" t="str">
            <v>Opened</v>
          </cell>
          <cell r="H33" t="str">
            <v>Hero</v>
          </cell>
          <cell r="I33" t="str">
            <v>Archer</v>
          </cell>
          <cell r="J33" t="str">
            <v>Magical</v>
          </cell>
          <cell r="K33">
            <v>0</v>
          </cell>
          <cell r="L33">
            <v>0</v>
          </cell>
          <cell r="M33" t="str">
            <v>Fire</v>
          </cell>
          <cell r="N33">
            <v>0</v>
          </cell>
          <cell r="O33" t="str">
            <v>Rear</v>
          </cell>
          <cell r="P33" t="str">
            <v>300</v>
          </cell>
          <cell r="Q33">
            <v>5000</v>
          </cell>
          <cell r="R33" t="str">
            <v>200</v>
          </cell>
          <cell r="S33" t="str">
            <v>False</v>
          </cell>
          <cell r="T33">
            <v>0</v>
          </cell>
          <cell r="U33">
            <v>500</v>
          </cell>
          <cell r="V33">
            <v>1500</v>
          </cell>
          <cell r="X33" t="str">
            <v>SKILLBOOK_ARCHER_1</v>
          </cell>
          <cell r="Y33" t="str">
            <v>NO_ITEM</v>
          </cell>
          <cell r="Z33">
            <v>0</v>
          </cell>
          <cell r="AA33">
            <v>0</v>
          </cell>
          <cell r="AC33">
            <v>2900</v>
          </cell>
          <cell r="AD33">
            <v>0</v>
          </cell>
          <cell r="AE33">
            <v>2910</v>
          </cell>
          <cell r="AF33" t="str">
            <v>2911,2912,2913</v>
          </cell>
          <cell r="AG33">
            <v>2920</v>
          </cell>
          <cell r="AH33" t="str">
            <v>2921,2922,2923</v>
          </cell>
          <cell r="AI33">
            <v>2930</v>
          </cell>
          <cell r="AJ33" t="str">
            <v>2931,2932,2933</v>
          </cell>
          <cell r="AK33" t="str">
            <v>2940</v>
          </cell>
          <cell r="AL33" t="str">
            <v>2941,2942,2943</v>
          </cell>
          <cell r="AM33">
            <v>0</v>
          </cell>
          <cell r="AN33">
            <v>0</v>
          </cell>
          <cell r="AO33">
            <v>0</v>
          </cell>
          <cell r="AP33" t="str">
            <v>60000001,60000002,60000003,60000004</v>
          </cell>
          <cell r="AQ33" t="str">
            <v>60000017,60000018,60000019,60000020</v>
          </cell>
          <cell r="AR33" t="str">
            <v>60002920,60002921,60002940,60002941</v>
          </cell>
          <cell r="AS33" t="str">
            <v>60002910,60002911,60002930,60002931</v>
          </cell>
          <cell r="AT33" t="str">
            <v>60002950,60002951</v>
          </cell>
          <cell r="AV33" t="str">
            <v>3</v>
          </cell>
        </row>
        <row r="34">
          <cell r="A34">
            <v>30</v>
          </cell>
          <cell r="B34" t="str">
            <v>라이아스</v>
          </cell>
          <cell r="C34" t="str">
            <v>Hero.Ell</v>
          </cell>
          <cell r="D34">
            <v>0</v>
          </cell>
          <cell r="E34">
            <v>0</v>
          </cell>
          <cell r="F34" t="str">
            <v>Normal</v>
          </cell>
          <cell r="G34" t="str">
            <v>Opened</v>
          </cell>
          <cell r="H34" t="str">
            <v>Hero</v>
          </cell>
          <cell r="I34" t="str">
            <v>Priest</v>
          </cell>
          <cell r="J34" t="str">
            <v>Magical</v>
          </cell>
          <cell r="K34">
            <v>0</v>
          </cell>
          <cell r="L34">
            <v>0</v>
          </cell>
          <cell r="M34" t="str">
            <v>Fire</v>
          </cell>
          <cell r="N34">
            <v>0</v>
          </cell>
          <cell r="O34" t="str">
            <v>Rear</v>
          </cell>
          <cell r="P34" t="str">
            <v>100</v>
          </cell>
          <cell r="Q34">
            <v>5000</v>
          </cell>
          <cell r="R34" t="str">
            <v>200</v>
          </cell>
          <cell r="S34" t="str">
            <v>False</v>
          </cell>
          <cell r="T34">
            <v>0</v>
          </cell>
          <cell r="U34">
            <v>500</v>
          </cell>
          <cell r="V34">
            <v>1750</v>
          </cell>
          <cell r="X34" t="str">
            <v>SKILLBOOK_PRIEST_1</v>
          </cell>
          <cell r="Y34" t="str">
            <v>NO_ITEM</v>
          </cell>
          <cell r="Z34">
            <v>0</v>
          </cell>
          <cell r="AA34">
            <v>0</v>
          </cell>
          <cell r="AC34">
            <v>3000</v>
          </cell>
          <cell r="AD34">
            <v>0</v>
          </cell>
          <cell r="AE34">
            <v>3010</v>
          </cell>
          <cell r="AF34" t="str">
            <v>3011,3012,3013</v>
          </cell>
          <cell r="AG34" t="str">
            <v>3020</v>
          </cell>
          <cell r="AH34" t="str">
            <v>3021,3022,3023</v>
          </cell>
          <cell r="AI34" t="str">
            <v>3030</v>
          </cell>
          <cell r="AJ34" t="str">
            <v>3031,3032,3033</v>
          </cell>
          <cell r="AK34" t="str">
            <v>3040</v>
          </cell>
          <cell r="AL34" t="str">
            <v>3041,3042,3043</v>
          </cell>
          <cell r="AO34" t="str">
            <v>3024,3034</v>
          </cell>
          <cell r="AP34" t="str">
            <v>60000001,60000002,60000003,60000004</v>
          </cell>
          <cell r="AQ34" t="str">
            <v>60000029,60000030,60000031,60000032</v>
          </cell>
          <cell r="AR34" t="str">
            <v>60003020,60003021,60003040,60003041</v>
          </cell>
          <cell r="AS34" t="str">
            <v>60003010,60003011,60003030,60003031</v>
          </cell>
          <cell r="AT34" t="str">
            <v>60003050,60003051</v>
          </cell>
          <cell r="AV34" t="str">
            <v>3</v>
          </cell>
        </row>
        <row r="35">
          <cell r="A35">
            <v>31</v>
          </cell>
          <cell r="B35" t="str">
            <v>아르크</v>
          </cell>
          <cell r="C35" t="str">
            <v>Hero.Arch</v>
          </cell>
          <cell r="D35">
            <v>0</v>
          </cell>
          <cell r="E35">
            <v>0</v>
          </cell>
          <cell r="F35" t="str">
            <v>Normal</v>
          </cell>
          <cell r="G35" t="str">
            <v>Opened</v>
          </cell>
          <cell r="H35" t="str">
            <v>Hero</v>
          </cell>
          <cell r="I35" t="str">
            <v>Archer</v>
          </cell>
          <cell r="J35" t="str">
            <v>Magical</v>
          </cell>
          <cell r="K35">
            <v>0</v>
          </cell>
          <cell r="L35">
            <v>0</v>
          </cell>
          <cell r="M35" t="str">
            <v>Fire</v>
          </cell>
          <cell r="N35">
            <v>0</v>
          </cell>
          <cell r="O35" t="str">
            <v>Middle</v>
          </cell>
          <cell r="P35" t="str">
            <v>300</v>
          </cell>
          <cell r="Q35">
            <v>5000</v>
          </cell>
          <cell r="R35" t="str">
            <v>200</v>
          </cell>
          <cell r="S35" t="str">
            <v>False</v>
          </cell>
          <cell r="T35">
            <v>0</v>
          </cell>
          <cell r="U35">
            <v>500</v>
          </cell>
          <cell r="V35">
            <v>2500</v>
          </cell>
          <cell r="X35" t="str">
            <v>SKILLBOOK_ARCHER_1</v>
          </cell>
          <cell r="Y35" t="str">
            <v>NO_ITEM</v>
          </cell>
          <cell r="Z35">
            <v>0</v>
          </cell>
          <cell r="AA35">
            <v>0</v>
          </cell>
          <cell r="AC35">
            <v>3100</v>
          </cell>
          <cell r="AD35">
            <v>0</v>
          </cell>
          <cell r="AE35">
            <v>3110</v>
          </cell>
          <cell r="AF35" t="str">
            <v>3111,3112,3113</v>
          </cell>
          <cell r="AG35" t="str">
            <v>3120</v>
          </cell>
          <cell r="AH35" t="str">
            <v>3121,3122,3123</v>
          </cell>
          <cell r="AI35">
            <v>3130</v>
          </cell>
          <cell r="AJ35" t="str">
            <v>3131,3132,3133</v>
          </cell>
          <cell r="AK35" t="str">
            <v>3140</v>
          </cell>
          <cell r="AL35" t="str">
            <v>3141,3142,3143</v>
          </cell>
          <cell r="AM35">
            <v>0</v>
          </cell>
          <cell r="AN35">
            <v>0</v>
          </cell>
          <cell r="AO35" t="str">
            <v>3134,3144,3145</v>
          </cell>
          <cell r="AP35" t="str">
            <v>60000001,60000002,60000003,60000004</v>
          </cell>
          <cell r="AQ35" t="str">
            <v>60000017,60000018,60000019,60000020</v>
          </cell>
          <cell r="AR35" t="str">
            <v>60003120,60003121,60003140,60003141</v>
          </cell>
          <cell r="AS35" t="str">
            <v>60003110,60003111,60003130,60003131</v>
          </cell>
          <cell r="AT35" t="str">
            <v>60003150,60003151</v>
          </cell>
          <cell r="AV35" t="str">
            <v>3</v>
          </cell>
        </row>
        <row r="36">
          <cell r="A36">
            <v>32</v>
          </cell>
          <cell r="B36" t="str">
            <v>레위시아</v>
          </cell>
          <cell r="C36" t="str">
            <v>Hero.Lewsia</v>
          </cell>
          <cell r="D36">
            <v>0</v>
          </cell>
          <cell r="E36">
            <v>0</v>
          </cell>
          <cell r="F36" t="str">
            <v>Normal</v>
          </cell>
          <cell r="G36" t="str">
            <v>Opened</v>
          </cell>
          <cell r="H36" t="str">
            <v>Hero</v>
          </cell>
          <cell r="I36" t="str">
            <v>Wizard</v>
          </cell>
          <cell r="J36" t="str">
            <v>Magical</v>
          </cell>
          <cell r="K36">
            <v>0</v>
          </cell>
          <cell r="L36">
            <v>0</v>
          </cell>
          <cell r="M36" t="str">
            <v>Fire</v>
          </cell>
          <cell r="N36">
            <v>0</v>
          </cell>
          <cell r="O36" t="str">
            <v>Rear</v>
          </cell>
          <cell r="P36" t="str">
            <v>400</v>
          </cell>
          <cell r="Q36">
            <v>5000</v>
          </cell>
          <cell r="R36" t="str">
            <v>200</v>
          </cell>
          <cell r="S36" t="str">
            <v>False</v>
          </cell>
          <cell r="T36">
            <v>0</v>
          </cell>
          <cell r="U36">
            <v>500</v>
          </cell>
          <cell r="V36">
            <v>2000</v>
          </cell>
          <cell r="X36" t="str">
            <v>SKILLBOOK_WIZARD_1</v>
          </cell>
          <cell r="Y36" t="str">
            <v>NO_ITEM</v>
          </cell>
          <cell r="Z36">
            <v>0</v>
          </cell>
          <cell r="AA36">
            <v>0</v>
          </cell>
          <cell r="AC36">
            <v>3200</v>
          </cell>
          <cell r="AD36">
            <v>0</v>
          </cell>
          <cell r="AE36">
            <v>3210</v>
          </cell>
          <cell r="AF36" t="str">
            <v>3211,3212,3213</v>
          </cell>
          <cell r="AG36" t="str">
            <v>3220</v>
          </cell>
          <cell r="AH36" t="str">
            <v>3221,3222,3223</v>
          </cell>
          <cell r="AI36" t="str">
            <v>3230</v>
          </cell>
          <cell r="AJ36" t="str">
            <v>3231,3232,3233</v>
          </cell>
          <cell r="AK36" t="str">
            <v>3240</v>
          </cell>
          <cell r="AL36" t="str">
            <v>3241,3242,3243</v>
          </cell>
          <cell r="AM36">
            <v>0</v>
          </cell>
          <cell r="AN36">
            <v>0</v>
          </cell>
          <cell r="AO36" t="str">
            <v>3224,3225,3234,3244,3245,3246</v>
          </cell>
          <cell r="AP36" t="str">
            <v>60000001,60000002,60000003,60000004</v>
          </cell>
          <cell r="AQ36" t="str">
            <v>60000025,60000026,60000027,60000028</v>
          </cell>
          <cell r="AR36" t="str">
            <v>60003220,60003221,60003240,60003241</v>
          </cell>
          <cell r="AS36" t="str">
            <v>60003210,60003211,60003230,60003231</v>
          </cell>
          <cell r="AT36" t="str">
            <v>60003250,60003251</v>
          </cell>
          <cell r="AV36" t="str">
            <v>3</v>
          </cell>
        </row>
        <row r="37">
          <cell r="A37">
            <v>33</v>
          </cell>
          <cell r="B37" t="str">
            <v>닉스</v>
          </cell>
          <cell r="C37" t="str">
            <v>Hero.Nicx</v>
          </cell>
          <cell r="D37">
            <v>0</v>
          </cell>
          <cell r="E37">
            <v>0</v>
          </cell>
          <cell r="F37" t="str">
            <v>Normal</v>
          </cell>
          <cell r="G37" t="str">
            <v>Opened</v>
          </cell>
          <cell r="H37" t="str">
            <v>Hero</v>
          </cell>
          <cell r="I37" t="str">
            <v>Wizard</v>
          </cell>
          <cell r="J37" t="str">
            <v>Physical</v>
          </cell>
          <cell r="K37">
            <v>0</v>
          </cell>
          <cell r="L37">
            <v>0</v>
          </cell>
          <cell r="M37" t="str">
            <v>Fire</v>
          </cell>
          <cell r="N37">
            <v>0</v>
          </cell>
          <cell r="O37" t="str">
            <v>Rear</v>
          </cell>
          <cell r="P37" t="str">
            <v>400</v>
          </cell>
          <cell r="Q37">
            <v>5000</v>
          </cell>
          <cell r="R37" t="str">
            <v>200</v>
          </cell>
          <cell r="S37" t="str">
            <v>False</v>
          </cell>
          <cell r="T37">
            <v>0</v>
          </cell>
          <cell r="U37">
            <v>500</v>
          </cell>
          <cell r="V37">
            <v>2000</v>
          </cell>
          <cell r="X37" t="str">
            <v>SKILLBOOK_WIZARD_1</v>
          </cell>
          <cell r="Y37" t="str">
            <v>NO_ITEM</v>
          </cell>
          <cell r="Z37">
            <v>0</v>
          </cell>
          <cell r="AA37">
            <v>0</v>
          </cell>
          <cell r="AC37">
            <v>3300</v>
          </cell>
          <cell r="AD37">
            <v>0</v>
          </cell>
          <cell r="AE37">
            <v>3310</v>
          </cell>
          <cell r="AF37" t="str">
            <v>3311,3312,3313</v>
          </cell>
          <cell r="AG37" t="str">
            <v>3320</v>
          </cell>
          <cell r="AH37" t="str">
            <v>3321,3322,3323</v>
          </cell>
          <cell r="AI37" t="str">
            <v>3330</v>
          </cell>
          <cell r="AJ37" t="str">
            <v>3331,3332,3333</v>
          </cell>
          <cell r="AK37" t="str">
            <v>3340</v>
          </cell>
          <cell r="AL37" t="str">
            <v>3341,3342,3343</v>
          </cell>
          <cell r="AM37">
            <v>0</v>
          </cell>
          <cell r="AN37">
            <v>0</v>
          </cell>
          <cell r="AO37" t="str">
            <v>3301,3302,3303,3304,3305,3334,3345,3346,3347,3306</v>
          </cell>
          <cell r="AP37" t="str">
            <v>60000001,60000002,60000003,60000004</v>
          </cell>
          <cell r="AQ37" t="str">
            <v>60000025,60000026,60000027,60000028</v>
          </cell>
          <cell r="AR37" t="str">
            <v>60003320,60003321,60003340,60003341</v>
          </cell>
          <cell r="AS37" t="str">
            <v>60003310,60003311,60003330,60003331</v>
          </cell>
          <cell r="AT37" t="str">
            <v>60003350,60003351</v>
          </cell>
          <cell r="AV37" t="str">
            <v>3</v>
          </cell>
        </row>
        <row r="38">
          <cell r="A38">
            <v>34</v>
          </cell>
          <cell r="B38" t="str">
            <v>아네트</v>
          </cell>
          <cell r="C38" t="str">
            <v>Hero.Annette</v>
          </cell>
          <cell r="D38">
            <v>0</v>
          </cell>
          <cell r="E38">
            <v>0</v>
          </cell>
          <cell r="F38" t="str">
            <v>Normal</v>
          </cell>
          <cell r="G38" t="str">
            <v>Opened</v>
          </cell>
          <cell r="H38" t="str">
            <v>Hero</v>
          </cell>
          <cell r="I38" t="str">
            <v>Mechanic</v>
          </cell>
          <cell r="J38" t="str">
            <v>Magical</v>
          </cell>
          <cell r="K38">
            <v>0</v>
          </cell>
          <cell r="L38">
            <v>0</v>
          </cell>
          <cell r="M38" t="str">
            <v>Fire</v>
          </cell>
          <cell r="N38">
            <v>0</v>
          </cell>
          <cell r="O38" t="str">
            <v>Middle</v>
          </cell>
          <cell r="P38" t="str">
            <v>200</v>
          </cell>
          <cell r="Q38">
            <v>5000</v>
          </cell>
          <cell r="R38" t="str">
            <v>200</v>
          </cell>
          <cell r="S38" t="str">
            <v>False</v>
          </cell>
          <cell r="T38">
            <v>0</v>
          </cell>
          <cell r="U38">
            <v>500</v>
          </cell>
          <cell r="V38">
            <v>1500</v>
          </cell>
          <cell r="X38" t="str">
            <v>SKILLBOOK_MECHANIC_1</v>
          </cell>
          <cell r="Y38" t="str">
            <v>NO_ITEM</v>
          </cell>
          <cell r="Z38">
            <v>0</v>
          </cell>
          <cell r="AA38">
            <v>0</v>
          </cell>
          <cell r="AC38">
            <v>3400</v>
          </cell>
          <cell r="AD38">
            <v>0</v>
          </cell>
          <cell r="AE38">
            <v>3410</v>
          </cell>
          <cell r="AF38" t="str">
            <v>3411,3412,3413</v>
          </cell>
          <cell r="AG38" t="str">
            <v>3420</v>
          </cell>
          <cell r="AH38" t="str">
            <v>3421,3422,3423</v>
          </cell>
          <cell r="AI38">
            <v>3430</v>
          </cell>
          <cell r="AJ38" t="str">
            <v>3431,3432,3433</v>
          </cell>
          <cell r="AK38" t="str">
            <v>3440</v>
          </cell>
          <cell r="AL38" t="str">
            <v>3441,3442,3443</v>
          </cell>
          <cell r="AO38" t="str">
            <v>3414,3424,3434,3444,3446,3447</v>
          </cell>
          <cell r="AP38" t="str">
            <v>60000001,60000002,60000003,60000004</v>
          </cell>
          <cell r="AQ38" t="str">
            <v>60000021,60000022,60000023,60000024</v>
          </cell>
          <cell r="AR38" t="str">
            <v>60003420,60003421,60003440,60003441</v>
          </cell>
          <cell r="AS38" t="str">
            <v>60003410,60003411,60003430,60003431</v>
          </cell>
          <cell r="AT38" t="str">
            <v>60003450,60003451</v>
          </cell>
          <cell r="AV38" t="str">
            <v>3</v>
          </cell>
        </row>
        <row r="39">
          <cell r="A39">
            <v>35</v>
          </cell>
          <cell r="B39" t="str">
            <v>미트라</v>
          </cell>
          <cell r="C39" t="str">
            <v>Hero.Mitra</v>
          </cell>
          <cell r="D39">
            <v>0</v>
          </cell>
          <cell r="E39">
            <v>0</v>
          </cell>
          <cell r="F39" t="str">
            <v>Normal</v>
          </cell>
          <cell r="G39" t="str">
            <v>Opened</v>
          </cell>
          <cell r="H39" t="str">
            <v>Hero</v>
          </cell>
          <cell r="I39" t="str">
            <v>Mechanic</v>
          </cell>
          <cell r="J39" t="str">
            <v>Physical</v>
          </cell>
          <cell r="K39">
            <v>0</v>
          </cell>
          <cell r="L39">
            <v>0</v>
          </cell>
          <cell r="M39" t="str">
            <v>Fire</v>
          </cell>
          <cell r="N39">
            <v>0</v>
          </cell>
          <cell r="O39" t="str">
            <v>Middle</v>
          </cell>
          <cell r="P39" t="str">
            <v>200</v>
          </cell>
          <cell r="Q39">
            <v>5000</v>
          </cell>
          <cell r="R39" t="str">
            <v>200</v>
          </cell>
          <cell r="S39" t="str">
            <v>False</v>
          </cell>
          <cell r="T39">
            <v>0</v>
          </cell>
          <cell r="U39">
            <v>600</v>
          </cell>
          <cell r="V39">
            <v>2000</v>
          </cell>
          <cell r="X39" t="str">
            <v>SKILLBOOK_MECHANIC_1</v>
          </cell>
          <cell r="Y39" t="str">
            <v>NO_ITEM</v>
          </cell>
          <cell r="Z39">
            <v>0</v>
          </cell>
          <cell r="AA39">
            <v>0</v>
          </cell>
          <cell r="AC39">
            <v>3500</v>
          </cell>
          <cell r="AD39">
            <v>0</v>
          </cell>
          <cell r="AE39">
            <v>3510</v>
          </cell>
          <cell r="AF39" t="str">
            <v>3511,3512,3513</v>
          </cell>
          <cell r="AG39" t="str">
            <v>3520</v>
          </cell>
          <cell r="AH39" t="str">
            <v>3521,3522,3523</v>
          </cell>
          <cell r="AI39" t="str">
            <v>3530</v>
          </cell>
          <cell r="AJ39" t="str">
            <v>3531,3532,3533</v>
          </cell>
          <cell r="AK39" t="str">
            <v>3540</v>
          </cell>
          <cell r="AL39" t="str">
            <v>3541,3542,3543</v>
          </cell>
          <cell r="AO39" t="str">
            <v>3514,3515,3516,3517,3534,3544,3545</v>
          </cell>
          <cell r="AP39" t="str">
            <v>60000001,60000002,60000003,60000004</v>
          </cell>
          <cell r="AQ39" t="str">
            <v>60000021,60000022,60000023,60000024</v>
          </cell>
          <cell r="AR39" t="str">
            <v>60003520,60003521,60003540,60003541</v>
          </cell>
          <cell r="AS39" t="str">
            <v>60003510,60003511,60003530,60003531</v>
          </cell>
          <cell r="AT39" t="str">
            <v>60003550,60003551</v>
          </cell>
          <cell r="AV39" t="str">
            <v>3</v>
          </cell>
        </row>
        <row r="40">
          <cell r="A40">
            <v>36</v>
          </cell>
          <cell r="B40" t="str">
            <v>리카르도</v>
          </cell>
          <cell r="C40" t="str">
            <v>Hero.Ricardo</v>
          </cell>
          <cell r="D40">
            <v>0</v>
          </cell>
          <cell r="E40">
            <v>0</v>
          </cell>
          <cell r="F40" t="str">
            <v>Normal</v>
          </cell>
          <cell r="G40" t="str">
            <v>Opened</v>
          </cell>
          <cell r="H40" t="str">
            <v>Hero</v>
          </cell>
          <cell r="I40" t="str">
            <v>Knight</v>
          </cell>
          <cell r="J40" t="str">
            <v>Physical</v>
          </cell>
          <cell r="K40">
            <v>0</v>
          </cell>
          <cell r="L40">
            <v>0</v>
          </cell>
          <cell r="M40" t="str">
            <v>Fire</v>
          </cell>
          <cell r="N40">
            <v>0</v>
          </cell>
          <cell r="O40" t="str">
            <v>Forward</v>
          </cell>
          <cell r="P40" t="str">
            <v>700</v>
          </cell>
          <cell r="Q40">
            <v>5000</v>
          </cell>
          <cell r="R40" t="str">
            <v>200</v>
          </cell>
          <cell r="S40" t="str">
            <v>False</v>
          </cell>
          <cell r="T40">
            <v>0</v>
          </cell>
          <cell r="U40">
            <v>600</v>
          </cell>
          <cell r="V40">
            <v>2000</v>
          </cell>
          <cell r="X40" t="str">
            <v>SKILLBOOK_KNIGHT_1</v>
          </cell>
          <cell r="Y40" t="str">
            <v>NO_ITEM</v>
          </cell>
          <cell r="Z40">
            <v>0</v>
          </cell>
          <cell r="AA40">
            <v>0</v>
          </cell>
          <cell r="AC40">
            <v>3600</v>
          </cell>
          <cell r="AD40">
            <v>0</v>
          </cell>
          <cell r="AE40">
            <v>3610</v>
          </cell>
          <cell r="AF40" t="str">
            <v>3611,3612,3613</v>
          </cell>
          <cell r="AG40">
            <v>3620</v>
          </cell>
          <cell r="AH40" t="str">
            <v>3621,3622,3623</v>
          </cell>
          <cell r="AI40">
            <v>3630</v>
          </cell>
          <cell r="AJ40" t="str">
            <v>3631,3632,3633</v>
          </cell>
          <cell r="AK40">
            <v>3640</v>
          </cell>
          <cell r="AL40" t="str">
            <v>3641,3642,3643</v>
          </cell>
          <cell r="AM40">
            <v>0</v>
          </cell>
          <cell r="AO40" t="str">
            <v>3624</v>
          </cell>
          <cell r="AP40" t="str">
            <v>60000001,60000002,60000003,60000004</v>
          </cell>
          <cell r="AQ40" t="str">
            <v>60000005,60000006,60000007,60000008</v>
          </cell>
          <cell r="AR40" t="str">
            <v>60003620,60003621,60003640,60003641</v>
          </cell>
          <cell r="AS40" t="str">
            <v>60003610,60003611,60003630,60003631</v>
          </cell>
          <cell r="AT40" t="str">
            <v>60003650,60003651</v>
          </cell>
          <cell r="AV40" t="str">
            <v>3</v>
          </cell>
        </row>
        <row r="41">
          <cell r="A41">
            <v>37</v>
          </cell>
          <cell r="B41" t="str">
            <v>타냐</v>
          </cell>
          <cell r="C41" t="str">
            <v>Hero.Tanya</v>
          </cell>
          <cell r="D41">
            <v>0</v>
          </cell>
          <cell r="E41">
            <v>0</v>
          </cell>
          <cell r="F41" t="str">
            <v>Normal</v>
          </cell>
          <cell r="G41" t="str">
            <v>Opened</v>
          </cell>
          <cell r="H41" t="str">
            <v>Hero</v>
          </cell>
          <cell r="I41" t="str">
            <v>Assassin</v>
          </cell>
          <cell r="J41" t="str">
            <v>Physical</v>
          </cell>
          <cell r="K41">
            <v>0</v>
          </cell>
          <cell r="L41">
            <v>0</v>
          </cell>
          <cell r="M41" t="str">
            <v>Fire</v>
          </cell>
          <cell r="N41">
            <v>0</v>
          </cell>
          <cell r="O41" t="str">
            <v>Forward</v>
          </cell>
          <cell r="P41" t="str">
            <v>500</v>
          </cell>
          <cell r="Q41">
            <v>5000</v>
          </cell>
          <cell r="R41" t="str">
            <v>200</v>
          </cell>
          <cell r="S41" t="str">
            <v>False</v>
          </cell>
          <cell r="T41">
            <v>0</v>
          </cell>
          <cell r="U41">
            <v>700</v>
          </cell>
          <cell r="V41">
            <v>1600</v>
          </cell>
          <cell r="X41" t="str">
            <v>SKILLBOOK_ASSASSIN_1</v>
          </cell>
          <cell r="Y41" t="str">
            <v>NO_ITEM</v>
          </cell>
          <cell r="Z41">
            <v>0</v>
          </cell>
          <cell r="AA41">
            <v>0</v>
          </cell>
          <cell r="AC41">
            <v>3700</v>
          </cell>
          <cell r="AD41">
            <v>0</v>
          </cell>
          <cell r="AE41">
            <v>3710</v>
          </cell>
          <cell r="AF41" t="str">
            <v>3711,3712,3713</v>
          </cell>
          <cell r="AG41">
            <v>3720</v>
          </cell>
          <cell r="AH41" t="str">
            <v>3721,3722,3723</v>
          </cell>
          <cell r="AI41">
            <v>3730</v>
          </cell>
          <cell r="AJ41" t="str">
            <v>3731,3732,3733</v>
          </cell>
          <cell r="AK41">
            <v>3740</v>
          </cell>
          <cell r="AL41" t="str">
            <v>3741,3742,3743</v>
          </cell>
          <cell r="AM41">
            <v>0</v>
          </cell>
          <cell r="AO41" t="str">
            <v>3701,3702,3714,3715,3716,3717,3718,3719,3734,3735,3744,3745,3724</v>
          </cell>
          <cell r="AP41" t="str">
            <v>60000001,60000002,60000003,60000004</v>
          </cell>
          <cell r="AQ41" t="str">
            <v>60000013,60000014,60000015,60000016</v>
          </cell>
          <cell r="AR41" t="str">
            <v>60003720,60003721,60003740,60003741</v>
          </cell>
          <cell r="AS41" t="str">
            <v>60003710,60003711,60003730,60003731</v>
          </cell>
          <cell r="AT41" t="str">
            <v>60003750,60003751</v>
          </cell>
          <cell r="AV41" t="str">
            <v>3</v>
          </cell>
        </row>
        <row r="42">
          <cell r="A42">
            <v>39</v>
          </cell>
          <cell r="B42" t="str">
            <v>카산드라</v>
          </cell>
          <cell r="C42" t="str">
            <v>Hero.Cassandra</v>
          </cell>
          <cell r="D42">
            <v>0</v>
          </cell>
          <cell r="E42">
            <v>0</v>
          </cell>
          <cell r="F42" t="str">
            <v>New</v>
          </cell>
          <cell r="G42" t="str">
            <v>Opened</v>
          </cell>
          <cell r="H42" t="str">
            <v>Hero</v>
          </cell>
          <cell r="I42" t="str">
            <v>Priest</v>
          </cell>
          <cell r="J42" t="str">
            <v>Magical</v>
          </cell>
          <cell r="K42">
            <v>0</v>
          </cell>
          <cell r="L42">
            <v>0</v>
          </cell>
          <cell r="M42" t="str">
            <v>Fire</v>
          </cell>
          <cell r="N42">
            <v>0</v>
          </cell>
          <cell r="O42" t="str">
            <v>Middle</v>
          </cell>
          <cell r="P42" t="str">
            <v>100</v>
          </cell>
          <cell r="Q42">
            <v>5000</v>
          </cell>
          <cell r="R42" t="str">
            <v>200</v>
          </cell>
          <cell r="S42" t="str">
            <v>False</v>
          </cell>
          <cell r="T42">
            <v>0</v>
          </cell>
          <cell r="U42">
            <v>500</v>
          </cell>
          <cell r="V42">
            <v>2000</v>
          </cell>
          <cell r="X42" t="str">
            <v>SKILLBOOK_PRIEST_1</v>
          </cell>
          <cell r="Y42" t="str">
            <v>NO_ITEM</v>
          </cell>
          <cell r="Z42">
            <v>0</v>
          </cell>
          <cell r="AA42">
            <v>0</v>
          </cell>
          <cell r="AC42">
            <v>3900</v>
          </cell>
          <cell r="AD42">
            <v>0</v>
          </cell>
          <cell r="AE42">
            <v>3910</v>
          </cell>
          <cell r="AF42" t="str">
            <v>3911,3912,3913</v>
          </cell>
          <cell r="AG42" t="str">
            <v>3920</v>
          </cell>
          <cell r="AH42" t="str">
            <v>3921,3922,3923</v>
          </cell>
          <cell r="AI42" t="str">
            <v>3930</v>
          </cell>
          <cell r="AJ42" t="str">
            <v>3931,3932,3933</v>
          </cell>
          <cell r="AK42" t="str">
            <v>3940</v>
          </cell>
          <cell r="AL42" t="str">
            <v>3941,3942,3943</v>
          </cell>
          <cell r="AM42">
            <v>0</v>
          </cell>
          <cell r="AO42" t="str">
            <v>3901,3902,3944</v>
          </cell>
          <cell r="AP42" t="str">
            <v>60000001,60000002,60000003,60000004</v>
          </cell>
          <cell r="AQ42" t="str">
            <v>60000029,60000030,60000031,60000032</v>
          </cell>
          <cell r="AR42" t="str">
            <v>60003920,60003921,60003940,60003941</v>
          </cell>
          <cell r="AS42" t="str">
            <v>60003910,60003911,60003930,60003931</v>
          </cell>
          <cell r="AT42" t="str">
            <v>60003950,60003951</v>
          </cell>
          <cell r="AV42" t="str">
            <v>3</v>
          </cell>
        </row>
        <row r="43">
          <cell r="A43">
            <v>42</v>
          </cell>
          <cell r="B43" t="str">
            <v>오디</v>
          </cell>
          <cell r="C43" t="str">
            <v>Hero.Oddy</v>
          </cell>
          <cell r="D43">
            <v>0</v>
          </cell>
          <cell r="E43">
            <v>0</v>
          </cell>
          <cell r="F43" t="str">
            <v>New</v>
          </cell>
          <cell r="G43" t="str">
            <v>Opened</v>
          </cell>
          <cell r="H43" t="str">
            <v>Hero</v>
          </cell>
          <cell r="I43" t="str">
            <v>Mechanic</v>
          </cell>
          <cell r="J43" t="str">
            <v>Magical</v>
          </cell>
          <cell r="K43">
            <v>0</v>
          </cell>
          <cell r="L43">
            <v>0</v>
          </cell>
          <cell r="M43" t="str">
            <v>Fire</v>
          </cell>
          <cell r="N43">
            <v>0</v>
          </cell>
          <cell r="O43" t="str">
            <v>Middle</v>
          </cell>
          <cell r="P43" t="str">
            <v>200</v>
          </cell>
          <cell r="Q43">
            <v>5000</v>
          </cell>
          <cell r="R43" t="str">
            <v>200</v>
          </cell>
          <cell r="S43" t="str">
            <v>False</v>
          </cell>
          <cell r="T43">
            <v>0</v>
          </cell>
          <cell r="U43">
            <v>500</v>
          </cell>
          <cell r="V43">
            <v>1650</v>
          </cell>
          <cell r="X43" t="str">
            <v>SKILLBOOK_MECHANIC_1</v>
          </cell>
          <cell r="Y43" t="str">
            <v>NO_ITEM</v>
          </cell>
          <cell r="Z43">
            <v>0</v>
          </cell>
          <cell r="AA43">
            <v>0</v>
          </cell>
          <cell r="AC43">
            <v>4200</v>
          </cell>
          <cell r="AD43">
            <v>0</v>
          </cell>
          <cell r="AE43">
            <v>4210</v>
          </cell>
          <cell r="AF43" t="str">
            <v>4211,4212,4213</v>
          </cell>
          <cell r="AG43" t="str">
            <v>4220</v>
          </cell>
          <cell r="AH43" t="str">
            <v>4221,4222,4223</v>
          </cell>
          <cell r="AI43" t="str">
            <v>4230</v>
          </cell>
          <cell r="AJ43" t="str">
            <v>4231,4232,4233</v>
          </cell>
          <cell r="AK43" t="str">
            <v>4240</v>
          </cell>
          <cell r="AL43" t="str">
            <v>4241,4242,4243</v>
          </cell>
          <cell r="AO43" t="str">
            <v>4224,4234,4244,4245</v>
          </cell>
          <cell r="AP43" t="str">
            <v>60000001,60000002,60000003,60000004</v>
          </cell>
          <cell r="AQ43" t="str">
            <v>60000021,60000022,60000023,60000024</v>
          </cell>
          <cell r="AR43" t="str">
            <v>60004220,60004221,60004240,60004241</v>
          </cell>
          <cell r="AS43" t="str">
            <v>60004210,60004211,60004230,60004231</v>
          </cell>
          <cell r="AT43" t="str">
            <v>60004250,60004251</v>
          </cell>
          <cell r="AV43" t="str">
            <v>3</v>
          </cell>
        </row>
        <row r="44">
          <cell r="A44">
            <v>43</v>
          </cell>
          <cell r="B44" t="str">
            <v>비스카</v>
          </cell>
          <cell r="C44" t="str">
            <v>Hero.Viska</v>
          </cell>
          <cell r="D44">
            <v>0</v>
          </cell>
          <cell r="E44">
            <v>0</v>
          </cell>
          <cell r="F44" t="str">
            <v>Normal</v>
          </cell>
          <cell r="G44" t="str">
            <v>Opened</v>
          </cell>
          <cell r="H44" t="str">
            <v>Hero</v>
          </cell>
          <cell r="I44" t="str">
            <v>Warrior</v>
          </cell>
          <cell r="J44" t="str">
            <v>Magical</v>
          </cell>
          <cell r="K44">
            <v>0</v>
          </cell>
          <cell r="L44">
            <v>0</v>
          </cell>
          <cell r="M44" t="str">
            <v>Fire</v>
          </cell>
          <cell r="N44">
            <v>0</v>
          </cell>
          <cell r="O44" t="str">
            <v>Forward</v>
          </cell>
          <cell r="P44" t="str">
            <v>600</v>
          </cell>
          <cell r="Q44">
            <v>5000</v>
          </cell>
          <cell r="R44" t="str">
            <v>200</v>
          </cell>
          <cell r="S44" t="str">
            <v>False</v>
          </cell>
          <cell r="T44">
            <v>0</v>
          </cell>
          <cell r="U44">
            <v>500</v>
          </cell>
          <cell r="V44">
            <v>1850</v>
          </cell>
          <cell r="X44" t="str">
            <v>SKILLBOOK_WARRIOR_1</v>
          </cell>
          <cell r="Y44" t="str">
            <v>NO_ITEM</v>
          </cell>
          <cell r="Z44">
            <v>0</v>
          </cell>
          <cell r="AA44">
            <v>0</v>
          </cell>
          <cell r="AC44">
            <v>4300</v>
          </cell>
          <cell r="AD44">
            <v>0</v>
          </cell>
          <cell r="AE44">
            <v>4310</v>
          </cell>
          <cell r="AF44" t="str">
            <v>4311,4312,4313</v>
          </cell>
          <cell r="AG44">
            <v>4320</v>
          </cell>
          <cell r="AH44" t="str">
            <v>4321,4322,4323</v>
          </cell>
          <cell r="AI44">
            <v>4330</v>
          </cell>
          <cell r="AJ44" t="str">
            <v>4331,4332,4333</v>
          </cell>
          <cell r="AK44">
            <v>4340</v>
          </cell>
          <cell r="AL44" t="str">
            <v>4341,4342,4343</v>
          </cell>
          <cell r="AM44">
            <v>0</v>
          </cell>
          <cell r="AO44" t="str">
            <v>4314,4315,4316,4334,4344</v>
          </cell>
          <cell r="AP44" t="str">
            <v>60000001,60000002,60000003,60000004</v>
          </cell>
          <cell r="AQ44" t="str">
            <v>60000009,60000010,60000011,60000012</v>
          </cell>
          <cell r="AR44" t="str">
            <v>60004320,60004321,60004340,60004341</v>
          </cell>
          <cell r="AS44" t="str">
            <v>60004310,60004311,60004330,60004331</v>
          </cell>
          <cell r="AT44" t="str">
            <v>60004350,60004351</v>
          </cell>
          <cell r="AV44" t="str">
            <v>3</v>
          </cell>
        </row>
        <row r="45">
          <cell r="A45">
            <v>44</v>
          </cell>
          <cell r="B45" t="str">
            <v>프리실라</v>
          </cell>
          <cell r="C45" t="str">
            <v>Hero.Priscilla</v>
          </cell>
          <cell r="D45">
            <v>0</v>
          </cell>
          <cell r="E45">
            <v>0</v>
          </cell>
          <cell r="F45" t="str">
            <v>Normal</v>
          </cell>
          <cell r="G45" t="str">
            <v>Opened</v>
          </cell>
          <cell r="H45" t="str">
            <v>Hero</v>
          </cell>
          <cell r="I45" t="str">
            <v>Warrior</v>
          </cell>
          <cell r="J45" t="str">
            <v>Physical</v>
          </cell>
          <cell r="K45">
            <v>0</v>
          </cell>
          <cell r="L45">
            <v>0</v>
          </cell>
          <cell r="M45" t="str">
            <v>Fire</v>
          </cell>
          <cell r="N45">
            <v>0</v>
          </cell>
          <cell r="O45" t="str">
            <v>Forward</v>
          </cell>
          <cell r="P45" t="str">
            <v>600</v>
          </cell>
          <cell r="Q45">
            <v>5000</v>
          </cell>
          <cell r="R45" t="str">
            <v>200</v>
          </cell>
          <cell r="S45" t="str">
            <v>False</v>
          </cell>
          <cell r="T45">
            <v>0</v>
          </cell>
          <cell r="U45">
            <v>500</v>
          </cell>
          <cell r="V45">
            <v>1850</v>
          </cell>
          <cell r="X45" t="str">
            <v>SKILLBOOK_WARRIOR_1</v>
          </cell>
          <cell r="Y45" t="str">
            <v>NO_ITEM</v>
          </cell>
          <cell r="Z45">
            <v>0</v>
          </cell>
          <cell r="AA45">
            <v>0</v>
          </cell>
          <cell r="AC45">
            <v>4400</v>
          </cell>
          <cell r="AD45">
            <v>0</v>
          </cell>
          <cell r="AE45">
            <v>4410</v>
          </cell>
          <cell r="AF45" t="str">
            <v>4411,4412,4413</v>
          </cell>
          <cell r="AG45">
            <v>4420</v>
          </cell>
          <cell r="AH45" t="str">
            <v>4421,4422,4423</v>
          </cell>
          <cell r="AI45">
            <v>4430</v>
          </cell>
          <cell r="AJ45" t="str">
            <v>4431,4432,4433</v>
          </cell>
          <cell r="AK45">
            <v>4440</v>
          </cell>
          <cell r="AL45" t="str">
            <v>4441,4442,4443</v>
          </cell>
          <cell r="AM45">
            <v>0</v>
          </cell>
          <cell r="AO45" t="str">
            <v>4414,4424,4425,4434,4435</v>
          </cell>
          <cell r="AP45" t="str">
            <v>60000001,60000002,60000003,60000004</v>
          </cell>
          <cell r="AQ45" t="str">
            <v>60000009,60000010,60000011,60000012</v>
          </cell>
          <cell r="AR45" t="str">
            <v>60004420,60004421,60004440,60004441</v>
          </cell>
          <cell r="AS45" t="str">
            <v>60004410,60004411,60004430,60004431</v>
          </cell>
          <cell r="AT45" t="str">
            <v>60004450,60004451</v>
          </cell>
          <cell r="AV45" t="str">
            <v>3</v>
          </cell>
        </row>
        <row r="46">
          <cell r="A46">
            <v>45</v>
          </cell>
          <cell r="B46" t="str">
            <v>얀느</v>
          </cell>
          <cell r="C46" t="str">
            <v>Hero.Yanne</v>
          </cell>
          <cell r="D46">
            <v>0</v>
          </cell>
          <cell r="E46">
            <v>0</v>
          </cell>
          <cell r="F46" t="str">
            <v>New</v>
          </cell>
          <cell r="G46" t="str">
            <v>Opened</v>
          </cell>
          <cell r="H46" t="str">
            <v>Hero</v>
          </cell>
          <cell r="I46" t="str">
            <v>Archer</v>
          </cell>
          <cell r="J46" t="str">
            <v>Physical</v>
          </cell>
          <cell r="K46">
            <v>0</v>
          </cell>
          <cell r="L46">
            <v>0</v>
          </cell>
          <cell r="M46" t="str">
            <v>Fire</v>
          </cell>
          <cell r="N46">
            <v>0</v>
          </cell>
          <cell r="O46" t="str">
            <v>Rear</v>
          </cell>
          <cell r="P46" t="str">
            <v>300</v>
          </cell>
          <cell r="Q46">
            <v>5000</v>
          </cell>
          <cell r="R46" t="str">
            <v>200</v>
          </cell>
          <cell r="S46" t="str">
            <v>False</v>
          </cell>
          <cell r="T46">
            <v>0</v>
          </cell>
          <cell r="U46">
            <v>600</v>
          </cell>
          <cell r="V46">
            <v>2300</v>
          </cell>
          <cell r="X46" t="str">
            <v>SKILLBOOK_ARCHER_1</v>
          </cell>
          <cell r="Y46" t="str">
            <v>NO_ITEM</v>
          </cell>
          <cell r="Z46">
            <v>0</v>
          </cell>
          <cell r="AA46">
            <v>0</v>
          </cell>
          <cell r="AC46">
            <v>4500</v>
          </cell>
          <cell r="AD46">
            <v>0</v>
          </cell>
          <cell r="AE46">
            <v>4510</v>
          </cell>
          <cell r="AF46" t="str">
            <v>4511,4512,4513</v>
          </cell>
          <cell r="AG46" t="str">
            <v>4520</v>
          </cell>
          <cell r="AH46" t="str">
            <v>4521,4522,4523</v>
          </cell>
          <cell r="AI46" t="str">
            <v>4530</v>
          </cell>
          <cell r="AJ46" t="str">
            <v>4531,4532,4533</v>
          </cell>
          <cell r="AK46" t="str">
            <v>4540</v>
          </cell>
          <cell r="AL46" t="str">
            <v>4541,4542,4543</v>
          </cell>
          <cell r="AM46">
            <v>0</v>
          </cell>
          <cell r="AN46">
            <v>0</v>
          </cell>
          <cell r="AO46" t="str">
            <v>4501,4514,4515,4534</v>
          </cell>
          <cell r="AP46" t="str">
            <v>60000001,60000002,60000003,60000004</v>
          </cell>
          <cell r="AQ46" t="str">
            <v>60000017,60000018,60000019,60000020</v>
          </cell>
          <cell r="AR46" t="str">
            <v>60004520,60004521,60004540,60004541</v>
          </cell>
          <cell r="AS46" t="str">
            <v>60004510,60004511,60004530,60004531</v>
          </cell>
          <cell r="AT46" t="str">
            <v>60004550,60004551</v>
          </cell>
          <cell r="AV46" t="str">
            <v>3</v>
          </cell>
        </row>
        <row r="47">
          <cell r="A47">
            <v>90</v>
          </cell>
          <cell r="B47" t="str">
            <v>메이</v>
          </cell>
          <cell r="C47" t="str">
            <v>Hero.May</v>
          </cell>
          <cell r="D47">
            <v>0</v>
          </cell>
          <cell r="E47">
            <v>0</v>
          </cell>
          <cell r="F47" t="str">
            <v>Normal</v>
          </cell>
          <cell r="G47" t="str">
            <v>None</v>
          </cell>
          <cell r="H47" t="str">
            <v>Hero</v>
          </cell>
          <cell r="I47" t="str">
            <v>Priest</v>
          </cell>
          <cell r="J47" t="str">
            <v>Magical</v>
          </cell>
          <cell r="K47">
            <v>0</v>
          </cell>
          <cell r="L47">
            <v>0</v>
          </cell>
          <cell r="M47" t="str">
            <v>Fire</v>
          </cell>
          <cell r="N47">
            <v>0</v>
          </cell>
          <cell r="O47" t="str">
            <v>Middle</v>
          </cell>
          <cell r="P47" t="str">
            <v>100</v>
          </cell>
          <cell r="Q47">
            <v>5000</v>
          </cell>
          <cell r="R47" t="str">
            <v>200</v>
          </cell>
          <cell r="S47" t="str">
            <v>False</v>
          </cell>
          <cell r="T47">
            <v>0</v>
          </cell>
          <cell r="U47">
            <v>500</v>
          </cell>
          <cell r="V47">
            <v>2200</v>
          </cell>
          <cell r="X47" t="str">
            <v>SKILLBOOK_PRIEST_1</v>
          </cell>
          <cell r="Y47" t="str">
            <v>NO_ITEM</v>
          </cell>
          <cell r="Z47">
            <v>0</v>
          </cell>
          <cell r="AA47">
            <v>0</v>
          </cell>
          <cell r="AC47">
            <v>9000</v>
          </cell>
          <cell r="AD47">
            <v>0</v>
          </cell>
          <cell r="AE47">
            <v>9010</v>
          </cell>
          <cell r="AF47" t="str">
            <v>9011,9012,9013</v>
          </cell>
          <cell r="AG47" t="str">
            <v>9020</v>
          </cell>
          <cell r="AH47" t="str">
            <v>9021,9022,9023</v>
          </cell>
          <cell r="AI47" t="str">
            <v>9030</v>
          </cell>
          <cell r="AJ47" t="str">
            <v>9031,9032,9033</v>
          </cell>
          <cell r="AK47" t="str">
            <v>9040</v>
          </cell>
          <cell r="AL47" t="str">
            <v>9041,9042,9043</v>
          </cell>
          <cell r="AM47">
            <v>0</v>
          </cell>
          <cell r="AO47" t="str">
            <v>9034,9044,9045,9046,9047,9048</v>
          </cell>
          <cell r="AP47" t="str">
            <v>60000001,60000002,60000003,60000004</v>
          </cell>
          <cell r="AQ47" t="str">
            <v>60000029,60000030,60000031,60000032</v>
          </cell>
          <cell r="AR47" t="str">
            <v>60009020,60009021,60009040,60009041</v>
          </cell>
          <cell r="AS47" t="str">
            <v>60009010,60009011,60009030,60009031</v>
          </cell>
          <cell r="AT47" t="str">
            <v>60009050,60009051</v>
          </cell>
          <cell r="AV47" t="str">
            <v>4</v>
          </cell>
        </row>
        <row r="48">
          <cell r="A48">
            <v>91</v>
          </cell>
          <cell r="B48" t="e">
            <v>#N/A</v>
          </cell>
          <cell r="C48" t="str">
            <v>Hero.Gladi</v>
          </cell>
          <cell r="D48">
            <v>0</v>
          </cell>
          <cell r="E48">
            <v>0</v>
          </cell>
          <cell r="F48" t="str">
            <v>Normal</v>
          </cell>
          <cell r="G48" t="str">
            <v>None</v>
          </cell>
          <cell r="H48" t="str">
            <v>Hero</v>
          </cell>
          <cell r="I48" t="str">
            <v>Assassin</v>
          </cell>
          <cell r="J48" t="str">
            <v>Physical</v>
          </cell>
          <cell r="K48">
            <v>0</v>
          </cell>
          <cell r="L48">
            <v>0</v>
          </cell>
          <cell r="M48" t="str">
            <v>Fire</v>
          </cell>
          <cell r="N48">
            <v>0</v>
          </cell>
          <cell r="O48" t="str">
            <v>Forward</v>
          </cell>
          <cell r="P48" t="str">
            <v>500</v>
          </cell>
          <cell r="Q48">
            <v>5000</v>
          </cell>
          <cell r="R48" t="str">
            <v>200</v>
          </cell>
          <cell r="S48" t="str">
            <v>False</v>
          </cell>
          <cell r="T48">
            <v>0</v>
          </cell>
          <cell r="U48">
            <v>500</v>
          </cell>
          <cell r="V48">
            <v>1600</v>
          </cell>
          <cell r="X48" t="str">
            <v>SKILLBOOK_ASSASSIN_1</v>
          </cell>
          <cell r="Y48" t="str">
            <v>NO_ITEM</v>
          </cell>
          <cell r="Z48">
            <v>0</v>
          </cell>
          <cell r="AA48">
            <v>0</v>
          </cell>
          <cell r="AC48">
            <v>9100</v>
          </cell>
          <cell r="AD48">
            <v>0</v>
          </cell>
          <cell r="AE48">
            <v>9110</v>
          </cell>
          <cell r="AF48" t="str">
            <v>9111,9112,9113</v>
          </cell>
          <cell r="AG48">
            <v>9120</v>
          </cell>
          <cell r="AH48" t="str">
            <v>9121,9122,9123</v>
          </cell>
          <cell r="AI48">
            <v>9130</v>
          </cell>
          <cell r="AJ48" t="str">
            <v>9131,9132,9133</v>
          </cell>
          <cell r="AK48">
            <v>9140</v>
          </cell>
          <cell r="AL48" t="str">
            <v>9141,9142,9143</v>
          </cell>
          <cell r="AM48">
            <v>0</v>
          </cell>
          <cell r="AP48" t="str">
            <v>60000001,60000002,60000003,60000004</v>
          </cell>
          <cell r="AQ48" t="str">
            <v>60000013,60000014,60000015,60000016</v>
          </cell>
          <cell r="AR48" t="str">
            <v>60009120,60009121,60009140,60009141</v>
          </cell>
          <cell r="AS48" t="str">
            <v>60009110,60009111,60009130,60009131</v>
          </cell>
          <cell r="AT48" t="str">
            <v>60009150,60009150</v>
          </cell>
          <cell r="AV48" t="str">
            <v>4</v>
          </cell>
        </row>
        <row r="49">
          <cell r="A49">
            <v>0</v>
          </cell>
          <cell r="B49" t="str">
            <v>어둠의 영웅</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X49">
            <v>0</v>
          </cell>
          <cell r="Y49">
            <v>0</v>
          </cell>
          <cell r="Z49">
            <v>0</v>
          </cell>
          <cell r="AA49">
            <v>0</v>
          </cell>
          <cell r="AC49">
            <v>0</v>
          </cell>
          <cell r="AD49">
            <v>0</v>
          </cell>
          <cell r="AE49">
            <v>0</v>
          </cell>
          <cell r="AF49">
            <v>0</v>
          </cell>
          <cell r="AG49">
            <v>0</v>
          </cell>
          <cell r="AI49">
            <v>0</v>
          </cell>
          <cell r="AJ49">
            <v>0</v>
          </cell>
          <cell r="AK49">
            <v>0</v>
          </cell>
          <cell r="AL49">
            <v>0</v>
          </cell>
          <cell r="AM49">
            <v>0</v>
          </cell>
          <cell r="AN49">
            <v>0</v>
          </cell>
          <cell r="AO49">
            <v>0</v>
          </cell>
          <cell r="AP49">
            <v>0</v>
          </cell>
          <cell r="AQ49">
            <v>0</v>
          </cell>
          <cell r="AR49">
            <v>0</v>
          </cell>
          <cell r="AS49">
            <v>0</v>
          </cell>
          <cell r="AT49">
            <v>0</v>
          </cell>
        </row>
        <row r="50">
          <cell r="A50">
            <v>501</v>
          </cell>
          <cell r="B50" t="str">
            <v>카셀의 어둠</v>
          </cell>
          <cell r="C50" t="str">
            <v>Monster.Ordeal.DarkKasel</v>
          </cell>
          <cell r="D50" t="str">
            <v>Hero.Kasel</v>
          </cell>
          <cell r="E50" t="str">
            <v>Trial</v>
          </cell>
          <cell r="F50">
            <v>0</v>
          </cell>
          <cell r="G50">
            <v>0</v>
          </cell>
          <cell r="H50" t="str">
            <v>Hero</v>
          </cell>
          <cell r="I50" t="str">
            <v>Warrior</v>
          </cell>
          <cell r="J50" t="str">
            <v>Physical</v>
          </cell>
          <cell r="K50">
            <v>0</v>
          </cell>
          <cell r="L50">
            <v>0</v>
          </cell>
          <cell r="M50" t="str">
            <v>Fire</v>
          </cell>
          <cell r="N50">
            <v>0</v>
          </cell>
          <cell r="O50" t="str">
            <v>Forward</v>
          </cell>
          <cell r="P50" t="str">
            <v>600</v>
          </cell>
          <cell r="Q50">
            <v>5000</v>
          </cell>
          <cell r="R50" t="str">
            <v>200</v>
          </cell>
          <cell r="S50" t="str">
            <v>False</v>
          </cell>
          <cell r="T50">
            <v>0</v>
          </cell>
          <cell r="U50">
            <v>500</v>
          </cell>
          <cell r="V50">
            <v>1850</v>
          </cell>
          <cell r="X50" t="str">
            <v>SKILLBOOK_WARRIOR_1</v>
          </cell>
          <cell r="Y50" t="str">
            <v>NO_ITEM</v>
          </cell>
          <cell r="Z50">
            <v>0</v>
          </cell>
          <cell r="AA50">
            <v>0</v>
          </cell>
          <cell r="AC50">
            <v>100</v>
          </cell>
          <cell r="AD50">
            <v>0</v>
          </cell>
          <cell r="AE50">
            <v>110</v>
          </cell>
          <cell r="AF50" t="str">
            <v>111,112,113</v>
          </cell>
          <cell r="AG50">
            <v>140</v>
          </cell>
          <cell r="AH50" t="str">
            <v>141,142,143</v>
          </cell>
          <cell r="AI50">
            <v>130</v>
          </cell>
          <cell r="AJ50" t="str">
            <v>131,132,133</v>
          </cell>
          <cell r="AK50">
            <v>120</v>
          </cell>
          <cell r="AL50" t="str">
            <v>121,122,123</v>
          </cell>
          <cell r="AM50">
            <v>0</v>
          </cell>
          <cell r="AO50">
            <v>0</v>
          </cell>
          <cell r="AR50">
            <v>0</v>
          </cell>
          <cell r="AS50">
            <v>0</v>
          </cell>
          <cell r="AV50" t="str">
            <v>1</v>
          </cell>
        </row>
        <row r="51">
          <cell r="A51">
            <v>502</v>
          </cell>
          <cell r="B51" t="str">
            <v>프레이의 어둠</v>
          </cell>
          <cell r="C51" t="str">
            <v>Monster.Ordeal.DarkFrey</v>
          </cell>
          <cell r="D51" t="str">
            <v>Hero.Frey</v>
          </cell>
          <cell r="E51" t="str">
            <v>Trial</v>
          </cell>
          <cell r="F51">
            <v>0</v>
          </cell>
          <cell r="G51">
            <v>0</v>
          </cell>
          <cell r="H51" t="str">
            <v>Hero</v>
          </cell>
          <cell r="I51" t="str">
            <v>Priest</v>
          </cell>
          <cell r="J51" t="str">
            <v>Magical</v>
          </cell>
          <cell r="K51">
            <v>0</v>
          </cell>
          <cell r="L51">
            <v>0</v>
          </cell>
          <cell r="M51" t="str">
            <v>Fire</v>
          </cell>
          <cell r="N51">
            <v>0</v>
          </cell>
          <cell r="O51" t="str">
            <v>Rear</v>
          </cell>
          <cell r="P51" t="str">
            <v>100</v>
          </cell>
          <cell r="Q51">
            <v>5000</v>
          </cell>
          <cell r="R51" t="str">
            <v>200</v>
          </cell>
          <cell r="S51" t="str">
            <v>False</v>
          </cell>
          <cell r="T51">
            <v>0</v>
          </cell>
          <cell r="U51">
            <v>500</v>
          </cell>
          <cell r="V51">
            <v>1800</v>
          </cell>
          <cell r="X51" t="str">
            <v>SKILLBOOK_PRIEST_1</v>
          </cell>
          <cell r="Y51" t="str">
            <v>NO_ITEM</v>
          </cell>
          <cell r="Z51">
            <v>0</v>
          </cell>
          <cell r="AA51">
            <v>0</v>
          </cell>
          <cell r="AC51">
            <v>200</v>
          </cell>
          <cell r="AD51">
            <v>0</v>
          </cell>
          <cell r="AE51">
            <v>210</v>
          </cell>
          <cell r="AF51" t="str">
            <v>211,212,213</v>
          </cell>
          <cell r="AG51">
            <v>230</v>
          </cell>
          <cell r="AH51" t="str">
            <v>231,232,233</v>
          </cell>
          <cell r="AI51">
            <v>240</v>
          </cell>
          <cell r="AJ51" t="str">
            <v>241,242,243</v>
          </cell>
          <cell r="AK51">
            <v>220</v>
          </cell>
          <cell r="AL51" t="str">
            <v>221,222,223</v>
          </cell>
          <cell r="AM51">
            <v>0</v>
          </cell>
          <cell r="AO51">
            <v>0</v>
          </cell>
          <cell r="AR51">
            <v>0</v>
          </cell>
          <cell r="AS51">
            <v>0</v>
          </cell>
          <cell r="AV51" t="str">
            <v>1</v>
          </cell>
        </row>
        <row r="52">
          <cell r="A52">
            <v>503</v>
          </cell>
          <cell r="B52" t="str">
            <v>클레오의 어둠</v>
          </cell>
          <cell r="C52" t="str">
            <v>Monster.Ordeal.DarkCleo</v>
          </cell>
          <cell r="D52" t="str">
            <v>Hero.Cleo</v>
          </cell>
          <cell r="E52" t="str">
            <v>Trial</v>
          </cell>
          <cell r="F52">
            <v>0</v>
          </cell>
          <cell r="G52">
            <v>0</v>
          </cell>
          <cell r="H52" t="str">
            <v>Hero</v>
          </cell>
          <cell r="I52" t="str">
            <v>Wizard</v>
          </cell>
          <cell r="J52" t="str">
            <v>Magical</v>
          </cell>
          <cell r="K52">
            <v>0</v>
          </cell>
          <cell r="L52">
            <v>0</v>
          </cell>
          <cell r="M52" t="str">
            <v>Fire</v>
          </cell>
          <cell r="N52">
            <v>0</v>
          </cell>
          <cell r="O52" t="str">
            <v>Middle</v>
          </cell>
          <cell r="P52" t="str">
            <v>200</v>
          </cell>
          <cell r="Q52">
            <v>5000</v>
          </cell>
          <cell r="R52" t="str">
            <v>200</v>
          </cell>
          <cell r="S52" t="str">
            <v>False</v>
          </cell>
          <cell r="T52">
            <v>0</v>
          </cell>
          <cell r="U52">
            <v>500</v>
          </cell>
          <cell r="V52">
            <v>2000</v>
          </cell>
          <cell r="X52" t="str">
            <v>SKILLBOOK_WIZARD_1</v>
          </cell>
          <cell r="Y52" t="str">
            <v>NO_ITEM</v>
          </cell>
          <cell r="Z52">
            <v>0</v>
          </cell>
          <cell r="AA52">
            <v>0</v>
          </cell>
          <cell r="AC52">
            <v>300</v>
          </cell>
          <cell r="AD52">
            <v>0</v>
          </cell>
          <cell r="AE52">
            <v>310</v>
          </cell>
          <cell r="AF52" t="str">
            <v>311,312,313</v>
          </cell>
          <cell r="AG52">
            <v>340</v>
          </cell>
          <cell r="AH52" t="str">
            <v>341,342,343</v>
          </cell>
          <cell r="AI52">
            <v>330</v>
          </cell>
          <cell r="AJ52" t="str">
            <v>331,332,333</v>
          </cell>
          <cell r="AK52">
            <v>320</v>
          </cell>
          <cell r="AL52" t="str">
            <v>321,322,323</v>
          </cell>
          <cell r="AM52">
            <v>0</v>
          </cell>
          <cell r="AO52">
            <v>0</v>
          </cell>
          <cell r="AR52">
            <v>0</v>
          </cell>
          <cell r="AS52">
            <v>0</v>
          </cell>
          <cell r="AV52" t="str">
            <v>1</v>
          </cell>
        </row>
        <row r="53">
          <cell r="A53">
            <v>504</v>
          </cell>
          <cell r="B53" t="str">
            <v>로이의 어둠</v>
          </cell>
          <cell r="C53" t="str">
            <v>Monster.Ordeal.DarkRoi</v>
          </cell>
          <cell r="D53" t="str">
            <v>Hero.Roi</v>
          </cell>
          <cell r="E53" t="str">
            <v>Trial</v>
          </cell>
          <cell r="F53">
            <v>0</v>
          </cell>
          <cell r="G53">
            <v>0</v>
          </cell>
          <cell r="H53" t="str">
            <v>Hero</v>
          </cell>
          <cell r="I53" t="str">
            <v>Assassin</v>
          </cell>
          <cell r="J53" t="str">
            <v>Physical</v>
          </cell>
          <cell r="K53">
            <v>0</v>
          </cell>
          <cell r="L53">
            <v>0</v>
          </cell>
          <cell r="M53" t="str">
            <v>Fire</v>
          </cell>
          <cell r="N53">
            <v>0</v>
          </cell>
          <cell r="O53" t="str">
            <v>Forward</v>
          </cell>
          <cell r="P53" t="str">
            <v>500</v>
          </cell>
          <cell r="Q53">
            <v>5000</v>
          </cell>
          <cell r="R53" t="str">
            <v>200</v>
          </cell>
          <cell r="S53" t="str">
            <v>False</v>
          </cell>
          <cell r="T53">
            <v>0</v>
          </cell>
          <cell r="U53">
            <v>500</v>
          </cell>
          <cell r="V53">
            <v>1600</v>
          </cell>
          <cell r="X53" t="str">
            <v>SKILLBOOK_ASSASSIN_1</v>
          </cell>
          <cell r="Y53" t="str">
            <v>NO_ITEM</v>
          </cell>
          <cell r="Z53">
            <v>0</v>
          </cell>
          <cell r="AA53">
            <v>0</v>
          </cell>
          <cell r="AC53">
            <v>400</v>
          </cell>
          <cell r="AD53">
            <v>0</v>
          </cell>
          <cell r="AE53">
            <v>430</v>
          </cell>
          <cell r="AF53" t="str">
            <v>431,432,433</v>
          </cell>
          <cell r="AG53">
            <v>420</v>
          </cell>
          <cell r="AH53" t="str">
            <v>421,422,423</v>
          </cell>
          <cell r="AI53">
            <v>440</v>
          </cell>
          <cell r="AJ53" t="str">
            <v>441,442,443</v>
          </cell>
          <cell r="AK53">
            <v>410</v>
          </cell>
          <cell r="AL53" t="str">
            <v>411,412,413</v>
          </cell>
          <cell r="AM53">
            <v>0</v>
          </cell>
          <cell r="AO53" t="str">
            <v>414,415,416,445</v>
          </cell>
          <cell r="AR53">
            <v>0</v>
          </cell>
          <cell r="AS53">
            <v>0</v>
          </cell>
          <cell r="AV53" t="str">
            <v>1</v>
          </cell>
        </row>
        <row r="54">
          <cell r="A54">
            <v>505</v>
          </cell>
          <cell r="B54" t="str">
            <v>가우의 어둠</v>
          </cell>
          <cell r="C54" t="str">
            <v>Monster.Ordeal.DarkGau</v>
          </cell>
          <cell r="D54" t="str">
            <v>Hero.Gau</v>
          </cell>
          <cell r="E54" t="str">
            <v>Trial</v>
          </cell>
          <cell r="F54">
            <v>0</v>
          </cell>
          <cell r="G54">
            <v>0</v>
          </cell>
          <cell r="H54" t="str">
            <v>Hero</v>
          </cell>
          <cell r="I54" t="str">
            <v>Warrior</v>
          </cell>
          <cell r="J54" t="str">
            <v>Physical</v>
          </cell>
          <cell r="K54">
            <v>0</v>
          </cell>
          <cell r="L54">
            <v>0</v>
          </cell>
          <cell r="M54" t="str">
            <v>Fire</v>
          </cell>
          <cell r="N54">
            <v>0</v>
          </cell>
          <cell r="O54" t="str">
            <v>Forward</v>
          </cell>
          <cell r="P54" t="str">
            <v>600</v>
          </cell>
          <cell r="Q54">
            <v>5000</v>
          </cell>
          <cell r="R54" t="str">
            <v>200</v>
          </cell>
          <cell r="S54" t="str">
            <v>False</v>
          </cell>
          <cell r="T54">
            <v>0</v>
          </cell>
          <cell r="U54">
            <v>700</v>
          </cell>
          <cell r="V54">
            <v>2200</v>
          </cell>
          <cell r="X54" t="str">
            <v>SKILLBOOK_WARRIOR_1</v>
          </cell>
          <cell r="Y54" t="str">
            <v>NO_ITEM</v>
          </cell>
          <cell r="Z54">
            <v>0</v>
          </cell>
          <cell r="AA54">
            <v>0</v>
          </cell>
          <cell r="AC54">
            <v>500</v>
          </cell>
          <cell r="AD54">
            <v>0</v>
          </cell>
          <cell r="AE54">
            <v>520</v>
          </cell>
          <cell r="AF54" t="str">
            <v>521,522,523</v>
          </cell>
          <cell r="AG54">
            <v>510</v>
          </cell>
          <cell r="AH54" t="str">
            <v>511,512,513</v>
          </cell>
          <cell r="AI54">
            <v>530</v>
          </cell>
          <cell r="AJ54" t="str">
            <v>531,532,533</v>
          </cell>
          <cell r="AK54">
            <v>540</v>
          </cell>
          <cell r="AL54" t="str">
            <v>541,542,543</v>
          </cell>
          <cell r="AM54">
            <v>0</v>
          </cell>
          <cell r="AO54">
            <v>0</v>
          </cell>
          <cell r="AR54">
            <v>0</v>
          </cell>
          <cell r="AS54">
            <v>0</v>
          </cell>
          <cell r="AV54" t="str">
            <v>2</v>
          </cell>
        </row>
        <row r="55">
          <cell r="A55">
            <v>506</v>
          </cell>
          <cell r="B55" t="str">
            <v>필롭의 어둠</v>
          </cell>
          <cell r="C55" t="str">
            <v>Monster.Ordeal.DarkPhillop</v>
          </cell>
          <cell r="D55" t="str">
            <v>Hero.Phillop</v>
          </cell>
          <cell r="E55" t="str">
            <v>Trial</v>
          </cell>
          <cell r="F55">
            <v>0</v>
          </cell>
          <cell r="G55">
            <v>0</v>
          </cell>
          <cell r="H55" t="str">
            <v>Hero</v>
          </cell>
          <cell r="I55" t="str">
            <v>Knight</v>
          </cell>
          <cell r="J55" t="str">
            <v>Physical</v>
          </cell>
          <cell r="K55">
            <v>0</v>
          </cell>
          <cell r="L55">
            <v>0</v>
          </cell>
          <cell r="M55" t="str">
            <v>Fire</v>
          </cell>
          <cell r="N55">
            <v>0</v>
          </cell>
          <cell r="O55" t="str">
            <v>Forward</v>
          </cell>
          <cell r="P55" t="str">
            <v>700</v>
          </cell>
          <cell r="Q55">
            <v>5000</v>
          </cell>
          <cell r="R55" t="str">
            <v>200</v>
          </cell>
          <cell r="S55" t="str">
            <v>False</v>
          </cell>
          <cell r="T55">
            <v>0</v>
          </cell>
          <cell r="U55">
            <v>500</v>
          </cell>
          <cell r="V55">
            <v>1750</v>
          </cell>
          <cell r="X55" t="str">
            <v>SKILLBOOK_KNIGHT_1</v>
          </cell>
          <cell r="Y55" t="str">
            <v>NO_ITEM</v>
          </cell>
          <cell r="Z55">
            <v>0</v>
          </cell>
          <cell r="AA55">
            <v>0</v>
          </cell>
          <cell r="AC55">
            <v>600</v>
          </cell>
          <cell r="AD55">
            <v>0</v>
          </cell>
          <cell r="AE55">
            <v>610</v>
          </cell>
          <cell r="AF55" t="str">
            <v>611,612,613</v>
          </cell>
          <cell r="AG55">
            <v>620</v>
          </cell>
          <cell r="AH55" t="str">
            <v>621,622,623</v>
          </cell>
          <cell r="AI55">
            <v>630</v>
          </cell>
          <cell r="AJ55" t="str">
            <v>631,632,633</v>
          </cell>
          <cell r="AK55">
            <v>640</v>
          </cell>
          <cell r="AL55" t="str">
            <v>641,642,643</v>
          </cell>
          <cell r="AM55">
            <v>0</v>
          </cell>
          <cell r="AO55">
            <v>0</v>
          </cell>
          <cell r="AR55">
            <v>0</v>
          </cell>
          <cell r="AS55">
            <v>0</v>
          </cell>
          <cell r="AV55" t="str">
            <v>3</v>
          </cell>
        </row>
        <row r="56">
          <cell r="A56">
            <v>507</v>
          </cell>
          <cell r="B56" t="str">
            <v>라크락의 어둠</v>
          </cell>
          <cell r="C56" t="str">
            <v>Monster.Ordeal.DarkLakrak</v>
          </cell>
          <cell r="D56" t="str">
            <v>Hero.Lakrak</v>
          </cell>
          <cell r="E56" t="str">
            <v>Trial</v>
          </cell>
          <cell r="F56">
            <v>0</v>
          </cell>
          <cell r="G56">
            <v>0</v>
          </cell>
          <cell r="H56" t="str">
            <v>Hero</v>
          </cell>
          <cell r="I56" t="str">
            <v>Mechanic</v>
          </cell>
          <cell r="J56" t="str">
            <v>Physical</v>
          </cell>
          <cell r="K56">
            <v>0</v>
          </cell>
          <cell r="L56">
            <v>0</v>
          </cell>
          <cell r="M56" t="str">
            <v>Fire</v>
          </cell>
          <cell r="N56">
            <v>0</v>
          </cell>
          <cell r="O56" t="str">
            <v>Middle</v>
          </cell>
          <cell r="P56" t="str">
            <v>400</v>
          </cell>
          <cell r="Q56">
            <v>5000</v>
          </cell>
          <cell r="R56" t="str">
            <v>200</v>
          </cell>
          <cell r="S56" t="str">
            <v>False</v>
          </cell>
          <cell r="T56">
            <v>0</v>
          </cell>
          <cell r="U56">
            <v>500</v>
          </cell>
          <cell r="V56">
            <v>1100</v>
          </cell>
          <cell r="X56" t="str">
            <v>SKILLBOOK_MECHANIC_1</v>
          </cell>
          <cell r="Y56" t="str">
            <v>NO_ITEM</v>
          </cell>
          <cell r="Z56">
            <v>0</v>
          </cell>
          <cell r="AA56">
            <v>0</v>
          </cell>
          <cell r="AC56">
            <v>700</v>
          </cell>
          <cell r="AD56">
            <v>0</v>
          </cell>
          <cell r="AE56">
            <v>710</v>
          </cell>
          <cell r="AF56" t="str">
            <v>711,712,713</v>
          </cell>
          <cell r="AG56">
            <v>720</v>
          </cell>
          <cell r="AH56" t="str">
            <v>721,722,723</v>
          </cell>
          <cell r="AI56">
            <v>730</v>
          </cell>
          <cell r="AJ56" t="str">
            <v>731,732,733</v>
          </cell>
          <cell r="AK56">
            <v>740</v>
          </cell>
          <cell r="AL56" t="str">
            <v>741,742,743</v>
          </cell>
          <cell r="AM56">
            <v>0</v>
          </cell>
          <cell r="AN56">
            <v>0</v>
          </cell>
          <cell r="AO56">
            <v>0</v>
          </cell>
          <cell r="AP56">
            <v>0</v>
          </cell>
          <cell r="AQ56">
            <v>0</v>
          </cell>
          <cell r="AR56">
            <v>0</v>
          </cell>
          <cell r="AS56">
            <v>0</v>
          </cell>
          <cell r="AT56">
            <v>0</v>
          </cell>
          <cell r="AV56" t="str">
            <v>2</v>
          </cell>
        </row>
        <row r="57">
          <cell r="A57">
            <v>508</v>
          </cell>
          <cell r="B57" t="str">
            <v>카울라의 어둠</v>
          </cell>
          <cell r="C57" t="str">
            <v>Monster.Ordeal.DarkKaulah</v>
          </cell>
          <cell r="D57" t="str">
            <v>Hero.Kaulah</v>
          </cell>
          <cell r="E57" t="str">
            <v>Trial</v>
          </cell>
          <cell r="F57">
            <v>0</v>
          </cell>
          <cell r="G57">
            <v>0</v>
          </cell>
          <cell r="H57" t="str">
            <v>Hero</v>
          </cell>
          <cell r="I57" t="str">
            <v>Priest</v>
          </cell>
          <cell r="J57" t="str">
            <v>Magical</v>
          </cell>
          <cell r="K57">
            <v>0</v>
          </cell>
          <cell r="L57">
            <v>0</v>
          </cell>
          <cell r="M57" t="str">
            <v>Fire</v>
          </cell>
          <cell r="N57">
            <v>0</v>
          </cell>
          <cell r="O57" t="str">
            <v>Rear</v>
          </cell>
          <cell r="P57" t="str">
            <v>100</v>
          </cell>
          <cell r="Q57">
            <v>5000</v>
          </cell>
          <cell r="R57" t="str">
            <v>200</v>
          </cell>
          <cell r="S57" t="str">
            <v>False</v>
          </cell>
          <cell r="T57">
            <v>0</v>
          </cell>
          <cell r="U57">
            <v>600</v>
          </cell>
          <cell r="V57">
            <v>2400</v>
          </cell>
          <cell r="X57" t="str">
            <v>SKILLBOOK_PRIEST_1</v>
          </cell>
          <cell r="Y57" t="str">
            <v>NO_ITEM</v>
          </cell>
          <cell r="Z57">
            <v>0</v>
          </cell>
          <cell r="AA57">
            <v>0</v>
          </cell>
          <cell r="AC57">
            <v>800</v>
          </cell>
          <cell r="AD57">
            <v>0</v>
          </cell>
          <cell r="AE57">
            <v>810</v>
          </cell>
          <cell r="AF57" t="str">
            <v>811,812,813</v>
          </cell>
          <cell r="AG57">
            <v>820</v>
          </cell>
          <cell r="AH57" t="str">
            <v>821,822,823</v>
          </cell>
          <cell r="AI57">
            <v>830</v>
          </cell>
          <cell r="AJ57" t="str">
            <v>831,832,833</v>
          </cell>
          <cell r="AK57">
            <v>840</v>
          </cell>
          <cell r="AL57" t="str">
            <v>841,842,843</v>
          </cell>
          <cell r="AM57">
            <v>0</v>
          </cell>
          <cell r="AN57">
            <v>0</v>
          </cell>
          <cell r="AO57">
            <v>0</v>
          </cell>
          <cell r="AP57">
            <v>0</v>
          </cell>
          <cell r="AQ57">
            <v>0</v>
          </cell>
          <cell r="AR57">
            <v>0</v>
          </cell>
          <cell r="AS57">
            <v>0</v>
          </cell>
          <cell r="AT57">
            <v>0</v>
          </cell>
          <cell r="AV57" t="str">
            <v>2</v>
          </cell>
        </row>
        <row r="58">
          <cell r="A58">
            <v>509</v>
          </cell>
          <cell r="B58" t="str">
            <v>에피스의 어둠</v>
          </cell>
          <cell r="C58" t="str">
            <v>Monster.Ordeal.DarkEpis</v>
          </cell>
          <cell r="D58" t="str">
            <v>Hero.Epis</v>
          </cell>
          <cell r="E58" t="str">
            <v>Trial</v>
          </cell>
          <cell r="F58">
            <v>0</v>
          </cell>
          <cell r="G58">
            <v>0</v>
          </cell>
          <cell r="H58" t="str">
            <v>Hero</v>
          </cell>
          <cell r="I58" t="str">
            <v>Assassin</v>
          </cell>
          <cell r="J58" t="str">
            <v>Magical</v>
          </cell>
          <cell r="K58">
            <v>0</v>
          </cell>
          <cell r="L58">
            <v>0</v>
          </cell>
          <cell r="M58" t="str">
            <v>Fire</v>
          </cell>
          <cell r="N58">
            <v>0</v>
          </cell>
          <cell r="O58" t="str">
            <v>Forward</v>
          </cell>
          <cell r="P58" t="str">
            <v>500</v>
          </cell>
          <cell r="Q58">
            <v>5000</v>
          </cell>
          <cell r="R58" t="str">
            <v>200</v>
          </cell>
          <cell r="S58" t="str">
            <v>False</v>
          </cell>
          <cell r="T58">
            <v>0</v>
          </cell>
          <cell r="U58">
            <v>500</v>
          </cell>
          <cell r="V58">
            <v>2000</v>
          </cell>
          <cell r="X58" t="str">
            <v>SKILLBOOK_ASSASSIN_1</v>
          </cell>
          <cell r="Y58" t="str">
            <v>NO_ITEM</v>
          </cell>
          <cell r="Z58">
            <v>0</v>
          </cell>
          <cell r="AA58">
            <v>0</v>
          </cell>
          <cell r="AC58">
            <v>900</v>
          </cell>
          <cell r="AD58">
            <v>0</v>
          </cell>
          <cell r="AE58">
            <v>940</v>
          </cell>
          <cell r="AF58" t="str">
            <v>941,942,943</v>
          </cell>
          <cell r="AG58">
            <v>910</v>
          </cell>
          <cell r="AH58" t="str">
            <v>911,912,913</v>
          </cell>
          <cell r="AI58">
            <v>930</v>
          </cell>
          <cell r="AJ58" t="str">
            <v>931,932,933</v>
          </cell>
          <cell r="AK58">
            <v>920</v>
          </cell>
          <cell r="AL58" t="str">
            <v>921,922,923</v>
          </cell>
          <cell r="AM58">
            <v>0</v>
          </cell>
          <cell r="AN58">
            <v>0</v>
          </cell>
          <cell r="AO58" t="str">
            <v>945,990,991,992,993,994,995</v>
          </cell>
          <cell r="AP58">
            <v>0</v>
          </cell>
          <cell r="AQ58">
            <v>0</v>
          </cell>
          <cell r="AR58">
            <v>0</v>
          </cell>
          <cell r="AS58">
            <v>0</v>
          </cell>
          <cell r="AT58">
            <v>0</v>
          </cell>
          <cell r="AV58" t="str">
            <v>2</v>
          </cell>
        </row>
        <row r="59">
          <cell r="A59">
            <v>510</v>
          </cell>
          <cell r="B59" t="str">
            <v>셀레네의 어둠</v>
          </cell>
          <cell r="C59" t="str">
            <v>Monster.Ordeal.DarkSelene</v>
          </cell>
          <cell r="D59" t="str">
            <v>Hero.Selene</v>
          </cell>
          <cell r="E59" t="str">
            <v>Trial</v>
          </cell>
          <cell r="F59">
            <v>0</v>
          </cell>
          <cell r="G59">
            <v>0</v>
          </cell>
          <cell r="H59" t="str">
            <v>Hero</v>
          </cell>
          <cell r="I59" t="str">
            <v>Archer</v>
          </cell>
          <cell r="J59" t="str">
            <v>Physical</v>
          </cell>
          <cell r="K59">
            <v>0</v>
          </cell>
          <cell r="L59">
            <v>0</v>
          </cell>
          <cell r="M59" t="str">
            <v>Fire</v>
          </cell>
          <cell r="N59">
            <v>0</v>
          </cell>
          <cell r="O59" t="str">
            <v>Middle</v>
          </cell>
          <cell r="P59" t="str">
            <v>300</v>
          </cell>
          <cell r="Q59">
            <v>5000</v>
          </cell>
          <cell r="R59" t="str">
            <v>200</v>
          </cell>
          <cell r="S59" t="str">
            <v>False</v>
          </cell>
          <cell r="T59">
            <v>0</v>
          </cell>
          <cell r="U59">
            <v>500</v>
          </cell>
          <cell r="V59">
            <v>1500</v>
          </cell>
          <cell r="X59" t="str">
            <v>SKILLBOOK_ARCHER_1</v>
          </cell>
          <cell r="Y59" t="str">
            <v>NO_ITEM</v>
          </cell>
          <cell r="Z59">
            <v>0</v>
          </cell>
          <cell r="AA59">
            <v>0</v>
          </cell>
          <cell r="AC59">
            <v>1000</v>
          </cell>
          <cell r="AD59">
            <v>0</v>
          </cell>
          <cell r="AE59">
            <v>1010</v>
          </cell>
          <cell r="AF59" t="str">
            <v>1011,1012,1013</v>
          </cell>
          <cell r="AG59">
            <v>1040</v>
          </cell>
          <cell r="AH59" t="str">
            <v>1041,1042,1043</v>
          </cell>
          <cell r="AI59">
            <v>1030</v>
          </cell>
          <cell r="AJ59" t="str">
            <v>1031,1032,1033</v>
          </cell>
          <cell r="AK59">
            <v>1020</v>
          </cell>
          <cell r="AL59" t="str">
            <v>1021,1022,1023</v>
          </cell>
          <cell r="AM59">
            <v>0</v>
          </cell>
          <cell r="AO59" t="str">
            <v>1044,1045,1046,1047,1024,1025</v>
          </cell>
          <cell r="AR59">
            <v>0</v>
          </cell>
          <cell r="AS59">
            <v>0</v>
          </cell>
          <cell r="AV59" t="str">
            <v>2</v>
          </cell>
        </row>
        <row r="60">
          <cell r="A60">
            <v>511</v>
          </cell>
          <cell r="B60" t="str">
            <v>마리아의 어둠</v>
          </cell>
          <cell r="C60" t="str">
            <v>Monster.Ordeal.DarkMaria</v>
          </cell>
          <cell r="D60" t="str">
            <v>Hero.Maria</v>
          </cell>
          <cell r="E60" t="str">
            <v>Trial</v>
          </cell>
          <cell r="F60">
            <v>0</v>
          </cell>
          <cell r="G60">
            <v>0</v>
          </cell>
          <cell r="H60" t="str">
            <v>Hero</v>
          </cell>
          <cell r="I60" t="str">
            <v>Wizard</v>
          </cell>
          <cell r="J60" t="str">
            <v>Magical</v>
          </cell>
          <cell r="K60">
            <v>0</v>
          </cell>
          <cell r="L60">
            <v>0</v>
          </cell>
          <cell r="M60" t="str">
            <v>Fire</v>
          </cell>
          <cell r="N60">
            <v>0</v>
          </cell>
          <cell r="O60" t="str">
            <v>Middle</v>
          </cell>
          <cell r="P60" t="str">
            <v>200</v>
          </cell>
          <cell r="Q60">
            <v>5000</v>
          </cell>
          <cell r="R60" t="str">
            <v>200</v>
          </cell>
          <cell r="S60" t="str">
            <v>False</v>
          </cell>
          <cell r="T60">
            <v>0</v>
          </cell>
          <cell r="U60">
            <v>500</v>
          </cell>
          <cell r="V60">
            <v>1600</v>
          </cell>
          <cell r="X60" t="str">
            <v>SKILLBOOK_WIZARD_1</v>
          </cell>
          <cell r="Y60" t="str">
            <v>NO_ITEM</v>
          </cell>
          <cell r="Z60">
            <v>0</v>
          </cell>
          <cell r="AA60">
            <v>0</v>
          </cell>
          <cell r="AC60">
            <v>1100</v>
          </cell>
          <cell r="AD60">
            <v>0</v>
          </cell>
          <cell r="AE60">
            <v>1110</v>
          </cell>
          <cell r="AF60" t="str">
            <v>1111,1112,1113</v>
          </cell>
          <cell r="AG60">
            <v>1140</v>
          </cell>
          <cell r="AH60" t="str">
            <v>1141,1142,1143</v>
          </cell>
          <cell r="AI60">
            <v>1130</v>
          </cell>
          <cell r="AJ60" t="str">
            <v>1131,1132,1133</v>
          </cell>
          <cell r="AK60">
            <v>1120</v>
          </cell>
          <cell r="AL60" t="str">
            <v>1121,1122,1123</v>
          </cell>
          <cell r="AM60">
            <v>0</v>
          </cell>
          <cell r="AO60">
            <v>0</v>
          </cell>
          <cell r="AR60">
            <v>0</v>
          </cell>
          <cell r="AS60">
            <v>0</v>
          </cell>
          <cell r="AV60" t="str">
            <v>3</v>
          </cell>
        </row>
        <row r="61">
          <cell r="A61">
            <v>512</v>
          </cell>
          <cell r="B61" t="str">
            <v>미르르의 어둠</v>
          </cell>
          <cell r="C61" t="str">
            <v>Monster.Ordeal.DarkMiruru</v>
          </cell>
          <cell r="D61" t="str">
            <v>Hero.Miruru</v>
          </cell>
          <cell r="E61" t="str">
            <v>Trial</v>
          </cell>
          <cell r="F61">
            <v>0</v>
          </cell>
          <cell r="G61">
            <v>0</v>
          </cell>
          <cell r="H61" t="str">
            <v>Hero</v>
          </cell>
          <cell r="I61" t="str">
            <v>Mechanic</v>
          </cell>
          <cell r="J61" t="str">
            <v>Physical</v>
          </cell>
          <cell r="K61">
            <v>0</v>
          </cell>
          <cell r="L61">
            <v>0</v>
          </cell>
          <cell r="M61" t="str">
            <v>Fire</v>
          </cell>
          <cell r="N61">
            <v>0</v>
          </cell>
          <cell r="O61" t="str">
            <v>Middle</v>
          </cell>
          <cell r="P61" t="str">
            <v>400</v>
          </cell>
          <cell r="Q61">
            <v>5000</v>
          </cell>
          <cell r="R61" t="str">
            <v>200</v>
          </cell>
          <cell r="S61" t="str">
            <v>False</v>
          </cell>
          <cell r="T61">
            <v>0</v>
          </cell>
          <cell r="U61">
            <v>500</v>
          </cell>
          <cell r="V61">
            <v>1400</v>
          </cell>
          <cell r="X61" t="str">
            <v>SKILLBOOK_MECHANIC_1</v>
          </cell>
          <cell r="Y61" t="str">
            <v>NO_ITEM</v>
          </cell>
          <cell r="Z61">
            <v>0</v>
          </cell>
          <cell r="AA61">
            <v>0</v>
          </cell>
          <cell r="AC61">
            <v>1200</v>
          </cell>
          <cell r="AD61">
            <v>0</v>
          </cell>
          <cell r="AE61">
            <v>1210</v>
          </cell>
          <cell r="AF61" t="str">
            <v>1211,1212,1213</v>
          </cell>
          <cell r="AG61">
            <v>1220</v>
          </cell>
          <cell r="AH61" t="str">
            <v>1221,1222,1223</v>
          </cell>
          <cell r="AI61">
            <v>1230</v>
          </cell>
          <cell r="AJ61" t="str">
            <v>1231,1232,1233</v>
          </cell>
          <cell r="AK61">
            <v>1240</v>
          </cell>
          <cell r="AL61" t="str">
            <v>1241,1242,1243</v>
          </cell>
          <cell r="AM61">
            <v>0</v>
          </cell>
          <cell r="AN61">
            <v>0</v>
          </cell>
          <cell r="AO61">
            <v>0</v>
          </cell>
          <cell r="AP61">
            <v>0</v>
          </cell>
          <cell r="AQ61">
            <v>0</v>
          </cell>
          <cell r="AR61">
            <v>0</v>
          </cell>
          <cell r="AS61">
            <v>0</v>
          </cell>
          <cell r="AT61">
            <v>0</v>
          </cell>
          <cell r="AV61" t="str">
            <v>2</v>
          </cell>
        </row>
        <row r="62">
          <cell r="A62">
            <v>513</v>
          </cell>
          <cell r="B62" t="str">
            <v>로레인의 어둠</v>
          </cell>
          <cell r="C62" t="str">
            <v>Monster.Ordeal.DarkLorraine</v>
          </cell>
          <cell r="D62" t="str">
            <v>Hero.Lorraine</v>
          </cell>
          <cell r="E62" t="str">
            <v>Trial</v>
          </cell>
          <cell r="F62">
            <v>0</v>
          </cell>
          <cell r="G62">
            <v>0</v>
          </cell>
          <cell r="H62" t="str">
            <v>Hero</v>
          </cell>
          <cell r="I62" t="str">
            <v>Wizard</v>
          </cell>
          <cell r="J62" t="str">
            <v>Magical</v>
          </cell>
          <cell r="K62">
            <v>0</v>
          </cell>
          <cell r="L62">
            <v>0</v>
          </cell>
          <cell r="M62" t="str">
            <v>Fire</v>
          </cell>
          <cell r="N62">
            <v>0</v>
          </cell>
          <cell r="O62" t="str">
            <v>Middle</v>
          </cell>
          <cell r="P62" t="str">
            <v>200</v>
          </cell>
          <cell r="Q62">
            <v>5000</v>
          </cell>
          <cell r="R62" t="str">
            <v>200</v>
          </cell>
          <cell r="S62" t="str">
            <v>False</v>
          </cell>
          <cell r="T62">
            <v>0</v>
          </cell>
          <cell r="U62">
            <v>500</v>
          </cell>
          <cell r="V62">
            <v>2000</v>
          </cell>
          <cell r="X62" t="str">
            <v>SKILLBOOK_WIZARD_1</v>
          </cell>
          <cell r="Y62" t="str">
            <v>NO_ITEM</v>
          </cell>
          <cell r="Z62">
            <v>0</v>
          </cell>
          <cell r="AA62">
            <v>0</v>
          </cell>
          <cell r="AC62">
            <v>1300</v>
          </cell>
          <cell r="AD62">
            <v>0</v>
          </cell>
          <cell r="AE62">
            <v>1310</v>
          </cell>
          <cell r="AF62" t="str">
            <v>1311,1312,1313</v>
          </cell>
          <cell r="AG62">
            <v>1340</v>
          </cell>
          <cell r="AH62" t="str">
            <v>1341,1342,1343</v>
          </cell>
          <cell r="AI62">
            <v>1330</v>
          </cell>
          <cell r="AJ62" t="str">
            <v>1331,1332,1333</v>
          </cell>
          <cell r="AK62">
            <v>1320</v>
          </cell>
          <cell r="AL62" t="str">
            <v>1321,1322,1323</v>
          </cell>
          <cell r="AM62">
            <v>0</v>
          </cell>
          <cell r="AN62">
            <v>0</v>
          </cell>
          <cell r="AO62" t="str">
            <v>1344,1345</v>
          </cell>
          <cell r="AR62">
            <v>0</v>
          </cell>
          <cell r="AS62">
            <v>0</v>
          </cell>
          <cell r="AV62" t="str">
            <v>2</v>
          </cell>
        </row>
        <row r="63">
          <cell r="A63">
            <v>514</v>
          </cell>
          <cell r="B63" t="str">
            <v>마야의 어둠</v>
          </cell>
          <cell r="C63" t="str">
            <v>Monster.Ordeal.DarkMaya</v>
          </cell>
          <cell r="D63" t="str">
            <v>Hero.Maya</v>
          </cell>
          <cell r="E63" t="str">
            <v>Trial</v>
          </cell>
          <cell r="F63">
            <v>0</v>
          </cell>
          <cell r="G63">
            <v>0</v>
          </cell>
          <cell r="H63" t="str">
            <v>Hero</v>
          </cell>
          <cell r="I63" t="str">
            <v>Archer</v>
          </cell>
          <cell r="J63" t="str">
            <v>Physical</v>
          </cell>
          <cell r="K63">
            <v>0</v>
          </cell>
          <cell r="L63">
            <v>0</v>
          </cell>
          <cell r="M63" t="str">
            <v>Fire</v>
          </cell>
          <cell r="N63">
            <v>0</v>
          </cell>
          <cell r="O63" t="str">
            <v>Middle</v>
          </cell>
          <cell r="P63" t="str">
            <v>300</v>
          </cell>
          <cell r="Q63">
            <v>5000</v>
          </cell>
          <cell r="R63" t="str">
            <v>200</v>
          </cell>
          <cell r="S63" t="str">
            <v>False</v>
          </cell>
          <cell r="T63">
            <v>0</v>
          </cell>
          <cell r="U63">
            <v>500</v>
          </cell>
          <cell r="V63">
            <v>1500</v>
          </cell>
          <cell r="X63" t="str">
            <v>SKILLBOOK_ARCHER_1</v>
          </cell>
          <cell r="Y63" t="str">
            <v>NO_ITEM</v>
          </cell>
          <cell r="Z63">
            <v>0</v>
          </cell>
          <cell r="AA63">
            <v>0</v>
          </cell>
          <cell r="AC63">
            <v>1400</v>
          </cell>
          <cell r="AD63">
            <v>0</v>
          </cell>
          <cell r="AE63">
            <v>1410</v>
          </cell>
          <cell r="AF63" t="str">
            <v>1411,1412,1413</v>
          </cell>
          <cell r="AG63">
            <v>1420</v>
          </cell>
          <cell r="AH63" t="str">
            <v>1421,1422,1423</v>
          </cell>
          <cell r="AI63">
            <v>1430</v>
          </cell>
          <cell r="AJ63" t="str">
            <v>1431,1432,1433</v>
          </cell>
          <cell r="AK63">
            <v>1440</v>
          </cell>
          <cell r="AL63" t="str">
            <v>1441,1442,1443</v>
          </cell>
          <cell r="AM63">
            <v>0</v>
          </cell>
          <cell r="AN63">
            <v>0</v>
          </cell>
          <cell r="AO63">
            <v>0</v>
          </cell>
          <cell r="AP63">
            <v>0</v>
          </cell>
          <cell r="AQ63">
            <v>0</v>
          </cell>
          <cell r="AR63">
            <v>0</v>
          </cell>
          <cell r="AS63">
            <v>0</v>
          </cell>
          <cell r="AT63">
            <v>0</v>
          </cell>
          <cell r="AV63" t="str">
            <v>3</v>
          </cell>
        </row>
        <row r="64">
          <cell r="A64">
            <v>515</v>
          </cell>
          <cell r="B64" t="str">
            <v>클라우스의 어둠</v>
          </cell>
          <cell r="C64" t="str">
            <v>Monster.Ordeal.DarkClause</v>
          </cell>
          <cell r="D64" t="str">
            <v>Hero.Clause</v>
          </cell>
          <cell r="E64" t="str">
            <v>Trial</v>
          </cell>
          <cell r="F64">
            <v>0</v>
          </cell>
          <cell r="G64">
            <v>0</v>
          </cell>
          <cell r="H64" t="str">
            <v>Hero</v>
          </cell>
          <cell r="I64" t="str">
            <v>Knight</v>
          </cell>
          <cell r="J64" t="str">
            <v>Physical</v>
          </cell>
          <cell r="K64">
            <v>0</v>
          </cell>
          <cell r="L64">
            <v>0</v>
          </cell>
          <cell r="M64" t="str">
            <v>Fire</v>
          </cell>
          <cell r="N64">
            <v>0</v>
          </cell>
          <cell r="O64" t="str">
            <v>Forward</v>
          </cell>
          <cell r="P64" t="str">
            <v>700</v>
          </cell>
          <cell r="Q64">
            <v>5000</v>
          </cell>
          <cell r="R64" t="str">
            <v>200</v>
          </cell>
          <cell r="S64" t="str">
            <v>False</v>
          </cell>
          <cell r="T64">
            <v>0</v>
          </cell>
          <cell r="U64">
            <v>500</v>
          </cell>
          <cell r="V64">
            <v>1950</v>
          </cell>
          <cell r="X64" t="str">
            <v>SKILLBOOK_KNIGHT_1</v>
          </cell>
          <cell r="Y64" t="str">
            <v>NO_ITEM</v>
          </cell>
          <cell r="Z64">
            <v>0</v>
          </cell>
          <cell r="AA64">
            <v>0</v>
          </cell>
          <cell r="AC64">
            <v>1500</v>
          </cell>
          <cell r="AD64">
            <v>0</v>
          </cell>
          <cell r="AE64">
            <v>1530</v>
          </cell>
          <cell r="AF64" t="str">
            <v>1531,1532,1533</v>
          </cell>
          <cell r="AG64">
            <v>1520</v>
          </cell>
          <cell r="AH64" t="str">
            <v>1521,1522,1523</v>
          </cell>
          <cell r="AI64">
            <v>1510</v>
          </cell>
          <cell r="AJ64" t="str">
            <v>1511,1512,1513</v>
          </cell>
          <cell r="AK64">
            <v>1540</v>
          </cell>
          <cell r="AL64" t="str">
            <v>1541,1542,1543</v>
          </cell>
          <cell r="AM64">
            <v>0</v>
          </cell>
          <cell r="AO64" t="str">
            <v>1524</v>
          </cell>
          <cell r="AR64">
            <v>0</v>
          </cell>
          <cell r="AS64">
            <v>0</v>
          </cell>
          <cell r="AV64" t="str">
            <v>2</v>
          </cell>
        </row>
        <row r="65">
          <cell r="A65">
            <v>516</v>
          </cell>
          <cell r="B65" t="str">
            <v>레피의 어둠</v>
          </cell>
          <cell r="C65" t="str">
            <v>Monster.Ordeal.DarkRephy</v>
          </cell>
          <cell r="D65" t="str">
            <v>Hero.Rephy</v>
          </cell>
          <cell r="E65" t="str">
            <v>Trial</v>
          </cell>
          <cell r="F65">
            <v>0</v>
          </cell>
          <cell r="G65">
            <v>0</v>
          </cell>
          <cell r="H65" t="str">
            <v>Hero</v>
          </cell>
          <cell r="I65" t="str">
            <v>Priest</v>
          </cell>
          <cell r="J65" t="str">
            <v>Magical</v>
          </cell>
          <cell r="K65">
            <v>0</v>
          </cell>
          <cell r="L65">
            <v>0</v>
          </cell>
          <cell r="M65" t="str">
            <v>Fire</v>
          </cell>
          <cell r="N65">
            <v>0</v>
          </cell>
          <cell r="O65" t="str">
            <v>Rear</v>
          </cell>
          <cell r="P65" t="str">
            <v>100</v>
          </cell>
          <cell r="Q65">
            <v>5000</v>
          </cell>
          <cell r="R65" t="str">
            <v>200</v>
          </cell>
          <cell r="S65" t="str">
            <v>False</v>
          </cell>
          <cell r="T65">
            <v>0</v>
          </cell>
          <cell r="U65">
            <v>500</v>
          </cell>
          <cell r="V65">
            <v>2000</v>
          </cell>
          <cell r="X65" t="str">
            <v>SKILLBOOK_PRIEST_1</v>
          </cell>
          <cell r="Y65" t="str">
            <v>NO_ITEM</v>
          </cell>
          <cell r="Z65">
            <v>0</v>
          </cell>
          <cell r="AA65">
            <v>0</v>
          </cell>
          <cell r="AC65">
            <v>1600</v>
          </cell>
          <cell r="AD65">
            <v>0</v>
          </cell>
          <cell r="AE65">
            <v>1610</v>
          </cell>
          <cell r="AF65" t="str">
            <v>1611,1612,1613</v>
          </cell>
          <cell r="AG65">
            <v>1620</v>
          </cell>
          <cell r="AH65" t="str">
            <v>1621,1622,1623</v>
          </cell>
          <cell r="AI65">
            <v>1630</v>
          </cell>
          <cell r="AJ65" t="str">
            <v>1631,1632,1633</v>
          </cell>
          <cell r="AK65">
            <v>1640</v>
          </cell>
          <cell r="AL65" t="str">
            <v>1641,1642,1643</v>
          </cell>
          <cell r="AM65">
            <v>0</v>
          </cell>
          <cell r="AN65">
            <v>0</v>
          </cell>
          <cell r="AO65">
            <v>0</v>
          </cell>
          <cell r="AP65">
            <v>0</v>
          </cell>
          <cell r="AQ65">
            <v>0</v>
          </cell>
          <cell r="AR65">
            <v>0</v>
          </cell>
          <cell r="AS65">
            <v>0</v>
          </cell>
          <cell r="AT65">
            <v>0</v>
          </cell>
          <cell r="AV65" t="str">
            <v>3</v>
          </cell>
        </row>
        <row r="66">
          <cell r="A66">
            <v>517</v>
          </cell>
          <cell r="B66" t="str">
            <v>디마엘의 어둠</v>
          </cell>
          <cell r="C66" t="str">
            <v>Monster.Ordeal.DarkDimael</v>
          </cell>
          <cell r="D66" t="str">
            <v>Hero.Dimael</v>
          </cell>
          <cell r="E66" t="str">
            <v>Trial</v>
          </cell>
          <cell r="F66">
            <v>0</v>
          </cell>
          <cell r="G66">
            <v>0</v>
          </cell>
          <cell r="H66" t="str">
            <v>Hero</v>
          </cell>
          <cell r="I66" t="str">
            <v>Archer</v>
          </cell>
          <cell r="J66" t="str">
            <v>Magical</v>
          </cell>
          <cell r="K66">
            <v>0</v>
          </cell>
          <cell r="L66">
            <v>0</v>
          </cell>
          <cell r="M66" t="str">
            <v>Fire</v>
          </cell>
          <cell r="N66">
            <v>0</v>
          </cell>
          <cell r="O66" t="str">
            <v>Rear</v>
          </cell>
          <cell r="P66" t="str">
            <v>300</v>
          </cell>
          <cell r="Q66">
            <v>5000</v>
          </cell>
          <cell r="R66" t="str">
            <v>200</v>
          </cell>
          <cell r="S66" t="str">
            <v>False</v>
          </cell>
          <cell r="T66">
            <v>0</v>
          </cell>
          <cell r="U66">
            <v>500</v>
          </cell>
          <cell r="V66">
            <v>2000</v>
          </cell>
          <cell r="X66" t="str">
            <v>SKILLBOOK_ARCHER_1</v>
          </cell>
          <cell r="Y66" t="str">
            <v>NO_ITEM</v>
          </cell>
          <cell r="Z66">
            <v>0</v>
          </cell>
          <cell r="AA66">
            <v>0</v>
          </cell>
          <cell r="AC66">
            <v>1700</v>
          </cell>
          <cell r="AD66">
            <v>0</v>
          </cell>
          <cell r="AE66">
            <v>1710</v>
          </cell>
          <cell r="AF66" t="str">
            <v>1711,1712,1713</v>
          </cell>
          <cell r="AG66">
            <v>1720</v>
          </cell>
          <cell r="AH66" t="str">
            <v>1721,1722,1723</v>
          </cell>
          <cell r="AI66">
            <v>1730</v>
          </cell>
          <cell r="AJ66" t="str">
            <v>1731,1732,1733</v>
          </cell>
          <cell r="AK66">
            <v>1740</v>
          </cell>
          <cell r="AL66" t="str">
            <v>1741,1742,1743</v>
          </cell>
          <cell r="AM66">
            <v>0</v>
          </cell>
          <cell r="AN66">
            <v>0</v>
          </cell>
          <cell r="AO66">
            <v>0</v>
          </cell>
          <cell r="AP66">
            <v>0</v>
          </cell>
          <cell r="AQ66">
            <v>0</v>
          </cell>
          <cell r="AR66">
            <v>0</v>
          </cell>
          <cell r="AS66">
            <v>0</v>
          </cell>
          <cell r="AT66">
            <v>0</v>
          </cell>
          <cell r="AV66" t="str">
            <v>2</v>
          </cell>
        </row>
        <row r="67">
          <cell r="A67">
            <v>518</v>
          </cell>
          <cell r="B67" t="str">
            <v>레이나의 어둠</v>
          </cell>
          <cell r="C67" t="str">
            <v>Monster.Ordeal.DarkReina</v>
          </cell>
          <cell r="D67" t="str">
            <v>Hero.Reina</v>
          </cell>
          <cell r="E67" t="str">
            <v>Trial</v>
          </cell>
          <cell r="F67">
            <v>0</v>
          </cell>
          <cell r="G67">
            <v>0</v>
          </cell>
          <cell r="H67" t="str">
            <v>Hero</v>
          </cell>
          <cell r="I67" t="str">
            <v>Assassin</v>
          </cell>
          <cell r="J67" t="str">
            <v>Physical</v>
          </cell>
          <cell r="K67">
            <v>0</v>
          </cell>
          <cell r="L67">
            <v>0</v>
          </cell>
          <cell r="M67" t="str">
            <v>Fire</v>
          </cell>
          <cell r="N67">
            <v>0</v>
          </cell>
          <cell r="O67" t="str">
            <v>Forward</v>
          </cell>
          <cell r="P67" t="str">
            <v>500</v>
          </cell>
          <cell r="Q67">
            <v>5000</v>
          </cell>
          <cell r="R67" t="str">
            <v>200</v>
          </cell>
          <cell r="S67" t="str">
            <v>False</v>
          </cell>
          <cell r="T67">
            <v>0</v>
          </cell>
          <cell r="U67">
            <v>500</v>
          </cell>
          <cell r="V67">
            <v>2000</v>
          </cell>
          <cell r="X67" t="str">
            <v>SKILLBOOK_ASSASSIN_1</v>
          </cell>
          <cell r="Y67" t="str">
            <v>NO_ITEM</v>
          </cell>
          <cell r="Z67">
            <v>0</v>
          </cell>
          <cell r="AA67">
            <v>0</v>
          </cell>
          <cell r="AC67">
            <v>1800</v>
          </cell>
          <cell r="AD67">
            <v>0</v>
          </cell>
          <cell r="AE67">
            <v>1810</v>
          </cell>
          <cell r="AF67" t="str">
            <v>1811,1812,1813</v>
          </cell>
          <cell r="AG67">
            <v>1820</v>
          </cell>
          <cell r="AH67" t="str">
            <v>1821,1822,1823</v>
          </cell>
          <cell r="AI67">
            <v>1830</v>
          </cell>
          <cell r="AJ67" t="str">
            <v>1831,1832,1833</v>
          </cell>
          <cell r="AK67">
            <v>1840</v>
          </cell>
          <cell r="AL67" t="str">
            <v>1841,1842,1843</v>
          </cell>
          <cell r="AM67">
            <v>0</v>
          </cell>
          <cell r="AN67">
            <v>0</v>
          </cell>
          <cell r="AO67" t="str">
            <v>1814</v>
          </cell>
          <cell r="AP67">
            <v>0</v>
          </cell>
          <cell r="AQ67">
            <v>0</v>
          </cell>
          <cell r="AR67">
            <v>0</v>
          </cell>
          <cell r="AS67">
            <v>0</v>
          </cell>
          <cell r="AT67">
            <v>0</v>
          </cell>
          <cell r="AV67" t="str">
            <v>2</v>
          </cell>
        </row>
        <row r="68">
          <cell r="A68">
            <v>519</v>
          </cell>
          <cell r="B68" t="str">
            <v>파벨의 어둠</v>
          </cell>
          <cell r="C68" t="str">
            <v>Monster.Ordeal.DarkPavel</v>
          </cell>
          <cell r="D68" t="str">
            <v>Hero.Pavel</v>
          </cell>
          <cell r="E68" t="str">
            <v>Trial</v>
          </cell>
          <cell r="F68">
            <v>0</v>
          </cell>
          <cell r="G68">
            <v>0</v>
          </cell>
          <cell r="H68" t="str">
            <v>Hero</v>
          </cell>
          <cell r="I68" t="str">
            <v>Wizard</v>
          </cell>
          <cell r="J68" t="str">
            <v>Magical</v>
          </cell>
          <cell r="K68">
            <v>0</v>
          </cell>
          <cell r="L68">
            <v>0</v>
          </cell>
          <cell r="M68" t="str">
            <v>Fire</v>
          </cell>
          <cell r="N68">
            <v>0</v>
          </cell>
          <cell r="O68" t="str">
            <v>Middle</v>
          </cell>
          <cell r="P68" t="str">
            <v>200</v>
          </cell>
          <cell r="Q68">
            <v>5000</v>
          </cell>
          <cell r="R68" t="str">
            <v>200</v>
          </cell>
          <cell r="S68" t="str">
            <v>False</v>
          </cell>
          <cell r="T68">
            <v>0</v>
          </cell>
          <cell r="U68">
            <v>500</v>
          </cell>
          <cell r="V68">
            <v>2000</v>
          </cell>
          <cell r="X68" t="str">
            <v>SKILLBOOK_WIZARD_1</v>
          </cell>
          <cell r="Y68" t="str">
            <v>NO_ITEM</v>
          </cell>
          <cell r="Z68">
            <v>0</v>
          </cell>
          <cell r="AA68">
            <v>0</v>
          </cell>
          <cell r="AC68">
            <v>1900</v>
          </cell>
          <cell r="AD68">
            <v>0</v>
          </cell>
          <cell r="AE68">
            <v>1910</v>
          </cell>
          <cell r="AF68" t="str">
            <v>1911,1912,1913</v>
          </cell>
          <cell r="AG68">
            <v>1920</v>
          </cell>
          <cell r="AH68" t="str">
            <v>1921,1922,1923</v>
          </cell>
          <cell r="AI68">
            <v>1930</v>
          </cell>
          <cell r="AJ68" t="str">
            <v>1931,1932,1933</v>
          </cell>
          <cell r="AK68">
            <v>1940</v>
          </cell>
          <cell r="AL68" t="str">
            <v>1941,1942,1943</v>
          </cell>
          <cell r="AM68">
            <v>0</v>
          </cell>
          <cell r="AN68">
            <v>0</v>
          </cell>
          <cell r="AO68" t="str">
            <v>1914,1924</v>
          </cell>
          <cell r="AP68">
            <v>0</v>
          </cell>
          <cell r="AQ68">
            <v>0</v>
          </cell>
          <cell r="AR68">
            <v>0</v>
          </cell>
          <cell r="AS68">
            <v>0</v>
          </cell>
          <cell r="AT68">
            <v>0</v>
          </cell>
          <cell r="AV68" t="str">
            <v>3</v>
          </cell>
        </row>
        <row r="69">
          <cell r="A69">
            <v>520</v>
          </cell>
          <cell r="B69" t="str">
            <v>데미아의 어둠</v>
          </cell>
          <cell r="C69" t="str">
            <v>Monster.Ordeal.DarkDemia</v>
          </cell>
          <cell r="D69" t="str">
            <v>Hero.Demia</v>
          </cell>
          <cell r="E69" t="str">
            <v>Trial</v>
          </cell>
          <cell r="F69">
            <v>0</v>
          </cell>
          <cell r="G69">
            <v>0</v>
          </cell>
          <cell r="H69" t="str">
            <v>Hero</v>
          </cell>
          <cell r="I69" t="str">
            <v>Knight</v>
          </cell>
          <cell r="J69" t="str">
            <v>Physical</v>
          </cell>
          <cell r="K69">
            <v>0</v>
          </cell>
          <cell r="L69">
            <v>0</v>
          </cell>
          <cell r="M69" t="str">
            <v>Fire</v>
          </cell>
          <cell r="N69">
            <v>0</v>
          </cell>
          <cell r="O69" t="str">
            <v>Forward</v>
          </cell>
          <cell r="P69" t="str">
            <v>700</v>
          </cell>
          <cell r="Q69">
            <v>5000</v>
          </cell>
          <cell r="R69" t="str">
            <v>200</v>
          </cell>
          <cell r="S69" t="str">
            <v>False</v>
          </cell>
          <cell r="T69">
            <v>0</v>
          </cell>
          <cell r="U69">
            <v>500</v>
          </cell>
          <cell r="V69">
            <v>2000</v>
          </cell>
          <cell r="X69" t="str">
            <v>SKILLBOOK_KNIGHT_1</v>
          </cell>
          <cell r="Y69" t="str">
            <v>NO_ITEM</v>
          </cell>
          <cell r="Z69">
            <v>0</v>
          </cell>
          <cell r="AA69">
            <v>0</v>
          </cell>
          <cell r="AC69">
            <v>2000</v>
          </cell>
          <cell r="AD69">
            <v>0</v>
          </cell>
          <cell r="AE69">
            <v>2010</v>
          </cell>
          <cell r="AF69" t="str">
            <v>2011,2012,2013</v>
          </cell>
          <cell r="AG69">
            <v>2020</v>
          </cell>
          <cell r="AH69" t="str">
            <v>2021,2022,2023</v>
          </cell>
          <cell r="AI69">
            <v>2030</v>
          </cell>
          <cell r="AJ69" t="str">
            <v>2031,2032,2033</v>
          </cell>
          <cell r="AK69">
            <v>2040</v>
          </cell>
          <cell r="AL69" t="str">
            <v>2041,2042,2043</v>
          </cell>
          <cell r="AM69">
            <v>0</v>
          </cell>
          <cell r="AN69">
            <v>0</v>
          </cell>
          <cell r="AO69" t="str">
            <v>2024,2034,2035</v>
          </cell>
          <cell r="AP69">
            <v>0</v>
          </cell>
          <cell r="AQ69">
            <v>0</v>
          </cell>
          <cell r="AR69">
            <v>0</v>
          </cell>
          <cell r="AS69">
            <v>0</v>
          </cell>
          <cell r="AT69">
            <v>0</v>
          </cell>
          <cell r="AV69" t="str">
            <v>2</v>
          </cell>
        </row>
        <row r="70">
          <cell r="A70">
            <v>521</v>
          </cell>
          <cell r="B70" t="str">
            <v>네일라의 어둠</v>
          </cell>
          <cell r="C70" t="str">
            <v>Monster.Ordeal.DarkNaila</v>
          </cell>
          <cell r="D70" t="str">
            <v>Hero.Naila</v>
          </cell>
          <cell r="E70" t="str">
            <v>Trial</v>
          </cell>
          <cell r="F70">
            <v>0</v>
          </cell>
          <cell r="G70">
            <v>0</v>
          </cell>
          <cell r="H70" t="str">
            <v>Hero</v>
          </cell>
          <cell r="I70" t="str">
            <v>Warrior</v>
          </cell>
          <cell r="J70" t="str">
            <v>Physical</v>
          </cell>
          <cell r="K70">
            <v>0</v>
          </cell>
          <cell r="L70">
            <v>0</v>
          </cell>
          <cell r="M70" t="str">
            <v>Fire</v>
          </cell>
          <cell r="N70">
            <v>0</v>
          </cell>
          <cell r="O70" t="str">
            <v>Forward</v>
          </cell>
          <cell r="P70" t="str">
            <v>600</v>
          </cell>
          <cell r="Q70">
            <v>5000</v>
          </cell>
          <cell r="R70" t="str">
            <v>200</v>
          </cell>
          <cell r="S70" t="str">
            <v>False</v>
          </cell>
          <cell r="T70">
            <v>0</v>
          </cell>
          <cell r="U70">
            <v>500</v>
          </cell>
          <cell r="V70">
            <v>2000</v>
          </cell>
          <cell r="X70" t="str">
            <v>SKILLBOOK_WARRIOR_1</v>
          </cell>
          <cell r="Y70" t="str">
            <v>NO_ITEM</v>
          </cell>
          <cell r="Z70">
            <v>0</v>
          </cell>
          <cell r="AA70">
            <v>0</v>
          </cell>
          <cell r="AC70">
            <v>2100</v>
          </cell>
          <cell r="AD70">
            <v>0</v>
          </cell>
          <cell r="AE70">
            <v>2110</v>
          </cell>
          <cell r="AF70" t="str">
            <v>2111,2112,2113</v>
          </cell>
          <cell r="AG70">
            <v>2120</v>
          </cell>
          <cell r="AH70" t="str">
            <v>2121,2122,2123</v>
          </cell>
          <cell r="AI70">
            <v>2130</v>
          </cell>
          <cell r="AJ70" t="str">
            <v>2131,2132,2133</v>
          </cell>
          <cell r="AK70">
            <v>2140</v>
          </cell>
          <cell r="AL70" t="str">
            <v>2141,2142,2143</v>
          </cell>
          <cell r="AM70">
            <v>0</v>
          </cell>
          <cell r="AO70" t="str">
            <v>2114</v>
          </cell>
          <cell r="AR70">
            <v>0</v>
          </cell>
          <cell r="AS70">
            <v>0</v>
          </cell>
          <cell r="AV70" t="str">
            <v>3</v>
          </cell>
        </row>
        <row r="71">
          <cell r="A71">
            <v>522</v>
          </cell>
          <cell r="B71" t="str">
            <v>로지나의 어둠</v>
          </cell>
          <cell r="C71" t="str">
            <v>Monster.Ordeal.DarkRodina</v>
          </cell>
          <cell r="D71" t="str">
            <v>Hero.Rodina</v>
          </cell>
          <cell r="E71" t="str">
            <v>Trial</v>
          </cell>
          <cell r="F71">
            <v>0</v>
          </cell>
          <cell r="G71">
            <v>0</v>
          </cell>
          <cell r="H71" t="str">
            <v>Hero</v>
          </cell>
          <cell r="I71" t="str">
            <v>Mechanic</v>
          </cell>
          <cell r="J71" t="str">
            <v>Physical</v>
          </cell>
          <cell r="K71">
            <v>0</v>
          </cell>
          <cell r="L71">
            <v>0</v>
          </cell>
          <cell r="M71" t="str">
            <v>Fire</v>
          </cell>
          <cell r="N71">
            <v>0</v>
          </cell>
          <cell r="O71" t="str">
            <v>Rear</v>
          </cell>
          <cell r="P71" t="str">
            <v>400</v>
          </cell>
          <cell r="Q71">
            <v>5000</v>
          </cell>
          <cell r="R71" t="str">
            <v>200</v>
          </cell>
          <cell r="S71" t="str">
            <v>False</v>
          </cell>
          <cell r="T71">
            <v>0</v>
          </cell>
          <cell r="U71">
            <v>500</v>
          </cell>
          <cell r="V71">
            <v>2000</v>
          </cell>
          <cell r="X71" t="str">
            <v>SKILLBOOK_MECHANIC_1</v>
          </cell>
          <cell r="Y71" t="str">
            <v>NO_ITEM</v>
          </cell>
          <cell r="Z71">
            <v>0</v>
          </cell>
          <cell r="AA71">
            <v>0</v>
          </cell>
          <cell r="AC71">
            <v>2200</v>
          </cell>
          <cell r="AD71">
            <v>0</v>
          </cell>
          <cell r="AE71">
            <v>2210</v>
          </cell>
          <cell r="AF71" t="str">
            <v>2211,2212,2213</v>
          </cell>
          <cell r="AG71">
            <v>2220</v>
          </cell>
          <cell r="AH71" t="str">
            <v>2221,2222,2223</v>
          </cell>
          <cell r="AI71">
            <v>2230</v>
          </cell>
          <cell r="AJ71" t="str">
            <v>2231,2232,2233</v>
          </cell>
          <cell r="AK71">
            <v>2240</v>
          </cell>
          <cell r="AL71" t="str">
            <v>2241,2242,2243</v>
          </cell>
          <cell r="AM71">
            <v>0</v>
          </cell>
          <cell r="AN71">
            <v>0</v>
          </cell>
          <cell r="AO71" t="str">
            <v>2214,2215,2234</v>
          </cell>
          <cell r="AP71">
            <v>0</v>
          </cell>
          <cell r="AQ71">
            <v>0</v>
          </cell>
          <cell r="AR71">
            <v>0</v>
          </cell>
          <cell r="AS71">
            <v>0</v>
          </cell>
          <cell r="AT71">
            <v>0</v>
          </cell>
          <cell r="AV71" t="str">
            <v>3</v>
          </cell>
        </row>
        <row r="72">
          <cell r="A72">
            <v>523</v>
          </cell>
          <cell r="B72" t="str">
            <v>모라의 어둠</v>
          </cell>
          <cell r="C72" t="str">
            <v>Monster.Ordeal.DarkMorrah</v>
          </cell>
          <cell r="D72" t="str">
            <v>Hero.Morrah</v>
          </cell>
          <cell r="E72" t="str">
            <v>Trial</v>
          </cell>
          <cell r="F72">
            <v>0</v>
          </cell>
          <cell r="G72">
            <v>0</v>
          </cell>
          <cell r="H72" t="str">
            <v>Hero</v>
          </cell>
          <cell r="I72" t="str">
            <v>Knight</v>
          </cell>
          <cell r="J72" t="str">
            <v>Magical</v>
          </cell>
          <cell r="K72">
            <v>0</v>
          </cell>
          <cell r="L72">
            <v>0</v>
          </cell>
          <cell r="M72" t="str">
            <v>Fire</v>
          </cell>
          <cell r="N72">
            <v>0</v>
          </cell>
          <cell r="O72" t="str">
            <v>Forward</v>
          </cell>
          <cell r="P72" t="str">
            <v>700</v>
          </cell>
          <cell r="Q72">
            <v>5000</v>
          </cell>
          <cell r="R72" t="str">
            <v>200</v>
          </cell>
          <cell r="S72" t="str">
            <v>False</v>
          </cell>
          <cell r="T72">
            <v>0</v>
          </cell>
          <cell r="U72">
            <v>500</v>
          </cell>
          <cell r="V72">
            <v>1950</v>
          </cell>
          <cell r="X72" t="str">
            <v>SKILLBOOK_KNIGHT_1</v>
          </cell>
          <cell r="Y72" t="str">
            <v>NO_ITEM</v>
          </cell>
          <cell r="Z72">
            <v>0</v>
          </cell>
          <cell r="AA72">
            <v>0</v>
          </cell>
          <cell r="AC72">
            <v>2300</v>
          </cell>
          <cell r="AD72">
            <v>0</v>
          </cell>
          <cell r="AE72">
            <v>2310</v>
          </cell>
          <cell r="AF72" t="str">
            <v>2311,2312,2313</v>
          </cell>
          <cell r="AG72">
            <v>2320</v>
          </cell>
          <cell r="AH72" t="str">
            <v>2321,2322,2323</v>
          </cell>
          <cell r="AI72">
            <v>2330</v>
          </cell>
          <cell r="AJ72" t="str">
            <v>2331,2332,2333</v>
          </cell>
          <cell r="AK72">
            <v>2340</v>
          </cell>
          <cell r="AL72" t="str">
            <v>2341,2342,2343</v>
          </cell>
          <cell r="AM72">
            <v>0</v>
          </cell>
          <cell r="AO72" t="str">
            <v>2314,2324,2334</v>
          </cell>
          <cell r="AR72">
            <v>0</v>
          </cell>
          <cell r="AS72">
            <v>0</v>
          </cell>
          <cell r="AV72" t="str">
            <v>3</v>
          </cell>
        </row>
        <row r="73">
          <cell r="A73">
            <v>524</v>
          </cell>
          <cell r="B73" t="str">
            <v>보두앵의 어둠</v>
          </cell>
          <cell r="C73" t="str">
            <v>Monster.Ordeal.DarkBaudouin</v>
          </cell>
          <cell r="D73" t="str">
            <v>Hero.Baudouin</v>
          </cell>
          <cell r="E73" t="str">
            <v>Trial</v>
          </cell>
          <cell r="F73">
            <v>0</v>
          </cell>
          <cell r="G73">
            <v>0</v>
          </cell>
          <cell r="H73" t="str">
            <v>Hero</v>
          </cell>
          <cell r="I73" t="str">
            <v>Priest</v>
          </cell>
          <cell r="J73" t="str">
            <v>Magical</v>
          </cell>
          <cell r="K73">
            <v>0</v>
          </cell>
          <cell r="L73">
            <v>0</v>
          </cell>
          <cell r="M73" t="str">
            <v>Fire</v>
          </cell>
          <cell r="N73">
            <v>0</v>
          </cell>
          <cell r="O73" t="str">
            <v>Middle</v>
          </cell>
          <cell r="P73" t="str">
            <v>100</v>
          </cell>
          <cell r="Q73">
            <v>5000</v>
          </cell>
          <cell r="R73" t="str">
            <v>200</v>
          </cell>
          <cell r="S73" t="str">
            <v>False</v>
          </cell>
          <cell r="T73">
            <v>0</v>
          </cell>
          <cell r="U73">
            <v>500</v>
          </cell>
          <cell r="V73">
            <v>2200</v>
          </cell>
          <cell r="X73" t="str">
            <v>SKILLBOOK_PRIEST_1</v>
          </cell>
          <cell r="Y73" t="str">
            <v>NO_ITEM</v>
          </cell>
          <cell r="Z73">
            <v>0</v>
          </cell>
          <cell r="AA73">
            <v>0</v>
          </cell>
          <cell r="AC73">
            <v>2400</v>
          </cell>
          <cell r="AD73">
            <v>0</v>
          </cell>
          <cell r="AE73">
            <v>2410</v>
          </cell>
          <cell r="AF73" t="str">
            <v>2411,2412,2413</v>
          </cell>
          <cell r="AG73">
            <v>2420</v>
          </cell>
          <cell r="AH73" t="str">
            <v>2421,2422,2423</v>
          </cell>
          <cell r="AI73">
            <v>2430</v>
          </cell>
          <cell r="AJ73" t="str">
            <v>2431,2432,2433</v>
          </cell>
          <cell r="AK73">
            <v>2440</v>
          </cell>
          <cell r="AL73" t="str">
            <v>2441,2442,2443</v>
          </cell>
          <cell r="AM73">
            <v>0</v>
          </cell>
          <cell r="AO73" t="str">
            <v>2424,2425</v>
          </cell>
          <cell r="AR73">
            <v>0</v>
          </cell>
          <cell r="AS73">
            <v>0</v>
          </cell>
          <cell r="AV73" t="str">
            <v>3</v>
          </cell>
        </row>
        <row r="74">
          <cell r="A74">
            <v>525</v>
          </cell>
          <cell r="B74" t="str">
            <v>제인의 어둠</v>
          </cell>
          <cell r="C74" t="str">
            <v>Monster.Ordeal.DarkJane</v>
          </cell>
          <cell r="D74" t="str">
            <v>Hero.Jane</v>
          </cell>
          <cell r="E74" t="str">
            <v>Trial</v>
          </cell>
          <cell r="F74">
            <v>0</v>
          </cell>
          <cell r="G74">
            <v>0</v>
          </cell>
          <cell r="H74" t="str">
            <v>Hero</v>
          </cell>
          <cell r="I74" t="str">
            <v>Knight</v>
          </cell>
          <cell r="J74" t="str">
            <v>Magical</v>
          </cell>
          <cell r="K74">
            <v>0</v>
          </cell>
          <cell r="L74">
            <v>0</v>
          </cell>
          <cell r="M74" t="str">
            <v>Fire</v>
          </cell>
          <cell r="N74">
            <v>0</v>
          </cell>
          <cell r="O74" t="str">
            <v>Forward</v>
          </cell>
          <cell r="P74" t="str">
            <v>700</v>
          </cell>
          <cell r="Q74">
            <v>5000</v>
          </cell>
          <cell r="R74" t="str">
            <v>200</v>
          </cell>
          <cell r="S74" t="str">
            <v>False</v>
          </cell>
          <cell r="T74">
            <v>0</v>
          </cell>
          <cell r="U74">
            <v>500</v>
          </cell>
          <cell r="V74">
            <v>1950</v>
          </cell>
          <cell r="X74" t="str">
            <v>SKILLBOOK_KNIGHT_1</v>
          </cell>
          <cell r="Y74" t="str">
            <v>NO_ITEM</v>
          </cell>
          <cell r="Z74">
            <v>0</v>
          </cell>
          <cell r="AA74">
            <v>0</v>
          </cell>
          <cell r="AC74">
            <v>2500</v>
          </cell>
          <cell r="AD74">
            <v>0</v>
          </cell>
          <cell r="AE74">
            <v>2510</v>
          </cell>
          <cell r="AF74" t="str">
            <v>2511,2512,2513</v>
          </cell>
          <cell r="AG74">
            <v>2520</v>
          </cell>
          <cell r="AH74" t="str">
            <v>2521,2522,2523</v>
          </cell>
          <cell r="AI74">
            <v>2530</v>
          </cell>
          <cell r="AJ74" t="str">
            <v>2531,2532,2533</v>
          </cell>
          <cell r="AK74">
            <v>2540</v>
          </cell>
          <cell r="AL74" t="str">
            <v>2541,2542,2543</v>
          </cell>
          <cell r="AM74">
            <v>0</v>
          </cell>
          <cell r="AO74" t="str">
            <v>2534,2535,2544</v>
          </cell>
          <cell r="AR74">
            <v>0</v>
          </cell>
          <cell r="AS74">
            <v>0</v>
          </cell>
          <cell r="AV74" t="str">
            <v>3</v>
          </cell>
        </row>
        <row r="75">
          <cell r="A75">
            <v>25504</v>
          </cell>
          <cell r="B75" t="e">
            <v>#N/A</v>
          </cell>
          <cell r="C75" t="str">
            <v>Monster.Ordeal.DarkMaya.Pet</v>
          </cell>
          <cell r="D75" t="str">
            <v>Hero.Maya.Pet</v>
          </cell>
          <cell r="E75" t="str">
            <v>Trial</v>
          </cell>
          <cell r="F75">
            <v>0</v>
          </cell>
          <cell r="G75">
            <v>0</v>
          </cell>
          <cell r="H75" t="str">
            <v>Hero</v>
          </cell>
          <cell r="I75" t="str">
            <v>Warrior</v>
          </cell>
          <cell r="J75" t="str">
            <v>Physical</v>
          </cell>
          <cell r="K75">
            <v>0</v>
          </cell>
          <cell r="L75">
            <v>0</v>
          </cell>
          <cell r="M75" t="str">
            <v>Fire</v>
          </cell>
          <cell r="N75">
            <v>0</v>
          </cell>
          <cell r="O75" t="str">
            <v>Forward</v>
          </cell>
          <cell r="P75" t="str">
            <v>600</v>
          </cell>
          <cell r="Q75">
            <v>5000</v>
          </cell>
          <cell r="R75" t="str">
            <v>200</v>
          </cell>
          <cell r="S75" t="str">
            <v>False</v>
          </cell>
          <cell r="T75">
            <v>0</v>
          </cell>
          <cell r="U75">
            <v>500</v>
          </cell>
          <cell r="V75">
            <v>2000</v>
          </cell>
          <cell r="X75" t="str">
            <v>NO_ITEM</v>
          </cell>
          <cell r="Y75" t="str">
            <v>NO_ITEM</v>
          </cell>
          <cell r="Z75">
            <v>0</v>
          </cell>
          <cell r="AA75">
            <v>0</v>
          </cell>
          <cell r="AC75">
            <v>2500400</v>
          </cell>
          <cell r="AD75">
            <v>0</v>
          </cell>
          <cell r="AE75">
            <v>2500410</v>
          </cell>
          <cell r="AF75" t="str">
            <v>2500411,2500412,2500413</v>
          </cell>
          <cell r="AG75">
            <v>2500420</v>
          </cell>
          <cell r="AH75" t="str">
            <v>2500421,2500422,2500423</v>
          </cell>
          <cell r="AI75">
            <v>2500430</v>
          </cell>
          <cell r="AJ75" t="str">
            <v>2500431,2500432,2500433</v>
          </cell>
          <cell r="AK75" t="str">
            <v>2500440</v>
          </cell>
          <cell r="AL75" t="str">
            <v>2500441,2500442,2500443</v>
          </cell>
          <cell r="AM75">
            <v>0</v>
          </cell>
          <cell r="AN75">
            <v>0</v>
          </cell>
          <cell r="AO75">
            <v>0</v>
          </cell>
          <cell r="AP75">
            <v>0</v>
          </cell>
          <cell r="AQ75">
            <v>0</v>
          </cell>
          <cell r="AR75">
            <v>0</v>
          </cell>
          <cell r="AS75">
            <v>0</v>
          </cell>
          <cell r="AT75">
            <v>0</v>
          </cell>
          <cell r="AV75" t="str">
            <v>3</v>
          </cell>
        </row>
        <row r="76">
          <cell r="A76">
            <v>526</v>
          </cell>
          <cell r="B76" t="str">
            <v>아이샤의 어둠</v>
          </cell>
          <cell r="C76" t="str">
            <v>Monster.Ordeal.DarkAisha</v>
          </cell>
          <cell r="D76" t="str">
            <v>Hero.Aisha</v>
          </cell>
          <cell r="E76" t="str">
            <v>Trial</v>
          </cell>
          <cell r="F76">
            <v>0</v>
          </cell>
          <cell r="G76">
            <v>0</v>
          </cell>
          <cell r="H76" t="str">
            <v>Hero</v>
          </cell>
          <cell r="I76" t="str">
            <v>Wizard</v>
          </cell>
          <cell r="J76" t="str">
            <v>Magical</v>
          </cell>
          <cell r="K76">
            <v>0</v>
          </cell>
          <cell r="L76">
            <v>0</v>
          </cell>
          <cell r="M76" t="str">
            <v>Fire</v>
          </cell>
          <cell r="N76">
            <v>0</v>
          </cell>
          <cell r="O76" t="str">
            <v>Middle</v>
          </cell>
          <cell r="P76" t="str">
            <v>200</v>
          </cell>
          <cell r="Q76">
            <v>5000</v>
          </cell>
          <cell r="R76" t="str">
            <v>200</v>
          </cell>
          <cell r="S76" t="str">
            <v>False</v>
          </cell>
          <cell r="T76">
            <v>0</v>
          </cell>
          <cell r="U76">
            <v>500</v>
          </cell>
          <cell r="V76">
            <v>2000</v>
          </cell>
          <cell r="X76" t="str">
            <v>SKILLBOOK_WIZARD_1</v>
          </cell>
          <cell r="Y76" t="str">
            <v>NO_ITEM</v>
          </cell>
          <cell r="Z76">
            <v>0</v>
          </cell>
          <cell r="AA76">
            <v>0</v>
          </cell>
          <cell r="AC76">
            <v>2600</v>
          </cell>
          <cell r="AD76">
            <v>0</v>
          </cell>
          <cell r="AE76">
            <v>2610</v>
          </cell>
          <cell r="AF76" t="str">
            <v>2611,2612,2613</v>
          </cell>
          <cell r="AG76">
            <v>2620</v>
          </cell>
          <cell r="AH76" t="str">
            <v>2621,2622,2623</v>
          </cell>
          <cell r="AI76">
            <v>2630</v>
          </cell>
          <cell r="AJ76" t="str">
            <v>2631,2632,2633</v>
          </cell>
          <cell r="AK76">
            <v>2640</v>
          </cell>
          <cell r="AL76" t="str">
            <v>2641,2642,2643</v>
          </cell>
          <cell r="AM76">
            <v>0</v>
          </cell>
          <cell r="AN76">
            <v>0</v>
          </cell>
          <cell r="AO76" t="str">
            <v>2614,2634,2624,2644,2645,2646</v>
          </cell>
          <cell r="AP76">
            <v>0</v>
          </cell>
          <cell r="AQ76">
            <v>0</v>
          </cell>
          <cell r="AR76">
            <v>0</v>
          </cell>
          <cell r="AS76">
            <v>0</v>
          </cell>
          <cell r="AT76">
            <v>0</v>
          </cell>
          <cell r="AV76" t="str">
            <v>3</v>
          </cell>
        </row>
        <row r="77">
          <cell r="A77">
            <v>527</v>
          </cell>
          <cell r="B77" t="str">
            <v>레오의 어둠</v>
          </cell>
          <cell r="C77" t="str">
            <v>Monster.Ordeal.DarkLeo</v>
          </cell>
          <cell r="D77" t="str">
            <v>Hero.Leo</v>
          </cell>
          <cell r="E77" t="str">
            <v>Trial</v>
          </cell>
          <cell r="F77">
            <v>0</v>
          </cell>
          <cell r="G77">
            <v>0</v>
          </cell>
          <cell r="H77" t="str">
            <v>Hero</v>
          </cell>
          <cell r="I77" t="str">
            <v>Priest</v>
          </cell>
          <cell r="J77" t="str">
            <v>Magical</v>
          </cell>
          <cell r="K77">
            <v>0</v>
          </cell>
          <cell r="L77">
            <v>0</v>
          </cell>
          <cell r="M77" t="str">
            <v>Fire</v>
          </cell>
          <cell r="N77">
            <v>0</v>
          </cell>
          <cell r="O77" t="str">
            <v>Rear</v>
          </cell>
          <cell r="P77" t="str">
            <v>100</v>
          </cell>
          <cell r="Q77">
            <v>5000</v>
          </cell>
          <cell r="R77" t="str">
            <v>200</v>
          </cell>
          <cell r="S77" t="str">
            <v>False</v>
          </cell>
          <cell r="T77">
            <v>0</v>
          </cell>
          <cell r="U77">
            <v>500</v>
          </cell>
          <cell r="V77">
            <v>1500</v>
          </cell>
          <cell r="X77" t="str">
            <v>SKILLBOOK_WIZARD_1</v>
          </cell>
          <cell r="Y77" t="str">
            <v>NO_ITEM</v>
          </cell>
          <cell r="Z77">
            <v>0</v>
          </cell>
          <cell r="AA77">
            <v>0</v>
          </cell>
          <cell r="AC77">
            <v>2700</v>
          </cell>
          <cell r="AD77">
            <v>0</v>
          </cell>
          <cell r="AE77">
            <v>2710</v>
          </cell>
          <cell r="AF77" t="str">
            <v>2711,2712,2713</v>
          </cell>
          <cell r="AG77" t="str">
            <v>2720</v>
          </cell>
          <cell r="AH77" t="str">
            <v>2721,2722,2723</v>
          </cell>
          <cell r="AI77" t="str">
            <v>2730</v>
          </cell>
          <cell r="AJ77" t="str">
            <v>2731,2732,2733</v>
          </cell>
          <cell r="AK77" t="str">
            <v>2740</v>
          </cell>
          <cell r="AL77" t="str">
            <v>2741,2742,2743</v>
          </cell>
          <cell r="AO77">
            <v>0</v>
          </cell>
          <cell r="AP77">
            <v>0</v>
          </cell>
          <cell r="AQ77">
            <v>0</v>
          </cell>
          <cell r="AR77">
            <v>0</v>
          </cell>
          <cell r="AS77">
            <v>0</v>
          </cell>
          <cell r="AT77">
            <v>0</v>
          </cell>
          <cell r="AV77" t="str">
            <v>3</v>
          </cell>
        </row>
        <row r="78">
          <cell r="A78">
            <v>528</v>
          </cell>
          <cell r="B78" t="str">
            <v>플루스의 어둠</v>
          </cell>
          <cell r="C78" t="str">
            <v>Monster.Ordeal.DarkFluss</v>
          </cell>
          <cell r="D78" t="str">
            <v>Hero.Fluss</v>
          </cell>
          <cell r="E78" t="str">
            <v>Trial</v>
          </cell>
          <cell r="F78">
            <v>0</v>
          </cell>
          <cell r="G78">
            <v>0</v>
          </cell>
          <cell r="H78" t="str">
            <v>Hero</v>
          </cell>
          <cell r="I78" t="str">
            <v>Assassin</v>
          </cell>
          <cell r="J78" t="str">
            <v>Physical</v>
          </cell>
          <cell r="K78">
            <v>0</v>
          </cell>
          <cell r="L78">
            <v>0</v>
          </cell>
          <cell r="M78" t="str">
            <v>Fire</v>
          </cell>
          <cell r="N78">
            <v>0</v>
          </cell>
          <cell r="O78" t="str">
            <v>Forward</v>
          </cell>
          <cell r="P78" t="str">
            <v>500</v>
          </cell>
          <cell r="Q78">
            <v>5000</v>
          </cell>
          <cell r="R78" t="str">
            <v>200</v>
          </cell>
          <cell r="S78" t="str">
            <v>False</v>
          </cell>
          <cell r="T78">
            <v>0</v>
          </cell>
          <cell r="U78">
            <v>700</v>
          </cell>
          <cell r="V78">
            <v>1600</v>
          </cell>
          <cell r="X78" t="str">
            <v>SKILLBOOK_WARRIOR_1</v>
          </cell>
          <cell r="Y78" t="str">
            <v>NO_ITEM</v>
          </cell>
          <cell r="Z78">
            <v>0</v>
          </cell>
          <cell r="AA78">
            <v>0</v>
          </cell>
          <cell r="AC78">
            <v>2800</v>
          </cell>
          <cell r="AD78">
            <v>0</v>
          </cell>
          <cell r="AE78">
            <v>2810</v>
          </cell>
          <cell r="AF78" t="str">
            <v>2811,2812,2813</v>
          </cell>
          <cell r="AG78">
            <v>2820</v>
          </cell>
          <cell r="AH78" t="str">
            <v>2821,2822,2823</v>
          </cell>
          <cell r="AI78">
            <v>2830</v>
          </cell>
          <cell r="AJ78" t="str">
            <v>2831,2832,2833</v>
          </cell>
          <cell r="AK78">
            <v>2840</v>
          </cell>
          <cell r="AL78" t="str">
            <v>2841,2842,2843</v>
          </cell>
          <cell r="AM78">
            <v>0</v>
          </cell>
          <cell r="AO78" t="str">
            <v>2824,2825,2826,2827</v>
          </cell>
          <cell r="AR78">
            <v>0</v>
          </cell>
          <cell r="AS78">
            <v>0</v>
          </cell>
          <cell r="AV78" t="str">
            <v>3</v>
          </cell>
        </row>
        <row r="79">
          <cell r="A79">
            <v>529</v>
          </cell>
          <cell r="B79" t="str">
            <v>루나의 어둠</v>
          </cell>
          <cell r="C79" t="str">
            <v>Monster.Ordeal.DarkLuna</v>
          </cell>
          <cell r="D79" t="str">
            <v>Hero.Luna</v>
          </cell>
          <cell r="E79" t="str">
            <v>Trial</v>
          </cell>
          <cell r="F79">
            <v>0</v>
          </cell>
          <cell r="G79">
            <v>0</v>
          </cell>
          <cell r="H79" t="str">
            <v>Hero</v>
          </cell>
          <cell r="I79" t="str">
            <v>Archer</v>
          </cell>
          <cell r="J79" t="str">
            <v>Magical</v>
          </cell>
          <cell r="K79">
            <v>0</v>
          </cell>
          <cell r="L79">
            <v>0</v>
          </cell>
          <cell r="M79" t="str">
            <v>Fire</v>
          </cell>
          <cell r="N79">
            <v>0</v>
          </cell>
          <cell r="O79" t="str">
            <v>Rear</v>
          </cell>
          <cell r="P79" t="str">
            <v>300</v>
          </cell>
          <cell r="Q79">
            <v>5000</v>
          </cell>
          <cell r="R79" t="str">
            <v>200</v>
          </cell>
          <cell r="S79" t="str">
            <v>False</v>
          </cell>
          <cell r="T79">
            <v>0</v>
          </cell>
          <cell r="U79">
            <v>500</v>
          </cell>
          <cell r="V79">
            <v>1500</v>
          </cell>
          <cell r="X79" t="str">
            <v>SKILLBOOK_WIZARD_1</v>
          </cell>
          <cell r="Y79" t="str">
            <v>NO_ITEM</v>
          </cell>
          <cell r="Z79">
            <v>0</v>
          </cell>
          <cell r="AA79">
            <v>0</v>
          </cell>
          <cell r="AC79">
            <v>2900</v>
          </cell>
          <cell r="AD79">
            <v>0</v>
          </cell>
          <cell r="AE79">
            <v>2910</v>
          </cell>
          <cell r="AF79" t="str">
            <v>2911,2912,2913</v>
          </cell>
          <cell r="AG79">
            <v>2920</v>
          </cell>
          <cell r="AH79" t="str">
            <v>2921,2922,2923</v>
          </cell>
          <cell r="AI79">
            <v>2930</v>
          </cell>
          <cell r="AJ79" t="str">
            <v>2931,2932,2933</v>
          </cell>
          <cell r="AK79" t="str">
            <v>2940</v>
          </cell>
          <cell r="AL79" t="str">
            <v>2941,2942,2943</v>
          </cell>
          <cell r="AM79">
            <v>0</v>
          </cell>
          <cell r="AN79">
            <v>0</v>
          </cell>
          <cell r="AO79">
            <v>0</v>
          </cell>
          <cell r="AP79">
            <v>0</v>
          </cell>
          <cell r="AQ79">
            <v>0</v>
          </cell>
          <cell r="AR79">
            <v>0</v>
          </cell>
          <cell r="AS79">
            <v>0</v>
          </cell>
          <cell r="AT79">
            <v>0</v>
          </cell>
          <cell r="AV79" t="str">
            <v>3</v>
          </cell>
        </row>
        <row r="80">
          <cell r="A80">
            <v>530</v>
          </cell>
          <cell r="B80" t="str">
            <v>라이아스의 어둠</v>
          </cell>
          <cell r="C80" t="str">
            <v>Monster.Ordeal.DarkEll</v>
          </cell>
          <cell r="D80" t="str">
            <v>Hero.Ell</v>
          </cell>
          <cell r="E80" t="str">
            <v>Trial</v>
          </cell>
          <cell r="F80">
            <v>0</v>
          </cell>
          <cell r="G80">
            <v>0</v>
          </cell>
          <cell r="H80" t="str">
            <v>Hero</v>
          </cell>
          <cell r="I80" t="str">
            <v>Priest</v>
          </cell>
          <cell r="J80" t="str">
            <v>Magical</v>
          </cell>
          <cell r="K80">
            <v>0</v>
          </cell>
          <cell r="L80">
            <v>0</v>
          </cell>
          <cell r="M80" t="str">
            <v>Fire</v>
          </cell>
          <cell r="N80">
            <v>0</v>
          </cell>
          <cell r="O80" t="str">
            <v>Rear</v>
          </cell>
          <cell r="P80" t="str">
            <v>100</v>
          </cell>
          <cell r="Q80">
            <v>5000</v>
          </cell>
          <cell r="R80" t="str">
            <v>200</v>
          </cell>
          <cell r="S80" t="str">
            <v>False</v>
          </cell>
          <cell r="T80">
            <v>0</v>
          </cell>
          <cell r="U80">
            <v>500</v>
          </cell>
          <cell r="V80">
            <v>1750</v>
          </cell>
          <cell r="X80" t="str">
            <v>SKILLBOOK_PRIEST_1</v>
          </cell>
          <cell r="Y80" t="str">
            <v>NO_ITEM</v>
          </cell>
          <cell r="Z80">
            <v>0</v>
          </cell>
          <cell r="AA80">
            <v>0</v>
          </cell>
          <cell r="AC80">
            <v>3000</v>
          </cell>
          <cell r="AD80">
            <v>0</v>
          </cell>
          <cell r="AE80">
            <v>3010</v>
          </cell>
          <cell r="AF80" t="str">
            <v>3011,3012,3013</v>
          </cell>
          <cell r="AG80" t="str">
            <v>3020</v>
          </cell>
          <cell r="AH80" t="str">
            <v>3021,3022,3023</v>
          </cell>
          <cell r="AI80" t="str">
            <v>3030</v>
          </cell>
          <cell r="AJ80" t="str">
            <v>3031,3032,3033</v>
          </cell>
          <cell r="AK80" t="str">
            <v>3040</v>
          </cell>
          <cell r="AL80" t="str">
            <v>3041,3042,3043</v>
          </cell>
          <cell r="AO80" t="str">
            <v>3034</v>
          </cell>
          <cell r="AP80">
            <v>0</v>
          </cell>
          <cell r="AQ80">
            <v>0</v>
          </cell>
          <cell r="AR80">
            <v>0</v>
          </cell>
          <cell r="AS80">
            <v>0</v>
          </cell>
          <cell r="AT80">
            <v>0</v>
          </cell>
          <cell r="AV80" t="str">
            <v>3</v>
          </cell>
        </row>
        <row r="81">
          <cell r="A81">
            <v>531</v>
          </cell>
          <cell r="B81" t="str">
            <v>아르크의 어둠</v>
          </cell>
          <cell r="C81" t="str">
            <v>Monster.Ordeal.DarkArch</v>
          </cell>
          <cell r="D81" t="str">
            <v>Hero.Arch</v>
          </cell>
          <cell r="E81" t="str">
            <v>Trial</v>
          </cell>
          <cell r="F81">
            <v>0</v>
          </cell>
          <cell r="G81">
            <v>0</v>
          </cell>
          <cell r="H81" t="str">
            <v>Hero</v>
          </cell>
          <cell r="I81" t="str">
            <v>Archer</v>
          </cell>
          <cell r="J81" t="str">
            <v>Magical</v>
          </cell>
          <cell r="K81">
            <v>0</v>
          </cell>
          <cell r="L81">
            <v>0</v>
          </cell>
          <cell r="M81" t="str">
            <v>Fire</v>
          </cell>
          <cell r="N81">
            <v>0</v>
          </cell>
          <cell r="O81" t="str">
            <v>Rear</v>
          </cell>
          <cell r="P81" t="str">
            <v>300</v>
          </cell>
          <cell r="Q81">
            <v>5000</v>
          </cell>
          <cell r="R81" t="str">
            <v>200</v>
          </cell>
          <cell r="S81" t="str">
            <v>False</v>
          </cell>
          <cell r="T81">
            <v>0</v>
          </cell>
          <cell r="U81">
            <v>500</v>
          </cell>
          <cell r="V81">
            <v>2500</v>
          </cell>
          <cell r="X81" t="str">
            <v>SKILLBOOK_WIZARD_1</v>
          </cell>
          <cell r="Y81" t="str">
            <v>NO_ITEM</v>
          </cell>
          <cell r="Z81">
            <v>0</v>
          </cell>
          <cell r="AA81">
            <v>0</v>
          </cell>
          <cell r="AC81">
            <v>3100</v>
          </cell>
          <cell r="AD81">
            <v>0</v>
          </cell>
          <cell r="AE81">
            <v>3110</v>
          </cell>
          <cell r="AF81" t="str">
            <v>3111,3112,3113</v>
          </cell>
          <cell r="AG81">
            <v>3120</v>
          </cell>
          <cell r="AH81" t="str">
            <v>3121,3122,3123</v>
          </cell>
          <cell r="AI81">
            <v>3130</v>
          </cell>
          <cell r="AJ81" t="str">
            <v>3131,3132,3133</v>
          </cell>
          <cell r="AK81" t="str">
            <v>3140</v>
          </cell>
          <cell r="AL81" t="str">
            <v>3141,3142,3143</v>
          </cell>
          <cell r="AM81">
            <v>0</v>
          </cell>
          <cell r="AN81">
            <v>0</v>
          </cell>
          <cell r="AO81" t="str">
            <v>3134,3144,3145</v>
          </cell>
          <cell r="AP81">
            <v>0</v>
          </cell>
          <cell r="AQ81">
            <v>0</v>
          </cell>
          <cell r="AR81">
            <v>0</v>
          </cell>
          <cell r="AS81">
            <v>0</v>
          </cell>
          <cell r="AT81">
            <v>0</v>
          </cell>
          <cell r="AV81" t="str">
            <v>3</v>
          </cell>
        </row>
        <row r="82">
          <cell r="A82">
            <v>532</v>
          </cell>
          <cell r="B82" t="str">
            <v>레위시아의 어둠</v>
          </cell>
          <cell r="C82" t="str">
            <v>Monster.Ordeal.DarkLewsia</v>
          </cell>
          <cell r="D82" t="str">
            <v>Hero.Lewsia</v>
          </cell>
          <cell r="E82" t="str">
            <v>Trial</v>
          </cell>
          <cell r="F82">
            <v>0</v>
          </cell>
          <cell r="G82">
            <v>0</v>
          </cell>
          <cell r="H82" t="str">
            <v>Hero</v>
          </cell>
          <cell r="I82" t="str">
            <v>Wizard</v>
          </cell>
          <cell r="J82" t="str">
            <v>Magical</v>
          </cell>
          <cell r="K82">
            <v>0</v>
          </cell>
          <cell r="L82">
            <v>0</v>
          </cell>
          <cell r="M82" t="str">
            <v>Fire</v>
          </cell>
          <cell r="N82">
            <v>0</v>
          </cell>
          <cell r="O82" t="str">
            <v>Middle</v>
          </cell>
          <cell r="P82" t="str">
            <v>200</v>
          </cell>
          <cell r="Q82">
            <v>5000</v>
          </cell>
          <cell r="R82" t="str">
            <v>200</v>
          </cell>
          <cell r="S82" t="str">
            <v>False</v>
          </cell>
          <cell r="T82">
            <v>0</v>
          </cell>
          <cell r="U82">
            <v>500</v>
          </cell>
          <cell r="V82">
            <v>2000</v>
          </cell>
          <cell r="X82" t="str">
            <v>SKILLBOOK_WIZARD_1</v>
          </cell>
          <cell r="Y82" t="str">
            <v>NO_ITEM</v>
          </cell>
          <cell r="Z82">
            <v>0</v>
          </cell>
          <cell r="AA82">
            <v>0</v>
          </cell>
          <cell r="AC82">
            <v>3200</v>
          </cell>
          <cell r="AD82">
            <v>0</v>
          </cell>
          <cell r="AE82">
            <v>3210</v>
          </cell>
          <cell r="AF82" t="str">
            <v>3211,3212,3213</v>
          </cell>
          <cell r="AG82" t="str">
            <v>3220</v>
          </cell>
          <cell r="AH82" t="str">
            <v>3221,3222,3223</v>
          </cell>
          <cell r="AI82" t="str">
            <v>3230</v>
          </cell>
          <cell r="AJ82" t="str">
            <v>3231,3232,3233</v>
          </cell>
          <cell r="AK82" t="str">
            <v>3240</v>
          </cell>
          <cell r="AL82" t="str">
            <v>3241,3242,3243</v>
          </cell>
          <cell r="AM82">
            <v>0</v>
          </cell>
          <cell r="AN82">
            <v>0</v>
          </cell>
          <cell r="AO82" t="str">
            <v>3224,3225,3234,3244,3245,3246</v>
          </cell>
          <cell r="AP82">
            <v>0</v>
          </cell>
          <cell r="AQ82">
            <v>0</v>
          </cell>
          <cell r="AR82">
            <v>0</v>
          </cell>
          <cell r="AS82">
            <v>0</v>
          </cell>
          <cell r="AT82">
            <v>0</v>
          </cell>
          <cell r="AV82" t="str">
            <v>3</v>
          </cell>
        </row>
        <row r="83">
          <cell r="A83">
            <v>533</v>
          </cell>
          <cell r="B83" t="str">
            <v>닉스의 어둠</v>
          </cell>
          <cell r="C83" t="str">
            <v>Monster.Ordeal.DarkNicx</v>
          </cell>
          <cell r="D83" t="str">
            <v>Hero.Nicx</v>
          </cell>
          <cell r="E83" t="str">
            <v>Trial</v>
          </cell>
          <cell r="F83">
            <v>0</v>
          </cell>
          <cell r="G83">
            <v>0</v>
          </cell>
          <cell r="H83" t="str">
            <v>Hero</v>
          </cell>
          <cell r="I83" t="str">
            <v>Wizard</v>
          </cell>
          <cell r="J83" t="str">
            <v>Physical</v>
          </cell>
          <cell r="K83">
            <v>0</v>
          </cell>
          <cell r="L83">
            <v>0</v>
          </cell>
          <cell r="M83" t="str">
            <v>Fire</v>
          </cell>
          <cell r="N83">
            <v>0</v>
          </cell>
          <cell r="O83" t="str">
            <v>Rear</v>
          </cell>
          <cell r="P83" t="str">
            <v>400</v>
          </cell>
          <cell r="Q83">
            <v>5000</v>
          </cell>
          <cell r="R83" t="str">
            <v>200</v>
          </cell>
          <cell r="S83" t="str">
            <v>False</v>
          </cell>
          <cell r="T83">
            <v>0</v>
          </cell>
          <cell r="U83">
            <v>500</v>
          </cell>
          <cell r="V83">
            <v>2000</v>
          </cell>
          <cell r="X83" t="str">
            <v>SKILLBOOK_MECHANIC_1</v>
          </cell>
          <cell r="Y83" t="str">
            <v>NO_ITEM</v>
          </cell>
          <cell r="Z83">
            <v>0</v>
          </cell>
          <cell r="AA83">
            <v>0</v>
          </cell>
          <cell r="AC83">
            <v>3300</v>
          </cell>
          <cell r="AD83">
            <v>0</v>
          </cell>
          <cell r="AE83">
            <v>3310</v>
          </cell>
          <cell r="AF83" t="str">
            <v>3311,3312,3313</v>
          </cell>
          <cell r="AG83" t="str">
            <v>3320</v>
          </cell>
          <cell r="AH83" t="str">
            <v>3321,3322,3323</v>
          </cell>
          <cell r="AI83" t="str">
            <v>3330</v>
          </cell>
          <cell r="AJ83" t="str">
            <v>3331,3332,3333</v>
          </cell>
          <cell r="AK83" t="str">
            <v>3340</v>
          </cell>
          <cell r="AL83" t="str">
            <v>3341,3342,3343</v>
          </cell>
          <cell r="AM83">
            <v>0</v>
          </cell>
          <cell r="AN83">
            <v>0</v>
          </cell>
          <cell r="AO83" t="str">
            <v>3301,3302,3303,3304,3305,3334,3345,3346,3347,3306</v>
          </cell>
          <cell r="AV83" t="str">
            <v>3</v>
          </cell>
        </row>
        <row r="84">
          <cell r="A84">
            <v>534</v>
          </cell>
          <cell r="B84" t="str">
            <v>아네트의 어둠</v>
          </cell>
          <cell r="C84" t="str">
            <v>Monster.Ordeal.DarkAnnette</v>
          </cell>
          <cell r="D84" t="str">
            <v>Hero.Annette</v>
          </cell>
          <cell r="E84" t="str">
            <v>Trial</v>
          </cell>
          <cell r="F84">
            <v>0</v>
          </cell>
          <cell r="G84">
            <v>0</v>
          </cell>
          <cell r="H84" t="str">
            <v>Hero</v>
          </cell>
          <cell r="I84" t="str">
            <v>Mechanic</v>
          </cell>
          <cell r="J84" t="str">
            <v>Magical</v>
          </cell>
          <cell r="K84">
            <v>0</v>
          </cell>
          <cell r="L84">
            <v>0</v>
          </cell>
          <cell r="M84" t="str">
            <v>Fire</v>
          </cell>
          <cell r="N84">
            <v>0</v>
          </cell>
          <cell r="O84" t="str">
            <v>Middle</v>
          </cell>
          <cell r="P84" t="str">
            <v>200</v>
          </cell>
          <cell r="Q84">
            <v>5000</v>
          </cell>
          <cell r="R84" t="str">
            <v>200</v>
          </cell>
          <cell r="S84" t="str">
            <v>False</v>
          </cell>
          <cell r="T84">
            <v>0</v>
          </cell>
          <cell r="U84">
            <v>500</v>
          </cell>
          <cell r="V84">
            <v>1500</v>
          </cell>
          <cell r="X84" t="str">
            <v>SKILLBOOK_WIZARD_1</v>
          </cell>
          <cell r="Y84" t="str">
            <v>NO_ITEM</v>
          </cell>
          <cell r="Z84">
            <v>0</v>
          </cell>
          <cell r="AA84">
            <v>0</v>
          </cell>
          <cell r="AC84">
            <v>3400</v>
          </cell>
          <cell r="AD84">
            <v>0</v>
          </cell>
          <cell r="AE84">
            <v>3410</v>
          </cell>
          <cell r="AF84" t="str">
            <v>3411,3412,3413</v>
          </cell>
          <cell r="AG84" t="str">
            <v>3420</v>
          </cell>
          <cell r="AH84" t="str">
            <v>3421,3422,3423</v>
          </cell>
          <cell r="AI84">
            <v>3430</v>
          </cell>
          <cell r="AJ84" t="str">
            <v>3431,3432,3433</v>
          </cell>
          <cell r="AK84" t="str">
            <v>3440</v>
          </cell>
          <cell r="AL84" t="str">
            <v>3441,3442,3443</v>
          </cell>
          <cell r="AO84" t="str">
            <v>3414,3424,3434,3444,3446</v>
          </cell>
          <cell r="AV84" t="str">
            <v>3</v>
          </cell>
        </row>
        <row r="85">
          <cell r="A85">
            <v>535</v>
          </cell>
          <cell r="B85" t="str">
            <v>미트라의 어둠</v>
          </cell>
          <cell r="C85" t="str">
            <v>Monster.Ordeal.DarkMitra</v>
          </cell>
          <cell r="D85" t="str">
            <v>Hero.Mitra</v>
          </cell>
          <cell r="E85" t="str">
            <v>Trial</v>
          </cell>
          <cell r="F85">
            <v>0</v>
          </cell>
          <cell r="G85">
            <v>0</v>
          </cell>
          <cell r="H85" t="str">
            <v>Hero</v>
          </cell>
          <cell r="I85" t="str">
            <v>Mechanic</v>
          </cell>
          <cell r="J85" t="str">
            <v>Physical</v>
          </cell>
          <cell r="K85">
            <v>0</v>
          </cell>
          <cell r="L85">
            <v>0</v>
          </cell>
          <cell r="M85" t="str">
            <v>Fire</v>
          </cell>
          <cell r="N85">
            <v>0</v>
          </cell>
          <cell r="O85" t="str">
            <v>Middle</v>
          </cell>
          <cell r="P85" t="str">
            <v>200</v>
          </cell>
          <cell r="Q85">
            <v>5000</v>
          </cell>
          <cell r="R85" t="str">
            <v>200</v>
          </cell>
          <cell r="S85" t="str">
            <v>False</v>
          </cell>
          <cell r="T85">
            <v>0</v>
          </cell>
          <cell r="U85">
            <v>500</v>
          </cell>
          <cell r="V85">
            <v>1500</v>
          </cell>
          <cell r="X85" t="str">
            <v>SKILLBOOK_MECHANIC_1</v>
          </cell>
          <cell r="Y85" t="str">
            <v>NO_ITEM</v>
          </cell>
          <cell r="Z85">
            <v>0</v>
          </cell>
          <cell r="AA85">
            <v>0</v>
          </cell>
          <cell r="AC85">
            <v>3500</v>
          </cell>
          <cell r="AD85">
            <v>0</v>
          </cell>
          <cell r="AE85">
            <v>3510</v>
          </cell>
          <cell r="AF85" t="str">
            <v>3511,3512,3513</v>
          </cell>
          <cell r="AG85" t="str">
            <v>3520</v>
          </cell>
          <cell r="AH85" t="str">
            <v>3521,3522,3523</v>
          </cell>
          <cell r="AI85" t="str">
            <v>3530</v>
          </cell>
          <cell r="AJ85" t="str">
            <v>3531,3532,3533</v>
          </cell>
          <cell r="AK85" t="str">
            <v>3540</v>
          </cell>
          <cell r="AL85" t="str">
            <v>3541,3542,3543</v>
          </cell>
          <cell r="AO85" t="str">
            <v>3514,3515,3516,3517,3534,3544,3545</v>
          </cell>
          <cell r="AV85" t="str">
            <v>3</v>
          </cell>
        </row>
        <row r="86">
          <cell r="A86">
            <v>536</v>
          </cell>
          <cell r="B86" t="str">
            <v>리카르도의 어둠</v>
          </cell>
          <cell r="C86" t="str">
            <v>Monster.Ordeal.DarkRicardo</v>
          </cell>
          <cell r="D86" t="str">
            <v>Hero.Ricardo</v>
          </cell>
          <cell r="E86" t="str">
            <v>Trial</v>
          </cell>
          <cell r="F86">
            <v>0</v>
          </cell>
          <cell r="G86">
            <v>0</v>
          </cell>
          <cell r="H86" t="str">
            <v>Hero</v>
          </cell>
          <cell r="I86" t="str">
            <v>Knight</v>
          </cell>
          <cell r="J86" t="str">
            <v>Physical</v>
          </cell>
          <cell r="K86">
            <v>0</v>
          </cell>
          <cell r="L86">
            <v>0</v>
          </cell>
          <cell r="M86" t="str">
            <v>Fire</v>
          </cell>
          <cell r="N86">
            <v>0</v>
          </cell>
          <cell r="O86" t="str">
            <v>Forward</v>
          </cell>
          <cell r="P86" t="str">
            <v>700</v>
          </cell>
          <cell r="Q86">
            <v>5000</v>
          </cell>
          <cell r="R86" t="str">
            <v>200</v>
          </cell>
          <cell r="S86" t="str">
            <v>False</v>
          </cell>
          <cell r="T86">
            <v>0</v>
          </cell>
          <cell r="U86">
            <v>500</v>
          </cell>
          <cell r="V86">
            <v>1950</v>
          </cell>
          <cell r="X86" t="str">
            <v>SKILLBOOK_KNIGHT_1</v>
          </cell>
          <cell r="Y86" t="str">
            <v>NO_ITEM</v>
          </cell>
          <cell r="Z86">
            <v>0</v>
          </cell>
          <cell r="AA86">
            <v>0</v>
          </cell>
          <cell r="AC86">
            <v>3600</v>
          </cell>
          <cell r="AD86">
            <v>0</v>
          </cell>
          <cell r="AE86">
            <v>3610</v>
          </cell>
          <cell r="AF86" t="str">
            <v>3611,3612,3613</v>
          </cell>
          <cell r="AG86">
            <v>3620</v>
          </cell>
          <cell r="AH86" t="str">
            <v>3621,3622,3623</v>
          </cell>
          <cell r="AI86">
            <v>3630</v>
          </cell>
          <cell r="AJ86" t="str">
            <v>3631,3632,3633</v>
          </cell>
          <cell r="AK86">
            <v>3640</v>
          </cell>
          <cell r="AL86" t="str">
            <v>3641,3642,3643</v>
          </cell>
          <cell r="AM86">
            <v>0</v>
          </cell>
          <cell r="AO86" t="str">
            <v>3624</v>
          </cell>
          <cell r="AV86" t="str">
            <v>3</v>
          </cell>
        </row>
        <row r="87">
          <cell r="A87">
            <v>537</v>
          </cell>
          <cell r="B87" t="str">
            <v>타냐의 어둠</v>
          </cell>
          <cell r="C87" t="str">
            <v>Monster.Ordeal.DarkTanya</v>
          </cell>
          <cell r="D87" t="str">
            <v>Hero.Tanya</v>
          </cell>
          <cell r="E87" t="str">
            <v>Trial</v>
          </cell>
          <cell r="F87">
            <v>0</v>
          </cell>
          <cell r="G87">
            <v>0</v>
          </cell>
          <cell r="H87" t="str">
            <v>Hero</v>
          </cell>
          <cell r="I87" t="str">
            <v>Assassin</v>
          </cell>
          <cell r="J87" t="str">
            <v>Physical</v>
          </cell>
          <cell r="K87">
            <v>0</v>
          </cell>
          <cell r="L87">
            <v>0</v>
          </cell>
          <cell r="M87" t="str">
            <v>Fire</v>
          </cell>
          <cell r="N87">
            <v>0</v>
          </cell>
          <cell r="O87" t="str">
            <v>Forward</v>
          </cell>
          <cell r="P87" t="str">
            <v>500</v>
          </cell>
          <cell r="Q87">
            <v>5000</v>
          </cell>
          <cell r="R87" t="str">
            <v>200</v>
          </cell>
          <cell r="S87" t="str">
            <v>False</v>
          </cell>
          <cell r="T87">
            <v>0</v>
          </cell>
          <cell r="U87">
            <v>700</v>
          </cell>
          <cell r="V87">
            <v>1600</v>
          </cell>
          <cell r="X87" t="str">
            <v>SKILLBOOK_ASSASSIN_1</v>
          </cell>
          <cell r="Y87" t="str">
            <v>NO_ITEM</v>
          </cell>
          <cell r="Z87">
            <v>0</v>
          </cell>
          <cell r="AA87">
            <v>0</v>
          </cell>
          <cell r="AC87">
            <v>3700</v>
          </cell>
          <cell r="AD87">
            <v>0</v>
          </cell>
          <cell r="AE87">
            <v>3710</v>
          </cell>
          <cell r="AF87" t="str">
            <v>3711,3712,3713</v>
          </cell>
          <cell r="AG87">
            <v>3720</v>
          </cell>
          <cell r="AH87" t="str">
            <v>3721,3722,3723</v>
          </cell>
          <cell r="AI87">
            <v>3730</v>
          </cell>
          <cell r="AJ87" t="str">
            <v>3731,3732,3733</v>
          </cell>
          <cell r="AK87">
            <v>3740</v>
          </cell>
          <cell r="AL87" t="str">
            <v>3741,3742,3743</v>
          </cell>
          <cell r="AM87">
            <v>0</v>
          </cell>
          <cell r="AO87" t="str">
            <v>3701,3702,3714,3715,3716,3717,3718,3734,3735,3744,3745</v>
          </cell>
          <cell r="AV87" t="str">
            <v>3</v>
          </cell>
        </row>
        <row r="88">
          <cell r="A88">
            <v>539</v>
          </cell>
          <cell r="B88" t="str">
            <v>카산드라의 어둠</v>
          </cell>
          <cell r="C88" t="str">
            <v>Monster.Ordeal.DarkCassandra</v>
          </cell>
          <cell r="D88" t="str">
            <v>Hero.Cassandra</v>
          </cell>
          <cell r="E88" t="str">
            <v>Trial</v>
          </cell>
          <cell r="F88">
            <v>0</v>
          </cell>
          <cell r="G88">
            <v>0</v>
          </cell>
          <cell r="H88" t="str">
            <v>Hero</v>
          </cell>
          <cell r="I88" t="str">
            <v>Priest</v>
          </cell>
          <cell r="J88" t="str">
            <v>Magical</v>
          </cell>
          <cell r="K88">
            <v>0</v>
          </cell>
          <cell r="L88">
            <v>0</v>
          </cell>
          <cell r="M88" t="str">
            <v>Fire</v>
          </cell>
          <cell r="N88">
            <v>0</v>
          </cell>
          <cell r="O88" t="str">
            <v>Middle</v>
          </cell>
          <cell r="P88" t="str">
            <v>100</v>
          </cell>
          <cell r="Q88">
            <v>5000</v>
          </cell>
          <cell r="R88" t="str">
            <v>200</v>
          </cell>
          <cell r="S88" t="str">
            <v>False</v>
          </cell>
          <cell r="T88">
            <v>0</v>
          </cell>
          <cell r="U88">
            <v>500</v>
          </cell>
          <cell r="V88">
            <v>2200</v>
          </cell>
          <cell r="X88" t="str">
            <v>SKILLBOOK_PRIEST_1</v>
          </cell>
          <cell r="Y88" t="str">
            <v>NO_ITEM</v>
          </cell>
          <cell r="Z88">
            <v>0</v>
          </cell>
          <cell r="AA88">
            <v>0</v>
          </cell>
          <cell r="AC88">
            <v>3900</v>
          </cell>
          <cell r="AD88">
            <v>0</v>
          </cell>
          <cell r="AE88">
            <v>3910</v>
          </cell>
          <cell r="AF88" t="str">
            <v>3911,3912,3913</v>
          </cell>
          <cell r="AG88" t="str">
            <v>3920</v>
          </cell>
          <cell r="AH88" t="str">
            <v>3921,3922,3923</v>
          </cell>
          <cell r="AI88" t="str">
            <v>3930</v>
          </cell>
          <cell r="AJ88" t="str">
            <v>3931,3932,3933</v>
          </cell>
          <cell r="AK88" t="str">
            <v>3940</v>
          </cell>
          <cell r="AL88" t="str">
            <v>3941,3942,3943</v>
          </cell>
          <cell r="AM88">
            <v>0</v>
          </cell>
          <cell r="AO88" t="str">
            <v>3901,3902,3944</v>
          </cell>
          <cell r="AT88">
            <v>0</v>
          </cell>
          <cell r="AV88" t="str">
            <v>3</v>
          </cell>
        </row>
        <row r="89">
          <cell r="A89">
            <v>542</v>
          </cell>
          <cell r="B89" t="str">
            <v>오디의 어둠</v>
          </cell>
          <cell r="C89" t="str">
            <v>Monster.Ordeal.DarkOddy</v>
          </cell>
          <cell r="D89" t="str">
            <v>Hero.Oddy</v>
          </cell>
          <cell r="E89" t="str">
            <v>Trial</v>
          </cell>
          <cell r="F89">
            <v>0</v>
          </cell>
          <cell r="G89">
            <v>0</v>
          </cell>
          <cell r="H89" t="str">
            <v>Hero</v>
          </cell>
          <cell r="I89" t="str">
            <v>Mechanic</v>
          </cell>
          <cell r="J89" t="str">
            <v>Magical</v>
          </cell>
          <cell r="K89">
            <v>0</v>
          </cell>
          <cell r="L89">
            <v>0</v>
          </cell>
          <cell r="M89" t="str">
            <v>Fire</v>
          </cell>
          <cell r="N89">
            <v>0</v>
          </cell>
          <cell r="O89" t="str">
            <v>Middle</v>
          </cell>
          <cell r="P89" t="str">
            <v>200</v>
          </cell>
          <cell r="Q89">
            <v>5000</v>
          </cell>
          <cell r="R89" t="str">
            <v>200</v>
          </cell>
          <cell r="S89" t="str">
            <v>False</v>
          </cell>
          <cell r="T89">
            <v>0</v>
          </cell>
          <cell r="U89">
            <v>600</v>
          </cell>
          <cell r="V89">
            <v>2000</v>
          </cell>
          <cell r="X89" t="str">
            <v>SKILLBOOK_MECHANIC_1</v>
          </cell>
          <cell r="Y89" t="str">
            <v>NO_ITEM</v>
          </cell>
          <cell r="Z89">
            <v>0</v>
          </cell>
          <cell r="AA89">
            <v>0</v>
          </cell>
          <cell r="AC89">
            <v>4200</v>
          </cell>
          <cell r="AD89">
            <v>0</v>
          </cell>
          <cell r="AE89">
            <v>4210</v>
          </cell>
          <cell r="AF89" t="str">
            <v>4211,4212,4213</v>
          </cell>
          <cell r="AG89" t="str">
            <v>4220</v>
          </cell>
          <cell r="AH89" t="str">
            <v>4221,4222,4223</v>
          </cell>
          <cell r="AI89" t="str">
            <v>4230</v>
          </cell>
          <cell r="AJ89" t="str">
            <v>4231,4232,4233</v>
          </cell>
          <cell r="AK89" t="str">
            <v>4240</v>
          </cell>
          <cell r="AL89" t="str">
            <v>4241,4242,4243</v>
          </cell>
          <cell r="AO89" t="str">
            <v>4224,4234,4244,4245</v>
          </cell>
          <cell r="AT89">
            <v>0</v>
          </cell>
          <cell r="AV89" t="str">
            <v>3</v>
          </cell>
        </row>
        <row r="90">
          <cell r="A90">
            <v>543</v>
          </cell>
          <cell r="B90" t="str">
            <v>비스카의 어둠</v>
          </cell>
          <cell r="C90" t="str">
            <v>Monster.Ordeal.DarkViska</v>
          </cell>
          <cell r="D90" t="str">
            <v>Hero.Viska</v>
          </cell>
          <cell r="E90" t="str">
            <v>Trial</v>
          </cell>
          <cell r="F90">
            <v>0</v>
          </cell>
          <cell r="G90">
            <v>0</v>
          </cell>
          <cell r="H90" t="str">
            <v>Hero</v>
          </cell>
          <cell r="I90" t="str">
            <v>Warrior</v>
          </cell>
          <cell r="J90" t="str">
            <v>Magical</v>
          </cell>
          <cell r="K90">
            <v>0</v>
          </cell>
          <cell r="L90">
            <v>0</v>
          </cell>
          <cell r="M90" t="str">
            <v>Fire</v>
          </cell>
          <cell r="N90">
            <v>0</v>
          </cell>
          <cell r="O90" t="str">
            <v>Forward</v>
          </cell>
          <cell r="P90" t="str">
            <v>600</v>
          </cell>
          <cell r="Q90">
            <v>5000</v>
          </cell>
          <cell r="R90" t="str">
            <v>200</v>
          </cell>
          <cell r="S90" t="str">
            <v>False</v>
          </cell>
          <cell r="T90">
            <v>0</v>
          </cell>
          <cell r="U90">
            <v>500</v>
          </cell>
          <cell r="V90">
            <v>1850</v>
          </cell>
          <cell r="X90" t="str">
            <v>SKILLBOOK_WARRIOR_1</v>
          </cell>
          <cell r="Y90" t="str">
            <v>NO_ITEM</v>
          </cell>
          <cell r="Z90">
            <v>0</v>
          </cell>
          <cell r="AA90">
            <v>0</v>
          </cell>
          <cell r="AC90">
            <v>4300</v>
          </cell>
          <cell r="AD90">
            <v>0</v>
          </cell>
          <cell r="AE90">
            <v>4310</v>
          </cell>
          <cell r="AF90" t="str">
            <v>4311,4312,4313</v>
          </cell>
          <cell r="AG90">
            <v>4320</v>
          </cell>
          <cell r="AH90" t="str">
            <v>4321,4322,4323</v>
          </cell>
          <cell r="AI90">
            <v>4330</v>
          </cell>
          <cell r="AJ90" t="str">
            <v>4331,4332,4333</v>
          </cell>
          <cell r="AK90">
            <v>4340</v>
          </cell>
          <cell r="AL90" t="str">
            <v>4341,4342,4343</v>
          </cell>
          <cell r="AM90">
            <v>0</v>
          </cell>
          <cell r="AO90" t="str">
            <v>4314,4315,4316,4334,4344</v>
          </cell>
          <cell r="AV90" t="str">
            <v>3</v>
          </cell>
        </row>
        <row r="91">
          <cell r="A91">
            <v>544</v>
          </cell>
          <cell r="B91" t="str">
            <v>프리실라의 어둠</v>
          </cell>
          <cell r="C91" t="str">
            <v>Monster.Ordeal.DarkPriscilla</v>
          </cell>
          <cell r="D91" t="str">
            <v>Hero.Priscilla</v>
          </cell>
          <cell r="E91" t="str">
            <v>Trial</v>
          </cell>
          <cell r="F91">
            <v>0</v>
          </cell>
          <cell r="G91">
            <v>0</v>
          </cell>
          <cell r="H91" t="str">
            <v>Hero</v>
          </cell>
          <cell r="I91" t="str">
            <v>Warrior</v>
          </cell>
          <cell r="J91" t="str">
            <v>Physical</v>
          </cell>
          <cell r="K91">
            <v>0</v>
          </cell>
          <cell r="L91">
            <v>0</v>
          </cell>
          <cell r="M91" t="str">
            <v>Fire</v>
          </cell>
          <cell r="N91">
            <v>0</v>
          </cell>
          <cell r="O91" t="str">
            <v>Forward</v>
          </cell>
          <cell r="P91" t="str">
            <v>600</v>
          </cell>
          <cell r="Q91">
            <v>5000</v>
          </cell>
          <cell r="R91" t="str">
            <v>200</v>
          </cell>
          <cell r="S91" t="str">
            <v>False</v>
          </cell>
          <cell r="T91">
            <v>0</v>
          </cell>
          <cell r="U91">
            <v>500</v>
          </cell>
          <cell r="V91">
            <v>1850</v>
          </cell>
          <cell r="X91" t="str">
            <v>SKILLBOOK_WARRIOR_1</v>
          </cell>
          <cell r="Y91" t="str">
            <v>NO_ITEM</v>
          </cell>
          <cell r="Z91">
            <v>0</v>
          </cell>
          <cell r="AA91">
            <v>0</v>
          </cell>
          <cell r="AC91">
            <v>4400</v>
          </cell>
          <cell r="AD91">
            <v>0</v>
          </cell>
          <cell r="AE91">
            <v>4410</v>
          </cell>
          <cell r="AF91" t="str">
            <v>4411,4412,4413</v>
          </cell>
          <cell r="AG91">
            <v>4420</v>
          </cell>
          <cell r="AH91" t="str">
            <v>4421,4422,4423</v>
          </cell>
          <cell r="AI91">
            <v>4430</v>
          </cell>
          <cell r="AJ91" t="str">
            <v>4431,4432,4433</v>
          </cell>
          <cell r="AK91">
            <v>4440</v>
          </cell>
          <cell r="AL91" t="str">
            <v>4441,4442,4443</v>
          </cell>
          <cell r="AM91">
            <v>0</v>
          </cell>
          <cell r="AO91" t="str">
            <v>4414,4424,4425,4434,4435</v>
          </cell>
          <cell r="AV91" t="str">
            <v>3</v>
          </cell>
        </row>
        <row r="92">
          <cell r="A92">
            <v>545</v>
          </cell>
          <cell r="B92" t="str">
            <v>얀느의 어둠</v>
          </cell>
          <cell r="C92" t="str">
            <v>Monster.Ordeal.DarkYanne</v>
          </cell>
          <cell r="D92" t="str">
            <v>Hero.Yanne</v>
          </cell>
          <cell r="E92" t="str">
            <v>Trial</v>
          </cell>
          <cell r="F92">
            <v>0</v>
          </cell>
          <cell r="G92">
            <v>0</v>
          </cell>
          <cell r="H92" t="str">
            <v>Hero</v>
          </cell>
          <cell r="I92" t="str">
            <v>Archer</v>
          </cell>
          <cell r="J92" t="str">
            <v>Physical</v>
          </cell>
          <cell r="K92">
            <v>0</v>
          </cell>
          <cell r="L92">
            <v>0</v>
          </cell>
          <cell r="M92" t="str">
            <v>Fire</v>
          </cell>
          <cell r="N92">
            <v>0</v>
          </cell>
          <cell r="O92" t="str">
            <v>Rear</v>
          </cell>
          <cell r="P92" t="str">
            <v>300</v>
          </cell>
          <cell r="Q92">
            <v>5000</v>
          </cell>
          <cell r="R92" t="str">
            <v>200</v>
          </cell>
          <cell r="S92" t="str">
            <v>False</v>
          </cell>
          <cell r="T92">
            <v>0</v>
          </cell>
          <cell r="U92">
            <v>500</v>
          </cell>
          <cell r="V92">
            <v>2500</v>
          </cell>
          <cell r="X92" t="str">
            <v>SKILLBOOK_ARCHER_1</v>
          </cell>
          <cell r="Y92" t="str">
            <v>NO_ITEM</v>
          </cell>
          <cell r="Z92">
            <v>0</v>
          </cell>
          <cell r="AA92">
            <v>0</v>
          </cell>
          <cell r="AC92">
            <v>4500</v>
          </cell>
          <cell r="AD92">
            <v>0</v>
          </cell>
          <cell r="AE92">
            <v>4510</v>
          </cell>
          <cell r="AF92" t="str">
            <v>4511,4512,4513</v>
          </cell>
          <cell r="AG92" t="str">
            <v>4520</v>
          </cell>
          <cell r="AH92" t="str">
            <v>4521,4522,4523</v>
          </cell>
          <cell r="AI92" t="str">
            <v>4530</v>
          </cell>
          <cell r="AJ92" t="str">
            <v>4531,4532,4533</v>
          </cell>
          <cell r="AK92" t="str">
            <v>4540</v>
          </cell>
          <cell r="AL92" t="str">
            <v>4541,4542,4543</v>
          </cell>
          <cell r="AM92">
            <v>0</v>
          </cell>
          <cell r="AN92">
            <v>0</v>
          </cell>
          <cell r="AO92" t="str">
            <v>4501,4514,4515,4534</v>
          </cell>
          <cell r="AT92">
            <v>0</v>
          </cell>
          <cell r="AV92" t="str">
            <v>3</v>
          </cell>
        </row>
        <row r="93">
          <cell r="A93">
            <v>590</v>
          </cell>
          <cell r="B93" t="str">
            <v>메이의 어둠</v>
          </cell>
          <cell r="C93" t="str">
            <v>Monster.Ordeal.DarkMay</v>
          </cell>
          <cell r="D93" t="str">
            <v>Hero.May</v>
          </cell>
          <cell r="E93" t="str">
            <v>Trial</v>
          </cell>
          <cell r="F93">
            <v>0</v>
          </cell>
          <cell r="G93">
            <v>0</v>
          </cell>
          <cell r="H93" t="str">
            <v>Hero</v>
          </cell>
          <cell r="I93" t="str">
            <v>Priest</v>
          </cell>
          <cell r="J93" t="str">
            <v>Magical</v>
          </cell>
          <cell r="K93">
            <v>0</v>
          </cell>
          <cell r="L93">
            <v>0</v>
          </cell>
          <cell r="M93" t="str">
            <v>Fire</v>
          </cell>
          <cell r="N93">
            <v>0</v>
          </cell>
          <cell r="O93" t="str">
            <v>Rear</v>
          </cell>
          <cell r="P93" t="str">
            <v>100</v>
          </cell>
          <cell r="Q93">
            <v>5000</v>
          </cell>
          <cell r="R93" t="str">
            <v>200</v>
          </cell>
          <cell r="S93" t="str">
            <v>False</v>
          </cell>
          <cell r="T93">
            <v>0</v>
          </cell>
          <cell r="U93">
            <v>500</v>
          </cell>
          <cell r="V93">
            <v>1500</v>
          </cell>
          <cell r="X93" t="str">
            <v>SKILLBOOK_WIZARD_1</v>
          </cell>
          <cell r="Y93" t="str">
            <v>NO_ITEM</v>
          </cell>
          <cell r="Z93">
            <v>0</v>
          </cell>
          <cell r="AA93">
            <v>0</v>
          </cell>
          <cell r="AC93">
            <v>9000</v>
          </cell>
          <cell r="AD93">
            <v>0</v>
          </cell>
          <cell r="AE93">
            <v>9010</v>
          </cell>
          <cell r="AF93" t="str">
            <v>9011,9012,9013</v>
          </cell>
          <cell r="AG93" t="str">
            <v>9020</v>
          </cell>
          <cell r="AH93" t="str">
            <v>9021,9022,9023</v>
          </cell>
          <cell r="AI93" t="str">
            <v>9030</v>
          </cell>
          <cell r="AJ93" t="str">
            <v>9031,9032,9033</v>
          </cell>
          <cell r="AK93" t="str">
            <v>9040</v>
          </cell>
          <cell r="AL93" t="str">
            <v>9041,9042,9043</v>
          </cell>
          <cell r="AO93" t="str">
            <v>9034,9044,9045,9046,9047,9048</v>
          </cell>
          <cell r="AP93">
            <v>0</v>
          </cell>
          <cell r="AQ93">
            <v>0</v>
          </cell>
          <cell r="AR93">
            <v>0</v>
          </cell>
          <cell r="AS93">
            <v>0</v>
          </cell>
          <cell r="AT93">
            <v>0</v>
          </cell>
          <cell r="AV93" t="str">
            <v>3</v>
          </cell>
        </row>
        <row r="94">
          <cell r="A94">
            <v>591</v>
          </cell>
          <cell r="B94" t="e">
            <v>#N/A</v>
          </cell>
          <cell r="C94" t="str">
            <v>Monster.Ordeal.DarkGladi</v>
          </cell>
          <cell r="D94" t="str">
            <v>Hero.Gladi</v>
          </cell>
          <cell r="E94" t="str">
            <v>Trial</v>
          </cell>
          <cell r="F94">
            <v>0</v>
          </cell>
          <cell r="G94">
            <v>0</v>
          </cell>
          <cell r="H94" t="str">
            <v>Hero</v>
          </cell>
          <cell r="I94" t="str">
            <v>Assassin</v>
          </cell>
          <cell r="J94" t="str">
            <v>Physical</v>
          </cell>
          <cell r="K94">
            <v>0</v>
          </cell>
          <cell r="L94">
            <v>0</v>
          </cell>
          <cell r="M94" t="str">
            <v>Fire</v>
          </cell>
          <cell r="N94">
            <v>0</v>
          </cell>
          <cell r="O94" t="str">
            <v>Forward</v>
          </cell>
          <cell r="P94" t="str">
            <v>500</v>
          </cell>
          <cell r="Q94">
            <v>5000</v>
          </cell>
          <cell r="R94" t="str">
            <v>200</v>
          </cell>
          <cell r="S94" t="str">
            <v>False</v>
          </cell>
          <cell r="T94">
            <v>0</v>
          </cell>
          <cell r="U94">
            <v>500</v>
          </cell>
          <cell r="V94">
            <v>1600</v>
          </cell>
          <cell r="X94" t="str">
            <v>SKILLBOOK_ASSASSIN_1</v>
          </cell>
          <cell r="Y94" t="str">
            <v>NO_ITEM</v>
          </cell>
          <cell r="Z94">
            <v>0</v>
          </cell>
          <cell r="AA94">
            <v>0</v>
          </cell>
          <cell r="AC94">
            <v>9100</v>
          </cell>
          <cell r="AD94">
            <v>0</v>
          </cell>
          <cell r="AE94">
            <v>9110</v>
          </cell>
          <cell r="AF94" t="str">
            <v>9111,9112,9113</v>
          </cell>
          <cell r="AG94">
            <v>9120</v>
          </cell>
          <cell r="AH94" t="str">
            <v>9121,9122,9123</v>
          </cell>
          <cell r="AI94">
            <v>9130</v>
          </cell>
          <cell r="AJ94" t="str">
            <v>9131,9132,9133</v>
          </cell>
          <cell r="AK94">
            <v>9140</v>
          </cell>
          <cell r="AL94" t="str">
            <v>9141,9142,9143</v>
          </cell>
          <cell r="AM94">
            <v>0</v>
          </cell>
          <cell r="AT94">
            <v>0</v>
          </cell>
          <cell r="AV94" t="str">
            <v>3</v>
          </cell>
        </row>
        <row r="95">
          <cell r="A95">
            <v>0</v>
          </cell>
          <cell r="B95" t="str">
            <v>빛의 영웅</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X95">
            <v>0</v>
          </cell>
          <cell r="Y95">
            <v>0</v>
          </cell>
          <cell r="Z95">
            <v>0</v>
          </cell>
          <cell r="AA95">
            <v>0</v>
          </cell>
          <cell r="AC95">
            <v>0</v>
          </cell>
          <cell r="AD95">
            <v>0</v>
          </cell>
          <cell r="AE95">
            <v>0</v>
          </cell>
          <cell r="AF95">
            <v>0</v>
          </cell>
          <cell r="AG95">
            <v>0</v>
          </cell>
          <cell r="AI95">
            <v>0</v>
          </cell>
          <cell r="AJ95">
            <v>0</v>
          </cell>
          <cell r="AK95">
            <v>0</v>
          </cell>
          <cell r="AL95">
            <v>0</v>
          </cell>
          <cell r="AM95">
            <v>0</v>
          </cell>
          <cell r="AN95">
            <v>0</v>
          </cell>
          <cell r="AO95">
            <v>0</v>
          </cell>
          <cell r="AP95">
            <v>0</v>
          </cell>
          <cell r="AQ95">
            <v>0</v>
          </cell>
          <cell r="AR95">
            <v>0</v>
          </cell>
          <cell r="AS95">
            <v>0</v>
          </cell>
          <cell r="AT95">
            <v>0</v>
          </cell>
        </row>
        <row r="96">
          <cell r="A96">
            <v>601</v>
          </cell>
          <cell r="B96" t="str">
            <v>카셀의 빛</v>
          </cell>
          <cell r="C96" t="str">
            <v>Monster.Ordeal.LightKasel</v>
          </cell>
          <cell r="D96" t="str">
            <v>Hero.Kasel</v>
          </cell>
          <cell r="E96" t="str">
            <v>Trans</v>
          </cell>
          <cell r="F96">
            <v>0</v>
          </cell>
          <cell r="G96">
            <v>0</v>
          </cell>
          <cell r="H96" t="str">
            <v>Hero</v>
          </cell>
          <cell r="I96" t="str">
            <v>Warrior</v>
          </cell>
          <cell r="J96" t="str">
            <v>Physical</v>
          </cell>
          <cell r="K96">
            <v>0</v>
          </cell>
          <cell r="L96">
            <v>0</v>
          </cell>
          <cell r="M96" t="str">
            <v>Fire</v>
          </cell>
          <cell r="N96">
            <v>0</v>
          </cell>
          <cell r="O96" t="str">
            <v>Forward</v>
          </cell>
          <cell r="P96" t="str">
            <v>600</v>
          </cell>
          <cell r="Q96">
            <v>5000</v>
          </cell>
          <cell r="R96" t="str">
            <v>200</v>
          </cell>
          <cell r="S96" t="str">
            <v>False</v>
          </cell>
          <cell r="T96">
            <v>0</v>
          </cell>
          <cell r="U96">
            <v>500</v>
          </cell>
          <cell r="V96">
            <v>1850</v>
          </cell>
          <cell r="X96" t="str">
            <v>SKILLBOOK_WARRIOR_1</v>
          </cell>
          <cell r="Y96" t="str">
            <v>NO_ITEM</v>
          </cell>
          <cell r="Z96">
            <v>0</v>
          </cell>
          <cell r="AA96">
            <v>0</v>
          </cell>
          <cell r="AC96">
            <v>100</v>
          </cell>
          <cell r="AD96">
            <v>0</v>
          </cell>
          <cell r="AE96">
            <v>110</v>
          </cell>
          <cell r="AF96" t="str">
            <v>111,112,113</v>
          </cell>
          <cell r="AG96">
            <v>140</v>
          </cell>
          <cell r="AH96" t="str">
            <v>141,142,143</v>
          </cell>
          <cell r="AI96">
            <v>130</v>
          </cell>
          <cell r="AJ96" t="str">
            <v>131,132,133</v>
          </cell>
          <cell r="AK96">
            <v>120</v>
          </cell>
          <cell r="AL96" t="str">
            <v>121,122,123</v>
          </cell>
          <cell r="AM96">
            <v>0</v>
          </cell>
          <cell r="AO96">
            <v>0</v>
          </cell>
          <cell r="AR96">
            <v>0</v>
          </cell>
          <cell r="AS96">
            <v>0</v>
          </cell>
          <cell r="AV96" t="str">
            <v>1</v>
          </cell>
        </row>
        <row r="97">
          <cell r="A97">
            <v>602</v>
          </cell>
          <cell r="B97" t="str">
            <v>프레이의 빛</v>
          </cell>
          <cell r="C97" t="str">
            <v>Monster.Ordeal.LightFrey</v>
          </cell>
          <cell r="D97" t="str">
            <v>Hero.Frey</v>
          </cell>
          <cell r="E97" t="str">
            <v>Trans</v>
          </cell>
          <cell r="F97">
            <v>0</v>
          </cell>
          <cell r="G97">
            <v>0</v>
          </cell>
          <cell r="H97" t="str">
            <v>Hero</v>
          </cell>
          <cell r="I97" t="str">
            <v>Priest</v>
          </cell>
          <cell r="J97" t="str">
            <v>Magical</v>
          </cell>
          <cell r="K97">
            <v>0</v>
          </cell>
          <cell r="L97">
            <v>0</v>
          </cell>
          <cell r="M97" t="str">
            <v>Fire</v>
          </cell>
          <cell r="N97">
            <v>0</v>
          </cell>
          <cell r="O97" t="str">
            <v>Rear</v>
          </cell>
          <cell r="P97" t="str">
            <v>100</v>
          </cell>
          <cell r="Q97">
            <v>5000</v>
          </cell>
          <cell r="R97" t="str">
            <v>200</v>
          </cell>
          <cell r="S97" t="str">
            <v>False</v>
          </cell>
          <cell r="T97">
            <v>0</v>
          </cell>
          <cell r="U97">
            <v>500</v>
          </cell>
          <cell r="V97">
            <v>1800</v>
          </cell>
          <cell r="X97" t="str">
            <v>SKILLBOOK_PRIEST_1</v>
          </cell>
          <cell r="Y97" t="str">
            <v>NO_ITEM</v>
          </cell>
          <cell r="Z97">
            <v>0</v>
          </cell>
          <cell r="AA97">
            <v>0</v>
          </cell>
          <cell r="AC97">
            <v>200</v>
          </cell>
          <cell r="AD97">
            <v>0</v>
          </cell>
          <cell r="AE97">
            <v>210</v>
          </cell>
          <cell r="AF97" t="str">
            <v>211,212,213</v>
          </cell>
          <cell r="AG97">
            <v>230</v>
          </cell>
          <cell r="AH97" t="str">
            <v>231,232,233</v>
          </cell>
          <cell r="AI97">
            <v>240</v>
          </cell>
          <cell r="AJ97" t="str">
            <v>241,242,243</v>
          </cell>
          <cell r="AK97">
            <v>220</v>
          </cell>
          <cell r="AL97" t="str">
            <v>221,222,223</v>
          </cell>
          <cell r="AM97">
            <v>0</v>
          </cell>
          <cell r="AO97">
            <v>0</v>
          </cell>
          <cell r="AR97">
            <v>0</v>
          </cell>
          <cell r="AS97">
            <v>0</v>
          </cell>
          <cell r="AV97" t="str">
            <v>1</v>
          </cell>
        </row>
        <row r="98">
          <cell r="A98">
            <v>603</v>
          </cell>
          <cell r="B98" t="str">
            <v>클레오의 빛</v>
          </cell>
          <cell r="C98" t="str">
            <v>Monster.Ordeal.LightCleo</v>
          </cell>
          <cell r="D98" t="str">
            <v>Hero.Cleo</v>
          </cell>
          <cell r="E98" t="str">
            <v>Trans</v>
          </cell>
          <cell r="F98">
            <v>0</v>
          </cell>
          <cell r="G98">
            <v>0</v>
          </cell>
          <cell r="H98" t="str">
            <v>Hero</v>
          </cell>
          <cell r="I98" t="str">
            <v>Wizard</v>
          </cell>
          <cell r="J98" t="str">
            <v>Magical</v>
          </cell>
          <cell r="K98">
            <v>0</v>
          </cell>
          <cell r="L98">
            <v>0</v>
          </cell>
          <cell r="M98" t="str">
            <v>Fire</v>
          </cell>
          <cell r="N98">
            <v>0</v>
          </cell>
          <cell r="O98" t="str">
            <v>Middle</v>
          </cell>
          <cell r="P98" t="str">
            <v>200</v>
          </cell>
          <cell r="Q98">
            <v>5000</v>
          </cell>
          <cell r="R98" t="str">
            <v>200</v>
          </cell>
          <cell r="S98" t="str">
            <v>False</v>
          </cell>
          <cell r="T98">
            <v>0</v>
          </cell>
          <cell r="U98">
            <v>500</v>
          </cell>
          <cell r="V98">
            <v>2000</v>
          </cell>
          <cell r="X98" t="str">
            <v>SKILLBOOK_WIZARD_1</v>
          </cell>
          <cell r="Y98" t="str">
            <v>NO_ITEM</v>
          </cell>
          <cell r="Z98">
            <v>0</v>
          </cell>
          <cell r="AA98">
            <v>0</v>
          </cell>
          <cell r="AC98">
            <v>300</v>
          </cell>
          <cell r="AD98">
            <v>0</v>
          </cell>
          <cell r="AE98">
            <v>310</v>
          </cell>
          <cell r="AF98" t="str">
            <v>311,312,313</v>
          </cell>
          <cell r="AG98">
            <v>340</v>
          </cell>
          <cell r="AH98" t="str">
            <v>341,342,343</v>
          </cell>
          <cell r="AI98">
            <v>330</v>
          </cell>
          <cell r="AJ98" t="str">
            <v>331,332,333</v>
          </cell>
          <cell r="AK98">
            <v>320</v>
          </cell>
          <cell r="AL98" t="str">
            <v>321,322,323</v>
          </cell>
          <cell r="AM98">
            <v>0</v>
          </cell>
          <cell r="AO98">
            <v>0</v>
          </cell>
          <cell r="AR98">
            <v>0</v>
          </cell>
          <cell r="AS98">
            <v>0</v>
          </cell>
          <cell r="AV98" t="str">
            <v>1</v>
          </cell>
        </row>
        <row r="99">
          <cell r="A99">
            <v>604</v>
          </cell>
          <cell r="B99" t="str">
            <v>로이의 빛</v>
          </cell>
          <cell r="C99" t="str">
            <v>Monster.Ordeal.LightRoi</v>
          </cell>
          <cell r="D99" t="str">
            <v>Hero.Roi</v>
          </cell>
          <cell r="E99" t="str">
            <v>Trans</v>
          </cell>
          <cell r="F99">
            <v>0</v>
          </cell>
          <cell r="G99">
            <v>0</v>
          </cell>
          <cell r="H99" t="str">
            <v>Hero</v>
          </cell>
          <cell r="I99" t="str">
            <v>Assassin</v>
          </cell>
          <cell r="J99" t="str">
            <v>Physical</v>
          </cell>
          <cell r="K99">
            <v>0</v>
          </cell>
          <cell r="L99">
            <v>0</v>
          </cell>
          <cell r="M99" t="str">
            <v>Fire</v>
          </cell>
          <cell r="N99">
            <v>0</v>
          </cell>
          <cell r="O99" t="str">
            <v>Forward</v>
          </cell>
          <cell r="P99" t="str">
            <v>500</v>
          </cell>
          <cell r="Q99">
            <v>5000</v>
          </cell>
          <cell r="R99" t="str">
            <v>200</v>
          </cell>
          <cell r="S99" t="str">
            <v>False</v>
          </cell>
          <cell r="T99">
            <v>0</v>
          </cell>
          <cell r="U99">
            <v>500</v>
          </cell>
          <cell r="V99">
            <v>1600</v>
          </cell>
          <cell r="X99" t="str">
            <v>SKILLBOOK_ASSASSIN_1</v>
          </cell>
          <cell r="Y99" t="str">
            <v>NO_ITEM</v>
          </cell>
          <cell r="Z99">
            <v>0</v>
          </cell>
          <cell r="AA99">
            <v>0</v>
          </cell>
          <cell r="AC99">
            <v>400</v>
          </cell>
          <cell r="AD99">
            <v>0</v>
          </cell>
          <cell r="AE99">
            <v>430</v>
          </cell>
          <cell r="AF99" t="str">
            <v>431,432,433</v>
          </cell>
          <cell r="AG99">
            <v>420</v>
          </cell>
          <cell r="AH99" t="str">
            <v>421,422,423</v>
          </cell>
          <cell r="AI99">
            <v>440</v>
          </cell>
          <cell r="AJ99" t="str">
            <v>441,442,443</v>
          </cell>
          <cell r="AK99">
            <v>410</v>
          </cell>
          <cell r="AL99" t="str">
            <v>411,412,413</v>
          </cell>
          <cell r="AM99">
            <v>0</v>
          </cell>
          <cell r="AO99" t="str">
            <v>414,415,416,445</v>
          </cell>
          <cell r="AR99">
            <v>0</v>
          </cell>
          <cell r="AS99">
            <v>0</v>
          </cell>
          <cell r="AV99" t="str">
            <v>1</v>
          </cell>
        </row>
        <row r="100">
          <cell r="A100">
            <v>605</v>
          </cell>
          <cell r="B100" t="str">
            <v>가우의 빛</v>
          </cell>
          <cell r="C100" t="str">
            <v>Monster.Ordeal.LightGau</v>
          </cell>
          <cell r="D100" t="str">
            <v>Hero.Gau</v>
          </cell>
          <cell r="E100" t="str">
            <v>Trans</v>
          </cell>
          <cell r="F100">
            <v>0</v>
          </cell>
          <cell r="G100">
            <v>0</v>
          </cell>
          <cell r="H100" t="str">
            <v>Hero</v>
          </cell>
          <cell r="I100" t="str">
            <v>Warrior</v>
          </cell>
          <cell r="J100" t="str">
            <v>Physical</v>
          </cell>
          <cell r="K100">
            <v>0</v>
          </cell>
          <cell r="L100">
            <v>0</v>
          </cell>
          <cell r="M100" t="str">
            <v>Fire</v>
          </cell>
          <cell r="N100">
            <v>0</v>
          </cell>
          <cell r="O100" t="str">
            <v>Forward</v>
          </cell>
          <cell r="P100" t="str">
            <v>600</v>
          </cell>
          <cell r="Q100">
            <v>5000</v>
          </cell>
          <cell r="R100" t="str">
            <v>200</v>
          </cell>
          <cell r="S100" t="str">
            <v>False</v>
          </cell>
          <cell r="T100">
            <v>0</v>
          </cell>
          <cell r="U100">
            <v>700</v>
          </cell>
          <cell r="V100">
            <v>2200</v>
          </cell>
          <cell r="X100" t="str">
            <v>SKILLBOOK_WARRIOR_1</v>
          </cell>
          <cell r="Y100" t="str">
            <v>NO_ITEM</v>
          </cell>
          <cell r="Z100">
            <v>0</v>
          </cell>
          <cell r="AA100">
            <v>0</v>
          </cell>
          <cell r="AC100">
            <v>500</v>
          </cell>
          <cell r="AD100">
            <v>0</v>
          </cell>
          <cell r="AE100">
            <v>520</v>
          </cell>
          <cell r="AF100" t="str">
            <v>521,522,523</v>
          </cell>
          <cell r="AG100">
            <v>510</v>
          </cell>
          <cell r="AH100" t="str">
            <v>511,512,513</v>
          </cell>
          <cell r="AI100">
            <v>530</v>
          </cell>
          <cell r="AJ100" t="str">
            <v>531,532,533</v>
          </cell>
          <cell r="AK100">
            <v>540</v>
          </cell>
          <cell r="AL100" t="str">
            <v>541,542,543</v>
          </cell>
          <cell r="AM100">
            <v>0</v>
          </cell>
          <cell r="AO100">
            <v>0</v>
          </cell>
          <cell r="AR100">
            <v>0</v>
          </cell>
          <cell r="AS100">
            <v>0</v>
          </cell>
          <cell r="AV100" t="str">
            <v>2</v>
          </cell>
        </row>
        <row r="101">
          <cell r="A101">
            <v>606</v>
          </cell>
          <cell r="B101" t="str">
            <v>필롭의 빛</v>
          </cell>
          <cell r="C101" t="str">
            <v>Monster.Ordeal.LightPhillop</v>
          </cell>
          <cell r="D101" t="str">
            <v>Hero.Phillop</v>
          </cell>
          <cell r="E101" t="str">
            <v>Trans</v>
          </cell>
          <cell r="F101">
            <v>0</v>
          </cell>
          <cell r="G101">
            <v>0</v>
          </cell>
          <cell r="H101" t="str">
            <v>Hero</v>
          </cell>
          <cell r="I101" t="str">
            <v>Knight</v>
          </cell>
          <cell r="J101" t="str">
            <v>Physical</v>
          </cell>
          <cell r="K101">
            <v>0</v>
          </cell>
          <cell r="L101">
            <v>0</v>
          </cell>
          <cell r="M101" t="str">
            <v>Fire</v>
          </cell>
          <cell r="N101">
            <v>0</v>
          </cell>
          <cell r="O101" t="str">
            <v>Forward</v>
          </cell>
          <cell r="P101" t="str">
            <v>700</v>
          </cell>
          <cell r="Q101">
            <v>5000</v>
          </cell>
          <cell r="R101" t="str">
            <v>200</v>
          </cell>
          <cell r="S101" t="str">
            <v>False</v>
          </cell>
          <cell r="T101">
            <v>0</v>
          </cell>
          <cell r="U101">
            <v>500</v>
          </cell>
          <cell r="V101">
            <v>1750</v>
          </cell>
          <cell r="X101" t="str">
            <v>SKILLBOOK_KNIGHT_1</v>
          </cell>
          <cell r="Y101" t="str">
            <v>NO_ITEM</v>
          </cell>
          <cell r="Z101">
            <v>0</v>
          </cell>
          <cell r="AA101">
            <v>0</v>
          </cell>
          <cell r="AC101">
            <v>600</v>
          </cell>
          <cell r="AD101">
            <v>0</v>
          </cell>
          <cell r="AE101">
            <v>610</v>
          </cell>
          <cell r="AF101" t="str">
            <v>611,612,613</v>
          </cell>
          <cell r="AG101">
            <v>620</v>
          </cell>
          <cell r="AH101" t="str">
            <v>621,622,623</v>
          </cell>
          <cell r="AI101">
            <v>630</v>
          </cell>
          <cell r="AJ101" t="str">
            <v>631,632,633</v>
          </cell>
          <cell r="AK101">
            <v>640</v>
          </cell>
          <cell r="AL101" t="str">
            <v>641,642,643</v>
          </cell>
          <cell r="AM101">
            <v>0</v>
          </cell>
          <cell r="AO101">
            <v>0</v>
          </cell>
          <cell r="AR101">
            <v>0</v>
          </cell>
          <cell r="AS101">
            <v>0</v>
          </cell>
          <cell r="AV101" t="str">
            <v>3</v>
          </cell>
        </row>
        <row r="102">
          <cell r="A102">
            <v>607</v>
          </cell>
          <cell r="B102" t="str">
            <v>라크락의 빛</v>
          </cell>
          <cell r="C102" t="str">
            <v>Monster.Ordeal.LightLakrak</v>
          </cell>
          <cell r="D102" t="str">
            <v>Hero.Lakrak</v>
          </cell>
          <cell r="E102" t="str">
            <v>Trans</v>
          </cell>
          <cell r="F102">
            <v>0</v>
          </cell>
          <cell r="G102">
            <v>0</v>
          </cell>
          <cell r="H102" t="str">
            <v>Hero</v>
          </cell>
          <cell r="I102" t="str">
            <v>Mechanic</v>
          </cell>
          <cell r="J102" t="str">
            <v>Physical</v>
          </cell>
          <cell r="K102">
            <v>0</v>
          </cell>
          <cell r="L102">
            <v>0</v>
          </cell>
          <cell r="M102" t="str">
            <v>Fire</v>
          </cell>
          <cell r="N102">
            <v>0</v>
          </cell>
          <cell r="O102" t="str">
            <v>Middle</v>
          </cell>
          <cell r="P102" t="str">
            <v>400</v>
          </cell>
          <cell r="Q102">
            <v>5000</v>
          </cell>
          <cell r="R102" t="str">
            <v>200</v>
          </cell>
          <cell r="S102" t="str">
            <v>False</v>
          </cell>
          <cell r="T102">
            <v>0</v>
          </cell>
          <cell r="U102">
            <v>500</v>
          </cell>
          <cell r="V102">
            <v>1100</v>
          </cell>
          <cell r="X102" t="str">
            <v>SKILLBOOK_MECHANIC_1</v>
          </cell>
          <cell r="Y102" t="str">
            <v>NO_ITEM</v>
          </cell>
          <cell r="Z102">
            <v>0</v>
          </cell>
          <cell r="AA102">
            <v>0</v>
          </cell>
          <cell r="AC102">
            <v>700</v>
          </cell>
          <cell r="AD102">
            <v>0</v>
          </cell>
          <cell r="AE102">
            <v>710</v>
          </cell>
          <cell r="AF102" t="str">
            <v>711,712,713</v>
          </cell>
          <cell r="AG102">
            <v>720</v>
          </cell>
          <cell r="AH102" t="str">
            <v>721,722,723</v>
          </cell>
          <cell r="AI102">
            <v>730</v>
          </cell>
          <cell r="AJ102" t="str">
            <v>731,732,733</v>
          </cell>
          <cell r="AK102">
            <v>740</v>
          </cell>
          <cell r="AL102" t="str">
            <v>741,742,743</v>
          </cell>
          <cell r="AM102">
            <v>0</v>
          </cell>
          <cell r="AN102">
            <v>0</v>
          </cell>
          <cell r="AO102">
            <v>0</v>
          </cell>
          <cell r="AP102">
            <v>0</v>
          </cell>
          <cell r="AQ102">
            <v>0</v>
          </cell>
          <cell r="AR102">
            <v>0</v>
          </cell>
          <cell r="AS102">
            <v>0</v>
          </cell>
          <cell r="AT102">
            <v>0</v>
          </cell>
          <cell r="AV102" t="str">
            <v>2</v>
          </cell>
        </row>
        <row r="103">
          <cell r="A103">
            <v>608</v>
          </cell>
          <cell r="B103" t="str">
            <v>카울라의 빛</v>
          </cell>
          <cell r="C103" t="str">
            <v>Monster.Ordeal.LightKaulah</v>
          </cell>
          <cell r="D103" t="str">
            <v>Hero.Kaulah</v>
          </cell>
          <cell r="E103" t="str">
            <v>Trans</v>
          </cell>
          <cell r="F103">
            <v>0</v>
          </cell>
          <cell r="G103">
            <v>0</v>
          </cell>
          <cell r="H103" t="str">
            <v>Hero</v>
          </cell>
          <cell r="I103" t="str">
            <v>Priest</v>
          </cell>
          <cell r="J103" t="str">
            <v>Magical</v>
          </cell>
          <cell r="K103">
            <v>0</v>
          </cell>
          <cell r="L103">
            <v>0</v>
          </cell>
          <cell r="M103" t="str">
            <v>Fire</v>
          </cell>
          <cell r="N103">
            <v>0</v>
          </cell>
          <cell r="O103" t="str">
            <v>Rear</v>
          </cell>
          <cell r="P103" t="str">
            <v>100</v>
          </cell>
          <cell r="Q103">
            <v>5000</v>
          </cell>
          <cell r="R103" t="str">
            <v>200</v>
          </cell>
          <cell r="S103" t="str">
            <v>False</v>
          </cell>
          <cell r="T103">
            <v>0</v>
          </cell>
          <cell r="U103">
            <v>600</v>
          </cell>
          <cell r="V103">
            <v>2400</v>
          </cell>
          <cell r="X103" t="str">
            <v>SKILLBOOK_PRIEST_1</v>
          </cell>
          <cell r="Y103" t="str">
            <v>NO_ITEM</v>
          </cell>
          <cell r="Z103">
            <v>0</v>
          </cell>
          <cell r="AA103">
            <v>0</v>
          </cell>
          <cell r="AC103">
            <v>800</v>
          </cell>
          <cell r="AD103">
            <v>0</v>
          </cell>
          <cell r="AE103">
            <v>810</v>
          </cell>
          <cell r="AF103" t="str">
            <v>811,812,813</v>
          </cell>
          <cell r="AG103">
            <v>820</v>
          </cell>
          <cell r="AH103" t="str">
            <v>821,822,823</v>
          </cell>
          <cell r="AI103">
            <v>830</v>
          </cell>
          <cell r="AJ103" t="str">
            <v>831,832,833</v>
          </cell>
          <cell r="AK103">
            <v>840</v>
          </cell>
          <cell r="AL103" t="str">
            <v>841,842,843</v>
          </cell>
          <cell r="AM103">
            <v>0</v>
          </cell>
          <cell r="AN103">
            <v>0</v>
          </cell>
          <cell r="AO103">
            <v>0</v>
          </cell>
          <cell r="AP103">
            <v>0</v>
          </cell>
          <cell r="AQ103">
            <v>0</v>
          </cell>
          <cell r="AR103">
            <v>0</v>
          </cell>
          <cell r="AS103">
            <v>0</v>
          </cell>
          <cell r="AT103">
            <v>0</v>
          </cell>
          <cell r="AV103" t="str">
            <v>2</v>
          </cell>
        </row>
        <row r="104">
          <cell r="A104">
            <v>609</v>
          </cell>
          <cell r="B104" t="str">
            <v>에피스의 빛</v>
          </cell>
          <cell r="C104" t="str">
            <v>Monster.Ordeal.LightEpis</v>
          </cell>
          <cell r="D104" t="str">
            <v>Hero.Epis</v>
          </cell>
          <cell r="E104" t="str">
            <v>Trans</v>
          </cell>
          <cell r="F104">
            <v>0</v>
          </cell>
          <cell r="G104">
            <v>0</v>
          </cell>
          <cell r="H104" t="str">
            <v>Hero</v>
          </cell>
          <cell r="I104" t="str">
            <v>Assassin</v>
          </cell>
          <cell r="J104" t="str">
            <v>Magical</v>
          </cell>
          <cell r="K104">
            <v>0</v>
          </cell>
          <cell r="L104">
            <v>0</v>
          </cell>
          <cell r="M104" t="str">
            <v>Fire</v>
          </cell>
          <cell r="N104">
            <v>0</v>
          </cell>
          <cell r="O104" t="str">
            <v>Forward</v>
          </cell>
          <cell r="P104" t="str">
            <v>500</v>
          </cell>
          <cell r="Q104">
            <v>5000</v>
          </cell>
          <cell r="R104" t="str">
            <v>200</v>
          </cell>
          <cell r="S104" t="str">
            <v>False</v>
          </cell>
          <cell r="T104">
            <v>0</v>
          </cell>
          <cell r="U104">
            <v>500</v>
          </cell>
          <cell r="V104">
            <v>2000</v>
          </cell>
          <cell r="X104" t="str">
            <v>SKILLBOOK_ASSASSIN_1</v>
          </cell>
          <cell r="Y104" t="str">
            <v>NO_ITEM</v>
          </cell>
          <cell r="Z104">
            <v>0</v>
          </cell>
          <cell r="AA104">
            <v>0</v>
          </cell>
          <cell r="AC104">
            <v>900</v>
          </cell>
          <cell r="AD104">
            <v>0</v>
          </cell>
          <cell r="AE104">
            <v>940</v>
          </cell>
          <cell r="AF104" t="str">
            <v>941,942,943</v>
          </cell>
          <cell r="AG104">
            <v>910</v>
          </cell>
          <cell r="AH104" t="str">
            <v>911,912,913</v>
          </cell>
          <cell r="AI104">
            <v>930</v>
          </cell>
          <cell r="AJ104" t="str">
            <v>931,932,933</v>
          </cell>
          <cell r="AK104">
            <v>920</v>
          </cell>
          <cell r="AL104" t="str">
            <v>921,922,923</v>
          </cell>
          <cell r="AM104">
            <v>0</v>
          </cell>
          <cell r="AN104">
            <v>0</v>
          </cell>
          <cell r="AO104" t="str">
            <v>945,990,991,992,993,994,995</v>
          </cell>
          <cell r="AP104">
            <v>0</v>
          </cell>
          <cell r="AQ104">
            <v>0</v>
          </cell>
          <cell r="AR104">
            <v>0</v>
          </cell>
          <cell r="AS104">
            <v>0</v>
          </cell>
          <cell r="AT104">
            <v>0</v>
          </cell>
          <cell r="AV104" t="str">
            <v>2</v>
          </cell>
        </row>
        <row r="105">
          <cell r="A105">
            <v>610</v>
          </cell>
          <cell r="B105" t="str">
            <v>셀레네의 빛</v>
          </cell>
          <cell r="C105" t="str">
            <v>Monster.Ordeal.LightSelene</v>
          </cell>
          <cell r="D105" t="str">
            <v>Hero.Selene</v>
          </cell>
          <cell r="E105" t="str">
            <v>Trans</v>
          </cell>
          <cell r="F105">
            <v>0</v>
          </cell>
          <cell r="G105">
            <v>0</v>
          </cell>
          <cell r="H105" t="str">
            <v>Hero</v>
          </cell>
          <cell r="I105" t="str">
            <v>Archer</v>
          </cell>
          <cell r="J105" t="str">
            <v>Physical</v>
          </cell>
          <cell r="K105">
            <v>0</v>
          </cell>
          <cell r="L105">
            <v>0</v>
          </cell>
          <cell r="M105" t="str">
            <v>Fire</v>
          </cell>
          <cell r="N105">
            <v>0</v>
          </cell>
          <cell r="O105" t="str">
            <v>Middle</v>
          </cell>
          <cell r="P105" t="str">
            <v>300</v>
          </cell>
          <cell r="Q105">
            <v>5000</v>
          </cell>
          <cell r="R105" t="str">
            <v>200</v>
          </cell>
          <cell r="S105" t="str">
            <v>False</v>
          </cell>
          <cell r="T105">
            <v>0</v>
          </cell>
          <cell r="U105">
            <v>500</v>
          </cell>
          <cell r="V105">
            <v>1500</v>
          </cell>
          <cell r="X105" t="str">
            <v>SKILLBOOK_ARCHER_1</v>
          </cell>
          <cell r="Y105" t="str">
            <v>NO_ITEM</v>
          </cell>
          <cell r="Z105">
            <v>0</v>
          </cell>
          <cell r="AA105">
            <v>0</v>
          </cell>
          <cell r="AC105">
            <v>1000</v>
          </cell>
          <cell r="AD105">
            <v>0</v>
          </cell>
          <cell r="AE105">
            <v>1010</v>
          </cell>
          <cell r="AF105" t="str">
            <v>1011,1012,1013</v>
          </cell>
          <cell r="AG105">
            <v>1040</v>
          </cell>
          <cell r="AH105" t="str">
            <v>1041,1042,1043</v>
          </cell>
          <cell r="AI105">
            <v>1030</v>
          </cell>
          <cell r="AJ105" t="str">
            <v>1031,1032,1033</v>
          </cell>
          <cell r="AK105">
            <v>1020</v>
          </cell>
          <cell r="AL105" t="str">
            <v>1021,1022,1023</v>
          </cell>
          <cell r="AM105">
            <v>0</v>
          </cell>
          <cell r="AO105" t="str">
            <v>1044,1045,1046,1047,1024,1025</v>
          </cell>
          <cell r="AR105">
            <v>0</v>
          </cell>
          <cell r="AS105">
            <v>0</v>
          </cell>
          <cell r="AV105" t="str">
            <v>2</v>
          </cell>
        </row>
        <row r="106">
          <cell r="A106">
            <v>611</v>
          </cell>
          <cell r="B106" t="str">
            <v>마리아의 빛</v>
          </cell>
          <cell r="C106" t="str">
            <v>Monster.Ordeal.LightMaria</v>
          </cell>
          <cell r="D106" t="str">
            <v>Hero.Maria</v>
          </cell>
          <cell r="E106" t="str">
            <v>Trans</v>
          </cell>
          <cell r="F106">
            <v>0</v>
          </cell>
          <cell r="G106">
            <v>0</v>
          </cell>
          <cell r="H106" t="str">
            <v>Hero</v>
          </cell>
          <cell r="I106" t="str">
            <v>Wizard</v>
          </cell>
          <cell r="J106" t="str">
            <v>Magical</v>
          </cell>
          <cell r="K106">
            <v>0</v>
          </cell>
          <cell r="L106">
            <v>0</v>
          </cell>
          <cell r="M106" t="str">
            <v>Fire</v>
          </cell>
          <cell r="N106">
            <v>0</v>
          </cell>
          <cell r="O106" t="str">
            <v>Middle</v>
          </cell>
          <cell r="P106" t="str">
            <v>200</v>
          </cell>
          <cell r="Q106">
            <v>5000</v>
          </cell>
          <cell r="R106" t="str">
            <v>200</v>
          </cell>
          <cell r="S106" t="str">
            <v>False</v>
          </cell>
          <cell r="T106">
            <v>0</v>
          </cell>
          <cell r="U106">
            <v>500</v>
          </cell>
          <cell r="V106">
            <v>1600</v>
          </cell>
          <cell r="X106" t="str">
            <v>SKILLBOOK_WIZARD_1</v>
          </cell>
          <cell r="Y106" t="str">
            <v>NO_ITEM</v>
          </cell>
          <cell r="Z106">
            <v>0</v>
          </cell>
          <cell r="AA106">
            <v>0</v>
          </cell>
          <cell r="AC106">
            <v>1100</v>
          </cell>
          <cell r="AD106">
            <v>0</v>
          </cell>
          <cell r="AE106">
            <v>1110</v>
          </cell>
          <cell r="AF106" t="str">
            <v>1111,1112,1113</v>
          </cell>
          <cell r="AG106">
            <v>1140</v>
          </cell>
          <cell r="AH106" t="str">
            <v>1141,1142,1143</v>
          </cell>
          <cell r="AI106">
            <v>1130</v>
          </cell>
          <cell r="AJ106" t="str">
            <v>1131,1132,1133</v>
          </cell>
          <cell r="AK106">
            <v>1120</v>
          </cell>
          <cell r="AL106" t="str">
            <v>1121,1122,1123</v>
          </cell>
          <cell r="AM106">
            <v>0</v>
          </cell>
          <cell r="AO106">
            <v>0</v>
          </cell>
          <cell r="AR106">
            <v>0</v>
          </cell>
          <cell r="AS106">
            <v>0</v>
          </cell>
          <cell r="AV106" t="str">
            <v>3</v>
          </cell>
        </row>
        <row r="107">
          <cell r="A107">
            <v>612</v>
          </cell>
          <cell r="B107" t="str">
            <v>미르르의 빛</v>
          </cell>
          <cell r="C107" t="str">
            <v>Monster.Ordeal.LightMiruru</v>
          </cell>
          <cell r="D107" t="str">
            <v>Hero.Miruru</v>
          </cell>
          <cell r="E107" t="str">
            <v>Trans</v>
          </cell>
          <cell r="F107">
            <v>0</v>
          </cell>
          <cell r="G107">
            <v>0</v>
          </cell>
          <cell r="H107" t="str">
            <v>Hero</v>
          </cell>
          <cell r="I107" t="str">
            <v>Mechanic</v>
          </cell>
          <cell r="J107" t="str">
            <v>Physical</v>
          </cell>
          <cell r="K107">
            <v>0</v>
          </cell>
          <cell r="L107">
            <v>0</v>
          </cell>
          <cell r="M107" t="str">
            <v>Fire</v>
          </cell>
          <cell r="N107">
            <v>0</v>
          </cell>
          <cell r="O107" t="str">
            <v>Middle</v>
          </cell>
          <cell r="P107" t="str">
            <v>400</v>
          </cell>
          <cell r="Q107">
            <v>5000</v>
          </cell>
          <cell r="R107" t="str">
            <v>200</v>
          </cell>
          <cell r="S107" t="str">
            <v>False</v>
          </cell>
          <cell r="T107">
            <v>0</v>
          </cell>
          <cell r="U107">
            <v>500</v>
          </cell>
          <cell r="V107">
            <v>1400</v>
          </cell>
          <cell r="X107" t="str">
            <v>SKILLBOOK_MECHANIC_1</v>
          </cell>
          <cell r="Y107" t="str">
            <v>NO_ITEM</v>
          </cell>
          <cell r="Z107">
            <v>0</v>
          </cell>
          <cell r="AA107">
            <v>0</v>
          </cell>
          <cell r="AC107">
            <v>1200</v>
          </cell>
          <cell r="AD107">
            <v>0</v>
          </cell>
          <cell r="AE107">
            <v>1210</v>
          </cell>
          <cell r="AF107" t="str">
            <v>1211,1212,1213</v>
          </cell>
          <cell r="AG107">
            <v>1220</v>
          </cell>
          <cell r="AH107" t="str">
            <v>1221,1222,1223</v>
          </cell>
          <cell r="AI107">
            <v>1230</v>
          </cell>
          <cell r="AJ107" t="str">
            <v>1231,1232,1233</v>
          </cell>
          <cell r="AK107">
            <v>1240</v>
          </cell>
          <cell r="AL107" t="str">
            <v>1241,1242,1243</v>
          </cell>
          <cell r="AM107">
            <v>0</v>
          </cell>
          <cell r="AN107">
            <v>0</v>
          </cell>
          <cell r="AO107">
            <v>0</v>
          </cell>
          <cell r="AP107">
            <v>0</v>
          </cell>
          <cell r="AQ107">
            <v>0</v>
          </cell>
          <cell r="AR107">
            <v>0</v>
          </cell>
          <cell r="AS107">
            <v>0</v>
          </cell>
          <cell r="AT107">
            <v>0</v>
          </cell>
          <cell r="AV107" t="str">
            <v>2</v>
          </cell>
        </row>
        <row r="108">
          <cell r="A108">
            <v>613</v>
          </cell>
          <cell r="B108" t="str">
            <v>로레인의 빛</v>
          </cell>
          <cell r="C108" t="str">
            <v>Monster.Ordeal.LightLorraine</v>
          </cell>
          <cell r="D108" t="str">
            <v>Hero.Lorraine</v>
          </cell>
          <cell r="E108" t="str">
            <v>Trans</v>
          </cell>
          <cell r="F108">
            <v>0</v>
          </cell>
          <cell r="G108">
            <v>0</v>
          </cell>
          <cell r="H108" t="str">
            <v>Hero</v>
          </cell>
          <cell r="I108" t="str">
            <v>Wizard</v>
          </cell>
          <cell r="J108" t="str">
            <v>Magical</v>
          </cell>
          <cell r="K108">
            <v>0</v>
          </cell>
          <cell r="L108">
            <v>0</v>
          </cell>
          <cell r="M108" t="str">
            <v>Fire</v>
          </cell>
          <cell r="N108">
            <v>0</v>
          </cell>
          <cell r="O108" t="str">
            <v>Middle</v>
          </cell>
          <cell r="P108" t="str">
            <v>200</v>
          </cell>
          <cell r="Q108">
            <v>5000</v>
          </cell>
          <cell r="R108" t="str">
            <v>200</v>
          </cell>
          <cell r="S108" t="str">
            <v>False</v>
          </cell>
          <cell r="T108">
            <v>0</v>
          </cell>
          <cell r="U108">
            <v>500</v>
          </cell>
          <cell r="V108">
            <v>2000</v>
          </cell>
          <cell r="X108" t="str">
            <v>SKILLBOOK_WIZARD_1</v>
          </cell>
          <cell r="Y108" t="str">
            <v>NO_ITEM</v>
          </cell>
          <cell r="Z108">
            <v>0</v>
          </cell>
          <cell r="AA108">
            <v>0</v>
          </cell>
          <cell r="AC108">
            <v>1300</v>
          </cell>
          <cell r="AD108">
            <v>0</v>
          </cell>
          <cell r="AE108">
            <v>1310</v>
          </cell>
          <cell r="AF108" t="str">
            <v>1311,1312,1313</v>
          </cell>
          <cell r="AG108">
            <v>1340</v>
          </cell>
          <cell r="AH108" t="str">
            <v>1341,1342,1343</v>
          </cell>
          <cell r="AI108">
            <v>1330</v>
          </cell>
          <cell r="AJ108" t="str">
            <v>1331,1332,1333</v>
          </cell>
          <cell r="AK108">
            <v>1320</v>
          </cell>
          <cell r="AL108" t="str">
            <v>1321,1322,1323</v>
          </cell>
          <cell r="AM108">
            <v>0</v>
          </cell>
          <cell r="AN108">
            <v>0</v>
          </cell>
          <cell r="AO108" t="str">
            <v>1344,1345</v>
          </cell>
          <cell r="AR108">
            <v>0</v>
          </cell>
          <cell r="AS108">
            <v>0</v>
          </cell>
          <cell r="AV108" t="str">
            <v>2</v>
          </cell>
        </row>
        <row r="109">
          <cell r="A109">
            <v>614</v>
          </cell>
          <cell r="B109" t="str">
            <v>마야의 빛</v>
          </cell>
          <cell r="C109" t="str">
            <v>Monster.Ordeal.LightMaya</v>
          </cell>
          <cell r="D109" t="str">
            <v>Hero.Maya</v>
          </cell>
          <cell r="E109" t="str">
            <v>Trans</v>
          </cell>
          <cell r="F109">
            <v>0</v>
          </cell>
          <cell r="G109">
            <v>0</v>
          </cell>
          <cell r="H109" t="str">
            <v>Hero</v>
          </cell>
          <cell r="I109" t="str">
            <v>Archer</v>
          </cell>
          <cell r="J109" t="str">
            <v>Physical</v>
          </cell>
          <cell r="K109">
            <v>0</v>
          </cell>
          <cell r="L109">
            <v>0</v>
          </cell>
          <cell r="M109" t="str">
            <v>Fire</v>
          </cell>
          <cell r="N109">
            <v>0</v>
          </cell>
          <cell r="O109" t="str">
            <v>Middle</v>
          </cell>
          <cell r="P109" t="str">
            <v>300</v>
          </cell>
          <cell r="Q109">
            <v>5000</v>
          </cell>
          <cell r="R109" t="str">
            <v>200</v>
          </cell>
          <cell r="S109" t="str">
            <v>False</v>
          </cell>
          <cell r="T109">
            <v>0</v>
          </cell>
          <cell r="U109">
            <v>500</v>
          </cell>
          <cell r="V109">
            <v>1500</v>
          </cell>
          <cell r="X109" t="str">
            <v>SKILLBOOK_ARCHER_1</v>
          </cell>
          <cell r="Y109" t="str">
            <v>NO_ITEM</v>
          </cell>
          <cell r="Z109">
            <v>0</v>
          </cell>
          <cell r="AA109">
            <v>0</v>
          </cell>
          <cell r="AC109">
            <v>1400</v>
          </cell>
          <cell r="AD109">
            <v>0</v>
          </cell>
          <cell r="AE109">
            <v>1410</v>
          </cell>
          <cell r="AF109" t="str">
            <v>1411,1412,1413</v>
          </cell>
          <cell r="AG109">
            <v>1420</v>
          </cell>
          <cell r="AH109" t="str">
            <v>1421,1422,1423</v>
          </cell>
          <cell r="AI109">
            <v>1430</v>
          </cell>
          <cell r="AJ109" t="str">
            <v>1431,1432,1433</v>
          </cell>
          <cell r="AK109">
            <v>1440</v>
          </cell>
          <cell r="AL109" t="str">
            <v>1441,1442,1443</v>
          </cell>
          <cell r="AM109">
            <v>0</v>
          </cell>
          <cell r="AN109">
            <v>0</v>
          </cell>
          <cell r="AO109">
            <v>0</v>
          </cell>
          <cell r="AP109">
            <v>0</v>
          </cell>
          <cell r="AQ109">
            <v>0</v>
          </cell>
          <cell r="AR109">
            <v>0</v>
          </cell>
          <cell r="AS109">
            <v>0</v>
          </cell>
          <cell r="AT109">
            <v>0</v>
          </cell>
          <cell r="AV109" t="str">
            <v>3</v>
          </cell>
        </row>
        <row r="110">
          <cell r="A110">
            <v>615</v>
          </cell>
          <cell r="B110" t="str">
            <v>클라우스의 빛</v>
          </cell>
          <cell r="C110" t="str">
            <v>Monster.Ordeal.LightClause</v>
          </cell>
          <cell r="D110" t="str">
            <v>Hero.Clause</v>
          </cell>
          <cell r="E110" t="str">
            <v>Trans</v>
          </cell>
          <cell r="F110">
            <v>0</v>
          </cell>
          <cell r="G110">
            <v>0</v>
          </cell>
          <cell r="H110" t="str">
            <v>Hero</v>
          </cell>
          <cell r="I110" t="str">
            <v>Knight</v>
          </cell>
          <cell r="J110" t="str">
            <v>Physical</v>
          </cell>
          <cell r="K110">
            <v>0</v>
          </cell>
          <cell r="L110">
            <v>0</v>
          </cell>
          <cell r="M110" t="str">
            <v>Fire</v>
          </cell>
          <cell r="N110">
            <v>0</v>
          </cell>
          <cell r="O110" t="str">
            <v>Forward</v>
          </cell>
          <cell r="P110" t="str">
            <v>700</v>
          </cell>
          <cell r="Q110">
            <v>5000</v>
          </cell>
          <cell r="R110" t="str">
            <v>200</v>
          </cell>
          <cell r="S110" t="str">
            <v>False</v>
          </cell>
          <cell r="T110">
            <v>0</v>
          </cell>
          <cell r="U110">
            <v>500</v>
          </cell>
          <cell r="V110">
            <v>1950</v>
          </cell>
          <cell r="X110" t="str">
            <v>SKILLBOOK_KNIGHT_1</v>
          </cell>
          <cell r="Y110" t="str">
            <v>NO_ITEM</v>
          </cell>
          <cell r="Z110">
            <v>0</v>
          </cell>
          <cell r="AA110">
            <v>0</v>
          </cell>
          <cell r="AC110">
            <v>1500</v>
          </cell>
          <cell r="AD110">
            <v>0</v>
          </cell>
          <cell r="AE110">
            <v>1530</v>
          </cell>
          <cell r="AF110" t="str">
            <v>1531,1532,1533</v>
          </cell>
          <cell r="AG110">
            <v>1520</v>
          </cell>
          <cell r="AH110" t="str">
            <v>1521,1522,1523</v>
          </cell>
          <cell r="AI110">
            <v>1510</v>
          </cell>
          <cell r="AJ110" t="str">
            <v>1511,1512,1513</v>
          </cell>
          <cell r="AK110">
            <v>1540</v>
          </cell>
          <cell r="AL110" t="str">
            <v>1541,1542,1543</v>
          </cell>
          <cell r="AM110">
            <v>0</v>
          </cell>
          <cell r="AO110" t="str">
            <v>1524</v>
          </cell>
          <cell r="AR110">
            <v>0</v>
          </cell>
          <cell r="AS110">
            <v>0</v>
          </cell>
          <cell r="AV110" t="str">
            <v>2</v>
          </cell>
        </row>
        <row r="111">
          <cell r="A111">
            <v>616</v>
          </cell>
          <cell r="B111" t="str">
            <v>레피의 빛</v>
          </cell>
          <cell r="C111" t="str">
            <v>Monster.Ordeal.LightRephy</v>
          </cell>
          <cell r="D111" t="str">
            <v>Hero.Rephy</v>
          </cell>
          <cell r="E111" t="str">
            <v>Trans</v>
          </cell>
          <cell r="F111">
            <v>0</v>
          </cell>
          <cell r="G111">
            <v>0</v>
          </cell>
          <cell r="H111" t="str">
            <v>Hero</v>
          </cell>
          <cell r="I111" t="str">
            <v>Priest</v>
          </cell>
          <cell r="J111" t="str">
            <v>Magical</v>
          </cell>
          <cell r="K111">
            <v>0</v>
          </cell>
          <cell r="L111">
            <v>0</v>
          </cell>
          <cell r="M111" t="str">
            <v>Fire</v>
          </cell>
          <cell r="N111">
            <v>0</v>
          </cell>
          <cell r="O111" t="str">
            <v>Rear</v>
          </cell>
          <cell r="P111" t="str">
            <v>100</v>
          </cell>
          <cell r="Q111">
            <v>5000</v>
          </cell>
          <cell r="R111" t="str">
            <v>200</v>
          </cell>
          <cell r="S111" t="str">
            <v>False</v>
          </cell>
          <cell r="T111">
            <v>0</v>
          </cell>
          <cell r="U111">
            <v>500</v>
          </cell>
          <cell r="V111">
            <v>2000</v>
          </cell>
          <cell r="X111" t="str">
            <v>SKILLBOOK_PRIEST_1</v>
          </cell>
          <cell r="Y111" t="str">
            <v>NO_ITEM</v>
          </cell>
          <cell r="Z111">
            <v>0</v>
          </cell>
          <cell r="AA111">
            <v>0</v>
          </cell>
          <cell r="AC111">
            <v>1600</v>
          </cell>
          <cell r="AD111">
            <v>0</v>
          </cell>
          <cell r="AE111">
            <v>1610</v>
          </cell>
          <cell r="AF111" t="str">
            <v>1611,1612,1613</v>
          </cell>
          <cell r="AG111">
            <v>1620</v>
          </cell>
          <cell r="AH111" t="str">
            <v>1621,1622,1623</v>
          </cell>
          <cell r="AI111">
            <v>1630</v>
          </cell>
          <cell r="AJ111" t="str">
            <v>1631,1632,1633</v>
          </cell>
          <cell r="AK111">
            <v>1640</v>
          </cell>
          <cell r="AL111" t="str">
            <v>1641,1642,1643</v>
          </cell>
          <cell r="AM111">
            <v>0</v>
          </cell>
          <cell r="AN111">
            <v>0</v>
          </cell>
          <cell r="AO111">
            <v>0</v>
          </cell>
          <cell r="AP111">
            <v>0</v>
          </cell>
          <cell r="AQ111">
            <v>0</v>
          </cell>
          <cell r="AR111">
            <v>0</v>
          </cell>
          <cell r="AS111">
            <v>0</v>
          </cell>
          <cell r="AT111">
            <v>0</v>
          </cell>
          <cell r="AV111" t="str">
            <v>3</v>
          </cell>
        </row>
        <row r="112">
          <cell r="A112">
            <v>617</v>
          </cell>
          <cell r="B112" t="str">
            <v>디마엘의 빛</v>
          </cell>
          <cell r="C112" t="str">
            <v>Monster.Ordeal.LightDimael</v>
          </cell>
          <cell r="D112" t="str">
            <v>Hero.Dimael</v>
          </cell>
          <cell r="E112" t="str">
            <v>Trans</v>
          </cell>
          <cell r="F112">
            <v>0</v>
          </cell>
          <cell r="G112">
            <v>0</v>
          </cell>
          <cell r="H112" t="str">
            <v>Hero</v>
          </cell>
          <cell r="I112" t="str">
            <v>Archer</v>
          </cell>
          <cell r="J112" t="str">
            <v>Magical</v>
          </cell>
          <cell r="K112">
            <v>0</v>
          </cell>
          <cell r="L112">
            <v>0</v>
          </cell>
          <cell r="M112" t="str">
            <v>Fire</v>
          </cell>
          <cell r="N112">
            <v>0</v>
          </cell>
          <cell r="O112" t="str">
            <v>Rear</v>
          </cell>
          <cell r="P112" t="str">
            <v>300</v>
          </cell>
          <cell r="Q112">
            <v>5000</v>
          </cell>
          <cell r="R112" t="str">
            <v>200</v>
          </cell>
          <cell r="S112" t="str">
            <v>False</v>
          </cell>
          <cell r="T112">
            <v>0</v>
          </cell>
          <cell r="U112">
            <v>500</v>
          </cell>
          <cell r="V112">
            <v>2000</v>
          </cell>
          <cell r="X112" t="str">
            <v>SKILLBOOK_ARCHER_1</v>
          </cell>
          <cell r="Y112" t="str">
            <v>NO_ITEM</v>
          </cell>
          <cell r="Z112">
            <v>0</v>
          </cell>
          <cell r="AA112">
            <v>0</v>
          </cell>
          <cell r="AC112">
            <v>1700</v>
          </cell>
          <cell r="AD112">
            <v>0</v>
          </cell>
          <cell r="AE112">
            <v>1710</v>
          </cell>
          <cell r="AF112" t="str">
            <v>1711,1712,1713</v>
          </cell>
          <cell r="AG112">
            <v>1720</v>
          </cell>
          <cell r="AH112" t="str">
            <v>1721,1722,1723</v>
          </cell>
          <cell r="AI112">
            <v>1730</v>
          </cell>
          <cell r="AJ112" t="str">
            <v>1731,1732,1733</v>
          </cell>
          <cell r="AK112">
            <v>1740</v>
          </cell>
          <cell r="AL112" t="str">
            <v>1741,1742,1743</v>
          </cell>
          <cell r="AM112">
            <v>0</v>
          </cell>
          <cell r="AN112">
            <v>0</v>
          </cell>
          <cell r="AO112">
            <v>0</v>
          </cell>
          <cell r="AP112">
            <v>0</v>
          </cell>
          <cell r="AQ112">
            <v>0</v>
          </cell>
          <cell r="AR112">
            <v>0</v>
          </cell>
          <cell r="AS112">
            <v>0</v>
          </cell>
          <cell r="AT112">
            <v>0</v>
          </cell>
          <cell r="AV112" t="str">
            <v>2</v>
          </cell>
        </row>
        <row r="113">
          <cell r="A113">
            <v>618</v>
          </cell>
          <cell r="B113" t="str">
            <v>레이나의 빛</v>
          </cell>
          <cell r="C113" t="str">
            <v>Monster.Ordeal.LightReina</v>
          </cell>
          <cell r="D113" t="str">
            <v>Hero.Reina</v>
          </cell>
          <cell r="E113" t="str">
            <v>Trans</v>
          </cell>
          <cell r="F113">
            <v>0</v>
          </cell>
          <cell r="G113">
            <v>0</v>
          </cell>
          <cell r="H113" t="str">
            <v>Hero</v>
          </cell>
          <cell r="I113" t="str">
            <v>Assassin</v>
          </cell>
          <cell r="J113" t="str">
            <v>Physical</v>
          </cell>
          <cell r="K113">
            <v>0</v>
          </cell>
          <cell r="L113">
            <v>0</v>
          </cell>
          <cell r="M113" t="str">
            <v>Fire</v>
          </cell>
          <cell r="N113">
            <v>0</v>
          </cell>
          <cell r="O113" t="str">
            <v>Forward</v>
          </cell>
          <cell r="P113" t="str">
            <v>500</v>
          </cell>
          <cell r="Q113">
            <v>5000</v>
          </cell>
          <cell r="R113" t="str">
            <v>200</v>
          </cell>
          <cell r="S113" t="str">
            <v>False</v>
          </cell>
          <cell r="T113">
            <v>0</v>
          </cell>
          <cell r="U113">
            <v>500</v>
          </cell>
          <cell r="V113">
            <v>2000</v>
          </cell>
          <cell r="X113" t="str">
            <v>SKILLBOOK_ASSASSIN_1</v>
          </cell>
          <cell r="Y113" t="str">
            <v>NO_ITEM</v>
          </cell>
          <cell r="Z113">
            <v>0</v>
          </cell>
          <cell r="AA113">
            <v>0</v>
          </cell>
          <cell r="AC113">
            <v>1800</v>
          </cell>
          <cell r="AD113">
            <v>0</v>
          </cell>
          <cell r="AE113">
            <v>1810</v>
          </cell>
          <cell r="AF113" t="str">
            <v>1811,1812,1813</v>
          </cell>
          <cell r="AG113">
            <v>1820</v>
          </cell>
          <cell r="AH113" t="str">
            <v>1821,1822,1823</v>
          </cell>
          <cell r="AI113">
            <v>1830</v>
          </cell>
          <cell r="AJ113" t="str">
            <v>1831,1832,1833</v>
          </cell>
          <cell r="AK113">
            <v>1840</v>
          </cell>
          <cell r="AL113" t="str">
            <v>1841,1842,1843</v>
          </cell>
          <cell r="AM113">
            <v>0</v>
          </cell>
          <cell r="AN113">
            <v>0</v>
          </cell>
          <cell r="AO113" t="str">
            <v>1814</v>
          </cell>
          <cell r="AP113">
            <v>0</v>
          </cell>
          <cell r="AQ113">
            <v>0</v>
          </cell>
          <cell r="AR113">
            <v>0</v>
          </cell>
          <cell r="AS113">
            <v>0</v>
          </cell>
          <cell r="AT113">
            <v>0</v>
          </cell>
          <cell r="AV113" t="str">
            <v>2</v>
          </cell>
        </row>
        <row r="114">
          <cell r="A114">
            <v>619</v>
          </cell>
          <cell r="B114" t="str">
            <v>파벨의 빛</v>
          </cell>
          <cell r="C114" t="str">
            <v>Monster.Ordeal.LightPavel</v>
          </cell>
          <cell r="D114" t="str">
            <v>Hero.Pavel</v>
          </cell>
          <cell r="E114" t="str">
            <v>Trans</v>
          </cell>
          <cell r="F114">
            <v>0</v>
          </cell>
          <cell r="G114">
            <v>0</v>
          </cell>
          <cell r="H114" t="str">
            <v>Hero</v>
          </cell>
          <cell r="I114" t="str">
            <v>Wizard</v>
          </cell>
          <cell r="J114" t="str">
            <v>Magical</v>
          </cell>
          <cell r="K114">
            <v>0</v>
          </cell>
          <cell r="L114">
            <v>0</v>
          </cell>
          <cell r="M114" t="str">
            <v>Fire</v>
          </cell>
          <cell r="N114">
            <v>0</v>
          </cell>
          <cell r="O114" t="str">
            <v>Middle</v>
          </cell>
          <cell r="P114" t="str">
            <v>200</v>
          </cell>
          <cell r="Q114">
            <v>5000</v>
          </cell>
          <cell r="R114" t="str">
            <v>200</v>
          </cell>
          <cell r="S114" t="str">
            <v>False</v>
          </cell>
          <cell r="T114">
            <v>0</v>
          </cell>
          <cell r="U114">
            <v>500</v>
          </cell>
          <cell r="V114">
            <v>2000</v>
          </cell>
          <cell r="X114" t="str">
            <v>SKILLBOOK_WIZARD_1</v>
          </cell>
          <cell r="Y114" t="str">
            <v>NO_ITEM</v>
          </cell>
          <cell r="Z114">
            <v>0</v>
          </cell>
          <cell r="AA114">
            <v>0</v>
          </cell>
          <cell r="AC114">
            <v>1900</v>
          </cell>
          <cell r="AD114">
            <v>0</v>
          </cell>
          <cell r="AE114">
            <v>1910</v>
          </cell>
          <cell r="AF114" t="str">
            <v>1911,1912,1913</v>
          </cell>
          <cell r="AG114">
            <v>1920</v>
          </cell>
          <cell r="AH114" t="str">
            <v>1921,1922,1923</v>
          </cell>
          <cell r="AI114">
            <v>1930</v>
          </cell>
          <cell r="AJ114" t="str">
            <v>1931,1932,1933</v>
          </cell>
          <cell r="AK114">
            <v>1940</v>
          </cell>
          <cell r="AL114" t="str">
            <v>1941,1942,1943</v>
          </cell>
          <cell r="AM114">
            <v>0</v>
          </cell>
          <cell r="AN114">
            <v>0</v>
          </cell>
          <cell r="AO114" t="str">
            <v>1914,1924</v>
          </cell>
          <cell r="AP114">
            <v>0</v>
          </cell>
          <cell r="AQ114">
            <v>0</v>
          </cell>
          <cell r="AR114">
            <v>0</v>
          </cell>
          <cell r="AS114">
            <v>0</v>
          </cell>
          <cell r="AT114">
            <v>0</v>
          </cell>
          <cell r="AV114" t="str">
            <v>3</v>
          </cell>
        </row>
        <row r="115">
          <cell r="A115">
            <v>620</v>
          </cell>
          <cell r="B115" t="str">
            <v>데미아의 빛</v>
          </cell>
          <cell r="C115" t="str">
            <v>Monster.Ordeal.LightDemia</v>
          </cell>
          <cell r="D115" t="str">
            <v>Hero.Demia</v>
          </cell>
          <cell r="E115" t="str">
            <v>Trans</v>
          </cell>
          <cell r="F115">
            <v>0</v>
          </cell>
          <cell r="G115">
            <v>0</v>
          </cell>
          <cell r="H115" t="str">
            <v>Hero</v>
          </cell>
          <cell r="I115" t="str">
            <v>Knight</v>
          </cell>
          <cell r="J115" t="str">
            <v>Physical</v>
          </cell>
          <cell r="K115">
            <v>0</v>
          </cell>
          <cell r="L115">
            <v>0</v>
          </cell>
          <cell r="M115" t="str">
            <v>Fire</v>
          </cell>
          <cell r="N115">
            <v>0</v>
          </cell>
          <cell r="O115" t="str">
            <v>Forward</v>
          </cell>
          <cell r="P115" t="str">
            <v>700</v>
          </cell>
          <cell r="Q115">
            <v>5000</v>
          </cell>
          <cell r="R115" t="str">
            <v>200</v>
          </cell>
          <cell r="S115" t="str">
            <v>False</v>
          </cell>
          <cell r="T115">
            <v>0</v>
          </cell>
          <cell r="U115">
            <v>500</v>
          </cell>
          <cell r="V115">
            <v>2000</v>
          </cell>
          <cell r="X115" t="str">
            <v>SKILLBOOK_KNIGHT_1</v>
          </cell>
          <cell r="Y115" t="str">
            <v>NO_ITEM</v>
          </cell>
          <cell r="Z115">
            <v>0</v>
          </cell>
          <cell r="AA115">
            <v>0</v>
          </cell>
          <cell r="AC115">
            <v>2000</v>
          </cell>
          <cell r="AD115">
            <v>0</v>
          </cell>
          <cell r="AE115">
            <v>2010</v>
          </cell>
          <cell r="AF115" t="str">
            <v>2011,2012,2013</v>
          </cell>
          <cell r="AG115">
            <v>2020</v>
          </cell>
          <cell r="AH115" t="str">
            <v>2021,2022,2023</v>
          </cell>
          <cell r="AI115">
            <v>2030</v>
          </cell>
          <cell r="AJ115" t="str">
            <v>2031,2032,2033</v>
          </cell>
          <cell r="AK115">
            <v>2040</v>
          </cell>
          <cell r="AL115" t="str">
            <v>2041,2042,2043</v>
          </cell>
          <cell r="AM115">
            <v>0</v>
          </cell>
          <cell r="AN115">
            <v>0</v>
          </cell>
          <cell r="AO115" t="str">
            <v>2024,2034,2035</v>
          </cell>
          <cell r="AP115">
            <v>0</v>
          </cell>
          <cell r="AQ115">
            <v>0</v>
          </cell>
          <cell r="AR115">
            <v>0</v>
          </cell>
          <cell r="AS115">
            <v>0</v>
          </cell>
          <cell r="AT115">
            <v>0</v>
          </cell>
          <cell r="AV115" t="str">
            <v>2</v>
          </cell>
        </row>
        <row r="116">
          <cell r="A116">
            <v>621</v>
          </cell>
          <cell r="B116" t="str">
            <v>네일라의 빛</v>
          </cell>
          <cell r="C116" t="str">
            <v>Monster.Ordeal.LightNaila</v>
          </cell>
          <cell r="D116" t="str">
            <v>Hero.Naila</v>
          </cell>
          <cell r="E116" t="str">
            <v>Trans</v>
          </cell>
          <cell r="F116">
            <v>0</v>
          </cell>
          <cell r="G116">
            <v>0</v>
          </cell>
          <cell r="H116" t="str">
            <v>Hero</v>
          </cell>
          <cell r="I116" t="str">
            <v>Warrior</v>
          </cell>
          <cell r="J116" t="str">
            <v>Physical</v>
          </cell>
          <cell r="K116">
            <v>0</v>
          </cell>
          <cell r="L116">
            <v>0</v>
          </cell>
          <cell r="M116" t="str">
            <v>Fire</v>
          </cell>
          <cell r="N116">
            <v>0</v>
          </cell>
          <cell r="O116" t="str">
            <v>Forward</v>
          </cell>
          <cell r="P116" t="str">
            <v>600</v>
          </cell>
          <cell r="Q116">
            <v>5000</v>
          </cell>
          <cell r="R116" t="str">
            <v>200</v>
          </cell>
          <cell r="S116" t="str">
            <v>False</v>
          </cell>
          <cell r="T116">
            <v>0</v>
          </cell>
          <cell r="U116">
            <v>500</v>
          </cell>
          <cell r="V116">
            <v>2000</v>
          </cell>
          <cell r="X116" t="str">
            <v>SKILLBOOK_WARRIOR_1</v>
          </cell>
          <cell r="Y116" t="str">
            <v>NO_ITEM</v>
          </cell>
          <cell r="Z116">
            <v>0</v>
          </cell>
          <cell r="AA116">
            <v>0</v>
          </cell>
          <cell r="AC116">
            <v>2100</v>
          </cell>
          <cell r="AD116">
            <v>0</v>
          </cell>
          <cell r="AE116">
            <v>2110</v>
          </cell>
          <cell r="AF116" t="str">
            <v>2111,2112,2113</v>
          </cell>
          <cell r="AG116">
            <v>2120</v>
          </cell>
          <cell r="AH116" t="str">
            <v>2121,2122,2123</v>
          </cell>
          <cell r="AI116">
            <v>2130</v>
          </cell>
          <cell r="AJ116" t="str">
            <v>2131,2132,2133</v>
          </cell>
          <cell r="AK116">
            <v>2140</v>
          </cell>
          <cell r="AL116" t="str">
            <v>2141,2142,2143</v>
          </cell>
          <cell r="AM116">
            <v>0</v>
          </cell>
          <cell r="AO116" t="str">
            <v>2114</v>
          </cell>
          <cell r="AR116">
            <v>0</v>
          </cell>
          <cell r="AS116">
            <v>0</v>
          </cell>
          <cell r="AV116" t="str">
            <v>3</v>
          </cell>
        </row>
        <row r="117">
          <cell r="A117">
            <v>622</v>
          </cell>
          <cell r="B117" t="str">
            <v>로지나의 빛</v>
          </cell>
          <cell r="C117" t="str">
            <v>Monster.Ordeal.LightRodina</v>
          </cell>
          <cell r="D117" t="str">
            <v>Hero.Rodina</v>
          </cell>
          <cell r="E117" t="str">
            <v>Trans</v>
          </cell>
          <cell r="F117">
            <v>0</v>
          </cell>
          <cell r="G117">
            <v>0</v>
          </cell>
          <cell r="H117" t="str">
            <v>Hero</v>
          </cell>
          <cell r="I117" t="str">
            <v>Mechanic</v>
          </cell>
          <cell r="J117" t="str">
            <v>Physical</v>
          </cell>
          <cell r="K117">
            <v>0</v>
          </cell>
          <cell r="L117">
            <v>0</v>
          </cell>
          <cell r="M117" t="str">
            <v>Fire</v>
          </cell>
          <cell r="N117">
            <v>0</v>
          </cell>
          <cell r="O117" t="str">
            <v>Rear</v>
          </cell>
          <cell r="P117" t="str">
            <v>400</v>
          </cell>
          <cell r="Q117">
            <v>5000</v>
          </cell>
          <cell r="R117" t="str">
            <v>200</v>
          </cell>
          <cell r="S117" t="str">
            <v>False</v>
          </cell>
          <cell r="T117">
            <v>0</v>
          </cell>
          <cell r="U117">
            <v>500</v>
          </cell>
          <cell r="V117">
            <v>2000</v>
          </cell>
          <cell r="X117" t="str">
            <v>SKILLBOOK_MECHANIC_1</v>
          </cell>
          <cell r="Y117" t="str">
            <v>NO_ITEM</v>
          </cell>
          <cell r="Z117">
            <v>0</v>
          </cell>
          <cell r="AA117">
            <v>0</v>
          </cell>
          <cell r="AC117">
            <v>2200</v>
          </cell>
          <cell r="AD117">
            <v>0</v>
          </cell>
          <cell r="AE117">
            <v>2210</v>
          </cell>
          <cell r="AF117" t="str">
            <v>2211,2212,2213</v>
          </cell>
          <cell r="AG117">
            <v>2220</v>
          </cell>
          <cell r="AH117" t="str">
            <v>2221,2222,2223</v>
          </cell>
          <cell r="AI117">
            <v>2230</v>
          </cell>
          <cell r="AJ117" t="str">
            <v>2231,2232,2233</v>
          </cell>
          <cell r="AK117">
            <v>2240</v>
          </cell>
          <cell r="AL117" t="str">
            <v>2241,2242,2243</v>
          </cell>
          <cell r="AM117">
            <v>0</v>
          </cell>
          <cell r="AN117">
            <v>0</v>
          </cell>
          <cell r="AO117" t="str">
            <v>2214,2215,2234</v>
          </cell>
          <cell r="AP117">
            <v>0</v>
          </cell>
          <cell r="AQ117">
            <v>0</v>
          </cell>
          <cell r="AR117">
            <v>0</v>
          </cell>
          <cell r="AS117">
            <v>0</v>
          </cell>
          <cell r="AT117">
            <v>0</v>
          </cell>
          <cell r="AV117" t="str">
            <v>3</v>
          </cell>
        </row>
        <row r="118">
          <cell r="A118">
            <v>623</v>
          </cell>
          <cell r="B118" t="str">
            <v>모라의 빛</v>
          </cell>
          <cell r="C118" t="str">
            <v>Monster.Ordeal.LightMorrah</v>
          </cell>
          <cell r="D118" t="str">
            <v>Hero.Morrah</v>
          </cell>
          <cell r="E118" t="str">
            <v>Trans</v>
          </cell>
          <cell r="F118">
            <v>0</v>
          </cell>
          <cell r="G118">
            <v>0</v>
          </cell>
          <cell r="H118" t="str">
            <v>Hero</v>
          </cell>
          <cell r="I118" t="str">
            <v>Knight</v>
          </cell>
          <cell r="J118" t="str">
            <v>Magical</v>
          </cell>
          <cell r="K118">
            <v>0</v>
          </cell>
          <cell r="L118">
            <v>0</v>
          </cell>
          <cell r="M118" t="str">
            <v>Fire</v>
          </cell>
          <cell r="N118">
            <v>0</v>
          </cell>
          <cell r="O118" t="str">
            <v>Forward</v>
          </cell>
          <cell r="P118" t="str">
            <v>700</v>
          </cell>
          <cell r="Q118">
            <v>5000</v>
          </cell>
          <cell r="R118" t="str">
            <v>200</v>
          </cell>
          <cell r="S118" t="str">
            <v>False</v>
          </cell>
          <cell r="T118">
            <v>0</v>
          </cell>
          <cell r="U118">
            <v>500</v>
          </cell>
          <cell r="V118">
            <v>1950</v>
          </cell>
          <cell r="X118" t="str">
            <v>SKILLBOOK_KNIGHT_1</v>
          </cell>
          <cell r="Y118" t="str">
            <v>NO_ITEM</v>
          </cell>
          <cell r="Z118">
            <v>0</v>
          </cell>
          <cell r="AA118">
            <v>0</v>
          </cell>
          <cell r="AC118">
            <v>2300</v>
          </cell>
          <cell r="AD118">
            <v>0</v>
          </cell>
          <cell r="AE118">
            <v>2310</v>
          </cell>
          <cell r="AF118" t="str">
            <v>2311,2312,2313</v>
          </cell>
          <cell r="AG118">
            <v>2320</v>
          </cell>
          <cell r="AH118" t="str">
            <v>2321,2322,2323</v>
          </cell>
          <cell r="AI118">
            <v>2330</v>
          </cell>
          <cell r="AJ118" t="str">
            <v>2331,2332,2333</v>
          </cell>
          <cell r="AK118">
            <v>2340</v>
          </cell>
          <cell r="AL118" t="str">
            <v>2341,2342,2343</v>
          </cell>
          <cell r="AM118">
            <v>0</v>
          </cell>
          <cell r="AO118" t="str">
            <v>2314,2324,2334</v>
          </cell>
          <cell r="AR118">
            <v>0</v>
          </cell>
          <cell r="AS118">
            <v>0</v>
          </cell>
          <cell r="AV118" t="str">
            <v>3</v>
          </cell>
        </row>
        <row r="119">
          <cell r="A119">
            <v>624</v>
          </cell>
          <cell r="B119" t="str">
            <v>보두앵의 빛</v>
          </cell>
          <cell r="C119" t="str">
            <v>Monster.Ordeal.LightBaudouin</v>
          </cell>
          <cell r="D119" t="str">
            <v>Hero.Baudouin</v>
          </cell>
          <cell r="E119" t="str">
            <v>Trans</v>
          </cell>
          <cell r="F119">
            <v>0</v>
          </cell>
          <cell r="G119">
            <v>0</v>
          </cell>
          <cell r="H119" t="str">
            <v>Hero</v>
          </cell>
          <cell r="I119" t="str">
            <v>Priest</v>
          </cell>
          <cell r="J119" t="str">
            <v>Magical</v>
          </cell>
          <cell r="K119">
            <v>0</v>
          </cell>
          <cell r="L119">
            <v>0</v>
          </cell>
          <cell r="M119" t="str">
            <v>Fire</v>
          </cell>
          <cell r="N119">
            <v>0</v>
          </cell>
          <cell r="O119" t="str">
            <v>Middle</v>
          </cell>
          <cell r="P119" t="str">
            <v>100</v>
          </cell>
          <cell r="Q119">
            <v>5000</v>
          </cell>
          <cell r="R119" t="str">
            <v>200</v>
          </cell>
          <cell r="S119" t="str">
            <v>False</v>
          </cell>
          <cell r="T119">
            <v>0</v>
          </cell>
          <cell r="U119">
            <v>500</v>
          </cell>
          <cell r="V119">
            <v>2200</v>
          </cell>
          <cell r="X119" t="str">
            <v>SKILLBOOK_PRIEST_1</v>
          </cell>
          <cell r="Y119" t="str">
            <v>NO_ITEM</v>
          </cell>
          <cell r="Z119">
            <v>0</v>
          </cell>
          <cell r="AA119">
            <v>0</v>
          </cell>
          <cell r="AC119">
            <v>2400</v>
          </cell>
          <cell r="AD119">
            <v>0</v>
          </cell>
          <cell r="AE119">
            <v>2410</v>
          </cell>
          <cell r="AF119" t="str">
            <v>2411,2412,2413</v>
          </cell>
          <cell r="AG119">
            <v>2420</v>
          </cell>
          <cell r="AH119" t="str">
            <v>2421,2422,2423</v>
          </cell>
          <cell r="AI119">
            <v>2430</v>
          </cell>
          <cell r="AJ119" t="str">
            <v>2431,2432,2433</v>
          </cell>
          <cell r="AK119">
            <v>2440</v>
          </cell>
          <cell r="AL119" t="str">
            <v>2441,2442,2443</v>
          </cell>
          <cell r="AM119">
            <v>0</v>
          </cell>
          <cell r="AO119" t="str">
            <v>2424,2425</v>
          </cell>
          <cell r="AR119">
            <v>0</v>
          </cell>
          <cell r="AS119">
            <v>0</v>
          </cell>
          <cell r="AV119" t="str">
            <v>3</v>
          </cell>
        </row>
        <row r="120">
          <cell r="A120">
            <v>625</v>
          </cell>
          <cell r="B120" t="str">
            <v>제인의 빛</v>
          </cell>
          <cell r="C120" t="str">
            <v>Monster.Ordeal.LightJane</v>
          </cell>
          <cell r="D120" t="str">
            <v>Hero.Jane</v>
          </cell>
          <cell r="E120" t="str">
            <v>Trans</v>
          </cell>
          <cell r="F120">
            <v>0</v>
          </cell>
          <cell r="G120">
            <v>0</v>
          </cell>
          <cell r="H120" t="str">
            <v>Hero</v>
          </cell>
          <cell r="I120" t="str">
            <v>Knight</v>
          </cell>
          <cell r="J120" t="str">
            <v>Magical</v>
          </cell>
          <cell r="K120">
            <v>0</v>
          </cell>
          <cell r="L120">
            <v>0</v>
          </cell>
          <cell r="M120" t="str">
            <v>Fire</v>
          </cell>
          <cell r="N120">
            <v>0</v>
          </cell>
          <cell r="O120" t="str">
            <v>Forward</v>
          </cell>
          <cell r="P120" t="str">
            <v>700</v>
          </cell>
          <cell r="Q120">
            <v>5000</v>
          </cell>
          <cell r="R120" t="str">
            <v>200</v>
          </cell>
          <cell r="S120" t="str">
            <v>False</v>
          </cell>
          <cell r="T120">
            <v>0</v>
          </cell>
          <cell r="U120">
            <v>500</v>
          </cell>
          <cell r="V120">
            <v>1950</v>
          </cell>
          <cell r="X120" t="str">
            <v>SKILLBOOK_KNIGHT_1</v>
          </cell>
          <cell r="Y120" t="str">
            <v>NO_ITEM</v>
          </cell>
          <cell r="Z120">
            <v>0</v>
          </cell>
          <cell r="AA120">
            <v>0</v>
          </cell>
          <cell r="AC120">
            <v>2500</v>
          </cell>
          <cell r="AD120">
            <v>0</v>
          </cell>
          <cell r="AE120">
            <v>2510</v>
          </cell>
          <cell r="AF120" t="str">
            <v>2511,2512,2513</v>
          </cell>
          <cell r="AG120">
            <v>2520</v>
          </cell>
          <cell r="AH120" t="str">
            <v>2521,2522,2523</v>
          </cell>
          <cell r="AI120">
            <v>2530</v>
          </cell>
          <cell r="AJ120" t="str">
            <v>2531,2532,2533</v>
          </cell>
          <cell r="AK120">
            <v>2540</v>
          </cell>
          <cell r="AL120" t="str">
            <v>2541,2542,2543</v>
          </cell>
          <cell r="AM120">
            <v>0</v>
          </cell>
          <cell r="AO120" t="str">
            <v>2534,2535,2544</v>
          </cell>
          <cell r="AR120">
            <v>0</v>
          </cell>
          <cell r="AS120">
            <v>0</v>
          </cell>
          <cell r="AV120" t="str">
            <v>3</v>
          </cell>
        </row>
        <row r="121">
          <cell r="A121">
            <v>25604</v>
          </cell>
          <cell r="B121" t="e">
            <v>#N/A</v>
          </cell>
          <cell r="C121" t="str">
            <v>Monster.Ordeal.LightMaya.Pet</v>
          </cell>
          <cell r="D121" t="str">
            <v>Hero.Maya.Pet</v>
          </cell>
          <cell r="E121" t="str">
            <v>Trans</v>
          </cell>
          <cell r="F121">
            <v>0</v>
          </cell>
          <cell r="G121">
            <v>0</v>
          </cell>
          <cell r="H121" t="str">
            <v>Hero</v>
          </cell>
          <cell r="I121" t="str">
            <v>Warrior</v>
          </cell>
          <cell r="J121" t="str">
            <v>Physical</v>
          </cell>
          <cell r="K121">
            <v>0</v>
          </cell>
          <cell r="L121">
            <v>0</v>
          </cell>
          <cell r="M121" t="str">
            <v>Fire</v>
          </cell>
          <cell r="N121">
            <v>0</v>
          </cell>
          <cell r="O121" t="str">
            <v>Forward</v>
          </cell>
          <cell r="P121" t="str">
            <v>600</v>
          </cell>
          <cell r="Q121">
            <v>5000</v>
          </cell>
          <cell r="R121" t="str">
            <v>200</v>
          </cell>
          <cell r="S121" t="str">
            <v>False</v>
          </cell>
          <cell r="T121">
            <v>0</v>
          </cell>
          <cell r="U121">
            <v>500</v>
          </cell>
          <cell r="V121">
            <v>2000</v>
          </cell>
          <cell r="X121" t="str">
            <v>NO_ITEM</v>
          </cell>
          <cell r="Y121" t="str">
            <v>NO_ITEM</v>
          </cell>
          <cell r="Z121">
            <v>0</v>
          </cell>
          <cell r="AA121">
            <v>0</v>
          </cell>
          <cell r="AC121">
            <v>2500400</v>
          </cell>
          <cell r="AD121">
            <v>0</v>
          </cell>
          <cell r="AE121">
            <v>2500410</v>
          </cell>
          <cell r="AF121" t="str">
            <v>2500411,2500412,2500413</v>
          </cell>
          <cell r="AG121">
            <v>2500420</v>
          </cell>
          <cell r="AH121" t="str">
            <v>2500421,2500422,2500423</v>
          </cell>
          <cell r="AI121">
            <v>2500430</v>
          </cell>
          <cell r="AJ121" t="str">
            <v>2500431,2500432,2500433</v>
          </cell>
          <cell r="AK121" t="str">
            <v>2500440</v>
          </cell>
          <cell r="AL121" t="str">
            <v>2500441,2500442,2500443</v>
          </cell>
          <cell r="AM121">
            <v>0</v>
          </cell>
          <cell r="AN121">
            <v>0</v>
          </cell>
          <cell r="AO121">
            <v>0</v>
          </cell>
          <cell r="AP121">
            <v>0</v>
          </cell>
          <cell r="AQ121">
            <v>0</v>
          </cell>
          <cell r="AR121">
            <v>0</v>
          </cell>
          <cell r="AS121">
            <v>0</v>
          </cell>
          <cell r="AT121">
            <v>0</v>
          </cell>
          <cell r="AV121" t="str">
            <v>3</v>
          </cell>
        </row>
        <row r="122">
          <cell r="A122">
            <v>626</v>
          </cell>
          <cell r="B122" t="str">
            <v>아이샤의 빛</v>
          </cell>
          <cell r="C122" t="str">
            <v>Monster.Ordeal.LightAisha</v>
          </cell>
          <cell r="D122" t="str">
            <v>Hero.Aisha</v>
          </cell>
          <cell r="E122" t="str">
            <v>Trans</v>
          </cell>
          <cell r="F122">
            <v>0</v>
          </cell>
          <cell r="G122">
            <v>0</v>
          </cell>
          <cell r="H122" t="str">
            <v>Hero</v>
          </cell>
          <cell r="I122" t="str">
            <v>Wizard</v>
          </cell>
          <cell r="J122" t="str">
            <v>Magical</v>
          </cell>
          <cell r="K122">
            <v>0</v>
          </cell>
          <cell r="L122">
            <v>0</v>
          </cell>
          <cell r="M122" t="str">
            <v>Fire</v>
          </cell>
          <cell r="N122">
            <v>0</v>
          </cell>
          <cell r="O122" t="str">
            <v>Middle</v>
          </cell>
          <cell r="P122" t="str">
            <v>200</v>
          </cell>
          <cell r="Q122">
            <v>5000</v>
          </cell>
          <cell r="R122" t="str">
            <v>200</v>
          </cell>
          <cell r="S122" t="str">
            <v>False</v>
          </cell>
          <cell r="T122">
            <v>0</v>
          </cell>
          <cell r="U122">
            <v>500</v>
          </cell>
          <cell r="V122">
            <v>2000</v>
          </cell>
          <cell r="X122" t="str">
            <v>SKILLBOOK_WIZARD_1</v>
          </cell>
          <cell r="Y122" t="str">
            <v>NO_ITEM</v>
          </cell>
          <cell r="Z122">
            <v>0</v>
          </cell>
          <cell r="AA122">
            <v>0</v>
          </cell>
          <cell r="AC122">
            <v>2600</v>
          </cell>
          <cell r="AD122">
            <v>0</v>
          </cell>
          <cell r="AE122">
            <v>2610</v>
          </cell>
          <cell r="AF122" t="str">
            <v>2611,2612,2613</v>
          </cell>
          <cell r="AG122">
            <v>2620</v>
          </cell>
          <cell r="AH122" t="str">
            <v>2621,2622,2623</v>
          </cell>
          <cell r="AI122">
            <v>2630</v>
          </cell>
          <cell r="AJ122" t="str">
            <v>2631,2632,2633</v>
          </cell>
          <cell r="AK122">
            <v>2640</v>
          </cell>
          <cell r="AL122" t="str">
            <v>2641,2642,2643</v>
          </cell>
          <cell r="AM122">
            <v>0</v>
          </cell>
          <cell r="AN122">
            <v>0</v>
          </cell>
          <cell r="AO122" t="str">
            <v>2614,2634,2624,2644,2645,2646</v>
          </cell>
          <cell r="AP122">
            <v>0</v>
          </cell>
          <cell r="AQ122">
            <v>0</v>
          </cell>
          <cell r="AR122">
            <v>0</v>
          </cell>
          <cell r="AS122">
            <v>0</v>
          </cell>
          <cell r="AT122">
            <v>0</v>
          </cell>
          <cell r="AV122" t="str">
            <v>3</v>
          </cell>
        </row>
        <row r="123">
          <cell r="A123">
            <v>627</v>
          </cell>
          <cell r="B123" t="str">
            <v>레오의 빛</v>
          </cell>
          <cell r="C123" t="str">
            <v>Monster.Ordeal.LightLeo</v>
          </cell>
          <cell r="D123" t="str">
            <v>Hero.Leo</v>
          </cell>
          <cell r="E123" t="str">
            <v>Trans</v>
          </cell>
          <cell r="F123">
            <v>0</v>
          </cell>
          <cell r="G123">
            <v>0</v>
          </cell>
          <cell r="H123" t="str">
            <v>Hero</v>
          </cell>
          <cell r="I123" t="str">
            <v>Wizard</v>
          </cell>
          <cell r="J123" t="str">
            <v>Magical</v>
          </cell>
          <cell r="K123">
            <v>0</v>
          </cell>
          <cell r="L123">
            <v>0</v>
          </cell>
          <cell r="M123" t="str">
            <v>Fire</v>
          </cell>
          <cell r="N123">
            <v>0</v>
          </cell>
          <cell r="O123" t="str">
            <v>Rear</v>
          </cell>
          <cell r="P123" t="str">
            <v>100</v>
          </cell>
          <cell r="Q123">
            <v>5000</v>
          </cell>
          <cell r="R123" t="str">
            <v>200</v>
          </cell>
          <cell r="S123" t="str">
            <v>False</v>
          </cell>
          <cell r="T123">
            <v>0</v>
          </cell>
          <cell r="U123">
            <v>500</v>
          </cell>
          <cell r="V123">
            <v>1500</v>
          </cell>
          <cell r="X123" t="str">
            <v>SKILLBOOK_WIZARD_1</v>
          </cell>
          <cell r="Y123" t="str">
            <v>NO_ITEM</v>
          </cell>
          <cell r="Z123">
            <v>0</v>
          </cell>
          <cell r="AA123">
            <v>0</v>
          </cell>
          <cell r="AC123">
            <v>2700</v>
          </cell>
          <cell r="AD123">
            <v>0</v>
          </cell>
          <cell r="AE123">
            <v>2710</v>
          </cell>
          <cell r="AF123" t="str">
            <v>2711,2712,2713</v>
          </cell>
          <cell r="AG123" t="str">
            <v>2720</v>
          </cell>
          <cell r="AH123" t="str">
            <v>2721,2722,2723</v>
          </cell>
          <cell r="AI123" t="str">
            <v>2730</v>
          </cell>
          <cell r="AJ123" t="str">
            <v>2731,2732,2733</v>
          </cell>
          <cell r="AK123" t="str">
            <v>2740</v>
          </cell>
          <cell r="AL123" t="str">
            <v>2741,2742,2743</v>
          </cell>
          <cell r="AO123">
            <v>0</v>
          </cell>
          <cell r="AP123">
            <v>0</v>
          </cell>
          <cell r="AQ123">
            <v>0</v>
          </cell>
          <cell r="AR123">
            <v>0</v>
          </cell>
          <cell r="AS123">
            <v>0</v>
          </cell>
          <cell r="AT123">
            <v>0</v>
          </cell>
          <cell r="AV123" t="str">
            <v>3</v>
          </cell>
        </row>
        <row r="124">
          <cell r="A124">
            <v>628</v>
          </cell>
          <cell r="B124" t="str">
            <v>플루스의 빛</v>
          </cell>
          <cell r="C124" t="str">
            <v>Monster.Ordeal.LightFluss</v>
          </cell>
          <cell r="D124" t="str">
            <v>Hero.Fluss</v>
          </cell>
          <cell r="E124" t="str">
            <v>Trans</v>
          </cell>
          <cell r="F124">
            <v>0</v>
          </cell>
          <cell r="G124">
            <v>0</v>
          </cell>
          <cell r="H124" t="str">
            <v>Hero</v>
          </cell>
          <cell r="I124" t="str">
            <v>Assassin</v>
          </cell>
          <cell r="J124" t="str">
            <v>Physical</v>
          </cell>
          <cell r="K124">
            <v>0</v>
          </cell>
          <cell r="L124">
            <v>0</v>
          </cell>
          <cell r="M124" t="str">
            <v>Fire</v>
          </cell>
          <cell r="N124">
            <v>0</v>
          </cell>
          <cell r="O124" t="str">
            <v>Forward</v>
          </cell>
          <cell r="P124" t="str">
            <v>500</v>
          </cell>
          <cell r="Q124">
            <v>5000</v>
          </cell>
          <cell r="R124" t="str">
            <v>200</v>
          </cell>
          <cell r="S124" t="str">
            <v>False</v>
          </cell>
          <cell r="T124">
            <v>0</v>
          </cell>
          <cell r="U124">
            <v>700</v>
          </cell>
          <cell r="V124">
            <v>1600</v>
          </cell>
          <cell r="X124" t="str">
            <v>SKILLBOOK_WARRIOR_1</v>
          </cell>
          <cell r="Y124" t="str">
            <v>NO_ITEM</v>
          </cell>
          <cell r="Z124">
            <v>0</v>
          </cell>
          <cell r="AA124">
            <v>0</v>
          </cell>
          <cell r="AC124">
            <v>2800</v>
          </cell>
          <cell r="AD124">
            <v>0</v>
          </cell>
          <cell r="AE124">
            <v>2810</v>
          </cell>
          <cell r="AF124" t="str">
            <v>2811,2812,2813</v>
          </cell>
          <cell r="AG124">
            <v>2820</v>
          </cell>
          <cell r="AH124" t="str">
            <v>2821,2822,2823</v>
          </cell>
          <cell r="AI124">
            <v>2830</v>
          </cell>
          <cell r="AJ124" t="str">
            <v>2831,2832,2833</v>
          </cell>
          <cell r="AK124">
            <v>2840</v>
          </cell>
          <cell r="AL124" t="str">
            <v>2841,2842,2843</v>
          </cell>
          <cell r="AM124">
            <v>0</v>
          </cell>
          <cell r="AO124" t="str">
            <v>2824,2825,2826,2827</v>
          </cell>
          <cell r="AR124">
            <v>0</v>
          </cell>
          <cell r="AS124">
            <v>0</v>
          </cell>
          <cell r="AV124" t="str">
            <v>3</v>
          </cell>
        </row>
        <row r="125">
          <cell r="A125">
            <v>629</v>
          </cell>
          <cell r="B125" t="str">
            <v>루나의 빛</v>
          </cell>
          <cell r="C125" t="str">
            <v>Monster.Ordeal.LightLuna</v>
          </cell>
          <cell r="D125" t="str">
            <v>Hero.Luna</v>
          </cell>
          <cell r="E125" t="str">
            <v>Trans</v>
          </cell>
          <cell r="F125">
            <v>0</v>
          </cell>
          <cell r="G125">
            <v>0</v>
          </cell>
          <cell r="H125" t="str">
            <v>Hero</v>
          </cell>
          <cell r="I125" t="str">
            <v>Archer</v>
          </cell>
          <cell r="J125" t="str">
            <v>Magical</v>
          </cell>
          <cell r="K125">
            <v>0</v>
          </cell>
          <cell r="L125">
            <v>0</v>
          </cell>
          <cell r="M125" t="str">
            <v>Fire</v>
          </cell>
          <cell r="N125">
            <v>0</v>
          </cell>
          <cell r="O125" t="str">
            <v>Rear</v>
          </cell>
          <cell r="P125" t="str">
            <v>300</v>
          </cell>
          <cell r="Q125">
            <v>5000</v>
          </cell>
          <cell r="R125" t="str">
            <v>200</v>
          </cell>
          <cell r="S125" t="str">
            <v>False</v>
          </cell>
          <cell r="T125">
            <v>0</v>
          </cell>
          <cell r="U125">
            <v>500</v>
          </cell>
          <cell r="V125">
            <v>1500</v>
          </cell>
          <cell r="X125" t="str">
            <v>SKILLBOOK_WIZARD_1</v>
          </cell>
          <cell r="Y125" t="str">
            <v>NO_ITEM</v>
          </cell>
          <cell r="Z125">
            <v>0</v>
          </cell>
          <cell r="AA125">
            <v>0</v>
          </cell>
          <cell r="AC125">
            <v>2900</v>
          </cell>
          <cell r="AD125">
            <v>0</v>
          </cell>
          <cell r="AE125">
            <v>2910</v>
          </cell>
          <cell r="AF125" t="str">
            <v>2911,2912,2913</v>
          </cell>
          <cell r="AG125">
            <v>2920</v>
          </cell>
          <cell r="AH125" t="str">
            <v>2921,2922,2923</v>
          </cell>
          <cell r="AI125">
            <v>2930</v>
          </cell>
          <cell r="AJ125" t="str">
            <v>2931,2932,2933</v>
          </cell>
          <cell r="AK125" t="str">
            <v>2940</v>
          </cell>
          <cell r="AL125" t="str">
            <v>2941,2942,2943</v>
          </cell>
          <cell r="AM125">
            <v>0</v>
          </cell>
          <cell r="AN125">
            <v>0</v>
          </cell>
          <cell r="AO125">
            <v>0</v>
          </cell>
          <cell r="AP125">
            <v>0</v>
          </cell>
          <cell r="AQ125">
            <v>0</v>
          </cell>
          <cell r="AR125">
            <v>0</v>
          </cell>
          <cell r="AS125">
            <v>0</v>
          </cell>
          <cell r="AT125">
            <v>0</v>
          </cell>
          <cell r="AV125" t="str">
            <v>3</v>
          </cell>
        </row>
        <row r="126">
          <cell r="A126">
            <v>630</v>
          </cell>
          <cell r="B126" t="str">
            <v>라이아스의 빛</v>
          </cell>
          <cell r="C126" t="str">
            <v>Monster.Ordeal.LightEll</v>
          </cell>
          <cell r="D126" t="str">
            <v>Hero.Ell</v>
          </cell>
          <cell r="E126" t="str">
            <v>Trans</v>
          </cell>
          <cell r="F126">
            <v>0</v>
          </cell>
          <cell r="G126">
            <v>0</v>
          </cell>
          <cell r="H126" t="str">
            <v>Hero</v>
          </cell>
          <cell r="I126" t="str">
            <v>Priest</v>
          </cell>
          <cell r="J126" t="str">
            <v>Magical</v>
          </cell>
          <cell r="K126">
            <v>0</v>
          </cell>
          <cell r="L126">
            <v>0</v>
          </cell>
          <cell r="M126" t="str">
            <v>Fire</v>
          </cell>
          <cell r="N126">
            <v>0</v>
          </cell>
          <cell r="O126" t="str">
            <v>Rear</v>
          </cell>
          <cell r="P126" t="str">
            <v>100</v>
          </cell>
          <cell r="Q126">
            <v>5000</v>
          </cell>
          <cell r="R126" t="str">
            <v>200</v>
          </cell>
          <cell r="S126" t="str">
            <v>False</v>
          </cell>
          <cell r="T126">
            <v>0</v>
          </cell>
          <cell r="U126">
            <v>500</v>
          </cell>
          <cell r="V126">
            <v>1750</v>
          </cell>
          <cell r="X126" t="str">
            <v>SKILLBOOK_PRIEST_1</v>
          </cell>
          <cell r="Y126" t="str">
            <v>NO_ITEM</v>
          </cell>
          <cell r="Z126">
            <v>0</v>
          </cell>
          <cell r="AA126">
            <v>0</v>
          </cell>
          <cell r="AC126">
            <v>3000</v>
          </cell>
          <cell r="AD126">
            <v>0</v>
          </cell>
          <cell r="AE126">
            <v>3010</v>
          </cell>
          <cell r="AF126" t="str">
            <v>3011,3012,3013</v>
          </cell>
          <cell r="AG126" t="str">
            <v>3020</v>
          </cell>
          <cell r="AH126" t="str">
            <v>3021,3022,3023</v>
          </cell>
          <cell r="AI126" t="str">
            <v>3030</v>
          </cell>
          <cell r="AJ126" t="str">
            <v>3031,3032,3033</v>
          </cell>
          <cell r="AK126" t="str">
            <v>3040</v>
          </cell>
          <cell r="AL126" t="str">
            <v>3041,3042,3043</v>
          </cell>
          <cell r="AO126" t="str">
            <v>3034</v>
          </cell>
          <cell r="AP126">
            <v>0</v>
          </cell>
          <cell r="AQ126">
            <v>0</v>
          </cell>
          <cell r="AR126">
            <v>0</v>
          </cell>
          <cell r="AS126">
            <v>0</v>
          </cell>
          <cell r="AT126">
            <v>0</v>
          </cell>
          <cell r="AV126" t="str">
            <v>3</v>
          </cell>
        </row>
        <row r="127">
          <cell r="A127">
            <v>631</v>
          </cell>
          <cell r="B127" t="str">
            <v>아르크의 빛</v>
          </cell>
          <cell r="C127" t="str">
            <v>Monster.Ordeal.LightArch</v>
          </cell>
          <cell r="D127" t="str">
            <v>Hero.Arch</v>
          </cell>
          <cell r="E127" t="str">
            <v>Trans</v>
          </cell>
          <cell r="F127">
            <v>0</v>
          </cell>
          <cell r="G127">
            <v>0</v>
          </cell>
          <cell r="H127" t="str">
            <v>Hero</v>
          </cell>
          <cell r="I127" t="str">
            <v>Archer</v>
          </cell>
          <cell r="J127" t="str">
            <v>Magical</v>
          </cell>
          <cell r="K127">
            <v>0</v>
          </cell>
          <cell r="L127">
            <v>0</v>
          </cell>
          <cell r="M127" t="str">
            <v>Fire</v>
          </cell>
          <cell r="N127">
            <v>0</v>
          </cell>
          <cell r="O127" t="str">
            <v>Rear</v>
          </cell>
          <cell r="P127" t="str">
            <v>300</v>
          </cell>
          <cell r="Q127">
            <v>5000</v>
          </cell>
          <cell r="R127" t="str">
            <v>200</v>
          </cell>
          <cell r="S127" t="str">
            <v>False</v>
          </cell>
          <cell r="T127">
            <v>0</v>
          </cell>
          <cell r="U127">
            <v>500</v>
          </cell>
          <cell r="V127">
            <v>2500</v>
          </cell>
          <cell r="X127" t="str">
            <v>SKILLBOOK_WIZARD_1</v>
          </cell>
          <cell r="Y127" t="str">
            <v>NO_ITEM</v>
          </cell>
          <cell r="Z127">
            <v>0</v>
          </cell>
          <cell r="AA127">
            <v>0</v>
          </cell>
          <cell r="AC127">
            <v>3100</v>
          </cell>
          <cell r="AD127">
            <v>0</v>
          </cell>
          <cell r="AE127">
            <v>3110</v>
          </cell>
          <cell r="AF127" t="str">
            <v>3111,3112,3113</v>
          </cell>
          <cell r="AG127">
            <v>3120</v>
          </cell>
          <cell r="AH127" t="str">
            <v>3121,3122,3123</v>
          </cell>
          <cell r="AI127">
            <v>3130</v>
          </cell>
          <cell r="AJ127" t="str">
            <v>3131,3132,3133</v>
          </cell>
          <cell r="AK127" t="str">
            <v>3140</v>
          </cell>
          <cell r="AL127" t="str">
            <v>3141,3142,3143</v>
          </cell>
          <cell r="AM127">
            <v>0</v>
          </cell>
          <cell r="AN127">
            <v>0</v>
          </cell>
          <cell r="AO127" t="str">
            <v>3134,3144,3145</v>
          </cell>
          <cell r="AP127">
            <v>0</v>
          </cell>
          <cell r="AQ127">
            <v>0</v>
          </cell>
          <cell r="AR127">
            <v>0</v>
          </cell>
          <cell r="AS127">
            <v>0</v>
          </cell>
          <cell r="AT127">
            <v>0</v>
          </cell>
          <cell r="AV127" t="str">
            <v>3</v>
          </cell>
        </row>
        <row r="128">
          <cell r="A128">
            <v>632</v>
          </cell>
          <cell r="B128" t="str">
            <v>레위시아의 빛</v>
          </cell>
          <cell r="C128" t="str">
            <v>Monster.Ordeal.LightLewsia</v>
          </cell>
          <cell r="D128" t="str">
            <v>Hero.Lewsia</v>
          </cell>
          <cell r="E128" t="str">
            <v>Trans</v>
          </cell>
          <cell r="F128">
            <v>0</v>
          </cell>
          <cell r="G128">
            <v>0</v>
          </cell>
          <cell r="H128" t="str">
            <v>Hero</v>
          </cell>
          <cell r="I128" t="str">
            <v>Wizard</v>
          </cell>
          <cell r="J128" t="str">
            <v>Magical</v>
          </cell>
          <cell r="K128">
            <v>0</v>
          </cell>
          <cell r="L128">
            <v>0</v>
          </cell>
          <cell r="M128" t="str">
            <v>Fire</v>
          </cell>
          <cell r="N128">
            <v>0</v>
          </cell>
          <cell r="O128" t="str">
            <v>Rear</v>
          </cell>
          <cell r="P128" t="str">
            <v>400</v>
          </cell>
          <cell r="Q128">
            <v>5000</v>
          </cell>
          <cell r="R128" t="str">
            <v>200</v>
          </cell>
          <cell r="S128" t="str">
            <v>False</v>
          </cell>
          <cell r="T128">
            <v>0</v>
          </cell>
          <cell r="U128">
            <v>500</v>
          </cell>
          <cell r="V128">
            <v>2000</v>
          </cell>
          <cell r="X128" t="str">
            <v>SKILLBOOK_WIZARD_1</v>
          </cell>
          <cell r="Y128" t="str">
            <v>NO_ITEM</v>
          </cell>
          <cell r="Z128">
            <v>0</v>
          </cell>
          <cell r="AA128">
            <v>0</v>
          </cell>
          <cell r="AC128">
            <v>3200</v>
          </cell>
          <cell r="AD128">
            <v>0</v>
          </cell>
          <cell r="AE128">
            <v>3210</v>
          </cell>
          <cell r="AF128" t="str">
            <v>3211,3212,3213</v>
          </cell>
          <cell r="AG128" t="str">
            <v>3220</v>
          </cell>
          <cell r="AH128" t="str">
            <v>3221,3222,3223</v>
          </cell>
          <cell r="AI128" t="str">
            <v>3230</v>
          </cell>
          <cell r="AJ128" t="str">
            <v>3231,3232,3233</v>
          </cell>
          <cell r="AK128" t="str">
            <v>3240</v>
          </cell>
          <cell r="AL128" t="str">
            <v>3241,3242,3243</v>
          </cell>
          <cell r="AM128">
            <v>0</v>
          </cell>
          <cell r="AN128">
            <v>0</v>
          </cell>
          <cell r="AO128" t="str">
            <v>3224,3225,3234,3244,3245,3246</v>
          </cell>
          <cell r="AV128" t="str">
            <v>3</v>
          </cell>
        </row>
        <row r="129">
          <cell r="A129">
            <v>633</v>
          </cell>
          <cell r="B129" t="str">
            <v>닉스의 빛</v>
          </cell>
          <cell r="C129" t="str">
            <v>Monster.Ordeal.LightNicx</v>
          </cell>
          <cell r="D129" t="str">
            <v>Hero.Nicx</v>
          </cell>
          <cell r="E129" t="str">
            <v>Trans</v>
          </cell>
          <cell r="F129">
            <v>0</v>
          </cell>
          <cell r="G129">
            <v>0</v>
          </cell>
          <cell r="H129" t="str">
            <v>Hero</v>
          </cell>
          <cell r="I129" t="str">
            <v>Wizard</v>
          </cell>
          <cell r="J129" t="str">
            <v>Physical</v>
          </cell>
          <cell r="K129">
            <v>0</v>
          </cell>
          <cell r="L129">
            <v>0</v>
          </cell>
          <cell r="M129" t="str">
            <v>Fire</v>
          </cell>
          <cell r="N129">
            <v>0</v>
          </cell>
          <cell r="O129" t="str">
            <v>Rear</v>
          </cell>
          <cell r="P129" t="str">
            <v>400</v>
          </cell>
          <cell r="Q129">
            <v>5000</v>
          </cell>
          <cell r="R129" t="str">
            <v>200</v>
          </cell>
          <cell r="S129" t="str">
            <v>False</v>
          </cell>
          <cell r="T129">
            <v>0</v>
          </cell>
          <cell r="U129">
            <v>500</v>
          </cell>
          <cell r="V129">
            <v>2000</v>
          </cell>
          <cell r="X129" t="str">
            <v>SKILLBOOK_WIZARD_1</v>
          </cell>
          <cell r="Y129" t="str">
            <v>NO_ITEM</v>
          </cell>
          <cell r="Z129">
            <v>0</v>
          </cell>
          <cell r="AA129">
            <v>0</v>
          </cell>
          <cell r="AC129">
            <v>3300</v>
          </cell>
          <cell r="AD129">
            <v>0</v>
          </cell>
          <cell r="AE129">
            <v>3310</v>
          </cell>
          <cell r="AF129" t="str">
            <v>3311,3312,3313</v>
          </cell>
          <cell r="AG129" t="str">
            <v>3320</v>
          </cell>
          <cell r="AH129" t="str">
            <v>3321,3322,3323</v>
          </cell>
          <cell r="AI129" t="str">
            <v>3330</v>
          </cell>
          <cell r="AJ129" t="str">
            <v>3331,3332,3333</v>
          </cell>
          <cell r="AK129" t="str">
            <v>3340</v>
          </cell>
          <cell r="AL129" t="str">
            <v>3341,3342,3343</v>
          </cell>
          <cell r="AM129">
            <v>0</v>
          </cell>
          <cell r="AN129">
            <v>0</v>
          </cell>
          <cell r="AO129" t="str">
            <v>3301,3302,3303,3304,3305,3334,3345,3346,3347,3306</v>
          </cell>
          <cell r="AV129" t="str">
            <v>3</v>
          </cell>
        </row>
        <row r="130">
          <cell r="A130">
            <v>634</v>
          </cell>
          <cell r="B130" t="str">
            <v>아네트의 빛</v>
          </cell>
          <cell r="C130" t="str">
            <v>Monster.Ordeal.LightAnnette</v>
          </cell>
          <cell r="D130" t="str">
            <v>Hero.Annette</v>
          </cell>
          <cell r="E130" t="str">
            <v>Trans</v>
          </cell>
          <cell r="F130">
            <v>0</v>
          </cell>
          <cell r="G130">
            <v>0</v>
          </cell>
          <cell r="H130" t="str">
            <v>Hero</v>
          </cell>
          <cell r="I130" t="str">
            <v>Mechanic</v>
          </cell>
          <cell r="J130" t="str">
            <v>Magical</v>
          </cell>
          <cell r="K130">
            <v>0</v>
          </cell>
          <cell r="L130">
            <v>0</v>
          </cell>
          <cell r="M130" t="str">
            <v>Fire</v>
          </cell>
          <cell r="N130">
            <v>0</v>
          </cell>
          <cell r="O130" t="str">
            <v>Middle</v>
          </cell>
          <cell r="P130" t="str">
            <v>200</v>
          </cell>
          <cell r="Q130">
            <v>5000</v>
          </cell>
          <cell r="R130" t="str">
            <v>200</v>
          </cell>
          <cell r="S130" t="str">
            <v>False</v>
          </cell>
          <cell r="T130">
            <v>0</v>
          </cell>
          <cell r="U130">
            <v>500</v>
          </cell>
          <cell r="V130">
            <v>1500</v>
          </cell>
          <cell r="X130" t="str">
            <v>SKILLBOOK_MECHANIC_1</v>
          </cell>
          <cell r="Y130" t="str">
            <v>NO_ITEM</v>
          </cell>
          <cell r="Z130">
            <v>0</v>
          </cell>
          <cell r="AA130">
            <v>0</v>
          </cell>
          <cell r="AC130">
            <v>3400</v>
          </cell>
          <cell r="AD130">
            <v>0</v>
          </cell>
          <cell r="AE130">
            <v>3410</v>
          </cell>
          <cell r="AF130" t="str">
            <v>3411,3412,3413</v>
          </cell>
          <cell r="AG130" t="str">
            <v>3420</v>
          </cell>
          <cell r="AH130" t="str">
            <v>3421,3422,3423</v>
          </cell>
          <cell r="AI130">
            <v>3430</v>
          </cell>
          <cell r="AJ130" t="str">
            <v>3431,3432,3433</v>
          </cell>
          <cell r="AK130" t="str">
            <v>3440</v>
          </cell>
          <cell r="AL130" t="str">
            <v>3441,3442,3443</v>
          </cell>
          <cell r="AO130" t="str">
            <v>3414,3424,3434,3444,3446</v>
          </cell>
          <cell r="AV130" t="str">
            <v>3</v>
          </cell>
        </row>
        <row r="131">
          <cell r="A131">
            <v>635</v>
          </cell>
          <cell r="B131" t="str">
            <v>미트라의 빛</v>
          </cell>
          <cell r="C131" t="str">
            <v>Monster.Ordeal.LightMitra</v>
          </cell>
          <cell r="D131" t="str">
            <v>Hero.Mitra</v>
          </cell>
          <cell r="E131" t="str">
            <v>Trans</v>
          </cell>
          <cell r="F131">
            <v>0</v>
          </cell>
          <cell r="G131">
            <v>0</v>
          </cell>
          <cell r="H131" t="str">
            <v>Hero</v>
          </cell>
          <cell r="I131" t="str">
            <v>Mechanic</v>
          </cell>
          <cell r="J131" t="str">
            <v>Physical</v>
          </cell>
          <cell r="K131">
            <v>0</v>
          </cell>
          <cell r="L131">
            <v>0</v>
          </cell>
          <cell r="M131" t="str">
            <v>Fire</v>
          </cell>
          <cell r="N131">
            <v>0</v>
          </cell>
          <cell r="O131" t="str">
            <v>Middle</v>
          </cell>
          <cell r="P131" t="str">
            <v>200</v>
          </cell>
          <cell r="Q131">
            <v>5000</v>
          </cell>
          <cell r="R131" t="str">
            <v>200</v>
          </cell>
          <cell r="S131" t="str">
            <v>False</v>
          </cell>
          <cell r="T131">
            <v>0</v>
          </cell>
          <cell r="U131">
            <v>500</v>
          </cell>
          <cell r="V131">
            <v>1500</v>
          </cell>
          <cell r="X131" t="str">
            <v>SKILLBOOK_MECHANIC_1</v>
          </cell>
          <cell r="Y131" t="str">
            <v>NO_ITEM</v>
          </cell>
          <cell r="Z131">
            <v>0</v>
          </cell>
          <cell r="AA131">
            <v>0</v>
          </cell>
          <cell r="AC131">
            <v>3500</v>
          </cell>
          <cell r="AD131">
            <v>0</v>
          </cell>
          <cell r="AE131">
            <v>3510</v>
          </cell>
          <cell r="AF131" t="str">
            <v>3511,3512,3513</v>
          </cell>
          <cell r="AG131" t="str">
            <v>3520</v>
          </cell>
          <cell r="AH131" t="str">
            <v>3521,3522,3523</v>
          </cell>
          <cell r="AI131" t="str">
            <v>3530</v>
          </cell>
          <cell r="AJ131" t="str">
            <v>3531,3532,3533</v>
          </cell>
          <cell r="AK131" t="str">
            <v>3540</v>
          </cell>
          <cell r="AL131" t="str">
            <v>3541,3542,3543</v>
          </cell>
          <cell r="AO131" t="str">
            <v>3514,3515,3516,3517,3534,3544,3545</v>
          </cell>
          <cell r="AV131" t="str">
            <v>3</v>
          </cell>
        </row>
        <row r="132">
          <cell r="A132">
            <v>636</v>
          </cell>
          <cell r="B132" t="str">
            <v>리카르도의 빛</v>
          </cell>
          <cell r="C132" t="str">
            <v>Monster.Ordeal.LightRicardo</v>
          </cell>
          <cell r="D132" t="str">
            <v>Hero.Ricardo</v>
          </cell>
          <cell r="E132" t="str">
            <v>Trans</v>
          </cell>
          <cell r="F132">
            <v>0</v>
          </cell>
          <cell r="G132">
            <v>0</v>
          </cell>
          <cell r="H132" t="str">
            <v>Hero</v>
          </cell>
          <cell r="I132" t="str">
            <v>Knight</v>
          </cell>
          <cell r="J132" t="str">
            <v>Physical</v>
          </cell>
          <cell r="K132">
            <v>0</v>
          </cell>
          <cell r="L132">
            <v>0</v>
          </cell>
          <cell r="M132" t="str">
            <v>Fire</v>
          </cell>
          <cell r="N132">
            <v>0</v>
          </cell>
          <cell r="O132" t="str">
            <v>Forward</v>
          </cell>
          <cell r="P132" t="str">
            <v>700</v>
          </cell>
          <cell r="Q132">
            <v>5000</v>
          </cell>
          <cell r="R132" t="str">
            <v>200</v>
          </cell>
          <cell r="S132" t="str">
            <v>False</v>
          </cell>
          <cell r="T132">
            <v>0</v>
          </cell>
          <cell r="U132">
            <v>500</v>
          </cell>
          <cell r="V132">
            <v>1950</v>
          </cell>
          <cell r="X132" t="str">
            <v>SKILLBOOK_KNIGHT_1</v>
          </cell>
          <cell r="Y132" t="str">
            <v>NO_ITEM</v>
          </cell>
          <cell r="Z132">
            <v>0</v>
          </cell>
          <cell r="AA132">
            <v>0</v>
          </cell>
          <cell r="AC132">
            <v>3600</v>
          </cell>
          <cell r="AD132">
            <v>0</v>
          </cell>
          <cell r="AE132">
            <v>3610</v>
          </cell>
          <cell r="AF132" t="str">
            <v>3611,3612,3613</v>
          </cell>
          <cell r="AG132">
            <v>3620</v>
          </cell>
          <cell r="AH132" t="str">
            <v>3621,3622,3623</v>
          </cell>
          <cell r="AI132">
            <v>3630</v>
          </cell>
          <cell r="AJ132" t="str">
            <v>3631,3632,3633</v>
          </cell>
          <cell r="AK132">
            <v>3640</v>
          </cell>
          <cell r="AL132" t="str">
            <v>3641,3642,3643</v>
          </cell>
          <cell r="AM132">
            <v>0</v>
          </cell>
          <cell r="AO132" t="str">
            <v>3624</v>
          </cell>
          <cell r="AV132" t="str">
            <v>3</v>
          </cell>
        </row>
        <row r="133">
          <cell r="A133">
            <v>637</v>
          </cell>
          <cell r="B133" t="str">
            <v>타냐의 빛</v>
          </cell>
          <cell r="C133" t="str">
            <v>Monster.Ordeal.LightTanya</v>
          </cell>
          <cell r="D133" t="str">
            <v>Hero.Tanya</v>
          </cell>
          <cell r="E133" t="str">
            <v>Trans</v>
          </cell>
          <cell r="F133">
            <v>0</v>
          </cell>
          <cell r="G133">
            <v>0</v>
          </cell>
          <cell r="H133" t="str">
            <v>Hero</v>
          </cell>
          <cell r="I133" t="str">
            <v>Assassin</v>
          </cell>
          <cell r="J133" t="str">
            <v>Physical</v>
          </cell>
          <cell r="K133">
            <v>0</v>
          </cell>
          <cell r="L133">
            <v>0</v>
          </cell>
          <cell r="M133" t="str">
            <v>Fire</v>
          </cell>
          <cell r="N133">
            <v>0</v>
          </cell>
          <cell r="O133" t="str">
            <v>Forward</v>
          </cell>
          <cell r="P133" t="str">
            <v>500</v>
          </cell>
          <cell r="Q133">
            <v>5000</v>
          </cell>
          <cell r="R133" t="str">
            <v>200</v>
          </cell>
          <cell r="S133" t="str">
            <v>False</v>
          </cell>
          <cell r="T133">
            <v>0</v>
          </cell>
          <cell r="U133">
            <v>700</v>
          </cell>
          <cell r="V133">
            <v>1600</v>
          </cell>
          <cell r="X133" t="str">
            <v>SKILLBOOK_ASSASSIN_1</v>
          </cell>
          <cell r="Y133" t="str">
            <v>NO_ITEM</v>
          </cell>
          <cell r="Z133">
            <v>0</v>
          </cell>
          <cell r="AA133">
            <v>0</v>
          </cell>
          <cell r="AC133">
            <v>3700</v>
          </cell>
          <cell r="AD133">
            <v>0</v>
          </cell>
          <cell r="AE133">
            <v>3710</v>
          </cell>
          <cell r="AF133" t="str">
            <v>3711,3712,3713</v>
          </cell>
          <cell r="AG133">
            <v>3720</v>
          </cell>
          <cell r="AH133" t="str">
            <v>3721,3722,3723</v>
          </cell>
          <cell r="AI133">
            <v>3730</v>
          </cell>
          <cell r="AJ133" t="str">
            <v>3731,3732,3733</v>
          </cell>
          <cell r="AK133">
            <v>3740</v>
          </cell>
          <cell r="AL133" t="str">
            <v>3741,3742,3743</v>
          </cell>
          <cell r="AM133">
            <v>0</v>
          </cell>
          <cell r="AO133" t="str">
            <v>3701,3702,3714,3715,3716,3717,3718,3734,3735,3744,3745,3719,3724</v>
          </cell>
          <cell r="AV133" t="str">
            <v>3</v>
          </cell>
        </row>
        <row r="134">
          <cell r="A134">
            <v>639</v>
          </cell>
          <cell r="B134" t="str">
            <v>카산드라의 빛</v>
          </cell>
          <cell r="C134" t="str">
            <v>Monster.Ordeal.LightCassandra</v>
          </cell>
          <cell r="D134" t="str">
            <v>Hero.Cassandra</v>
          </cell>
          <cell r="E134" t="str">
            <v>Trans</v>
          </cell>
          <cell r="F134">
            <v>0</v>
          </cell>
          <cell r="G134">
            <v>0</v>
          </cell>
          <cell r="H134" t="str">
            <v>Hero</v>
          </cell>
          <cell r="I134" t="str">
            <v>Priest</v>
          </cell>
          <cell r="J134" t="str">
            <v>Magical</v>
          </cell>
          <cell r="K134">
            <v>0</v>
          </cell>
          <cell r="L134">
            <v>0</v>
          </cell>
          <cell r="M134" t="str">
            <v>Fire</v>
          </cell>
          <cell r="N134">
            <v>0</v>
          </cell>
          <cell r="O134" t="str">
            <v>Middle</v>
          </cell>
          <cell r="P134" t="str">
            <v>100</v>
          </cell>
          <cell r="Q134">
            <v>5000</v>
          </cell>
          <cell r="R134" t="str">
            <v>200</v>
          </cell>
          <cell r="S134" t="str">
            <v>False</v>
          </cell>
          <cell r="T134">
            <v>0</v>
          </cell>
          <cell r="U134">
            <v>500</v>
          </cell>
          <cell r="V134">
            <v>2200</v>
          </cell>
          <cell r="X134" t="str">
            <v>SKILLBOOK_PRIEST_1</v>
          </cell>
          <cell r="Y134" t="str">
            <v>NO_ITEM</v>
          </cell>
          <cell r="Z134">
            <v>0</v>
          </cell>
          <cell r="AA134">
            <v>0</v>
          </cell>
          <cell r="AC134">
            <v>3900</v>
          </cell>
          <cell r="AD134">
            <v>0</v>
          </cell>
          <cell r="AE134">
            <v>3910</v>
          </cell>
          <cell r="AF134" t="str">
            <v>3911,3912,3913</v>
          </cell>
          <cell r="AG134" t="str">
            <v>3920</v>
          </cell>
          <cell r="AH134" t="str">
            <v>3921,3922,3923</v>
          </cell>
          <cell r="AI134" t="str">
            <v>3930</v>
          </cell>
          <cell r="AJ134" t="str">
            <v>3931,3932,3933</v>
          </cell>
          <cell r="AK134" t="str">
            <v>3940</v>
          </cell>
          <cell r="AL134" t="str">
            <v>3941,3942,3943</v>
          </cell>
          <cell r="AM134">
            <v>0</v>
          </cell>
          <cell r="AO134" t="str">
            <v>3901,3902,3944</v>
          </cell>
          <cell r="AT134">
            <v>0</v>
          </cell>
          <cell r="AV134" t="str">
            <v>3</v>
          </cell>
        </row>
        <row r="135">
          <cell r="A135">
            <v>642</v>
          </cell>
          <cell r="B135" t="str">
            <v>오디의 빛</v>
          </cell>
          <cell r="C135" t="str">
            <v>Monster.Ordeal.LightOddy</v>
          </cell>
          <cell r="D135" t="str">
            <v>Hero.Oddy</v>
          </cell>
          <cell r="E135" t="str">
            <v>Trans</v>
          </cell>
          <cell r="F135">
            <v>0</v>
          </cell>
          <cell r="G135">
            <v>0</v>
          </cell>
          <cell r="H135" t="str">
            <v>Hero</v>
          </cell>
          <cell r="I135" t="str">
            <v>Mechanic</v>
          </cell>
          <cell r="J135" t="str">
            <v>Magical</v>
          </cell>
          <cell r="K135">
            <v>0</v>
          </cell>
          <cell r="L135">
            <v>0</v>
          </cell>
          <cell r="M135" t="str">
            <v>Fire</v>
          </cell>
          <cell r="N135">
            <v>0</v>
          </cell>
          <cell r="O135" t="str">
            <v>Middle</v>
          </cell>
          <cell r="P135" t="str">
            <v>200</v>
          </cell>
          <cell r="Q135">
            <v>5000</v>
          </cell>
          <cell r="R135" t="str">
            <v>200</v>
          </cell>
          <cell r="S135" t="str">
            <v>False</v>
          </cell>
          <cell r="T135">
            <v>0</v>
          </cell>
          <cell r="U135">
            <v>600</v>
          </cell>
          <cell r="V135">
            <v>2000</v>
          </cell>
          <cell r="X135" t="str">
            <v>SKILLBOOK_MECHANIC_1</v>
          </cell>
          <cell r="Y135" t="str">
            <v>NO_ITEM</v>
          </cell>
          <cell r="Z135">
            <v>0</v>
          </cell>
          <cell r="AA135">
            <v>0</v>
          </cell>
          <cell r="AC135">
            <v>4200</v>
          </cell>
          <cell r="AD135">
            <v>0</v>
          </cell>
          <cell r="AE135">
            <v>4210</v>
          </cell>
          <cell r="AF135" t="str">
            <v>4211,4212,4213</v>
          </cell>
          <cell r="AG135" t="str">
            <v>4220</v>
          </cell>
          <cell r="AH135" t="str">
            <v>4221,4222,4223</v>
          </cell>
          <cell r="AI135" t="str">
            <v>4230</v>
          </cell>
          <cell r="AJ135" t="str">
            <v>4231,4232,4233</v>
          </cell>
          <cell r="AK135" t="str">
            <v>4240</v>
          </cell>
          <cell r="AL135" t="str">
            <v>4241,4242,4243</v>
          </cell>
          <cell r="AO135" t="str">
            <v>4224,4234,4244,4245</v>
          </cell>
          <cell r="AT135">
            <v>0</v>
          </cell>
          <cell r="AV135" t="str">
            <v>3</v>
          </cell>
        </row>
        <row r="136">
          <cell r="A136">
            <v>643</v>
          </cell>
          <cell r="B136" t="str">
            <v>비스카의 빛</v>
          </cell>
          <cell r="C136" t="str">
            <v>Monster.Ordeal.LightViska</v>
          </cell>
          <cell r="D136" t="str">
            <v>Hero.Viska</v>
          </cell>
          <cell r="E136" t="str">
            <v>Trans</v>
          </cell>
          <cell r="F136">
            <v>0</v>
          </cell>
          <cell r="G136">
            <v>0</v>
          </cell>
          <cell r="H136" t="str">
            <v>Hero</v>
          </cell>
          <cell r="I136" t="str">
            <v>Warrior</v>
          </cell>
          <cell r="J136" t="str">
            <v>Magical</v>
          </cell>
          <cell r="K136">
            <v>0</v>
          </cell>
          <cell r="L136">
            <v>0</v>
          </cell>
          <cell r="M136" t="str">
            <v>Fire</v>
          </cell>
          <cell r="N136">
            <v>0</v>
          </cell>
          <cell r="O136" t="str">
            <v>Forward</v>
          </cell>
          <cell r="P136" t="str">
            <v>600</v>
          </cell>
          <cell r="Q136">
            <v>5000</v>
          </cell>
          <cell r="R136" t="str">
            <v>200</v>
          </cell>
          <cell r="S136" t="str">
            <v>False</v>
          </cell>
          <cell r="T136">
            <v>0</v>
          </cell>
          <cell r="U136">
            <v>500</v>
          </cell>
          <cell r="V136">
            <v>1850</v>
          </cell>
          <cell r="X136" t="str">
            <v>SKILLBOOK_WARRIOR_1</v>
          </cell>
          <cell r="Y136" t="str">
            <v>NO_ITEM</v>
          </cell>
          <cell r="Z136">
            <v>0</v>
          </cell>
          <cell r="AA136">
            <v>0</v>
          </cell>
          <cell r="AC136">
            <v>4300</v>
          </cell>
          <cell r="AD136">
            <v>0</v>
          </cell>
          <cell r="AE136">
            <v>4310</v>
          </cell>
          <cell r="AF136" t="str">
            <v>4311,4312,4313</v>
          </cell>
          <cell r="AG136">
            <v>4320</v>
          </cell>
          <cell r="AH136" t="str">
            <v>4321,4322,4323</v>
          </cell>
          <cell r="AI136">
            <v>4330</v>
          </cell>
          <cell r="AJ136" t="str">
            <v>4331,4332,4333</v>
          </cell>
          <cell r="AK136">
            <v>4340</v>
          </cell>
          <cell r="AL136" t="str">
            <v>4341,4342,4343</v>
          </cell>
          <cell r="AM136">
            <v>0</v>
          </cell>
          <cell r="AO136" t="str">
            <v>4314,4315,4316,4334,4344</v>
          </cell>
          <cell r="AV136" t="str">
            <v>3</v>
          </cell>
        </row>
        <row r="137">
          <cell r="A137">
            <v>644</v>
          </cell>
          <cell r="B137" t="str">
            <v>프리실라의 빛</v>
          </cell>
          <cell r="C137" t="str">
            <v>Monster.Ordeal.LightPriscilla</v>
          </cell>
          <cell r="D137" t="str">
            <v>Hero.Priscilla</v>
          </cell>
          <cell r="E137" t="str">
            <v>Trans</v>
          </cell>
          <cell r="F137">
            <v>0</v>
          </cell>
          <cell r="G137">
            <v>0</v>
          </cell>
          <cell r="H137" t="str">
            <v>Hero</v>
          </cell>
          <cell r="I137" t="str">
            <v>Warrior</v>
          </cell>
          <cell r="J137" t="str">
            <v>Physical</v>
          </cell>
          <cell r="K137">
            <v>0</v>
          </cell>
          <cell r="L137">
            <v>0</v>
          </cell>
          <cell r="M137" t="str">
            <v>Fire</v>
          </cell>
          <cell r="N137">
            <v>0</v>
          </cell>
          <cell r="O137" t="str">
            <v>Forward</v>
          </cell>
          <cell r="P137" t="str">
            <v>600</v>
          </cell>
          <cell r="Q137">
            <v>5000</v>
          </cell>
          <cell r="R137" t="str">
            <v>200</v>
          </cell>
          <cell r="S137" t="str">
            <v>False</v>
          </cell>
          <cell r="T137">
            <v>0</v>
          </cell>
          <cell r="U137">
            <v>500</v>
          </cell>
          <cell r="V137">
            <v>1850</v>
          </cell>
          <cell r="X137" t="str">
            <v>SKILLBOOK_WARRIOR_1</v>
          </cell>
          <cell r="Y137" t="str">
            <v>NO_ITEM</v>
          </cell>
          <cell r="Z137">
            <v>0</v>
          </cell>
          <cell r="AA137">
            <v>0</v>
          </cell>
          <cell r="AC137">
            <v>4400</v>
          </cell>
          <cell r="AD137">
            <v>0</v>
          </cell>
          <cell r="AE137">
            <v>4410</v>
          </cell>
          <cell r="AF137" t="str">
            <v>4411,4412,4413</v>
          </cell>
          <cell r="AG137">
            <v>4420</v>
          </cell>
          <cell r="AH137" t="str">
            <v>4421,4422,4423</v>
          </cell>
          <cell r="AI137">
            <v>4430</v>
          </cell>
          <cell r="AJ137" t="str">
            <v>4431,4432,4433</v>
          </cell>
          <cell r="AK137">
            <v>4440</v>
          </cell>
          <cell r="AL137" t="str">
            <v>4441,4442,4443</v>
          </cell>
          <cell r="AM137">
            <v>0</v>
          </cell>
          <cell r="AO137" t="str">
            <v>4414,4424,4425,4434,4435</v>
          </cell>
          <cell r="AV137" t="str">
            <v>3</v>
          </cell>
        </row>
        <row r="138">
          <cell r="A138">
            <v>645</v>
          </cell>
          <cell r="B138" t="str">
            <v>얀느의 빛</v>
          </cell>
          <cell r="C138" t="str">
            <v>Monster.Ordeal.LightYanne</v>
          </cell>
          <cell r="D138" t="str">
            <v>Hero.Yanne</v>
          </cell>
          <cell r="E138" t="str">
            <v>Trans</v>
          </cell>
          <cell r="F138">
            <v>0</v>
          </cell>
          <cell r="G138">
            <v>0</v>
          </cell>
          <cell r="H138" t="str">
            <v>Hero</v>
          </cell>
          <cell r="I138" t="str">
            <v>Archer</v>
          </cell>
          <cell r="J138" t="str">
            <v>Physical</v>
          </cell>
          <cell r="K138">
            <v>0</v>
          </cell>
          <cell r="L138">
            <v>0</v>
          </cell>
          <cell r="M138" t="str">
            <v>Fire</v>
          </cell>
          <cell r="N138">
            <v>0</v>
          </cell>
          <cell r="O138" t="str">
            <v>Rear</v>
          </cell>
          <cell r="P138" t="str">
            <v>300</v>
          </cell>
          <cell r="Q138">
            <v>5000</v>
          </cell>
          <cell r="R138" t="str">
            <v>200</v>
          </cell>
          <cell r="S138" t="str">
            <v>False</v>
          </cell>
          <cell r="T138">
            <v>0</v>
          </cell>
          <cell r="U138">
            <v>500</v>
          </cell>
          <cell r="V138">
            <v>2500</v>
          </cell>
          <cell r="X138" t="str">
            <v>SKILLBOOK_ARCHER_1</v>
          </cell>
          <cell r="Y138" t="str">
            <v>NO_ITEM</v>
          </cell>
          <cell r="Z138">
            <v>0</v>
          </cell>
          <cell r="AA138">
            <v>0</v>
          </cell>
          <cell r="AC138">
            <v>4500</v>
          </cell>
          <cell r="AD138">
            <v>0</v>
          </cell>
          <cell r="AE138">
            <v>4510</v>
          </cell>
          <cell r="AF138" t="str">
            <v>4511,4512,4513</v>
          </cell>
          <cell r="AG138" t="str">
            <v>4520</v>
          </cell>
          <cell r="AH138" t="str">
            <v>4521,4522,4523</v>
          </cell>
          <cell r="AI138" t="str">
            <v>4530</v>
          </cell>
          <cell r="AJ138" t="str">
            <v>4531,4532,4533</v>
          </cell>
          <cell r="AK138" t="str">
            <v>4540</v>
          </cell>
          <cell r="AL138" t="str">
            <v>4541,4542,4543</v>
          </cell>
          <cell r="AM138">
            <v>0</v>
          </cell>
          <cell r="AN138">
            <v>0</v>
          </cell>
          <cell r="AO138" t="str">
            <v>4501,4514,4515,4534</v>
          </cell>
          <cell r="AT138">
            <v>0</v>
          </cell>
          <cell r="AV138" t="str">
            <v>3</v>
          </cell>
        </row>
        <row r="139">
          <cell r="A139">
            <v>690</v>
          </cell>
          <cell r="B139" t="str">
            <v>메이의 빛</v>
          </cell>
          <cell r="C139" t="str">
            <v>Monster.Ordeal.LightMay</v>
          </cell>
          <cell r="D139" t="str">
            <v>Hero.May</v>
          </cell>
          <cell r="E139" t="str">
            <v>Trans</v>
          </cell>
          <cell r="F139">
            <v>0</v>
          </cell>
          <cell r="G139">
            <v>0</v>
          </cell>
          <cell r="H139" t="str">
            <v>Hero</v>
          </cell>
          <cell r="I139" t="str">
            <v>Wizard</v>
          </cell>
          <cell r="J139" t="str">
            <v>Magical</v>
          </cell>
          <cell r="K139">
            <v>0</v>
          </cell>
          <cell r="L139">
            <v>0</v>
          </cell>
          <cell r="M139" t="str">
            <v>Fire</v>
          </cell>
          <cell r="N139">
            <v>0</v>
          </cell>
          <cell r="O139" t="str">
            <v>Rear</v>
          </cell>
          <cell r="P139" t="str">
            <v>100</v>
          </cell>
          <cell r="Q139">
            <v>5000</v>
          </cell>
          <cell r="R139" t="str">
            <v>200</v>
          </cell>
          <cell r="S139" t="str">
            <v>False</v>
          </cell>
          <cell r="T139">
            <v>0</v>
          </cell>
          <cell r="U139">
            <v>500</v>
          </cell>
          <cell r="V139">
            <v>1500</v>
          </cell>
          <cell r="X139" t="str">
            <v>SKILLBOOK_WIZARD_1</v>
          </cell>
          <cell r="Y139" t="str">
            <v>NO_ITEM</v>
          </cell>
          <cell r="Z139">
            <v>0</v>
          </cell>
          <cell r="AA139">
            <v>0</v>
          </cell>
          <cell r="AC139">
            <v>9000</v>
          </cell>
          <cell r="AD139">
            <v>0</v>
          </cell>
          <cell r="AE139">
            <v>9010</v>
          </cell>
          <cell r="AF139" t="str">
            <v>9011,9012,9013</v>
          </cell>
          <cell r="AG139" t="str">
            <v>9020</v>
          </cell>
          <cell r="AH139" t="str">
            <v>9021,9022,9023</v>
          </cell>
          <cell r="AI139" t="str">
            <v>9030</v>
          </cell>
          <cell r="AJ139" t="str">
            <v>9031,9032,9033</v>
          </cell>
          <cell r="AK139" t="str">
            <v>9040</v>
          </cell>
          <cell r="AL139" t="str">
            <v>9041,9042,9043</v>
          </cell>
          <cell r="AO139" t="str">
            <v>9034,9044,9045,9046,9047,9048</v>
          </cell>
          <cell r="AP139">
            <v>0</v>
          </cell>
          <cell r="AQ139">
            <v>0</v>
          </cell>
          <cell r="AR139">
            <v>0</v>
          </cell>
          <cell r="AS139">
            <v>0</v>
          </cell>
          <cell r="AT139">
            <v>0</v>
          </cell>
          <cell r="AV139" t="str">
            <v>3</v>
          </cell>
        </row>
        <row r="140">
          <cell r="A140">
            <v>691</v>
          </cell>
          <cell r="B140" t="e">
            <v>#N/A</v>
          </cell>
          <cell r="C140" t="str">
            <v>Monster.Ordeal.LightGladi</v>
          </cell>
          <cell r="D140" t="str">
            <v>Hero.Gladi</v>
          </cell>
          <cell r="E140" t="str">
            <v>Trans</v>
          </cell>
          <cell r="F140">
            <v>0</v>
          </cell>
          <cell r="G140">
            <v>0</v>
          </cell>
          <cell r="H140" t="str">
            <v>Hero</v>
          </cell>
          <cell r="I140" t="str">
            <v>Assassin</v>
          </cell>
          <cell r="J140" t="str">
            <v>Physical</v>
          </cell>
          <cell r="K140">
            <v>0</v>
          </cell>
          <cell r="L140">
            <v>0</v>
          </cell>
          <cell r="M140" t="str">
            <v>Fire</v>
          </cell>
          <cell r="N140">
            <v>0</v>
          </cell>
          <cell r="O140" t="str">
            <v>Forward</v>
          </cell>
          <cell r="P140" t="str">
            <v>500</v>
          </cell>
          <cell r="Q140">
            <v>5000</v>
          </cell>
          <cell r="R140" t="str">
            <v>200</v>
          </cell>
          <cell r="S140" t="str">
            <v>False</v>
          </cell>
          <cell r="T140">
            <v>0</v>
          </cell>
          <cell r="U140">
            <v>500</v>
          </cell>
          <cell r="V140">
            <v>1600</v>
          </cell>
          <cell r="X140" t="str">
            <v>SKILLBOOK_ASSASSIN_1</v>
          </cell>
          <cell r="Y140" t="str">
            <v>NO_ITEM</v>
          </cell>
          <cell r="Z140">
            <v>0</v>
          </cell>
          <cell r="AA140">
            <v>0</v>
          </cell>
          <cell r="AC140">
            <v>9100</v>
          </cell>
          <cell r="AD140">
            <v>0</v>
          </cell>
          <cell r="AE140">
            <v>9110</v>
          </cell>
          <cell r="AF140" t="str">
            <v>9111,9112,9113</v>
          </cell>
          <cell r="AG140">
            <v>9120</v>
          </cell>
          <cell r="AH140" t="str">
            <v>9121,9122,9123</v>
          </cell>
          <cell r="AI140">
            <v>9130</v>
          </cell>
          <cell r="AJ140" t="str">
            <v>9131,9132,9133</v>
          </cell>
          <cell r="AK140">
            <v>9140</v>
          </cell>
          <cell r="AL140" t="str">
            <v>9141,9142,9143</v>
          </cell>
          <cell r="AM140">
            <v>0</v>
          </cell>
          <cell r="AT140">
            <v>0</v>
          </cell>
          <cell r="AV140" t="str">
            <v>3</v>
          </cell>
        </row>
        <row r="141">
          <cell r="A141">
            <v>0</v>
          </cell>
          <cell r="B141" t="str">
            <v>정령</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X141">
            <v>0</v>
          </cell>
          <cell r="Y141">
            <v>0</v>
          </cell>
          <cell r="Z141">
            <v>0</v>
          </cell>
          <cell r="AA141">
            <v>0</v>
          </cell>
          <cell r="AC141">
            <v>0</v>
          </cell>
          <cell r="AD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row>
        <row r="142">
          <cell r="A142">
            <v>700</v>
          </cell>
          <cell r="B142" t="e">
            <v>#N/A</v>
          </cell>
          <cell r="C142" t="str">
            <v>Fairy.Sylph.Animal</v>
          </cell>
          <cell r="D142">
            <v>0</v>
          </cell>
          <cell r="E142">
            <v>0</v>
          </cell>
          <cell r="F142">
            <v>0</v>
          </cell>
          <cell r="G142">
            <v>0</v>
          </cell>
          <cell r="H142" t="str">
            <v>Fairy</v>
          </cell>
          <cell r="I142">
            <v>0</v>
          </cell>
          <cell r="J142">
            <v>0</v>
          </cell>
          <cell r="K142">
            <v>0</v>
          </cell>
          <cell r="L142">
            <v>0</v>
          </cell>
          <cell r="M142" t="str">
            <v>Fire</v>
          </cell>
          <cell r="N142">
            <v>0</v>
          </cell>
          <cell r="O142">
            <v>0</v>
          </cell>
          <cell r="P142" t="str">
            <v>0</v>
          </cell>
          <cell r="Q142">
            <v>5000</v>
          </cell>
          <cell r="R142" t="str">
            <v>200</v>
          </cell>
          <cell r="S142" t="str">
            <v>True</v>
          </cell>
          <cell r="T142">
            <v>0</v>
          </cell>
          <cell r="U142">
            <v>0</v>
          </cell>
          <cell r="V142">
            <v>0</v>
          </cell>
          <cell r="X142" t="str">
            <v>NO_ITEM</v>
          </cell>
          <cell r="Y142" t="str">
            <v>NO_ITEM</v>
          </cell>
          <cell r="Z142">
            <v>0</v>
          </cell>
          <cell r="AA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V142" t="str">
            <v>1</v>
          </cell>
        </row>
        <row r="143">
          <cell r="A143">
            <v>0</v>
          </cell>
          <cell r="B143" t="str">
            <v>튜토리얼</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X143">
            <v>0</v>
          </cell>
          <cell r="Y143">
            <v>0</v>
          </cell>
          <cell r="Z143">
            <v>0</v>
          </cell>
          <cell r="AA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row>
        <row r="144">
          <cell r="A144">
            <v>901</v>
          </cell>
          <cell r="B144" t="e">
            <v>#N/A</v>
          </cell>
          <cell r="C144" t="str">
            <v>Hero.KylePast</v>
          </cell>
          <cell r="D144">
            <v>0</v>
          </cell>
          <cell r="E144">
            <v>0</v>
          </cell>
          <cell r="F144">
            <v>0</v>
          </cell>
          <cell r="G144">
            <v>0</v>
          </cell>
          <cell r="H144" t="str">
            <v>Hero</v>
          </cell>
          <cell r="I144" t="str">
            <v>Warrior</v>
          </cell>
          <cell r="J144" t="str">
            <v>Physical</v>
          </cell>
          <cell r="K144">
            <v>0</v>
          </cell>
          <cell r="L144">
            <v>0</v>
          </cell>
          <cell r="M144" t="str">
            <v>Fire</v>
          </cell>
          <cell r="N144">
            <v>0</v>
          </cell>
          <cell r="O144" t="str">
            <v>Forward</v>
          </cell>
          <cell r="P144" t="str">
            <v>6050</v>
          </cell>
          <cell r="Q144">
            <v>5000</v>
          </cell>
          <cell r="R144" t="str">
            <v>200</v>
          </cell>
          <cell r="S144" t="str">
            <v>False</v>
          </cell>
          <cell r="T144">
            <v>0</v>
          </cell>
          <cell r="U144">
            <v>500</v>
          </cell>
          <cell r="V144">
            <v>1850</v>
          </cell>
          <cell r="X144" t="str">
            <v>NO_ITEM</v>
          </cell>
          <cell r="Y144" t="str">
            <v>NO_ITEM</v>
          </cell>
          <cell r="Z144">
            <v>0</v>
          </cell>
          <cell r="AA144">
            <v>0</v>
          </cell>
          <cell r="AC144">
            <v>100</v>
          </cell>
          <cell r="AD144">
            <v>0</v>
          </cell>
          <cell r="AE144">
            <v>110</v>
          </cell>
          <cell r="AF144" t="str">
            <v>111,112,113</v>
          </cell>
          <cell r="AG144">
            <v>140</v>
          </cell>
          <cell r="AH144" t="str">
            <v>141,142,143</v>
          </cell>
          <cell r="AI144">
            <v>130</v>
          </cell>
          <cell r="AJ144" t="str">
            <v>131,132,133</v>
          </cell>
          <cell r="AK144">
            <v>120</v>
          </cell>
          <cell r="AL144" t="str">
            <v>121,122,123</v>
          </cell>
          <cell r="AM144">
            <v>0</v>
          </cell>
          <cell r="AN144">
            <v>0</v>
          </cell>
          <cell r="AO144">
            <v>0</v>
          </cell>
          <cell r="AP144">
            <v>0</v>
          </cell>
          <cell r="AQ144">
            <v>0</v>
          </cell>
          <cell r="AR144">
            <v>0</v>
          </cell>
          <cell r="AS144">
            <v>0</v>
          </cell>
          <cell r="AT144">
            <v>0</v>
          </cell>
          <cell r="AV144" t="str">
            <v>1</v>
          </cell>
        </row>
        <row r="145">
          <cell r="A145">
            <v>902</v>
          </cell>
          <cell r="B145" t="e">
            <v>#N/A</v>
          </cell>
          <cell r="C145" t="str">
            <v>Hero.MariaPast</v>
          </cell>
          <cell r="D145">
            <v>0</v>
          </cell>
          <cell r="E145">
            <v>0</v>
          </cell>
          <cell r="F145">
            <v>0</v>
          </cell>
          <cell r="G145">
            <v>0</v>
          </cell>
          <cell r="H145" t="str">
            <v>Hero</v>
          </cell>
          <cell r="I145" t="str">
            <v>Priest</v>
          </cell>
          <cell r="J145" t="str">
            <v>Magical</v>
          </cell>
          <cell r="K145">
            <v>0</v>
          </cell>
          <cell r="L145">
            <v>0</v>
          </cell>
          <cell r="M145" t="str">
            <v>Fire</v>
          </cell>
          <cell r="N145">
            <v>0</v>
          </cell>
          <cell r="O145" t="str">
            <v>Rear</v>
          </cell>
          <cell r="P145" t="str">
            <v>1020</v>
          </cell>
          <cell r="Q145">
            <v>5000</v>
          </cell>
          <cell r="R145" t="str">
            <v>200</v>
          </cell>
          <cell r="S145" t="str">
            <v>False</v>
          </cell>
          <cell r="T145">
            <v>0</v>
          </cell>
          <cell r="U145">
            <v>500</v>
          </cell>
          <cell r="V145">
            <v>1800</v>
          </cell>
          <cell r="X145" t="str">
            <v>NO_ITEM</v>
          </cell>
          <cell r="Y145" t="str">
            <v>NO_ITEM</v>
          </cell>
          <cell r="Z145">
            <v>0</v>
          </cell>
          <cell r="AA145">
            <v>0</v>
          </cell>
          <cell r="AC145">
            <v>200</v>
          </cell>
          <cell r="AD145">
            <v>0</v>
          </cell>
          <cell r="AE145">
            <v>210</v>
          </cell>
          <cell r="AF145" t="str">
            <v>211,212,213</v>
          </cell>
          <cell r="AG145">
            <v>230</v>
          </cell>
          <cell r="AH145" t="str">
            <v>231,232,233</v>
          </cell>
          <cell r="AI145">
            <v>240</v>
          </cell>
          <cell r="AJ145" t="str">
            <v>241,242,243</v>
          </cell>
          <cell r="AK145">
            <v>220</v>
          </cell>
          <cell r="AL145" t="str">
            <v>221,222,223</v>
          </cell>
          <cell r="AM145">
            <v>0</v>
          </cell>
          <cell r="AN145">
            <v>0</v>
          </cell>
          <cell r="AO145">
            <v>0</v>
          </cell>
          <cell r="AP145">
            <v>0</v>
          </cell>
          <cell r="AQ145">
            <v>0</v>
          </cell>
          <cell r="AR145">
            <v>0</v>
          </cell>
          <cell r="AS145">
            <v>0</v>
          </cell>
          <cell r="AT145">
            <v>0</v>
          </cell>
          <cell r="AV145" t="str">
            <v>1</v>
          </cell>
        </row>
        <row r="146">
          <cell r="A146">
            <v>903</v>
          </cell>
          <cell r="B146" t="e">
            <v>#N/A</v>
          </cell>
          <cell r="C146" t="str">
            <v>Hero.TarkasPast</v>
          </cell>
          <cell r="D146">
            <v>0</v>
          </cell>
          <cell r="E146">
            <v>0</v>
          </cell>
          <cell r="F146">
            <v>0</v>
          </cell>
          <cell r="G146">
            <v>0</v>
          </cell>
          <cell r="H146" t="str">
            <v>Hero</v>
          </cell>
          <cell r="I146" t="str">
            <v>Warrior</v>
          </cell>
          <cell r="J146" t="str">
            <v>Physical</v>
          </cell>
          <cell r="K146">
            <v>0</v>
          </cell>
          <cell r="L146">
            <v>0</v>
          </cell>
          <cell r="M146" t="str">
            <v>Fire</v>
          </cell>
          <cell r="N146">
            <v>0</v>
          </cell>
          <cell r="O146" t="str">
            <v>Forward</v>
          </cell>
          <cell r="P146" t="str">
            <v>6040</v>
          </cell>
          <cell r="Q146">
            <v>5000</v>
          </cell>
          <cell r="R146" t="str">
            <v>200</v>
          </cell>
          <cell r="S146" t="str">
            <v>False</v>
          </cell>
          <cell r="T146">
            <v>0</v>
          </cell>
          <cell r="U146">
            <v>700</v>
          </cell>
          <cell r="V146">
            <v>2200</v>
          </cell>
          <cell r="X146" t="str">
            <v>NO_ITEM</v>
          </cell>
          <cell r="Y146" t="str">
            <v>NO_ITEM</v>
          </cell>
          <cell r="Z146">
            <v>0</v>
          </cell>
          <cell r="AA146">
            <v>0</v>
          </cell>
          <cell r="AC146">
            <v>500</v>
          </cell>
          <cell r="AD146">
            <v>0</v>
          </cell>
          <cell r="AE146">
            <v>520</v>
          </cell>
          <cell r="AF146" t="str">
            <v>521,522,523</v>
          </cell>
          <cell r="AG146">
            <v>510</v>
          </cell>
          <cell r="AH146" t="str">
            <v>511,512,513</v>
          </cell>
          <cell r="AI146">
            <v>530</v>
          </cell>
          <cell r="AJ146" t="str">
            <v>531,532,533</v>
          </cell>
          <cell r="AK146">
            <v>540</v>
          </cell>
          <cell r="AL146" t="str">
            <v>541,542,543</v>
          </cell>
          <cell r="AM146">
            <v>0</v>
          </cell>
          <cell r="AN146">
            <v>0</v>
          </cell>
          <cell r="AO146">
            <v>0</v>
          </cell>
          <cell r="AP146">
            <v>0</v>
          </cell>
          <cell r="AQ146">
            <v>0</v>
          </cell>
          <cell r="AR146">
            <v>0</v>
          </cell>
          <cell r="AS146">
            <v>0</v>
          </cell>
          <cell r="AT146">
            <v>0</v>
          </cell>
          <cell r="AV146" t="str">
            <v>2</v>
          </cell>
        </row>
        <row r="147">
          <cell r="A147">
            <v>0</v>
          </cell>
          <cell r="B147" t="str">
            <v>NPC</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X147">
            <v>0</v>
          </cell>
          <cell r="Y147">
            <v>0</v>
          </cell>
          <cell r="Z147">
            <v>0</v>
          </cell>
          <cell r="AA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0</v>
          </cell>
        </row>
        <row r="148">
          <cell r="A148">
            <v>800</v>
          </cell>
          <cell r="B148" t="e">
            <v>#N/A</v>
          </cell>
          <cell r="C148" t="str">
            <v>NPC.None</v>
          </cell>
          <cell r="D148">
            <v>0</v>
          </cell>
          <cell r="E148">
            <v>0</v>
          </cell>
          <cell r="F148">
            <v>0</v>
          </cell>
          <cell r="G148">
            <v>0</v>
          </cell>
          <cell r="H148" t="str">
            <v>NPC</v>
          </cell>
          <cell r="I148">
            <v>0</v>
          </cell>
          <cell r="J148" t="str">
            <v>Physical</v>
          </cell>
          <cell r="K148">
            <v>0</v>
          </cell>
          <cell r="L148">
            <v>0</v>
          </cell>
          <cell r="M148" t="str">
            <v>Fire</v>
          </cell>
          <cell r="N148">
            <v>0</v>
          </cell>
          <cell r="O148" t="str">
            <v>Middle</v>
          </cell>
          <cell r="P148" t="str">
            <v>3050</v>
          </cell>
          <cell r="Q148">
            <v>5000</v>
          </cell>
          <cell r="R148" t="str">
            <v>200</v>
          </cell>
          <cell r="S148" t="str">
            <v>False</v>
          </cell>
          <cell r="T148">
            <v>0</v>
          </cell>
          <cell r="U148">
            <v>500</v>
          </cell>
          <cell r="V148">
            <v>0</v>
          </cell>
          <cell r="X148" t="str">
            <v>NO_ITEM</v>
          </cell>
          <cell r="Y148" t="str">
            <v>NO_ITEM</v>
          </cell>
          <cell r="Z148">
            <v>0</v>
          </cell>
          <cell r="AA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row>
        <row r="149">
          <cell r="A149">
            <v>801</v>
          </cell>
          <cell r="B149" t="str">
            <v>메이</v>
          </cell>
          <cell r="C149" t="str">
            <v>NPC.NormalShop</v>
          </cell>
          <cell r="D149">
            <v>0</v>
          </cell>
          <cell r="E149">
            <v>0</v>
          </cell>
          <cell r="F149">
            <v>0</v>
          </cell>
          <cell r="G149">
            <v>0</v>
          </cell>
          <cell r="H149" t="str">
            <v>NPC</v>
          </cell>
          <cell r="I149">
            <v>0</v>
          </cell>
          <cell r="J149" t="str">
            <v>Physical</v>
          </cell>
          <cell r="K149">
            <v>0</v>
          </cell>
          <cell r="L149">
            <v>0</v>
          </cell>
          <cell r="M149" t="str">
            <v>Fire</v>
          </cell>
          <cell r="N149">
            <v>0</v>
          </cell>
          <cell r="O149" t="str">
            <v>Middle</v>
          </cell>
          <cell r="P149" t="str">
            <v>3050</v>
          </cell>
          <cell r="Q149">
            <v>5000</v>
          </cell>
          <cell r="R149" t="str">
            <v>200</v>
          </cell>
          <cell r="S149" t="str">
            <v>False</v>
          </cell>
          <cell r="T149">
            <v>0</v>
          </cell>
          <cell r="U149">
            <v>500</v>
          </cell>
          <cell r="V149">
            <v>1500</v>
          </cell>
          <cell r="X149" t="str">
            <v>NO_ITEM</v>
          </cell>
          <cell r="Y149" t="str">
            <v>NO_ITEM</v>
          </cell>
          <cell r="Z149">
            <v>0</v>
          </cell>
          <cell r="AA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row>
        <row r="150">
          <cell r="A150">
            <v>802</v>
          </cell>
          <cell r="B150" t="str">
            <v>글라디</v>
          </cell>
          <cell r="C150" t="str">
            <v>NPC.ArenaShop</v>
          </cell>
          <cell r="D150">
            <v>0</v>
          </cell>
          <cell r="E150">
            <v>0</v>
          </cell>
          <cell r="F150">
            <v>0</v>
          </cell>
          <cell r="G150">
            <v>0</v>
          </cell>
          <cell r="H150" t="str">
            <v>NPC</v>
          </cell>
          <cell r="I150">
            <v>0</v>
          </cell>
          <cell r="J150" t="str">
            <v>Physical</v>
          </cell>
          <cell r="K150">
            <v>0</v>
          </cell>
          <cell r="L150">
            <v>0</v>
          </cell>
          <cell r="M150" t="str">
            <v>Fire</v>
          </cell>
          <cell r="N150">
            <v>0</v>
          </cell>
          <cell r="O150" t="str">
            <v>Rear</v>
          </cell>
          <cell r="P150" t="str">
            <v>1060</v>
          </cell>
          <cell r="Q150">
            <v>5000</v>
          </cell>
          <cell r="R150" t="str">
            <v>200</v>
          </cell>
          <cell r="S150" t="str">
            <v>False</v>
          </cell>
          <cell r="T150">
            <v>0</v>
          </cell>
          <cell r="U150">
            <v>500</v>
          </cell>
          <cell r="V150">
            <v>1900</v>
          </cell>
          <cell r="X150" t="str">
            <v>NO_ITEM</v>
          </cell>
          <cell r="Y150" t="str">
            <v>NO_ITEM</v>
          </cell>
          <cell r="Z150">
            <v>0</v>
          </cell>
          <cell r="AA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row>
        <row r="151">
          <cell r="A151">
            <v>803</v>
          </cell>
          <cell r="B151" t="str">
            <v>스패키</v>
          </cell>
          <cell r="C151" t="str">
            <v>NPC.GoblinShop</v>
          </cell>
          <cell r="D151">
            <v>0</v>
          </cell>
          <cell r="E151">
            <v>0</v>
          </cell>
          <cell r="F151">
            <v>0</v>
          </cell>
          <cell r="G151">
            <v>0</v>
          </cell>
          <cell r="H151" t="str">
            <v>NPC</v>
          </cell>
          <cell r="I151">
            <v>0</v>
          </cell>
          <cell r="J151" t="str">
            <v>Physical</v>
          </cell>
          <cell r="K151">
            <v>0</v>
          </cell>
          <cell r="L151">
            <v>0</v>
          </cell>
          <cell r="M151" t="str">
            <v>Fire</v>
          </cell>
          <cell r="N151">
            <v>0</v>
          </cell>
          <cell r="O151" t="str">
            <v>Middle</v>
          </cell>
          <cell r="P151" t="str">
            <v>3030</v>
          </cell>
          <cell r="Q151">
            <v>5000</v>
          </cell>
          <cell r="R151" t="str">
            <v>200</v>
          </cell>
          <cell r="S151" t="str">
            <v>False</v>
          </cell>
          <cell r="T151">
            <v>0</v>
          </cell>
          <cell r="U151">
            <v>500</v>
          </cell>
          <cell r="V151">
            <v>1350</v>
          </cell>
          <cell r="X151" t="str">
            <v>NO_ITEM</v>
          </cell>
          <cell r="Y151" t="str">
            <v>NO_ITEM</v>
          </cell>
          <cell r="Z151">
            <v>0</v>
          </cell>
          <cell r="AA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row>
        <row r="152">
          <cell r="A152">
            <v>804</v>
          </cell>
          <cell r="B152" t="str">
            <v>흄</v>
          </cell>
          <cell r="C152" t="str">
            <v>NPC.BookShop</v>
          </cell>
          <cell r="D152">
            <v>0</v>
          </cell>
          <cell r="E152">
            <v>0</v>
          </cell>
          <cell r="F152">
            <v>0</v>
          </cell>
          <cell r="G152">
            <v>0</v>
          </cell>
          <cell r="H152" t="str">
            <v>NPC</v>
          </cell>
          <cell r="I152">
            <v>0</v>
          </cell>
          <cell r="J152" t="str">
            <v>Physical</v>
          </cell>
          <cell r="K152">
            <v>0</v>
          </cell>
          <cell r="L152">
            <v>0</v>
          </cell>
          <cell r="M152" t="str">
            <v>Fire</v>
          </cell>
          <cell r="N152">
            <v>0</v>
          </cell>
          <cell r="O152" t="str">
            <v>Rear</v>
          </cell>
          <cell r="P152" t="str">
            <v>1060</v>
          </cell>
          <cell r="Q152">
            <v>5000</v>
          </cell>
          <cell r="R152" t="str">
            <v>200</v>
          </cell>
          <cell r="S152" t="str">
            <v>False</v>
          </cell>
          <cell r="T152">
            <v>0</v>
          </cell>
          <cell r="U152">
            <v>500</v>
          </cell>
          <cell r="V152">
            <v>1700</v>
          </cell>
          <cell r="X152" t="str">
            <v>NO_ITEM</v>
          </cell>
          <cell r="Y152" t="str">
            <v>NO_ITEM</v>
          </cell>
          <cell r="Z152">
            <v>0</v>
          </cell>
          <cell r="AA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cell r="AT152">
            <v>0</v>
          </cell>
        </row>
        <row r="153">
          <cell r="A153">
            <v>805</v>
          </cell>
          <cell r="B153" t="str">
            <v>탈리샤</v>
          </cell>
          <cell r="C153" t="str">
            <v>NPC.SoulGemShop</v>
          </cell>
          <cell r="D153">
            <v>0</v>
          </cell>
          <cell r="E153">
            <v>0</v>
          </cell>
          <cell r="F153">
            <v>0</v>
          </cell>
          <cell r="G153">
            <v>0</v>
          </cell>
          <cell r="H153" t="str">
            <v>NPC</v>
          </cell>
          <cell r="I153">
            <v>0</v>
          </cell>
          <cell r="J153" t="str">
            <v>Physical</v>
          </cell>
          <cell r="K153">
            <v>0</v>
          </cell>
          <cell r="L153">
            <v>0</v>
          </cell>
          <cell r="M153" t="str">
            <v>Fire</v>
          </cell>
          <cell r="N153">
            <v>0</v>
          </cell>
          <cell r="O153" t="str">
            <v>Middle</v>
          </cell>
          <cell r="P153" t="str">
            <v>3030</v>
          </cell>
          <cell r="Q153">
            <v>5000</v>
          </cell>
          <cell r="R153" t="str">
            <v>200</v>
          </cell>
          <cell r="S153" t="str">
            <v>False</v>
          </cell>
          <cell r="T153">
            <v>0</v>
          </cell>
          <cell r="U153">
            <v>500</v>
          </cell>
          <cell r="V153">
            <v>1645</v>
          </cell>
          <cell r="X153" t="str">
            <v>NO_ITEM</v>
          </cell>
          <cell r="Y153" t="str">
            <v>NO_ITEM</v>
          </cell>
          <cell r="Z153">
            <v>0</v>
          </cell>
          <cell r="AA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row>
        <row r="154">
          <cell r="A154">
            <v>806</v>
          </cell>
          <cell r="B154" t="str">
            <v>로만</v>
          </cell>
          <cell r="C154" t="str">
            <v>NPC.RoyalShop</v>
          </cell>
          <cell r="D154">
            <v>0</v>
          </cell>
          <cell r="E154">
            <v>0</v>
          </cell>
          <cell r="F154">
            <v>0</v>
          </cell>
          <cell r="G154">
            <v>0</v>
          </cell>
          <cell r="H154" t="str">
            <v>NPC</v>
          </cell>
          <cell r="I154">
            <v>0</v>
          </cell>
          <cell r="J154" t="str">
            <v>Physical</v>
          </cell>
          <cell r="K154">
            <v>0</v>
          </cell>
          <cell r="L154">
            <v>0</v>
          </cell>
          <cell r="M154" t="str">
            <v>Fire</v>
          </cell>
          <cell r="N154">
            <v>0</v>
          </cell>
          <cell r="O154" t="str">
            <v>Middle</v>
          </cell>
          <cell r="P154" t="str">
            <v>3030</v>
          </cell>
          <cell r="Q154">
            <v>5000</v>
          </cell>
          <cell r="R154" t="str">
            <v>200</v>
          </cell>
          <cell r="S154" t="str">
            <v>False</v>
          </cell>
          <cell r="T154">
            <v>0</v>
          </cell>
          <cell r="U154">
            <v>500</v>
          </cell>
          <cell r="V154">
            <v>2140</v>
          </cell>
          <cell r="X154" t="str">
            <v>NO_ITEM</v>
          </cell>
          <cell r="Y154" t="str">
            <v>NO_ITEM</v>
          </cell>
          <cell r="Z154">
            <v>0</v>
          </cell>
          <cell r="AA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row>
        <row r="155">
          <cell r="A155">
            <v>807</v>
          </cell>
          <cell r="B155" t="str">
            <v>베로니카</v>
          </cell>
          <cell r="C155" t="str">
            <v>NPC.GuildShop</v>
          </cell>
          <cell r="D155">
            <v>0</v>
          </cell>
          <cell r="E155">
            <v>0</v>
          </cell>
          <cell r="F155">
            <v>0</v>
          </cell>
          <cell r="G155">
            <v>0</v>
          </cell>
          <cell r="H155" t="str">
            <v>NPC</v>
          </cell>
          <cell r="I155">
            <v>0</v>
          </cell>
          <cell r="J155" t="str">
            <v>Physical</v>
          </cell>
          <cell r="K155">
            <v>0</v>
          </cell>
          <cell r="L155">
            <v>0</v>
          </cell>
          <cell r="M155" t="str">
            <v>Fire</v>
          </cell>
          <cell r="N155">
            <v>0</v>
          </cell>
          <cell r="O155" t="str">
            <v>Middle</v>
          </cell>
          <cell r="P155" t="str">
            <v>3030</v>
          </cell>
          <cell r="Q155">
            <v>5000</v>
          </cell>
          <cell r="R155" t="str">
            <v>200</v>
          </cell>
          <cell r="S155" t="str">
            <v>False</v>
          </cell>
          <cell r="T155">
            <v>0</v>
          </cell>
          <cell r="U155">
            <v>500</v>
          </cell>
          <cell r="V155">
            <v>1660</v>
          </cell>
          <cell r="X155" t="str">
            <v>NO_ITEM</v>
          </cell>
          <cell r="Y155" t="str">
            <v>NO_ITEM</v>
          </cell>
          <cell r="Z155">
            <v>0</v>
          </cell>
          <cell r="AA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row>
        <row r="156">
          <cell r="A156">
            <v>808</v>
          </cell>
          <cell r="B156" t="str">
            <v>니키</v>
          </cell>
          <cell r="C156" t="str">
            <v>NPC.Stockade</v>
          </cell>
          <cell r="D156">
            <v>0</v>
          </cell>
          <cell r="E156">
            <v>0</v>
          </cell>
          <cell r="F156">
            <v>0</v>
          </cell>
          <cell r="G156">
            <v>0</v>
          </cell>
          <cell r="H156" t="str">
            <v>NPC</v>
          </cell>
          <cell r="I156">
            <v>0</v>
          </cell>
          <cell r="J156" t="str">
            <v>Physical</v>
          </cell>
          <cell r="K156">
            <v>0</v>
          </cell>
          <cell r="L156">
            <v>0</v>
          </cell>
          <cell r="M156" t="str">
            <v>Fire</v>
          </cell>
          <cell r="N156">
            <v>0</v>
          </cell>
          <cell r="O156" t="str">
            <v>Middle</v>
          </cell>
          <cell r="P156" t="str">
            <v>3030</v>
          </cell>
          <cell r="Q156">
            <v>5000</v>
          </cell>
          <cell r="R156" t="str">
            <v>200</v>
          </cell>
          <cell r="S156" t="str">
            <v>False</v>
          </cell>
          <cell r="T156">
            <v>0</v>
          </cell>
          <cell r="U156">
            <v>500</v>
          </cell>
          <cell r="V156">
            <v>1660</v>
          </cell>
          <cell r="X156" t="str">
            <v>NO_ITEM</v>
          </cell>
          <cell r="Y156" t="str">
            <v>NO_ITEM</v>
          </cell>
          <cell r="Z156">
            <v>0</v>
          </cell>
          <cell r="AA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row>
        <row r="157">
          <cell r="A157">
            <v>809</v>
          </cell>
          <cell r="B157" t="str">
            <v>힐리아</v>
          </cell>
          <cell r="C157" t="str">
            <v>NPC.HallofHero</v>
          </cell>
          <cell r="D157">
            <v>0</v>
          </cell>
          <cell r="E157">
            <v>0</v>
          </cell>
          <cell r="F157">
            <v>0</v>
          </cell>
          <cell r="G157">
            <v>0</v>
          </cell>
          <cell r="H157" t="str">
            <v>NPC</v>
          </cell>
          <cell r="I157">
            <v>0</v>
          </cell>
          <cell r="J157" t="str">
            <v>Physical</v>
          </cell>
          <cell r="K157">
            <v>0</v>
          </cell>
          <cell r="L157">
            <v>0</v>
          </cell>
          <cell r="M157" t="str">
            <v>Fire</v>
          </cell>
          <cell r="N157">
            <v>0</v>
          </cell>
          <cell r="O157" t="str">
            <v>Middle</v>
          </cell>
          <cell r="P157" t="str">
            <v>3030</v>
          </cell>
          <cell r="Q157">
            <v>5000</v>
          </cell>
          <cell r="R157" t="str">
            <v>200</v>
          </cell>
          <cell r="S157" t="str">
            <v>False</v>
          </cell>
          <cell r="T157">
            <v>0</v>
          </cell>
          <cell r="U157">
            <v>500</v>
          </cell>
          <cell r="V157">
            <v>1660</v>
          </cell>
          <cell r="X157" t="str">
            <v>NO_ITEM</v>
          </cell>
          <cell r="Y157" t="str">
            <v>NO_ITEM</v>
          </cell>
          <cell r="Z157">
            <v>0</v>
          </cell>
          <cell r="AA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row>
        <row r="158">
          <cell r="A158">
            <v>810</v>
          </cell>
          <cell r="B158" t="str">
            <v>가드라</v>
          </cell>
          <cell r="C158" t="str">
            <v>NPC.Pit</v>
          </cell>
          <cell r="D158">
            <v>0</v>
          </cell>
          <cell r="E158" t="str">
            <v>Odra</v>
          </cell>
          <cell r="F158">
            <v>0</v>
          </cell>
          <cell r="G158">
            <v>0</v>
          </cell>
          <cell r="H158" t="str">
            <v>NPC</v>
          </cell>
          <cell r="I158">
            <v>0</v>
          </cell>
          <cell r="J158" t="str">
            <v>Physical</v>
          </cell>
          <cell r="K158">
            <v>0</v>
          </cell>
          <cell r="L158">
            <v>0</v>
          </cell>
          <cell r="M158" t="str">
            <v>Fire</v>
          </cell>
          <cell r="N158">
            <v>0</v>
          </cell>
          <cell r="O158" t="str">
            <v>Middle</v>
          </cell>
          <cell r="P158" t="str">
            <v>3030</v>
          </cell>
          <cell r="Q158">
            <v>5000</v>
          </cell>
          <cell r="R158" t="str">
            <v>200</v>
          </cell>
          <cell r="S158" t="str">
            <v>False</v>
          </cell>
          <cell r="T158">
            <v>0</v>
          </cell>
          <cell r="U158">
            <v>500</v>
          </cell>
          <cell r="V158">
            <v>1660</v>
          </cell>
          <cell r="X158" t="str">
            <v>NO_ITEM</v>
          </cell>
          <cell r="Y158" t="str">
            <v>NO_ITEM</v>
          </cell>
          <cell r="Z158">
            <v>0</v>
          </cell>
          <cell r="AA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row>
        <row r="159">
          <cell r="A159">
            <v>811</v>
          </cell>
          <cell r="B159" t="str">
            <v>오드라</v>
          </cell>
          <cell r="C159" t="str">
            <v>NPC.Pit</v>
          </cell>
          <cell r="D159">
            <v>0</v>
          </cell>
          <cell r="E159" t="str">
            <v>Gardra</v>
          </cell>
          <cell r="F159">
            <v>0</v>
          </cell>
          <cell r="G159">
            <v>0</v>
          </cell>
          <cell r="H159" t="str">
            <v>NPC</v>
          </cell>
          <cell r="I159">
            <v>0</v>
          </cell>
          <cell r="J159" t="str">
            <v>Physical</v>
          </cell>
          <cell r="K159">
            <v>0</v>
          </cell>
          <cell r="L159">
            <v>0</v>
          </cell>
          <cell r="M159" t="str">
            <v>Fire</v>
          </cell>
          <cell r="N159">
            <v>0</v>
          </cell>
          <cell r="O159" t="str">
            <v>Middle</v>
          </cell>
          <cell r="P159" t="str">
            <v>3030</v>
          </cell>
          <cell r="Q159">
            <v>5000</v>
          </cell>
          <cell r="R159" t="str">
            <v>200</v>
          </cell>
          <cell r="S159" t="str">
            <v>False</v>
          </cell>
          <cell r="T159">
            <v>0</v>
          </cell>
          <cell r="U159">
            <v>500</v>
          </cell>
          <cell r="V159">
            <v>1660</v>
          </cell>
          <cell r="X159" t="str">
            <v>NO_ITEM</v>
          </cell>
          <cell r="Y159" t="str">
            <v>NO_ITEM</v>
          </cell>
          <cell r="Z159">
            <v>0</v>
          </cell>
          <cell r="AA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row>
        <row r="160">
          <cell r="A160">
            <v>812</v>
          </cell>
          <cell r="B160" t="str">
            <v>자드라</v>
          </cell>
          <cell r="C160" t="str">
            <v>NPC.Pit</v>
          </cell>
          <cell r="D160">
            <v>0</v>
          </cell>
          <cell r="E160" t="str">
            <v>Zadra</v>
          </cell>
          <cell r="F160">
            <v>0</v>
          </cell>
          <cell r="G160">
            <v>0</v>
          </cell>
          <cell r="H160" t="str">
            <v>NPC</v>
          </cell>
          <cell r="I160">
            <v>0</v>
          </cell>
          <cell r="J160" t="str">
            <v>Physical</v>
          </cell>
          <cell r="K160">
            <v>0</v>
          </cell>
          <cell r="L160">
            <v>0</v>
          </cell>
          <cell r="M160" t="str">
            <v>Fire</v>
          </cell>
          <cell r="N160">
            <v>0</v>
          </cell>
          <cell r="O160" t="str">
            <v>Middle</v>
          </cell>
          <cell r="P160" t="str">
            <v>3030</v>
          </cell>
          <cell r="Q160">
            <v>5000</v>
          </cell>
          <cell r="R160" t="str">
            <v>200</v>
          </cell>
          <cell r="S160" t="str">
            <v>False</v>
          </cell>
          <cell r="T160">
            <v>0</v>
          </cell>
          <cell r="U160">
            <v>500</v>
          </cell>
          <cell r="V160">
            <v>1660</v>
          </cell>
          <cell r="X160" t="str">
            <v>NO_ITEM</v>
          </cell>
          <cell r="Y160" t="str">
            <v>NO_ITEM</v>
          </cell>
          <cell r="Z160">
            <v>0</v>
          </cell>
          <cell r="AA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row>
        <row r="161">
          <cell r="A161">
            <v>813</v>
          </cell>
          <cell r="B161" t="str">
            <v>진</v>
          </cell>
          <cell r="C161" t="str">
            <v>NPC.Blacksmith</v>
          </cell>
          <cell r="D161">
            <v>0</v>
          </cell>
          <cell r="E161">
            <v>0</v>
          </cell>
          <cell r="F161">
            <v>0</v>
          </cell>
          <cell r="G161">
            <v>0</v>
          </cell>
          <cell r="H161" t="str">
            <v>NPC</v>
          </cell>
          <cell r="I161">
            <v>0</v>
          </cell>
          <cell r="J161" t="str">
            <v>Physical</v>
          </cell>
          <cell r="K161">
            <v>0</v>
          </cell>
          <cell r="L161">
            <v>0</v>
          </cell>
          <cell r="M161" t="str">
            <v>Fire</v>
          </cell>
          <cell r="N161">
            <v>0</v>
          </cell>
          <cell r="O161" t="str">
            <v>Middle</v>
          </cell>
          <cell r="P161" t="str">
            <v>3030</v>
          </cell>
          <cell r="Q161">
            <v>5000</v>
          </cell>
          <cell r="R161" t="str">
            <v>200</v>
          </cell>
          <cell r="S161" t="str">
            <v>False</v>
          </cell>
          <cell r="T161">
            <v>0</v>
          </cell>
          <cell r="U161">
            <v>500</v>
          </cell>
          <cell r="V161">
            <v>1660</v>
          </cell>
          <cell r="X161" t="str">
            <v>NO_ITEM</v>
          </cell>
          <cell r="Y161" t="str">
            <v>NO_ITEM</v>
          </cell>
          <cell r="Z161">
            <v>0</v>
          </cell>
          <cell r="AA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0</v>
          </cell>
          <cell r="AR161">
            <v>0</v>
          </cell>
          <cell r="AS161">
            <v>0</v>
          </cell>
          <cell r="AT161">
            <v>0</v>
          </cell>
        </row>
        <row r="162">
          <cell r="A162">
            <v>814</v>
          </cell>
          <cell r="B162" t="str">
            <v>리차드</v>
          </cell>
          <cell r="C162" t="str">
            <v>NPC.RuneShop</v>
          </cell>
          <cell r="D162">
            <v>0</v>
          </cell>
          <cell r="E162">
            <v>0</v>
          </cell>
          <cell r="F162">
            <v>0</v>
          </cell>
          <cell r="G162">
            <v>0</v>
          </cell>
          <cell r="H162" t="str">
            <v>NPC</v>
          </cell>
          <cell r="I162">
            <v>0</v>
          </cell>
          <cell r="J162" t="str">
            <v>Physical</v>
          </cell>
          <cell r="K162">
            <v>0</v>
          </cell>
          <cell r="L162">
            <v>0</v>
          </cell>
          <cell r="M162" t="str">
            <v>Fire</v>
          </cell>
          <cell r="N162">
            <v>0</v>
          </cell>
          <cell r="O162" t="str">
            <v>Middle</v>
          </cell>
          <cell r="P162" t="str">
            <v>3030</v>
          </cell>
          <cell r="Q162">
            <v>5000</v>
          </cell>
          <cell r="R162" t="str">
            <v>200</v>
          </cell>
          <cell r="S162" t="str">
            <v>False</v>
          </cell>
          <cell r="T162">
            <v>0</v>
          </cell>
          <cell r="U162">
            <v>500</v>
          </cell>
          <cell r="V162">
            <v>1660</v>
          </cell>
          <cell r="X162" t="str">
            <v>NO_ITEM</v>
          </cell>
          <cell r="Y162" t="str">
            <v>NO_ITEM</v>
          </cell>
          <cell r="Z162">
            <v>0</v>
          </cell>
          <cell r="AA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row>
        <row r="163">
          <cell r="A163">
            <v>815</v>
          </cell>
          <cell r="B163" t="str">
            <v>유노</v>
          </cell>
          <cell r="C163" t="str">
            <v>NPC.Inn</v>
          </cell>
          <cell r="D163">
            <v>0</v>
          </cell>
          <cell r="E163">
            <v>0</v>
          </cell>
          <cell r="F163">
            <v>0</v>
          </cell>
          <cell r="G163">
            <v>0</v>
          </cell>
          <cell r="H163" t="str">
            <v>NPC</v>
          </cell>
          <cell r="I163">
            <v>0</v>
          </cell>
          <cell r="J163" t="str">
            <v>Physical</v>
          </cell>
          <cell r="K163">
            <v>0</v>
          </cell>
          <cell r="L163">
            <v>0</v>
          </cell>
          <cell r="M163" t="str">
            <v>Fire</v>
          </cell>
          <cell r="N163">
            <v>0</v>
          </cell>
          <cell r="O163" t="str">
            <v>Middle</v>
          </cell>
          <cell r="P163" t="str">
            <v>3030</v>
          </cell>
          <cell r="Q163">
            <v>5000</v>
          </cell>
          <cell r="R163" t="str">
            <v>200</v>
          </cell>
          <cell r="S163" t="str">
            <v>False</v>
          </cell>
          <cell r="T163">
            <v>0</v>
          </cell>
          <cell r="U163">
            <v>500</v>
          </cell>
          <cell r="V163">
            <v>1660</v>
          </cell>
          <cell r="X163" t="str">
            <v>NO_ITEM</v>
          </cell>
          <cell r="Y163" t="str">
            <v>NO_ITEM</v>
          </cell>
          <cell r="Z163">
            <v>0</v>
          </cell>
          <cell r="AA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row>
        <row r="164">
          <cell r="A164">
            <v>816</v>
          </cell>
          <cell r="B164" t="str">
            <v>아딘</v>
          </cell>
          <cell r="C164" t="str">
            <v>NPC.DesertShop</v>
          </cell>
          <cell r="D164">
            <v>0</v>
          </cell>
          <cell r="E164">
            <v>0</v>
          </cell>
          <cell r="F164">
            <v>0</v>
          </cell>
          <cell r="G164">
            <v>0</v>
          </cell>
          <cell r="H164" t="str">
            <v>NPC</v>
          </cell>
          <cell r="I164">
            <v>0</v>
          </cell>
          <cell r="J164" t="str">
            <v>Physical</v>
          </cell>
          <cell r="K164">
            <v>0</v>
          </cell>
          <cell r="L164">
            <v>0</v>
          </cell>
          <cell r="M164" t="str">
            <v>Fire</v>
          </cell>
          <cell r="N164">
            <v>0</v>
          </cell>
          <cell r="O164" t="str">
            <v>Middle</v>
          </cell>
          <cell r="P164" t="str">
            <v>3030</v>
          </cell>
          <cell r="Q164">
            <v>5000</v>
          </cell>
          <cell r="R164" t="str">
            <v>200</v>
          </cell>
          <cell r="S164" t="str">
            <v>False</v>
          </cell>
          <cell r="T164">
            <v>0</v>
          </cell>
          <cell r="U164">
            <v>500</v>
          </cell>
          <cell r="V164">
            <v>1660</v>
          </cell>
          <cell r="X164" t="str">
            <v>NO_ITEM</v>
          </cell>
          <cell r="Y164" t="str">
            <v>NO_ITEM</v>
          </cell>
          <cell r="Z164">
            <v>0</v>
          </cell>
          <cell r="AA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row>
        <row r="165">
          <cell r="A165">
            <v>817</v>
          </cell>
          <cell r="B165" t="str">
            <v>도자르타</v>
          </cell>
          <cell r="C165" t="str">
            <v>NPC.Aea</v>
          </cell>
          <cell r="D165">
            <v>0</v>
          </cell>
          <cell r="E165">
            <v>0</v>
          </cell>
          <cell r="F165">
            <v>0</v>
          </cell>
          <cell r="G165">
            <v>0</v>
          </cell>
          <cell r="H165" t="str">
            <v>NPC</v>
          </cell>
          <cell r="I165">
            <v>0</v>
          </cell>
          <cell r="J165" t="str">
            <v>Physical</v>
          </cell>
          <cell r="K165">
            <v>0</v>
          </cell>
          <cell r="L165">
            <v>0</v>
          </cell>
          <cell r="M165" t="str">
            <v>Fire</v>
          </cell>
          <cell r="N165">
            <v>0</v>
          </cell>
          <cell r="O165" t="str">
            <v>Middle</v>
          </cell>
          <cell r="P165" t="str">
            <v>3030</v>
          </cell>
          <cell r="Q165">
            <v>5000</v>
          </cell>
          <cell r="R165" t="str">
            <v>200</v>
          </cell>
          <cell r="S165" t="str">
            <v>False</v>
          </cell>
          <cell r="T165">
            <v>0</v>
          </cell>
          <cell r="U165">
            <v>500</v>
          </cell>
          <cell r="V165">
            <v>1660</v>
          </cell>
          <cell r="X165" t="str">
            <v>NO_ITEM</v>
          </cell>
          <cell r="Y165" t="str">
            <v>NO_ITEM</v>
          </cell>
          <cell r="Z165">
            <v>0</v>
          </cell>
          <cell r="AA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row>
        <row r="166">
          <cell r="A166">
            <v>818</v>
          </cell>
          <cell r="B166" t="e">
            <v>#N/A</v>
          </cell>
          <cell r="C166" t="str">
            <v>NPC.InfiniteTower</v>
          </cell>
          <cell r="D166">
            <v>0</v>
          </cell>
          <cell r="E166">
            <v>0</v>
          </cell>
          <cell r="F166">
            <v>0</v>
          </cell>
          <cell r="G166">
            <v>0</v>
          </cell>
          <cell r="H166" t="str">
            <v>NPC</v>
          </cell>
          <cell r="I166">
            <v>0</v>
          </cell>
          <cell r="J166" t="str">
            <v>Physical</v>
          </cell>
          <cell r="K166">
            <v>0</v>
          </cell>
          <cell r="L166">
            <v>0</v>
          </cell>
          <cell r="M166" t="str">
            <v>Fire</v>
          </cell>
          <cell r="N166">
            <v>0</v>
          </cell>
          <cell r="O166" t="str">
            <v>Middle</v>
          </cell>
          <cell r="P166" t="str">
            <v>3030</v>
          </cell>
          <cell r="Q166">
            <v>5000</v>
          </cell>
          <cell r="R166" t="str">
            <v>200</v>
          </cell>
          <cell r="S166" t="str">
            <v>False</v>
          </cell>
          <cell r="T166">
            <v>0</v>
          </cell>
          <cell r="U166">
            <v>500</v>
          </cell>
          <cell r="V166">
            <v>1660</v>
          </cell>
          <cell r="X166" t="str">
            <v>NO_ITEM</v>
          </cell>
          <cell r="Y166" t="str">
            <v>NO_ITEM</v>
          </cell>
          <cell r="Z166">
            <v>0</v>
          </cell>
          <cell r="AA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P166">
            <v>0</v>
          </cell>
          <cell r="AQ166">
            <v>0</v>
          </cell>
          <cell r="AR166">
            <v>0</v>
          </cell>
          <cell r="AS166">
            <v>0</v>
          </cell>
          <cell r="AT166">
            <v>0</v>
          </cell>
        </row>
        <row r="167">
          <cell r="A167">
            <v>0</v>
          </cell>
          <cell r="B167" t="str">
            <v>고블린</v>
          </cell>
          <cell r="C167">
            <v>0</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X167">
            <v>0</v>
          </cell>
          <cell r="Y167">
            <v>0</v>
          </cell>
          <cell r="Z167">
            <v>0</v>
          </cell>
          <cell r="AA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row>
        <row r="168">
          <cell r="A168">
            <v>1001</v>
          </cell>
          <cell r="B168" t="str">
            <v>고블린 약탈꾼</v>
          </cell>
          <cell r="C168" t="str">
            <v>Monster.Goblin.Shield</v>
          </cell>
          <cell r="D168">
            <v>0</v>
          </cell>
          <cell r="E168">
            <v>0</v>
          </cell>
          <cell r="F168">
            <v>0</v>
          </cell>
          <cell r="G168">
            <v>0</v>
          </cell>
          <cell r="H168" t="str">
            <v>Goblin</v>
          </cell>
          <cell r="I168">
            <v>0</v>
          </cell>
          <cell r="J168" t="str">
            <v>Physical</v>
          </cell>
          <cell r="K168">
            <v>0</v>
          </cell>
          <cell r="L168">
            <v>0</v>
          </cell>
          <cell r="M168" t="str">
            <v>Fire</v>
          </cell>
          <cell r="N168">
            <v>0</v>
          </cell>
          <cell r="O168">
            <v>0</v>
          </cell>
          <cell r="P168" t="str">
            <v>3000</v>
          </cell>
          <cell r="Q168">
            <v>5000</v>
          </cell>
          <cell r="R168" t="str">
            <v>200</v>
          </cell>
          <cell r="S168" t="str">
            <v>False</v>
          </cell>
          <cell r="T168">
            <v>0</v>
          </cell>
          <cell r="U168">
            <v>500</v>
          </cell>
          <cell r="V168">
            <v>1200</v>
          </cell>
          <cell r="X168" t="str">
            <v>NO_ITEM</v>
          </cell>
          <cell r="Y168" t="str">
            <v>NO_ITEM</v>
          </cell>
          <cell r="Z168">
            <v>0</v>
          </cell>
          <cell r="AA168">
            <v>0</v>
          </cell>
          <cell r="AC168">
            <v>100100</v>
          </cell>
          <cell r="AD168">
            <v>0</v>
          </cell>
          <cell r="AE168">
            <v>100110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row>
        <row r="169">
          <cell r="A169">
            <v>1002</v>
          </cell>
          <cell r="B169" t="str">
            <v>고블린 사냥꾼</v>
          </cell>
          <cell r="C169" t="str">
            <v>Monster.Goblin.Bow</v>
          </cell>
          <cell r="D169">
            <v>0</v>
          </cell>
          <cell r="E169">
            <v>0</v>
          </cell>
          <cell r="F169">
            <v>0</v>
          </cell>
          <cell r="G169">
            <v>0</v>
          </cell>
          <cell r="H169" t="str">
            <v>Goblin</v>
          </cell>
          <cell r="I169">
            <v>0</v>
          </cell>
          <cell r="J169" t="str">
            <v>Physical</v>
          </cell>
          <cell r="K169">
            <v>0</v>
          </cell>
          <cell r="L169">
            <v>0</v>
          </cell>
          <cell r="M169" t="str">
            <v>Fire</v>
          </cell>
          <cell r="N169">
            <v>0</v>
          </cell>
          <cell r="O169">
            <v>0</v>
          </cell>
          <cell r="P169" t="str">
            <v>2000</v>
          </cell>
          <cell r="Q169">
            <v>5000</v>
          </cell>
          <cell r="R169" t="str">
            <v>200</v>
          </cell>
          <cell r="S169" t="str">
            <v>False</v>
          </cell>
          <cell r="T169">
            <v>0</v>
          </cell>
          <cell r="U169">
            <v>500</v>
          </cell>
          <cell r="V169">
            <v>1200</v>
          </cell>
          <cell r="X169" t="str">
            <v>NO_ITEM</v>
          </cell>
          <cell r="Y169" t="str">
            <v>NO_ITEM</v>
          </cell>
          <cell r="Z169">
            <v>0</v>
          </cell>
          <cell r="AA169">
            <v>0</v>
          </cell>
          <cell r="AC169">
            <v>100200</v>
          </cell>
          <cell r="AD169">
            <v>0</v>
          </cell>
          <cell r="AE169">
            <v>100210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row>
        <row r="170">
          <cell r="A170">
            <v>1003</v>
          </cell>
          <cell r="B170" t="str">
            <v>고블린 폭탄광</v>
          </cell>
          <cell r="C170" t="str">
            <v>Monster.Goblin.Bomb</v>
          </cell>
          <cell r="D170">
            <v>0</v>
          </cell>
          <cell r="E170">
            <v>0</v>
          </cell>
          <cell r="F170">
            <v>0</v>
          </cell>
          <cell r="G170">
            <v>0</v>
          </cell>
          <cell r="H170" t="str">
            <v>Goblin</v>
          </cell>
          <cell r="I170">
            <v>0</v>
          </cell>
          <cell r="J170" t="str">
            <v>Physical</v>
          </cell>
          <cell r="K170">
            <v>0</v>
          </cell>
          <cell r="L170">
            <v>0</v>
          </cell>
          <cell r="M170" t="str">
            <v>Fire</v>
          </cell>
          <cell r="N170">
            <v>0</v>
          </cell>
          <cell r="O170">
            <v>0</v>
          </cell>
          <cell r="P170" t="str">
            <v>1000</v>
          </cell>
          <cell r="Q170">
            <v>5000</v>
          </cell>
          <cell r="R170" t="str">
            <v>200</v>
          </cell>
          <cell r="S170" t="str">
            <v>False</v>
          </cell>
          <cell r="T170">
            <v>0</v>
          </cell>
          <cell r="U170">
            <v>500</v>
          </cell>
          <cell r="V170">
            <v>1200</v>
          </cell>
          <cell r="X170" t="str">
            <v>NO_ITEM</v>
          </cell>
          <cell r="Y170" t="str">
            <v>NO_ITEM</v>
          </cell>
          <cell r="Z170">
            <v>0</v>
          </cell>
          <cell r="AA170">
            <v>0</v>
          </cell>
          <cell r="AC170">
            <v>100300</v>
          </cell>
          <cell r="AD170">
            <v>0</v>
          </cell>
          <cell r="AE170">
            <v>100310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row>
        <row r="171">
          <cell r="A171">
            <v>1004</v>
          </cell>
          <cell r="B171" t="str">
            <v>고블린 감시탑</v>
          </cell>
          <cell r="C171" t="str">
            <v>Monster.Goblin.WatchTower</v>
          </cell>
          <cell r="D171">
            <v>0</v>
          </cell>
          <cell r="E171">
            <v>0</v>
          </cell>
          <cell r="F171">
            <v>0</v>
          </cell>
          <cell r="G171">
            <v>0</v>
          </cell>
          <cell r="H171" t="str">
            <v>Goblin</v>
          </cell>
          <cell r="I171">
            <v>0</v>
          </cell>
          <cell r="J171" t="str">
            <v>Physical</v>
          </cell>
          <cell r="K171">
            <v>0</v>
          </cell>
          <cell r="L171">
            <v>0</v>
          </cell>
          <cell r="M171" t="str">
            <v>Fire</v>
          </cell>
          <cell r="N171" t="b">
            <v>1</v>
          </cell>
          <cell r="O171">
            <v>0</v>
          </cell>
          <cell r="P171" t="str">
            <v>2000</v>
          </cell>
          <cell r="Q171">
            <v>0</v>
          </cell>
          <cell r="R171" t="str">
            <v>200</v>
          </cell>
          <cell r="S171" t="str">
            <v>Knockback,Down,Stun,Pulling,Stone</v>
          </cell>
          <cell r="T171" t="str">
            <v>StaticPosition</v>
          </cell>
          <cell r="U171">
            <v>800</v>
          </cell>
          <cell r="V171">
            <v>5000</v>
          </cell>
          <cell r="X171" t="str">
            <v>NO_ITEM</v>
          </cell>
          <cell r="Y171" t="str">
            <v>NO_ITEM</v>
          </cell>
          <cell r="Z171">
            <v>0</v>
          </cell>
          <cell r="AA171">
            <v>0</v>
          </cell>
          <cell r="AC171">
            <v>100400</v>
          </cell>
          <cell r="AD171">
            <v>0</v>
          </cell>
          <cell r="AE171">
            <v>100410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v>0</v>
          </cell>
          <cell r="AT171">
            <v>0</v>
          </cell>
        </row>
        <row r="172">
          <cell r="A172">
            <v>1005</v>
          </cell>
          <cell r="B172" t="str">
            <v>자폭 고블린</v>
          </cell>
          <cell r="C172" t="str">
            <v>Monster.Goblin.Demolition</v>
          </cell>
          <cell r="D172">
            <v>0</v>
          </cell>
          <cell r="E172">
            <v>0</v>
          </cell>
          <cell r="F172">
            <v>0</v>
          </cell>
          <cell r="G172">
            <v>0</v>
          </cell>
          <cell r="H172" t="str">
            <v>Goblin</v>
          </cell>
          <cell r="I172">
            <v>0</v>
          </cell>
          <cell r="J172" t="str">
            <v>Physical</v>
          </cell>
          <cell r="K172">
            <v>0</v>
          </cell>
          <cell r="L172">
            <v>0</v>
          </cell>
          <cell r="M172" t="str">
            <v>Fire</v>
          </cell>
          <cell r="N172">
            <v>0</v>
          </cell>
          <cell r="O172">
            <v>0</v>
          </cell>
          <cell r="P172" t="str">
            <v>4000</v>
          </cell>
          <cell r="Q172">
            <v>1000</v>
          </cell>
          <cell r="R172" t="str">
            <v>200</v>
          </cell>
          <cell r="S172" t="str">
            <v>Down,Stun</v>
          </cell>
          <cell r="T172">
            <v>0</v>
          </cell>
          <cell r="U172">
            <v>600</v>
          </cell>
          <cell r="V172">
            <v>1600</v>
          </cell>
          <cell r="X172" t="str">
            <v>NO_ITEM</v>
          </cell>
          <cell r="Y172" t="str">
            <v>NO_ITEM</v>
          </cell>
          <cell r="Z172">
            <v>0</v>
          </cell>
          <cell r="AA172">
            <v>0</v>
          </cell>
          <cell r="AC172">
            <v>100500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cell r="AS172">
            <v>0</v>
          </cell>
          <cell r="AT172">
            <v>0</v>
          </cell>
        </row>
        <row r="173">
          <cell r="A173">
            <v>1006</v>
          </cell>
          <cell r="B173" t="str">
            <v>화염방사 고블린</v>
          </cell>
          <cell r="C173" t="str">
            <v>Monster.Goblin.Fire</v>
          </cell>
          <cell r="D173">
            <v>0</v>
          </cell>
          <cell r="E173">
            <v>0</v>
          </cell>
          <cell r="F173">
            <v>0</v>
          </cell>
          <cell r="G173">
            <v>0</v>
          </cell>
          <cell r="H173" t="str">
            <v>Goblin</v>
          </cell>
          <cell r="I173">
            <v>0</v>
          </cell>
          <cell r="J173" t="str">
            <v>Magical</v>
          </cell>
          <cell r="K173">
            <v>0</v>
          </cell>
          <cell r="L173">
            <v>0</v>
          </cell>
          <cell r="M173" t="str">
            <v>Fire</v>
          </cell>
          <cell r="N173">
            <v>0</v>
          </cell>
          <cell r="O173">
            <v>0</v>
          </cell>
          <cell r="P173" t="str">
            <v>2000</v>
          </cell>
          <cell r="Q173">
            <v>5000</v>
          </cell>
          <cell r="R173" t="str">
            <v>200</v>
          </cell>
          <cell r="S173" t="str">
            <v>False</v>
          </cell>
          <cell r="T173">
            <v>0</v>
          </cell>
          <cell r="U173">
            <v>500</v>
          </cell>
          <cell r="V173">
            <v>1200</v>
          </cell>
          <cell r="X173" t="str">
            <v>NO_ITEM</v>
          </cell>
          <cell r="Y173" t="str">
            <v>NO_ITEM</v>
          </cell>
          <cell r="Z173">
            <v>0</v>
          </cell>
          <cell r="AA173">
            <v>0</v>
          </cell>
          <cell r="AC173">
            <v>100600</v>
          </cell>
          <cell r="AD173">
            <v>0</v>
          </cell>
          <cell r="AE173">
            <v>100610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row>
        <row r="174">
          <cell r="A174">
            <v>1007</v>
          </cell>
          <cell r="B174" t="str">
            <v>고블린 대포</v>
          </cell>
          <cell r="C174" t="str">
            <v>Monster.Goblin.Cannon</v>
          </cell>
          <cell r="D174">
            <v>0</v>
          </cell>
          <cell r="E174">
            <v>0</v>
          </cell>
          <cell r="F174">
            <v>0</v>
          </cell>
          <cell r="G174">
            <v>0</v>
          </cell>
          <cell r="H174" t="str">
            <v>Goblin</v>
          </cell>
          <cell r="I174">
            <v>0</v>
          </cell>
          <cell r="J174" t="str">
            <v>Physical</v>
          </cell>
          <cell r="K174">
            <v>0</v>
          </cell>
          <cell r="L174">
            <v>0</v>
          </cell>
          <cell r="M174" t="str">
            <v>Fire</v>
          </cell>
          <cell r="N174" t="b">
            <v>1</v>
          </cell>
          <cell r="O174">
            <v>0</v>
          </cell>
          <cell r="P174" t="str">
            <v>3000</v>
          </cell>
          <cell r="Q174">
            <v>500</v>
          </cell>
          <cell r="R174" t="str">
            <v>200</v>
          </cell>
          <cell r="S174" t="str">
            <v>Knockback,Down,Stun,Pulling,Stone</v>
          </cell>
          <cell r="T174">
            <v>0</v>
          </cell>
          <cell r="U174">
            <v>1500</v>
          </cell>
          <cell r="V174">
            <v>3500</v>
          </cell>
          <cell r="X174" t="str">
            <v>NO_ITEM</v>
          </cell>
          <cell r="Y174" t="str">
            <v>NO_ITEM</v>
          </cell>
          <cell r="Z174">
            <v>0</v>
          </cell>
          <cell r="AA174">
            <v>0</v>
          </cell>
          <cell r="AC174">
            <v>100700</v>
          </cell>
          <cell r="AD174">
            <v>0</v>
          </cell>
          <cell r="AE174">
            <v>100710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row>
        <row r="175">
          <cell r="A175">
            <v>1101</v>
          </cell>
          <cell r="B175" t="str">
            <v>고블린 정예 약탈꾼</v>
          </cell>
          <cell r="C175" t="str">
            <v>Monster.Goblin.ShieldElite</v>
          </cell>
          <cell r="D175">
            <v>0</v>
          </cell>
          <cell r="E175">
            <v>0</v>
          </cell>
          <cell r="F175">
            <v>0</v>
          </cell>
          <cell r="G175">
            <v>0</v>
          </cell>
          <cell r="H175" t="str">
            <v>Goblin</v>
          </cell>
          <cell r="I175">
            <v>0</v>
          </cell>
          <cell r="J175" t="str">
            <v>Physical</v>
          </cell>
          <cell r="K175">
            <v>0</v>
          </cell>
          <cell r="L175">
            <v>0</v>
          </cell>
          <cell r="M175" t="str">
            <v>Fire</v>
          </cell>
          <cell r="N175">
            <v>0</v>
          </cell>
          <cell r="O175">
            <v>0</v>
          </cell>
          <cell r="P175" t="str">
            <v>3000</v>
          </cell>
          <cell r="Q175">
            <v>5000</v>
          </cell>
          <cell r="R175" t="str">
            <v>200</v>
          </cell>
          <cell r="S175" t="str">
            <v>False</v>
          </cell>
          <cell r="T175">
            <v>0</v>
          </cell>
          <cell r="U175">
            <v>500</v>
          </cell>
          <cell r="V175">
            <v>1200</v>
          </cell>
          <cell r="X175" t="str">
            <v>NO_ITEM</v>
          </cell>
          <cell r="Y175" t="str">
            <v>NO_ITEM</v>
          </cell>
          <cell r="Z175">
            <v>0</v>
          </cell>
          <cell r="AA175">
            <v>0</v>
          </cell>
          <cell r="AC175">
            <v>110100</v>
          </cell>
          <cell r="AD175">
            <v>0</v>
          </cell>
          <cell r="AE175">
            <v>110110</v>
          </cell>
          <cell r="AF175">
            <v>0</v>
          </cell>
          <cell r="AG175">
            <v>110120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row>
        <row r="176">
          <cell r="A176">
            <v>1102</v>
          </cell>
          <cell r="B176" t="str">
            <v>고블린 정예 사냥꾼</v>
          </cell>
          <cell r="C176" t="str">
            <v>Monster.Goblin.BowElite</v>
          </cell>
          <cell r="D176">
            <v>0</v>
          </cell>
          <cell r="E176">
            <v>0</v>
          </cell>
          <cell r="F176">
            <v>0</v>
          </cell>
          <cell r="G176">
            <v>0</v>
          </cell>
          <cell r="H176" t="str">
            <v>Goblin</v>
          </cell>
          <cell r="I176">
            <v>0</v>
          </cell>
          <cell r="J176" t="str">
            <v>Physical</v>
          </cell>
          <cell r="K176">
            <v>0</v>
          </cell>
          <cell r="L176">
            <v>0</v>
          </cell>
          <cell r="M176" t="str">
            <v>Fire</v>
          </cell>
          <cell r="N176">
            <v>0</v>
          </cell>
          <cell r="O176">
            <v>0</v>
          </cell>
          <cell r="P176" t="str">
            <v>2000</v>
          </cell>
          <cell r="Q176">
            <v>5000</v>
          </cell>
          <cell r="R176" t="str">
            <v>200</v>
          </cell>
          <cell r="S176" t="str">
            <v>False</v>
          </cell>
          <cell r="T176">
            <v>0</v>
          </cell>
          <cell r="U176">
            <v>500</v>
          </cell>
          <cell r="V176">
            <v>1200</v>
          </cell>
          <cell r="X176" t="str">
            <v>NO_ITEM</v>
          </cell>
          <cell r="Y176" t="str">
            <v>NO_ITEM</v>
          </cell>
          <cell r="Z176">
            <v>0</v>
          </cell>
          <cell r="AA176">
            <v>0</v>
          </cell>
          <cell r="AC176">
            <v>110200</v>
          </cell>
          <cell r="AD176">
            <v>0</v>
          </cell>
          <cell r="AE176">
            <v>110210</v>
          </cell>
          <cell r="AF176">
            <v>0</v>
          </cell>
          <cell r="AG176">
            <v>110220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row>
        <row r="177">
          <cell r="A177">
            <v>1103</v>
          </cell>
          <cell r="B177" t="str">
            <v>고블린 정예 폭탄광</v>
          </cell>
          <cell r="C177" t="str">
            <v>Monster.Goblin.BombElite</v>
          </cell>
          <cell r="D177">
            <v>0</v>
          </cell>
          <cell r="E177">
            <v>0</v>
          </cell>
          <cell r="F177">
            <v>0</v>
          </cell>
          <cell r="G177">
            <v>0</v>
          </cell>
          <cell r="H177" t="str">
            <v>Goblin</v>
          </cell>
          <cell r="I177">
            <v>0</v>
          </cell>
          <cell r="J177" t="str">
            <v>Physical</v>
          </cell>
          <cell r="K177">
            <v>0</v>
          </cell>
          <cell r="L177">
            <v>0</v>
          </cell>
          <cell r="M177" t="str">
            <v>Fire</v>
          </cell>
          <cell r="N177">
            <v>0</v>
          </cell>
          <cell r="O177">
            <v>0</v>
          </cell>
          <cell r="P177" t="str">
            <v>1000</v>
          </cell>
          <cell r="Q177">
            <v>5000</v>
          </cell>
          <cell r="R177" t="str">
            <v>200</v>
          </cell>
          <cell r="S177" t="str">
            <v>False</v>
          </cell>
          <cell r="T177">
            <v>0</v>
          </cell>
          <cell r="U177">
            <v>500</v>
          </cell>
          <cell r="V177">
            <v>1200</v>
          </cell>
          <cell r="X177" t="str">
            <v>NO_ITEM</v>
          </cell>
          <cell r="Y177" t="str">
            <v>NO_ITEM</v>
          </cell>
          <cell r="Z177">
            <v>0</v>
          </cell>
          <cell r="AA177">
            <v>0</v>
          </cell>
          <cell r="AC177">
            <v>110300</v>
          </cell>
          <cell r="AD177">
            <v>0</v>
          </cell>
          <cell r="AE177">
            <v>110310</v>
          </cell>
          <cell r="AF177">
            <v>0</v>
          </cell>
          <cell r="AG177">
            <v>110320</v>
          </cell>
          <cell r="AH177">
            <v>0</v>
          </cell>
          <cell r="AI177">
            <v>0</v>
          </cell>
          <cell r="AJ177">
            <v>0</v>
          </cell>
          <cell r="AK177">
            <v>0</v>
          </cell>
          <cell r="AL177">
            <v>0</v>
          </cell>
          <cell r="AM177">
            <v>0</v>
          </cell>
          <cell r="AN177">
            <v>0</v>
          </cell>
          <cell r="AO177">
            <v>0</v>
          </cell>
          <cell r="AP177">
            <v>0</v>
          </cell>
          <cell r="AQ177">
            <v>0</v>
          </cell>
          <cell r="AR177">
            <v>0</v>
          </cell>
          <cell r="AS177">
            <v>0</v>
          </cell>
          <cell r="AT177">
            <v>0</v>
          </cell>
        </row>
        <row r="178">
          <cell r="A178">
            <v>1201</v>
          </cell>
          <cell r="B178" t="str">
            <v>고블린 약탈대장</v>
          </cell>
          <cell r="C178" t="str">
            <v>Monster.Goblin.ShieldSuperElite</v>
          </cell>
          <cell r="D178">
            <v>0</v>
          </cell>
          <cell r="E178">
            <v>0</v>
          </cell>
          <cell r="F178">
            <v>0</v>
          </cell>
          <cell r="G178">
            <v>0</v>
          </cell>
          <cell r="H178" t="str">
            <v>Goblin</v>
          </cell>
          <cell r="I178">
            <v>0</v>
          </cell>
          <cell r="J178" t="str">
            <v>Physical</v>
          </cell>
          <cell r="K178">
            <v>0</v>
          </cell>
          <cell r="L178">
            <v>0</v>
          </cell>
          <cell r="M178" t="str">
            <v>Fire</v>
          </cell>
          <cell r="N178">
            <v>0</v>
          </cell>
          <cell r="O178">
            <v>0</v>
          </cell>
          <cell r="P178" t="str">
            <v>3000</v>
          </cell>
          <cell r="Q178">
            <v>5000</v>
          </cell>
          <cell r="R178" t="str">
            <v>200</v>
          </cell>
          <cell r="S178" t="str">
            <v>False</v>
          </cell>
          <cell r="T178">
            <v>0</v>
          </cell>
          <cell r="U178">
            <v>1000</v>
          </cell>
          <cell r="V178">
            <v>1200</v>
          </cell>
          <cell r="X178" t="str">
            <v>NO_ITEM</v>
          </cell>
          <cell r="Y178" t="str">
            <v>NO_ITEM</v>
          </cell>
          <cell r="Z178">
            <v>0</v>
          </cell>
          <cell r="AA178">
            <v>0</v>
          </cell>
          <cell r="AC178">
            <v>120100</v>
          </cell>
          <cell r="AD178">
            <v>0</v>
          </cell>
          <cell r="AE178">
            <v>120110</v>
          </cell>
          <cell r="AF178">
            <v>0</v>
          </cell>
          <cell r="AG178">
            <v>120120</v>
          </cell>
          <cell r="AH178">
            <v>0</v>
          </cell>
          <cell r="AI178">
            <v>120130</v>
          </cell>
          <cell r="AJ178">
            <v>0</v>
          </cell>
          <cell r="AK178">
            <v>0</v>
          </cell>
          <cell r="AL178">
            <v>0</v>
          </cell>
          <cell r="AM178">
            <v>0</v>
          </cell>
          <cell r="AN178">
            <v>0</v>
          </cell>
          <cell r="AO178">
            <v>0</v>
          </cell>
          <cell r="AP178">
            <v>0</v>
          </cell>
          <cell r="AQ178">
            <v>0</v>
          </cell>
          <cell r="AR178">
            <v>0</v>
          </cell>
          <cell r="AS178">
            <v>0</v>
          </cell>
          <cell r="AT178">
            <v>0</v>
          </cell>
        </row>
        <row r="179">
          <cell r="A179">
            <v>0</v>
          </cell>
          <cell r="B179" t="str">
            <v>오크</v>
          </cell>
          <cell r="C179">
            <v>0</v>
          </cell>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X179">
            <v>0</v>
          </cell>
          <cell r="Y179">
            <v>0</v>
          </cell>
          <cell r="Z179">
            <v>0</v>
          </cell>
          <cell r="AA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row>
        <row r="180">
          <cell r="A180">
            <v>2001</v>
          </cell>
          <cell r="B180" t="str">
            <v>오크 돌격전사</v>
          </cell>
          <cell r="C180" t="str">
            <v>Monster.Orc.Armor</v>
          </cell>
          <cell r="D180">
            <v>0</v>
          </cell>
          <cell r="E180">
            <v>0</v>
          </cell>
          <cell r="F180">
            <v>0</v>
          </cell>
          <cell r="G180">
            <v>0</v>
          </cell>
          <cell r="H180" t="str">
            <v>Orc</v>
          </cell>
          <cell r="I180">
            <v>0</v>
          </cell>
          <cell r="J180" t="str">
            <v>Physical</v>
          </cell>
          <cell r="K180">
            <v>0</v>
          </cell>
          <cell r="L180">
            <v>0</v>
          </cell>
          <cell r="M180" t="str">
            <v>Fire</v>
          </cell>
          <cell r="N180">
            <v>0</v>
          </cell>
          <cell r="O180">
            <v>0</v>
          </cell>
          <cell r="P180" t="str">
            <v>3000</v>
          </cell>
          <cell r="Q180">
            <v>5000</v>
          </cell>
          <cell r="R180" t="str">
            <v>200</v>
          </cell>
          <cell r="S180" t="str">
            <v>False</v>
          </cell>
          <cell r="T180">
            <v>0</v>
          </cell>
          <cell r="U180">
            <v>600</v>
          </cell>
          <cell r="V180">
            <v>2000</v>
          </cell>
          <cell r="X180" t="str">
            <v>NO_ITEM</v>
          </cell>
          <cell r="Y180" t="str">
            <v>NO_ITEM</v>
          </cell>
          <cell r="Z180">
            <v>0</v>
          </cell>
          <cell r="AA180">
            <v>0</v>
          </cell>
          <cell r="AC180">
            <v>200100</v>
          </cell>
          <cell r="AD180">
            <v>0</v>
          </cell>
          <cell r="AE180">
            <v>200110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row>
        <row r="181">
          <cell r="A181">
            <v>2002</v>
          </cell>
          <cell r="B181" t="str">
            <v>오크 궁병</v>
          </cell>
          <cell r="C181" t="str">
            <v>Monster.Orc.Archer</v>
          </cell>
          <cell r="D181">
            <v>0</v>
          </cell>
          <cell r="E181">
            <v>0</v>
          </cell>
          <cell r="F181">
            <v>0</v>
          </cell>
          <cell r="G181">
            <v>0</v>
          </cell>
          <cell r="H181" t="str">
            <v>Orc</v>
          </cell>
          <cell r="I181">
            <v>0</v>
          </cell>
          <cell r="J181" t="str">
            <v>Physical</v>
          </cell>
          <cell r="K181">
            <v>0</v>
          </cell>
          <cell r="L181">
            <v>0</v>
          </cell>
          <cell r="M181" t="str">
            <v>Fire</v>
          </cell>
          <cell r="N181">
            <v>0</v>
          </cell>
          <cell r="O181">
            <v>0</v>
          </cell>
          <cell r="P181" t="str">
            <v>0</v>
          </cell>
          <cell r="Q181">
            <v>5000</v>
          </cell>
          <cell r="R181" t="str">
            <v>200</v>
          </cell>
          <cell r="S181" t="str">
            <v>False</v>
          </cell>
          <cell r="T181">
            <v>0</v>
          </cell>
          <cell r="U181">
            <v>600</v>
          </cell>
          <cell r="V181">
            <v>2000</v>
          </cell>
          <cell r="X181" t="str">
            <v>NO_ITEM</v>
          </cell>
          <cell r="Y181" t="str">
            <v>NO_ITEM</v>
          </cell>
          <cell r="Z181">
            <v>0</v>
          </cell>
          <cell r="AA181">
            <v>0</v>
          </cell>
          <cell r="AC181">
            <v>200200</v>
          </cell>
          <cell r="AD181">
            <v>0</v>
          </cell>
          <cell r="AE181">
            <v>200210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row>
        <row r="182">
          <cell r="A182">
            <v>2003</v>
          </cell>
          <cell r="B182" t="str">
            <v>오크 주술사</v>
          </cell>
          <cell r="C182" t="str">
            <v>Monster.Orc.Shaman</v>
          </cell>
          <cell r="D182">
            <v>0</v>
          </cell>
          <cell r="E182">
            <v>0</v>
          </cell>
          <cell r="F182">
            <v>0</v>
          </cell>
          <cell r="G182">
            <v>0</v>
          </cell>
          <cell r="H182" t="str">
            <v>Orc</v>
          </cell>
          <cell r="I182">
            <v>0</v>
          </cell>
          <cell r="J182" t="str">
            <v>Magical</v>
          </cell>
          <cell r="K182">
            <v>0</v>
          </cell>
          <cell r="L182">
            <v>0</v>
          </cell>
          <cell r="M182" t="str">
            <v>Fire</v>
          </cell>
          <cell r="N182">
            <v>0</v>
          </cell>
          <cell r="O182">
            <v>0</v>
          </cell>
          <cell r="P182" t="str">
            <v>0</v>
          </cell>
          <cell r="Q182">
            <v>5000</v>
          </cell>
          <cell r="R182" t="str">
            <v>200</v>
          </cell>
          <cell r="S182" t="str">
            <v>False</v>
          </cell>
          <cell r="T182">
            <v>0</v>
          </cell>
          <cell r="U182">
            <v>600</v>
          </cell>
          <cell r="V182">
            <v>2200</v>
          </cell>
          <cell r="X182" t="str">
            <v>NO_ITEM</v>
          </cell>
          <cell r="Y182" t="str">
            <v>NO_ITEM</v>
          </cell>
          <cell r="Z182">
            <v>0</v>
          </cell>
          <cell r="AA182">
            <v>0</v>
          </cell>
          <cell r="AC182">
            <v>200300</v>
          </cell>
          <cell r="AD182">
            <v>0</v>
          </cell>
          <cell r="AE182">
            <v>200310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cell r="AT182">
            <v>0</v>
          </cell>
        </row>
        <row r="183">
          <cell r="A183">
            <v>2004</v>
          </cell>
          <cell r="B183" t="str">
            <v>오크 중갑전사</v>
          </cell>
          <cell r="C183" t="str">
            <v>Monster.Orc.BigShield</v>
          </cell>
          <cell r="D183">
            <v>0</v>
          </cell>
          <cell r="E183">
            <v>0</v>
          </cell>
          <cell r="F183">
            <v>0</v>
          </cell>
          <cell r="G183">
            <v>0</v>
          </cell>
          <cell r="H183" t="str">
            <v>Orc</v>
          </cell>
          <cell r="I183">
            <v>0</v>
          </cell>
          <cell r="J183" t="str">
            <v>Physical</v>
          </cell>
          <cell r="K183">
            <v>0</v>
          </cell>
          <cell r="L183">
            <v>0</v>
          </cell>
          <cell r="M183" t="str">
            <v>Fire</v>
          </cell>
          <cell r="N183" t="b">
            <v>1</v>
          </cell>
          <cell r="O183">
            <v>0</v>
          </cell>
          <cell r="P183" t="str">
            <v>0</v>
          </cell>
          <cell r="Q183">
            <v>2000</v>
          </cell>
          <cell r="R183" t="str">
            <v>200</v>
          </cell>
          <cell r="S183" t="str">
            <v>False</v>
          </cell>
          <cell r="T183">
            <v>0</v>
          </cell>
          <cell r="U183">
            <v>700</v>
          </cell>
          <cell r="V183">
            <v>2000</v>
          </cell>
          <cell r="X183" t="str">
            <v>NO_ITEM</v>
          </cell>
          <cell r="Y183" t="str">
            <v>NO_ITEM</v>
          </cell>
          <cell r="Z183">
            <v>0</v>
          </cell>
          <cell r="AA183">
            <v>0</v>
          </cell>
          <cell r="AC183">
            <v>200400</v>
          </cell>
          <cell r="AD183">
            <v>0</v>
          </cell>
          <cell r="AE183">
            <v>200410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row>
        <row r="184">
          <cell r="A184">
            <v>2005</v>
          </cell>
          <cell r="B184" t="str">
            <v>오크 지휘관</v>
          </cell>
          <cell r="C184" t="str">
            <v>Monster.Orc.Drummer</v>
          </cell>
          <cell r="D184">
            <v>0</v>
          </cell>
          <cell r="E184">
            <v>0</v>
          </cell>
          <cell r="F184">
            <v>0</v>
          </cell>
          <cell r="G184">
            <v>0</v>
          </cell>
          <cell r="H184" t="str">
            <v>Orc</v>
          </cell>
          <cell r="I184">
            <v>0</v>
          </cell>
          <cell r="J184" t="str">
            <v>Magical</v>
          </cell>
          <cell r="K184">
            <v>0</v>
          </cell>
          <cell r="L184">
            <v>0</v>
          </cell>
          <cell r="M184" t="str">
            <v>Fire</v>
          </cell>
          <cell r="N184">
            <v>0</v>
          </cell>
          <cell r="O184">
            <v>0</v>
          </cell>
          <cell r="P184" t="str">
            <v>0</v>
          </cell>
          <cell r="Q184">
            <v>2000</v>
          </cell>
          <cell r="R184" t="str">
            <v>200</v>
          </cell>
          <cell r="S184" t="str">
            <v>False</v>
          </cell>
          <cell r="T184">
            <v>0</v>
          </cell>
          <cell r="U184">
            <v>700</v>
          </cell>
          <cell r="V184">
            <v>2000</v>
          </cell>
          <cell r="X184" t="str">
            <v>NO_ITEM</v>
          </cell>
          <cell r="Y184" t="str">
            <v>NO_ITEM</v>
          </cell>
          <cell r="Z184">
            <v>0</v>
          </cell>
          <cell r="AA184">
            <v>0</v>
          </cell>
          <cell r="AC184">
            <v>200500</v>
          </cell>
          <cell r="AD184">
            <v>0</v>
          </cell>
          <cell r="AE184">
            <v>200510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row>
        <row r="185">
          <cell r="A185">
            <v>2006</v>
          </cell>
          <cell r="B185" t="str">
            <v>오크 토템</v>
          </cell>
          <cell r="C185" t="str">
            <v>Monster.Orc.Totem</v>
          </cell>
          <cell r="D185">
            <v>0</v>
          </cell>
          <cell r="E185">
            <v>0</v>
          </cell>
          <cell r="F185">
            <v>0</v>
          </cell>
          <cell r="G185">
            <v>0</v>
          </cell>
          <cell r="H185" t="str">
            <v>Orc</v>
          </cell>
          <cell r="I185">
            <v>0</v>
          </cell>
          <cell r="J185" t="str">
            <v>Magical</v>
          </cell>
          <cell r="K185">
            <v>0</v>
          </cell>
          <cell r="L185">
            <v>0</v>
          </cell>
          <cell r="M185" t="str">
            <v>Fire</v>
          </cell>
          <cell r="N185">
            <v>0</v>
          </cell>
          <cell r="O185">
            <v>0</v>
          </cell>
          <cell r="P185" t="str">
            <v>0</v>
          </cell>
          <cell r="Q185">
            <v>0</v>
          </cell>
          <cell r="R185" t="str">
            <v>200</v>
          </cell>
          <cell r="S185" t="str">
            <v>Knockback,Down,Stun,Pulling,Stone</v>
          </cell>
          <cell r="T185" t="str">
            <v>StaticPosition</v>
          </cell>
          <cell r="U185">
            <v>600</v>
          </cell>
          <cell r="V185">
            <v>3400</v>
          </cell>
          <cell r="X185" t="str">
            <v>NO_ITEM</v>
          </cell>
          <cell r="Y185" t="str">
            <v>NO_ITEM</v>
          </cell>
          <cell r="Z185">
            <v>0</v>
          </cell>
          <cell r="AA185">
            <v>0</v>
          </cell>
          <cell r="AC185">
            <v>200600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row>
        <row r="186">
          <cell r="A186">
            <v>2007</v>
          </cell>
          <cell r="B186" t="str">
            <v>오크 투석기</v>
          </cell>
          <cell r="C186" t="str">
            <v>Monster.Orc.Catapult</v>
          </cell>
          <cell r="D186">
            <v>0</v>
          </cell>
          <cell r="E186">
            <v>0</v>
          </cell>
          <cell r="F186">
            <v>0</v>
          </cell>
          <cell r="G186">
            <v>0</v>
          </cell>
          <cell r="H186" t="str">
            <v>Orc</v>
          </cell>
          <cell r="I186">
            <v>0</v>
          </cell>
          <cell r="J186" t="str">
            <v>Physical</v>
          </cell>
          <cell r="K186">
            <v>0</v>
          </cell>
          <cell r="L186">
            <v>0</v>
          </cell>
          <cell r="M186" t="str">
            <v>Fire</v>
          </cell>
          <cell r="N186" t="b">
            <v>1</v>
          </cell>
          <cell r="O186">
            <v>0</v>
          </cell>
          <cell r="P186" t="str">
            <v>0</v>
          </cell>
          <cell r="Q186">
            <v>500</v>
          </cell>
          <cell r="R186" t="str">
            <v>200</v>
          </cell>
          <cell r="S186" t="str">
            <v>Knockback,Down,Stun,Pulling,Stone</v>
          </cell>
          <cell r="T186">
            <v>0</v>
          </cell>
          <cell r="U186">
            <v>1500</v>
          </cell>
          <cell r="V186">
            <v>4700</v>
          </cell>
          <cell r="X186" t="str">
            <v>NO_ITEM</v>
          </cell>
          <cell r="Y186" t="str">
            <v>NO_ITEM</v>
          </cell>
          <cell r="Z186">
            <v>0</v>
          </cell>
          <cell r="AA186">
            <v>0</v>
          </cell>
          <cell r="AC186">
            <v>200700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row>
        <row r="187">
          <cell r="A187">
            <v>2008</v>
          </cell>
          <cell r="B187" t="str">
            <v>오크 돌격전사</v>
          </cell>
          <cell r="C187" t="str">
            <v>Monster.GhostOrc.Armor</v>
          </cell>
          <cell r="D187">
            <v>0</v>
          </cell>
          <cell r="E187">
            <v>0</v>
          </cell>
          <cell r="F187">
            <v>0</v>
          </cell>
          <cell r="G187">
            <v>0</v>
          </cell>
          <cell r="H187" t="str">
            <v>Orc</v>
          </cell>
          <cell r="I187">
            <v>0</v>
          </cell>
          <cell r="J187" t="str">
            <v>Physical</v>
          </cell>
          <cell r="K187">
            <v>0</v>
          </cell>
          <cell r="L187">
            <v>0</v>
          </cell>
          <cell r="M187" t="str">
            <v>Fire</v>
          </cell>
          <cell r="N187">
            <v>0</v>
          </cell>
          <cell r="O187">
            <v>0</v>
          </cell>
          <cell r="P187" t="str">
            <v>3000</v>
          </cell>
          <cell r="Q187">
            <v>5000</v>
          </cell>
          <cell r="R187" t="str">
            <v>200</v>
          </cell>
          <cell r="S187" t="str">
            <v>False</v>
          </cell>
          <cell r="T187">
            <v>0</v>
          </cell>
          <cell r="U187">
            <v>600</v>
          </cell>
          <cell r="V187">
            <v>2000</v>
          </cell>
          <cell r="X187" t="str">
            <v>NO_ITEM</v>
          </cell>
          <cell r="Y187" t="str">
            <v>NO_ITEM</v>
          </cell>
          <cell r="Z187">
            <v>0</v>
          </cell>
          <cell r="AA187">
            <v>0</v>
          </cell>
          <cell r="AC187">
            <v>200800</v>
          </cell>
          <cell r="AD187">
            <v>0</v>
          </cell>
          <cell r="AE187">
            <v>200810</v>
          </cell>
          <cell r="AF187">
            <v>0</v>
          </cell>
          <cell r="AG187">
            <v>0</v>
          </cell>
          <cell r="AH187">
            <v>0</v>
          </cell>
          <cell r="AI187">
            <v>0</v>
          </cell>
          <cell r="AJ187">
            <v>0</v>
          </cell>
          <cell r="AK187">
            <v>0</v>
          </cell>
          <cell r="AL187">
            <v>0</v>
          </cell>
          <cell r="AM187">
            <v>0</v>
          </cell>
          <cell r="AN187">
            <v>0</v>
          </cell>
          <cell r="AO187" t="str">
            <v>4</v>
          </cell>
          <cell r="AP187">
            <v>0</v>
          </cell>
          <cell r="AQ187">
            <v>0</v>
          </cell>
          <cell r="AR187">
            <v>0</v>
          </cell>
          <cell r="AS187">
            <v>0</v>
          </cell>
          <cell r="AT187">
            <v>0</v>
          </cell>
        </row>
        <row r="188">
          <cell r="A188">
            <v>2009</v>
          </cell>
          <cell r="B188" t="str">
            <v>오크 궁병</v>
          </cell>
          <cell r="C188" t="str">
            <v>Monster.GhostOrc.Archer</v>
          </cell>
          <cell r="D188">
            <v>0</v>
          </cell>
          <cell r="E188">
            <v>0</v>
          </cell>
          <cell r="F188">
            <v>0</v>
          </cell>
          <cell r="G188">
            <v>0</v>
          </cell>
          <cell r="H188" t="str">
            <v>Orc</v>
          </cell>
          <cell r="I188">
            <v>0</v>
          </cell>
          <cell r="J188" t="str">
            <v>Physical</v>
          </cell>
          <cell r="K188">
            <v>0</v>
          </cell>
          <cell r="L188">
            <v>0</v>
          </cell>
          <cell r="M188" t="str">
            <v>Fire</v>
          </cell>
          <cell r="N188">
            <v>0</v>
          </cell>
          <cell r="O188">
            <v>0</v>
          </cell>
          <cell r="P188" t="str">
            <v>0</v>
          </cell>
          <cell r="Q188">
            <v>5000</v>
          </cell>
          <cell r="R188" t="str">
            <v>200</v>
          </cell>
          <cell r="S188" t="str">
            <v>False</v>
          </cell>
          <cell r="T188">
            <v>0</v>
          </cell>
          <cell r="U188">
            <v>600</v>
          </cell>
          <cell r="V188">
            <v>2000</v>
          </cell>
          <cell r="X188" t="str">
            <v>NO_ITEM</v>
          </cell>
          <cell r="Y188" t="str">
            <v>NO_ITEM</v>
          </cell>
          <cell r="Z188">
            <v>0</v>
          </cell>
          <cell r="AA188">
            <v>0</v>
          </cell>
          <cell r="AC188">
            <v>200900</v>
          </cell>
          <cell r="AD188">
            <v>0</v>
          </cell>
          <cell r="AE188">
            <v>200910</v>
          </cell>
          <cell r="AF188">
            <v>0</v>
          </cell>
          <cell r="AG188">
            <v>0</v>
          </cell>
          <cell r="AH188">
            <v>0</v>
          </cell>
          <cell r="AI188">
            <v>0</v>
          </cell>
          <cell r="AJ188">
            <v>0</v>
          </cell>
          <cell r="AK188">
            <v>0</v>
          </cell>
          <cell r="AL188">
            <v>0</v>
          </cell>
          <cell r="AM188">
            <v>0</v>
          </cell>
          <cell r="AN188">
            <v>0</v>
          </cell>
          <cell r="AO188" t="str">
            <v>4</v>
          </cell>
          <cell r="AP188">
            <v>0</v>
          </cell>
          <cell r="AQ188">
            <v>0</v>
          </cell>
          <cell r="AR188">
            <v>0</v>
          </cell>
          <cell r="AS188">
            <v>0</v>
          </cell>
          <cell r="AT188">
            <v>0</v>
          </cell>
        </row>
        <row r="189">
          <cell r="A189">
            <v>2101</v>
          </cell>
          <cell r="B189" t="str">
            <v>오크 정예 돌격전사</v>
          </cell>
          <cell r="C189" t="str">
            <v>Monster.Orc.ArmorElite</v>
          </cell>
          <cell r="D189">
            <v>0</v>
          </cell>
          <cell r="E189">
            <v>0</v>
          </cell>
          <cell r="F189">
            <v>0</v>
          </cell>
          <cell r="G189">
            <v>0</v>
          </cell>
          <cell r="H189" t="str">
            <v>Orc</v>
          </cell>
          <cell r="I189">
            <v>0</v>
          </cell>
          <cell r="J189" t="str">
            <v>Physical</v>
          </cell>
          <cell r="K189">
            <v>0</v>
          </cell>
          <cell r="L189">
            <v>0</v>
          </cell>
          <cell r="M189" t="str">
            <v>Fire</v>
          </cell>
          <cell r="N189">
            <v>0</v>
          </cell>
          <cell r="O189">
            <v>0</v>
          </cell>
          <cell r="P189" t="str">
            <v>3000</v>
          </cell>
          <cell r="Q189">
            <v>5000</v>
          </cell>
          <cell r="R189" t="str">
            <v>200</v>
          </cell>
          <cell r="S189" t="str">
            <v>False</v>
          </cell>
          <cell r="T189">
            <v>0</v>
          </cell>
          <cell r="U189">
            <v>600</v>
          </cell>
          <cell r="V189">
            <v>2000</v>
          </cell>
          <cell r="X189" t="str">
            <v>NO_ITEM</v>
          </cell>
          <cell r="Y189" t="str">
            <v>NO_ITEM</v>
          </cell>
          <cell r="Z189">
            <v>0</v>
          </cell>
          <cell r="AA189">
            <v>0</v>
          </cell>
          <cell r="AC189">
            <v>210100</v>
          </cell>
          <cell r="AD189">
            <v>0</v>
          </cell>
          <cell r="AE189">
            <v>210110</v>
          </cell>
          <cell r="AF189">
            <v>0</v>
          </cell>
          <cell r="AG189">
            <v>210120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row>
        <row r="190">
          <cell r="A190">
            <v>2102</v>
          </cell>
          <cell r="B190" t="str">
            <v>오크 정예 궁병</v>
          </cell>
          <cell r="C190" t="str">
            <v>Monster.Orc.ArcherElite</v>
          </cell>
          <cell r="D190">
            <v>0</v>
          </cell>
          <cell r="E190">
            <v>0</v>
          </cell>
          <cell r="F190">
            <v>0</v>
          </cell>
          <cell r="G190">
            <v>0</v>
          </cell>
          <cell r="H190" t="str">
            <v>Orc</v>
          </cell>
          <cell r="I190">
            <v>0</v>
          </cell>
          <cell r="J190" t="str">
            <v>Physical</v>
          </cell>
          <cell r="K190">
            <v>0</v>
          </cell>
          <cell r="L190">
            <v>0</v>
          </cell>
          <cell r="M190" t="str">
            <v>Fire</v>
          </cell>
          <cell r="N190">
            <v>0</v>
          </cell>
          <cell r="O190">
            <v>0</v>
          </cell>
          <cell r="P190" t="str">
            <v>0</v>
          </cell>
          <cell r="Q190">
            <v>5000</v>
          </cell>
          <cell r="R190" t="str">
            <v>200</v>
          </cell>
          <cell r="S190" t="str">
            <v>False</v>
          </cell>
          <cell r="T190">
            <v>0</v>
          </cell>
          <cell r="U190">
            <v>600</v>
          </cell>
          <cell r="V190">
            <v>2000</v>
          </cell>
          <cell r="X190" t="str">
            <v>NO_ITEM</v>
          </cell>
          <cell r="Y190" t="str">
            <v>NO_ITEM</v>
          </cell>
          <cell r="Z190">
            <v>0</v>
          </cell>
          <cell r="AA190">
            <v>0</v>
          </cell>
          <cell r="AC190">
            <v>210200</v>
          </cell>
          <cell r="AD190">
            <v>0</v>
          </cell>
          <cell r="AE190">
            <v>210210</v>
          </cell>
          <cell r="AF190">
            <v>0</v>
          </cell>
          <cell r="AG190">
            <v>210220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row>
        <row r="191">
          <cell r="A191">
            <v>2103</v>
          </cell>
          <cell r="B191" t="str">
            <v>오크 정예 주술사</v>
          </cell>
          <cell r="C191" t="str">
            <v>Monster.Orc.ShamanElite</v>
          </cell>
          <cell r="D191">
            <v>0</v>
          </cell>
          <cell r="E191">
            <v>0</v>
          </cell>
          <cell r="F191">
            <v>0</v>
          </cell>
          <cell r="G191">
            <v>0</v>
          </cell>
          <cell r="H191" t="str">
            <v>Orc</v>
          </cell>
          <cell r="I191">
            <v>0</v>
          </cell>
          <cell r="J191" t="str">
            <v>Magical</v>
          </cell>
          <cell r="K191">
            <v>0</v>
          </cell>
          <cell r="L191">
            <v>0</v>
          </cell>
          <cell r="M191" t="str">
            <v>Fire</v>
          </cell>
          <cell r="N191">
            <v>0</v>
          </cell>
          <cell r="O191">
            <v>0</v>
          </cell>
          <cell r="P191" t="str">
            <v>0</v>
          </cell>
          <cell r="Q191">
            <v>5000</v>
          </cell>
          <cell r="R191" t="str">
            <v>200</v>
          </cell>
          <cell r="S191" t="str">
            <v>False</v>
          </cell>
          <cell r="T191">
            <v>0</v>
          </cell>
          <cell r="U191">
            <v>600</v>
          </cell>
          <cell r="V191">
            <v>2200</v>
          </cell>
          <cell r="X191" t="str">
            <v>NO_ITEM</v>
          </cell>
          <cell r="Y191" t="str">
            <v>NO_ITEM</v>
          </cell>
          <cell r="Z191">
            <v>0</v>
          </cell>
          <cell r="AA191">
            <v>0</v>
          </cell>
          <cell r="AC191">
            <v>210300</v>
          </cell>
          <cell r="AD191">
            <v>0</v>
          </cell>
          <cell r="AE191">
            <v>210310</v>
          </cell>
          <cell r="AF191">
            <v>0</v>
          </cell>
          <cell r="AG191">
            <v>210320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row>
        <row r="192">
          <cell r="A192">
            <v>2203</v>
          </cell>
          <cell r="B192" t="str">
            <v>오크 제사장</v>
          </cell>
          <cell r="C192" t="str">
            <v>Monster.Orc.ShamanSuperElite</v>
          </cell>
          <cell r="D192">
            <v>0</v>
          </cell>
          <cell r="E192">
            <v>0</v>
          </cell>
          <cell r="F192">
            <v>0</v>
          </cell>
          <cell r="G192">
            <v>0</v>
          </cell>
          <cell r="H192" t="str">
            <v>Orc</v>
          </cell>
          <cell r="I192">
            <v>0</v>
          </cell>
          <cell r="J192" t="str">
            <v>Magical</v>
          </cell>
          <cell r="K192">
            <v>0</v>
          </cell>
          <cell r="L192">
            <v>0</v>
          </cell>
          <cell r="M192" t="str">
            <v>Fire</v>
          </cell>
          <cell r="N192">
            <v>0</v>
          </cell>
          <cell r="O192">
            <v>0</v>
          </cell>
          <cell r="P192" t="str">
            <v>0</v>
          </cell>
          <cell r="Q192">
            <v>5000</v>
          </cell>
          <cell r="R192" t="str">
            <v>200</v>
          </cell>
          <cell r="S192" t="str">
            <v>False</v>
          </cell>
          <cell r="T192">
            <v>0</v>
          </cell>
          <cell r="U192">
            <v>1200</v>
          </cell>
          <cell r="V192">
            <v>2200</v>
          </cell>
          <cell r="X192" t="str">
            <v>NO_ITEM</v>
          </cell>
          <cell r="Y192" t="str">
            <v>NO_ITEM</v>
          </cell>
          <cell r="Z192">
            <v>0</v>
          </cell>
          <cell r="AA192">
            <v>0</v>
          </cell>
          <cell r="AC192">
            <v>220300</v>
          </cell>
          <cell r="AD192">
            <v>0</v>
          </cell>
          <cell r="AE192">
            <v>220310</v>
          </cell>
          <cell r="AF192">
            <v>0</v>
          </cell>
          <cell r="AG192">
            <v>220320</v>
          </cell>
          <cell r="AH192">
            <v>0</v>
          </cell>
          <cell r="AI192">
            <v>220330</v>
          </cell>
          <cell r="AJ192">
            <v>0</v>
          </cell>
          <cell r="AK192">
            <v>0</v>
          </cell>
          <cell r="AL192">
            <v>0</v>
          </cell>
          <cell r="AM192">
            <v>0</v>
          </cell>
          <cell r="AN192">
            <v>0</v>
          </cell>
          <cell r="AO192">
            <v>0</v>
          </cell>
          <cell r="AP192">
            <v>0</v>
          </cell>
          <cell r="AQ192">
            <v>0</v>
          </cell>
          <cell r="AR192">
            <v>0</v>
          </cell>
          <cell r="AS192">
            <v>0</v>
          </cell>
          <cell r="AT192">
            <v>0</v>
          </cell>
        </row>
        <row r="193">
          <cell r="A193">
            <v>0</v>
          </cell>
          <cell r="B193" t="str">
            <v>슬라임</v>
          </cell>
          <cell r="C193">
            <v>0</v>
          </cell>
          <cell r="D193">
            <v>0</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X193">
            <v>0</v>
          </cell>
          <cell r="Y193">
            <v>0</v>
          </cell>
          <cell r="Z193">
            <v>0</v>
          </cell>
          <cell r="AA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row>
        <row r="194">
          <cell r="A194">
            <v>3001</v>
          </cell>
          <cell r="B194" t="str">
            <v>초록빛 슬라임</v>
          </cell>
          <cell r="C194" t="str">
            <v>Monster.Slime.Warrior</v>
          </cell>
          <cell r="D194">
            <v>0</v>
          </cell>
          <cell r="E194">
            <v>0</v>
          </cell>
          <cell r="F194">
            <v>0</v>
          </cell>
          <cell r="G194">
            <v>0</v>
          </cell>
          <cell r="H194" t="str">
            <v>Slime</v>
          </cell>
          <cell r="I194">
            <v>0</v>
          </cell>
          <cell r="J194" t="str">
            <v>Physical</v>
          </cell>
          <cell r="K194">
            <v>0</v>
          </cell>
          <cell r="L194">
            <v>0</v>
          </cell>
          <cell r="M194" t="str">
            <v>Fire</v>
          </cell>
          <cell r="N194">
            <v>0</v>
          </cell>
          <cell r="O194">
            <v>0</v>
          </cell>
          <cell r="P194" t="str">
            <v>3000</v>
          </cell>
          <cell r="Q194">
            <v>5000</v>
          </cell>
          <cell r="R194" t="str">
            <v>200</v>
          </cell>
          <cell r="S194" t="str">
            <v>False</v>
          </cell>
          <cell r="T194">
            <v>0</v>
          </cell>
          <cell r="U194">
            <v>500</v>
          </cell>
          <cell r="V194">
            <v>1000</v>
          </cell>
          <cell r="X194" t="str">
            <v>NO_ITEM</v>
          </cell>
          <cell r="Y194" t="str">
            <v>NO_ITEM</v>
          </cell>
          <cell r="Z194">
            <v>0</v>
          </cell>
          <cell r="AA194">
            <v>0</v>
          </cell>
          <cell r="AC194">
            <v>300100</v>
          </cell>
          <cell r="AD194">
            <v>0</v>
          </cell>
          <cell r="AE194">
            <v>300110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row>
        <row r="195">
          <cell r="A195">
            <v>3002</v>
          </cell>
          <cell r="B195" t="str">
            <v>푸른빛 슬라임</v>
          </cell>
          <cell r="C195" t="str">
            <v>Monster.Slime.Archer</v>
          </cell>
          <cell r="D195">
            <v>0</v>
          </cell>
          <cell r="E195">
            <v>0</v>
          </cell>
          <cell r="F195">
            <v>0</v>
          </cell>
          <cell r="G195">
            <v>0</v>
          </cell>
          <cell r="H195" t="str">
            <v>Slime</v>
          </cell>
          <cell r="I195">
            <v>0</v>
          </cell>
          <cell r="J195" t="str">
            <v>Physical</v>
          </cell>
          <cell r="K195">
            <v>0</v>
          </cell>
          <cell r="L195">
            <v>0</v>
          </cell>
          <cell r="M195" t="str">
            <v>Fire</v>
          </cell>
          <cell r="N195">
            <v>0</v>
          </cell>
          <cell r="O195">
            <v>0</v>
          </cell>
          <cell r="P195" t="str">
            <v>0</v>
          </cell>
          <cell r="Q195">
            <v>5000</v>
          </cell>
          <cell r="R195" t="str">
            <v>200</v>
          </cell>
          <cell r="S195" t="str">
            <v>False</v>
          </cell>
          <cell r="T195">
            <v>0</v>
          </cell>
          <cell r="U195">
            <v>500</v>
          </cell>
          <cell r="V195">
            <v>1000</v>
          </cell>
          <cell r="X195" t="str">
            <v>NO_ITEM</v>
          </cell>
          <cell r="Y195" t="str">
            <v>NO_ITEM</v>
          </cell>
          <cell r="Z195">
            <v>0</v>
          </cell>
          <cell r="AA195">
            <v>0</v>
          </cell>
          <cell r="AC195">
            <v>300200</v>
          </cell>
          <cell r="AD195">
            <v>0</v>
          </cell>
          <cell r="AE195">
            <v>300210</v>
          </cell>
          <cell r="AF195">
            <v>0</v>
          </cell>
          <cell r="AG195">
            <v>300220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row>
        <row r="196">
          <cell r="A196">
            <v>3003</v>
          </cell>
          <cell r="B196" t="str">
            <v>보랏빛 슬라임</v>
          </cell>
          <cell r="C196" t="str">
            <v>Monster.Slime.Mage</v>
          </cell>
          <cell r="D196">
            <v>0</v>
          </cell>
          <cell r="E196">
            <v>0</v>
          </cell>
          <cell r="F196">
            <v>0</v>
          </cell>
          <cell r="G196">
            <v>0</v>
          </cell>
          <cell r="H196" t="str">
            <v>Slime</v>
          </cell>
          <cell r="I196">
            <v>0</v>
          </cell>
          <cell r="J196" t="str">
            <v>Magical</v>
          </cell>
          <cell r="K196">
            <v>0</v>
          </cell>
          <cell r="L196">
            <v>0</v>
          </cell>
          <cell r="M196" t="str">
            <v>Fire</v>
          </cell>
          <cell r="N196">
            <v>0</v>
          </cell>
          <cell r="O196">
            <v>0</v>
          </cell>
          <cell r="P196" t="str">
            <v>0</v>
          </cell>
          <cell r="Q196">
            <v>5000</v>
          </cell>
          <cell r="R196" t="str">
            <v>200</v>
          </cell>
          <cell r="S196" t="str">
            <v>False</v>
          </cell>
          <cell r="T196">
            <v>0</v>
          </cell>
          <cell r="U196">
            <v>500</v>
          </cell>
          <cell r="V196">
            <v>1000</v>
          </cell>
          <cell r="X196" t="str">
            <v>NO_ITEM</v>
          </cell>
          <cell r="Y196" t="str">
            <v>NO_ITEM</v>
          </cell>
          <cell r="Z196">
            <v>0</v>
          </cell>
          <cell r="AA196">
            <v>0</v>
          </cell>
          <cell r="AC196">
            <v>300300</v>
          </cell>
          <cell r="AD196">
            <v>0</v>
          </cell>
          <cell r="AE196">
            <v>300310</v>
          </cell>
          <cell r="AF196">
            <v>0</v>
          </cell>
          <cell r="AG196">
            <v>300320</v>
          </cell>
          <cell r="AH196">
            <v>0</v>
          </cell>
          <cell r="AI196">
            <v>0</v>
          </cell>
          <cell r="AJ196">
            <v>0</v>
          </cell>
          <cell r="AK196">
            <v>0</v>
          </cell>
          <cell r="AL196">
            <v>0</v>
          </cell>
          <cell r="AM196">
            <v>0</v>
          </cell>
          <cell r="AN196">
            <v>0</v>
          </cell>
          <cell r="AO196">
            <v>0</v>
          </cell>
          <cell r="AP196">
            <v>0</v>
          </cell>
          <cell r="AQ196">
            <v>0</v>
          </cell>
          <cell r="AR196">
            <v>0</v>
          </cell>
          <cell r="AS196">
            <v>0</v>
          </cell>
          <cell r="AT196">
            <v>0</v>
          </cell>
        </row>
        <row r="197">
          <cell r="A197">
            <v>3004</v>
          </cell>
          <cell r="B197" t="str">
            <v>주홍빛 슬라임</v>
          </cell>
          <cell r="C197" t="str">
            <v>Monster.Slime.Demolition</v>
          </cell>
          <cell r="D197">
            <v>0</v>
          </cell>
          <cell r="E197">
            <v>0</v>
          </cell>
          <cell r="F197">
            <v>0</v>
          </cell>
          <cell r="G197">
            <v>0</v>
          </cell>
          <cell r="H197" t="str">
            <v>Slime</v>
          </cell>
          <cell r="I197">
            <v>0</v>
          </cell>
          <cell r="J197" t="str">
            <v>Magical</v>
          </cell>
          <cell r="K197">
            <v>0</v>
          </cell>
          <cell r="L197">
            <v>0</v>
          </cell>
          <cell r="M197" t="str">
            <v>Fire</v>
          </cell>
          <cell r="N197">
            <v>0</v>
          </cell>
          <cell r="O197">
            <v>0</v>
          </cell>
          <cell r="P197" t="str">
            <v>0</v>
          </cell>
          <cell r="Q197">
            <v>5000</v>
          </cell>
          <cell r="R197" t="str">
            <v>200</v>
          </cell>
          <cell r="S197" t="str">
            <v>False</v>
          </cell>
          <cell r="T197">
            <v>0</v>
          </cell>
          <cell r="U197">
            <v>500</v>
          </cell>
          <cell r="V197">
            <v>1000</v>
          </cell>
          <cell r="X197" t="str">
            <v>NO_ITEM</v>
          </cell>
          <cell r="Y197" t="str">
            <v>NO_ITEM</v>
          </cell>
          <cell r="Z197">
            <v>0</v>
          </cell>
          <cell r="AA197">
            <v>0</v>
          </cell>
          <cell r="AC197">
            <v>300400</v>
          </cell>
          <cell r="AD197">
            <v>0</v>
          </cell>
          <cell r="AE197">
            <v>300410</v>
          </cell>
          <cell r="AF197">
            <v>0</v>
          </cell>
          <cell r="AG197">
            <v>0</v>
          </cell>
          <cell r="AH197">
            <v>0</v>
          </cell>
          <cell r="AI197">
            <v>0</v>
          </cell>
          <cell r="AJ197">
            <v>0</v>
          </cell>
          <cell r="AK197">
            <v>0</v>
          </cell>
          <cell r="AL197">
            <v>0</v>
          </cell>
          <cell r="AM197">
            <v>0</v>
          </cell>
          <cell r="AN197">
            <v>0</v>
          </cell>
          <cell r="AO197">
            <v>0</v>
          </cell>
          <cell r="AP197">
            <v>0</v>
          </cell>
          <cell r="AQ197">
            <v>0</v>
          </cell>
          <cell r="AR197">
            <v>0</v>
          </cell>
          <cell r="AS197">
            <v>0</v>
          </cell>
          <cell r="AT197">
            <v>0</v>
          </cell>
        </row>
        <row r="198">
          <cell r="A198">
            <v>3005</v>
          </cell>
          <cell r="B198" t="str">
            <v>작은 녹색 푸린</v>
          </cell>
          <cell r="C198" t="str">
            <v>Monster.SlimeMini.Green</v>
          </cell>
          <cell r="D198">
            <v>0</v>
          </cell>
          <cell r="E198">
            <v>0</v>
          </cell>
          <cell r="F198">
            <v>0</v>
          </cell>
          <cell r="G198">
            <v>0</v>
          </cell>
          <cell r="H198" t="str">
            <v>Slime</v>
          </cell>
          <cell r="I198">
            <v>0</v>
          </cell>
          <cell r="J198" t="str">
            <v>Physical</v>
          </cell>
          <cell r="K198">
            <v>0</v>
          </cell>
          <cell r="L198">
            <v>0</v>
          </cell>
          <cell r="M198" t="str">
            <v>Fire</v>
          </cell>
          <cell r="N198">
            <v>0</v>
          </cell>
          <cell r="O198">
            <v>0</v>
          </cell>
          <cell r="P198" t="str">
            <v>3000</v>
          </cell>
          <cell r="Q198">
            <v>5000</v>
          </cell>
          <cell r="R198" t="str">
            <v>200</v>
          </cell>
          <cell r="S198" t="str">
            <v>False</v>
          </cell>
          <cell r="T198">
            <v>0</v>
          </cell>
          <cell r="U198">
            <v>400</v>
          </cell>
          <cell r="V198">
            <v>450</v>
          </cell>
          <cell r="X198" t="str">
            <v>NO_ITEM</v>
          </cell>
          <cell r="Y198" t="str">
            <v>NO_ITEM</v>
          </cell>
          <cell r="Z198">
            <v>0</v>
          </cell>
          <cell r="AA198">
            <v>0</v>
          </cell>
          <cell r="AC198">
            <v>300500</v>
          </cell>
          <cell r="AD198">
            <v>0</v>
          </cell>
          <cell r="AE198">
            <v>300510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row>
        <row r="199">
          <cell r="A199">
            <v>3006</v>
          </cell>
          <cell r="B199" t="str">
            <v>작은 파란색 푸린</v>
          </cell>
          <cell r="C199" t="str">
            <v>Monster.SlimeMini.Blue</v>
          </cell>
          <cell r="D199">
            <v>0</v>
          </cell>
          <cell r="E199">
            <v>0</v>
          </cell>
          <cell r="F199">
            <v>0</v>
          </cell>
          <cell r="G199">
            <v>0</v>
          </cell>
          <cell r="H199" t="str">
            <v>Slime</v>
          </cell>
          <cell r="I199">
            <v>0</v>
          </cell>
          <cell r="J199" t="str">
            <v>Physical</v>
          </cell>
          <cell r="K199">
            <v>0</v>
          </cell>
          <cell r="L199">
            <v>0</v>
          </cell>
          <cell r="M199" t="str">
            <v>Fire</v>
          </cell>
          <cell r="N199">
            <v>0</v>
          </cell>
          <cell r="O199">
            <v>0</v>
          </cell>
          <cell r="P199" t="str">
            <v>0</v>
          </cell>
          <cell r="Q199">
            <v>5000</v>
          </cell>
          <cell r="R199" t="str">
            <v>200</v>
          </cell>
          <cell r="S199" t="str">
            <v>False</v>
          </cell>
          <cell r="T199">
            <v>0</v>
          </cell>
          <cell r="U199">
            <v>400</v>
          </cell>
          <cell r="V199">
            <v>450</v>
          </cell>
          <cell r="X199" t="str">
            <v>NO_ITEM</v>
          </cell>
          <cell r="Y199" t="str">
            <v>NO_ITEM</v>
          </cell>
          <cell r="Z199">
            <v>0</v>
          </cell>
          <cell r="AA199">
            <v>0</v>
          </cell>
          <cell r="AC199">
            <v>300600</v>
          </cell>
          <cell r="AD199">
            <v>0</v>
          </cell>
          <cell r="AE199">
            <v>300610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row>
        <row r="200">
          <cell r="A200">
            <v>3007</v>
          </cell>
          <cell r="B200" t="str">
            <v>작은 보라색 푸린</v>
          </cell>
          <cell r="C200" t="str">
            <v>Monster.SlimeMini.Purple</v>
          </cell>
          <cell r="D200">
            <v>0</v>
          </cell>
          <cell r="E200">
            <v>0</v>
          </cell>
          <cell r="F200">
            <v>0</v>
          </cell>
          <cell r="G200">
            <v>0</v>
          </cell>
          <cell r="H200" t="str">
            <v>Slime</v>
          </cell>
          <cell r="I200">
            <v>0</v>
          </cell>
          <cell r="J200" t="str">
            <v>Magical</v>
          </cell>
          <cell r="K200">
            <v>0</v>
          </cell>
          <cell r="L200">
            <v>0</v>
          </cell>
          <cell r="M200" t="str">
            <v>Fire</v>
          </cell>
          <cell r="N200">
            <v>0</v>
          </cell>
          <cell r="O200">
            <v>0</v>
          </cell>
          <cell r="P200" t="str">
            <v>0</v>
          </cell>
          <cell r="Q200">
            <v>5000</v>
          </cell>
          <cell r="R200" t="str">
            <v>200</v>
          </cell>
          <cell r="S200" t="str">
            <v>False</v>
          </cell>
          <cell r="T200">
            <v>0</v>
          </cell>
          <cell r="U200">
            <v>400</v>
          </cell>
          <cell r="V200">
            <v>450</v>
          </cell>
          <cell r="X200" t="str">
            <v>NO_ITEM</v>
          </cell>
          <cell r="Y200" t="str">
            <v>NO_ITEM</v>
          </cell>
          <cell r="Z200">
            <v>0</v>
          </cell>
          <cell r="AA200">
            <v>0</v>
          </cell>
          <cell r="AC200">
            <v>300700</v>
          </cell>
          <cell r="AD200">
            <v>0</v>
          </cell>
          <cell r="AE200">
            <v>300710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cell r="AT200">
            <v>0</v>
          </cell>
        </row>
        <row r="201">
          <cell r="A201">
            <v>3008</v>
          </cell>
          <cell r="B201" t="str">
            <v>녹색 푸린</v>
          </cell>
          <cell r="C201" t="str">
            <v>Monster.SlimeNomal.Green</v>
          </cell>
          <cell r="D201">
            <v>0</v>
          </cell>
          <cell r="E201">
            <v>0</v>
          </cell>
          <cell r="F201">
            <v>0</v>
          </cell>
          <cell r="G201">
            <v>0</v>
          </cell>
          <cell r="H201" t="str">
            <v>Slime</v>
          </cell>
          <cell r="I201">
            <v>0</v>
          </cell>
          <cell r="J201" t="str">
            <v>Physical</v>
          </cell>
          <cell r="K201">
            <v>0</v>
          </cell>
          <cell r="L201">
            <v>0</v>
          </cell>
          <cell r="M201" t="str">
            <v>Fire</v>
          </cell>
          <cell r="N201">
            <v>0</v>
          </cell>
          <cell r="O201">
            <v>0</v>
          </cell>
          <cell r="P201" t="str">
            <v>3000</v>
          </cell>
          <cell r="Q201">
            <v>5000</v>
          </cell>
          <cell r="R201" t="str">
            <v>200</v>
          </cell>
          <cell r="S201" t="str">
            <v>False</v>
          </cell>
          <cell r="T201">
            <v>0</v>
          </cell>
          <cell r="U201">
            <v>750</v>
          </cell>
          <cell r="V201">
            <v>880</v>
          </cell>
          <cell r="X201" t="str">
            <v>NO_ITEM</v>
          </cell>
          <cell r="Y201" t="str">
            <v>NO_ITEM</v>
          </cell>
          <cell r="Z201">
            <v>0</v>
          </cell>
          <cell r="AA201">
            <v>0</v>
          </cell>
          <cell r="AC201">
            <v>300800</v>
          </cell>
          <cell r="AD201">
            <v>0</v>
          </cell>
          <cell r="AE201">
            <v>300810</v>
          </cell>
          <cell r="AF201">
            <v>0</v>
          </cell>
          <cell r="AG201">
            <v>300820</v>
          </cell>
          <cell r="AH201">
            <v>0</v>
          </cell>
          <cell r="AI201">
            <v>300830</v>
          </cell>
          <cell r="AJ201">
            <v>0</v>
          </cell>
          <cell r="AK201">
            <v>0</v>
          </cell>
          <cell r="AL201">
            <v>0</v>
          </cell>
          <cell r="AM201">
            <v>0</v>
          </cell>
          <cell r="AN201">
            <v>0</v>
          </cell>
          <cell r="AO201">
            <v>0</v>
          </cell>
          <cell r="AP201">
            <v>0</v>
          </cell>
          <cell r="AQ201">
            <v>0</v>
          </cell>
          <cell r="AR201">
            <v>0</v>
          </cell>
          <cell r="AS201">
            <v>0</v>
          </cell>
          <cell r="AT201">
            <v>0</v>
          </cell>
        </row>
        <row r="202">
          <cell r="A202">
            <v>3009</v>
          </cell>
          <cell r="B202" t="str">
            <v>파란색 푸린</v>
          </cell>
          <cell r="C202" t="str">
            <v>Monster.SlimeNomal.Blue</v>
          </cell>
          <cell r="D202">
            <v>0</v>
          </cell>
          <cell r="E202">
            <v>0</v>
          </cell>
          <cell r="F202">
            <v>0</v>
          </cell>
          <cell r="G202">
            <v>0</v>
          </cell>
          <cell r="H202" t="str">
            <v>Slime</v>
          </cell>
          <cell r="I202">
            <v>0</v>
          </cell>
          <cell r="J202" t="str">
            <v>Physical</v>
          </cell>
          <cell r="K202">
            <v>0</v>
          </cell>
          <cell r="L202">
            <v>0</v>
          </cell>
          <cell r="M202" t="str">
            <v>Fire</v>
          </cell>
          <cell r="N202">
            <v>0</v>
          </cell>
          <cell r="O202">
            <v>0</v>
          </cell>
          <cell r="P202" t="str">
            <v>0</v>
          </cell>
          <cell r="Q202">
            <v>5000</v>
          </cell>
          <cell r="R202" t="str">
            <v>200</v>
          </cell>
          <cell r="S202" t="str">
            <v>False</v>
          </cell>
          <cell r="T202">
            <v>0</v>
          </cell>
          <cell r="U202">
            <v>750</v>
          </cell>
          <cell r="V202">
            <v>880</v>
          </cell>
          <cell r="X202" t="str">
            <v>NO_ITEM</v>
          </cell>
          <cell r="Y202" t="str">
            <v>NO_ITEM</v>
          </cell>
          <cell r="Z202">
            <v>0</v>
          </cell>
          <cell r="AA202">
            <v>0</v>
          </cell>
          <cell r="AC202">
            <v>300900</v>
          </cell>
          <cell r="AD202">
            <v>0</v>
          </cell>
          <cell r="AE202">
            <v>300910</v>
          </cell>
          <cell r="AF202">
            <v>0</v>
          </cell>
          <cell r="AG202">
            <v>300920</v>
          </cell>
          <cell r="AH202">
            <v>0</v>
          </cell>
          <cell r="AI202">
            <v>300930</v>
          </cell>
          <cell r="AJ202">
            <v>0</v>
          </cell>
          <cell r="AK202">
            <v>0</v>
          </cell>
          <cell r="AL202">
            <v>0</v>
          </cell>
          <cell r="AM202">
            <v>0</v>
          </cell>
          <cell r="AN202">
            <v>0</v>
          </cell>
          <cell r="AO202">
            <v>0</v>
          </cell>
          <cell r="AP202">
            <v>0</v>
          </cell>
          <cell r="AQ202">
            <v>0</v>
          </cell>
          <cell r="AR202">
            <v>0</v>
          </cell>
          <cell r="AS202">
            <v>0</v>
          </cell>
          <cell r="AT202">
            <v>0</v>
          </cell>
        </row>
        <row r="203">
          <cell r="A203">
            <v>3010</v>
          </cell>
          <cell r="B203" t="str">
            <v>보라색 푸린</v>
          </cell>
          <cell r="C203" t="str">
            <v>Monster.SlimeNomal.Purple</v>
          </cell>
          <cell r="D203">
            <v>0</v>
          </cell>
          <cell r="E203">
            <v>0</v>
          </cell>
          <cell r="F203">
            <v>0</v>
          </cell>
          <cell r="G203">
            <v>0</v>
          </cell>
          <cell r="H203" t="str">
            <v>Slime</v>
          </cell>
          <cell r="I203">
            <v>0</v>
          </cell>
          <cell r="J203" t="str">
            <v>Magical</v>
          </cell>
          <cell r="K203">
            <v>0</v>
          </cell>
          <cell r="L203">
            <v>0</v>
          </cell>
          <cell r="M203" t="str">
            <v>Fire</v>
          </cell>
          <cell r="N203">
            <v>0</v>
          </cell>
          <cell r="O203">
            <v>0</v>
          </cell>
          <cell r="P203" t="str">
            <v>0</v>
          </cell>
          <cell r="Q203">
            <v>5000</v>
          </cell>
          <cell r="R203" t="str">
            <v>200</v>
          </cell>
          <cell r="S203" t="str">
            <v>False</v>
          </cell>
          <cell r="T203">
            <v>0</v>
          </cell>
          <cell r="U203">
            <v>750</v>
          </cell>
          <cell r="V203">
            <v>880</v>
          </cell>
          <cell r="X203" t="str">
            <v>NO_ITEM</v>
          </cell>
          <cell r="Y203" t="str">
            <v>NO_ITEM</v>
          </cell>
          <cell r="Z203">
            <v>0</v>
          </cell>
          <cell r="AA203">
            <v>0</v>
          </cell>
          <cell r="AC203">
            <v>301000</v>
          </cell>
          <cell r="AD203">
            <v>0</v>
          </cell>
          <cell r="AE203">
            <v>301010</v>
          </cell>
          <cell r="AF203">
            <v>0</v>
          </cell>
          <cell r="AG203">
            <v>301020</v>
          </cell>
          <cell r="AH203">
            <v>0</v>
          </cell>
          <cell r="AI203">
            <v>301030</v>
          </cell>
          <cell r="AJ203">
            <v>0</v>
          </cell>
          <cell r="AK203">
            <v>0</v>
          </cell>
          <cell r="AL203">
            <v>0</v>
          </cell>
          <cell r="AM203">
            <v>0</v>
          </cell>
          <cell r="AN203">
            <v>0</v>
          </cell>
          <cell r="AO203">
            <v>0</v>
          </cell>
          <cell r="AP203">
            <v>0</v>
          </cell>
          <cell r="AQ203">
            <v>0</v>
          </cell>
          <cell r="AR203">
            <v>0</v>
          </cell>
          <cell r="AS203">
            <v>0</v>
          </cell>
          <cell r="AT203">
            <v>0</v>
          </cell>
        </row>
        <row r="204">
          <cell r="A204">
            <v>3011</v>
          </cell>
          <cell r="B204" t="str">
            <v>초록빛 슬라임</v>
          </cell>
          <cell r="C204" t="str">
            <v>Monster.Slime.WarriorSmall</v>
          </cell>
          <cell r="D204" t="str">
            <v>Monster.Slime.Warrior</v>
          </cell>
          <cell r="E204">
            <v>0</v>
          </cell>
          <cell r="F204">
            <v>0</v>
          </cell>
          <cell r="G204">
            <v>0</v>
          </cell>
          <cell r="H204" t="str">
            <v>Slime</v>
          </cell>
          <cell r="I204">
            <v>0</v>
          </cell>
          <cell r="J204" t="str">
            <v>Physical</v>
          </cell>
          <cell r="K204">
            <v>0</v>
          </cell>
          <cell r="L204">
            <v>0</v>
          </cell>
          <cell r="M204" t="str">
            <v>Fire</v>
          </cell>
          <cell r="N204">
            <v>0</v>
          </cell>
          <cell r="O204">
            <v>0</v>
          </cell>
          <cell r="P204" t="str">
            <v>3000</v>
          </cell>
          <cell r="Q204">
            <v>5000</v>
          </cell>
          <cell r="R204" t="str">
            <v>200</v>
          </cell>
          <cell r="S204" t="str">
            <v>False</v>
          </cell>
          <cell r="T204">
            <v>0</v>
          </cell>
          <cell r="U204">
            <v>500</v>
          </cell>
          <cell r="V204">
            <v>1000</v>
          </cell>
          <cell r="X204" t="str">
            <v>NO_ITEM</v>
          </cell>
          <cell r="Y204" t="str">
            <v>NO_ITEM</v>
          </cell>
          <cell r="Z204">
            <v>0</v>
          </cell>
          <cell r="AA204">
            <v>0</v>
          </cell>
          <cell r="AC204">
            <v>301100</v>
          </cell>
          <cell r="AD204">
            <v>0</v>
          </cell>
          <cell r="AE204">
            <v>301110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row>
        <row r="205">
          <cell r="A205">
            <v>3021</v>
          </cell>
          <cell r="B205" t="str">
            <v>큰 녹색 푸린</v>
          </cell>
          <cell r="C205" t="str">
            <v>Monster.SlimeBig.Green</v>
          </cell>
          <cell r="D205">
            <v>0</v>
          </cell>
          <cell r="E205">
            <v>0</v>
          </cell>
          <cell r="F205">
            <v>0</v>
          </cell>
          <cell r="G205">
            <v>0</v>
          </cell>
          <cell r="H205" t="str">
            <v>Slime</v>
          </cell>
          <cell r="I205">
            <v>0</v>
          </cell>
          <cell r="J205" t="str">
            <v>Physical</v>
          </cell>
          <cell r="K205">
            <v>0</v>
          </cell>
          <cell r="L205">
            <v>0</v>
          </cell>
          <cell r="M205" t="str">
            <v>Fire</v>
          </cell>
          <cell r="N205">
            <v>0</v>
          </cell>
          <cell r="O205">
            <v>0</v>
          </cell>
          <cell r="P205" t="str">
            <v>3000</v>
          </cell>
          <cell r="Q205">
            <v>5000</v>
          </cell>
          <cell r="R205" t="str">
            <v>200</v>
          </cell>
          <cell r="S205" t="str">
            <v>False</v>
          </cell>
          <cell r="T205">
            <v>0</v>
          </cell>
          <cell r="U205">
            <v>1180</v>
          </cell>
          <cell r="V205">
            <v>1430</v>
          </cell>
          <cell r="X205" t="str">
            <v>NO_ITEM</v>
          </cell>
          <cell r="Y205" t="str">
            <v>NO_ITEM</v>
          </cell>
          <cell r="Z205">
            <v>0</v>
          </cell>
          <cell r="AA205">
            <v>0</v>
          </cell>
          <cell r="AC205">
            <v>302100</v>
          </cell>
          <cell r="AD205">
            <v>0</v>
          </cell>
          <cell r="AE205">
            <v>302110</v>
          </cell>
          <cell r="AF205">
            <v>0</v>
          </cell>
          <cell r="AG205">
            <v>302120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row>
        <row r="206">
          <cell r="A206">
            <v>3022</v>
          </cell>
          <cell r="B206" t="str">
            <v>큰 파란색 푸린</v>
          </cell>
          <cell r="C206" t="str">
            <v>Monster.SlimeBig.Blue</v>
          </cell>
          <cell r="D206">
            <v>0</v>
          </cell>
          <cell r="E206">
            <v>0</v>
          </cell>
          <cell r="F206">
            <v>0</v>
          </cell>
          <cell r="G206">
            <v>0</v>
          </cell>
          <cell r="H206" t="str">
            <v>Slime</v>
          </cell>
          <cell r="I206">
            <v>0</v>
          </cell>
          <cell r="J206" t="str">
            <v>Physical</v>
          </cell>
          <cell r="K206">
            <v>0</v>
          </cell>
          <cell r="L206">
            <v>0</v>
          </cell>
          <cell r="M206" t="str">
            <v>Fire</v>
          </cell>
          <cell r="N206">
            <v>0</v>
          </cell>
          <cell r="O206">
            <v>0</v>
          </cell>
          <cell r="P206" t="str">
            <v>0</v>
          </cell>
          <cell r="Q206">
            <v>5000</v>
          </cell>
          <cell r="R206" t="str">
            <v>200</v>
          </cell>
          <cell r="S206" t="str">
            <v>False</v>
          </cell>
          <cell r="T206">
            <v>0</v>
          </cell>
          <cell r="U206">
            <v>1180</v>
          </cell>
          <cell r="V206">
            <v>1430</v>
          </cell>
          <cell r="X206" t="str">
            <v>NO_ITEM</v>
          </cell>
          <cell r="Y206" t="str">
            <v>NO_ITEM</v>
          </cell>
          <cell r="Z206">
            <v>0</v>
          </cell>
          <cell r="AA206">
            <v>0</v>
          </cell>
          <cell r="AC206">
            <v>302200</v>
          </cell>
          <cell r="AD206">
            <v>0</v>
          </cell>
          <cell r="AE206">
            <v>302210</v>
          </cell>
          <cell r="AF206">
            <v>0</v>
          </cell>
          <cell r="AG206">
            <v>302220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row>
        <row r="207">
          <cell r="A207">
            <v>3023</v>
          </cell>
          <cell r="B207" t="str">
            <v>큰 보라색 푸린</v>
          </cell>
          <cell r="C207" t="str">
            <v>Monster.SlimeBig.Purple</v>
          </cell>
          <cell r="D207">
            <v>0</v>
          </cell>
          <cell r="E207">
            <v>0</v>
          </cell>
          <cell r="F207">
            <v>0</v>
          </cell>
          <cell r="G207">
            <v>0</v>
          </cell>
          <cell r="H207" t="str">
            <v>Slime</v>
          </cell>
          <cell r="I207">
            <v>0</v>
          </cell>
          <cell r="J207" t="str">
            <v>Magical</v>
          </cell>
          <cell r="K207">
            <v>0</v>
          </cell>
          <cell r="L207">
            <v>0</v>
          </cell>
          <cell r="M207" t="str">
            <v>Fire</v>
          </cell>
          <cell r="N207">
            <v>0</v>
          </cell>
          <cell r="O207">
            <v>0</v>
          </cell>
          <cell r="P207" t="str">
            <v>0</v>
          </cell>
          <cell r="Q207">
            <v>5000</v>
          </cell>
          <cell r="R207" t="str">
            <v>200</v>
          </cell>
          <cell r="S207" t="str">
            <v>False</v>
          </cell>
          <cell r="T207">
            <v>0</v>
          </cell>
          <cell r="U207">
            <v>1180</v>
          </cell>
          <cell r="V207">
            <v>1430</v>
          </cell>
          <cell r="X207" t="str">
            <v>NO_ITEM</v>
          </cell>
          <cell r="Y207" t="str">
            <v>NO_ITEM</v>
          </cell>
          <cell r="Z207">
            <v>0</v>
          </cell>
          <cell r="AA207">
            <v>0</v>
          </cell>
          <cell r="AC207">
            <v>302300</v>
          </cell>
          <cell r="AD207">
            <v>0</v>
          </cell>
          <cell r="AE207">
            <v>302310</v>
          </cell>
          <cell r="AF207">
            <v>0</v>
          </cell>
          <cell r="AG207">
            <v>302320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row>
        <row r="208">
          <cell r="A208">
            <v>0</v>
          </cell>
          <cell r="B208" t="str">
            <v>골렘</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X208">
            <v>0</v>
          </cell>
          <cell r="Y208">
            <v>0</v>
          </cell>
          <cell r="Z208">
            <v>0</v>
          </cell>
          <cell r="AA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row>
        <row r="209">
          <cell r="A209">
            <v>4001</v>
          </cell>
          <cell r="B209" t="str">
            <v>수호자 골렘</v>
          </cell>
          <cell r="C209" t="str">
            <v>Monster.Golem.Guard</v>
          </cell>
          <cell r="D209">
            <v>0</v>
          </cell>
          <cell r="E209">
            <v>0</v>
          </cell>
          <cell r="F209">
            <v>0</v>
          </cell>
          <cell r="G209">
            <v>0</v>
          </cell>
          <cell r="H209" t="str">
            <v>Golem</v>
          </cell>
          <cell r="I209">
            <v>0</v>
          </cell>
          <cell r="J209" t="str">
            <v>Physical</v>
          </cell>
          <cell r="K209">
            <v>0</v>
          </cell>
          <cell r="L209">
            <v>0</v>
          </cell>
          <cell r="M209" t="str">
            <v>Fire</v>
          </cell>
          <cell r="N209">
            <v>0</v>
          </cell>
          <cell r="O209">
            <v>0</v>
          </cell>
          <cell r="P209" t="str">
            <v>3000</v>
          </cell>
          <cell r="Q209">
            <v>5000</v>
          </cell>
          <cell r="R209" t="str">
            <v>200</v>
          </cell>
          <cell r="S209" t="str">
            <v>False</v>
          </cell>
          <cell r="T209">
            <v>0</v>
          </cell>
          <cell r="U209">
            <v>900</v>
          </cell>
          <cell r="V209">
            <v>2800</v>
          </cell>
          <cell r="X209" t="str">
            <v>NO_ITEM</v>
          </cell>
          <cell r="Y209" t="str">
            <v>NO_ITEM</v>
          </cell>
          <cell r="Z209">
            <v>0</v>
          </cell>
          <cell r="AA209">
            <v>0</v>
          </cell>
          <cell r="AC209">
            <v>400100</v>
          </cell>
          <cell r="AD209">
            <v>0</v>
          </cell>
          <cell r="AE209">
            <v>400110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row>
        <row r="210">
          <cell r="A210">
            <v>4002</v>
          </cell>
          <cell r="B210" t="str">
            <v>파괴자 골렘</v>
          </cell>
          <cell r="C210" t="str">
            <v>Monster.Golem.Destroy</v>
          </cell>
          <cell r="D210">
            <v>0</v>
          </cell>
          <cell r="E210">
            <v>0</v>
          </cell>
          <cell r="F210">
            <v>0</v>
          </cell>
          <cell r="G210">
            <v>0</v>
          </cell>
          <cell r="H210" t="str">
            <v>Golem</v>
          </cell>
          <cell r="I210">
            <v>0</v>
          </cell>
          <cell r="J210" t="str">
            <v>Physical</v>
          </cell>
          <cell r="K210">
            <v>0</v>
          </cell>
          <cell r="L210">
            <v>0</v>
          </cell>
          <cell r="M210" t="str">
            <v>Fire</v>
          </cell>
          <cell r="N210">
            <v>0</v>
          </cell>
          <cell r="O210">
            <v>0</v>
          </cell>
          <cell r="P210" t="str">
            <v>0</v>
          </cell>
          <cell r="Q210">
            <v>5000</v>
          </cell>
          <cell r="R210" t="str">
            <v>200</v>
          </cell>
          <cell r="S210" t="str">
            <v>False</v>
          </cell>
          <cell r="T210">
            <v>0</v>
          </cell>
          <cell r="U210">
            <v>900</v>
          </cell>
          <cell r="V210">
            <v>2800</v>
          </cell>
          <cell r="X210" t="str">
            <v>NO_ITEM</v>
          </cell>
          <cell r="Y210" t="str">
            <v>NO_ITEM</v>
          </cell>
          <cell r="Z210">
            <v>0</v>
          </cell>
          <cell r="AA210">
            <v>0</v>
          </cell>
          <cell r="AC210">
            <v>400200</v>
          </cell>
          <cell r="AD210">
            <v>0</v>
          </cell>
          <cell r="AE210">
            <v>400210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row>
        <row r="211">
          <cell r="A211">
            <v>4003</v>
          </cell>
          <cell r="B211" t="str">
            <v>폭주한 골렘</v>
          </cell>
          <cell r="C211" t="str">
            <v>Monster.Golem.Fury</v>
          </cell>
          <cell r="D211">
            <v>0</v>
          </cell>
          <cell r="E211">
            <v>0</v>
          </cell>
          <cell r="F211">
            <v>0</v>
          </cell>
          <cell r="G211">
            <v>0</v>
          </cell>
          <cell r="H211" t="str">
            <v>Golem</v>
          </cell>
          <cell r="I211">
            <v>0</v>
          </cell>
          <cell r="J211" t="str">
            <v>Physical</v>
          </cell>
          <cell r="K211">
            <v>0</v>
          </cell>
          <cell r="L211">
            <v>0</v>
          </cell>
          <cell r="M211" t="str">
            <v>Fire</v>
          </cell>
          <cell r="N211">
            <v>0</v>
          </cell>
          <cell r="O211">
            <v>0</v>
          </cell>
          <cell r="P211" t="str">
            <v>2000</v>
          </cell>
          <cell r="Q211">
            <v>5000</v>
          </cell>
          <cell r="R211" t="str">
            <v>200</v>
          </cell>
          <cell r="S211" t="str">
            <v>False</v>
          </cell>
          <cell r="T211">
            <v>0</v>
          </cell>
          <cell r="U211">
            <v>900</v>
          </cell>
          <cell r="V211">
            <v>2800</v>
          </cell>
          <cell r="X211" t="str">
            <v>NO_ITEM</v>
          </cell>
          <cell r="Y211" t="str">
            <v>NO_ITEM</v>
          </cell>
          <cell r="Z211">
            <v>0</v>
          </cell>
          <cell r="AA211">
            <v>0</v>
          </cell>
          <cell r="AC211">
            <v>400300</v>
          </cell>
          <cell r="AD211">
            <v>0</v>
          </cell>
          <cell r="AE211">
            <v>400310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row>
        <row r="212">
          <cell r="A212">
            <v>4201</v>
          </cell>
          <cell r="B212" t="str">
            <v>고대마력 골렘</v>
          </cell>
          <cell r="C212" t="str">
            <v>Monster.Golem.SuperElite</v>
          </cell>
          <cell r="D212">
            <v>0</v>
          </cell>
          <cell r="E212">
            <v>0</v>
          </cell>
          <cell r="F212">
            <v>0</v>
          </cell>
          <cell r="G212">
            <v>0</v>
          </cell>
          <cell r="H212" t="str">
            <v>Golem</v>
          </cell>
          <cell r="I212">
            <v>0</v>
          </cell>
          <cell r="J212" t="str">
            <v>Physical</v>
          </cell>
          <cell r="K212">
            <v>0</v>
          </cell>
          <cell r="L212">
            <v>0</v>
          </cell>
          <cell r="M212" t="str">
            <v>Fire</v>
          </cell>
          <cell r="N212">
            <v>0</v>
          </cell>
          <cell r="O212">
            <v>0</v>
          </cell>
          <cell r="P212" t="str">
            <v>2000</v>
          </cell>
          <cell r="Q212">
            <v>5000</v>
          </cell>
          <cell r="R212" t="str">
            <v>200</v>
          </cell>
          <cell r="S212" t="str">
            <v>False</v>
          </cell>
          <cell r="T212">
            <v>0</v>
          </cell>
          <cell r="U212">
            <v>1500</v>
          </cell>
          <cell r="V212">
            <v>2800</v>
          </cell>
          <cell r="X212" t="str">
            <v>NO_ITEM</v>
          </cell>
          <cell r="Y212" t="str">
            <v>NO_ITEM</v>
          </cell>
          <cell r="Z212">
            <v>0</v>
          </cell>
          <cell r="AA212">
            <v>0</v>
          </cell>
          <cell r="AC212">
            <v>420100</v>
          </cell>
          <cell r="AD212">
            <v>0</v>
          </cell>
          <cell r="AE212">
            <v>420110</v>
          </cell>
          <cell r="AF212">
            <v>0</v>
          </cell>
          <cell r="AG212">
            <v>420120</v>
          </cell>
          <cell r="AH212">
            <v>0</v>
          </cell>
          <cell r="AI212">
            <v>420130</v>
          </cell>
          <cell r="AJ212">
            <v>0</v>
          </cell>
          <cell r="AK212">
            <v>0</v>
          </cell>
          <cell r="AL212">
            <v>0</v>
          </cell>
          <cell r="AM212">
            <v>0</v>
          </cell>
          <cell r="AN212">
            <v>0</v>
          </cell>
          <cell r="AO212">
            <v>0</v>
          </cell>
          <cell r="AP212">
            <v>0</v>
          </cell>
          <cell r="AQ212">
            <v>0</v>
          </cell>
          <cell r="AR212">
            <v>0</v>
          </cell>
          <cell r="AS212">
            <v>0</v>
          </cell>
          <cell r="AT212">
            <v>0</v>
          </cell>
        </row>
        <row r="213">
          <cell r="A213">
            <v>0</v>
          </cell>
          <cell r="B213" t="str">
            <v>거미</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X213">
            <v>0</v>
          </cell>
          <cell r="Y213">
            <v>0</v>
          </cell>
          <cell r="Z213">
            <v>0</v>
          </cell>
          <cell r="AA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row>
        <row r="214">
          <cell r="A214">
            <v>5001</v>
          </cell>
          <cell r="B214" t="str">
            <v>흡혈 거미</v>
          </cell>
          <cell r="C214" t="str">
            <v>Monster.Spider.Blood</v>
          </cell>
          <cell r="D214">
            <v>0</v>
          </cell>
          <cell r="E214">
            <v>0</v>
          </cell>
          <cell r="F214">
            <v>0</v>
          </cell>
          <cell r="G214">
            <v>0</v>
          </cell>
          <cell r="H214" t="str">
            <v>Spider</v>
          </cell>
          <cell r="I214">
            <v>0</v>
          </cell>
          <cell r="J214" t="str">
            <v>Physical</v>
          </cell>
          <cell r="K214">
            <v>0</v>
          </cell>
          <cell r="L214">
            <v>0</v>
          </cell>
          <cell r="M214" t="str">
            <v>Fire</v>
          </cell>
          <cell r="N214">
            <v>0</v>
          </cell>
          <cell r="O214">
            <v>0</v>
          </cell>
          <cell r="P214" t="str">
            <v>2000</v>
          </cell>
          <cell r="Q214">
            <v>5000</v>
          </cell>
          <cell r="R214" t="str">
            <v>200</v>
          </cell>
          <cell r="S214" t="str">
            <v>False</v>
          </cell>
          <cell r="T214">
            <v>0</v>
          </cell>
          <cell r="U214">
            <v>700</v>
          </cell>
          <cell r="V214">
            <v>1000</v>
          </cell>
          <cell r="X214" t="str">
            <v>NO_ITEM</v>
          </cell>
          <cell r="Y214" t="str">
            <v>NO_ITEM</v>
          </cell>
          <cell r="Z214">
            <v>0</v>
          </cell>
          <cell r="AA214">
            <v>0</v>
          </cell>
          <cell r="AC214">
            <v>500100</v>
          </cell>
          <cell r="AD214">
            <v>0</v>
          </cell>
          <cell r="AE214">
            <v>500110</v>
          </cell>
          <cell r="AF214">
            <v>0</v>
          </cell>
          <cell r="AG214">
            <v>0</v>
          </cell>
          <cell r="AH214">
            <v>0</v>
          </cell>
          <cell r="AI214">
            <v>0</v>
          </cell>
          <cell r="AJ214">
            <v>0</v>
          </cell>
          <cell r="AK214">
            <v>0</v>
          </cell>
          <cell r="AL214">
            <v>0</v>
          </cell>
          <cell r="AM214">
            <v>0</v>
          </cell>
          <cell r="AN214">
            <v>0</v>
          </cell>
          <cell r="AO214" t="str">
            <v>500111</v>
          </cell>
          <cell r="AP214">
            <v>0</v>
          </cell>
          <cell r="AQ214">
            <v>0</v>
          </cell>
          <cell r="AR214">
            <v>0</v>
          </cell>
          <cell r="AS214">
            <v>0</v>
          </cell>
          <cell r="AT214">
            <v>0</v>
          </cell>
        </row>
        <row r="215">
          <cell r="A215">
            <v>5002</v>
          </cell>
          <cell r="B215" t="str">
            <v>불쏘시개거미</v>
          </cell>
          <cell r="C215" t="str">
            <v>Monster.Spider.Fire</v>
          </cell>
          <cell r="D215">
            <v>0</v>
          </cell>
          <cell r="E215">
            <v>0</v>
          </cell>
          <cell r="F215">
            <v>0</v>
          </cell>
          <cell r="G215">
            <v>0</v>
          </cell>
          <cell r="H215" t="str">
            <v>Spider</v>
          </cell>
          <cell r="I215">
            <v>0</v>
          </cell>
          <cell r="J215" t="str">
            <v>Magical</v>
          </cell>
          <cell r="K215">
            <v>0</v>
          </cell>
          <cell r="L215">
            <v>0</v>
          </cell>
          <cell r="M215" t="str">
            <v>Fire</v>
          </cell>
          <cell r="N215">
            <v>0</v>
          </cell>
          <cell r="O215">
            <v>0</v>
          </cell>
          <cell r="P215" t="str">
            <v>0</v>
          </cell>
          <cell r="Q215">
            <v>5000</v>
          </cell>
          <cell r="R215" t="str">
            <v>200</v>
          </cell>
          <cell r="S215" t="str">
            <v>False</v>
          </cell>
          <cell r="T215">
            <v>0</v>
          </cell>
          <cell r="U215">
            <v>700</v>
          </cell>
          <cell r="V215">
            <v>1000</v>
          </cell>
          <cell r="X215" t="str">
            <v>NO_ITEM</v>
          </cell>
          <cell r="Y215" t="str">
            <v>NO_ITEM</v>
          </cell>
          <cell r="Z215">
            <v>0</v>
          </cell>
          <cell r="AA215">
            <v>0</v>
          </cell>
          <cell r="AC215">
            <v>500200</v>
          </cell>
          <cell r="AD215">
            <v>0</v>
          </cell>
          <cell r="AE215">
            <v>500210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row>
        <row r="216">
          <cell r="A216">
            <v>5003</v>
          </cell>
          <cell r="B216" t="str">
            <v>싸움꾼거미</v>
          </cell>
          <cell r="C216" t="str">
            <v>Monster.Spider.Warrior</v>
          </cell>
          <cell r="D216">
            <v>0</v>
          </cell>
          <cell r="E216">
            <v>0</v>
          </cell>
          <cell r="F216">
            <v>0</v>
          </cell>
          <cell r="G216">
            <v>0</v>
          </cell>
          <cell r="H216" t="str">
            <v>Spider</v>
          </cell>
          <cell r="I216">
            <v>0</v>
          </cell>
          <cell r="J216" t="str">
            <v>Physical</v>
          </cell>
          <cell r="K216">
            <v>0</v>
          </cell>
          <cell r="L216">
            <v>0</v>
          </cell>
          <cell r="M216" t="str">
            <v>Fire</v>
          </cell>
          <cell r="N216">
            <v>0</v>
          </cell>
          <cell r="O216">
            <v>0</v>
          </cell>
          <cell r="P216" t="str">
            <v>3000</v>
          </cell>
          <cell r="Q216">
            <v>5000</v>
          </cell>
          <cell r="R216" t="str">
            <v>200</v>
          </cell>
          <cell r="S216" t="str">
            <v>False</v>
          </cell>
          <cell r="T216">
            <v>0</v>
          </cell>
          <cell r="U216">
            <v>700</v>
          </cell>
          <cell r="V216">
            <v>1000</v>
          </cell>
          <cell r="X216" t="str">
            <v>NO_ITEM</v>
          </cell>
          <cell r="Y216" t="str">
            <v>NO_ITEM</v>
          </cell>
          <cell r="Z216">
            <v>0</v>
          </cell>
          <cell r="AA216">
            <v>0</v>
          </cell>
          <cell r="AC216">
            <v>500300</v>
          </cell>
          <cell r="AD216">
            <v>0</v>
          </cell>
          <cell r="AE216">
            <v>500310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row>
        <row r="217">
          <cell r="A217">
            <v>5004</v>
          </cell>
          <cell r="B217" t="str">
            <v>폭발거미</v>
          </cell>
          <cell r="C217" t="str">
            <v>Monster.Spider.Demolition</v>
          </cell>
          <cell r="D217">
            <v>0</v>
          </cell>
          <cell r="E217">
            <v>0</v>
          </cell>
          <cell r="F217">
            <v>0</v>
          </cell>
          <cell r="G217">
            <v>0</v>
          </cell>
          <cell r="H217" t="str">
            <v>Spider</v>
          </cell>
          <cell r="I217">
            <v>0</v>
          </cell>
          <cell r="J217" t="str">
            <v>Magical</v>
          </cell>
          <cell r="K217">
            <v>0</v>
          </cell>
          <cell r="L217">
            <v>0</v>
          </cell>
          <cell r="M217" t="str">
            <v>Fire</v>
          </cell>
          <cell r="N217">
            <v>0</v>
          </cell>
          <cell r="O217">
            <v>0</v>
          </cell>
          <cell r="P217" t="str">
            <v>3000</v>
          </cell>
          <cell r="Q217">
            <v>1000</v>
          </cell>
          <cell r="R217" t="str">
            <v>200</v>
          </cell>
          <cell r="S217" t="str">
            <v>False</v>
          </cell>
          <cell r="T217">
            <v>0</v>
          </cell>
          <cell r="U217">
            <v>700</v>
          </cell>
          <cell r="V217">
            <v>1000</v>
          </cell>
          <cell r="X217" t="str">
            <v>NO_ITEM</v>
          </cell>
          <cell r="Y217" t="str">
            <v>NO_ITEM</v>
          </cell>
          <cell r="Z217">
            <v>0</v>
          </cell>
          <cell r="AA217">
            <v>0</v>
          </cell>
          <cell r="AC217">
            <v>500400</v>
          </cell>
          <cell r="AD217">
            <v>0</v>
          </cell>
          <cell r="AE217">
            <v>500410</v>
          </cell>
          <cell r="AF217">
            <v>0</v>
          </cell>
          <cell r="AG217">
            <v>0</v>
          </cell>
          <cell r="AH217">
            <v>0</v>
          </cell>
          <cell r="AI217">
            <v>0</v>
          </cell>
          <cell r="AJ217">
            <v>0</v>
          </cell>
          <cell r="AK217">
            <v>0</v>
          </cell>
          <cell r="AL217">
            <v>0</v>
          </cell>
          <cell r="AM217">
            <v>0</v>
          </cell>
          <cell r="AN217">
            <v>0</v>
          </cell>
          <cell r="AO217">
            <v>0</v>
          </cell>
          <cell r="AP217">
            <v>0</v>
          </cell>
          <cell r="AQ217">
            <v>0</v>
          </cell>
          <cell r="AR217">
            <v>0</v>
          </cell>
          <cell r="AS217">
            <v>0</v>
          </cell>
          <cell r="AT217">
            <v>0</v>
          </cell>
        </row>
        <row r="218">
          <cell r="A218">
            <v>5005</v>
          </cell>
          <cell r="B218" t="str">
            <v>새끼거미</v>
          </cell>
          <cell r="C218" t="str">
            <v>Monster.Spider.Small</v>
          </cell>
          <cell r="D218">
            <v>0</v>
          </cell>
          <cell r="E218">
            <v>0</v>
          </cell>
          <cell r="F218">
            <v>0</v>
          </cell>
          <cell r="G218">
            <v>0</v>
          </cell>
          <cell r="H218" t="str">
            <v>Spider</v>
          </cell>
          <cell r="I218">
            <v>0</v>
          </cell>
          <cell r="J218" t="str">
            <v>Physical</v>
          </cell>
          <cell r="K218">
            <v>0</v>
          </cell>
          <cell r="L218">
            <v>0</v>
          </cell>
          <cell r="M218" t="str">
            <v>Fire</v>
          </cell>
          <cell r="N218">
            <v>0</v>
          </cell>
          <cell r="O218">
            <v>0</v>
          </cell>
          <cell r="P218" t="str">
            <v>3000</v>
          </cell>
          <cell r="Q218">
            <v>5000</v>
          </cell>
          <cell r="R218" t="str">
            <v>200</v>
          </cell>
          <cell r="S218" t="str">
            <v>False</v>
          </cell>
          <cell r="T218">
            <v>0</v>
          </cell>
          <cell r="U218">
            <v>300</v>
          </cell>
          <cell r="V218">
            <v>500</v>
          </cell>
          <cell r="X218" t="str">
            <v>NO_ITEM</v>
          </cell>
          <cell r="Y218" t="str">
            <v>NO_ITEM</v>
          </cell>
          <cell r="Z218">
            <v>0</v>
          </cell>
          <cell r="AA218">
            <v>0</v>
          </cell>
          <cell r="AC218">
            <v>500500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row>
        <row r="219">
          <cell r="A219">
            <v>5006</v>
          </cell>
          <cell r="B219" t="str">
            <v>거미알</v>
          </cell>
          <cell r="C219" t="str">
            <v>Monster.Spider.Egg</v>
          </cell>
          <cell r="D219">
            <v>0</v>
          </cell>
          <cell r="E219">
            <v>0</v>
          </cell>
          <cell r="F219">
            <v>0</v>
          </cell>
          <cell r="G219">
            <v>0</v>
          </cell>
          <cell r="H219" t="str">
            <v>Spider</v>
          </cell>
          <cell r="I219">
            <v>0</v>
          </cell>
          <cell r="J219" t="str">
            <v>Physical</v>
          </cell>
          <cell r="K219">
            <v>0</v>
          </cell>
          <cell r="L219">
            <v>0</v>
          </cell>
          <cell r="M219" t="str">
            <v>Fire</v>
          </cell>
          <cell r="N219">
            <v>0</v>
          </cell>
          <cell r="O219">
            <v>0</v>
          </cell>
          <cell r="P219" t="str">
            <v>0</v>
          </cell>
          <cell r="Q219">
            <v>0</v>
          </cell>
          <cell r="R219" t="str">
            <v>200</v>
          </cell>
          <cell r="S219" t="str">
            <v>Knockback,Down,Stun,Pulling,Stone</v>
          </cell>
          <cell r="T219" t="str">
            <v>StaticPosition</v>
          </cell>
          <cell r="U219">
            <v>2000</v>
          </cell>
          <cell r="V219">
            <v>2000</v>
          </cell>
          <cell r="X219" t="str">
            <v>NO_ITEM</v>
          </cell>
          <cell r="Y219" t="str">
            <v>NO_ITEM</v>
          </cell>
          <cell r="Z219">
            <v>0</v>
          </cell>
          <cell r="AA219">
            <v>0</v>
          </cell>
          <cell r="AC219">
            <v>500600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row>
        <row r="220">
          <cell r="A220">
            <v>5007</v>
          </cell>
          <cell r="B220" t="str">
            <v>유령거미</v>
          </cell>
          <cell r="C220" t="str">
            <v>Monster.GhostSpider.Fire</v>
          </cell>
          <cell r="D220">
            <v>0</v>
          </cell>
          <cell r="E220">
            <v>0</v>
          </cell>
          <cell r="F220">
            <v>0</v>
          </cell>
          <cell r="G220">
            <v>0</v>
          </cell>
          <cell r="H220" t="str">
            <v>Spider</v>
          </cell>
          <cell r="I220">
            <v>0</v>
          </cell>
          <cell r="J220" t="str">
            <v>Magical</v>
          </cell>
          <cell r="K220">
            <v>0</v>
          </cell>
          <cell r="L220">
            <v>0</v>
          </cell>
          <cell r="M220" t="str">
            <v>Fire</v>
          </cell>
          <cell r="N220">
            <v>0</v>
          </cell>
          <cell r="O220">
            <v>0</v>
          </cell>
          <cell r="P220" t="str">
            <v>0</v>
          </cell>
          <cell r="Q220">
            <v>5000</v>
          </cell>
          <cell r="R220" t="str">
            <v>200</v>
          </cell>
          <cell r="S220" t="str">
            <v>False</v>
          </cell>
          <cell r="T220">
            <v>0</v>
          </cell>
          <cell r="U220">
            <v>700</v>
          </cell>
          <cell r="V220">
            <v>1000</v>
          </cell>
          <cell r="X220" t="str">
            <v>NO_ITEM</v>
          </cell>
          <cell r="Y220" t="str">
            <v>NO_ITEM</v>
          </cell>
          <cell r="Z220">
            <v>0</v>
          </cell>
          <cell r="AA220">
            <v>0</v>
          </cell>
          <cell r="AC220">
            <v>500700</v>
          </cell>
          <cell r="AD220">
            <v>0</v>
          </cell>
          <cell r="AE220">
            <v>500710</v>
          </cell>
          <cell r="AF220">
            <v>0</v>
          </cell>
          <cell r="AG220">
            <v>0</v>
          </cell>
          <cell r="AH220">
            <v>0</v>
          </cell>
          <cell r="AI220">
            <v>0</v>
          </cell>
          <cell r="AJ220">
            <v>0</v>
          </cell>
          <cell r="AK220">
            <v>0</v>
          </cell>
          <cell r="AL220">
            <v>0</v>
          </cell>
          <cell r="AM220">
            <v>0</v>
          </cell>
          <cell r="AN220">
            <v>0</v>
          </cell>
          <cell r="AO220" t="str">
            <v>4</v>
          </cell>
          <cell r="AP220">
            <v>0</v>
          </cell>
          <cell r="AQ220">
            <v>0</v>
          </cell>
          <cell r="AR220">
            <v>0</v>
          </cell>
          <cell r="AS220">
            <v>0</v>
          </cell>
          <cell r="AT220">
            <v>0</v>
          </cell>
        </row>
        <row r="221">
          <cell r="A221">
            <v>5201</v>
          </cell>
          <cell r="B221" t="str">
            <v>맹독여왕거미</v>
          </cell>
          <cell r="C221" t="str">
            <v>Monster.Spider.SuperElite</v>
          </cell>
          <cell r="D221">
            <v>0</v>
          </cell>
          <cell r="E221">
            <v>0</v>
          </cell>
          <cell r="F221">
            <v>0</v>
          </cell>
          <cell r="G221">
            <v>0</v>
          </cell>
          <cell r="H221" t="str">
            <v>Spider</v>
          </cell>
          <cell r="I221">
            <v>0</v>
          </cell>
          <cell r="J221" t="str">
            <v>Physical</v>
          </cell>
          <cell r="K221">
            <v>0</v>
          </cell>
          <cell r="L221">
            <v>0</v>
          </cell>
          <cell r="M221" t="str">
            <v>Fire</v>
          </cell>
          <cell r="N221">
            <v>0</v>
          </cell>
          <cell r="O221">
            <v>0</v>
          </cell>
          <cell r="P221" t="str">
            <v>3000</v>
          </cell>
          <cell r="Q221">
            <v>5000</v>
          </cell>
          <cell r="R221" t="str">
            <v>200</v>
          </cell>
          <cell r="S221" t="str">
            <v>False</v>
          </cell>
          <cell r="T221">
            <v>0</v>
          </cell>
          <cell r="U221">
            <v>1400</v>
          </cell>
          <cell r="V221">
            <v>1000</v>
          </cell>
          <cell r="X221" t="str">
            <v>NO_ITEM</v>
          </cell>
          <cell r="Y221" t="str">
            <v>NO_ITEM</v>
          </cell>
          <cell r="Z221">
            <v>0</v>
          </cell>
          <cell r="AA221">
            <v>0</v>
          </cell>
          <cell r="AC221">
            <v>520100</v>
          </cell>
          <cell r="AD221">
            <v>0</v>
          </cell>
          <cell r="AE221">
            <v>520110</v>
          </cell>
          <cell r="AF221">
            <v>0</v>
          </cell>
          <cell r="AG221">
            <v>520120</v>
          </cell>
          <cell r="AH221">
            <v>0</v>
          </cell>
          <cell r="AI221">
            <v>520130</v>
          </cell>
          <cell r="AJ221">
            <v>0</v>
          </cell>
          <cell r="AK221">
            <v>0</v>
          </cell>
          <cell r="AL221">
            <v>0</v>
          </cell>
          <cell r="AM221">
            <v>0</v>
          </cell>
          <cell r="AN221">
            <v>0</v>
          </cell>
          <cell r="AO221" t="str">
            <v>520121</v>
          </cell>
          <cell r="AP221">
            <v>0</v>
          </cell>
          <cell r="AQ221">
            <v>0</v>
          </cell>
          <cell r="AR221">
            <v>0</v>
          </cell>
          <cell r="AS221">
            <v>0</v>
          </cell>
          <cell r="AT221">
            <v>0</v>
          </cell>
        </row>
        <row r="222">
          <cell r="A222">
            <v>0</v>
          </cell>
          <cell r="B222" t="str">
            <v>자이언트웜</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X222">
            <v>0</v>
          </cell>
          <cell r="Y222">
            <v>0</v>
          </cell>
          <cell r="Z222">
            <v>0</v>
          </cell>
          <cell r="AA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P222">
            <v>0</v>
          </cell>
          <cell r="AQ222">
            <v>0</v>
          </cell>
          <cell r="AR222">
            <v>0</v>
          </cell>
          <cell r="AS222">
            <v>0</v>
          </cell>
          <cell r="AT222">
            <v>0</v>
          </cell>
        </row>
        <row r="223">
          <cell r="A223">
            <v>6001</v>
          </cell>
          <cell r="B223" t="str">
            <v>모래사냥꾼 자이언트웜</v>
          </cell>
          <cell r="C223" t="str">
            <v>Monster.GiantWorm.Sand</v>
          </cell>
          <cell r="D223">
            <v>0</v>
          </cell>
          <cell r="E223">
            <v>0</v>
          </cell>
          <cell r="F223">
            <v>0</v>
          </cell>
          <cell r="G223">
            <v>0</v>
          </cell>
          <cell r="H223" t="str">
            <v>GiantWorm</v>
          </cell>
          <cell r="I223">
            <v>0</v>
          </cell>
          <cell r="J223" t="str">
            <v>Physical</v>
          </cell>
          <cell r="K223">
            <v>0</v>
          </cell>
          <cell r="L223">
            <v>0</v>
          </cell>
          <cell r="M223" t="str">
            <v>Fire</v>
          </cell>
          <cell r="N223">
            <v>0</v>
          </cell>
          <cell r="O223">
            <v>0</v>
          </cell>
          <cell r="P223" t="str">
            <v>2000</v>
          </cell>
          <cell r="Q223">
            <v>5000</v>
          </cell>
          <cell r="R223" t="str">
            <v>200</v>
          </cell>
          <cell r="S223" t="str">
            <v>Knockback,Down</v>
          </cell>
          <cell r="T223">
            <v>0</v>
          </cell>
          <cell r="U223">
            <v>600</v>
          </cell>
          <cell r="V223">
            <v>2400</v>
          </cell>
          <cell r="X223" t="str">
            <v>NO_ITEM</v>
          </cell>
          <cell r="Y223" t="str">
            <v>NO_ITEM</v>
          </cell>
          <cell r="Z223">
            <v>0</v>
          </cell>
          <cell r="AA223">
            <v>0</v>
          </cell>
          <cell r="AC223">
            <v>600100</v>
          </cell>
          <cell r="AD223">
            <v>0</v>
          </cell>
          <cell r="AE223">
            <v>600110</v>
          </cell>
          <cell r="AF223">
            <v>0</v>
          </cell>
          <cell r="AG223">
            <v>0</v>
          </cell>
          <cell r="AH223">
            <v>0</v>
          </cell>
          <cell r="AI223">
            <v>0</v>
          </cell>
          <cell r="AJ223">
            <v>0</v>
          </cell>
          <cell r="AK223">
            <v>0</v>
          </cell>
          <cell r="AL223">
            <v>0</v>
          </cell>
          <cell r="AM223">
            <v>0</v>
          </cell>
          <cell r="AN223">
            <v>0</v>
          </cell>
          <cell r="AO223" t="str">
            <v>600180</v>
          </cell>
          <cell r="AP223">
            <v>0</v>
          </cell>
          <cell r="AQ223">
            <v>0</v>
          </cell>
          <cell r="AR223">
            <v>0</v>
          </cell>
          <cell r="AS223">
            <v>0</v>
          </cell>
          <cell r="AT223">
            <v>0</v>
          </cell>
        </row>
        <row r="224">
          <cell r="A224">
            <v>6002</v>
          </cell>
          <cell r="B224" t="str">
            <v>광폭한 자이언트웜</v>
          </cell>
          <cell r="C224" t="str">
            <v>Monster.GiantWorm.Fury</v>
          </cell>
          <cell r="D224">
            <v>0</v>
          </cell>
          <cell r="E224">
            <v>0</v>
          </cell>
          <cell r="F224">
            <v>0</v>
          </cell>
          <cell r="G224">
            <v>0</v>
          </cell>
          <cell r="H224" t="str">
            <v>GiantWorm</v>
          </cell>
          <cell r="I224">
            <v>0</v>
          </cell>
          <cell r="J224" t="str">
            <v>Physical</v>
          </cell>
          <cell r="K224">
            <v>0</v>
          </cell>
          <cell r="L224">
            <v>0</v>
          </cell>
          <cell r="M224" t="str">
            <v>Fire</v>
          </cell>
          <cell r="N224">
            <v>0</v>
          </cell>
          <cell r="O224">
            <v>0</v>
          </cell>
          <cell r="P224" t="str">
            <v>3000</v>
          </cell>
          <cell r="Q224">
            <v>5000</v>
          </cell>
          <cell r="R224" t="str">
            <v>200</v>
          </cell>
          <cell r="S224" t="str">
            <v>Knockback,Down</v>
          </cell>
          <cell r="T224">
            <v>0</v>
          </cell>
          <cell r="U224">
            <v>600</v>
          </cell>
          <cell r="V224">
            <v>2400</v>
          </cell>
          <cell r="X224" t="str">
            <v>NO_ITEM</v>
          </cell>
          <cell r="Y224" t="str">
            <v>NO_ITEM</v>
          </cell>
          <cell r="Z224">
            <v>0</v>
          </cell>
          <cell r="AA224">
            <v>0</v>
          </cell>
          <cell r="AC224">
            <v>600200</v>
          </cell>
          <cell r="AD224">
            <v>0</v>
          </cell>
          <cell r="AE224">
            <v>600210</v>
          </cell>
          <cell r="AF224">
            <v>0</v>
          </cell>
          <cell r="AG224">
            <v>0</v>
          </cell>
          <cell r="AH224">
            <v>0</v>
          </cell>
          <cell r="AI224">
            <v>0</v>
          </cell>
          <cell r="AJ224">
            <v>0</v>
          </cell>
          <cell r="AK224">
            <v>0</v>
          </cell>
          <cell r="AL224">
            <v>0</v>
          </cell>
          <cell r="AM224">
            <v>0</v>
          </cell>
          <cell r="AN224">
            <v>0</v>
          </cell>
          <cell r="AO224" t="str">
            <v>600280</v>
          </cell>
          <cell r="AP224">
            <v>0</v>
          </cell>
          <cell r="AQ224">
            <v>0</v>
          </cell>
          <cell r="AR224">
            <v>0</v>
          </cell>
          <cell r="AS224">
            <v>0</v>
          </cell>
          <cell r="AT224">
            <v>0</v>
          </cell>
        </row>
        <row r="225">
          <cell r="A225">
            <v>6003</v>
          </cell>
          <cell r="B225" t="str">
            <v>풀냄새 자이언트웜</v>
          </cell>
          <cell r="C225" t="str">
            <v>Monster.GiantWorm.Grass</v>
          </cell>
          <cell r="D225">
            <v>0</v>
          </cell>
          <cell r="E225">
            <v>0</v>
          </cell>
          <cell r="F225">
            <v>0</v>
          </cell>
          <cell r="G225">
            <v>0</v>
          </cell>
          <cell r="H225" t="str">
            <v>GiantWorm</v>
          </cell>
          <cell r="I225">
            <v>0</v>
          </cell>
          <cell r="J225" t="str">
            <v>Physical</v>
          </cell>
          <cell r="K225">
            <v>0</v>
          </cell>
          <cell r="L225">
            <v>0</v>
          </cell>
          <cell r="M225" t="str">
            <v>Fire</v>
          </cell>
          <cell r="N225">
            <v>0</v>
          </cell>
          <cell r="O225">
            <v>0</v>
          </cell>
          <cell r="P225" t="str">
            <v>0</v>
          </cell>
          <cell r="Q225">
            <v>5000</v>
          </cell>
          <cell r="R225" t="str">
            <v>200</v>
          </cell>
          <cell r="S225" t="str">
            <v>Knockback,Down</v>
          </cell>
          <cell r="T225">
            <v>0</v>
          </cell>
          <cell r="U225">
            <v>600</v>
          </cell>
          <cell r="V225">
            <v>2400</v>
          </cell>
          <cell r="X225" t="str">
            <v>NO_ITEM</v>
          </cell>
          <cell r="Y225" t="str">
            <v>NO_ITEM</v>
          </cell>
          <cell r="Z225">
            <v>0</v>
          </cell>
          <cell r="AA225">
            <v>0</v>
          </cell>
          <cell r="AC225">
            <v>600300</v>
          </cell>
          <cell r="AD225">
            <v>0</v>
          </cell>
          <cell r="AE225">
            <v>600310</v>
          </cell>
          <cell r="AF225">
            <v>0</v>
          </cell>
          <cell r="AG225">
            <v>0</v>
          </cell>
          <cell r="AH225">
            <v>0</v>
          </cell>
          <cell r="AI225">
            <v>0</v>
          </cell>
          <cell r="AJ225">
            <v>0</v>
          </cell>
          <cell r="AK225">
            <v>0</v>
          </cell>
          <cell r="AL225">
            <v>0</v>
          </cell>
          <cell r="AM225">
            <v>0</v>
          </cell>
          <cell r="AN225">
            <v>0</v>
          </cell>
          <cell r="AO225" t="str">
            <v>600380</v>
          </cell>
          <cell r="AP225">
            <v>0</v>
          </cell>
          <cell r="AQ225">
            <v>0</v>
          </cell>
          <cell r="AR225">
            <v>0</v>
          </cell>
          <cell r="AS225">
            <v>0</v>
          </cell>
          <cell r="AT225">
            <v>0</v>
          </cell>
        </row>
        <row r="226">
          <cell r="A226">
            <v>6201</v>
          </cell>
          <cell r="B226" t="str">
            <v>용갈기 자이언트웜</v>
          </cell>
          <cell r="C226" t="str">
            <v>Monster.GiantWorm.SuperElite</v>
          </cell>
          <cell r="D226">
            <v>0</v>
          </cell>
          <cell r="E226">
            <v>0</v>
          </cell>
          <cell r="F226">
            <v>0</v>
          </cell>
          <cell r="G226">
            <v>0</v>
          </cell>
          <cell r="H226" t="str">
            <v>GiantWorm</v>
          </cell>
          <cell r="I226">
            <v>0</v>
          </cell>
          <cell r="J226" t="str">
            <v>Physical</v>
          </cell>
          <cell r="K226">
            <v>0</v>
          </cell>
          <cell r="L226">
            <v>0</v>
          </cell>
          <cell r="M226" t="str">
            <v>Fire</v>
          </cell>
          <cell r="N226">
            <v>0</v>
          </cell>
          <cell r="O226">
            <v>0</v>
          </cell>
          <cell r="P226" t="str">
            <v>3000</v>
          </cell>
          <cell r="Q226">
            <v>5000</v>
          </cell>
          <cell r="R226" t="str">
            <v>200</v>
          </cell>
          <cell r="S226" t="str">
            <v>Knockback,Down</v>
          </cell>
          <cell r="T226">
            <v>0</v>
          </cell>
          <cell r="U226">
            <v>1200</v>
          </cell>
          <cell r="V226">
            <v>2400</v>
          </cell>
          <cell r="X226" t="str">
            <v>NO_ITEM</v>
          </cell>
          <cell r="Y226" t="str">
            <v>NO_ITEM</v>
          </cell>
          <cell r="Z226">
            <v>0</v>
          </cell>
          <cell r="AA226">
            <v>0</v>
          </cell>
          <cell r="AC226">
            <v>620100</v>
          </cell>
          <cell r="AD226">
            <v>0</v>
          </cell>
          <cell r="AE226">
            <v>620110</v>
          </cell>
          <cell r="AF226">
            <v>0</v>
          </cell>
          <cell r="AG226">
            <v>620120</v>
          </cell>
          <cell r="AH226">
            <v>0</v>
          </cell>
          <cell r="AI226">
            <v>620130</v>
          </cell>
          <cell r="AJ226">
            <v>0</v>
          </cell>
          <cell r="AK226">
            <v>0</v>
          </cell>
          <cell r="AL226">
            <v>0</v>
          </cell>
          <cell r="AM226">
            <v>0</v>
          </cell>
          <cell r="AN226">
            <v>0</v>
          </cell>
          <cell r="AO226" t="str">
            <v>620180</v>
          </cell>
          <cell r="AP226">
            <v>0</v>
          </cell>
          <cell r="AQ226">
            <v>0</v>
          </cell>
          <cell r="AR226">
            <v>0</v>
          </cell>
          <cell r="AS226">
            <v>0</v>
          </cell>
          <cell r="AT226">
            <v>0</v>
          </cell>
        </row>
        <row r="227">
          <cell r="A227">
            <v>0</v>
          </cell>
          <cell r="B227" t="str">
            <v>스켈레톤</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X227">
            <v>0</v>
          </cell>
          <cell r="Y227">
            <v>0</v>
          </cell>
          <cell r="Z227">
            <v>0</v>
          </cell>
          <cell r="AA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row>
        <row r="228">
          <cell r="A228">
            <v>7001</v>
          </cell>
          <cell r="B228" t="str">
            <v>스켈레톤 돌격병</v>
          </cell>
          <cell r="C228" t="str">
            <v>Monster.Skeleton.Guard</v>
          </cell>
          <cell r="D228">
            <v>0</v>
          </cell>
          <cell r="E228">
            <v>0</v>
          </cell>
          <cell r="F228">
            <v>0</v>
          </cell>
          <cell r="G228">
            <v>0</v>
          </cell>
          <cell r="H228" t="str">
            <v>Skeleton</v>
          </cell>
          <cell r="I228">
            <v>0</v>
          </cell>
          <cell r="J228" t="str">
            <v>Physical</v>
          </cell>
          <cell r="K228">
            <v>0</v>
          </cell>
          <cell r="L228">
            <v>0</v>
          </cell>
          <cell r="M228" t="str">
            <v>Fire</v>
          </cell>
          <cell r="N228">
            <v>0</v>
          </cell>
          <cell r="O228">
            <v>0</v>
          </cell>
          <cell r="P228" t="str">
            <v>3000</v>
          </cell>
          <cell r="Q228">
            <v>575</v>
          </cell>
          <cell r="R228" t="str">
            <v>200</v>
          </cell>
          <cell r="S228" t="str">
            <v>False</v>
          </cell>
          <cell r="T228">
            <v>0</v>
          </cell>
          <cell r="U228">
            <v>500</v>
          </cell>
          <cell r="V228">
            <v>1500</v>
          </cell>
          <cell r="X228" t="str">
            <v>NO_ITEM</v>
          </cell>
          <cell r="Y228" t="str">
            <v>NO_ITEM</v>
          </cell>
          <cell r="Z228">
            <v>0</v>
          </cell>
          <cell r="AA228">
            <v>0</v>
          </cell>
          <cell r="AC228">
            <v>700100</v>
          </cell>
          <cell r="AD228">
            <v>0</v>
          </cell>
          <cell r="AE228">
            <v>700110</v>
          </cell>
          <cell r="AF228">
            <v>0</v>
          </cell>
          <cell r="AG228">
            <v>0</v>
          </cell>
          <cell r="AH228">
            <v>0</v>
          </cell>
          <cell r="AI228">
            <v>0</v>
          </cell>
          <cell r="AJ228">
            <v>0</v>
          </cell>
          <cell r="AK228">
            <v>0</v>
          </cell>
          <cell r="AL228">
            <v>0</v>
          </cell>
          <cell r="AM228">
            <v>0</v>
          </cell>
          <cell r="AN228">
            <v>0</v>
          </cell>
          <cell r="AO228">
            <v>0</v>
          </cell>
          <cell r="AP228">
            <v>0</v>
          </cell>
          <cell r="AQ228">
            <v>0</v>
          </cell>
          <cell r="AR228">
            <v>0</v>
          </cell>
          <cell r="AS228">
            <v>0</v>
          </cell>
          <cell r="AT228">
            <v>0</v>
          </cell>
        </row>
        <row r="229">
          <cell r="A229">
            <v>7002</v>
          </cell>
          <cell r="B229" t="str">
            <v>스켈레톤 대검병</v>
          </cell>
          <cell r="C229" t="str">
            <v>Monster.Skeleton.Warrior</v>
          </cell>
          <cell r="D229">
            <v>0</v>
          </cell>
          <cell r="E229">
            <v>0</v>
          </cell>
          <cell r="F229">
            <v>0</v>
          </cell>
          <cell r="G229">
            <v>0</v>
          </cell>
          <cell r="H229" t="str">
            <v>Skeleton</v>
          </cell>
          <cell r="I229">
            <v>0</v>
          </cell>
          <cell r="J229" t="str">
            <v>Physical</v>
          </cell>
          <cell r="K229">
            <v>0</v>
          </cell>
          <cell r="L229">
            <v>0</v>
          </cell>
          <cell r="M229" t="str">
            <v>Fire</v>
          </cell>
          <cell r="N229">
            <v>0</v>
          </cell>
          <cell r="O229">
            <v>0</v>
          </cell>
          <cell r="P229" t="str">
            <v>2000</v>
          </cell>
          <cell r="Q229">
            <v>575</v>
          </cell>
          <cell r="R229" t="str">
            <v>200</v>
          </cell>
          <cell r="S229" t="str">
            <v>False</v>
          </cell>
          <cell r="T229">
            <v>0</v>
          </cell>
          <cell r="U229">
            <v>500</v>
          </cell>
          <cell r="V229">
            <v>1600</v>
          </cell>
          <cell r="X229" t="str">
            <v>NO_ITEM</v>
          </cell>
          <cell r="Y229" t="str">
            <v>NO_ITEM</v>
          </cell>
          <cell r="Z229">
            <v>0</v>
          </cell>
          <cell r="AA229">
            <v>0</v>
          </cell>
          <cell r="AC229">
            <v>700200</v>
          </cell>
          <cell r="AD229">
            <v>0</v>
          </cell>
          <cell r="AE229">
            <v>700210</v>
          </cell>
          <cell r="AF229">
            <v>0</v>
          </cell>
          <cell r="AG229">
            <v>0</v>
          </cell>
          <cell r="AH229">
            <v>0</v>
          </cell>
          <cell r="AI229">
            <v>0</v>
          </cell>
          <cell r="AJ229">
            <v>0</v>
          </cell>
          <cell r="AK229">
            <v>0</v>
          </cell>
          <cell r="AL229">
            <v>0</v>
          </cell>
          <cell r="AM229">
            <v>0</v>
          </cell>
          <cell r="AN229">
            <v>0</v>
          </cell>
          <cell r="AO229">
            <v>0</v>
          </cell>
          <cell r="AP229">
            <v>0</v>
          </cell>
          <cell r="AQ229">
            <v>0</v>
          </cell>
          <cell r="AR229">
            <v>0</v>
          </cell>
          <cell r="AS229">
            <v>0</v>
          </cell>
          <cell r="AT229">
            <v>0</v>
          </cell>
        </row>
        <row r="230">
          <cell r="A230">
            <v>7003</v>
          </cell>
          <cell r="B230" t="str">
            <v>스켈레톤 궁병</v>
          </cell>
          <cell r="C230" t="str">
            <v>Monster.Skeleton.Archer</v>
          </cell>
          <cell r="D230">
            <v>0</v>
          </cell>
          <cell r="E230">
            <v>0</v>
          </cell>
          <cell r="F230">
            <v>0</v>
          </cell>
          <cell r="G230">
            <v>0</v>
          </cell>
          <cell r="H230" t="str">
            <v>Skeleton</v>
          </cell>
          <cell r="I230">
            <v>0</v>
          </cell>
          <cell r="J230" t="str">
            <v>Physical</v>
          </cell>
          <cell r="K230">
            <v>0</v>
          </cell>
          <cell r="L230">
            <v>0</v>
          </cell>
          <cell r="M230" t="str">
            <v>Fire</v>
          </cell>
          <cell r="N230">
            <v>0</v>
          </cell>
          <cell r="O230">
            <v>0</v>
          </cell>
          <cell r="P230" t="str">
            <v>0</v>
          </cell>
          <cell r="Q230">
            <v>750</v>
          </cell>
          <cell r="R230" t="str">
            <v>200</v>
          </cell>
          <cell r="S230" t="str">
            <v>False</v>
          </cell>
          <cell r="T230">
            <v>0</v>
          </cell>
          <cell r="U230">
            <v>500</v>
          </cell>
          <cell r="V230">
            <v>1500</v>
          </cell>
          <cell r="X230" t="str">
            <v>NO_ITEM</v>
          </cell>
          <cell r="Y230" t="str">
            <v>NO_ITEM</v>
          </cell>
          <cell r="Z230">
            <v>0</v>
          </cell>
          <cell r="AA230">
            <v>0</v>
          </cell>
          <cell r="AC230">
            <v>700300</v>
          </cell>
          <cell r="AD230">
            <v>0</v>
          </cell>
          <cell r="AE230">
            <v>700310</v>
          </cell>
          <cell r="AF230">
            <v>0</v>
          </cell>
          <cell r="AG230">
            <v>0</v>
          </cell>
          <cell r="AH230">
            <v>0</v>
          </cell>
          <cell r="AI230">
            <v>0</v>
          </cell>
          <cell r="AJ230">
            <v>0</v>
          </cell>
          <cell r="AK230">
            <v>0</v>
          </cell>
          <cell r="AL230">
            <v>0</v>
          </cell>
          <cell r="AM230">
            <v>0</v>
          </cell>
          <cell r="AN230">
            <v>0</v>
          </cell>
          <cell r="AO230">
            <v>0</v>
          </cell>
          <cell r="AP230">
            <v>0</v>
          </cell>
          <cell r="AQ230">
            <v>0</v>
          </cell>
          <cell r="AR230">
            <v>0</v>
          </cell>
          <cell r="AS230">
            <v>0</v>
          </cell>
          <cell r="AT230">
            <v>0</v>
          </cell>
        </row>
        <row r="231">
          <cell r="A231">
            <v>7004</v>
          </cell>
          <cell r="B231" t="str">
            <v>스켈레톤 흑마법사</v>
          </cell>
          <cell r="C231" t="str">
            <v>Monster.Skeleton.Mage</v>
          </cell>
          <cell r="D231">
            <v>0</v>
          </cell>
          <cell r="E231">
            <v>0</v>
          </cell>
          <cell r="F231">
            <v>0</v>
          </cell>
          <cell r="G231">
            <v>0</v>
          </cell>
          <cell r="H231" t="str">
            <v>Skeleton</v>
          </cell>
          <cell r="I231">
            <v>0</v>
          </cell>
          <cell r="J231" t="str">
            <v>Magical</v>
          </cell>
          <cell r="K231">
            <v>0</v>
          </cell>
          <cell r="L231">
            <v>0</v>
          </cell>
          <cell r="M231" t="str">
            <v>Fire</v>
          </cell>
          <cell r="N231">
            <v>0</v>
          </cell>
          <cell r="O231">
            <v>0</v>
          </cell>
          <cell r="P231" t="str">
            <v>0</v>
          </cell>
          <cell r="Q231">
            <v>575</v>
          </cell>
          <cell r="R231" t="str">
            <v>200</v>
          </cell>
          <cell r="S231" t="str">
            <v>False</v>
          </cell>
          <cell r="T231">
            <v>0</v>
          </cell>
          <cell r="U231">
            <v>500</v>
          </cell>
          <cell r="V231">
            <v>1800</v>
          </cell>
          <cell r="X231" t="str">
            <v>NO_ITEM</v>
          </cell>
          <cell r="Y231" t="str">
            <v>NO_ITEM</v>
          </cell>
          <cell r="Z231">
            <v>0</v>
          </cell>
          <cell r="AA231">
            <v>0</v>
          </cell>
          <cell r="AC231">
            <v>700400</v>
          </cell>
          <cell r="AD231">
            <v>0</v>
          </cell>
          <cell r="AE231">
            <v>700410</v>
          </cell>
          <cell r="AF231">
            <v>0</v>
          </cell>
          <cell r="AG231">
            <v>0</v>
          </cell>
          <cell r="AH231">
            <v>0</v>
          </cell>
          <cell r="AI231">
            <v>0</v>
          </cell>
          <cell r="AJ231">
            <v>0</v>
          </cell>
          <cell r="AK231">
            <v>0</v>
          </cell>
          <cell r="AL231">
            <v>0</v>
          </cell>
          <cell r="AM231">
            <v>0</v>
          </cell>
          <cell r="AN231">
            <v>0</v>
          </cell>
          <cell r="AO231">
            <v>0</v>
          </cell>
          <cell r="AP231">
            <v>0</v>
          </cell>
          <cell r="AQ231">
            <v>0</v>
          </cell>
          <cell r="AR231">
            <v>0</v>
          </cell>
          <cell r="AS231">
            <v>0</v>
          </cell>
          <cell r="AT231">
            <v>0</v>
          </cell>
        </row>
        <row r="232">
          <cell r="A232">
            <v>7005</v>
          </cell>
          <cell r="B232" t="str">
            <v>스켈레톤 방패병</v>
          </cell>
          <cell r="C232" t="str">
            <v>Monster.Skeleton.BigShield</v>
          </cell>
          <cell r="D232">
            <v>0</v>
          </cell>
          <cell r="E232">
            <v>0</v>
          </cell>
          <cell r="F232">
            <v>0</v>
          </cell>
          <cell r="G232">
            <v>0</v>
          </cell>
          <cell r="H232" t="str">
            <v>Skeleton</v>
          </cell>
          <cell r="I232">
            <v>0</v>
          </cell>
          <cell r="J232" t="str">
            <v>Physical</v>
          </cell>
          <cell r="K232">
            <v>0</v>
          </cell>
          <cell r="L232">
            <v>0</v>
          </cell>
          <cell r="M232" t="str">
            <v>Fire</v>
          </cell>
          <cell r="N232" t="b">
            <v>1</v>
          </cell>
          <cell r="O232">
            <v>0</v>
          </cell>
          <cell r="P232" t="str">
            <v>0</v>
          </cell>
          <cell r="Q232">
            <v>500</v>
          </cell>
          <cell r="R232" t="str">
            <v>200</v>
          </cell>
          <cell r="S232" t="str">
            <v>False</v>
          </cell>
          <cell r="T232">
            <v>0</v>
          </cell>
          <cell r="U232">
            <v>500</v>
          </cell>
          <cell r="V232">
            <v>1800</v>
          </cell>
          <cell r="X232" t="str">
            <v>NO_ITEM</v>
          </cell>
          <cell r="Y232" t="str">
            <v>NO_ITEM</v>
          </cell>
          <cell r="Z232">
            <v>0</v>
          </cell>
          <cell r="AA232">
            <v>0</v>
          </cell>
          <cell r="AC232">
            <v>700500</v>
          </cell>
          <cell r="AD232">
            <v>0</v>
          </cell>
          <cell r="AE232">
            <v>700510</v>
          </cell>
          <cell r="AF232">
            <v>0</v>
          </cell>
          <cell r="AG232">
            <v>0</v>
          </cell>
          <cell r="AH232">
            <v>0</v>
          </cell>
          <cell r="AI232">
            <v>0</v>
          </cell>
          <cell r="AJ232">
            <v>0</v>
          </cell>
          <cell r="AK232">
            <v>0</v>
          </cell>
          <cell r="AL232">
            <v>0</v>
          </cell>
          <cell r="AM232">
            <v>0</v>
          </cell>
          <cell r="AN232">
            <v>0</v>
          </cell>
          <cell r="AO232">
            <v>0</v>
          </cell>
          <cell r="AP232">
            <v>0</v>
          </cell>
          <cell r="AQ232">
            <v>0</v>
          </cell>
          <cell r="AR232">
            <v>0</v>
          </cell>
          <cell r="AS232">
            <v>0</v>
          </cell>
          <cell r="AT232">
            <v>0</v>
          </cell>
        </row>
        <row r="233">
          <cell r="A233">
            <v>7006</v>
          </cell>
          <cell r="B233" t="str">
            <v>거대 스켈레톤</v>
          </cell>
          <cell r="C233" t="str">
            <v>Monster.Skeleton.Giant</v>
          </cell>
          <cell r="D233">
            <v>0</v>
          </cell>
          <cell r="E233">
            <v>0</v>
          </cell>
          <cell r="F233">
            <v>0</v>
          </cell>
          <cell r="G233">
            <v>0</v>
          </cell>
          <cell r="H233" t="str">
            <v>Skeleton</v>
          </cell>
          <cell r="I233">
            <v>0</v>
          </cell>
          <cell r="J233" t="str">
            <v>Physical</v>
          </cell>
          <cell r="K233">
            <v>0</v>
          </cell>
          <cell r="L233">
            <v>0</v>
          </cell>
          <cell r="M233" t="str">
            <v>Fire</v>
          </cell>
          <cell r="N233">
            <v>0</v>
          </cell>
          <cell r="O233">
            <v>0</v>
          </cell>
          <cell r="P233" t="str">
            <v>0</v>
          </cell>
          <cell r="Q233">
            <v>1000</v>
          </cell>
          <cell r="R233" t="str">
            <v>200</v>
          </cell>
          <cell r="S233" t="str">
            <v>Knockback,Down</v>
          </cell>
          <cell r="T233">
            <v>0</v>
          </cell>
          <cell r="U233">
            <v>1000</v>
          </cell>
          <cell r="V233">
            <v>3800</v>
          </cell>
          <cell r="X233" t="str">
            <v>NO_ITEM</v>
          </cell>
          <cell r="Y233" t="str">
            <v>NO_ITEM</v>
          </cell>
          <cell r="Z233">
            <v>0</v>
          </cell>
          <cell r="AA233">
            <v>0</v>
          </cell>
          <cell r="AC233">
            <v>700600</v>
          </cell>
          <cell r="AD233">
            <v>0</v>
          </cell>
          <cell r="AE233">
            <v>700610</v>
          </cell>
          <cell r="AF233">
            <v>0</v>
          </cell>
          <cell r="AG233">
            <v>0</v>
          </cell>
          <cell r="AH233">
            <v>0</v>
          </cell>
          <cell r="AI233">
            <v>0</v>
          </cell>
          <cell r="AJ233">
            <v>0</v>
          </cell>
          <cell r="AK233">
            <v>0</v>
          </cell>
          <cell r="AL233">
            <v>0</v>
          </cell>
          <cell r="AM233">
            <v>0</v>
          </cell>
          <cell r="AN233">
            <v>0</v>
          </cell>
          <cell r="AO233">
            <v>0</v>
          </cell>
          <cell r="AP233">
            <v>0</v>
          </cell>
          <cell r="AQ233">
            <v>0</v>
          </cell>
          <cell r="AR233">
            <v>0</v>
          </cell>
          <cell r="AS233">
            <v>0</v>
          </cell>
          <cell r="AT233">
            <v>0</v>
          </cell>
        </row>
        <row r="234">
          <cell r="A234">
            <v>7007</v>
          </cell>
          <cell r="B234" t="str">
            <v>고대 거인의 두개골</v>
          </cell>
          <cell r="C234" t="str">
            <v>Monster.Skeleton.Head</v>
          </cell>
          <cell r="D234">
            <v>0</v>
          </cell>
          <cell r="E234">
            <v>0</v>
          </cell>
          <cell r="F234">
            <v>0</v>
          </cell>
          <cell r="G234">
            <v>0</v>
          </cell>
          <cell r="H234" t="str">
            <v>Skeleton</v>
          </cell>
          <cell r="I234">
            <v>0</v>
          </cell>
          <cell r="J234" t="str">
            <v>Magical</v>
          </cell>
          <cell r="K234">
            <v>0</v>
          </cell>
          <cell r="L234">
            <v>0</v>
          </cell>
          <cell r="M234" t="str">
            <v>Fire</v>
          </cell>
          <cell r="N234">
            <v>0</v>
          </cell>
          <cell r="O234">
            <v>0</v>
          </cell>
          <cell r="P234" t="str">
            <v>0</v>
          </cell>
          <cell r="Q234">
            <v>2000</v>
          </cell>
          <cell r="R234" t="str">
            <v>200</v>
          </cell>
          <cell r="S234" t="str">
            <v>Down</v>
          </cell>
          <cell r="T234">
            <v>0</v>
          </cell>
          <cell r="U234">
            <v>800</v>
          </cell>
          <cell r="V234">
            <v>3400</v>
          </cell>
          <cell r="X234" t="str">
            <v>NO_ITEM</v>
          </cell>
          <cell r="Y234" t="str">
            <v>NO_ITEM</v>
          </cell>
          <cell r="Z234">
            <v>0</v>
          </cell>
          <cell r="AA234">
            <v>0</v>
          </cell>
          <cell r="AC234">
            <v>700700</v>
          </cell>
          <cell r="AD234">
            <v>0</v>
          </cell>
          <cell r="AE234">
            <v>700710</v>
          </cell>
          <cell r="AF234">
            <v>0</v>
          </cell>
          <cell r="AG234">
            <v>0</v>
          </cell>
          <cell r="AH234">
            <v>0</v>
          </cell>
          <cell r="AI234">
            <v>0</v>
          </cell>
          <cell r="AJ234">
            <v>0</v>
          </cell>
          <cell r="AK234">
            <v>0</v>
          </cell>
          <cell r="AL234">
            <v>0</v>
          </cell>
          <cell r="AM234">
            <v>0</v>
          </cell>
          <cell r="AN234">
            <v>0</v>
          </cell>
          <cell r="AO234">
            <v>0</v>
          </cell>
          <cell r="AP234">
            <v>0</v>
          </cell>
          <cell r="AQ234">
            <v>0</v>
          </cell>
          <cell r="AR234">
            <v>0</v>
          </cell>
          <cell r="AS234">
            <v>0</v>
          </cell>
          <cell r="AT234">
            <v>0</v>
          </cell>
        </row>
        <row r="235">
          <cell r="A235">
            <v>7008</v>
          </cell>
          <cell r="B235" t="str">
            <v>스켈레톤 토템</v>
          </cell>
          <cell r="C235" t="str">
            <v>Monster.Skeleton.Totem</v>
          </cell>
          <cell r="D235">
            <v>0</v>
          </cell>
          <cell r="E235">
            <v>0</v>
          </cell>
          <cell r="F235">
            <v>0</v>
          </cell>
          <cell r="G235">
            <v>0</v>
          </cell>
          <cell r="H235" t="str">
            <v>Skeleton</v>
          </cell>
          <cell r="I235">
            <v>0</v>
          </cell>
          <cell r="J235" t="str">
            <v>Magical</v>
          </cell>
          <cell r="K235">
            <v>0</v>
          </cell>
          <cell r="L235">
            <v>0</v>
          </cell>
          <cell r="M235" t="str">
            <v>Fire</v>
          </cell>
          <cell r="N235">
            <v>0</v>
          </cell>
          <cell r="O235">
            <v>0</v>
          </cell>
          <cell r="P235" t="str">
            <v>0</v>
          </cell>
          <cell r="Q235">
            <v>0</v>
          </cell>
          <cell r="R235" t="str">
            <v>200</v>
          </cell>
          <cell r="S235" t="str">
            <v>Knockback,Down,Stun,Pulling,Stone</v>
          </cell>
          <cell r="T235" t="str">
            <v>StaticPosition</v>
          </cell>
          <cell r="U235">
            <v>700</v>
          </cell>
          <cell r="V235">
            <v>2800</v>
          </cell>
          <cell r="X235" t="str">
            <v>NO_ITEM</v>
          </cell>
          <cell r="Y235" t="str">
            <v>NO_ITEM</v>
          </cell>
          <cell r="Z235">
            <v>0</v>
          </cell>
          <cell r="AA235">
            <v>0</v>
          </cell>
          <cell r="AC235">
            <v>700800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cell r="AT235">
            <v>0</v>
          </cell>
        </row>
        <row r="236">
          <cell r="A236">
            <v>7009</v>
          </cell>
          <cell r="B236" t="str">
            <v>스켈레톤 투석기</v>
          </cell>
          <cell r="C236" t="str">
            <v>Monster.Skeleton.Catapult</v>
          </cell>
          <cell r="D236">
            <v>0</v>
          </cell>
          <cell r="E236">
            <v>0</v>
          </cell>
          <cell r="F236">
            <v>0</v>
          </cell>
          <cell r="G236">
            <v>0</v>
          </cell>
          <cell r="H236" t="str">
            <v>Skeleton</v>
          </cell>
          <cell r="I236">
            <v>0</v>
          </cell>
          <cell r="J236" t="str">
            <v>Physical</v>
          </cell>
          <cell r="K236">
            <v>0</v>
          </cell>
          <cell r="L236">
            <v>0</v>
          </cell>
          <cell r="M236" t="str">
            <v>Fire</v>
          </cell>
          <cell r="N236" t="b">
            <v>1</v>
          </cell>
          <cell r="O236">
            <v>0</v>
          </cell>
          <cell r="P236" t="str">
            <v>0</v>
          </cell>
          <cell r="Q236">
            <v>0</v>
          </cell>
          <cell r="R236" t="str">
            <v>200</v>
          </cell>
          <cell r="S236" t="str">
            <v>Knockback,Down,Stun,Pulling,Stone</v>
          </cell>
          <cell r="T236">
            <v>0</v>
          </cell>
          <cell r="U236">
            <v>1500</v>
          </cell>
          <cell r="V236">
            <v>4700</v>
          </cell>
          <cell r="X236" t="str">
            <v>NO_ITEM</v>
          </cell>
          <cell r="Y236" t="str">
            <v>NO_ITEM</v>
          </cell>
          <cell r="Z236">
            <v>0</v>
          </cell>
          <cell r="AA236">
            <v>0</v>
          </cell>
          <cell r="AC236">
            <v>700900</v>
          </cell>
          <cell r="AD236">
            <v>0</v>
          </cell>
          <cell r="AE236">
            <v>0</v>
          </cell>
          <cell r="AF236">
            <v>0</v>
          </cell>
          <cell r="AG236">
            <v>0</v>
          </cell>
          <cell r="AH236">
            <v>0</v>
          </cell>
          <cell r="AI236">
            <v>0</v>
          </cell>
          <cell r="AJ236">
            <v>0</v>
          </cell>
          <cell r="AK236">
            <v>0</v>
          </cell>
          <cell r="AL236">
            <v>0</v>
          </cell>
          <cell r="AM236">
            <v>0</v>
          </cell>
          <cell r="AN236">
            <v>0</v>
          </cell>
          <cell r="AO236">
            <v>0</v>
          </cell>
          <cell r="AP236">
            <v>0</v>
          </cell>
          <cell r="AQ236">
            <v>0</v>
          </cell>
          <cell r="AR236">
            <v>0</v>
          </cell>
          <cell r="AS236">
            <v>0</v>
          </cell>
          <cell r="AT236">
            <v>0</v>
          </cell>
        </row>
        <row r="237">
          <cell r="A237">
            <v>7010</v>
          </cell>
          <cell r="B237" t="str">
            <v>얼음스켈레톤 흑마법사</v>
          </cell>
          <cell r="C237" t="str">
            <v>Monster.Skeleton.IceMage</v>
          </cell>
          <cell r="D237" t="str">
            <v>Monster.Skeleton.Mage</v>
          </cell>
          <cell r="E237" t="str">
            <v>Vari04</v>
          </cell>
          <cell r="F237">
            <v>0</v>
          </cell>
          <cell r="G237">
            <v>0</v>
          </cell>
          <cell r="H237" t="str">
            <v>Skeleton</v>
          </cell>
          <cell r="I237">
            <v>0</v>
          </cell>
          <cell r="J237" t="str">
            <v>Magical</v>
          </cell>
          <cell r="K237">
            <v>0</v>
          </cell>
          <cell r="L237">
            <v>0</v>
          </cell>
          <cell r="M237" t="str">
            <v>Fire</v>
          </cell>
          <cell r="N237">
            <v>0</v>
          </cell>
          <cell r="O237">
            <v>0</v>
          </cell>
          <cell r="P237" t="str">
            <v>0</v>
          </cell>
          <cell r="Q237">
            <v>575</v>
          </cell>
          <cell r="R237" t="str">
            <v>200</v>
          </cell>
          <cell r="S237" t="str">
            <v>False</v>
          </cell>
          <cell r="T237">
            <v>0</v>
          </cell>
          <cell r="U237">
            <v>500</v>
          </cell>
          <cell r="V237">
            <v>1800</v>
          </cell>
          <cell r="X237" t="str">
            <v>NO_ITEM</v>
          </cell>
          <cell r="Y237" t="str">
            <v>NO_ITEM</v>
          </cell>
          <cell r="Z237">
            <v>0</v>
          </cell>
          <cell r="AA237">
            <v>0</v>
          </cell>
          <cell r="AC237">
            <v>701000</v>
          </cell>
          <cell r="AD237">
            <v>0</v>
          </cell>
          <cell r="AE237">
            <v>701010</v>
          </cell>
          <cell r="AF237">
            <v>0</v>
          </cell>
          <cell r="AG237">
            <v>0</v>
          </cell>
          <cell r="AH237">
            <v>0</v>
          </cell>
          <cell r="AI237">
            <v>0</v>
          </cell>
          <cell r="AJ237">
            <v>0</v>
          </cell>
          <cell r="AK237">
            <v>0</v>
          </cell>
          <cell r="AL237">
            <v>0</v>
          </cell>
          <cell r="AM237">
            <v>0</v>
          </cell>
          <cell r="AN237">
            <v>0</v>
          </cell>
          <cell r="AO237">
            <v>0</v>
          </cell>
          <cell r="AP237">
            <v>0</v>
          </cell>
          <cell r="AQ237">
            <v>0</v>
          </cell>
          <cell r="AR237">
            <v>0</v>
          </cell>
          <cell r="AS237">
            <v>0</v>
          </cell>
          <cell r="AT237">
            <v>0</v>
          </cell>
        </row>
        <row r="238">
          <cell r="A238">
            <v>7011</v>
          </cell>
          <cell r="B238" t="str">
            <v>얼음스켈레톤 돌격병</v>
          </cell>
          <cell r="C238" t="str">
            <v>Monster.Skeleton.IceGuard</v>
          </cell>
          <cell r="D238" t="str">
            <v>Monster.Skeleton.Guard</v>
          </cell>
          <cell r="E238" t="str">
            <v>Vari04</v>
          </cell>
          <cell r="F238">
            <v>0</v>
          </cell>
          <cell r="G238">
            <v>0</v>
          </cell>
          <cell r="H238" t="str">
            <v>Skeleton</v>
          </cell>
          <cell r="I238">
            <v>0</v>
          </cell>
          <cell r="J238" t="str">
            <v>Physical</v>
          </cell>
          <cell r="K238">
            <v>0</v>
          </cell>
          <cell r="L238">
            <v>0</v>
          </cell>
          <cell r="M238" t="str">
            <v>Fire</v>
          </cell>
          <cell r="N238">
            <v>0</v>
          </cell>
          <cell r="O238">
            <v>0</v>
          </cell>
          <cell r="P238" t="str">
            <v>3000</v>
          </cell>
          <cell r="Q238">
            <v>575</v>
          </cell>
          <cell r="R238" t="str">
            <v>200</v>
          </cell>
          <cell r="S238" t="str">
            <v>False</v>
          </cell>
          <cell r="T238">
            <v>0</v>
          </cell>
          <cell r="U238">
            <v>500</v>
          </cell>
          <cell r="V238">
            <v>1500</v>
          </cell>
          <cell r="X238" t="str">
            <v>NO_ITEM</v>
          </cell>
          <cell r="Y238" t="str">
            <v>NO_ITEM</v>
          </cell>
          <cell r="Z238">
            <v>0</v>
          </cell>
          <cell r="AA238">
            <v>0</v>
          </cell>
          <cell r="AC238">
            <v>701100</v>
          </cell>
          <cell r="AD238">
            <v>0</v>
          </cell>
          <cell r="AE238">
            <v>701110</v>
          </cell>
          <cell r="AF238">
            <v>0</v>
          </cell>
          <cell r="AG238">
            <v>0</v>
          </cell>
          <cell r="AH238">
            <v>0</v>
          </cell>
          <cell r="AI238">
            <v>0</v>
          </cell>
          <cell r="AJ238">
            <v>0</v>
          </cell>
          <cell r="AK238">
            <v>0</v>
          </cell>
          <cell r="AL238">
            <v>0</v>
          </cell>
          <cell r="AM238">
            <v>0</v>
          </cell>
          <cell r="AN238">
            <v>0</v>
          </cell>
          <cell r="AO238">
            <v>0</v>
          </cell>
          <cell r="AP238">
            <v>0</v>
          </cell>
          <cell r="AQ238">
            <v>0</v>
          </cell>
          <cell r="AR238">
            <v>0</v>
          </cell>
          <cell r="AS238">
            <v>0</v>
          </cell>
          <cell r="AT238">
            <v>0</v>
          </cell>
        </row>
        <row r="239">
          <cell r="A239">
            <v>7012</v>
          </cell>
          <cell r="B239" t="str">
            <v>얼음스켈레톤 궁병</v>
          </cell>
          <cell r="C239" t="str">
            <v>Monster.Skeleton.IceArcher</v>
          </cell>
          <cell r="D239" t="str">
            <v>Monster.Skeleton.Archer</v>
          </cell>
          <cell r="E239" t="str">
            <v>Vari04</v>
          </cell>
          <cell r="F239">
            <v>0</v>
          </cell>
          <cell r="G239">
            <v>0</v>
          </cell>
          <cell r="H239" t="str">
            <v>Skeleton</v>
          </cell>
          <cell r="I239">
            <v>0</v>
          </cell>
          <cell r="J239" t="str">
            <v>Physical</v>
          </cell>
          <cell r="K239">
            <v>0</v>
          </cell>
          <cell r="L239">
            <v>0</v>
          </cell>
          <cell r="M239" t="str">
            <v>Fire</v>
          </cell>
          <cell r="N239">
            <v>0</v>
          </cell>
          <cell r="O239">
            <v>0</v>
          </cell>
          <cell r="P239" t="str">
            <v>0</v>
          </cell>
          <cell r="Q239">
            <v>750</v>
          </cell>
          <cell r="R239" t="str">
            <v>200</v>
          </cell>
          <cell r="S239" t="str">
            <v>False</v>
          </cell>
          <cell r="T239">
            <v>0</v>
          </cell>
          <cell r="U239">
            <v>500</v>
          </cell>
          <cell r="V239">
            <v>1500</v>
          </cell>
          <cell r="X239" t="str">
            <v>NO_ITEM</v>
          </cell>
          <cell r="Y239" t="str">
            <v>NO_ITEM</v>
          </cell>
          <cell r="Z239">
            <v>0</v>
          </cell>
          <cell r="AA239">
            <v>0</v>
          </cell>
          <cell r="AC239">
            <v>701200</v>
          </cell>
          <cell r="AD239">
            <v>0</v>
          </cell>
          <cell r="AE239">
            <v>701210</v>
          </cell>
          <cell r="AF239">
            <v>0</v>
          </cell>
          <cell r="AG239">
            <v>0</v>
          </cell>
          <cell r="AH239">
            <v>0</v>
          </cell>
          <cell r="AI239">
            <v>0</v>
          </cell>
          <cell r="AJ239">
            <v>0</v>
          </cell>
          <cell r="AK239">
            <v>0</v>
          </cell>
          <cell r="AL239">
            <v>0</v>
          </cell>
          <cell r="AM239">
            <v>0</v>
          </cell>
          <cell r="AN239">
            <v>0</v>
          </cell>
          <cell r="AO239">
            <v>0</v>
          </cell>
          <cell r="AP239">
            <v>0</v>
          </cell>
          <cell r="AQ239">
            <v>0</v>
          </cell>
          <cell r="AR239">
            <v>0</v>
          </cell>
          <cell r="AS239">
            <v>0</v>
          </cell>
          <cell r="AT239">
            <v>0</v>
          </cell>
        </row>
        <row r="240">
          <cell r="A240">
            <v>7013</v>
          </cell>
          <cell r="B240" t="str">
            <v>거대 얼음스켈레톤</v>
          </cell>
          <cell r="C240" t="str">
            <v>Monster.Skeleton.IceGiant</v>
          </cell>
          <cell r="D240" t="str">
            <v>Monster.Skeleton.Giant</v>
          </cell>
          <cell r="E240" t="str">
            <v>Vari04</v>
          </cell>
          <cell r="F240">
            <v>0</v>
          </cell>
          <cell r="G240">
            <v>0</v>
          </cell>
          <cell r="H240" t="str">
            <v>Skeleton</v>
          </cell>
          <cell r="I240">
            <v>0</v>
          </cell>
          <cell r="J240" t="str">
            <v>Physical</v>
          </cell>
          <cell r="K240">
            <v>0</v>
          </cell>
          <cell r="L240">
            <v>0</v>
          </cell>
          <cell r="M240" t="str">
            <v>Fire</v>
          </cell>
          <cell r="N240">
            <v>0</v>
          </cell>
          <cell r="O240">
            <v>0</v>
          </cell>
          <cell r="P240" t="str">
            <v>0</v>
          </cell>
          <cell r="Q240">
            <v>1000</v>
          </cell>
          <cell r="R240" t="str">
            <v>200</v>
          </cell>
          <cell r="S240" t="str">
            <v>Knockback,Down</v>
          </cell>
          <cell r="T240">
            <v>0</v>
          </cell>
          <cell r="U240">
            <v>1000</v>
          </cell>
          <cell r="V240">
            <v>3800</v>
          </cell>
          <cell r="X240" t="str">
            <v>NO_ITEM</v>
          </cell>
          <cell r="Y240" t="str">
            <v>NO_ITEM</v>
          </cell>
          <cell r="Z240">
            <v>0</v>
          </cell>
          <cell r="AA240">
            <v>0</v>
          </cell>
          <cell r="AC240">
            <v>701300</v>
          </cell>
          <cell r="AD240">
            <v>0</v>
          </cell>
          <cell r="AE240">
            <v>701310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row>
        <row r="241">
          <cell r="A241">
            <v>7014</v>
          </cell>
          <cell r="B241" t="str">
            <v>고대 서리거인의 두개골</v>
          </cell>
          <cell r="C241" t="str">
            <v>Monster.Skeleton.IceHead</v>
          </cell>
          <cell r="D241" t="str">
            <v>Monster.Skeleton.Head</v>
          </cell>
          <cell r="E241" t="str">
            <v>Vari04</v>
          </cell>
          <cell r="F241">
            <v>0</v>
          </cell>
          <cell r="G241">
            <v>0</v>
          </cell>
          <cell r="H241" t="str">
            <v>Skeleton</v>
          </cell>
          <cell r="I241">
            <v>0</v>
          </cell>
          <cell r="J241" t="str">
            <v>Magical</v>
          </cell>
          <cell r="K241">
            <v>0</v>
          </cell>
          <cell r="L241">
            <v>0</v>
          </cell>
          <cell r="M241" t="str">
            <v>Fire</v>
          </cell>
          <cell r="N241">
            <v>0</v>
          </cell>
          <cell r="O241">
            <v>0</v>
          </cell>
          <cell r="P241" t="str">
            <v>0</v>
          </cell>
          <cell r="Q241">
            <v>2000</v>
          </cell>
          <cell r="R241" t="str">
            <v>200</v>
          </cell>
          <cell r="S241" t="str">
            <v>Down</v>
          </cell>
          <cell r="T241">
            <v>0</v>
          </cell>
          <cell r="U241">
            <v>800</v>
          </cell>
          <cell r="V241">
            <v>3400</v>
          </cell>
          <cell r="X241" t="str">
            <v>NO_ITEM</v>
          </cell>
          <cell r="Y241" t="str">
            <v>NO_ITEM</v>
          </cell>
          <cell r="Z241">
            <v>0</v>
          </cell>
          <cell r="AA241">
            <v>0</v>
          </cell>
          <cell r="AC241">
            <v>701400</v>
          </cell>
          <cell r="AD241">
            <v>0</v>
          </cell>
          <cell r="AE241">
            <v>701410</v>
          </cell>
          <cell r="AF241">
            <v>0</v>
          </cell>
          <cell r="AG241">
            <v>0</v>
          </cell>
          <cell r="AH241">
            <v>0</v>
          </cell>
          <cell r="AI241">
            <v>0</v>
          </cell>
          <cell r="AJ241">
            <v>0</v>
          </cell>
          <cell r="AK241">
            <v>0</v>
          </cell>
          <cell r="AL241">
            <v>0</v>
          </cell>
          <cell r="AM241">
            <v>0</v>
          </cell>
          <cell r="AN241">
            <v>0</v>
          </cell>
          <cell r="AO241">
            <v>0</v>
          </cell>
          <cell r="AP241">
            <v>0</v>
          </cell>
          <cell r="AQ241">
            <v>0</v>
          </cell>
          <cell r="AR241">
            <v>0</v>
          </cell>
          <cell r="AS241">
            <v>0</v>
          </cell>
          <cell r="AT241">
            <v>0</v>
          </cell>
        </row>
        <row r="242">
          <cell r="A242">
            <v>7015</v>
          </cell>
          <cell r="B242" t="str">
            <v>할로윈 스켈레톤 전사</v>
          </cell>
          <cell r="C242" t="str">
            <v>Monster.Skeleton.HalloweenWarrior</v>
          </cell>
          <cell r="D242" t="str">
            <v>Monster.Skeleton.Warrior</v>
          </cell>
          <cell r="E242" t="str">
            <v>Cos17Halloween</v>
          </cell>
          <cell r="F242">
            <v>0</v>
          </cell>
          <cell r="G242">
            <v>0</v>
          </cell>
          <cell r="H242" t="str">
            <v>Skeleton</v>
          </cell>
          <cell r="I242">
            <v>0</v>
          </cell>
          <cell r="J242" t="str">
            <v>Physical</v>
          </cell>
          <cell r="K242">
            <v>0</v>
          </cell>
          <cell r="L242">
            <v>0</v>
          </cell>
          <cell r="M242" t="str">
            <v>Fire</v>
          </cell>
          <cell r="N242">
            <v>0</v>
          </cell>
          <cell r="O242">
            <v>0</v>
          </cell>
          <cell r="P242" t="str">
            <v>3000</v>
          </cell>
          <cell r="Q242">
            <v>575</v>
          </cell>
          <cell r="R242" t="str">
            <v>200</v>
          </cell>
          <cell r="S242" t="str">
            <v>False</v>
          </cell>
          <cell r="T242">
            <v>0</v>
          </cell>
          <cell r="U242">
            <v>500</v>
          </cell>
          <cell r="V242">
            <v>1500</v>
          </cell>
          <cell r="X242" t="str">
            <v>NO_ITEM</v>
          </cell>
          <cell r="Y242" t="str">
            <v>NO_ITEM</v>
          </cell>
          <cell r="Z242">
            <v>0</v>
          </cell>
          <cell r="AA242">
            <v>0</v>
          </cell>
          <cell r="AC242">
            <v>701500</v>
          </cell>
          <cell r="AD242">
            <v>0</v>
          </cell>
          <cell r="AE242">
            <v>701510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row>
        <row r="243">
          <cell r="A243">
            <v>7016</v>
          </cell>
          <cell r="B243" t="str">
            <v>할로윈 스켈레톤 궁수</v>
          </cell>
          <cell r="C243" t="str">
            <v>Monster.Skeleton.HalloweenArcher</v>
          </cell>
          <cell r="D243" t="str">
            <v>Monster.Skeleton.Archer</v>
          </cell>
          <cell r="E243" t="str">
            <v>Cos17Halloween</v>
          </cell>
          <cell r="F243">
            <v>0</v>
          </cell>
          <cell r="G243">
            <v>0</v>
          </cell>
          <cell r="H243" t="str">
            <v>Skeleton</v>
          </cell>
          <cell r="I243">
            <v>0</v>
          </cell>
          <cell r="J243" t="str">
            <v>Physical</v>
          </cell>
          <cell r="K243">
            <v>0</v>
          </cell>
          <cell r="L243">
            <v>0</v>
          </cell>
          <cell r="M243" t="str">
            <v>Fire</v>
          </cell>
          <cell r="N243">
            <v>0</v>
          </cell>
          <cell r="O243">
            <v>0</v>
          </cell>
          <cell r="P243" t="str">
            <v>0</v>
          </cell>
          <cell r="Q243">
            <v>750</v>
          </cell>
          <cell r="R243" t="str">
            <v>200</v>
          </cell>
          <cell r="S243" t="str">
            <v>False</v>
          </cell>
          <cell r="T243">
            <v>0</v>
          </cell>
          <cell r="U243">
            <v>500</v>
          </cell>
          <cell r="V243">
            <v>1500</v>
          </cell>
          <cell r="X243" t="str">
            <v>NO_ITEM</v>
          </cell>
          <cell r="Y243" t="str">
            <v>NO_ITEM</v>
          </cell>
          <cell r="Z243">
            <v>0</v>
          </cell>
          <cell r="AA243">
            <v>0</v>
          </cell>
          <cell r="AC243">
            <v>701600</v>
          </cell>
          <cell r="AD243">
            <v>0</v>
          </cell>
          <cell r="AE243">
            <v>701610</v>
          </cell>
          <cell r="AF243">
            <v>0</v>
          </cell>
          <cell r="AG243">
            <v>0</v>
          </cell>
          <cell r="AH243">
            <v>0</v>
          </cell>
          <cell r="AI243">
            <v>0</v>
          </cell>
          <cell r="AJ243">
            <v>0</v>
          </cell>
          <cell r="AK243">
            <v>0</v>
          </cell>
          <cell r="AL243">
            <v>0</v>
          </cell>
          <cell r="AM243">
            <v>0</v>
          </cell>
          <cell r="AN243">
            <v>0</v>
          </cell>
          <cell r="AO243">
            <v>0</v>
          </cell>
          <cell r="AP243">
            <v>0</v>
          </cell>
          <cell r="AQ243">
            <v>0</v>
          </cell>
          <cell r="AR243">
            <v>0</v>
          </cell>
          <cell r="AS243">
            <v>0</v>
          </cell>
          <cell r="AT243">
            <v>0</v>
          </cell>
        </row>
        <row r="244">
          <cell r="A244">
            <v>7017</v>
          </cell>
          <cell r="B244" t="str">
            <v>할로윈 호박 유령</v>
          </cell>
          <cell r="C244" t="str">
            <v>Monster.Skeleton.HalloweenHead</v>
          </cell>
          <cell r="D244" t="str">
            <v>Monster.Skeleton.Head</v>
          </cell>
          <cell r="E244" t="str">
            <v>Cos17Halloween</v>
          </cell>
          <cell r="F244">
            <v>0</v>
          </cell>
          <cell r="G244">
            <v>0</v>
          </cell>
          <cell r="H244" t="str">
            <v>Skeleton</v>
          </cell>
          <cell r="I244">
            <v>0</v>
          </cell>
          <cell r="J244" t="str">
            <v>Magical</v>
          </cell>
          <cell r="K244">
            <v>0</v>
          </cell>
          <cell r="L244">
            <v>0</v>
          </cell>
          <cell r="M244" t="str">
            <v>Fire</v>
          </cell>
          <cell r="N244">
            <v>0</v>
          </cell>
          <cell r="O244">
            <v>0</v>
          </cell>
          <cell r="P244" t="str">
            <v>0</v>
          </cell>
          <cell r="Q244">
            <v>2000</v>
          </cell>
          <cell r="R244" t="str">
            <v>200</v>
          </cell>
          <cell r="S244" t="str">
            <v>Down</v>
          </cell>
          <cell r="T244">
            <v>0</v>
          </cell>
          <cell r="U244">
            <v>800</v>
          </cell>
          <cell r="V244">
            <v>3400</v>
          </cell>
          <cell r="X244" t="str">
            <v>NO_ITEM</v>
          </cell>
          <cell r="Y244" t="str">
            <v>NO_ITEM</v>
          </cell>
          <cell r="Z244">
            <v>0</v>
          </cell>
          <cell r="AA244">
            <v>0</v>
          </cell>
          <cell r="AC244">
            <v>701700</v>
          </cell>
          <cell r="AD244">
            <v>0</v>
          </cell>
          <cell r="AE244">
            <v>701710</v>
          </cell>
          <cell r="AF244">
            <v>0</v>
          </cell>
          <cell r="AG244">
            <v>0</v>
          </cell>
          <cell r="AH244">
            <v>0</v>
          </cell>
          <cell r="AI244">
            <v>0</v>
          </cell>
          <cell r="AJ244">
            <v>0</v>
          </cell>
          <cell r="AK244">
            <v>0</v>
          </cell>
          <cell r="AL244">
            <v>0</v>
          </cell>
          <cell r="AM244">
            <v>0</v>
          </cell>
          <cell r="AN244">
            <v>0</v>
          </cell>
          <cell r="AO244">
            <v>0</v>
          </cell>
          <cell r="AP244">
            <v>0</v>
          </cell>
          <cell r="AQ244">
            <v>0</v>
          </cell>
          <cell r="AR244">
            <v>0</v>
          </cell>
          <cell r="AS244">
            <v>0</v>
          </cell>
          <cell r="AT244">
            <v>0</v>
          </cell>
        </row>
        <row r="245">
          <cell r="A245">
            <v>7101</v>
          </cell>
          <cell r="B245" t="str">
            <v>스켈레톤 정예 돌격병</v>
          </cell>
          <cell r="C245" t="str">
            <v>Monster.Skeleton.GuardElite</v>
          </cell>
          <cell r="D245">
            <v>0</v>
          </cell>
          <cell r="E245">
            <v>0</v>
          </cell>
          <cell r="F245">
            <v>0</v>
          </cell>
          <cell r="G245">
            <v>0</v>
          </cell>
          <cell r="H245" t="str">
            <v>Skeleton</v>
          </cell>
          <cell r="I245">
            <v>0</v>
          </cell>
          <cell r="J245" t="str">
            <v>Physical</v>
          </cell>
          <cell r="K245">
            <v>0</v>
          </cell>
          <cell r="L245">
            <v>0</v>
          </cell>
          <cell r="M245" t="str">
            <v>Fire</v>
          </cell>
          <cell r="N245">
            <v>0</v>
          </cell>
          <cell r="O245">
            <v>0</v>
          </cell>
          <cell r="P245" t="str">
            <v>3000</v>
          </cell>
          <cell r="Q245">
            <v>575</v>
          </cell>
          <cell r="R245" t="str">
            <v>200</v>
          </cell>
          <cell r="S245" t="str">
            <v>False</v>
          </cell>
          <cell r="T245">
            <v>0</v>
          </cell>
          <cell r="U245">
            <v>500</v>
          </cell>
          <cell r="V245">
            <v>1500</v>
          </cell>
          <cell r="X245" t="str">
            <v>NO_ITEM</v>
          </cell>
          <cell r="Y245" t="str">
            <v>NO_ITEM</v>
          </cell>
          <cell r="Z245">
            <v>0</v>
          </cell>
          <cell r="AA245">
            <v>0</v>
          </cell>
          <cell r="AC245">
            <v>710100</v>
          </cell>
          <cell r="AD245">
            <v>0</v>
          </cell>
          <cell r="AE245">
            <v>710110</v>
          </cell>
          <cell r="AF245">
            <v>0</v>
          </cell>
          <cell r="AG245">
            <v>710120</v>
          </cell>
          <cell r="AH245">
            <v>0</v>
          </cell>
          <cell r="AI245">
            <v>0</v>
          </cell>
          <cell r="AJ245">
            <v>0</v>
          </cell>
          <cell r="AK245">
            <v>0</v>
          </cell>
          <cell r="AL245">
            <v>0</v>
          </cell>
          <cell r="AM245">
            <v>0</v>
          </cell>
          <cell r="AN245">
            <v>0</v>
          </cell>
          <cell r="AO245">
            <v>0</v>
          </cell>
          <cell r="AP245">
            <v>0</v>
          </cell>
          <cell r="AQ245">
            <v>0</v>
          </cell>
          <cell r="AR245">
            <v>0</v>
          </cell>
          <cell r="AS245">
            <v>0</v>
          </cell>
          <cell r="AT245">
            <v>0</v>
          </cell>
        </row>
        <row r="246">
          <cell r="A246">
            <v>7102</v>
          </cell>
          <cell r="B246" t="str">
            <v>스켈레톤 정예 대검병</v>
          </cell>
          <cell r="C246" t="str">
            <v>Monster.Skeleton.WarriorElite</v>
          </cell>
          <cell r="D246">
            <v>0</v>
          </cell>
          <cell r="E246">
            <v>0</v>
          </cell>
          <cell r="F246">
            <v>0</v>
          </cell>
          <cell r="G246">
            <v>0</v>
          </cell>
          <cell r="H246" t="str">
            <v>Skeleton</v>
          </cell>
          <cell r="I246">
            <v>0</v>
          </cell>
          <cell r="J246" t="str">
            <v>Physical</v>
          </cell>
          <cell r="K246">
            <v>0</v>
          </cell>
          <cell r="L246">
            <v>0</v>
          </cell>
          <cell r="M246" t="str">
            <v>Fire</v>
          </cell>
          <cell r="N246">
            <v>0</v>
          </cell>
          <cell r="O246">
            <v>0</v>
          </cell>
          <cell r="P246" t="str">
            <v>2000</v>
          </cell>
          <cell r="Q246">
            <v>575</v>
          </cell>
          <cell r="R246" t="str">
            <v>200</v>
          </cell>
          <cell r="S246" t="str">
            <v>False</v>
          </cell>
          <cell r="T246">
            <v>0</v>
          </cell>
          <cell r="U246">
            <v>500</v>
          </cell>
          <cell r="V246">
            <v>1600</v>
          </cell>
          <cell r="X246" t="str">
            <v>NO_ITEM</v>
          </cell>
          <cell r="Y246" t="str">
            <v>NO_ITEM</v>
          </cell>
          <cell r="Z246">
            <v>0</v>
          </cell>
          <cell r="AA246">
            <v>0</v>
          </cell>
          <cell r="AC246">
            <v>710200</v>
          </cell>
          <cell r="AD246">
            <v>0</v>
          </cell>
          <cell r="AE246">
            <v>710210</v>
          </cell>
          <cell r="AF246">
            <v>0</v>
          </cell>
          <cell r="AG246">
            <v>710220</v>
          </cell>
          <cell r="AH246">
            <v>0</v>
          </cell>
          <cell r="AI246">
            <v>0</v>
          </cell>
          <cell r="AJ246">
            <v>0</v>
          </cell>
          <cell r="AK246">
            <v>0</v>
          </cell>
          <cell r="AL246">
            <v>0</v>
          </cell>
          <cell r="AM246">
            <v>0</v>
          </cell>
          <cell r="AN246">
            <v>0</v>
          </cell>
          <cell r="AO246">
            <v>0</v>
          </cell>
          <cell r="AP246">
            <v>0</v>
          </cell>
          <cell r="AQ246">
            <v>0</v>
          </cell>
          <cell r="AR246">
            <v>0</v>
          </cell>
          <cell r="AS246">
            <v>0</v>
          </cell>
          <cell r="AT246">
            <v>0</v>
          </cell>
        </row>
        <row r="247">
          <cell r="A247">
            <v>7103</v>
          </cell>
          <cell r="B247" t="str">
            <v>스켈레톤 정예 궁병</v>
          </cell>
          <cell r="C247" t="str">
            <v>Monster.Skeleton.ArcherElite</v>
          </cell>
          <cell r="D247">
            <v>0</v>
          </cell>
          <cell r="E247">
            <v>0</v>
          </cell>
          <cell r="F247">
            <v>0</v>
          </cell>
          <cell r="G247">
            <v>0</v>
          </cell>
          <cell r="H247" t="str">
            <v>Skeleton</v>
          </cell>
          <cell r="I247">
            <v>0</v>
          </cell>
          <cell r="J247" t="str">
            <v>Physical</v>
          </cell>
          <cell r="K247">
            <v>0</v>
          </cell>
          <cell r="L247">
            <v>0</v>
          </cell>
          <cell r="M247" t="str">
            <v>Fire</v>
          </cell>
          <cell r="N247">
            <v>0</v>
          </cell>
          <cell r="O247">
            <v>0</v>
          </cell>
          <cell r="P247" t="str">
            <v>0</v>
          </cell>
          <cell r="Q247">
            <v>750</v>
          </cell>
          <cell r="R247" t="str">
            <v>200</v>
          </cell>
          <cell r="S247" t="str">
            <v>False</v>
          </cell>
          <cell r="T247">
            <v>0</v>
          </cell>
          <cell r="U247">
            <v>500</v>
          </cell>
          <cell r="V247">
            <v>1500</v>
          </cell>
          <cell r="X247" t="str">
            <v>NO_ITEM</v>
          </cell>
          <cell r="Y247" t="str">
            <v>NO_ITEM</v>
          </cell>
          <cell r="Z247">
            <v>0</v>
          </cell>
          <cell r="AA247">
            <v>0</v>
          </cell>
          <cell r="AC247">
            <v>710300</v>
          </cell>
          <cell r="AD247">
            <v>0</v>
          </cell>
          <cell r="AE247">
            <v>710310</v>
          </cell>
          <cell r="AF247">
            <v>0</v>
          </cell>
          <cell r="AG247">
            <v>710320</v>
          </cell>
          <cell r="AH247">
            <v>0</v>
          </cell>
          <cell r="AI247">
            <v>0</v>
          </cell>
          <cell r="AJ247">
            <v>0</v>
          </cell>
          <cell r="AK247">
            <v>0</v>
          </cell>
          <cell r="AL247">
            <v>0</v>
          </cell>
          <cell r="AM247">
            <v>0</v>
          </cell>
          <cell r="AN247">
            <v>0</v>
          </cell>
          <cell r="AO247">
            <v>0</v>
          </cell>
          <cell r="AP247">
            <v>0</v>
          </cell>
          <cell r="AQ247">
            <v>0</v>
          </cell>
          <cell r="AR247">
            <v>0</v>
          </cell>
          <cell r="AS247">
            <v>0</v>
          </cell>
          <cell r="AT247">
            <v>0</v>
          </cell>
        </row>
        <row r="248">
          <cell r="A248">
            <v>7104</v>
          </cell>
          <cell r="B248" t="str">
            <v>스켈레톤 정예 흑마법사</v>
          </cell>
          <cell r="C248" t="str">
            <v>Monster.Skeleton.MageElite</v>
          </cell>
          <cell r="D248">
            <v>0</v>
          </cell>
          <cell r="E248">
            <v>0</v>
          </cell>
          <cell r="F248">
            <v>0</v>
          </cell>
          <cell r="G248">
            <v>0</v>
          </cell>
          <cell r="H248" t="str">
            <v>Skeleton</v>
          </cell>
          <cell r="I248">
            <v>0</v>
          </cell>
          <cell r="J248" t="str">
            <v>Magical</v>
          </cell>
          <cell r="K248">
            <v>0</v>
          </cell>
          <cell r="L248">
            <v>0</v>
          </cell>
          <cell r="M248" t="str">
            <v>Fire</v>
          </cell>
          <cell r="N248">
            <v>0</v>
          </cell>
          <cell r="O248">
            <v>0</v>
          </cell>
          <cell r="P248">
            <v>0</v>
          </cell>
          <cell r="Q248">
            <v>575</v>
          </cell>
          <cell r="R248" t="str">
            <v>200</v>
          </cell>
          <cell r="S248" t="str">
            <v>False</v>
          </cell>
          <cell r="T248">
            <v>0</v>
          </cell>
          <cell r="U248">
            <v>500</v>
          </cell>
          <cell r="V248">
            <v>1800</v>
          </cell>
          <cell r="X248" t="str">
            <v>NO_ITEM</v>
          </cell>
          <cell r="Y248" t="str">
            <v>NO_ITEM</v>
          </cell>
          <cell r="Z248">
            <v>0</v>
          </cell>
          <cell r="AA248">
            <v>0</v>
          </cell>
          <cell r="AC248">
            <v>710400</v>
          </cell>
          <cell r="AD248">
            <v>0</v>
          </cell>
          <cell r="AE248">
            <v>710410</v>
          </cell>
          <cell r="AF248">
            <v>0</v>
          </cell>
          <cell r="AG248">
            <v>710420</v>
          </cell>
          <cell r="AH248">
            <v>0</v>
          </cell>
          <cell r="AI248">
            <v>0</v>
          </cell>
          <cell r="AJ248">
            <v>0</v>
          </cell>
          <cell r="AK248">
            <v>0</v>
          </cell>
          <cell r="AL248">
            <v>0</v>
          </cell>
          <cell r="AM248">
            <v>0</v>
          </cell>
          <cell r="AN248">
            <v>0</v>
          </cell>
          <cell r="AO248">
            <v>0</v>
          </cell>
          <cell r="AP248">
            <v>0</v>
          </cell>
          <cell r="AQ248">
            <v>0</v>
          </cell>
          <cell r="AR248">
            <v>0</v>
          </cell>
          <cell r="AS248">
            <v>0</v>
          </cell>
          <cell r="AT248">
            <v>0</v>
          </cell>
        </row>
        <row r="249">
          <cell r="A249">
            <v>7105</v>
          </cell>
          <cell r="B249" t="str">
            <v>얼음스켈레톤 정예 흑마법사</v>
          </cell>
          <cell r="C249" t="str">
            <v>Monster.Skeleton.IceMageElite</v>
          </cell>
          <cell r="D249" t="str">
            <v>Monster.Skeleton.MageElite</v>
          </cell>
          <cell r="E249" t="str">
            <v>Vari02</v>
          </cell>
          <cell r="F249">
            <v>0</v>
          </cell>
          <cell r="G249">
            <v>0</v>
          </cell>
          <cell r="H249" t="str">
            <v>Skeleton</v>
          </cell>
          <cell r="I249">
            <v>0</v>
          </cell>
          <cell r="J249" t="str">
            <v>Magical</v>
          </cell>
          <cell r="K249">
            <v>0</v>
          </cell>
          <cell r="L249">
            <v>0</v>
          </cell>
          <cell r="M249" t="str">
            <v>Fire</v>
          </cell>
          <cell r="N249">
            <v>0</v>
          </cell>
          <cell r="O249">
            <v>0</v>
          </cell>
          <cell r="P249" t="str">
            <v>3000</v>
          </cell>
          <cell r="Q249">
            <v>575</v>
          </cell>
          <cell r="R249" t="str">
            <v>200</v>
          </cell>
          <cell r="S249" t="str">
            <v>False</v>
          </cell>
          <cell r="T249">
            <v>0</v>
          </cell>
          <cell r="U249">
            <v>500</v>
          </cell>
          <cell r="V249">
            <v>1800</v>
          </cell>
          <cell r="X249" t="str">
            <v>NO_ITEM</v>
          </cell>
          <cell r="Y249" t="str">
            <v>NO_ITEM</v>
          </cell>
          <cell r="Z249">
            <v>0</v>
          </cell>
          <cell r="AA249">
            <v>0</v>
          </cell>
          <cell r="AC249">
            <v>710500</v>
          </cell>
          <cell r="AD249">
            <v>0</v>
          </cell>
          <cell r="AE249">
            <v>710510</v>
          </cell>
          <cell r="AF249">
            <v>0</v>
          </cell>
          <cell r="AG249">
            <v>710520</v>
          </cell>
          <cell r="AH249">
            <v>0</v>
          </cell>
          <cell r="AI249">
            <v>0</v>
          </cell>
          <cell r="AJ249">
            <v>0</v>
          </cell>
          <cell r="AK249">
            <v>0</v>
          </cell>
          <cell r="AL249">
            <v>0</v>
          </cell>
          <cell r="AM249">
            <v>0</v>
          </cell>
          <cell r="AN249">
            <v>0</v>
          </cell>
          <cell r="AO249">
            <v>0</v>
          </cell>
          <cell r="AP249">
            <v>0</v>
          </cell>
          <cell r="AQ249">
            <v>0</v>
          </cell>
          <cell r="AR249">
            <v>0</v>
          </cell>
          <cell r="AS249">
            <v>0</v>
          </cell>
          <cell r="AT249">
            <v>0</v>
          </cell>
        </row>
        <row r="250">
          <cell r="A250">
            <v>7202</v>
          </cell>
          <cell r="B250" t="str">
            <v>스켈레톤 군단 장교</v>
          </cell>
          <cell r="C250" t="str">
            <v>Monster.Skeleton.WarriorSuperElite</v>
          </cell>
          <cell r="D250">
            <v>0</v>
          </cell>
          <cell r="E250">
            <v>0</v>
          </cell>
          <cell r="F250">
            <v>0</v>
          </cell>
          <cell r="G250">
            <v>0</v>
          </cell>
          <cell r="H250" t="str">
            <v>Skeleton</v>
          </cell>
          <cell r="I250">
            <v>0</v>
          </cell>
          <cell r="J250" t="str">
            <v>Physical</v>
          </cell>
          <cell r="K250">
            <v>0</v>
          </cell>
          <cell r="L250">
            <v>0</v>
          </cell>
          <cell r="M250" t="str">
            <v>Fire</v>
          </cell>
          <cell r="N250">
            <v>0</v>
          </cell>
          <cell r="O250">
            <v>0</v>
          </cell>
          <cell r="P250" t="str">
            <v>2000</v>
          </cell>
          <cell r="Q250">
            <v>575</v>
          </cell>
          <cell r="R250" t="str">
            <v>200</v>
          </cell>
          <cell r="S250" t="str">
            <v>False</v>
          </cell>
          <cell r="T250">
            <v>0</v>
          </cell>
          <cell r="U250">
            <v>1000</v>
          </cell>
          <cell r="V250">
            <v>1600</v>
          </cell>
          <cell r="X250" t="str">
            <v>NO_ITEM</v>
          </cell>
          <cell r="Y250" t="str">
            <v>NO_ITEM</v>
          </cell>
          <cell r="Z250">
            <v>0</v>
          </cell>
          <cell r="AA250">
            <v>0</v>
          </cell>
          <cell r="AC250">
            <v>720200</v>
          </cell>
          <cell r="AD250">
            <v>0</v>
          </cell>
          <cell r="AE250">
            <v>720210</v>
          </cell>
          <cell r="AF250">
            <v>0</v>
          </cell>
          <cell r="AG250">
            <v>720220</v>
          </cell>
          <cell r="AH250">
            <v>0</v>
          </cell>
          <cell r="AI250">
            <v>720230</v>
          </cell>
          <cell r="AJ250">
            <v>0</v>
          </cell>
          <cell r="AK250">
            <v>0</v>
          </cell>
          <cell r="AL250">
            <v>0</v>
          </cell>
          <cell r="AM250">
            <v>0</v>
          </cell>
          <cell r="AN250">
            <v>0</v>
          </cell>
          <cell r="AO250">
            <v>0</v>
          </cell>
          <cell r="AP250">
            <v>0</v>
          </cell>
          <cell r="AQ250">
            <v>0</v>
          </cell>
          <cell r="AR250">
            <v>0</v>
          </cell>
          <cell r="AS250">
            <v>0</v>
          </cell>
          <cell r="AT250">
            <v>0</v>
          </cell>
        </row>
        <row r="251">
          <cell r="A251">
            <v>7206</v>
          </cell>
          <cell r="B251" t="str">
            <v>거대 중갑 스켈레톤</v>
          </cell>
          <cell r="C251" t="str">
            <v>Monster.Skeleton.GiantSuperElite</v>
          </cell>
          <cell r="D251">
            <v>0</v>
          </cell>
          <cell r="E251">
            <v>0</v>
          </cell>
          <cell r="F251">
            <v>0</v>
          </cell>
          <cell r="G251">
            <v>0</v>
          </cell>
          <cell r="H251" t="str">
            <v>Skeleton</v>
          </cell>
          <cell r="I251">
            <v>0</v>
          </cell>
          <cell r="J251" t="str">
            <v>Physical</v>
          </cell>
          <cell r="K251">
            <v>0</v>
          </cell>
          <cell r="L251">
            <v>0</v>
          </cell>
          <cell r="M251" t="str">
            <v>Fire</v>
          </cell>
          <cell r="N251">
            <v>0</v>
          </cell>
          <cell r="O251">
            <v>0</v>
          </cell>
          <cell r="P251" t="str">
            <v>0</v>
          </cell>
          <cell r="Q251">
            <v>1000</v>
          </cell>
          <cell r="R251" t="str">
            <v>200</v>
          </cell>
          <cell r="S251" t="str">
            <v>Knockback,Down</v>
          </cell>
          <cell r="T251">
            <v>0</v>
          </cell>
          <cell r="U251">
            <v>1000</v>
          </cell>
          <cell r="V251">
            <v>3800</v>
          </cell>
          <cell r="X251" t="str">
            <v>NO_ITEM</v>
          </cell>
          <cell r="Y251" t="str">
            <v>NO_ITEM</v>
          </cell>
          <cell r="Z251">
            <v>0</v>
          </cell>
          <cell r="AA251">
            <v>0</v>
          </cell>
          <cell r="AC251">
            <v>720600</v>
          </cell>
          <cell r="AD251">
            <v>0</v>
          </cell>
          <cell r="AE251">
            <v>720610</v>
          </cell>
          <cell r="AF251">
            <v>0</v>
          </cell>
          <cell r="AG251">
            <v>720620</v>
          </cell>
          <cell r="AH251">
            <v>0</v>
          </cell>
          <cell r="AI251">
            <v>720630</v>
          </cell>
          <cell r="AJ251">
            <v>0</v>
          </cell>
          <cell r="AK251">
            <v>0</v>
          </cell>
          <cell r="AL251">
            <v>0</v>
          </cell>
          <cell r="AM251">
            <v>0</v>
          </cell>
          <cell r="AN251">
            <v>0</v>
          </cell>
          <cell r="AO251">
            <v>0</v>
          </cell>
          <cell r="AP251">
            <v>0</v>
          </cell>
          <cell r="AQ251">
            <v>0</v>
          </cell>
          <cell r="AR251">
            <v>0</v>
          </cell>
          <cell r="AS251">
            <v>0</v>
          </cell>
          <cell r="AT251">
            <v>0</v>
          </cell>
        </row>
        <row r="252">
          <cell r="A252">
            <v>0</v>
          </cell>
          <cell r="B252" t="str">
            <v>멧돼지</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X252">
            <v>0</v>
          </cell>
          <cell r="Y252">
            <v>0</v>
          </cell>
          <cell r="Z252">
            <v>0</v>
          </cell>
          <cell r="AA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0</v>
          </cell>
          <cell r="AR252">
            <v>0</v>
          </cell>
          <cell r="AS252">
            <v>0</v>
          </cell>
          <cell r="AT252">
            <v>0</v>
          </cell>
        </row>
        <row r="253">
          <cell r="A253">
            <v>8001</v>
          </cell>
          <cell r="B253" t="str">
            <v>야생 멧돼지</v>
          </cell>
          <cell r="C253" t="str">
            <v>Monster.Boar.Wild</v>
          </cell>
          <cell r="D253">
            <v>0</v>
          </cell>
          <cell r="E253">
            <v>0</v>
          </cell>
          <cell r="F253">
            <v>0</v>
          </cell>
          <cell r="G253">
            <v>0</v>
          </cell>
          <cell r="H253" t="str">
            <v>Boar</v>
          </cell>
          <cell r="I253">
            <v>0</v>
          </cell>
          <cell r="J253" t="str">
            <v>Physical</v>
          </cell>
          <cell r="K253">
            <v>0</v>
          </cell>
          <cell r="L253">
            <v>0</v>
          </cell>
          <cell r="M253" t="str">
            <v>Fire</v>
          </cell>
          <cell r="N253">
            <v>0</v>
          </cell>
          <cell r="O253">
            <v>0</v>
          </cell>
          <cell r="P253" t="str">
            <v>2000</v>
          </cell>
          <cell r="Q253">
            <v>5000</v>
          </cell>
          <cell r="R253" t="str">
            <v>200</v>
          </cell>
          <cell r="S253" t="str">
            <v>False</v>
          </cell>
          <cell r="T253">
            <v>0</v>
          </cell>
          <cell r="U253">
            <v>700</v>
          </cell>
          <cell r="V253">
            <v>1500</v>
          </cell>
          <cell r="X253" t="str">
            <v>NO_ITEM</v>
          </cell>
          <cell r="Y253" t="str">
            <v>NO_ITEM</v>
          </cell>
          <cell r="Z253">
            <v>0</v>
          </cell>
          <cell r="AA253">
            <v>0</v>
          </cell>
          <cell r="AC253">
            <v>800100</v>
          </cell>
          <cell r="AD253">
            <v>0</v>
          </cell>
          <cell r="AE253">
            <v>800110</v>
          </cell>
          <cell r="AF253">
            <v>0</v>
          </cell>
          <cell r="AG253">
            <v>0</v>
          </cell>
          <cell r="AH253">
            <v>0</v>
          </cell>
          <cell r="AI253">
            <v>0</v>
          </cell>
          <cell r="AJ253">
            <v>0</v>
          </cell>
          <cell r="AK253">
            <v>0</v>
          </cell>
          <cell r="AL253">
            <v>0</v>
          </cell>
          <cell r="AM253">
            <v>0</v>
          </cell>
          <cell r="AN253">
            <v>0</v>
          </cell>
          <cell r="AO253">
            <v>0</v>
          </cell>
          <cell r="AP253">
            <v>0</v>
          </cell>
          <cell r="AQ253">
            <v>0</v>
          </cell>
          <cell r="AR253">
            <v>0</v>
          </cell>
          <cell r="AS253">
            <v>0</v>
          </cell>
          <cell r="AT253">
            <v>0</v>
          </cell>
        </row>
        <row r="254">
          <cell r="A254">
            <v>8002</v>
          </cell>
          <cell r="B254" t="str">
            <v>무장 멧돼지</v>
          </cell>
          <cell r="C254" t="str">
            <v>Monster.Boar.Armored</v>
          </cell>
          <cell r="D254">
            <v>0</v>
          </cell>
          <cell r="E254">
            <v>0</v>
          </cell>
          <cell r="F254">
            <v>0</v>
          </cell>
          <cell r="G254">
            <v>0</v>
          </cell>
          <cell r="H254" t="str">
            <v>Boar</v>
          </cell>
          <cell r="I254">
            <v>0</v>
          </cell>
          <cell r="J254" t="str">
            <v>Physical</v>
          </cell>
          <cell r="K254">
            <v>0</v>
          </cell>
          <cell r="L254">
            <v>0</v>
          </cell>
          <cell r="M254" t="str">
            <v>Fire</v>
          </cell>
          <cell r="N254">
            <v>0</v>
          </cell>
          <cell r="O254">
            <v>0</v>
          </cell>
          <cell r="P254" t="str">
            <v>3000</v>
          </cell>
          <cell r="Q254">
            <v>5000</v>
          </cell>
          <cell r="R254" t="str">
            <v>200</v>
          </cell>
          <cell r="S254" t="str">
            <v>False</v>
          </cell>
          <cell r="T254">
            <v>0</v>
          </cell>
          <cell r="U254">
            <v>700</v>
          </cell>
          <cell r="V254">
            <v>1500</v>
          </cell>
          <cell r="X254" t="str">
            <v>NO_ITEM</v>
          </cell>
          <cell r="Y254" t="str">
            <v>NO_ITEM</v>
          </cell>
          <cell r="Z254">
            <v>0</v>
          </cell>
          <cell r="AA254">
            <v>0</v>
          </cell>
          <cell r="AC254">
            <v>800200</v>
          </cell>
          <cell r="AD254">
            <v>0</v>
          </cell>
          <cell r="AE254">
            <v>800210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cell r="AT254">
            <v>0</v>
          </cell>
        </row>
        <row r="255">
          <cell r="A255">
            <v>8003</v>
          </cell>
          <cell r="B255" t="str">
            <v>야생 멧돼지</v>
          </cell>
          <cell r="C255" t="str">
            <v>Monster.GhostBoar.Armored</v>
          </cell>
          <cell r="D255">
            <v>0</v>
          </cell>
          <cell r="E255">
            <v>0</v>
          </cell>
          <cell r="F255">
            <v>0</v>
          </cell>
          <cell r="G255">
            <v>0</v>
          </cell>
          <cell r="H255" t="str">
            <v>Boar</v>
          </cell>
          <cell r="I255">
            <v>0</v>
          </cell>
          <cell r="J255" t="str">
            <v>Physical</v>
          </cell>
          <cell r="K255">
            <v>0</v>
          </cell>
          <cell r="L255">
            <v>0</v>
          </cell>
          <cell r="M255" t="str">
            <v>Fire</v>
          </cell>
          <cell r="N255">
            <v>0</v>
          </cell>
          <cell r="O255">
            <v>0</v>
          </cell>
          <cell r="P255" t="str">
            <v>3000</v>
          </cell>
          <cell r="Q255">
            <v>5000</v>
          </cell>
          <cell r="R255" t="str">
            <v>200</v>
          </cell>
          <cell r="S255" t="str">
            <v>False</v>
          </cell>
          <cell r="T255">
            <v>0</v>
          </cell>
          <cell r="U255">
            <v>700</v>
          </cell>
          <cell r="V255">
            <v>1500</v>
          </cell>
          <cell r="X255" t="str">
            <v>NO_ITEM</v>
          </cell>
          <cell r="Y255" t="str">
            <v>NO_ITEM</v>
          </cell>
          <cell r="Z255">
            <v>0</v>
          </cell>
          <cell r="AA255">
            <v>0</v>
          </cell>
          <cell r="AC255">
            <v>800300</v>
          </cell>
          <cell r="AD255">
            <v>0</v>
          </cell>
          <cell r="AE255">
            <v>800310</v>
          </cell>
          <cell r="AF255">
            <v>0</v>
          </cell>
          <cell r="AG255">
            <v>0</v>
          </cell>
          <cell r="AH255">
            <v>0</v>
          </cell>
          <cell r="AI255">
            <v>0</v>
          </cell>
          <cell r="AJ255">
            <v>0</v>
          </cell>
          <cell r="AK255">
            <v>0</v>
          </cell>
          <cell r="AL255">
            <v>0</v>
          </cell>
          <cell r="AM255">
            <v>0</v>
          </cell>
          <cell r="AN255">
            <v>0</v>
          </cell>
          <cell r="AO255" t="str">
            <v>4</v>
          </cell>
          <cell r="AP255">
            <v>0</v>
          </cell>
          <cell r="AQ255">
            <v>0</v>
          </cell>
          <cell r="AR255">
            <v>0</v>
          </cell>
          <cell r="AS255">
            <v>0</v>
          </cell>
          <cell r="AT255">
            <v>0</v>
          </cell>
        </row>
        <row r="256">
          <cell r="A256">
            <v>0</v>
          </cell>
          <cell r="B256" t="str">
            <v>엔트</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X256">
            <v>0</v>
          </cell>
          <cell r="Y256">
            <v>0</v>
          </cell>
          <cell r="Z256">
            <v>0</v>
          </cell>
          <cell r="AA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row>
        <row r="257">
          <cell r="A257">
            <v>9001</v>
          </cell>
          <cell r="B257" t="str">
            <v>가시나무 트렌트</v>
          </cell>
          <cell r="C257" t="str">
            <v>Monster.Ent.Thorn</v>
          </cell>
          <cell r="D257">
            <v>0</v>
          </cell>
          <cell r="E257">
            <v>0</v>
          </cell>
          <cell r="F257">
            <v>0</v>
          </cell>
          <cell r="G257">
            <v>0</v>
          </cell>
          <cell r="H257" t="str">
            <v>Ent</v>
          </cell>
          <cell r="I257">
            <v>0</v>
          </cell>
          <cell r="J257" t="str">
            <v>Physical</v>
          </cell>
          <cell r="K257">
            <v>0</v>
          </cell>
          <cell r="L257">
            <v>0</v>
          </cell>
          <cell r="M257" t="str">
            <v>Fire</v>
          </cell>
          <cell r="N257">
            <v>0</v>
          </cell>
          <cell r="O257">
            <v>0</v>
          </cell>
          <cell r="P257" t="str">
            <v>2000</v>
          </cell>
          <cell r="Q257">
            <v>5000</v>
          </cell>
          <cell r="R257" t="str">
            <v>200</v>
          </cell>
          <cell r="S257" t="str">
            <v>False</v>
          </cell>
          <cell r="T257">
            <v>0</v>
          </cell>
          <cell r="U257">
            <v>800</v>
          </cell>
          <cell r="V257">
            <v>3200</v>
          </cell>
          <cell r="X257" t="str">
            <v>NO_ITEM</v>
          </cell>
          <cell r="Y257" t="str">
            <v>NO_ITEM</v>
          </cell>
          <cell r="Z257">
            <v>0</v>
          </cell>
          <cell r="AA257">
            <v>0</v>
          </cell>
          <cell r="AC257">
            <v>900100</v>
          </cell>
          <cell r="AD257">
            <v>0</v>
          </cell>
          <cell r="AE257">
            <v>900110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row>
        <row r="258">
          <cell r="A258">
            <v>9002</v>
          </cell>
          <cell r="B258" t="str">
            <v>주먹열매 트렌트</v>
          </cell>
          <cell r="C258" t="str">
            <v>Monster.Ent.Nut</v>
          </cell>
          <cell r="D258">
            <v>0</v>
          </cell>
          <cell r="E258">
            <v>0</v>
          </cell>
          <cell r="F258">
            <v>0</v>
          </cell>
          <cell r="G258">
            <v>0</v>
          </cell>
          <cell r="H258" t="str">
            <v>Ent</v>
          </cell>
          <cell r="I258">
            <v>0</v>
          </cell>
          <cell r="J258" t="str">
            <v>Physical</v>
          </cell>
          <cell r="K258">
            <v>0</v>
          </cell>
          <cell r="L258">
            <v>0</v>
          </cell>
          <cell r="M258" t="str">
            <v>Fire</v>
          </cell>
          <cell r="N258">
            <v>0</v>
          </cell>
          <cell r="O258">
            <v>0</v>
          </cell>
          <cell r="P258" t="str">
            <v>0</v>
          </cell>
          <cell r="Q258">
            <v>5000</v>
          </cell>
          <cell r="R258" t="str">
            <v>200</v>
          </cell>
          <cell r="S258" t="str">
            <v>False</v>
          </cell>
          <cell r="T258">
            <v>0</v>
          </cell>
          <cell r="U258">
            <v>800</v>
          </cell>
          <cell r="V258">
            <v>3200</v>
          </cell>
          <cell r="X258" t="str">
            <v>NO_ITEM</v>
          </cell>
          <cell r="Y258" t="str">
            <v>NO_ITEM</v>
          </cell>
          <cell r="Z258">
            <v>0</v>
          </cell>
          <cell r="AA258">
            <v>0</v>
          </cell>
          <cell r="AC258">
            <v>900200</v>
          </cell>
          <cell r="AD258">
            <v>0</v>
          </cell>
          <cell r="AE258">
            <v>900210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row>
        <row r="259">
          <cell r="A259">
            <v>9003</v>
          </cell>
          <cell r="B259" t="str">
            <v>굵은뿌리 트렌트</v>
          </cell>
          <cell r="C259" t="str">
            <v>Monster.Ent.Root</v>
          </cell>
          <cell r="D259">
            <v>0</v>
          </cell>
          <cell r="E259">
            <v>0</v>
          </cell>
          <cell r="F259">
            <v>0</v>
          </cell>
          <cell r="G259">
            <v>0</v>
          </cell>
          <cell r="H259" t="str">
            <v>Ent</v>
          </cell>
          <cell r="I259">
            <v>0</v>
          </cell>
          <cell r="J259" t="str">
            <v>Physical</v>
          </cell>
          <cell r="K259">
            <v>0</v>
          </cell>
          <cell r="L259">
            <v>0</v>
          </cell>
          <cell r="M259" t="str">
            <v>Fire</v>
          </cell>
          <cell r="N259">
            <v>0</v>
          </cell>
          <cell r="O259">
            <v>0</v>
          </cell>
          <cell r="P259" t="str">
            <v>3000</v>
          </cell>
          <cell r="Q259">
            <v>5000</v>
          </cell>
          <cell r="R259" t="str">
            <v>200</v>
          </cell>
          <cell r="S259" t="str">
            <v>False</v>
          </cell>
          <cell r="T259">
            <v>0</v>
          </cell>
          <cell r="U259">
            <v>800</v>
          </cell>
          <cell r="V259">
            <v>3200</v>
          </cell>
          <cell r="X259" t="str">
            <v>NO_ITEM</v>
          </cell>
          <cell r="Y259" t="str">
            <v>NO_ITEM</v>
          </cell>
          <cell r="Z259">
            <v>0</v>
          </cell>
          <cell r="AA259">
            <v>0</v>
          </cell>
          <cell r="AC259">
            <v>900300</v>
          </cell>
          <cell r="AD259">
            <v>0</v>
          </cell>
          <cell r="AE259">
            <v>900310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row>
        <row r="260">
          <cell r="A260">
            <v>9004</v>
          </cell>
          <cell r="B260" t="str">
            <v>얼음 가시나무 트렌트</v>
          </cell>
          <cell r="C260" t="str">
            <v>Monster.Ent.IceThorn</v>
          </cell>
          <cell r="D260" t="str">
            <v>Monster.Ent.Thorn</v>
          </cell>
          <cell r="E260" t="str">
            <v>Vari03</v>
          </cell>
          <cell r="F260">
            <v>0</v>
          </cell>
          <cell r="G260">
            <v>0</v>
          </cell>
          <cell r="H260" t="str">
            <v>Ent</v>
          </cell>
          <cell r="I260">
            <v>0</v>
          </cell>
          <cell r="J260" t="str">
            <v>Physical</v>
          </cell>
          <cell r="K260">
            <v>0</v>
          </cell>
          <cell r="L260">
            <v>0</v>
          </cell>
          <cell r="M260" t="str">
            <v>Fire</v>
          </cell>
          <cell r="N260">
            <v>0</v>
          </cell>
          <cell r="O260">
            <v>0</v>
          </cell>
          <cell r="P260" t="str">
            <v>2000</v>
          </cell>
          <cell r="Q260">
            <v>5000</v>
          </cell>
          <cell r="R260" t="str">
            <v>200</v>
          </cell>
          <cell r="S260" t="str">
            <v>False</v>
          </cell>
          <cell r="T260">
            <v>0</v>
          </cell>
          <cell r="U260">
            <v>800</v>
          </cell>
          <cell r="V260">
            <v>3200</v>
          </cell>
          <cell r="X260" t="str">
            <v>NO_ITEM</v>
          </cell>
          <cell r="Y260" t="str">
            <v>NO_ITEM</v>
          </cell>
          <cell r="Z260">
            <v>0</v>
          </cell>
          <cell r="AA260">
            <v>0</v>
          </cell>
          <cell r="AC260">
            <v>900400</v>
          </cell>
          <cell r="AD260">
            <v>0</v>
          </cell>
          <cell r="AE260">
            <v>900410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row>
        <row r="261">
          <cell r="A261">
            <v>9005</v>
          </cell>
          <cell r="B261" t="str">
            <v>얼음 주먹열매 트렌트</v>
          </cell>
          <cell r="C261" t="str">
            <v>Monster.Ent.IceNut</v>
          </cell>
          <cell r="D261" t="str">
            <v>Monster.Ent.Nut</v>
          </cell>
          <cell r="E261" t="str">
            <v>Vari03</v>
          </cell>
          <cell r="F261">
            <v>0</v>
          </cell>
          <cell r="G261">
            <v>0</v>
          </cell>
          <cell r="H261" t="str">
            <v>Ent</v>
          </cell>
          <cell r="I261">
            <v>0</v>
          </cell>
          <cell r="J261" t="str">
            <v>Physical</v>
          </cell>
          <cell r="K261">
            <v>0</v>
          </cell>
          <cell r="L261">
            <v>0</v>
          </cell>
          <cell r="M261" t="str">
            <v>Fire</v>
          </cell>
          <cell r="N261">
            <v>0</v>
          </cell>
          <cell r="O261">
            <v>0</v>
          </cell>
          <cell r="P261" t="str">
            <v>0</v>
          </cell>
          <cell r="Q261">
            <v>5000</v>
          </cell>
          <cell r="R261" t="str">
            <v>200</v>
          </cell>
          <cell r="S261" t="str">
            <v>False</v>
          </cell>
          <cell r="T261">
            <v>0</v>
          </cell>
          <cell r="U261">
            <v>800</v>
          </cell>
          <cell r="V261">
            <v>3200</v>
          </cell>
          <cell r="X261" t="str">
            <v>NO_ITEM</v>
          </cell>
          <cell r="Y261" t="str">
            <v>NO_ITEM</v>
          </cell>
          <cell r="Z261">
            <v>0</v>
          </cell>
          <cell r="AA261">
            <v>0</v>
          </cell>
          <cell r="AC261">
            <v>900500</v>
          </cell>
          <cell r="AD261">
            <v>0</v>
          </cell>
          <cell r="AE261">
            <v>900510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row>
        <row r="262">
          <cell r="A262">
            <v>9006</v>
          </cell>
          <cell r="B262" t="str">
            <v>얼음뿌리 트렌트</v>
          </cell>
          <cell r="C262" t="str">
            <v>Monster.Ent.IceRoot</v>
          </cell>
          <cell r="D262" t="str">
            <v>Monster.Ent.Root</v>
          </cell>
          <cell r="E262" t="str">
            <v>Vari03</v>
          </cell>
          <cell r="F262">
            <v>0</v>
          </cell>
          <cell r="G262">
            <v>0</v>
          </cell>
          <cell r="H262" t="str">
            <v>Ent</v>
          </cell>
          <cell r="I262">
            <v>0</v>
          </cell>
          <cell r="J262" t="str">
            <v>Physical</v>
          </cell>
          <cell r="K262">
            <v>0</v>
          </cell>
          <cell r="L262">
            <v>0</v>
          </cell>
          <cell r="M262" t="str">
            <v>Fire</v>
          </cell>
          <cell r="N262">
            <v>0</v>
          </cell>
          <cell r="O262">
            <v>0</v>
          </cell>
          <cell r="P262" t="str">
            <v>3000</v>
          </cell>
          <cell r="Q262">
            <v>5000</v>
          </cell>
          <cell r="R262" t="str">
            <v>200</v>
          </cell>
          <cell r="S262" t="str">
            <v>False</v>
          </cell>
          <cell r="T262">
            <v>0</v>
          </cell>
          <cell r="U262">
            <v>800</v>
          </cell>
          <cell r="V262">
            <v>3200</v>
          </cell>
          <cell r="X262" t="str">
            <v>NO_ITEM</v>
          </cell>
          <cell r="Y262" t="str">
            <v>NO_ITEM</v>
          </cell>
          <cell r="Z262">
            <v>0</v>
          </cell>
          <cell r="AA262">
            <v>0</v>
          </cell>
          <cell r="AC262">
            <v>900600</v>
          </cell>
          <cell r="AD262">
            <v>0</v>
          </cell>
          <cell r="AE262">
            <v>900610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row>
        <row r="263">
          <cell r="A263">
            <v>9007</v>
          </cell>
          <cell r="B263" t="str">
            <v>할로윈 주먹열매 트렌트</v>
          </cell>
          <cell r="C263" t="str">
            <v>Monster.Ent.HalloweenNut</v>
          </cell>
          <cell r="D263" t="str">
            <v>Monster.Ent.Nut</v>
          </cell>
          <cell r="E263" t="str">
            <v>Cos17Halloween</v>
          </cell>
          <cell r="F263">
            <v>0</v>
          </cell>
          <cell r="G263">
            <v>0</v>
          </cell>
          <cell r="H263" t="str">
            <v>Ent</v>
          </cell>
          <cell r="I263">
            <v>0</v>
          </cell>
          <cell r="J263" t="str">
            <v>Physical</v>
          </cell>
          <cell r="K263">
            <v>0</v>
          </cell>
          <cell r="L263">
            <v>0</v>
          </cell>
          <cell r="M263" t="str">
            <v>Fire</v>
          </cell>
          <cell r="N263">
            <v>0</v>
          </cell>
          <cell r="O263">
            <v>0</v>
          </cell>
          <cell r="P263" t="str">
            <v>0</v>
          </cell>
          <cell r="Q263">
            <v>5000</v>
          </cell>
          <cell r="R263" t="str">
            <v>200</v>
          </cell>
          <cell r="S263" t="str">
            <v>False</v>
          </cell>
          <cell r="T263">
            <v>0</v>
          </cell>
          <cell r="U263">
            <v>800</v>
          </cell>
          <cell r="V263">
            <v>3200</v>
          </cell>
          <cell r="X263" t="str">
            <v>NO_ITEM</v>
          </cell>
          <cell r="Y263" t="str">
            <v>NO_ITEM</v>
          </cell>
          <cell r="Z263">
            <v>0</v>
          </cell>
          <cell r="AA263">
            <v>0</v>
          </cell>
          <cell r="AC263">
            <v>900700</v>
          </cell>
          <cell r="AD263">
            <v>0</v>
          </cell>
          <cell r="AE263">
            <v>900710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row>
        <row r="264">
          <cell r="A264">
            <v>9101</v>
          </cell>
          <cell r="B264" t="str">
            <v>굵은뿌리 트렌트</v>
          </cell>
          <cell r="C264" t="str">
            <v>Monster.Ent.SuperElite</v>
          </cell>
          <cell r="E264">
            <v>0</v>
          </cell>
          <cell r="F264">
            <v>0</v>
          </cell>
          <cell r="G264">
            <v>0</v>
          </cell>
          <cell r="H264" t="str">
            <v>Ent</v>
          </cell>
          <cell r="I264">
            <v>0</v>
          </cell>
          <cell r="J264" t="str">
            <v>Physical</v>
          </cell>
          <cell r="K264">
            <v>0</v>
          </cell>
          <cell r="L264">
            <v>0</v>
          </cell>
          <cell r="M264" t="str">
            <v>Fire</v>
          </cell>
          <cell r="N264">
            <v>0</v>
          </cell>
          <cell r="O264">
            <v>0</v>
          </cell>
          <cell r="P264" t="str">
            <v>2000</v>
          </cell>
          <cell r="Q264">
            <v>5000</v>
          </cell>
          <cell r="R264" t="str">
            <v>200</v>
          </cell>
          <cell r="S264" t="str">
            <v>False</v>
          </cell>
          <cell r="T264">
            <v>0</v>
          </cell>
          <cell r="U264">
            <v>1400</v>
          </cell>
          <cell r="V264">
            <v>4000</v>
          </cell>
          <cell r="X264" t="str">
            <v>NO_ITEM</v>
          </cell>
          <cell r="Y264" t="str">
            <v>NO_ITEM</v>
          </cell>
          <cell r="Z264">
            <v>0</v>
          </cell>
          <cell r="AA264">
            <v>0</v>
          </cell>
          <cell r="AC264">
            <v>910100</v>
          </cell>
          <cell r="AD264">
            <v>0</v>
          </cell>
          <cell r="AE264">
            <v>910110</v>
          </cell>
          <cell r="AF264">
            <v>0</v>
          </cell>
          <cell r="AG264">
            <v>910120</v>
          </cell>
          <cell r="AH264">
            <v>0</v>
          </cell>
          <cell r="AI264">
            <v>910130</v>
          </cell>
          <cell r="AJ264">
            <v>0</v>
          </cell>
          <cell r="AK264">
            <v>0</v>
          </cell>
          <cell r="AL264">
            <v>0</v>
          </cell>
          <cell r="AM264">
            <v>0</v>
          </cell>
          <cell r="AN264">
            <v>0</v>
          </cell>
          <cell r="AO264">
            <v>0</v>
          </cell>
          <cell r="AP264">
            <v>0</v>
          </cell>
          <cell r="AQ264">
            <v>0</v>
          </cell>
          <cell r="AR264">
            <v>0</v>
          </cell>
          <cell r="AS264">
            <v>0</v>
          </cell>
          <cell r="AT264">
            <v>0</v>
          </cell>
        </row>
        <row r="265">
          <cell r="A265">
            <v>9102</v>
          </cell>
          <cell r="B265" t="str">
            <v>정예 얼음뿌리 트렌트</v>
          </cell>
          <cell r="C265" t="str">
            <v>Monster.Ent.IceSuperElite</v>
          </cell>
          <cell r="D265" t="str">
            <v>Monster.Ent.SuperElite</v>
          </cell>
          <cell r="E265" t="str">
            <v>Vari02</v>
          </cell>
          <cell r="F265">
            <v>0</v>
          </cell>
          <cell r="G265">
            <v>0</v>
          </cell>
          <cell r="H265" t="str">
            <v>Ent</v>
          </cell>
          <cell r="I265">
            <v>0</v>
          </cell>
          <cell r="J265" t="str">
            <v>Physical</v>
          </cell>
          <cell r="K265">
            <v>0</v>
          </cell>
          <cell r="L265">
            <v>0</v>
          </cell>
          <cell r="M265" t="str">
            <v>Fire</v>
          </cell>
          <cell r="N265">
            <v>0</v>
          </cell>
          <cell r="O265">
            <v>0</v>
          </cell>
          <cell r="P265" t="str">
            <v>2000</v>
          </cell>
          <cell r="Q265">
            <v>5000</v>
          </cell>
          <cell r="R265" t="str">
            <v>200</v>
          </cell>
          <cell r="S265" t="str">
            <v>False</v>
          </cell>
          <cell r="T265">
            <v>0</v>
          </cell>
          <cell r="U265">
            <v>1400</v>
          </cell>
          <cell r="V265">
            <v>4000</v>
          </cell>
          <cell r="X265" t="str">
            <v>NO_ITEM</v>
          </cell>
          <cell r="Y265" t="str">
            <v>NO_ITEM</v>
          </cell>
          <cell r="Z265">
            <v>0</v>
          </cell>
          <cell r="AA265">
            <v>0</v>
          </cell>
          <cell r="AC265">
            <v>910200</v>
          </cell>
          <cell r="AD265">
            <v>0</v>
          </cell>
          <cell r="AE265">
            <v>910210</v>
          </cell>
          <cell r="AF265">
            <v>0</v>
          </cell>
          <cell r="AG265">
            <v>910220</v>
          </cell>
          <cell r="AH265">
            <v>0</v>
          </cell>
          <cell r="AI265">
            <v>910230</v>
          </cell>
          <cell r="AJ265">
            <v>0</v>
          </cell>
          <cell r="AK265">
            <v>0</v>
          </cell>
          <cell r="AL265">
            <v>0</v>
          </cell>
          <cell r="AM265">
            <v>0</v>
          </cell>
          <cell r="AN265">
            <v>0</v>
          </cell>
          <cell r="AO265">
            <v>0</v>
          </cell>
          <cell r="AP265">
            <v>0</v>
          </cell>
          <cell r="AQ265">
            <v>0</v>
          </cell>
          <cell r="AR265">
            <v>0</v>
          </cell>
          <cell r="AS265">
            <v>0</v>
          </cell>
          <cell r="AT265">
            <v>0</v>
          </cell>
        </row>
        <row r="266">
          <cell r="A266">
            <v>0</v>
          </cell>
          <cell r="B266" t="str">
            <v>드라이어드</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X266">
            <v>0</v>
          </cell>
          <cell r="Y266">
            <v>0</v>
          </cell>
          <cell r="Z266">
            <v>0</v>
          </cell>
          <cell r="AA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row>
        <row r="267">
          <cell r="A267">
            <v>10001</v>
          </cell>
          <cell r="B267" t="str">
            <v>드라이어드 창지기</v>
          </cell>
          <cell r="C267" t="str">
            <v>Monster.Dryad.Spear</v>
          </cell>
          <cell r="D267">
            <v>0</v>
          </cell>
          <cell r="E267">
            <v>0</v>
          </cell>
          <cell r="F267">
            <v>0</v>
          </cell>
          <cell r="G267">
            <v>0</v>
          </cell>
          <cell r="H267" t="str">
            <v>Dryad</v>
          </cell>
          <cell r="I267">
            <v>0</v>
          </cell>
          <cell r="J267" t="str">
            <v>Physical</v>
          </cell>
          <cell r="K267">
            <v>0</v>
          </cell>
          <cell r="L267">
            <v>0</v>
          </cell>
          <cell r="M267" t="str">
            <v>Fire</v>
          </cell>
          <cell r="N267">
            <v>0</v>
          </cell>
          <cell r="O267">
            <v>0</v>
          </cell>
          <cell r="P267" t="str">
            <v>3000</v>
          </cell>
          <cell r="Q267">
            <v>5000</v>
          </cell>
          <cell r="R267" t="str">
            <v>200</v>
          </cell>
          <cell r="S267" t="str">
            <v>False</v>
          </cell>
          <cell r="T267">
            <v>0</v>
          </cell>
          <cell r="U267">
            <v>1000</v>
          </cell>
          <cell r="V267">
            <v>2200</v>
          </cell>
          <cell r="X267" t="str">
            <v>NO_ITEM</v>
          </cell>
          <cell r="Y267" t="str">
            <v>NO_ITEM</v>
          </cell>
          <cell r="Z267">
            <v>0</v>
          </cell>
          <cell r="AA267">
            <v>0</v>
          </cell>
          <cell r="AC267">
            <v>1000100</v>
          </cell>
          <cell r="AD267">
            <v>0</v>
          </cell>
          <cell r="AE267">
            <v>1000110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row>
        <row r="268">
          <cell r="A268">
            <v>10002</v>
          </cell>
          <cell r="B268" t="str">
            <v>드라이어드 악사</v>
          </cell>
          <cell r="C268" t="str">
            <v>Monster.Dryad.Bard</v>
          </cell>
          <cell r="D268">
            <v>0</v>
          </cell>
          <cell r="E268">
            <v>0</v>
          </cell>
          <cell r="F268">
            <v>0</v>
          </cell>
          <cell r="G268">
            <v>0</v>
          </cell>
          <cell r="H268" t="str">
            <v>Dryad</v>
          </cell>
          <cell r="I268">
            <v>0</v>
          </cell>
          <cell r="J268" t="str">
            <v>Magical</v>
          </cell>
          <cell r="K268">
            <v>0</v>
          </cell>
          <cell r="L268">
            <v>0</v>
          </cell>
          <cell r="M268" t="str">
            <v>Fire</v>
          </cell>
          <cell r="N268">
            <v>0</v>
          </cell>
          <cell r="O268">
            <v>0</v>
          </cell>
          <cell r="P268" t="str">
            <v>0</v>
          </cell>
          <cell r="Q268">
            <v>5000</v>
          </cell>
          <cell r="R268" t="str">
            <v>200</v>
          </cell>
          <cell r="S268" t="str">
            <v>False</v>
          </cell>
          <cell r="T268">
            <v>0</v>
          </cell>
          <cell r="U268">
            <v>1000</v>
          </cell>
          <cell r="V268">
            <v>2000</v>
          </cell>
          <cell r="X268" t="str">
            <v>NO_ITEM</v>
          </cell>
          <cell r="Y268" t="str">
            <v>NO_ITEM</v>
          </cell>
          <cell r="Z268">
            <v>0</v>
          </cell>
          <cell r="AA268">
            <v>0</v>
          </cell>
          <cell r="AC268">
            <v>1000200</v>
          </cell>
          <cell r="AD268">
            <v>0</v>
          </cell>
          <cell r="AE268">
            <v>1000210</v>
          </cell>
          <cell r="AF268">
            <v>0</v>
          </cell>
          <cell r="AG268">
            <v>1000220</v>
          </cell>
          <cell r="AH268">
            <v>0</v>
          </cell>
          <cell r="AI268">
            <v>0</v>
          </cell>
          <cell r="AJ268">
            <v>0</v>
          </cell>
          <cell r="AK268">
            <v>0</v>
          </cell>
          <cell r="AL268">
            <v>0</v>
          </cell>
          <cell r="AM268">
            <v>0</v>
          </cell>
          <cell r="AN268">
            <v>0</v>
          </cell>
          <cell r="AO268" t="str">
            <v>1000201</v>
          </cell>
          <cell r="AP268">
            <v>0</v>
          </cell>
          <cell r="AQ268">
            <v>0</v>
          </cell>
          <cell r="AR268">
            <v>0</v>
          </cell>
          <cell r="AS268">
            <v>0</v>
          </cell>
          <cell r="AT268">
            <v>0</v>
          </cell>
        </row>
        <row r="269">
          <cell r="A269">
            <v>10003</v>
          </cell>
          <cell r="B269" t="str">
            <v>드라이어드 궁수</v>
          </cell>
          <cell r="C269" t="str">
            <v>Monster.Dryad.Archer</v>
          </cell>
          <cell r="D269">
            <v>0</v>
          </cell>
          <cell r="E269">
            <v>0</v>
          </cell>
          <cell r="F269">
            <v>0</v>
          </cell>
          <cell r="G269">
            <v>0</v>
          </cell>
          <cell r="H269" t="str">
            <v>Dryad</v>
          </cell>
          <cell r="I269">
            <v>0</v>
          </cell>
          <cell r="J269" t="str">
            <v>Physical</v>
          </cell>
          <cell r="K269">
            <v>0</v>
          </cell>
          <cell r="L269">
            <v>0</v>
          </cell>
          <cell r="M269" t="str">
            <v>Fire</v>
          </cell>
          <cell r="N269">
            <v>0</v>
          </cell>
          <cell r="O269">
            <v>0</v>
          </cell>
          <cell r="P269" t="str">
            <v>0</v>
          </cell>
          <cell r="Q269">
            <v>5000</v>
          </cell>
          <cell r="R269" t="str">
            <v>200</v>
          </cell>
          <cell r="S269" t="str">
            <v>False</v>
          </cell>
          <cell r="T269">
            <v>0</v>
          </cell>
          <cell r="U269">
            <v>1000</v>
          </cell>
          <cell r="V269">
            <v>2200</v>
          </cell>
          <cell r="X269" t="str">
            <v>NO_ITEM</v>
          </cell>
          <cell r="Y269" t="str">
            <v>NO_ITEM</v>
          </cell>
          <cell r="Z269">
            <v>0</v>
          </cell>
          <cell r="AA269">
            <v>0</v>
          </cell>
          <cell r="AC269">
            <v>1000300</v>
          </cell>
          <cell r="AD269">
            <v>0</v>
          </cell>
          <cell r="AE269">
            <v>1000310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row>
        <row r="270">
          <cell r="A270">
            <v>10004</v>
          </cell>
          <cell r="B270" t="str">
            <v>드라이어드 토템</v>
          </cell>
          <cell r="C270" t="str">
            <v>Monster.Dryad.Totem</v>
          </cell>
          <cell r="D270">
            <v>0</v>
          </cell>
          <cell r="E270">
            <v>0</v>
          </cell>
          <cell r="F270">
            <v>0</v>
          </cell>
          <cell r="G270">
            <v>0</v>
          </cell>
          <cell r="H270" t="str">
            <v>Dryad</v>
          </cell>
          <cell r="I270">
            <v>0</v>
          </cell>
          <cell r="J270" t="str">
            <v>Magical</v>
          </cell>
          <cell r="K270">
            <v>0</v>
          </cell>
          <cell r="L270">
            <v>0</v>
          </cell>
          <cell r="M270" t="str">
            <v>Fire</v>
          </cell>
          <cell r="N270">
            <v>0</v>
          </cell>
          <cell r="O270">
            <v>0</v>
          </cell>
          <cell r="P270" t="str">
            <v>0</v>
          </cell>
          <cell r="Q270">
            <v>0</v>
          </cell>
          <cell r="R270" t="str">
            <v>200</v>
          </cell>
          <cell r="S270" t="str">
            <v>Knockback,Down,Stun,Pulling,Stone</v>
          </cell>
          <cell r="T270" t="str">
            <v>StaticPosition</v>
          </cell>
          <cell r="U270">
            <v>1000</v>
          </cell>
          <cell r="V270">
            <v>3500</v>
          </cell>
          <cell r="X270" t="str">
            <v>NO_ITEM</v>
          </cell>
          <cell r="Y270" t="str">
            <v>NO_ITEM</v>
          </cell>
          <cell r="Z270">
            <v>0</v>
          </cell>
          <cell r="AA270">
            <v>0</v>
          </cell>
          <cell r="AC270">
            <v>1000400</v>
          </cell>
          <cell r="AD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row>
        <row r="271">
          <cell r="A271">
            <v>10005</v>
          </cell>
          <cell r="B271" t="str">
            <v>얼음 드라이어드 창지기</v>
          </cell>
          <cell r="C271" t="str">
            <v>Monster.Dryad.IceSpear</v>
          </cell>
          <cell r="D271" t="str">
            <v>Monster.Dryad.Spear</v>
          </cell>
          <cell r="E271" t="str">
            <v>Vari03</v>
          </cell>
          <cell r="F271">
            <v>0</v>
          </cell>
          <cell r="G271">
            <v>0</v>
          </cell>
          <cell r="H271" t="str">
            <v>Dryad</v>
          </cell>
          <cell r="I271">
            <v>0</v>
          </cell>
          <cell r="J271" t="str">
            <v>Physical</v>
          </cell>
          <cell r="K271">
            <v>0</v>
          </cell>
          <cell r="L271">
            <v>0</v>
          </cell>
          <cell r="M271" t="str">
            <v>Fire</v>
          </cell>
          <cell r="N271">
            <v>0</v>
          </cell>
          <cell r="O271">
            <v>0</v>
          </cell>
          <cell r="P271" t="str">
            <v>3000</v>
          </cell>
          <cell r="Q271">
            <v>5000</v>
          </cell>
          <cell r="R271" t="str">
            <v>200</v>
          </cell>
          <cell r="S271" t="str">
            <v>False</v>
          </cell>
          <cell r="T271">
            <v>0</v>
          </cell>
          <cell r="U271">
            <v>1000</v>
          </cell>
          <cell r="V271">
            <v>2200</v>
          </cell>
          <cell r="X271" t="str">
            <v>NO_ITEM</v>
          </cell>
          <cell r="Y271" t="str">
            <v>NO_ITEM</v>
          </cell>
          <cell r="Z271">
            <v>0</v>
          </cell>
          <cell r="AA271">
            <v>0</v>
          </cell>
          <cell r="AC271">
            <v>1000500</v>
          </cell>
          <cell r="AD271">
            <v>0</v>
          </cell>
          <cell r="AE271">
            <v>1000510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row>
        <row r="272">
          <cell r="A272">
            <v>10006</v>
          </cell>
          <cell r="B272" t="str">
            <v>얼음 드라이어드 악사</v>
          </cell>
          <cell r="C272" t="str">
            <v>Monster.Dryad.IceBard</v>
          </cell>
          <cell r="D272" t="str">
            <v>Monster.Dryad.Bard</v>
          </cell>
          <cell r="E272" t="str">
            <v>Vari03</v>
          </cell>
          <cell r="F272">
            <v>0</v>
          </cell>
          <cell r="G272">
            <v>0</v>
          </cell>
          <cell r="H272" t="str">
            <v>Dryad</v>
          </cell>
          <cell r="I272">
            <v>0</v>
          </cell>
          <cell r="J272" t="str">
            <v>Magical</v>
          </cell>
          <cell r="K272">
            <v>0</v>
          </cell>
          <cell r="L272">
            <v>0</v>
          </cell>
          <cell r="M272" t="str">
            <v>Fire</v>
          </cell>
          <cell r="N272">
            <v>0</v>
          </cell>
          <cell r="O272">
            <v>0</v>
          </cell>
          <cell r="P272" t="str">
            <v>0</v>
          </cell>
          <cell r="Q272">
            <v>5000</v>
          </cell>
          <cell r="R272" t="str">
            <v>200</v>
          </cell>
          <cell r="S272" t="str">
            <v>False</v>
          </cell>
          <cell r="T272">
            <v>0</v>
          </cell>
          <cell r="U272">
            <v>1000</v>
          </cell>
          <cell r="V272">
            <v>2000</v>
          </cell>
          <cell r="X272" t="str">
            <v>NO_ITEM</v>
          </cell>
          <cell r="Y272" t="str">
            <v>NO_ITEM</v>
          </cell>
          <cell r="Z272">
            <v>0</v>
          </cell>
          <cell r="AA272">
            <v>0</v>
          </cell>
          <cell r="AC272">
            <v>1000600</v>
          </cell>
          <cell r="AD272">
            <v>0</v>
          </cell>
          <cell r="AE272">
            <v>1000610</v>
          </cell>
          <cell r="AF272">
            <v>0</v>
          </cell>
          <cell r="AG272">
            <v>0</v>
          </cell>
          <cell r="AH272">
            <v>0</v>
          </cell>
          <cell r="AI272">
            <v>0</v>
          </cell>
          <cell r="AJ272">
            <v>0</v>
          </cell>
          <cell r="AK272">
            <v>0</v>
          </cell>
          <cell r="AL272">
            <v>0</v>
          </cell>
          <cell r="AM272">
            <v>0</v>
          </cell>
          <cell r="AN272">
            <v>0</v>
          </cell>
          <cell r="AO272">
            <v>1000601</v>
          </cell>
          <cell r="AP272">
            <v>0</v>
          </cell>
          <cell r="AQ272">
            <v>0</v>
          </cell>
          <cell r="AR272">
            <v>0</v>
          </cell>
          <cell r="AS272">
            <v>0</v>
          </cell>
          <cell r="AT272">
            <v>0</v>
          </cell>
        </row>
        <row r="273">
          <cell r="A273">
            <v>10007</v>
          </cell>
          <cell r="B273" t="str">
            <v>얼음 드라이어드 궁수</v>
          </cell>
          <cell r="C273" t="str">
            <v>Monster.Dryad.IceArcher</v>
          </cell>
          <cell r="D273" t="str">
            <v>Monster.Dryad.Archer</v>
          </cell>
          <cell r="E273" t="str">
            <v>Vari03</v>
          </cell>
          <cell r="F273">
            <v>0</v>
          </cell>
          <cell r="G273">
            <v>0</v>
          </cell>
          <cell r="H273" t="str">
            <v>Dryad</v>
          </cell>
          <cell r="I273">
            <v>0</v>
          </cell>
          <cell r="J273" t="str">
            <v>Physical</v>
          </cell>
          <cell r="K273">
            <v>0</v>
          </cell>
          <cell r="L273">
            <v>0</v>
          </cell>
          <cell r="M273" t="str">
            <v>Fire</v>
          </cell>
          <cell r="N273">
            <v>0</v>
          </cell>
          <cell r="O273">
            <v>0</v>
          </cell>
          <cell r="P273" t="str">
            <v>0</v>
          </cell>
          <cell r="Q273">
            <v>5000</v>
          </cell>
          <cell r="R273" t="str">
            <v>200</v>
          </cell>
          <cell r="S273" t="str">
            <v>False</v>
          </cell>
          <cell r="T273">
            <v>0</v>
          </cell>
          <cell r="U273">
            <v>1000</v>
          </cell>
          <cell r="V273">
            <v>2200</v>
          </cell>
          <cell r="X273" t="str">
            <v>NO_ITEM</v>
          </cell>
          <cell r="Y273" t="str">
            <v>NO_ITEM</v>
          </cell>
          <cell r="Z273">
            <v>0</v>
          </cell>
          <cell r="AA273">
            <v>0</v>
          </cell>
          <cell r="AC273">
            <v>1000700</v>
          </cell>
          <cell r="AD273">
            <v>0</v>
          </cell>
          <cell r="AE273">
            <v>1000710</v>
          </cell>
          <cell r="AF273">
            <v>0</v>
          </cell>
          <cell r="AG273">
            <v>0</v>
          </cell>
          <cell r="AH273">
            <v>0</v>
          </cell>
          <cell r="AI273">
            <v>0</v>
          </cell>
          <cell r="AJ273">
            <v>0</v>
          </cell>
          <cell r="AK273">
            <v>0</v>
          </cell>
          <cell r="AL273">
            <v>0</v>
          </cell>
          <cell r="AM273">
            <v>0</v>
          </cell>
          <cell r="AN273">
            <v>0</v>
          </cell>
          <cell r="AO273">
            <v>0</v>
          </cell>
          <cell r="AP273">
            <v>0</v>
          </cell>
          <cell r="AQ273">
            <v>0</v>
          </cell>
          <cell r="AR273">
            <v>0</v>
          </cell>
          <cell r="AS273">
            <v>0</v>
          </cell>
          <cell r="AT273">
            <v>0</v>
          </cell>
        </row>
        <row r="274">
          <cell r="A274">
            <v>10011</v>
          </cell>
          <cell r="B274" t="str">
            <v>드라이어드 창지기(CS)</v>
          </cell>
          <cell r="C274" t="str">
            <v>Monster.Dryad.Spear</v>
          </cell>
          <cell r="D274">
            <v>0</v>
          </cell>
          <cell r="E274">
            <v>0</v>
          </cell>
          <cell r="F274">
            <v>0</v>
          </cell>
          <cell r="G274">
            <v>0</v>
          </cell>
          <cell r="H274" t="str">
            <v>Dryad</v>
          </cell>
          <cell r="I274">
            <v>0</v>
          </cell>
          <cell r="J274" t="str">
            <v>Physical</v>
          </cell>
          <cell r="K274">
            <v>0</v>
          </cell>
          <cell r="L274">
            <v>0</v>
          </cell>
          <cell r="M274" t="str">
            <v>Fire</v>
          </cell>
          <cell r="N274">
            <v>0</v>
          </cell>
          <cell r="O274">
            <v>0</v>
          </cell>
          <cell r="P274" t="str">
            <v>3000</v>
          </cell>
          <cell r="Q274">
            <v>5000</v>
          </cell>
          <cell r="R274" t="str">
            <v>200</v>
          </cell>
          <cell r="S274" t="str">
            <v>False</v>
          </cell>
          <cell r="T274">
            <v>0</v>
          </cell>
          <cell r="U274">
            <v>1000</v>
          </cell>
          <cell r="V274">
            <v>2200</v>
          </cell>
          <cell r="X274" t="str">
            <v>NO_ITEM</v>
          </cell>
          <cell r="Y274" t="str">
            <v>NO_ITEM</v>
          </cell>
          <cell r="Z274">
            <v>0</v>
          </cell>
          <cell r="AA274">
            <v>0</v>
          </cell>
          <cell r="AC274">
            <v>1000100</v>
          </cell>
          <cell r="AD274">
            <v>0</v>
          </cell>
          <cell r="AE274">
            <v>1000110</v>
          </cell>
          <cell r="AF274">
            <v>0</v>
          </cell>
          <cell r="AG274">
            <v>0</v>
          </cell>
          <cell r="AH274">
            <v>0</v>
          </cell>
          <cell r="AI274">
            <v>0</v>
          </cell>
          <cell r="AJ274">
            <v>0</v>
          </cell>
          <cell r="AK274">
            <v>0</v>
          </cell>
          <cell r="AL274">
            <v>0</v>
          </cell>
          <cell r="AM274">
            <v>0</v>
          </cell>
          <cell r="AN274">
            <v>0</v>
          </cell>
          <cell r="AO274">
            <v>0</v>
          </cell>
          <cell r="AP274">
            <v>0</v>
          </cell>
          <cell r="AQ274">
            <v>0</v>
          </cell>
          <cell r="AR274">
            <v>0</v>
          </cell>
          <cell r="AS274">
            <v>0</v>
          </cell>
          <cell r="AT274">
            <v>0</v>
          </cell>
        </row>
        <row r="275">
          <cell r="A275">
            <v>10101</v>
          </cell>
          <cell r="B275" t="str">
            <v>드라이어드 정예 창지기</v>
          </cell>
          <cell r="C275" t="str">
            <v>Monster.Dryad.SpearElite</v>
          </cell>
          <cell r="D275">
            <v>0</v>
          </cell>
          <cell r="E275">
            <v>0</v>
          </cell>
          <cell r="F275">
            <v>0</v>
          </cell>
          <cell r="G275">
            <v>0</v>
          </cell>
          <cell r="H275" t="str">
            <v>Dryad</v>
          </cell>
          <cell r="I275">
            <v>0</v>
          </cell>
          <cell r="J275" t="str">
            <v>Physical</v>
          </cell>
          <cell r="K275">
            <v>0</v>
          </cell>
          <cell r="L275">
            <v>0</v>
          </cell>
          <cell r="M275" t="str">
            <v>Fire</v>
          </cell>
          <cell r="N275">
            <v>0</v>
          </cell>
          <cell r="O275">
            <v>0</v>
          </cell>
          <cell r="P275" t="str">
            <v>3000</v>
          </cell>
          <cell r="Q275">
            <v>5000</v>
          </cell>
          <cell r="R275" t="str">
            <v>200</v>
          </cell>
          <cell r="S275" t="str">
            <v>False</v>
          </cell>
          <cell r="T275">
            <v>0</v>
          </cell>
          <cell r="U275">
            <v>1000</v>
          </cell>
          <cell r="V275">
            <v>2200</v>
          </cell>
          <cell r="X275" t="str">
            <v>NO_ITEM</v>
          </cell>
          <cell r="Y275" t="str">
            <v>NO_ITEM</v>
          </cell>
          <cell r="Z275">
            <v>0</v>
          </cell>
          <cell r="AA275">
            <v>0</v>
          </cell>
          <cell r="AC275">
            <v>1010100</v>
          </cell>
          <cell r="AD275">
            <v>0</v>
          </cell>
          <cell r="AE275">
            <v>1010110</v>
          </cell>
          <cell r="AF275">
            <v>0</v>
          </cell>
          <cell r="AG275">
            <v>1010120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row>
        <row r="276">
          <cell r="A276">
            <v>10102</v>
          </cell>
          <cell r="B276" t="str">
            <v>드라이어드 정예 악사</v>
          </cell>
          <cell r="C276" t="str">
            <v>Monster.Dryad.BardElite</v>
          </cell>
          <cell r="D276">
            <v>0</v>
          </cell>
          <cell r="E276">
            <v>0</v>
          </cell>
          <cell r="F276">
            <v>0</v>
          </cell>
          <cell r="G276">
            <v>0</v>
          </cell>
          <cell r="H276" t="str">
            <v>Dryad</v>
          </cell>
          <cell r="I276">
            <v>0</v>
          </cell>
          <cell r="J276" t="str">
            <v>Magical</v>
          </cell>
          <cell r="K276">
            <v>0</v>
          </cell>
          <cell r="L276">
            <v>0</v>
          </cell>
          <cell r="M276" t="str">
            <v>Fire</v>
          </cell>
          <cell r="N276">
            <v>0</v>
          </cell>
          <cell r="O276">
            <v>0</v>
          </cell>
          <cell r="P276" t="str">
            <v>0</v>
          </cell>
          <cell r="Q276">
            <v>5000</v>
          </cell>
          <cell r="R276" t="str">
            <v>200</v>
          </cell>
          <cell r="S276" t="str">
            <v>False</v>
          </cell>
          <cell r="T276">
            <v>0</v>
          </cell>
          <cell r="U276">
            <v>1000</v>
          </cell>
          <cell r="V276">
            <v>2000</v>
          </cell>
          <cell r="X276" t="str">
            <v>NO_ITEM</v>
          </cell>
          <cell r="Y276" t="str">
            <v>NO_ITEM</v>
          </cell>
          <cell r="Z276">
            <v>0</v>
          </cell>
          <cell r="AA276">
            <v>0</v>
          </cell>
          <cell r="AC276">
            <v>1010200</v>
          </cell>
          <cell r="AD276">
            <v>0</v>
          </cell>
          <cell r="AE276">
            <v>1010210</v>
          </cell>
          <cell r="AF276">
            <v>0</v>
          </cell>
          <cell r="AG276">
            <v>1010220</v>
          </cell>
          <cell r="AH276">
            <v>0</v>
          </cell>
          <cell r="AI276">
            <v>0</v>
          </cell>
          <cell r="AJ276">
            <v>0</v>
          </cell>
          <cell r="AK276">
            <v>0</v>
          </cell>
          <cell r="AL276">
            <v>0</v>
          </cell>
          <cell r="AM276">
            <v>0</v>
          </cell>
          <cell r="AN276">
            <v>0</v>
          </cell>
          <cell r="AO276" t="str">
            <v>1010201</v>
          </cell>
          <cell r="AP276">
            <v>0</v>
          </cell>
          <cell r="AQ276">
            <v>0</v>
          </cell>
          <cell r="AR276">
            <v>0</v>
          </cell>
          <cell r="AS276">
            <v>0</v>
          </cell>
          <cell r="AT276">
            <v>0</v>
          </cell>
        </row>
        <row r="277">
          <cell r="A277">
            <v>10103</v>
          </cell>
          <cell r="B277" t="str">
            <v>얼음 드라이어드 정예 창지기</v>
          </cell>
          <cell r="C277" t="str">
            <v>Monster.Dryad.IceSpearElite</v>
          </cell>
          <cell r="D277" t="str">
            <v>Monster.Dryad.SpearElite</v>
          </cell>
          <cell r="E277" t="str">
            <v>Vari03</v>
          </cell>
          <cell r="F277">
            <v>0</v>
          </cell>
          <cell r="G277">
            <v>0</v>
          </cell>
          <cell r="H277" t="str">
            <v>Dryad</v>
          </cell>
          <cell r="I277">
            <v>0</v>
          </cell>
          <cell r="J277" t="str">
            <v>Physical</v>
          </cell>
          <cell r="K277">
            <v>0</v>
          </cell>
          <cell r="L277">
            <v>0</v>
          </cell>
          <cell r="M277" t="str">
            <v>Fire</v>
          </cell>
          <cell r="N277">
            <v>0</v>
          </cell>
          <cell r="O277">
            <v>0</v>
          </cell>
          <cell r="P277" t="str">
            <v>3000</v>
          </cell>
          <cell r="Q277">
            <v>5000</v>
          </cell>
          <cell r="R277" t="str">
            <v>200</v>
          </cell>
          <cell r="S277" t="str">
            <v>False</v>
          </cell>
          <cell r="T277">
            <v>0</v>
          </cell>
          <cell r="U277">
            <v>1000</v>
          </cell>
          <cell r="V277">
            <v>2200</v>
          </cell>
          <cell r="X277" t="str">
            <v>NO_ITEM</v>
          </cell>
          <cell r="Y277" t="str">
            <v>NO_ITEM</v>
          </cell>
          <cell r="Z277">
            <v>0</v>
          </cell>
          <cell r="AA277">
            <v>0</v>
          </cell>
          <cell r="AC277">
            <v>1010300</v>
          </cell>
          <cell r="AD277">
            <v>0</v>
          </cell>
          <cell r="AE277">
            <v>1010310</v>
          </cell>
          <cell r="AF277">
            <v>0</v>
          </cell>
          <cell r="AG277">
            <v>1010320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row>
        <row r="278">
          <cell r="A278">
            <v>10104</v>
          </cell>
          <cell r="B278" t="str">
            <v>얼음 드라이어드 정예 악사</v>
          </cell>
          <cell r="C278" t="str">
            <v>Monster.Dryad.IceBardElite</v>
          </cell>
          <cell r="D278" t="str">
            <v>Monster.Dryad.BardElite</v>
          </cell>
          <cell r="E278" t="str">
            <v>Vari03</v>
          </cell>
          <cell r="F278">
            <v>0</v>
          </cell>
          <cell r="G278">
            <v>0</v>
          </cell>
          <cell r="H278" t="str">
            <v>Dryad</v>
          </cell>
          <cell r="I278">
            <v>0</v>
          </cell>
          <cell r="J278" t="str">
            <v>Magical</v>
          </cell>
          <cell r="K278">
            <v>0</v>
          </cell>
          <cell r="L278">
            <v>0</v>
          </cell>
          <cell r="M278" t="str">
            <v>Fire</v>
          </cell>
          <cell r="N278">
            <v>0</v>
          </cell>
          <cell r="O278">
            <v>0</v>
          </cell>
          <cell r="P278" t="str">
            <v>0</v>
          </cell>
          <cell r="Q278">
            <v>5000</v>
          </cell>
          <cell r="R278" t="str">
            <v>200</v>
          </cell>
          <cell r="S278" t="str">
            <v>False</v>
          </cell>
          <cell r="T278">
            <v>0</v>
          </cell>
          <cell r="U278">
            <v>1000</v>
          </cell>
          <cell r="V278">
            <v>2000</v>
          </cell>
          <cell r="X278" t="str">
            <v>NO_ITEM</v>
          </cell>
          <cell r="Y278" t="str">
            <v>NO_ITEM</v>
          </cell>
          <cell r="Z278">
            <v>0</v>
          </cell>
          <cell r="AA278">
            <v>0</v>
          </cell>
          <cell r="AC278">
            <v>1010400</v>
          </cell>
          <cell r="AD278">
            <v>0</v>
          </cell>
          <cell r="AE278">
            <v>1010410</v>
          </cell>
          <cell r="AF278">
            <v>0</v>
          </cell>
          <cell r="AG278">
            <v>1010420</v>
          </cell>
          <cell r="AH278">
            <v>0</v>
          </cell>
          <cell r="AI278">
            <v>0</v>
          </cell>
          <cell r="AJ278">
            <v>0</v>
          </cell>
          <cell r="AK278">
            <v>0</v>
          </cell>
          <cell r="AL278">
            <v>0</v>
          </cell>
          <cell r="AM278">
            <v>0</v>
          </cell>
          <cell r="AN278">
            <v>0</v>
          </cell>
          <cell r="AO278">
            <v>1010401</v>
          </cell>
          <cell r="AP278">
            <v>0</v>
          </cell>
          <cell r="AQ278">
            <v>0</v>
          </cell>
          <cell r="AR278">
            <v>0</v>
          </cell>
          <cell r="AS278">
            <v>0</v>
          </cell>
          <cell r="AT278">
            <v>0</v>
          </cell>
        </row>
        <row r="279">
          <cell r="A279">
            <v>10201</v>
          </cell>
          <cell r="B279" t="str">
            <v>드라이어드 수호자</v>
          </cell>
          <cell r="C279" t="str">
            <v>Monster.Dryad.SpearSuperElite</v>
          </cell>
          <cell r="D279">
            <v>0</v>
          </cell>
          <cell r="E279">
            <v>0</v>
          </cell>
          <cell r="F279">
            <v>0</v>
          </cell>
          <cell r="G279">
            <v>0</v>
          </cell>
          <cell r="H279" t="str">
            <v>Dryad</v>
          </cell>
          <cell r="I279">
            <v>0</v>
          </cell>
          <cell r="J279" t="str">
            <v>Physical</v>
          </cell>
          <cell r="K279">
            <v>0</v>
          </cell>
          <cell r="L279">
            <v>0</v>
          </cell>
          <cell r="M279" t="str">
            <v>Fire</v>
          </cell>
          <cell r="N279">
            <v>0</v>
          </cell>
          <cell r="O279">
            <v>0</v>
          </cell>
          <cell r="P279" t="str">
            <v>3000</v>
          </cell>
          <cell r="Q279">
            <v>5000</v>
          </cell>
          <cell r="R279" t="str">
            <v>200</v>
          </cell>
          <cell r="S279" t="str">
            <v>False</v>
          </cell>
          <cell r="T279">
            <v>0</v>
          </cell>
          <cell r="U279">
            <v>2000</v>
          </cell>
          <cell r="V279">
            <v>2200</v>
          </cell>
          <cell r="X279" t="str">
            <v>NO_ITEM</v>
          </cell>
          <cell r="Y279" t="str">
            <v>NO_ITEM</v>
          </cell>
          <cell r="Z279">
            <v>0</v>
          </cell>
          <cell r="AA279">
            <v>0</v>
          </cell>
          <cell r="AC279">
            <v>1020100</v>
          </cell>
          <cell r="AD279">
            <v>0</v>
          </cell>
          <cell r="AE279">
            <v>1020110</v>
          </cell>
          <cell r="AF279">
            <v>0</v>
          </cell>
          <cell r="AG279">
            <v>1020120</v>
          </cell>
          <cell r="AH279">
            <v>0</v>
          </cell>
          <cell r="AI279">
            <v>1020130</v>
          </cell>
          <cell r="AJ279">
            <v>0</v>
          </cell>
          <cell r="AK279">
            <v>0</v>
          </cell>
          <cell r="AL279">
            <v>0</v>
          </cell>
          <cell r="AM279">
            <v>0</v>
          </cell>
          <cell r="AN279">
            <v>0</v>
          </cell>
          <cell r="AO279">
            <v>0</v>
          </cell>
          <cell r="AP279">
            <v>0</v>
          </cell>
          <cell r="AQ279">
            <v>0</v>
          </cell>
          <cell r="AR279">
            <v>0</v>
          </cell>
          <cell r="AS279">
            <v>0</v>
          </cell>
          <cell r="AT279">
            <v>0</v>
          </cell>
        </row>
        <row r="280">
          <cell r="A280">
            <v>10211</v>
          </cell>
          <cell r="B280" t="str">
            <v>드라이어드 정예 창지기</v>
          </cell>
          <cell r="C280" t="str">
            <v>Monster.GhostDryad.SpearSuperElite</v>
          </cell>
          <cell r="D280">
            <v>0</v>
          </cell>
          <cell r="E280">
            <v>0</v>
          </cell>
          <cell r="F280">
            <v>0</v>
          </cell>
          <cell r="G280">
            <v>0</v>
          </cell>
          <cell r="H280" t="str">
            <v>Dryad</v>
          </cell>
          <cell r="I280">
            <v>0</v>
          </cell>
          <cell r="J280" t="str">
            <v>Physical</v>
          </cell>
          <cell r="K280">
            <v>0</v>
          </cell>
          <cell r="L280">
            <v>0</v>
          </cell>
          <cell r="M280" t="str">
            <v>Fire</v>
          </cell>
          <cell r="N280">
            <v>0</v>
          </cell>
          <cell r="O280">
            <v>0</v>
          </cell>
          <cell r="P280" t="str">
            <v>3000</v>
          </cell>
          <cell r="Q280">
            <v>5000</v>
          </cell>
          <cell r="R280" t="str">
            <v>200</v>
          </cell>
          <cell r="S280" t="str">
            <v>False</v>
          </cell>
          <cell r="T280">
            <v>0</v>
          </cell>
          <cell r="U280">
            <v>2000</v>
          </cell>
          <cell r="V280">
            <v>2200</v>
          </cell>
          <cell r="X280" t="str">
            <v>NO_ITEM</v>
          </cell>
          <cell r="Y280" t="str">
            <v>NO_ITEM</v>
          </cell>
          <cell r="Z280">
            <v>0</v>
          </cell>
          <cell r="AA280">
            <v>0</v>
          </cell>
          <cell r="AC280">
            <v>1021100</v>
          </cell>
          <cell r="AD280">
            <v>0</v>
          </cell>
          <cell r="AE280">
            <v>1021110</v>
          </cell>
          <cell r="AF280">
            <v>0</v>
          </cell>
          <cell r="AG280">
            <v>1021120</v>
          </cell>
          <cell r="AH280">
            <v>0</v>
          </cell>
          <cell r="AI280">
            <v>1021130</v>
          </cell>
          <cell r="AJ280">
            <v>0</v>
          </cell>
          <cell r="AK280">
            <v>0</v>
          </cell>
          <cell r="AL280">
            <v>0</v>
          </cell>
          <cell r="AM280">
            <v>0</v>
          </cell>
          <cell r="AN280">
            <v>0</v>
          </cell>
          <cell r="AO280" t="str">
            <v>4</v>
          </cell>
          <cell r="AP280">
            <v>0</v>
          </cell>
          <cell r="AQ280">
            <v>0</v>
          </cell>
          <cell r="AR280">
            <v>0</v>
          </cell>
          <cell r="AS280">
            <v>0</v>
          </cell>
          <cell r="AT280">
            <v>0</v>
          </cell>
        </row>
        <row r="281">
          <cell r="A281">
            <v>0</v>
          </cell>
          <cell r="B281" t="str">
            <v>하피</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X281">
            <v>0</v>
          </cell>
          <cell r="Y281">
            <v>0</v>
          </cell>
          <cell r="Z281">
            <v>0</v>
          </cell>
          <cell r="AA281">
            <v>0</v>
          </cell>
          <cell r="AC281">
            <v>0</v>
          </cell>
          <cell r="AD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cell r="AT281">
            <v>0</v>
          </cell>
        </row>
        <row r="282">
          <cell r="A282">
            <v>11001</v>
          </cell>
          <cell r="B282" t="str">
            <v>하피 창병</v>
          </cell>
          <cell r="C282" t="str">
            <v>Monster.Harpy.Spear</v>
          </cell>
          <cell r="D282">
            <v>0</v>
          </cell>
          <cell r="E282">
            <v>0</v>
          </cell>
          <cell r="F282">
            <v>0</v>
          </cell>
          <cell r="G282">
            <v>0</v>
          </cell>
          <cell r="H282" t="str">
            <v>Harpy</v>
          </cell>
          <cell r="I282">
            <v>0</v>
          </cell>
          <cell r="J282" t="str">
            <v>Physical</v>
          </cell>
          <cell r="K282">
            <v>0</v>
          </cell>
          <cell r="L282">
            <v>0</v>
          </cell>
          <cell r="M282" t="str">
            <v>Fire</v>
          </cell>
          <cell r="N282">
            <v>0</v>
          </cell>
          <cell r="O282">
            <v>0</v>
          </cell>
          <cell r="P282" t="str">
            <v>3000</v>
          </cell>
          <cell r="Q282">
            <v>5000</v>
          </cell>
          <cell r="R282" t="str">
            <v>200</v>
          </cell>
          <cell r="S282" t="str">
            <v>False</v>
          </cell>
          <cell r="T282">
            <v>0</v>
          </cell>
          <cell r="U282">
            <v>500</v>
          </cell>
          <cell r="V282">
            <v>2100</v>
          </cell>
          <cell r="X282" t="str">
            <v>NO_ITEM</v>
          </cell>
          <cell r="Y282" t="str">
            <v>NO_ITEM</v>
          </cell>
          <cell r="Z282">
            <v>0</v>
          </cell>
          <cell r="AA282">
            <v>0</v>
          </cell>
          <cell r="AC282">
            <v>1100100</v>
          </cell>
          <cell r="AD282">
            <v>0</v>
          </cell>
          <cell r="AE282">
            <v>1100110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cell r="AS282">
            <v>0</v>
          </cell>
          <cell r="AT282">
            <v>0</v>
          </cell>
        </row>
        <row r="283">
          <cell r="A283">
            <v>11002</v>
          </cell>
          <cell r="B283" t="str">
            <v>하피 바람술사</v>
          </cell>
          <cell r="C283" t="str">
            <v>Monster.Harpy.Mage</v>
          </cell>
          <cell r="D283">
            <v>0</v>
          </cell>
          <cell r="E283">
            <v>0</v>
          </cell>
          <cell r="F283">
            <v>0</v>
          </cell>
          <cell r="G283">
            <v>0</v>
          </cell>
          <cell r="H283" t="str">
            <v>Harpy</v>
          </cell>
          <cell r="I283">
            <v>0</v>
          </cell>
          <cell r="J283" t="str">
            <v>Magical</v>
          </cell>
          <cell r="K283">
            <v>0</v>
          </cell>
          <cell r="L283">
            <v>0</v>
          </cell>
          <cell r="M283" t="str">
            <v>Fire</v>
          </cell>
          <cell r="N283">
            <v>0</v>
          </cell>
          <cell r="O283">
            <v>0</v>
          </cell>
          <cell r="P283" t="str">
            <v>0</v>
          </cell>
          <cell r="Q283">
            <v>5000</v>
          </cell>
          <cell r="R283" t="str">
            <v>200</v>
          </cell>
          <cell r="S283" t="str">
            <v>False</v>
          </cell>
          <cell r="T283">
            <v>0</v>
          </cell>
          <cell r="U283">
            <v>500</v>
          </cell>
          <cell r="V283">
            <v>2000</v>
          </cell>
          <cell r="X283" t="str">
            <v>NO_ITEM</v>
          </cell>
          <cell r="Y283" t="str">
            <v>NO_ITEM</v>
          </cell>
          <cell r="Z283">
            <v>0</v>
          </cell>
          <cell r="AA283">
            <v>0</v>
          </cell>
          <cell r="AC283">
            <v>1100200</v>
          </cell>
          <cell r="AD283">
            <v>0</v>
          </cell>
          <cell r="AE283">
            <v>1100210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v>0</v>
          </cell>
        </row>
        <row r="284">
          <cell r="A284">
            <v>11003</v>
          </cell>
          <cell r="B284" t="str">
            <v>하피 궁병</v>
          </cell>
          <cell r="C284" t="str">
            <v>Monster.Harpy.Archer</v>
          </cell>
          <cell r="D284">
            <v>0</v>
          </cell>
          <cell r="E284">
            <v>0</v>
          </cell>
          <cell r="F284">
            <v>0</v>
          </cell>
          <cell r="G284">
            <v>0</v>
          </cell>
          <cell r="H284" t="str">
            <v>Harpy</v>
          </cell>
          <cell r="I284">
            <v>0</v>
          </cell>
          <cell r="J284" t="str">
            <v>Physical</v>
          </cell>
          <cell r="K284">
            <v>0</v>
          </cell>
          <cell r="L284">
            <v>0</v>
          </cell>
          <cell r="M284" t="str">
            <v>Fire</v>
          </cell>
          <cell r="N284">
            <v>0</v>
          </cell>
          <cell r="O284">
            <v>0</v>
          </cell>
          <cell r="P284" t="str">
            <v>0</v>
          </cell>
          <cell r="Q284">
            <v>5000</v>
          </cell>
          <cell r="R284" t="str">
            <v>200</v>
          </cell>
          <cell r="S284" t="str">
            <v>False</v>
          </cell>
          <cell r="T284">
            <v>0</v>
          </cell>
          <cell r="U284">
            <v>500</v>
          </cell>
          <cell r="V284">
            <v>2000</v>
          </cell>
          <cell r="X284" t="str">
            <v>NO_ITEM</v>
          </cell>
          <cell r="Y284" t="str">
            <v>NO_ITEM</v>
          </cell>
          <cell r="Z284">
            <v>0</v>
          </cell>
          <cell r="AA284">
            <v>0</v>
          </cell>
          <cell r="AC284">
            <v>1100300</v>
          </cell>
          <cell r="AD284">
            <v>0</v>
          </cell>
          <cell r="AE284">
            <v>1100310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row>
        <row r="285">
          <cell r="A285">
            <v>11004</v>
          </cell>
          <cell r="B285" t="str">
            <v>하피 토템</v>
          </cell>
          <cell r="C285" t="str">
            <v>Monster.Harpy.Totem</v>
          </cell>
          <cell r="D285">
            <v>0</v>
          </cell>
          <cell r="E285">
            <v>0</v>
          </cell>
          <cell r="F285">
            <v>0</v>
          </cell>
          <cell r="G285">
            <v>0</v>
          </cell>
          <cell r="H285" t="str">
            <v>Harpy</v>
          </cell>
          <cell r="I285">
            <v>0</v>
          </cell>
          <cell r="J285" t="str">
            <v>Magical</v>
          </cell>
          <cell r="K285">
            <v>0</v>
          </cell>
          <cell r="L285">
            <v>0</v>
          </cell>
          <cell r="M285" t="str">
            <v>Fire</v>
          </cell>
          <cell r="N285">
            <v>0</v>
          </cell>
          <cell r="O285">
            <v>0</v>
          </cell>
          <cell r="P285" t="str">
            <v>0</v>
          </cell>
          <cell r="Q285">
            <v>0</v>
          </cell>
          <cell r="R285" t="str">
            <v>200</v>
          </cell>
          <cell r="S285" t="str">
            <v>Knockback,Down,Stun,Pulling,Stone</v>
          </cell>
          <cell r="T285" t="str">
            <v>StaticPosition</v>
          </cell>
          <cell r="U285">
            <v>700</v>
          </cell>
          <cell r="V285">
            <v>3500</v>
          </cell>
          <cell r="X285" t="str">
            <v>NO_ITEM</v>
          </cell>
          <cell r="Y285" t="str">
            <v>NO_ITEM</v>
          </cell>
          <cell r="Z285">
            <v>0</v>
          </cell>
          <cell r="AA285">
            <v>0</v>
          </cell>
          <cell r="AC285">
            <v>1100400</v>
          </cell>
          <cell r="AD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cell r="AS285">
            <v>0</v>
          </cell>
          <cell r="AT285">
            <v>0</v>
          </cell>
        </row>
        <row r="286">
          <cell r="A286">
            <v>11005</v>
          </cell>
          <cell r="B286" t="str">
            <v>얼음하피 창병</v>
          </cell>
          <cell r="C286" t="str">
            <v>Monster.Harpy.IceSpear</v>
          </cell>
          <cell r="D286" t="str">
            <v>Monster.Harpy.Spear</v>
          </cell>
          <cell r="E286" t="str">
            <v>Vari03</v>
          </cell>
          <cell r="F286">
            <v>0</v>
          </cell>
          <cell r="G286">
            <v>0</v>
          </cell>
          <cell r="H286" t="str">
            <v>Harpy</v>
          </cell>
          <cell r="I286">
            <v>0</v>
          </cell>
          <cell r="J286" t="str">
            <v>Physical</v>
          </cell>
          <cell r="K286">
            <v>0</v>
          </cell>
          <cell r="L286">
            <v>0</v>
          </cell>
          <cell r="M286" t="str">
            <v>Fire</v>
          </cell>
          <cell r="N286">
            <v>0</v>
          </cell>
          <cell r="O286">
            <v>0</v>
          </cell>
          <cell r="P286" t="str">
            <v>3000</v>
          </cell>
          <cell r="Q286">
            <v>5000</v>
          </cell>
          <cell r="R286" t="str">
            <v>200</v>
          </cell>
          <cell r="S286" t="str">
            <v>False</v>
          </cell>
          <cell r="T286">
            <v>0</v>
          </cell>
          <cell r="U286">
            <v>500</v>
          </cell>
          <cell r="V286">
            <v>2100</v>
          </cell>
          <cell r="X286" t="str">
            <v>NO_ITEM</v>
          </cell>
          <cell r="Y286" t="str">
            <v>NO_ITEM</v>
          </cell>
          <cell r="Z286">
            <v>0</v>
          </cell>
          <cell r="AA286">
            <v>0</v>
          </cell>
          <cell r="AC286">
            <v>1100500</v>
          </cell>
          <cell r="AD286">
            <v>0</v>
          </cell>
          <cell r="AE286">
            <v>1100510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row>
        <row r="287">
          <cell r="A287">
            <v>11006</v>
          </cell>
          <cell r="B287" t="str">
            <v>얼음하피 바람술사</v>
          </cell>
          <cell r="C287" t="str">
            <v>Monster.Harpy.IceMage</v>
          </cell>
          <cell r="D287" t="str">
            <v>Monster.Harpy.Mage</v>
          </cell>
          <cell r="E287" t="str">
            <v>Vari03</v>
          </cell>
          <cell r="F287">
            <v>0</v>
          </cell>
          <cell r="G287">
            <v>0</v>
          </cell>
          <cell r="H287" t="str">
            <v>Harpy</v>
          </cell>
          <cell r="I287">
            <v>0</v>
          </cell>
          <cell r="J287" t="str">
            <v>Magical</v>
          </cell>
          <cell r="K287">
            <v>0</v>
          </cell>
          <cell r="L287">
            <v>0</v>
          </cell>
          <cell r="M287" t="str">
            <v>Fire</v>
          </cell>
          <cell r="N287">
            <v>0</v>
          </cell>
          <cell r="O287">
            <v>0</v>
          </cell>
          <cell r="P287" t="str">
            <v>0</v>
          </cell>
          <cell r="Q287">
            <v>5000</v>
          </cell>
          <cell r="R287" t="str">
            <v>200</v>
          </cell>
          <cell r="S287" t="str">
            <v>False</v>
          </cell>
          <cell r="T287">
            <v>0</v>
          </cell>
          <cell r="U287">
            <v>500</v>
          </cell>
          <cell r="V287">
            <v>2000</v>
          </cell>
          <cell r="X287" t="str">
            <v>NO_ITEM</v>
          </cell>
          <cell r="Y287" t="str">
            <v>NO_ITEM</v>
          </cell>
          <cell r="Z287">
            <v>0</v>
          </cell>
          <cell r="AA287">
            <v>0</v>
          </cell>
          <cell r="AC287">
            <v>1100600</v>
          </cell>
          <cell r="AD287">
            <v>0</v>
          </cell>
          <cell r="AE287">
            <v>1100610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cell r="AT287">
            <v>0</v>
          </cell>
        </row>
        <row r="288">
          <cell r="A288">
            <v>11007</v>
          </cell>
          <cell r="B288" t="str">
            <v>얼음하피 궁병</v>
          </cell>
          <cell r="C288" t="str">
            <v>Monster.Harpy.IceArcher</v>
          </cell>
          <cell r="D288" t="str">
            <v>Monster.Harpy.Archer</v>
          </cell>
          <cell r="E288" t="str">
            <v>Vari03</v>
          </cell>
          <cell r="F288">
            <v>0</v>
          </cell>
          <cell r="G288">
            <v>0</v>
          </cell>
          <cell r="H288" t="str">
            <v>Harpy</v>
          </cell>
          <cell r="I288">
            <v>0</v>
          </cell>
          <cell r="J288" t="str">
            <v>Physical</v>
          </cell>
          <cell r="K288">
            <v>0</v>
          </cell>
          <cell r="L288">
            <v>0</v>
          </cell>
          <cell r="M288" t="str">
            <v>Fire</v>
          </cell>
          <cell r="N288">
            <v>0</v>
          </cell>
          <cell r="O288">
            <v>0</v>
          </cell>
          <cell r="P288" t="str">
            <v>0</v>
          </cell>
          <cell r="Q288">
            <v>5000</v>
          </cell>
          <cell r="R288" t="str">
            <v>200</v>
          </cell>
          <cell r="S288" t="str">
            <v>False</v>
          </cell>
          <cell r="T288">
            <v>0</v>
          </cell>
          <cell r="U288">
            <v>500</v>
          </cell>
          <cell r="V288">
            <v>2000</v>
          </cell>
          <cell r="X288" t="str">
            <v>NO_ITEM</v>
          </cell>
          <cell r="Y288" t="str">
            <v>NO_ITEM</v>
          </cell>
          <cell r="Z288">
            <v>0</v>
          </cell>
          <cell r="AA288">
            <v>0</v>
          </cell>
          <cell r="AC288">
            <v>1100700</v>
          </cell>
          <cell r="AD288">
            <v>0</v>
          </cell>
          <cell r="AE288">
            <v>1100710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row>
        <row r="289">
          <cell r="A289">
            <v>11101</v>
          </cell>
          <cell r="B289" t="str">
            <v>하피 정예 창병</v>
          </cell>
          <cell r="C289" t="str">
            <v>Monster.Harpy.SpearElite</v>
          </cell>
          <cell r="D289">
            <v>0</v>
          </cell>
          <cell r="E289">
            <v>0</v>
          </cell>
          <cell r="F289">
            <v>0</v>
          </cell>
          <cell r="G289">
            <v>0</v>
          </cell>
          <cell r="H289" t="str">
            <v>Harpy</v>
          </cell>
          <cell r="I289">
            <v>0</v>
          </cell>
          <cell r="J289" t="str">
            <v>Physical</v>
          </cell>
          <cell r="K289">
            <v>0</v>
          </cell>
          <cell r="L289">
            <v>0</v>
          </cell>
          <cell r="M289" t="str">
            <v>Fire</v>
          </cell>
          <cell r="N289">
            <v>0</v>
          </cell>
          <cell r="O289">
            <v>0</v>
          </cell>
          <cell r="P289" t="str">
            <v>3000</v>
          </cell>
          <cell r="Q289">
            <v>5000</v>
          </cell>
          <cell r="R289" t="str">
            <v>200</v>
          </cell>
          <cell r="S289" t="str">
            <v>False</v>
          </cell>
          <cell r="T289">
            <v>0</v>
          </cell>
          <cell r="U289">
            <v>500</v>
          </cell>
          <cell r="V289">
            <v>2100</v>
          </cell>
          <cell r="X289" t="str">
            <v>NO_ITEM</v>
          </cell>
          <cell r="Y289" t="str">
            <v>NO_ITEM</v>
          </cell>
          <cell r="Z289">
            <v>0</v>
          </cell>
          <cell r="AA289">
            <v>0</v>
          </cell>
          <cell r="AC289">
            <v>1110100</v>
          </cell>
          <cell r="AD289">
            <v>0</v>
          </cell>
          <cell r="AE289">
            <v>1110110</v>
          </cell>
          <cell r="AF289">
            <v>0</v>
          </cell>
          <cell r="AG289">
            <v>1110120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row>
        <row r="290">
          <cell r="A290">
            <v>11102</v>
          </cell>
          <cell r="B290" t="str">
            <v>하피 정예 바람술사</v>
          </cell>
          <cell r="C290" t="str">
            <v>Monster.Harpy.MageElite</v>
          </cell>
          <cell r="D290">
            <v>0</v>
          </cell>
          <cell r="E290">
            <v>0</v>
          </cell>
          <cell r="F290">
            <v>0</v>
          </cell>
          <cell r="G290">
            <v>0</v>
          </cell>
          <cell r="H290" t="str">
            <v>Harpy</v>
          </cell>
          <cell r="I290">
            <v>0</v>
          </cell>
          <cell r="J290" t="str">
            <v>Magical</v>
          </cell>
          <cell r="K290">
            <v>0</v>
          </cell>
          <cell r="L290">
            <v>0</v>
          </cell>
          <cell r="M290" t="str">
            <v>Fire</v>
          </cell>
          <cell r="N290">
            <v>0</v>
          </cell>
          <cell r="O290">
            <v>0</v>
          </cell>
          <cell r="P290" t="str">
            <v>0</v>
          </cell>
          <cell r="Q290">
            <v>5000</v>
          </cell>
          <cell r="R290" t="str">
            <v>200</v>
          </cell>
          <cell r="S290" t="str">
            <v>False</v>
          </cell>
          <cell r="T290">
            <v>0</v>
          </cell>
          <cell r="U290">
            <v>500</v>
          </cell>
          <cell r="V290">
            <v>2000</v>
          </cell>
          <cell r="X290" t="str">
            <v>NO_ITEM</v>
          </cell>
          <cell r="Y290" t="str">
            <v>NO_ITEM</v>
          </cell>
          <cell r="Z290">
            <v>0</v>
          </cell>
          <cell r="AA290">
            <v>0</v>
          </cell>
          <cell r="AC290">
            <v>1110200</v>
          </cell>
          <cell r="AD290">
            <v>0</v>
          </cell>
          <cell r="AE290">
            <v>1110210</v>
          </cell>
          <cell r="AF290">
            <v>0</v>
          </cell>
          <cell r="AG290">
            <v>1110220</v>
          </cell>
          <cell r="AH290">
            <v>0</v>
          </cell>
          <cell r="AI290">
            <v>0</v>
          </cell>
          <cell r="AJ290">
            <v>0</v>
          </cell>
          <cell r="AK290">
            <v>0</v>
          </cell>
          <cell r="AL290">
            <v>0</v>
          </cell>
          <cell r="AM290">
            <v>0</v>
          </cell>
          <cell r="AN290">
            <v>0</v>
          </cell>
          <cell r="AO290">
            <v>0</v>
          </cell>
          <cell r="AP290">
            <v>0</v>
          </cell>
          <cell r="AQ290">
            <v>0</v>
          </cell>
          <cell r="AR290">
            <v>0</v>
          </cell>
          <cell r="AS290">
            <v>0</v>
          </cell>
          <cell r="AT290">
            <v>0</v>
          </cell>
        </row>
        <row r="291">
          <cell r="A291">
            <v>11103</v>
          </cell>
          <cell r="B291" t="str">
            <v>얼음하피 정예 창병</v>
          </cell>
          <cell r="C291" t="str">
            <v>Monster.Harpy.IceSpearElite</v>
          </cell>
          <cell r="D291" t="str">
            <v>Monster.Harpy.SpearElite</v>
          </cell>
          <cell r="E291" t="str">
            <v>Vari03</v>
          </cell>
          <cell r="F291">
            <v>0</v>
          </cell>
          <cell r="G291">
            <v>0</v>
          </cell>
          <cell r="H291" t="str">
            <v>Harpy</v>
          </cell>
          <cell r="I291">
            <v>0</v>
          </cell>
          <cell r="J291" t="str">
            <v>Physical</v>
          </cell>
          <cell r="K291">
            <v>0</v>
          </cell>
          <cell r="L291">
            <v>0</v>
          </cell>
          <cell r="M291" t="str">
            <v>Fire</v>
          </cell>
          <cell r="N291">
            <v>0</v>
          </cell>
          <cell r="O291">
            <v>0</v>
          </cell>
          <cell r="P291" t="str">
            <v>3000</v>
          </cell>
          <cell r="Q291">
            <v>5000</v>
          </cell>
          <cell r="R291" t="str">
            <v>200</v>
          </cell>
          <cell r="S291" t="str">
            <v>False</v>
          </cell>
          <cell r="T291">
            <v>0</v>
          </cell>
          <cell r="U291">
            <v>500</v>
          </cell>
          <cell r="V291">
            <v>2100</v>
          </cell>
          <cell r="X291" t="str">
            <v>NO_ITEM</v>
          </cell>
          <cell r="Y291" t="str">
            <v>NO_ITEM</v>
          </cell>
          <cell r="Z291">
            <v>0</v>
          </cell>
          <cell r="AA291">
            <v>0</v>
          </cell>
          <cell r="AC291">
            <v>1110300</v>
          </cell>
          <cell r="AD291">
            <v>0</v>
          </cell>
          <cell r="AE291">
            <v>1110310</v>
          </cell>
          <cell r="AF291">
            <v>0</v>
          </cell>
          <cell r="AG291">
            <v>1110320</v>
          </cell>
          <cell r="AH291">
            <v>0</v>
          </cell>
          <cell r="AI291">
            <v>0</v>
          </cell>
          <cell r="AJ291">
            <v>0</v>
          </cell>
          <cell r="AK291">
            <v>0</v>
          </cell>
          <cell r="AL291">
            <v>0</v>
          </cell>
          <cell r="AM291">
            <v>0</v>
          </cell>
          <cell r="AN291">
            <v>0</v>
          </cell>
          <cell r="AO291">
            <v>0</v>
          </cell>
          <cell r="AP291">
            <v>0</v>
          </cell>
          <cell r="AQ291">
            <v>0</v>
          </cell>
          <cell r="AR291">
            <v>0</v>
          </cell>
          <cell r="AS291">
            <v>0</v>
          </cell>
          <cell r="AT291">
            <v>0</v>
          </cell>
        </row>
        <row r="292">
          <cell r="A292">
            <v>11104</v>
          </cell>
          <cell r="B292" t="str">
            <v>얼음하피 정예 바람술사</v>
          </cell>
          <cell r="C292" t="str">
            <v>Monster.Harpy.IceMageElite</v>
          </cell>
          <cell r="D292" t="str">
            <v>Monster.Harpy.MageElite</v>
          </cell>
          <cell r="E292" t="str">
            <v>Vari03</v>
          </cell>
          <cell r="F292">
            <v>0</v>
          </cell>
          <cell r="G292">
            <v>0</v>
          </cell>
          <cell r="H292" t="str">
            <v>Harpy</v>
          </cell>
          <cell r="I292">
            <v>0</v>
          </cell>
          <cell r="J292" t="str">
            <v>Magical</v>
          </cell>
          <cell r="K292">
            <v>0</v>
          </cell>
          <cell r="L292">
            <v>0</v>
          </cell>
          <cell r="M292" t="str">
            <v>Fire</v>
          </cell>
          <cell r="N292">
            <v>0</v>
          </cell>
          <cell r="O292">
            <v>0</v>
          </cell>
          <cell r="P292" t="str">
            <v>0</v>
          </cell>
          <cell r="Q292">
            <v>5000</v>
          </cell>
          <cell r="R292" t="str">
            <v>200</v>
          </cell>
          <cell r="S292" t="str">
            <v>False</v>
          </cell>
          <cell r="T292">
            <v>0</v>
          </cell>
          <cell r="U292">
            <v>500</v>
          </cell>
          <cell r="V292">
            <v>2000</v>
          </cell>
          <cell r="X292" t="str">
            <v>NO_ITEM</v>
          </cell>
          <cell r="Y292" t="str">
            <v>NO_ITEM</v>
          </cell>
          <cell r="Z292">
            <v>0</v>
          </cell>
          <cell r="AA292">
            <v>0</v>
          </cell>
          <cell r="AC292">
            <v>1110400</v>
          </cell>
          <cell r="AD292">
            <v>0</v>
          </cell>
          <cell r="AE292">
            <v>1110410</v>
          </cell>
          <cell r="AF292">
            <v>0</v>
          </cell>
          <cell r="AG292">
            <v>1110420</v>
          </cell>
          <cell r="AH292">
            <v>0</v>
          </cell>
          <cell r="AI292">
            <v>0</v>
          </cell>
          <cell r="AJ292">
            <v>0</v>
          </cell>
          <cell r="AK292">
            <v>0</v>
          </cell>
          <cell r="AL292">
            <v>0</v>
          </cell>
          <cell r="AM292">
            <v>0</v>
          </cell>
          <cell r="AN292">
            <v>0</v>
          </cell>
          <cell r="AO292">
            <v>0</v>
          </cell>
          <cell r="AP292">
            <v>0</v>
          </cell>
          <cell r="AQ292">
            <v>0</v>
          </cell>
          <cell r="AR292">
            <v>0</v>
          </cell>
          <cell r="AS292">
            <v>0</v>
          </cell>
          <cell r="AT292">
            <v>0</v>
          </cell>
        </row>
        <row r="293">
          <cell r="A293">
            <v>11203</v>
          </cell>
          <cell r="B293" t="str">
            <v>하피 궁병대장</v>
          </cell>
          <cell r="C293" t="str">
            <v>Monster.Harpy.ArcherSuperElite</v>
          </cell>
          <cell r="D293">
            <v>0</v>
          </cell>
          <cell r="E293">
            <v>0</v>
          </cell>
          <cell r="F293">
            <v>0</v>
          </cell>
          <cell r="G293">
            <v>0</v>
          </cell>
          <cell r="H293" t="str">
            <v>Harpy</v>
          </cell>
          <cell r="I293">
            <v>0</v>
          </cell>
          <cell r="J293" t="str">
            <v>Physical</v>
          </cell>
          <cell r="K293">
            <v>0</v>
          </cell>
          <cell r="L293">
            <v>0</v>
          </cell>
          <cell r="M293" t="str">
            <v>Fire</v>
          </cell>
          <cell r="N293">
            <v>0</v>
          </cell>
          <cell r="O293">
            <v>0</v>
          </cell>
          <cell r="P293" t="str">
            <v>0</v>
          </cell>
          <cell r="Q293">
            <v>5000</v>
          </cell>
          <cell r="R293" t="str">
            <v>200</v>
          </cell>
          <cell r="S293" t="str">
            <v>False</v>
          </cell>
          <cell r="T293">
            <v>0</v>
          </cell>
          <cell r="U293">
            <v>1000</v>
          </cell>
          <cell r="V293">
            <v>2000</v>
          </cell>
          <cell r="X293" t="str">
            <v>NO_ITEM</v>
          </cell>
          <cell r="Y293" t="str">
            <v>NO_ITEM</v>
          </cell>
          <cell r="Z293">
            <v>0</v>
          </cell>
          <cell r="AA293">
            <v>0</v>
          </cell>
          <cell r="AC293">
            <v>1120300</v>
          </cell>
          <cell r="AD293">
            <v>0</v>
          </cell>
          <cell r="AE293">
            <v>1120310</v>
          </cell>
          <cell r="AF293">
            <v>0</v>
          </cell>
          <cell r="AG293">
            <v>1120320</v>
          </cell>
          <cell r="AH293">
            <v>0</v>
          </cell>
          <cell r="AI293">
            <v>1120330</v>
          </cell>
          <cell r="AJ293">
            <v>0</v>
          </cell>
          <cell r="AK293">
            <v>0</v>
          </cell>
          <cell r="AL293">
            <v>0</v>
          </cell>
          <cell r="AM293">
            <v>0</v>
          </cell>
          <cell r="AN293">
            <v>0</v>
          </cell>
          <cell r="AO293">
            <v>0</v>
          </cell>
          <cell r="AP293">
            <v>0</v>
          </cell>
          <cell r="AQ293">
            <v>0</v>
          </cell>
          <cell r="AR293">
            <v>0</v>
          </cell>
          <cell r="AS293">
            <v>0</v>
          </cell>
          <cell r="AT293">
            <v>0</v>
          </cell>
        </row>
        <row r="294">
          <cell r="A294">
            <v>0</v>
          </cell>
          <cell r="B294" t="str">
            <v>다크엘프</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X294">
            <v>0</v>
          </cell>
          <cell r="Y294">
            <v>0</v>
          </cell>
          <cell r="Z294">
            <v>0</v>
          </cell>
          <cell r="AA294">
            <v>0</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row>
        <row r="295">
          <cell r="A295">
            <v>12001</v>
          </cell>
          <cell r="B295" t="str">
            <v>다크엘프 검사</v>
          </cell>
          <cell r="C295" t="str">
            <v>Monster.DarkElf.Sword</v>
          </cell>
          <cell r="D295">
            <v>0</v>
          </cell>
          <cell r="E295">
            <v>0</v>
          </cell>
          <cell r="F295">
            <v>0</v>
          </cell>
          <cell r="G295">
            <v>0</v>
          </cell>
          <cell r="H295" t="str">
            <v>DarkElf</v>
          </cell>
          <cell r="I295">
            <v>0</v>
          </cell>
          <cell r="J295" t="str">
            <v>Physical</v>
          </cell>
          <cell r="K295">
            <v>0</v>
          </cell>
          <cell r="L295">
            <v>0</v>
          </cell>
          <cell r="M295" t="str">
            <v>Fire</v>
          </cell>
          <cell r="N295">
            <v>0</v>
          </cell>
          <cell r="O295">
            <v>0</v>
          </cell>
          <cell r="P295" t="str">
            <v>20000</v>
          </cell>
          <cell r="Q295">
            <v>5000</v>
          </cell>
          <cell r="R295" t="str">
            <v>200</v>
          </cell>
          <cell r="S295" t="str">
            <v>False</v>
          </cell>
          <cell r="T295">
            <v>0</v>
          </cell>
          <cell r="U295">
            <v>500</v>
          </cell>
          <cell r="V295">
            <v>2000</v>
          </cell>
          <cell r="X295" t="str">
            <v>NO_ITEM</v>
          </cell>
          <cell r="Y295" t="str">
            <v>NO_ITEM</v>
          </cell>
          <cell r="Z295">
            <v>0</v>
          </cell>
          <cell r="AA295">
            <v>0</v>
          </cell>
          <cell r="AC295">
            <v>1200100</v>
          </cell>
          <cell r="AD295">
            <v>0</v>
          </cell>
          <cell r="AE295">
            <v>1200110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row>
        <row r="296">
          <cell r="A296">
            <v>12002</v>
          </cell>
          <cell r="B296" t="str">
            <v>다크엘프 궁수</v>
          </cell>
          <cell r="C296" t="str">
            <v>Monster.DarkElf.Bow</v>
          </cell>
          <cell r="D296">
            <v>0</v>
          </cell>
          <cell r="E296">
            <v>0</v>
          </cell>
          <cell r="F296">
            <v>0</v>
          </cell>
          <cell r="G296">
            <v>0</v>
          </cell>
          <cell r="H296" t="str">
            <v>DarkElf</v>
          </cell>
          <cell r="I296">
            <v>0</v>
          </cell>
          <cell r="J296" t="str">
            <v>Physical</v>
          </cell>
          <cell r="K296">
            <v>0</v>
          </cell>
          <cell r="L296">
            <v>0</v>
          </cell>
          <cell r="M296" t="str">
            <v>Fire</v>
          </cell>
          <cell r="N296">
            <v>0</v>
          </cell>
          <cell r="O296">
            <v>0</v>
          </cell>
          <cell r="P296" t="str">
            <v>10000</v>
          </cell>
          <cell r="Q296">
            <v>5000</v>
          </cell>
          <cell r="R296" t="str">
            <v>200</v>
          </cell>
          <cell r="S296" t="str">
            <v>False</v>
          </cell>
          <cell r="T296">
            <v>0</v>
          </cell>
          <cell r="U296">
            <v>500</v>
          </cell>
          <cell r="V296">
            <v>2000</v>
          </cell>
          <cell r="X296" t="str">
            <v>NO_ITEM</v>
          </cell>
          <cell r="Y296" t="str">
            <v>NO_ITEM</v>
          </cell>
          <cell r="Z296">
            <v>0</v>
          </cell>
          <cell r="AA296">
            <v>0</v>
          </cell>
          <cell r="AC296">
            <v>1200200</v>
          </cell>
          <cell r="AD296">
            <v>0</v>
          </cell>
          <cell r="AE296">
            <v>1200210</v>
          </cell>
          <cell r="AF296">
            <v>0</v>
          </cell>
          <cell r="AG296">
            <v>0</v>
          </cell>
          <cell r="AH296">
            <v>0</v>
          </cell>
          <cell r="AI296">
            <v>0</v>
          </cell>
          <cell r="AJ296">
            <v>0</v>
          </cell>
          <cell r="AK296">
            <v>0</v>
          </cell>
          <cell r="AL296">
            <v>0</v>
          </cell>
          <cell r="AM296">
            <v>0</v>
          </cell>
          <cell r="AN296">
            <v>0</v>
          </cell>
          <cell r="AO296">
            <v>0</v>
          </cell>
          <cell r="AP296">
            <v>0</v>
          </cell>
          <cell r="AQ296">
            <v>0</v>
          </cell>
          <cell r="AR296">
            <v>0</v>
          </cell>
          <cell r="AS296">
            <v>0</v>
          </cell>
          <cell r="AT296">
            <v>0</v>
          </cell>
        </row>
        <row r="297">
          <cell r="A297">
            <v>12003</v>
          </cell>
          <cell r="B297" t="str">
            <v>다크엘프 암살자</v>
          </cell>
          <cell r="C297" t="str">
            <v>Monster.DarkElf.Assassin</v>
          </cell>
          <cell r="D297">
            <v>0</v>
          </cell>
          <cell r="E297">
            <v>0</v>
          </cell>
          <cell r="F297">
            <v>0</v>
          </cell>
          <cell r="G297">
            <v>0</v>
          </cell>
          <cell r="H297" t="str">
            <v>DarkElf</v>
          </cell>
          <cell r="I297">
            <v>0</v>
          </cell>
          <cell r="J297" t="str">
            <v>Physical</v>
          </cell>
          <cell r="K297">
            <v>0</v>
          </cell>
          <cell r="L297">
            <v>0</v>
          </cell>
          <cell r="M297" t="str">
            <v>Fire</v>
          </cell>
          <cell r="N297">
            <v>0</v>
          </cell>
          <cell r="O297">
            <v>0</v>
          </cell>
          <cell r="P297" t="str">
            <v>0</v>
          </cell>
          <cell r="Q297">
            <v>5000</v>
          </cell>
          <cell r="R297" t="str">
            <v>200</v>
          </cell>
          <cell r="S297" t="str">
            <v>False</v>
          </cell>
          <cell r="T297">
            <v>0</v>
          </cell>
          <cell r="U297">
            <v>500</v>
          </cell>
          <cell r="V297">
            <v>2000</v>
          </cell>
          <cell r="X297" t="str">
            <v>NO_ITEM</v>
          </cell>
          <cell r="Y297" t="str">
            <v>NO_ITEM</v>
          </cell>
          <cell r="Z297">
            <v>0</v>
          </cell>
          <cell r="AA297">
            <v>0</v>
          </cell>
          <cell r="AC297">
            <v>1200300</v>
          </cell>
          <cell r="AD297">
            <v>0</v>
          </cell>
          <cell r="AE297">
            <v>1200310</v>
          </cell>
          <cell r="AF297">
            <v>0</v>
          </cell>
          <cell r="AG297">
            <v>0</v>
          </cell>
          <cell r="AH297">
            <v>0</v>
          </cell>
          <cell r="AI297">
            <v>0</v>
          </cell>
          <cell r="AJ297">
            <v>0</v>
          </cell>
          <cell r="AK297">
            <v>0</v>
          </cell>
          <cell r="AL297">
            <v>0</v>
          </cell>
          <cell r="AM297">
            <v>0</v>
          </cell>
          <cell r="AN297">
            <v>0</v>
          </cell>
          <cell r="AO297">
            <v>0</v>
          </cell>
          <cell r="AP297">
            <v>0</v>
          </cell>
          <cell r="AQ297">
            <v>0</v>
          </cell>
          <cell r="AR297">
            <v>0</v>
          </cell>
          <cell r="AS297">
            <v>0</v>
          </cell>
          <cell r="AT297">
            <v>0</v>
          </cell>
        </row>
        <row r="298">
          <cell r="A298">
            <v>12004</v>
          </cell>
          <cell r="B298" t="str">
            <v>다크엘프 마법사</v>
          </cell>
          <cell r="C298" t="str">
            <v>Monster.DarkElf.Mage</v>
          </cell>
          <cell r="D298">
            <v>0</v>
          </cell>
          <cell r="E298">
            <v>0</v>
          </cell>
          <cell r="F298">
            <v>0</v>
          </cell>
          <cell r="G298">
            <v>0</v>
          </cell>
          <cell r="H298" t="str">
            <v>DarkElf</v>
          </cell>
          <cell r="I298">
            <v>0</v>
          </cell>
          <cell r="J298" t="str">
            <v>Magical</v>
          </cell>
          <cell r="K298">
            <v>0</v>
          </cell>
          <cell r="L298">
            <v>0</v>
          </cell>
          <cell r="M298" t="str">
            <v>Fire</v>
          </cell>
          <cell r="N298">
            <v>0</v>
          </cell>
          <cell r="O298">
            <v>0</v>
          </cell>
          <cell r="P298" t="str">
            <v>0</v>
          </cell>
          <cell r="Q298">
            <v>5000</v>
          </cell>
          <cell r="R298" t="str">
            <v>200</v>
          </cell>
          <cell r="S298" t="str">
            <v>False</v>
          </cell>
          <cell r="T298">
            <v>0</v>
          </cell>
          <cell r="U298">
            <v>500</v>
          </cell>
          <cell r="V298">
            <v>2000</v>
          </cell>
          <cell r="X298" t="str">
            <v>NO_ITEM</v>
          </cell>
          <cell r="Y298" t="str">
            <v>NO_ITEM</v>
          </cell>
          <cell r="Z298">
            <v>0</v>
          </cell>
          <cell r="AA298">
            <v>0</v>
          </cell>
          <cell r="AC298">
            <v>1200400</v>
          </cell>
          <cell r="AD298">
            <v>0</v>
          </cell>
          <cell r="AE298">
            <v>1200410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row>
        <row r="299">
          <cell r="A299">
            <v>12005</v>
          </cell>
          <cell r="B299" t="str">
            <v>달빛 마법 유물</v>
          </cell>
          <cell r="C299" t="str">
            <v>Monster.DarkElf.Totem</v>
          </cell>
          <cell r="D299">
            <v>0</v>
          </cell>
          <cell r="E299">
            <v>0</v>
          </cell>
          <cell r="F299">
            <v>0</v>
          </cell>
          <cell r="G299">
            <v>0</v>
          </cell>
          <cell r="H299" t="str">
            <v>DarkElf</v>
          </cell>
          <cell r="I299">
            <v>0</v>
          </cell>
          <cell r="J299" t="str">
            <v>Magical</v>
          </cell>
          <cell r="K299">
            <v>0</v>
          </cell>
          <cell r="L299">
            <v>0</v>
          </cell>
          <cell r="M299" t="str">
            <v>Fire</v>
          </cell>
          <cell r="N299">
            <v>0</v>
          </cell>
          <cell r="O299">
            <v>0</v>
          </cell>
          <cell r="P299" t="str">
            <v>0</v>
          </cell>
          <cell r="Q299">
            <v>0</v>
          </cell>
          <cell r="R299" t="str">
            <v>200</v>
          </cell>
          <cell r="S299" t="str">
            <v>Knockback,Down,Stun,Pulling,Stone</v>
          </cell>
          <cell r="T299" t="str">
            <v>StaticPosition</v>
          </cell>
          <cell r="U299">
            <v>700</v>
          </cell>
          <cell r="V299">
            <v>3000</v>
          </cell>
          <cell r="X299" t="str">
            <v>NO_ITEM</v>
          </cell>
          <cell r="Y299" t="str">
            <v>NO_ITEM</v>
          </cell>
          <cell r="Z299">
            <v>0</v>
          </cell>
          <cell r="AA299">
            <v>0</v>
          </cell>
          <cell r="AC299">
            <v>1200500</v>
          </cell>
          <cell r="AD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row>
        <row r="300">
          <cell r="A300">
            <v>12006</v>
          </cell>
          <cell r="B300" t="str">
            <v>다크엘프 발리스타</v>
          </cell>
          <cell r="C300" t="str">
            <v>Monster.DarkElf.Ballista</v>
          </cell>
          <cell r="D300">
            <v>0</v>
          </cell>
          <cell r="E300">
            <v>0</v>
          </cell>
          <cell r="F300">
            <v>0</v>
          </cell>
          <cell r="G300">
            <v>0</v>
          </cell>
          <cell r="H300" t="str">
            <v>DarkElf</v>
          </cell>
          <cell r="I300">
            <v>0</v>
          </cell>
          <cell r="J300" t="str">
            <v>Physical</v>
          </cell>
          <cell r="K300">
            <v>0</v>
          </cell>
          <cell r="L300">
            <v>0</v>
          </cell>
          <cell r="M300" t="str">
            <v>Fire</v>
          </cell>
          <cell r="N300" t="b">
            <v>1</v>
          </cell>
          <cell r="O300">
            <v>0</v>
          </cell>
          <cell r="P300" t="str">
            <v>10000</v>
          </cell>
          <cell r="Q300">
            <v>5000</v>
          </cell>
          <cell r="R300" t="str">
            <v>200</v>
          </cell>
          <cell r="S300" t="str">
            <v>False</v>
          </cell>
          <cell r="T300">
            <v>0</v>
          </cell>
          <cell r="U300">
            <v>500</v>
          </cell>
          <cell r="V300">
            <v>2000</v>
          </cell>
          <cell r="X300" t="str">
            <v>NO_ITEM</v>
          </cell>
          <cell r="Y300" t="str">
            <v>NO_ITEM</v>
          </cell>
          <cell r="Z300">
            <v>0</v>
          </cell>
          <cell r="AA300">
            <v>0</v>
          </cell>
          <cell r="AC300">
            <v>1200600</v>
          </cell>
          <cell r="AD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row>
        <row r="301">
          <cell r="A301">
            <v>12011</v>
          </cell>
          <cell r="B301" t="str">
            <v>다크엘프 정예검사</v>
          </cell>
          <cell r="C301" t="str">
            <v>Monster.DarkElf.SwordElite</v>
          </cell>
          <cell r="D301">
            <v>0</v>
          </cell>
          <cell r="E301">
            <v>0</v>
          </cell>
          <cell r="F301">
            <v>0</v>
          </cell>
          <cell r="G301">
            <v>0</v>
          </cell>
          <cell r="H301" t="str">
            <v>DarkElf</v>
          </cell>
          <cell r="I301">
            <v>0</v>
          </cell>
          <cell r="J301" t="str">
            <v>Physical</v>
          </cell>
          <cell r="K301">
            <v>0</v>
          </cell>
          <cell r="L301">
            <v>0</v>
          </cell>
          <cell r="M301" t="str">
            <v>Fire</v>
          </cell>
          <cell r="N301">
            <v>0</v>
          </cell>
          <cell r="O301">
            <v>0</v>
          </cell>
          <cell r="P301" t="str">
            <v>20000</v>
          </cell>
          <cell r="Q301">
            <v>5000</v>
          </cell>
          <cell r="R301" t="str">
            <v>200</v>
          </cell>
          <cell r="S301" t="str">
            <v>False</v>
          </cell>
          <cell r="T301">
            <v>0</v>
          </cell>
          <cell r="U301">
            <v>500</v>
          </cell>
          <cell r="V301">
            <v>2000</v>
          </cell>
          <cell r="X301" t="str">
            <v>NO_ITEM</v>
          </cell>
          <cell r="Y301" t="str">
            <v>NO_ITEM</v>
          </cell>
          <cell r="Z301">
            <v>0</v>
          </cell>
          <cell r="AA301">
            <v>0</v>
          </cell>
          <cell r="AC301">
            <v>1201100</v>
          </cell>
          <cell r="AD301">
            <v>0</v>
          </cell>
          <cell r="AE301">
            <v>1201110</v>
          </cell>
          <cell r="AF301">
            <v>0</v>
          </cell>
          <cell r="AG301">
            <v>1201120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row>
        <row r="302">
          <cell r="A302">
            <v>12012</v>
          </cell>
          <cell r="B302" t="str">
            <v>다크엘프 정예궁수</v>
          </cell>
          <cell r="C302" t="str">
            <v>Monster.DarkElf.BowElite</v>
          </cell>
          <cell r="D302">
            <v>0</v>
          </cell>
          <cell r="E302">
            <v>0</v>
          </cell>
          <cell r="F302">
            <v>0</v>
          </cell>
          <cell r="G302">
            <v>0</v>
          </cell>
          <cell r="H302" t="str">
            <v>DarkElf</v>
          </cell>
          <cell r="I302">
            <v>0</v>
          </cell>
          <cell r="J302" t="str">
            <v>Physical</v>
          </cell>
          <cell r="K302">
            <v>0</v>
          </cell>
          <cell r="L302">
            <v>0</v>
          </cell>
          <cell r="M302" t="str">
            <v>Fire</v>
          </cell>
          <cell r="N302">
            <v>0</v>
          </cell>
          <cell r="O302">
            <v>0</v>
          </cell>
          <cell r="P302" t="str">
            <v>10000</v>
          </cell>
          <cell r="Q302">
            <v>5000</v>
          </cell>
          <cell r="R302" t="str">
            <v>200</v>
          </cell>
          <cell r="S302" t="str">
            <v>False</v>
          </cell>
          <cell r="T302">
            <v>0</v>
          </cell>
          <cell r="U302">
            <v>500</v>
          </cell>
          <cell r="V302">
            <v>2000</v>
          </cell>
          <cell r="X302" t="str">
            <v>NO_ITEM</v>
          </cell>
          <cell r="Y302" t="str">
            <v>NO_ITEM</v>
          </cell>
          <cell r="Z302">
            <v>0</v>
          </cell>
          <cell r="AA302">
            <v>0</v>
          </cell>
          <cell r="AC302">
            <v>1201200</v>
          </cell>
          <cell r="AD302">
            <v>0</v>
          </cell>
          <cell r="AE302">
            <v>1201210</v>
          </cell>
          <cell r="AF302">
            <v>0</v>
          </cell>
          <cell r="AG302">
            <v>1201220</v>
          </cell>
          <cell r="AH302">
            <v>0</v>
          </cell>
          <cell r="AI302">
            <v>0</v>
          </cell>
          <cell r="AJ302">
            <v>0</v>
          </cell>
          <cell r="AK302">
            <v>0</v>
          </cell>
          <cell r="AL302">
            <v>0</v>
          </cell>
          <cell r="AM302">
            <v>0</v>
          </cell>
          <cell r="AN302">
            <v>0</v>
          </cell>
          <cell r="AO302">
            <v>0</v>
          </cell>
          <cell r="AP302">
            <v>0</v>
          </cell>
          <cell r="AQ302">
            <v>0</v>
          </cell>
          <cell r="AR302">
            <v>0</v>
          </cell>
          <cell r="AS302">
            <v>0</v>
          </cell>
          <cell r="AT302">
            <v>0</v>
          </cell>
        </row>
        <row r="303">
          <cell r="A303">
            <v>12014</v>
          </cell>
          <cell r="B303" t="str">
            <v>다크엘프 정예마법사</v>
          </cell>
          <cell r="C303" t="str">
            <v>Monster.DarkElf.MageElite</v>
          </cell>
          <cell r="D303">
            <v>0</v>
          </cell>
          <cell r="E303">
            <v>0</v>
          </cell>
          <cell r="F303">
            <v>0</v>
          </cell>
          <cell r="G303">
            <v>0</v>
          </cell>
          <cell r="H303" t="str">
            <v>DarkElf</v>
          </cell>
          <cell r="I303">
            <v>0</v>
          </cell>
          <cell r="J303" t="str">
            <v>Magical</v>
          </cell>
          <cell r="K303">
            <v>0</v>
          </cell>
          <cell r="L303">
            <v>0</v>
          </cell>
          <cell r="M303" t="str">
            <v>Fire</v>
          </cell>
          <cell r="N303">
            <v>0</v>
          </cell>
          <cell r="O303">
            <v>0</v>
          </cell>
          <cell r="P303" t="str">
            <v>0</v>
          </cell>
          <cell r="Q303">
            <v>5000</v>
          </cell>
          <cell r="R303" t="str">
            <v>200</v>
          </cell>
          <cell r="S303" t="str">
            <v>False</v>
          </cell>
          <cell r="T303">
            <v>0</v>
          </cell>
          <cell r="U303">
            <v>500</v>
          </cell>
          <cell r="V303">
            <v>2000</v>
          </cell>
          <cell r="X303" t="str">
            <v>NO_ITEM</v>
          </cell>
          <cell r="Y303" t="str">
            <v>NO_ITEM</v>
          </cell>
          <cell r="Z303">
            <v>0</v>
          </cell>
          <cell r="AA303">
            <v>0</v>
          </cell>
          <cell r="AC303">
            <v>1201400</v>
          </cell>
          <cell r="AD303">
            <v>0</v>
          </cell>
          <cell r="AE303">
            <v>1201410</v>
          </cell>
          <cell r="AF303">
            <v>0</v>
          </cell>
          <cell r="AG303">
            <v>1201420</v>
          </cell>
          <cell r="AH303">
            <v>0</v>
          </cell>
          <cell r="AI303">
            <v>0</v>
          </cell>
          <cell r="AJ303">
            <v>0</v>
          </cell>
          <cell r="AK303">
            <v>0</v>
          </cell>
          <cell r="AL303">
            <v>0</v>
          </cell>
          <cell r="AM303">
            <v>0</v>
          </cell>
          <cell r="AN303">
            <v>0</v>
          </cell>
          <cell r="AO303">
            <v>0</v>
          </cell>
          <cell r="AP303">
            <v>0</v>
          </cell>
          <cell r="AQ303">
            <v>0</v>
          </cell>
          <cell r="AR303">
            <v>0</v>
          </cell>
          <cell r="AS303">
            <v>0</v>
          </cell>
          <cell r="AT303">
            <v>0</v>
          </cell>
        </row>
        <row r="304">
          <cell r="A304">
            <v>12101</v>
          </cell>
          <cell r="B304" t="str">
            <v>다크엘프 검사단장</v>
          </cell>
          <cell r="C304" t="str">
            <v>Monster.DarkElf.SwordSuperElite</v>
          </cell>
          <cell r="D304">
            <v>0</v>
          </cell>
          <cell r="E304">
            <v>0</v>
          </cell>
          <cell r="F304">
            <v>0</v>
          </cell>
          <cell r="G304">
            <v>0</v>
          </cell>
          <cell r="H304" t="str">
            <v>DarkElf</v>
          </cell>
          <cell r="I304">
            <v>0</v>
          </cell>
          <cell r="J304" t="str">
            <v>Physical</v>
          </cell>
          <cell r="K304">
            <v>0</v>
          </cell>
          <cell r="L304">
            <v>0</v>
          </cell>
          <cell r="M304" t="str">
            <v>Fire</v>
          </cell>
          <cell r="N304">
            <v>0</v>
          </cell>
          <cell r="O304">
            <v>0</v>
          </cell>
          <cell r="P304" t="str">
            <v>20000</v>
          </cell>
          <cell r="Q304">
            <v>5000</v>
          </cell>
          <cell r="R304" t="str">
            <v>200</v>
          </cell>
          <cell r="S304" t="str">
            <v>False</v>
          </cell>
          <cell r="T304">
            <v>0</v>
          </cell>
          <cell r="U304">
            <v>500</v>
          </cell>
          <cell r="V304">
            <v>2000</v>
          </cell>
          <cell r="X304" t="str">
            <v>NO_ITEM</v>
          </cell>
          <cell r="Y304" t="str">
            <v>NO_ITEM</v>
          </cell>
          <cell r="Z304">
            <v>0</v>
          </cell>
          <cell r="AA304">
            <v>0</v>
          </cell>
          <cell r="AC304">
            <v>1210100</v>
          </cell>
          <cell r="AD304">
            <v>0</v>
          </cell>
          <cell r="AE304">
            <v>1210110</v>
          </cell>
          <cell r="AF304">
            <v>0</v>
          </cell>
          <cell r="AG304">
            <v>1210120</v>
          </cell>
          <cell r="AH304">
            <v>0</v>
          </cell>
          <cell r="AI304">
            <v>1210130</v>
          </cell>
          <cell r="AJ304">
            <v>0</v>
          </cell>
          <cell r="AK304">
            <v>0</v>
          </cell>
          <cell r="AL304">
            <v>0</v>
          </cell>
          <cell r="AM304">
            <v>0</v>
          </cell>
          <cell r="AN304">
            <v>0</v>
          </cell>
          <cell r="AO304">
            <v>0</v>
          </cell>
          <cell r="AP304">
            <v>0</v>
          </cell>
          <cell r="AQ304">
            <v>0</v>
          </cell>
          <cell r="AR304">
            <v>0</v>
          </cell>
          <cell r="AS304">
            <v>0</v>
          </cell>
          <cell r="AT304">
            <v>0</v>
          </cell>
        </row>
        <row r="305">
          <cell r="A305">
            <v>12102</v>
          </cell>
          <cell r="B305" t="str">
            <v>다크엘프 궁수단장</v>
          </cell>
          <cell r="C305" t="str">
            <v>Monster.DarkElf.BowSuperElite</v>
          </cell>
          <cell r="D305">
            <v>0</v>
          </cell>
          <cell r="E305">
            <v>0</v>
          </cell>
          <cell r="F305">
            <v>0</v>
          </cell>
          <cell r="G305">
            <v>0</v>
          </cell>
          <cell r="H305" t="str">
            <v>DarkElf</v>
          </cell>
          <cell r="I305">
            <v>0</v>
          </cell>
          <cell r="J305" t="str">
            <v>Physical</v>
          </cell>
          <cell r="K305">
            <v>0</v>
          </cell>
          <cell r="L305">
            <v>0</v>
          </cell>
          <cell r="M305" t="str">
            <v>Fire</v>
          </cell>
          <cell r="N305">
            <v>0</v>
          </cell>
          <cell r="O305">
            <v>0</v>
          </cell>
          <cell r="P305" t="str">
            <v>10000</v>
          </cell>
          <cell r="Q305">
            <v>5000</v>
          </cell>
          <cell r="R305" t="str">
            <v>200</v>
          </cell>
          <cell r="S305" t="str">
            <v>False</v>
          </cell>
          <cell r="T305">
            <v>0</v>
          </cell>
          <cell r="U305">
            <v>500</v>
          </cell>
          <cell r="V305">
            <v>2000</v>
          </cell>
          <cell r="X305" t="str">
            <v>NO_ITEM</v>
          </cell>
          <cell r="Y305" t="str">
            <v>NO_ITEM</v>
          </cell>
          <cell r="Z305">
            <v>0</v>
          </cell>
          <cell r="AA305">
            <v>0</v>
          </cell>
          <cell r="AC305">
            <v>1210200</v>
          </cell>
          <cell r="AD305">
            <v>0</v>
          </cell>
          <cell r="AE305">
            <v>1210210</v>
          </cell>
          <cell r="AF305">
            <v>0</v>
          </cell>
          <cell r="AG305">
            <v>1210220</v>
          </cell>
          <cell r="AH305">
            <v>0</v>
          </cell>
          <cell r="AI305">
            <v>1210230</v>
          </cell>
          <cell r="AJ305">
            <v>0</v>
          </cell>
          <cell r="AK305">
            <v>0</v>
          </cell>
          <cell r="AL305">
            <v>0</v>
          </cell>
          <cell r="AM305">
            <v>0</v>
          </cell>
          <cell r="AN305">
            <v>0</v>
          </cell>
          <cell r="AO305">
            <v>0</v>
          </cell>
          <cell r="AP305">
            <v>0</v>
          </cell>
          <cell r="AQ305">
            <v>0</v>
          </cell>
          <cell r="AR305">
            <v>0</v>
          </cell>
          <cell r="AS305">
            <v>0</v>
          </cell>
          <cell r="AT305">
            <v>0</v>
          </cell>
        </row>
        <row r="306">
          <cell r="A306">
            <v>12104</v>
          </cell>
          <cell r="B306" t="str">
            <v>다크엘프 마법사단장</v>
          </cell>
          <cell r="C306" t="str">
            <v>Monster.DarkElf.MageSuperElite</v>
          </cell>
          <cell r="D306">
            <v>0</v>
          </cell>
          <cell r="E306">
            <v>0</v>
          </cell>
          <cell r="F306">
            <v>0</v>
          </cell>
          <cell r="G306">
            <v>0</v>
          </cell>
          <cell r="H306" t="str">
            <v>DarkElf</v>
          </cell>
          <cell r="I306">
            <v>0</v>
          </cell>
          <cell r="J306" t="str">
            <v>Magical</v>
          </cell>
          <cell r="K306">
            <v>0</v>
          </cell>
          <cell r="L306">
            <v>0</v>
          </cell>
          <cell r="M306" t="str">
            <v>Fire</v>
          </cell>
          <cell r="N306">
            <v>0</v>
          </cell>
          <cell r="O306">
            <v>0</v>
          </cell>
          <cell r="P306" t="str">
            <v>0</v>
          </cell>
          <cell r="Q306">
            <v>5000</v>
          </cell>
          <cell r="R306" t="str">
            <v>200</v>
          </cell>
          <cell r="S306" t="str">
            <v>False</v>
          </cell>
          <cell r="T306">
            <v>0</v>
          </cell>
          <cell r="U306">
            <v>500</v>
          </cell>
          <cell r="V306">
            <v>2000</v>
          </cell>
          <cell r="X306" t="str">
            <v>NO_ITEM</v>
          </cell>
          <cell r="Y306" t="str">
            <v>NO_ITEM</v>
          </cell>
          <cell r="Z306">
            <v>0</v>
          </cell>
          <cell r="AA306">
            <v>0</v>
          </cell>
          <cell r="AC306">
            <v>1210400</v>
          </cell>
          <cell r="AD306">
            <v>0</v>
          </cell>
          <cell r="AE306">
            <v>1210410</v>
          </cell>
          <cell r="AF306">
            <v>0</v>
          </cell>
          <cell r="AG306">
            <v>1210420</v>
          </cell>
          <cell r="AH306">
            <v>0</v>
          </cell>
          <cell r="AI306">
            <v>1210430</v>
          </cell>
          <cell r="AJ306">
            <v>0</v>
          </cell>
          <cell r="AK306">
            <v>0</v>
          </cell>
          <cell r="AL306">
            <v>0</v>
          </cell>
          <cell r="AM306">
            <v>0</v>
          </cell>
          <cell r="AN306">
            <v>0</v>
          </cell>
          <cell r="AO306">
            <v>0</v>
          </cell>
          <cell r="AP306">
            <v>0</v>
          </cell>
          <cell r="AQ306">
            <v>0</v>
          </cell>
          <cell r="AR306">
            <v>0</v>
          </cell>
          <cell r="AS306">
            <v>0</v>
          </cell>
          <cell r="AT306">
            <v>0</v>
          </cell>
        </row>
        <row r="307">
          <cell r="A307">
            <v>0</v>
          </cell>
          <cell r="B307" t="str">
            <v>웃는가면</v>
          </cell>
          <cell r="C307">
            <v>0</v>
          </cell>
          <cell r="D307">
            <v>0</v>
          </cell>
          <cell r="E307">
            <v>0</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X307">
            <v>0</v>
          </cell>
          <cell r="Y307">
            <v>0</v>
          </cell>
          <cell r="Z307">
            <v>0</v>
          </cell>
          <cell r="AA307">
            <v>0</v>
          </cell>
          <cell r="AC307">
            <v>0</v>
          </cell>
          <cell r="AD307">
            <v>0</v>
          </cell>
          <cell r="AE307">
            <v>0</v>
          </cell>
          <cell r="AF307">
            <v>0</v>
          </cell>
          <cell r="AG307">
            <v>0</v>
          </cell>
          <cell r="AH307">
            <v>0</v>
          </cell>
          <cell r="AI307">
            <v>0</v>
          </cell>
          <cell r="AJ307">
            <v>0</v>
          </cell>
          <cell r="AK307">
            <v>0</v>
          </cell>
          <cell r="AL307">
            <v>0</v>
          </cell>
          <cell r="AM307">
            <v>0</v>
          </cell>
          <cell r="AN307">
            <v>0</v>
          </cell>
          <cell r="AO307">
            <v>0</v>
          </cell>
          <cell r="AP307">
            <v>0</v>
          </cell>
          <cell r="AQ307">
            <v>0</v>
          </cell>
          <cell r="AR307">
            <v>0</v>
          </cell>
          <cell r="AS307">
            <v>0</v>
          </cell>
          <cell r="AT307">
            <v>0</v>
          </cell>
        </row>
        <row r="308">
          <cell r="A308">
            <v>13001</v>
          </cell>
          <cell r="B308" t="str">
            <v>웃는가면 암살자</v>
          </cell>
          <cell r="C308" t="str">
            <v>Monster.LaughingMask.Assassin</v>
          </cell>
          <cell r="D308">
            <v>0</v>
          </cell>
          <cell r="E308">
            <v>0</v>
          </cell>
          <cell r="F308">
            <v>0</v>
          </cell>
          <cell r="G308">
            <v>0</v>
          </cell>
          <cell r="H308" t="str">
            <v>LaughingMask</v>
          </cell>
          <cell r="I308">
            <v>0</v>
          </cell>
          <cell r="J308" t="str">
            <v>Physical</v>
          </cell>
          <cell r="K308">
            <v>0</v>
          </cell>
          <cell r="L308">
            <v>0</v>
          </cell>
          <cell r="M308" t="str">
            <v>Fire</v>
          </cell>
          <cell r="N308">
            <v>0</v>
          </cell>
          <cell r="O308">
            <v>0</v>
          </cell>
          <cell r="P308" t="str">
            <v>3000</v>
          </cell>
          <cell r="Q308">
            <v>5000</v>
          </cell>
          <cell r="R308" t="str">
            <v>200</v>
          </cell>
          <cell r="S308" t="str">
            <v>False</v>
          </cell>
          <cell r="T308">
            <v>0</v>
          </cell>
          <cell r="U308">
            <v>500</v>
          </cell>
          <cell r="V308">
            <v>1600</v>
          </cell>
          <cell r="X308" t="str">
            <v>NO_ITEM</v>
          </cell>
          <cell r="Y308" t="str">
            <v>NO_ITEM</v>
          </cell>
          <cell r="Z308">
            <v>0</v>
          </cell>
          <cell r="AA308">
            <v>0</v>
          </cell>
          <cell r="AC308">
            <v>1300100</v>
          </cell>
          <cell r="AD308">
            <v>0</v>
          </cell>
          <cell r="AE308">
            <v>1300110</v>
          </cell>
          <cell r="AF308">
            <v>0</v>
          </cell>
          <cell r="AG308">
            <v>1300120</v>
          </cell>
          <cell r="AH308">
            <v>0</v>
          </cell>
          <cell r="AI308">
            <v>0</v>
          </cell>
          <cell r="AJ308">
            <v>0</v>
          </cell>
          <cell r="AK308">
            <v>0</v>
          </cell>
          <cell r="AL308">
            <v>0</v>
          </cell>
          <cell r="AM308">
            <v>0</v>
          </cell>
          <cell r="AN308">
            <v>0</v>
          </cell>
          <cell r="AO308">
            <v>0</v>
          </cell>
          <cell r="AP308">
            <v>0</v>
          </cell>
          <cell r="AQ308">
            <v>0</v>
          </cell>
          <cell r="AR308">
            <v>0</v>
          </cell>
          <cell r="AS308">
            <v>0</v>
          </cell>
          <cell r="AT308">
            <v>0</v>
          </cell>
        </row>
        <row r="309">
          <cell r="A309">
            <v>0</v>
          </cell>
          <cell r="B309" t="str">
            <v>리빙웨폰</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X309">
            <v>0</v>
          </cell>
          <cell r="Y309">
            <v>0</v>
          </cell>
          <cell r="Z309">
            <v>0</v>
          </cell>
          <cell r="AA309">
            <v>0</v>
          </cell>
          <cell r="AC309">
            <v>0</v>
          </cell>
          <cell r="AD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row>
        <row r="310">
          <cell r="A310">
            <v>15001</v>
          </cell>
          <cell r="B310" t="str">
            <v>리빙 소드</v>
          </cell>
          <cell r="C310" t="str">
            <v>Monster.LivingWeapon.Sword</v>
          </cell>
          <cell r="D310">
            <v>0</v>
          </cell>
          <cell r="E310">
            <v>0</v>
          </cell>
          <cell r="F310">
            <v>0</v>
          </cell>
          <cell r="G310">
            <v>0</v>
          </cell>
          <cell r="H310" t="str">
            <v>LivingWeapon</v>
          </cell>
          <cell r="I310">
            <v>0</v>
          </cell>
          <cell r="J310" t="str">
            <v>Physical</v>
          </cell>
          <cell r="K310">
            <v>0</v>
          </cell>
          <cell r="L310">
            <v>0</v>
          </cell>
          <cell r="M310" t="str">
            <v>Fire</v>
          </cell>
          <cell r="N310">
            <v>0</v>
          </cell>
          <cell r="O310">
            <v>0</v>
          </cell>
          <cell r="P310" t="str">
            <v>20000</v>
          </cell>
          <cell r="Q310">
            <v>5000</v>
          </cell>
          <cell r="R310" t="str">
            <v>200</v>
          </cell>
          <cell r="S310" t="str">
            <v>False</v>
          </cell>
          <cell r="T310">
            <v>0</v>
          </cell>
          <cell r="U310">
            <v>500</v>
          </cell>
          <cell r="V310">
            <v>1300</v>
          </cell>
          <cell r="X310" t="str">
            <v>NO_ITEM</v>
          </cell>
          <cell r="Y310" t="str">
            <v>NO_ITEM</v>
          </cell>
          <cell r="Z310">
            <v>0</v>
          </cell>
          <cell r="AA310">
            <v>0</v>
          </cell>
          <cell r="AC310">
            <v>1500100</v>
          </cell>
          <cell r="AD310">
            <v>0</v>
          </cell>
          <cell r="AE310">
            <v>1500110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row>
        <row r="311">
          <cell r="A311">
            <v>15002</v>
          </cell>
          <cell r="B311" t="str">
            <v>리빙 실드</v>
          </cell>
          <cell r="C311" t="str">
            <v>Monster.LivingWeapon.Shield</v>
          </cell>
          <cell r="D311">
            <v>0</v>
          </cell>
          <cell r="E311">
            <v>0</v>
          </cell>
          <cell r="F311">
            <v>0</v>
          </cell>
          <cell r="G311">
            <v>0</v>
          </cell>
          <cell r="H311" t="str">
            <v>LivingWeapon</v>
          </cell>
          <cell r="I311">
            <v>0</v>
          </cell>
          <cell r="J311" t="str">
            <v>Physical</v>
          </cell>
          <cell r="K311">
            <v>0</v>
          </cell>
          <cell r="L311">
            <v>0</v>
          </cell>
          <cell r="M311" t="str">
            <v>Fire</v>
          </cell>
          <cell r="N311">
            <v>0</v>
          </cell>
          <cell r="O311">
            <v>0</v>
          </cell>
          <cell r="P311" t="str">
            <v>10000</v>
          </cell>
          <cell r="Q311">
            <v>5000</v>
          </cell>
          <cell r="R311" t="str">
            <v>200</v>
          </cell>
          <cell r="S311" t="str">
            <v>False</v>
          </cell>
          <cell r="T311">
            <v>0</v>
          </cell>
          <cell r="U311">
            <v>500</v>
          </cell>
          <cell r="V311">
            <v>1600</v>
          </cell>
          <cell r="X311" t="str">
            <v>NO_ITEM</v>
          </cell>
          <cell r="Y311" t="str">
            <v>NO_ITEM</v>
          </cell>
          <cell r="Z311">
            <v>0</v>
          </cell>
          <cell r="AA311">
            <v>0</v>
          </cell>
          <cell r="AC311">
            <v>1500200</v>
          </cell>
          <cell r="AD311">
            <v>0</v>
          </cell>
          <cell r="AE311">
            <v>1500210</v>
          </cell>
          <cell r="AF311">
            <v>0</v>
          </cell>
          <cell r="AG311">
            <v>0</v>
          </cell>
          <cell r="AH311">
            <v>0</v>
          </cell>
          <cell r="AI311">
            <v>0</v>
          </cell>
          <cell r="AJ311">
            <v>0</v>
          </cell>
          <cell r="AK311">
            <v>0</v>
          </cell>
          <cell r="AL311">
            <v>0</v>
          </cell>
          <cell r="AM311">
            <v>0</v>
          </cell>
          <cell r="AN311">
            <v>0</v>
          </cell>
          <cell r="AO311">
            <v>0</v>
          </cell>
          <cell r="AP311">
            <v>0</v>
          </cell>
          <cell r="AQ311">
            <v>0</v>
          </cell>
          <cell r="AR311">
            <v>0</v>
          </cell>
          <cell r="AS311">
            <v>0</v>
          </cell>
          <cell r="AT311">
            <v>0</v>
          </cell>
        </row>
        <row r="312">
          <cell r="A312">
            <v>15003</v>
          </cell>
          <cell r="B312" t="str">
            <v>리빙 스피어</v>
          </cell>
          <cell r="C312" t="str">
            <v>Monster.LivingWeapon.Spear</v>
          </cell>
          <cell r="D312">
            <v>0</v>
          </cell>
          <cell r="E312">
            <v>0</v>
          </cell>
          <cell r="F312">
            <v>0</v>
          </cell>
          <cell r="G312">
            <v>0</v>
          </cell>
          <cell r="H312" t="str">
            <v>LivingWeapon</v>
          </cell>
          <cell r="I312">
            <v>0</v>
          </cell>
          <cell r="J312" t="str">
            <v>Physical</v>
          </cell>
          <cell r="K312">
            <v>0</v>
          </cell>
          <cell r="L312">
            <v>0</v>
          </cell>
          <cell r="M312" t="str">
            <v>Fire</v>
          </cell>
          <cell r="N312">
            <v>0</v>
          </cell>
          <cell r="O312">
            <v>0</v>
          </cell>
          <cell r="P312" t="str">
            <v>0</v>
          </cell>
          <cell r="Q312">
            <v>5000</v>
          </cell>
          <cell r="R312" t="str">
            <v>200</v>
          </cell>
          <cell r="S312" t="str">
            <v>False</v>
          </cell>
          <cell r="T312">
            <v>0</v>
          </cell>
          <cell r="U312">
            <v>500</v>
          </cell>
          <cell r="V312">
            <v>2600</v>
          </cell>
          <cell r="X312" t="str">
            <v>NO_ITEM</v>
          </cell>
          <cell r="Y312" t="str">
            <v>NO_ITEM</v>
          </cell>
          <cell r="Z312">
            <v>0</v>
          </cell>
          <cell r="AA312">
            <v>0</v>
          </cell>
          <cell r="AC312">
            <v>1500300</v>
          </cell>
          <cell r="AD312">
            <v>0</v>
          </cell>
          <cell r="AE312">
            <v>1500310</v>
          </cell>
          <cell r="AF312">
            <v>0</v>
          </cell>
          <cell r="AG312">
            <v>0</v>
          </cell>
          <cell r="AH312">
            <v>0</v>
          </cell>
          <cell r="AI312">
            <v>0</v>
          </cell>
          <cell r="AJ312">
            <v>0</v>
          </cell>
          <cell r="AK312">
            <v>0</v>
          </cell>
          <cell r="AL312">
            <v>0</v>
          </cell>
          <cell r="AM312">
            <v>0</v>
          </cell>
          <cell r="AN312">
            <v>0</v>
          </cell>
          <cell r="AO312">
            <v>0</v>
          </cell>
          <cell r="AP312">
            <v>0</v>
          </cell>
          <cell r="AQ312">
            <v>0</v>
          </cell>
          <cell r="AR312">
            <v>0</v>
          </cell>
          <cell r="AS312">
            <v>0</v>
          </cell>
          <cell r="AT312">
            <v>0</v>
          </cell>
        </row>
        <row r="313">
          <cell r="A313">
            <v>15004</v>
          </cell>
          <cell r="B313" t="str">
            <v>리빙 해머</v>
          </cell>
          <cell r="C313" t="str">
            <v>Monster.LivingWeapon.Hammer</v>
          </cell>
          <cell r="D313">
            <v>0</v>
          </cell>
          <cell r="E313">
            <v>0</v>
          </cell>
          <cell r="F313">
            <v>0</v>
          </cell>
          <cell r="G313">
            <v>0</v>
          </cell>
          <cell r="H313" t="str">
            <v>LivingWeapon</v>
          </cell>
          <cell r="I313">
            <v>0</v>
          </cell>
          <cell r="J313" t="str">
            <v>Physical</v>
          </cell>
          <cell r="K313">
            <v>0</v>
          </cell>
          <cell r="L313">
            <v>0</v>
          </cell>
          <cell r="M313" t="str">
            <v>Fire</v>
          </cell>
          <cell r="N313">
            <v>0</v>
          </cell>
          <cell r="O313">
            <v>0</v>
          </cell>
          <cell r="P313" t="str">
            <v>0</v>
          </cell>
          <cell r="Q313">
            <v>5000</v>
          </cell>
          <cell r="R313" t="str">
            <v>200</v>
          </cell>
          <cell r="S313" t="str">
            <v>False</v>
          </cell>
          <cell r="T313">
            <v>0</v>
          </cell>
          <cell r="U313">
            <v>500</v>
          </cell>
          <cell r="V313">
            <v>2100</v>
          </cell>
          <cell r="X313" t="str">
            <v>NO_ITEM</v>
          </cell>
          <cell r="Y313" t="str">
            <v>NO_ITEM</v>
          </cell>
          <cell r="Z313">
            <v>0</v>
          </cell>
          <cell r="AA313">
            <v>0</v>
          </cell>
          <cell r="AC313">
            <v>1500400</v>
          </cell>
          <cell r="AD313">
            <v>0</v>
          </cell>
          <cell r="AE313">
            <v>1500410</v>
          </cell>
          <cell r="AF313">
            <v>0</v>
          </cell>
          <cell r="AG313">
            <v>0</v>
          </cell>
          <cell r="AH313">
            <v>0</v>
          </cell>
          <cell r="AI313">
            <v>0</v>
          </cell>
          <cell r="AJ313">
            <v>0</v>
          </cell>
          <cell r="AK313">
            <v>0</v>
          </cell>
          <cell r="AL313">
            <v>0</v>
          </cell>
          <cell r="AM313">
            <v>0</v>
          </cell>
          <cell r="AN313">
            <v>0</v>
          </cell>
          <cell r="AO313">
            <v>0</v>
          </cell>
          <cell r="AP313">
            <v>0</v>
          </cell>
          <cell r="AQ313">
            <v>0</v>
          </cell>
          <cell r="AR313">
            <v>0</v>
          </cell>
          <cell r="AS313">
            <v>0</v>
          </cell>
          <cell r="AT313">
            <v>0</v>
          </cell>
        </row>
        <row r="314">
          <cell r="A314">
            <v>15005</v>
          </cell>
          <cell r="B314" t="str">
            <v>할로윈 유령</v>
          </cell>
          <cell r="C314" t="str">
            <v>Monster.LivingWeapon.HalloweenShield</v>
          </cell>
          <cell r="D314" t="str">
            <v>Monster.LivingWeapon.Shield</v>
          </cell>
          <cell r="E314" t="str">
            <v>Cos17Halloween</v>
          </cell>
          <cell r="F314">
            <v>0</v>
          </cell>
          <cell r="G314">
            <v>0</v>
          </cell>
          <cell r="H314" t="str">
            <v>LivingWeapon</v>
          </cell>
          <cell r="I314">
            <v>0</v>
          </cell>
          <cell r="J314" t="str">
            <v>Physical</v>
          </cell>
          <cell r="K314">
            <v>0</v>
          </cell>
          <cell r="L314">
            <v>0</v>
          </cell>
          <cell r="M314" t="str">
            <v>Fire</v>
          </cell>
          <cell r="N314">
            <v>0</v>
          </cell>
          <cell r="O314">
            <v>0</v>
          </cell>
          <cell r="P314" t="str">
            <v>10000</v>
          </cell>
          <cell r="Q314">
            <v>5000</v>
          </cell>
          <cell r="R314" t="str">
            <v>200</v>
          </cell>
          <cell r="S314" t="str">
            <v>False</v>
          </cell>
          <cell r="T314">
            <v>0</v>
          </cell>
          <cell r="U314">
            <v>500</v>
          </cell>
          <cell r="V314">
            <v>1600</v>
          </cell>
          <cell r="X314" t="str">
            <v>NO_ITEM</v>
          </cell>
          <cell r="Y314" t="str">
            <v>NO_ITEM</v>
          </cell>
          <cell r="Z314">
            <v>0</v>
          </cell>
          <cell r="AA314">
            <v>0</v>
          </cell>
          <cell r="AC314">
            <v>1500500</v>
          </cell>
          <cell r="AD314">
            <v>0</v>
          </cell>
          <cell r="AE314">
            <v>1500510</v>
          </cell>
          <cell r="AF314">
            <v>0</v>
          </cell>
          <cell r="AG314">
            <v>0</v>
          </cell>
          <cell r="AH314">
            <v>0</v>
          </cell>
          <cell r="AI314">
            <v>0</v>
          </cell>
          <cell r="AJ314">
            <v>0</v>
          </cell>
          <cell r="AK314">
            <v>0</v>
          </cell>
          <cell r="AL314">
            <v>0</v>
          </cell>
          <cell r="AM314">
            <v>0</v>
          </cell>
          <cell r="AN314">
            <v>0</v>
          </cell>
          <cell r="AO314">
            <v>0</v>
          </cell>
          <cell r="AP314">
            <v>0</v>
          </cell>
          <cell r="AQ314">
            <v>0</v>
          </cell>
          <cell r="AR314">
            <v>0</v>
          </cell>
          <cell r="AS314">
            <v>0</v>
          </cell>
          <cell r="AT314">
            <v>0</v>
          </cell>
        </row>
        <row r="315">
          <cell r="A315">
            <v>0</v>
          </cell>
          <cell r="B315" t="str">
            <v>머룸</v>
          </cell>
          <cell r="C315">
            <v>0</v>
          </cell>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X315">
            <v>0</v>
          </cell>
          <cell r="Y315">
            <v>0</v>
          </cell>
          <cell r="Z315">
            <v>0</v>
          </cell>
          <cell r="AA315">
            <v>0</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cell r="AP315">
            <v>0</v>
          </cell>
          <cell r="AQ315">
            <v>0</v>
          </cell>
          <cell r="AR315">
            <v>0</v>
          </cell>
          <cell r="AS315">
            <v>0</v>
          </cell>
          <cell r="AT315">
            <v>0</v>
          </cell>
        </row>
        <row r="316">
          <cell r="A316">
            <v>16001</v>
          </cell>
          <cell r="B316" t="str">
            <v>깨무는 머룸</v>
          </cell>
          <cell r="C316" t="str">
            <v>Monster.Muhroom.Bite</v>
          </cell>
          <cell r="D316">
            <v>0</v>
          </cell>
          <cell r="E316">
            <v>0</v>
          </cell>
          <cell r="F316">
            <v>0</v>
          </cell>
          <cell r="G316">
            <v>0</v>
          </cell>
          <cell r="H316" t="str">
            <v>Muhroom</v>
          </cell>
          <cell r="I316">
            <v>0</v>
          </cell>
          <cell r="J316" t="str">
            <v>Physical</v>
          </cell>
          <cell r="K316">
            <v>0</v>
          </cell>
          <cell r="L316">
            <v>0</v>
          </cell>
          <cell r="M316" t="str">
            <v>Fire</v>
          </cell>
          <cell r="N316">
            <v>0</v>
          </cell>
          <cell r="O316">
            <v>0</v>
          </cell>
          <cell r="P316" t="str">
            <v>2000</v>
          </cell>
          <cell r="Q316">
            <v>5000</v>
          </cell>
          <cell r="R316" t="str">
            <v>200</v>
          </cell>
          <cell r="S316" t="str">
            <v>False</v>
          </cell>
          <cell r="T316">
            <v>0</v>
          </cell>
          <cell r="U316">
            <v>500</v>
          </cell>
          <cell r="V316">
            <v>1200</v>
          </cell>
          <cell r="X316" t="str">
            <v>NO_ITEM</v>
          </cell>
          <cell r="Y316" t="str">
            <v>NO_ITEM</v>
          </cell>
          <cell r="Z316">
            <v>0</v>
          </cell>
          <cell r="AA316">
            <v>0</v>
          </cell>
          <cell r="AC316">
            <v>1600100</v>
          </cell>
          <cell r="AD316">
            <v>0</v>
          </cell>
          <cell r="AE316">
            <v>1600110</v>
          </cell>
          <cell r="AF316">
            <v>0</v>
          </cell>
          <cell r="AG316">
            <v>0</v>
          </cell>
          <cell r="AH316">
            <v>0</v>
          </cell>
          <cell r="AI316">
            <v>0</v>
          </cell>
          <cell r="AJ316">
            <v>0</v>
          </cell>
          <cell r="AK316">
            <v>0</v>
          </cell>
          <cell r="AL316">
            <v>0</v>
          </cell>
          <cell r="AM316">
            <v>0</v>
          </cell>
          <cell r="AN316">
            <v>0</v>
          </cell>
          <cell r="AO316">
            <v>0</v>
          </cell>
          <cell r="AP316">
            <v>0</v>
          </cell>
          <cell r="AQ316">
            <v>0</v>
          </cell>
          <cell r="AR316">
            <v>0</v>
          </cell>
          <cell r="AS316">
            <v>0</v>
          </cell>
          <cell r="AT316">
            <v>0</v>
          </cell>
        </row>
        <row r="317">
          <cell r="A317">
            <v>16002</v>
          </cell>
          <cell r="B317" t="str">
            <v>역한 머룸</v>
          </cell>
          <cell r="C317" t="str">
            <v>Monster.Muhroom.Poison</v>
          </cell>
          <cell r="D317">
            <v>0</v>
          </cell>
          <cell r="E317">
            <v>0</v>
          </cell>
          <cell r="F317">
            <v>0</v>
          </cell>
          <cell r="G317">
            <v>0</v>
          </cell>
          <cell r="H317" t="str">
            <v>Muhroom</v>
          </cell>
          <cell r="I317">
            <v>0</v>
          </cell>
          <cell r="J317" t="str">
            <v>Magical</v>
          </cell>
          <cell r="K317">
            <v>0</v>
          </cell>
          <cell r="L317">
            <v>0</v>
          </cell>
          <cell r="M317" t="str">
            <v>Fire</v>
          </cell>
          <cell r="N317">
            <v>0</v>
          </cell>
          <cell r="O317">
            <v>0</v>
          </cell>
          <cell r="P317" t="str">
            <v>0</v>
          </cell>
          <cell r="Q317">
            <v>5000</v>
          </cell>
          <cell r="R317" t="str">
            <v>200</v>
          </cell>
          <cell r="S317" t="str">
            <v>False</v>
          </cell>
          <cell r="T317">
            <v>0</v>
          </cell>
          <cell r="U317">
            <v>500</v>
          </cell>
          <cell r="V317">
            <v>1200</v>
          </cell>
          <cell r="X317" t="str">
            <v>NO_ITEM</v>
          </cell>
          <cell r="Y317" t="str">
            <v>NO_ITEM</v>
          </cell>
          <cell r="Z317">
            <v>0</v>
          </cell>
          <cell r="AA317">
            <v>0</v>
          </cell>
          <cell r="AC317">
            <v>1600200</v>
          </cell>
          <cell r="AD317">
            <v>0</v>
          </cell>
          <cell r="AE317">
            <v>1600210</v>
          </cell>
          <cell r="AF317">
            <v>0</v>
          </cell>
          <cell r="AG317">
            <v>1600220</v>
          </cell>
          <cell r="AH317">
            <v>0</v>
          </cell>
          <cell r="AI317">
            <v>0</v>
          </cell>
          <cell r="AJ317">
            <v>0</v>
          </cell>
          <cell r="AK317">
            <v>0</v>
          </cell>
          <cell r="AL317">
            <v>0</v>
          </cell>
          <cell r="AM317">
            <v>0</v>
          </cell>
          <cell r="AN317">
            <v>0</v>
          </cell>
          <cell r="AO317">
            <v>0</v>
          </cell>
          <cell r="AP317">
            <v>0</v>
          </cell>
          <cell r="AQ317">
            <v>0</v>
          </cell>
          <cell r="AR317">
            <v>0</v>
          </cell>
          <cell r="AS317">
            <v>0</v>
          </cell>
          <cell r="AT317">
            <v>0</v>
          </cell>
        </row>
        <row r="318">
          <cell r="A318">
            <v>16003</v>
          </cell>
          <cell r="B318" t="str">
            <v>따끔한 머룸</v>
          </cell>
          <cell r="C318" t="str">
            <v>Monster.Muhroom.Thorn</v>
          </cell>
          <cell r="D318">
            <v>0</v>
          </cell>
          <cell r="E318">
            <v>0</v>
          </cell>
          <cell r="F318">
            <v>0</v>
          </cell>
          <cell r="G318">
            <v>0</v>
          </cell>
          <cell r="H318" t="str">
            <v>Muhroom</v>
          </cell>
          <cell r="I318">
            <v>0</v>
          </cell>
          <cell r="J318" t="str">
            <v>Physical</v>
          </cell>
          <cell r="K318">
            <v>0</v>
          </cell>
          <cell r="L318">
            <v>0</v>
          </cell>
          <cell r="M318" t="str">
            <v>Fire</v>
          </cell>
          <cell r="N318">
            <v>0</v>
          </cell>
          <cell r="O318">
            <v>0</v>
          </cell>
          <cell r="P318" t="str">
            <v>0</v>
          </cell>
          <cell r="Q318">
            <v>5000</v>
          </cell>
          <cell r="R318" t="str">
            <v>200</v>
          </cell>
          <cell r="S318" t="str">
            <v>False</v>
          </cell>
          <cell r="T318">
            <v>0</v>
          </cell>
          <cell r="U318">
            <v>500</v>
          </cell>
          <cell r="V318">
            <v>1200</v>
          </cell>
          <cell r="X318" t="str">
            <v>NO_ITEM</v>
          </cell>
          <cell r="Y318" t="str">
            <v>NO_ITEM</v>
          </cell>
          <cell r="Z318">
            <v>0</v>
          </cell>
          <cell r="AA318">
            <v>0</v>
          </cell>
          <cell r="AC318">
            <v>1600300</v>
          </cell>
          <cell r="AD318">
            <v>0</v>
          </cell>
          <cell r="AE318">
            <v>1600310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row>
        <row r="319">
          <cell r="A319">
            <v>16004</v>
          </cell>
          <cell r="B319" t="str">
            <v>단단한 머룸</v>
          </cell>
          <cell r="C319" t="str">
            <v>Monster.Muhroom.Stone</v>
          </cell>
          <cell r="D319">
            <v>0</v>
          </cell>
          <cell r="E319">
            <v>0</v>
          </cell>
          <cell r="F319">
            <v>0</v>
          </cell>
          <cell r="G319">
            <v>0</v>
          </cell>
          <cell r="H319" t="str">
            <v>Muhroom</v>
          </cell>
          <cell r="I319">
            <v>0</v>
          </cell>
          <cell r="J319" t="str">
            <v>Physical</v>
          </cell>
          <cell r="K319">
            <v>0</v>
          </cell>
          <cell r="L319">
            <v>0</v>
          </cell>
          <cell r="M319" t="str">
            <v>Fire</v>
          </cell>
          <cell r="N319">
            <v>0</v>
          </cell>
          <cell r="O319">
            <v>0</v>
          </cell>
          <cell r="P319" t="str">
            <v>3000</v>
          </cell>
          <cell r="Q319">
            <v>5000</v>
          </cell>
          <cell r="R319" t="str">
            <v>200</v>
          </cell>
          <cell r="S319" t="str">
            <v>False</v>
          </cell>
          <cell r="T319">
            <v>0</v>
          </cell>
          <cell r="U319">
            <v>500</v>
          </cell>
          <cell r="V319">
            <v>1200</v>
          </cell>
          <cell r="X319" t="str">
            <v>NO_ITEM</v>
          </cell>
          <cell r="Y319" t="str">
            <v>NO_ITEM</v>
          </cell>
          <cell r="Z319">
            <v>0</v>
          </cell>
          <cell r="AA319">
            <v>0</v>
          </cell>
          <cell r="AC319">
            <v>1600400</v>
          </cell>
          <cell r="AD319">
            <v>0</v>
          </cell>
          <cell r="AE319">
            <v>1600410</v>
          </cell>
          <cell r="AF319">
            <v>0</v>
          </cell>
          <cell r="AG319">
            <v>1600420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row>
        <row r="320">
          <cell r="A320">
            <v>16101</v>
          </cell>
          <cell r="B320" t="str">
            <v>플라플라</v>
          </cell>
          <cell r="C320" t="str">
            <v>Monster.Muhroom.SuperElite</v>
          </cell>
          <cell r="D320">
            <v>0</v>
          </cell>
          <cell r="E320">
            <v>0</v>
          </cell>
          <cell r="F320">
            <v>0</v>
          </cell>
          <cell r="G320">
            <v>0</v>
          </cell>
          <cell r="H320" t="str">
            <v>Muhroom</v>
          </cell>
          <cell r="I320">
            <v>0</v>
          </cell>
          <cell r="J320" t="str">
            <v>Magical</v>
          </cell>
          <cell r="K320">
            <v>0</v>
          </cell>
          <cell r="L320">
            <v>0</v>
          </cell>
          <cell r="M320" t="str">
            <v>Fire</v>
          </cell>
          <cell r="N320">
            <v>0</v>
          </cell>
          <cell r="O320">
            <v>0</v>
          </cell>
          <cell r="P320" t="str">
            <v>0</v>
          </cell>
          <cell r="Q320">
            <v>5000</v>
          </cell>
          <cell r="R320" t="str">
            <v>200</v>
          </cell>
          <cell r="S320" t="str">
            <v>False</v>
          </cell>
          <cell r="T320">
            <v>0</v>
          </cell>
          <cell r="U320">
            <v>1100</v>
          </cell>
          <cell r="V320">
            <v>3500</v>
          </cell>
          <cell r="X320" t="str">
            <v>NO_ITEM</v>
          </cell>
          <cell r="Y320" t="str">
            <v>NO_ITEM</v>
          </cell>
          <cell r="Z320">
            <v>0</v>
          </cell>
          <cell r="AA320">
            <v>0</v>
          </cell>
          <cell r="AC320">
            <v>1610100</v>
          </cell>
          <cell r="AD320">
            <v>0</v>
          </cell>
          <cell r="AE320">
            <v>1610110</v>
          </cell>
          <cell r="AF320">
            <v>0</v>
          </cell>
          <cell r="AG320">
            <v>1610120</v>
          </cell>
          <cell r="AH320">
            <v>0</v>
          </cell>
          <cell r="AI320">
            <v>1610130</v>
          </cell>
          <cell r="AJ320">
            <v>0</v>
          </cell>
          <cell r="AK320">
            <v>0</v>
          </cell>
          <cell r="AL320">
            <v>0</v>
          </cell>
          <cell r="AM320">
            <v>0</v>
          </cell>
          <cell r="AN320">
            <v>0</v>
          </cell>
          <cell r="AO320" t="str">
            <v>1610121</v>
          </cell>
          <cell r="AP320">
            <v>0</v>
          </cell>
          <cell r="AQ320">
            <v>0</v>
          </cell>
          <cell r="AR320">
            <v>0</v>
          </cell>
          <cell r="AS320">
            <v>0</v>
          </cell>
          <cell r="AT320">
            <v>0</v>
          </cell>
        </row>
        <row r="321">
          <cell r="A321">
            <v>0</v>
          </cell>
          <cell r="B321" t="str">
            <v>말벌</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X321">
            <v>0</v>
          </cell>
          <cell r="Y321">
            <v>0</v>
          </cell>
          <cell r="Z321">
            <v>0</v>
          </cell>
          <cell r="AA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row>
        <row r="322">
          <cell r="A322">
            <v>17001</v>
          </cell>
          <cell r="B322" t="str">
            <v>큰 턱 말벌</v>
          </cell>
          <cell r="C322" t="str">
            <v>Monster.Wasp.Mandible</v>
          </cell>
          <cell r="D322">
            <v>0</v>
          </cell>
          <cell r="E322">
            <v>0</v>
          </cell>
          <cell r="F322">
            <v>0</v>
          </cell>
          <cell r="G322">
            <v>0</v>
          </cell>
          <cell r="H322" t="str">
            <v>Wasp</v>
          </cell>
          <cell r="I322">
            <v>0</v>
          </cell>
          <cell r="J322" t="str">
            <v>Physical</v>
          </cell>
          <cell r="K322">
            <v>0</v>
          </cell>
          <cell r="L322">
            <v>0</v>
          </cell>
          <cell r="M322" t="str">
            <v>Fire</v>
          </cell>
          <cell r="N322">
            <v>0</v>
          </cell>
          <cell r="O322">
            <v>0</v>
          </cell>
          <cell r="P322" t="str">
            <v>3000</v>
          </cell>
          <cell r="Q322">
            <v>5000</v>
          </cell>
          <cell r="R322" t="str">
            <v>200</v>
          </cell>
          <cell r="S322" t="str">
            <v>False</v>
          </cell>
          <cell r="T322">
            <v>0</v>
          </cell>
          <cell r="U322">
            <v>500</v>
          </cell>
          <cell r="V322">
            <v>1600</v>
          </cell>
          <cell r="X322" t="str">
            <v>NO_ITEM</v>
          </cell>
          <cell r="Y322" t="str">
            <v>NO_ITEM</v>
          </cell>
          <cell r="Z322">
            <v>0</v>
          </cell>
          <cell r="AA322">
            <v>0</v>
          </cell>
          <cell r="AC322">
            <v>1700100</v>
          </cell>
          <cell r="AD322">
            <v>0</v>
          </cell>
          <cell r="AE322">
            <v>1700110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row>
        <row r="323">
          <cell r="A323">
            <v>17002</v>
          </cell>
          <cell r="B323" t="str">
            <v>큰낫 말벌</v>
          </cell>
          <cell r="C323" t="str">
            <v>Monster.Wasp.Scythe</v>
          </cell>
          <cell r="D323">
            <v>0</v>
          </cell>
          <cell r="E323">
            <v>0</v>
          </cell>
          <cell r="F323">
            <v>0</v>
          </cell>
          <cell r="G323">
            <v>0</v>
          </cell>
          <cell r="H323" t="str">
            <v>Wasp</v>
          </cell>
          <cell r="I323">
            <v>0</v>
          </cell>
          <cell r="J323" t="str">
            <v>Physical</v>
          </cell>
          <cell r="K323">
            <v>0</v>
          </cell>
          <cell r="L323">
            <v>0</v>
          </cell>
          <cell r="M323" t="str">
            <v>Fire</v>
          </cell>
          <cell r="N323">
            <v>0</v>
          </cell>
          <cell r="O323">
            <v>0</v>
          </cell>
          <cell r="P323" t="str">
            <v>2000</v>
          </cell>
          <cell r="Q323">
            <v>5000</v>
          </cell>
          <cell r="R323" t="str">
            <v>200</v>
          </cell>
          <cell r="S323" t="str">
            <v>False</v>
          </cell>
          <cell r="T323">
            <v>0</v>
          </cell>
          <cell r="U323">
            <v>500</v>
          </cell>
          <cell r="V323">
            <v>1600</v>
          </cell>
          <cell r="X323" t="str">
            <v>NO_ITEM</v>
          </cell>
          <cell r="Y323" t="str">
            <v>NO_ITEM</v>
          </cell>
          <cell r="Z323">
            <v>0</v>
          </cell>
          <cell r="AA323">
            <v>0</v>
          </cell>
          <cell r="AC323">
            <v>1700200</v>
          </cell>
          <cell r="AD323">
            <v>0</v>
          </cell>
          <cell r="AE323">
            <v>1700210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row>
        <row r="324">
          <cell r="A324">
            <v>17003</v>
          </cell>
          <cell r="B324" t="str">
            <v>독침 말벌</v>
          </cell>
          <cell r="C324" t="str">
            <v>Monster.Wasp.Aculeuse</v>
          </cell>
          <cell r="D324">
            <v>0</v>
          </cell>
          <cell r="E324">
            <v>0</v>
          </cell>
          <cell r="F324">
            <v>0</v>
          </cell>
          <cell r="G324">
            <v>0</v>
          </cell>
          <cell r="H324" t="str">
            <v>Wasp</v>
          </cell>
          <cell r="I324">
            <v>0</v>
          </cell>
          <cell r="J324" t="str">
            <v>Magical</v>
          </cell>
          <cell r="K324">
            <v>0</v>
          </cell>
          <cell r="L324">
            <v>0</v>
          </cell>
          <cell r="M324" t="str">
            <v>Fire</v>
          </cell>
          <cell r="N324">
            <v>0</v>
          </cell>
          <cell r="O324">
            <v>0</v>
          </cell>
          <cell r="P324" t="str">
            <v>0</v>
          </cell>
          <cell r="Q324">
            <v>5000</v>
          </cell>
          <cell r="R324" t="str">
            <v>200</v>
          </cell>
          <cell r="S324" t="str">
            <v>False</v>
          </cell>
          <cell r="T324">
            <v>0</v>
          </cell>
          <cell r="U324">
            <v>500</v>
          </cell>
          <cell r="V324">
            <v>1600</v>
          </cell>
          <cell r="X324" t="str">
            <v>NO_ITEM</v>
          </cell>
          <cell r="Y324" t="str">
            <v>NO_ITEM</v>
          </cell>
          <cell r="Z324">
            <v>0</v>
          </cell>
          <cell r="AA324">
            <v>0</v>
          </cell>
          <cell r="AC324">
            <v>1700300</v>
          </cell>
          <cell r="AD324">
            <v>0</v>
          </cell>
          <cell r="AE324">
            <v>1700310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row>
        <row r="325">
          <cell r="A325">
            <v>17202</v>
          </cell>
          <cell r="B325" t="str">
            <v>사신낫 말벌</v>
          </cell>
          <cell r="C325" t="str">
            <v>Monster.Wasp.ScytheSuperElite</v>
          </cell>
          <cell r="D325">
            <v>0</v>
          </cell>
          <cell r="E325">
            <v>0</v>
          </cell>
          <cell r="F325">
            <v>0</v>
          </cell>
          <cell r="G325">
            <v>0</v>
          </cell>
          <cell r="H325" t="str">
            <v>Wasp</v>
          </cell>
          <cell r="I325">
            <v>0</v>
          </cell>
          <cell r="J325" t="str">
            <v>Physical</v>
          </cell>
          <cell r="K325">
            <v>0</v>
          </cell>
          <cell r="L325">
            <v>0</v>
          </cell>
          <cell r="M325" t="str">
            <v>Fire</v>
          </cell>
          <cell r="N325">
            <v>0</v>
          </cell>
          <cell r="O325">
            <v>0</v>
          </cell>
          <cell r="P325" t="str">
            <v>2000</v>
          </cell>
          <cell r="Q325">
            <v>5000</v>
          </cell>
          <cell r="R325" t="str">
            <v>200</v>
          </cell>
          <cell r="S325" t="str">
            <v>False</v>
          </cell>
          <cell r="T325">
            <v>0</v>
          </cell>
          <cell r="U325">
            <v>1000</v>
          </cell>
          <cell r="V325">
            <v>1600</v>
          </cell>
          <cell r="X325" t="str">
            <v>NO_ITEM</v>
          </cell>
          <cell r="Y325" t="str">
            <v>NO_ITEM</v>
          </cell>
          <cell r="Z325">
            <v>0</v>
          </cell>
          <cell r="AA325">
            <v>0</v>
          </cell>
          <cell r="AC325">
            <v>1720200</v>
          </cell>
          <cell r="AD325">
            <v>0</v>
          </cell>
          <cell r="AE325">
            <v>1720210</v>
          </cell>
          <cell r="AF325">
            <v>0</v>
          </cell>
          <cell r="AG325">
            <v>1720220</v>
          </cell>
          <cell r="AH325">
            <v>0</v>
          </cell>
          <cell r="AI325">
            <v>1720230</v>
          </cell>
          <cell r="AJ325">
            <v>0</v>
          </cell>
          <cell r="AK325">
            <v>0</v>
          </cell>
          <cell r="AL325">
            <v>0</v>
          </cell>
          <cell r="AM325">
            <v>0</v>
          </cell>
          <cell r="AN325">
            <v>0</v>
          </cell>
          <cell r="AO325">
            <v>0</v>
          </cell>
          <cell r="AP325">
            <v>0</v>
          </cell>
          <cell r="AQ325">
            <v>0</v>
          </cell>
          <cell r="AR325">
            <v>0</v>
          </cell>
          <cell r="AS325">
            <v>0</v>
          </cell>
          <cell r="AT325">
            <v>0</v>
          </cell>
        </row>
        <row r="326">
          <cell r="A326">
            <v>0</v>
          </cell>
          <cell r="B326" t="str">
            <v>네펜데스</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X326">
            <v>0</v>
          </cell>
          <cell r="Y326">
            <v>0</v>
          </cell>
          <cell r="Z326">
            <v>0</v>
          </cell>
          <cell r="AA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row>
        <row r="327">
          <cell r="A327">
            <v>18001</v>
          </cell>
          <cell r="B327" t="str">
            <v>줄기 네펜데스</v>
          </cell>
          <cell r="C327" t="str">
            <v>Monster.Nepenthes.Stem</v>
          </cell>
          <cell r="D327">
            <v>0</v>
          </cell>
          <cell r="E327">
            <v>0</v>
          </cell>
          <cell r="F327">
            <v>0</v>
          </cell>
          <cell r="G327">
            <v>0</v>
          </cell>
          <cell r="H327" t="str">
            <v>Nepenthes</v>
          </cell>
          <cell r="I327">
            <v>0</v>
          </cell>
          <cell r="J327" t="str">
            <v>Physical</v>
          </cell>
          <cell r="K327">
            <v>0</v>
          </cell>
          <cell r="L327">
            <v>0</v>
          </cell>
          <cell r="M327" t="str">
            <v>Fire</v>
          </cell>
          <cell r="N327">
            <v>0</v>
          </cell>
          <cell r="O327">
            <v>0</v>
          </cell>
          <cell r="P327" t="str">
            <v>2000</v>
          </cell>
          <cell r="Q327">
            <v>5000</v>
          </cell>
          <cell r="R327" t="str">
            <v>200</v>
          </cell>
          <cell r="S327" t="str">
            <v>False</v>
          </cell>
          <cell r="T327">
            <v>0</v>
          </cell>
          <cell r="U327">
            <v>800</v>
          </cell>
          <cell r="V327">
            <v>1900</v>
          </cell>
          <cell r="X327" t="str">
            <v>NO_ITEM</v>
          </cell>
          <cell r="Y327" t="str">
            <v>NO_ITEM</v>
          </cell>
          <cell r="Z327">
            <v>0</v>
          </cell>
          <cell r="AA327">
            <v>0</v>
          </cell>
          <cell r="AC327">
            <v>1800100</v>
          </cell>
          <cell r="AD327">
            <v>0</v>
          </cell>
          <cell r="AE327">
            <v>1800110</v>
          </cell>
          <cell r="AF327">
            <v>0</v>
          </cell>
          <cell r="AG327">
            <v>0</v>
          </cell>
          <cell r="AH327">
            <v>0</v>
          </cell>
          <cell r="AI327">
            <v>0</v>
          </cell>
          <cell r="AJ327">
            <v>0</v>
          </cell>
          <cell r="AK327">
            <v>0</v>
          </cell>
          <cell r="AL327">
            <v>0</v>
          </cell>
          <cell r="AM327">
            <v>0</v>
          </cell>
          <cell r="AN327">
            <v>0</v>
          </cell>
          <cell r="AO327" t="str">
            <v>1800111</v>
          </cell>
          <cell r="AP327">
            <v>0</v>
          </cell>
          <cell r="AQ327">
            <v>0</v>
          </cell>
          <cell r="AR327">
            <v>0</v>
          </cell>
          <cell r="AS327">
            <v>0</v>
          </cell>
          <cell r="AT327">
            <v>0</v>
          </cell>
        </row>
        <row r="328">
          <cell r="A328">
            <v>18002</v>
          </cell>
          <cell r="B328" t="str">
            <v>파리지옥 네펜데스</v>
          </cell>
          <cell r="C328" t="str">
            <v>Monster.Nepenthes.FlyTrap</v>
          </cell>
          <cell r="D328">
            <v>0</v>
          </cell>
          <cell r="E328">
            <v>0</v>
          </cell>
          <cell r="F328">
            <v>0</v>
          </cell>
          <cell r="G328">
            <v>0</v>
          </cell>
          <cell r="H328" t="str">
            <v>Nepenthes</v>
          </cell>
          <cell r="I328">
            <v>0</v>
          </cell>
          <cell r="J328" t="str">
            <v>Physical</v>
          </cell>
          <cell r="K328">
            <v>0</v>
          </cell>
          <cell r="L328">
            <v>0</v>
          </cell>
          <cell r="M328" t="str">
            <v>Fire</v>
          </cell>
          <cell r="N328">
            <v>0</v>
          </cell>
          <cell r="O328">
            <v>0</v>
          </cell>
          <cell r="P328" t="str">
            <v>3000</v>
          </cell>
          <cell r="Q328">
            <v>5000</v>
          </cell>
          <cell r="R328" t="str">
            <v>200</v>
          </cell>
          <cell r="S328" t="str">
            <v>False</v>
          </cell>
          <cell r="T328">
            <v>0</v>
          </cell>
          <cell r="U328">
            <v>800</v>
          </cell>
          <cell r="V328">
            <v>1900</v>
          </cell>
          <cell r="X328" t="str">
            <v>NO_ITEM</v>
          </cell>
          <cell r="Y328" t="str">
            <v>NO_ITEM</v>
          </cell>
          <cell r="Z328">
            <v>0</v>
          </cell>
          <cell r="AA328">
            <v>0</v>
          </cell>
          <cell r="AC328">
            <v>1800200</v>
          </cell>
          <cell r="AD328">
            <v>0</v>
          </cell>
          <cell r="AE328">
            <v>1800210</v>
          </cell>
          <cell r="AF328">
            <v>0</v>
          </cell>
          <cell r="AG328">
            <v>0</v>
          </cell>
          <cell r="AH328">
            <v>0</v>
          </cell>
          <cell r="AI328">
            <v>0</v>
          </cell>
          <cell r="AJ328">
            <v>0</v>
          </cell>
          <cell r="AK328">
            <v>0</v>
          </cell>
          <cell r="AL328">
            <v>0</v>
          </cell>
          <cell r="AM328">
            <v>0</v>
          </cell>
          <cell r="AN328">
            <v>0</v>
          </cell>
          <cell r="AO328" t="str">
            <v>1800211</v>
          </cell>
          <cell r="AP328">
            <v>0</v>
          </cell>
          <cell r="AQ328">
            <v>0</v>
          </cell>
          <cell r="AR328">
            <v>0</v>
          </cell>
          <cell r="AS328">
            <v>0</v>
          </cell>
          <cell r="AT328">
            <v>0</v>
          </cell>
        </row>
        <row r="329">
          <cell r="A329">
            <v>18003</v>
          </cell>
          <cell r="B329" t="str">
            <v>꽃 네펜데스</v>
          </cell>
          <cell r="C329" t="str">
            <v>Monster.Nepenthes.Flower</v>
          </cell>
          <cell r="D329">
            <v>0</v>
          </cell>
          <cell r="E329">
            <v>0</v>
          </cell>
          <cell r="F329">
            <v>0</v>
          </cell>
          <cell r="G329">
            <v>0</v>
          </cell>
          <cell r="H329" t="str">
            <v>Nepenthes</v>
          </cell>
          <cell r="I329">
            <v>0</v>
          </cell>
          <cell r="J329" t="str">
            <v>Magical</v>
          </cell>
          <cell r="K329">
            <v>0</v>
          </cell>
          <cell r="L329">
            <v>0</v>
          </cell>
          <cell r="M329" t="str">
            <v>Fire</v>
          </cell>
          <cell r="N329">
            <v>0</v>
          </cell>
          <cell r="O329">
            <v>0</v>
          </cell>
          <cell r="P329" t="str">
            <v>0</v>
          </cell>
          <cell r="Q329">
            <v>5000</v>
          </cell>
          <cell r="R329" t="str">
            <v>200</v>
          </cell>
          <cell r="S329" t="str">
            <v>False</v>
          </cell>
          <cell r="T329">
            <v>0</v>
          </cell>
          <cell r="U329">
            <v>800</v>
          </cell>
          <cell r="V329">
            <v>1900</v>
          </cell>
          <cell r="X329" t="str">
            <v>NO_ITEM</v>
          </cell>
          <cell r="Y329" t="str">
            <v>NO_ITEM</v>
          </cell>
          <cell r="Z329">
            <v>0</v>
          </cell>
          <cell r="AA329">
            <v>0</v>
          </cell>
          <cell r="AC329">
            <v>1800300</v>
          </cell>
          <cell r="AD329">
            <v>0</v>
          </cell>
          <cell r="AE329">
            <v>1800310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row>
        <row r="330">
          <cell r="A330">
            <v>18004</v>
          </cell>
          <cell r="B330" t="str">
            <v>얼음 줄기네펜데스</v>
          </cell>
          <cell r="C330" t="str">
            <v>Monster.Nepenthes.IceStem</v>
          </cell>
          <cell r="D330" t="str">
            <v>Monster.Nepenthes.Stem</v>
          </cell>
          <cell r="E330" t="str">
            <v>Vari04</v>
          </cell>
          <cell r="F330">
            <v>0</v>
          </cell>
          <cell r="G330">
            <v>0</v>
          </cell>
          <cell r="H330" t="str">
            <v>Nepenthes</v>
          </cell>
          <cell r="I330">
            <v>0</v>
          </cell>
          <cell r="J330" t="str">
            <v>Physical</v>
          </cell>
          <cell r="K330">
            <v>0</v>
          </cell>
          <cell r="L330">
            <v>0</v>
          </cell>
          <cell r="M330" t="str">
            <v>Fire</v>
          </cell>
          <cell r="N330">
            <v>0</v>
          </cell>
          <cell r="O330">
            <v>0</v>
          </cell>
          <cell r="P330" t="str">
            <v>2000</v>
          </cell>
          <cell r="Q330">
            <v>5000</v>
          </cell>
          <cell r="R330" t="str">
            <v>200</v>
          </cell>
          <cell r="S330" t="str">
            <v>False</v>
          </cell>
          <cell r="T330">
            <v>0</v>
          </cell>
          <cell r="U330">
            <v>800</v>
          </cell>
          <cell r="V330">
            <v>1900</v>
          </cell>
          <cell r="X330" t="str">
            <v>NO_ITEM</v>
          </cell>
          <cell r="Y330" t="str">
            <v>NO_ITEM</v>
          </cell>
          <cell r="Z330">
            <v>0</v>
          </cell>
          <cell r="AA330">
            <v>0</v>
          </cell>
          <cell r="AC330">
            <v>1800400</v>
          </cell>
          <cell r="AD330">
            <v>0</v>
          </cell>
          <cell r="AE330">
            <v>1800410</v>
          </cell>
          <cell r="AF330">
            <v>0</v>
          </cell>
          <cell r="AG330">
            <v>0</v>
          </cell>
          <cell r="AH330">
            <v>0</v>
          </cell>
          <cell r="AI330">
            <v>0</v>
          </cell>
          <cell r="AJ330">
            <v>0</v>
          </cell>
          <cell r="AK330">
            <v>0</v>
          </cell>
          <cell r="AL330">
            <v>0</v>
          </cell>
          <cell r="AM330">
            <v>0</v>
          </cell>
          <cell r="AN330">
            <v>0</v>
          </cell>
          <cell r="AO330">
            <v>1800411</v>
          </cell>
          <cell r="AP330">
            <v>0</v>
          </cell>
          <cell r="AQ330">
            <v>0</v>
          </cell>
          <cell r="AR330">
            <v>0</v>
          </cell>
          <cell r="AS330">
            <v>0</v>
          </cell>
          <cell r="AT330">
            <v>0</v>
          </cell>
        </row>
        <row r="331">
          <cell r="A331">
            <v>18005</v>
          </cell>
          <cell r="B331" t="str">
            <v>얼음 꽃 네펜데스</v>
          </cell>
          <cell r="C331" t="str">
            <v>Monster.Nepenthes.IceFlower</v>
          </cell>
          <cell r="D331" t="str">
            <v>Monster.Nepenthes.Flower</v>
          </cell>
          <cell r="E331" t="str">
            <v>Vari04</v>
          </cell>
          <cell r="F331">
            <v>0</v>
          </cell>
          <cell r="G331">
            <v>0</v>
          </cell>
          <cell r="H331" t="str">
            <v>Nepenthes</v>
          </cell>
          <cell r="I331">
            <v>0</v>
          </cell>
          <cell r="J331" t="str">
            <v>Magical</v>
          </cell>
          <cell r="K331">
            <v>0</v>
          </cell>
          <cell r="L331">
            <v>0</v>
          </cell>
          <cell r="M331" t="str">
            <v>Fire</v>
          </cell>
          <cell r="N331">
            <v>0</v>
          </cell>
          <cell r="O331">
            <v>0</v>
          </cell>
          <cell r="P331" t="str">
            <v>0</v>
          </cell>
          <cell r="Q331">
            <v>5000</v>
          </cell>
          <cell r="R331" t="str">
            <v>200</v>
          </cell>
          <cell r="S331" t="str">
            <v>False</v>
          </cell>
          <cell r="T331">
            <v>0</v>
          </cell>
          <cell r="U331">
            <v>800</v>
          </cell>
          <cell r="V331">
            <v>1900</v>
          </cell>
          <cell r="X331" t="str">
            <v>NO_ITEM</v>
          </cell>
          <cell r="Y331" t="str">
            <v>NO_ITEM</v>
          </cell>
          <cell r="Z331">
            <v>0</v>
          </cell>
          <cell r="AA331">
            <v>0</v>
          </cell>
          <cell r="AC331">
            <v>1800500</v>
          </cell>
          <cell r="AD331">
            <v>0</v>
          </cell>
          <cell r="AE331">
            <v>1800510</v>
          </cell>
          <cell r="AF331">
            <v>0</v>
          </cell>
          <cell r="AG331">
            <v>0</v>
          </cell>
          <cell r="AH331">
            <v>0</v>
          </cell>
          <cell r="AI331">
            <v>0</v>
          </cell>
          <cell r="AJ331">
            <v>0</v>
          </cell>
          <cell r="AK331">
            <v>0</v>
          </cell>
          <cell r="AL331">
            <v>0</v>
          </cell>
          <cell r="AM331">
            <v>0</v>
          </cell>
          <cell r="AN331">
            <v>0</v>
          </cell>
          <cell r="AO331">
            <v>0</v>
          </cell>
          <cell r="AP331">
            <v>0</v>
          </cell>
          <cell r="AQ331">
            <v>0</v>
          </cell>
          <cell r="AR331">
            <v>0</v>
          </cell>
          <cell r="AS331">
            <v>0</v>
          </cell>
          <cell r="AT331">
            <v>0</v>
          </cell>
        </row>
        <row r="332">
          <cell r="A332">
            <v>18006</v>
          </cell>
          <cell r="B332" t="str">
            <v>얼음 파리지옥 네펜데스</v>
          </cell>
          <cell r="C332" t="str">
            <v>Monster.Nepenthes.IceFlyTrap</v>
          </cell>
          <cell r="D332" t="str">
            <v>Monster.Nepenthes.FlyTrap</v>
          </cell>
          <cell r="E332" t="str">
            <v>Vari04</v>
          </cell>
          <cell r="F332">
            <v>0</v>
          </cell>
          <cell r="G332">
            <v>0</v>
          </cell>
          <cell r="H332" t="str">
            <v>Nepenthes</v>
          </cell>
          <cell r="I332">
            <v>0</v>
          </cell>
          <cell r="J332" t="str">
            <v>Physical</v>
          </cell>
          <cell r="K332">
            <v>0</v>
          </cell>
          <cell r="L332">
            <v>0</v>
          </cell>
          <cell r="M332" t="str">
            <v>Fire</v>
          </cell>
          <cell r="N332">
            <v>0</v>
          </cell>
          <cell r="O332">
            <v>0</v>
          </cell>
          <cell r="P332" t="str">
            <v>3000</v>
          </cell>
          <cell r="Q332">
            <v>5000</v>
          </cell>
          <cell r="R332" t="str">
            <v>200</v>
          </cell>
          <cell r="S332" t="str">
            <v>False</v>
          </cell>
          <cell r="T332">
            <v>0</v>
          </cell>
          <cell r="U332">
            <v>800</v>
          </cell>
          <cell r="V332">
            <v>1900</v>
          </cell>
          <cell r="X332" t="str">
            <v>NO_ITEM</v>
          </cell>
          <cell r="Y332" t="str">
            <v>NO_ITEM</v>
          </cell>
          <cell r="Z332">
            <v>0</v>
          </cell>
          <cell r="AA332">
            <v>0</v>
          </cell>
          <cell r="AC332">
            <v>1800600</v>
          </cell>
          <cell r="AD332">
            <v>0</v>
          </cell>
          <cell r="AE332">
            <v>1800610</v>
          </cell>
          <cell r="AF332">
            <v>0</v>
          </cell>
          <cell r="AG332">
            <v>0</v>
          </cell>
          <cell r="AH332">
            <v>0</v>
          </cell>
          <cell r="AI332">
            <v>0</v>
          </cell>
          <cell r="AJ332">
            <v>0</v>
          </cell>
          <cell r="AK332">
            <v>0</v>
          </cell>
          <cell r="AL332">
            <v>0</v>
          </cell>
          <cell r="AM332">
            <v>0</v>
          </cell>
          <cell r="AN332">
            <v>0</v>
          </cell>
          <cell r="AO332">
            <v>1800611</v>
          </cell>
          <cell r="AP332">
            <v>0</v>
          </cell>
          <cell r="AQ332">
            <v>0</v>
          </cell>
          <cell r="AR332">
            <v>0</v>
          </cell>
          <cell r="AS332">
            <v>0</v>
          </cell>
          <cell r="AT332">
            <v>0</v>
          </cell>
        </row>
        <row r="333">
          <cell r="A333">
            <v>18007</v>
          </cell>
          <cell r="B333" t="str">
            <v>할로윈 줄기 네펜데스</v>
          </cell>
          <cell r="C333" t="str">
            <v>Monster.Nepenthes.HalloweenStem</v>
          </cell>
          <cell r="D333" t="str">
            <v>Monster.Nepenthes.Stem</v>
          </cell>
          <cell r="E333" t="str">
            <v>Cos17Halloween</v>
          </cell>
          <cell r="F333">
            <v>0</v>
          </cell>
          <cell r="G333">
            <v>0</v>
          </cell>
          <cell r="H333" t="str">
            <v>Nepenthes</v>
          </cell>
          <cell r="I333">
            <v>0</v>
          </cell>
          <cell r="J333" t="str">
            <v>Physical</v>
          </cell>
          <cell r="K333">
            <v>0</v>
          </cell>
          <cell r="L333">
            <v>0</v>
          </cell>
          <cell r="M333" t="str">
            <v>Fire</v>
          </cell>
          <cell r="N333">
            <v>0</v>
          </cell>
          <cell r="O333">
            <v>0</v>
          </cell>
          <cell r="P333" t="str">
            <v>2000</v>
          </cell>
          <cell r="Q333">
            <v>5000</v>
          </cell>
          <cell r="R333" t="str">
            <v>200</v>
          </cell>
          <cell r="S333" t="str">
            <v>False</v>
          </cell>
          <cell r="T333">
            <v>0</v>
          </cell>
          <cell r="U333">
            <v>800</v>
          </cell>
          <cell r="V333">
            <v>1900</v>
          </cell>
          <cell r="X333" t="str">
            <v>NO_ITEM</v>
          </cell>
          <cell r="Y333" t="str">
            <v>NO_ITEM</v>
          </cell>
          <cell r="Z333">
            <v>0</v>
          </cell>
          <cell r="AA333">
            <v>0</v>
          </cell>
          <cell r="AC333">
            <v>1800700</v>
          </cell>
          <cell r="AD333">
            <v>0</v>
          </cell>
          <cell r="AE333">
            <v>1800710</v>
          </cell>
          <cell r="AF333">
            <v>0</v>
          </cell>
          <cell r="AG333">
            <v>0</v>
          </cell>
          <cell r="AH333">
            <v>0</v>
          </cell>
          <cell r="AI333">
            <v>0</v>
          </cell>
          <cell r="AJ333">
            <v>0</v>
          </cell>
          <cell r="AK333">
            <v>0</v>
          </cell>
          <cell r="AL333">
            <v>0</v>
          </cell>
          <cell r="AM333">
            <v>0</v>
          </cell>
          <cell r="AN333">
            <v>0</v>
          </cell>
          <cell r="AO333" t="str">
            <v>1800711</v>
          </cell>
          <cell r="AP333">
            <v>0</v>
          </cell>
          <cell r="AQ333">
            <v>0</v>
          </cell>
          <cell r="AR333">
            <v>0</v>
          </cell>
          <cell r="AS333">
            <v>0</v>
          </cell>
          <cell r="AT333">
            <v>0</v>
          </cell>
        </row>
        <row r="334">
          <cell r="A334">
            <v>18101</v>
          </cell>
          <cell r="B334" t="str">
            <v>맹독 네펜데스</v>
          </cell>
          <cell r="C334" t="str">
            <v>Monster.Nepenthes.SuperElite</v>
          </cell>
          <cell r="D334">
            <v>0</v>
          </cell>
          <cell r="E334">
            <v>0</v>
          </cell>
          <cell r="F334">
            <v>0</v>
          </cell>
          <cell r="G334">
            <v>0</v>
          </cell>
          <cell r="H334" t="str">
            <v>Nepenthes</v>
          </cell>
          <cell r="I334">
            <v>0</v>
          </cell>
          <cell r="J334" t="str">
            <v>Magical</v>
          </cell>
          <cell r="K334">
            <v>0</v>
          </cell>
          <cell r="L334">
            <v>0</v>
          </cell>
          <cell r="M334" t="str">
            <v>Fire</v>
          </cell>
          <cell r="N334">
            <v>0</v>
          </cell>
          <cell r="O334">
            <v>0</v>
          </cell>
          <cell r="P334" t="str">
            <v>0</v>
          </cell>
          <cell r="Q334">
            <v>5000</v>
          </cell>
          <cell r="R334" t="str">
            <v>200</v>
          </cell>
          <cell r="S334" t="str">
            <v>False</v>
          </cell>
          <cell r="T334">
            <v>0</v>
          </cell>
          <cell r="U334">
            <v>1400</v>
          </cell>
          <cell r="V334">
            <v>4000</v>
          </cell>
          <cell r="X334" t="str">
            <v>NO_ITEM</v>
          </cell>
          <cell r="Y334" t="str">
            <v>NO_ITEM</v>
          </cell>
          <cell r="Z334">
            <v>0</v>
          </cell>
          <cell r="AA334">
            <v>0</v>
          </cell>
          <cell r="AC334">
            <v>1810100</v>
          </cell>
          <cell r="AD334">
            <v>0</v>
          </cell>
          <cell r="AE334">
            <v>1810110</v>
          </cell>
          <cell r="AF334">
            <v>0</v>
          </cell>
          <cell r="AG334">
            <v>1810120</v>
          </cell>
          <cell r="AH334">
            <v>0</v>
          </cell>
          <cell r="AI334">
            <v>1810130</v>
          </cell>
          <cell r="AJ334">
            <v>0</v>
          </cell>
          <cell r="AK334">
            <v>0</v>
          </cell>
          <cell r="AL334">
            <v>0</v>
          </cell>
          <cell r="AM334">
            <v>0</v>
          </cell>
          <cell r="AN334">
            <v>0</v>
          </cell>
          <cell r="AO334" t="str">
            <v>1810111</v>
          </cell>
          <cell r="AP334">
            <v>0</v>
          </cell>
          <cell r="AQ334">
            <v>0</v>
          </cell>
          <cell r="AR334">
            <v>0</v>
          </cell>
          <cell r="AS334">
            <v>0</v>
          </cell>
          <cell r="AT334">
            <v>0</v>
          </cell>
        </row>
        <row r="335">
          <cell r="A335">
            <v>18102</v>
          </cell>
          <cell r="B335" t="str">
            <v>얼음 맹독 네펜데스</v>
          </cell>
          <cell r="C335" t="str">
            <v>Monster.Nepenthes.IceSuperElite</v>
          </cell>
          <cell r="D335" t="str">
            <v>Monster.Nepenthes.SuperElite</v>
          </cell>
          <cell r="E335" t="str">
            <v>Vari02</v>
          </cell>
          <cell r="F335">
            <v>0</v>
          </cell>
          <cell r="G335">
            <v>0</v>
          </cell>
          <cell r="H335" t="str">
            <v>Nepenthes</v>
          </cell>
          <cell r="I335">
            <v>0</v>
          </cell>
          <cell r="J335" t="str">
            <v>Magical</v>
          </cell>
          <cell r="K335">
            <v>0</v>
          </cell>
          <cell r="L335">
            <v>0</v>
          </cell>
          <cell r="M335" t="str">
            <v>Fire</v>
          </cell>
          <cell r="N335">
            <v>0</v>
          </cell>
          <cell r="O335">
            <v>0</v>
          </cell>
          <cell r="P335" t="str">
            <v>0</v>
          </cell>
          <cell r="Q335">
            <v>5000</v>
          </cell>
          <cell r="R335" t="str">
            <v>200</v>
          </cell>
          <cell r="S335" t="str">
            <v>False</v>
          </cell>
          <cell r="T335">
            <v>0</v>
          </cell>
          <cell r="U335">
            <v>1400</v>
          </cell>
          <cell r="V335">
            <v>4000</v>
          </cell>
          <cell r="X335" t="str">
            <v>NO_ITEM</v>
          </cell>
          <cell r="Y335" t="str">
            <v>NO_ITEM</v>
          </cell>
          <cell r="Z335">
            <v>0</v>
          </cell>
          <cell r="AA335">
            <v>0</v>
          </cell>
          <cell r="AC335">
            <v>1810200</v>
          </cell>
          <cell r="AD335">
            <v>0</v>
          </cell>
          <cell r="AE335">
            <v>1810210</v>
          </cell>
          <cell r="AF335">
            <v>0</v>
          </cell>
          <cell r="AG335">
            <v>1810220</v>
          </cell>
          <cell r="AH335">
            <v>0</v>
          </cell>
          <cell r="AI335">
            <v>1810230</v>
          </cell>
          <cell r="AJ335">
            <v>0</v>
          </cell>
          <cell r="AK335">
            <v>0</v>
          </cell>
          <cell r="AL335">
            <v>0</v>
          </cell>
          <cell r="AM335">
            <v>0</v>
          </cell>
          <cell r="AN335">
            <v>0</v>
          </cell>
          <cell r="AO335" t="str">
            <v>1810211</v>
          </cell>
          <cell r="AP335">
            <v>0</v>
          </cell>
          <cell r="AQ335">
            <v>0</v>
          </cell>
          <cell r="AR335">
            <v>0</v>
          </cell>
          <cell r="AS335">
            <v>0</v>
          </cell>
          <cell r="AT335">
            <v>0</v>
          </cell>
        </row>
        <row r="336">
          <cell r="A336">
            <v>0</v>
          </cell>
          <cell r="B336" t="str">
            <v>토터스</v>
          </cell>
          <cell r="C336">
            <v>0</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X336">
            <v>0</v>
          </cell>
          <cell r="Y336">
            <v>0</v>
          </cell>
          <cell r="Z336">
            <v>0</v>
          </cell>
          <cell r="AA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row>
        <row r="337">
          <cell r="A337">
            <v>19001</v>
          </cell>
          <cell r="B337" t="str">
            <v>식물 토터스</v>
          </cell>
          <cell r="C337" t="str">
            <v>Monster.Tortoise.Plant</v>
          </cell>
          <cell r="D337">
            <v>0</v>
          </cell>
          <cell r="E337">
            <v>0</v>
          </cell>
          <cell r="F337">
            <v>0</v>
          </cell>
          <cell r="G337">
            <v>0</v>
          </cell>
          <cell r="H337" t="str">
            <v>Tortoise</v>
          </cell>
          <cell r="I337">
            <v>0</v>
          </cell>
          <cell r="J337" t="str">
            <v>Physical</v>
          </cell>
          <cell r="K337">
            <v>0</v>
          </cell>
          <cell r="L337">
            <v>0</v>
          </cell>
          <cell r="M337" t="str">
            <v>Fire</v>
          </cell>
          <cell r="N337">
            <v>0</v>
          </cell>
          <cell r="O337">
            <v>0</v>
          </cell>
          <cell r="P337" t="str">
            <v>2000</v>
          </cell>
          <cell r="Q337">
            <v>5000</v>
          </cell>
          <cell r="R337" t="str">
            <v>200</v>
          </cell>
          <cell r="S337" t="str">
            <v>False</v>
          </cell>
          <cell r="T337">
            <v>0</v>
          </cell>
          <cell r="U337">
            <v>800</v>
          </cell>
          <cell r="V337">
            <v>1500</v>
          </cell>
          <cell r="X337" t="str">
            <v>NO_ITEM</v>
          </cell>
          <cell r="Y337" t="str">
            <v>NO_ITEM</v>
          </cell>
          <cell r="Z337">
            <v>0</v>
          </cell>
          <cell r="AA337">
            <v>0</v>
          </cell>
          <cell r="AC337">
            <v>1900100</v>
          </cell>
          <cell r="AD337">
            <v>0</v>
          </cell>
          <cell r="AE337">
            <v>1900110</v>
          </cell>
          <cell r="AF337">
            <v>0</v>
          </cell>
          <cell r="AG337">
            <v>1900120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row>
        <row r="338">
          <cell r="A338">
            <v>19002</v>
          </cell>
          <cell r="B338" t="str">
            <v>광석 토터스</v>
          </cell>
          <cell r="C338" t="str">
            <v>Monster.Tortoise.Ore</v>
          </cell>
          <cell r="D338">
            <v>0</v>
          </cell>
          <cell r="E338">
            <v>0</v>
          </cell>
          <cell r="F338">
            <v>0</v>
          </cell>
          <cell r="G338">
            <v>0</v>
          </cell>
          <cell r="H338" t="str">
            <v>Tortoise</v>
          </cell>
          <cell r="I338">
            <v>0</v>
          </cell>
          <cell r="J338" t="str">
            <v>Physical</v>
          </cell>
          <cell r="K338">
            <v>0</v>
          </cell>
          <cell r="L338">
            <v>0</v>
          </cell>
          <cell r="M338" t="str">
            <v>Fire</v>
          </cell>
          <cell r="N338">
            <v>0</v>
          </cell>
          <cell r="O338">
            <v>0</v>
          </cell>
          <cell r="P338" t="str">
            <v>3000</v>
          </cell>
          <cell r="Q338">
            <v>5000</v>
          </cell>
          <cell r="R338" t="str">
            <v>200</v>
          </cell>
          <cell r="S338" t="str">
            <v>False</v>
          </cell>
          <cell r="T338">
            <v>0</v>
          </cell>
          <cell r="U338">
            <v>800</v>
          </cell>
          <cell r="V338">
            <v>1500</v>
          </cell>
          <cell r="X338" t="str">
            <v>NO_ITEM</v>
          </cell>
          <cell r="Y338" t="str">
            <v>NO_ITEM</v>
          </cell>
          <cell r="Z338">
            <v>0</v>
          </cell>
          <cell r="AA338">
            <v>0</v>
          </cell>
          <cell r="AC338">
            <v>1900200</v>
          </cell>
          <cell r="AD338">
            <v>0</v>
          </cell>
          <cell r="AE338">
            <v>1900210</v>
          </cell>
          <cell r="AF338">
            <v>0</v>
          </cell>
          <cell r="AG338">
            <v>1900220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row>
        <row r="339">
          <cell r="A339">
            <v>19003</v>
          </cell>
          <cell r="B339" t="str">
            <v>보석 토터스</v>
          </cell>
          <cell r="C339" t="str">
            <v>Monster.Tortoise.Jewel</v>
          </cell>
          <cell r="D339">
            <v>0</v>
          </cell>
          <cell r="E339">
            <v>0</v>
          </cell>
          <cell r="F339">
            <v>0</v>
          </cell>
          <cell r="G339">
            <v>0</v>
          </cell>
          <cell r="H339" t="str">
            <v>Tortoise</v>
          </cell>
          <cell r="I339">
            <v>0</v>
          </cell>
          <cell r="J339" t="str">
            <v>Magical</v>
          </cell>
          <cell r="K339">
            <v>0</v>
          </cell>
          <cell r="L339">
            <v>0</v>
          </cell>
          <cell r="M339" t="str">
            <v>Fire</v>
          </cell>
          <cell r="N339">
            <v>0</v>
          </cell>
          <cell r="O339">
            <v>0</v>
          </cell>
          <cell r="P339" t="str">
            <v>1000</v>
          </cell>
          <cell r="Q339">
            <v>5000</v>
          </cell>
          <cell r="R339" t="str">
            <v>200</v>
          </cell>
          <cell r="S339" t="str">
            <v>False</v>
          </cell>
          <cell r="T339">
            <v>0</v>
          </cell>
          <cell r="U339">
            <v>800</v>
          </cell>
          <cell r="V339">
            <v>1500</v>
          </cell>
          <cell r="X339" t="str">
            <v>NO_ITEM</v>
          </cell>
          <cell r="Y339" t="str">
            <v>NO_ITEM</v>
          </cell>
          <cell r="Z339">
            <v>0</v>
          </cell>
          <cell r="AA339">
            <v>0</v>
          </cell>
          <cell r="AC339">
            <v>1900300</v>
          </cell>
          <cell r="AD339">
            <v>0</v>
          </cell>
          <cell r="AE339">
            <v>1900310</v>
          </cell>
          <cell r="AF339">
            <v>0</v>
          </cell>
          <cell r="AG339">
            <v>1900320</v>
          </cell>
          <cell r="AH339">
            <v>0</v>
          </cell>
          <cell r="AI339">
            <v>0</v>
          </cell>
          <cell r="AJ339">
            <v>0</v>
          </cell>
          <cell r="AK339">
            <v>0</v>
          </cell>
          <cell r="AL339">
            <v>0</v>
          </cell>
          <cell r="AM339">
            <v>0</v>
          </cell>
          <cell r="AN339">
            <v>0</v>
          </cell>
          <cell r="AO339">
            <v>0</v>
          </cell>
          <cell r="AP339">
            <v>0</v>
          </cell>
          <cell r="AQ339">
            <v>0</v>
          </cell>
          <cell r="AR339">
            <v>0</v>
          </cell>
          <cell r="AS339">
            <v>0</v>
          </cell>
          <cell r="AT339">
            <v>0</v>
          </cell>
        </row>
        <row r="340">
          <cell r="A340">
            <v>0</v>
          </cell>
          <cell r="B340" t="str">
            <v>미믹</v>
          </cell>
          <cell r="C340">
            <v>0</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X340">
            <v>0</v>
          </cell>
          <cell r="Y340">
            <v>0</v>
          </cell>
          <cell r="Z340">
            <v>0</v>
          </cell>
          <cell r="AA340">
            <v>0</v>
          </cell>
          <cell r="AC340">
            <v>0</v>
          </cell>
          <cell r="AD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row>
        <row r="341">
          <cell r="A341">
            <v>20001</v>
          </cell>
          <cell r="B341" t="str">
            <v>우든 미믹</v>
          </cell>
          <cell r="C341" t="str">
            <v>Monster.Mimic.Wooden</v>
          </cell>
          <cell r="D341">
            <v>0</v>
          </cell>
          <cell r="E341">
            <v>0</v>
          </cell>
          <cell r="F341">
            <v>0</v>
          </cell>
          <cell r="G341">
            <v>0</v>
          </cell>
          <cell r="H341" t="str">
            <v>Mimic</v>
          </cell>
          <cell r="I341">
            <v>0</v>
          </cell>
          <cell r="J341" t="str">
            <v>Physical</v>
          </cell>
          <cell r="K341">
            <v>0</v>
          </cell>
          <cell r="L341">
            <v>0</v>
          </cell>
          <cell r="M341" t="str">
            <v>Fire</v>
          </cell>
          <cell r="N341">
            <v>0</v>
          </cell>
          <cell r="O341">
            <v>0</v>
          </cell>
          <cell r="P341" t="str">
            <v>2000</v>
          </cell>
          <cell r="Q341">
            <v>5000</v>
          </cell>
          <cell r="R341" t="str">
            <v>200</v>
          </cell>
          <cell r="S341" t="str">
            <v>False</v>
          </cell>
          <cell r="T341">
            <v>0</v>
          </cell>
          <cell r="U341">
            <v>500</v>
          </cell>
          <cell r="V341">
            <v>1000</v>
          </cell>
          <cell r="X341" t="str">
            <v>NO_ITEM</v>
          </cell>
          <cell r="Y341" t="str">
            <v>NO_ITEM</v>
          </cell>
          <cell r="Z341">
            <v>0</v>
          </cell>
          <cell r="AA341">
            <v>0</v>
          </cell>
          <cell r="AC341">
            <v>2000100</v>
          </cell>
          <cell r="AD341">
            <v>0</v>
          </cell>
          <cell r="AE341">
            <v>2000110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cell r="AT341">
            <v>0</v>
          </cell>
        </row>
        <row r="342">
          <cell r="A342">
            <v>20002</v>
          </cell>
          <cell r="B342" t="str">
            <v>아이언 미믹</v>
          </cell>
          <cell r="C342" t="str">
            <v>Monster.Mimic.Iron</v>
          </cell>
          <cell r="D342">
            <v>0</v>
          </cell>
          <cell r="E342">
            <v>0</v>
          </cell>
          <cell r="F342">
            <v>0</v>
          </cell>
          <cell r="G342">
            <v>0</v>
          </cell>
          <cell r="H342" t="str">
            <v>Mimic</v>
          </cell>
          <cell r="I342">
            <v>0</v>
          </cell>
          <cell r="J342" t="str">
            <v>Physical</v>
          </cell>
          <cell r="K342">
            <v>0</v>
          </cell>
          <cell r="L342">
            <v>0</v>
          </cell>
          <cell r="M342" t="str">
            <v>Fire</v>
          </cell>
          <cell r="N342">
            <v>0</v>
          </cell>
          <cell r="O342">
            <v>0</v>
          </cell>
          <cell r="P342" t="str">
            <v>3000</v>
          </cell>
          <cell r="Q342">
            <v>5000</v>
          </cell>
          <cell r="R342" t="str">
            <v>200</v>
          </cell>
          <cell r="S342" t="str">
            <v>False</v>
          </cell>
          <cell r="T342">
            <v>0</v>
          </cell>
          <cell r="U342">
            <v>500</v>
          </cell>
          <cell r="V342">
            <v>1000</v>
          </cell>
          <cell r="X342" t="str">
            <v>NO_ITEM</v>
          </cell>
          <cell r="Y342" t="str">
            <v>NO_ITEM</v>
          </cell>
          <cell r="Z342">
            <v>0</v>
          </cell>
          <cell r="AA342">
            <v>0</v>
          </cell>
          <cell r="AC342">
            <v>2000200</v>
          </cell>
          <cell r="AD342">
            <v>0</v>
          </cell>
          <cell r="AE342">
            <v>2000210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row>
        <row r="343">
          <cell r="A343">
            <v>20003</v>
          </cell>
          <cell r="B343" t="str">
            <v>골든 미믹</v>
          </cell>
          <cell r="C343" t="str">
            <v>Monster.Mimic.Golden</v>
          </cell>
          <cell r="D343">
            <v>0</v>
          </cell>
          <cell r="E343">
            <v>0</v>
          </cell>
          <cell r="F343">
            <v>0</v>
          </cell>
          <cell r="G343">
            <v>0</v>
          </cell>
          <cell r="H343" t="str">
            <v>Mimic</v>
          </cell>
          <cell r="I343">
            <v>0</v>
          </cell>
          <cell r="J343" t="str">
            <v>Physical</v>
          </cell>
          <cell r="K343">
            <v>0</v>
          </cell>
          <cell r="L343">
            <v>0</v>
          </cell>
          <cell r="M343" t="str">
            <v>Fire</v>
          </cell>
          <cell r="N343">
            <v>0</v>
          </cell>
          <cell r="O343">
            <v>0</v>
          </cell>
          <cell r="P343" t="str">
            <v>1000</v>
          </cell>
          <cell r="Q343">
            <v>5000</v>
          </cell>
          <cell r="R343" t="str">
            <v>200</v>
          </cell>
          <cell r="S343" t="str">
            <v>False</v>
          </cell>
          <cell r="T343">
            <v>0</v>
          </cell>
          <cell r="U343">
            <v>500</v>
          </cell>
          <cell r="V343">
            <v>1000</v>
          </cell>
          <cell r="X343" t="str">
            <v>NO_ITEM</v>
          </cell>
          <cell r="Y343" t="str">
            <v>NO_ITEM</v>
          </cell>
          <cell r="Z343">
            <v>0</v>
          </cell>
          <cell r="AA343">
            <v>0</v>
          </cell>
          <cell r="AC343">
            <v>2000300</v>
          </cell>
          <cell r="AD343">
            <v>0</v>
          </cell>
          <cell r="AE343">
            <v>2000310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row>
        <row r="344">
          <cell r="A344">
            <v>20004</v>
          </cell>
          <cell r="B344" t="str">
            <v>플래티넘 미믹</v>
          </cell>
          <cell r="C344" t="str">
            <v>Monster.Mimic.Platinum</v>
          </cell>
          <cell r="D344">
            <v>0</v>
          </cell>
          <cell r="E344">
            <v>0</v>
          </cell>
          <cell r="F344">
            <v>0</v>
          </cell>
          <cell r="G344">
            <v>0</v>
          </cell>
          <cell r="H344" t="str">
            <v>Mimic</v>
          </cell>
          <cell r="I344">
            <v>0</v>
          </cell>
          <cell r="J344" t="str">
            <v>Physical</v>
          </cell>
          <cell r="K344">
            <v>0</v>
          </cell>
          <cell r="L344">
            <v>0</v>
          </cell>
          <cell r="M344" t="str">
            <v>Fire</v>
          </cell>
          <cell r="N344">
            <v>0</v>
          </cell>
          <cell r="O344">
            <v>0</v>
          </cell>
          <cell r="P344" t="str">
            <v>1000</v>
          </cell>
          <cell r="Q344">
            <v>5000</v>
          </cell>
          <cell r="R344" t="str">
            <v>200</v>
          </cell>
          <cell r="S344" t="str">
            <v>False</v>
          </cell>
          <cell r="T344">
            <v>0</v>
          </cell>
          <cell r="U344">
            <v>500</v>
          </cell>
          <cell r="V344">
            <v>1000</v>
          </cell>
          <cell r="X344" t="str">
            <v>NO_ITEM</v>
          </cell>
          <cell r="Y344" t="str">
            <v>NO_ITEM</v>
          </cell>
          <cell r="Z344">
            <v>0</v>
          </cell>
          <cell r="AA344">
            <v>0</v>
          </cell>
          <cell r="AC344">
            <v>2000400</v>
          </cell>
          <cell r="AD344">
            <v>0</v>
          </cell>
          <cell r="AE344">
            <v>2000410</v>
          </cell>
          <cell r="AF344">
            <v>0</v>
          </cell>
          <cell r="AG344">
            <v>0</v>
          </cell>
          <cell r="AH344">
            <v>0</v>
          </cell>
          <cell r="AI344">
            <v>0</v>
          </cell>
          <cell r="AJ344">
            <v>0</v>
          </cell>
          <cell r="AK344">
            <v>0</v>
          </cell>
          <cell r="AL344">
            <v>0</v>
          </cell>
          <cell r="AM344">
            <v>0</v>
          </cell>
          <cell r="AN344">
            <v>0</v>
          </cell>
          <cell r="AO344">
            <v>0</v>
          </cell>
          <cell r="AP344">
            <v>0</v>
          </cell>
          <cell r="AQ344">
            <v>0</v>
          </cell>
          <cell r="AR344">
            <v>0</v>
          </cell>
          <cell r="AS344">
            <v>0</v>
          </cell>
          <cell r="AT344">
            <v>0</v>
          </cell>
        </row>
        <row r="345">
          <cell r="A345">
            <v>0</v>
          </cell>
          <cell r="B345" t="str">
            <v>늑대</v>
          </cell>
          <cell r="C345">
            <v>0</v>
          </cell>
          <cell r="D345">
            <v>0</v>
          </cell>
          <cell r="E345">
            <v>0</v>
          </cell>
          <cell r="F345">
            <v>0</v>
          </cell>
          <cell r="G345">
            <v>0</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X345">
            <v>0</v>
          </cell>
          <cell r="Y345">
            <v>0</v>
          </cell>
          <cell r="Z345">
            <v>0</v>
          </cell>
          <cell r="AA345">
            <v>0</v>
          </cell>
          <cell r="AC345">
            <v>0</v>
          </cell>
          <cell r="AD345">
            <v>0</v>
          </cell>
          <cell r="AE345">
            <v>0</v>
          </cell>
          <cell r="AF345">
            <v>0</v>
          </cell>
          <cell r="AG345">
            <v>0</v>
          </cell>
          <cell r="AH345">
            <v>0</v>
          </cell>
          <cell r="AI345">
            <v>0</v>
          </cell>
          <cell r="AJ345">
            <v>0</v>
          </cell>
          <cell r="AK345">
            <v>0</v>
          </cell>
          <cell r="AL345">
            <v>0</v>
          </cell>
          <cell r="AM345">
            <v>0</v>
          </cell>
          <cell r="AN345">
            <v>0</v>
          </cell>
          <cell r="AO345">
            <v>0</v>
          </cell>
          <cell r="AP345">
            <v>0</v>
          </cell>
          <cell r="AQ345">
            <v>0</v>
          </cell>
          <cell r="AR345">
            <v>0</v>
          </cell>
          <cell r="AS345">
            <v>0</v>
          </cell>
          <cell r="AT345">
            <v>0</v>
          </cell>
        </row>
        <row r="346">
          <cell r="A346">
            <v>21001</v>
          </cell>
          <cell r="B346" t="str">
            <v>야생 늑대</v>
          </cell>
          <cell r="C346" t="str">
            <v>Monster.Wolf.Wild</v>
          </cell>
          <cell r="D346">
            <v>0</v>
          </cell>
          <cell r="E346">
            <v>0</v>
          </cell>
          <cell r="F346">
            <v>0</v>
          </cell>
          <cell r="G346">
            <v>0</v>
          </cell>
          <cell r="H346" t="str">
            <v>Wolf</v>
          </cell>
          <cell r="I346">
            <v>0</v>
          </cell>
          <cell r="J346" t="str">
            <v>Physical</v>
          </cell>
          <cell r="K346">
            <v>0</v>
          </cell>
          <cell r="L346">
            <v>0</v>
          </cell>
          <cell r="M346" t="str">
            <v>Fire</v>
          </cell>
          <cell r="N346">
            <v>0</v>
          </cell>
          <cell r="O346">
            <v>0</v>
          </cell>
          <cell r="P346" t="str">
            <v>1000</v>
          </cell>
          <cell r="Q346">
            <v>5000</v>
          </cell>
          <cell r="R346" t="str">
            <v>200</v>
          </cell>
          <cell r="S346" t="str">
            <v>False</v>
          </cell>
          <cell r="T346">
            <v>0</v>
          </cell>
          <cell r="U346">
            <v>600</v>
          </cell>
          <cell r="V346">
            <v>1000</v>
          </cell>
          <cell r="X346" t="str">
            <v>NO_ITEM</v>
          </cell>
          <cell r="Y346" t="str">
            <v>NO_ITEM</v>
          </cell>
          <cell r="Z346">
            <v>0</v>
          </cell>
          <cell r="AA346">
            <v>0</v>
          </cell>
          <cell r="AC346">
            <v>2100100</v>
          </cell>
          <cell r="AD346">
            <v>0</v>
          </cell>
          <cell r="AE346">
            <v>2100110</v>
          </cell>
          <cell r="AF346">
            <v>0</v>
          </cell>
          <cell r="AG346">
            <v>0</v>
          </cell>
          <cell r="AH346">
            <v>0</v>
          </cell>
          <cell r="AI346">
            <v>0</v>
          </cell>
          <cell r="AJ346">
            <v>0</v>
          </cell>
          <cell r="AK346">
            <v>0</v>
          </cell>
          <cell r="AL346">
            <v>0</v>
          </cell>
          <cell r="AM346">
            <v>0</v>
          </cell>
          <cell r="AN346">
            <v>0</v>
          </cell>
          <cell r="AO346">
            <v>0</v>
          </cell>
          <cell r="AP346">
            <v>0</v>
          </cell>
          <cell r="AQ346">
            <v>0</v>
          </cell>
          <cell r="AR346">
            <v>0</v>
          </cell>
          <cell r="AS346">
            <v>0</v>
          </cell>
          <cell r="AT346">
            <v>0</v>
          </cell>
        </row>
        <row r="347">
          <cell r="A347">
            <v>21002</v>
          </cell>
          <cell r="B347" t="str">
            <v>무장 늑대</v>
          </cell>
          <cell r="C347" t="str">
            <v>Monster.Wolf.Blade</v>
          </cell>
          <cell r="D347">
            <v>0</v>
          </cell>
          <cell r="E347">
            <v>0</v>
          </cell>
          <cell r="F347">
            <v>0</v>
          </cell>
          <cell r="G347">
            <v>0</v>
          </cell>
          <cell r="H347" t="str">
            <v>Wolf</v>
          </cell>
          <cell r="I347">
            <v>0</v>
          </cell>
          <cell r="J347" t="str">
            <v>Physical</v>
          </cell>
          <cell r="K347">
            <v>0</v>
          </cell>
          <cell r="L347">
            <v>0</v>
          </cell>
          <cell r="M347" t="str">
            <v>Fire</v>
          </cell>
          <cell r="N347">
            <v>0</v>
          </cell>
          <cell r="O347">
            <v>0</v>
          </cell>
          <cell r="P347" t="str">
            <v>0</v>
          </cell>
          <cell r="Q347">
            <v>5000</v>
          </cell>
          <cell r="R347" t="str">
            <v>200</v>
          </cell>
          <cell r="S347" t="str">
            <v>False</v>
          </cell>
          <cell r="T347">
            <v>0</v>
          </cell>
          <cell r="U347">
            <v>600</v>
          </cell>
          <cell r="V347">
            <v>1000</v>
          </cell>
          <cell r="X347" t="str">
            <v>NO_ITEM</v>
          </cell>
          <cell r="Y347" t="str">
            <v>NO_ITEM</v>
          </cell>
          <cell r="Z347">
            <v>0</v>
          </cell>
          <cell r="AA347">
            <v>0</v>
          </cell>
          <cell r="AC347">
            <v>2100200</v>
          </cell>
          <cell r="AD347">
            <v>0</v>
          </cell>
          <cell r="AE347">
            <v>2100210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row>
        <row r="348">
          <cell r="A348">
            <v>21003</v>
          </cell>
          <cell r="B348" t="str">
            <v>역병 늑대</v>
          </cell>
          <cell r="C348" t="str">
            <v>Monster.Wolf.Disease</v>
          </cell>
          <cell r="D348">
            <v>0</v>
          </cell>
          <cell r="E348">
            <v>0</v>
          </cell>
          <cell r="F348">
            <v>0</v>
          </cell>
          <cell r="G348">
            <v>0</v>
          </cell>
          <cell r="H348" t="str">
            <v>Wolf</v>
          </cell>
          <cell r="I348">
            <v>0</v>
          </cell>
          <cell r="J348" t="str">
            <v>Magical</v>
          </cell>
          <cell r="K348">
            <v>0</v>
          </cell>
          <cell r="L348">
            <v>0</v>
          </cell>
          <cell r="M348" t="str">
            <v>Fire</v>
          </cell>
          <cell r="N348">
            <v>0</v>
          </cell>
          <cell r="O348">
            <v>0</v>
          </cell>
          <cell r="P348" t="str">
            <v>0</v>
          </cell>
          <cell r="Q348">
            <v>5000</v>
          </cell>
          <cell r="R348" t="str">
            <v>200</v>
          </cell>
          <cell r="S348" t="str">
            <v>False</v>
          </cell>
          <cell r="T348">
            <v>0</v>
          </cell>
          <cell r="U348">
            <v>600</v>
          </cell>
          <cell r="V348">
            <v>1000</v>
          </cell>
          <cell r="X348" t="str">
            <v>NO_ITEM</v>
          </cell>
          <cell r="Y348" t="str">
            <v>NO_ITEM</v>
          </cell>
          <cell r="Z348">
            <v>0</v>
          </cell>
          <cell r="AA348">
            <v>0</v>
          </cell>
          <cell r="AC348">
            <v>2100300</v>
          </cell>
          <cell r="AD348">
            <v>0</v>
          </cell>
          <cell r="AE348">
            <v>2100310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row>
        <row r="349">
          <cell r="A349">
            <v>21011</v>
          </cell>
          <cell r="B349" t="str">
            <v>야생 흰늑대</v>
          </cell>
          <cell r="C349" t="str">
            <v>Monster.WhiteWolf.Wild</v>
          </cell>
          <cell r="D349">
            <v>0</v>
          </cell>
          <cell r="E349">
            <v>0</v>
          </cell>
          <cell r="F349">
            <v>0</v>
          </cell>
          <cell r="G349">
            <v>0</v>
          </cell>
          <cell r="H349" t="str">
            <v>Wolf</v>
          </cell>
          <cell r="I349">
            <v>0</v>
          </cell>
          <cell r="J349" t="str">
            <v>Physical</v>
          </cell>
          <cell r="K349">
            <v>0</v>
          </cell>
          <cell r="L349">
            <v>0</v>
          </cell>
          <cell r="M349" t="str">
            <v>Fire</v>
          </cell>
          <cell r="N349">
            <v>0</v>
          </cell>
          <cell r="O349">
            <v>0</v>
          </cell>
          <cell r="P349" t="str">
            <v>1000</v>
          </cell>
          <cell r="Q349">
            <v>5000</v>
          </cell>
          <cell r="R349" t="str">
            <v>200</v>
          </cell>
          <cell r="S349" t="str">
            <v>False</v>
          </cell>
          <cell r="T349">
            <v>0</v>
          </cell>
          <cell r="U349">
            <v>600</v>
          </cell>
          <cell r="V349">
            <v>1000</v>
          </cell>
          <cell r="X349" t="str">
            <v>NO_ITEM</v>
          </cell>
          <cell r="Y349" t="str">
            <v>NO_ITEM</v>
          </cell>
          <cell r="Z349">
            <v>0</v>
          </cell>
          <cell r="AA349">
            <v>0</v>
          </cell>
          <cell r="AC349">
            <v>2101100</v>
          </cell>
          <cell r="AD349">
            <v>0</v>
          </cell>
          <cell r="AE349">
            <v>2101120</v>
          </cell>
          <cell r="AF349">
            <v>0</v>
          </cell>
          <cell r="AG349">
            <v>2101110</v>
          </cell>
          <cell r="AH349">
            <v>0</v>
          </cell>
          <cell r="AI349" t="str">
            <v>0</v>
          </cell>
          <cell r="AJ349">
            <v>0</v>
          </cell>
          <cell r="AK349">
            <v>0</v>
          </cell>
          <cell r="AL349">
            <v>0</v>
          </cell>
          <cell r="AM349">
            <v>0</v>
          </cell>
          <cell r="AN349">
            <v>0</v>
          </cell>
          <cell r="AO349">
            <v>0</v>
          </cell>
          <cell r="AP349">
            <v>0</v>
          </cell>
          <cell r="AQ349">
            <v>0</v>
          </cell>
          <cell r="AR349">
            <v>0</v>
          </cell>
          <cell r="AS349">
            <v>0</v>
          </cell>
          <cell r="AT349">
            <v>0</v>
          </cell>
        </row>
        <row r="350">
          <cell r="A350">
            <v>21012</v>
          </cell>
          <cell r="B350" t="str">
            <v>무장 흰늑대</v>
          </cell>
          <cell r="C350" t="str">
            <v>Monster.WhiteWolf.Blade</v>
          </cell>
          <cell r="D350">
            <v>0</v>
          </cell>
          <cell r="E350">
            <v>0</v>
          </cell>
          <cell r="F350">
            <v>0</v>
          </cell>
          <cell r="G350">
            <v>0</v>
          </cell>
          <cell r="H350" t="str">
            <v>Wolf</v>
          </cell>
          <cell r="I350">
            <v>0</v>
          </cell>
          <cell r="J350" t="str">
            <v>Physical</v>
          </cell>
          <cell r="K350">
            <v>0</v>
          </cell>
          <cell r="L350">
            <v>0</v>
          </cell>
          <cell r="M350" t="str">
            <v>Fire</v>
          </cell>
          <cell r="N350">
            <v>0</v>
          </cell>
          <cell r="O350">
            <v>0</v>
          </cell>
          <cell r="P350" t="str">
            <v>0</v>
          </cell>
          <cell r="Q350">
            <v>5000</v>
          </cell>
          <cell r="R350" t="str">
            <v>200</v>
          </cell>
          <cell r="S350" t="str">
            <v>False</v>
          </cell>
          <cell r="T350">
            <v>0</v>
          </cell>
          <cell r="U350">
            <v>600</v>
          </cell>
          <cell r="V350">
            <v>1000</v>
          </cell>
          <cell r="X350" t="str">
            <v>NO_ITEM</v>
          </cell>
          <cell r="Y350" t="str">
            <v>NO_ITEM</v>
          </cell>
          <cell r="Z350">
            <v>0</v>
          </cell>
          <cell r="AA350">
            <v>0</v>
          </cell>
          <cell r="AC350">
            <v>2101200</v>
          </cell>
          <cell r="AD350">
            <v>0</v>
          </cell>
          <cell r="AE350">
            <v>2101210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cell r="AT350">
            <v>0</v>
          </cell>
        </row>
        <row r="351">
          <cell r="A351">
            <v>21021</v>
          </cell>
          <cell r="B351" t="str">
            <v>야생 유령늑대</v>
          </cell>
          <cell r="C351" t="str">
            <v>Monster.GhostWolf.Wild</v>
          </cell>
          <cell r="D351">
            <v>0</v>
          </cell>
          <cell r="E351">
            <v>0</v>
          </cell>
          <cell r="F351">
            <v>0</v>
          </cell>
          <cell r="G351">
            <v>0</v>
          </cell>
          <cell r="H351" t="str">
            <v>Wolf</v>
          </cell>
          <cell r="I351">
            <v>0</v>
          </cell>
          <cell r="J351" t="str">
            <v>Magical</v>
          </cell>
          <cell r="K351">
            <v>0</v>
          </cell>
          <cell r="L351">
            <v>0</v>
          </cell>
          <cell r="M351" t="str">
            <v>Fire</v>
          </cell>
          <cell r="N351">
            <v>0</v>
          </cell>
          <cell r="O351">
            <v>0</v>
          </cell>
          <cell r="P351" t="str">
            <v>1000</v>
          </cell>
          <cell r="Q351">
            <v>5000</v>
          </cell>
          <cell r="R351" t="str">
            <v>200</v>
          </cell>
          <cell r="S351" t="str">
            <v>False</v>
          </cell>
          <cell r="T351">
            <v>0</v>
          </cell>
          <cell r="U351">
            <v>600</v>
          </cell>
          <cell r="V351">
            <v>1000</v>
          </cell>
          <cell r="X351" t="str">
            <v>NO_ITEM</v>
          </cell>
          <cell r="Y351" t="str">
            <v>NO_ITEM</v>
          </cell>
          <cell r="Z351">
            <v>0</v>
          </cell>
          <cell r="AA351">
            <v>0</v>
          </cell>
          <cell r="AC351">
            <v>2102100</v>
          </cell>
          <cell r="AD351">
            <v>0</v>
          </cell>
          <cell r="AE351">
            <v>2102110</v>
          </cell>
          <cell r="AF351">
            <v>0</v>
          </cell>
          <cell r="AG351">
            <v>2102120</v>
          </cell>
          <cell r="AH351">
            <v>0</v>
          </cell>
          <cell r="AI351">
            <v>0</v>
          </cell>
          <cell r="AJ351">
            <v>0</v>
          </cell>
          <cell r="AK351">
            <v>0</v>
          </cell>
          <cell r="AL351">
            <v>0</v>
          </cell>
          <cell r="AM351">
            <v>0</v>
          </cell>
          <cell r="AN351">
            <v>0</v>
          </cell>
          <cell r="AO351" t="str">
            <v>4</v>
          </cell>
          <cell r="AP351">
            <v>0</v>
          </cell>
          <cell r="AQ351">
            <v>0</v>
          </cell>
          <cell r="AR351">
            <v>0</v>
          </cell>
          <cell r="AS351">
            <v>0</v>
          </cell>
          <cell r="AT351">
            <v>0</v>
          </cell>
        </row>
        <row r="352">
          <cell r="A352">
            <v>21022</v>
          </cell>
          <cell r="B352" t="str">
            <v>야생 유령늑대</v>
          </cell>
          <cell r="C352" t="str">
            <v>Monster.GhostWolf.Wild2</v>
          </cell>
          <cell r="D352">
            <v>0</v>
          </cell>
          <cell r="E352">
            <v>0</v>
          </cell>
          <cell r="F352">
            <v>0</v>
          </cell>
          <cell r="G352">
            <v>0</v>
          </cell>
          <cell r="H352" t="str">
            <v>Wolf</v>
          </cell>
          <cell r="I352">
            <v>0</v>
          </cell>
          <cell r="J352" t="str">
            <v>Magical</v>
          </cell>
          <cell r="K352">
            <v>0</v>
          </cell>
          <cell r="L352">
            <v>0</v>
          </cell>
          <cell r="M352" t="str">
            <v>Fire</v>
          </cell>
          <cell r="N352">
            <v>0</v>
          </cell>
          <cell r="O352">
            <v>0</v>
          </cell>
          <cell r="P352" t="str">
            <v>1000</v>
          </cell>
          <cell r="Q352">
            <v>5000</v>
          </cell>
          <cell r="R352" t="str">
            <v>200</v>
          </cell>
          <cell r="S352" t="str">
            <v>False</v>
          </cell>
          <cell r="T352">
            <v>0</v>
          </cell>
          <cell r="U352">
            <v>600</v>
          </cell>
          <cell r="V352">
            <v>1000</v>
          </cell>
          <cell r="X352" t="str">
            <v>NO_ITEM</v>
          </cell>
          <cell r="Y352" t="str">
            <v>NO_ITEM</v>
          </cell>
          <cell r="Z352">
            <v>0</v>
          </cell>
          <cell r="AA352">
            <v>0</v>
          </cell>
          <cell r="AC352">
            <v>2102200</v>
          </cell>
          <cell r="AD352">
            <v>0</v>
          </cell>
          <cell r="AE352">
            <v>2102210</v>
          </cell>
          <cell r="AF352">
            <v>0</v>
          </cell>
          <cell r="AG352">
            <v>0</v>
          </cell>
          <cell r="AH352">
            <v>0</v>
          </cell>
          <cell r="AI352">
            <v>0</v>
          </cell>
          <cell r="AJ352">
            <v>0</v>
          </cell>
          <cell r="AK352">
            <v>0</v>
          </cell>
          <cell r="AL352">
            <v>0</v>
          </cell>
          <cell r="AM352">
            <v>0</v>
          </cell>
          <cell r="AN352">
            <v>0</v>
          </cell>
          <cell r="AO352" t="str">
            <v>4</v>
          </cell>
          <cell r="AP352">
            <v>0</v>
          </cell>
          <cell r="AQ352">
            <v>0</v>
          </cell>
          <cell r="AR352">
            <v>0</v>
          </cell>
          <cell r="AS352">
            <v>0</v>
          </cell>
          <cell r="AT352">
            <v>0</v>
          </cell>
        </row>
        <row r="353">
          <cell r="A353">
            <v>21201</v>
          </cell>
          <cell r="B353" t="str">
            <v>광포한 거대 늑대</v>
          </cell>
          <cell r="C353" t="str">
            <v>Monster.Wolf.SuperElite</v>
          </cell>
          <cell r="D353">
            <v>0</v>
          </cell>
          <cell r="E353">
            <v>0</v>
          </cell>
          <cell r="F353">
            <v>0</v>
          </cell>
          <cell r="G353">
            <v>0</v>
          </cell>
          <cell r="H353" t="str">
            <v>Wolf</v>
          </cell>
          <cell r="I353">
            <v>0</v>
          </cell>
          <cell r="J353" t="str">
            <v>Physical</v>
          </cell>
          <cell r="K353">
            <v>0</v>
          </cell>
          <cell r="L353">
            <v>0</v>
          </cell>
          <cell r="M353" t="str">
            <v>Fire</v>
          </cell>
          <cell r="N353">
            <v>0</v>
          </cell>
          <cell r="O353">
            <v>0</v>
          </cell>
          <cell r="P353" t="str">
            <v>1000</v>
          </cell>
          <cell r="Q353">
            <v>5000</v>
          </cell>
          <cell r="R353" t="str">
            <v>200</v>
          </cell>
          <cell r="S353" t="str">
            <v>False</v>
          </cell>
          <cell r="T353">
            <v>0</v>
          </cell>
          <cell r="U353">
            <v>1200</v>
          </cell>
          <cell r="V353">
            <v>2500</v>
          </cell>
          <cell r="X353" t="str">
            <v>NO_ITEM</v>
          </cell>
          <cell r="Y353" t="str">
            <v>NO_ITEM</v>
          </cell>
          <cell r="Z353">
            <v>0</v>
          </cell>
          <cell r="AA353">
            <v>0</v>
          </cell>
          <cell r="AC353">
            <v>2120100</v>
          </cell>
          <cell r="AD353">
            <v>0</v>
          </cell>
          <cell r="AE353">
            <v>2120110</v>
          </cell>
          <cell r="AF353">
            <v>0</v>
          </cell>
          <cell r="AG353">
            <v>2120120</v>
          </cell>
          <cell r="AH353">
            <v>0</v>
          </cell>
          <cell r="AI353">
            <v>2120130</v>
          </cell>
          <cell r="AJ353">
            <v>0</v>
          </cell>
          <cell r="AK353">
            <v>0</v>
          </cell>
          <cell r="AL353">
            <v>0</v>
          </cell>
          <cell r="AM353">
            <v>0</v>
          </cell>
          <cell r="AN353">
            <v>0</v>
          </cell>
          <cell r="AO353">
            <v>0</v>
          </cell>
          <cell r="AP353">
            <v>0</v>
          </cell>
          <cell r="AQ353">
            <v>0</v>
          </cell>
          <cell r="AR353">
            <v>0</v>
          </cell>
          <cell r="AS353">
            <v>0</v>
          </cell>
          <cell r="AT353">
            <v>0</v>
          </cell>
        </row>
        <row r="354">
          <cell r="A354">
            <v>0</v>
          </cell>
          <cell r="B354" t="str">
            <v>혼드베어</v>
          </cell>
          <cell r="C354">
            <v>0</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X354">
            <v>0</v>
          </cell>
          <cell r="Y354">
            <v>0</v>
          </cell>
          <cell r="Z354">
            <v>0</v>
          </cell>
          <cell r="AA354">
            <v>0</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row>
        <row r="355">
          <cell r="A355">
            <v>22001</v>
          </cell>
          <cell r="B355" t="str">
            <v>야생 혼드베어</v>
          </cell>
          <cell r="C355" t="str">
            <v>Monster.HornedBear.Wild</v>
          </cell>
          <cell r="D355">
            <v>0</v>
          </cell>
          <cell r="E355">
            <v>0</v>
          </cell>
          <cell r="F355">
            <v>0</v>
          </cell>
          <cell r="G355">
            <v>0</v>
          </cell>
          <cell r="H355" t="str">
            <v>HornedBear</v>
          </cell>
          <cell r="I355">
            <v>0</v>
          </cell>
          <cell r="J355" t="str">
            <v>Physical</v>
          </cell>
          <cell r="K355">
            <v>0</v>
          </cell>
          <cell r="L355">
            <v>0</v>
          </cell>
          <cell r="M355" t="str">
            <v>Fire</v>
          </cell>
          <cell r="N355">
            <v>0</v>
          </cell>
          <cell r="O355">
            <v>0</v>
          </cell>
          <cell r="P355" t="str">
            <v>2000</v>
          </cell>
          <cell r="Q355">
            <v>5000</v>
          </cell>
          <cell r="R355" t="str">
            <v>200</v>
          </cell>
          <cell r="S355" t="str">
            <v>False</v>
          </cell>
          <cell r="T355">
            <v>0</v>
          </cell>
          <cell r="U355">
            <v>1000</v>
          </cell>
          <cell r="V355">
            <v>1800</v>
          </cell>
          <cell r="X355" t="str">
            <v>NO_ITEM</v>
          </cell>
          <cell r="Y355" t="str">
            <v>NO_ITEM</v>
          </cell>
          <cell r="Z355">
            <v>0</v>
          </cell>
          <cell r="AA355">
            <v>0</v>
          </cell>
          <cell r="AC355">
            <v>2200100</v>
          </cell>
          <cell r="AD355">
            <v>0</v>
          </cell>
          <cell r="AE355">
            <v>2200110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row>
        <row r="356">
          <cell r="A356">
            <v>22002</v>
          </cell>
          <cell r="B356" t="str">
            <v>무장 혼드베어</v>
          </cell>
          <cell r="C356" t="str">
            <v>Monster.HornedBear.Armored</v>
          </cell>
          <cell r="D356">
            <v>0</v>
          </cell>
          <cell r="E356">
            <v>0</v>
          </cell>
          <cell r="F356">
            <v>0</v>
          </cell>
          <cell r="G356">
            <v>0</v>
          </cell>
          <cell r="H356" t="str">
            <v>HornedBear</v>
          </cell>
          <cell r="I356">
            <v>0</v>
          </cell>
          <cell r="J356" t="str">
            <v>Physical</v>
          </cell>
          <cell r="K356">
            <v>0</v>
          </cell>
          <cell r="L356">
            <v>0</v>
          </cell>
          <cell r="M356" t="str">
            <v>Fire</v>
          </cell>
          <cell r="N356">
            <v>0</v>
          </cell>
          <cell r="O356">
            <v>0</v>
          </cell>
          <cell r="P356" t="str">
            <v>3000</v>
          </cell>
          <cell r="Q356">
            <v>5000</v>
          </cell>
          <cell r="R356" t="str">
            <v>200</v>
          </cell>
          <cell r="S356" t="str">
            <v>False</v>
          </cell>
          <cell r="T356">
            <v>0</v>
          </cell>
          <cell r="U356">
            <v>1000</v>
          </cell>
          <cell r="V356">
            <v>1800</v>
          </cell>
          <cell r="X356" t="str">
            <v>NO_ITEM</v>
          </cell>
          <cell r="Y356" t="str">
            <v>NO_ITEM</v>
          </cell>
          <cell r="Z356">
            <v>0</v>
          </cell>
          <cell r="AA356">
            <v>0</v>
          </cell>
          <cell r="AC356">
            <v>2200200</v>
          </cell>
          <cell r="AD356">
            <v>0</v>
          </cell>
          <cell r="AE356">
            <v>2200210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row>
        <row r="357">
          <cell r="A357">
            <v>22003</v>
          </cell>
          <cell r="B357" t="str">
            <v>역병 혼드베어</v>
          </cell>
          <cell r="C357" t="str">
            <v>Monster.HornedBear.Disease</v>
          </cell>
          <cell r="D357">
            <v>0</v>
          </cell>
          <cell r="E357">
            <v>0</v>
          </cell>
          <cell r="F357">
            <v>0</v>
          </cell>
          <cell r="G357">
            <v>0</v>
          </cell>
          <cell r="H357" t="str">
            <v>HornedBear</v>
          </cell>
          <cell r="I357">
            <v>0</v>
          </cell>
          <cell r="J357" t="str">
            <v>Magical</v>
          </cell>
          <cell r="K357">
            <v>0</v>
          </cell>
          <cell r="L357">
            <v>0</v>
          </cell>
          <cell r="M357" t="str">
            <v>Fire</v>
          </cell>
          <cell r="N357">
            <v>0</v>
          </cell>
          <cell r="O357">
            <v>0</v>
          </cell>
          <cell r="P357" t="str">
            <v>0</v>
          </cell>
          <cell r="Q357">
            <v>5000</v>
          </cell>
          <cell r="R357" t="str">
            <v>200</v>
          </cell>
          <cell r="S357" t="str">
            <v>False</v>
          </cell>
          <cell r="T357">
            <v>0</v>
          </cell>
          <cell r="U357">
            <v>1000</v>
          </cell>
          <cell r="V357">
            <v>1800</v>
          </cell>
          <cell r="X357" t="str">
            <v>NO_ITEM</v>
          </cell>
          <cell r="Y357" t="str">
            <v>NO_ITEM</v>
          </cell>
          <cell r="Z357">
            <v>0</v>
          </cell>
          <cell r="AA357">
            <v>0</v>
          </cell>
          <cell r="AC357">
            <v>2200300</v>
          </cell>
          <cell r="AD357">
            <v>0</v>
          </cell>
          <cell r="AE357">
            <v>2200310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row>
        <row r="358">
          <cell r="A358">
            <v>22004</v>
          </cell>
          <cell r="B358" t="str">
            <v>야생 혼드베어</v>
          </cell>
          <cell r="C358" t="str">
            <v>Monster.GhostHornedBear.Wild</v>
          </cell>
          <cell r="D358">
            <v>0</v>
          </cell>
          <cell r="E358">
            <v>0</v>
          </cell>
          <cell r="F358">
            <v>0</v>
          </cell>
          <cell r="G358">
            <v>0</v>
          </cell>
          <cell r="H358" t="str">
            <v>HornedBear</v>
          </cell>
          <cell r="I358">
            <v>0</v>
          </cell>
          <cell r="J358" t="str">
            <v>Physical</v>
          </cell>
          <cell r="K358">
            <v>0</v>
          </cell>
          <cell r="L358">
            <v>0</v>
          </cell>
          <cell r="M358" t="str">
            <v>Fire</v>
          </cell>
          <cell r="N358">
            <v>0</v>
          </cell>
          <cell r="O358">
            <v>0</v>
          </cell>
          <cell r="P358" t="str">
            <v>2000</v>
          </cell>
          <cell r="Q358">
            <v>5000</v>
          </cell>
          <cell r="R358" t="str">
            <v>200</v>
          </cell>
          <cell r="S358" t="str">
            <v>False</v>
          </cell>
          <cell r="T358">
            <v>0</v>
          </cell>
          <cell r="U358">
            <v>1000</v>
          </cell>
          <cell r="V358">
            <v>1800</v>
          </cell>
          <cell r="X358" t="str">
            <v>NO_ITEM</v>
          </cell>
          <cell r="Y358" t="str">
            <v>NO_ITEM</v>
          </cell>
          <cell r="Z358">
            <v>0</v>
          </cell>
          <cell r="AA358">
            <v>0</v>
          </cell>
          <cell r="AC358">
            <v>2200400</v>
          </cell>
          <cell r="AD358">
            <v>0</v>
          </cell>
          <cell r="AE358">
            <v>2200410</v>
          </cell>
          <cell r="AF358">
            <v>0</v>
          </cell>
          <cell r="AG358">
            <v>0</v>
          </cell>
          <cell r="AH358">
            <v>0</v>
          </cell>
          <cell r="AI358">
            <v>0</v>
          </cell>
          <cell r="AJ358">
            <v>0</v>
          </cell>
          <cell r="AK358">
            <v>0</v>
          </cell>
          <cell r="AL358">
            <v>0</v>
          </cell>
          <cell r="AM358">
            <v>0</v>
          </cell>
          <cell r="AN358">
            <v>0</v>
          </cell>
          <cell r="AO358" t="str">
            <v>4</v>
          </cell>
          <cell r="AP358">
            <v>0</v>
          </cell>
          <cell r="AQ358">
            <v>0</v>
          </cell>
          <cell r="AR358">
            <v>0</v>
          </cell>
          <cell r="AS358">
            <v>0</v>
          </cell>
          <cell r="AT358">
            <v>0</v>
          </cell>
        </row>
        <row r="359">
          <cell r="A359">
            <v>22201</v>
          </cell>
          <cell r="B359" t="str">
            <v>검은악몽 혼드베어</v>
          </cell>
          <cell r="C359" t="str">
            <v>Monster.HornedBear.SuperElite</v>
          </cell>
          <cell r="D359">
            <v>0</v>
          </cell>
          <cell r="E359">
            <v>0</v>
          </cell>
          <cell r="F359">
            <v>0</v>
          </cell>
          <cell r="G359">
            <v>0</v>
          </cell>
          <cell r="H359" t="str">
            <v>HornedBear</v>
          </cell>
          <cell r="I359">
            <v>0</v>
          </cell>
          <cell r="J359" t="str">
            <v>Physical</v>
          </cell>
          <cell r="K359">
            <v>0</v>
          </cell>
          <cell r="L359">
            <v>0</v>
          </cell>
          <cell r="M359" t="str">
            <v>Fire</v>
          </cell>
          <cell r="N359">
            <v>0</v>
          </cell>
          <cell r="O359">
            <v>0</v>
          </cell>
          <cell r="P359" t="str">
            <v>3000</v>
          </cell>
          <cell r="Q359">
            <v>5000</v>
          </cell>
          <cell r="R359" t="str">
            <v>200</v>
          </cell>
          <cell r="S359" t="str">
            <v>False</v>
          </cell>
          <cell r="T359">
            <v>0</v>
          </cell>
          <cell r="U359">
            <v>2000</v>
          </cell>
          <cell r="V359">
            <v>1800</v>
          </cell>
          <cell r="X359" t="str">
            <v>NO_ITEM</v>
          </cell>
          <cell r="Y359" t="str">
            <v>NO_ITEM</v>
          </cell>
          <cell r="Z359">
            <v>0</v>
          </cell>
          <cell r="AA359">
            <v>0</v>
          </cell>
          <cell r="AC359">
            <v>2220100</v>
          </cell>
          <cell r="AD359">
            <v>0</v>
          </cell>
          <cell r="AE359">
            <v>2220110</v>
          </cell>
          <cell r="AF359">
            <v>0</v>
          </cell>
          <cell r="AG359">
            <v>2220120</v>
          </cell>
          <cell r="AH359">
            <v>0</v>
          </cell>
          <cell r="AI359">
            <v>2220130</v>
          </cell>
          <cell r="AJ359">
            <v>0</v>
          </cell>
          <cell r="AK359">
            <v>0</v>
          </cell>
          <cell r="AL359">
            <v>0</v>
          </cell>
          <cell r="AM359">
            <v>0</v>
          </cell>
          <cell r="AN359">
            <v>0</v>
          </cell>
          <cell r="AO359">
            <v>0</v>
          </cell>
          <cell r="AP359">
            <v>0</v>
          </cell>
          <cell r="AQ359">
            <v>0</v>
          </cell>
          <cell r="AR359">
            <v>0</v>
          </cell>
          <cell r="AS359">
            <v>0</v>
          </cell>
          <cell r="AT359">
            <v>0</v>
          </cell>
        </row>
        <row r="360">
          <cell r="A360">
            <v>0</v>
          </cell>
          <cell r="B360" t="str">
            <v>목책</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X360">
            <v>0</v>
          </cell>
          <cell r="Y360">
            <v>0</v>
          </cell>
          <cell r="Z360">
            <v>0</v>
          </cell>
          <cell r="AA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cell r="AP360">
            <v>0</v>
          </cell>
          <cell r="AQ360">
            <v>0</v>
          </cell>
          <cell r="AR360">
            <v>0</v>
          </cell>
          <cell r="AS360">
            <v>0</v>
          </cell>
          <cell r="AT360">
            <v>0</v>
          </cell>
        </row>
        <row r="361">
          <cell r="A361">
            <v>23001</v>
          </cell>
          <cell r="B361" t="str">
            <v>나무 목책</v>
          </cell>
          <cell r="C361" t="str">
            <v>Monster.Barricade.Normal</v>
          </cell>
          <cell r="D361">
            <v>0</v>
          </cell>
          <cell r="E361">
            <v>0</v>
          </cell>
          <cell r="F361">
            <v>0</v>
          </cell>
          <cell r="G361">
            <v>0</v>
          </cell>
          <cell r="H361" t="str">
            <v>Barricade</v>
          </cell>
          <cell r="I361">
            <v>0</v>
          </cell>
          <cell r="J361" t="str">
            <v>Physical</v>
          </cell>
          <cell r="K361">
            <v>0</v>
          </cell>
          <cell r="L361">
            <v>0</v>
          </cell>
          <cell r="M361" t="str">
            <v>Fire</v>
          </cell>
          <cell r="N361" t="b">
            <v>1</v>
          </cell>
          <cell r="O361">
            <v>0</v>
          </cell>
          <cell r="P361" t="str">
            <v>3000</v>
          </cell>
          <cell r="Q361">
            <v>0</v>
          </cell>
          <cell r="R361" t="str">
            <v>200</v>
          </cell>
          <cell r="S361" t="str">
            <v>Knockback,Down,Stun,Pulling,Stone</v>
          </cell>
          <cell r="T361" t="str">
            <v>StaticPosition</v>
          </cell>
          <cell r="U361">
            <v>1500</v>
          </cell>
          <cell r="V361">
            <v>2100</v>
          </cell>
          <cell r="X361" t="str">
            <v>NO_ITEM</v>
          </cell>
          <cell r="Y361" t="str">
            <v>NO_ITEM</v>
          </cell>
          <cell r="Z361">
            <v>0</v>
          </cell>
          <cell r="AA361">
            <v>0</v>
          </cell>
          <cell r="AC361">
            <v>2300100</v>
          </cell>
          <cell r="AD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row>
        <row r="362">
          <cell r="A362">
            <v>23002</v>
          </cell>
          <cell r="B362" t="str">
            <v>가시 목책</v>
          </cell>
          <cell r="C362" t="str">
            <v>Monster.Barricade.Thorn</v>
          </cell>
          <cell r="D362">
            <v>0</v>
          </cell>
          <cell r="E362">
            <v>0</v>
          </cell>
          <cell r="F362">
            <v>0</v>
          </cell>
          <cell r="G362">
            <v>0</v>
          </cell>
          <cell r="H362" t="str">
            <v>Barricade</v>
          </cell>
          <cell r="I362">
            <v>0</v>
          </cell>
          <cell r="J362" t="str">
            <v>Physical</v>
          </cell>
          <cell r="K362">
            <v>0</v>
          </cell>
          <cell r="L362">
            <v>0</v>
          </cell>
          <cell r="M362" t="str">
            <v>Fire</v>
          </cell>
          <cell r="N362" t="b">
            <v>1</v>
          </cell>
          <cell r="O362">
            <v>0</v>
          </cell>
          <cell r="P362" t="str">
            <v>3000</v>
          </cell>
          <cell r="Q362">
            <v>0</v>
          </cell>
          <cell r="R362" t="str">
            <v>200</v>
          </cell>
          <cell r="S362" t="str">
            <v>Knockback,Down,Stun,Pulling,Stone</v>
          </cell>
          <cell r="T362" t="str">
            <v>StaticPosition</v>
          </cell>
          <cell r="U362">
            <v>1500</v>
          </cell>
          <cell r="V362">
            <v>2100</v>
          </cell>
          <cell r="X362" t="str">
            <v>NO_ITEM</v>
          </cell>
          <cell r="Y362" t="str">
            <v>NO_ITEM</v>
          </cell>
          <cell r="Z362">
            <v>0</v>
          </cell>
          <cell r="AA362">
            <v>0</v>
          </cell>
          <cell r="AC362">
            <v>2300200</v>
          </cell>
          <cell r="AD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row>
        <row r="363">
          <cell r="A363">
            <v>23003</v>
          </cell>
          <cell r="B363" t="str">
            <v>뼈 목책</v>
          </cell>
          <cell r="C363" t="str">
            <v>Monster.Barricade.Bone</v>
          </cell>
          <cell r="D363">
            <v>0</v>
          </cell>
          <cell r="E363">
            <v>0</v>
          </cell>
          <cell r="F363">
            <v>0</v>
          </cell>
          <cell r="G363">
            <v>0</v>
          </cell>
          <cell r="H363" t="str">
            <v>Barricade</v>
          </cell>
          <cell r="I363">
            <v>0</v>
          </cell>
          <cell r="J363" t="str">
            <v>Physical</v>
          </cell>
          <cell r="K363">
            <v>0</v>
          </cell>
          <cell r="L363">
            <v>0</v>
          </cell>
          <cell r="M363" t="str">
            <v>Fire</v>
          </cell>
          <cell r="N363" t="b">
            <v>1</v>
          </cell>
          <cell r="O363">
            <v>0</v>
          </cell>
          <cell r="P363" t="str">
            <v>3000</v>
          </cell>
          <cell r="Q363">
            <v>0</v>
          </cell>
          <cell r="R363" t="str">
            <v>200</v>
          </cell>
          <cell r="S363" t="str">
            <v>Knockback,Down,Stun,Pulling,Stone</v>
          </cell>
          <cell r="T363" t="str">
            <v>StaticPosition</v>
          </cell>
          <cell r="U363">
            <v>1500</v>
          </cell>
          <cell r="V363">
            <v>3300</v>
          </cell>
          <cell r="X363" t="str">
            <v>NO_ITEM</v>
          </cell>
          <cell r="Y363" t="str">
            <v>NO_ITEM</v>
          </cell>
          <cell r="Z363">
            <v>0</v>
          </cell>
          <cell r="AA363">
            <v>0</v>
          </cell>
          <cell r="AC363">
            <v>2300300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row>
        <row r="364">
          <cell r="A364">
            <v>0</v>
          </cell>
          <cell r="B364" t="str">
            <v>놀</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X364">
            <v>0</v>
          </cell>
          <cell r="Y364">
            <v>0</v>
          </cell>
          <cell r="Z364">
            <v>0</v>
          </cell>
          <cell r="AA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row>
        <row r="365">
          <cell r="A365">
            <v>24001</v>
          </cell>
          <cell r="B365" t="str">
            <v>놀 주술사</v>
          </cell>
          <cell r="C365" t="str">
            <v>Monster.Gnoll.Shaman</v>
          </cell>
          <cell r="D365">
            <v>0</v>
          </cell>
          <cell r="E365">
            <v>0</v>
          </cell>
          <cell r="F365">
            <v>0</v>
          </cell>
          <cell r="G365">
            <v>0</v>
          </cell>
          <cell r="H365" t="str">
            <v>Gnoll</v>
          </cell>
          <cell r="I365">
            <v>0</v>
          </cell>
          <cell r="J365" t="str">
            <v>Magical</v>
          </cell>
          <cell r="K365">
            <v>0</v>
          </cell>
          <cell r="L365">
            <v>0</v>
          </cell>
          <cell r="M365" t="str">
            <v>Fire</v>
          </cell>
          <cell r="N365">
            <v>0</v>
          </cell>
          <cell r="O365">
            <v>0</v>
          </cell>
          <cell r="P365" t="str">
            <v>1000</v>
          </cell>
          <cell r="Q365">
            <v>5000</v>
          </cell>
          <cell r="R365" t="str">
            <v>200</v>
          </cell>
          <cell r="S365" t="str">
            <v>False</v>
          </cell>
          <cell r="T365">
            <v>0</v>
          </cell>
          <cell r="U365">
            <v>500</v>
          </cell>
          <cell r="V365">
            <v>2000</v>
          </cell>
          <cell r="X365" t="str">
            <v>NO_ITEM</v>
          </cell>
          <cell r="Y365" t="str">
            <v>NO_ITEM</v>
          </cell>
          <cell r="Z365">
            <v>0</v>
          </cell>
          <cell r="AA365">
            <v>0</v>
          </cell>
          <cell r="AC365">
            <v>2400100</v>
          </cell>
          <cell r="AD365">
            <v>0</v>
          </cell>
          <cell r="AE365">
            <v>2400110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row>
        <row r="366">
          <cell r="A366">
            <v>24002</v>
          </cell>
          <cell r="B366" t="str">
            <v>놀 방패전사</v>
          </cell>
          <cell r="C366" t="str">
            <v>Monster.Gnoll.Shield</v>
          </cell>
          <cell r="D366">
            <v>0</v>
          </cell>
          <cell r="E366">
            <v>0</v>
          </cell>
          <cell r="F366">
            <v>0</v>
          </cell>
          <cell r="G366">
            <v>0</v>
          </cell>
          <cell r="H366" t="str">
            <v>Gnoll</v>
          </cell>
          <cell r="I366">
            <v>0</v>
          </cell>
          <cell r="J366" t="str">
            <v>Physical</v>
          </cell>
          <cell r="K366">
            <v>0</v>
          </cell>
          <cell r="L366">
            <v>0</v>
          </cell>
          <cell r="M366" t="str">
            <v>Fire</v>
          </cell>
          <cell r="N366">
            <v>0</v>
          </cell>
          <cell r="O366">
            <v>0</v>
          </cell>
          <cell r="P366" t="str">
            <v>4000</v>
          </cell>
          <cell r="Q366">
            <v>5000</v>
          </cell>
          <cell r="R366" t="str">
            <v>200</v>
          </cell>
          <cell r="S366" t="str">
            <v>False</v>
          </cell>
          <cell r="T366">
            <v>0</v>
          </cell>
          <cell r="U366">
            <v>500</v>
          </cell>
          <cell r="V366">
            <v>2000</v>
          </cell>
          <cell r="X366" t="str">
            <v>NO_ITEM</v>
          </cell>
          <cell r="Y366" t="str">
            <v>NO_ITEM</v>
          </cell>
          <cell r="Z366">
            <v>0</v>
          </cell>
          <cell r="AA366">
            <v>0</v>
          </cell>
          <cell r="AC366">
            <v>2400200</v>
          </cell>
          <cell r="AD366">
            <v>0</v>
          </cell>
          <cell r="AE366">
            <v>2400210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row>
        <row r="367">
          <cell r="A367">
            <v>24003</v>
          </cell>
          <cell r="B367" t="str">
            <v>놀 투척병</v>
          </cell>
          <cell r="C367" t="str">
            <v>Monster.Gnoll.Thrower</v>
          </cell>
          <cell r="D367">
            <v>0</v>
          </cell>
          <cell r="E367">
            <v>0</v>
          </cell>
          <cell r="F367">
            <v>0</v>
          </cell>
          <cell r="G367">
            <v>0</v>
          </cell>
          <cell r="H367" t="str">
            <v>Gnoll</v>
          </cell>
          <cell r="I367">
            <v>0</v>
          </cell>
          <cell r="J367" t="str">
            <v>Physical</v>
          </cell>
          <cell r="K367">
            <v>0</v>
          </cell>
          <cell r="L367">
            <v>0</v>
          </cell>
          <cell r="M367" t="str">
            <v>Fire</v>
          </cell>
          <cell r="N367">
            <v>0</v>
          </cell>
          <cell r="O367">
            <v>0</v>
          </cell>
          <cell r="P367" t="str">
            <v>2000</v>
          </cell>
          <cell r="Q367">
            <v>5000</v>
          </cell>
          <cell r="R367" t="str">
            <v>200</v>
          </cell>
          <cell r="S367" t="str">
            <v>False</v>
          </cell>
          <cell r="T367">
            <v>0</v>
          </cell>
          <cell r="U367">
            <v>500</v>
          </cell>
          <cell r="V367">
            <v>2000</v>
          </cell>
          <cell r="X367" t="str">
            <v>NO_ITEM</v>
          </cell>
          <cell r="Y367" t="str">
            <v>NO_ITEM</v>
          </cell>
          <cell r="Z367">
            <v>0</v>
          </cell>
          <cell r="AA367">
            <v>0</v>
          </cell>
          <cell r="AC367">
            <v>2400300</v>
          </cell>
          <cell r="AD367">
            <v>0</v>
          </cell>
          <cell r="AE367">
            <v>2400310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row>
        <row r="368">
          <cell r="A368">
            <v>24004</v>
          </cell>
          <cell r="B368" t="str">
            <v>놀 전사</v>
          </cell>
          <cell r="C368" t="str">
            <v>Monster.Gnoll.Warrior</v>
          </cell>
          <cell r="D368">
            <v>0</v>
          </cell>
          <cell r="E368">
            <v>0</v>
          </cell>
          <cell r="F368">
            <v>0</v>
          </cell>
          <cell r="G368">
            <v>0</v>
          </cell>
          <cell r="H368" t="str">
            <v>Gnoll</v>
          </cell>
          <cell r="I368">
            <v>0</v>
          </cell>
          <cell r="J368" t="str">
            <v>Physical</v>
          </cell>
          <cell r="K368">
            <v>0</v>
          </cell>
          <cell r="L368">
            <v>0</v>
          </cell>
          <cell r="M368" t="str">
            <v>Fire</v>
          </cell>
          <cell r="N368">
            <v>0</v>
          </cell>
          <cell r="O368">
            <v>0</v>
          </cell>
          <cell r="P368" t="str">
            <v>3000</v>
          </cell>
          <cell r="Q368">
            <v>5000</v>
          </cell>
          <cell r="R368" t="str">
            <v>200</v>
          </cell>
          <cell r="S368" t="str">
            <v>False</v>
          </cell>
          <cell r="T368">
            <v>0</v>
          </cell>
          <cell r="U368">
            <v>500</v>
          </cell>
          <cell r="V368">
            <v>2000</v>
          </cell>
          <cell r="X368" t="str">
            <v>NO_ITEM</v>
          </cell>
          <cell r="Y368" t="str">
            <v>NO_ITEM</v>
          </cell>
          <cell r="Z368">
            <v>0</v>
          </cell>
          <cell r="AA368">
            <v>0</v>
          </cell>
          <cell r="AC368">
            <v>2400400</v>
          </cell>
          <cell r="AD368">
            <v>0</v>
          </cell>
          <cell r="AE368">
            <v>2400410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row>
        <row r="369">
          <cell r="A369">
            <v>24011</v>
          </cell>
          <cell r="B369" t="str">
            <v>놀 정예 주술사</v>
          </cell>
          <cell r="C369" t="str">
            <v>Monster.Gnoll.ShamanElite</v>
          </cell>
          <cell r="D369">
            <v>0</v>
          </cell>
          <cell r="E369">
            <v>0</v>
          </cell>
          <cell r="F369">
            <v>0</v>
          </cell>
          <cell r="G369">
            <v>0</v>
          </cell>
          <cell r="H369" t="str">
            <v>Gnoll</v>
          </cell>
          <cell r="I369">
            <v>0</v>
          </cell>
          <cell r="J369" t="str">
            <v>Magical</v>
          </cell>
          <cell r="K369">
            <v>0</v>
          </cell>
          <cell r="L369">
            <v>0</v>
          </cell>
          <cell r="M369" t="str">
            <v>Fire</v>
          </cell>
          <cell r="N369">
            <v>0</v>
          </cell>
          <cell r="O369">
            <v>0</v>
          </cell>
          <cell r="P369" t="str">
            <v>1000</v>
          </cell>
          <cell r="Q369">
            <v>5000</v>
          </cell>
          <cell r="R369" t="str">
            <v>200</v>
          </cell>
          <cell r="S369" t="str">
            <v>False</v>
          </cell>
          <cell r="T369">
            <v>0</v>
          </cell>
          <cell r="U369">
            <v>700</v>
          </cell>
          <cell r="V369">
            <v>2500</v>
          </cell>
          <cell r="X369" t="str">
            <v>NO_ITEM</v>
          </cell>
          <cell r="Y369" t="str">
            <v>NO_ITEM</v>
          </cell>
          <cell r="Z369">
            <v>0</v>
          </cell>
          <cell r="AA369">
            <v>0</v>
          </cell>
          <cell r="AC369">
            <v>2401100</v>
          </cell>
          <cell r="AD369">
            <v>0</v>
          </cell>
          <cell r="AE369">
            <v>2401110</v>
          </cell>
          <cell r="AF369">
            <v>0</v>
          </cell>
          <cell r="AG369">
            <v>2401120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row>
        <row r="370">
          <cell r="A370">
            <v>24012</v>
          </cell>
          <cell r="B370" t="str">
            <v>놀 정예 방패전사</v>
          </cell>
          <cell r="C370" t="str">
            <v>Monster.Gnoll.ShieldElite</v>
          </cell>
          <cell r="D370">
            <v>0</v>
          </cell>
          <cell r="E370">
            <v>0</v>
          </cell>
          <cell r="F370">
            <v>0</v>
          </cell>
          <cell r="G370">
            <v>0</v>
          </cell>
          <cell r="H370" t="str">
            <v>Gnoll</v>
          </cell>
          <cell r="I370">
            <v>0</v>
          </cell>
          <cell r="J370" t="str">
            <v>Physical</v>
          </cell>
          <cell r="K370">
            <v>0</v>
          </cell>
          <cell r="L370">
            <v>0</v>
          </cell>
          <cell r="M370" t="str">
            <v>Fire</v>
          </cell>
          <cell r="N370">
            <v>0</v>
          </cell>
          <cell r="O370">
            <v>0</v>
          </cell>
          <cell r="P370" t="str">
            <v>4000</v>
          </cell>
          <cell r="Q370">
            <v>5000</v>
          </cell>
          <cell r="R370" t="str">
            <v>200</v>
          </cell>
          <cell r="S370" t="str">
            <v>False</v>
          </cell>
          <cell r="T370">
            <v>0</v>
          </cell>
          <cell r="U370">
            <v>700</v>
          </cell>
          <cell r="V370">
            <v>2500</v>
          </cell>
          <cell r="X370" t="str">
            <v>NO_ITEM</v>
          </cell>
          <cell r="Y370" t="str">
            <v>NO_ITEM</v>
          </cell>
          <cell r="Z370">
            <v>0</v>
          </cell>
          <cell r="AA370">
            <v>0</v>
          </cell>
          <cell r="AC370">
            <v>2401200</v>
          </cell>
          <cell r="AD370">
            <v>0</v>
          </cell>
          <cell r="AE370">
            <v>2401210</v>
          </cell>
          <cell r="AF370">
            <v>0</v>
          </cell>
          <cell r="AG370">
            <v>2401220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row>
        <row r="371">
          <cell r="A371">
            <v>24101</v>
          </cell>
          <cell r="B371" t="str">
            <v>놀 주술사 장로</v>
          </cell>
          <cell r="C371" t="str">
            <v>Monster.Gnoll.ShamanSuperElite</v>
          </cell>
          <cell r="D371">
            <v>0</v>
          </cell>
          <cell r="E371">
            <v>0</v>
          </cell>
          <cell r="F371">
            <v>0</v>
          </cell>
          <cell r="G371">
            <v>0</v>
          </cell>
          <cell r="H371" t="str">
            <v>Gnoll</v>
          </cell>
          <cell r="I371">
            <v>0</v>
          </cell>
          <cell r="J371" t="str">
            <v>Magical</v>
          </cell>
          <cell r="K371">
            <v>0</v>
          </cell>
          <cell r="L371">
            <v>0</v>
          </cell>
          <cell r="M371" t="str">
            <v>Fire</v>
          </cell>
          <cell r="N371">
            <v>0</v>
          </cell>
          <cell r="O371">
            <v>0</v>
          </cell>
          <cell r="P371" t="str">
            <v>1000</v>
          </cell>
          <cell r="Q371">
            <v>5000</v>
          </cell>
          <cell r="R371" t="str">
            <v>200</v>
          </cell>
          <cell r="S371" t="str">
            <v>False</v>
          </cell>
          <cell r="T371">
            <v>0</v>
          </cell>
          <cell r="U371">
            <v>900</v>
          </cell>
          <cell r="V371">
            <v>3000</v>
          </cell>
          <cell r="X371" t="str">
            <v>NO_ITEM</v>
          </cell>
          <cell r="Y371" t="str">
            <v>NO_ITEM</v>
          </cell>
          <cell r="Z371">
            <v>0</v>
          </cell>
          <cell r="AA371">
            <v>0</v>
          </cell>
          <cell r="AC371">
            <v>2410100</v>
          </cell>
          <cell r="AD371">
            <v>0</v>
          </cell>
          <cell r="AE371">
            <v>2410110</v>
          </cell>
          <cell r="AF371">
            <v>0</v>
          </cell>
          <cell r="AG371">
            <v>2410120</v>
          </cell>
          <cell r="AH371">
            <v>0</v>
          </cell>
          <cell r="AI371">
            <v>2410130</v>
          </cell>
          <cell r="AJ371">
            <v>0</v>
          </cell>
          <cell r="AK371">
            <v>0</v>
          </cell>
          <cell r="AL371">
            <v>0</v>
          </cell>
          <cell r="AM371">
            <v>0</v>
          </cell>
          <cell r="AN371">
            <v>0</v>
          </cell>
          <cell r="AO371" t="str">
            <v>2410131</v>
          </cell>
          <cell r="AP371">
            <v>0</v>
          </cell>
          <cell r="AQ371">
            <v>0</v>
          </cell>
          <cell r="AR371">
            <v>0</v>
          </cell>
          <cell r="AS371">
            <v>0</v>
          </cell>
          <cell r="AT371">
            <v>0</v>
          </cell>
        </row>
        <row r="372">
          <cell r="A372">
            <v>24102</v>
          </cell>
          <cell r="B372" t="str">
            <v>놀 대장 방패전사</v>
          </cell>
          <cell r="C372" t="str">
            <v>Monster.Gnoll.ShieldSuperElite</v>
          </cell>
          <cell r="D372">
            <v>0</v>
          </cell>
          <cell r="E372">
            <v>0</v>
          </cell>
          <cell r="F372">
            <v>0</v>
          </cell>
          <cell r="G372">
            <v>0</v>
          </cell>
          <cell r="H372" t="str">
            <v>Gnoll</v>
          </cell>
          <cell r="I372">
            <v>0</v>
          </cell>
          <cell r="J372" t="str">
            <v>Physical</v>
          </cell>
          <cell r="K372">
            <v>0</v>
          </cell>
          <cell r="L372">
            <v>0</v>
          </cell>
          <cell r="M372" t="str">
            <v>Fire</v>
          </cell>
          <cell r="N372">
            <v>0</v>
          </cell>
          <cell r="O372">
            <v>0</v>
          </cell>
          <cell r="P372" t="str">
            <v>4000</v>
          </cell>
          <cell r="Q372">
            <v>5000</v>
          </cell>
          <cell r="R372" t="str">
            <v>200</v>
          </cell>
          <cell r="S372" t="str">
            <v>False</v>
          </cell>
          <cell r="T372">
            <v>0</v>
          </cell>
          <cell r="U372">
            <v>900</v>
          </cell>
          <cell r="V372">
            <v>3000</v>
          </cell>
          <cell r="X372" t="str">
            <v>NO_ITEM</v>
          </cell>
          <cell r="Y372" t="str">
            <v>NO_ITEM</v>
          </cell>
          <cell r="Z372">
            <v>0</v>
          </cell>
          <cell r="AA372">
            <v>0</v>
          </cell>
          <cell r="AC372">
            <v>2410200</v>
          </cell>
          <cell r="AD372">
            <v>0</v>
          </cell>
          <cell r="AE372">
            <v>2410210</v>
          </cell>
          <cell r="AF372">
            <v>0</v>
          </cell>
          <cell r="AG372">
            <v>2410220</v>
          </cell>
          <cell r="AH372">
            <v>0</v>
          </cell>
          <cell r="AI372">
            <v>2410230</v>
          </cell>
          <cell r="AJ372">
            <v>0</v>
          </cell>
          <cell r="AK372">
            <v>0</v>
          </cell>
          <cell r="AL372">
            <v>0</v>
          </cell>
          <cell r="AM372">
            <v>0</v>
          </cell>
          <cell r="AN372">
            <v>0</v>
          </cell>
          <cell r="AO372">
            <v>0</v>
          </cell>
          <cell r="AP372">
            <v>0</v>
          </cell>
          <cell r="AQ372">
            <v>0</v>
          </cell>
          <cell r="AR372">
            <v>0</v>
          </cell>
          <cell r="AS372">
            <v>0</v>
          </cell>
          <cell r="AT372">
            <v>0</v>
          </cell>
        </row>
        <row r="373">
          <cell r="A373">
            <v>0</v>
          </cell>
          <cell r="B373" t="str">
            <v>야수</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X373">
            <v>0</v>
          </cell>
          <cell r="Y373">
            <v>0</v>
          </cell>
          <cell r="Z373">
            <v>0</v>
          </cell>
          <cell r="AA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row>
        <row r="374">
          <cell r="A374">
            <v>25001</v>
          </cell>
          <cell r="B374" t="str">
            <v>평원 표범</v>
          </cell>
          <cell r="C374" t="str">
            <v>Monster.Beast.Jaguar</v>
          </cell>
          <cell r="D374">
            <v>0</v>
          </cell>
          <cell r="E374">
            <v>0</v>
          </cell>
          <cell r="F374">
            <v>0</v>
          </cell>
          <cell r="G374">
            <v>0</v>
          </cell>
          <cell r="H374" t="str">
            <v>Beast</v>
          </cell>
          <cell r="I374">
            <v>0</v>
          </cell>
          <cell r="J374" t="str">
            <v>Physical</v>
          </cell>
          <cell r="K374">
            <v>0</v>
          </cell>
          <cell r="L374">
            <v>0</v>
          </cell>
          <cell r="M374" t="str">
            <v>Fire</v>
          </cell>
          <cell r="N374">
            <v>0</v>
          </cell>
          <cell r="O374">
            <v>0</v>
          </cell>
          <cell r="P374" t="str">
            <v>20000</v>
          </cell>
          <cell r="Q374">
            <v>5000</v>
          </cell>
          <cell r="R374" t="str">
            <v>200</v>
          </cell>
          <cell r="S374" t="str">
            <v>False</v>
          </cell>
          <cell r="T374">
            <v>0</v>
          </cell>
          <cell r="U374">
            <v>1000</v>
          </cell>
          <cell r="V374">
            <v>2000</v>
          </cell>
          <cell r="X374" t="str">
            <v>NO_ITEM</v>
          </cell>
          <cell r="Y374" t="str">
            <v>NO_ITEM</v>
          </cell>
          <cell r="Z374">
            <v>0</v>
          </cell>
          <cell r="AA374">
            <v>0</v>
          </cell>
          <cell r="AC374">
            <v>2500100</v>
          </cell>
          <cell r="AD374">
            <v>0</v>
          </cell>
          <cell r="AE374">
            <v>2500110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row>
        <row r="375">
          <cell r="A375">
            <v>25002</v>
          </cell>
          <cell r="B375" t="str">
            <v>어둠에 지배 받는 사자</v>
          </cell>
          <cell r="C375" t="str">
            <v>Monster.Beast.Lion</v>
          </cell>
          <cell r="D375">
            <v>0</v>
          </cell>
          <cell r="E375">
            <v>0</v>
          </cell>
          <cell r="F375">
            <v>0</v>
          </cell>
          <cell r="G375">
            <v>0</v>
          </cell>
          <cell r="H375" t="str">
            <v>Beast</v>
          </cell>
          <cell r="I375">
            <v>0</v>
          </cell>
          <cell r="J375" t="str">
            <v>Physical</v>
          </cell>
          <cell r="K375">
            <v>0</v>
          </cell>
          <cell r="L375">
            <v>0</v>
          </cell>
          <cell r="M375" t="str">
            <v>Fire</v>
          </cell>
          <cell r="N375">
            <v>0</v>
          </cell>
          <cell r="O375">
            <v>0</v>
          </cell>
          <cell r="P375" t="str">
            <v>20000</v>
          </cell>
          <cell r="Q375">
            <v>5000</v>
          </cell>
          <cell r="R375" t="str">
            <v>200</v>
          </cell>
          <cell r="S375" t="str">
            <v>False</v>
          </cell>
          <cell r="T375">
            <v>0</v>
          </cell>
          <cell r="U375">
            <v>1000</v>
          </cell>
          <cell r="V375">
            <v>2000</v>
          </cell>
          <cell r="X375" t="str">
            <v>NO_ITEM</v>
          </cell>
          <cell r="Y375" t="str">
            <v>NO_ITEM</v>
          </cell>
          <cell r="Z375">
            <v>0</v>
          </cell>
          <cell r="AA375">
            <v>0</v>
          </cell>
          <cell r="AC375">
            <v>2500200</v>
          </cell>
          <cell r="AD375">
            <v>0</v>
          </cell>
          <cell r="AE375">
            <v>2500210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row>
        <row r="376">
          <cell r="A376">
            <v>25003</v>
          </cell>
          <cell r="B376" t="str">
            <v>설산 호랑이</v>
          </cell>
          <cell r="C376" t="str">
            <v>Monster.Beast.Tiger</v>
          </cell>
          <cell r="D376">
            <v>0</v>
          </cell>
          <cell r="E376">
            <v>0</v>
          </cell>
          <cell r="F376">
            <v>0</v>
          </cell>
          <cell r="G376">
            <v>0</v>
          </cell>
          <cell r="H376" t="str">
            <v>Beast</v>
          </cell>
          <cell r="I376">
            <v>0</v>
          </cell>
          <cell r="J376" t="str">
            <v>Physical</v>
          </cell>
          <cell r="K376">
            <v>0</v>
          </cell>
          <cell r="L376">
            <v>0</v>
          </cell>
          <cell r="M376" t="str">
            <v>Fire</v>
          </cell>
          <cell r="N376">
            <v>0</v>
          </cell>
          <cell r="O376">
            <v>0</v>
          </cell>
          <cell r="P376" t="str">
            <v>20000</v>
          </cell>
          <cell r="Q376">
            <v>5000</v>
          </cell>
          <cell r="R376" t="str">
            <v>200</v>
          </cell>
          <cell r="S376" t="str">
            <v>False</v>
          </cell>
          <cell r="T376">
            <v>0</v>
          </cell>
          <cell r="U376">
            <v>1000</v>
          </cell>
          <cell r="V376">
            <v>2000</v>
          </cell>
          <cell r="X376" t="str">
            <v>NO_ITEM</v>
          </cell>
          <cell r="Y376" t="str">
            <v>NO_ITEM</v>
          </cell>
          <cell r="Z376">
            <v>0</v>
          </cell>
          <cell r="AA376">
            <v>0</v>
          </cell>
          <cell r="AC376">
            <v>2500300</v>
          </cell>
          <cell r="AD376">
            <v>0</v>
          </cell>
          <cell r="AE376">
            <v>2500310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row>
        <row r="377">
          <cell r="A377">
            <v>0</v>
          </cell>
          <cell r="B377" t="str">
            <v>해츨링</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X377">
            <v>0</v>
          </cell>
          <cell r="Y377">
            <v>0</v>
          </cell>
          <cell r="Z377">
            <v>0</v>
          </cell>
          <cell r="AA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row>
        <row r="378">
          <cell r="A378">
            <v>26001</v>
          </cell>
          <cell r="B378" t="str">
            <v>화염 해츨링</v>
          </cell>
          <cell r="C378" t="str">
            <v>Monster.Hatchling.Fire</v>
          </cell>
          <cell r="D378">
            <v>0</v>
          </cell>
          <cell r="E378">
            <v>0</v>
          </cell>
          <cell r="F378">
            <v>0</v>
          </cell>
          <cell r="G378">
            <v>0</v>
          </cell>
          <cell r="H378" t="str">
            <v>Dragon</v>
          </cell>
          <cell r="I378">
            <v>0</v>
          </cell>
          <cell r="J378" t="str">
            <v>Magical</v>
          </cell>
          <cell r="K378">
            <v>0</v>
          </cell>
          <cell r="L378">
            <v>0</v>
          </cell>
          <cell r="M378" t="str">
            <v>Fire</v>
          </cell>
          <cell r="N378">
            <v>0</v>
          </cell>
          <cell r="O378">
            <v>0</v>
          </cell>
          <cell r="P378" t="str">
            <v>20000</v>
          </cell>
          <cell r="Q378">
            <v>5000</v>
          </cell>
          <cell r="R378" t="str">
            <v>200</v>
          </cell>
          <cell r="S378" t="str">
            <v>False</v>
          </cell>
          <cell r="T378">
            <v>0</v>
          </cell>
          <cell r="U378">
            <v>500</v>
          </cell>
          <cell r="V378">
            <v>2000</v>
          </cell>
          <cell r="X378" t="str">
            <v>NO_ITEM</v>
          </cell>
          <cell r="Y378" t="str">
            <v>NO_ITEM</v>
          </cell>
          <cell r="Z378">
            <v>0</v>
          </cell>
          <cell r="AA378">
            <v>0</v>
          </cell>
          <cell r="AC378">
            <v>2600100</v>
          </cell>
          <cell r="AD378">
            <v>0</v>
          </cell>
          <cell r="AE378">
            <v>2600110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row>
        <row r="379">
          <cell r="A379">
            <v>26002</v>
          </cell>
          <cell r="B379" t="str">
            <v>블루 해츨링</v>
          </cell>
          <cell r="C379" t="str">
            <v>Monster.Hatchling.Ice</v>
          </cell>
          <cell r="D379">
            <v>0</v>
          </cell>
          <cell r="E379">
            <v>0</v>
          </cell>
          <cell r="F379">
            <v>0</v>
          </cell>
          <cell r="G379">
            <v>0</v>
          </cell>
          <cell r="H379" t="str">
            <v>Dragon</v>
          </cell>
          <cell r="I379">
            <v>0</v>
          </cell>
          <cell r="J379" t="str">
            <v>Magical</v>
          </cell>
          <cell r="K379">
            <v>0</v>
          </cell>
          <cell r="L379">
            <v>0</v>
          </cell>
          <cell r="M379" t="str">
            <v>Fire</v>
          </cell>
          <cell r="N379">
            <v>0</v>
          </cell>
          <cell r="O379">
            <v>0</v>
          </cell>
          <cell r="P379" t="str">
            <v>20000</v>
          </cell>
          <cell r="Q379">
            <v>5000</v>
          </cell>
          <cell r="R379" t="str">
            <v>200</v>
          </cell>
          <cell r="S379" t="str">
            <v>False</v>
          </cell>
          <cell r="T379">
            <v>0</v>
          </cell>
          <cell r="U379">
            <v>500</v>
          </cell>
          <cell r="V379">
            <v>2000</v>
          </cell>
          <cell r="X379" t="str">
            <v>NO_ITEM</v>
          </cell>
          <cell r="Y379" t="str">
            <v>NO_ITEM</v>
          </cell>
          <cell r="Z379">
            <v>0</v>
          </cell>
          <cell r="AA379">
            <v>0</v>
          </cell>
          <cell r="AC379">
            <v>2600200</v>
          </cell>
          <cell r="AD379">
            <v>0</v>
          </cell>
          <cell r="AE379">
            <v>2600210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row>
        <row r="380">
          <cell r="A380">
            <v>26003</v>
          </cell>
          <cell r="B380" t="str">
            <v>포이즌 해츨링</v>
          </cell>
          <cell r="C380" t="str">
            <v>Monster.Hatchling.Poison</v>
          </cell>
          <cell r="D380">
            <v>0</v>
          </cell>
          <cell r="E380">
            <v>0</v>
          </cell>
          <cell r="F380">
            <v>0</v>
          </cell>
          <cell r="G380">
            <v>0</v>
          </cell>
          <cell r="H380" t="str">
            <v>Dragon</v>
          </cell>
          <cell r="I380">
            <v>0</v>
          </cell>
          <cell r="J380" t="str">
            <v>Magical</v>
          </cell>
          <cell r="K380">
            <v>0</v>
          </cell>
          <cell r="L380">
            <v>0</v>
          </cell>
          <cell r="M380" t="str">
            <v>Fire</v>
          </cell>
          <cell r="N380">
            <v>0</v>
          </cell>
          <cell r="O380">
            <v>0</v>
          </cell>
          <cell r="P380" t="str">
            <v>20000</v>
          </cell>
          <cell r="Q380">
            <v>5000</v>
          </cell>
          <cell r="R380" t="str">
            <v>200</v>
          </cell>
          <cell r="S380" t="str">
            <v>False</v>
          </cell>
          <cell r="T380">
            <v>0</v>
          </cell>
          <cell r="U380">
            <v>500</v>
          </cell>
          <cell r="V380">
            <v>2000</v>
          </cell>
          <cell r="X380" t="str">
            <v>NO_ITEM</v>
          </cell>
          <cell r="Y380" t="str">
            <v>NO_ITEM</v>
          </cell>
          <cell r="Z380">
            <v>0</v>
          </cell>
          <cell r="AA380">
            <v>0</v>
          </cell>
          <cell r="AC380">
            <v>2600300</v>
          </cell>
          <cell r="AD380">
            <v>0</v>
          </cell>
          <cell r="AE380">
            <v>2600310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row>
        <row r="381">
          <cell r="A381">
            <v>26004</v>
          </cell>
          <cell r="B381" t="str">
            <v>블랙 해츨링</v>
          </cell>
          <cell r="C381" t="str">
            <v>Monster.Hatchling.Black</v>
          </cell>
          <cell r="D381">
            <v>0</v>
          </cell>
          <cell r="E381">
            <v>0</v>
          </cell>
          <cell r="F381">
            <v>0</v>
          </cell>
          <cell r="G381">
            <v>0</v>
          </cell>
          <cell r="H381" t="str">
            <v>Dragon</v>
          </cell>
          <cell r="I381">
            <v>0</v>
          </cell>
          <cell r="J381" t="str">
            <v>Magical</v>
          </cell>
          <cell r="K381">
            <v>0</v>
          </cell>
          <cell r="L381">
            <v>0</v>
          </cell>
          <cell r="M381" t="str">
            <v>Fire</v>
          </cell>
          <cell r="N381">
            <v>0</v>
          </cell>
          <cell r="O381">
            <v>0</v>
          </cell>
          <cell r="P381" t="str">
            <v>20000</v>
          </cell>
          <cell r="Q381">
            <v>5000</v>
          </cell>
          <cell r="R381" t="str">
            <v>200</v>
          </cell>
          <cell r="S381" t="str">
            <v>False</v>
          </cell>
          <cell r="T381">
            <v>0</v>
          </cell>
          <cell r="U381">
            <v>500</v>
          </cell>
          <cell r="V381">
            <v>2000</v>
          </cell>
          <cell r="X381" t="str">
            <v>NO_ITEM</v>
          </cell>
          <cell r="Y381" t="str">
            <v>NO_ITEM</v>
          </cell>
          <cell r="Z381">
            <v>0</v>
          </cell>
          <cell r="AA381">
            <v>0</v>
          </cell>
          <cell r="AC381">
            <v>2600400</v>
          </cell>
          <cell r="AD381">
            <v>0</v>
          </cell>
          <cell r="AE381">
            <v>2600410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row>
        <row r="382">
          <cell r="A382">
            <v>0</v>
          </cell>
          <cell r="B382" t="str">
            <v>보스</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X382">
            <v>0</v>
          </cell>
          <cell r="Y382">
            <v>0</v>
          </cell>
          <cell r="Z382">
            <v>0</v>
          </cell>
          <cell r="AA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row>
        <row r="383">
          <cell r="A383">
            <v>1301</v>
          </cell>
          <cell r="B383" t="str">
            <v>고블린 라이더</v>
          </cell>
          <cell r="C383" t="str">
            <v>Boss.GoblinRider</v>
          </cell>
          <cell r="D383">
            <v>0</v>
          </cell>
          <cell r="E383">
            <v>0</v>
          </cell>
          <cell r="F383">
            <v>0</v>
          </cell>
          <cell r="G383">
            <v>0</v>
          </cell>
          <cell r="H383" t="str">
            <v>Goblin</v>
          </cell>
          <cell r="I383">
            <v>0</v>
          </cell>
          <cell r="J383" t="str">
            <v>Physical</v>
          </cell>
          <cell r="K383">
            <v>0</v>
          </cell>
          <cell r="L383">
            <v>0</v>
          </cell>
          <cell r="M383" t="str">
            <v>Fire</v>
          </cell>
          <cell r="N383">
            <v>0</v>
          </cell>
          <cell r="O383">
            <v>0</v>
          </cell>
          <cell r="P383" t="str">
            <v>20000</v>
          </cell>
          <cell r="Q383">
            <v>5000</v>
          </cell>
          <cell r="R383" t="str">
            <v>200</v>
          </cell>
          <cell r="S383" t="str">
            <v>Knockback,Pulling,Allure</v>
          </cell>
          <cell r="T383">
            <v>0</v>
          </cell>
          <cell r="U383">
            <v>1200</v>
          </cell>
          <cell r="V383">
            <v>2400</v>
          </cell>
          <cell r="X383" t="str">
            <v>NO_ITEM</v>
          </cell>
          <cell r="Y383" t="str">
            <v>NO_ITEM</v>
          </cell>
          <cell r="Z383">
            <v>0</v>
          </cell>
          <cell r="AA383">
            <v>0</v>
          </cell>
          <cell r="AC383">
            <v>130100</v>
          </cell>
          <cell r="AD383">
            <v>0</v>
          </cell>
          <cell r="AE383">
            <v>130110</v>
          </cell>
          <cell r="AF383">
            <v>0</v>
          </cell>
          <cell r="AG383">
            <v>130120</v>
          </cell>
          <cell r="AH383">
            <v>0</v>
          </cell>
          <cell r="AI383">
            <v>130130</v>
          </cell>
          <cell r="AJ383">
            <v>0</v>
          </cell>
          <cell r="AK383">
            <v>130140</v>
          </cell>
          <cell r="AL383">
            <v>0</v>
          </cell>
          <cell r="AM383">
            <v>0</v>
          </cell>
          <cell r="AN383">
            <v>0</v>
          </cell>
          <cell r="AO383">
            <v>0</v>
          </cell>
          <cell r="AP383">
            <v>0</v>
          </cell>
          <cell r="AQ383">
            <v>0</v>
          </cell>
          <cell r="AR383">
            <v>0</v>
          </cell>
          <cell r="AS383">
            <v>0</v>
          </cell>
          <cell r="AT383">
            <v>0</v>
          </cell>
        </row>
        <row r="384">
          <cell r="A384">
            <v>2301</v>
          </cell>
          <cell r="B384" t="str">
            <v>하피 여왕</v>
          </cell>
          <cell r="C384" t="str">
            <v>Boss.HarpyQueen</v>
          </cell>
          <cell r="D384">
            <v>0</v>
          </cell>
          <cell r="E384">
            <v>0</v>
          </cell>
          <cell r="F384">
            <v>0</v>
          </cell>
          <cell r="G384">
            <v>0</v>
          </cell>
          <cell r="H384" t="str">
            <v>Harpy</v>
          </cell>
          <cell r="I384">
            <v>0</v>
          </cell>
          <cell r="J384" t="str">
            <v>Physical</v>
          </cell>
          <cell r="K384">
            <v>0</v>
          </cell>
          <cell r="L384">
            <v>0</v>
          </cell>
          <cell r="M384" t="str">
            <v>Fire</v>
          </cell>
          <cell r="N384">
            <v>0</v>
          </cell>
          <cell r="O384">
            <v>0</v>
          </cell>
          <cell r="P384" t="str">
            <v>20000</v>
          </cell>
          <cell r="Q384">
            <v>5000</v>
          </cell>
          <cell r="R384" t="str">
            <v>200</v>
          </cell>
          <cell r="S384" t="str">
            <v>Knockback,Pulling,Allure</v>
          </cell>
          <cell r="T384">
            <v>0</v>
          </cell>
          <cell r="U384">
            <v>1200</v>
          </cell>
          <cell r="V384">
            <v>3000</v>
          </cell>
          <cell r="X384" t="str">
            <v>NO_ITEM</v>
          </cell>
          <cell r="Y384" t="str">
            <v>NO_ITEM</v>
          </cell>
          <cell r="Z384">
            <v>0</v>
          </cell>
          <cell r="AA384">
            <v>0</v>
          </cell>
          <cell r="AC384">
            <v>230100</v>
          </cell>
          <cell r="AD384">
            <v>0</v>
          </cell>
          <cell r="AE384">
            <v>230110</v>
          </cell>
          <cell r="AF384">
            <v>0</v>
          </cell>
          <cell r="AG384">
            <v>230120</v>
          </cell>
          <cell r="AH384">
            <v>0</v>
          </cell>
          <cell r="AI384">
            <v>230130</v>
          </cell>
          <cell r="AJ384">
            <v>0</v>
          </cell>
          <cell r="AK384">
            <v>0</v>
          </cell>
          <cell r="AL384">
            <v>0</v>
          </cell>
          <cell r="AM384">
            <v>0</v>
          </cell>
          <cell r="AN384">
            <v>0</v>
          </cell>
          <cell r="AO384">
            <v>0</v>
          </cell>
          <cell r="AP384">
            <v>0</v>
          </cell>
          <cell r="AQ384">
            <v>0</v>
          </cell>
          <cell r="AR384">
            <v>0</v>
          </cell>
          <cell r="AS384">
            <v>0</v>
          </cell>
          <cell r="AT384">
            <v>0</v>
          </cell>
        </row>
        <row r="385">
          <cell r="A385">
            <v>3301</v>
          </cell>
          <cell r="B385" t="str">
            <v>오크 검사</v>
          </cell>
          <cell r="C385" t="str">
            <v>Boss.OrcSword</v>
          </cell>
          <cell r="D385">
            <v>0</v>
          </cell>
          <cell r="E385">
            <v>0</v>
          </cell>
          <cell r="F385">
            <v>0</v>
          </cell>
          <cell r="G385">
            <v>0</v>
          </cell>
          <cell r="H385" t="str">
            <v>Orc</v>
          </cell>
          <cell r="I385">
            <v>0</v>
          </cell>
          <cell r="J385" t="str">
            <v>Physical</v>
          </cell>
          <cell r="K385">
            <v>0</v>
          </cell>
          <cell r="L385">
            <v>0</v>
          </cell>
          <cell r="M385" t="str">
            <v>Fire</v>
          </cell>
          <cell r="N385">
            <v>0</v>
          </cell>
          <cell r="O385">
            <v>0</v>
          </cell>
          <cell r="P385" t="str">
            <v>20000</v>
          </cell>
          <cell r="Q385">
            <v>5000</v>
          </cell>
          <cell r="R385" t="str">
            <v>200</v>
          </cell>
          <cell r="S385" t="str">
            <v>Knockback,Pulling,Allure</v>
          </cell>
          <cell r="T385">
            <v>0</v>
          </cell>
          <cell r="U385">
            <v>1200</v>
          </cell>
          <cell r="V385">
            <v>3200</v>
          </cell>
          <cell r="X385" t="str">
            <v>NO_ITEM</v>
          </cell>
          <cell r="Y385" t="str">
            <v>NO_ITEM</v>
          </cell>
          <cell r="Z385">
            <v>0</v>
          </cell>
          <cell r="AA385">
            <v>0</v>
          </cell>
          <cell r="AC385">
            <v>330100</v>
          </cell>
          <cell r="AD385">
            <v>0</v>
          </cell>
          <cell r="AE385">
            <v>330110</v>
          </cell>
          <cell r="AF385">
            <v>0</v>
          </cell>
          <cell r="AG385">
            <v>330120</v>
          </cell>
          <cell r="AH385">
            <v>0</v>
          </cell>
          <cell r="AI385">
            <v>330130</v>
          </cell>
          <cell r="AJ385">
            <v>0</v>
          </cell>
          <cell r="AK385">
            <v>0</v>
          </cell>
          <cell r="AL385">
            <v>0</v>
          </cell>
          <cell r="AM385">
            <v>0</v>
          </cell>
          <cell r="AN385">
            <v>0</v>
          </cell>
          <cell r="AO385">
            <v>0</v>
          </cell>
          <cell r="AP385">
            <v>0</v>
          </cell>
          <cell r="AQ385">
            <v>0</v>
          </cell>
          <cell r="AR385">
            <v>0</v>
          </cell>
          <cell r="AS385">
            <v>0</v>
          </cell>
          <cell r="AT385">
            <v>0</v>
          </cell>
        </row>
        <row r="386">
          <cell r="A386">
            <v>4301</v>
          </cell>
          <cell r="B386" t="str">
            <v>리치</v>
          </cell>
          <cell r="C386" t="str">
            <v>Boss.Lich</v>
          </cell>
          <cell r="D386">
            <v>0</v>
          </cell>
          <cell r="E386">
            <v>0</v>
          </cell>
          <cell r="F386">
            <v>0</v>
          </cell>
          <cell r="G386">
            <v>0</v>
          </cell>
          <cell r="H386" t="str">
            <v>Skeleton</v>
          </cell>
          <cell r="I386">
            <v>0</v>
          </cell>
          <cell r="J386" t="str">
            <v>Magical</v>
          </cell>
          <cell r="K386">
            <v>0</v>
          </cell>
          <cell r="L386">
            <v>0</v>
          </cell>
          <cell r="M386" t="str">
            <v>Fire</v>
          </cell>
          <cell r="N386">
            <v>0</v>
          </cell>
          <cell r="O386">
            <v>0</v>
          </cell>
          <cell r="P386" t="str">
            <v>20000</v>
          </cell>
          <cell r="Q386">
            <v>5000</v>
          </cell>
          <cell r="R386" t="str">
            <v>200</v>
          </cell>
          <cell r="S386" t="str">
            <v>Knockback,Pulling,Allure</v>
          </cell>
          <cell r="T386">
            <v>0</v>
          </cell>
          <cell r="U386">
            <v>1200</v>
          </cell>
          <cell r="V386">
            <v>4200</v>
          </cell>
          <cell r="X386" t="str">
            <v>NO_ITEM</v>
          </cell>
          <cell r="Y386" t="str">
            <v>NO_ITEM</v>
          </cell>
          <cell r="Z386">
            <v>0</v>
          </cell>
          <cell r="AA386">
            <v>0</v>
          </cell>
          <cell r="AC386">
            <v>430100</v>
          </cell>
          <cell r="AD386">
            <v>0</v>
          </cell>
          <cell r="AE386">
            <v>430110</v>
          </cell>
          <cell r="AF386">
            <v>0</v>
          </cell>
          <cell r="AG386">
            <v>430120</v>
          </cell>
          <cell r="AH386">
            <v>0</v>
          </cell>
          <cell r="AI386">
            <v>430130</v>
          </cell>
          <cell r="AJ386">
            <v>0</v>
          </cell>
          <cell r="AK386">
            <v>0</v>
          </cell>
          <cell r="AL386">
            <v>0</v>
          </cell>
          <cell r="AM386">
            <v>0</v>
          </cell>
          <cell r="AN386">
            <v>0</v>
          </cell>
          <cell r="AO386">
            <v>0</v>
          </cell>
          <cell r="AP386">
            <v>0</v>
          </cell>
          <cell r="AQ386">
            <v>0</v>
          </cell>
          <cell r="AR386">
            <v>0</v>
          </cell>
          <cell r="AS386">
            <v>0</v>
          </cell>
          <cell r="AT386">
            <v>0</v>
          </cell>
        </row>
        <row r="387">
          <cell r="A387">
            <v>5301</v>
          </cell>
          <cell r="B387" t="str">
            <v>다크엘프 여제</v>
          </cell>
          <cell r="C387" t="str">
            <v>Boss.DarkElfCrescent</v>
          </cell>
          <cell r="D387">
            <v>0</v>
          </cell>
          <cell r="E387">
            <v>0</v>
          </cell>
          <cell r="F387">
            <v>0</v>
          </cell>
          <cell r="G387">
            <v>0</v>
          </cell>
          <cell r="H387" t="str">
            <v>DarkElf</v>
          </cell>
          <cell r="I387">
            <v>0</v>
          </cell>
          <cell r="J387" t="str">
            <v>Magical</v>
          </cell>
          <cell r="K387">
            <v>0</v>
          </cell>
          <cell r="L387">
            <v>0</v>
          </cell>
          <cell r="M387" t="str">
            <v>Fire</v>
          </cell>
          <cell r="N387">
            <v>0</v>
          </cell>
          <cell r="O387">
            <v>0</v>
          </cell>
          <cell r="P387" t="str">
            <v>20000</v>
          </cell>
          <cell r="Q387">
            <v>5000</v>
          </cell>
          <cell r="R387" t="str">
            <v>200</v>
          </cell>
          <cell r="S387" t="str">
            <v>Knockback,Pulling,Allure</v>
          </cell>
          <cell r="T387">
            <v>0</v>
          </cell>
          <cell r="U387">
            <v>1200</v>
          </cell>
          <cell r="V387">
            <v>3000</v>
          </cell>
          <cell r="X387" t="str">
            <v>NO_ITEM</v>
          </cell>
          <cell r="Y387" t="str">
            <v>NO_ITEM</v>
          </cell>
          <cell r="Z387">
            <v>0</v>
          </cell>
          <cell r="AA387">
            <v>0</v>
          </cell>
          <cell r="AC387">
            <v>530100</v>
          </cell>
          <cell r="AD387">
            <v>0</v>
          </cell>
          <cell r="AE387">
            <v>530110</v>
          </cell>
          <cell r="AF387">
            <v>0</v>
          </cell>
          <cell r="AG387">
            <v>530120</v>
          </cell>
          <cell r="AH387">
            <v>0</v>
          </cell>
          <cell r="AI387">
            <v>530130</v>
          </cell>
          <cell r="AJ387">
            <v>0</v>
          </cell>
          <cell r="AK387">
            <v>0</v>
          </cell>
          <cell r="AL387">
            <v>0</v>
          </cell>
          <cell r="AM387">
            <v>0</v>
          </cell>
          <cell r="AN387">
            <v>0</v>
          </cell>
          <cell r="AO387">
            <v>0</v>
          </cell>
          <cell r="AP387">
            <v>0</v>
          </cell>
          <cell r="AQ387">
            <v>0</v>
          </cell>
          <cell r="AR387">
            <v>0</v>
          </cell>
          <cell r="AS387">
            <v>0</v>
          </cell>
          <cell r="AT387">
            <v>0</v>
          </cell>
        </row>
        <row r="388">
          <cell r="A388">
            <v>5401</v>
          </cell>
          <cell r="B388" t="str">
            <v>광 도적</v>
          </cell>
          <cell r="C388" t="str">
            <v>Boss.MadAssassin</v>
          </cell>
          <cell r="D388">
            <v>0</v>
          </cell>
          <cell r="E388">
            <v>0</v>
          </cell>
          <cell r="F388">
            <v>0</v>
          </cell>
          <cell r="G388">
            <v>0</v>
          </cell>
          <cell r="H388" t="str">
            <v>DarkElf</v>
          </cell>
          <cell r="I388">
            <v>0</v>
          </cell>
          <cell r="J388" t="str">
            <v>Physical</v>
          </cell>
          <cell r="K388">
            <v>0</v>
          </cell>
          <cell r="L388">
            <v>0</v>
          </cell>
          <cell r="M388" t="str">
            <v>Fire</v>
          </cell>
          <cell r="N388">
            <v>0</v>
          </cell>
          <cell r="O388">
            <v>0</v>
          </cell>
          <cell r="P388" t="str">
            <v>20000</v>
          </cell>
          <cell r="Q388">
            <v>5000</v>
          </cell>
          <cell r="R388" t="str">
            <v>200</v>
          </cell>
          <cell r="S388" t="str">
            <v>Knockback,Pulling,Allure</v>
          </cell>
          <cell r="T388">
            <v>0</v>
          </cell>
          <cell r="U388">
            <v>800</v>
          </cell>
          <cell r="V388">
            <v>2000</v>
          </cell>
          <cell r="X388" t="str">
            <v>NO_ITEM</v>
          </cell>
          <cell r="Y388" t="str">
            <v>NO_ITEM</v>
          </cell>
          <cell r="Z388">
            <v>0</v>
          </cell>
          <cell r="AA388">
            <v>0</v>
          </cell>
          <cell r="AC388">
            <v>540100</v>
          </cell>
          <cell r="AD388">
            <v>0</v>
          </cell>
          <cell r="AE388">
            <v>540110</v>
          </cell>
          <cell r="AF388">
            <v>0</v>
          </cell>
          <cell r="AG388">
            <v>540120</v>
          </cell>
          <cell r="AH388">
            <v>0</v>
          </cell>
          <cell r="AI388">
            <v>540130</v>
          </cell>
          <cell r="AJ388">
            <v>0</v>
          </cell>
          <cell r="AK388">
            <v>540140</v>
          </cell>
          <cell r="AL388">
            <v>0</v>
          </cell>
          <cell r="AM388">
            <v>0</v>
          </cell>
          <cell r="AN388">
            <v>0</v>
          </cell>
          <cell r="AO388">
            <v>0</v>
          </cell>
          <cell r="AP388">
            <v>0</v>
          </cell>
          <cell r="AQ388">
            <v>0</v>
          </cell>
          <cell r="AR388">
            <v>0</v>
          </cell>
          <cell r="AS388">
            <v>0</v>
          </cell>
          <cell r="AT388">
            <v>0</v>
          </cell>
        </row>
        <row r="389">
          <cell r="A389">
            <v>6301</v>
          </cell>
          <cell r="B389" t="str">
            <v>고트 전사</v>
          </cell>
          <cell r="C389" t="str">
            <v>Boss.GoatWarrior</v>
          </cell>
          <cell r="D389">
            <v>0</v>
          </cell>
          <cell r="E389">
            <v>0</v>
          </cell>
          <cell r="F389">
            <v>0</v>
          </cell>
          <cell r="G389">
            <v>0</v>
          </cell>
          <cell r="H389" t="str">
            <v>Boss</v>
          </cell>
          <cell r="I389">
            <v>0</v>
          </cell>
          <cell r="J389" t="str">
            <v>Physical</v>
          </cell>
          <cell r="K389">
            <v>0</v>
          </cell>
          <cell r="L389">
            <v>0</v>
          </cell>
          <cell r="M389" t="str">
            <v>Fire</v>
          </cell>
          <cell r="N389">
            <v>0</v>
          </cell>
          <cell r="O389">
            <v>0</v>
          </cell>
          <cell r="P389" t="str">
            <v>20000</v>
          </cell>
          <cell r="Q389">
            <v>5000</v>
          </cell>
          <cell r="R389" t="str">
            <v>200</v>
          </cell>
          <cell r="S389" t="str">
            <v>Knockback,Down,Pulling,Allure</v>
          </cell>
          <cell r="T389">
            <v>0</v>
          </cell>
          <cell r="U389">
            <v>1200</v>
          </cell>
          <cell r="V389">
            <v>3500</v>
          </cell>
          <cell r="X389" t="str">
            <v>NO_ITEM</v>
          </cell>
          <cell r="Y389" t="str">
            <v>NO_ITEM</v>
          </cell>
          <cell r="Z389">
            <v>0</v>
          </cell>
          <cell r="AA389">
            <v>0</v>
          </cell>
          <cell r="AC389">
            <v>630100</v>
          </cell>
          <cell r="AD389">
            <v>0</v>
          </cell>
          <cell r="AE389">
            <v>630110</v>
          </cell>
          <cell r="AF389">
            <v>0</v>
          </cell>
          <cell r="AG389">
            <v>630120</v>
          </cell>
          <cell r="AH389">
            <v>0</v>
          </cell>
          <cell r="AI389">
            <v>630130</v>
          </cell>
          <cell r="AJ389">
            <v>0</v>
          </cell>
          <cell r="AK389">
            <v>0</v>
          </cell>
          <cell r="AL389">
            <v>0</v>
          </cell>
          <cell r="AM389">
            <v>0</v>
          </cell>
          <cell r="AN389">
            <v>0</v>
          </cell>
          <cell r="AO389">
            <v>0</v>
          </cell>
          <cell r="AP389">
            <v>0</v>
          </cell>
          <cell r="AQ389">
            <v>0</v>
          </cell>
          <cell r="AR389">
            <v>0</v>
          </cell>
          <cell r="AS389">
            <v>0</v>
          </cell>
          <cell r="AT389">
            <v>0</v>
          </cell>
        </row>
        <row r="390">
          <cell r="A390">
            <v>7301</v>
          </cell>
          <cell r="B390" t="str">
            <v>드래곤 트렌트</v>
          </cell>
          <cell r="C390" t="str">
            <v>Boss.DragonEnt</v>
          </cell>
          <cell r="D390">
            <v>0</v>
          </cell>
          <cell r="E390">
            <v>0</v>
          </cell>
          <cell r="F390">
            <v>0</v>
          </cell>
          <cell r="G390">
            <v>0</v>
          </cell>
          <cell r="H390" t="str">
            <v>Boss</v>
          </cell>
          <cell r="I390">
            <v>0</v>
          </cell>
          <cell r="J390" t="str">
            <v>Magical</v>
          </cell>
          <cell r="K390">
            <v>0</v>
          </cell>
          <cell r="L390">
            <v>0</v>
          </cell>
          <cell r="M390" t="str">
            <v>Fire</v>
          </cell>
          <cell r="N390" t="b">
            <v>1</v>
          </cell>
          <cell r="O390">
            <v>0</v>
          </cell>
          <cell r="P390" t="str">
            <v>20000</v>
          </cell>
          <cell r="Q390">
            <v>5000</v>
          </cell>
          <cell r="R390" t="str">
            <v>200</v>
          </cell>
          <cell r="S390" t="str">
            <v>Knockback,Down,Pulling,Allure</v>
          </cell>
          <cell r="T390">
            <v>0</v>
          </cell>
          <cell r="U390">
            <v>3700</v>
          </cell>
          <cell r="V390">
            <v>4800</v>
          </cell>
          <cell r="X390" t="str">
            <v>NO_ITEM</v>
          </cell>
          <cell r="Y390" t="str">
            <v>NO_ITEM</v>
          </cell>
          <cell r="Z390">
            <v>0</v>
          </cell>
          <cell r="AA390">
            <v>0</v>
          </cell>
          <cell r="AC390">
            <v>730100</v>
          </cell>
          <cell r="AD390">
            <v>0</v>
          </cell>
          <cell r="AE390">
            <v>730110</v>
          </cell>
          <cell r="AF390">
            <v>0</v>
          </cell>
          <cell r="AG390">
            <v>730120</v>
          </cell>
          <cell r="AH390">
            <v>0</v>
          </cell>
          <cell r="AI390">
            <v>730130</v>
          </cell>
          <cell r="AJ390">
            <v>0</v>
          </cell>
          <cell r="AK390">
            <v>0</v>
          </cell>
          <cell r="AL390">
            <v>0</v>
          </cell>
          <cell r="AM390">
            <v>0</v>
          </cell>
          <cell r="AN390">
            <v>0</v>
          </cell>
          <cell r="AO390">
            <v>0</v>
          </cell>
          <cell r="AP390">
            <v>0</v>
          </cell>
          <cell r="AQ390">
            <v>0</v>
          </cell>
          <cell r="AR390">
            <v>0</v>
          </cell>
          <cell r="AS390">
            <v>0</v>
          </cell>
          <cell r="AT390">
            <v>0</v>
          </cell>
        </row>
        <row r="391">
          <cell r="A391">
            <v>8301</v>
          </cell>
          <cell r="B391" t="str">
            <v>워 트롤</v>
          </cell>
          <cell r="C391" t="str">
            <v>Boss.WarTroll</v>
          </cell>
          <cell r="D391">
            <v>0</v>
          </cell>
          <cell r="E391">
            <v>0</v>
          </cell>
          <cell r="F391">
            <v>0</v>
          </cell>
          <cell r="G391">
            <v>0</v>
          </cell>
          <cell r="H391" t="str">
            <v>Boss</v>
          </cell>
          <cell r="I391">
            <v>0</v>
          </cell>
          <cell r="J391" t="str">
            <v>Physical</v>
          </cell>
          <cell r="K391">
            <v>0</v>
          </cell>
          <cell r="L391">
            <v>0</v>
          </cell>
          <cell r="M391" t="str">
            <v>Fire</v>
          </cell>
          <cell r="N391">
            <v>0</v>
          </cell>
          <cell r="O391">
            <v>0</v>
          </cell>
          <cell r="P391" t="str">
            <v>20000</v>
          </cell>
          <cell r="Q391">
            <v>1500</v>
          </cell>
          <cell r="R391" t="str">
            <v>200</v>
          </cell>
          <cell r="S391" t="str">
            <v>Knockback,Down,Pulling,Allure</v>
          </cell>
          <cell r="T391">
            <v>0</v>
          </cell>
          <cell r="U391">
            <v>1200</v>
          </cell>
          <cell r="V391">
            <v>3500</v>
          </cell>
          <cell r="X391" t="str">
            <v>NO_ITEM</v>
          </cell>
          <cell r="Y391" t="str">
            <v>NO_ITEM</v>
          </cell>
          <cell r="Z391">
            <v>0</v>
          </cell>
          <cell r="AA391">
            <v>0</v>
          </cell>
          <cell r="AC391">
            <v>830100</v>
          </cell>
          <cell r="AD391">
            <v>0</v>
          </cell>
          <cell r="AE391">
            <v>830110</v>
          </cell>
          <cell r="AF391">
            <v>0</v>
          </cell>
          <cell r="AG391">
            <v>830120</v>
          </cell>
          <cell r="AH391">
            <v>0</v>
          </cell>
          <cell r="AI391">
            <v>830130</v>
          </cell>
          <cell r="AJ391">
            <v>0</v>
          </cell>
          <cell r="AK391">
            <v>0</v>
          </cell>
          <cell r="AL391">
            <v>0</v>
          </cell>
          <cell r="AM391">
            <v>0</v>
          </cell>
          <cell r="AN391">
            <v>0</v>
          </cell>
          <cell r="AO391">
            <v>0</v>
          </cell>
          <cell r="AP391">
            <v>0</v>
          </cell>
          <cell r="AQ391">
            <v>0</v>
          </cell>
          <cell r="AR391">
            <v>0</v>
          </cell>
          <cell r="AS391">
            <v>0</v>
          </cell>
          <cell r="AT391">
            <v>0</v>
          </cell>
        </row>
        <row r="392">
          <cell r="A392">
            <v>9301</v>
          </cell>
          <cell r="B392" t="str">
            <v>이자케르</v>
          </cell>
          <cell r="C392" t="str">
            <v>Boss.Izakerr</v>
          </cell>
          <cell r="D392">
            <v>0</v>
          </cell>
          <cell r="E392">
            <v>0</v>
          </cell>
          <cell r="F392">
            <v>0</v>
          </cell>
          <cell r="G392">
            <v>0</v>
          </cell>
          <cell r="H392" t="str">
            <v>Lizardman</v>
          </cell>
          <cell r="I392">
            <v>0</v>
          </cell>
          <cell r="J392" t="str">
            <v>Physical</v>
          </cell>
          <cell r="K392">
            <v>0</v>
          </cell>
          <cell r="L392">
            <v>0</v>
          </cell>
          <cell r="M392" t="str">
            <v>Fire</v>
          </cell>
          <cell r="N392">
            <v>0</v>
          </cell>
          <cell r="O392">
            <v>0</v>
          </cell>
          <cell r="P392" t="str">
            <v>20000</v>
          </cell>
          <cell r="Q392">
            <v>5000</v>
          </cell>
          <cell r="R392" t="str">
            <v>200</v>
          </cell>
          <cell r="S392" t="str">
            <v>Knockback,Pulling,Allure</v>
          </cell>
          <cell r="T392">
            <v>0</v>
          </cell>
          <cell r="U392">
            <v>1000</v>
          </cell>
          <cell r="V392">
            <v>3500</v>
          </cell>
          <cell r="X392" t="str">
            <v>NO_ITEM</v>
          </cell>
          <cell r="Y392" t="str">
            <v>NO_ITEM</v>
          </cell>
          <cell r="Z392">
            <v>0</v>
          </cell>
          <cell r="AA392">
            <v>0</v>
          </cell>
          <cell r="AC392">
            <v>930100</v>
          </cell>
          <cell r="AD392">
            <v>0</v>
          </cell>
          <cell r="AE392">
            <v>930110</v>
          </cell>
          <cell r="AF392">
            <v>0</v>
          </cell>
          <cell r="AG392">
            <v>930120</v>
          </cell>
          <cell r="AH392">
            <v>0</v>
          </cell>
          <cell r="AI392">
            <v>930130</v>
          </cell>
          <cell r="AJ392">
            <v>0</v>
          </cell>
          <cell r="AK392">
            <v>930140</v>
          </cell>
          <cell r="AL392">
            <v>0</v>
          </cell>
          <cell r="AM392">
            <v>0</v>
          </cell>
          <cell r="AN392">
            <v>0</v>
          </cell>
          <cell r="AO392" t="str">
            <v>930111,930112,930113,930131,930132</v>
          </cell>
          <cell r="AP392">
            <v>0</v>
          </cell>
          <cell r="AQ392">
            <v>0</v>
          </cell>
          <cell r="AR392">
            <v>0</v>
          </cell>
          <cell r="AS392">
            <v>0</v>
          </cell>
          <cell r="AT392">
            <v>0</v>
          </cell>
        </row>
        <row r="393">
          <cell r="A393">
            <v>10301</v>
          </cell>
          <cell r="B393" t="str">
            <v>타르카스</v>
          </cell>
          <cell r="C393" t="str">
            <v>Boss.Tarkas</v>
          </cell>
          <cell r="D393">
            <v>0</v>
          </cell>
          <cell r="E393">
            <v>0</v>
          </cell>
          <cell r="F393">
            <v>0</v>
          </cell>
          <cell r="G393">
            <v>0</v>
          </cell>
          <cell r="H393" t="str">
            <v>FrostGiant</v>
          </cell>
          <cell r="I393">
            <v>0</v>
          </cell>
          <cell r="J393" t="str">
            <v>Physical</v>
          </cell>
          <cell r="K393">
            <v>0</v>
          </cell>
          <cell r="L393">
            <v>0</v>
          </cell>
          <cell r="M393" t="str">
            <v>Fire</v>
          </cell>
          <cell r="N393">
            <v>0</v>
          </cell>
          <cell r="O393">
            <v>0</v>
          </cell>
          <cell r="P393" t="str">
            <v>20000</v>
          </cell>
          <cell r="Q393" t="str">
            <v>5000</v>
          </cell>
          <cell r="R393" t="str">
            <v>200</v>
          </cell>
          <cell r="S393" t="str">
            <v>Knockback,Pulling,Frozen,Allure</v>
          </cell>
          <cell r="T393">
            <v>0</v>
          </cell>
          <cell r="U393" t="str">
            <v>1200</v>
          </cell>
          <cell r="V393" t="str">
            <v>5000</v>
          </cell>
          <cell r="W393">
            <v>0</v>
          </cell>
          <cell r="X393" t="str">
            <v>NO_ITEM</v>
          </cell>
          <cell r="Y393" t="str">
            <v>NO_ITEM</v>
          </cell>
          <cell r="Z393">
            <v>0</v>
          </cell>
          <cell r="AA393">
            <v>0</v>
          </cell>
          <cell r="AB393">
            <v>0</v>
          </cell>
          <cell r="AC393" t="str">
            <v>1030100</v>
          </cell>
          <cell r="AD393">
            <v>0</v>
          </cell>
          <cell r="AE393" t="str">
            <v>1030110</v>
          </cell>
          <cell r="AF393">
            <v>0</v>
          </cell>
          <cell r="AG393">
            <v>1030120</v>
          </cell>
          <cell r="AH393">
            <v>0</v>
          </cell>
          <cell r="AI393">
            <v>1030130</v>
          </cell>
          <cell r="AJ393">
            <v>0</v>
          </cell>
          <cell r="AK393">
            <v>1030140</v>
          </cell>
          <cell r="AL393">
            <v>0</v>
          </cell>
          <cell r="AM393">
            <v>0</v>
          </cell>
          <cell r="AN393">
            <v>0</v>
          </cell>
          <cell r="AO393">
            <v>0</v>
          </cell>
          <cell r="AP393">
            <v>0</v>
          </cell>
          <cell r="AQ393">
            <v>0</v>
          </cell>
          <cell r="AR393">
            <v>0</v>
          </cell>
          <cell r="AS393">
            <v>0</v>
          </cell>
          <cell r="AT393">
            <v>0</v>
          </cell>
        </row>
        <row r="394">
          <cell r="A394">
            <v>10401</v>
          </cell>
          <cell r="B394" t="str">
            <v>겔로파즈타</v>
          </cell>
          <cell r="C394" t="str">
            <v>Boss.DragonEnt.Ice</v>
          </cell>
          <cell r="D394">
            <v>0</v>
          </cell>
          <cell r="E394">
            <v>0</v>
          </cell>
          <cell r="F394">
            <v>0</v>
          </cell>
          <cell r="G394">
            <v>0</v>
          </cell>
          <cell r="H394" t="str">
            <v>Boss</v>
          </cell>
          <cell r="I394">
            <v>0</v>
          </cell>
          <cell r="J394" t="str">
            <v>Magical</v>
          </cell>
          <cell r="K394">
            <v>0</v>
          </cell>
          <cell r="L394">
            <v>0</v>
          </cell>
          <cell r="M394" t="str">
            <v>Fire</v>
          </cell>
          <cell r="N394" t="b">
            <v>1</v>
          </cell>
          <cell r="O394">
            <v>0</v>
          </cell>
          <cell r="P394" t="str">
            <v>20000</v>
          </cell>
          <cell r="Q394">
            <v>5000</v>
          </cell>
          <cell r="R394" t="str">
            <v>200</v>
          </cell>
          <cell r="S394" t="str">
            <v>Knockback,Down,Pulling,Allure</v>
          </cell>
          <cell r="T394">
            <v>0</v>
          </cell>
          <cell r="U394">
            <v>3700</v>
          </cell>
          <cell r="V394">
            <v>4800</v>
          </cell>
          <cell r="X394" t="str">
            <v>NO_ITEM</v>
          </cell>
          <cell r="Y394" t="str">
            <v>NO_ITEM</v>
          </cell>
          <cell r="Z394">
            <v>0</v>
          </cell>
          <cell r="AA394">
            <v>0</v>
          </cell>
          <cell r="AC394">
            <v>1040100</v>
          </cell>
          <cell r="AD394">
            <v>0</v>
          </cell>
          <cell r="AE394">
            <v>1040110</v>
          </cell>
          <cell r="AF394">
            <v>0</v>
          </cell>
          <cell r="AG394">
            <v>1040120</v>
          </cell>
          <cell r="AH394">
            <v>0</v>
          </cell>
          <cell r="AI394">
            <v>1040130</v>
          </cell>
          <cell r="AJ394">
            <v>0</v>
          </cell>
          <cell r="AK394">
            <v>0</v>
          </cell>
          <cell r="AL394">
            <v>0</v>
          </cell>
          <cell r="AM394">
            <v>0</v>
          </cell>
          <cell r="AN394">
            <v>0</v>
          </cell>
          <cell r="AO394">
            <v>0</v>
          </cell>
          <cell r="AP394">
            <v>0</v>
          </cell>
          <cell r="AQ394">
            <v>0</v>
          </cell>
          <cell r="AR394">
            <v>0</v>
          </cell>
          <cell r="AS394">
            <v>0</v>
          </cell>
          <cell r="AT394">
            <v>0</v>
          </cell>
        </row>
        <row r="395">
          <cell r="A395">
            <v>11301</v>
          </cell>
          <cell r="B395" t="str">
            <v>얼음 거북이</v>
          </cell>
          <cell r="C395" t="str">
            <v>Boss.IceTortoise</v>
          </cell>
          <cell r="D395">
            <v>0</v>
          </cell>
          <cell r="E395">
            <v>0</v>
          </cell>
          <cell r="F395">
            <v>0</v>
          </cell>
          <cell r="G395">
            <v>0</v>
          </cell>
          <cell r="H395" t="str">
            <v>Tortoise</v>
          </cell>
          <cell r="I395">
            <v>0</v>
          </cell>
          <cell r="J395" t="str">
            <v>Magical</v>
          </cell>
          <cell r="K395">
            <v>0</v>
          </cell>
          <cell r="L395">
            <v>0</v>
          </cell>
          <cell r="M395" t="str">
            <v>Fire</v>
          </cell>
          <cell r="N395">
            <v>0</v>
          </cell>
          <cell r="O395">
            <v>0</v>
          </cell>
          <cell r="P395" t="str">
            <v>5000</v>
          </cell>
          <cell r="Q395">
            <v>5000</v>
          </cell>
          <cell r="R395" t="str">
            <v>200</v>
          </cell>
          <cell r="S395" t="str">
            <v>False,Allure</v>
          </cell>
          <cell r="T395">
            <v>0</v>
          </cell>
          <cell r="U395">
            <v>1600</v>
          </cell>
          <cell r="V395">
            <v>3500</v>
          </cell>
          <cell r="X395" t="str">
            <v>NO_ITEM</v>
          </cell>
          <cell r="Y395" t="str">
            <v>NO_ITEM</v>
          </cell>
          <cell r="Z395">
            <v>0</v>
          </cell>
          <cell r="AA395">
            <v>0</v>
          </cell>
          <cell r="AB395">
            <v>0</v>
          </cell>
          <cell r="AC395">
            <v>1130100</v>
          </cell>
          <cell r="AD395">
            <v>0</v>
          </cell>
          <cell r="AE395">
            <v>1130110</v>
          </cell>
          <cell r="AF395">
            <v>0</v>
          </cell>
          <cell r="AG395">
            <v>1130120</v>
          </cell>
          <cell r="AH395">
            <v>0</v>
          </cell>
          <cell r="AI395">
            <v>1130130</v>
          </cell>
          <cell r="AJ395">
            <v>0</v>
          </cell>
          <cell r="AK395">
            <v>1130140</v>
          </cell>
          <cell r="AL395">
            <v>0</v>
          </cell>
          <cell r="AM395">
            <v>0</v>
          </cell>
          <cell r="AN395">
            <v>0</v>
          </cell>
          <cell r="AO395">
            <v>0</v>
          </cell>
          <cell r="AP395">
            <v>0</v>
          </cell>
          <cell r="AQ395">
            <v>0</v>
          </cell>
          <cell r="AR395">
            <v>0</v>
          </cell>
          <cell r="AS395">
            <v>0</v>
          </cell>
          <cell r="AT395">
            <v>0</v>
          </cell>
        </row>
        <row r="396">
          <cell r="A396">
            <v>0</v>
          </cell>
          <cell r="B396" t="str">
            <v>길드레이드</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X396">
            <v>0</v>
          </cell>
          <cell r="Y396">
            <v>0</v>
          </cell>
          <cell r="Z396">
            <v>0</v>
          </cell>
          <cell r="AA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row>
        <row r="397">
          <cell r="A397">
            <v>2401</v>
          </cell>
          <cell r="B397" t="str">
            <v>자이언트 슬라임</v>
          </cell>
          <cell r="C397" t="str">
            <v>Raid.GiantSlime</v>
          </cell>
          <cell r="D397">
            <v>0</v>
          </cell>
          <cell r="E397">
            <v>0</v>
          </cell>
          <cell r="F397">
            <v>0</v>
          </cell>
          <cell r="G397">
            <v>0</v>
          </cell>
          <cell r="H397" t="str">
            <v>Boss</v>
          </cell>
          <cell r="I397">
            <v>0</v>
          </cell>
          <cell r="J397" t="str">
            <v>Physical</v>
          </cell>
          <cell r="K397">
            <v>0</v>
          </cell>
          <cell r="L397">
            <v>0</v>
          </cell>
          <cell r="M397" t="str">
            <v>Fire</v>
          </cell>
          <cell r="N397" t="b">
            <v>1</v>
          </cell>
          <cell r="O397">
            <v>0</v>
          </cell>
          <cell r="P397" t="str">
            <v>20000</v>
          </cell>
          <cell r="Q397">
            <v>5000</v>
          </cell>
          <cell r="R397" t="str">
            <v>200</v>
          </cell>
          <cell r="S397" t="str">
            <v>False</v>
          </cell>
          <cell r="T397">
            <v>0</v>
          </cell>
          <cell r="U397">
            <v>1000</v>
          </cell>
          <cell r="V397">
            <v>3000</v>
          </cell>
          <cell r="X397" t="str">
            <v>NO_ITEM</v>
          </cell>
          <cell r="Y397" t="str">
            <v>NO_ITEM</v>
          </cell>
          <cell r="Z397">
            <v>0</v>
          </cell>
          <cell r="AA397">
            <v>0</v>
          </cell>
          <cell r="AC397">
            <v>240100</v>
          </cell>
          <cell r="AD397">
            <v>0</v>
          </cell>
          <cell r="AE397">
            <v>240110</v>
          </cell>
          <cell r="AF397">
            <v>0</v>
          </cell>
          <cell r="AG397">
            <v>240120</v>
          </cell>
          <cell r="AH397">
            <v>0</v>
          </cell>
          <cell r="AI397">
            <v>240130</v>
          </cell>
          <cell r="AJ397">
            <v>0</v>
          </cell>
          <cell r="AK397">
            <v>240140</v>
          </cell>
          <cell r="AL397">
            <v>0</v>
          </cell>
          <cell r="AM397">
            <v>0</v>
          </cell>
          <cell r="AN397">
            <v>0</v>
          </cell>
          <cell r="AO397">
            <v>0</v>
          </cell>
          <cell r="AP397">
            <v>0</v>
          </cell>
          <cell r="AQ397">
            <v>0</v>
          </cell>
          <cell r="AR397">
            <v>0</v>
          </cell>
          <cell r="AS397">
            <v>0</v>
          </cell>
          <cell r="AT397">
            <v>0</v>
          </cell>
        </row>
        <row r="398">
          <cell r="A398">
            <v>3401</v>
          </cell>
          <cell r="B398" t="str">
            <v>만티코어</v>
          </cell>
          <cell r="C398" t="str">
            <v>GuildRaid.Boss.Manticore</v>
          </cell>
          <cell r="D398" t="str">
            <v>Raid.Manticore</v>
          </cell>
          <cell r="E398">
            <v>0</v>
          </cell>
          <cell r="F398">
            <v>0</v>
          </cell>
          <cell r="G398">
            <v>0</v>
          </cell>
          <cell r="H398" t="str">
            <v>Boss</v>
          </cell>
          <cell r="I398">
            <v>0</v>
          </cell>
          <cell r="J398" t="str">
            <v>Physical</v>
          </cell>
          <cell r="K398">
            <v>0</v>
          </cell>
          <cell r="L398">
            <v>0</v>
          </cell>
          <cell r="M398" t="str">
            <v>Fire</v>
          </cell>
          <cell r="N398" t="b">
            <v>1</v>
          </cell>
          <cell r="O398">
            <v>0</v>
          </cell>
          <cell r="P398" t="str">
            <v>20000</v>
          </cell>
          <cell r="Q398">
            <v>5000</v>
          </cell>
          <cell r="R398" t="str">
            <v>200</v>
          </cell>
          <cell r="S398" t="str">
            <v>CC</v>
          </cell>
          <cell r="T398">
            <v>0</v>
          </cell>
          <cell r="U398">
            <v>5000</v>
          </cell>
          <cell r="V398">
            <v>7000</v>
          </cell>
          <cell r="X398" t="str">
            <v>NO_ITEM</v>
          </cell>
          <cell r="Y398" t="str">
            <v>NO_ITEM</v>
          </cell>
          <cell r="Z398">
            <v>0</v>
          </cell>
          <cell r="AA398">
            <v>0</v>
          </cell>
          <cell r="AC398">
            <v>340100</v>
          </cell>
          <cell r="AD398">
            <v>0</v>
          </cell>
          <cell r="AE398">
            <v>340110</v>
          </cell>
          <cell r="AF398">
            <v>0</v>
          </cell>
          <cell r="AG398">
            <v>340120</v>
          </cell>
          <cell r="AH398">
            <v>0</v>
          </cell>
          <cell r="AI398">
            <v>340130</v>
          </cell>
          <cell r="AJ398">
            <v>0</v>
          </cell>
          <cell r="AK398">
            <v>340140</v>
          </cell>
          <cell r="AL398">
            <v>0</v>
          </cell>
          <cell r="AM398">
            <v>0</v>
          </cell>
          <cell r="AN398">
            <v>0</v>
          </cell>
          <cell r="AO398" t="str">
            <v>340101,340150,340160</v>
          </cell>
          <cell r="AP398">
            <v>0</v>
          </cell>
          <cell r="AQ398">
            <v>0</v>
          </cell>
          <cell r="AR398">
            <v>0</v>
          </cell>
          <cell r="AS398">
            <v>0</v>
          </cell>
          <cell r="AT398">
            <v>0</v>
          </cell>
        </row>
        <row r="399">
          <cell r="A399">
            <v>3402</v>
          </cell>
          <cell r="B399" t="str">
            <v>얼음 수정</v>
          </cell>
          <cell r="C399" t="str">
            <v>Raid.Dragon.Ice.Pillar</v>
          </cell>
          <cell r="D399">
            <v>0</v>
          </cell>
          <cell r="E399">
            <v>0</v>
          </cell>
          <cell r="F399">
            <v>0</v>
          </cell>
          <cell r="G399">
            <v>0</v>
          </cell>
          <cell r="H399" t="str">
            <v>Dragon</v>
          </cell>
          <cell r="I399">
            <v>0</v>
          </cell>
          <cell r="J399" t="str">
            <v>Magical</v>
          </cell>
          <cell r="K399">
            <v>0</v>
          </cell>
          <cell r="L399">
            <v>0</v>
          </cell>
          <cell r="M399" t="str">
            <v>Fire</v>
          </cell>
          <cell r="N399" t="b">
            <v>1</v>
          </cell>
          <cell r="O399">
            <v>0</v>
          </cell>
          <cell r="P399" t="str">
            <v>20000</v>
          </cell>
          <cell r="Q399">
            <v>5000</v>
          </cell>
          <cell r="R399" t="str">
            <v>200</v>
          </cell>
          <cell r="S399" t="str">
            <v>CC</v>
          </cell>
          <cell r="T399" t="str">
            <v>StaticPosition</v>
          </cell>
          <cell r="U399">
            <v>1000</v>
          </cell>
          <cell r="V399">
            <v>3000</v>
          </cell>
          <cell r="W399">
            <v>0</v>
          </cell>
          <cell r="X399" t="str">
            <v>NO_ITEM</v>
          </cell>
          <cell r="Y399" t="str">
            <v>NO_ITEM</v>
          </cell>
          <cell r="Z399">
            <v>0</v>
          </cell>
          <cell r="AA399">
            <v>0</v>
          </cell>
          <cell r="AB399">
            <v>0</v>
          </cell>
          <cell r="AC399">
            <v>340200</v>
          </cell>
          <cell r="AD399">
            <v>0</v>
          </cell>
          <cell r="AE399">
            <v>340210</v>
          </cell>
          <cell r="AF399">
            <v>0</v>
          </cell>
          <cell r="AG399">
            <v>340230</v>
          </cell>
          <cell r="AH399">
            <v>0</v>
          </cell>
          <cell r="AI399">
            <v>340240</v>
          </cell>
          <cell r="AK399" t="str">
            <v>340220</v>
          </cell>
          <cell r="AL399">
            <v>0</v>
          </cell>
          <cell r="AM399">
            <v>0</v>
          </cell>
          <cell r="AN399">
            <v>0</v>
          </cell>
          <cell r="AO399">
            <v>0</v>
          </cell>
          <cell r="AP399">
            <v>0</v>
          </cell>
          <cell r="AQ399">
            <v>0</v>
          </cell>
          <cell r="AR399">
            <v>0</v>
          </cell>
          <cell r="AS399">
            <v>0</v>
          </cell>
          <cell r="AT399">
            <v>0</v>
          </cell>
          <cell r="AU399">
            <v>0</v>
          </cell>
          <cell r="AV399">
            <v>0</v>
          </cell>
        </row>
        <row r="400">
          <cell r="A400">
            <v>3403</v>
          </cell>
          <cell r="B400" t="str">
            <v>노르딕</v>
          </cell>
          <cell r="C400" t="str">
            <v>GuildRaid.Lich2</v>
          </cell>
          <cell r="D400" t="str">
            <v>Boss.Lich</v>
          </cell>
          <cell r="E400">
            <v>0</v>
          </cell>
          <cell r="F400">
            <v>0</v>
          </cell>
          <cell r="G400">
            <v>0</v>
          </cell>
          <cell r="H400" t="str">
            <v>Skeleton</v>
          </cell>
          <cell r="I400">
            <v>0</v>
          </cell>
          <cell r="J400" t="str">
            <v>Magical</v>
          </cell>
          <cell r="K400">
            <v>0</v>
          </cell>
          <cell r="L400">
            <v>0</v>
          </cell>
          <cell r="M400" t="str">
            <v>Fire</v>
          </cell>
          <cell r="N400">
            <v>0</v>
          </cell>
          <cell r="O400">
            <v>0</v>
          </cell>
          <cell r="P400" t="str">
            <v>20000</v>
          </cell>
          <cell r="Q400">
            <v>5000</v>
          </cell>
          <cell r="R400" t="str">
            <v>200</v>
          </cell>
          <cell r="S400" t="str">
            <v>Knockback,Pulling,Allure</v>
          </cell>
          <cell r="T400">
            <v>0</v>
          </cell>
          <cell r="U400">
            <v>1200</v>
          </cell>
          <cell r="V400">
            <v>4200</v>
          </cell>
          <cell r="X400" t="str">
            <v>NO_ITEM</v>
          </cell>
          <cell r="Y400" t="str">
            <v>NO_ITEM</v>
          </cell>
          <cell r="Z400">
            <v>0</v>
          </cell>
          <cell r="AA400">
            <v>0</v>
          </cell>
          <cell r="AC400">
            <v>340300</v>
          </cell>
          <cell r="AD400">
            <v>0</v>
          </cell>
          <cell r="AE400">
            <v>340310</v>
          </cell>
          <cell r="AF400">
            <v>0</v>
          </cell>
          <cell r="AG400">
            <v>340320</v>
          </cell>
          <cell r="AH400">
            <v>0</v>
          </cell>
          <cell r="AI400">
            <v>340330</v>
          </cell>
          <cell r="AJ400">
            <v>0</v>
          </cell>
          <cell r="AK400">
            <v>340340</v>
          </cell>
          <cell r="AL400">
            <v>0</v>
          </cell>
          <cell r="AM400">
            <v>0</v>
          </cell>
          <cell r="AN400">
            <v>0</v>
          </cell>
          <cell r="AO400" t="str">
            <v>340311,340312</v>
          </cell>
          <cell r="AP400">
            <v>0</v>
          </cell>
          <cell r="AQ400">
            <v>0</v>
          </cell>
          <cell r="AR400">
            <v>0</v>
          </cell>
          <cell r="AS400">
            <v>0</v>
          </cell>
          <cell r="AT400">
            <v>0</v>
          </cell>
        </row>
        <row r="401">
          <cell r="A401">
            <v>3404</v>
          </cell>
          <cell r="B401" t="str">
            <v>쟈키오스</v>
          </cell>
          <cell r="C401" t="str">
            <v>GuildRaid.DragonEnt2</v>
          </cell>
          <cell r="D401" t="str">
            <v>Boss.DragonEnt</v>
          </cell>
          <cell r="E401">
            <v>0</v>
          </cell>
          <cell r="F401">
            <v>0</v>
          </cell>
          <cell r="G401">
            <v>0</v>
          </cell>
          <cell r="H401" t="str">
            <v>Boss</v>
          </cell>
          <cell r="I401">
            <v>0</v>
          </cell>
          <cell r="J401" t="str">
            <v>Magical</v>
          </cell>
          <cell r="K401">
            <v>0</v>
          </cell>
          <cell r="L401">
            <v>0</v>
          </cell>
          <cell r="M401" t="str">
            <v>Fire</v>
          </cell>
          <cell r="N401" t="b">
            <v>1</v>
          </cell>
          <cell r="O401">
            <v>0</v>
          </cell>
          <cell r="P401" t="str">
            <v>20000</v>
          </cell>
          <cell r="Q401">
            <v>5000</v>
          </cell>
          <cell r="R401" t="str">
            <v>200</v>
          </cell>
          <cell r="S401" t="str">
            <v>Knockback,Down,Pulling,Allure</v>
          </cell>
          <cell r="T401">
            <v>0</v>
          </cell>
          <cell r="U401">
            <v>3700</v>
          </cell>
          <cell r="V401">
            <v>4800</v>
          </cell>
          <cell r="X401" t="str">
            <v>NO_ITEM</v>
          </cell>
          <cell r="Y401" t="str">
            <v>NO_ITEM</v>
          </cell>
          <cell r="Z401">
            <v>0</v>
          </cell>
          <cell r="AA401">
            <v>0</v>
          </cell>
          <cell r="AC401">
            <v>340400</v>
          </cell>
          <cell r="AD401">
            <v>0</v>
          </cell>
          <cell r="AE401">
            <v>340410</v>
          </cell>
          <cell r="AF401">
            <v>0</v>
          </cell>
          <cell r="AG401">
            <v>340420</v>
          </cell>
          <cell r="AH401">
            <v>0</v>
          </cell>
          <cell r="AI401">
            <v>340430</v>
          </cell>
          <cell r="AJ401">
            <v>0</v>
          </cell>
          <cell r="AK401">
            <v>0</v>
          </cell>
          <cell r="AL401">
            <v>0</v>
          </cell>
          <cell r="AM401">
            <v>0</v>
          </cell>
          <cell r="AN401">
            <v>0</v>
          </cell>
          <cell r="AO401">
            <v>0</v>
          </cell>
          <cell r="AP401">
            <v>0</v>
          </cell>
          <cell r="AQ401">
            <v>0</v>
          </cell>
          <cell r="AR401">
            <v>0</v>
          </cell>
          <cell r="AS401">
            <v>0</v>
          </cell>
          <cell r="AT401">
            <v>0</v>
          </cell>
        </row>
        <row r="402">
          <cell r="A402">
            <v>3405</v>
          </cell>
          <cell r="B402" t="str">
            <v>마비엘</v>
          </cell>
          <cell r="C402" t="str">
            <v>GuildRaid.MadAssassin2</v>
          </cell>
          <cell r="D402" t="str">
            <v>Boss.MadAssassin</v>
          </cell>
          <cell r="E402">
            <v>0</v>
          </cell>
          <cell r="F402">
            <v>0</v>
          </cell>
          <cell r="G402">
            <v>0</v>
          </cell>
          <cell r="H402" t="str">
            <v>DarkElf</v>
          </cell>
          <cell r="I402">
            <v>0</v>
          </cell>
          <cell r="J402" t="str">
            <v>Physical</v>
          </cell>
          <cell r="K402">
            <v>0</v>
          </cell>
          <cell r="L402">
            <v>0</v>
          </cell>
          <cell r="M402" t="str">
            <v>Fire</v>
          </cell>
          <cell r="N402">
            <v>0</v>
          </cell>
          <cell r="O402">
            <v>0</v>
          </cell>
          <cell r="P402" t="str">
            <v>20000</v>
          </cell>
          <cell r="Q402">
            <v>5000</v>
          </cell>
          <cell r="R402" t="str">
            <v>200</v>
          </cell>
          <cell r="S402" t="str">
            <v>Knockback,Pulling,Allure</v>
          </cell>
          <cell r="T402">
            <v>0</v>
          </cell>
          <cell r="U402">
            <v>800</v>
          </cell>
          <cell r="V402">
            <v>3000</v>
          </cell>
          <cell r="X402" t="str">
            <v>NO_ITEM</v>
          </cell>
          <cell r="Y402" t="str">
            <v>NO_ITEM</v>
          </cell>
          <cell r="Z402">
            <v>0</v>
          </cell>
          <cell r="AA402">
            <v>0</v>
          </cell>
          <cell r="AC402">
            <v>340500</v>
          </cell>
          <cell r="AD402">
            <v>0</v>
          </cell>
          <cell r="AE402">
            <v>340510</v>
          </cell>
          <cell r="AF402">
            <v>0</v>
          </cell>
          <cell r="AG402">
            <v>340520</v>
          </cell>
          <cell r="AH402">
            <v>0</v>
          </cell>
          <cell r="AI402">
            <v>340530</v>
          </cell>
          <cell r="AJ402">
            <v>0</v>
          </cell>
          <cell r="AK402">
            <v>340540</v>
          </cell>
          <cell r="AL402">
            <v>0</v>
          </cell>
          <cell r="AM402">
            <v>0</v>
          </cell>
          <cell r="AN402">
            <v>0</v>
          </cell>
          <cell r="AO402" t="str">
            <v>340501,340502,340511,340512,340513,340514,340515,340531,340532,340541,340542</v>
          </cell>
          <cell r="AP402">
            <v>0</v>
          </cell>
          <cell r="AQ402">
            <v>0</v>
          </cell>
          <cell r="AR402">
            <v>0</v>
          </cell>
          <cell r="AS402">
            <v>0</v>
          </cell>
          <cell r="AT402">
            <v>0</v>
          </cell>
        </row>
        <row r="403">
          <cell r="A403" t="str">
            <v>3406</v>
          </cell>
          <cell r="B403" t="str">
            <v>뉴비스</v>
          </cell>
          <cell r="C403" t="str">
            <v>GuildRaid.SuperElite2</v>
          </cell>
          <cell r="D403" t="str">
            <v>Monster.Scorpion.SuperElite</v>
          </cell>
          <cell r="E403">
            <v>0</v>
          </cell>
          <cell r="F403">
            <v>0</v>
          </cell>
          <cell r="G403">
            <v>0</v>
          </cell>
          <cell r="H403" t="str">
            <v>Scorpion</v>
          </cell>
          <cell r="I403">
            <v>0</v>
          </cell>
          <cell r="J403" t="str">
            <v>Magical</v>
          </cell>
          <cell r="K403">
            <v>0</v>
          </cell>
          <cell r="L403">
            <v>0</v>
          </cell>
          <cell r="M403" t="str">
            <v>Fire</v>
          </cell>
          <cell r="N403">
            <v>0</v>
          </cell>
          <cell r="O403">
            <v>0</v>
          </cell>
          <cell r="P403" t="str">
            <v>20000</v>
          </cell>
          <cell r="Q403" t="str">
            <v>5000</v>
          </cell>
          <cell r="R403" t="str">
            <v>200</v>
          </cell>
          <cell r="S403" t="str">
            <v>False,Allure</v>
          </cell>
          <cell r="T403">
            <v>0</v>
          </cell>
          <cell r="U403" t="str">
            <v>900</v>
          </cell>
          <cell r="V403" t="str">
            <v>3000</v>
          </cell>
          <cell r="W403">
            <v>0</v>
          </cell>
          <cell r="X403" t="str">
            <v>NO_ITEM</v>
          </cell>
          <cell r="Y403" t="str">
            <v>NO_ITEM</v>
          </cell>
          <cell r="Z403">
            <v>0</v>
          </cell>
          <cell r="AA403">
            <v>0</v>
          </cell>
          <cell r="AB403">
            <v>0</v>
          </cell>
          <cell r="AC403">
            <v>340600</v>
          </cell>
          <cell r="AD403">
            <v>0</v>
          </cell>
          <cell r="AE403">
            <v>340610</v>
          </cell>
          <cell r="AF403">
            <v>0</v>
          </cell>
          <cell r="AG403">
            <v>340620</v>
          </cell>
          <cell r="AH403">
            <v>0</v>
          </cell>
          <cell r="AI403">
            <v>340630</v>
          </cell>
          <cell r="AJ403">
            <v>0</v>
          </cell>
          <cell r="AK403">
            <v>340640</v>
          </cell>
          <cell r="AL403">
            <v>0</v>
          </cell>
          <cell r="AM403">
            <v>0</v>
          </cell>
          <cell r="AN403">
            <v>0</v>
          </cell>
          <cell r="AO403" t="str">
            <v>340621,340622,340623,340624,340631,340632</v>
          </cell>
          <cell r="AP403">
            <v>0</v>
          </cell>
          <cell r="AQ403">
            <v>0</v>
          </cell>
          <cell r="AR403">
            <v>0</v>
          </cell>
          <cell r="AS403">
            <v>0</v>
          </cell>
          <cell r="AT403">
            <v>0</v>
          </cell>
        </row>
        <row r="404">
          <cell r="A404">
            <v>3407</v>
          </cell>
          <cell r="B404" t="str">
            <v>구샤크</v>
          </cell>
          <cell r="C404" t="str">
            <v>GuildRaid.OrcSword2</v>
          </cell>
          <cell r="D404" t="str">
            <v>Boss.OrcSword</v>
          </cell>
          <cell r="E404">
            <v>0</v>
          </cell>
          <cell r="F404">
            <v>0</v>
          </cell>
          <cell r="G404">
            <v>0</v>
          </cell>
          <cell r="H404" t="str">
            <v>Orc</v>
          </cell>
          <cell r="I404">
            <v>0</v>
          </cell>
          <cell r="J404" t="str">
            <v>Physical</v>
          </cell>
          <cell r="K404">
            <v>0</v>
          </cell>
          <cell r="L404">
            <v>0</v>
          </cell>
          <cell r="M404" t="str">
            <v>Fire</v>
          </cell>
          <cell r="N404">
            <v>0</v>
          </cell>
          <cell r="O404">
            <v>0</v>
          </cell>
          <cell r="P404" t="str">
            <v>20000</v>
          </cell>
          <cell r="Q404">
            <v>5000</v>
          </cell>
          <cell r="R404" t="str">
            <v>200</v>
          </cell>
          <cell r="S404" t="str">
            <v>Knockback,Pulling,Allure</v>
          </cell>
          <cell r="T404">
            <v>0</v>
          </cell>
          <cell r="U404">
            <v>1200</v>
          </cell>
          <cell r="V404">
            <v>3200</v>
          </cell>
          <cell r="X404" t="str">
            <v>NO_ITEM</v>
          </cell>
          <cell r="Y404" t="str">
            <v>NO_ITEM</v>
          </cell>
          <cell r="Z404">
            <v>0</v>
          </cell>
          <cell r="AA404">
            <v>0</v>
          </cell>
          <cell r="AC404">
            <v>340700</v>
          </cell>
          <cell r="AD404">
            <v>0</v>
          </cell>
          <cell r="AE404">
            <v>340710</v>
          </cell>
          <cell r="AF404">
            <v>0</v>
          </cell>
          <cell r="AG404">
            <v>340720</v>
          </cell>
          <cell r="AH404">
            <v>0</v>
          </cell>
          <cell r="AI404">
            <v>340730</v>
          </cell>
          <cell r="AJ404">
            <v>0</v>
          </cell>
          <cell r="AK404">
            <v>340740</v>
          </cell>
          <cell r="AL404">
            <v>0</v>
          </cell>
          <cell r="AM404">
            <v>0</v>
          </cell>
          <cell r="AN404">
            <v>0</v>
          </cell>
          <cell r="AO404" t="str">
            <v>340750</v>
          </cell>
          <cell r="AP404">
            <v>0</v>
          </cell>
          <cell r="AQ404">
            <v>0</v>
          </cell>
          <cell r="AR404">
            <v>0</v>
          </cell>
          <cell r="AS404">
            <v>0</v>
          </cell>
          <cell r="AT404">
            <v>0</v>
          </cell>
        </row>
        <row r="405">
          <cell r="A405">
            <v>3408</v>
          </cell>
          <cell r="B405" t="str">
            <v>만티코어</v>
          </cell>
          <cell r="C405" t="str">
            <v>GuildRaid.Boss.Manticore2</v>
          </cell>
          <cell r="D405" t="str">
            <v>Raid.Manticore</v>
          </cell>
          <cell r="E405">
            <v>0</v>
          </cell>
          <cell r="F405">
            <v>0</v>
          </cell>
          <cell r="G405">
            <v>0</v>
          </cell>
          <cell r="H405" t="str">
            <v>Boss</v>
          </cell>
          <cell r="I405">
            <v>0</v>
          </cell>
          <cell r="J405" t="str">
            <v>Physical</v>
          </cell>
          <cell r="K405">
            <v>0</v>
          </cell>
          <cell r="L405">
            <v>0</v>
          </cell>
          <cell r="M405" t="str">
            <v>Fire</v>
          </cell>
          <cell r="N405" t="b">
            <v>1</v>
          </cell>
          <cell r="O405">
            <v>0</v>
          </cell>
          <cell r="P405" t="str">
            <v>20000</v>
          </cell>
          <cell r="Q405">
            <v>5000</v>
          </cell>
          <cell r="R405" t="str">
            <v>200</v>
          </cell>
          <cell r="S405" t="str">
            <v>CC,Allure</v>
          </cell>
          <cell r="T405">
            <v>0</v>
          </cell>
          <cell r="U405">
            <v>5000</v>
          </cell>
          <cell r="V405">
            <v>7000</v>
          </cell>
          <cell r="X405" t="str">
            <v>NO_ITEM</v>
          </cell>
          <cell r="Y405" t="str">
            <v>NO_ITEM</v>
          </cell>
          <cell r="Z405">
            <v>0</v>
          </cell>
          <cell r="AA405">
            <v>0</v>
          </cell>
          <cell r="AC405">
            <v>340100</v>
          </cell>
          <cell r="AD405">
            <v>0</v>
          </cell>
          <cell r="AE405">
            <v>340110</v>
          </cell>
          <cell r="AF405">
            <v>0</v>
          </cell>
          <cell r="AG405">
            <v>340120</v>
          </cell>
          <cell r="AH405">
            <v>0</v>
          </cell>
          <cell r="AI405">
            <v>340830</v>
          </cell>
          <cell r="AJ405">
            <v>0</v>
          </cell>
          <cell r="AK405">
            <v>340140</v>
          </cell>
          <cell r="AL405">
            <v>0</v>
          </cell>
          <cell r="AM405">
            <v>0</v>
          </cell>
          <cell r="AN405">
            <v>0</v>
          </cell>
          <cell r="AO405" t="str">
            <v>340101,340150,340160</v>
          </cell>
          <cell r="AP405">
            <v>0</v>
          </cell>
          <cell r="AQ405">
            <v>0</v>
          </cell>
          <cell r="AR405">
            <v>0</v>
          </cell>
          <cell r="AS405">
            <v>0</v>
          </cell>
          <cell r="AT405">
            <v>0</v>
          </cell>
        </row>
        <row r="406">
          <cell r="A406">
            <v>0</v>
          </cell>
          <cell r="B406" t="str">
            <v>길드레이드(하드)</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X406">
            <v>0</v>
          </cell>
          <cell r="Y406">
            <v>0</v>
          </cell>
          <cell r="Z406">
            <v>0</v>
          </cell>
          <cell r="AA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row>
        <row r="407">
          <cell r="A407">
            <v>3411</v>
          </cell>
          <cell r="B407" t="str">
            <v>만티코어</v>
          </cell>
          <cell r="C407" t="str">
            <v>GuildRaid.Boss.Manticore3</v>
          </cell>
          <cell r="D407" t="str">
            <v>Raid.Manticore</v>
          </cell>
          <cell r="E407">
            <v>0</v>
          </cell>
          <cell r="F407">
            <v>0</v>
          </cell>
          <cell r="G407">
            <v>0</v>
          </cell>
          <cell r="H407" t="str">
            <v>Boss</v>
          </cell>
          <cell r="I407">
            <v>0</v>
          </cell>
          <cell r="J407" t="str">
            <v>Physical</v>
          </cell>
          <cell r="K407">
            <v>0</v>
          </cell>
          <cell r="L407">
            <v>0</v>
          </cell>
          <cell r="M407" t="str">
            <v>Fire</v>
          </cell>
          <cell r="N407" t="b">
            <v>1</v>
          </cell>
          <cell r="O407">
            <v>0</v>
          </cell>
          <cell r="P407" t="str">
            <v>20000</v>
          </cell>
          <cell r="Q407">
            <v>5000</v>
          </cell>
          <cell r="R407" t="str">
            <v>200</v>
          </cell>
          <cell r="S407" t="str">
            <v>CC,Allure</v>
          </cell>
          <cell r="T407">
            <v>0</v>
          </cell>
          <cell r="U407">
            <v>5000</v>
          </cell>
          <cell r="V407">
            <v>7000</v>
          </cell>
          <cell r="X407" t="str">
            <v>NO_ITEM</v>
          </cell>
          <cell r="Y407" t="str">
            <v>NO_ITEM</v>
          </cell>
          <cell r="Z407">
            <v>0</v>
          </cell>
          <cell r="AA407">
            <v>0</v>
          </cell>
          <cell r="AC407">
            <v>341100</v>
          </cell>
          <cell r="AD407">
            <v>0</v>
          </cell>
          <cell r="AE407">
            <v>341110</v>
          </cell>
          <cell r="AF407">
            <v>0</v>
          </cell>
          <cell r="AG407">
            <v>341120</v>
          </cell>
          <cell r="AH407">
            <v>0</v>
          </cell>
          <cell r="AI407">
            <v>341130</v>
          </cell>
          <cell r="AJ407">
            <v>0</v>
          </cell>
          <cell r="AK407">
            <v>341140</v>
          </cell>
          <cell r="AL407">
            <v>0</v>
          </cell>
          <cell r="AM407">
            <v>0</v>
          </cell>
          <cell r="AN407">
            <v>0</v>
          </cell>
          <cell r="AO407" t="str">
            <v>341101,341150,341160,341170,341180</v>
          </cell>
          <cell r="AP407">
            <v>0</v>
          </cell>
          <cell r="AQ407">
            <v>0</v>
          </cell>
          <cell r="AR407">
            <v>0</v>
          </cell>
          <cell r="AS407">
            <v>0</v>
          </cell>
          <cell r="AT407">
            <v>0</v>
          </cell>
        </row>
        <row r="408">
          <cell r="A408">
            <v>3412</v>
          </cell>
          <cell r="B408" t="str">
            <v>얼음 수정</v>
          </cell>
          <cell r="C408" t="str">
            <v>Raid.HardDragon.Ice.Pillar_1</v>
          </cell>
          <cell r="D408" t="str">
            <v>Raid.Dragon.Ice.Pillar</v>
          </cell>
          <cell r="E408">
            <v>0</v>
          </cell>
          <cell r="F408">
            <v>0</v>
          </cell>
          <cell r="G408">
            <v>0</v>
          </cell>
          <cell r="H408" t="str">
            <v>Dragon</v>
          </cell>
          <cell r="I408">
            <v>0</v>
          </cell>
          <cell r="J408" t="str">
            <v>Magical</v>
          </cell>
          <cell r="K408">
            <v>0</v>
          </cell>
          <cell r="L408">
            <v>0</v>
          </cell>
          <cell r="M408" t="str">
            <v>Fire</v>
          </cell>
          <cell r="N408" t="b">
            <v>1</v>
          </cell>
          <cell r="O408">
            <v>0</v>
          </cell>
          <cell r="P408" t="str">
            <v>20000</v>
          </cell>
          <cell r="Q408">
            <v>5000</v>
          </cell>
          <cell r="R408" t="str">
            <v>200</v>
          </cell>
          <cell r="S408" t="str">
            <v>CC,Allure</v>
          </cell>
          <cell r="T408" t="str">
            <v>StaticPosition</v>
          </cell>
          <cell r="U408">
            <v>1000</v>
          </cell>
          <cell r="V408">
            <v>3000</v>
          </cell>
          <cell r="W408">
            <v>0</v>
          </cell>
          <cell r="X408" t="str">
            <v>NO_ITEM</v>
          </cell>
          <cell r="Y408" t="str">
            <v>NO_ITEM</v>
          </cell>
          <cell r="Z408">
            <v>0</v>
          </cell>
          <cell r="AA408">
            <v>0</v>
          </cell>
          <cell r="AB408">
            <v>0</v>
          </cell>
          <cell r="AC408">
            <v>341200</v>
          </cell>
          <cell r="AD408">
            <v>0</v>
          </cell>
          <cell r="AE408">
            <v>341210</v>
          </cell>
          <cell r="AF408">
            <v>0</v>
          </cell>
          <cell r="AG408">
            <v>341230</v>
          </cell>
          <cell r="AH408">
            <v>0</v>
          </cell>
          <cell r="AI408">
            <v>341240</v>
          </cell>
          <cell r="AK408" t="str">
            <v>341220</v>
          </cell>
          <cell r="AL408">
            <v>0</v>
          </cell>
          <cell r="AM408">
            <v>0</v>
          </cell>
          <cell r="AN408">
            <v>0</v>
          </cell>
          <cell r="AO408">
            <v>0</v>
          </cell>
          <cell r="AP408">
            <v>0</v>
          </cell>
          <cell r="AQ408">
            <v>0</v>
          </cell>
          <cell r="AR408">
            <v>0</v>
          </cell>
          <cell r="AS408">
            <v>0</v>
          </cell>
          <cell r="AT408">
            <v>0</v>
          </cell>
          <cell r="AU408">
            <v>0</v>
          </cell>
          <cell r="AV408">
            <v>0</v>
          </cell>
        </row>
        <row r="409">
          <cell r="A409">
            <v>3413</v>
          </cell>
          <cell r="B409" t="str">
            <v>노르딕</v>
          </cell>
          <cell r="C409" t="str">
            <v>GuildRaid.Lich3</v>
          </cell>
          <cell r="D409" t="str">
            <v>Boss.Lich</v>
          </cell>
          <cell r="E409">
            <v>0</v>
          </cell>
          <cell r="F409">
            <v>0</v>
          </cell>
          <cell r="G409">
            <v>0</v>
          </cell>
          <cell r="H409" t="str">
            <v>Skeleton</v>
          </cell>
          <cell r="I409">
            <v>0</v>
          </cell>
          <cell r="J409" t="str">
            <v>Magical</v>
          </cell>
          <cell r="K409">
            <v>0</v>
          </cell>
          <cell r="L409">
            <v>0</v>
          </cell>
          <cell r="M409" t="str">
            <v>Fire</v>
          </cell>
          <cell r="N409">
            <v>0</v>
          </cell>
          <cell r="O409">
            <v>0</v>
          </cell>
          <cell r="P409" t="str">
            <v>20000</v>
          </cell>
          <cell r="Q409">
            <v>5000</v>
          </cell>
          <cell r="R409" t="str">
            <v>200</v>
          </cell>
          <cell r="S409" t="str">
            <v>Knockback,Pulling,Allure</v>
          </cell>
          <cell r="T409">
            <v>0</v>
          </cell>
          <cell r="U409">
            <v>1200</v>
          </cell>
          <cell r="V409">
            <v>4200</v>
          </cell>
          <cell r="X409" t="str">
            <v>NO_ITEM</v>
          </cell>
          <cell r="Y409" t="str">
            <v>NO_ITEM</v>
          </cell>
          <cell r="Z409">
            <v>0</v>
          </cell>
          <cell r="AA409">
            <v>0</v>
          </cell>
          <cell r="AC409">
            <v>341300</v>
          </cell>
          <cell r="AD409">
            <v>0</v>
          </cell>
          <cell r="AE409">
            <v>341310</v>
          </cell>
          <cell r="AF409">
            <v>0</v>
          </cell>
          <cell r="AG409">
            <v>341320</v>
          </cell>
          <cell r="AH409">
            <v>0</v>
          </cell>
          <cell r="AI409">
            <v>341330</v>
          </cell>
          <cell r="AJ409">
            <v>0</v>
          </cell>
          <cell r="AK409">
            <v>341340</v>
          </cell>
          <cell r="AL409">
            <v>0</v>
          </cell>
          <cell r="AM409">
            <v>0</v>
          </cell>
          <cell r="AN409">
            <v>0</v>
          </cell>
          <cell r="AO409" t="str">
            <v>341311,341312,341350</v>
          </cell>
          <cell r="AP409">
            <v>0</v>
          </cell>
          <cell r="AQ409">
            <v>0</v>
          </cell>
          <cell r="AR409">
            <v>0</v>
          </cell>
          <cell r="AS409">
            <v>0</v>
          </cell>
          <cell r="AT409">
            <v>0</v>
          </cell>
        </row>
        <row r="410">
          <cell r="A410">
            <v>3414</v>
          </cell>
          <cell r="B410" t="str">
            <v>쟈키오스</v>
          </cell>
          <cell r="C410" t="str">
            <v>GuildRaid.DragonEnt3</v>
          </cell>
          <cell r="D410" t="str">
            <v>Boss.DragonEnt</v>
          </cell>
          <cell r="E410">
            <v>0</v>
          </cell>
          <cell r="F410">
            <v>0</v>
          </cell>
          <cell r="G410">
            <v>0</v>
          </cell>
          <cell r="H410" t="str">
            <v>Boss</v>
          </cell>
          <cell r="I410">
            <v>0</v>
          </cell>
          <cell r="J410" t="str">
            <v>Magical</v>
          </cell>
          <cell r="K410">
            <v>0</v>
          </cell>
          <cell r="L410">
            <v>0</v>
          </cell>
          <cell r="M410" t="str">
            <v>Fire</v>
          </cell>
          <cell r="N410" t="b">
            <v>1</v>
          </cell>
          <cell r="O410">
            <v>0</v>
          </cell>
          <cell r="P410" t="str">
            <v>20000</v>
          </cell>
          <cell r="Q410">
            <v>5000</v>
          </cell>
          <cell r="R410" t="str">
            <v>200</v>
          </cell>
          <cell r="S410" t="str">
            <v>Knockback,Down,Pulling,Allure</v>
          </cell>
          <cell r="T410">
            <v>0</v>
          </cell>
          <cell r="U410">
            <v>3700</v>
          </cell>
          <cell r="V410">
            <v>4800</v>
          </cell>
          <cell r="X410" t="str">
            <v>NO_ITEM</v>
          </cell>
          <cell r="Y410" t="str">
            <v>NO_ITEM</v>
          </cell>
          <cell r="Z410">
            <v>0</v>
          </cell>
          <cell r="AA410">
            <v>0</v>
          </cell>
          <cell r="AC410">
            <v>341400</v>
          </cell>
          <cell r="AD410">
            <v>0</v>
          </cell>
          <cell r="AE410">
            <v>341410</v>
          </cell>
          <cell r="AF410">
            <v>0</v>
          </cell>
          <cell r="AG410">
            <v>341420</v>
          </cell>
          <cell r="AH410">
            <v>0</v>
          </cell>
          <cell r="AI410">
            <v>341430</v>
          </cell>
          <cell r="AJ410">
            <v>0</v>
          </cell>
          <cell r="AK410">
            <v>0</v>
          </cell>
          <cell r="AL410">
            <v>0</v>
          </cell>
          <cell r="AM410">
            <v>0</v>
          </cell>
          <cell r="AN410">
            <v>0</v>
          </cell>
          <cell r="AO410" t="str">
            <v>341440</v>
          </cell>
          <cell r="AP410">
            <v>0</v>
          </cell>
          <cell r="AQ410">
            <v>0</v>
          </cell>
          <cell r="AR410">
            <v>0</v>
          </cell>
          <cell r="AS410">
            <v>0</v>
          </cell>
          <cell r="AT410">
            <v>0</v>
          </cell>
        </row>
        <row r="411">
          <cell r="A411">
            <v>3415</v>
          </cell>
          <cell r="B411" t="str">
            <v>마비엘</v>
          </cell>
          <cell r="C411" t="str">
            <v>GuildRaid.MadAssassin3</v>
          </cell>
          <cell r="D411" t="str">
            <v>Boss.MadAssassin</v>
          </cell>
          <cell r="E411">
            <v>0</v>
          </cell>
          <cell r="F411">
            <v>0</v>
          </cell>
          <cell r="G411">
            <v>0</v>
          </cell>
          <cell r="H411" t="str">
            <v>DarkElf</v>
          </cell>
          <cell r="I411">
            <v>0</v>
          </cell>
          <cell r="J411" t="str">
            <v>Physical</v>
          </cell>
          <cell r="K411">
            <v>0</v>
          </cell>
          <cell r="L411">
            <v>0</v>
          </cell>
          <cell r="M411" t="str">
            <v>Fire</v>
          </cell>
          <cell r="N411">
            <v>0</v>
          </cell>
          <cell r="O411">
            <v>0</v>
          </cell>
          <cell r="P411" t="str">
            <v>20000</v>
          </cell>
          <cell r="Q411">
            <v>5000</v>
          </cell>
          <cell r="R411" t="str">
            <v>200</v>
          </cell>
          <cell r="S411" t="str">
            <v>Knockback,Pulling,Allure</v>
          </cell>
          <cell r="T411">
            <v>0</v>
          </cell>
          <cell r="U411">
            <v>800</v>
          </cell>
          <cell r="V411">
            <v>3000</v>
          </cell>
          <cell r="X411" t="str">
            <v>NO_ITEM</v>
          </cell>
          <cell r="Y411" t="str">
            <v>NO_ITEM</v>
          </cell>
          <cell r="Z411">
            <v>0</v>
          </cell>
          <cell r="AA411">
            <v>0</v>
          </cell>
          <cell r="AC411">
            <v>341500</v>
          </cell>
          <cell r="AD411">
            <v>0</v>
          </cell>
          <cell r="AE411">
            <v>341510</v>
          </cell>
          <cell r="AF411">
            <v>0</v>
          </cell>
          <cell r="AG411">
            <v>341520</v>
          </cell>
          <cell r="AH411">
            <v>0</v>
          </cell>
          <cell r="AI411">
            <v>341530</v>
          </cell>
          <cell r="AJ411">
            <v>0</v>
          </cell>
          <cell r="AK411">
            <v>341540</v>
          </cell>
          <cell r="AL411">
            <v>0</v>
          </cell>
          <cell r="AM411">
            <v>0</v>
          </cell>
          <cell r="AN411">
            <v>0</v>
          </cell>
          <cell r="AO411" t="str">
            <v>341501,341502,341511,341512,341513,341514,341515,341531,341532,341541,341542,341550</v>
          </cell>
          <cell r="AP411">
            <v>0</v>
          </cell>
          <cell r="AQ411">
            <v>0</v>
          </cell>
          <cell r="AR411">
            <v>0</v>
          </cell>
          <cell r="AS411">
            <v>0</v>
          </cell>
          <cell r="AT411">
            <v>0</v>
          </cell>
        </row>
        <row r="412">
          <cell r="A412" t="str">
            <v>3416</v>
          </cell>
          <cell r="B412" t="str">
            <v>뉴비스</v>
          </cell>
          <cell r="C412" t="str">
            <v>GuildRaid.SuperElite3</v>
          </cell>
          <cell r="D412" t="str">
            <v>Monster.Scorpion.SuperElite</v>
          </cell>
          <cell r="E412">
            <v>0</v>
          </cell>
          <cell r="F412">
            <v>0</v>
          </cell>
          <cell r="G412">
            <v>0</v>
          </cell>
          <cell r="H412" t="str">
            <v>Scorpion</v>
          </cell>
          <cell r="I412">
            <v>0</v>
          </cell>
          <cell r="J412" t="str">
            <v>Magical</v>
          </cell>
          <cell r="K412">
            <v>0</v>
          </cell>
          <cell r="L412">
            <v>0</v>
          </cell>
          <cell r="M412" t="str">
            <v>Fire</v>
          </cell>
          <cell r="N412">
            <v>0</v>
          </cell>
          <cell r="O412">
            <v>0</v>
          </cell>
          <cell r="P412" t="str">
            <v>20000</v>
          </cell>
          <cell r="Q412" t="str">
            <v>5000</v>
          </cell>
          <cell r="R412" t="str">
            <v>200</v>
          </cell>
          <cell r="S412" t="str">
            <v>False,Allure</v>
          </cell>
          <cell r="T412">
            <v>0</v>
          </cell>
          <cell r="U412" t="str">
            <v>900</v>
          </cell>
          <cell r="V412" t="str">
            <v>3000</v>
          </cell>
          <cell r="W412">
            <v>0</v>
          </cell>
          <cell r="X412" t="str">
            <v>NO_ITEM</v>
          </cell>
          <cell r="Y412" t="str">
            <v>NO_ITEM</v>
          </cell>
          <cell r="Z412">
            <v>0</v>
          </cell>
          <cell r="AA412">
            <v>0</v>
          </cell>
          <cell r="AB412">
            <v>0</v>
          </cell>
          <cell r="AC412">
            <v>341600</v>
          </cell>
          <cell r="AD412">
            <v>0</v>
          </cell>
          <cell r="AE412">
            <v>341610</v>
          </cell>
          <cell r="AF412">
            <v>0</v>
          </cell>
          <cell r="AG412">
            <v>341620</v>
          </cell>
          <cell r="AH412">
            <v>0</v>
          </cell>
          <cell r="AI412">
            <v>341630</v>
          </cell>
          <cell r="AJ412">
            <v>0</v>
          </cell>
          <cell r="AK412">
            <v>341640</v>
          </cell>
          <cell r="AL412">
            <v>0</v>
          </cell>
          <cell r="AM412">
            <v>0</v>
          </cell>
          <cell r="AN412">
            <v>0</v>
          </cell>
          <cell r="AO412" t="str">
            <v>341621,341622,341623,341624,341631,341632,341650</v>
          </cell>
          <cell r="AP412">
            <v>0</v>
          </cell>
          <cell r="AQ412">
            <v>0</v>
          </cell>
          <cell r="AR412">
            <v>0</v>
          </cell>
          <cell r="AS412">
            <v>0</v>
          </cell>
          <cell r="AT412">
            <v>0</v>
          </cell>
        </row>
        <row r="413">
          <cell r="A413">
            <v>3417</v>
          </cell>
          <cell r="B413" t="str">
            <v>구샤크</v>
          </cell>
          <cell r="C413" t="str">
            <v>GuildRaid.OrcSword3</v>
          </cell>
          <cell r="D413" t="str">
            <v>Boss.OrcSword</v>
          </cell>
          <cell r="E413">
            <v>0</v>
          </cell>
          <cell r="F413">
            <v>0</v>
          </cell>
          <cell r="G413">
            <v>0</v>
          </cell>
          <cell r="H413" t="str">
            <v>Orc</v>
          </cell>
          <cell r="I413">
            <v>0</v>
          </cell>
          <cell r="J413" t="str">
            <v>Physical</v>
          </cell>
          <cell r="K413">
            <v>0</v>
          </cell>
          <cell r="L413">
            <v>0</v>
          </cell>
          <cell r="M413" t="str">
            <v>Fire</v>
          </cell>
          <cell r="N413">
            <v>0</v>
          </cell>
          <cell r="O413">
            <v>0</v>
          </cell>
          <cell r="P413" t="str">
            <v>20000</v>
          </cell>
          <cell r="Q413">
            <v>5000</v>
          </cell>
          <cell r="R413" t="str">
            <v>200</v>
          </cell>
          <cell r="S413" t="str">
            <v>Knockback,Pulling,Allure</v>
          </cell>
          <cell r="T413">
            <v>0</v>
          </cell>
          <cell r="U413">
            <v>1200</v>
          </cell>
          <cell r="V413">
            <v>3200</v>
          </cell>
          <cell r="X413" t="str">
            <v>NO_ITEM</v>
          </cell>
          <cell r="Y413" t="str">
            <v>NO_ITEM</v>
          </cell>
          <cell r="Z413">
            <v>0</v>
          </cell>
          <cell r="AA413">
            <v>0</v>
          </cell>
          <cell r="AC413">
            <v>341700</v>
          </cell>
          <cell r="AD413">
            <v>0</v>
          </cell>
          <cell r="AE413">
            <v>341710</v>
          </cell>
          <cell r="AF413">
            <v>0</v>
          </cell>
          <cell r="AG413">
            <v>341720</v>
          </cell>
          <cell r="AH413">
            <v>0</v>
          </cell>
          <cell r="AI413">
            <v>341730</v>
          </cell>
          <cell r="AJ413">
            <v>0</v>
          </cell>
          <cell r="AK413">
            <v>341740</v>
          </cell>
          <cell r="AL413">
            <v>0</v>
          </cell>
          <cell r="AM413">
            <v>0</v>
          </cell>
          <cell r="AN413">
            <v>0</v>
          </cell>
          <cell r="AO413" t="str">
            <v>341750,341760</v>
          </cell>
          <cell r="AP413">
            <v>0</v>
          </cell>
          <cell r="AQ413">
            <v>0</v>
          </cell>
          <cell r="AR413">
            <v>0</v>
          </cell>
          <cell r="AS413">
            <v>0</v>
          </cell>
          <cell r="AT413">
            <v>0</v>
          </cell>
        </row>
        <row r="414">
          <cell r="A414">
            <v>0</v>
          </cell>
          <cell r="B414" t="str">
            <v>레이드</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X414">
            <v>0</v>
          </cell>
          <cell r="Y414">
            <v>0</v>
          </cell>
          <cell r="Z414">
            <v>0</v>
          </cell>
          <cell r="AA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row>
        <row r="415">
          <cell r="A415">
            <v>4401</v>
          </cell>
          <cell r="B415" t="str">
            <v>화염 드래곤</v>
          </cell>
          <cell r="C415" t="str">
            <v>Raid.Dragon.Fire</v>
          </cell>
          <cell r="D415">
            <v>0</v>
          </cell>
          <cell r="E415">
            <v>0</v>
          </cell>
          <cell r="F415">
            <v>0</v>
          </cell>
          <cell r="G415">
            <v>0</v>
          </cell>
          <cell r="H415" t="str">
            <v>Dragon</v>
          </cell>
          <cell r="I415">
            <v>0</v>
          </cell>
          <cell r="J415" t="str">
            <v>Magical</v>
          </cell>
          <cell r="K415">
            <v>0</v>
          </cell>
          <cell r="L415">
            <v>0</v>
          </cell>
          <cell r="M415" t="str">
            <v>Fire</v>
          </cell>
          <cell r="N415" t="b">
            <v>1</v>
          </cell>
          <cell r="O415">
            <v>0</v>
          </cell>
          <cell r="P415" t="str">
            <v>20000</v>
          </cell>
          <cell r="Q415">
            <v>5000</v>
          </cell>
          <cell r="R415" t="str">
            <v>200</v>
          </cell>
          <cell r="S415" t="str">
            <v>CC</v>
          </cell>
          <cell r="T415">
            <v>0</v>
          </cell>
          <cell r="U415">
            <v>5000</v>
          </cell>
          <cell r="V415">
            <v>7000</v>
          </cell>
          <cell r="X415" t="str">
            <v>NO_ITEM</v>
          </cell>
          <cell r="Y415" t="str">
            <v>NO_ITEM</v>
          </cell>
          <cell r="Z415">
            <v>0</v>
          </cell>
          <cell r="AA415">
            <v>0</v>
          </cell>
          <cell r="AC415">
            <v>440100</v>
          </cell>
          <cell r="AD415">
            <v>0</v>
          </cell>
          <cell r="AE415">
            <v>440110</v>
          </cell>
          <cell r="AF415">
            <v>0</v>
          </cell>
          <cell r="AG415">
            <v>440120</v>
          </cell>
          <cell r="AH415">
            <v>0</v>
          </cell>
          <cell r="AI415">
            <v>440130</v>
          </cell>
          <cell r="AJ415">
            <v>0</v>
          </cell>
          <cell r="AK415">
            <v>440140</v>
          </cell>
          <cell r="AM415">
            <v>0</v>
          </cell>
          <cell r="AN415">
            <v>0</v>
          </cell>
          <cell r="AO415" t="str">
            <v>440101,440180,440181,440182,440141,440142,440143,440144,440184</v>
          </cell>
          <cell r="AP415">
            <v>0</v>
          </cell>
          <cell r="AQ415">
            <v>0</v>
          </cell>
          <cell r="AR415">
            <v>0</v>
          </cell>
          <cell r="AS415">
            <v>0</v>
          </cell>
          <cell r="AT415">
            <v>0</v>
          </cell>
        </row>
        <row r="416">
          <cell r="A416">
            <v>4402</v>
          </cell>
          <cell r="B416" t="str">
            <v>서리 드래곤</v>
          </cell>
          <cell r="C416" t="str">
            <v>Raid.Dragon.Ice</v>
          </cell>
          <cell r="D416">
            <v>0</v>
          </cell>
          <cell r="E416">
            <v>0</v>
          </cell>
          <cell r="F416">
            <v>0</v>
          </cell>
          <cell r="G416">
            <v>0</v>
          </cell>
          <cell r="H416" t="str">
            <v>Dragon</v>
          </cell>
          <cell r="I416">
            <v>0</v>
          </cell>
          <cell r="J416" t="str">
            <v>Magical</v>
          </cell>
          <cell r="K416">
            <v>0</v>
          </cell>
          <cell r="L416">
            <v>0</v>
          </cell>
          <cell r="M416" t="str">
            <v>Fire</v>
          </cell>
          <cell r="N416" t="b">
            <v>1</v>
          </cell>
          <cell r="O416">
            <v>0</v>
          </cell>
          <cell r="P416" t="str">
            <v>20000</v>
          </cell>
          <cell r="Q416">
            <v>5000</v>
          </cell>
          <cell r="R416" t="str">
            <v>200</v>
          </cell>
          <cell r="S416" t="str">
            <v>CC</v>
          </cell>
          <cell r="T416">
            <v>0</v>
          </cell>
          <cell r="U416">
            <v>5000</v>
          </cell>
          <cell r="V416">
            <v>7000</v>
          </cell>
          <cell r="X416" t="str">
            <v>NO_ITEM</v>
          </cell>
          <cell r="Y416" t="str">
            <v>NO_ITEM</v>
          </cell>
          <cell r="Z416">
            <v>0</v>
          </cell>
          <cell r="AA416">
            <v>0</v>
          </cell>
          <cell r="AC416">
            <v>440200</v>
          </cell>
          <cell r="AD416">
            <v>0</v>
          </cell>
          <cell r="AE416">
            <v>440210</v>
          </cell>
          <cell r="AF416">
            <v>0</v>
          </cell>
          <cell r="AG416">
            <v>440220</v>
          </cell>
          <cell r="AH416">
            <v>0</v>
          </cell>
          <cell r="AI416">
            <v>440230</v>
          </cell>
          <cell r="AJ416">
            <v>0</v>
          </cell>
          <cell r="AK416">
            <v>440240</v>
          </cell>
          <cell r="AM416">
            <v>440250</v>
          </cell>
          <cell r="AN416">
            <v>0</v>
          </cell>
          <cell r="AO416" t="str">
            <v>440201,440280,440290,440292,440282,440279,440253,440293,440294</v>
          </cell>
          <cell r="AP416">
            <v>0</v>
          </cell>
          <cell r="AQ416">
            <v>0</v>
          </cell>
          <cell r="AR416">
            <v>0</v>
          </cell>
          <cell r="AS416">
            <v>0</v>
          </cell>
          <cell r="AT416">
            <v>0</v>
          </cell>
        </row>
        <row r="417">
          <cell r="A417">
            <v>4403</v>
          </cell>
          <cell r="B417" t="str">
            <v>포이즌 드래곤</v>
          </cell>
          <cell r="C417" t="str">
            <v>Raid.Dragon.Poison</v>
          </cell>
          <cell r="D417">
            <v>0</v>
          </cell>
          <cell r="E417">
            <v>0</v>
          </cell>
          <cell r="F417">
            <v>0</v>
          </cell>
          <cell r="G417">
            <v>0</v>
          </cell>
          <cell r="H417" t="str">
            <v>Dragon</v>
          </cell>
          <cell r="I417">
            <v>0</v>
          </cell>
          <cell r="J417" t="str">
            <v>Magical</v>
          </cell>
          <cell r="K417">
            <v>0</v>
          </cell>
          <cell r="L417">
            <v>0</v>
          </cell>
          <cell r="M417" t="str">
            <v>Fire</v>
          </cell>
          <cell r="N417" t="b">
            <v>1</v>
          </cell>
          <cell r="O417">
            <v>0</v>
          </cell>
          <cell r="P417" t="str">
            <v>20000</v>
          </cell>
          <cell r="Q417">
            <v>5000</v>
          </cell>
          <cell r="R417" t="str">
            <v>200</v>
          </cell>
          <cell r="S417" t="str">
            <v>CC</v>
          </cell>
          <cell r="T417">
            <v>0</v>
          </cell>
          <cell r="U417">
            <v>5000</v>
          </cell>
          <cell r="V417">
            <v>7000</v>
          </cell>
          <cell r="X417" t="str">
            <v>NO_ITEM</v>
          </cell>
          <cell r="Y417" t="str">
            <v>NO_ITEM</v>
          </cell>
          <cell r="Z417">
            <v>0</v>
          </cell>
          <cell r="AA417">
            <v>0</v>
          </cell>
          <cell r="AC417">
            <v>440300</v>
          </cell>
          <cell r="AD417">
            <v>0</v>
          </cell>
          <cell r="AE417">
            <v>440310</v>
          </cell>
          <cell r="AF417">
            <v>0</v>
          </cell>
          <cell r="AG417">
            <v>440320</v>
          </cell>
          <cell r="AH417">
            <v>0</v>
          </cell>
          <cell r="AI417">
            <v>440330</v>
          </cell>
          <cell r="AJ417">
            <v>0</v>
          </cell>
          <cell r="AK417">
            <v>440340</v>
          </cell>
          <cell r="AM417">
            <v>0</v>
          </cell>
          <cell r="AN417">
            <v>0</v>
          </cell>
          <cell r="AO417" t="str">
            <v>440301,440311,440312,440321,440341,440342,440343,440344,440380,440390,440379,440381,440382,440391,440392,440393,440394,440395</v>
          </cell>
          <cell r="AP417">
            <v>0</v>
          </cell>
          <cell r="AQ417">
            <v>0</v>
          </cell>
          <cell r="AR417">
            <v>0</v>
          </cell>
          <cell r="AS417">
            <v>0</v>
          </cell>
          <cell r="AT417">
            <v>0</v>
          </cell>
        </row>
        <row r="418">
          <cell r="A418">
            <v>4404</v>
          </cell>
          <cell r="B418" t="str">
            <v>블랙 드래곤</v>
          </cell>
          <cell r="C418" t="str">
            <v>Raid.Dragon.Black</v>
          </cell>
          <cell r="D418">
            <v>0</v>
          </cell>
          <cell r="E418">
            <v>0</v>
          </cell>
          <cell r="F418">
            <v>0</v>
          </cell>
          <cell r="G418">
            <v>0</v>
          </cell>
          <cell r="H418" t="str">
            <v>Dragon</v>
          </cell>
          <cell r="I418">
            <v>0</v>
          </cell>
          <cell r="J418" t="str">
            <v>Magical</v>
          </cell>
          <cell r="K418">
            <v>0</v>
          </cell>
          <cell r="L418">
            <v>0</v>
          </cell>
          <cell r="M418" t="str">
            <v>Fire</v>
          </cell>
          <cell r="N418" t="b">
            <v>1</v>
          </cell>
          <cell r="O418">
            <v>0</v>
          </cell>
          <cell r="P418" t="str">
            <v>20000</v>
          </cell>
          <cell r="Q418">
            <v>5000</v>
          </cell>
          <cell r="R418" t="str">
            <v>200</v>
          </cell>
          <cell r="S418" t="str">
            <v>CC</v>
          </cell>
          <cell r="T418">
            <v>0</v>
          </cell>
          <cell r="U418">
            <v>5000</v>
          </cell>
          <cell r="V418">
            <v>7000</v>
          </cell>
          <cell r="X418" t="str">
            <v>NO_ITEM</v>
          </cell>
          <cell r="Y418" t="str">
            <v>NO_ITEM</v>
          </cell>
          <cell r="Z418">
            <v>0</v>
          </cell>
          <cell r="AA418">
            <v>0</v>
          </cell>
          <cell r="AC418">
            <v>440400</v>
          </cell>
          <cell r="AD418">
            <v>0</v>
          </cell>
          <cell r="AE418">
            <v>440410</v>
          </cell>
          <cell r="AF418">
            <v>0</v>
          </cell>
          <cell r="AG418">
            <v>440420</v>
          </cell>
          <cell r="AH418">
            <v>0</v>
          </cell>
          <cell r="AI418">
            <v>440430</v>
          </cell>
          <cell r="AJ418">
            <v>0</v>
          </cell>
          <cell r="AK418">
            <v>440440</v>
          </cell>
          <cell r="AM418">
            <v>0</v>
          </cell>
          <cell r="AN418">
            <v>0</v>
          </cell>
          <cell r="AO418" t="str">
            <v>440401,440480,440481,440482,440441,440442,440443,440444,440490,440491</v>
          </cell>
          <cell r="AP418">
            <v>0</v>
          </cell>
          <cell r="AQ418">
            <v>0</v>
          </cell>
          <cell r="AR418">
            <v>0</v>
          </cell>
          <cell r="AS418">
            <v>0</v>
          </cell>
          <cell r="AT418">
            <v>0</v>
          </cell>
        </row>
        <row r="419">
          <cell r="A419">
            <v>0</v>
          </cell>
          <cell r="B419" t="str">
            <v>레이드 하드</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X419">
            <v>0</v>
          </cell>
          <cell r="Y419">
            <v>0</v>
          </cell>
          <cell r="Z419">
            <v>0</v>
          </cell>
          <cell r="AA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row>
        <row r="420">
          <cell r="A420">
            <v>4411</v>
          </cell>
          <cell r="B420" t="str">
            <v>화염 드래곤</v>
          </cell>
          <cell r="C420" t="str">
            <v>Raid.HardDragon.Fire_1</v>
          </cell>
          <cell r="D420" t="str">
            <v>Raid.Dragon.Fire</v>
          </cell>
          <cell r="E420">
            <v>0</v>
          </cell>
          <cell r="F420">
            <v>0</v>
          </cell>
          <cell r="G420">
            <v>0</v>
          </cell>
          <cell r="H420" t="str">
            <v>Dragon</v>
          </cell>
          <cell r="I420">
            <v>0</v>
          </cell>
          <cell r="J420" t="str">
            <v>Magical</v>
          </cell>
          <cell r="K420">
            <v>0</v>
          </cell>
          <cell r="L420">
            <v>0</v>
          </cell>
          <cell r="M420" t="str">
            <v>Fire</v>
          </cell>
          <cell r="N420" t="b">
            <v>1</v>
          </cell>
          <cell r="O420">
            <v>0</v>
          </cell>
          <cell r="P420" t="str">
            <v>20000</v>
          </cell>
          <cell r="Q420">
            <v>5000</v>
          </cell>
          <cell r="R420" t="str">
            <v>200</v>
          </cell>
          <cell r="S420" t="str">
            <v>CC</v>
          </cell>
          <cell r="T420" t="str">
            <v>Wall</v>
          </cell>
          <cell r="U420">
            <v>5000</v>
          </cell>
          <cell r="V420">
            <v>7000</v>
          </cell>
          <cell r="X420" t="str">
            <v>NO_ITEM</v>
          </cell>
          <cell r="Y420" t="str">
            <v>NO_ITEM</v>
          </cell>
          <cell r="Z420">
            <v>0</v>
          </cell>
          <cell r="AA420">
            <v>0</v>
          </cell>
          <cell r="AC420">
            <v>441100</v>
          </cell>
          <cell r="AD420">
            <v>0</v>
          </cell>
          <cell r="AE420">
            <v>441110</v>
          </cell>
          <cell r="AF420">
            <v>0</v>
          </cell>
          <cell r="AG420">
            <v>441120</v>
          </cell>
          <cell r="AH420">
            <v>0</v>
          </cell>
          <cell r="AI420">
            <v>441130</v>
          </cell>
          <cell r="AJ420">
            <v>0</v>
          </cell>
          <cell r="AK420">
            <v>441140</v>
          </cell>
          <cell r="AM420">
            <v>0</v>
          </cell>
          <cell r="AN420">
            <v>0</v>
          </cell>
          <cell r="AO420" t="str">
            <v>441101,441111,441180,441181,441182,441141,441142,441143,441144,441184,441190,441191,441192,441193,441194,441195,441196,441121,441197</v>
          </cell>
          <cell r="AP420">
            <v>0</v>
          </cell>
          <cell r="AQ420">
            <v>0</v>
          </cell>
          <cell r="AR420">
            <v>0</v>
          </cell>
          <cell r="AS420">
            <v>0</v>
          </cell>
          <cell r="AT420">
            <v>0</v>
          </cell>
        </row>
        <row r="421">
          <cell r="A421">
            <v>4412</v>
          </cell>
          <cell r="B421" t="str">
            <v>서리 드래곤</v>
          </cell>
          <cell r="C421" t="str">
            <v>Raid.HardDragon.Ice_1</v>
          </cell>
          <cell r="D421" t="str">
            <v>Raid.Dragon.Ice</v>
          </cell>
          <cell r="E421">
            <v>0</v>
          </cell>
          <cell r="F421">
            <v>0</v>
          </cell>
          <cell r="G421">
            <v>0</v>
          </cell>
          <cell r="H421" t="str">
            <v>Dragon</v>
          </cell>
          <cell r="I421">
            <v>0</v>
          </cell>
          <cell r="J421" t="str">
            <v>Magical</v>
          </cell>
          <cell r="K421">
            <v>0</v>
          </cell>
          <cell r="L421">
            <v>0</v>
          </cell>
          <cell r="M421" t="str">
            <v>Fire</v>
          </cell>
          <cell r="N421" t="b">
            <v>1</v>
          </cell>
          <cell r="O421">
            <v>0</v>
          </cell>
          <cell r="P421" t="str">
            <v>20000</v>
          </cell>
          <cell r="Q421">
            <v>5000</v>
          </cell>
          <cell r="R421" t="str">
            <v>200</v>
          </cell>
          <cell r="S421" t="str">
            <v>CC</v>
          </cell>
          <cell r="T421" t="str">
            <v>Wall</v>
          </cell>
          <cell r="U421">
            <v>5000</v>
          </cell>
          <cell r="V421">
            <v>7000</v>
          </cell>
          <cell r="X421" t="str">
            <v>NO_ITEM</v>
          </cell>
          <cell r="Y421" t="str">
            <v>NO_ITEM</v>
          </cell>
          <cell r="Z421">
            <v>0</v>
          </cell>
          <cell r="AA421">
            <v>0</v>
          </cell>
          <cell r="AC421">
            <v>441200</v>
          </cell>
          <cell r="AD421">
            <v>0</v>
          </cell>
          <cell r="AE421">
            <v>441210</v>
          </cell>
          <cell r="AF421">
            <v>0</v>
          </cell>
          <cell r="AG421">
            <v>441220</v>
          </cell>
          <cell r="AH421">
            <v>0</v>
          </cell>
          <cell r="AI421">
            <v>441230</v>
          </cell>
          <cell r="AJ421">
            <v>0</v>
          </cell>
          <cell r="AK421">
            <v>441240</v>
          </cell>
          <cell r="AM421">
            <v>441250</v>
          </cell>
          <cell r="AN421">
            <v>0</v>
          </cell>
          <cell r="AO421" t="str">
            <v>441201,441280,441290,441292,441282,441279,441253,441293,441294,441295,441221,441296,441398,441211</v>
          </cell>
          <cell r="AP421">
            <v>0</v>
          </cell>
          <cell r="AQ421">
            <v>0</v>
          </cell>
          <cell r="AR421">
            <v>0</v>
          </cell>
          <cell r="AS421">
            <v>0</v>
          </cell>
          <cell r="AT421">
            <v>0</v>
          </cell>
        </row>
        <row r="422">
          <cell r="A422">
            <v>4413</v>
          </cell>
          <cell r="B422" t="str">
            <v>포이즌 드래곤</v>
          </cell>
          <cell r="C422" t="str">
            <v>Raid.HardDragon.Poison_1</v>
          </cell>
          <cell r="D422" t="str">
            <v>Raid.Dragon.Poison</v>
          </cell>
          <cell r="E422">
            <v>0</v>
          </cell>
          <cell r="F422">
            <v>0</v>
          </cell>
          <cell r="G422">
            <v>0</v>
          </cell>
          <cell r="H422" t="str">
            <v>Dragon</v>
          </cell>
          <cell r="I422">
            <v>0</v>
          </cell>
          <cell r="J422" t="str">
            <v>Magical</v>
          </cell>
          <cell r="K422">
            <v>0</v>
          </cell>
          <cell r="L422">
            <v>0</v>
          </cell>
          <cell r="M422" t="str">
            <v>Fire</v>
          </cell>
          <cell r="N422" t="b">
            <v>1</v>
          </cell>
          <cell r="O422">
            <v>0</v>
          </cell>
          <cell r="P422" t="str">
            <v>20000</v>
          </cell>
          <cell r="Q422">
            <v>5000</v>
          </cell>
          <cell r="R422" t="str">
            <v>200</v>
          </cell>
          <cell r="S422" t="str">
            <v>CC</v>
          </cell>
          <cell r="T422" t="str">
            <v>Wall</v>
          </cell>
          <cell r="U422">
            <v>5000</v>
          </cell>
          <cell r="V422">
            <v>7000</v>
          </cell>
          <cell r="X422" t="str">
            <v>NO_ITEM</v>
          </cell>
          <cell r="Y422" t="str">
            <v>NO_ITEM</v>
          </cell>
          <cell r="Z422">
            <v>0</v>
          </cell>
          <cell r="AA422">
            <v>0</v>
          </cell>
          <cell r="AC422">
            <v>441300</v>
          </cell>
          <cell r="AD422">
            <v>0</v>
          </cell>
          <cell r="AE422">
            <v>441310</v>
          </cell>
          <cell r="AF422">
            <v>0</v>
          </cell>
          <cell r="AG422">
            <v>441320</v>
          </cell>
          <cell r="AH422">
            <v>0</v>
          </cell>
          <cell r="AI422">
            <v>441330</v>
          </cell>
          <cell r="AJ422">
            <v>0</v>
          </cell>
          <cell r="AK422">
            <v>441340</v>
          </cell>
          <cell r="AM422">
            <v>0</v>
          </cell>
          <cell r="AN422">
            <v>0</v>
          </cell>
          <cell r="AO422" t="str">
            <v>441301,441311,441312,441321,441341,441342,441343,441344,441380,441390,441379,441381,441382,441391,441392,441393,441394,441395,441398,441397,441396,441399</v>
          </cell>
          <cell r="AP422">
            <v>0</v>
          </cell>
          <cell r="AQ422">
            <v>0</v>
          </cell>
          <cell r="AR422">
            <v>0</v>
          </cell>
          <cell r="AS422">
            <v>0</v>
          </cell>
          <cell r="AT422">
            <v>0</v>
          </cell>
        </row>
        <row r="423">
          <cell r="A423">
            <v>4414</v>
          </cell>
          <cell r="B423" t="str">
            <v>블랙 드래곤</v>
          </cell>
          <cell r="C423" t="str">
            <v>Raid.HardDragon.Black_1</v>
          </cell>
          <cell r="D423" t="str">
            <v>Raid.Dragon.Black</v>
          </cell>
          <cell r="E423">
            <v>0</v>
          </cell>
          <cell r="F423">
            <v>0</v>
          </cell>
          <cell r="G423">
            <v>0</v>
          </cell>
          <cell r="H423" t="str">
            <v>Dragon</v>
          </cell>
          <cell r="I423">
            <v>0</v>
          </cell>
          <cell r="J423" t="str">
            <v>Magical</v>
          </cell>
          <cell r="K423">
            <v>0</v>
          </cell>
          <cell r="L423">
            <v>0</v>
          </cell>
          <cell r="M423" t="str">
            <v>Fire</v>
          </cell>
          <cell r="N423" t="b">
            <v>1</v>
          </cell>
          <cell r="O423">
            <v>0</v>
          </cell>
          <cell r="P423" t="str">
            <v>20000</v>
          </cell>
          <cell r="Q423">
            <v>5000</v>
          </cell>
          <cell r="R423" t="str">
            <v>200</v>
          </cell>
          <cell r="S423" t="str">
            <v>CC</v>
          </cell>
          <cell r="T423" t="str">
            <v>Wall</v>
          </cell>
          <cell r="U423">
            <v>5000</v>
          </cell>
          <cell r="V423">
            <v>7000</v>
          </cell>
          <cell r="X423" t="str">
            <v>NO_ITEM</v>
          </cell>
          <cell r="Y423" t="str">
            <v>NO_ITEM</v>
          </cell>
          <cell r="Z423">
            <v>0</v>
          </cell>
          <cell r="AA423">
            <v>0</v>
          </cell>
          <cell r="AC423">
            <v>441400</v>
          </cell>
          <cell r="AD423">
            <v>0</v>
          </cell>
          <cell r="AE423">
            <v>441410</v>
          </cell>
          <cell r="AF423">
            <v>0</v>
          </cell>
          <cell r="AG423">
            <v>441420</v>
          </cell>
          <cell r="AH423">
            <v>0</v>
          </cell>
          <cell r="AI423">
            <v>441430</v>
          </cell>
          <cell r="AJ423">
            <v>0</v>
          </cell>
          <cell r="AK423">
            <v>441440</v>
          </cell>
          <cell r="AM423">
            <v>0</v>
          </cell>
          <cell r="AN423">
            <v>0</v>
          </cell>
          <cell r="AO423" t="str">
            <v>441401,441480,441481,441482,441441,441442,441443,441444,441490,441491,441493,441494,441495,441496,441411,441492,441398</v>
          </cell>
          <cell r="AP423">
            <v>0</v>
          </cell>
          <cell r="AQ423">
            <v>0</v>
          </cell>
          <cell r="AR423">
            <v>0</v>
          </cell>
          <cell r="AS423">
            <v>0</v>
          </cell>
          <cell r="AT423">
            <v>0</v>
          </cell>
        </row>
        <row r="424">
          <cell r="A424">
            <v>0</v>
          </cell>
          <cell r="B424" t="str">
            <v>레이드 소환몹</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X424">
            <v>0</v>
          </cell>
          <cell r="Y424">
            <v>0</v>
          </cell>
          <cell r="Z424">
            <v>0</v>
          </cell>
          <cell r="AA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row>
        <row r="425">
          <cell r="A425">
            <v>44031</v>
          </cell>
          <cell r="B425" t="str">
            <v>포이즌 슬라임</v>
          </cell>
          <cell r="C425" t="str">
            <v>Raid.Dragon.Poison.Slime</v>
          </cell>
          <cell r="D425" t="str">
            <v>Monster.SlimeNomal.Green</v>
          </cell>
          <cell r="E425">
            <v>0</v>
          </cell>
          <cell r="F425">
            <v>0</v>
          </cell>
          <cell r="G425">
            <v>0</v>
          </cell>
          <cell r="H425" t="str">
            <v>Dragon</v>
          </cell>
          <cell r="I425">
            <v>0</v>
          </cell>
          <cell r="J425" t="str">
            <v>Physical</v>
          </cell>
          <cell r="K425">
            <v>0</v>
          </cell>
          <cell r="L425">
            <v>0</v>
          </cell>
          <cell r="M425" t="str">
            <v>Fire</v>
          </cell>
          <cell r="N425">
            <v>0</v>
          </cell>
          <cell r="O425">
            <v>0</v>
          </cell>
          <cell r="P425" t="str">
            <v>3000</v>
          </cell>
          <cell r="Q425">
            <v>5000</v>
          </cell>
          <cell r="R425" t="str">
            <v>200</v>
          </cell>
          <cell r="S425" t="str">
            <v>CC</v>
          </cell>
          <cell r="T425">
            <v>0</v>
          </cell>
          <cell r="U425">
            <v>750</v>
          </cell>
          <cell r="V425">
            <v>880</v>
          </cell>
          <cell r="X425" t="str">
            <v>NO_ITEM</v>
          </cell>
          <cell r="Y425" t="str">
            <v>NO_ITEM</v>
          </cell>
          <cell r="Z425">
            <v>0</v>
          </cell>
          <cell r="AA425">
            <v>0</v>
          </cell>
          <cell r="AC425">
            <v>4403100</v>
          </cell>
          <cell r="AD425">
            <v>0</v>
          </cell>
          <cell r="AE425">
            <v>4403110</v>
          </cell>
          <cell r="AF425">
            <v>0</v>
          </cell>
          <cell r="AG425">
            <v>4403120</v>
          </cell>
          <cell r="AH425">
            <v>0</v>
          </cell>
          <cell r="AI425">
            <v>4403130</v>
          </cell>
          <cell r="AJ425">
            <v>0</v>
          </cell>
          <cell r="AK425">
            <v>0</v>
          </cell>
          <cell r="AL425">
            <v>0</v>
          </cell>
          <cell r="AM425">
            <v>0</v>
          </cell>
          <cell r="AN425">
            <v>0</v>
          </cell>
          <cell r="AO425" t="str">
            <v>4403111</v>
          </cell>
          <cell r="AP425">
            <v>0</v>
          </cell>
          <cell r="AQ425">
            <v>0</v>
          </cell>
          <cell r="AR425">
            <v>0</v>
          </cell>
          <cell r="AS425">
            <v>0</v>
          </cell>
          <cell r="AT425">
            <v>0</v>
          </cell>
        </row>
        <row r="426">
          <cell r="A426">
            <v>44032</v>
          </cell>
          <cell r="B426" t="str">
            <v>포이즌 웜</v>
          </cell>
          <cell r="C426" t="str">
            <v>Raid.Dragon.Poison.Grass</v>
          </cell>
          <cell r="D426" t="str">
            <v>Monster.GiantWorm.Grass</v>
          </cell>
          <cell r="E426">
            <v>0</v>
          </cell>
          <cell r="F426">
            <v>0</v>
          </cell>
          <cell r="G426">
            <v>0</v>
          </cell>
          <cell r="H426" t="str">
            <v>Dragon</v>
          </cell>
          <cell r="I426">
            <v>0</v>
          </cell>
          <cell r="J426" t="str">
            <v>Physical</v>
          </cell>
          <cell r="K426">
            <v>0</v>
          </cell>
          <cell r="L426">
            <v>0</v>
          </cell>
          <cell r="M426" t="str">
            <v>Fire</v>
          </cell>
          <cell r="N426">
            <v>0</v>
          </cell>
          <cell r="O426">
            <v>0</v>
          </cell>
          <cell r="P426" t="str">
            <v>0</v>
          </cell>
          <cell r="Q426">
            <v>5000</v>
          </cell>
          <cell r="R426" t="str">
            <v>200</v>
          </cell>
          <cell r="S426" t="str">
            <v>CC</v>
          </cell>
          <cell r="T426">
            <v>0</v>
          </cell>
          <cell r="U426">
            <v>600</v>
          </cell>
          <cell r="V426">
            <v>2400</v>
          </cell>
          <cell r="X426" t="str">
            <v>NO_ITEM</v>
          </cell>
          <cell r="Y426" t="str">
            <v>NO_ITEM</v>
          </cell>
          <cell r="Z426">
            <v>0</v>
          </cell>
          <cell r="AA426">
            <v>0</v>
          </cell>
          <cell r="AC426">
            <v>4403200</v>
          </cell>
          <cell r="AD426">
            <v>0</v>
          </cell>
          <cell r="AE426">
            <v>4403210</v>
          </cell>
          <cell r="AF426">
            <v>0</v>
          </cell>
          <cell r="AG426">
            <v>4403220</v>
          </cell>
          <cell r="AH426">
            <v>0</v>
          </cell>
          <cell r="AI426">
            <v>0</v>
          </cell>
          <cell r="AJ426">
            <v>0</v>
          </cell>
          <cell r="AK426">
            <v>0</v>
          </cell>
          <cell r="AL426">
            <v>0</v>
          </cell>
          <cell r="AM426">
            <v>0</v>
          </cell>
          <cell r="AN426">
            <v>0</v>
          </cell>
          <cell r="AO426" t="str">
            <v>4403221,4403222</v>
          </cell>
          <cell r="AP426">
            <v>0</v>
          </cell>
          <cell r="AQ426">
            <v>0</v>
          </cell>
          <cell r="AR426">
            <v>0</v>
          </cell>
          <cell r="AS426">
            <v>0</v>
          </cell>
          <cell r="AT426">
            <v>0</v>
          </cell>
        </row>
        <row r="427">
          <cell r="A427">
            <v>44033</v>
          </cell>
          <cell r="B427" t="str">
            <v>포이즌 웜</v>
          </cell>
          <cell r="C427" t="str">
            <v>Raid.Dragon.Poison.Grass2</v>
          </cell>
          <cell r="D427" t="str">
            <v>Monster.GiantWorm.Grass</v>
          </cell>
          <cell r="E427">
            <v>0</v>
          </cell>
          <cell r="F427">
            <v>0</v>
          </cell>
          <cell r="G427">
            <v>0</v>
          </cell>
          <cell r="H427" t="str">
            <v>Dragon</v>
          </cell>
          <cell r="I427">
            <v>0</v>
          </cell>
          <cell r="J427" t="str">
            <v>Physical</v>
          </cell>
          <cell r="K427">
            <v>0</v>
          </cell>
          <cell r="L427">
            <v>0</v>
          </cell>
          <cell r="M427" t="str">
            <v>Fire</v>
          </cell>
          <cell r="N427">
            <v>0</v>
          </cell>
          <cell r="O427">
            <v>0</v>
          </cell>
          <cell r="P427" t="str">
            <v>0</v>
          </cell>
          <cell r="Q427">
            <v>5000</v>
          </cell>
          <cell r="R427" t="str">
            <v>200</v>
          </cell>
          <cell r="S427" t="str">
            <v>CC</v>
          </cell>
          <cell r="T427">
            <v>0</v>
          </cell>
          <cell r="U427">
            <v>600</v>
          </cell>
          <cell r="V427">
            <v>2400</v>
          </cell>
          <cell r="X427" t="str">
            <v>NO_ITEM</v>
          </cell>
          <cell r="Y427" t="str">
            <v>NO_ITEM</v>
          </cell>
          <cell r="Z427">
            <v>0</v>
          </cell>
          <cell r="AA427">
            <v>0</v>
          </cell>
          <cell r="AC427">
            <v>4403300</v>
          </cell>
          <cell r="AD427">
            <v>0</v>
          </cell>
          <cell r="AE427">
            <v>4403310</v>
          </cell>
          <cell r="AF427">
            <v>0</v>
          </cell>
          <cell r="AG427">
            <v>4403320</v>
          </cell>
          <cell r="AH427">
            <v>0</v>
          </cell>
          <cell r="AI427">
            <v>0</v>
          </cell>
          <cell r="AJ427">
            <v>0</v>
          </cell>
          <cell r="AK427">
            <v>0</v>
          </cell>
          <cell r="AL427">
            <v>0</v>
          </cell>
          <cell r="AM427">
            <v>0</v>
          </cell>
          <cell r="AN427">
            <v>0</v>
          </cell>
          <cell r="AO427" t="str">
            <v>4403321,4403322</v>
          </cell>
          <cell r="AP427">
            <v>0</v>
          </cell>
          <cell r="AQ427">
            <v>0</v>
          </cell>
          <cell r="AR427">
            <v>0</v>
          </cell>
          <cell r="AS427">
            <v>0</v>
          </cell>
          <cell r="AT427">
            <v>0</v>
          </cell>
        </row>
        <row r="428">
          <cell r="A428">
            <v>0</v>
          </cell>
          <cell r="B428" t="str">
            <v>월드보스</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X428">
            <v>0</v>
          </cell>
          <cell r="Y428">
            <v>0</v>
          </cell>
          <cell r="Z428">
            <v>0</v>
          </cell>
          <cell r="AA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row>
        <row r="429">
          <cell r="A429">
            <v>5501</v>
          </cell>
          <cell r="B429" t="str">
            <v>마운틴 포트리스</v>
          </cell>
          <cell r="C429" t="str">
            <v>WorldBoss.MountainFortress</v>
          </cell>
          <cell r="D429">
            <v>0</v>
          </cell>
          <cell r="E429">
            <v>0</v>
          </cell>
          <cell r="F429">
            <v>0</v>
          </cell>
          <cell r="G429">
            <v>0</v>
          </cell>
          <cell r="H429" t="str">
            <v>Boss</v>
          </cell>
          <cell r="I429">
            <v>0</v>
          </cell>
          <cell r="J429" t="str">
            <v>Physical</v>
          </cell>
          <cell r="K429">
            <v>0</v>
          </cell>
          <cell r="L429">
            <v>0</v>
          </cell>
          <cell r="M429" t="str">
            <v>Fire</v>
          </cell>
          <cell r="N429" t="b">
            <v>1</v>
          </cell>
          <cell r="O429">
            <v>0</v>
          </cell>
          <cell r="P429" t="str">
            <v>20000</v>
          </cell>
          <cell r="Q429">
            <v>0</v>
          </cell>
          <cell r="R429" t="str">
            <v>200</v>
          </cell>
          <cell r="S429" t="str">
            <v>CC</v>
          </cell>
          <cell r="T429" t="str">
            <v>StaticPosition,Wall</v>
          </cell>
          <cell r="U429">
            <v>4000</v>
          </cell>
          <cell r="V429">
            <v>8000</v>
          </cell>
          <cell r="X429" t="str">
            <v>NO_ITEM</v>
          </cell>
          <cell r="Y429" t="str">
            <v>NO_ITEM</v>
          </cell>
          <cell r="Z429">
            <v>0</v>
          </cell>
          <cell r="AA429">
            <v>0</v>
          </cell>
          <cell r="AC429">
            <v>550100</v>
          </cell>
          <cell r="AD429">
            <v>0</v>
          </cell>
          <cell r="AE429">
            <v>550110</v>
          </cell>
          <cell r="AF429">
            <v>0</v>
          </cell>
          <cell r="AG429">
            <v>550120</v>
          </cell>
          <cell r="AH429">
            <v>0</v>
          </cell>
          <cell r="AI429">
            <v>550130</v>
          </cell>
          <cell r="AJ429">
            <v>0</v>
          </cell>
          <cell r="AK429">
            <v>550140</v>
          </cell>
          <cell r="AM429">
            <v>0</v>
          </cell>
          <cell r="AN429">
            <v>0</v>
          </cell>
          <cell r="AO429" t="str">
            <v>550160,550122,550121,550123,550124,550125,550126</v>
          </cell>
          <cell r="AP429">
            <v>0</v>
          </cell>
          <cell r="AQ429">
            <v>0</v>
          </cell>
          <cell r="AR429">
            <v>0</v>
          </cell>
          <cell r="AS429">
            <v>0</v>
          </cell>
          <cell r="AT429">
            <v>0</v>
          </cell>
        </row>
        <row r="430">
          <cell r="A430">
            <v>55011</v>
          </cell>
          <cell r="B430" t="str">
            <v>미니 마운틴</v>
          </cell>
          <cell r="C430" t="str">
            <v>Monster.Golem.Mountain</v>
          </cell>
          <cell r="D430">
            <v>0</v>
          </cell>
          <cell r="E430">
            <v>0</v>
          </cell>
          <cell r="F430">
            <v>0</v>
          </cell>
          <cell r="G430">
            <v>0</v>
          </cell>
          <cell r="H430" t="str">
            <v>Golem</v>
          </cell>
          <cell r="I430">
            <v>0</v>
          </cell>
          <cell r="J430" t="str">
            <v>Physical</v>
          </cell>
          <cell r="K430">
            <v>0</v>
          </cell>
          <cell r="L430">
            <v>0</v>
          </cell>
          <cell r="M430" t="str">
            <v>Fire</v>
          </cell>
          <cell r="N430">
            <v>0</v>
          </cell>
          <cell r="O430">
            <v>0</v>
          </cell>
          <cell r="P430" t="str">
            <v>2000</v>
          </cell>
          <cell r="Q430">
            <v>5000</v>
          </cell>
          <cell r="R430" t="str">
            <v>200</v>
          </cell>
          <cell r="S430" t="str">
            <v>Knockback</v>
          </cell>
          <cell r="T430">
            <v>0</v>
          </cell>
          <cell r="U430">
            <v>900</v>
          </cell>
          <cell r="V430">
            <v>2800</v>
          </cell>
          <cell r="X430" t="str">
            <v>NO_ITEM</v>
          </cell>
          <cell r="Y430" t="str">
            <v>NO_ITEM</v>
          </cell>
          <cell r="Z430">
            <v>0</v>
          </cell>
          <cell r="AA430">
            <v>0</v>
          </cell>
          <cell r="AC430">
            <v>5501100</v>
          </cell>
          <cell r="AD430">
            <v>0</v>
          </cell>
          <cell r="AE430">
            <v>5501110</v>
          </cell>
          <cell r="AF430">
            <v>0</v>
          </cell>
          <cell r="AG430">
            <v>5501120</v>
          </cell>
          <cell r="AH430">
            <v>0</v>
          </cell>
          <cell r="AI430">
            <v>5501130</v>
          </cell>
          <cell r="AJ430">
            <v>0</v>
          </cell>
          <cell r="AK430">
            <v>0</v>
          </cell>
          <cell r="AL430">
            <v>0</v>
          </cell>
          <cell r="AM430">
            <v>0</v>
          </cell>
          <cell r="AN430">
            <v>0</v>
          </cell>
          <cell r="AO430">
            <v>0</v>
          </cell>
          <cell r="AP430">
            <v>0</v>
          </cell>
          <cell r="AQ430">
            <v>0</v>
          </cell>
          <cell r="AR430">
            <v>0</v>
          </cell>
          <cell r="AS430">
            <v>0</v>
          </cell>
          <cell r="AT430">
            <v>0</v>
          </cell>
        </row>
        <row r="431">
          <cell r="A431">
            <v>5502</v>
          </cell>
          <cell r="B431" t="str">
            <v>포세이돈</v>
          </cell>
          <cell r="C431" t="str">
            <v>WorldBoss.Poseidon</v>
          </cell>
          <cell r="D431">
            <v>0</v>
          </cell>
          <cell r="E431">
            <v>0</v>
          </cell>
          <cell r="F431">
            <v>0</v>
          </cell>
          <cell r="G431">
            <v>0</v>
          </cell>
          <cell r="H431" t="str">
            <v>Boss</v>
          </cell>
          <cell r="I431">
            <v>0</v>
          </cell>
          <cell r="J431" t="str">
            <v>Magical</v>
          </cell>
          <cell r="K431">
            <v>0</v>
          </cell>
          <cell r="L431">
            <v>0</v>
          </cell>
          <cell r="M431" t="str">
            <v>Fire</v>
          </cell>
          <cell r="N431" t="b">
            <v>1</v>
          </cell>
          <cell r="O431">
            <v>0</v>
          </cell>
          <cell r="P431" t="str">
            <v>20000</v>
          </cell>
          <cell r="Q431">
            <v>0</v>
          </cell>
          <cell r="R431" t="str">
            <v>200</v>
          </cell>
          <cell r="S431" t="str">
            <v>CC</v>
          </cell>
          <cell r="T431" t="str">
            <v>StaticPosition,Wall</v>
          </cell>
          <cell r="U431">
            <v>2500</v>
          </cell>
          <cell r="V431">
            <v>8000</v>
          </cell>
          <cell r="X431" t="str">
            <v>NO_ITEM</v>
          </cell>
          <cell r="Y431" t="str">
            <v>NO_ITEM</v>
          </cell>
          <cell r="Z431">
            <v>0</v>
          </cell>
          <cell r="AA431">
            <v>0</v>
          </cell>
          <cell r="AC431">
            <v>550200</v>
          </cell>
          <cell r="AD431">
            <v>0</v>
          </cell>
          <cell r="AE431">
            <v>550210</v>
          </cell>
          <cell r="AF431">
            <v>0</v>
          </cell>
          <cell r="AG431">
            <v>550220</v>
          </cell>
          <cell r="AH431">
            <v>0</v>
          </cell>
          <cell r="AI431">
            <v>550230</v>
          </cell>
          <cell r="AJ431">
            <v>0</v>
          </cell>
          <cell r="AK431">
            <v>550240</v>
          </cell>
          <cell r="AM431">
            <v>0</v>
          </cell>
          <cell r="AN431">
            <v>0</v>
          </cell>
          <cell r="AO431" t="str">
            <v>550201,550202,550231,550232,550233,550234,550241,550221,550222,550223,550225,550260</v>
          </cell>
          <cell r="AP431">
            <v>0</v>
          </cell>
          <cell r="AQ431">
            <v>0</v>
          </cell>
          <cell r="AR431">
            <v>0</v>
          </cell>
          <cell r="AS431">
            <v>0</v>
          </cell>
          <cell r="AT431">
            <v>0</v>
          </cell>
        </row>
        <row r="432">
          <cell r="A432">
            <v>55021</v>
          </cell>
          <cell r="B432" t="str">
            <v>유령 드라이어드</v>
          </cell>
          <cell r="C432" t="str">
            <v>WorldBoss.Dryad</v>
          </cell>
          <cell r="D432" t="str">
            <v>Monster.Dryad.SpearElite</v>
          </cell>
          <cell r="E432" t="str">
            <v>Vari03</v>
          </cell>
          <cell r="F432">
            <v>0</v>
          </cell>
          <cell r="G432">
            <v>0</v>
          </cell>
          <cell r="H432" t="str">
            <v>Dryad</v>
          </cell>
          <cell r="I432">
            <v>0</v>
          </cell>
          <cell r="J432" t="str">
            <v>Physical</v>
          </cell>
          <cell r="K432">
            <v>0</v>
          </cell>
          <cell r="L432">
            <v>0</v>
          </cell>
          <cell r="M432" t="str">
            <v>Fire</v>
          </cell>
          <cell r="N432">
            <v>0</v>
          </cell>
          <cell r="O432">
            <v>0</v>
          </cell>
          <cell r="P432" t="str">
            <v>3000</v>
          </cell>
          <cell r="Q432">
            <v>5000</v>
          </cell>
          <cell r="R432" t="str">
            <v>200</v>
          </cell>
          <cell r="S432" t="str">
            <v>False</v>
          </cell>
          <cell r="T432">
            <v>0</v>
          </cell>
          <cell r="U432">
            <v>1000</v>
          </cell>
          <cell r="V432">
            <v>2200</v>
          </cell>
          <cell r="X432" t="str">
            <v>NO_ITEM</v>
          </cell>
          <cell r="Y432" t="str">
            <v>NO_ITEM</v>
          </cell>
          <cell r="Z432">
            <v>0</v>
          </cell>
          <cell r="AA432">
            <v>0</v>
          </cell>
          <cell r="AC432">
            <v>5502100</v>
          </cell>
          <cell r="AD432">
            <v>0</v>
          </cell>
          <cell r="AE432">
            <v>5502110</v>
          </cell>
          <cell r="AF432">
            <v>0</v>
          </cell>
          <cell r="AG432">
            <v>5502120</v>
          </cell>
          <cell r="AH432">
            <v>0</v>
          </cell>
          <cell r="AI432">
            <v>5502130</v>
          </cell>
          <cell r="AJ432">
            <v>0</v>
          </cell>
          <cell r="AK432">
            <v>0</v>
          </cell>
          <cell r="AL432">
            <v>0</v>
          </cell>
          <cell r="AM432">
            <v>0</v>
          </cell>
          <cell r="AN432">
            <v>0</v>
          </cell>
          <cell r="AO432">
            <v>0</v>
          </cell>
          <cell r="AP432">
            <v>0</v>
          </cell>
          <cell r="AQ432">
            <v>0</v>
          </cell>
          <cell r="AR432">
            <v>0</v>
          </cell>
          <cell r="AS432">
            <v>0</v>
          </cell>
          <cell r="AT432">
            <v>0</v>
          </cell>
        </row>
        <row r="433">
          <cell r="A433">
            <v>0</v>
          </cell>
          <cell r="B433" t="str">
            <v>Test</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X433">
            <v>0</v>
          </cell>
          <cell r="Y433">
            <v>0</v>
          </cell>
          <cell r="Z433">
            <v>0</v>
          </cell>
          <cell r="AA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row>
        <row r="434">
          <cell r="A434">
            <v>900001</v>
          </cell>
          <cell r="B434" t="e">
            <v>#N/A</v>
          </cell>
          <cell r="C434" t="str">
            <v>Test.01</v>
          </cell>
          <cell r="D434">
            <v>0</v>
          </cell>
          <cell r="E434">
            <v>0</v>
          </cell>
          <cell r="F434">
            <v>0</v>
          </cell>
          <cell r="G434">
            <v>0</v>
          </cell>
          <cell r="H434" t="str">
            <v>Hero</v>
          </cell>
          <cell r="I434">
            <v>0</v>
          </cell>
          <cell r="J434" t="str">
            <v>Physical</v>
          </cell>
          <cell r="K434">
            <v>0</v>
          </cell>
          <cell r="L434">
            <v>0</v>
          </cell>
          <cell r="M434" t="str">
            <v>Fire</v>
          </cell>
          <cell r="N434">
            <v>0</v>
          </cell>
          <cell r="O434">
            <v>0</v>
          </cell>
          <cell r="P434" t="str">
            <v>20000</v>
          </cell>
          <cell r="Q434">
            <v>5000</v>
          </cell>
          <cell r="R434" t="str">
            <v>200</v>
          </cell>
          <cell r="S434" t="str">
            <v>False</v>
          </cell>
          <cell r="T434">
            <v>0</v>
          </cell>
          <cell r="U434">
            <v>500</v>
          </cell>
          <cell r="V434">
            <v>1850</v>
          </cell>
          <cell r="X434" t="str">
            <v>NO_ITEM</v>
          </cell>
          <cell r="Y434" t="str">
            <v>NO_ITEM</v>
          </cell>
          <cell r="Z434">
            <v>0</v>
          </cell>
          <cell r="AA434">
            <v>0</v>
          </cell>
          <cell r="AC434">
            <v>90000100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row>
        <row r="435">
          <cell r="A435">
            <v>900002</v>
          </cell>
          <cell r="B435" t="e">
            <v>#N/A</v>
          </cell>
          <cell r="C435" t="str">
            <v>Test.02</v>
          </cell>
          <cell r="D435">
            <v>0</v>
          </cell>
          <cell r="E435">
            <v>0</v>
          </cell>
          <cell r="F435">
            <v>0</v>
          </cell>
          <cell r="G435">
            <v>0</v>
          </cell>
          <cell r="H435" t="str">
            <v>Hero</v>
          </cell>
          <cell r="I435">
            <v>0</v>
          </cell>
          <cell r="J435" t="str">
            <v>Physical</v>
          </cell>
          <cell r="K435">
            <v>0</v>
          </cell>
          <cell r="L435">
            <v>0</v>
          </cell>
          <cell r="M435" t="str">
            <v>Fire</v>
          </cell>
          <cell r="N435">
            <v>0</v>
          </cell>
          <cell r="O435">
            <v>0</v>
          </cell>
          <cell r="P435" t="str">
            <v>20000</v>
          </cell>
          <cell r="Q435">
            <v>5000</v>
          </cell>
          <cell r="R435" t="str">
            <v>200</v>
          </cell>
          <cell r="S435" t="str">
            <v>False</v>
          </cell>
          <cell r="T435">
            <v>0</v>
          </cell>
          <cell r="U435">
            <v>500</v>
          </cell>
          <cell r="V435">
            <v>1850</v>
          </cell>
          <cell r="X435" t="str">
            <v>NO_ITEM</v>
          </cell>
          <cell r="Y435" t="str">
            <v>NO_ITEM</v>
          </cell>
          <cell r="Z435">
            <v>0</v>
          </cell>
          <cell r="AA435">
            <v>0</v>
          </cell>
          <cell r="AC435">
            <v>90000200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row>
        <row r="436">
          <cell r="A436">
            <v>900003</v>
          </cell>
          <cell r="B436" t="e">
            <v>#N/A</v>
          </cell>
          <cell r="C436" t="str">
            <v>Test.03</v>
          </cell>
          <cell r="D436">
            <v>0</v>
          </cell>
          <cell r="E436">
            <v>0</v>
          </cell>
          <cell r="F436">
            <v>0</v>
          </cell>
          <cell r="G436">
            <v>0</v>
          </cell>
          <cell r="H436" t="str">
            <v>Hero</v>
          </cell>
          <cell r="I436">
            <v>0</v>
          </cell>
          <cell r="J436" t="str">
            <v>Physical</v>
          </cell>
          <cell r="K436">
            <v>0</v>
          </cell>
          <cell r="L436">
            <v>0</v>
          </cell>
          <cell r="M436" t="str">
            <v>Fire</v>
          </cell>
          <cell r="N436">
            <v>0</v>
          </cell>
          <cell r="O436">
            <v>0</v>
          </cell>
          <cell r="P436" t="str">
            <v>20000</v>
          </cell>
          <cell r="Q436">
            <v>5000</v>
          </cell>
          <cell r="R436" t="str">
            <v>200</v>
          </cell>
          <cell r="S436" t="str">
            <v>False</v>
          </cell>
          <cell r="T436">
            <v>0</v>
          </cell>
          <cell r="U436">
            <v>500</v>
          </cell>
          <cell r="V436">
            <v>1850</v>
          </cell>
          <cell r="X436" t="str">
            <v>NO_ITEM</v>
          </cell>
          <cell r="Y436" t="str">
            <v>NO_ITEM</v>
          </cell>
          <cell r="Z436">
            <v>0</v>
          </cell>
          <cell r="AA436">
            <v>0</v>
          </cell>
          <cell r="AC436">
            <v>90000300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row>
        <row r="437">
          <cell r="A437">
            <v>900004</v>
          </cell>
          <cell r="B437" t="e">
            <v>#N/A</v>
          </cell>
          <cell r="C437" t="str">
            <v>Test.04</v>
          </cell>
          <cell r="D437">
            <v>0</v>
          </cell>
          <cell r="E437">
            <v>0</v>
          </cell>
          <cell r="F437">
            <v>0</v>
          </cell>
          <cell r="G437">
            <v>0</v>
          </cell>
          <cell r="H437" t="str">
            <v>Hero</v>
          </cell>
          <cell r="I437">
            <v>0</v>
          </cell>
          <cell r="J437" t="str">
            <v>Physical</v>
          </cell>
          <cell r="K437">
            <v>0</v>
          </cell>
          <cell r="L437">
            <v>0</v>
          </cell>
          <cell r="M437" t="str">
            <v>Fire</v>
          </cell>
          <cell r="N437">
            <v>0</v>
          </cell>
          <cell r="O437">
            <v>0</v>
          </cell>
          <cell r="P437" t="str">
            <v>20000</v>
          </cell>
          <cell r="Q437">
            <v>5000</v>
          </cell>
          <cell r="R437" t="str">
            <v>200</v>
          </cell>
          <cell r="S437" t="str">
            <v>False</v>
          </cell>
          <cell r="T437">
            <v>0</v>
          </cell>
          <cell r="U437">
            <v>500</v>
          </cell>
          <cell r="V437">
            <v>1850</v>
          </cell>
          <cell r="X437" t="str">
            <v>NO_ITEM</v>
          </cell>
          <cell r="Y437" t="str">
            <v>NO_ITEM</v>
          </cell>
          <cell r="Z437">
            <v>0</v>
          </cell>
          <cell r="AA437">
            <v>0</v>
          </cell>
          <cell r="AC437">
            <v>90000400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row>
        <row r="438">
          <cell r="A438">
            <v>900005</v>
          </cell>
          <cell r="B438" t="e">
            <v>#N/A</v>
          </cell>
          <cell r="C438" t="str">
            <v>Test.05</v>
          </cell>
          <cell r="D438">
            <v>0</v>
          </cell>
          <cell r="E438">
            <v>0</v>
          </cell>
          <cell r="F438">
            <v>0</v>
          </cell>
          <cell r="G438">
            <v>0</v>
          </cell>
          <cell r="H438" t="str">
            <v>Hero</v>
          </cell>
          <cell r="I438">
            <v>0</v>
          </cell>
          <cell r="J438" t="str">
            <v>Physical</v>
          </cell>
          <cell r="K438">
            <v>0</v>
          </cell>
          <cell r="L438">
            <v>0</v>
          </cell>
          <cell r="M438" t="str">
            <v>Fire</v>
          </cell>
          <cell r="N438">
            <v>0</v>
          </cell>
          <cell r="O438">
            <v>0</v>
          </cell>
          <cell r="P438" t="str">
            <v>20000</v>
          </cell>
          <cell r="Q438">
            <v>5000</v>
          </cell>
          <cell r="R438" t="str">
            <v>200</v>
          </cell>
          <cell r="S438" t="str">
            <v>False</v>
          </cell>
          <cell r="T438">
            <v>0</v>
          </cell>
          <cell r="U438">
            <v>500</v>
          </cell>
          <cell r="V438">
            <v>1850</v>
          </cell>
          <cell r="X438" t="str">
            <v>NO_ITEM</v>
          </cell>
          <cell r="Y438" t="str">
            <v>NO_ITEM</v>
          </cell>
          <cell r="Z438">
            <v>0</v>
          </cell>
          <cell r="AA438">
            <v>0</v>
          </cell>
          <cell r="AC438">
            <v>90000500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row>
        <row r="439">
          <cell r="A439">
            <v>900006</v>
          </cell>
          <cell r="B439" t="e">
            <v>#N/A</v>
          </cell>
          <cell r="C439" t="str">
            <v>Test.06</v>
          </cell>
          <cell r="D439">
            <v>0</v>
          </cell>
          <cell r="E439">
            <v>0</v>
          </cell>
          <cell r="F439">
            <v>0</v>
          </cell>
          <cell r="G439">
            <v>0</v>
          </cell>
          <cell r="H439" t="str">
            <v>Hero</v>
          </cell>
          <cell r="I439">
            <v>0</v>
          </cell>
          <cell r="J439" t="str">
            <v>Physical</v>
          </cell>
          <cell r="K439">
            <v>0</v>
          </cell>
          <cell r="L439">
            <v>0</v>
          </cell>
          <cell r="M439" t="str">
            <v>Fire</v>
          </cell>
          <cell r="N439">
            <v>0</v>
          </cell>
          <cell r="O439">
            <v>0</v>
          </cell>
          <cell r="P439" t="str">
            <v>20000</v>
          </cell>
          <cell r="Q439">
            <v>5000</v>
          </cell>
          <cell r="R439" t="str">
            <v>200</v>
          </cell>
          <cell r="S439" t="str">
            <v>False</v>
          </cell>
          <cell r="T439">
            <v>0</v>
          </cell>
          <cell r="U439">
            <v>500</v>
          </cell>
          <cell r="V439">
            <v>1850</v>
          </cell>
          <cell r="X439" t="str">
            <v>NO_ITEM</v>
          </cell>
          <cell r="Y439" t="str">
            <v>NO_ITEM</v>
          </cell>
          <cell r="Z439">
            <v>0</v>
          </cell>
          <cell r="AA439">
            <v>0</v>
          </cell>
          <cell r="AC439">
            <v>90000600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row>
        <row r="440">
          <cell r="A440">
            <v>900007</v>
          </cell>
          <cell r="B440" t="e">
            <v>#N/A</v>
          </cell>
          <cell r="C440" t="str">
            <v>Test.07</v>
          </cell>
          <cell r="D440">
            <v>0</v>
          </cell>
          <cell r="E440">
            <v>0</v>
          </cell>
          <cell r="F440">
            <v>0</v>
          </cell>
          <cell r="G440">
            <v>0</v>
          </cell>
          <cell r="H440" t="str">
            <v>Hero</v>
          </cell>
          <cell r="I440">
            <v>0</v>
          </cell>
          <cell r="J440" t="str">
            <v>Physical</v>
          </cell>
          <cell r="K440">
            <v>0</v>
          </cell>
          <cell r="L440">
            <v>0</v>
          </cell>
          <cell r="M440" t="str">
            <v>Fire</v>
          </cell>
          <cell r="N440">
            <v>0</v>
          </cell>
          <cell r="O440">
            <v>0</v>
          </cell>
          <cell r="P440" t="str">
            <v>20000</v>
          </cell>
          <cell r="Q440">
            <v>5000</v>
          </cell>
          <cell r="R440" t="str">
            <v>200</v>
          </cell>
          <cell r="S440" t="str">
            <v>False</v>
          </cell>
          <cell r="T440">
            <v>0</v>
          </cell>
          <cell r="U440">
            <v>500</v>
          </cell>
          <cell r="V440">
            <v>1850</v>
          </cell>
          <cell r="X440" t="str">
            <v>NO_ITEM</v>
          </cell>
          <cell r="Y440" t="str">
            <v>NO_ITEM</v>
          </cell>
          <cell r="Z440">
            <v>0</v>
          </cell>
          <cell r="AA440">
            <v>0</v>
          </cell>
          <cell r="AC440">
            <v>90000700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row>
        <row r="441">
          <cell r="A441">
            <v>900008</v>
          </cell>
          <cell r="B441" t="e">
            <v>#N/A</v>
          </cell>
          <cell r="C441" t="str">
            <v>Test.08</v>
          </cell>
          <cell r="D441">
            <v>0</v>
          </cell>
          <cell r="E441">
            <v>0</v>
          </cell>
          <cell r="F441">
            <v>0</v>
          </cell>
          <cell r="G441">
            <v>0</v>
          </cell>
          <cell r="H441" t="str">
            <v>Hero</v>
          </cell>
          <cell r="I441">
            <v>0</v>
          </cell>
          <cell r="J441" t="str">
            <v>Physical</v>
          </cell>
          <cell r="K441">
            <v>0</v>
          </cell>
          <cell r="L441">
            <v>0</v>
          </cell>
          <cell r="M441" t="str">
            <v>Fire</v>
          </cell>
          <cell r="N441">
            <v>0</v>
          </cell>
          <cell r="O441">
            <v>0</v>
          </cell>
          <cell r="P441" t="str">
            <v>20000</v>
          </cell>
          <cell r="Q441">
            <v>5000</v>
          </cell>
          <cell r="R441" t="str">
            <v>200</v>
          </cell>
          <cell r="S441" t="str">
            <v>False</v>
          </cell>
          <cell r="T441">
            <v>0</v>
          </cell>
          <cell r="U441">
            <v>500</v>
          </cell>
          <cell r="V441">
            <v>1850</v>
          </cell>
          <cell r="X441" t="str">
            <v>NO_ITEM</v>
          </cell>
          <cell r="Y441" t="str">
            <v>NO_ITEM</v>
          </cell>
          <cell r="Z441">
            <v>0</v>
          </cell>
          <cell r="AA441">
            <v>0</v>
          </cell>
          <cell r="AC441">
            <v>90000800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row>
        <row r="442">
          <cell r="A442">
            <v>900009</v>
          </cell>
          <cell r="B442" t="e">
            <v>#N/A</v>
          </cell>
          <cell r="C442" t="str">
            <v>Test.09</v>
          </cell>
          <cell r="D442">
            <v>0</v>
          </cell>
          <cell r="E442">
            <v>0</v>
          </cell>
          <cell r="F442">
            <v>0</v>
          </cell>
          <cell r="G442">
            <v>0</v>
          </cell>
          <cell r="H442" t="str">
            <v>Hero</v>
          </cell>
          <cell r="I442">
            <v>0</v>
          </cell>
          <cell r="J442" t="str">
            <v>Physical</v>
          </cell>
          <cell r="K442">
            <v>0</v>
          </cell>
          <cell r="L442">
            <v>0</v>
          </cell>
          <cell r="M442" t="str">
            <v>Fire</v>
          </cell>
          <cell r="N442">
            <v>0</v>
          </cell>
          <cell r="O442">
            <v>0</v>
          </cell>
          <cell r="P442" t="str">
            <v>20000</v>
          </cell>
          <cell r="Q442">
            <v>5000</v>
          </cell>
          <cell r="R442" t="str">
            <v>200</v>
          </cell>
          <cell r="S442" t="str">
            <v>False</v>
          </cell>
          <cell r="T442">
            <v>0</v>
          </cell>
          <cell r="U442">
            <v>500</v>
          </cell>
          <cell r="V442">
            <v>1850</v>
          </cell>
          <cell r="X442" t="str">
            <v>NO_ITEM</v>
          </cell>
          <cell r="Y442" t="str">
            <v>NO_ITEM</v>
          </cell>
          <cell r="Z442">
            <v>0</v>
          </cell>
          <cell r="AA442">
            <v>0</v>
          </cell>
          <cell r="AC442">
            <v>90000900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row>
        <row r="443">
          <cell r="A443">
            <v>900010</v>
          </cell>
          <cell r="B443" t="e">
            <v>#N/A</v>
          </cell>
          <cell r="C443" t="str">
            <v>Test.10</v>
          </cell>
          <cell r="D443">
            <v>0</v>
          </cell>
          <cell r="E443">
            <v>0</v>
          </cell>
          <cell r="F443">
            <v>0</v>
          </cell>
          <cell r="G443">
            <v>0</v>
          </cell>
          <cell r="H443" t="str">
            <v>Hero</v>
          </cell>
          <cell r="I443">
            <v>0</v>
          </cell>
          <cell r="J443" t="str">
            <v>Physical</v>
          </cell>
          <cell r="K443">
            <v>0</v>
          </cell>
          <cell r="L443">
            <v>0</v>
          </cell>
          <cell r="M443" t="str">
            <v>Fire</v>
          </cell>
          <cell r="N443">
            <v>0</v>
          </cell>
          <cell r="O443">
            <v>0</v>
          </cell>
          <cell r="P443" t="str">
            <v>20000</v>
          </cell>
          <cell r="Q443">
            <v>5000</v>
          </cell>
          <cell r="R443" t="str">
            <v>200</v>
          </cell>
          <cell r="S443" t="str">
            <v>False</v>
          </cell>
          <cell r="T443">
            <v>0</v>
          </cell>
          <cell r="U443">
            <v>500</v>
          </cell>
          <cell r="V443">
            <v>1850</v>
          </cell>
          <cell r="X443" t="str">
            <v>NO_ITEM</v>
          </cell>
          <cell r="Y443" t="str">
            <v>NO_ITEM</v>
          </cell>
          <cell r="Z443">
            <v>0</v>
          </cell>
          <cell r="AA443">
            <v>0</v>
          </cell>
          <cell r="AC443">
            <v>90001000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row>
        <row r="444">
          <cell r="A444">
            <v>0</v>
          </cell>
          <cell r="B444" t="str">
            <v>허수아비</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X444">
            <v>0</v>
          </cell>
          <cell r="Y444">
            <v>0</v>
          </cell>
          <cell r="Z444">
            <v>0</v>
          </cell>
          <cell r="AA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row>
        <row r="445">
          <cell r="A445">
            <v>999999</v>
          </cell>
          <cell r="B445" t="e">
            <v>#N/A</v>
          </cell>
          <cell r="C445" t="str">
            <v>Monster.Orc.Totem</v>
          </cell>
          <cell r="D445">
            <v>0</v>
          </cell>
          <cell r="E445">
            <v>0</v>
          </cell>
          <cell r="F445">
            <v>0</v>
          </cell>
          <cell r="G445">
            <v>0</v>
          </cell>
          <cell r="H445" t="str">
            <v>Orc</v>
          </cell>
          <cell r="I445">
            <v>0</v>
          </cell>
          <cell r="J445" t="str">
            <v>Physical</v>
          </cell>
          <cell r="K445">
            <v>0</v>
          </cell>
          <cell r="L445">
            <v>0</v>
          </cell>
          <cell r="M445" t="str">
            <v>Fire</v>
          </cell>
          <cell r="N445">
            <v>0</v>
          </cell>
          <cell r="O445">
            <v>0</v>
          </cell>
          <cell r="P445" t="str">
            <v>3000</v>
          </cell>
          <cell r="Q445">
            <v>0</v>
          </cell>
          <cell r="R445" t="str">
            <v>200</v>
          </cell>
          <cell r="S445" t="str">
            <v>Knockback,Down,Stun,Pulling</v>
          </cell>
          <cell r="T445" t="str">
            <v>StaticPosition</v>
          </cell>
          <cell r="U445">
            <v>600</v>
          </cell>
          <cell r="V445">
            <v>2000</v>
          </cell>
          <cell r="X445" t="str">
            <v>NO_ITEM</v>
          </cell>
          <cell r="Y445" t="str">
            <v>NO_ITEM</v>
          </cell>
          <cell r="Z445">
            <v>0</v>
          </cell>
          <cell r="AA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row>
        <row r="446">
          <cell r="A446">
            <v>0</v>
          </cell>
          <cell r="B446" t="str">
            <v>스콜피온</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row>
        <row r="447">
          <cell r="A447" t="str">
            <v>27001</v>
          </cell>
          <cell r="B447" t="str">
            <v>사막 전갈</v>
          </cell>
          <cell r="C447" t="str">
            <v>Monster.Scorpion.Desert</v>
          </cell>
          <cell r="D447">
            <v>0</v>
          </cell>
          <cell r="E447">
            <v>0</v>
          </cell>
          <cell r="F447">
            <v>0</v>
          </cell>
          <cell r="G447">
            <v>0</v>
          </cell>
          <cell r="H447" t="str">
            <v>Scorpion</v>
          </cell>
          <cell r="I447">
            <v>0</v>
          </cell>
          <cell r="J447" t="str">
            <v>Magical</v>
          </cell>
          <cell r="K447">
            <v>0</v>
          </cell>
          <cell r="L447">
            <v>0</v>
          </cell>
          <cell r="M447" t="str">
            <v>Fire</v>
          </cell>
          <cell r="N447">
            <v>0</v>
          </cell>
          <cell r="O447">
            <v>0</v>
          </cell>
          <cell r="P447" t="str">
            <v>3000</v>
          </cell>
          <cell r="Q447" t="str">
            <v>5000</v>
          </cell>
          <cell r="R447" t="str">
            <v>200</v>
          </cell>
          <cell r="S447" t="str">
            <v>False</v>
          </cell>
          <cell r="T447">
            <v>0</v>
          </cell>
          <cell r="U447" t="str">
            <v>900</v>
          </cell>
          <cell r="V447" t="str">
            <v>1500</v>
          </cell>
          <cell r="W447">
            <v>0</v>
          </cell>
          <cell r="X447" t="str">
            <v>NO_ITEM</v>
          </cell>
          <cell r="Y447" t="str">
            <v>NO_ITEM</v>
          </cell>
          <cell r="Z447">
            <v>0</v>
          </cell>
          <cell r="AA447">
            <v>0</v>
          </cell>
          <cell r="AB447">
            <v>0</v>
          </cell>
          <cell r="AC447" t="str">
            <v>2700100</v>
          </cell>
          <cell r="AD447">
            <v>0</v>
          </cell>
          <cell r="AE447">
            <v>2700110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V447">
            <v>0</v>
          </cell>
        </row>
        <row r="448">
          <cell r="A448" t="str">
            <v>27002</v>
          </cell>
          <cell r="B448" t="str">
            <v>사막의 폭군</v>
          </cell>
          <cell r="C448" t="str">
            <v>Monster.Scorpion.SuperElite</v>
          </cell>
          <cell r="D448">
            <v>0</v>
          </cell>
          <cell r="E448">
            <v>0</v>
          </cell>
          <cell r="F448">
            <v>0</v>
          </cell>
          <cell r="G448">
            <v>0</v>
          </cell>
          <cell r="H448" t="str">
            <v>Scorpion</v>
          </cell>
          <cell r="I448">
            <v>0</v>
          </cell>
          <cell r="J448" t="str">
            <v>Magical</v>
          </cell>
          <cell r="K448">
            <v>0</v>
          </cell>
          <cell r="L448">
            <v>0</v>
          </cell>
          <cell r="M448" t="str">
            <v>Fire</v>
          </cell>
          <cell r="N448">
            <v>0</v>
          </cell>
          <cell r="O448">
            <v>0</v>
          </cell>
          <cell r="P448" t="str">
            <v>3000</v>
          </cell>
          <cell r="Q448" t="str">
            <v>5000</v>
          </cell>
          <cell r="R448" t="str">
            <v>200</v>
          </cell>
          <cell r="S448" t="str">
            <v>False</v>
          </cell>
          <cell r="T448">
            <v>0</v>
          </cell>
          <cell r="U448" t="str">
            <v>900</v>
          </cell>
          <cell r="V448" t="str">
            <v>1800</v>
          </cell>
          <cell r="W448">
            <v>0</v>
          </cell>
          <cell r="X448" t="str">
            <v>NO_ITEM</v>
          </cell>
          <cell r="Y448" t="str">
            <v>NO_ITEM</v>
          </cell>
          <cell r="Z448">
            <v>0</v>
          </cell>
          <cell r="AA448">
            <v>0</v>
          </cell>
          <cell r="AB448">
            <v>0</v>
          </cell>
          <cell r="AC448" t="str">
            <v>2700200</v>
          </cell>
          <cell r="AD448">
            <v>0</v>
          </cell>
          <cell r="AE448" t="str">
            <v>2700210</v>
          </cell>
          <cell r="AF448">
            <v>0</v>
          </cell>
          <cell r="AG448" t="str">
            <v>2700220</v>
          </cell>
          <cell r="AH448">
            <v>0</v>
          </cell>
          <cell r="AI448">
            <v>2700230</v>
          </cell>
          <cell r="AJ448">
            <v>0</v>
          </cell>
          <cell r="AK448">
            <v>0</v>
          </cell>
          <cell r="AL448">
            <v>0</v>
          </cell>
          <cell r="AM448">
            <v>0</v>
          </cell>
          <cell r="AN448">
            <v>0</v>
          </cell>
          <cell r="AO448">
            <v>0</v>
          </cell>
          <cell r="AP448">
            <v>0</v>
          </cell>
          <cell r="AQ448">
            <v>0</v>
          </cell>
          <cell r="AR448">
            <v>0</v>
          </cell>
          <cell r="AS448">
            <v>0</v>
          </cell>
          <cell r="AT448">
            <v>0</v>
          </cell>
          <cell r="AV448">
            <v>0</v>
          </cell>
        </row>
        <row r="449">
          <cell r="A449">
            <v>0</v>
          </cell>
          <cell r="B449" t="str">
            <v>히드라</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row>
        <row r="450">
          <cell r="A450" t="str">
            <v>28001</v>
          </cell>
          <cell r="B450" t="str">
            <v>광기의 히드라</v>
          </cell>
          <cell r="C450" t="str">
            <v>Monster.Hydra.Fury</v>
          </cell>
          <cell r="D450">
            <v>0</v>
          </cell>
          <cell r="E450">
            <v>0</v>
          </cell>
          <cell r="F450">
            <v>0</v>
          </cell>
          <cell r="G450">
            <v>0</v>
          </cell>
          <cell r="H450" t="str">
            <v>Hydra</v>
          </cell>
          <cell r="I450">
            <v>0</v>
          </cell>
          <cell r="J450" t="str">
            <v>Magical</v>
          </cell>
          <cell r="K450">
            <v>0</v>
          </cell>
          <cell r="L450">
            <v>0</v>
          </cell>
          <cell r="M450" t="str">
            <v>Fire</v>
          </cell>
          <cell r="N450">
            <v>0</v>
          </cell>
          <cell r="O450">
            <v>0</v>
          </cell>
          <cell r="P450" t="str">
            <v>3000</v>
          </cell>
          <cell r="Q450" t="str">
            <v>5000</v>
          </cell>
          <cell r="R450" t="str">
            <v>200</v>
          </cell>
          <cell r="S450" t="str">
            <v>False</v>
          </cell>
          <cell r="T450">
            <v>0</v>
          </cell>
          <cell r="U450" t="str">
            <v>900</v>
          </cell>
          <cell r="V450" t="str">
            <v>1800</v>
          </cell>
          <cell r="W450">
            <v>0</v>
          </cell>
          <cell r="X450" t="str">
            <v>NO_ITEM</v>
          </cell>
          <cell r="Y450" t="str">
            <v>NO_ITEM</v>
          </cell>
          <cell r="Z450">
            <v>0</v>
          </cell>
          <cell r="AA450">
            <v>0</v>
          </cell>
          <cell r="AB450">
            <v>0</v>
          </cell>
          <cell r="AC450" t="str">
            <v>2800100</v>
          </cell>
          <cell r="AD450">
            <v>0</v>
          </cell>
          <cell r="AE450" t="str">
            <v>2800110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V450">
            <v>0</v>
          </cell>
        </row>
        <row r="451">
          <cell r="A451" t="str">
            <v>28002</v>
          </cell>
          <cell r="B451" t="str">
            <v>붉은 갈퀴 히드라</v>
          </cell>
          <cell r="C451" t="str">
            <v>Monster.Hydra.Red</v>
          </cell>
          <cell r="D451">
            <v>0</v>
          </cell>
          <cell r="E451">
            <v>0</v>
          </cell>
          <cell r="F451">
            <v>0</v>
          </cell>
          <cell r="G451">
            <v>0</v>
          </cell>
          <cell r="H451" t="str">
            <v>Hydra</v>
          </cell>
          <cell r="I451">
            <v>0</v>
          </cell>
          <cell r="J451" t="str">
            <v>Magical</v>
          </cell>
          <cell r="K451">
            <v>0</v>
          </cell>
          <cell r="L451">
            <v>0</v>
          </cell>
          <cell r="M451" t="str">
            <v>Fire</v>
          </cell>
          <cell r="N451">
            <v>0</v>
          </cell>
          <cell r="O451">
            <v>0</v>
          </cell>
          <cell r="P451" t="str">
            <v>3000</v>
          </cell>
          <cell r="Q451" t="str">
            <v>5000</v>
          </cell>
          <cell r="R451" t="str">
            <v>200</v>
          </cell>
          <cell r="S451" t="str">
            <v>False</v>
          </cell>
          <cell r="T451">
            <v>0</v>
          </cell>
          <cell r="U451" t="str">
            <v>900</v>
          </cell>
          <cell r="V451" t="str">
            <v>1800</v>
          </cell>
          <cell r="W451">
            <v>0</v>
          </cell>
          <cell r="X451" t="str">
            <v>NO_ITEM</v>
          </cell>
          <cell r="Y451" t="str">
            <v>NO_ITEM</v>
          </cell>
          <cell r="Z451">
            <v>0</v>
          </cell>
          <cell r="AA451">
            <v>0</v>
          </cell>
          <cell r="AB451">
            <v>0</v>
          </cell>
          <cell r="AC451" t="str">
            <v>2800200</v>
          </cell>
          <cell r="AD451">
            <v>0</v>
          </cell>
          <cell r="AE451" t="str">
            <v>2800210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row>
        <row r="452">
          <cell r="A452" t="str">
            <v>28003</v>
          </cell>
          <cell r="B452" t="str">
            <v>녹색 갈퀴 히드라</v>
          </cell>
          <cell r="C452" t="str">
            <v>Monster.Hydra.Green</v>
          </cell>
          <cell r="D452">
            <v>0</v>
          </cell>
          <cell r="E452">
            <v>0</v>
          </cell>
          <cell r="F452">
            <v>0</v>
          </cell>
          <cell r="G452">
            <v>0</v>
          </cell>
          <cell r="H452" t="str">
            <v>Hydra</v>
          </cell>
          <cell r="I452">
            <v>0</v>
          </cell>
          <cell r="J452" t="str">
            <v>Magical</v>
          </cell>
          <cell r="K452">
            <v>0</v>
          </cell>
          <cell r="L452">
            <v>0</v>
          </cell>
          <cell r="M452" t="str">
            <v>Fire</v>
          </cell>
          <cell r="N452">
            <v>0</v>
          </cell>
          <cell r="O452">
            <v>0</v>
          </cell>
          <cell r="P452" t="str">
            <v>3000</v>
          </cell>
          <cell r="Q452" t="str">
            <v>5000</v>
          </cell>
          <cell r="R452" t="str">
            <v>200</v>
          </cell>
          <cell r="S452" t="str">
            <v>False</v>
          </cell>
          <cell r="T452">
            <v>0</v>
          </cell>
          <cell r="U452" t="str">
            <v>900</v>
          </cell>
          <cell r="V452" t="str">
            <v>1800</v>
          </cell>
          <cell r="W452">
            <v>0</v>
          </cell>
          <cell r="X452" t="str">
            <v>NO_ITEM</v>
          </cell>
          <cell r="Y452" t="str">
            <v>NO_ITEM</v>
          </cell>
          <cell r="Z452">
            <v>0</v>
          </cell>
          <cell r="AA452">
            <v>0</v>
          </cell>
          <cell r="AB452">
            <v>0</v>
          </cell>
          <cell r="AC452" t="str">
            <v>2800300</v>
          </cell>
          <cell r="AD452">
            <v>0</v>
          </cell>
          <cell r="AE452" t="str">
            <v>2800310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V452">
            <v>0</v>
          </cell>
        </row>
        <row r="453">
          <cell r="A453">
            <v>0</v>
          </cell>
          <cell r="B453" t="str">
            <v>머미</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row>
        <row r="454">
          <cell r="A454">
            <v>29001</v>
          </cell>
          <cell r="B454" t="str">
            <v>미라 전사</v>
          </cell>
          <cell r="C454" t="str">
            <v>Monster.Mummy.Warrior</v>
          </cell>
          <cell r="D454">
            <v>0</v>
          </cell>
          <cell r="E454">
            <v>0</v>
          </cell>
          <cell r="F454">
            <v>0</v>
          </cell>
          <cell r="G454">
            <v>0</v>
          </cell>
          <cell r="H454" t="str">
            <v>Mummy</v>
          </cell>
          <cell r="I454">
            <v>0</v>
          </cell>
          <cell r="J454" t="str">
            <v>Physical</v>
          </cell>
          <cell r="K454">
            <v>0</v>
          </cell>
          <cell r="L454">
            <v>0</v>
          </cell>
          <cell r="M454" t="str">
            <v>Fire</v>
          </cell>
          <cell r="N454">
            <v>0</v>
          </cell>
          <cell r="O454">
            <v>0</v>
          </cell>
          <cell r="P454" t="str">
            <v>3000</v>
          </cell>
          <cell r="Q454" t="str">
            <v>5000</v>
          </cell>
          <cell r="R454" t="str">
            <v>200</v>
          </cell>
          <cell r="S454" t="str">
            <v>False</v>
          </cell>
          <cell r="T454">
            <v>0</v>
          </cell>
          <cell r="U454" t="str">
            <v>700</v>
          </cell>
          <cell r="V454" t="str">
            <v>1900</v>
          </cell>
          <cell r="W454">
            <v>0</v>
          </cell>
          <cell r="X454" t="str">
            <v>NO_ITEM</v>
          </cell>
          <cell r="Y454" t="str">
            <v>NO_ITEM</v>
          </cell>
          <cell r="Z454">
            <v>0</v>
          </cell>
          <cell r="AA454">
            <v>0</v>
          </cell>
          <cell r="AB454">
            <v>0</v>
          </cell>
          <cell r="AC454">
            <v>2900100</v>
          </cell>
          <cell r="AD454">
            <v>0</v>
          </cell>
          <cell r="AE454">
            <v>2900110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V454">
            <v>0</v>
          </cell>
        </row>
        <row r="455">
          <cell r="A455">
            <v>29011</v>
          </cell>
          <cell r="B455" t="str">
            <v>흉폭한 미라 전사</v>
          </cell>
          <cell r="C455" t="str">
            <v>Monster.Mummy.WarriorElite</v>
          </cell>
          <cell r="D455">
            <v>0</v>
          </cell>
          <cell r="E455">
            <v>0</v>
          </cell>
          <cell r="F455">
            <v>0</v>
          </cell>
          <cell r="G455">
            <v>0</v>
          </cell>
          <cell r="H455" t="str">
            <v>Mummy</v>
          </cell>
          <cell r="I455">
            <v>0</v>
          </cell>
          <cell r="J455" t="str">
            <v>Physical</v>
          </cell>
          <cell r="K455">
            <v>0</v>
          </cell>
          <cell r="L455">
            <v>0</v>
          </cell>
          <cell r="M455" t="str">
            <v>Fire</v>
          </cell>
          <cell r="N455">
            <v>0</v>
          </cell>
          <cell r="O455">
            <v>0</v>
          </cell>
          <cell r="P455" t="str">
            <v>3000</v>
          </cell>
          <cell r="Q455" t="str">
            <v>5000</v>
          </cell>
          <cell r="R455" t="str">
            <v>200</v>
          </cell>
          <cell r="S455" t="str">
            <v>False</v>
          </cell>
          <cell r="T455">
            <v>0</v>
          </cell>
          <cell r="U455" t="str">
            <v>700</v>
          </cell>
          <cell r="V455" t="str">
            <v>1900</v>
          </cell>
          <cell r="W455">
            <v>0</v>
          </cell>
          <cell r="X455" t="str">
            <v>NO_ITEM</v>
          </cell>
          <cell r="Y455" t="str">
            <v>NO_ITEM</v>
          </cell>
          <cell r="Z455">
            <v>0</v>
          </cell>
          <cell r="AA455">
            <v>0</v>
          </cell>
          <cell r="AB455">
            <v>0</v>
          </cell>
          <cell r="AC455">
            <v>2901100</v>
          </cell>
          <cell r="AD455">
            <v>0</v>
          </cell>
          <cell r="AE455">
            <v>2901110</v>
          </cell>
          <cell r="AF455">
            <v>0</v>
          </cell>
          <cell r="AG455">
            <v>2901120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V455">
            <v>0</v>
          </cell>
        </row>
        <row r="456">
          <cell r="A456">
            <v>29101</v>
          </cell>
          <cell r="B456" t="str">
            <v>광기의 미라 전사</v>
          </cell>
          <cell r="C456" t="str">
            <v>Monster.Mummy.WarriorSuperElite</v>
          </cell>
          <cell r="D456">
            <v>0</v>
          </cell>
          <cell r="E456">
            <v>0</v>
          </cell>
          <cell r="F456">
            <v>0</v>
          </cell>
          <cell r="G456">
            <v>0</v>
          </cell>
          <cell r="H456" t="str">
            <v>Mummy</v>
          </cell>
          <cell r="I456">
            <v>0</v>
          </cell>
          <cell r="J456" t="str">
            <v>Physical</v>
          </cell>
          <cell r="K456">
            <v>0</v>
          </cell>
          <cell r="L456">
            <v>0</v>
          </cell>
          <cell r="M456" t="str">
            <v>Fire</v>
          </cell>
          <cell r="N456">
            <v>0</v>
          </cell>
          <cell r="O456">
            <v>0</v>
          </cell>
          <cell r="P456" t="str">
            <v>3000</v>
          </cell>
          <cell r="Q456" t="str">
            <v>5000</v>
          </cell>
          <cell r="R456" t="str">
            <v>200</v>
          </cell>
          <cell r="S456" t="str">
            <v>False</v>
          </cell>
          <cell r="T456">
            <v>0</v>
          </cell>
          <cell r="U456" t="str">
            <v>700</v>
          </cell>
          <cell r="V456" t="str">
            <v>1900</v>
          </cell>
          <cell r="W456">
            <v>0</v>
          </cell>
          <cell r="X456" t="str">
            <v>NO_ITEM</v>
          </cell>
          <cell r="Y456" t="str">
            <v>NO_ITEM</v>
          </cell>
          <cell r="Z456">
            <v>0</v>
          </cell>
          <cell r="AA456">
            <v>0</v>
          </cell>
          <cell r="AB456">
            <v>0</v>
          </cell>
          <cell r="AC456">
            <v>2910100</v>
          </cell>
          <cell r="AD456">
            <v>0</v>
          </cell>
          <cell r="AE456">
            <v>2910110</v>
          </cell>
          <cell r="AF456">
            <v>0</v>
          </cell>
          <cell r="AG456">
            <v>2910120</v>
          </cell>
          <cell r="AH456">
            <v>0</v>
          </cell>
          <cell r="AI456">
            <v>2910130</v>
          </cell>
          <cell r="AJ456">
            <v>0</v>
          </cell>
          <cell r="AK456">
            <v>0</v>
          </cell>
          <cell r="AL456">
            <v>0</v>
          </cell>
          <cell r="AM456">
            <v>0</v>
          </cell>
          <cell r="AN456">
            <v>0</v>
          </cell>
          <cell r="AO456">
            <v>0</v>
          </cell>
          <cell r="AP456">
            <v>0</v>
          </cell>
          <cell r="AQ456">
            <v>0</v>
          </cell>
          <cell r="AR456">
            <v>0</v>
          </cell>
          <cell r="AS456">
            <v>0</v>
          </cell>
          <cell r="AT456">
            <v>0</v>
          </cell>
          <cell r="AV456">
            <v>0</v>
          </cell>
        </row>
        <row r="457">
          <cell r="A457">
            <v>29002</v>
          </cell>
          <cell r="B457" t="str">
            <v>미라 사제</v>
          </cell>
          <cell r="C457" t="str">
            <v>Monster.Mummy.Priest</v>
          </cell>
          <cell r="D457">
            <v>0</v>
          </cell>
          <cell r="E457">
            <v>0</v>
          </cell>
          <cell r="F457">
            <v>0</v>
          </cell>
          <cell r="G457">
            <v>0</v>
          </cell>
          <cell r="H457" t="str">
            <v>Mummy</v>
          </cell>
          <cell r="I457">
            <v>0</v>
          </cell>
          <cell r="J457" t="str">
            <v>Magical</v>
          </cell>
          <cell r="K457">
            <v>0</v>
          </cell>
          <cell r="L457">
            <v>0</v>
          </cell>
          <cell r="M457" t="str">
            <v>Fire</v>
          </cell>
          <cell r="N457">
            <v>0</v>
          </cell>
          <cell r="O457">
            <v>0</v>
          </cell>
          <cell r="P457" t="str">
            <v>3000</v>
          </cell>
          <cell r="Q457" t="str">
            <v>5000</v>
          </cell>
          <cell r="R457" t="str">
            <v>200</v>
          </cell>
          <cell r="S457" t="str">
            <v>False</v>
          </cell>
          <cell r="T457">
            <v>0</v>
          </cell>
          <cell r="U457" t="str">
            <v>700</v>
          </cell>
          <cell r="V457" t="str">
            <v>2200</v>
          </cell>
          <cell r="W457">
            <v>0</v>
          </cell>
          <cell r="X457" t="str">
            <v>NO_ITEM</v>
          </cell>
          <cell r="Y457" t="str">
            <v>NO_ITEM</v>
          </cell>
          <cell r="Z457">
            <v>0</v>
          </cell>
          <cell r="AA457">
            <v>0</v>
          </cell>
          <cell r="AB457">
            <v>0</v>
          </cell>
          <cell r="AC457">
            <v>2900200</v>
          </cell>
          <cell r="AD457">
            <v>0</v>
          </cell>
          <cell r="AE457">
            <v>2900210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row>
        <row r="458">
          <cell r="A458">
            <v>29012</v>
          </cell>
          <cell r="B458" t="str">
            <v>타락한 미라 사제</v>
          </cell>
          <cell r="C458" t="str">
            <v>Monster.Mummy.PriestElite</v>
          </cell>
          <cell r="D458">
            <v>0</v>
          </cell>
          <cell r="E458">
            <v>0</v>
          </cell>
          <cell r="F458">
            <v>0</v>
          </cell>
          <cell r="G458">
            <v>0</v>
          </cell>
          <cell r="H458" t="str">
            <v>Mummy</v>
          </cell>
          <cell r="I458">
            <v>0</v>
          </cell>
          <cell r="J458" t="str">
            <v>Magical</v>
          </cell>
          <cell r="K458">
            <v>0</v>
          </cell>
          <cell r="L458">
            <v>0</v>
          </cell>
          <cell r="M458" t="str">
            <v>Fire</v>
          </cell>
          <cell r="N458">
            <v>0</v>
          </cell>
          <cell r="O458">
            <v>0</v>
          </cell>
          <cell r="P458" t="str">
            <v>3000</v>
          </cell>
          <cell r="Q458" t="str">
            <v>5000</v>
          </cell>
          <cell r="R458" t="str">
            <v>200</v>
          </cell>
          <cell r="S458" t="str">
            <v>False</v>
          </cell>
          <cell r="T458">
            <v>0</v>
          </cell>
          <cell r="U458" t="str">
            <v>700</v>
          </cell>
          <cell r="V458" t="str">
            <v>2300</v>
          </cell>
          <cell r="W458">
            <v>0</v>
          </cell>
          <cell r="X458" t="str">
            <v>NO_ITEM</v>
          </cell>
          <cell r="Y458" t="str">
            <v>NO_ITEM</v>
          </cell>
          <cell r="Z458">
            <v>0</v>
          </cell>
          <cell r="AA458">
            <v>0</v>
          </cell>
          <cell r="AB458">
            <v>0</v>
          </cell>
          <cell r="AC458">
            <v>2901200</v>
          </cell>
          <cell r="AD458">
            <v>0</v>
          </cell>
          <cell r="AE458">
            <v>2901210</v>
          </cell>
          <cell r="AF458">
            <v>0</v>
          </cell>
          <cell r="AG458">
            <v>2901220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row>
        <row r="459">
          <cell r="A459">
            <v>29102</v>
          </cell>
          <cell r="B459" t="str">
            <v>죽음의 미라 사제</v>
          </cell>
          <cell r="C459" t="str">
            <v>Monster.Mummy.PriestSuperElite</v>
          </cell>
          <cell r="D459">
            <v>0</v>
          </cell>
          <cell r="E459">
            <v>0</v>
          </cell>
          <cell r="F459">
            <v>0</v>
          </cell>
          <cell r="G459">
            <v>0</v>
          </cell>
          <cell r="H459" t="str">
            <v>Mummy</v>
          </cell>
          <cell r="I459">
            <v>0</v>
          </cell>
          <cell r="J459" t="str">
            <v>Magical</v>
          </cell>
          <cell r="K459">
            <v>0</v>
          </cell>
          <cell r="L459">
            <v>0</v>
          </cell>
          <cell r="M459" t="str">
            <v>Fire</v>
          </cell>
          <cell r="N459">
            <v>0</v>
          </cell>
          <cell r="O459">
            <v>0</v>
          </cell>
          <cell r="P459" t="str">
            <v>3000</v>
          </cell>
          <cell r="Q459" t="str">
            <v>5000</v>
          </cell>
          <cell r="R459" t="str">
            <v>200</v>
          </cell>
          <cell r="S459" t="str">
            <v>False</v>
          </cell>
          <cell r="T459">
            <v>0</v>
          </cell>
          <cell r="U459" t="str">
            <v>700</v>
          </cell>
          <cell r="V459" t="str">
            <v>2300</v>
          </cell>
          <cell r="W459">
            <v>0</v>
          </cell>
          <cell r="X459" t="str">
            <v>NO_ITEM</v>
          </cell>
          <cell r="Y459" t="str">
            <v>NO_ITEM</v>
          </cell>
          <cell r="Z459">
            <v>0</v>
          </cell>
          <cell r="AA459">
            <v>0</v>
          </cell>
          <cell r="AB459">
            <v>0</v>
          </cell>
          <cell r="AC459">
            <v>2910200</v>
          </cell>
          <cell r="AD459">
            <v>0</v>
          </cell>
          <cell r="AE459">
            <v>2910210</v>
          </cell>
          <cell r="AF459">
            <v>0</v>
          </cell>
          <cell r="AG459">
            <v>2910220</v>
          </cell>
          <cell r="AH459">
            <v>0</v>
          </cell>
          <cell r="AI459">
            <v>2910230</v>
          </cell>
          <cell r="AJ459">
            <v>0</v>
          </cell>
          <cell r="AK459">
            <v>0</v>
          </cell>
          <cell r="AL459">
            <v>0</v>
          </cell>
          <cell r="AM459">
            <v>0</v>
          </cell>
          <cell r="AN459">
            <v>0</v>
          </cell>
          <cell r="AO459">
            <v>0</v>
          </cell>
          <cell r="AP459">
            <v>0</v>
          </cell>
          <cell r="AQ459">
            <v>0</v>
          </cell>
          <cell r="AR459">
            <v>0</v>
          </cell>
          <cell r="AS459">
            <v>0</v>
          </cell>
          <cell r="AT459">
            <v>0</v>
          </cell>
        </row>
        <row r="460">
          <cell r="A460">
            <v>0</v>
          </cell>
          <cell r="B460" t="str">
            <v>리자드맨</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row>
        <row r="461">
          <cell r="A461" t="str">
            <v>30001</v>
          </cell>
          <cell r="B461" t="str">
            <v>리자드맨 병사</v>
          </cell>
          <cell r="C461" t="str">
            <v>Monster.Lizardman.Warrior</v>
          </cell>
          <cell r="D461">
            <v>0</v>
          </cell>
          <cell r="E461">
            <v>0</v>
          </cell>
          <cell r="F461">
            <v>0</v>
          </cell>
          <cell r="G461">
            <v>0</v>
          </cell>
          <cell r="H461" t="str">
            <v>Lizardman</v>
          </cell>
          <cell r="I461">
            <v>0</v>
          </cell>
          <cell r="J461" t="str">
            <v>Physical</v>
          </cell>
          <cell r="K461">
            <v>0</v>
          </cell>
          <cell r="L461">
            <v>0</v>
          </cell>
          <cell r="M461" t="str">
            <v>Fire</v>
          </cell>
          <cell r="N461">
            <v>0</v>
          </cell>
          <cell r="O461">
            <v>0</v>
          </cell>
          <cell r="P461" t="str">
            <v>3000</v>
          </cell>
          <cell r="Q461" t="str">
            <v>5000</v>
          </cell>
          <cell r="R461" t="str">
            <v>200</v>
          </cell>
          <cell r="S461" t="str">
            <v>False</v>
          </cell>
          <cell r="T461">
            <v>0</v>
          </cell>
          <cell r="U461" t="str">
            <v>800</v>
          </cell>
          <cell r="V461" t="str">
            <v>2400</v>
          </cell>
          <cell r="W461">
            <v>0</v>
          </cell>
          <cell r="X461" t="str">
            <v>NO_ITEM</v>
          </cell>
          <cell r="Y461" t="str">
            <v>NO_ITEM</v>
          </cell>
          <cell r="Z461">
            <v>0</v>
          </cell>
          <cell r="AA461">
            <v>0</v>
          </cell>
          <cell r="AB461">
            <v>0</v>
          </cell>
          <cell r="AC461" t="str">
            <v>3000100</v>
          </cell>
          <cell r="AD461">
            <v>0</v>
          </cell>
          <cell r="AE461" t="str">
            <v>3000110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V461">
            <v>0</v>
          </cell>
        </row>
        <row r="462">
          <cell r="A462" t="str">
            <v>30011</v>
          </cell>
          <cell r="B462" t="str">
            <v>황금갑옷 리자드맨 병사</v>
          </cell>
          <cell r="C462" t="str">
            <v>Monster.Lizardman.WarriorElite</v>
          </cell>
          <cell r="D462">
            <v>0</v>
          </cell>
          <cell r="E462">
            <v>0</v>
          </cell>
          <cell r="F462">
            <v>0</v>
          </cell>
          <cell r="G462">
            <v>0</v>
          </cell>
          <cell r="H462" t="str">
            <v>Lizardman</v>
          </cell>
          <cell r="I462">
            <v>0</v>
          </cell>
          <cell r="J462" t="str">
            <v>Physical</v>
          </cell>
          <cell r="K462">
            <v>0</v>
          </cell>
          <cell r="L462">
            <v>0</v>
          </cell>
          <cell r="M462" t="str">
            <v>Fire</v>
          </cell>
          <cell r="N462">
            <v>0</v>
          </cell>
          <cell r="O462">
            <v>0</v>
          </cell>
          <cell r="P462" t="str">
            <v>3000</v>
          </cell>
          <cell r="Q462" t="str">
            <v>5000</v>
          </cell>
          <cell r="R462" t="str">
            <v>200</v>
          </cell>
          <cell r="S462" t="str">
            <v>False</v>
          </cell>
          <cell r="T462">
            <v>0</v>
          </cell>
          <cell r="U462" t="str">
            <v>800</v>
          </cell>
          <cell r="V462" t="str">
            <v>2400</v>
          </cell>
          <cell r="W462">
            <v>0</v>
          </cell>
          <cell r="X462" t="str">
            <v>NO_ITEM</v>
          </cell>
          <cell r="Y462" t="str">
            <v>NO_ITEM</v>
          </cell>
          <cell r="Z462">
            <v>0</v>
          </cell>
          <cell r="AA462">
            <v>0</v>
          </cell>
          <cell r="AB462">
            <v>0</v>
          </cell>
          <cell r="AC462" t="str">
            <v>3001100</v>
          </cell>
          <cell r="AD462">
            <v>0</v>
          </cell>
          <cell r="AE462" t="str">
            <v>3001110</v>
          </cell>
          <cell r="AF462">
            <v>0</v>
          </cell>
          <cell r="AG462" t="str">
            <v>3001120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V462">
            <v>0</v>
          </cell>
        </row>
        <row r="463">
          <cell r="A463" t="str">
            <v>30101</v>
          </cell>
          <cell r="B463" t="str">
            <v>황금갑옷 리자드맨 장군</v>
          </cell>
          <cell r="C463" t="str">
            <v>Monster.Lizardman.WarriorSuperElite</v>
          </cell>
          <cell r="D463">
            <v>0</v>
          </cell>
          <cell r="E463">
            <v>0</v>
          </cell>
          <cell r="F463">
            <v>0</v>
          </cell>
          <cell r="G463">
            <v>0</v>
          </cell>
          <cell r="H463" t="str">
            <v>Lizardman</v>
          </cell>
          <cell r="I463">
            <v>0</v>
          </cell>
          <cell r="J463" t="str">
            <v>Physical</v>
          </cell>
          <cell r="K463">
            <v>0</v>
          </cell>
          <cell r="L463">
            <v>0</v>
          </cell>
          <cell r="M463" t="str">
            <v>Fire</v>
          </cell>
          <cell r="N463">
            <v>0</v>
          </cell>
          <cell r="O463">
            <v>0</v>
          </cell>
          <cell r="P463" t="str">
            <v>3000</v>
          </cell>
          <cell r="Q463" t="str">
            <v>5000</v>
          </cell>
          <cell r="R463" t="str">
            <v>200</v>
          </cell>
          <cell r="S463" t="str">
            <v>False</v>
          </cell>
          <cell r="T463">
            <v>0</v>
          </cell>
          <cell r="U463" t="str">
            <v>800</v>
          </cell>
          <cell r="V463" t="str">
            <v>2400</v>
          </cell>
          <cell r="W463">
            <v>0</v>
          </cell>
          <cell r="X463" t="str">
            <v>NO_ITEM</v>
          </cell>
          <cell r="Y463" t="str">
            <v>NO_ITEM</v>
          </cell>
          <cell r="Z463">
            <v>0</v>
          </cell>
          <cell r="AA463">
            <v>0</v>
          </cell>
          <cell r="AB463">
            <v>0</v>
          </cell>
          <cell r="AC463" t="str">
            <v>3010100</v>
          </cell>
          <cell r="AD463">
            <v>0</v>
          </cell>
          <cell r="AE463" t="str">
            <v>3010110</v>
          </cell>
          <cell r="AF463">
            <v>0</v>
          </cell>
          <cell r="AG463" t="str">
            <v>3010120</v>
          </cell>
          <cell r="AH463">
            <v>0</v>
          </cell>
          <cell r="AI463" t="str">
            <v>3010130</v>
          </cell>
          <cell r="AJ463">
            <v>0</v>
          </cell>
          <cell r="AK463">
            <v>0</v>
          </cell>
          <cell r="AL463">
            <v>0</v>
          </cell>
          <cell r="AM463">
            <v>0</v>
          </cell>
          <cell r="AN463">
            <v>0</v>
          </cell>
          <cell r="AO463">
            <v>3010131</v>
          </cell>
          <cell r="AP463">
            <v>0</v>
          </cell>
          <cell r="AQ463">
            <v>0</v>
          </cell>
          <cell r="AR463">
            <v>0</v>
          </cell>
          <cell r="AS463">
            <v>0</v>
          </cell>
          <cell r="AT463">
            <v>0</v>
          </cell>
          <cell r="AV463">
            <v>0</v>
          </cell>
        </row>
        <row r="464">
          <cell r="A464" t="str">
            <v>30002</v>
          </cell>
          <cell r="B464" t="str">
            <v>리자드맨 암살자</v>
          </cell>
          <cell r="C464" t="str">
            <v>Monster.Lizardman.Rogue</v>
          </cell>
          <cell r="D464">
            <v>0</v>
          </cell>
          <cell r="E464">
            <v>0</v>
          </cell>
          <cell r="F464">
            <v>0</v>
          </cell>
          <cell r="G464">
            <v>0</v>
          </cell>
          <cell r="H464" t="str">
            <v>Lizardman</v>
          </cell>
          <cell r="I464">
            <v>0</v>
          </cell>
          <cell r="J464" t="str">
            <v>Physical</v>
          </cell>
          <cell r="K464">
            <v>0</v>
          </cell>
          <cell r="L464">
            <v>0</v>
          </cell>
          <cell r="M464" t="str">
            <v>Fire</v>
          </cell>
          <cell r="N464">
            <v>0</v>
          </cell>
          <cell r="O464">
            <v>0</v>
          </cell>
          <cell r="P464" t="str">
            <v>3000</v>
          </cell>
          <cell r="Q464" t="str">
            <v>5000</v>
          </cell>
          <cell r="R464" t="str">
            <v>200</v>
          </cell>
          <cell r="S464" t="str">
            <v>False</v>
          </cell>
          <cell r="T464">
            <v>0</v>
          </cell>
          <cell r="U464" t="str">
            <v>800</v>
          </cell>
          <cell r="V464" t="str">
            <v>2400</v>
          </cell>
          <cell r="W464">
            <v>0</v>
          </cell>
          <cell r="X464" t="str">
            <v>NO_ITEM</v>
          </cell>
          <cell r="Y464" t="str">
            <v>NO_ITEM</v>
          </cell>
          <cell r="Z464">
            <v>0</v>
          </cell>
          <cell r="AA464">
            <v>0</v>
          </cell>
          <cell r="AB464">
            <v>0</v>
          </cell>
          <cell r="AC464" t="str">
            <v>3000200</v>
          </cell>
          <cell r="AD464">
            <v>0</v>
          </cell>
          <cell r="AE464" t="str">
            <v>3000210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V464">
            <v>0</v>
          </cell>
        </row>
        <row r="465">
          <cell r="A465" t="str">
            <v>30003</v>
          </cell>
          <cell r="B465" t="str">
            <v>리자드맨 사제</v>
          </cell>
          <cell r="C465" t="str">
            <v>Monster.Lizardman.Priest</v>
          </cell>
          <cell r="D465">
            <v>0</v>
          </cell>
          <cell r="E465">
            <v>0</v>
          </cell>
          <cell r="F465">
            <v>0</v>
          </cell>
          <cell r="G465">
            <v>0</v>
          </cell>
          <cell r="H465" t="str">
            <v>Lizardman</v>
          </cell>
          <cell r="I465">
            <v>0</v>
          </cell>
          <cell r="J465" t="str">
            <v>Magical</v>
          </cell>
          <cell r="K465">
            <v>0</v>
          </cell>
          <cell r="L465">
            <v>0</v>
          </cell>
          <cell r="M465" t="str">
            <v>Fire</v>
          </cell>
          <cell r="N465">
            <v>0</v>
          </cell>
          <cell r="O465">
            <v>0</v>
          </cell>
          <cell r="P465" t="str">
            <v>3000</v>
          </cell>
          <cell r="Q465" t="str">
            <v>5000</v>
          </cell>
          <cell r="R465" t="str">
            <v>200</v>
          </cell>
          <cell r="S465" t="str">
            <v>False</v>
          </cell>
          <cell r="T465">
            <v>0</v>
          </cell>
          <cell r="U465" t="str">
            <v>800</v>
          </cell>
          <cell r="V465" t="str">
            <v>2400</v>
          </cell>
          <cell r="W465">
            <v>0</v>
          </cell>
          <cell r="X465" t="str">
            <v>NO_ITEM</v>
          </cell>
          <cell r="Y465" t="str">
            <v>NO_ITEM</v>
          </cell>
          <cell r="Z465">
            <v>0</v>
          </cell>
          <cell r="AA465">
            <v>0</v>
          </cell>
          <cell r="AB465">
            <v>0</v>
          </cell>
          <cell r="AC465" t="str">
            <v>3000300</v>
          </cell>
          <cell r="AD465">
            <v>0</v>
          </cell>
          <cell r="AE465" t="str">
            <v>3000310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V465">
            <v>0</v>
          </cell>
        </row>
        <row r="466">
          <cell r="A466" t="str">
            <v>30004</v>
          </cell>
          <cell r="B466" t="str">
            <v>리자드맨 마법사</v>
          </cell>
          <cell r="C466" t="str">
            <v>Monster.Lizardman.Mage</v>
          </cell>
          <cell r="D466">
            <v>0</v>
          </cell>
          <cell r="E466">
            <v>0</v>
          </cell>
          <cell r="F466">
            <v>0</v>
          </cell>
          <cell r="G466">
            <v>0</v>
          </cell>
          <cell r="H466" t="str">
            <v>Lizardman</v>
          </cell>
          <cell r="I466">
            <v>0</v>
          </cell>
          <cell r="J466" t="str">
            <v>Magical</v>
          </cell>
          <cell r="K466">
            <v>0</v>
          </cell>
          <cell r="L466">
            <v>0</v>
          </cell>
          <cell r="M466" t="str">
            <v>Fire</v>
          </cell>
          <cell r="N466">
            <v>0</v>
          </cell>
          <cell r="O466">
            <v>0</v>
          </cell>
          <cell r="P466" t="str">
            <v>3000</v>
          </cell>
          <cell r="Q466" t="str">
            <v>5000</v>
          </cell>
          <cell r="R466" t="str">
            <v>200</v>
          </cell>
          <cell r="S466" t="str">
            <v>False</v>
          </cell>
          <cell r="T466">
            <v>0</v>
          </cell>
          <cell r="U466" t="str">
            <v>800</v>
          </cell>
          <cell r="V466" t="str">
            <v>2400</v>
          </cell>
          <cell r="W466">
            <v>0</v>
          </cell>
          <cell r="X466" t="str">
            <v>NO_ITEM</v>
          </cell>
          <cell r="Y466" t="str">
            <v>NO_ITEM</v>
          </cell>
          <cell r="Z466">
            <v>0</v>
          </cell>
          <cell r="AA466">
            <v>0</v>
          </cell>
          <cell r="AB466">
            <v>0</v>
          </cell>
          <cell r="AC466" t="str">
            <v>3000400</v>
          </cell>
          <cell r="AD466">
            <v>0</v>
          </cell>
          <cell r="AE466" t="str">
            <v>3000410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V466">
            <v>0</v>
          </cell>
        </row>
        <row r="467">
          <cell r="A467" t="str">
            <v>30014</v>
          </cell>
          <cell r="B467" t="str">
            <v>황금지팡이 리자드맨 마법사</v>
          </cell>
          <cell r="C467" t="str">
            <v>Monster.Lizardman.MageElite</v>
          </cell>
          <cell r="D467">
            <v>0</v>
          </cell>
          <cell r="E467">
            <v>0</v>
          </cell>
          <cell r="F467">
            <v>0</v>
          </cell>
          <cell r="G467">
            <v>0</v>
          </cell>
          <cell r="H467" t="str">
            <v>Lizardman</v>
          </cell>
          <cell r="I467">
            <v>0</v>
          </cell>
          <cell r="J467" t="str">
            <v>Magical</v>
          </cell>
          <cell r="K467">
            <v>0</v>
          </cell>
          <cell r="L467">
            <v>0</v>
          </cell>
          <cell r="M467" t="str">
            <v>Fire</v>
          </cell>
          <cell r="N467">
            <v>0</v>
          </cell>
          <cell r="O467">
            <v>0</v>
          </cell>
          <cell r="P467" t="str">
            <v>3000</v>
          </cell>
          <cell r="Q467" t="str">
            <v>5000</v>
          </cell>
          <cell r="R467" t="str">
            <v>200</v>
          </cell>
          <cell r="S467" t="str">
            <v>False</v>
          </cell>
          <cell r="T467">
            <v>0</v>
          </cell>
          <cell r="U467" t="str">
            <v>800</v>
          </cell>
          <cell r="V467" t="str">
            <v>2400</v>
          </cell>
          <cell r="W467">
            <v>0</v>
          </cell>
          <cell r="X467" t="str">
            <v>NO_ITEM</v>
          </cell>
          <cell r="Y467" t="str">
            <v>NO_ITEM</v>
          </cell>
          <cell r="Z467">
            <v>0</v>
          </cell>
          <cell r="AA467">
            <v>0</v>
          </cell>
          <cell r="AB467">
            <v>0</v>
          </cell>
          <cell r="AC467" t="str">
            <v>3001400</v>
          </cell>
          <cell r="AD467">
            <v>0</v>
          </cell>
          <cell r="AE467" t="str">
            <v>3001410</v>
          </cell>
          <cell r="AF467">
            <v>0</v>
          </cell>
          <cell r="AG467" t="str">
            <v>3001420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row>
        <row r="468">
          <cell r="A468" t="str">
            <v>30104</v>
          </cell>
          <cell r="B468" t="str">
            <v>황금지팡이 리자드맨 대마법사</v>
          </cell>
          <cell r="C468" t="str">
            <v>Monster.Lizardman.MageSuperElite</v>
          </cell>
          <cell r="D468">
            <v>0</v>
          </cell>
          <cell r="E468">
            <v>0</v>
          </cell>
          <cell r="F468">
            <v>0</v>
          </cell>
          <cell r="G468">
            <v>0</v>
          </cell>
          <cell r="H468" t="str">
            <v>Lizardman</v>
          </cell>
          <cell r="I468">
            <v>0</v>
          </cell>
          <cell r="J468" t="str">
            <v>Magical</v>
          </cell>
          <cell r="K468">
            <v>0</v>
          </cell>
          <cell r="L468">
            <v>0</v>
          </cell>
          <cell r="M468" t="str">
            <v>Fire</v>
          </cell>
          <cell r="N468">
            <v>0</v>
          </cell>
          <cell r="O468">
            <v>0</v>
          </cell>
          <cell r="P468" t="str">
            <v>3000</v>
          </cell>
          <cell r="Q468" t="str">
            <v>5000</v>
          </cell>
          <cell r="R468" t="str">
            <v>200</v>
          </cell>
          <cell r="S468" t="str">
            <v>False</v>
          </cell>
          <cell r="T468">
            <v>0</v>
          </cell>
          <cell r="U468" t="str">
            <v>800</v>
          </cell>
          <cell r="V468" t="str">
            <v>2800</v>
          </cell>
          <cell r="W468">
            <v>0</v>
          </cell>
          <cell r="X468" t="str">
            <v>NO_ITEM</v>
          </cell>
          <cell r="Y468" t="str">
            <v>NO_ITEM</v>
          </cell>
          <cell r="Z468">
            <v>0</v>
          </cell>
          <cell r="AA468">
            <v>0</v>
          </cell>
          <cell r="AB468">
            <v>0</v>
          </cell>
          <cell r="AC468" t="str">
            <v>3010400</v>
          </cell>
          <cell r="AD468">
            <v>0</v>
          </cell>
          <cell r="AE468" t="str">
            <v>3010410</v>
          </cell>
          <cell r="AF468">
            <v>0</v>
          </cell>
          <cell r="AG468" t="str">
            <v>3010420</v>
          </cell>
          <cell r="AH468">
            <v>0</v>
          </cell>
          <cell r="AI468" t="str">
            <v>3010430</v>
          </cell>
          <cell r="AJ468">
            <v>0</v>
          </cell>
          <cell r="AK468">
            <v>0</v>
          </cell>
          <cell r="AL468">
            <v>0</v>
          </cell>
          <cell r="AM468">
            <v>0</v>
          </cell>
          <cell r="AN468">
            <v>0</v>
          </cell>
          <cell r="AO468">
            <v>0</v>
          </cell>
          <cell r="AP468">
            <v>0</v>
          </cell>
          <cell r="AQ468">
            <v>0</v>
          </cell>
          <cell r="AR468">
            <v>0</v>
          </cell>
          <cell r="AS468">
            <v>0</v>
          </cell>
          <cell r="AT468">
            <v>0</v>
          </cell>
        </row>
        <row r="469">
          <cell r="A469" t="str">
            <v>30005</v>
          </cell>
          <cell r="B469" t="str">
            <v>리자드맨 토템</v>
          </cell>
          <cell r="C469" t="str">
            <v>Monster.Lizardman.Totem</v>
          </cell>
          <cell r="D469">
            <v>0</v>
          </cell>
          <cell r="E469">
            <v>0</v>
          </cell>
          <cell r="F469">
            <v>0</v>
          </cell>
          <cell r="G469">
            <v>0</v>
          </cell>
          <cell r="H469" t="str">
            <v>Lizardman</v>
          </cell>
          <cell r="I469">
            <v>0</v>
          </cell>
          <cell r="J469" t="str">
            <v>Magical</v>
          </cell>
          <cell r="K469">
            <v>0</v>
          </cell>
          <cell r="L469">
            <v>0</v>
          </cell>
          <cell r="M469" t="str">
            <v>Fire</v>
          </cell>
          <cell r="N469">
            <v>0</v>
          </cell>
          <cell r="O469">
            <v>0</v>
          </cell>
          <cell r="P469" t="str">
            <v>0</v>
          </cell>
          <cell r="Q469" t="str">
            <v>0</v>
          </cell>
          <cell r="R469" t="str">
            <v>200</v>
          </cell>
          <cell r="S469" t="str">
            <v>Knockback,Down,Stun,Pulling</v>
          </cell>
          <cell r="T469" t="str">
            <v>StaticPosition</v>
          </cell>
          <cell r="U469" t="str">
            <v>700</v>
          </cell>
          <cell r="V469" t="str">
            <v>3200</v>
          </cell>
          <cell r="W469">
            <v>0</v>
          </cell>
          <cell r="X469" t="str">
            <v>NO_ITEM</v>
          </cell>
          <cell r="Y469" t="str">
            <v>NO_ITEM</v>
          </cell>
          <cell r="Z469">
            <v>0</v>
          </cell>
          <cell r="AA469">
            <v>0</v>
          </cell>
          <cell r="AB469">
            <v>0</v>
          </cell>
          <cell r="AC469" t="str">
            <v>3000500</v>
          </cell>
          <cell r="AD469">
            <v>0</v>
          </cell>
          <cell r="AE469" t="str">
            <v>3000510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row>
        <row r="470">
          <cell r="A470">
            <v>30006</v>
          </cell>
          <cell r="B470" t="str">
            <v>리자드맨 방벽</v>
          </cell>
          <cell r="C470" t="str">
            <v>Monster.Barricade.Lizardman</v>
          </cell>
          <cell r="D470">
            <v>0</v>
          </cell>
          <cell r="E470">
            <v>0</v>
          </cell>
          <cell r="F470">
            <v>0</v>
          </cell>
          <cell r="G470">
            <v>0</v>
          </cell>
          <cell r="H470" t="str">
            <v>Barricade</v>
          </cell>
          <cell r="I470">
            <v>0</v>
          </cell>
          <cell r="J470" t="str">
            <v>Physical</v>
          </cell>
          <cell r="K470">
            <v>0</v>
          </cell>
          <cell r="L470">
            <v>0</v>
          </cell>
          <cell r="M470" t="str">
            <v>Fire</v>
          </cell>
          <cell r="N470" t="b">
            <v>1</v>
          </cell>
          <cell r="O470">
            <v>0</v>
          </cell>
          <cell r="P470" t="str">
            <v>3000</v>
          </cell>
          <cell r="Q470">
            <v>0</v>
          </cell>
          <cell r="R470" t="str">
            <v>200</v>
          </cell>
          <cell r="S470" t="str">
            <v>Knockback,Down,Stun,Pulling</v>
          </cell>
          <cell r="T470" t="str">
            <v>StaticPosition</v>
          </cell>
          <cell r="U470">
            <v>1500</v>
          </cell>
          <cell r="V470">
            <v>2100</v>
          </cell>
          <cell r="X470" t="str">
            <v>NO_ITEM</v>
          </cell>
          <cell r="Y470" t="str">
            <v>NO_ITEM</v>
          </cell>
          <cell r="Z470">
            <v>0</v>
          </cell>
          <cell r="AA470">
            <v>0</v>
          </cell>
          <cell r="AC470">
            <v>3000600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row>
        <row r="471">
          <cell r="A471">
            <v>0</v>
          </cell>
          <cell r="B471" t="str">
            <v>서리거인</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row>
        <row r="472">
          <cell r="A472" t="str">
            <v>31000</v>
          </cell>
          <cell r="B472" t="e">
            <v>#N/A</v>
          </cell>
          <cell r="C472" t="str">
            <v>Monster.Lizardman.Totem</v>
          </cell>
          <cell r="D472">
            <v>0</v>
          </cell>
          <cell r="E472">
            <v>0</v>
          </cell>
          <cell r="F472">
            <v>0</v>
          </cell>
          <cell r="G472">
            <v>0</v>
          </cell>
          <cell r="H472" t="str">
            <v>Barricade</v>
          </cell>
          <cell r="I472">
            <v>0</v>
          </cell>
          <cell r="J472" t="str">
            <v>Magical</v>
          </cell>
          <cell r="K472">
            <v>0</v>
          </cell>
          <cell r="L472">
            <v>0</v>
          </cell>
          <cell r="M472" t="str">
            <v>Fire</v>
          </cell>
          <cell r="N472">
            <v>0</v>
          </cell>
          <cell r="O472">
            <v>0</v>
          </cell>
          <cell r="P472" t="str">
            <v>0</v>
          </cell>
          <cell r="Q472" t="str">
            <v>0</v>
          </cell>
          <cell r="R472" t="str">
            <v>200</v>
          </cell>
          <cell r="S472" t="str">
            <v>Knockback,Down,Stun,Pulling</v>
          </cell>
          <cell r="T472" t="str">
            <v>StaticPosition</v>
          </cell>
          <cell r="U472" t="str">
            <v>700</v>
          </cell>
          <cell r="V472" t="str">
            <v>3200</v>
          </cell>
          <cell r="W472">
            <v>0</v>
          </cell>
          <cell r="X472" t="str">
            <v>NO_ITEM</v>
          </cell>
          <cell r="Y472" t="str">
            <v>NO_ITEM</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t="str">
            <v>3100097</v>
          </cell>
          <cell r="AP472">
            <v>0</v>
          </cell>
          <cell r="AQ472">
            <v>0</v>
          </cell>
          <cell r="AR472">
            <v>0</v>
          </cell>
          <cell r="AS472">
            <v>0</v>
          </cell>
          <cell r="AT472">
            <v>0</v>
          </cell>
        </row>
        <row r="473">
          <cell r="A473" t="str">
            <v>31001</v>
          </cell>
          <cell r="B473" t="str">
            <v>서리거인 격투가</v>
          </cell>
          <cell r="C473" t="str">
            <v>Monster.FrostGiant.Fist</v>
          </cell>
          <cell r="D473">
            <v>0</v>
          </cell>
          <cell r="E473">
            <v>0</v>
          </cell>
          <cell r="F473">
            <v>0</v>
          </cell>
          <cell r="G473">
            <v>0</v>
          </cell>
          <cell r="H473" t="str">
            <v>FrostGiant</v>
          </cell>
          <cell r="I473">
            <v>0</v>
          </cell>
          <cell r="J473" t="str">
            <v>Physical</v>
          </cell>
          <cell r="K473">
            <v>0</v>
          </cell>
          <cell r="L473">
            <v>0</v>
          </cell>
          <cell r="M473" t="str">
            <v>Fire</v>
          </cell>
          <cell r="N473">
            <v>0</v>
          </cell>
          <cell r="O473">
            <v>0</v>
          </cell>
          <cell r="P473" t="str">
            <v>3000</v>
          </cell>
          <cell r="Q473" t="str">
            <v>5000</v>
          </cell>
          <cell r="R473" t="str">
            <v>200</v>
          </cell>
          <cell r="S473" t="str">
            <v>False</v>
          </cell>
          <cell r="T473">
            <v>0</v>
          </cell>
          <cell r="U473" t="str">
            <v>800</v>
          </cell>
          <cell r="V473" t="str">
            <v>3000</v>
          </cell>
          <cell r="W473">
            <v>0</v>
          </cell>
          <cell r="X473" t="str">
            <v>NO_ITEM</v>
          </cell>
          <cell r="Y473" t="str">
            <v>NO_ITEM</v>
          </cell>
          <cell r="Z473">
            <v>0</v>
          </cell>
          <cell r="AA473">
            <v>0</v>
          </cell>
          <cell r="AB473">
            <v>0</v>
          </cell>
          <cell r="AC473" t="str">
            <v>3100100</v>
          </cell>
          <cell r="AD473">
            <v>0</v>
          </cell>
          <cell r="AE473" t="str">
            <v>3100110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row>
        <row r="474">
          <cell r="A474" t="str">
            <v>31011</v>
          </cell>
          <cell r="B474" t="str">
            <v>서리거인 정예 격투가</v>
          </cell>
          <cell r="C474" t="str">
            <v>Monster.FrostGiant.FistElite</v>
          </cell>
          <cell r="H474" t="str">
            <v>FrostGiant</v>
          </cell>
          <cell r="J474" t="str">
            <v>Physical</v>
          </cell>
          <cell r="M474" t="str">
            <v>Fire</v>
          </cell>
          <cell r="P474" t="str">
            <v>3000</v>
          </cell>
          <cell r="Q474" t="str">
            <v>5000</v>
          </cell>
          <cell r="R474" t="str">
            <v>200</v>
          </cell>
          <cell r="S474" t="str">
            <v>False</v>
          </cell>
          <cell r="U474" t="str">
            <v>800</v>
          </cell>
          <cell r="V474" t="str">
            <v>3000</v>
          </cell>
          <cell r="W474">
            <v>0</v>
          </cell>
          <cell r="X474" t="str">
            <v>NO_ITEM</v>
          </cell>
          <cell r="Y474" t="str">
            <v>NO_ITEM</v>
          </cell>
          <cell r="Z474">
            <v>0</v>
          </cell>
          <cell r="AA474">
            <v>0</v>
          </cell>
          <cell r="AB474">
            <v>0</v>
          </cell>
          <cell r="AC474" t="str">
            <v>3101100</v>
          </cell>
          <cell r="AD474">
            <v>0</v>
          </cell>
          <cell r="AE474" t="str">
            <v>3101110</v>
          </cell>
          <cell r="AF474">
            <v>0</v>
          </cell>
          <cell r="AG474">
            <v>3101120</v>
          </cell>
          <cell r="AH474">
            <v>0</v>
          </cell>
          <cell r="AI474">
            <v>0</v>
          </cell>
          <cell r="AJ474">
            <v>0</v>
          </cell>
          <cell r="AK474">
            <v>0</v>
          </cell>
          <cell r="AL474">
            <v>0</v>
          </cell>
          <cell r="AO474">
            <v>0</v>
          </cell>
          <cell r="AP474">
            <v>0</v>
          </cell>
          <cell r="AQ474">
            <v>0</v>
          </cell>
          <cell r="AR474">
            <v>0</v>
          </cell>
          <cell r="AS474">
            <v>0</v>
          </cell>
          <cell r="AT474">
            <v>0</v>
          </cell>
        </row>
        <row r="475">
          <cell r="A475" t="str">
            <v>31101</v>
          </cell>
          <cell r="B475" t="str">
            <v>서리거인 칼바람 격투가</v>
          </cell>
          <cell r="C475" t="str">
            <v>Monster.FrostGiant.FistSuperElite</v>
          </cell>
          <cell r="H475" t="str">
            <v>FrostGiant</v>
          </cell>
          <cell r="J475" t="str">
            <v>Physical</v>
          </cell>
          <cell r="M475" t="str">
            <v>Fire</v>
          </cell>
          <cell r="P475" t="str">
            <v>3000</v>
          </cell>
          <cell r="Q475" t="str">
            <v>5000</v>
          </cell>
          <cell r="R475" t="str">
            <v>200</v>
          </cell>
          <cell r="S475" t="str">
            <v>False</v>
          </cell>
          <cell r="U475" t="str">
            <v>800</v>
          </cell>
          <cell r="V475" t="str">
            <v>3000</v>
          </cell>
          <cell r="W475">
            <v>0</v>
          </cell>
          <cell r="X475" t="str">
            <v>NO_ITEM</v>
          </cell>
          <cell r="Y475" t="str">
            <v>NO_ITEM</v>
          </cell>
          <cell r="Z475">
            <v>0</v>
          </cell>
          <cell r="AA475">
            <v>0</v>
          </cell>
          <cell r="AB475">
            <v>0</v>
          </cell>
          <cell r="AC475" t="str">
            <v>3110100</v>
          </cell>
          <cell r="AD475">
            <v>0</v>
          </cell>
          <cell r="AE475" t="str">
            <v>3110110</v>
          </cell>
          <cell r="AF475">
            <v>0</v>
          </cell>
          <cell r="AG475">
            <v>3110120</v>
          </cell>
          <cell r="AH475">
            <v>0</v>
          </cell>
          <cell r="AI475">
            <v>3110130</v>
          </cell>
          <cell r="AJ475">
            <v>0</v>
          </cell>
          <cell r="AK475">
            <v>0</v>
          </cell>
          <cell r="AL475">
            <v>0</v>
          </cell>
          <cell r="AO475">
            <v>0</v>
          </cell>
          <cell r="AP475">
            <v>0</v>
          </cell>
          <cell r="AQ475">
            <v>0</v>
          </cell>
          <cell r="AR475">
            <v>0</v>
          </cell>
          <cell r="AS475">
            <v>0</v>
          </cell>
          <cell r="AT475">
            <v>0</v>
          </cell>
        </row>
        <row r="476">
          <cell r="A476" t="str">
            <v>31002</v>
          </cell>
          <cell r="B476" t="str">
            <v>서리거인 사냥꾼</v>
          </cell>
          <cell r="C476" t="str">
            <v>Monster.FrostGiant.Hunter</v>
          </cell>
          <cell r="H476" t="str">
            <v>FrostGiant</v>
          </cell>
          <cell r="J476" t="str">
            <v>Physical</v>
          </cell>
          <cell r="M476" t="str">
            <v>Fire</v>
          </cell>
          <cell r="P476" t="str">
            <v>3000</v>
          </cell>
          <cell r="Q476" t="str">
            <v>5000</v>
          </cell>
          <cell r="R476" t="str">
            <v>200</v>
          </cell>
          <cell r="S476" t="str">
            <v>False</v>
          </cell>
          <cell r="U476" t="str">
            <v>800</v>
          </cell>
          <cell r="V476" t="str">
            <v>3000</v>
          </cell>
          <cell r="W476">
            <v>0</v>
          </cell>
          <cell r="X476" t="str">
            <v>NO_ITEM</v>
          </cell>
          <cell r="Y476" t="str">
            <v>NO_ITEM</v>
          </cell>
          <cell r="Z476">
            <v>0</v>
          </cell>
          <cell r="AA476">
            <v>0</v>
          </cell>
          <cell r="AB476">
            <v>0</v>
          </cell>
          <cell r="AC476" t="str">
            <v>3100200</v>
          </cell>
          <cell r="AD476">
            <v>0</v>
          </cell>
          <cell r="AE476" t="str">
            <v>3100210</v>
          </cell>
          <cell r="AF476">
            <v>0</v>
          </cell>
          <cell r="AG476">
            <v>0</v>
          </cell>
          <cell r="AH476">
            <v>0</v>
          </cell>
          <cell r="AI476">
            <v>0</v>
          </cell>
          <cell r="AJ476">
            <v>0</v>
          </cell>
          <cell r="AK476">
            <v>0</v>
          </cell>
          <cell r="AL476">
            <v>0</v>
          </cell>
          <cell r="AO476">
            <v>0</v>
          </cell>
          <cell r="AP476">
            <v>0</v>
          </cell>
          <cell r="AQ476">
            <v>0</v>
          </cell>
          <cell r="AR476">
            <v>0</v>
          </cell>
          <cell r="AS476">
            <v>0</v>
          </cell>
          <cell r="AT476">
            <v>0</v>
          </cell>
        </row>
        <row r="477">
          <cell r="A477" t="str">
            <v>31003</v>
          </cell>
          <cell r="B477" t="str">
            <v>서리거인 마법사</v>
          </cell>
          <cell r="C477" t="str">
            <v>Monster.FrostGiant.Shaman</v>
          </cell>
          <cell r="H477" t="str">
            <v>FrostGiant</v>
          </cell>
          <cell r="J477" t="str">
            <v>Magical</v>
          </cell>
          <cell r="M477" t="str">
            <v>Fire</v>
          </cell>
          <cell r="P477" t="str">
            <v>3000</v>
          </cell>
          <cell r="Q477" t="str">
            <v>5000</v>
          </cell>
          <cell r="R477" t="str">
            <v>200</v>
          </cell>
          <cell r="S477" t="str">
            <v>False</v>
          </cell>
          <cell r="U477" t="str">
            <v>800</v>
          </cell>
          <cell r="V477" t="str">
            <v>3000</v>
          </cell>
          <cell r="W477">
            <v>0</v>
          </cell>
          <cell r="X477" t="str">
            <v>NO_ITEM</v>
          </cell>
          <cell r="Y477" t="str">
            <v>NO_ITEM</v>
          </cell>
          <cell r="Z477">
            <v>0</v>
          </cell>
          <cell r="AA477">
            <v>0</v>
          </cell>
          <cell r="AB477">
            <v>0</v>
          </cell>
          <cell r="AC477" t="str">
            <v>3100300</v>
          </cell>
          <cell r="AD477">
            <v>0</v>
          </cell>
          <cell r="AE477" t="str">
            <v>3100310</v>
          </cell>
          <cell r="AF477">
            <v>0</v>
          </cell>
          <cell r="AG477">
            <v>0</v>
          </cell>
          <cell r="AH477">
            <v>0</v>
          </cell>
          <cell r="AI477">
            <v>0</v>
          </cell>
          <cell r="AJ477">
            <v>0</v>
          </cell>
          <cell r="AK477">
            <v>0</v>
          </cell>
          <cell r="AL477">
            <v>0</v>
          </cell>
          <cell r="AO477">
            <v>0</v>
          </cell>
          <cell r="AP477">
            <v>0</v>
          </cell>
          <cell r="AQ477">
            <v>0</v>
          </cell>
          <cell r="AR477">
            <v>0</v>
          </cell>
          <cell r="AS477">
            <v>0</v>
          </cell>
          <cell r="AT477">
            <v>0</v>
          </cell>
        </row>
        <row r="478">
          <cell r="A478" t="str">
            <v>31013</v>
          </cell>
          <cell r="B478" t="str">
            <v>서리거인 정예 마법사</v>
          </cell>
          <cell r="C478" t="str">
            <v>Monster.FrostGiant.ShamanElite</v>
          </cell>
          <cell r="H478" t="str">
            <v>FrostGiant</v>
          </cell>
          <cell r="J478" t="str">
            <v>Magical</v>
          </cell>
          <cell r="M478" t="str">
            <v>Fire</v>
          </cell>
          <cell r="P478" t="str">
            <v>3000</v>
          </cell>
          <cell r="Q478" t="str">
            <v>5000</v>
          </cell>
          <cell r="R478" t="str">
            <v>200</v>
          </cell>
          <cell r="S478" t="str">
            <v>False</v>
          </cell>
          <cell r="U478" t="str">
            <v>800</v>
          </cell>
          <cell r="V478" t="str">
            <v>3000</v>
          </cell>
          <cell r="W478">
            <v>0</v>
          </cell>
          <cell r="X478" t="str">
            <v>NO_ITEM</v>
          </cell>
          <cell r="Y478" t="str">
            <v>NO_ITEM</v>
          </cell>
          <cell r="Z478">
            <v>0</v>
          </cell>
          <cell r="AA478">
            <v>0</v>
          </cell>
          <cell r="AB478">
            <v>0</v>
          </cell>
          <cell r="AC478" t="str">
            <v>3101300</v>
          </cell>
          <cell r="AD478">
            <v>0</v>
          </cell>
          <cell r="AE478" t="str">
            <v>3101310</v>
          </cell>
          <cell r="AF478">
            <v>0</v>
          </cell>
          <cell r="AG478">
            <v>3101320</v>
          </cell>
          <cell r="AH478">
            <v>0</v>
          </cell>
          <cell r="AI478">
            <v>0</v>
          </cell>
          <cell r="AJ478">
            <v>0</v>
          </cell>
          <cell r="AK478">
            <v>0</v>
          </cell>
          <cell r="AL478">
            <v>0</v>
          </cell>
          <cell r="AO478">
            <v>0</v>
          </cell>
          <cell r="AP478">
            <v>0</v>
          </cell>
          <cell r="AQ478">
            <v>0</v>
          </cell>
          <cell r="AR478">
            <v>0</v>
          </cell>
          <cell r="AS478">
            <v>0</v>
          </cell>
          <cell r="AT478">
            <v>0</v>
          </cell>
        </row>
        <row r="479">
          <cell r="A479" t="str">
            <v>31103</v>
          </cell>
          <cell r="B479" t="str">
            <v>서리거인 대마법사</v>
          </cell>
          <cell r="C479" t="str">
            <v>Monster.FrostGiant.ShamanSuperElite</v>
          </cell>
          <cell r="H479" t="str">
            <v>FrostGiant</v>
          </cell>
          <cell r="J479" t="str">
            <v>Magical</v>
          </cell>
          <cell r="M479" t="str">
            <v>Fire</v>
          </cell>
          <cell r="P479" t="str">
            <v>3000</v>
          </cell>
          <cell r="Q479" t="str">
            <v>5000</v>
          </cell>
          <cell r="R479" t="str">
            <v>200</v>
          </cell>
          <cell r="S479" t="str">
            <v>False</v>
          </cell>
          <cell r="U479" t="str">
            <v>800</v>
          </cell>
          <cell r="V479" t="str">
            <v>3000</v>
          </cell>
          <cell r="W479">
            <v>0</v>
          </cell>
          <cell r="X479" t="str">
            <v>NO_ITEM</v>
          </cell>
          <cell r="Y479" t="str">
            <v>NO_ITEM</v>
          </cell>
          <cell r="Z479">
            <v>0</v>
          </cell>
          <cell r="AA479">
            <v>0</v>
          </cell>
          <cell r="AB479">
            <v>0</v>
          </cell>
          <cell r="AC479" t="str">
            <v>3110300</v>
          </cell>
          <cell r="AD479">
            <v>0</v>
          </cell>
          <cell r="AE479" t="str">
            <v>3110310</v>
          </cell>
          <cell r="AF479">
            <v>0</v>
          </cell>
          <cell r="AG479">
            <v>3110320</v>
          </cell>
          <cell r="AH479">
            <v>0</v>
          </cell>
          <cell r="AI479">
            <v>3110330</v>
          </cell>
          <cell r="AJ479">
            <v>0</v>
          </cell>
          <cell r="AK479">
            <v>0</v>
          </cell>
          <cell r="AL479">
            <v>0</v>
          </cell>
          <cell r="AO479">
            <v>0</v>
          </cell>
          <cell r="AP479">
            <v>0</v>
          </cell>
          <cell r="AQ479">
            <v>0</v>
          </cell>
          <cell r="AR479">
            <v>0</v>
          </cell>
          <cell r="AS479">
            <v>0</v>
          </cell>
          <cell r="AT479">
            <v>0</v>
          </cell>
        </row>
        <row r="480">
          <cell r="A480" t="str">
            <v>31004</v>
          </cell>
          <cell r="B480" t="str">
            <v>서리거인 전사</v>
          </cell>
          <cell r="C480" t="str">
            <v>Monster.FrostGiant.Warrior</v>
          </cell>
          <cell r="H480" t="str">
            <v>FrostGiant</v>
          </cell>
          <cell r="J480" t="str">
            <v>Physical</v>
          </cell>
          <cell r="M480" t="str">
            <v>Fire</v>
          </cell>
          <cell r="P480" t="str">
            <v>3000</v>
          </cell>
          <cell r="Q480" t="str">
            <v>5000</v>
          </cell>
          <cell r="R480" t="str">
            <v>200</v>
          </cell>
          <cell r="S480" t="str">
            <v>False</v>
          </cell>
          <cell r="U480" t="str">
            <v>800</v>
          </cell>
          <cell r="V480" t="str">
            <v>3000</v>
          </cell>
          <cell r="W480">
            <v>0</v>
          </cell>
          <cell r="X480" t="str">
            <v>NO_ITEM</v>
          </cell>
          <cell r="Y480" t="str">
            <v>NO_ITEM</v>
          </cell>
          <cell r="Z480">
            <v>0</v>
          </cell>
          <cell r="AA480">
            <v>0</v>
          </cell>
          <cell r="AB480">
            <v>0</v>
          </cell>
          <cell r="AC480" t="str">
            <v>3100400</v>
          </cell>
          <cell r="AD480">
            <v>0</v>
          </cell>
          <cell r="AE480" t="str">
            <v>3100410</v>
          </cell>
          <cell r="AF480">
            <v>0</v>
          </cell>
          <cell r="AG480">
            <v>0</v>
          </cell>
          <cell r="AH480">
            <v>0</v>
          </cell>
          <cell r="AI480">
            <v>0</v>
          </cell>
          <cell r="AJ480">
            <v>0</v>
          </cell>
          <cell r="AK480">
            <v>0</v>
          </cell>
          <cell r="AL480">
            <v>0</v>
          </cell>
          <cell r="AO480">
            <v>0</v>
          </cell>
          <cell r="AP480">
            <v>0</v>
          </cell>
          <cell r="AQ480">
            <v>0</v>
          </cell>
          <cell r="AR480">
            <v>0</v>
          </cell>
          <cell r="AS480">
            <v>0</v>
          </cell>
          <cell r="AT480">
            <v>0</v>
          </cell>
        </row>
        <row r="481">
          <cell r="A481">
            <v>0</v>
          </cell>
          <cell r="B481" t="str">
            <v>기타 컨텐츠(도탑,)</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row>
        <row r="482">
          <cell r="A482">
            <v>64001</v>
          </cell>
          <cell r="B482" t="str">
            <v>구샤크</v>
          </cell>
          <cell r="C482" t="str">
            <v>Boss.OrcSword2</v>
          </cell>
          <cell r="D482" t="str">
            <v>Boss.OrcSword</v>
          </cell>
          <cell r="E482">
            <v>0</v>
          </cell>
          <cell r="F482">
            <v>0</v>
          </cell>
          <cell r="G482">
            <v>0</v>
          </cell>
          <cell r="H482" t="str">
            <v>Orc</v>
          </cell>
          <cell r="I482">
            <v>0</v>
          </cell>
          <cell r="J482" t="str">
            <v>Physical</v>
          </cell>
          <cell r="K482">
            <v>0</v>
          </cell>
          <cell r="L482">
            <v>0</v>
          </cell>
          <cell r="M482" t="str">
            <v>Fire</v>
          </cell>
          <cell r="N482">
            <v>0</v>
          </cell>
          <cell r="O482">
            <v>0</v>
          </cell>
          <cell r="P482" t="str">
            <v>20000</v>
          </cell>
          <cell r="Q482">
            <v>5000</v>
          </cell>
          <cell r="R482" t="str">
            <v>200</v>
          </cell>
          <cell r="S482" t="str">
            <v>CC</v>
          </cell>
          <cell r="T482">
            <v>0</v>
          </cell>
          <cell r="U482">
            <v>1200</v>
          </cell>
          <cell r="V482">
            <v>3200</v>
          </cell>
          <cell r="X482" t="str">
            <v>NO_ITEM</v>
          </cell>
          <cell r="Y482" t="str">
            <v>NO_ITEM</v>
          </cell>
          <cell r="Z482">
            <v>0</v>
          </cell>
          <cell r="AA482">
            <v>0</v>
          </cell>
          <cell r="AC482" t="str">
            <v>6400100</v>
          </cell>
          <cell r="AD482">
            <v>0</v>
          </cell>
          <cell r="AE482">
            <v>6400110</v>
          </cell>
          <cell r="AF482">
            <v>0</v>
          </cell>
          <cell r="AG482">
            <v>6400120</v>
          </cell>
          <cell r="AH482">
            <v>0</v>
          </cell>
          <cell r="AI482">
            <v>6400130</v>
          </cell>
          <cell r="AJ482">
            <v>0</v>
          </cell>
          <cell r="AK482">
            <v>6400140</v>
          </cell>
          <cell r="AL482">
            <v>0</v>
          </cell>
          <cell r="AM482">
            <v>0</v>
          </cell>
          <cell r="AN482">
            <v>0</v>
          </cell>
          <cell r="AO482">
            <v>0</v>
          </cell>
          <cell r="AP482">
            <v>0</v>
          </cell>
          <cell r="AQ482">
            <v>0</v>
          </cell>
          <cell r="AR482">
            <v>0</v>
          </cell>
          <cell r="AS482">
            <v>0</v>
          </cell>
          <cell r="AT482">
            <v>0</v>
          </cell>
        </row>
        <row r="483">
          <cell r="A483">
            <v>0</v>
          </cell>
          <cell r="B483" t="str">
            <v>이벤트 영웅 몬스터</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row>
        <row r="484">
          <cell r="A484">
            <v>40001</v>
          </cell>
          <cell r="B484" t="str">
            <v>미이라 제인</v>
          </cell>
          <cell r="C484" t="str">
            <v>Monster.Event.Jane_Halloween</v>
          </cell>
          <cell r="D484" t="str">
            <v>Hero.Jane</v>
          </cell>
          <cell r="E484" t="str">
            <v>Cos17Halloween</v>
          </cell>
          <cell r="F484">
            <v>0</v>
          </cell>
          <cell r="G484">
            <v>0</v>
          </cell>
          <cell r="H484" t="str">
            <v>Hero</v>
          </cell>
          <cell r="I484" t="str">
            <v>Knight</v>
          </cell>
          <cell r="J484" t="str">
            <v>Magical</v>
          </cell>
          <cell r="K484">
            <v>0</v>
          </cell>
          <cell r="L484">
            <v>0</v>
          </cell>
          <cell r="M484" t="str">
            <v>Fire</v>
          </cell>
          <cell r="N484">
            <v>0</v>
          </cell>
          <cell r="O484" t="str">
            <v>Forward</v>
          </cell>
          <cell r="P484" t="str">
            <v>700</v>
          </cell>
          <cell r="Q484">
            <v>5000</v>
          </cell>
          <cell r="R484" t="str">
            <v>200</v>
          </cell>
          <cell r="S484" t="str">
            <v>False</v>
          </cell>
          <cell r="T484">
            <v>0</v>
          </cell>
          <cell r="U484">
            <v>500</v>
          </cell>
          <cell r="V484">
            <v>1950</v>
          </cell>
          <cell r="X484" t="str">
            <v>NO_ITEM</v>
          </cell>
          <cell r="Y484" t="str">
            <v>NO_ITEM</v>
          </cell>
          <cell r="Z484">
            <v>0</v>
          </cell>
          <cell r="AA484">
            <v>0</v>
          </cell>
          <cell r="AC484">
            <v>2500</v>
          </cell>
          <cell r="AD484">
            <v>0</v>
          </cell>
          <cell r="AE484">
            <v>2510</v>
          </cell>
          <cell r="AF484" t="str">
            <v>2511,2512,2513</v>
          </cell>
          <cell r="AG484">
            <v>2520</v>
          </cell>
          <cell r="AH484" t="str">
            <v>2521,2522,2523</v>
          </cell>
          <cell r="AI484">
            <v>2530</v>
          </cell>
          <cell r="AJ484" t="str">
            <v>2531,2532,2533</v>
          </cell>
          <cell r="AK484">
            <v>2540</v>
          </cell>
          <cell r="AL484" t="str">
            <v>2541,2542,2543</v>
          </cell>
          <cell r="AM484">
            <v>0</v>
          </cell>
          <cell r="AO484" t="str">
            <v>2534,2535,2544</v>
          </cell>
          <cell r="AP484" t="str">
            <v>60000001,60000002,60000003,60000004</v>
          </cell>
          <cell r="AQ484" t="str">
            <v>60000005,60000006,60000007,60000008</v>
          </cell>
          <cell r="AR484" t="str">
            <v>60002520,60002521,60002540,60002541</v>
          </cell>
          <cell r="AS484" t="str">
            <v>60002510,60002511,60002530,60002531</v>
          </cell>
          <cell r="AT484" t="str">
            <v>60002550,60002551</v>
          </cell>
        </row>
        <row r="485">
          <cell r="A485">
            <v>40002</v>
          </cell>
          <cell r="B485" t="str">
            <v>빨간망토 타냐</v>
          </cell>
          <cell r="C485" t="str">
            <v>Monster.Event.Tanya_Halloween</v>
          </cell>
          <cell r="D485" t="str">
            <v>Hero.Tanya</v>
          </cell>
          <cell r="E485" t="str">
            <v>Cos17Halloween</v>
          </cell>
          <cell r="F485">
            <v>0</v>
          </cell>
          <cell r="G485">
            <v>0</v>
          </cell>
          <cell r="H485" t="str">
            <v>Hero</v>
          </cell>
          <cell r="I485" t="str">
            <v>Assassin</v>
          </cell>
          <cell r="J485" t="str">
            <v>Physical</v>
          </cell>
          <cell r="K485">
            <v>0</v>
          </cell>
          <cell r="L485">
            <v>0</v>
          </cell>
          <cell r="M485" t="str">
            <v>Fire</v>
          </cell>
          <cell r="N485">
            <v>0</v>
          </cell>
          <cell r="O485" t="str">
            <v>Forward</v>
          </cell>
          <cell r="P485" t="str">
            <v>500</v>
          </cell>
          <cell r="Q485">
            <v>5000</v>
          </cell>
          <cell r="R485" t="str">
            <v>200</v>
          </cell>
          <cell r="S485" t="str">
            <v>False</v>
          </cell>
          <cell r="T485">
            <v>0</v>
          </cell>
          <cell r="U485">
            <v>700</v>
          </cell>
          <cell r="V485">
            <v>1600</v>
          </cell>
          <cell r="X485" t="str">
            <v>NO_ITEM</v>
          </cell>
          <cell r="Y485" t="str">
            <v>NO_ITEM</v>
          </cell>
          <cell r="Z485">
            <v>0</v>
          </cell>
          <cell r="AA485">
            <v>0</v>
          </cell>
          <cell r="AC485">
            <v>3700</v>
          </cell>
          <cell r="AD485">
            <v>0</v>
          </cell>
          <cell r="AE485">
            <v>3710</v>
          </cell>
          <cell r="AF485" t="str">
            <v>3711,3712,3713</v>
          </cell>
          <cell r="AG485">
            <v>3720</v>
          </cell>
          <cell r="AH485" t="str">
            <v>3721,3722,3723</v>
          </cell>
          <cell r="AI485">
            <v>3730</v>
          </cell>
          <cell r="AJ485" t="str">
            <v>3731,3732,3733</v>
          </cell>
          <cell r="AK485">
            <v>3740</v>
          </cell>
          <cell r="AL485" t="str">
            <v>3741,3742,3743</v>
          </cell>
          <cell r="AM485">
            <v>0</v>
          </cell>
          <cell r="AO485" t="str">
            <v>3701,3702,3714,3715,3716,3717,3718,3719,3734,3735,3744,3745,3724</v>
          </cell>
          <cell r="AP485" t="str">
            <v>60000001,60000002,60000003,60000004</v>
          </cell>
          <cell r="AQ485" t="str">
            <v>60000013,60000014,60000015,60000016</v>
          </cell>
          <cell r="AR485" t="str">
            <v>60003720,60003721,60003740,60003741</v>
          </cell>
          <cell r="AS485" t="str">
            <v>60003710,60003711,60003730,60003731</v>
          </cell>
          <cell r="AT485" t="str">
            <v>60003750,60003751</v>
          </cell>
        </row>
        <row r="486">
          <cell r="A486">
            <v>40003</v>
          </cell>
          <cell r="B486" t="str">
            <v>유령기사 리카르도</v>
          </cell>
          <cell r="C486" t="str">
            <v>Monster.Event.Ricardo_Halloween</v>
          </cell>
          <cell r="D486" t="str">
            <v>Hero.Ricardo</v>
          </cell>
          <cell r="E486" t="str">
            <v>Cos17Halloween</v>
          </cell>
          <cell r="F486">
            <v>0</v>
          </cell>
          <cell r="G486">
            <v>0</v>
          </cell>
          <cell r="H486" t="str">
            <v>Hero</v>
          </cell>
          <cell r="I486" t="str">
            <v>Knight</v>
          </cell>
          <cell r="J486" t="str">
            <v>Physical</v>
          </cell>
          <cell r="K486">
            <v>0</v>
          </cell>
          <cell r="L486">
            <v>0</v>
          </cell>
          <cell r="M486" t="str">
            <v>Fire</v>
          </cell>
          <cell r="N486">
            <v>0</v>
          </cell>
          <cell r="O486" t="str">
            <v>Forward</v>
          </cell>
          <cell r="P486" t="str">
            <v>700</v>
          </cell>
          <cell r="Q486">
            <v>5000</v>
          </cell>
          <cell r="R486" t="str">
            <v>200</v>
          </cell>
          <cell r="S486" t="str">
            <v>False</v>
          </cell>
          <cell r="T486">
            <v>0</v>
          </cell>
          <cell r="U486">
            <v>600</v>
          </cell>
          <cell r="V486">
            <v>2000</v>
          </cell>
          <cell r="X486" t="str">
            <v>NO_ITEM</v>
          </cell>
          <cell r="Y486" t="str">
            <v>NO_ITEM</v>
          </cell>
          <cell r="Z486">
            <v>0</v>
          </cell>
          <cell r="AA486">
            <v>0</v>
          </cell>
          <cell r="AC486">
            <v>3600</v>
          </cell>
          <cell r="AD486">
            <v>0</v>
          </cell>
          <cell r="AE486">
            <v>3610</v>
          </cell>
          <cell r="AF486" t="str">
            <v>3611,3612,3613</v>
          </cell>
          <cell r="AG486">
            <v>3620</v>
          </cell>
          <cell r="AH486" t="str">
            <v>3621,3622,3623</v>
          </cell>
          <cell r="AI486">
            <v>3630</v>
          </cell>
          <cell r="AJ486" t="str">
            <v>3631,3632,3633</v>
          </cell>
          <cell r="AK486">
            <v>3640</v>
          </cell>
          <cell r="AL486" t="str">
            <v>3641,3642,3643</v>
          </cell>
          <cell r="AM486">
            <v>0</v>
          </cell>
          <cell r="AO486" t="str">
            <v>3624</v>
          </cell>
          <cell r="AP486" t="str">
            <v>60000001,60000002,60000003,60000004</v>
          </cell>
          <cell r="AQ486" t="str">
            <v>60000005,60000006,60000007,60000008</v>
          </cell>
          <cell r="AR486" t="str">
            <v>60003620,60003621,60003640,60003641</v>
          </cell>
          <cell r="AS486" t="str">
            <v>60003610,60003611,60003630,60003631</v>
          </cell>
          <cell r="AT486" t="str">
            <v>60003650,60003651</v>
          </cell>
        </row>
        <row r="487">
          <cell r="A487">
            <v>40004</v>
          </cell>
          <cell r="B487" t="str">
            <v>광대 라크락</v>
          </cell>
          <cell r="C487" t="str">
            <v>Monster.Event.Lakrak_Halloween</v>
          </cell>
          <cell r="D487" t="str">
            <v>Hero.Lakrak</v>
          </cell>
          <cell r="E487" t="str">
            <v>Cos17Halloween</v>
          </cell>
          <cell r="F487">
            <v>0</v>
          </cell>
          <cell r="G487">
            <v>0</v>
          </cell>
          <cell r="H487" t="str">
            <v>Hero</v>
          </cell>
          <cell r="I487" t="str">
            <v>Mechanic</v>
          </cell>
          <cell r="J487" t="str">
            <v>Physical</v>
          </cell>
          <cell r="K487">
            <v>0</v>
          </cell>
          <cell r="L487">
            <v>0</v>
          </cell>
          <cell r="M487" t="str">
            <v>Fire</v>
          </cell>
          <cell r="N487">
            <v>0</v>
          </cell>
          <cell r="O487" t="str">
            <v>Middle</v>
          </cell>
          <cell r="P487" t="str">
            <v>400</v>
          </cell>
          <cell r="Q487">
            <v>5000</v>
          </cell>
          <cell r="R487" t="str">
            <v>200</v>
          </cell>
          <cell r="S487" t="str">
            <v>False</v>
          </cell>
          <cell r="T487">
            <v>0</v>
          </cell>
          <cell r="U487">
            <v>500</v>
          </cell>
          <cell r="V487">
            <v>1100</v>
          </cell>
          <cell r="X487" t="str">
            <v>NO_ITEM</v>
          </cell>
          <cell r="Y487" t="str">
            <v>NO_ITEM</v>
          </cell>
          <cell r="Z487">
            <v>0</v>
          </cell>
          <cell r="AA487">
            <v>0</v>
          </cell>
          <cell r="AC487">
            <v>700</v>
          </cell>
          <cell r="AD487">
            <v>0</v>
          </cell>
          <cell r="AE487">
            <v>710</v>
          </cell>
          <cell r="AF487" t="str">
            <v>711,712,713</v>
          </cell>
          <cell r="AG487">
            <v>720</v>
          </cell>
          <cell r="AH487" t="str">
            <v>721,722,723</v>
          </cell>
          <cell r="AI487">
            <v>730</v>
          </cell>
          <cell r="AJ487" t="str">
            <v>731,732,733</v>
          </cell>
          <cell r="AK487">
            <v>740</v>
          </cell>
          <cell r="AL487" t="str">
            <v>741,742,743</v>
          </cell>
          <cell r="AM487">
            <v>0</v>
          </cell>
          <cell r="AN487">
            <v>0</v>
          </cell>
          <cell r="AO487">
            <v>0</v>
          </cell>
          <cell r="AP487" t="str">
            <v>60000001,60000002,60000003,60000004</v>
          </cell>
          <cell r="AQ487" t="str">
            <v>60000021,60000022,60000023,60000024</v>
          </cell>
          <cell r="AR487" t="str">
            <v>60000720,60000721,60000740,60000741</v>
          </cell>
          <cell r="AS487" t="str">
            <v>60000710,60000711,60000730,60000731</v>
          </cell>
          <cell r="AT487" t="str">
            <v>60000750,60000751</v>
          </cell>
        </row>
        <row r="488">
          <cell r="A488">
            <v>40005</v>
          </cell>
          <cell r="B488" t="str">
            <v>하트 여왕 카산드라</v>
          </cell>
          <cell r="C488" t="str">
            <v>Monster.Event.Cassandra_Halloween</v>
          </cell>
          <cell r="D488" t="str">
            <v>Hero.Cassandra</v>
          </cell>
          <cell r="E488" t="str">
            <v>Cos17Halloween</v>
          </cell>
          <cell r="F488">
            <v>0</v>
          </cell>
          <cell r="G488">
            <v>0</v>
          </cell>
          <cell r="H488" t="str">
            <v>Hero</v>
          </cell>
          <cell r="I488" t="str">
            <v>Priest</v>
          </cell>
          <cell r="J488" t="str">
            <v>Magical</v>
          </cell>
          <cell r="K488">
            <v>0</v>
          </cell>
          <cell r="L488">
            <v>0</v>
          </cell>
          <cell r="M488" t="str">
            <v>Fire</v>
          </cell>
          <cell r="N488">
            <v>0</v>
          </cell>
          <cell r="O488" t="str">
            <v>Middle</v>
          </cell>
          <cell r="P488" t="str">
            <v>100</v>
          </cell>
          <cell r="Q488">
            <v>5000</v>
          </cell>
          <cell r="R488" t="str">
            <v>200</v>
          </cell>
          <cell r="S488" t="str">
            <v>False</v>
          </cell>
          <cell r="T488">
            <v>0</v>
          </cell>
          <cell r="U488">
            <v>500</v>
          </cell>
          <cell r="V488">
            <v>2000</v>
          </cell>
          <cell r="X488" t="str">
            <v>NO_ITEM</v>
          </cell>
          <cell r="Y488" t="str">
            <v>NO_ITEM</v>
          </cell>
          <cell r="Z488">
            <v>0</v>
          </cell>
          <cell r="AA488">
            <v>0</v>
          </cell>
          <cell r="AC488">
            <v>3900</v>
          </cell>
          <cell r="AD488">
            <v>0</v>
          </cell>
          <cell r="AE488">
            <v>3910</v>
          </cell>
          <cell r="AF488" t="str">
            <v>3911,3912,3913</v>
          </cell>
          <cell r="AG488" t="str">
            <v>3920</v>
          </cell>
          <cell r="AH488" t="str">
            <v>3921,3922,3923</v>
          </cell>
          <cell r="AI488" t="str">
            <v>3930</v>
          </cell>
          <cell r="AJ488" t="str">
            <v>3931,3932,3933</v>
          </cell>
          <cell r="AK488" t="str">
            <v>3940</v>
          </cell>
          <cell r="AL488" t="str">
            <v>3941,3942,3943</v>
          </cell>
          <cell r="AM488">
            <v>0</v>
          </cell>
          <cell r="AO488" t="str">
            <v>3901,3902,3944</v>
          </cell>
          <cell r="AP488" t="str">
            <v>60000001,60000002,60000003,60000004</v>
          </cell>
          <cell r="AQ488" t="str">
            <v>60000029,60000030,60000031,60000032</v>
          </cell>
          <cell r="AR488" t="str">
            <v>60003920,60003921,60003940,60003941</v>
          </cell>
          <cell r="AS488" t="str">
            <v>60003910,60003911,60003930,60003931</v>
          </cell>
          <cell r="AT488" t="str">
            <v>60003950,60003951</v>
          </cell>
        </row>
        <row r="489">
          <cell r="A489">
            <v>40006</v>
          </cell>
          <cell r="B489" t="str">
            <v>뱀파이어 닉스</v>
          </cell>
          <cell r="C489" t="str">
            <v>Monster.Event.Nicx_Halloween</v>
          </cell>
          <cell r="D489" t="str">
            <v>Hero.Nicx</v>
          </cell>
          <cell r="E489" t="str">
            <v>Cos17Halloween</v>
          </cell>
          <cell r="F489">
            <v>0</v>
          </cell>
          <cell r="G489">
            <v>0</v>
          </cell>
          <cell r="H489" t="str">
            <v>Hero</v>
          </cell>
          <cell r="I489" t="str">
            <v>Wizard</v>
          </cell>
          <cell r="J489" t="str">
            <v>Physical</v>
          </cell>
          <cell r="K489">
            <v>0</v>
          </cell>
          <cell r="L489">
            <v>0</v>
          </cell>
          <cell r="M489" t="str">
            <v>Fire</v>
          </cell>
          <cell r="N489">
            <v>0</v>
          </cell>
          <cell r="O489" t="str">
            <v>Rear</v>
          </cell>
          <cell r="P489" t="str">
            <v>400</v>
          </cell>
          <cell r="Q489">
            <v>5000</v>
          </cell>
          <cell r="R489" t="str">
            <v>200</v>
          </cell>
          <cell r="S489" t="str">
            <v>False</v>
          </cell>
          <cell r="T489">
            <v>0</v>
          </cell>
          <cell r="U489">
            <v>500</v>
          </cell>
          <cell r="V489">
            <v>2000</v>
          </cell>
          <cell r="X489" t="str">
            <v>NO_ITEM</v>
          </cell>
          <cell r="Y489" t="str">
            <v>NO_ITEM</v>
          </cell>
          <cell r="Z489">
            <v>0</v>
          </cell>
          <cell r="AA489">
            <v>0</v>
          </cell>
          <cell r="AC489">
            <v>3300</v>
          </cell>
          <cell r="AD489">
            <v>0</v>
          </cell>
          <cell r="AE489">
            <v>3310</v>
          </cell>
          <cell r="AF489" t="str">
            <v>3311,3312,3313</v>
          </cell>
          <cell r="AG489" t="str">
            <v>3320</v>
          </cell>
          <cell r="AH489" t="str">
            <v>3321,3322,3323</v>
          </cell>
          <cell r="AI489" t="str">
            <v>3330</v>
          </cell>
          <cell r="AJ489" t="str">
            <v>3331,3332,3333</v>
          </cell>
          <cell r="AK489" t="str">
            <v>3340</v>
          </cell>
          <cell r="AL489" t="str">
            <v>3341,3342,3343</v>
          </cell>
          <cell r="AM489">
            <v>0</v>
          </cell>
          <cell r="AN489">
            <v>0</v>
          </cell>
          <cell r="AO489" t="str">
            <v>3301,3302,3303,3304,3305,3334,3345,3346,3347,3306</v>
          </cell>
          <cell r="AP489" t="str">
            <v>60000001,60000002,60000003,60000004</v>
          </cell>
          <cell r="AQ489" t="str">
            <v>60000025,60000026,60000027,60000028</v>
          </cell>
          <cell r="AR489" t="str">
            <v>60003320,60003321,60003340,60003341</v>
          </cell>
          <cell r="AS489" t="str">
            <v>60003310,60003311,60003330,60003331</v>
          </cell>
          <cell r="AT489" t="str">
            <v>60003350,60003351</v>
          </cell>
        </row>
        <row r="490">
          <cell r="A490">
            <v>40007</v>
          </cell>
          <cell r="B490" t="str">
            <v>소악마 메이</v>
          </cell>
          <cell r="C490" t="str">
            <v>Monster.Event.May_Halloween</v>
          </cell>
          <cell r="D490" t="str">
            <v>Hero.May</v>
          </cell>
          <cell r="E490" t="str">
            <v>Cos17Halloween</v>
          </cell>
          <cell r="F490">
            <v>0</v>
          </cell>
          <cell r="G490">
            <v>0</v>
          </cell>
          <cell r="H490" t="str">
            <v>Hero</v>
          </cell>
          <cell r="I490" t="str">
            <v>Priest</v>
          </cell>
          <cell r="J490" t="str">
            <v>Magical</v>
          </cell>
          <cell r="K490">
            <v>0</v>
          </cell>
          <cell r="L490">
            <v>0</v>
          </cell>
          <cell r="M490" t="str">
            <v>Fire</v>
          </cell>
          <cell r="N490">
            <v>0</v>
          </cell>
          <cell r="O490" t="str">
            <v>Middle</v>
          </cell>
          <cell r="P490" t="str">
            <v>100</v>
          </cell>
          <cell r="Q490">
            <v>5000</v>
          </cell>
          <cell r="R490" t="str">
            <v>200</v>
          </cell>
          <cell r="S490" t="str">
            <v>False</v>
          </cell>
          <cell r="T490">
            <v>0</v>
          </cell>
          <cell r="U490">
            <v>500</v>
          </cell>
          <cell r="V490">
            <v>2200</v>
          </cell>
          <cell r="X490" t="str">
            <v>SKILLBOOK_PRIEST_1</v>
          </cell>
          <cell r="Y490" t="str">
            <v>NO_ITEM</v>
          </cell>
          <cell r="Z490">
            <v>0</v>
          </cell>
          <cell r="AA490">
            <v>0</v>
          </cell>
          <cell r="AC490">
            <v>9000</v>
          </cell>
          <cell r="AD490">
            <v>0</v>
          </cell>
          <cell r="AE490">
            <v>9010</v>
          </cell>
          <cell r="AF490" t="str">
            <v>9011,9012,9013</v>
          </cell>
          <cell r="AG490" t="str">
            <v>9020</v>
          </cell>
          <cell r="AH490" t="str">
            <v>9021,9022,9023</v>
          </cell>
          <cell r="AI490" t="str">
            <v>9030</v>
          </cell>
          <cell r="AJ490" t="str">
            <v>9031,9032,9033</v>
          </cell>
          <cell r="AK490" t="str">
            <v>9040</v>
          </cell>
          <cell r="AL490" t="str">
            <v>9041,9042,9043</v>
          </cell>
          <cell r="AM490">
            <v>0</v>
          </cell>
          <cell r="AO490" t="str">
            <v>9034,9044,9045,9046,9047,9048</v>
          </cell>
          <cell r="AP490" t="str">
            <v>60000001,60000002,60000003,60000004</v>
          </cell>
          <cell r="AQ490" t="str">
            <v>60000029,60000030,60000031,60000032</v>
          </cell>
          <cell r="AR490" t="str">
            <v>60009020,60009021,60009040,60009041</v>
          </cell>
          <cell r="AS490" t="str">
            <v>60009010,60009011,60009030,60009031</v>
          </cell>
          <cell r="AT490" t="str">
            <v>60009050,60009051</v>
          </cell>
        </row>
        <row r="491">
          <cell r="A491">
            <v>40008</v>
          </cell>
          <cell r="B491" t="str">
            <v>루나</v>
          </cell>
          <cell r="C491" t="str">
            <v>Monster.Event.Luna_Halloween</v>
          </cell>
          <cell r="D491" t="str">
            <v>Hero.Luna</v>
          </cell>
          <cell r="E491">
            <v>0</v>
          </cell>
          <cell r="F491">
            <v>0</v>
          </cell>
          <cell r="G491">
            <v>0</v>
          </cell>
          <cell r="H491" t="str">
            <v>Hero</v>
          </cell>
          <cell r="I491" t="str">
            <v>Archer</v>
          </cell>
          <cell r="J491" t="str">
            <v>Magical</v>
          </cell>
          <cell r="K491">
            <v>0</v>
          </cell>
          <cell r="L491">
            <v>0</v>
          </cell>
          <cell r="M491" t="str">
            <v>Fire</v>
          </cell>
          <cell r="N491">
            <v>0</v>
          </cell>
          <cell r="O491" t="str">
            <v>Rear</v>
          </cell>
          <cell r="P491" t="str">
            <v>300</v>
          </cell>
          <cell r="Q491">
            <v>5000</v>
          </cell>
          <cell r="R491" t="str">
            <v>200</v>
          </cell>
          <cell r="S491" t="str">
            <v>False</v>
          </cell>
          <cell r="T491">
            <v>0</v>
          </cell>
          <cell r="U491">
            <v>500</v>
          </cell>
          <cell r="V491">
            <v>1500</v>
          </cell>
          <cell r="X491" t="str">
            <v>SKILLBOOK_ARCHER_1</v>
          </cell>
          <cell r="Y491" t="str">
            <v>NO_ITEM</v>
          </cell>
          <cell r="Z491">
            <v>0</v>
          </cell>
          <cell r="AA491">
            <v>0</v>
          </cell>
          <cell r="AC491">
            <v>2900</v>
          </cell>
          <cell r="AD491">
            <v>0</v>
          </cell>
          <cell r="AE491">
            <v>2910</v>
          </cell>
          <cell r="AF491" t="str">
            <v>2911,2912,2913</v>
          </cell>
          <cell r="AG491">
            <v>2920</v>
          </cell>
          <cell r="AH491" t="str">
            <v>2921,2922,2923</v>
          </cell>
          <cell r="AI491">
            <v>2930</v>
          </cell>
          <cell r="AJ491" t="str">
            <v>2931,2932,2933</v>
          </cell>
          <cell r="AK491" t="str">
            <v>2940</v>
          </cell>
          <cell r="AL491" t="str">
            <v>2941,2942,2943</v>
          </cell>
          <cell r="AM491">
            <v>0</v>
          </cell>
          <cell r="AN491">
            <v>0</v>
          </cell>
          <cell r="AO491">
            <v>0</v>
          </cell>
          <cell r="AP491" t="str">
            <v>60000001,60000002,60000003,60000004</v>
          </cell>
          <cell r="AQ491" t="str">
            <v>60000017,60000018,60000019,60000020</v>
          </cell>
          <cell r="AR491" t="str">
            <v>60002920,60002921,60002940,60002941</v>
          </cell>
          <cell r="AS491" t="str">
            <v>60002910,60002911,60002930,60002931</v>
          </cell>
          <cell r="AT491" t="str">
            <v>60002950,60002951</v>
          </cell>
        </row>
        <row r="492">
          <cell r="A492">
            <v>40009</v>
          </cell>
          <cell r="B492" t="str">
            <v>앨리스의 꿈 루나</v>
          </cell>
          <cell r="C492" t="str">
            <v>Monster.Event.Luna_Halloween_1</v>
          </cell>
          <cell r="D492" t="str">
            <v>Hero.Luna</v>
          </cell>
          <cell r="E492" t="str">
            <v>Cos17Halloween</v>
          </cell>
          <cell r="F492">
            <v>0</v>
          </cell>
          <cell r="G492">
            <v>0</v>
          </cell>
          <cell r="H492" t="str">
            <v>Hero</v>
          </cell>
          <cell r="I492" t="str">
            <v>Archer</v>
          </cell>
          <cell r="J492" t="str">
            <v>Magical</v>
          </cell>
          <cell r="K492">
            <v>0</v>
          </cell>
          <cell r="L492">
            <v>0</v>
          </cell>
          <cell r="M492" t="str">
            <v>Fire</v>
          </cell>
          <cell r="N492">
            <v>0</v>
          </cell>
          <cell r="O492" t="str">
            <v>Rear</v>
          </cell>
          <cell r="P492" t="str">
            <v>300</v>
          </cell>
          <cell r="Q492">
            <v>5000</v>
          </cell>
          <cell r="R492" t="str">
            <v>200</v>
          </cell>
          <cell r="S492" t="str">
            <v>False</v>
          </cell>
          <cell r="T492">
            <v>0</v>
          </cell>
          <cell r="U492">
            <v>500</v>
          </cell>
          <cell r="V492">
            <v>1500</v>
          </cell>
          <cell r="X492" t="str">
            <v>SKILLBOOK_ARCHER_1</v>
          </cell>
          <cell r="Y492" t="str">
            <v>NO_ITEM</v>
          </cell>
          <cell r="Z492">
            <v>0</v>
          </cell>
          <cell r="AA492">
            <v>0</v>
          </cell>
          <cell r="AC492">
            <v>2900</v>
          </cell>
          <cell r="AD492">
            <v>0</v>
          </cell>
          <cell r="AE492">
            <v>2910</v>
          </cell>
          <cell r="AF492" t="str">
            <v>2911,2912,2913</v>
          </cell>
          <cell r="AG492">
            <v>2920</v>
          </cell>
          <cell r="AH492" t="str">
            <v>2921,2922,2923</v>
          </cell>
          <cell r="AI492">
            <v>2930</v>
          </cell>
          <cell r="AJ492" t="str">
            <v>2931,2932,2933</v>
          </cell>
          <cell r="AK492" t="str">
            <v>2940</v>
          </cell>
          <cell r="AL492" t="str">
            <v>2941,2942,2943</v>
          </cell>
          <cell r="AM492">
            <v>0</v>
          </cell>
          <cell r="AN492">
            <v>0</v>
          </cell>
          <cell r="AO492">
            <v>0</v>
          </cell>
          <cell r="AP492" t="str">
            <v>60000001,60000002,60000003,60000004</v>
          </cell>
          <cell r="AQ492" t="str">
            <v>60000017,60000018,60000019,60000020</v>
          </cell>
          <cell r="AR492" t="str">
            <v>60002920,60002921,60002940,60002941</v>
          </cell>
          <cell r="AS492" t="str">
            <v>60002910,60002911,60002930,60002931</v>
          </cell>
          <cell r="AT492" t="str">
            <v>60002950,60002951</v>
          </cell>
        </row>
      </sheetData>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
      <sheetName val="Constant"/>
      <sheetName val="SkillBalance"/>
      <sheetName val="Sheet1"/>
    </sheetNames>
    <sheetDataSet>
      <sheetData sheetId="0"/>
      <sheetData sheetId="1">
        <row r="3">
          <cell r="A3">
            <v>0.02</v>
          </cell>
          <cell r="B3">
            <v>3.0000000000000001E-3</v>
          </cell>
          <cell r="C3">
            <v>1.0472939999999999</v>
          </cell>
        </row>
      </sheetData>
      <sheetData sheetId="2"/>
      <sheetData sheetId="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
      <sheetName val="#Constant"/>
      <sheetName val="#SkillBalance"/>
      <sheetName val="#Sheet1"/>
    </sheetNames>
    <sheetDataSet>
      <sheetData sheetId="0" refreshError="1"/>
      <sheetData sheetId="1" refreshError="1">
        <row r="3">
          <cell r="A3">
            <v>0.02</v>
          </cell>
          <cell r="B3">
            <v>3.0000000000000001E-3</v>
          </cell>
          <cell r="C3">
            <v>1.0472939999999999</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
      <sheetName val="Sheet1"/>
      <sheetName val="#Constant"/>
      <sheetName val="#SkillBalance"/>
      <sheetName val="#Sheet1"/>
    </sheetNames>
    <sheetDataSet>
      <sheetData sheetId="0"/>
      <sheetData sheetId="1"/>
      <sheetData sheetId="2">
        <row r="3">
          <cell r="A3">
            <v>0.02</v>
          </cell>
          <cell r="B3">
            <v>3.0000000000000001E-3</v>
          </cell>
          <cell r="C3">
            <v>1.0472939999999999</v>
          </cell>
        </row>
      </sheetData>
      <sheetData sheetId="3"/>
      <sheetData sheetId="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eatureLevelStatTable"/>
      <sheetName val="CreatureLevelFactorTable"/>
      <sheetName val="Stat"/>
    </sheetNames>
    <sheetDataSet>
      <sheetData sheetId="0">
        <row r="4">
          <cell r="J4"/>
        </row>
      </sheetData>
      <sheetData sheetId="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eatureStarGradeStatTable"/>
    </sheetNames>
    <sheetDataSet>
      <sheetData sheetId="0"/>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T2286"/>
  <sheetViews>
    <sheetView tabSelected="1" zoomScale="85" zoomScaleNormal="85" workbookViewId="0">
      <pane xSplit="6" ySplit="1" topLeftCell="G1661" activePane="bottomRight" state="frozen"/>
      <selection activeCell="I13" sqref="I13"/>
      <selection pane="topRight" activeCell="I13" sqref="I13"/>
      <selection pane="bottomLeft" activeCell="I13" sqref="I13"/>
      <selection pane="bottomRight" activeCell="AB1675" sqref="AB1675"/>
    </sheetView>
  </sheetViews>
  <sheetFormatPr defaultRowHeight="16.5" x14ac:dyDescent="0.3"/>
  <cols>
    <col min="1" max="1" width="8.375" customWidth="1"/>
    <col min="2" max="2" width="31.125" style="18" bestFit="1" customWidth="1"/>
    <col min="3" max="3" width="30.125" bestFit="1" customWidth="1"/>
    <col min="4" max="4" width="6.125" bestFit="1" customWidth="1"/>
    <col min="5" max="5" width="5.125" bestFit="1" customWidth="1"/>
    <col min="6" max="6" width="6.75" style="18" bestFit="1" customWidth="1"/>
    <col min="7" max="7" width="6.75" customWidth="1"/>
    <col min="8" max="8" width="5.25" bestFit="1" customWidth="1"/>
    <col min="9" max="9" width="8.375" bestFit="1" customWidth="1"/>
    <col min="10" max="11" width="5.25" bestFit="1" customWidth="1"/>
    <col min="12" max="12" width="3.25" style="1" bestFit="1" customWidth="1"/>
    <col min="13" max="13" width="5.25" bestFit="1" customWidth="1"/>
    <col min="14" max="14" width="4.375" bestFit="1" customWidth="1"/>
    <col min="15" max="15" width="4.625" bestFit="1" customWidth="1"/>
    <col min="16" max="17" width="5.25" bestFit="1" customWidth="1"/>
    <col min="18" max="18" width="4.375" bestFit="1" customWidth="1"/>
    <col min="19" max="19" width="5.25" bestFit="1" customWidth="1"/>
    <col min="20" max="20" width="5.625" bestFit="1" customWidth="1"/>
    <col min="21" max="21" width="5.25" bestFit="1" customWidth="1"/>
    <col min="22" max="22" width="4.625" customWidth="1"/>
    <col min="23" max="23" width="3.25" style="1" bestFit="1" customWidth="1"/>
    <col min="24" max="24" width="5.25" bestFit="1" customWidth="1"/>
    <col min="25" max="25" width="4.375" bestFit="1" customWidth="1"/>
    <col min="26" max="26" width="4.625" bestFit="1" customWidth="1"/>
    <col min="27" max="30" width="5.25" bestFit="1" customWidth="1"/>
    <col min="31" max="31" width="5.625" bestFit="1" customWidth="1"/>
    <col min="32" max="32" width="4.375" bestFit="1" customWidth="1"/>
    <col min="33" max="33" width="5.25" bestFit="1" customWidth="1"/>
    <col min="34" max="34" width="4.625" bestFit="1" customWidth="1"/>
    <col min="35" max="35" width="4.375" bestFit="1" customWidth="1"/>
    <col min="36" max="36" width="3.375" style="1" bestFit="1" customWidth="1"/>
    <col min="37" max="37" width="5.25" bestFit="1" customWidth="1"/>
    <col min="38" max="38" width="3.375" bestFit="1" customWidth="1"/>
    <col min="39" max="39" width="3.375" style="1" bestFit="1" customWidth="1"/>
    <col min="40" max="40" width="5.25" bestFit="1" customWidth="1"/>
    <col min="41" max="50" width="3.375" bestFit="1" customWidth="1"/>
    <col min="51" max="51" width="3.375" style="1" bestFit="1" customWidth="1"/>
    <col min="52" max="53" width="5.625" bestFit="1" customWidth="1"/>
    <col min="54" max="54" width="5.25" bestFit="1" customWidth="1"/>
    <col min="55" max="55" width="3.75" bestFit="1" customWidth="1"/>
    <col min="56" max="56" width="3.375" bestFit="1" customWidth="1"/>
    <col min="57" max="57" width="5.25" bestFit="1" customWidth="1"/>
    <col min="58" max="58" width="3.375" style="1" bestFit="1" customWidth="1"/>
    <col min="59" max="60" width="5.625" bestFit="1" customWidth="1"/>
    <col min="61" max="61" width="3.375" style="1" customWidth="1"/>
    <col min="62" max="62" width="3.375" style="18" bestFit="1" customWidth="1"/>
    <col min="63" max="63" width="5.875" bestFit="1" customWidth="1"/>
    <col min="64" max="64" width="6.625" customWidth="1"/>
    <col min="65" max="65" width="9.5" style="7" bestFit="1" customWidth="1"/>
    <col min="66" max="66" width="11.75" style="9" bestFit="1" customWidth="1"/>
    <col min="67" max="67" width="13" style="5" bestFit="1" customWidth="1"/>
    <col min="68" max="68" width="7.375" style="4" bestFit="1" customWidth="1"/>
    <col min="69" max="69" width="11.75" style="4" bestFit="1" customWidth="1"/>
    <col min="70" max="70" width="7.375" style="4" bestFit="1" customWidth="1"/>
    <col min="71" max="71" width="11.75" style="4" bestFit="1" customWidth="1"/>
    <col min="72" max="72" width="19.125" customWidth="1"/>
    <col min="73" max="73" width="6.25" bestFit="1" customWidth="1"/>
    <col min="74" max="74" width="10.625" bestFit="1" customWidth="1"/>
  </cols>
  <sheetData>
    <row r="1" spans="1:72" ht="117.75" thickBot="1" x14ac:dyDescent="0.35">
      <c r="A1" s="23" t="s">
        <v>47</v>
      </c>
      <c r="B1" s="23" t="s">
        <v>48</v>
      </c>
      <c r="C1" s="24"/>
      <c r="D1" s="24" t="s">
        <v>49</v>
      </c>
      <c r="E1" s="23" t="s">
        <v>51</v>
      </c>
      <c r="F1" s="23" t="s">
        <v>50</v>
      </c>
      <c r="G1" s="25" t="s">
        <v>0</v>
      </c>
      <c r="H1" s="26" t="s">
        <v>1</v>
      </c>
      <c r="I1" s="26" t="s">
        <v>2</v>
      </c>
      <c r="J1" s="26" t="s">
        <v>3</v>
      </c>
      <c r="K1" s="26" t="s">
        <v>4</v>
      </c>
      <c r="L1" s="27" t="s">
        <v>52</v>
      </c>
      <c r="M1" s="26" t="s">
        <v>5</v>
      </c>
      <c r="N1" s="26" t="s">
        <v>72</v>
      </c>
      <c r="O1" s="26" t="s">
        <v>6</v>
      </c>
      <c r="P1" s="26" t="s">
        <v>7</v>
      </c>
      <c r="Q1" s="26" t="s">
        <v>8</v>
      </c>
      <c r="R1" s="26" t="s">
        <v>9</v>
      </c>
      <c r="S1" s="26" t="s">
        <v>10</v>
      </c>
      <c r="T1" s="26" t="s">
        <v>11</v>
      </c>
      <c r="U1" s="26" t="s">
        <v>12</v>
      </c>
      <c r="V1" s="26" t="s">
        <v>73</v>
      </c>
      <c r="W1" s="27" t="s">
        <v>13</v>
      </c>
      <c r="X1" s="26" t="s">
        <v>14</v>
      </c>
      <c r="Y1" s="26" t="s">
        <v>74</v>
      </c>
      <c r="Z1" s="26" t="s">
        <v>15</v>
      </c>
      <c r="AA1" s="26" t="s">
        <v>16</v>
      </c>
      <c r="AB1" s="26" t="s">
        <v>17</v>
      </c>
      <c r="AC1" s="26" t="s">
        <v>18</v>
      </c>
      <c r="AD1" s="26" t="s">
        <v>19</v>
      </c>
      <c r="AE1" s="26" t="s">
        <v>20</v>
      </c>
      <c r="AF1" s="26" t="s">
        <v>21</v>
      </c>
      <c r="AG1" s="26" t="s">
        <v>75</v>
      </c>
      <c r="AH1" s="26" t="s">
        <v>22</v>
      </c>
      <c r="AI1" s="26" t="s">
        <v>23</v>
      </c>
      <c r="AJ1" s="28" t="s">
        <v>24</v>
      </c>
      <c r="AK1" s="26" t="s">
        <v>25</v>
      </c>
      <c r="AL1" s="26" t="s">
        <v>26</v>
      </c>
      <c r="AM1" s="28" t="s">
        <v>27</v>
      </c>
      <c r="AN1" s="26" t="s">
        <v>28</v>
      </c>
      <c r="AO1" s="26" t="s">
        <v>29</v>
      </c>
      <c r="AP1" s="26" t="s">
        <v>30</v>
      </c>
      <c r="AQ1" s="26" t="s">
        <v>31</v>
      </c>
      <c r="AR1" s="26" t="s">
        <v>32</v>
      </c>
      <c r="AS1" s="26" t="s">
        <v>85</v>
      </c>
      <c r="AT1" s="26" t="s">
        <v>33</v>
      </c>
      <c r="AU1" s="26" t="s">
        <v>34</v>
      </c>
      <c r="AV1" s="26" t="s">
        <v>35</v>
      </c>
      <c r="AW1" s="26" t="s">
        <v>36</v>
      </c>
      <c r="AX1" s="26" t="s">
        <v>84</v>
      </c>
      <c r="AY1" s="28" t="s">
        <v>37</v>
      </c>
      <c r="AZ1" s="26" t="s">
        <v>38</v>
      </c>
      <c r="BA1" s="26" t="s">
        <v>39</v>
      </c>
      <c r="BB1" s="26" t="s">
        <v>40</v>
      </c>
      <c r="BC1" s="26" t="s">
        <v>41</v>
      </c>
      <c r="BD1" s="26" t="s">
        <v>42</v>
      </c>
      <c r="BE1" s="26" t="s">
        <v>86</v>
      </c>
      <c r="BF1" s="28" t="s">
        <v>43</v>
      </c>
      <c r="BG1" s="26" t="s">
        <v>44</v>
      </c>
      <c r="BH1" s="26" t="s">
        <v>45</v>
      </c>
      <c r="BI1" s="28" t="s">
        <v>46</v>
      </c>
      <c r="BJ1" s="29" t="s">
        <v>58</v>
      </c>
      <c r="BK1" s="63" t="s">
        <v>179</v>
      </c>
      <c r="BL1" s="63" t="s">
        <v>180</v>
      </c>
      <c r="BM1" s="30" t="s">
        <v>53</v>
      </c>
      <c r="BN1" s="31" t="s">
        <v>57</v>
      </c>
      <c r="BO1" s="33" t="s">
        <v>56</v>
      </c>
      <c r="BP1" s="44" t="s">
        <v>99</v>
      </c>
      <c r="BQ1" s="32" t="s">
        <v>54</v>
      </c>
      <c r="BR1" s="32" t="s">
        <v>100</v>
      </c>
      <c r="BS1" s="32" t="s">
        <v>55</v>
      </c>
    </row>
    <row r="2" spans="1:72" x14ac:dyDescent="0.3">
      <c r="B2" s="18" t="s">
        <v>62</v>
      </c>
      <c r="D2">
        <v>1</v>
      </c>
      <c r="E2">
        <v>1</v>
      </c>
      <c r="F2" s="18">
        <v>1</v>
      </c>
      <c r="G2" s="49" t="s">
        <v>63</v>
      </c>
      <c r="H2" s="49" t="s">
        <v>63</v>
      </c>
      <c r="I2" s="49" t="s">
        <v>63</v>
      </c>
      <c r="J2" s="49" t="s">
        <v>63</v>
      </c>
      <c r="K2" s="49" t="s">
        <v>63</v>
      </c>
      <c r="L2" s="47"/>
      <c r="M2" s="49" t="s">
        <v>63</v>
      </c>
      <c r="N2" s="49" t="s">
        <v>63</v>
      </c>
      <c r="O2" s="49" t="s">
        <v>63</v>
      </c>
      <c r="P2" s="49" t="s">
        <v>63</v>
      </c>
      <c r="Q2" s="49" t="s">
        <v>63</v>
      </c>
      <c r="R2" s="49" t="s">
        <v>63</v>
      </c>
      <c r="S2" s="49" t="s">
        <v>63</v>
      </c>
      <c r="T2" s="49" t="s">
        <v>63</v>
      </c>
      <c r="U2" s="49" t="s">
        <v>63</v>
      </c>
      <c r="V2" s="49" t="s">
        <v>63</v>
      </c>
      <c r="W2" s="47"/>
      <c r="X2" s="49" t="s">
        <v>63</v>
      </c>
      <c r="Y2" s="49" t="s">
        <v>63</v>
      </c>
      <c r="Z2" s="49" t="s">
        <v>63</v>
      </c>
      <c r="AA2" s="49" t="s">
        <v>63</v>
      </c>
      <c r="AB2" s="49" t="s">
        <v>63</v>
      </c>
      <c r="AC2" s="49" t="s">
        <v>63</v>
      </c>
      <c r="AD2" s="49" t="s">
        <v>63</v>
      </c>
      <c r="AE2" s="49" t="s">
        <v>63</v>
      </c>
      <c r="AF2" s="49" t="s">
        <v>63</v>
      </c>
      <c r="AG2" s="49" t="s">
        <v>63</v>
      </c>
      <c r="AH2" s="49" t="s">
        <v>63</v>
      </c>
      <c r="AI2" s="49" t="s">
        <v>63</v>
      </c>
      <c r="AJ2" s="46"/>
      <c r="AK2" s="49" t="s">
        <v>63</v>
      </c>
      <c r="AL2" s="49" t="s">
        <v>63</v>
      </c>
      <c r="AM2" s="46"/>
      <c r="AN2" s="49" t="s">
        <v>63</v>
      </c>
      <c r="AO2" s="49" t="s">
        <v>63</v>
      </c>
      <c r="AP2" s="49" t="s">
        <v>63</v>
      </c>
      <c r="AQ2" s="49" t="s">
        <v>63</v>
      </c>
      <c r="AR2" s="49" t="s">
        <v>63</v>
      </c>
      <c r="AS2" s="49" t="s">
        <v>63</v>
      </c>
      <c r="AT2" s="49" t="s">
        <v>63</v>
      </c>
      <c r="AU2" s="49" t="s">
        <v>63</v>
      </c>
      <c r="AV2" s="49" t="s">
        <v>63</v>
      </c>
      <c r="AW2" s="49" t="s">
        <v>63</v>
      </c>
      <c r="AX2" s="49" t="s">
        <v>63</v>
      </c>
      <c r="AY2" s="46"/>
      <c r="AZ2" s="49" t="s">
        <v>63</v>
      </c>
      <c r="BA2" s="49" t="s">
        <v>63</v>
      </c>
      <c r="BB2" s="49" t="s">
        <v>176</v>
      </c>
      <c r="BC2" s="49" t="s">
        <v>63</v>
      </c>
      <c r="BD2" s="49" t="s">
        <v>63</v>
      </c>
      <c r="BE2" s="49" t="s">
        <v>63</v>
      </c>
      <c r="BF2" s="46"/>
      <c r="BG2" s="49" t="s">
        <v>63</v>
      </c>
      <c r="BH2" s="49" t="s">
        <v>63</v>
      </c>
      <c r="BI2" s="46"/>
      <c r="BJ2" s="45">
        <v>0</v>
      </c>
      <c r="BK2" s="64"/>
      <c r="BL2" s="64"/>
      <c r="BM2" s="6">
        <f>MAX(G2*(1+M2/1000*(1+O2/1000))*(1+0.5*T2/1000)*(1+0.25*S2/1000),(H2*(1+X2/1000*(1+Z2/1000))*(1+0.5*AE2/1000)*(1+0.25*AD2/1000)))*BG2/1000</f>
        <v>0</v>
      </c>
      <c r="BN2" s="8">
        <f>(BQ2+BS2)/2*(1+AI2/2000)*(1+AH2/2000)*(1+AN2/2000)*(1+AK2/2000)</f>
        <v>0</v>
      </c>
      <c r="BO2" s="12">
        <f>SQRT(BM2*BN2)</f>
        <v>0</v>
      </c>
      <c r="BP2" s="50">
        <f>(1-'#Constant'!$A$3)/($J2*'#Constant'!$B$3/'#Constant'!$C$3^($D2-1)+1)+'#Constant'!$A$3</f>
        <v>1</v>
      </c>
      <c r="BQ2" s="4">
        <f>I2/(BP2*(1-Q2/1000*(0.5+R2/1000))*(1-P2/1000)*(1-V2/1000)*(1+U2/1000))/20</f>
        <v>0</v>
      </c>
      <c r="BR2" s="50">
        <f>(1-'#Constant'!$A$3)/($K2*'#Constant'!$B$3/'#Constant'!$C$3^($D2-1)+1)+'#Constant'!$A$3</f>
        <v>1</v>
      </c>
      <c r="BS2" s="4">
        <f>I2/(BR2*(1-AB2/1000*(0.5+AC2/1000))*(1-AA2/1000)*(1-AG2/1000)*(1+AF2/1000))/20</f>
        <v>0</v>
      </c>
    </row>
    <row r="3" spans="1:72" s="34" customFormat="1" ht="27" thickBot="1" x14ac:dyDescent="0.35">
      <c r="B3" s="39" t="s">
        <v>104</v>
      </c>
      <c r="C3" s="42"/>
      <c r="F3" s="35"/>
      <c r="G3" s="36"/>
      <c r="H3" s="36"/>
      <c r="I3" s="36"/>
      <c r="J3" s="36"/>
      <c r="K3" s="36"/>
      <c r="L3" s="16"/>
      <c r="M3" s="36"/>
      <c r="N3" s="36"/>
      <c r="O3" s="36"/>
      <c r="P3" s="36"/>
      <c r="Q3" s="36"/>
      <c r="R3" s="36"/>
      <c r="S3" s="36"/>
      <c r="T3" s="36"/>
      <c r="U3" s="36"/>
      <c r="V3" s="36"/>
      <c r="W3" s="16"/>
      <c r="X3" s="36"/>
      <c r="Y3" s="36"/>
      <c r="Z3" s="36"/>
      <c r="AA3" s="36"/>
      <c r="AB3" s="36"/>
      <c r="AC3" s="36"/>
      <c r="AD3" s="36"/>
      <c r="AE3" s="36"/>
      <c r="AF3" s="36"/>
      <c r="AG3" s="36"/>
      <c r="AH3" s="36"/>
      <c r="AI3" s="36"/>
      <c r="AJ3" s="17"/>
      <c r="AK3" s="36"/>
      <c r="AL3" s="36"/>
      <c r="AM3" s="17"/>
      <c r="AN3" s="36"/>
      <c r="AO3" s="36"/>
      <c r="AP3" s="36"/>
      <c r="AQ3" s="36"/>
      <c r="AR3" s="36"/>
      <c r="AS3" s="36"/>
      <c r="AT3" s="36"/>
      <c r="AU3" s="36"/>
      <c r="AV3" s="36"/>
      <c r="AW3" s="36"/>
      <c r="AX3" s="36"/>
      <c r="AY3" s="17"/>
      <c r="AZ3" s="36"/>
      <c r="BA3" s="36"/>
      <c r="BB3" s="36"/>
      <c r="BC3" s="36"/>
      <c r="BD3" s="36"/>
      <c r="BE3" s="36"/>
      <c r="BF3" s="17"/>
      <c r="BG3" s="36"/>
      <c r="BH3" s="36"/>
      <c r="BI3" s="17"/>
      <c r="BJ3" s="37"/>
      <c r="BK3" s="36"/>
      <c r="BL3" s="36"/>
      <c r="BM3" s="38"/>
      <c r="BN3" s="38"/>
      <c r="BO3" s="38"/>
      <c r="BP3" s="38"/>
      <c r="BQ3" s="38"/>
      <c r="BR3" s="38"/>
      <c r="BS3" s="38"/>
    </row>
    <row r="4" spans="1:72" x14ac:dyDescent="0.3">
      <c r="B4" s="18" t="s">
        <v>87</v>
      </c>
      <c r="D4">
        <v>1</v>
      </c>
      <c r="E4">
        <v>1</v>
      </c>
      <c r="F4" s="18">
        <v>1</v>
      </c>
      <c r="G4" s="10">
        <v>100</v>
      </c>
      <c r="H4" s="10">
        <v>100</v>
      </c>
      <c r="I4" s="10">
        <v>2500</v>
      </c>
      <c r="J4" s="10">
        <v>65</v>
      </c>
      <c r="K4" s="10">
        <v>65</v>
      </c>
      <c r="L4" s="2"/>
      <c r="M4" s="10">
        <v>50</v>
      </c>
      <c r="N4" s="10">
        <v>0</v>
      </c>
      <c r="O4" s="10">
        <v>0</v>
      </c>
      <c r="P4" s="10">
        <v>50</v>
      </c>
      <c r="Q4" s="10">
        <v>100</v>
      </c>
      <c r="R4" s="10">
        <v>0</v>
      </c>
      <c r="S4" s="10">
        <v>0</v>
      </c>
      <c r="T4" s="10">
        <v>0</v>
      </c>
      <c r="U4" s="10">
        <v>0</v>
      </c>
      <c r="V4" s="10">
        <v>0</v>
      </c>
      <c r="W4" s="2"/>
      <c r="X4" s="10">
        <v>50</v>
      </c>
      <c r="Y4" s="10">
        <v>0</v>
      </c>
      <c r="Z4" s="10">
        <v>0</v>
      </c>
      <c r="AA4" s="10">
        <v>50</v>
      </c>
      <c r="AB4" s="10">
        <v>100</v>
      </c>
      <c r="AC4" s="10">
        <v>0</v>
      </c>
      <c r="AD4" s="10">
        <v>0</v>
      </c>
      <c r="AE4" s="10">
        <v>0</v>
      </c>
      <c r="AF4" s="10">
        <v>0</v>
      </c>
      <c r="AG4" s="10">
        <v>0</v>
      </c>
      <c r="AH4" s="10">
        <v>0</v>
      </c>
      <c r="AI4" s="10">
        <v>0</v>
      </c>
      <c r="AJ4" s="3"/>
      <c r="AK4" s="10">
        <v>0</v>
      </c>
      <c r="AL4" s="10">
        <v>0</v>
      </c>
      <c r="AM4" s="3"/>
      <c r="AN4" s="10">
        <v>0</v>
      </c>
      <c r="AO4" s="10">
        <v>0</v>
      </c>
      <c r="AP4" s="10">
        <v>0</v>
      </c>
      <c r="AQ4" s="10">
        <v>0</v>
      </c>
      <c r="AR4" s="10">
        <v>0</v>
      </c>
      <c r="AS4" s="10">
        <v>0</v>
      </c>
      <c r="AT4" s="10">
        <v>0</v>
      </c>
      <c r="AU4" s="10">
        <v>0</v>
      </c>
      <c r="AV4" s="10">
        <v>0</v>
      </c>
      <c r="AW4" s="10">
        <v>0</v>
      </c>
      <c r="AX4" s="10">
        <v>0</v>
      </c>
      <c r="AY4" s="3"/>
      <c r="AZ4" s="10">
        <v>6000</v>
      </c>
      <c r="BA4" s="10">
        <v>6000</v>
      </c>
      <c r="BB4" s="10">
        <v>0</v>
      </c>
      <c r="BC4" s="10">
        <v>0</v>
      </c>
      <c r="BD4" s="10">
        <v>0</v>
      </c>
      <c r="BE4" s="10">
        <v>250</v>
      </c>
      <c r="BF4" s="3"/>
      <c r="BG4" s="10">
        <v>1000</v>
      </c>
      <c r="BH4" s="10">
        <v>5000</v>
      </c>
      <c r="BI4" s="3"/>
      <c r="BJ4" s="21">
        <v>1</v>
      </c>
      <c r="BK4" s="65">
        <v>0</v>
      </c>
      <c r="BL4" s="65">
        <v>0</v>
      </c>
      <c r="BM4" s="6">
        <f t="shared" ref="BM4:BM27" si="0">MAX(G4*(1+M4/1000*(1+O4/1000))*(1+0.5*T4/1000)*(1+0.25*S4/1000),(H4*(1+X4/1000*(1+Z4/1000))*(1+0.5*AE4/1000)*(1+0.25*AD4/1000)))*BG4/1000</f>
        <v>105</v>
      </c>
      <c r="BN4" s="8">
        <f t="shared" ref="BN4:BN27" si="1">(BQ4+BS4)/2*(1+AI4/2000)*(1+AH4/2000)*(1+AN4/2000)*(1+AK4/2000)</f>
        <v>164.86947442370877</v>
      </c>
      <c r="BO4" s="12">
        <f t="shared" ref="BO4:BO27" si="2">SQRT(BM4*BN4)</f>
        <v>131.57239381606394</v>
      </c>
      <c r="BP4" s="50">
        <f>(1-'#Constant'!$A$3)/($J4*'#Constant'!$B$3/'#Constant'!$C$3^($D4-1)+1)+'#Constant'!$A$3</f>
        <v>0.84008368200836814</v>
      </c>
      <c r="BQ4" s="4">
        <f t="shared" ref="BQ4:BQ27" si="3">I4/(BP4*(1-Q4/1000*(0.5+R4/1000))*(1-P4/1000)*(1-V4/1000)*(1+U4/1000))/20</f>
        <v>164.86947442370877</v>
      </c>
      <c r="BR4" s="50">
        <f>(1-'#Constant'!$A$3)/($K4*'#Constant'!$B$3/'#Constant'!$C$3^($D4-1)+1)+'#Constant'!$A$3</f>
        <v>0.84008368200836814</v>
      </c>
      <c r="BS4" s="4">
        <f t="shared" ref="BS4:BS27" si="4">I4/(BR4*(1-AB4/1000*(0.5+AC4/1000))*(1-AA4/1000)*(1-AG4/1000)*(1+AF4/1000))/20</f>
        <v>164.86947442370877</v>
      </c>
      <c r="BT4">
        <f>BO4/$BO$4*100</f>
        <v>100</v>
      </c>
    </row>
    <row r="5" spans="1:72" s="13" customFormat="1" ht="17.25" thickBot="1" x14ac:dyDescent="0.35">
      <c r="B5" s="20"/>
      <c r="D5" s="14">
        <v>1</v>
      </c>
      <c r="E5" s="14">
        <v>1</v>
      </c>
      <c r="F5" s="19">
        <v>1</v>
      </c>
      <c r="G5" s="15" t="e">
        <f>ROUNDDOWN(G4*'#Constant'!$D$3^($D5-1)*HLOOKUP($E5,'#Constant'!$E$2:$I$3,2,FALSE)/1000,0)</f>
        <v>#NUM!</v>
      </c>
      <c r="H5" s="15" t="e">
        <f>ROUNDDOWN(H4*'#Constant'!$D$3^($D5-1)*HLOOKUP($E5,'#Constant'!$E$2:$I$3,2,FALSE)/1000,0)</f>
        <v>#NUM!</v>
      </c>
      <c r="I5" s="15" t="e">
        <f>ROUNDDOWN(I4*'#Constant'!$D$3^($D5-1)*HLOOKUP($E5,'#Constant'!$E$2:$I$3,2,FALSE)/1000,0)</f>
        <v>#NUM!</v>
      </c>
      <c r="J5" s="15" t="e">
        <f>ROUNDDOWN(J4*'#Constant'!$D$3^($D5-1)*HLOOKUP($E5,'#Constant'!$E$2:$I$3,2,FALSE)/1000,0)</f>
        <v>#NUM!</v>
      </c>
      <c r="K5" s="15" t="e">
        <f>ROUNDDOWN(K4*'#Constant'!$D$3^($D5-1)*HLOOKUP($E5,'#Constant'!$E$2:$I$3,2,FALSE)/1000,0)</f>
        <v>#NUM!</v>
      </c>
      <c r="L5" s="16"/>
      <c r="M5" s="15">
        <f>M4</f>
        <v>50</v>
      </c>
      <c r="N5" s="15">
        <f>N4</f>
        <v>0</v>
      </c>
      <c r="O5" s="15">
        <f t="shared" ref="O5:U5" si="5">O4</f>
        <v>0</v>
      </c>
      <c r="P5" s="15">
        <f t="shared" si="5"/>
        <v>50</v>
      </c>
      <c r="Q5" s="15">
        <f t="shared" si="5"/>
        <v>100</v>
      </c>
      <c r="R5" s="15">
        <f t="shared" si="5"/>
        <v>0</v>
      </c>
      <c r="S5" s="15">
        <f t="shared" si="5"/>
        <v>0</v>
      </c>
      <c r="T5" s="15">
        <f t="shared" si="5"/>
        <v>0</v>
      </c>
      <c r="U5" s="15">
        <f t="shared" si="5"/>
        <v>0</v>
      </c>
      <c r="V5" s="15">
        <f t="shared" ref="V5:V27" si="6">V4</f>
        <v>0</v>
      </c>
      <c r="W5" s="16"/>
      <c r="X5" s="15">
        <f t="shared" ref="X5:AI7" si="7">X4</f>
        <v>50</v>
      </c>
      <c r="Y5" s="15">
        <f t="shared" ref="Y5:AF5" si="8">Y4</f>
        <v>0</v>
      </c>
      <c r="Z5" s="15">
        <f t="shared" si="8"/>
        <v>0</v>
      </c>
      <c r="AA5" s="15">
        <f t="shared" si="8"/>
        <v>50</v>
      </c>
      <c r="AB5" s="15">
        <f t="shared" si="8"/>
        <v>100</v>
      </c>
      <c r="AC5" s="15">
        <f t="shared" si="8"/>
        <v>0</v>
      </c>
      <c r="AD5" s="15">
        <f t="shared" si="8"/>
        <v>0</v>
      </c>
      <c r="AE5" s="15">
        <f t="shared" si="8"/>
        <v>0</v>
      </c>
      <c r="AF5" s="15">
        <f t="shared" si="8"/>
        <v>0</v>
      </c>
      <c r="AG5" s="15">
        <f t="shared" ref="AG5:AI5" si="9">AG4</f>
        <v>0</v>
      </c>
      <c r="AH5" s="15">
        <f t="shared" si="9"/>
        <v>0</v>
      </c>
      <c r="AI5" s="15">
        <f t="shared" si="9"/>
        <v>0</v>
      </c>
      <c r="AJ5" s="17"/>
      <c r="AK5" s="15">
        <f t="shared" ref="AK5:AL5" si="10">AK4</f>
        <v>0</v>
      </c>
      <c r="AL5" s="15">
        <f t="shared" si="10"/>
        <v>0</v>
      </c>
      <c r="AM5" s="17"/>
      <c r="AN5" s="15">
        <f t="shared" ref="AN5:AX42" si="11">AN4</f>
        <v>0</v>
      </c>
      <c r="AO5" s="15">
        <f t="shared" ref="AO5:AX42" si="12">AO4</f>
        <v>0</v>
      </c>
      <c r="AP5" s="15">
        <f t="shared" ref="AP5:AX42" si="13">AP4</f>
        <v>0</v>
      </c>
      <c r="AQ5" s="15">
        <f t="shared" ref="AQ5:AT42" si="14">AQ4</f>
        <v>0</v>
      </c>
      <c r="AR5" s="15">
        <f t="shared" ref="AR5:AT42" si="15">AR4</f>
        <v>0</v>
      </c>
      <c r="AS5" s="15">
        <f t="shared" ref="AS5:AT42" si="16">AS4</f>
        <v>0</v>
      </c>
      <c r="AT5" s="15">
        <f t="shared" si="16"/>
        <v>0</v>
      </c>
      <c r="AU5" s="15">
        <f t="shared" ref="AU5:AX42" si="17">AU4</f>
        <v>0</v>
      </c>
      <c r="AV5" s="15">
        <f t="shared" ref="AV5:AX42" si="18">AV4</f>
        <v>0</v>
      </c>
      <c r="AW5" s="15">
        <f t="shared" ref="AW5:AX42" si="19">AW4</f>
        <v>0</v>
      </c>
      <c r="AX5" s="15">
        <f t="shared" si="19"/>
        <v>0</v>
      </c>
      <c r="AY5" s="17"/>
      <c r="AZ5" s="15">
        <f t="shared" ref="AZ5:BE42" si="20">AZ4</f>
        <v>6000</v>
      </c>
      <c r="BA5" s="15">
        <f t="shared" ref="BA5:BE42" si="21">BA4</f>
        <v>6000</v>
      </c>
      <c r="BB5" s="15">
        <v>0</v>
      </c>
      <c r="BC5" s="15">
        <f t="shared" ref="BC5:BE42" si="22">BC4</f>
        <v>0</v>
      </c>
      <c r="BD5" s="15">
        <f t="shared" ref="BD5:BE42" si="23">BD4</f>
        <v>0</v>
      </c>
      <c r="BE5" s="15">
        <f t="shared" si="23"/>
        <v>250</v>
      </c>
      <c r="BF5" s="17"/>
      <c r="BG5" s="15">
        <f t="shared" ref="BG5:BG42" si="24">BG4</f>
        <v>1000</v>
      </c>
      <c r="BH5" s="15">
        <f t="shared" ref="BH5:BH42" si="25">BH4</f>
        <v>5000</v>
      </c>
      <c r="BI5" s="17"/>
      <c r="BJ5" s="22" t="e">
        <f>G5/G4</f>
        <v>#NUM!</v>
      </c>
      <c r="BK5" s="65">
        <f>BK4</f>
        <v>0</v>
      </c>
      <c r="BL5" s="65">
        <f>BL4</f>
        <v>0</v>
      </c>
      <c r="BM5" s="6" t="e">
        <f t="shared" si="0"/>
        <v>#NUM!</v>
      </c>
      <c r="BN5" s="8" t="e">
        <f t="shared" si="1"/>
        <v>#NUM!</v>
      </c>
      <c r="BO5" s="12" t="e">
        <f t="shared" si="2"/>
        <v>#NUM!</v>
      </c>
      <c r="BP5" s="50" t="e">
        <f>(1-'#Constant'!$A$3)/($J5*'#Constant'!$B$3/'#Constant'!$C$3^($D5-1)+1)+'#Constant'!$A$3</f>
        <v>#NUM!</v>
      </c>
      <c r="BQ5" s="4" t="e">
        <f t="shared" si="3"/>
        <v>#NUM!</v>
      </c>
      <c r="BR5" s="50" t="e">
        <f>(1-'#Constant'!$A$3)/($K5*'#Constant'!$B$3/'#Constant'!$C$3^($D5-1)+1)+'#Constant'!$A$3</f>
        <v>#NUM!</v>
      </c>
      <c r="BS5" s="4" t="e">
        <f t="shared" si="4"/>
        <v>#NUM!</v>
      </c>
      <c r="BT5"/>
    </row>
    <row r="6" spans="1:72" x14ac:dyDescent="0.3">
      <c r="B6" s="18" t="s">
        <v>91</v>
      </c>
      <c r="D6">
        <v>1</v>
      </c>
      <c r="E6">
        <v>1</v>
      </c>
      <c r="F6" s="18">
        <v>1</v>
      </c>
      <c r="G6" s="10">
        <v>75</v>
      </c>
      <c r="H6" s="10">
        <v>75</v>
      </c>
      <c r="I6" s="10">
        <v>4500</v>
      </c>
      <c r="J6" s="10">
        <v>20</v>
      </c>
      <c r="K6" s="10">
        <v>20</v>
      </c>
      <c r="L6" s="2"/>
      <c r="M6" s="10">
        <v>50</v>
      </c>
      <c r="N6" s="10">
        <v>0</v>
      </c>
      <c r="O6" s="10">
        <v>0</v>
      </c>
      <c r="P6" s="10">
        <v>50</v>
      </c>
      <c r="Q6" s="10">
        <v>50</v>
      </c>
      <c r="R6" s="10">
        <v>0</v>
      </c>
      <c r="S6" s="10">
        <v>0</v>
      </c>
      <c r="T6" s="10">
        <v>777</v>
      </c>
      <c r="U6" s="10">
        <v>0</v>
      </c>
      <c r="V6" s="10">
        <v>0</v>
      </c>
      <c r="W6" s="2"/>
      <c r="X6" s="10">
        <v>50</v>
      </c>
      <c r="Y6" s="10">
        <v>0</v>
      </c>
      <c r="Z6" s="10">
        <v>0</v>
      </c>
      <c r="AA6" s="10">
        <v>50</v>
      </c>
      <c r="AB6" s="10">
        <v>50</v>
      </c>
      <c r="AC6" s="10">
        <v>0</v>
      </c>
      <c r="AD6" s="10">
        <v>0</v>
      </c>
      <c r="AE6" s="10">
        <v>777</v>
      </c>
      <c r="AF6" s="10">
        <v>0</v>
      </c>
      <c r="AG6" s="10">
        <v>0</v>
      </c>
      <c r="AH6" s="10">
        <v>0</v>
      </c>
      <c r="AI6" s="10">
        <v>0</v>
      </c>
      <c r="AJ6" s="3"/>
      <c r="AK6" s="10">
        <v>0</v>
      </c>
      <c r="AL6" s="10">
        <v>0</v>
      </c>
      <c r="AM6" s="3"/>
      <c r="AN6" s="10">
        <v>0</v>
      </c>
      <c r="AO6" s="10">
        <v>0</v>
      </c>
      <c r="AP6" s="10">
        <v>0</v>
      </c>
      <c r="AQ6" s="10">
        <v>0</v>
      </c>
      <c r="AR6" s="10">
        <v>0</v>
      </c>
      <c r="AS6" s="10">
        <v>0</v>
      </c>
      <c r="AT6" s="10">
        <v>0</v>
      </c>
      <c r="AU6" s="10">
        <v>0</v>
      </c>
      <c r="AV6" s="10">
        <v>0</v>
      </c>
      <c r="AW6" s="10">
        <v>0</v>
      </c>
      <c r="AX6" s="10">
        <v>0</v>
      </c>
      <c r="AY6" s="3"/>
      <c r="AZ6" s="10">
        <v>6000</v>
      </c>
      <c r="BA6" s="10">
        <v>6000</v>
      </c>
      <c r="BB6" s="10">
        <v>0</v>
      </c>
      <c r="BC6" s="10">
        <v>0</v>
      </c>
      <c r="BD6" s="10">
        <v>0</v>
      </c>
      <c r="BE6" s="10">
        <v>250</v>
      </c>
      <c r="BF6" s="3"/>
      <c r="BG6" s="10">
        <v>1000</v>
      </c>
      <c r="BH6" s="10">
        <v>5000</v>
      </c>
      <c r="BI6" s="3"/>
      <c r="BJ6" s="21">
        <v>1</v>
      </c>
      <c r="BK6" s="65">
        <v>0</v>
      </c>
      <c r="BL6" s="65">
        <v>0</v>
      </c>
      <c r="BM6" s="6">
        <f t="shared" si="0"/>
        <v>109.344375</v>
      </c>
      <c r="BN6" s="8">
        <f t="shared" si="1"/>
        <v>257.18126102927499</v>
      </c>
      <c r="BO6" s="12">
        <f t="shared" si="2"/>
        <v>167.69413898213</v>
      </c>
      <c r="BP6" s="50">
        <f>(1-'#Constant'!$A$3)/($J6*'#Constant'!$B$3/'#Constant'!$C$3^($D6-1)+1)+'#Constant'!$A$3</f>
        <v>0.94452830188679238</v>
      </c>
      <c r="BQ6" s="4">
        <f t="shared" si="3"/>
        <v>257.18126102927499</v>
      </c>
      <c r="BR6" s="50">
        <f>(1-'#Constant'!$A$3)/($K6*'#Constant'!$B$3/'#Constant'!$C$3^($D6-1)+1)+'#Constant'!$A$3</f>
        <v>0.94452830188679238</v>
      </c>
      <c r="BS6" s="4">
        <f t="shared" si="4"/>
        <v>257.18126102927499</v>
      </c>
      <c r="BT6">
        <f>BO6/$BO$4*100</f>
        <v>127.45389372223757</v>
      </c>
    </row>
    <row r="7" spans="1:72" s="13" customFormat="1" ht="17.25" thickBot="1" x14ac:dyDescent="0.35">
      <c r="B7" s="20"/>
      <c r="D7" s="14">
        <v>1</v>
      </c>
      <c r="E7" s="14">
        <v>1</v>
      </c>
      <c r="F7" s="19">
        <v>1</v>
      </c>
      <c r="G7" s="15" t="e">
        <f>ROUNDDOWN(G6*'#Constant'!$D$3^($D7-1)*HLOOKUP($E7,'#Constant'!$E$2:$I$3,2,FALSE)/1000,0)</f>
        <v>#NUM!</v>
      </c>
      <c r="H7" s="15" t="e">
        <f>ROUNDDOWN(H6*'#Constant'!$D$3^($D7-1)*HLOOKUP($E7,'#Constant'!$E$2:$I$3,2,FALSE)/1000,0)</f>
        <v>#NUM!</v>
      </c>
      <c r="I7" s="15" t="e">
        <f>ROUNDDOWN(I6*'#Constant'!$D$3^($D7-1)*HLOOKUP($E7,'#Constant'!$E$2:$I$3,2,FALSE)/1000,0)</f>
        <v>#NUM!</v>
      </c>
      <c r="J7" s="15" t="e">
        <f>ROUNDDOWN(J6*'#Constant'!$D$3^($D7-1)*HLOOKUP($E7,'#Constant'!$E$2:$I$3,2,FALSE)/1000,0)</f>
        <v>#NUM!</v>
      </c>
      <c r="K7" s="15" t="e">
        <f>ROUNDDOWN(K6*'#Constant'!$D$3^($D7-1)*HLOOKUP($E7,'#Constant'!$E$2:$I$3,2,FALSE)/1000,0)</f>
        <v>#NUM!</v>
      </c>
      <c r="L7" s="16"/>
      <c r="M7" s="15">
        <f>M6</f>
        <v>50</v>
      </c>
      <c r="N7" s="15">
        <f>N6</f>
        <v>0</v>
      </c>
      <c r="O7" s="15">
        <f t="shared" ref="O7:U7" si="26">O6</f>
        <v>0</v>
      </c>
      <c r="P7" s="15">
        <f t="shared" si="26"/>
        <v>50</v>
      </c>
      <c r="Q7" s="15">
        <f t="shared" si="26"/>
        <v>50</v>
      </c>
      <c r="R7" s="15">
        <f t="shared" si="26"/>
        <v>0</v>
      </c>
      <c r="S7" s="15">
        <f t="shared" si="26"/>
        <v>0</v>
      </c>
      <c r="T7" s="15">
        <f t="shared" si="26"/>
        <v>777</v>
      </c>
      <c r="U7" s="15">
        <f t="shared" si="26"/>
        <v>0</v>
      </c>
      <c r="V7" s="15">
        <f t="shared" si="6"/>
        <v>0</v>
      </c>
      <c r="W7" s="16"/>
      <c r="X7" s="15">
        <f t="shared" si="7"/>
        <v>50</v>
      </c>
      <c r="Y7" s="15">
        <f t="shared" si="7"/>
        <v>0</v>
      </c>
      <c r="Z7" s="15">
        <f t="shared" si="7"/>
        <v>0</v>
      </c>
      <c r="AA7" s="15">
        <f t="shared" si="7"/>
        <v>50</v>
      </c>
      <c r="AB7" s="15">
        <f t="shared" si="7"/>
        <v>50</v>
      </c>
      <c r="AC7" s="15">
        <f t="shared" si="7"/>
        <v>0</v>
      </c>
      <c r="AD7" s="15">
        <f t="shared" si="7"/>
        <v>0</v>
      </c>
      <c r="AE7" s="15">
        <f t="shared" si="7"/>
        <v>777</v>
      </c>
      <c r="AF7" s="15">
        <f t="shared" si="7"/>
        <v>0</v>
      </c>
      <c r="AG7" s="15">
        <f t="shared" si="7"/>
        <v>0</v>
      </c>
      <c r="AH7" s="15">
        <f t="shared" si="7"/>
        <v>0</v>
      </c>
      <c r="AI7" s="15">
        <f t="shared" si="7"/>
        <v>0</v>
      </c>
      <c r="AJ7" s="17"/>
      <c r="AK7" s="15">
        <f t="shared" ref="AK7:AL7" si="27">AK6</f>
        <v>0</v>
      </c>
      <c r="AL7" s="15">
        <f t="shared" si="27"/>
        <v>0</v>
      </c>
      <c r="AM7" s="17"/>
      <c r="AN7" s="15">
        <f t="shared" si="11"/>
        <v>0</v>
      </c>
      <c r="AO7" s="15">
        <f t="shared" si="12"/>
        <v>0</v>
      </c>
      <c r="AP7" s="15">
        <f t="shared" si="13"/>
        <v>0</v>
      </c>
      <c r="AQ7" s="15">
        <f t="shared" si="14"/>
        <v>0</v>
      </c>
      <c r="AR7" s="15">
        <f t="shared" si="15"/>
        <v>0</v>
      </c>
      <c r="AS7" s="15">
        <f t="shared" si="15"/>
        <v>0</v>
      </c>
      <c r="AT7" s="15">
        <f t="shared" si="15"/>
        <v>0</v>
      </c>
      <c r="AU7" s="15">
        <f t="shared" si="17"/>
        <v>0</v>
      </c>
      <c r="AV7" s="15">
        <f t="shared" si="18"/>
        <v>0</v>
      </c>
      <c r="AW7" s="15">
        <f t="shared" si="18"/>
        <v>0</v>
      </c>
      <c r="AX7" s="15">
        <f t="shared" si="18"/>
        <v>0</v>
      </c>
      <c r="AY7" s="17"/>
      <c r="AZ7" s="15">
        <f t="shared" si="20"/>
        <v>6000</v>
      </c>
      <c r="BA7" s="15">
        <f t="shared" si="21"/>
        <v>6000</v>
      </c>
      <c r="BB7" s="15">
        <v>0</v>
      </c>
      <c r="BC7" s="15">
        <f t="shared" si="22"/>
        <v>0</v>
      </c>
      <c r="BD7" s="15">
        <f t="shared" si="22"/>
        <v>0</v>
      </c>
      <c r="BE7" s="15">
        <f t="shared" si="22"/>
        <v>250</v>
      </c>
      <c r="BF7" s="17"/>
      <c r="BG7" s="15">
        <f t="shared" si="24"/>
        <v>1000</v>
      </c>
      <c r="BH7" s="15">
        <f t="shared" si="25"/>
        <v>5000</v>
      </c>
      <c r="BI7" s="17"/>
      <c r="BJ7" s="22" t="e">
        <f>G7/G6</f>
        <v>#NUM!</v>
      </c>
      <c r="BK7" s="65">
        <f t="shared" ref="BK7:BL7" si="28">BK6</f>
        <v>0</v>
      </c>
      <c r="BL7" s="65">
        <f t="shared" si="28"/>
        <v>0</v>
      </c>
      <c r="BM7" s="6" t="e">
        <f t="shared" si="0"/>
        <v>#NUM!</v>
      </c>
      <c r="BN7" s="8" t="e">
        <f t="shared" si="1"/>
        <v>#NUM!</v>
      </c>
      <c r="BO7" s="12" t="e">
        <f t="shared" si="2"/>
        <v>#NUM!</v>
      </c>
      <c r="BP7" s="50" t="e">
        <f>(1-'#Constant'!$A$3)/($J7*'#Constant'!$B$3/'#Constant'!$C$3^($D7-1)+1)+'#Constant'!$A$3</f>
        <v>#NUM!</v>
      </c>
      <c r="BQ7" s="4" t="e">
        <f t="shared" si="3"/>
        <v>#NUM!</v>
      </c>
      <c r="BR7" s="50" t="e">
        <f>(1-'#Constant'!$A$3)/($K7*'#Constant'!$B$3/'#Constant'!$C$3^($D7-1)+1)+'#Constant'!$A$3</f>
        <v>#NUM!</v>
      </c>
      <c r="BS7" s="4" t="e">
        <f t="shared" si="4"/>
        <v>#NUM!</v>
      </c>
    </row>
    <row r="8" spans="1:72" x14ac:dyDescent="0.3">
      <c r="B8" s="18" t="s">
        <v>92</v>
      </c>
      <c r="D8">
        <v>1</v>
      </c>
      <c r="E8">
        <v>1</v>
      </c>
      <c r="F8" s="18">
        <v>1</v>
      </c>
      <c r="G8" s="10">
        <v>75</v>
      </c>
      <c r="H8" s="10">
        <v>75</v>
      </c>
      <c r="I8" s="10">
        <v>4500</v>
      </c>
      <c r="J8" s="10">
        <v>20</v>
      </c>
      <c r="K8" s="10">
        <v>20</v>
      </c>
      <c r="L8" s="2"/>
      <c r="M8" s="10">
        <v>458</v>
      </c>
      <c r="N8" s="10">
        <v>0</v>
      </c>
      <c r="O8" s="10">
        <v>0</v>
      </c>
      <c r="P8" s="10">
        <v>50</v>
      </c>
      <c r="Q8" s="10">
        <v>50</v>
      </c>
      <c r="R8" s="10">
        <v>0</v>
      </c>
      <c r="S8" s="10">
        <v>0</v>
      </c>
      <c r="T8" s="10">
        <v>0</v>
      </c>
      <c r="U8" s="10">
        <v>0</v>
      </c>
      <c r="V8" s="10">
        <v>0</v>
      </c>
      <c r="W8" s="2"/>
      <c r="X8" s="10">
        <v>458</v>
      </c>
      <c r="Y8" s="10">
        <v>0</v>
      </c>
      <c r="Z8" s="10">
        <v>0</v>
      </c>
      <c r="AA8" s="10">
        <v>50</v>
      </c>
      <c r="AB8" s="10">
        <v>50</v>
      </c>
      <c r="AC8" s="10">
        <v>0</v>
      </c>
      <c r="AD8" s="10">
        <v>0</v>
      </c>
      <c r="AE8" s="10">
        <v>0</v>
      </c>
      <c r="AF8" s="10">
        <v>0</v>
      </c>
      <c r="AG8" s="10">
        <v>0</v>
      </c>
      <c r="AH8" s="10">
        <v>0</v>
      </c>
      <c r="AI8" s="10">
        <v>0</v>
      </c>
      <c r="AJ8" s="3"/>
      <c r="AK8" s="10">
        <v>0</v>
      </c>
      <c r="AL8" s="10">
        <v>0</v>
      </c>
      <c r="AM8" s="3"/>
      <c r="AN8" s="10">
        <v>0</v>
      </c>
      <c r="AO8" s="10">
        <v>0</v>
      </c>
      <c r="AP8" s="10">
        <v>0</v>
      </c>
      <c r="AQ8" s="10">
        <v>0</v>
      </c>
      <c r="AR8" s="10">
        <v>0</v>
      </c>
      <c r="AS8" s="10">
        <v>0</v>
      </c>
      <c r="AT8" s="10">
        <v>0</v>
      </c>
      <c r="AU8" s="10">
        <v>0</v>
      </c>
      <c r="AV8" s="10">
        <v>0</v>
      </c>
      <c r="AW8" s="10">
        <v>0</v>
      </c>
      <c r="AX8" s="10">
        <v>0</v>
      </c>
      <c r="AY8" s="3"/>
      <c r="AZ8" s="10">
        <v>6000</v>
      </c>
      <c r="BA8" s="10">
        <v>6000</v>
      </c>
      <c r="BB8" s="10">
        <v>0</v>
      </c>
      <c r="BC8" s="10">
        <v>0</v>
      </c>
      <c r="BD8" s="10">
        <v>0</v>
      </c>
      <c r="BE8" s="10">
        <v>250</v>
      </c>
      <c r="BF8" s="3"/>
      <c r="BG8" s="10">
        <v>1000</v>
      </c>
      <c r="BH8" s="10">
        <v>5000</v>
      </c>
      <c r="BI8" s="3"/>
      <c r="BJ8" s="21">
        <v>1</v>
      </c>
      <c r="BK8" s="65">
        <v>0</v>
      </c>
      <c r="BL8" s="65">
        <v>0</v>
      </c>
      <c r="BM8" s="6">
        <f t="shared" si="0"/>
        <v>109.35</v>
      </c>
      <c r="BN8" s="8">
        <f t="shared" si="1"/>
        <v>257.18126102927499</v>
      </c>
      <c r="BO8" s="12">
        <f t="shared" si="2"/>
        <v>167.698452269397</v>
      </c>
      <c r="BP8" s="50">
        <f>(1-'#Constant'!$A$3)/($J8*'#Constant'!$B$3/'#Constant'!$C$3^($D8-1)+1)+'#Constant'!$A$3</f>
        <v>0.94452830188679238</v>
      </c>
      <c r="BQ8" s="4">
        <f t="shared" si="3"/>
        <v>257.18126102927499</v>
      </c>
      <c r="BR8" s="50">
        <f>(1-'#Constant'!$A$3)/($K8*'#Constant'!$B$3/'#Constant'!$C$3^($D8-1)+1)+'#Constant'!$A$3</f>
        <v>0.94452830188679238</v>
      </c>
      <c r="BS8" s="4">
        <f t="shared" si="4"/>
        <v>257.18126102927499</v>
      </c>
      <c r="BT8">
        <f>BO8/$BO$4*100</f>
        <v>127.45717198384085</v>
      </c>
    </row>
    <row r="9" spans="1:72" s="13" customFormat="1" ht="17.25" thickBot="1" x14ac:dyDescent="0.35">
      <c r="B9" s="20"/>
      <c r="D9" s="14">
        <v>1</v>
      </c>
      <c r="E9" s="14">
        <v>1</v>
      </c>
      <c r="F9" s="19">
        <v>1</v>
      </c>
      <c r="G9" s="15" t="e">
        <f>ROUNDDOWN(G8*'#Constant'!$D$3^($D9-1)*HLOOKUP($E9,'#Constant'!$E$2:$I$3,2,FALSE)/1000,0)</f>
        <v>#NUM!</v>
      </c>
      <c r="H9" s="15" t="e">
        <f>ROUNDDOWN(H8*'#Constant'!$D$3^($D9-1)*HLOOKUP($E9,'#Constant'!$E$2:$I$3,2,FALSE)/1000,0)</f>
        <v>#NUM!</v>
      </c>
      <c r="I9" s="15" t="e">
        <f>ROUNDDOWN(I8*'#Constant'!$D$3^($D9-1)*HLOOKUP($E9,'#Constant'!$E$2:$I$3,2,FALSE)/1000,0)</f>
        <v>#NUM!</v>
      </c>
      <c r="J9" s="15" t="e">
        <f>ROUNDDOWN(J8*'#Constant'!$D$3^($D9-1)*HLOOKUP($E9,'#Constant'!$E$2:$I$3,2,FALSE)/1000,0)</f>
        <v>#NUM!</v>
      </c>
      <c r="K9" s="15" t="e">
        <f>ROUNDDOWN(K8*'#Constant'!$D$3^($D9-1)*HLOOKUP($E9,'#Constant'!$E$2:$I$3,2,FALSE)/1000,0)</f>
        <v>#NUM!</v>
      </c>
      <c r="L9" s="16"/>
      <c r="M9" s="15">
        <f>M8</f>
        <v>458</v>
      </c>
      <c r="N9" s="15">
        <f>N8</f>
        <v>0</v>
      </c>
      <c r="O9" s="15">
        <f t="shared" ref="O9:U9" si="29">O8</f>
        <v>0</v>
      </c>
      <c r="P9" s="15">
        <f t="shared" si="29"/>
        <v>50</v>
      </c>
      <c r="Q9" s="15">
        <f t="shared" si="29"/>
        <v>50</v>
      </c>
      <c r="R9" s="15">
        <f t="shared" si="29"/>
        <v>0</v>
      </c>
      <c r="S9" s="15">
        <f t="shared" si="29"/>
        <v>0</v>
      </c>
      <c r="T9" s="15">
        <f t="shared" si="29"/>
        <v>0</v>
      </c>
      <c r="U9" s="15">
        <f t="shared" si="29"/>
        <v>0</v>
      </c>
      <c r="V9" s="15">
        <f t="shared" si="6"/>
        <v>0</v>
      </c>
      <c r="W9" s="16"/>
      <c r="X9" s="15">
        <f t="shared" ref="X9:AI9" si="30">X8</f>
        <v>458</v>
      </c>
      <c r="Y9" s="15">
        <f t="shared" si="30"/>
        <v>0</v>
      </c>
      <c r="Z9" s="15">
        <f t="shared" si="30"/>
        <v>0</v>
      </c>
      <c r="AA9" s="15">
        <f t="shared" si="30"/>
        <v>50</v>
      </c>
      <c r="AB9" s="15">
        <f t="shared" si="30"/>
        <v>50</v>
      </c>
      <c r="AC9" s="15">
        <f t="shared" si="30"/>
        <v>0</v>
      </c>
      <c r="AD9" s="15">
        <f t="shared" si="30"/>
        <v>0</v>
      </c>
      <c r="AE9" s="15">
        <f t="shared" si="30"/>
        <v>0</v>
      </c>
      <c r="AF9" s="15">
        <f t="shared" si="30"/>
        <v>0</v>
      </c>
      <c r="AG9" s="15">
        <f t="shared" si="30"/>
        <v>0</v>
      </c>
      <c r="AH9" s="15">
        <f t="shared" si="30"/>
        <v>0</v>
      </c>
      <c r="AI9" s="15">
        <f t="shared" si="30"/>
        <v>0</v>
      </c>
      <c r="AJ9" s="17"/>
      <c r="AK9" s="15">
        <f t="shared" ref="AK9:AL9" si="31">AK8</f>
        <v>0</v>
      </c>
      <c r="AL9" s="15">
        <f t="shared" si="31"/>
        <v>0</v>
      </c>
      <c r="AM9" s="17"/>
      <c r="AN9" s="15">
        <f t="shared" si="11"/>
        <v>0</v>
      </c>
      <c r="AO9" s="15">
        <f t="shared" si="12"/>
        <v>0</v>
      </c>
      <c r="AP9" s="15">
        <f t="shared" si="13"/>
        <v>0</v>
      </c>
      <c r="AQ9" s="15">
        <f t="shared" si="14"/>
        <v>0</v>
      </c>
      <c r="AR9" s="15">
        <f t="shared" si="14"/>
        <v>0</v>
      </c>
      <c r="AS9" s="15">
        <f t="shared" si="14"/>
        <v>0</v>
      </c>
      <c r="AT9" s="15">
        <f t="shared" si="14"/>
        <v>0</v>
      </c>
      <c r="AU9" s="15">
        <f t="shared" si="17"/>
        <v>0</v>
      </c>
      <c r="AV9" s="15">
        <f t="shared" si="17"/>
        <v>0</v>
      </c>
      <c r="AW9" s="15">
        <f t="shared" si="17"/>
        <v>0</v>
      </c>
      <c r="AX9" s="15">
        <f t="shared" si="17"/>
        <v>0</v>
      </c>
      <c r="AY9" s="17"/>
      <c r="AZ9" s="15">
        <f t="shared" si="20"/>
        <v>6000</v>
      </c>
      <c r="BA9" s="15">
        <f t="shared" si="21"/>
        <v>6000</v>
      </c>
      <c r="BB9" s="15">
        <v>0</v>
      </c>
      <c r="BC9" s="15">
        <f t="shared" ref="BC9:BE9" si="32">BC8</f>
        <v>0</v>
      </c>
      <c r="BD9" s="15">
        <f t="shared" si="32"/>
        <v>0</v>
      </c>
      <c r="BE9" s="15">
        <f t="shared" si="32"/>
        <v>250</v>
      </c>
      <c r="BF9" s="17"/>
      <c r="BG9" s="15">
        <f t="shared" si="24"/>
        <v>1000</v>
      </c>
      <c r="BH9" s="15">
        <f t="shared" si="25"/>
        <v>5000</v>
      </c>
      <c r="BI9" s="17"/>
      <c r="BJ9" s="22" t="e">
        <f>G9/G8</f>
        <v>#NUM!</v>
      </c>
      <c r="BK9" s="65">
        <f t="shared" ref="BK9:BL9" si="33">BK8</f>
        <v>0</v>
      </c>
      <c r="BL9" s="65">
        <f t="shared" si="33"/>
        <v>0</v>
      </c>
      <c r="BM9" s="6" t="e">
        <f t="shared" si="0"/>
        <v>#NUM!</v>
      </c>
      <c r="BN9" s="8" t="e">
        <f t="shared" si="1"/>
        <v>#NUM!</v>
      </c>
      <c r="BO9" s="12" t="e">
        <f t="shared" si="2"/>
        <v>#NUM!</v>
      </c>
      <c r="BP9" s="50" t="e">
        <f>(1-'#Constant'!$A$3)/($J9*'#Constant'!$B$3/'#Constant'!$C$3^($D9-1)+1)+'#Constant'!$A$3</f>
        <v>#NUM!</v>
      </c>
      <c r="BQ9" s="4" t="e">
        <f t="shared" si="3"/>
        <v>#NUM!</v>
      </c>
      <c r="BR9" s="50" t="e">
        <f>(1-'#Constant'!$A$3)/($K9*'#Constant'!$B$3/'#Constant'!$C$3^($D9-1)+1)+'#Constant'!$A$3</f>
        <v>#NUM!</v>
      </c>
      <c r="BS9" s="4" t="e">
        <f t="shared" si="4"/>
        <v>#NUM!</v>
      </c>
    </row>
    <row r="10" spans="1:72" x14ac:dyDescent="0.3">
      <c r="B10" s="18" t="s">
        <v>88</v>
      </c>
      <c r="D10">
        <v>1</v>
      </c>
      <c r="E10">
        <v>1</v>
      </c>
      <c r="F10" s="18">
        <v>1</v>
      </c>
      <c r="G10" s="10">
        <v>75</v>
      </c>
      <c r="H10" s="10">
        <v>75</v>
      </c>
      <c r="I10" s="10">
        <v>4500</v>
      </c>
      <c r="J10" s="10">
        <v>20</v>
      </c>
      <c r="K10" s="10">
        <v>20</v>
      </c>
      <c r="L10" s="2"/>
      <c r="M10" s="10">
        <v>50</v>
      </c>
      <c r="N10" s="10">
        <v>0</v>
      </c>
      <c r="O10" s="10">
        <v>0</v>
      </c>
      <c r="P10" s="10">
        <v>50</v>
      </c>
      <c r="Q10" s="10">
        <v>50</v>
      </c>
      <c r="R10" s="10">
        <v>0</v>
      </c>
      <c r="S10" s="10">
        <v>0</v>
      </c>
      <c r="T10" s="10">
        <v>0</v>
      </c>
      <c r="U10" s="10">
        <v>0</v>
      </c>
      <c r="V10" s="10">
        <v>500</v>
      </c>
      <c r="W10" s="2"/>
      <c r="X10" s="10">
        <v>50</v>
      </c>
      <c r="Y10" s="10">
        <v>0</v>
      </c>
      <c r="Z10" s="10">
        <v>0</v>
      </c>
      <c r="AA10" s="10">
        <v>50</v>
      </c>
      <c r="AB10" s="10">
        <v>50</v>
      </c>
      <c r="AC10" s="10">
        <v>0</v>
      </c>
      <c r="AD10" s="10">
        <v>0</v>
      </c>
      <c r="AE10" s="10">
        <v>0</v>
      </c>
      <c r="AF10" s="10">
        <v>0</v>
      </c>
      <c r="AG10" s="10">
        <v>0</v>
      </c>
      <c r="AH10" s="10">
        <v>0</v>
      </c>
      <c r="AI10" s="10">
        <v>0</v>
      </c>
      <c r="AJ10" s="3"/>
      <c r="AK10" s="10">
        <v>0</v>
      </c>
      <c r="AL10" s="10">
        <v>0</v>
      </c>
      <c r="AM10" s="3"/>
      <c r="AN10" s="10">
        <v>0</v>
      </c>
      <c r="AO10" s="10">
        <v>0</v>
      </c>
      <c r="AP10" s="10">
        <v>0</v>
      </c>
      <c r="AQ10" s="10">
        <v>0</v>
      </c>
      <c r="AR10" s="10">
        <v>0</v>
      </c>
      <c r="AS10" s="10">
        <v>0</v>
      </c>
      <c r="AT10" s="10">
        <v>0</v>
      </c>
      <c r="AU10" s="10">
        <v>0</v>
      </c>
      <c r="AV10" s="10">
        <v>0</v>
      </c>
      <c r="AW10" s="10">
        <v>0</v>
      </c>
      <c r="AX10" s="10">
        <v>0</v>
      </c>
      <c r="AY10" s="3"/>
      <c r="AZ10" s="10">
        <v>6000</v>
      </c>
      <c r="BA10" s="10">
        <v>6000</v>
      </c>
      <c r="BB10" s="10">
        <v>0</v>
      </c>
      <c r="BC10" s="10">
        <v>0</v>
      </c>
      <c r="BD10" s="10">
        <v>0</v>
      </c>
      <c r="BE10" s="10">
        <v>250</v>
      </c>
      <c r="BF10" s="3"/>
      <c r="BG10" s="10">
        <v>1000</v>
      </c>
      <c r="BH10" s="10">
        <v>5000</v>
      </c>
      <c r="BI10" s="3"/>
      <c r="BJ10" s="21">
        <v>1</v>
      </c>
      <c r="BK10" s="65">
        <v>0</v>
      </c>
      <c r="BL10" s="65">
        <v>0</v>
      </c>
      <c r="BM10" s="6">
        <f t="shared" si="0"/>
        <v>78.75</v>
      </c>
      <c r="BN10" s="8">
        <f t="shared" si="1"/>
        <v>385.77189154391249</v>
      </c>
      <c r="BO10" s="12">
        <f t="shared" si="2"/>
        <v>174.29726463454068</v>
      </c>
      <c r="BP10" s="50">
        <f>(1-'#Constant'!$A$3)/($J10*'#Constant'!$B$3/'#Constant'!$C$3^($D10-1)+1)+'#Constant'!$A$3</f>
        <v>0.94452830188679238</v>
      </c>
      <c r="BQ10" s="4">
        <f t="shared" si="3"/>
        <v>514.36252205854998</v>
      </c>
      <c r="BR10" s="50">
        <f>(1-'#Constant'!$A$3)/($K10*'#Constant'!$B$3/'#Constant'!$C$3^($D10-1)+1)+'#Constant'!$A$3</f>
        <v>0.94452830188679238</v>
      </c>
      <c r="BS10" s="4">
        <f t="shared" si="4"/>
        <v>257.18126102927499</v>
      </c>
      <c r="BT10">
        <f>BO10/$BO$4*100</f>
        <v>132.47251918073744</v>
      </c>
    </row>
    <row r="11" spans="1:72" s="13" customFormat="1" ht="17.25" thickBot="1" x14ac:dyDescent="0.35">
      <c r="B11" s="20"/>
      <c r="D11" s="14">
        <v>1</v>
      </c>
      <c r="E11" s="14">
        <v>1</v>
      </c>
      <c r="F11" s="19">
        <v>1</v>
      </c>
      <c r="G11" s="15" t="e">
        <f>ROUNDDOWN(G10*'#Constant'!$D$3^($D11-1)*HLOOKUP($E11,'#Constant'!$E$2:$I$3,2,FALSE)/1000,0)</f>
        <v>#NUM!</v>
      </c>
      <c r="H11" s="15" t="e">
        <f>ROUNDDOWN(H10*'#Constant'!$D$3^($D11-1)*HLOOKUP($E11,'#Constant'!$E$2:$I$3,2,FALSE)/1000,0)</f>
        <v>#NUM!</v>
      </c>
      <c r="I11" s="15" t="e">
        <f>ROUNDDOWN(I10*'#Constant'!$D$3^($D11-1)*HLOOKUP($E11,'#Constant'!$E$2:$I$3,2,FALSE)/1000,0)</f>
        <v>#NUM!</v>
      </c>
      <c r="J11" s="15" t="e">
        <f>ROUNDDOWN(J10*'#Constant'!$D$3^($D11-1)*HLOOKUP($E11,'#Constant'!$E$2:$I$3,2,FALSE)/1000,0)</f>
        <v>#NUM!</v>
      </c>
      <c r="K11" s="15" t="e">
        <f>ROUNDDOWN(K10*'#Constant'!$D$3^($D11-1)*HLOOKUP($E11,'#Constant'!$E$2:$I$3,2,FALSE)/1000,0)</f>
        <v>#NUM!</v>
      </c>
      <c r="L11" s="16"/>
      <c r="M11" s="15">
        <f>M10</f>
        <v>50</v>
      </c>
      <c r="N11" s="15">
        <f>N10</f>
        <v>0</v>
      </c>
      <c r="O11" s="15">
        <f t="shared" ref="O11:U11" si="34">O10</f>
        <v>0</v>
      </c>
      <c r="P11" s="15">
        <f t="shared" si="34"/>
        <v>50</v>
      </c>
      <c r="Q11" s="15">
        <f t="shared" si="34"/>
        <v>50</v>
      </c>
      <c r="R11" s="15">
        <f t="shared" si="34"/>
        <v>0</v>
      </c>
      <c r="S11" s="15">
        <f t="shared" si="34"/>
        <v>0</v>
      </c>
      <c r="T11" s="15">
        <f t="shared" si="34"/>
        <v>0</v>
      </c>
      <c r="U11" s="15">
        <f t="shared" si="34"/>
        <v>0</v>
      </c>
      <c r="V11" s="15">
        <f t="shared" si="6"/>
        <v>500</v>
      </c>
      <c r="W11" s="16"/>
      <c r="X11" s="15">
        <f t="shared" ref="X11:AI11" si="35">X10</f>
        <v>50</v>
      </c>
      <c r="Y11" s="15">
        <f t="shared" si="35"/>
        <v>0</v>
      </c>
      <c r="Z11" s="15">
        <f t="shared" si="35"/>
        <v>0</v>
      </c>
      <c r="AA11" s="15">
        <f t="shared" si="35"/>
        <v>50</v>
      </c>
      <c r="AB11" s="15">
        <f t="shared" si="35"/>
        <v>50</v>
      </c>
      <c r="AC11" s="15">
        <f t="shared" si="35"/>
        <v>0</v>
      </c>
      <c r="AD11" s="15">
        <f t="shared" si="35"/>
        <v>0</v>
      </c>
      <c r="AE11" s="15">
        <f t="shared" si="35"/>
        <v>0</v>
      </c>
      <c r="AF11" s="15">
        <f t="shared" si="35"/>
        <v>0</v>
      </c>
      <c r="AG11" s="15">
        <f t="shared" si="35"/>
        <v>0</v>
      </c>
      <c r="AH11" s="15">
        <f t="shared" si="35"/>
        <v>0</v>
      </c>
      <c r="AI11" s="15">
        <f t="shared" si="35"/>
        <v>0</v>
      </c>
      <c r="AJ11" s="17"/>
      <c r="AK11" s="15">
        <f t="shared" ref="AK11:AL11" si="36">AK10</f>
        <v>0</v>
      </c>
      <c r="AL11" s="15">
        <f t="shared" si="36"/>
        <v>0</v>
      </c>
      <c r="AM11" s="17"/>
      <c r="AN11" s="15">
        <f t="shared" si="11"/>
        <v>0</v>
      </c>
      <c r="AO11" s="15">
        <f t="shared" si="12"/>
        <v>0</v>
      </c>
      <c r="AP11" s="15">
        <f t="shared" si="13"/>
        <v>0</v>
      </c>
      <c r="AQ11" s="15">
        <f t="shared" si="13"/>
        <v>0</v>
      </c>
      <c r="AR11" s="15">
        <f t="shared" si="13"/>
        <v>0</v>
      </c>
      <c r="AS11" s="15">
        <f t="shared" si="13"/>
        <v>0</v>
      </c>
      <c r="AT11" s="15">
        <f t="shared" si="13"/>
        <v>0</v>
      </c>
      <c r="AU11" s="15">
        <f t="shared" si="13"/>
        <v>0</v>
      </c>
      <c r="AV11" s="15">
        <f t="shared" si="13"/>
        <v>0</v>
      </c>
      <c r="AW11" s="15">
        <f t="shared" si="13"/>
        <v>0</v>
      </c>
      <c r="AX11" s="15">
        <f t="shared" si="13"/>
        <v>0</v>
      </c>
      <c r="AY11" s="17"/>
      <c r="AZ11" s="15">
        <f t="shared" si="20"/>
        <v>6000</v>
      </c>
      <c r="BA11" s="15">
        <f t="shared" si="21"/>
        <v>6000</v>
      </c>
      <c r="BB11" s="15">
        <v>0</v>
      </c>
      <c r="BC11" s="15">
        <f t="shared" si="21"/>
        <v>0</v>
      </c>
      <c r="BD11" s="15">
        <f t="shared" si="21"/>
        <v>0</v>
      </c>
      <c r="BE11" s="15">
        <f t="shared" si="21"/>
        <v>250</v>
      </c>
      <c r="BF11" s="17"/>
      <c r="BG11" s="15">
        <f t="shared" si="24"/>
        <v>1000</v>
      </c>
      <c r="BH11" s="15">
        <f t="shared" si="25"/>
        <v>5000</v>
      </c>
      <c r="BI11" s="17"/>
      <c r="BJ11" s="22" t="e">
        <f>G11/G10</f>
        <v>#NUM!</v>
      </c>
      <c r="BK11" s="65">
        <f t="shared" ref="BK11:BL27" si="37">BK10</f>
        <v>0</v>
      </c>
      <c r="BL11" s="65">
        <f t="shared" si="37"/>
        <v>0</v>
      </c>
      <c r="BM11" s="6" t="e">
        <f t="shared" si="0"/>
        <v>#NUM!</v>
      </c>
      <c r="BN11" s="8" t="e">
        <f t="shared" si="1"/>
        <v>#NUM!</v>
      </c>
      <c r="BO11" s="12" t="e">
        <f t="shared" si="2"/>
        <v>#NUM!</v>
      </c>
      <c r="BP11" s="50" t="e">
        <f>(1-'#Constant'!$A$3)/($J11*'#Constant'!$B$3/'#Constant'!$C$3^($D11-1)+1)+'#Constant'!$A$3</f>
        <v>#NUM!</v>
      </c>
      <c r="BQ11" s="4" t="e">
        <f t="shared" si="3"/>
        <v>#NUM!</v>
      </c>
      <c r="BR11" s="50" t="e">
        <f>(1-'#Constant'!$A$3)/($K11*'#Constant'!$B$3/'#Constant'!$C$3^($D11-1)+1)+'#Constant'!$A$3</f>
        <v>#NUM!</v>
      </c>
      <c r="BS11" s="4" t="e">
        <f t="shared" si="4"/>
        <v>#NUM!</v>
      </c>
    </row>
    <row r="12" spans="1:72" x14ac:dyDescent="0.3">
      <c r="B12" s="18" t="s">
        <v>89</v>
      </c>
      <c r="D12">
        <v>1</v>
      </c>
      <c r="E12">
        <v>1</v>
      </c>
      <c r="F12" s="18">
        <v>1</v>
      </c>
      <c r="G12" s="10">
        <v>75</v>
      </c>
      <c r="H12" s="10">
        <v>75</v>
      </c>
      <c r="I12" s="10">
        <v>4500</v>
      </c>
      <c r="J12" s="10">
        <v>20</v>
      </c>
      <c r="K12" s="10">
        <v>20</v>
      </c>
      <c r="L12" s="2"/>
      <c r="M12" s="10">
        <v>50</v>
      </c>
      <c r="N12" s="10">
        <v>0</v>
      </c>
      <c r="O12" s="10">
        <v>0</v>
      </c>
      <c r="P12" s="10">
        <v>0</v>
      </c>
      <c r="Q12" s="10">
        <v>0</v>
      </c>
      <c r="R12" s="10">
        <v>0</v>
      </c>
      <c r="S12" s="10">
        <v>0</v>
      </c>
      <c r="T12" s="10">
        <v>0</v>
      </c>
      <c r="U12" s="10">
        <v>0</v>
      </c>
      <c r="V12" s="10">
        <v>0</v>
      </c>
      <c r="W12" s="2"/>
      <c r="X12" s="10">
        <v>50</v>
      </c>
      <c r="Y12" s="10">
        <v>0</v>
      </c>
      <c r="Z12" s="10">
        <v>0</v>
      </c>
      <c r="AA12" s="10">
        <v>0</v>
      </c>
      <c r="AB12" s="10">
        <v>0</v>
      </c>
      <c r="AC12" s="10">
        <v>0</v>
      </c>
      <c r="AD12" s="10">
        <v>0</v>
      </c>
      <c r="AE12" s="10">
        <v>0</v>
      </c>
      <c r="AF12" s="10">
        <v>0</v>
      </c>
      <c r="AG12" s="10">
        <v>500</v>
      </c>
      <c r="AH12" s="10">
        <v>0</v>
      </c>
      <c r="AI12" s="10">
        <v>0</v>
      </c>
      <c r="AJ12" s="3"/>
      <c r="AK12" s="10">
        <v>0</v>
      </c>
      <c r="AL12" s="10">
        <v>0</v>
      </c>
      <c r="AM12" s="3"/>
      <c r="AN12" s="10">
        <v>0</v>
      </c>
      <c r="AO12" s="10">
        <v>0</v>
      </c>
      <c r="AP12" s="10">
        <v>0</v>
      </c>
      <c r="AQ12" s="10">
        <v>0</v>
      </c>
      <c r="AR12" s="10">
        <v>0</v>
      </c>
      <c r="AS12" s="10">
        <v>0</v>
      </c>
      <c r="AT12" s="10">
        <v>0</v>
      </c>
      <c r="AU12" s="10">
        <v>0</v>
      </c>
      <c r="AV12" s="10">
        <v>0</v>
      </c>
      <c r="AW12" s="10">
        <v>0</v>
      </c>
      <c r="AX12" s="10">
        <v>0</v>
      </c>
      <c r="AY12" s="3"/>
      <c r="AZ12" s="10">
        <v>6000</v>
      </c>
      <c r="BA12" s="10">
        <v>6000</v>
      </c>
      <c r="BB12" s="10">
        <v>0</v>
      </c>
      <c r="BC12" s="10">
        <v>0</v>
      </c>
      <c r="BD12" s="10">
        <v>0</v>
      </c>
      <c r="BE12" s="10">
        <v>250</v>
      </c>
      <c r="BF12" s="3"/>
      <c r="BG12" s="10">
        <v>1000</v>
      </c>
      <c r="BH12" s="10">
        <v>5000</v>
      </c>
      <c r="BI12" s="3"/>
      <c r="BJ12" s="21">
        <v>1</v>
      </c>
      <c r="BK12" s="65">
        <v>0</v>
      </c>
      <c r="BL12" s="65">
        <v>0</v>
      </c>
      <c r="BM12" s="6">
        <f t="shared" si="0"/>
        <v>78.75</v>
      </c>
      <c r="BN12" s="8">
        <f t="shared" si="1"/>
        <v>357.321214542549</v>
      </c>
      <c r="BO12" s="12">
        <f t="shared" si="2"/>
        <v>167.74696910891038</v>
      </c>
      <c r="BP12" s="50">
        <f>(1-'#Constant'!$A$3)/($J12*'#Constant'!$B$3/'#Constant'!$C$3^($D12-1)+1)+'#Constant'!$A$3</f>
        <v>0.94452830188679238</v>
      </c>
      <c r="BQ12" s="4">
        <f t="shared" si="3"/>
        <v>238.21414302836598</v>
      </c>
      <c r="BR12" s="50">
        <f>(1-'#Constant'!$A$3)/($K12*'#Constant'!$B$3/'#Constant'!$C$3^($D12-1)+1)+'#Constant'!$A$3</f>
        <v>0.94452830188679238</v>
      </c>
      <c r="BS12" s="4">
        <f t="shared" si="4"/>
        <v>476.42828605673196</v>
      </c>
      <c r="BT12">
        <f>BO12/$BO$4*100</f>
        <v>127.49404661848587</v>
      </c>
    </row>
    <row r="13" spans="1:72" s="13" customFormat="1" ht="17.25" thickBot="1" x14ac:dyDescent="0.35">
      <c r="B13" s="20"/>
      <c r="D13" s="14">
        <v>1</v>
      </c>
      <c r="E13" s="14">
        <v>1</v>
      </c>
      <c r="F13" s="19">
        <v>1</v>
      </c>
      <c r="G13" s="15" t="e">
        <f>ROUNDDOWN(G12*'#Constant'!$D$3^($D13-1)*HLOOKUP($E13,'#Constant'!$E$2:$I$3,2,FALSE)/1000,0)</f>
        <v>#NUM!</v>
      </c>
      <c r="H13" s="15" t="e">
        <f>ROUNDDOWN(H12*'#Constant'!$D$3^($D13-1)*HLOOKUP($E13,'#Constant'!$E$2:$I$3,2,FALSE)/1000,0)</f>
        <v>#NUM!</v>
      </c>
      <c r="I13" s="15" t="e">
        <f>ROUNDDOWN(I12*'#Constant'!$D$3^($D13-1)*HLOOKUP($E13,'#Constant'!$E$2:$I$3,2,FALSE)/1000,0)</f>
        <v>#NUM!</v>
      </c>
      <c r="J13" s="15" t="e">
        <f>ROUNDDOWN(J12*'#Constant'!$D$3^($D13-1)*HLOOKUP($E13,'#Constant'!$E$2:$I$3,2,FALSE)/1000,0)</f>
        <v>#NUM!</v>
      </c>
      <c r="K13" s="15" t="e">
        <f>ROUNDDOWN(K12*'#Constant'!$D$3^($D13-1)*HLOOKUP($E13,'#Constant'!$E$2:$I$3,2,FALSE)/1000,0)</f>
        <v>#NUM!</v>
      </c>
      <c r="L13" s="16"/>
      <c r="M13" s="15">
        <f>M12</f>
        <v>50</v>
      </c>
      <c r="N13" s="15">
        <f>N12</f>
        <v>0</v>
      </c>
      <c r="O13" s="15">
        <f t="shared" ref="O13:U13" si="38">O12</f>
        <v>0</v>
      </c>
      <c r="P13" s="15">
        <f t="shared" si="38"/>
        <v>0</v>
      </c>
      <c r="Q13" s="15">
        <f t="shared" si="38"/>
        <v>0</v>
      </c>
      <c r="R13" s="15">
        <f t="shared" si="38"/>
        <v>0</v>
      </c>
      <c r="S13" s="15">
        <f t="shared" si="38"/>
        <v>0</v>
      </c>
      <c r="T13" s="15">
        <f t="shared" si="38"/>
        <v>0</v>
      </c>
      <c r="U13" s="15">
        <f t="shared" si="38"/>
        <v>0</v>
      </c>
      <c r="V13" s="15">
        <f t="shared" si="6"/>
        <v>0</v>
      </c>
      <c r="W13" s="16"/>
      <c r="X13" s="15">
        <f t="shared" ref="X13:AI13" si="39">X12</f>
        <v>50</v>
      </c>
      <c r="Y13" s="15">
        <f t="shared" si="39"/>
        <v>0</v>
      </c>
      <c r="Z13" s="15">
        <f t="shared" si="39"/>
        <v>0</v>
      </c>
      <c r="AA13" s="15">
        <f t="shared" si="39"/>
        <v>0</v>
      </c>
      <c r="AB13" s="15">
        <f t="shared" si="39"/>
        <v>0</v>
      </c>
      <c r="AC13" s="15">
        <f t="shared" si="39"/>
        <v>0</v>
      </c>
      <c r="AD13" s="15">
        <f t="shared" si="39"/>
        <v>0</v>
      </c>
      <c r="AE13" s="15">
        <f t="shared" si="39"/>
        <v>0</v>
      </c>
      <c r="AF13" s="15">
        <f t="shared" si="39"/>
        <v>0</v>
      </c>
      <c r="AG13" s="15">
        <f t="shared" si="39"/>
        <v>500</v>
      </c>
      <c r="AH13" s="15">
        <f t="shared" si="39"/>
        <v>0</v>
      </c>
      <c r="AI13" s="15">
        <f t="shared" si="39"/>
        <v>0</v>
      </c>
      <c r="AJ13" s="17"/>
      <c r="AK13" s="15">
        <f t="shared" ref="AK13:AL13" si="40">AK12</f>
        <v>0</v>
      </c>
      <c r="AL13" s="15">
        <f t="shared" si="40"/>
        <v>0</v>
      </c>
      <c r="AM13" s="17"/>
      <c r="AN13" s="15">
        <f t="shared" si="11"/>
        <v>0</v>
      </c>
      <c r="AO13" s="15">
        <f t="shared" si="12"/>
        <v>0</v>
      </c>
      <c r="AP13" s="15">
        <f t="shared" si="12"/>
        <v>0</v>
      </c>
      <c r="AQ13" s="15">
        <f t="shared" si="12"/>
        <v>0</v>
      </c>
      <c r="AR13" s="15">
        <f t="shared" si="12"/>
        <v>0</v>
      </c>
      <c r="AS13" s="15">
        <f t="shared" si="12"/>
        <v>0</v>
      </c>
      <c r="AT13" s="15">
        <f t="shared" si="12"/>
        <v>0</v>
      </c>
      <c r="AU13" s="15">
        <f t="shared" si="12"/>
        <v>0</v>
      </c>
      <c r="AV13" s="15">
        <f t="shared" si="12"/>
        <v>0</v>
      </c>
      <c r="AW13" s="15">
        <f t="shared" si="12"/>
        <v>0</v>
      </c>
      <c r="AX13" s="15">
        <f t="shared" si="12"/>
        <v>0</v>
      </c>
      <c r="AY13" s="17"/>
      <c r="AZ13" s="15">
        <f t="shared" si="20"/>
        <v>6000</v>
      </c>
      <c r="BA13" s="15">
        <f t="shared" si="20"/>
        <v>6000</v>
      </c>
      <c r="BB13" s="15">
        <v>0</v>
      </c>
      <c r="BC13" s="15">
        <f t="shared" si="20"/>
        <v>0</v>
      </c>
      <c r="BD13" s="15">
        <f t="shared" si="20"/>
        <v>0</v>
      </c>
      <c r="BE13" s="15">
        <f t="shared" si="20"/>
        <v>250</v>
      </c>
      <c r="BF13" s="17"/>
      <c r="BG13" s="15">
        <f t="shared" si="24"/>
        <v>1000</v>
      </c>
      <c r="BH13" s="15">
        <f t="shared" si="25"/>
        <v>5000</v>
      </c>
      <c r="BI13" s="17"/>
      <c r="BJ13" s="22" t="e">
        <f>G13/G12</f>
        <v>#NUM!</v>
      </c>
      <c r="BK13" s="65">
        <f t="shared" ref="BK13:BL13" si="41">BK12</f>
        <v>0</v>
      </c>
      <c r="BL13" s="65">
        <f t="shared" si="41"/>
        <v>0</v>
      </c>
      <c r="BM13" s="6" t="e">
        <f t="shared" si="0"/>
        <v>#NUM!</v>
      </c>
      <c r="BN13" s="8" t="e">
        <f t="shared" si="1"/>
        <v>#NUM!</v>
      </c>
      <c r="BO13" s="12" t="e">
        <f t="shared" si="2"/>
        <v>#NUM!</v>
      </c>
      <c r="BP13" s="50" t="e">
        <f>(1-'#Constant'!$A$3)/($J13*'#Constant'!$B$3/'#Constant'!$C$3^($D13-1)+1)+'#Constant'!$A$3</f>
        <v>#NUM!</v>
      </c>
      <c r="BQ13" s="4" t="e">
        <f t="shared" si="3"/>
        <v>#NUM!</v>
      </c>
      <c r="BR13" s="50" t="e">
        <f>(1-'#Constant'!$A$3)/($K13*'#Constant'!$B$3/'#Constant'!$C$3^($D13-1)+1)+'#Constant'!$A$3</f>
        <v>#NUM!</v>
      </c>
      <c r="BS13" s="4" t="e">
        <f t="shared" si="4"/>
        <v>#NUM!</v>
      </c>
    </row>
    <row r="14" spans="1:72" x14ac:dyDescent="0.3">
      <c r="B14" s="18" t="s">
        <v>90</v>
      </c>
      <c r="D14">
        <v>1</v>
      </c>
      <c r="E14">
        <v>1</v>
      </c>
      <c r="F14" s="18">
        <v>1</v>
      </c>
      <c r="G14" s="10">
        <v>75</v>
      </c>
      <c r="H14" s="10">
        <v>75</v>
      </c>
      <c r="I14" s="10">
        <v>4500</v>
      </c>
      <c r="J14" s="10">
        <v>20</v>
      </c>
      <c r="K14" s="10">
        <v>20</v>
      </c>
      <c r="L14" s="2"/>
      <c r="M14" s="10">
        <v>50</v>
      </c>
      <c r="N14" s="10">
        <v>0</v>
      </c>
      <c r="O14" s="10">
        <v>0</v>
      </c>
      <c r="P14" s="10">
        <v>0</v>
      </c>
      <c r="Q14" s="10">
        <v>0</v>
      </c>
      <c r="R14" s="10">
        <v>0</v>
      </c>
      <c r="S14" s="10">
        <v>0</v>
      </c>
      <c r="T14" s="10">
        <v>0</v>
      </c>
      <c r="U14" s="10">
        <v>0</v>
      </c>
      <c r="V14" s="10">
        <v>0</v>
      </c>
      <c r="W14" s="2"/>
      <c r="X14" s="10">
        <v>50</v>
      </c>
      <c r="Y14" s="10">
        <v>0</v>
      </c>
      <c r="Z14" s="10">
        <v>0</v>
      </c>
      <c r="AA14" s="10">
        <v>0</v>
      </c>
      <c r="AB14" s="10">
        <v>0</v>
      </c>
      <c r="AC14" s="10">
        <v>0</v>
      </c>
      <c r="AD14" s="10">
        <v>0</v>
      </c>
      <c r="AE14" s="10">
        <v>0</v>
      </c>
      <c r="AF14" s="10">
        <v>0</v>
      </c>
      <c r="AG14" s="10">
        <v>0</v>
      </c>
      <c r="AH14" s="10">
        <v>0</v>
      </c>
      <c r="AI14" s="10">
        <v>0</v>
      </c>
      <c r="AJ14" s="3"/>
      <c r="AK14" s="10">
        <v>0</v>
      </c>
      <c r="AL14" s="10">
        <v>0</v>
      </c>
      <c r="AM14" s="3"/>
      <c r="AN14" s="10">
        <v>0</v>
      </c>
      <c r="AO14" s="10">
        <v>0</v>
      </c>
      <c r="AP14" s="10">
        <v>0</v>
      </c>
      <c r="AQ14" s="10">
        <v>0</v>
      </c>
      <c r="AR14" s="10">
        <v>0</v>
      </c>
      <c r="AS14" s="10">
        <v>0</v>
      </c>
      <c r="AT14" s="10">
        <v>0</v>
      </c>
      <c r="AU14" s="10">
        <v>0</v>
      </c>
      <c r="AV14" s="10">
        <v>0</v>
      </c>
      <c r="AW14" s="10">
        <v>0</v>
      </c>
      <c r="AX14" s="10">
        <v>0</v>
      </c>
      <c r="AY14" s="3"/>
      <c r="AZ14" s="10">
        <v>6000</v>
      </c>
      <c r="BA14" s="10">
        <v>6000</v>
      </c>
      <c r="BB14" s="10">
        <v>0</v>
      </c>
      <c r="BC14" s="10">
        <v>0</v>
      </c>
      <c r="BD14" s="10">
        <v>0</v>
      </c>
      <c r="BE14" s="10">
        <v>250</v>
      </c>
      <c r="BF14" s="3"/>
      <c r="BG14" s="10">
        <v>1000</v>
      </c>
      <c r="BH14" s="10">
        <v>5000</v>
      </c>
      <c r="BI14" s="3"/>
      <c r="BJ14" s="21">
        <v>1</v>
      </c>
      <c r="BK14" s="65">
        <v>0</v>
      </c>
      <c r="BL14" s="65">
        <v>0</v>
      </c>
      <c r="BM14" s="6">
        <f t="shared" si="0"/>
        <v>78.75</v>
      </c>
      <c r="BN14" s="8">
        <f t="shared" si="1"/>
        <v>238.21414302836598</v>
      </c>
      <c r="BO14" s="12">
        <f t="shared" si="2"/>
        <v>136.96482673841419</v>
      </c>
      <c r="BP14" s="50">
        <f>(1-'#Constant'!$A$3)/($J14*'#Constant'!$B$3/'#Constant'!$C$3^($D14-1)+1)+'#Constant'!$A$3</f>
        <v>0.94452830188679238</v>
      </c>
      <c r="BQ14" s="4">
        <f t="shared" si="3"/>
        <v>238.21414302836598</v>
      </c>
      <c r="BR14" s="50">
        <f>(1-'#Constant'!$A$3)/($K14*'#Constant'!$B$3/'#Constant'!$C$3^($D14-1)+1)+'#Constant'!$A$3</f>
        <v>0.94452830188679238</v>
      </c>
      <c r="BS14" s="4">
        <f t="shared" si="4"/>
        <v>238.21414302836598</v>
      </c>
      <c r="BT14">
        <f>BO14/$BO$4*100</f>
        <v>104.09845315263382</v>
      </c>
    </row>
    <row r="15" spans="1:72" s="13" customFormat="1" ht="17.25" thickBot="1" x14ac:dyDescent="0.35">
      <c r="B15" s="20"/>
      <c r="D15" s="14">
        <v>1</v>
      </c>
      <c r="E15" s="14">
        <v>1</v>
      </c>
      <c r="F15" s="19">
        <v>1</v>
      </c>
      <c r="G15" s="15" t="e">
        <f>ROUNDDOWN(G14*'#Constant'!$D$3^($D15-1)*HLOOKUP($E15,'#Constant'!$E$2:$I$3,2,FALSE)/1000,0)</f>
        <v>#NUM!</v>
      </c>
      <c r="H15" s="15" t="e">
        <f>ROUNDDOWN(H14*'#Constant'!$D$3^($D15-1)*HLOOKUP($E15,'#Constant'!$E$2:$I$3,2,FALSE)/1000,0)</f>
        <v>#NUM!</v>
      </c>
      <c r="I15" s="15" t="e">
        <f>ROUNDDOWN(I14*'#Constant'!$D$3^($D15-1)*HLOOKUP($E15,'#Constant'!$E$2:$I$3,2,FALSE)/1000,0)</f>
        <v>#NUM!</v>
      </c>
      <c r="J15" s="15" t="e">
        <f>ROUNDDOWN(J14*'#Constant'!$D$3^($D15-1)*HLOOKUP($E15,'#Constant'!$E$2:$I$3,2,FALSE)/1000,0)</f>
        <v>#NUM!</v>
      </c>
      <c r="K15" s="15" t="e">
        <f>ROUNDDOWN(K14*'#Constant'!$D$3^($D15-1)*HLOOKUP($E15,'#Constant'!$E$2:$I$3,2,FALSE)/1000,0)</f>
        <v>#NUM!</v>
      </c>
      <c r="L15" s="16"/>
      <c r="M15" s="15">
        <f>M14</f>
        <v>50</v>
      </c>
      <c r="N15" s="15">
        <f>N14</f>
        <v>0</v>
      </c>
      <c r="O15" s="15">
        <f t="shared" ref="O15:U15" si="42">O14</f>
        <v>0</v>
      </c>
      <c r="P15" s="15">
        <f t="shared" si="42"/>
        <v>0</v>
      </c>
      <c r="Q15" s="15">
        <f t="shared" si="42"/>
        <v>0</v>
      </c>
      <c r="R15" s="15">
        <f t="shared" si="42"/>
        <v>0</v>
      </c>
      <c r="S15" s="15">
        <f t="shared" si="42"/>
        <v>0</v>
      </c>
      <c r="T15" s="15">
        <f t="shared" si="42"/>
        <v>0</v>
      </c>
      <c r="U15" s="15">
        <f t="shared" si="42"/>
        <v>0</v>
      </c>
      <c r="V15" s="15">
        <f t="shared" si="6"/>
        <v>0</v>
      </c>
      <c r="W15" s="16"/>
      <c r="X15" s="15">
        <f t="shared" ref="X15:AI15" si="43">X14</f>
        <v>50</v>
      </c>
      <c r="Y15" s="15">
        <f t="shared" si="43"/>
        <v>0</v>
      </c>
      <c r="Z15" s="15">
        <f t="shared" si="43"/>
        <v>0</v>
      </c>
      <c r="AA15" s="15">
        <f t="shared" si="43"/>
        <v>0</v>
      </c>
      <c r="AB15" s="15">
        <f t="shared" si="43"/>
        <v>0</v>
      </c>
      <c r="AC15" s="15">
        <f t="shared" si="43"/>
        <v>0</v>
      </c>
      <c r="AD15" s="15">
        <f t="shared" si="43"/>
        <v>0</v>
      </c>
      <c r="AE15" s="15">
        <f t="shared" si="43"/>
        <v>0</v>
      </c>
      <c r="AF15" s="15">
        <f t="shared" si="43"/>
        <v>0</v>
      </c>
      <c r="AG15" s="15">
        <f t="shared" si="43"/>
        <v>0</v>
      </c>
      <c r="AH15" s="15">
        <f t="shared" si="43"/>
        <v>0</v>
      </c>
      <c r="AI15" s="15">
        <f t="shared" si="43"/>
        <v>0</v>
      </c>
      <c r="AJ15" s="17"/>
      <c r="AK15" s="15">
        <f t="shared" ref="AK15:AL15" si="44">AK14</f>
        <v>0</v>
      </c>
      <c r="AL15" s="15">
        <f t="shared" si="44"/>
        <v>0</v>
      </c>
      <c r="AM15" s="17"/>
      <c r="AN15" s="15">
        <f t="shared" si="11"/>
        <v>0</v>
      </c>
      <c r="AO15" s="15">
        <f t="shared" si="11"/>
        <v>0</v>
      </c>
      <c r="AP15" s="15">
        <f t="shared" si="11"/>
        <v>0</v>
      </c>
      <c r="AQ15" s="15">
        <f t="shared" si="11"/>
        <v>0</v>
      </c>
      <c r="AR15" s="15">
        <f t="shared" si="11"/>
        <v>0</v>
      </c>
      <c r="AS15" s="15">
        <f t="shared" si="11"/>
        <v>0</v>
      </c>
      <c r="AT15" s="15">
        <f t="shared" si="11"/>
        <v>0</v>
      </c>
      <c r="AU15" s="15">
        <f t="shared" si="11"/>
        <v>0</v>
      </c>
      <c r="AV15" s="15">
        <f t="shared" si="11"/>
        <v>0</v>
      </c>
      <c r="AW15" s="15">
        <f t="shared" si="11"/>
        <v>0</v>
      </c>
      <c r="AX15" s="15">
        <f t="shared" si="11"/>
        <v>0</v>
      </c>
      <c r="AY15" s="17"/>
      <c r="AZ15" s="15">
        <f t="shared" ref="AZ15:BE15" si="45">AZ14</f>
        <v>6000</v>
      </c>
      <c r="BA15" s="15">
        <f t="shared" si="45"/>
        <v>6000</v>
      </c>
      <c r="BB15" s="15">
        <v>0</v>
      </c>
      <c r="BC15" s="15">
        <f t="shared" si="45"/>
        <v>0</v>
      </c>
      <c r="BD15" s="15">
        <f t="shared" si="45"/>
        <v>0</v>
      </c>
      <c r="BE15" s="15">
        <f t="shared" si="45"/>
        <v>250</v>
      </c>
      <c r="BF15" s="17"/>
      <c r="BG15" s="15">
        <f t="shared" si="24"/>
        <v>1000</v>
      </c>
      <c r="BH15" s="15">
        <f t="shared" si="25"/>
        <v>5000</v>
      </c>
      <c r="BI15" s="17"/>
      <c r="BJ15" s="22" t="e">
        <f>G15/G14</f>
        <v>#NUM!</v>
      </c>
      <c r="BK15" s="65">
        <f t="shared" si="37"/>
        <v>0</v>
      </c>
      <c r="BL15" s="65">
        <f t="shared" si="37"/>
        <v>0</v>
      </c>
      <c r="BM15" s="6" t="e">
        <f t="shared" si="0"/>
        <v>#NUM!</v>
      </c>
      <c r="BN15" s="8" t="e">
        <f t="shared" si="1"/>
        <v>#NUM!</v>
      </c>
      <c r="BO15" s="12" t="e">
        <f t="shared" si="2"/>
        <v>#NUM!</v>
      </c>
      <c r="BP15" s="50" t="e">
        <f>(1-'#Constant'!$A$3)/($J15*'#Constant'!$B$3/'#Constant'!$C$3^($D15-1)+1)+'#Constant'!$A$3</f>
        <v>#NUM!</v>
      </c>
      <c r="BQ15" s="4" t="e">
        <f t="shared" si="3"/>
        <v>#NUM!</v>
      </c>
      <c r="BR15" s="50" t="e">
        <f>(1-'#Constant'!$A$3)/($K15*'#Constant'!$B$3/'#Constant'!$C$3^($D15-1)+1)+'#Constant'!$A$3</f>
        <v>#NUM!</v>
      </c>
      <c r="BS15" s="4" t="e">
        <f t="shared" si="4"/>
        <v>#NUM!</v>
      </c>
    </row>
    <row r="16" spans="1:72" x14ac:dyDescent="0.3">
      <c r="B16" s="18" t="s">
        <v>93</v>
      </c>
      <c r="D16">
        <v>1</v>
      </c>
      <c r="E16">
        <v>1</v>
      </c>
      <c r="F16" s="18">
        <v>1</v>
      </c>
      <c r="G16" s="10">
        <v>75</v>
      </c>
      <c r="H16" s="10">
        <v>75</v>
      </c>
      <c r="I16" s="10">
        <v>4500</v>
      </c>
      <c r="J16" s="10">
        <v>20</v>
      </c>
      <c r="K16" s="10">
        <v>20</v>
      </c>
      <c r="L16" s="2"/>
      <c r="M16" s="10">
        <v>50</v>
      </c>
      <c r="N16" s="10">
        <v>0</v>
      </c>
      <c r="O16" s="10">
        <v>0</v>
      </c>
      <c r="P16" s="10">
        <v>0</v>
      </c>
      <c r="Q16" s="10">
        <v>0</v>
      </c>
      <c r="R16" s="10">
        <v>0</v>
      </c>
      <c r="S16" s="10">
        <v>0</v>
      </c>
      <c r="T16" s="10">
        <v>0</v>
      </c>
      <c r="U16" s="10">
        <v>0</v>
      </c>
      <c r="V16" s="10">
        <v>0</v>
      </c>
      <c r="W16" s="2"/>
      <c r="X16" s="10">
        <v>50</v>
      </c>
      <c r="Y16" s="10">
        <v>0</v>
      </c>
      <c r="Z16" s="10">
        <v>0</v>
      </c>
      <c r="AA16" s="10">
        <v>0</v>
      </c>
      <c r="AB16" s="10">
        <v>0</v>
      </c>
      <c r="AC16" s="10">
        <v>0</v>
      </c>
      <c r="AD16" s="10">
        <v>0</v>
      </c>
      <c r="AE16" s="10">
        <v>0</v>
      </c>
      <c r="AF16" s="10">
        <v>0</v>
      </c>
      <c r="AG16" s="10">
        <v>0</v>
      </c>
      <c r="AH16" s="10">
        <v>0</v>
      </c>
      <c r="AI16" s="10">
        <v>0</v>
      </c>
      <c r="AJ16" s="3"/>
      <c r="AK16" s="10">
        <v>0</v>
      </c>
      <c r="AL16" s="10">
        <v>0</v>
      </c>
      <c r="AM16" s="3"/>
      <c r="AN16" s="10">
        <v>0</v>
      </c>
      <c r="AO16" s="10">
        <v>0</v>
      </c>
      <c r="AP16" s="10">
        <v>0</v>
      </c>
      <c r="AQ16" s="10">
        <v>0</v>
      </c>
      <c r="AR16" s="10">
        <v>0</v>
      </c>
      <c r="AS16" s="10">
        <v>0</v>
      </c>
      <c r="AT16" s="10">
        <v>0</v>
      </c>
      <c r="AU16" s="10">
        <v>0</v>
      </c>
      <c r="AV16" s="10">
        <v>0</v>
      </c>
      <c r="AW16" s="10">
        <v>0</v>
      </c>
      <c r="AX16" s="10">
        <v>0</v>
      </c>
      <c r="AY16" s="3"/>
      <c r="AZ16" s="10">
        <v>6000</v>
      </c>
      <c r="BA16" s="10">
        <v>6000</v>
      </c>
      <c r="BB16" s="10">
        <v>0</v>
      </c>
      <c r="BC16" s="10">
        <v>0</v>
      </c>
      <c r="BD16" s="10">
        <v>0</v>
      </c>
      <c r="BE16" s="10">
        <v>250</v>
      </c>
      <c r="BF16" s="3"/>
      <c r="BG16" s="10">
        <v>1000</v>
      </c>
      <c r="BH16" s="10">
        <v>5000</v>
      </c>
      <c r="BI16" s="3"/>
      <c r="BJ16" s="21">
        <v>1</v>
      </c>
      <c r="BK16" s="65">
        <v>0</v>
      </c>
      <c r="BL16" s="65">
        <v>0</v>
      </c>
      <c r="BM16" s="6">
        <f t="shared" si="0"/>
        <v>78.75</v>
      </c>
      <c r="BN16" s="8">
        <f t="shared" si="1"/>
        <v>238.21414302836598</v>
      </c>
      <c r="BO16" s="12">
        <f t="shared" si="2"/>
        <v>136.96482673841419</v>
      </c>
      <c r="BP16" s="50">
        <f>(1-'#Constant'!$A$3)/($J16*'#Constant'!$B$3/'#Constant'!$C$3^($D16-1)+1)+'#Constant'!$A$3</f>
        <v>0.94452830188679238</v>
      </c>
      <c r="BQ16" s="4">
        <f t="shared" si="3"/>
        <v>238.21414302836598</v>
      </c>
      <c r="BR16" s="50">
        <f>(1-'#Constant'!$A$3)/($K16*'#Constant'!$B$3/'#Constant'!$C$3^($D16-1)+1)+'#Constant'!$A$3</f>
        <v>0.94452830188679238</v>
      </c>
      <c r="BS16" s="4">
        <f t="shared" si="4"/>
        <v>238.21414302836598</v>
      </c>
      <c r="BT16">
        <f>BO16/$BO$4*100</f>
        <v>104.09845315263382</v>
      </c>
    </row>
    <row r="17" spans="2:72" s="13" customFormat="1" ht="17.25" thickBot="1" x14ac:dyDescent="0.35">
      <c r="B17" s="20"/>
      <c r="D17" s="14">
        <v>1</v>
      </c>
      <c r="E17" s="14">
        <v>1</v>
      </c>
      <c r="F17" s="19">
        <v>1</v>
      </c>
      <c r="G17" s="15" t="e">
        <f>ROUNDDOWN(G16*'#Constant'!$D$3^($D17-1)*HLOOKUP($E17,'#Constant'!$E$2:$I$3,2,FALSE)/1000,0)</f>
        <v>#NUM!</v>
      </c>
      <c r="H17" s="15" t="e">
        <f>ROUNDDOWN(H16*'#Constant'!$D$3^($D17-1)*HLOOKUP($E17,'#Constant'!$E$2:$I$3,2,FALSE)/1000,0)</f>
        <v>#NUM!</v>
      </c>
      <c r="I17" s="15" t="e">
        <f>ROUNDDOWN(I16*'#Constant'!$D$3^($D17-1)*HLOOKUP($E17,'#Constant'!$E$2:$I$3,2,FALSE)/1000,0)</f>
        <v>#NUM!</v>
      </c>
      <c r="J17" s="15" t="e">
        <f>ROUNDDOWN(J16*'#Constant'!$D$3^($D17-1)*HLOOKUP($E17,'#Constant'!$E$2:$I$3,2,FALSE)/1000,0)</f>
        <v>#NUM!</v>
      </c>
      <c r="K17" s="15" t="e">
        <f>ROUNDDOWN(K16*'#Constant'!$D$3^($D17-1)*HLOOKUP($E17,'#Constant'!$E$2:$I$3,2,FALSE)/1000,0)</f>
        <v>#NUM!</v>
      </c>
      <c r="L17" s="16"/>
      <c r="M17" s="15">
        <f>M16</f>
        <v>50</v>
      </c>
      <c r="N17" s="15">
        <f>N16</f>
        <v>0</v>
      </c>
      <c r="O17" s="15">
        <f t="shared" ref="O17:U17" si="46">O16</f>
        <v>0</v>
      </c>
      <c r="P17" s="15">
        <f t="shared" si="46"/>
        <v>0</v>
      </c>
      <c r="Q17" s="15">
        <f t="shared" si="46"/>
        <v>0</v>
      </c>
      <c r="R17" s="15">
        <f t="shared" si="46"/>
        <v>0</v>
      </c>
      <c r="S17" s="15">
        <f t="shared" si="46"/>
        <v>0</v>
      </c>
      <c r="T17" s="15">
        <f t="shared" si="46"/>
        <v>0</v>
      </c>
      <c r="U17" s="15">
        <f t="shared" si="46"/>
        <v>0</v>
      </c>
      <c r="V17" s="15">
        <f t="shared" si="6"/>
        <v>0</v>
      </c>
      <c r="W17" s="16"/>
      <c r="X17" s="15">
        <f t="shared" ref="X17:AI17" si="47">X16</f>
        <v>50</v>
      </c>
      <c r="Y17" s="15">
        <f t="shared" si="47"/>
        <v>0</v>
      </c>
      <c r="Z17" s="15">
        <f t="shared" si="47"/>
        <v>0</v>
      </c>
      <c r="AA17" s="15">
        <f t="shared" si="47"/>
        <v>0</v>
      </c>
      <c r="AB17" s="15">
        <f t="shared" si="47"/>
        <v>0</v>
      </c>
      <c r="AC17" s="15">
        <f t="shared" si="47"/>
        <v>0</v>
      </c>
      <c r="AD17" s="15">
        <f t="shared" si="47"/>
        <v>0</v>
      </c>
      <c r="AE17" s="15">
        <f t="shared" si="47"/>
        <v>0</v>
      </c>
      <c r="AF17" s="15">
        <f t="shared" si="47"/>
        <v>0</v>
      </c>
      <c r="AG17" s="15">
        <f t="shared" si="47"/>
        <v>0</v>
      </c>
      <c r="AH17" s="15">
        <f t="shared" si="47"/>
        <v>0</v>
      </c>
      <c r="AI17" s="15">
        <f t="shared" si="47"/>
        <v>0</v>
      </c>
      <c r="AJ17" s="17"/>
      <c r="AK17" s="15">
        <f t="shared" ref="AK17:AL17" si="48">AK16</f>
        <v>0</v>
      </c>
      <c r="AL17" s="15">
        <f t="shared" si="48"/>
        <v>0</v>
      </c>
      <c r="AM17" s="17"/>
      <c r="AN17" s="15">
        <f t="shared" ref="AN17:AX17" si="49">AN16</f>
        <v>0</v>
      </c>
      <c r="AO17" s="15">
        <f t="shared" si="49"/>
        <v>0</v>
      </c>
      <c r="AP17" s="15">
        <f t="shared" si="49"/>
        <v>0</v>
      </c>
      <c r="AQ17" s="15">
        <f t="shared" si="49"/>
        <v>0</v>
      </c>
      <c r="AR17" s="15">
        <f t="shared" si="49"/>
        <v>0</v>
      </c>
      <c r="AS17" s="15">
        <f t="shared" si="49"/>
        <v>0</v>
      </c>
      <c r="AT17" s="15">
        <f t="shared" si="49"/>
        <v>0</v>
      </c>
      <c r="AU17" s="15">
        <f t="shared" si="49"/>
        <v>0</v>
      </c>
      <c r="AV17" s="15">
        <f t="shared" si="49"/>
        <v>0</v>
      </c>
      <c r="AW17" s="15">
        <f t="shared" si="49"/>
        <v>0</v>
      </c>
      <c r="AX17" s="15">
        <f t="shared" si="49"/>
        <v>0</v>
      </c>
      <c r="AY17" s="17"/>
      <c r="AZ17" s="15">
        <f t="shared" ref="AZ17:BE17" si="50">AZ16</f>
        <v>6000</v>
      </c>
      <c r="BA17" s="15">
        <f t="shared" si="50"/>
        <v>6000</v>
      </c>
      <c r="BB17" s="15">
        <v>0</v>
      </c>
      <c r="BC17" s="15">
        <f t="shared" si="50"/>
        <v>0</v>
      </c>
      <c r="BD17" s="15">
        <f t="shared" si="50"/>
        <v>0</v>
      </c>
      <c r="BE17" s="15">
        <f t="shared" si="50"/>
        <v>250</v>
      </c>
      <c r="BF17" s="17"/>
      <c r="BG17" s="15">
        <f t="shared" si="24"/>
        <v>1000</v>
      </c>
      <c r="BH17" s="15">
        <f t="shared" si="25"/>
        <v>5000</v>
      </c>
      <c r="BI17" s="17"/>
      <c r="BJ17" s="22" t="e">
        <f>G17/G16</f>
        <v>#NUM!</v>
      </c>
      <c r="BK17" s="65">
        <f t="shared" ref="BK17:BL17" si="51">BK16</f>
        <v>0</v>
      </c>
      <c r="BL17" s="65">
        <f t="shared" si="51"/>
        <v>0</v>
      </c>
      <c r="BM17" s="6" t="e">
        <f t="shared" si="0"/>
        <v>#NUM!</v>
      </c>
      <c r="BN17" s="8" t="e">
        <f t="shared" si="1"/>
        <v>#NUM!</v>
      </c>
      <c r="BO17" s="12" t="e">
        <f t="shared" si="2"/>
        <v>#NUM!</v>
      </c>
      <c r="BP17" s="50" t="e">
        <f>(1-'#Constant'!$A$3)/($J17*'#Constant'!$B$3/'#Constant'!$C$3^($D17-1)+1)+'#Constant'!$A$3</f>
        <v>#NUM!</v>
      </c>
      <c r="BQ17" s="4" t="e">
        <f t="shared" si="3"/>
        <v>#NUM!</v>
      </c>
      <c r="BR17" s="50" t="e">
        <f>(1-'#Constant'!$A$3)/($K17*'#Constant'!$B$3/'#Constant'!$C$3^($D17-1)+1)+'#Constant'!$A$3</f>
        <v>#NUM!</v>
      </c>
      <c r="BS17" s="4" t="e">
        <f t="shared" si="4"/>
        <v>#NUM!</v>
      </c>
    </row>
    <row r="18" spans="2:72" x14ac:dyDescent="0.3">
      <c r="B18" s="18" t="s">
        <v>94</v>
      </c>
      <c r="D18">
        <v>1</v>
      </c>
      <c r="E18">
        <v>1</v>
      </c>
      <c r="F18" s="18">
        <v>1</v>
      </c>
      <c r="G18" s="10">
        <v>75</v>
      </c>
      <c r="H18" s="10">
        <v>75</v>
      </c>
      <c r="I18" s="10">
        <v>4500</v>
      </c>
      <c r="J18" s="10">
        <v>20</v>
      </c>
      <c r="K18" s="10">
        <v>20</v>
      </c>
      <c r="L18" s="2"/>
      <c r="M18" s="10">
        <v>50</v>
      </c>
      <c r="N18" s="10">
        <v>0</v>
      </c>
      <c r="O18" s="10">
        <v>0</v>
      </c>
      <c r="P18" s="10">
        <v>0</v>
      </c>
      <c r="Q18" s="10">
        <v>0</v>
      </c>
      <c r="R18" s="10">
        <v>0</v>
      </c>
      <c r="S18" s="10">
        <v>0</v>
      </c>
      <c r="T18" s="10">
        <v>0</v>
      </c>
      <c r="U18" s="10">
        <v>0</v>
      </c>
      <c r="V18" s="10">
        <v>0</v>
      </c>
      <c r="W18" s="2"/>
      <c r="X18" s="10">
        <v>50</v>
      </c>
      <c r="Y18" s="10">
        <v>0</v>
      </c>
      <c r="Z18" s="10">
        <v>0</v>
      </c>
      <c r="AA18" s="10">
        <v>0</v>
      </c>
      <c r="AB18" s="10">
        <v>0</v>
      </c>
      <c r="AC18" s="10">
        <v>0</v>
      </c>
      <c r="AD18" s="10">
        <v>0</v>
      </c>
      <c r="AE18" s="10">
        <v>0</v>
      </c>
      <c r="AF18" s="10">
        <v>0</v>
      </c>
      <c r="AG18" s="10">
        <v>0</v>
      </c>
      <c r="AH18" s="10">
        <v>0</v>
      </c>
      <c r="AI18" s="10">
        <v>0</v>
      </c>
      <c r="AJ18" s="3"/>
      <c r="AK18" s="10">
        <v>0</v>
      </c>
      <c r="AL18" s="10">
        <v>0</v>
      </c>
      <c r="AM18" s="3"/>
      <c r="AN18" s="10">
        <v>0</v>
      </c>
      <c r="AO18" s="10">
        <v>0</v>
      </c>
      <c r="AP18" s="10">
        <v>0</v>
      </c>
      <c r="AQ18" s="10">
        <v>0</v>
      </c>
      <c r="AR18" s="10">
        <v>0</v>
      </c>
      <c r="AS18" s="10">
        <v>0</v>
      </c>
      <c r="AT18" s="10">
        <v>0</v>
      </c>
      <c r="AU18" s="10">
        <v>0</v>
      </c>
      <c r="AV18" s="10">
        <v>0</v>
      </c>
      <c r="AW18" s="10">
        <v>0</v>
      </c>
      <c r="AX18" s="10">
        <v>0</v>
      </c>
      <c r="AY18" s="3"/>
      <c r="AZ18" s="10">
        <v>6000</v>
      </c>
      <c r="BA18" s="10">
        <v>6000</v>
      </c>
      <c r="BB18" s="10">
        <v>0</v>
      </c>
      <c r="BC18" s="10">
        <v>0</v>
      </c>
      <c r="BD18" s="10">
        <v>0</v>
      </c>
      <c r="BE18" s="10">
        <v>250</v>
      </c>
      <c r="BF18" s="3"/>
      <c r="BG18" s="10">
        <v>1000</v>
      </c>
      <c r="BH18" s="10">
        <v>5000</v>
      </c>
      <c r="BI18" s="3"/>
      <c r="BJ18" s="21">
        <v>1</v>
      </c>
      <c r="BK18" s="65">
        <v>0</v>
      </c>
      <c r="BL18" s="65">
        <v>0</v>
      </c>
      <c r="BM18" s="6">
        <f t="shared" si="0"/>
        <v>78.75</v>
      </c>
      <c r="BN18" s="8">
        <f t="shared" si="1"/>
        <v>238.21414302836598</v>
      </c>
      <c r="BO18" s="12">
        <f t="shared" si="2"/>
        <v>136.96482673841419</v>
      </c>
      <c r="BP18" s="50">
        <f>(1-'#Constant'!$A$3)/($J18*'#Constant'!$B$3/'#Constant'!$C$3^($D18-1)+1)+'#Constant'!$A$3</f>
        <v>0.94452830188679238</v>
      </c>
      <c r="BQ18" s="4">
        <f t="shared" si="3"/>
        <v>238.21414302836598</v>
      </c>
      <c r="BR18" s="50">
        <f>(1-'#Constant'!$A$3)/($K18*'#Constant'!$B$3/'#Constant'!$C$3^($D18-1)+1)+'#Constant'!$A$3</f>
        <v>0.94452830188679238</v>
      </c>
      <c r="BS18" s="4">
        <f t="shared" si="4"/>
        <v>238.21414302836598</v>
      </c>
      <c r="BT18">
        <f>BO18/$BO$4*100</f>
        <v>104.09845315263382</v>
      </c>
    </row>
    <row r="19" spans="2:72" s="13" customFormat="1" ht="17.25" thickBot="1" x14ac:dyDescent="0.35">
      <c r="B19" s="20"/>
      <c r="D19" s="14">
        <v>1</v>
      </c>
      <c r="E19" s="14">
        <v>1</v>
      </c>
      <c r="F19" s="19">
        <v>1</v>
      </c>
      <c r="G19" s="15" t="e">
        <f>ROUNDDOWN(G18*'#Constant'!$D$3^($D19-1)*HLOOKUP($E19,'#Constant'!$E$2:$I$3,2,FALSE)/1000,0)</f>
        <v>#NUM!</v>
      </c>
      <c r="H19" s="15" t="e">
        <f>ROUNDDOWN(H18*'#Constant'!$D$3^($D19-1)*HLOOKUP($E19,'#Constant'!$E$2:$I$3,2,FALSE)/1000,0)</f>
        <v>#NUM!</v>
      </c>
      <c r="I19" s="15" t="e">
        <f>ROUNDDOWN(I18*'#Constant'!$D$3^($D19-1)*HLOOKUP($E19,'#Constant'!$E$2:$I$3,2,FALSE)/1000,0)</f>
        <v>#NUM!</v>
      </c>
      <c r="J19" s="15" t="e">
        <f>ROUNDDOWN(J18*'#Constant'!$D$3^($D19-1)*HLOOKUP($E19,'#Constant'!$E$2:$I$3,2,FALSE)/1000,0)</f>
        <v>#NUM!</v>
      </c>
      <c r="K19" s="15" t="e">
        <f>ROUNDDOWN(K18*'#Constant'!$D$3^($D19-1)*HLOOKUP($E19,'#Constant'!$E$2:$I$3,2,FALSE)/1000,0)</f>
        <v>#NUM!</v>
      </c>
      <c r="L19" s="16"/>
      <c r="M19" s="15">
        <f>M18</f>
        <v>50</v>
      </c>
      <c r="N19" s="10">
        <v>0</v>
      </c>
      <c r="O19" s="15">
        <f t="shared" ref="O19:U19" si="52">O18</f>
        <v>0</v>
      </c>
      <c r="P19" s="15">
        <f t="shared" si="52"/>
        <v>0</v>
      </c>
      <c r="Q19" s="15">
        <f t="shared" si="52"/>
        <v>0</v>
      </c>
      <c r="R19" s="15">
        <f t="shared" si="52"/>
        <v>0</v>
      </c>
      <c r="S19" s="15">
        <f t="shared" si="52"/>
        <v>0</v>
      </c>
      <c r="T19" s="15">
        <f t="shared" si="52"/>
        <v>0</v>
      </c>
      <c r="U19" s="15">
        <f t="shared" si="52"/>
        <v>0</v>
      </c>
      <c r="V19" s="15">
        <f t="shared" si="6"/>
        <v>0</v>
      </c>
      <c r="W19" s="16"/>
      <c r="X19" s="15">
        <f t="shared" ref="X19:AI19" si="53">X18</f>
        <v>50</v>
      </c>
      <c r="Y19" s="15">
        <f t="shared" si="53"/>
        <v>0</v>
      </c>
      <c r="Z19" s="15">
        <f t="shared" si="53"/>
        <v>0</v>
      </c>
      <c r="AA19" s="15">
        <f t="shared" si="53"/>
        <v>0</v>
      </c>
      <c r="AB19" s="15">
        <f t="shared" si="53"/>
        <v>0</v>
      </c>
      <c r="AC19" s="15">
        <f t="shared" si="53"/>
        <v>0</v>
      </c>
      <c r="AD19" s="15">
        <f t="shared" si="53"/>
        <v>0</v>
      </c>
      <c r="AE19" s="15">
        <f t="shared" si="53"/>
        <v>0</v>
      </c>
      <c r="AF19" s="15">
        <f t="shared" si="53"/>
        <v>0</v>
      </c>
      <c r="AG19" s="15">
        <f t="shared" si="53"/>
        <v>0</v>
      </c>
      <c r="AH19" s="15">
        <f t="shared" si="53"/>
        <v>0</v>
      </c>
      <c r="AI19" s="15">
        <f t="shared" si="53"/>
        <v>0</v>
      </c>
      <c r="AJ19" s="17"/>
      <c r="AK19" s="15">
        <f t="shared" ref="AK19:AL19" si="54">AK18</f>
        <v>0</v>
      </c>
      <c r="AL19" s="15">
        <f t="shared" si="54"/>
        <v>0</v>
      </c>
      <c r="AM19" s="17"/>
      <c r="AN19" s="15">
        <f t="shared" ref="AN19:AX19" si="55">AN18</f>
        <v>0</v>
      </c>
      <c r="AO19" s="15">
        <f t="shared" si="55"/>
        <v>0</v>
      </c>
      <c r="AP19" s="15">
        <f t="shared" si="55"/>
        <v>0</v>
      </c>
      <c r="AQ19" s="15">
        <f t="shared" si="55"/>
        <v>0</v>
      </c>
      <c r="AR19" s="15">
        <f t="shared" si="55"/>
        <v>0</v>
      </c>
      <c r="AS19" s="15">
        <f t="shared" si="55"/>
        <v>0</v>
      </c>
      <c r="AT19" s="15">
        <f t="shared" si="55"/>
        <v>0</v>
      </c>
      <c r="AU19" s="15">
        <f t="shared" si="55"/>
        <v>0</v>
      </c>
      <c r="AV19" s="15">
        <f t="shared" si="55"/>
        <v>0</v>
      </c>
      <c r="AW19" s="15">
        <f t="shared" si="55"/>
        <v>0</v>
      </c>
      <c r="AX19" s="15">
        <f t="shared" si="55"/>
        <v>0</v>
      </c>
      <c r="AY19" s="17"/>
      <c r="AZ19" s="15">
        <f t="shared" ref="AZ19:BE19" si="56">AZ18</f>
        <v>6000</v>
      </c>
      <c r="BA19" s="15">
        <f t="shared" si="56"/>
        <v>6000</v>
      </c>
      <c r="BB19" s="15">
        <v>0</v>
      </c>
      <c r="BC19" s="15">
        <f t="shared" si="56"/>
        <v>0</v>
      </c>
      <c r="BD19" s="15">
        <f t="shared" si="56"/>
        <v>0</v>
      </c>
      <c r="BE19" s="15">
        <f t="shared" si="56"/>
        <v>250</v>
      </c>
      <c r="BF19" s="17"/>
      <c r="BG19" s="15">
        <f t="shared" si="24"/>
        <v>1000</v>
      </c>
      <c r="BH19" s="15">
        <f t="shared" si="25"/>
        <v>5000</v>
      </c>
      <c r="BI19" s="17"/>
      <c r="BJ19" s="22" t="e">
        <f>G19/G18</f>
        <v>#NUM!</v>
      </c>
      <c r="BK19" s="65">
        <f t="shared" si="37"/>
        <v>0</v>
      </c>
      <c r="BL19" s="65">
        <f t="shared" si="37"/>
        <v>0</v>
      </c>
      <c r="BM19" s="6" t="e">
        <f t="shared" si="0"/>
        <v>#NUM!</v>
      </c>
      <c r="BN19" s="8" t="e">
        <f t="shared" si="1"/>
        <v>#NUM!</v>
      </c>
      <c r="BO19" s="12" t="e">
        <f t="shared" si="2"/>
        <v>#NUM!</v>
      </c>
      <c r="BP19" s="50" t="e">
        <f>(1-'#Constant'!$A$3)/($J19*'#Constant'!$B$3/'#Constant'!$C$3^($D19-1)+1)+'#Constant'!$A$3</f>
        <v>#NUM!</v>
      </c>
      <c r="BQ19" s="4" t="e">
        <f t="shared" si="3"/>
        <v>#NUM!</v>
      </c>
      <c r="BR19" s="50" t="e">
        <f>(1-'#Constant'!$A$3)/($K19*'#Constant'!$B$3/'#Constant'!$C$3^($D19-1)+1)+'#Constant'!$A$3</f>
        <v>#NUM!</v>
      </c>
      <c r="BS19" s="4" t="e">
        <f t="shared" si="4"/>
        <v>#NUM!</v>
      </c>
    </row>
    <row r="20" spans="2:72" x14ac:dyDescent="0.3">
      <c r="B20" s="18" t="s">
        <v>95</v>
      </c>
      <c r="D20">
        <v>1</v>
      </c>
      <c r="E20">
        <v>1</v>
      </c>
      <c r="F20" s="18">
        <v>1</v>
      </c>
      <c r="G20" s="10">
        <v>75</v>
      </c>
      <c r="H20" s="10">
        <v>75</v>
      </c>
      <c r="I20" s="10">
        <v>4500</v>
      </c>
      <c r="J20" s="10">
        <v>20</v>
      </c>
      <c r="K20" s="10">
        <v>20</v>
      </c>
      <c r="L20" s="2"/>
      <c r="M20" s="10">
        <v>50</v>
      </c>
      <c r="N20" s="10">
        <v>0</v>
      </c>
      <c r="O20" s="10">
        <v>0</v>
      </c>
      <c r="P20" s="10">
        <v>0</v>
      </c>
      <c r="Q20" s="10">
        <v>0</v>
      </c>
      <c r="R20" s="10">
        <v>0</v>
      </c>
      <c r="S20" s="10">
        <v>0</v>
      </c>
      <c r="T20" s="10">
        <v>0</v>
      </c>
      <c r="U20" s="10">
        <v>0</v>
      </c>
      <c r="V20" s="10">
        <v>0</v>
      </c>
      <c r="W20" s="2"/>
      <c r="X20" s="10">
        <v>50</v>
      </c>
      <c r="Y20" s="10">
        <v>0</v>
      </c>
      <c r="Z20" s="10">
        <v>0</v>
      </c>
      <c r="AA20" s="10">
        <v>0</v>
      </c>
      <c r="AB20" s="10">
        <v>0</v>
      </c>
      <c r="AC20" s="10">
        <v>0</v>
      </c>
      <c r="AD20" s="10">
        <v>0</v>
      </c>
      <c r="AE20" s="10">
        <v>0</v>
      </c>
      <c r="AF20" s="10">
        <v>0</v>
      </c>
      <c r="AG20" s="10">
        <v>0</v>
      </c>
      <c r="AH20" s="10">
        <v>0</v>
      </c>
      <c r="AI20" s="10">
        <v>0</v>
      </c>
      <c r="AJ20" s="3"/>
      <c r="AK20" s="10">
        <v>0</v>
      </c>
      <c r="AL20" s="10">
        <v>0</v>
      </c>
      <c r="AM20" s="3"/>
      <c r="AN20" s="10">
        <v>0</v>
      </c>
      <c r="AO20" s="10">
        <v>0</v>
      </c>
      <c r="AP20" s="10">
        <v>0</v>
      </c>
      <c r="AQ20" s="10">
        <v>0</v>
      </c>
      <c r="AR20" s="10">
        <v>0</v>
      </c>
      <c r="AS20" s="10">
        <v>0</v>
      </c>
      <c r="AT20" s="10">
        <v>0</v>
      </c>
      <c r="AU20" s="10">
        <v>0</v>
      </c>
      <c r="AV20" s="10">
        <v>0</v>
      </c>
      <c r="AW20" s="10">
        <v>0</v>
      </c>
      <c r="AX20" s="10">
        <v>0</v>
      </c>
      <c r="AY20" s="3"/>
      <c r="AZ20" s="10">
        <v>6000</v>
      </c>
      <c r="BA20" s="10">
        <v>6000</v>
      </c>
      <c r="BB20" s="10">
        <v>0</v>
      </c>
      <c r="BC20" s="10">
        <v>0</v>
      </c>
      <c r="BD20" s="10">
        <v>0</v>
      </c>
      <c r="BE20" s="10">
        <v>250</v>
      </c>
      <c r="BF20" s="3"/>
      <c r="BG20" s="10">
        <v>1000</v>
      </c>
      <c r="BH20" s="10">
        <v>5000</v>
      </c>
      <c r="BI20" s="3"/>
      <c r="BJ20" s="21">
        <v>1</v>
      </c>
      <c r="BK20" s="65">
        <v>0</v>
      </c>
      <c r="BL20" s="65">
        <v>0</v>
      </c>
      <c r="BM20" s="6">
        <f t="shared" si="0"/>
        <v>78.75</v>
      </c>
      <c r="BN20" s="8">
        <f t="shared" si="1"/>
        <v>238.21414302836598</v>
      </c>
      <c r="BO20" s="12">
        <f t="shared" si="2"/>
        <v>136.96482673841419</v>
      </c>
      <c r="BP20" s="50">
        <f>(1-'#Constant'!$A$3)/($J20*'#Constant'!$B$3/'#Constant'!$C$3^($D20-1)+1)+'#Constant'!$A$3</f>
        <v>0.94452830188679238</v>
      </c>
      <c r="BQ20" s="4">
        <f t="shared" si="3"/>
        <v>238.21414302836598</v>
      </c>
      <c r="BR20" s="50">
        <f>(1-'#Constant'!$A$3)/($K20*'#Constant'!$B$3/'#Constant'!$C$3^($D20-1)+1)+'#Constant'!$A$3</f>
        <v>0.94452830188679238</v>
      </c>
      <c r="BS20" s="4">
        <f t="shared" si="4"/>
        <v>238.21414302836598</v>
      </c>
      <c r="BT20">
        <f>BO20/$BO$4*100</f>
        <v>104.09845315263382</v>
      </c>
    </row>
    <row r="21" spans="2:72" s="13" customFormat="1" ht="17.25" thickBot="1" x14ac:dyDescent="0.35">
      <c r="B21" s="20"/>
      <c r="D21" s="14">
        <v>1</v>
      </c>
      <c r="E21" s="14">
        <v>1</v>
      </c>
      <c r="F21" s="19">
        <v>1</v>
      </c>
      <c r="G21" s="15" t="e">
        <f>ROUNDDOWN(G20*'#Constant'!$D$3^($D21-1)*HLOOKUP($E21,'#Constant'!$E$2:$I$3,2,FALSE)/1000,0)</f>
        <v>#NUM!</v>
      </c>
      <c r="H21" s="15" t="e">
        <f>ROUNDDOWN(H20*'#Constant'!$D$3^($D21-1)*HLOOKUP($E21,'#Constant'!$E$2:$I$3,2,FALSE)/1000,0)</f>
        <v>#NUM!</v>
      </c>
      <c r="I21" s="15" t="e">
        <f>ROUNDDOWN(I20*'#Constant'!$D$3^($D21-1)*HLOOKUP($E21,'#Constant'!$E$2:$I$3,2,FALSE)/1000,0)</f>
        <v>#NUM!</v>
      </c>
      <c r="J21" s="15" t="e">
        <f>ROUNDDOWN(J20*'#Constant'!$D$3^($D21-1)*HLOOKUP($E21,'#Constant'!$E$2:$I$3,2,FALSE)/1000,0)</f>
        <v>#NUM!</v>
      </c>
      <c r="K21" s="15" t="e">
        <f>ROUNDDOWN(K20*'#Constant'!$D$3^($D21-1)*HLOOKUP($E21,'#Constant'!$E$2:$I$3,2,FALSE)/1000,0)</f>
        <v>#NUM!</v>
      </c>
      <c r="L21" s="16"/>
      <c r="M21" s="15">
        <f>M20</f>
        <v>50</v>
      </c>
      <c r="N21" s="15">
        <f>N20</f>
        <v>0</v>
      </c>
      <c r="O21" s="15">
        <f t="shared" ref="O21:U21" si="57">O20</f>
        <v>0</v>
      </c>
      <c r="P21" s="15">
        <f t="shared" si="57"/>
        <v>0</v>
      </c>
      <c r="Q21" s="15">
        <f t="shared" si="57"/>
        <v>0</v>
      </c>
      <c r="R21" s="15">
        <f t="shared" si="57"/>
        <v>0</v>
      </c>
      <c r="S21" s="15">
        <f t="shared" si="57"/>
        <v>0</v>
      </c>
      <c r="T21" s="15">
        <f t="shared" si="57"/>
        <v>0</v>
      </c>
      <c r="U21" s="15">
        <f t="shared" si="57"/>
        <v>0</v>
      </c>
      <c r="V21" s="15">
        <f t="shared" si="6"/>
        <v>0</v>
      </c>
      <c r="W21" s="16"/>
      <c r="X21" s="15">
        <f t="shared" ref="X21:AI21" si="58">X20</f>
        <v>50</v>
      </c>
      <c r="Y21" s="15">
        <f t="shared" si="58"/>
        <v>0</v>
      </c>
      <c r="Z21" s="15">
        <f t="shared" si="58"/>
        <v>0</v>
      </c>
      <c r="AA21" s="15">
        <f t="shared" si="58"/>
        <v>0</v>
      </c>
      <c r="AB21" s="15">
        <f t="shared" si="58"/>
        <v>0</v>
      </c>
      <c r="AC21" s="15">
        <f t="shared" si="58"/>
        <v>0</v>
      </c>
      <c r="AD21" s="15">
        <f t="shared" si="58"/>
        <v>0</v>
      </c>
      <c r="AE21" s="15">
        <f t="shared" si="58"/>
        <v>0</v>
      </c>
      <c r="AF21" s="15">
        <f t="shared" si="58"/>
        <v>0</v>
      </c>
      <c r="AG21" s="15">
        <f t="shared" si="58"/>
        <v>0</v>
      </c>
      <c r="AH21" s="15">
        <f t="shared" si="58"/>
        <v>0</v>
      </c>
      <c r="AI21" s="15">
        <f t="shared" si="58"/>
        <v>0</v>
      </c>
      <c r="AJ21" s="17"/>
      <c r="AK21" s="15">
        <f t="shared" ref="AK21:AL21" si="59">AK20</f>
        <v>0</v>
      </c>
      <c r="AL21" s="15">
        <f t="shared" si="59"/>
        <v>0</v>
      </c>
      <c r="AM21" s="17"/>
      <c r="AN21" s="15">
        <f t="shared" ref="AN21:AX21" si="60">AN20</f>
        <v>0</v>
      </c>
      <c r="AO21" s="15">
        <f t="shared" si="60"/>
        <v>0</v>
      </c>
      <c r="AP21" s="15">
        <f t="shared" si="60"/>
        <v>0</v>
      </c>
      <c r="AQ21" s="15">
        <f t="shared" si="60"/>
        <v>0</v>
      </c>
      <c r="AR21" s="15">
        <f t="shared" si="60"/>
        <v>0</v>
      </c>
      <c r="AS21" s="15">
        <f t="shared" si="60"/>
        <v>0</v>
      </c>
      <c r="AT21" s="15">
        <f t="shared" si="60"/>
        <v>0</v>
      </c>
      <c r="AU21" s="15">
        <f t="shared" si="60"/>
        <v>0</v>
      </c>
      <c r="AV21" s="15">
        <f t="shared" si="60"/>
        <v>0</v>
      </c>
      <c r="AW21" s="15">
        <f t="shared" si="60"/>
        <v>0</v>
      </c>
      <c r="AX21" s="15">
        <f t="shared" si="60"/>
        <v>0</v>
      </c>
      <c r="AY21" s="17"/>
      <c r="AZ21" s="15">
        <f t="shared" ref="AZ21:BE21" si="61">AZ20</f>
        <v>6000</v>
      </c>
      <c r="BA21" s="15">
        <f t="shared" si="61"/>
        <v>6000</v>
      </c>
      <c r="BB21" s="15">
        <v>0</v>
      </c>
      <c r="BC21" s="15">
        <f t="shared" si="61"/>
        <v>0</v>
      </c>
      <c r="BD21" s="15">
        <f t="shared" si="61"/>
        <v>0</v>
      </c>
      <c r="BE21" s="15">
        <f t="shared" si="61"/>
        <v>250</v>
      </c>
      <c r="BF21" s="17"/>
      <c r="BG21" s="15">
        <f t="shared" si="24"/>
        <v>1000</v>
      </c>
      <c r="BH21" s="15">
        <f t="shared" si="25"/>
        <v>5000</v>
      </c>
      <c r="BI21" s="17"/>
      <c r="BJ21" s="22" t="e">
        <f>G21/G20</f>
        <v>#NUM!</v>
      </c>
      <c r="BK21" s="65">
        <f t="shared" ref="BK21:BL21" si="62">BK20</f>
        <v>0</v>
      </c>
      <c r="BL21" s="65">
        <f t="shared" si="62"/>
        <v>0</v>
      </c>
      <c r="BM21" s="6" t="e">
        <f t="shared" si="0"/>
        <v>#NUM!</v>
      </c>
      <c r="BN21" s="8" t="e">
        <f t="shared" si="1"/>
        <v>#NUM!</v>
      </c>
      <c r="BO21" s="12" t="e">
        <f t="shared" si="2"/>
        <v>#NUM!</v>
      </c>
      <c r="BP21" s="50" t="e">
        <f>(1-'#Constant'!$A$3)/($J21*'#Constant'!$B$3/'#Constant'!$C$3^($D21-1)+1)+'#Constant'!$A$3</f>
        <v>#NUM!</v>
      </c>
      <c r="BQ21" s="4" t="e">
        <f t="shared" si="3"/>
        <v>#NUM!</v>
      </c>
      <c r="BR21" s="50" t="e">
        <f>(1-'#Constant'!$A$3)/($K21*'#Constant'!$B$3/'#Constant'!$C$3^($D21-1)+1)+'#Constant'!$A$3</f>
        <v>#NUM!</v>
      </c>
      <c r="BS21" s="4" t="e">
        <f t="shared" si="4"/>
        <v>#NUM!</v>
      </c>
    </row>
    <row r="22" spans="2:72" x14ac:dyDescent="0.3">
      <c r="B22" s="18" t="s">
        <v>96</v>
      </c>
      <c r="D22">
        <v>1</v>
      </c>
      <c r="E22">
        <v>1</v>
      </c>
      <c r="F22" s="18">
        <v>1</v>
      </c>
      <c r="G22" s="10">
        <v>75</v>
      </c>
      <c r="H22" s="10">
        <v>75</v>
      </c>
      <c r="I22" s="10">
        <v>4500</v>
      </c>
      <c r="J22" s="10">
        <v>20</v>
      </c>
      <c r="K22" s="10">
        <v>20</v>
      </c>
      <c r="L22" s="2"/>
      <c r="M22" s="10">
        <v>50</v>
      </c>
      <c r="N22" s="10">
        <v>0</v>
      </c>
      <c r="O22" s="10">
        <v>0</v>
      </c>
      <c r="P22" s="10">
        <v>0</v>
      </c>
      <c r="Q22" s="10">
        <v>0</v>
      </c>
      <c r="R22" s="10">
        <v>0</v>
      </c>
      <c r="S22" s="10">
        <v>0</v>
      </c>
      <c r="T22" s="10">
        <v>0</v>
      </c>
      <c r="U22" s="10">
        <v>0</v>
      </c>
      <c r="V22" s="10">
        <v>0</v>
      </c>
      <c r="W22" s="2"/>
      <c r="X22" s="10">
        <v>50</v>
      </c>
      <c r="Y22" s="10">
        <v>0</v>
      </c>
      <c r="Z22" s="10">
        <v>0</v>
      </c>
      <c r="AA22" s="10">
        <v>0</v>
      </c>
      <c r="AB22" s="10">
        <v>0</v>
      </c>
      <c r="AC22" s="10">
        <v>0</v>
      </c>
      <c r="AD22" s="10">
        <v>0</v>
      </c>
      <c r="AE22" s="10">
        <v>0</v>
      </c>
      <c r="AF22" s="10">
        <v>0</v>
      </c>
      <c r="AG22" s="10">
        <v>0</v>
      </c>
      <c r="AH22" s="10">
        <v>0</v>
      </c>
      <c r="AI22" s="10">
        <v>0</v>
      </c>
      <c r="AJ22" s="3"/>
      <c r="AK22" s="10">
        <v>0</v>
      </c>
      <c r="AL22" s="10">
        <v>0</v>
      </c>
      <c r="AM22" s="3"/>
      <c r="AN22" s="10">
        <v>0</v>
      </c>
      <c r="AO22" s="10">
        <v>0</v>
      </c>
      <c r="AP22" s="10">
        <v>0</v>
      </c>
      <c r="AQ22" s="10">
        <v>0</v>
      </c>
      <c r="AR22" s="10">
        <v>0</v>
      </c>
      <c r="AS22" s="10">
        <v>0</v>
      </c>
      <c r="AT22" s="10">
        <v>0</v>
      </c>
      <c r="AU22" s="10">
        <v>0</v>
      </c>
      <c r="AV22" s="10">
        <v>0</v>
      </c>
      <c r="AW22" s="10">
        <v>0</v>
      </c>
      <c r="AX22" s="10">
        <v>0</v>
      </c>
      <c r="AY22" s="3"/>
      <c r="AZ22" s="10">
        <v>6000</v>
      </c>
      <c r="BA22" s="10">
        <v>6000</v>
      </c>
      <c r="BB22" s="10">
        <v>0</v>
      </c>
      <c r="BC22" s="10">
        <v>0</v>
      </c>
      <c r="BD22" s="10">
        <v>0</v>
      </c>
      <c r="BE22" s="10">
        <v>250</v>
      </c>
      <c r="BF22" s="3"/>
      <c r="BG22" s="10">
        <v>1000</v>
      </c>
      <c r="BH22" s="10">
        <v>5000</v>
      </c>
      <c r="BI22" s="3"/>
      <c r="BJ22" s="21">
        <v>1</v>
      </c>
      <c r="BK22" s="65">
        <v>0</v>
      </c>
      <c r="BL22" s="65">
        <v>0</v>
      </c>
      <c r="BM22" s="6">
        <f t="shared" si="0"/>
        <v>78.75</v>
      </c>
      <c r="BN22" s="8">
        <f t="shared" si="1"/>
        <v>238.21414302836598</v>
      </c>
      <c r="BO22" s="12">
        <f t="shared" si="2"/>
        <v>136.96482673841419</v>
      </c>
      <c r="BP22" s="50">
        <f>(1-'#Constant'!$A$3)/($J22*'#Constant'!$B$3/'#Constant'!$C$3^($D22-1)+1)+'#Constant'!$A$3</f>
        <v>0.94452830188679238</v>
      </c>
      <c r="BQ22" s="4">
        <f t="shared" si="3"/>
        <v>238.21414302836598</v>
      </c>
      <c r="BR22" s="50">
        <f>(1-'#Constant'!$A$3)/($K22*'#Constant'!$B$3/'#Constant'!$C$3^($D22-1)+1)+'#Constant'!$A$3</f>
        <v>0.94452830188679238</v>
      </c>
      <c r="BS22" s="4">
        <f t="shared" si="4"/>
        <v>238.21414302836598</v>
      </c>
      <c r="BT22">
        <f>BO22/$BO$4*100</f>
        <v>104.09845315263382</v>
      </c>
    </row>
    <row r="23" spans="2:72" s="13" customFormat="1" ht="17.25" thickBot="1" x14ac:dyDescent="0.35">
      <c r="B23" s="20"/>
      <c r="D23" s="14">
        <v>1</v>
      </c>
      <c r="E23" s="14">
        <v>1</v>
      </c>
      <c r="F23" s="19">
        <v>1</v>
      </c>
      <c r="G23" s="15" t="e">
        <f>ROUNDDOWN(G22*'#Constant'!$D$3^($D23-1)*HLOOKUP($E23,'#Constant'!$E$2:$I$3,2,FALSE)/1000,0)</f>
        <v>#NUM!</v>
      </c>
      <c r="H23" s="15" t="e">
        <f>ROUNDDOWN(H22*'#Constant'!$D$3^($D23-1)*HLOOKUP($E23,'#Constant'!$E$2:$I$3,2,FALSE)/1000,0)</f>
        <v>#NUM!</v>
      </c>
      <c r="I23" s="15" t="e">
        <f>ROUNDDOWN(I22*'#Constant'!$D$3^($D23-1)*HLOOKUP($E23,'#Constant'!$E$2:$I$3,2,FALSE)/1000,0)</f>
        <v>#NUM!</v>
      </c>
      <c r="J23" s="15" t="e">
        <f>ROUNDDOWN(J22*'#Constant'!$D$3^($D23-1)*HLOOKUP($E23,'#Constant'!$E$2:$I$3,2,FALSE)/1000,0)</f>
        <v>#NUM!</v>
      </c>
      <c r="K23" s="15" t="e">
        <f>ROUNDDOWN(K22*'#Constant'!$D$3^($D23-1)*HLOOKUP($E23,'#Constant'!$E$2:$I$3,2,FALSE)/1000,0)</f>
        <v>#NUM!</v>
      </c>
      <c r="L23" s="16"/>
      <c r="M23" s="15">
        <f>M22</f>
        <v>50</v>
      </c>
      <c r="N23" s="15">
        <f>N22</f>
        <v>0</v>
      </c>
      <c r="O23" s="15">
        <f t="shared" ref="O23:U23" si="63">O22</f>
        <v>0</v>
      </c>
      <c r="P23" s="15">
        <f t="shared" si="63"/>
        <v>0</v>
      </c>
      <c r="Q23" s="15">
        <f t="shared" si="63"/>
        <v>0</v>
      </c>
      <c r="R23" s="15">
        <f t="shared" si="63"/>
        <v>0</v>
      </c>
      <c r="S23" s="15">
        <f t="shared" si="63"/>
        <v>0</v>
      </c>
      <c r="T23" s="15">
        <f t="shared" si="63"/>
        <v>0</v>
      </c>
      <c r="U23" s="15">
        <f t="shared" si="63"/>
        <v>0</v>
      </c>
      <c r="V23" s="15">
        <f t="shared" si="6"/>
        <v>0</v>
      </c>
      <c r="W23" s="16"/>
      <c r="X23" s="15">
        <f t="shared" ref="X23:AI23" si="64">X22</f>
        <v>50</v>
      </c>
      <c r="Y23" s="15">
        <f t="shared" si="64"/>
        <v>0</v>
      </c>
      <c r="Z23" s="15">
        <f t="shared" si="64"/>
        <v>0</v>
      </c>
      <c r="AA23" s="15">
        <f t="shared" si="64"/>
        <v>0</v>
      </c>
      <c r="AB23" s="15">
        <f t="shared" si="64"/>
        <v>0</v>
      </c>
      <c r="AC23" s="15">
        <f t="shared" si="64"/>
        <v>0</v>
      </c>
      <c r="AD23" s="15">
        <f t="shared" si="64"/>
        <v>0</v>
      </c>
      <c r="AE23" s="15">
        <f t="shared" si="64"/>
        <v>0</v>
      </c>
      <c r="AF23" s="15">
        <f t="shared" si="64"/>
        <v>0</v>
      </c>
      <c r="AG23" s="15">
        <f t="shared" si="64"/>
        <v>0</v>
      </c>
      <c r="AH23" s="15">
        <f t="shared" si="64"/>
        <v>0</v>
      </c>
      <c r="AI23" s="15">
        <f t="shared" si="64"/>
        <v>0</v>
      </c>
      <c r="AJ23" s="17"/>
      <c r="AK23" s="15">
        <f t="shared" ref="AK23:AL23" si="65">AK22</f>
        <v>0</v>
      </c>
      <c r="AL23" s="15">
        <f t="shared" si="65"/>
        <v>0</v>
      </c>
      <c r="AM23" s="17"/>
      <c r="AN23" s="15">
        <f t="shared" ref="AN23:AX23" si="66">AN22</f>
        <v>0</v>
      </c>
      <c r="AO23" s="15">
        <f t="shared" si="66"/>
        <v>0</v>
      </c>
      <c r="AP23" s="15">
        <f t="shared" si="66"/>
        <v>0</v>
      </c>
      <c r="AQ23" s="15">
        <f t="shared" si="66"/>
        <v>0</v>
      </c>
      <c r="AR23" s="15">
        <f t="shared" si="66"/>
        <v>0</v>
      </c>
      <c r="AS23" s="15">
        <f t="shared" si="66"/>
        <v>0</v>
      </c>
      <c r="AT23" s="15">
        <f t="shared" si="66"/>
        <v>0</v>
      </c>
      <c r="AU23" s="15">
        <f t="shared" si="66"/>
        <v>0</v>
      </c>
      <c r="AV23" s="15">
        <f t="shared" si="66"/>
        <v>0</v>
      </c>
      <c r="AW23" s="15">
        <f t="shared" si="66"/>
        <v>0</v>
      </c>
      <c r="AX23" s="15">
        <f t="shared" si="66"/>
        <v>0</v>
      </c>
      <c r="AY23" s="17"/>
      <c r="AZ23" s="15">
        <f t="shared" ref="AZ23:BE23" si="67">AZ22</f>
        <v>6000</v>
      </c>
      <c r="BA23" s="15">
        <f t="shared" si="67"/>
        <v>6000</v>
      </c>
      <c r="BB23" s="15">
        <v>0</v>
      </c>
      <c r="BC23" s="15">
        <f t="shared" si="67"/>
        <v>0</v>
      </c>
      <c r="BD23" s="15">
        <f t="shared" si="67"/>
        <v>0</v>
      </c>
      <c r="BE23" s="15">
        <f t="shared" si="67"/>
        <v>250</v>
      </c>
      <c r="BF23" s="17"/>
      <c r="BG23" s="15">
        <f t="shared" si="24"/>
        <v>1000</v>
      </c>
      <c r="BH23" s="15">
        <f t="shared" si="25"/>
        <v>5000</v>
      </c>
      <c r="BI23" s="17"/>
      <c r="BJ23" s="22" t="e">
        <f>G23/G22</f>
        <v>#NUM!</v>
      </c>
      <c r="BK23" s="65">
        <f t="shared" si="37"/>
        <v>0</v>
      </c>
      <c r="BL23" s="65">
        <f t="shared" si="37"/>
        <v>0</v>
      </c>
      <c r="BM23" s="6" t="e">
        <f t="shared" si="0"/>
        <v>#NUM!</v>
      </c>
      <c r="BN23" s="8" t="e">
        <f t="shared" si="1"/>
        <v>#NUM!</v>
      </c>
      <c r="BO23" s="12" t="e">
        <f t="shared" si="2"/>
        <v>#NUM!</v>
      </c>
      <c r="BP23" s="50" t="e">
        <f>(1-'#Constant'!$A$3)/($J23*'#Constant'!$B$3/'#Constant'!$C$3^($D23-1)+1)+'#Constant'!$A$3</f>
        <v>#NUM!</v>
      </c>
      <c r="BQ23" s="4" t="e">
        <f t="shared" si="3"/>
        <v>#NUM!</v>
      </c>
      <c r="BR23" s="50" t="e">
        <f>(1-'#Constant'!$A$3)/($K23*'#Constant'!$B$3/'#Constant'!$C$3^($D23-1)+1)+'#Constant'!$A$3</f>
        <v>#NUM!</v>
      </c>
      <c r="BS23" s="4" t="e">
        <f t="shared" si="4"/>
        <v>#NUM!</v>
      </c>
    </row>
    <row r="24" spans="2:72" x14ac:dyDescent="0.3">
      <c r="B24" s="18" t="s">
        <v>97</v>
      </c>
      <c r="D24">
        <v>1</v>
      </c>
      <c r="E24">
        <v>1</v>
      </c>
      <c r="F24" s="18">
        <v>1</v>
      </c>
      <c r="G24" s="10">
        <v>75</v>
      </c>
      <c r="H24" s="10">
        <v>75</v>
      </c>
      <c r="I24" s="10">
        <v>4500</v>
      </c>
      <c r="J24" s="10">
        <v>20</v>
      </c>
      <c r="K24" s="10">
        <v>20</v>
      </c>
      <c r="L24" s="2"/>
      <c r="M24" s="10">
        <v>50</v>
      </c>
      <c r="N24" s="10">
        <v>0</v>
      </c>
      <c r="O24" s="10">
        <v>0</v>
      </c>
      <c r="P24" s="10">
        <v>0</v>
      </c>
      <c r="Q24" s="10">
        <v>0</v>
      </c>
      <c r="R24" s="10">
        <v>0</v>
      </c>
      <c r="S24" s="10">
        <v>0</v>
      </c>
      <c r="T24" s="10">
        <v>0</v>
      </c>
      <c r="U24" s="10">
        <v>0</v>
      </c>
      <c r="V24" s="10">
        <v>0</v>
      </c>
      <c r="W24" s="2"/>
      <c r="X24" s="10">
        <v>50</v>
      </c>
      <c r="Y24" s="10">
        <v>0</v>
      </c>
      <c r="Z24" s="10">
        <v>0</v>
      </c>
      <c r="AA24" s="10">
        <v>0</v>
      </c>
      <c r="AB24" s="10">
        <v>0</v>
      </c>
      <c r="AC24" s="10">
        <v>0</v>
      </c>
      <c r="AD24" s="10">
        <v>0</v>
      </c>
      <c r="AE24" s="10">
        <v>0</v>
      </c>
      <c r="AF24" s="10">
        <v>0</v>
      </c>
      <c r="AG24" s="10">
        <v>0</v>
      </c>
      <c r="AH24" s="10">
        <v>0</v>
      </c>
      <c r="AI24" s="10">
        <v>0</v>
      </c>
      <c r="AJ24" s="3"/>
      <c r="AK24" s="10">
        <v>0</v>
      </c>
      <c r="AL24" s="10">
        <v>0</v>
      </c>
      <c r="AM24" s="3"/>
      <c r="AN24" s="10">
        <v>0</v>
      </c>
      <c r="AO24" s="10">
        <v>0</v>
      </c>
      <c r="AP24" s="10">
        <v>0</v>
      </c>
      <c r="AQ24" s="10">
        <v>0</v>
      </c>
      <c r="AR24" s="10">
        <v>0</v>
      </c>
      <c r="AS24" s="10">
        <v>0</v>
      </c>
      <c r="AT24" s="10">
        <v>0</v>
      </c>
      <c r="AU24" s="10">
        <v>0</v>
      </c>
      <c r="AV24" s="10">
        <v>0</v>
      </c>
      <c r="AW24" s="10">
        <v>0</v>
      </c>
      <c r="AX24" s="10">
        <v>0</v>
      </c>
      <c r="AY24" s="3"/>
      <c r="AZ24" s="10">
        <v>6000</v>
      </c>
      <c r="BA24" s="10">
        <v>6000</v>
      </c>
      <c r="BB24" s="10">
        <v>0</v>
      </c>
      <c r="BC24" s="10">
        <v>0</v>
      </c>
      <c r="BD24" s="10">
        <v>0</v>
      </c>
      <c r="BE24" s="10">
        <v>250</v>
      </c>
      <c r="BF24" s="3"/>
      <c r="BG24" s="10">
        <v>1000</v>
      </c>
      <c r="BH24" s="10">
        <v>5000</v>
      </c>
      <c r="BI24" s="3"/>
      <c r="BJ24" s="21">
        <v>1</v>
      </c>
      <c r="BK24" s="65">
        <v>0</v>
      </c>
      <c r="BL24" s="65">
        <v>0</v>
      </c>
      <c r="BM24" s="6">
        <f t="shared" si="0"/>
        <v>78.75</v>
      </c>
      <c r="BN24" s="8">
        <f t="shared" si="1"/>
        <v>238.21414302836598</v>
      </c>
      <c r="BO24" s="12">
        <f t="shared" si="2"/>
        <v>136.96482673841419</v>
      </c>
      <c r="BP24" s="50">
        <f>(1-'#Constant'!$A$3)/($J24*'#Constant'!$B$3/'#Constant'!$C$3^($D24-1)+1)+'#Constant'!$A$3</f>
        <v>0.94452830188679238</v>
      </c>
      <c r="BQ24" s="4">
        <f t="shared" si="3"/>
        <v>238.21414302836598</v>
      </c>
      <c r="BR24" s="50">
        <f>(1-'#Constant'!$A$3)/($K24*'#Constant'!$B$3/'#Constant'!$C$3^($D24-1)+1)+'#Constant'!$A$3</f>
        <v>0.94452830188679238</v>
      </c>
      <c r="BS24" s="4">
        <f t="shared" si="4"/>
        <v>238.21414302836598</v>
      </c>
      <c r="BT24">
        <f>BO24/$BO$4*100</f>
        <v>104.09845315263382</v>
      </c>
    </row>
    <row r="25" spans="2:72" s="13" customFormat="1" ht="17.25" thickBot="1" x14ac:dyDescent="0.35">
      <c r="B25" s="20"/>
      <c r="D25" s="14">
        <v>1</v>
      </c>
      <c r="E25" s="14">
        <v>1</v>
      </c>
      <c r="F25" s="19">
        <v>1</v>
      </c>
      <c r="G25" s="15" t="e">
        <f>ROUNDDOWN(G24*'#Constant'!$D$3^($D25-1)*HLOOKUP($E25,'#Constant'!$E$2:$I$3,2,FALSE)/1000,0)</f>
        <v>#NUM!</v>
      </c>
      <c r="H25" s="15" t="e">
        <f>ROUNDDOWN(H24*'#Constant'!$D$3^($D25-1)*HLOOKUP($E25,'#Constant'!$E$2:$I$3,2,FALSE)/1000,0)</f>
        <v>#NUM!</v>
      </c>
      <c r="I25" s="15" t="e">
        <f>ROUNDDOWN(I24*'#Constant'!$D$3^($D25-1)*HLOOKUP($E25,'#Constant'!$E$2:$I$3,2,FALSE)/1000,0)</f>
        <v>#NUM!</v>
      </c>
      <c r="J25" s="15" t="e">
        <f>ROUNDDOWN(J24*'#Constant'!$D$3^($D25-1)*HLOOKUP($E25,'#Constant'!$E$2:$I$3,2,FALSE)/1000,0)</f>
        <v>#NUM!</v>
      </c>
      <c r="K25" s="15" t="e">
        <f>ROUNDDOWN(K24*'#Constant'!$D$3^($D25-1)*HLOOKUP($E25,'#Constant'!$E$2:$I$3,2,FALSE)/1000,0)</f>
        <v>#NUM!</v>
      </c>
      <c r="L25" s="16"/>
      <c r="M25" s="15">
        <f>M24</f>
        <v>50</v>
      </c>
      <c r="N25" s="15">
        <f>N24</f>
        <v>0</v>
      </c>
      <c r="O25" s="15">
        <f t="shared" ref="O25:U25" si="68">O24</f>
        <v>0</v>
      </c>
      <c r="P25" s="15">
        <f t="shared" si="68"/>
        <v>0</v>
      </c>
      <c r="Q25" s="15">
        <f t="shared" si="68"/>
        <v>0</v>
      </c>
      <c r="R25" s="15">
        <f t="shared" si="68"/>
        <v>0</v>
      </c>
      <c r="S25" s="15">
        <f t="shared" si="68"/>
        <v>0</v>
      </c>
      <c r="T25" s="15">
        <f t="shared" si="68"/>
        <v>0</v>
      </c>
      <c r="U25" s="15">
        <f t="shared" si="68"/>
        <v>0</v>
      </c>
      <c r="V25" s="15">
        <f t="shared" si="6"/>
        <v>0</v>
      </c>
      <c r="W25" s="16"/>
      <c r="X25" s="15">
        <f t="shared" ref="X25:AI25" si="69">X24</f>
        <v>50</v>
      </c>
      <c r="Y25" s="15">
        <f t="shared" si="69"/>
        <v>0</v>
      </c>
      <c r="Z25" s="15">
        <f t="shared" si="69"/>
        <v>0</v>
      </c>
      <c r="AA25" s="15">
        <f t="shared" si="69"/>
        <v>0</v>
      </c>
      <c r="AB25" s="15">
        <f t="shared" si="69"/>
        <v>0</v>
      </c>
      <c r="AC25" s="15">
        <f t="shared" si="69"/>
        <v>0</v>
      </c>
      <c r="AD25" s="15">
        <f t="shared" si="69"/>
        <v>0</v>
      </c>
      <c r="AE25" s="15">
        <f t="shared" si="69"/>
        <v>0</v>
      </c>
      <c r="AF25" s="15">
        <f t="shared" si="69"/>
        <v>0</v>
      </c>
      <c r="AG25" s="15">
        <f t="shared" si="69"/>
        <v>0</v>
      </c>
      <c r="AH25" s="15">
        <f t="shared" si="69"/>
        <v>0</v>
      </c>
      <c r="AI25" s="15">
        <f t="shared" si="69"/>
        <v>0</v>
      </c>
      <c r="AJ25" s="17"/>
      <c r="AK25" s="15">
        <f t="shared" ref="AK25:AL25" si="70">AK24</f>
        <v>0</v>
      </c>
      <c r="AL25" s="15">
        <f t="shared" si="70"/>
        <v>0</v>
      </c>
      <c r="AM25" s="17"/>
      <c r="AN25" s="15">
        <f t="shared" ref="AN25:AX25" si="71">AN24</f>
        <v>0</v>
      </c>
      <c r="AO25" s="15">
        <f t="shared" si="71"/>
        <v>0</v>
      </c>
      <c r="AP25" s="15">
        <f t="shared" si="71"/>
        <v>0</v>
      </c>
      <c r="AQ25" s="15">
        <f t="shared" si="71"/>
        <v>0</v>
      </c>
      <c r="AR25" s="15">
        <f t="shared" si="71"/>
        <v>0</v>
      </c>
      <c r="AS25" s="15">
        <f t="shared" si="71"/>
        <v>0</v>
      </c>
      <c r="AT25" s="15">
        <f t="shared" si="71"/>
        <v>0</v>
      </c>
      <c r="AU25" s="15">
        <f t="shared" si="71"/>
        <v>0</v>
      </c>
      <c r="AV25" s="15">
        <f t="shared" si="71"/>
        <v>0</v>
      </c>
      <c r="AW25" s="15">
        <f t="shared" si="71"/>
        <v>0</v>
      </c>
      <c r="AX25" s="15">
        <f t="shared" si="71"/>
        <v>0</v>
      </c>
      <c r="AY25" s="17"/>
      <c r="AZ25" s="15">
        <f t="shared" ref="AZ25:BE25" si="72">AZ24</f>
        <v>6000</v>
      </c>
      <c r="BA25" s="15">
        <f t="shared" si="72"/>
        <v>6000</v>
      </c>
      <c r="BB25" s="15">
        <v>0</v>
      </c>
      <c r="BC25" s="15">
        <f t="shared" si="72"/>
        <v>0</v>
      </c>
      <c r="BD25" s="15">
        <f t="shared" si="72"/>
        <v>0</v>
      </c>
      <c r="BE25" s="15">
        <f t="shared" si="72"/>
        <v>250</v>
      </c>
      <c r="BF25" s="17"/>
      <c r="BG25" s="15">
        <f t="shared" si="24"/>
        <v>1000</v>
      </c>
      <c r="BH25" s="15">
        <f t="shared" si="25"/>
        <v>5000</v>
      </c>
      <c r="BI25" s="17"/>
      <c r="BJ25" s="22" t="e">
        <f>G25/G24</f>
        <v>#NUM!</v>
      </c>
      <c r="BK25" s="65">
        <f t="shared" ref="BK25:BL25" si="73">BK24</f>
        <v>0</v>
      </c>
      <c r="BL25" s="65">
        <f t="shared" si="73"/>
        <v>0</v>
      </c>
      <c r="BM25" s="6" t="e">
        <f t="shared" si="0"/>
        <v>#NUM!</v>
      </c>
      <c r="BN25" s="8" t="e">
        <f t="shared" si="1"/>
        <v>#NUM!</v>
      </c>
      <c r="BO25" s="12" t="e">
        <f t="shared" si="2"/>
        <v>#NUM!</v>
      </c>
      <c r="BP25" s="50" t="e">
        <f>(1-'#Constant'!$A$3)/($J25*'#Constant'!$B$3/'#Constant'!$C$3^($D25-1)+1)+'#Constant'!$A$3</f>
        <v>#NUM!</v>
      </c>
      <c r="BQ25" s="4" t="e">
        <f t="shared" si="3"/>
        <v>#NUM!</v>
      </c>
      <c r="BR25" s="50" t="e">
        <f>(1-'#Constant'!$A$3)/($K25*'#Constant'!$B$3/'#Constant'!$C$3^($D25-1)+1)+'#Constant'!$A$3</f>
        <v>#NUM!</v>
      </c>
      <c r="BS25" s="4" t="e">
        <f t="shared" si="4"/>
        <v>#NUM!</v>
      </c>
    </row>
    <row r="26" spans="2:72" x14ac:dyDescent="0.3">
      <c r="B26" s="18" t="s">
        <v>98</v>
      </c>
      <c r="D26">
        <v>1</v>
      </c>
      <c r="E26">
        <v>1</v>
      </c>
      <c r="F26" s="18">
        <v>1</v>
      </c>
      <c r="G26" s="10">
        <v>90</v>
      </c>
      <c r="H26" s="10">
        <v>90</v>
      </c>
      <c r="I26" s="10">
        <v>3600</v>
      </c>
      <c r="J26" s="10">
        <v>0</v>
      </c>
      <c r="K26" s="10">
        <v>0</v>
      </c>
      <c r="L26" s="2"/>
      <c r="M26" s="10">
        <v>0</v>
      </c>
      <c r="N26" s="10">
        <v>0</v>
      </c>
      <c r="O26" s="10">
        <v>0</v>
      </c>
      <c r="P26" s="10">
        <v>0</v>
      </c>
      <c r="Q26" s="10">
        <v>0</v>
      </c>
      <c r="R26" s="10">
        <v>0</v>
      </c>
      <c r="S26" s="10">
        <v>0</v>
      </c>
      <c r="T26" s="10">
        <v>0</v>
      </c>
      <c r="U26" s="10">
        <v>0</v>
      </c>
      <c r="V26" s="10">
        <v>0</v>
      </c>
      <c r="W26" s="2"/>
      <c r="X26" s="10">
        <v>0</v>
      </c>
      <c r="Y26" s="10">
        <v>0</v>
      </c>
      <c r="Z26" s="10">
        <v>0</v>
      </c>
      <c r="AA26" s="10">
        <v>0</v>
      </c>
      <c r="AB26" s="10">
        <v>0</v>
      </c>
      <c r="AC26" s="10">
        <v>0</v>
      </c>
      <c r="AD26" s="10">
        <v>0</v>
      </c>
      <c r="AE26" s="10">
        <v>0</v>
      </c>
      <c r="AF26" s="10">
        <v>0</v>
      </c>
      <c r="AG26" s="10">
        <v>0</v>
      </c>
      <c r="AH26" s="10">
        <v>0</v>
      </c>
      <c r="AI26" s="10">
        <v>0</v>
      </c>
      <c r="AJ26" s="3"/>
      <c r="AK26" s="10">
        <v>0</v>
      </c>
      <c r="AL26" s="10">
        <v>0</v>
      </c>
      <c r="AM26" s="3"/>
      <c r="AN26" s="10">
        <v>0</v>
      </c>
      <c r="AO26" s="10">
        <v>0</v>
      </c>
      <c r="AP26" s="10">
        <v>0</v>
      </c>
      <c r="AQ26" s="10">
        <v>0</v>
      </c>
      <c r="AR26" s="10">
        <v>0</v>
      </c>
      <c r="AS26" s="10">
        <v>0</v>
      </c>
      <c r="AT26" s="10">
        <v>0</v>
      </c>
      <c r="AU26" s="10">
        <v>0</v>
      </c>
      <c r="AV26" s="10">
        <v>0</v>
      </c>
      <c r="AW26" s="10">
        <v>0</v>
      </c>
      <c r="AX26" s="10">
        <v>0</v>
      </c>
      <c r="AY26" s="3"/>
      <c r="AZ26" s="10">
        <v>6000</v>
      </c>
      <c r="BA26" s="10">
        <v>6000</v>
      </c>
      <c r="BB26" s="10">
        <v>0</v>
      </c>
      <c r="BC26" s="10">
        <v>0</v>
      </c>
      <c r="BD26" s="10">
        <v>0</v>
      </c>
      <c r="BE26" s="10">
        <v>250</v>
      </c>
      <c r="BF26" s="3"/>
      <c r="BG26" s="10">
        <v>1000</v>
      </c>
      <c r="BH26" s="10">
        <v>5000</v>
      </c>
      <c r="BI26" s="3"/>
      <c r="BJ26" s="21">
        <v>1</v>
      </c>
      <c r="BK26" s="65">
        <v>0</v>
      </c>
      <c r="BL26" s="65">
        <v>0</v>
      </c>
      <c r="BM26" s="6">
        <f t="shared" si="0"/>
        <v>90</v>
      </c>
      <c r="BN26" s="8">
        <f t="shared" si="1"/>
        <v>180</v>
      </c>
      <c r="BO26" s="12">
        <f t="shared" si="2"/>
        <v>127.27922061357856</v>
      </c>
      <c r="BP26" s="50">
        <f>(1-'#Constant'!$A$3)/($J26*'#Constant'!$B$3/'#Constant'!$C$3^($D26-1)+1)+'#Constant'!$A$3</f>
        <v>1</v>
      </c>
      <c r="BQ26" s="4">
        <f t="shared" si="3"/>
        <v>180</v>
      </c>
      <c r="BR26" s="50">
        <f>(1-'#Constant'!$A$3)/($K26*'#Constant'!$B$3/'#Constant'!$C$3^($D26-1)+1)+'#Constant'!$A$3</f>
        <v>1</v>
      </c>
      <c r="BS26" s="4">
        <f t="shared" si="4"/>
        <v>180</v>
      </c>
      <c r="BT26">
        <f>BO26/$BO$4*100</f>
        <v>96.73702584716429</v>
      </c>
    </row>
    <row r="27" spans="2:72" s="13" customFormat="1" ht="17.25" thickBot="1" x14ac:dyDescent="0.35">
      <c r="B27" s="20"/>
      <c r="D27" s="14">
        <v>1</v>
      </c>
      <c r="E27" s="14">
        <v>1</v>
      </c>
      <c r="F27" s="19">
        <v>1</v>
      </c>
      <c r="G27" s="15" t="e">
        <f>ROUNDDOWN(G26*'#Constant'!$D$3^($D27-1)*HLOOKUP($E27,'#Constant'!$E$2:$I$3,2,FALSE)/1000,0)</f>
        <v>#NUM!</v>
      </c>
      <c r="H27" s="15" t="e">
        <f>ROUNDDOWN(H26*'#Constant'!$D$3^($D27-1)*HLOOKUP($E27,'#Constant'!$E$2:$I$3,2,FALSE)/1000,0)</f>
        <v>#NUM!</v>
      </c>
      <c r="I27" s="15" t="e">
        <f>ROUNDDOWN(I26*'#Constant'!$D$3^($D27-1)*HLOOKUP($E27,'#Constant'!$E$2:$I$3,2,FALSE)/1000,0)</f>
        <v>#NUM!</v>
      </c>
      <c r="J27" s="15" t="e">
        <f>ROUNDDOWN(J26*'#Constant'!$D$3^($D27-1)*HLOOKUP($E27,'#Constant'!$E$2:$I$3,2,FALSE)/1000,0)</f>
        <v>#NUM!</v>
      </c>
      <c r="K27" s="15" t="e">
        <f>ROUNDDOWN(K26*'#Constant'!$D$3^($D27-1)*HLOOKUP($E27,'#Constant'!$E$2:$I$3,2,FALSE)/1000,0)</f>
        <v>#NUM!</v>
      </c>
      <c r="L27" s="16"/>
      <c r="M27" s="15">
        <f>M26</f>
        <v>0</v>
      </c>
      <c r="N27" s="15">
        <f>N26</f>
        <v>0</v>
      </c>
      <c r="O27" s="15">
        <f t="shared" ref="O27:U27" si="74">O26</f>
        <v>0</v>
      </c>
      <c r="P27" s="15">
        <f t="shared" si="74"/>
        <v>0</v>
      </c>
      <c r="Q27" s="15">
        <f t="shared" si="74"/>
        <v>0</v>
      </c>
      <c r="R27" s="15">
        <f t="shared" si="74"/>
        <v>0</v>
      </c>
      <c r="S27" s="15">
        <f t="shared" si="74"/>
        <v>0</v>
      </c>
      <c r="T27" s="15">
        <f t="shared" si="74"/>
        <v>0</v>
      </c>
      <c r="U27" s="15">
        <f t="shared" si="74"/>
        <v>0</v>
      </c>
      <c r="V27" s="15">
        <f t="shared" si="6"/>
        <v>0</v>
      </c>
      <c r="W27" s="16"/>
      <c r="X27" s="15">
        <f t="shared" ref="X27:AI27" si="75">X26</f>
        <v>0</v>
      </c>
      <c r="Y27" s="15">
        <f t="shared" si="75"/>
        <v>0</v>
      </c>
      <c r="Z27" s="15">
        <f t="shared" si="75"/>
        <v>0</v>
      </c>
      <c r="AA27" s="15">
        <f t="shared" si="75"/>
        <v>0</v>
      </c>
      <c r="AB27" s="15">
        <f t="shared" si="75"/>
        <v>0</v>
      </c>
      <c r="AC27" s="15">
        <f t="shared" si="75"/>
        <v>0</v>
      </c>
      <c r="AD27" s="15">
        <f t="shared" si="75"/>
        <v>0</v>
      </c>
      <c r="AE27" s="15">
        <f t="shared" si="75"/>
        <v>0</v>
      </c>
      <c r="AF27" s="15">
        <f t="shared" si="75"/>
        <v>0</v>
      </c>
      <c r="AG27" s="15">
        <f t="shared" si="75"/>
        <v>0</v>
      </c>
      <c r="AH27" s="15">
        <f t="shared" si="75"/>
        <v>0</v>
      </c>
      <c r="AI27" s="15">
        <f t="shared" si="75"/>
        <v>0</v>
      </c>
      <c r="AJ27" s="17"/>
      <c r="AK27" s="15">
        <f t="shared" ref="AK27:AL27" si="76">AK26</f>
        <v>0</v>
      </c>
      <c r="AL27" s="15">
        <f t="shared" si="76"/>
        <v>0</v>
      </c>
      <c r="AM27" s="17"/>
      <c r="AN27" s="15">
        <f t="shared" ref="AN27:AX27" si="77">AN26</f>
        <v>0</v>
      </c>
      <c r="AO27" s="15">
        <f t="shared" si="77"/>
        <v>0</v>
      </c>
      <c r="AP27" s="15">
        <f t="shared" si="77"/>
        <v>0</v>
      </c>
      <c r="AQ27" s="15">
        <f t="shared" si="77"/>
        <v>0</v>
      </c>
      <c r="AR27" s="15">
        <f t="shared" si="77"/>
        <v>0</v>
      </c>
      <c r="AS27" s="15">
        <f t="shared" si="77"/>
        <v>0</v>
      </c>
      <c r="AT27" s="15">
        <f t="shared" si="77"/>
        <v>0</v>
      </c>
      <c r="AU27" s="15">
        <f t="shared" si="77"/>
        <v>0</v>
      </c>
      <c r="AV27" s="15">
        <f t="shared" si="77"/>
        <v>0</v>
      </c>
      <c r="AW27" s="15">
        <f t="shared" si="77"/>
        <v>0</v>
      </c>
      <c r="AX27" s="15">
        <f t="shared" si="77"/>
        <v>0</v>
      </c>
      <c r="AY27" s="17"/>
      <c r="AZ27" s="15">
        <f t="shared" ref="AZ27:BE27" si="78">AZ26</f>
        <v>6000</v>
      </c>
      <c r="BA27" s="15">
        <f t="shared" si="78"/>
        <v>6000</v>
      </c>
      <c r="BB27" s="15">
        <v>0</v>
      </c>
      <c r="BC27" s="15">
        <f t="shared" si="78"/>
        <v>0</v>
      </c>
      <c r="BD27" s="15">
        <f t="shared" si="78"/>
        <v>0</v>
      </c>
      <c r="BE27" s="15">
        <f t="shared" si="78"/>
        <v>250</v>
      </c>
      <c r="BF27" s="17"/>
      <c r="BG27" s="15">
        <f t="shared" si="24"/>
        <v>1000</v>
      </c>
      <c r="BH27" s="15">
        <f t="shared" si="25"/>
        <v>5000</v>
      </c>
      <c r="BI27" s="17"/>
      <c r="BJ27" s="22" t="e">
        <f>G27/G26</f>
        <v>#NUM!</v>
      </c>
      <c r="BK27" s="65">
        <f t="shared" si="37"/>
        <v>0</v>
      </c>
      <c r="BL27" s="65">
        <f t="shared" si="37"/>
        <v>0</v>
      </c>
      <c r="BM27" s="6" t="e">
        <f t="shared" si="0"/>
        <v>#NUM!</v>
      </c>
      <c r="BN27" s="8" t="e">
        <f t="shared" si="1"/>
        <v>#NUM!</v>
      </c>
      <c r="BO27" s="12" t="e">
        <f t="shared" si="2"/>
        <v>#NUM!</v>
      </c>
      <c r="BP27" s="50" t="e">
        <f>(1-'#Constant'!$A$3)/($J27*'#Constant'!$B$3/'#Constant'!$C$3^($D27-1)+1)+'#Constant'!$A$3</f>
        <v>#NUM!</v>
      </c>
      <c r="BQ27" s="4" t="e">
        <f t="shared" si="3"/>
        <v>#NUM!</v>
      </c>
      <c r="BR27" s="50" t="e">
        <f>(1-'#Constant'!$A$3)/($K27*'#Constant'!$B$3/'#Constant'!$C$3^($D27-1)+1)+'#Constant'!$A$3</f>
        <v>#NUM!</v>
      </c>
      <c r="BS27" s="4" t="e">
        <f t="shared" si="4"/>
        <v>#NUM!</v>
      </c>
    </row>
    <row r="28" spans="2:72" s="34" customFormat="1" ht="27" thickBot="1" x14ac:dyDescent="0.35">
      <c r="B28" s="39" t="s">
        <v>105</v>
      </c>
      <c r="C28" s="42"/>
      <c r="F28" s="35"/>
      <c r="G28" s="36"/>
      <c r="H28" s="36"/>
      <c r="I28" s="36"/>
      <c r="J28" s="36"/>
      <c r="K28" s="36"/>
      <c r="L28" s="16"/>
      <c r="M28" s="36"/>
      <c r="N28" s="36"/>
      <c r="O28" s="36"/>
      <c r="P28" s="36"/>
      <c r="Q28" s="36"/>
      <c r="R28" s="36"/>
      <c r="S28" s="36"/>
      <c r="T28" s="36"/>
      <c r="U28" s="36"/>
      <c r="V28" s="36"/>
      <c r="W28" s="16"/>
      <c r="X28" s="36"/>
      <c r="Y28" s="36"/>
      <c r="Z28" s="36"/>
      <c r="AA28" s="36"/>
      <c r="AB28" s="36"/>
      <c r="AC28" s="36"/>
      <c r="AD28" s="36"/>
      <c r="AE28" s="36"/>
      <c r="AF28" s="36"/>
      <c r="AG28" s="36"/>
      <c r="AH28" s="36"/>
      <c r="AI28" s="36"/>
      <c r="AJ28" s="17"/>
      <c r="AK28" s="36"/>
      <c r="AL28" s="36"/>
      <c r="AM28" s="17"/>
      <c r="AN28" s="36"/>
      <c r="AO28" s="36"/>
      <c r="AP28" s="36"/>
      <c r="AQ28" s="36"/>
      <c r="AR28" s="36"/>
      <c r="AS28" s="36"/>
      <c r="AT28" s="36"/>
      <c r="AU28" s="36"/>
      <c r="AV28" s="36"/>
      <c r="AW28" s="36"/>
      <c r="AX28" s="36"/>
      <c r="AY28" s="17"/>
      <c r="AZ28" s="36"/>
      <c r="BA28" s="36"/>
      <c r="BB28" s="36"/>
      <c r="BC28" s="36"/>
      <c r="BD28" s="36"/>
      <c r="BE28" s="36"/>
      <c r="BF28" s="17"/>
      <c r="BG28" s="36"/>
      <c r="BH28" s="36"/>
      <c r="BI28" s="17"/>
      <c r="BJ28" s="37"/>
      <c r="BK28" s="36"/>
      <c r="BL28" s="36"/>
      <c r="BM28" s="38"/>
      <c r="BN28" s="38"/>
      <c r="BO28" s="38"/>
      <c r="BP28" s="38"/>
      <c r="BQ28" s="38"/>
      <c r="BR28" s="38"/>
      <c r="BS28" s="38"/>
    </row>
    <row r="29" spans="2:72" x14ac:dyDescent="0.3">
      <c r="B29" s="43" t="s">
        <v>81</v>
      </c>
      <c r="D29">
        <v>1</v>
      </c>
      <c r="E29">
        <v>1</v>
      </c>
      <c r="F29" s="18">
        <v>1</v>
      </c>
      <c r="G29" s="10">
        <v>81</v>
      </c>
      <c r="H29" s="10">
        <v>81</v>
      </c>
      <c r="I29" s="10">
        <v>6982</v>
      </c>
      <c r="J29" s="10">
        <v>36</v>
      </c>
      <c r="K29" s="10">
        <v>28</v>
      </c>
      <c r="L29" s="2"/>
      <c r="M29" s="10">
        <v>50</v>
      </c>
      <c r="N29" s="10">
        <v>0</v>
      </c>
      <c r="O29" s="10">
        <v>0</v>
      </c>
      <c r="P29" s="10">
        <v>0</v>
      </c>
      <c r="Q29" s="10">
        <v>100</v>
      </c>
      <c r="R29" s="10">
        <v>0</v>
      </c>
      <c r="S29" s="10">
        <v>0</v>
      </c>
      <c r="T29" s="10">
        <v>0</v>
      </c>
      <c r="U29" s="10">
        <v>0</v>
      </c>
      <c r="V29" s="10">
        <v>250</v>
      </c>
      <c r="W29" s="2"/>
      <c r="X29" s="10">
        <v>50</v>
      </c>
      <c r="Y29" s="10">
        <v>0</v>
      </c>
      <c r="Z29" s="10">
        <v>0</v>
      </c>
      <c r="AA29" s="10">
        <v>0</v>
      </c>
      <c r="AB29" s="10">
        <v>100</v>
      </c>
      <c r="AC29" s="10">
        <v>0</v>
      </c>
      <c r="AD29" s="10">
        <v>0</v>
      </c>
      <c r="AE29" s="10">
        <v>0</v>
      </c>
      <c r="AF29" s="10">
        <v>0</v>
      </c>
      <c r="AG29" s="10">
        <v>250</v>
      </c>
      <c r="AH29" s="10">
        <v>0</v>
      </c>
      <c r="AI29" s="10">
        <v>0</v>
      </c>
      <c r="AJ29" s="3"/>
      <c r="AK29" s="10">
        <v>0</v>
      </c>
      <c r="AL29" s="10">
        <v>0</v>
      </c>
      <c r="AM29" s="3"/>
      <c r="AN29" s="10">
        <v>0</v>
      </c>
      <c r="AO29" s="10">
        <v>0</v>
      </c>
      <c r="AP29" s="10">
        <v>0</v>
      </c>
      <c r="AQ29" s="10">
        <v>0</v>
      </c>
      <c r="AR29" s="10">
        <v>0</v>
      </c>
      <c r="AS29" s="10">
        <v>0</v>
      </c>
      <c r="AT29" s="10">
        <v>0</v>
      </c>
      <c r="AU29" s="10">
        <v>0</v>
      </c>
      <c r="AV29" s="10">
        <v>0</v>
      </c>
      <c r="AW29" s="10">
        <v>0</v>
      </c>
      <c r="AX29" s="10">
        <v>0</v>
      </c>
      <c r="AY29" s="3"/>
      <c r="AZ29" s="10">
        <v>6000</v>
      </c>
      <c r="BA29" s="10">
        <v>2000</v>
      </c>
      <c r="BB29" s="10">
        <v>34</v>
      </c>
      <c r="BC29" s="10">
        <v>0</v>
      </c>
      <c r="BD29" s="10">
        <v>0</v>
      </c>
      <c r="BE29" s="10">
        <v>60</v>
      </c>
      <c r="BF29" s="3"/>
      <c r="BG29" s="10">
        <v>1000</v>
      </c>
      <c r="BH29" s="10">
        <v>5000</v>
      </c>
      <c r="BI29" s="3"/>
      <c r="BJ29" s="21">
        <v>1</v>
      </c>
      <c r="BK29" s="65">
        <v>0</v>
      </c>
      <c r="BL29" s="65">
        <v>0</v>
      </c>
      <c r="BM29" s="6">
        <f t="shared" ref="BM29:BM42" si="79">MAX(G29*(1+M29/1000*(1+O29/1000))*(1+0.5*T29/1000)*(1+0.25*S29/1000),(H29*(1+X29/1000*(1+Z29/1000))*(1+0.5*AE29/1000)*(1+0.25*AD29/1000)))*BG29/1000</f>
        <v>85.05</v>
      </c>
      <c r="BN29" s="8">
        <f t="shared" ref="BN29:BN42" si="80">(BQ29+BS29)/2*(1+AI29/2000)*(1+AH29/2000)*(1+AN29/2000)*(1+AK29/2000)</f>
        <v>535.97110176221133</v>
      </c>
      <c r="BO29" s="12">
        <f t="shared" ref="BO29:BO42" si="81">SQRT(BM29*BN29)</f>
        <v>213.50489972100422</v>
      </c>
      <c r="BP29" s="50">
        <f>(1-'#Constant'!$A$3)/($J29*'#Constant'!$B$3/'#Constant'!$C$3^($D29-1)+1)+'#Constant'!$A$3</f>
        <v>0.90447653429602881</v>
      </c>
      <c r="BQ29" s="4">
        <f t="shared" ref="BQ29:BQ42" si="82">I29/(BP29*(1-Q29/1000*(0.5+R29/1000))*(1-P29/1000)*(1-V29/1000)*(1+U29/1000))/20</f>
        <v>541.71102698872187</v>
      </c>
      <c r="BR29" s="50">
        <f>(1-'#Constant'!$A$3)/($K29*'#Constant'!$B$3/'#Constant'!$C$3^($D29-1)+1)+'#Constant'!$A$3</f>
        <v>0.92405904059040589</v>
      </c>
      <c r="BS29" s="4">
        <f t="shared" ref="BS29:BS42" si="83">I29/(BR29*(1-AB29/1000*(0.5+AC29/1000))*(1-AA29/1000)*(1-AG29/1000)*(1+AF29/1000))/20</f>
        <v>530.2311765357008</v>
      </c>
      <c r="BT29">
        <f>BO29/$BO$4*100</f>
        <v>162.27180605946913</v>
      </c>
    </row>
    <row r="30" spans="2:72" s="13" customFormat="1" ht="17.25" thickBot="1" x14ac:dyDescent="0.35">
      <c r="B30" s="20"/>
      <c r="D30" s="14">
        <v>1</v>
      </c>
      <c r="E30" s="14">
        <v>1</v>
      </c>
      <c r="F30" s="19">
        <v>1</v>
      </c>
      <c r="G30" s="15">
        <v>81</v>
      </c>
      <c r="H30" s="15">
        <v>81</v>
      </c>
      <c r="I30" s="15">
        <v>6982</v>
      </c>
      <c r="J30" s="15">
        <v>36</v>
      </c>
      <c r="K30" s="15">
        <v>28</v>
      </c>
      <c r="L30" s="16"/>
      <c r="M30" s="15">
        <f t="shared" ref="M30:V30" si="84">M29</f>
        <v>50</v>
      </c>
      <c r="N30" s="15">
        <f t="shared" si="84"/>
        <v>0</v>
      </c>
      <c r="O30" s="15">
        <f t="shared" si="84"/>
        <v>0</v>
      </c>
      <c r="P30" s="15">
        <f t="shared" si="84"/>
        <v>0</v>
      </c>
      <c r="Q30" s="15">
        <f t="shared" si="84"/>
        <v>100</v>
      </c>
      <c r="R30" s="15">
        <f t="shared" si="84"/>
        <v>0</v>
      </c>
      <c r="S30" s="15">
        <f t="shared" si="84"/>
        <v>0</v>
      </c>
      <c r="T30" s="15">
        <f t="shared" si="84"/>
        <v>0</v>
      </c>
      <c r="U30" s="15">
        <f t="shared" si="84"/>
        <v>0</v>
      </c>
      <c r="V30" s="15">
        <f t="shared" si="84"/>
        <v>250</v>
      </c>
      <c r="W30" s="16"/>
      <c r="X30" s="15">
        <f t="shared" ref="X30:AI30" si="85">X29</f>
        <v>50</v>
      </c>
      <c r="Y30" s="15">
        <f t="shared" si="85"/>
        <v>0</v>
      </c>
      <c r="Z30" s="15">
        <f t="shared" si="85"/>
        <v>0</v>
      </c>
      <c r="AA30" s="15">
        <f t="shared" si="85"/>
        <v>0</v>
      </c>
      <c r="AB30" s="15">
        <f t="shared" si="85"/>
        <v>100</v>
      </c>
      <c r="AC30" s="15">
        <f t="shared" si="85"/>
        <v>0</v>
      </c>
      <c r="AD30" s="15">
        <f t="shared" si="85"/>
        <v>0</v>
      </c>
      <c r="AE30" s="15">
        <f t="shared" si="85"/>
        <v>0</v>
      </c>
      <c r="AF30" s="15">
        <f t="shared" si="85"/>
        <v>0</v>
      </c>
      <c r="AG30" s="15">
        <f t="shared" si="85"/>
        <v>250</v>
      </c>
      <c r="AH30" s="15">
        <f t="shared" si="85"/>
        <v>0</v>
      </c>
      <c r="AI30" s="15">
        <f t="shared" si="85"/>
        <v>0</v>
      </c>
      <c r="AJ30" s="17"/>
      <c r="AK30" s="15">
        <f>AK29</f>
        <v>0</v>
      </c>
      <c r="AL30" s="15">
        <f>AL29</f>
        <v>0</v>
      </c>
      <c r="AM30" s="17"/>
      <c r="AN30" s="15">
        <f t="shared" ref="AN30:AX30" si="86">AN29</f>
        <v>0</v>
      </c>
      <c r="AO30" s="15">
        <f t="shared" si="86"/>
        <v>0</v>
      </c>
      <c r="AP30" s="15">
        <f t="shared" si="86"/>
        <v>0</v>
      </c>
      <c r="AQ30" s="15">
        <f t="shared" si="86"/>
        <v>0</v>
      </c>
      <c r="AR30" s="15">
        <f t="shared" si="86"/>
        <v>0</v>
      </c>
      <c r="AS30" s="15">
        <f t="shared" si="86"/>
        <v>0</v>
      </c>
      <c r="AT30" s="15">
        <f t="shared" si="86"/>
        <v>0</v>
      </c>
      <c r="AU30" s="15">
        <f t="shared" si="86"/>
        <v>0</v>
      </c>
      <c r="AV30" s="15">
        <f t="shared" si="86"/>
        <v>0</v>
      </c>
      <c r="AW30" s="15">
        <f t="shared" si="86"/>
        <v>0</v>
      </c>
      <c r="AX30" s="15">
        <f t="shared" si="86"/>
        <v>0</v>
      </c>
      <c r="AY30" s="17"/>
      <c r="AZ30" s="15">
        <f t="shared" ref="AZ30:BE30" si="87">AZ29</f>
        <v>6000</v>
      </c>
      <c r="BA30" s="15">
        <f t="shared" si="87"/>
        <v>2000</v>
      </c>
      <c r="BB30" s="15">
        <v>34</v>
      </c>
      <c r="BC30" s="15">
        <f t="shared" si="87"/>
        <v>0</v>
      </c>
      <c r="BD30" s="15">
        <f t="shared" si="87"/>
        <v>0</v>
      </c>
      <c r="BE30" s="15">
        <f t="shared" si="87"/>
        <v>60</v>
      </c>
      <c r="BF30" s="17"/>
      <c r="BG30" s="15">
        <f>BG29</f>
        <v>1000</v>
      </c>
      <c r="BH30" s="15">
        <f>BH29</f>
        <v>5000</v>
      </c>
      <c r="BI30" s="17"/>
      <c r="BJ30" s="22">
        <f>G30/G29</f>
        <v>1</v>
      </c>
      <c r="BK30" s="65">
        <f>BK29</f>
        <v>0</v>
      </c>
      <c r="BL30" s="65">
        <f>BL29</f>
        <v>0</v>
      </c>
      <c r="BM30" s="6">
        <f t="shared" si="79"/>
        <v>85.05</v>
      </c>
      <c r="BN30" s="8">
        <f t="shared" si="80"/>
        <v>535.97110176221133</v>
      </c>
      <c r="BO30" s="12">
        <f t="shared" si="81"/>
        <v>213.50489972100422</v>
      </c>
      <c r="BP30" s="50">
        <f>(1-'#Constant'!$A$3)/($J30*'#Constant'!$B$3/'#Constant'!$C$3^($D30-1)+1)+'#Constant'!$A$3</f>
        <v>0.90447653429602881</v>
      </c>
      <c r="BQ30" s="4">
        <f t="shared" si="82"/>
        <v>541.71102698872187</v>
      </c>
      <c r="BR30" s="50">
        <f>(1-'#Constant'!$A$3)/($K30*'#Constant'!$B$3/'#Constant'!$C$3^($D30-1)+1)+'#Constant'!$A$3</f>
        <v>0.92405904059040589</v>
      </c>
      <c r="BS30" s="4">
        <f t="shared" si="83"/>
        <v>530.2311765357008</v>
      </c>
    </row>
    <row r="31" spans="2:72" x14ac:dyDescent="0.3">
      <c r="B31" s="43" t="s">
        <v>77</v>
      </c>
      <c r="D31">
        <v>1</v>
      </c>
      <c r="E31">
        <v>1</v>
      </c>
      <c r="F31" s="18">
        <v>1</v>
      </c>
      <c r="G31" s="10">
        <v>92</v>
      </c>
      <c r="H31" s="10">
        <v>92</v>
      </c>
      <c r="I31" s="10">
        <v>5930</v>
      </c>
      <c r="J31" s="10">
        <v>30</v>
      </c>
      <c r="K31" s="10">
        <v>36</v>
      </c>
      <c r="L31" s="2"/>
      <c r="M31" s="10">
        <v>150</v>
      </c>
      <c r="N31" s="10">
        <v>0</v>
      </c>
      <c r="O31" s="10">
        <v>0</v>
      </c>
      <c r="P31" s="10">
        <v>100</v>
      </c>
      <c r="Q31" s="10">
        <v>0</v>
      </c>
      <c r="R31" s="10">
        <v>0</v>
      </c>
      <c r="S31" s="10">
        <v>100</v>
      </c>
      <c r="T31" s="10">
        <v>150</v>
      </c>
      <c r="U31" s="10">
        <v>0</v>
      </c>
      <c r="V31" s="10">
        <v>0</v>
      </c>
      <c r="W31" s="2"/>
      <c r="X31" s="10">
        <v>150</v>
      </c>
      <c r="Y31" s="10">
        <v>0</v>
      </c>
      <c r="Z31" s="10">
        <v>0</v>
      </c>
      <c r="AA31" s="10">
        <v>100</v>
      </c>
      <c r="AB31" s="10">
        <v>0</v>
      </c>
      <c r="AC31" s="10">
        <v>0</v>
      </c>
      <c r="AD31" s="10">
        <v>100</v>
      </c>
      <c r="AE31" s="10">
        <v>150</v>
      </c>
      <c r="AF31" s="10">
        <v>0</v>
      </c>
      <c r="AG31" s="10">
        <v>0</v>
      </c>
      <c r="AH31" s="10">
        <v>0</v>
      </c>
      <c r="AI31" s="10">
        <v>0</v>
      </c>
      <c r="AJ31" s="3"/>
      <c r="AK31" s="10">
        <v>150</v>
      </c>
      <c r="AL31" s="10">
        <v>0</v>
      </c>
      <c r="AM31" s="3"/>
      <c r="AN31" s="10">
        <v>0</v>
      </c>
      <c r="AO31" s="10">
        <v>0</v>
      </c>
      <c r="AP31" s="10">
        <v>0</v>
      </c>
      <c r="AQ31" s="10">
        <v>0</v>
      </c>
      <c r="AR31" s="10">
        <v>0</v>
      </c>
      <c r="AS31" s="10">
        <v>0</v>
      </c>
      <c r="AT31" s="10">
        <v>0</v>
      </c>
      <c r="AU31" s="10">
        <v>0</v>
      </c>
      <c r="AV31" s="10">
        <v>0</v>
      </c>
      <c r="AW31" s="10">
        <v>0</v>
      </c>
      <c r="AX31" s="10">
        <v>0</v>
      </c>
      <c r="AY31" s="3"/>
      <c r="AZ31" s="10">
        <v>6000</v>
      </c>
      <c r="BA31" s="10">
        <v>2000</v>
      </c>
      <c r="BB31" s="10">
        <v>34</v>
      </c>
      <c r="BC31" s="10">
        <v>0</v>
      </c>
      <c r="BD31" s="10">
        <v>0</v>
      </c>
      <c r="BE31" s="10">
        <v>60</v>
      </c>
      <c r="BF31" s="3"/>
      <c r="BG31" s="10">
        <v>1000</v>
      </c>
      <c r="BH31" s="10">
        <v>5000</v>
      </c>
      <c r="BI31" s="3"/>
      <c r="BJ31" s="21">
        <v>1</v>
      </c>
      <c r="BK31" s="65">
        <v>0</v>
      </c>
      <c r="BL31" s="65">
        <v>0</v>
      </c>
      <c r="BM31" s="6">
        <f t="shared" si="79"/>
        <v>116.57837499999998</v>
      </c>
      <c r="BN31" s="8">
        <f t="shared" si="80"/>
        <v>388.44422318283398</v>
      </c>
      <c r="BO31" s="12">
        <f t="shared" si="81"/>
        <v>212.80083720886088</v>
      </c>
      <c r="BP31" s="50">
        <f>(1-'#Constant'!$A$3)/($J31*'#Constant'!$B$3/'#Constant'!$C$3^($D31-1)+1)+'#Constant'!$A$3</f>
        <v>0.91908256880733941</v>
      </c>
      <c r="BQ31" s="4">
        <f t="shared" si="82"/>
        <v>358.44923581996852</v>
      </c>
      <c r="BR31" s="50">
        <f>(1-'#Constant'!$A$3)/($K31*'#Constant'!$B$3/'#Constant'!$C$3^($D31-1)+1)+'#Constant'!$A$3</f>
        <v>0.90447653429602881</v>
      </c>
      <c r="BS31" s="4">
        <f t="shared" si="83"/>
        <v>364.2376910318157</v>
      </c>
      <c r="BT31">
        <f>BO31/$BO$4*100</f>
        <v>161.73669189781026</v>
      </c>
    </row>
    <row r="32" spans="2:72" s="13" customFormat="1" ht="17.25" thickBot="1" x14ac:dyDescent="0.35">
      <c r="B32" s="20"/>
      <c r="D32" s="14">
        <v>1</v>
      </c>
      <c r="E32" s="14">
        <v>1</v>
      </c>
      <c r="F32" s="19">
        <v>1</v>
      </c>
      <c r="G32" s="15">
        <v>92</v>
      </c>
      <c r="H32" s="15">
        <v>92</v>
      </c>
      <c r="I32" s="15">
        <v>5930</v>
      </c>
      <c r="J32" s="15">
        <v>30</v>
      </c>
      <c r="K32" s="15">
        <v>36</v>
      </c>
      <c r="L32" s="16"/>
      <c r="M32" s="15">
        <f>M31</f>
        <v>150</v>
      </c>
      <c r="N32" s="15">
        <f>N31</f>
        <v>0</v>
      </c>
      <c r="O32" s="15">
        <f t="shared" ref="O32:U32" si="88">O31</f>
        <v>0</v>
      </c>
      <c r="P32" s="15">
        <v>100</v>
      </c>
      <c r="Q32" s="15">
        <f t="shared" si="88"/>
        <v>0</v>
      </c>
      <c r="R32" s="15">
        <f t="shared" si="88"/>
        <v>0</v>
      </c>
      <c r="S32" s="15">
        <f t="shared" si="88"/>
        <v>100</v>
      </c>
      <c r="T32" s="15">
        <f t="shared" si="88"/>
        <v>150</v>
      </c>
      <c r="U32" s="15">
        <f t="shared" si="88"/>
        <v>0</v>
      </c>
      <c r="V32" s="15">
        <f t="shared" ref="V32" si="89">V31</f>
        <v>0</v>
      </c>
      <c r="W32" s="16"/>
      <c r="X32" s="15">
        <f t="shared" ref="X32:AI32" si="90">X31</f>
        <v>150</v>
      </c>
      <c r="Y32" s="15">
        <f t="shared" ref="Y32" si="91">Y31</f>
        <v>0</v>
      </c>
      <c r="Z32" s="15">
        <f t="shared" si="90"/>
        <v>0</v>
      </c>
      <c r="AA32" s="15">
        <v>100</v>
      </c>
      <c r="AB32" s="15">
        <f t="shared" si="90"/>
        <v>0</v>
      </c>
      <c r="AC32" s="15">
        <f t="shared" si="90"/>
        <v>0</v>
      </c>
      <c r="AD32" s="15">
        <f t="shared" si="90"/>
        <v>100</v>
      </c>
      <c r="AE32" s="15">
        <f t="shared" si="90"/>
        <v>150</v>
      </c>
      <c r="AF32" s="15">
        <f t="shared" si="90"/>
        <v>0</v>
      </c>
      <c r="AG32" s="15">
        <f t="shared" ref="AG32" si="92">AG31</f>
        <v>0</v>
      </c>
      <c r="AH32" s="15">
        <f t="shared" si="90"/>
        <v>0</v>
      </c>
      <c r="AI32" s="15">
        <f t="shared" si="90"/>
        <v>0</v>
      </c>
      <c r="AJ32" s="17"/>
      <c r="AK32" s="15">
        <f t="shared" ref="AK32:AL32" si="93">AK31</f>
        <v>150</v>
      </c>
      <c r="AL32" s="15">
        <f t="shared" si="93"/>
        <v>0</v>
      </c>
      <c r="AM32" s="17"/>
      <c r="AN32" s="15">
        <f t="shared" si="11"/>
        <v>0</v>
      </c>
      <c r="AO32" s="15">
        <f t="shared" si="12"/>
        <v>0</v>
      </c>
      <c r="AP32" s="15">
        <f t="shared" si="13"/>
        <v>0</v>
      </c>
      <c r="AQ32" s="15">
        <f t="shared" si="14"/>
        <v>0</v>
      </c>
      <c r="AR32" s="15">
        <f t="shared" si="15"/>
        <v>0</v>
      </c>
      <c r="AS32" s="15">
        <f t="shared" si="16"/>
        <v>0</v>
      </c>
      <c r="AT32" s="15">
        <f t="shared" si="16"/>
        <v>0</v>
      </c>
      <c r="AU32" s="15">
        <f t="shared" si="17"/>
        <v>0</v>
      </c>
      <c r="AV32" s="15">
        <f t="shared" si="18"/>
        <v>0</v>
      </c>
      <c r="AW32" s="15">
        <f t="shared" si="19"/>
        <v>0</v>
      </c>
      <c r="AX32" s="15">
        <f t="shared" si="19"/>
        <v>0</v>
      </c>
      <c r="AY32" s="17"/>
      <c r="AZ32" s="15">
        <f t="shared" si="20"/>
        <v>6000</v>
      </c>
      <c r="BA32" s="15">
        <f t="shared" si="21"/>
        <v>2000</v>
      </c>
      <c r="BB32" s="15">
        <v>34</v>
      </c>
      <c r="BC32" s="15">
        <f t="shared" si="22"/>
        <v>0</v>
      </c>
      <c r="BD32" s="15">
        <f t="shared" si="23"/>
        <v>0</v>
      </c>
      <c r="BE32" s="15">
        <f t="shared" si="23"/>
        <v>60</v>
      </c>
      <c r="BF32" s="17"/>
      <c r="BG32" s="15">
        <f t="shared" si="24"/>
        <v>1000</v>
      </c>
      <c r="BH32" s="15">
        <f t="shared" si="25"/>
        <v>5000</v>
      </c>
      <c r="BI32" s="17"/>
      <c r="BJ32" s="22">
        <f>G32/G31</f>
        <v>1</v>
      </c>
      <c r="BK32" s="65">
        <f t="shared" ref="BK32:BL32" si="94">BK31</f>
        <v>0</v>
      </c>
      <c r="BL32" s="65">
        <f t="shared" si="94"/>
        <v>0</v>
      </c>
      <c r="BM32" s="6">
        <f t="shared" si="79"/>
        <v>116.57837499999998</v>
      </c>
      <c r="BN32" s="8">
        <f t="shared" si="80"/>
        <v>388.44422318283398</v>
      </c>
      <c r="BO32" s="12">
        <f t="shared" si="81"/>
        <v>212.80083720886088</v>
      </c>
      <c r="BP32" s="50">
        <f>(1-'#Constant'!$A$3)/($J32*'#Constant'!$B$3/'#Constant'!$C$3^($D32-1)+1)+'#Constant'!$A$3</f>
        <v>0.91908256880733941</v>
      </c>
      <c r="BQ32" s="4">
        <f t="shared" si="82"/>
        <v>358.44923581996852</v>
      </c>
      <c r="BR32" s="50">
        <f>(1-'#Constant'!$A$3)/($K32*'#Constant'!$B$3/'#Constant'!$C$3^($D32-1)+1)+'#Constant'!$A$3</f>
        <v>0.90447653429602881</v>
      </c>
      <c r="BS32" s="4">
        <f t="shared" si="83"/>
        <v>364.2376910318157</v>
      </c>
    </row>
    <row r="33" spans="1:72" x14ac:dyDescent="0.3">
      <c r="B33" s="43" t="s">
        <v>80</v>
      </c>
      <c r="D33">
        <v>1</v>
      </c>
      <c r="E33">
        <v>1</v>
      </c>
      <c r="F33" s="18">
        <v>1</v>
      </c>
      <c r="G33" s="10">
        <v>101</v>
      </c>
      <c r="H33" s="10">
        <v>101</v>
      </c>
      <c r="I33" s="10">
        <v>5666</v>
      </c>
      <c r="J33" s="10">
        <v>32</v>
      </c>
      <c r="K33" s="10">
        <v>28</v>
      </c>
      <c r="L33" s="2"/>
      <c r="M33" s="10">
        <v>200</v>
      </c>
      <c r="N33" s="10">
        <v>0</v>
      </c>
      <c r="O33" s="10">
        <v>300</v>
      </c>
      <c r="P33" s="10">
        <v>200</v>
      </c>
      <c r="Q33" s="10">
        <v>0</v>
      </c>
      <c r="R33" s="10">
        <v>0</v>
      </c>
      <c r="S33" s="10">
        <v>100</v>
      </c>
      <c r="T33" s="10">
        <v>0</v>
      </c>
      <c r="U33" s="10">
        <v>0</v>
      </c>
      <c r="V33" s="10">
        <v>0</v>
      </c>
      <c r="W33" s="2"/>
      <c r="X33" s="10">
        <v>200</v>
      </c>
      <c r="Y33" s="10">
        <v>0</v>
      </c>
      <c r="Z33" s="10">
        <v>300</v>
      </c>
      <c r="AA33" s="10">
        <v>200</v>
      </c>
      <c r="AB33" s="10">
        <v>0</v>
      </c>
      <c r="AC33" s="10">
        <v>0</v>
      </c>
      <c r="AD33" s="10">
        <v>100</v>
      </c>
      <c r="AE33" s="10">
        <v>0</v>
      </c>
      <c r="AF33" s="10">
        <v>0</v>
      </c>
      <c r="AG33" s="10">
        <v>0</v>
      </c>
      <c r="AH33" s="10">
        <v>0</v>
      </c>
      <c r="AI33" s="10">
        <v>0</v>
      </c>
      <c r="AJ33" s="3"/>
      <c r="AK33" s="10">
        <v>0</v>
      </c>
      <c r="AL33" s="10">
        <v>0</v>
      </c>
      <c r="AM33" s="3"/>
      <c r="AN33" s="10">
        <v>0</v>
      </c>
      <c r="AO33" s="10">
        <v>0</v>
      </c>
      <c r="AP33" s="10">
        <v>0</v>
      </c>
      <c r="AQ33" s="10">
        <v>0</v>
      </c>
      <c r="AR33" s="10">
        <v>0</v>
      </c>
      <c r="AS33" s="10">
        <v>0</v>
      </c>
      <c r="AT33" s="10">
        <v>0</v>
      </c>
      <c r="AU33" s="10">
        <v>0</v>
      </c>
      <c r="AV33" s="10">
        <v>0</v>
      </c>
      <c r="AW33" s="10">
        <v>0</v>
      </c>
      <c r="AX33" s="10">
        <v>0</v>
      </c>
      <c r="AY33" s="3"/>
      <c r="AZ33" s="10">
        <v>6000</v>
      </c>
      <c r="BA33" s="10">
        <v>2000</v>
      </c>
      <c r="BB33" s="10">
        <v>34</v>
      </c>
      <c r="BC33" s="10">
        <v>0</v>
      </c>
      <c r="BD33" s="10">
        <v>0</v>
      </c>
      <c r="BE33" s="10">
        <v>60</v>
      </c>
      <c r="BF33" s="3"/>
      <c r="BG33" s="10">
        <v>1000</v>
      </c>
      <c r="BH33" s="10">
        <v>5000</v>
      </c>
      <c r="BI33" s="3"/>
      <c r="BJ33" s="21">
        <v>1</v>
      </c>
      <c r="BK33" s="65">
        <v>0</v>
      </c>
      <c r="BL33" s="65">
        <v>0</v>
      </c>
      <c r="BM33" s="6">
        <f t="shared" si="79"/>
        <v>130.44149999999999</v>
      </c>
      <c r="BN33" s="8">
        <f t="shared" si="80"/>
        <v>385.30245660461935</v>
      </c>
      <c r="BO33" s="12">
        <f t="shared" si="81"/>
        <v>224.18615120740947</v>
      </c>
      <c r="BP33" s="50">
        <f>(1-'#Constant'!$A$3)/($J33*'#Constant'!$B$3/'#Constant'!$C$3^($D33-1)+1)+'#Constant'!$A$3</f>
        <v>0.91416058394160582</v>
      </c>
      <c r="BQ33" s="4">
        <f t="shared" si="82"/>
        <v>387.37723570744168</v>
      </c>
      <c r="BR33" s="50">
        <f>(1-'#Constant'!$A$3)/($K33*'#Constant'!$B$3/'#Constant'!$C$3^($D33-1)+1)+'#Constant'!$A$3</f>
        <v>0.92405904059040589</v>
      </c>
      <c r="BS33" s="4">
        <f t="shared" si="83"/>
        <v>383.22767750179702</v>
      </c>
      <c r="BT33">
        <f>BO33/$BO$4*100</f>
        <v>170.38996153008969</v>
      </c>
    </row>
    <row r="34" spans="1:72" s="13" customFormat="1" ht="17.25" thickBot="1" x14ac:dyDescent="0.35">
      <c r="B34" s="20"/>
      <c r="D34" s="14">
        <v>1</v>
      </c>
      <c r="E34" s="14">
        <v>1</v>
      </c>
      <c r="F34" s="19">
        <v>1</v>
      </c>
      <c r="G34" s="15">
        <v>101</v>
      </c>
      <c r="H34" s="15">
        <v>101</v>
      </c>
      <c r="I34" s="15">
        <v>5666</v>
      </c>
      <c r="J34" s="15">
        <v>32</v>
      </c>
      <c r="K34" s="15">
        <v>28</v>
      </c>
      <c r="L34" s="16"/>
      <c r="M34" s="15">
        <f>M33</f>
        <v>200</v>
      </c>
      <c r="N34" s="15">
        <f>N33</f>
        <v>0</v>
      </c>
      <c r="O34" s="15">
        <f t="shared" ref="O34:U34" si="95">O33</f>
        <v>300</v>
      </c>
      <c r="P34" s="15">
        <f t="shared" si="95"/>
        <v>200</v>
      </c>
      <c r="Q34" s="15">
        <f t="shared" si="95"/>
        <v>0</v>
      </c>
      <c r="R34" s="15">
        <f t="shared" si="95"/>
        <v>0</v>
      </c>
      <c r="S34" s="15">
        <f t="shared" si="95"/>
        <v>100</v>
      </c>
      <c r="T34" s="15">
        <f t="shared" si="95"/>
        <v>0</v>
      </c>
      <c r="U34" s="15">
        <f t="shared" si="95"/>
        <v>0</v>
      </c>
      <c r="V34" s="15">
        <f t="shared" ref="V34" si="96">V33</f>
        <v>0</v>
      </c>
      <c r="W34" s="16"/>
      <c r="X34" s="15">
        <f t="shared" ref="X34:AI34" si="97">X33</f>
        <v>200</v>
      </c>
      <c r="Y34" s="15">
        <f t="shared" ref="Y34" si="98">Y33</f>
        <v>0</v>
      </c>
      <c r="Z34" s="15">
        <f t="shared" si="97"/>
        <v>300</v>
      </c>
      <c r="AA34" s="15">
        <f t="shared" si="97"/>
        <v>200</v>
      </c>
      <c r="AB34" s="15">
        <f t="shared" si="97"/>
        <v>0</v>
      </c>
      <c r="AC34" s="15">
        <f t="shared" si="97"/>
        <v>0</v>
      </c>
      <c r="AD34" s="15">
        <f t="shared" si="97"/>
        <v>100</v>
      </c>
      <c r="AE34" s="15">
        <f t="shared" si="97"/>
        <v>0</v>
      </c>
      <c r="AF34" s="15">
        <f t="shared" si="97"/>
        <v>0</v>
      </c>
      <c r="AG34" s="15">
        <f t="shared" ref="AG34" si="99">AG33</f>
        <v>0</v>
      </c>
      <c r="AH34" s="15">
        <f t="shared" si="97"/>
        <v>0</v>
      </c>
      <c r="AI34" s="15">
        <f t="shared" si="97"/>
        <v>0</v>
      </c>
      <c r="AJ34" s="17"/>
      <c r="AK34" s="15">
        <f t="shared" ref="AK34:AL34" si="100">AK33</f>
        <v>0</v>
      </c>
      <c r="AL34" s="15">
        <f t="shared" si="100"/>
        <v>0</v>
      </c>
      <c r="AM34" s="17"/>
      <c r="AN34" s="15">
        <f t="shared" si="11"/>
        <v>0</v>
      </c>
      <c r="AO34" s="15">
        <f t="shared" si="12"/>
        <v>0</v>
      </c>
      <c r="AP34" s="15">
        <f t="shared" si="13"/>
        <v>0</v>
      </c>
      <c r="AQ34" s="15">
        <f t="shared" si="14"/>
        <v>0</v>
      </c>
      <c r="AR34" s="15">
        <f t="shared" si="15"/>
        <v>0</v>
      </c>
      <c r="AS34" s="15">
        <f t="shared" si="16"/>
        <v>0</v>
      </c>
      <c r="AT34" s="15">
        <f t="shared" si="16"/>
        <v>0</v>
      </c>
      <c r="AU34" s="15">
        <f t="shared" si="17"/>
        <v>0</v>
      </c>
      <c r="AV34" s="15">
        <f t="shared" si="18"/>
        <v>0</v>
      </c>
      <c r="AW34" s="15">
        <f t="shared" si="19"/>
        <v>0</v>
      </c>
      <c r="AX34" s="15">
        <f t="shared" si="19"/>
        <v>0</v>
      </c>
      <c r="AY34" s="17"/>
      <c r="AZ34" s="15">
        <f t="shared" si="20"/>
        <v>6000</v>
      </c>
      <c r="BA34" s="15">
        <f t="shared" si="21"/>
        <v>2000</v>
      </c>
      <c r="BB34" s="15">
        <v>34</v>
      </c>
      <c r="BC34" s="15">
        <f t="shared" si="22"/>
        <v>0</v>
      </c>
      <c r="BD34" s="15">
        <f t="shared" si="23"/>
        <v>0</v>
      </c>
      <c r="BE34" s="15">
        <f t="shared" si="23"/>
        <v>60</v>
      </c>
      <c r="BF34" s="17"/>
      <c r="BG34" s="15">
        <f t="shared" si="24"/>
        <v>1000</v>
      </c>
      <c r="BH34" s="15">
        <f t="shared" si="25"/>
        <v>5000</v>
      </c>
      <c r="BI34" s="17"/>
      <c r="BJ34" s="22">
        <f>G34/G33</f>
        <v>1</v>
      </c>
      <c r="BK34" s="65">
        <f t="shared" ref="BK34:BL34" si="101">BK33</f>
        <v>0</v>
      </c>
      <c r="BL34" s="65">
        <f t="shared" si="101"/>
        <v>0</v>
      </c>
      <c r="BM34" s="6">
        <f t="shared" si="79"/>
        <v>130.44149999999999</v>
      </c>
      <c r="BN34" s="8">
        <f t="shared" si="80"/>
        <v>385.30245660461935</v>
      </c>
      <c r="BO34" s="12">
        <f t="shared" si="81"/>
        <v>224.18615120740947</v>
      </c>
      <c r="BP34" s="50">
        <f>(1-'#Constant'!$A$3)/($J34*'#Constant'!$B$3/'#Constant'!$C$3^($D34-1)+1)+'#Constant'!$A$3</f>
        <v>0.91416058394160582</v>
      </c>
      <c r="BQ34" s="4">
        <f t="shared" si="82"/>
        <v>387.37723570744168</v>
      </c>
      <c r="BR34" s="50">
        <f>(1-'#Constant'!$A$3)/($K34*'#Constant'!$B$3/'#Constant'!$C$3^($D34-1)+1)+'#Constant'!$A$3</f>
        <v>0.92405904059040589</v>
      </c>
      <c r="BS34" s="4">
        <f t="shared" si="83"/>
        <v>383.22767750179702</v>
      </c>
    </row>
    <row r="35" spans="1:72" x14ac:dyDescent="0.3">
      <c r="B35" s="43" t="s">
        <v>82</v>
      </c>
      <c r="D35">
        <v>1</v>
      </c>
      <c r="E35">
        <v>1</v>
      </c>
      <c r="F35" s="18">
        <v>1</v>
      </c>
      <c r="G35" s="10">
        <v>114</v>
      </c>
      <c r="H35" s="10">
        <v>114</v>
      </c>
      <c r="I35" s="10">
        <v>4364</v>
      </c>
      <c r="J35" s="10">
        <v>22</v>
      </c>
      <c r="K35" s="10">
        <v>18</v>
      </c>
      <c r="L35" s="2"/>
      <c r="M35" s="10">
        <v>150</v>
      </c>
      <c r="N35" s="10">
        <v>0</v>
      </c>
      <c r="O35" s="10">
        <v>0</v>
      </c>
      <c r="P35" s="10">
        <v>0</v>
      </c>
      <c r="Q35" s="10">
        <v>0</v>
      </c>
      <c r="R35" s="10">
        <v>0</v>
      </c>
      <c r="S35" s="10">
        <v>100</v>
      </c>
      <c r="T35" s="10">
        <v>250</v>
      </c>
      <c r="U35" s="10">
        <v>0</v>
      </c>
      <c r="V35" s="10">
        <v>0</v>
      </c>
      <c r="W35" s="2"/>
      <c r="X35" s="10">
        <v>150</v>
      </c>
      <c r="Y35" s="10">
        <v>0</v>
      </c>
      <c r="Z35" s="10">
        <v>0</v>
      </c>
      <c r="AA35" s="10">
        <v>0</v>
      </c>
      <c r="AB35" s="10">
        <v>0</v>
      </c>
      <c r="AC35" s="10">
        <v>0</v>
      </c>
      <c r="AD35" s="10">
        <v>100</v>
      </c>
      <c r="AE35" s="10">
        <v>250</v>
      </c>
      <c r="AF35" s="10">
        <v>0</v>
      </c>
      <c r="AG35" s="10">
        <v>0</v>
      </c>
      <c r="AH35" s="10">
        <v>0</v>
      </c>
      <c r="AI35" s="10">
        <v>0</v>
      </c>
      <c r="AJ35" s="3"/>
      <c r="AK35" s="10">
        <v>0</v>
      </c>
      <c r="AL35" s="10">
        <v>0</v>
      </c>
      <c r="AM35" s="3"/>
      <c r="AN35" s="10">
        <v>0</v>
      </c>
      <c r="AO35" s="10">
        <v>0</v>
      </c>
      <c r="AP35" s="10">
        <v>0</v>
      </c>
      <c r="AQ35" s="10">
        <v>0</v>
      </c>
      <c r="AR35" s="10">
        <v>0</v>
      </c>
      <c r="AS35" s="10">
        <v>0</v>
      </c>
      <c r="AT35" s="10">
        <v>0</v>
      </c>
      <c r="AU35" s="10">
        <v>0</v>
      </c>
      <c r="AV35" s="10">
        <v>0</v>
      </c>
      <c r="AW35" s="10">
        <v>0</v>
      </c>
      <c r="AX35" s="10">
        <v>0</v>
      </c>
      <c r="AY35" s="3"/>
      <c r="AZ35" s="10">
        <v>6000</v>
      </c>
      <c r="BA35" s="10">
        <v>2000</v>
      </c>
      <c r="BB35" s="10">
        <v>34</v>
      </c>
      <c r="BC35" s="10">
        <v>0</v>
      </c>
      <c r="BD35" s="10">
        <v>0</v>
      </c>
      <c r="BE35" s="10">
        <v>60</v>
      </c>
      <c r="BF35" s="3"/>
      <c r="BG35" s="10">
        <v>1000</v>
      </c>
      <c r="BH35" s="10">
        <v>5000</v>
      </c>
      <c r="BI35" s="3"/>
      <c r="BJ35" s="21">
        <v>1</v>
      </c>
      <c r="BK35" s="65">
        <v>0</v>
      </c>
      <c r="BL35" s="65">
        <v>0</v>
      </c>
      <c r="BM35" s="6">
        <f t="shared" si="79"/>
        <v>151.17468749999998</v>
      </c>
      <c r="BN35" s="8">
        <f t="shared" si="80"/>
        <v>231.01462885229961</v>
      </c>
      <c r="BO35" s="12">
        <f t="shared" si="81"/>
        <v>186.87847474943408</v>
      </c>
      <c r="BP35" s="50">
        <f>(1-'#Constant'!$A$3)/($J35*'#Constant'!$B$3/'#Constant'!$C$3^($D35-1)+1)+'#Constant'!$A$3</f>
        <v>0.93932457786116319</v>
      </c>
      <c r="BQ35" s="4">
        <f t="shared" si="82"/>
        <v>232.29457116606082</v>
      </c>
      <c r="BR35" s="50">
        <f>(1-'#Constant'!$A$3)/($K35*'#Constant'!$B$3/'#Constant'!$C$3^($D35-1)+1)+'#Constant'!$A$3</f>
        <v>0.9497912713472485</v>
      </c>
      <c r="BS35" s="4">
        <f t="shared" si="83"/>
        <v>229.73468653853837</v>
      </c>
      <c r="BT35">
        <f>BO35/$BO$4*100</f>
        <v>142.03471513233021</v>
      </c>
    </row>
    <row r="36" spans="1:72" s="13" customFormat="1" ht="17.25" thickBot="1" x14ac:dyDescent="0.35">
      <c r="B36" s="20"/>
      <c r="D36" s="14">
        <v>1</v>
      </c>
      <c r="E36" s="14">
        <v>1</v>
      </c>
      <c r="F36" s="19">
        <v>1</v>
      </c>
      <c r="G36" s="15">
        <v>114</v>
      </c>
      <c r="H36" s="15">
        <v>114</v>
      </c>
      <c r="I36" s="15">
        <v>4364</v>
      </c>
      <c r="J36" s="15">
        <v>22</v>
      </c>
      <c r="K36" s="15">
        <v>18</v>
      </c>
      <c r="L36" s="16"/>
      <c r="M36" s="15">
        <f>M35</f>
        <v>150</v>
      </c>
      <c r="N36" s="15">
        <f>N35</f>
        <v>0</v>
      </c>
      <c r="O36" s="15">
        <f t="shared" ref="O36:U36" si="102">O35</f>
        <v>0</v>
      </c>
      <c r="P36" s="15">
        <f t="shared" si="102"/>
        <v>0</v>
      </c>
      <c r="Q36" s="15">
        <f t="shared" si="102"/>
        <v>0</v>
      </c>
      <c r="R36" s="15">
        <f t="shared" si="102"/>
        <v>0</v>
      </c>
      <c r="S36" s="15">
        <f t="shared" si="102"/>
        <v>100</v>
      </c>
      <c r="T36" s="15">
        <f t="shared" si="102"/>
        <v>250</v>
      </c>
      <c r="U36" s="15">
        <f t="shared" si="102"/>
        <v>0</v>
      </c>
      <c r="V36" s="15">
        <f t="shared" ref="V36" si="103">V35</f>
        <v>0</v>
      </c>
      <c r="W36" s="16"/>
      <c r="X36" s="15">
        <f t="shared" ref="X36:AI36" si="104">X35</f>
        <v>150</v>
      </c>
      <c r="Y36" s="15">
        <f t="shared" ref="Y36" si="105">Y35</f>
        <v>0</v>
      </c>
      <c r="Z36" s="15">
        <f t="shared" si="104"/>
        <v>0</v>
      </c>
      <c r="AA36" s="15">
        <f t="shared" si="104"/>
        <v>0</v>
      </c>
      <c r="AB36" s="15">
        <f t="shared" si="104"/>
        <v>0</v>
      </c>
      <c r="AC36" s="15">
        <f t="shared" si="104"/>
        <v>0</v>
      </c>
      <c r="AD36" s="15">
        <f t="shared" si="104"/>
        <v>100</v>
      </c>
      <c r="AE36" s="15">
        <f t="shared" si="104"/>
        <v>250</v>
      </c>
      <c r="AF36" s="15">
        <f t="shared" si="104"/>
        <v>0</v>
      </c>
      <c r="AG36" s="15">
        <f t="shared" ref="AG36" si="106">AG35</f>
        <v>0</v>
      </c>
      <c r="AH36" s="15">
        <f t="shared" si="104"/>
        <v>0</v>
      </c>
      <c r="AI36" s="15">
        <f t="shared" si="104"/>
        <v>0</v>
      </c>
      <c r="AJ36" s="17"/>
      <c r="AK36" s="15">
        <f t="shared" ref="AK36:AL36" si="107">AK35</f>
        <v>0</v>
      </c>
      <c r="AL36" s="15">
        <f t="shared" si="107"/>
        <v>0</v>
      </c>
      <c r="AM36" s="17"/>
      <c r="AN36" s="15">
        <f t="shared" si="11"/>
        <v>0</v>
      </c>
      <c r="AO36" s="15">
        <f t="shared" si="12"/>
        <v>0</v>
      </c>
      <c r="AP36" s="15">
        <f t="shared" si="13"/>
        <v>0</v>
      </c>
      <c r="AQ36" s="15">
        <f t="shared" si="14"/>
        <v>0</v>
      </c>
      <c r="AR36" s="15">
        <f t="shared" si="15"/>
        <v>0</v>
      </c>
      <c r="AS36" s="15">
        <f t="shared" si="16"/>
        <v>0</v>
      </c>
      <c r="AT36" s="15">
        <f t="shared" si="16"/>
        <v>0</v>
      </c>
      <c r="AU36" s="15">
        <f t="shared" si="17"/>
        <v>0</v>
      </c>
      <c r="AV36" s="15">
        <f t="shared" si="18"/>
        <v>0</v>
      </c>
      <c r="AW36" s="15">
        <f t="shared" si="19"/>
        <v>0</v>
      </c>
      <c r="AX36" s="15">
        <f t="shared" si="19"/>
        <v>0</v>
      </c>
      <c r="AY36" s="17"/>
      <c r="AZ36" s="15">
        <f t="shared" si="20"/>
        <v>6000</v>
      </c>
      <c r="BA36" s="15">
        <f t="shared" si="21"/>
        <v>2000</v>
      </c>
      <c r="BB36" s="15">
        <v>34</v>
      </c>
      <c r="BC36" s="15">
        <f t="shared" si="22"/>
        <v>0</v>
      </c>
      <c r="BD36" s="15">
        <f t="shared" si="23"/>
        <v>0</v>
      </c>
      <c r="BE36" s="15">
        <f t="shared" si="23"/>
        <v>60</v>
      </c>
      <c r="BF36" s="17"/>
      <c r="BG36" s="15">
        <f t="shared" si="24"/>
        <v>1000</v>
      </c>
      <c r="BH36" s="15">
        <f t="shared" si="25"/>
        <v>5000</v>
      </c>
      <c r="BI36" s="17"/>
      <c r="BJ36" s="22">
        <f>G36/G35</f>
        <v>1</v>
      </c>
      <c r="BK36" s="65">
        <f t="shared" ref="BK36:BL36" si="108">BK35</f>
        <v>0</v>
      </c>
      <c r="BL36" s="65">
        <f t="shared" si="108"/>
        <v>0</v>
      </c>
      <c r="BM36" s="6">
        <f t="shared" si="79"/>
        <v>151.17468749999998</v>
      </c>
      <c r="BN36" s="8">
        <f t="shared" si="80"/>
        <v>231.01462885229961</v>
      </c>
      <c r="BO36" s="12">
        <f t="shared" si="81"/>
        <v>186.87847474943408</v>
      </c>
      <c r="BP36" s="50">
        <f>(1-'#Constant'!$A$3)/($J36*'#Constant'!$B$3/'#Constant'!$C$3^($D36-1)+1)+'#Constant'!$A$3</f>
        <v>0.93932457786116319</v>
      </c>
      <c r="BQ36" s="4">
        <f t="shared" si="82"/>
        <v>232.29457116606082</v>
      </c>
      <c r="BR36" s="50">
        <f>(1-'#Constant'!$A$3)/($K36*'#Constant'!$B$3/'#Constant'!$C$3^($D36-1)+1)+'#Constant'!$A$3</f>
        <v>0.9497912713472485</v>
      </c>
      <c r="BS36" s="4">
        <f t="shared" si="83"/>
        <v>229.73468653853837</v>
      </c>
    </row>
    <row r="37" spans="1:72" x14ac:dyDescent="0.3">
      <c r="B37" s="43" t="s">
        <v>83</v>
      </c>
      <c r="D37">
        <v>1</v>
      </c>
      <c r="E37">
        <v>1</v>
      </c>
      <c r="F37" s="18">
        <v>1</v>
      </c>
      <c r="G37" s="10">
        <v>104</v>
      </c>
      <c r="H37" s="10">
        <v>104</v>
      </c>
      <c r="I37" s="10">
        <v>4734</v>
      </c>
      <c r="J37" s="10">
        <v>22</v>
      </c>
      <c r="K37" s="10">
        <v>18</v>
      </c>
      <c r="L37" s="2"/>
      <c r="M37" s="10">
        <v>150</v>
      </c>
      <c r="N37" s="10">
        <v>0</v>
      </c>
      <c r="O37" s="10">
        <v>500</v>
      </c>
      <c r="P37" s="10">
        <v>0</v>
      </c>
      <c r="Q37" s="10">
        <v>0</v>
      </c>
      <c r="R37" s="10">
        <v>0</v>
      </c>
      <c r="S37" s="10">
        <v>200</v>
      </c>
      <c r="T37" s="10">
        <v>100</v>
      </c>
      <c r="U37" s="10">
        <v>0</v>
      </c>
      <c r="V37" s="10">
        <v>0</v>
      </c>
      <c r="W37" s="2"/>
      <c r="X37" s="10">
        <v>150</v>
      </c>
      <c r="Y37" s="10">
        <v>0</v>
      </c>
      <c r="Z37" s="10">
        <v>500</v>
      </c>
      <c r="AA37" s="10">
        <v>0</v>
      </c>
      <c r="AB37" s="10">
        <v>0</v>
      </c>
      <c r="AC37" s="10">
        <v>0</v>
      </c>
      <c r="AD37" s="10">
        <v>200</v>
      </c>
      <c r="AE37" s="10">
        <v>100</v>
      </c>
      <c r="AF37" s="10">
        <v>0</v>
      </c>
      <c r="AG37" s="10">
        <v>0</v>
      </c>
      <c r="AH37" s="10">
        <v>0</v>
      </c>
      <c r="AI37" s="10">
        <v>0</v>
      </c>
      <c r="AJ37" s="3"/>
      <c r="AK37" s="10">
        <v>0</v>
      </c>
      <c r="AL37" s="10">
        <v>0</v>
      </c>
      <c r="AM37" s="3"/>
      <c r="AN37" s="10">
        <v>0</v>
      </c>
      <c r="AO37" s="10">
        <v>0</v>
      </c>
      <c r="AP37" s="10">
        <v>0</v>
      </c>
      <c r="AQ37" s="10">
        <v>0</v>
      </c>
      <c r="AR37" s="10">
        <v>0</v>
      </c>
      <c r="AS37" s="10">
        <v>0</v>
      </c>
      <c r="AT37" s="10">
        <v>0</v>
      </c>
      <c r="AU37" s="10">
        <v>0</v>
      </c>
      <c r="AV37" s="10">
        <v>0</v>
      </c>
      <c r="AW37" s="10">
        <v>0</v>
      </c>
      <c r="AX37" s="10">
        <v>0</v>
      </c>
      <c r="AY37" s="3"/>
      <c r="AZ37" s="10">
        <v>6000</v>
      </c>
      <c r="BA37" s="10">
        <v>2000</v>
      </c>
      <c r="BB37" s="10">
        <v>34</v>
      </c>
      <c r="BC37" s="10">
        <v>0</v>
      </c>
      <c r="BD37" s="10">
        <v>0</v>
      </c>
      <c r="BE37" s="10">
        <v>60</v>
      </c>
      <c r="BF37" s="3"/>
      <c r="BG37" s="10">
        <v>1000</v>
      </c>
      <c r="BH37" s="10">
        <v>5000</v>
      </c>
      <c r="BI37" s="3"/>
      <c r="BJ37" s="21">
        <v>1</v>
      </c>
      <c r="BK37" s="65">
        <v>0</v>
      </c>
      <c r="BL37" s="65">
        <v>0</v>
      </c>
      <c r="BM37" s="6">
        <f t="shared" si="79"/>
        <v>140.45850000000002</v>
      </c>
      <c r="BN37" s="8">
        <f t="shared" si="80"/>
        <v>250.60111205013436</v>
      </c>
      <c r="BO37" s="12">
        <f t="shared" si="81"/>
        <v>187.61411539885214</v>
      </c>
      <c r="BP37" s="50">
        <f>(1-'#Constant'!$A$3)/($J37*'#Constant'!$B$3/'#Constant'!$C$3^($D37-1)+1)+'#Constant'!$A$3</f>
        <v>0.93932457786116319</v>
      </c>
      <c r="BQ37" s="4">
        <f t="shared" si="82"/>
        <v>251.98957376263334</v>
      </c>
      <c r="BR37" s="50">
        <f>(1-'#Constant'!$A$3)/($K37*'#Constant'!$B$3/'#Constant'!$C$3^($D37-1)+1)+'#Constant'!$A$3</f>
        <v>0.9497912713472485</v>
      </c>
      <c r="BS37" s="4">
        <f t="shared" si="83"/>
        <v>249.21265033763538</v>
      </c>
      <c r="BT37">
        <f>BO37/$BO$4*100</f>
        <v>142.5938298737147</v>
      </c>
    </row>
    <row r="38" spans="1:72" s="13" customFormat="1" ht="17.25" thickBot="1" x14ac:dyDescent="0.35">
      <c r="B38" s="20"/>
      <c r="D38" s="14">
        <v>1</v>
      </c>
      <c r="E38" s="14">
        <v>1</v>
      </c>
      <c r="F38" s="19">
        <v>1</v>
      </c>
      <c r="G38" s="15">
        <v>104</v>
      </c>
      <c r="H38" s="15">
        <v>104</v>
      </c>
      <c r="I38" s="15">
        <v>4734</v>
      </c>
      <c r="J38" s="15">
        <v>22</v>
      </c>
      <c r="K38" s="15">
        <v>18</v>
      </c>
      <c r="L38" s="16"/>
      <c r="M38" s="15">
        <f>M37</f>
        <v>150</v>
      </c>
      <c r="N38" s="15">
        <f>N37</f>
        <v>0</v>
      </c>
      <c r="O38" s="15">
        <f t="shared" ref="O38:U38" si="109">O37</f>
        <v>500</v>
      </c>
      <c r="P38" s="15">
        <f t="shared" si="109"/>
        <v>0</v>
      </c>
      <c r="Q38" s="15">
        <f t="shared" si="109"/>
        <v>0</v>
      </c>
      <c r="R38" s="15">
        <f t="shared" si="109"/>
        <v>0</v>
      </c>
      <c r="S38" s="15">
        <f t="shared" si="109"/>
        <v>200</v>
      </c>
      <c r="T38" s="15">
        <f t="shared" si="109"/>
        <v>100</v>
      </c>
      <c r="U38" s="15">
        <f t="shared" si="109"/>
        <v>0</v>
      </c>
      <c r="V38" s="15">
        <f t="shared" ref="V38" si="110">V37</f>
        <v>0</v>
      </c>
      <c r="W38" s="16"/>
      <c r="X38" s="15">
        <f t="shared" ref="X38:AI38" si="111">X37</f>
        <v>150</v>
      </c>
      <c r="Y38" s="15">
        <f t="shared" ref="Y38" si="112">Y37</f>
        <v>0</v>
      </c>
      <c r="Z38" s="15">
        <f t="shared" si="111"/>
        <v>500</v>
      </c>
      <c r="AA38" s="15">
        <f t="shared" si="111"/>
        <v>0</v>
      </c>
      <c r="AB38" s="15">
        <f t="shared" si="111"/>
        <v>0</v>
      </c>
      <c r="AC38" s="15">
        <f t="shared" si="111"/>
        <v>0</v>
      </c>
      <c r="AD38" s="15">
        <f t="shared" si="111"/>
        <v>200</v>
      </c>
      <c r="AE38" s="15">
        <f t="shared" si="111"/>
        <v>100</v>
      </c>
      <c r="AF38" s="15">
        <f t="shared" si="111"/>
        <v>0</v>
      </c>
      <c r="AG38" s="15">
        <f t="shared" ref="AG38" si="113">AG37</f>
        <v>0</v>
      </c>
      <c r="AH38" s="15">
        <f t="shared" si="111"/>
        <v>0</v>
      </c>
      <c r="AI38" s="15">
        <f t="shared" si="111"/>
        <v>0</v>
      </c>
      <c r="AJ38" s="17"/>
      <c r="AK38" s="15">
        <f t="shared" ref="AK38:AL38" si="114">AK37</f>
        <v>0</v>
      </c>
      <c r="AL38" s="15">
        <f t="shared" si="114"/>
        <v>0</v>
      </c>
      <c r="AM38" s="17"/>
      <c r="AN38" s="15">
        <f t="shared" si="11"/>
        <v>0</v>
      </c>
      <c r="AO38" s="15">
        <f t="shared" si="12"/>
        <v>0</v>
      </c>
      <c r="AP38" s="15">
        <f t="shared" si="13"/>
        <v>0</v>
      </c>
      <c r="AQ38" s="15">
        <f t="shared" si="14"/>
        <v>0</v>
      </c>
      <c r="AR38" s="15">
        <f t="shared" si="15"/>
        <v>0</v>
      </c>
      <c r="AS38" s="15">
        <f t="shared" si="16"/>
        <v>0</v>
      </c>
      <c r="AT38" s="15">
        <f t="shared" si="16"/>
        <v>0</v>
      </c>
      <c r="AU38" s="15">
        <f t="shared" si="17"/>
        <v>0</v>
      </c>
      <c r="AV38" s="15">
        <f t="shared" si="18"/>
        <v>0</v>
      </c>
      <c r="AW38" s="15">
        <f t="shared" si="19"/>
        <v>0</v>
      </c>
      <c r="AX38" s="15">
        <f t="shared" si="19"/>
        <v>0</v>
      </c>
      <c r="AY38" s="17"/>
      <c r="AZ38" s="15">
        <f t="shared" si="20"/>
        <v>6000</v>
      </c>
      <c r="BA38" s="15">
        <f t="shared" si="21"/>
        <v>2000</v>
      </c>
      <c r="BB38" s="15">
        <v>34</v>
      </c>
      <c r="BC38" s="15">
        <f t="shared" si="22"/>
        <v>0</v>
      </c>
      <c r="BD38" s="15">
        <f t="shared" si="23"/>
        <v>0</v>
      </c>
      <c r="BE38" s="15">
        <f t="shared" si="23"/>
        <v>60</v>
      </c>
      <c r="BF38" s="17"/>
      <c r="BG38" s="15">
        <f t="shared" si="24"/>
        <v>1000</v>
      </c>
      <c r="BH38" s="15">
        <f t="shared" si="25"/>
        <v>5000</v>
      </c>
      <c r="BI38" s="17"/>
      <c r="BJ38" s="22">
        <f>G38/G37</f>
        <v>1</v>
      </c>
      <c r="BK38" s="65">
        <f>BK37</f>
        <v>0</v>
      </c>
      <c r="BL38" s="65">
        <f>BL37</f>
        <v>0</v>
      </c>
      <c r="BM38" s="6">
        <f t="shared" si="79"/>
        <v>140.45850000000002</v>
      </c>
      <c r="BN38" s="8">
        <f t="shared" si="80"/>
        <v>250.60111205013436</v>
      </c>
      <c r="BO38" s="12">
        <f t="shared" si="81"/>
        <v>187.61411539885214</v>
      </c>
      <c r="BP38" s="50">
        <f>(1-'#Constant'!$A$3)/($J38*'#Constant'!$B$3/'#Constant'!$C$3^($D38-1)+1)+'#Constant'!$A$3</f>
        <v>0.93932457786116319</v>
      </c>
      <c r="BQ38" s="4">
        <f t="shared" si="82"/>
        <v>251.98957376263334</v>
      </c>
      <c r="BR38" s="50">
        <f>(1-'#Constant'!$A$3)/($K38*'#Constant'!$B$3/'#Constant'!$C$3^($D38-1)+1)+'#Constant'!$A$3</f>
        <v>0.9497912713472485</v>
      </c>
      <c r="BS38" s="4">
        <f t="shared" si="83"/>
        <v>249.21265033763538</v>
      </c>
    </row>
    <row r="39" spans="1:72" x14ac:dyDescent="0.3">
      <c r="B39" s="43" t="s">
        <v>79</v>
      </c>
      <c r="D39">
        <v>1</v>
      </c>
      <c r="E39">
        <v>1</v>
      </c>
      <c r="F39" s="18">
        <v>1</v>
      </c>
      <c r="G39" s="10">
        <v>120</v>
      </c>
      <c r="H39" s="10">
        <v>120</v>
      </c>
      <c r="I39" s="10">
        <v>4031</v>
      </c>
      <c r="J39" s="10">
        <v>16</v>
      </c>
      <c r="K39" s="10">
        <v>24</v>
      </c>
      <c r="L39" s="2"/>
      <c r="M39" s="10">
        <v>100</v>
      </c>
      <c r="N39" s="10">
        <v>0</v>
      </c>
      <c r="O39" s="10">
        <v>0</v>
      </c>
      <c r="P39" s="10">
        <v>0</v>
      </c>
      <c r="Q39" s="10">
        <v>0</v>
      </c>
      <c r="R39" s="10">
        <v>0</v>
      </c>
      <c r="S39" s="10">
        <v>100</v>
      </c>
      <c r="T39" s="10">
        <v>150</v>
      </c>
      <c r="U39" s="10">
        <v>0</v>
      </c>
      <c r="V39" s="10">
        <v>0</v>
      </c>
      <c r="W39" s="2"/>
      <c r="X39" s="10">
        <v>100</v>
      </c>
      <c r="Y39" s="10">
        <v>0</v>
      </c>
      <c r="Z39" s="10">
        <v>0</v>
      </c>
      <c r="AA39" s="10">
        <v>200</v>
      </c>
      <c r="AB39" s="10">
        <v>250</v>
      </c>
      <c r="AC39" s="10">
        <v>0</v>
      </c>
      <c r="AD39" s="10">
        <v>100</v>
      </c>
      <c r="AE39" s="10">
        <v>150</v>
      </c>
      <c r="AF39" s="10">
        <v>0</v>
      </c>
      <c r="AG39" s="10">
        <v>0</v>
      </c>
      <c r="AH39" s="10">
        <v>0</v>
      </c>
      <c r="AI39" s="10">
        <v>0</v>
      </c>
      <c r="AJ39" s="3"/>
      <c r="AK39" s="10">
        <v>0</v>
      </c>
      <c r="AL39" s="10">
        <v>0</v>
      </c>
      <c r="AM39" s="3"/>
      <c r="AN39" s="10">
        <v>0</v>
      </c>
      <c r="AO39" s="10">
        <v>0</v>
      </c>
      <c r="AP39" s="10">
        <v>0</v>
      </c>
      <c r="AQ39" s="10">
        <v>0</v>
      </c>
      <c r="AR39" s="10">
        <v>0</v>
      </c>
      <c r="AS39" s="10">
        <v>0</v>
      </c>
      <c r="AT39" s="10">
        <v>0</v>
      </c>
      <c r="AU39" s="10">
        <v>0</v>
      </c>
      <c r="AV39" s="10">
        <v>0</v>
      </c>
      <c r="AW39" s="10">
        <v>0</v>
      </c>
      <c r="AX39" s="10">
        <v>0</v>
      </c>
      <c r="AY39" s="3"/>
      <c r="AZ39" s="10">
        <v>6000</v>
      </c>
      <c r="BA39" s="10">
        <v>2000</v>
      </c>
      <c r="BB39" s="10">
        <v>34</v>
      </c>
      <c r="BC39" s="10">
        <v>0</v>
      </c>
      <c r="BD39" s="10">
        <v>0</v>
      </c>
      <c r="BE39" s="10">
        <v>60</v>
      </c>
      <c r="BF39" s="3"/>
      <c r="BG39" s="10">
        <v>1000</v>
      </c>
      <c r="BH39" s="10">
        <v>5000</v>
      </c>
      <c r="BI39" s="3"/>
      <c r="BJ39" s="21">
        <v>1</v>
      </c>
      <c r="BK39" s="65">
        <v>0</v>
      </c>
      <c r="BL39" s="65">
        <v>0</v>
      </c>
      <c r="BM39" s="6">
        <f t="shared" si="79"/>
        <v>145.44749999999999</v>
      </c>
      <c r="BN39" s="8">
        <f t="shared" si="80"/>
        <v>259.61870858192918</v>
      </c>
      <c r="BO39" s="12">
        <f t="shared" si="81"/>
        <v>194.32162030116501</v>
      </c>
      <c r="BP39" s="50">
        <f>(1-'#Constant'!$A$3)/($J39*'#Constant'!$B$3/'#Constant'!$C$3^($D39-1)+1)+'#Constant'!$A$3</f>
        <v>0.95511450381679386</v>
      </c>
      <c r="BQ39" s="4">
        <f t="shared" si="82"/>
        <v>211.02181905370844</v>
      </c>
      <c r="BR39" s="50">
        <f>(1-'#Constant'!$A$3)/($K39*'#Constant'!$B$3/'#Constant'!$C$3^($D39-1)+1)+'#Constant'!$A$3</f>
        <v>0.93417910447761188</v>
      </c>
      <c r="BS39" s="4">
        <f t="shared" si="83"/>
        <v>308.21559811014993</v>
      </c>
      <c r="BT39">
        <f>BO39/$BO$4*100</f>
        <v>147.69178751343802</v>
      </c>
    </row>
    <row r="40" spans="1:72" s="13" customFormat="1" ht="17.25" thickBot="1" x14ac:dyDescent="0.35">
      <c r="B40" s="20"/>
      <c r="D40" s="14">
        <v>1</v>
      </c>
      <c r="E40" s="14">
        <v>1</v>
      </c>
      <c r="F40" s="19">
        <v>1</v>
      </c>
      <c r="G40" s="15">
        <v>120</v>
      </c>
      <c r="H40" s="15">
        <v>120</v>
      </c>
      <c r="I40" s="15">
        <v>4031</v>
      </c>
      <c r="J40" s="15">
        <v>16</v>
      </c>
      <c r="K40" s="15">
        <v>24</v>
      </c>
      <c r="L40" s="16"/>
      <c r="M40" s="15">
        <f>M39</f>
        <v>100</v>
      </c>
      <c r="N40" s="15">
        <f>N39</f>
        <v>0</v>
      </c>
      <c r="O40" s="15">
        <f t="shared" ref="O40:U40" si="115">O39</f>
        <v>0</v>
      </c>
      <c r="P40" s="15">
        <f t="shared" si="115"/>
        <v>0</v>
      </c>
      <c r="Q40" s="15">
        <f t="shared" si="115"/>
        <v>0</v>
      </c>
      <c r="R40" s="15">
        <f t="shared" si="115"/>
        <v>0</v>
      </c>
      <c r="S40" s="15">
        <f t="shared" si="115"/>
        <v>100</v>
      </c>
      <c r="T40" s="15">
        <f t="shared" si="115"/>
        <v>150</v>
      </c>
      <c r="U40" s="15">
        <f t="shared" si="115"/>
        <v>0</v>
      </c>
      <c r="V40" s="15">
        <f t="shared" ref="V40" si="116">V39</f>
        <v>0</v>
      </c>
      <c r="W40" s="16"/>
      <c r="X40" s="15">
        <f t="shared" ref="X40:AI40" si="117">X39</f>
        <v>100</v>
      </c>
      <c r="Y40" s="15">
        <f t="shared" ref="Y40" si="118">Y39</f>
        <v>0</v>
      </c>
      <c r="Z40" s="15">
        <f t="shared" si="117"/>
        <v>0</v>
      </c>
      <c r="AA40" s="15">
        <f t="shared" si="117"/>
        <v>200</v>
      </c>
      <c r="AB40" s="15">
        <f t="shared" si="117"/>
        <v>250</v>
      </c>
      <c r="AC40" s="15">
        <f t="shared" si="117"/>
        <v>0</v>
      </c>
      <c r="AD40" s="15">
        <f t="shared" si="117"/>
        <v>100</v>
      </c>
      <c r="AE40" s="15">
        <f t="shared" si="117"/>
        <v>150</v>
      </c>
      <c r="AF40" s="15">
        <f t="shared" si="117"/>
        <v>0</v>
      </c>
      <c r="AG40" s="15">
        <f t="shared" ref="AG40" si="119">AG39</f>
        <v>0</v>
      </c>
      <c r="AH40" s="15">
        <f t="shared" si="117"/>
        <v>0</v>
      </c>
      <c r="AI40" s="15">
        <f t="shared" si="117"/>
        <v>0</v>
      </c>
      <c r="AJ40" s="17"/>
      <c r="AK40" s="15">
        <f t="shared" ref="AK40:AL40" si="120">AK39</f>
        <v>0</v>
      </c>
      <c r="AL40" s="15">
        <f t="shared" si="120"/>
        <v>0</v>
      </c>
      <c r="AM40" s="17"/>
      <c r="AN40" s="15">
        <f t="shared" si="11"/>
        <v>0</v>
      </c>
      <c r="AO40" s="15">
        <f t="shared" si="12"/>
        <v>0</v>
      </c>
      <c r="AP40" s="15">
        <f t="shared" si="13"/>
        <v>0</v>
      </c>
      <c r="AQ40" s="15">
        <f t="shared" si="14"/>
        <v>0</v>
      </c>
      <c r="AR40" s="15">
        <f t="shared" si="15"/>
        <v>0</v>
      </c>
      <c r="AS40" s="15">
        <f t="shared" si="16"/>
        <v>0</v>
      </c>
      <c r="AT40" s="15">
        <f t="shared" si="16"/>
        <v>0</v>
      </c>
      <c r="AU40" s="15">
        <f t="shared" si="17"/>
        <v>0</v>
      </c>
      <c r="AV40" s="15">
        <f t="shared" si="18"/>
        <v>0</v>
      </c>
      <c r="AW40" s="15">
        <f t="shared" si="19"/>
        <v>0</v>
      </c>
      <c r="AX40" s="15">
        <f t="shared" si="19"/>
        <v>0</v>
      </c>
      <c r="AY40" s="17"/>
      <c r="AZ40" s="15">
        <f t="shared" si="20"/>
        <v>6000</v>
      </c>
      <c r="BA40" s="15">
        <f t="shared" si="21"/>
        <v>2000</v>
      </c>
      <c r="BB40" s="15">
        <v>34</v>
      </c>
      <c r="BC40" s="15">
        <f t="shared" si="22"/>
        <v>0</v>
      </c>
      <c r="BD40" s="15">
        <f t="shared" si="23"/>
        <v>0</v>
      </c>
      <c r="BE40" s="15">
        <f t="shared" si="23"/>
        <v>60</v>
      </c>
      <c r="BF40" s="17"/>
      <c r="BG40" s="15">
        <f t="shared" si="24"/>
        <v>1000</v>
      </c>
      <c r="BH40" s="15">
        <f t="shared" si="25"/>
        <v>5000</v>
      </c>
      <c r="BI40" s="17"/>
      <c r="BJ40" s="22">
        <f>G40/G39</f>
        <v>1</v>
      </c>
      <c r="BK40" s="65">
        <f t="shared" ref="BK40:BL42" si="121">BK39</f>
        <v>0</v>
      </c>
      <c r="BL40" s="65">
        <f t="shared" si="121"/>
        <v>0</v>
      </c>
      <c r="BM40" s="6">
        <f t="shared" si="79"/>
        <v>145.44749999999999</v>
      </c>
      <c r="BN40" s="8">
        <f t="shared" si="80"/>
        <v>259.61870858192918</v>
      </c>
      <c r="BO40" s="12">
        <f t="shared" si="81"/>
        <v>194.32162030116501</v>
      </c>
      <c r="BP40" s="50">
        <f>(1-'#Constant'!$A$3)/($J40*'#Constant'!$B$3/'#Constant'!$C$3^($D40-1)+1)+'#Constant'!$A$3</f>
        <v>0.95511450381679386</v>
      </c>
      <c r="BQ40" s="4">
        <f t="shared" si="82"/>
        <v>211.02181905370844</v>
      </c>
      <c r="BR40" s="50">
        <f>(1-'#Constant'!$A$3)/($K40*'#Constant'!$B$3/'#Constant'!$C$3^($D40-1)+1)+'#Constant'!$A$3</f>
        <v>0.93417910447761188</v>
      </c>
      <c r="BS40" s="4">
        <f t="shared" si="83"/>
        <v>308.21559811014993</v>
      </c>
    </row>
    <row r="41" spans="1:72" x14ac:dyDescent="0.3">
      <c r="B41" s="43" t="s">
        <v>78</v>
      </c>
      <c r="D41">
        <v>1</v>
      </c>
      <c r="E41">
        <v>1</v>
      </c>
      <c r="F41" s="18">
        <v>1</v>
      </c>
      <c r="G41" s="10">
        <v>95</v>
      </c>
      <c r="H41" s="10">
        <v>95</v>
      </c>
      <c r="I41" s="10">
        <v>4520</v>
      </c>
      <c r="J41" s="10">
        <v>20</v>
      </c>
      <c r="K41" s="10">
        <v>25</v>
      </c>
      <c r="L41" s="2"/>
      <c r="M41" s="10">
        <v>100</v>
      </c>
      <c r="N41" s="10">
        <v>0</v>
      </c>
      <c r="O41" s="10">
        <v>0</v>
      </c>
      <c r="P41" s="10">
        <v>0</v>
      </c>
      <c r="Q41" s="10">
        <v>0</v>
      </c>
      <c r="R41" s="10">
        <v>0</v>
      </c>
      <c r="S41" s="10">
        <v>100</v>
      </c>
      <c r="T41" s="10">
        <v>0</v>
      </c>
      <c r="U41" s="10">
        <v>0</v>
      </c>
      <c r="V41" s="10">
        <v>0</v>
      </c>
      <c r="W41" s="2"/>
      <c r="X41" s="10">
        <v>100</v>
      </c>
      <c r="Y41" s="10">
        <v>0</v>
      </c>
      <c r="Z41" s="10">
        <v>0</v>
      </c>
      <c r="AA41" s="10">
        <v>0</v>
      </c>
      <c r="AB41" s="10">
        <v>500</v>
      </c>
      <c r="AC41" s="10">
        <v>250</v>
      </c>
      <c r="AD41" s="10">
        <v>100</v>
      </c>
      <c r="AE41" s="10">
        <v>0</v>
      </c>
      <c r="AF41" s="10">
        <v>0</v>
      </c>
      <c r="AG41" s="10">
        <v>150</v>
      </c>
      <c r="AH41" s="10">
        <v>0</v>
      </c>
      <c r="AI41" s="10">
        <v>0</v>
      </c>
      <c r="AJ41" s="3"/>
      <c r="AK41" s="10">
        <v>0</v>
      </c>
      <c r="AL41" s="10">
        <v>0</v>
      </c>
      <c r="AM41" s="3"/>
      <c r="AN41" s="10">
        <v>0</v>
      </c>
      <c r="AO41" s="10">
        <v>0</v>
      </c>
      <c r="AP41" s="10">
        <v>0</v>
      </c>
      <c r="AQ41" s="10">
        <v>0</v>
      </c>
      <c r="AR41" s="10">
        <v>0</v>
      </c>
      <c r="AS41" s="10">
        <v>0</v>
      </c>
      <c r="AT41" s="10">
        <v>0</v>
      </c>
      <c r="AU41" s="10">
        <v>0</v>
      </c>
      <c r="AV41" s="10">
        <v>0</v>
      </c>
      <c r="AW41" s="10">
        <v>0</v>
      </c>
      <c r="AX41" s="10">
        <v>0</v>
      </c>
      <c r="AY41" s="3"/>
      <c r="AZ41" s="10">
        <v>6000</v>
      </c>
      <c r="BA41" s="10">
        <v>2000</v>
      </c>
      <c r="BB41" s="10">
        <v>34</v>
      </c>
      <c r="BC41" s="10">
        <v>0</v>
      </c>
      <c r="BD41" s="10">
        <v>0</v>
      </c>
      <c r="BE41" s="10">
        <v>60</v>
      </c>
      <c r="BF41" s="3"/>
      <c r="BG41" s="10">
        <v>1000</v>
      </c>
      <c r="BH41" s="10">
        <v>5000</v>
      </c>
      <c r="BI41" s="3"/>
      <c r="BJ41" s="21">
        <v>1</v>
      </c>
      <c r="BK41" s="65">
        <v>0</v>
      </c>
      <c r="BL41" s="65">
        <v>0</v>
      </c>
      <c r="BM41" s="6">
        <f t="shared" si="79"/>
        <v>107.11250000000001</v>
      </c>
      <c r="BN41" s="8">
        <f t="shared" si="80"/>
        <v>347.95278528237111</v>
      </c>
      <c r="BO41" s="12">
        <f t="shared" si="81"/>
        <v>193.05463660207172</v>
      </c>
      <c r="BP41" s="50">
        <f>(1-'#Constant'!$A$3)/($J41*'#Constant'!$B$3/'#Constant'!$C$3^($D41-1)+1)+'#Constant'!$A$3</f>
        <v>0.94452830188679238</v>
      </c>
      <c r="BQ41" s="4">
        <f t="shared" si="82"/>
        <v>239.27287255293649</v>
      </c>
      <c r="BR41" s="50">
        <f>(1-'#Constant'!$A$3)/($K41*'#Constant'!$B$3/'#Constant'!$C$3^($D41-1)+1)+'#Constant'!$A$3</f>
        <v>0.93162790697674425</v>
      </c>
      <c r="BS41" s="4">
        <f t="shared" si="83"/>
        <v>456.63269801180576</v>
      </c>
      <c r="BT41">
        <f>BO41/$BO$4*100</f>
        <v>146.72883194020091</v>
      </c>
    </row>
    <row r="42" spans="1:72" s="13" customFormat="1" ht="17.25" thickBot="1" x14ac:dyDescent="0.35">
      <c r="B42" s="20"/>
      <c r="D42" s="14">
        <v>1</v>
      </c>
      <c r="E42" s="14">
        <v>1</v>
      </c>
      <c r="F42" s="19">
        <v>1</v>
      </c>
      <c r="G42" s="15">
        <v>95</v>
      </c>
      <c r="H42" s="15">
        <v>95</v>
      </c>
      <c r="I42" s="15">
        <v>4520</v>
      </c>
      <c r="J42" s="15">
        <v>20</v>
      </c>
      <c r="K42" s="15">
        <v>25</v>
      </c>
      <c r="L42" s="16"/>
      <c r="M42" s="15">
        <f>M41</f>
        <v>100</v>
      </c>
      <c r="N42" s="15">
        <f>N41</f>
        <v>0</v>
      </c>
      <c r="O42" s="15">
        <f t="shared" ref="O42:U42" si="122">O41</f>
        <v>0</v>
      </c>
      <c r="P42" s="15">
        <f t="shared" si="122"/>
        <v>0</v>
      </c>
      <c r="Q42" s="15">
        <f t="shared" si="122"/>
        <v>0</v>
      </c>
      <c r="R42" s="15">
        <f t="shared" si="122"/>
        <v>0</v>
      </c>
      <c r="S42" s="15">
        <f t="shared" si="122"/>
        <v>100</v>
      </c>
      <c r="T42" s="15">
        <f t="shared" si="122"/>
        <v>0</v>
      </c>
      <c r="U42" s="15">
        <f t="shared" si="122"/>
        <v>0</v>
      </c>
      <c r="V42" s="15">
        <f t="shared" ref="V42" si="123">V41</f>
        <v>0</v>
      </c>
      <c r="W42" s="16"/>
      <c r="X42" s="15">
        <f t="shared" ref="X42:AI42" si="124">X41</f>
        <v>100</v>
      </c>
      <c r="Y42" s="15">
        <f t="shared" ref="Y42" si="125">Y41</f>
        <v>0</v>
      </c>
      <c r="Z42" s="15">
        <f t="shared" si="124"/>
        <v>0</v>
      </c>
      <c r="AA42" s="15">
        <f t="shared" si="124"/>
        <v>0</v>
      </c>
      <c r="AB42" s="15">
        <f t="shared" si="124"/>
        <v>500</v>
      </c>
      <c r="AC42" s="15">
        <f t="shared" si="124"/>
        <v>250</v>
      </c>
      <c r="AD42" s="15">
        <f t="shared" si="124"/>
        <v>100</v>
      </c>
      <c r="AE42" s="15">
        <f t="shared" si="124"/>
        <v>0</v>
      </c>
      <c r="AF42" s="15">
        <f t="shared" si="124"/>
        <v>0</v>
      </c>
      <c r="AG42" s="15">
        <f t="shared" ref="AG42" si="126">AG41</f>
        <v>150</v>
      </c>
      <c r="AH42" s="15">
        <f t="shared" si="124"/>
        <v>0</v>
      </c>
      <c r="AI42" s="15">
        <f t="shared" si="124"/>
        <v>0</v>
      </c>
      <c r="AJ42" s="17"/>
      <c r="AK42" s="15">
        <f t="shared" ref="AK42:AL42" si="127">AK41</f>
        <v>0</v>
      </c>
      <c r="AL42" s="15">
        <f t="shared" si="127"/>
        <v>0</v>
      </c>
      <c r="AM42" s="17"/>
      <c r="AN42" s="15">
        <f t="shared" si="11"/>
        <v>0</v>
      </c>
      <c r="AO42" s="15">
        <f t="shared" si="12"/>
        <v>0</v>
      </c>
      <c r="AP42" s="15">
        <f t="shared" si="13"/>
        <v>0</v>
      </c>
      <c r="AQ42" s="15">
        <f t="shared" si="14"/>
        <v>0</v>
      </c>
      <c r="AR42" s="15">
        <f t="shared" si="15"/>
        <v>0</v>
      </c>
      <c r="AS42" s="15">
        <f t="shared" si="16"/>
        <v>0</v>
      </c>
      <c r="AT42" s="15">
        <f t="shared" si="16"/>
        <v>0</v>
      </c>
      <c r="AU42" s="15">
        <f t="shared" si="17"/>
        <v>0</v>
      </c>
      <c r="AV42" s="15">
        <f t="shared" si="18"/>
        <v>0</v>
      </c>
      <c r="AW42" s="15">
        <f t="shared" si="19"/>
        <v>0</v>
      </c>
      <c r="AX42" s="15">
        <f t="shared" si="19"/>
        <v>0</v>
      </c>
      <c r="AY42" s="17"/>
      <c r="AZ42" s="15">
        <f t="shared" si="20"/>
        <v>6000</v>
      </c>
      <c r="BA42" s="15">
        <f t="shared" si="21"/>
        <v>2000</v>
      </c>
      <c r="BB42" s="15">
        <v>34</v>
      </c>
      <c r="BC42" s="15">
        <f t="shared" si="22"/>
        <v>0</v>
      </c>
      <c r="BD42" s="15">
        <f t="shared" si="23"/>
        <v>0</v>
      </c>
      <c r="BE42" s="15">
        <f t="shared" si="23"/>
        <v>60</v>
      </c>
      <c r="BF42" s="17"/>
      <c r="BG42" s="15">
        <f t="shared" si="24"/>
        <v>1000</v>
      </c>
      <c r="BH42" s="15">
        <f t="shared" si="25"/>
        <v>5000</v>
      </c>
      <c r="BI42" s="17"/>
      <c r="BJ42" s="22">
        <f>G42/G41</f>
        <v>1</v>
      </c>
      <c r="BK42" s="65">
        <f t="shared" si="121"/>
        <v>0</v>
      </c>
      <c r="BL42" s="65">
        <f t="shared" si="121"/>
        <v>0</v>
      </c>
      <c r="BM42" s="6">
        <f t="shared" si="79"/>
        <v>107.11250000000001</v>
      </c>
      <c r="BN42" s="8">
        <f t="shared" si="80"/>
        <v>347.95278528237111</v>
      </c>
      <c r="BO42" s="12">
        <f t="shared" si="81"/>
        <v>193.05463660207172</v>
      </c>
      <c r="BP42" s="50">
        <f>(1-'#Constant'!$A$3)/($J42*'#Constant'!$B$3/'#Constant'!$C$3^($D42-1)+1)+'#Constant'!$A$3</f>
        <v>0.94452830188679238</v>
      </c>
      <c r="BQ42" s="4">
        <f t="shared" si="82"/>
        <v>239.27287255293649</v>
      </c>
      <c r="BR42" s="50">
        <f>(1-'#Constant'!$A$3)/($K42*'#Constant'!$B$3/'#Constant'!$C$3^($D42-1)+1)+'#Constant'!$A$3</f>
        <v>0.93162790697674425</v>
      </c>
      <c r="BS42" s="4">
        <f t="shared" si="83"/>
        <v>456.63269801180576</v>
      </c>
    </row>
    <row r="43" spans="1:72" s="34" customFormat="1" ht="27" thickBot="1" x14ac:dyDescent="0.35">
      <c r="B43" s="39" t="s">
        <v>60</v>
      </c>
      <c r="C43" s="42"/>
      <c r="F43" s="35"/>
      <c r="G43" s="36"/>
      <c r="H43" s="36"/>
      <c r="I43" s="36"/>
      <c r="J43" s="36"/>
      <c r="K43" s="36"/>
      <c r="L43" s="16"/>
      <c r="M43" s="36"/>
      <c r="N43" s="36"/>
      <c r="O43" s="36"/>
      <c r="P43" s="36"/>
      <c r="Q43" s="36"/>
      <c r="R43" s="36"/>
      <c r="S43" s="36"/>
      <c r="T43" s="36"/>
      <c r="U43" s="36"/>
      <c r="V43" s="36"/>
      <c r="W43" s="16"/>
      <c r="X43" s="36"/>
      <c r="Y43" s="36"/>
      <c r="Z43" s="36"/>
      <c r="AA43" s="36"/>
      <c r="AB43" s="36"/>
      <c r="AC43" s="36"/>
      <c r="AD43" s="36"/>
      <c r="AE43" s="36"/>
      <c r="AF43" s="36"/>
      <c r="AG43" s="36"/>
      <c r="AH43" s="36"/>
      <c r="AI43" s="36"/>
      <c r="AJ43" s="17"/>
      <c r="AK43" s="36"/>
      <c r="AL43" s="36"/>
      <c r="AM43" s="17"/>
      <c r="AN43" s="36"/>
      <c r="AO43" s="36"/>
      <c r="AP43" s="36"/>
      <c r="AQ43" s="36"/>
      <c r="AR43" s="36"/>
      <c r="AS43" s="36"/>
      <c r="AT43" s="36"/>
      <c r="AU43" s="36"/>
      <c r="AV43" s="36"/>
      <c r="AW43" s="36"/>
      <c r="AX43" s="36"/>
      <c r="AY43" s="17"/>
      <c r="AZ43" s="36"/>
      <c r="BA43" s="36"/>
      <c r="BB43" s="36"/>
      <c r="BC43" s="36"/>
      <c r="BD43" s="36"/>
      <c r="BE43" s="36"/>
      <c r="BF43" s="17"/>
      <c r="BG43" s="36"/>
      <c r="BH43" s="36"/>
      <c r="BI43" s="17"/>
      <c r="BJ43" s="37"/>
      <c r="BK43" s="36"/>
      <c r="BL43" s="36"/>
      <c r="BM43" s="38"/>
      <c r="BN43" s="38"/>
      <c r="BO43" s="38"/>
      <c r="BP43" s="38"/>
      <c r="BQ43" s="38"/>
      <c r="BR43" s="38"/>
      <c r="BS43" s="38"/>
    </row>
    <row r="44" spans="1:72" x14ac:dyDescent="0.3">
      <c r="A44">
        <v>1</v>
      </c>
      <c r="B44" s="18" t="str">
        <f>VLOOKUP(CONCATENATE("CREATURE_NAME_",A44),[1]Localization_Hero!$A:$E,2,FALSE)</f>
        <v>카셀</v>
      </c>
      <c r="C44" s="43" t="str">
        <f>VLOOKUP($A44,[2]CreatureTable!$A:$I,9,FALSE)</f>
        <v>Warrior</v>
      </c>
      <c r="D44">
        <v>1</v>
      </c>
      <c r="E44">
        <v>1</v>
      </c>
      <c r="F44" s="18">
        <v>1</v>
      </c>
      <c r="G44" s="10">
        <f>ROUND(VLOOKUP($C44,$B$4:$BH$42,6,FALSE),0)</f>
        <v>92</v>
      </c>
      <c r="H44" s="10">
        <f>ROUND(VLOOKUP($C44,$B$4:$BH$42,7,FALSE),0)</f>
        <v>92</v>
      </c>
      <c r="I44" s="10">
        <f>ROUND(VLOOKUP($C44,$B$4:$BH$42,8,FALSE),0)</f>
        <v>5930</v>
      </c>
      <c r="J44" s="10">
        <f>ROUND(VLOOKUP($C44,$B$4:$BH$42,9,FALSE),0)</f>
        <v>30</v>
      </c>
      <c r="K44" s="10">
        <f>ROUND(VLOOKUP($C44,$B$4:$BH$42,10,FALSE),0)</f>
        <v>36</v>
      </c>
      <c r="L44" s="2"/>
      <c r="M44" s="10">
        <f>ROUND(VLOOKUP($C44,$B$4:$BH$42,12,FALSE),0)</f>
        <v>150</v>
      </c>
      <c r="N44" s="10">
        <f>ROUND(VLOOKUP($C44,$B$4:$BH$42,13,FALSE),0)</f>
        <v>0</v>
      </c>
      <c r="O44" s="10">
        <f>ROUND(VLOOKUP($C44,$B$4:$BH$42,14,FALSE),0)</f>
        <v>0</v>
      </c>
      <c r="P44" s="10">
        <f>ROUND(VLOOKUP($C44,$B$4:$BH$42,15,FALSE),0)</f>
        <v>100</v>
      </c>
      <c r="Q44" s="10">
        <f>ROUND(VLOOKUP($C44,$B$4:$BH$42,16,FALSE),0)</f>
        <v>0</v>
      </c>
      <c r="R44" s="10">
        <f>ROUND(VLOOKUP($C44,$B$4:$BH$42,17,FALSE),0)</f>
        <v>0</v>
      </c>
      <c r="S44" s="10">
        <f>ROUND(VLOOKUP($C44,$B$4:$BH$42,18,FALSE),0)</f>
        <v>100</v>
      </c>
      <c r="T44" s="10">
        <f>ROUND(VLOOKUP($C44,$B$4:$BH$42,19,FALSE),0)</f>
        <v>150</v>
      </c>
      <c r="U44" s="10">
        <f>ROUND(VLOOKUP($C44,$B$4:$BH$42,20,FALSE),0)</f>
        <v>0</v>
      </c>
      <c r="V44" s="10">
        <f>ROUND(VLOOKUP($C44,$B$4:$BH$42,21,FALSE),0)</f>
        <v>0</v>
      </c>
      <c r="W44" s="2"/>
      <c r="X44" s="10">
        <f>ROUND(VLOOKUP($C44,$B$4:$BH$42,23,FALSE),0)</f>
        <v>150</v>
      </c>
      <c r="Y44" s="10">
        <f>ROUND(VLOOKUP($C44,$B$4:$BH$42,24,FALSE),0)</f>
        <v>0</v>
      </c>
      <c r="Z44" s="10">
        <f>ROUND(VLOOKUP($C44,$B$4:$BH$42,25,FALSE),0)</f>
        <v>0</v>
      </c>
      <c r="AA44" s="10">
        <f>ROUND(VLOOKUP($C44,$B$4:$BH$42,26,FALSE),0)</f>
        <v>100</v>
      </c>
      <c r="AB44" s="10">
        <f>ROUND(VLOOKUP($C44,$B$4:$BH$42,27,FALSE),0)</f>
        <v>0</v>
      </c>
      <c r="AC44" s="10">
        <f>ROUND(VLOOKUP($C44,$B$4:$BH$42,28,FALSE),0)</f>
        <v>0</v>
      </c>
      <c r="AD44" s="10">
        <f>ROUND(VLOOKUP($C44,$B$4:$BH$42,29,FALSE),0)</f>
        <v>100</v>
      </c>
      <c r="AE44" s="10">
        <f>ROUND(VLOOKUP($C44,$B$4:$BH$42,30,FALSE),0)</f>
        <v>150</v>
      </c>
      <c r="AF44" s="10">
        <f>ROUND(VLOOKUP($C44,$B$4:$BH$42,31,FALSE),0)</f>
        <v>0</v>
      </c>
      <c r="AG44" s="10">
        <f>ROUND(VLOOKUP($C44,$B$4:$BH$42,32,FALSE),0)</f>
        <v>0</v>
      </c>
      <c r="AH44" s="10">
        <f>ROUND(VLOOKUP($C44,$B$4:$BH$42,33,FALSE),0)</f>
        <v>0</v>
      </c>
      <c r="AI44" s="10">
        <f>ROUND(VLOOKUP($C44,$B$4:$BH$42,34,FALSE),0)</f>
        <v>0</v>
      </c>
      <c r="AJ44" s="3"/>
      <c r="AK44" s="10">
        <f>ROUND(VLOOKUP($C44,$B$4:$BH$42,36,FALSE),0)</f>
        <v>150</v>
      </c>
      <c r="AL44" s="10">
        <f>ROUND(VLOOKUP($C44,$B$4:$BH$42,37,FALSE),0)</f>
        <v>0</v>
      </c>
      <c r="AM44" s="3"/>
      <c r="AN44" s="10">
        <f>ROUND(VLOOKUP($C44,$B$4:$BH$42,39,FALSE),0)</f>
        <v>0</v>
      </c>
      <c r="AO44" s="10">
        <f>ROUND(VLOOKUP($C44,$B$4:$BH$42,40,FALSE),0)</f>
        <v>0</v>
      </c>
      <c r="AP44" s="10">
        <f>ROUND(VLOOKUP($C44,$B$4:$BH$42,41,FALSE),0)</f>
        <v>0</v>
      </c>
      <c r="AQ44" s="10">
        <f>ROUND(VLOOKUP($C44,$B$4:$BH$42,42,FALSE),0)</f>
        <v>0</v>
      </c>
      <c r="AR44" s="10">
        <f>ROUND(VLOOKUP($C44,$B$4:$BH$42,43,FALSE),0)</f>
        <v>0</v>
      </c>
      <c r="AS44" s="10">
        <f>ROUND(VLOOKUP($C44,$B$4:$BH$42,44,FALSE),0)</f>
        <v>0</v>
      </c>
      <c r="AT44" s="10">
        <f>ROUND(VLOOKUP($C44,$B$4:$BH$42,45,FALSE),0)</f>
        <v>0</v>
      </c>
      <c r="AU44" s="10">
        <f>ROUND(VLOOKUP($C44,$B$4:$BH$42,46,FALSE),0)</f>
        <v>0</v>
      </c>
      <c r="AV44" s="10">
        <f>ROUND(VLOOKUP($C44,$B$4:$BH$42,47,FALSE),0)</f>
        <v>0</v>
      </c>
      <c r="AW44" s="10">
        <f>ROUND(VLOOKUP($C44,$B$4:$BH$42,48,FALSE),0)</f>
        <v>0</v>
      </c>
      <c r="AX44" s="10">
        <f>ROUND(VLOOKUP($C44,$B$4:$BH$42,49,FALSE),0)</f>
        <v>0</v>
      </c>
      <c r="AY44" s="3"/>
      <c r="AZ44" s="10">
        <v>6000</v>
      </c>
      <c r="BA44" s="10">
        <v>2000</v>
      </c>
      <c r="BB44" s="10">
        <v>275</v>
      </c>
      <c r="BC44" s="10">
        <v>0</v>
      </c>
      <c r="BD44" s="10">
        <v>0</v>
      </c>
      <c r="BE44" s="10">
        <v>60</v>
      </c>
      <c r="BF44" s="3"/>
      <c r="BG44" s="10">
        <v>1000</v>
      </c>
      <c r="BH44" s="10">
        <v>5000</v>
      </c>
      <c r="BI44" s="3"/>
      <c r="BJ44" s="21">
        <v>1</v>
      </c>
      <c r="BK44" s="65">
        <v>0</v>
      </c>
      <c r="BL44" s="65">
        <v>0</v>
      </c>
      <c r="BM44" s="6">
        <f t="shared" ref="BM44:BM75" si="128">MAX(G44*(1+M44/1000*(1+O44/1000))*(1+0.5*T44/1000)*(1+0.25*S44/1000),(H44*(1+X44/1000*(1+Z44/1000))*(1+0.5*AE44/1000)*(1+0.25*AD44/1000)))*BG44/1000</f>
        <v>116.57837499999998</v>
      </c>
      <c r="BN44" s="8">
        <f t="shared" ref="BN44:BN75" si="129">(BQ44+BS44)/2*(1+AI44/2000)*(1+AH44/2000)*(1+AN44/2000)*(1+AK44/2000)</f>
        <v>388.44422318283398</v>
      </c>
      <c r="BO44" s="12">
        <f t="shared" ref="BO44:BO255" si="130">SQRT(BM44*BN44)</f>
        <v>212.80083720886088</v>
      </c>
      <c r="BP44" s="50">
        <f>(1-'#Constant'!$A$3)/($J44*'#Constant'!$B$3/'#Constant'!$C$3^($D44-1)+1)+'#Constant'!$A$3</f>
        <v>0.91908256880733941</v>
      </c>
      <c r="BQ44" s="4">
        <f t="shared" ref="BQ44:BQ75" si="131">I44/(BP44*(1-Q44/1000*(0.5+R44/1000))*(1-P44/1000)*(1-V44/1000)*(1+U44/1000))/20</f>
        <v>358.44923581996852</v>
      </c>
      <c r="BR44" s="50">
        <f>(1-'#Constant'!$A$3)/($K44*'#Constant'!$B$3/'#Constant'!$C$3^($D44-1)+1)+'#Constant'!$A$3</f>
        <v>0.90447653429602881</v>
      </c>
      <c r="BS44" s="4">
        <f t="shared" ref="BS44:BS75" si="132">I44/(BR44*(1-AB44/1000*(0.5+AC44/1000))*(1-AA44/1000)*(1-AG44/1000)*(1+AF44/1000))/20</f>
        <v>364.2376910318157</v>
      </c>
      <c r="BT44">
        <f>BO44/$BO$4*100</f>
        <v>161.73669189781026</v>
      </c>
    </row>
    <row r="45" spans="1:72" s="13" customFormat="1" ht="17.25" thickBot="1" x14ac:dyDescent="0.35">
      <c r="B45" s="20"/>
      <c r="D45" s="14">
        <v>1</v>
      </c>
      <c r="E45" s="14">
        <v>1</v>
      </c>
      <c r="F45" s="19">
        <v>1</v>
      </c>
      <c r="G45" s="15">
        <f>G44</f>
        <v>92</v>
      </c>
      <c r="H45" s="15">
        <f>H44</f>
        <v>92</v>
      </c>
      <c r="I45" s="15">
        <f>I44</f>
        <v>5930</v>
      </c>
      <c r="J45" s="15">
        <f>J44</f>
        <v>30</v>
      </c>
      <c r="K45" s="15">
        <f>K44</f>
        <v>36</v>
      </c>
      <c r="L45" s="16"/>
      <c r="M45" s="15">
        <f t="shared" ref="M45:V45" si="133">M44</f>
        <v>150</v>
      </c>
      <c r="N45" s="15">
        <f t="shared" si="133"/>
        <v>0</v>
      </c>
      <c r="O45" s="15">
        <f t="shared" si="133"/>
        <v>0</v>
      </c>
      <c r="P45" s="15">
        <f t="shared" si="133"/>
        <v>100</v>
      </c>
      <c r="Q45" s="15">
        <f t="shared" si="133"/>
        <v>0</v>
      </c>
      <c r="R45" s="15">
        <f t="shared" si="133"/>
        <v>0</v>
      </c>
      <c r="S45" s="15">
        <f t="shared" si="133"/>
        <v>100</v>
      </c>
      <c r="T45" s="15">
        <f t="shared" si="133"/>
        <v>150</v>
      </c>
      <c r="U45" s="15">
        <f t="shared" si="133"/>
        <v>0</v>
      </c>
      <c r="V45" s="15">
        <f t="shared" si="133"/>
        <v>0</v>
      </c>
      <c r="W45" s="16"/>
      <c r="X45" s="15">
        <f t="shared" ref="X45:AI45" si="134">X44</f>
        <v>150</v>
      </c>
      <c r="Y45" s="15">
        <f t="shared" si="134"/>
        <v>0</v>
      </c>
      <c r="Z45" s="15">
        <f t="shared" si="134"/>
        <v>0</v>
      </c>
      <c r="AA45" s="15">
        <f t="shared" si="134"/>
        <v>100</v>
      </c>
      <c r="AB45" s="15">
        <f t="shared" si="134"/>
        <v>0</v>
      </c>
      <c r="AC45" s="15">
        <f t="shared" si="134"/>
        <v>0</v>
      </c>
      <c r="AD45" s="15">
        <f t="shared" si="134"/>
        <v>100</v>
      </c>
      <c r="AE45" s="15">
        <f t="shared" si="134"/>
        <v>150</v>
      </c>
      <c r="AF45" s="15">
        <f t="shared" si="134"/>
        <v>0</v>
      </c>
      <c r="AG45" s="15">
        <f t="shared" si="134"/>
        <v>0</v>
      </c>
      <c r="AH45" s="15">
        <f t="shared" si="134"/>
        <v>0</v>
      </c>
      <c r="AI45" s="15">
        <f t="shared" si="134"/>
        <v>0</v>
      </c>
      <c r="AJ45" s="17"/>
      <c r="AK45" s="15">
        <f>AK44</f>
        <v>150</v>
      </c>
      <c r="AL45" s="15">
        <f>AL44</f>
        <v>0</v>
      </c>
      <c r="AM45" s="17"/>
      <c r="AN45" s="15">
        <f t="shared" ref="AN45:AX45" si="135">AN44</f>
        <v>0</v>
      </c>
      <c r="AO45" s="15">
        <f t="shared" si="135"/>
        <v>0</v>
      </c>
      <c r="AP45" s="15">
        <f t="shared" si="135"/>
        <v>0</v>
      </c>
      <c r="AQ45" s="15">
        <f t="shared" si="135"/>
        <v>0</v>
      </c>
      <c r="AR45" s="15">
        <f t="shared" si="135"/>
        <v>0</v>
      </c>
      <c r="AS45" s="15">
        <f t="shared" si="135"/>
        <v>0</v>
      </c>
      <c r="AT45" s="15">
        <f t="shared" si="135"/>
        <v>0</v>
      </c>
      <c r="AU45" s="15">
        <f t="shared" si="135"/>
        <v>0</v>
      </c>
      <c r="AV45" s="15">
        <f t="shared" si="135"/>
        <v>0</v>
      </c>
      <c r="AW45" s="15">
        <f t="shared" si="135"/>
        <v>0</v>
      </c>
      <c r="AX45" s="15">
        <f t="shared" si="135"/>
        <v>0</v>
      </c>
      <c r="AY45" s="17"/>
      <c r="AZ45" s="15">
        <f t="shared" ref="AZ45" si="136">AZ44</f>
        <v>6000</v>
      </c>
      <c r="BA45" s="15">
        <f t="shared" ref="BA45" si="137">BA44</f>
        <v>2000</v>
      </c>
      <c r="BB45" s="15">
        <v>275</v>
      </c>
      <c r="BC45" s="15">
        <f t="shared" ref="BC45" si="138">BC44</f>
        <v>0</v>
      </c>
      <c r="BD45" s="15">
        <f t="shared" ref="BD45:BE45" si="139">BD44</f>
        <v>0</v>
      </c>
      <c r="BE45" s="15">
        <f t="shared" si="139"/>
        <v>60</v>
      </c>
      <c r="BF45" s="17"/>
      <c r="BG45" s="15">
        <f t="shared" ref="BG45" si="140">BG44</f>
        <v>1000</v>
      </c>
      <c r="BH45" s="15">
        <f t="shared" ref="BH45" si="141">BH44</f>
        <v>5000</v>
      </c>
      <c r="BI45" s="17"/>
      <c r="BJ45" s="22">
        <f>G45/G44</f>
        <v>1</v>
      </c>
      <c r="BK45" s="65">
        <f>BK44</f>
        <v>0</v>
      </c>
      <c r="BL45" s="65">
        <f>BL44</f>
        <v>0</v>
      </c>
      <c r="BM45" s="6">
        <f t="shared" si="128"/>
        <v>116.57837499999998</v>
      </c>
      <c r="BN45" s="8">
        <f t="shared" si="129"/>
        <v>388.44422318283398</v>
      </c>
      <c r="BO45" s="12">
        <f t="shared" si="130"/>
        <v>212.80083720886088</v>
      </c>
      <c r="BP45" s="50">
        <f>(1-'#Constant'!$A$3)/($J45*'#Constant'!$B$3/'#Constant'!$C$3^($D45-1)+1)+'#Constant'!$A$3</f>
        <v>0.91908256880733941</v>
      </c>
      <c r="BQ45" s="4">
        <f t="shared" si="131"/>
        <v>358.44923581996852</v>
      </c>
      <c r="BR45" s="50">
        <f>(1-'#Constant'!$A$3)/($K45*'#Constant'!$B$3/'#Constant'!$C$3^($D45-1)+1)+'#Constant'!$A$3</f>
        <v>0.90447653429602881</v>
      </c>
      <c r="BS45" s="4">
        <f t="shared" si="132"/>
        <v>364.2376910318157</v>
      </c>
      <c r="BT45"/>
    </row>
    <row r="46" spans="1:72" x14ac:dyDescent="0.3">
      <c r="A46">
        <v>2</v>
      </c>
      <c r="B46" s="18" t="str">
        <f>VLOOKUP(CONCATENATE("CREATURE_NAME_",A46),[1]Localization_Hero!$A:$E,2,FALSE)</f>
        <v>프레이</v>
      </c>
      <c r="C46" s="43" t="str">
        <f>VLOOKUP($A46,[2]CreatureTable!$A:$I,9,FALSE)</f>
        <v>Priest</v>
      </c>
      <c r="D46">
        <v>1</v>
      </c>
      <c r="E46">
        <v>1</v>
      </c>
      <c r="F46" s="18">
        <v>1</v>
      </c>
      <c r="G46" s="10">
        <f>ROUND(VLOOKUP($C46,$B$4:$BH$42,6,FALSE),0)</f>
        <v>95</v>
      </c>
      <c r="H46" s="10">
        <f>ROUND(VLOOKUP($C46,$B$4:$BH$42,7,FALSE),0)</f>
        <v>95</v>
      </c>
      <c r="I46" s="10">
        <f>ROUND(VLOOKUP($C46,$B$4:$BH$42,8,FALSE),0)</f>
        <v>4520</v>
      </c>
      <c r="J46" s="10">
        <f>ROUND(VLOOKUP($C46,$B$4:$BH$42,9,FALSE),0)</f>
        <v>20</v>
      </c>
      <c r="K46" s="10">
        <f>ROUND(VLOOKUP($C46,$B$4:$BH$42,10,FALSE),0)</f>
        <v>25</v>
      </c>
      <c r="L46" s="2"/>
      <c r="M46" s="10">
        <f>ROUND(VLOOKUP($C46,$B$4:$BH$42,12,FALSE),0)</f>
        <v>100</v>
      </c>
      <c r="N46" s="10">
        <f>ROUND(VLOOKUP($C46,$B$4:$BH$42,13,FALSE),0)</f>
        <v>0</v>
      </c>
      <c r="O46" s="10">
        <f>ROUND(VLOOKUP($C46,$B$4:$BH$42,14,FALSE),0)</f>
        <v>0</v>
      </c>
      <c r="P46" s="10">
        <f>ROUND(VLOOKUP($C46,$B$4:$BH$42,15,FALSE),0)</f>
        <v>0</v>
      </c>
      <c r="Q46" s="10">
        <f>ROUND(VLOOKUP($C46,$B$4:$BH$42,16,FALSE),0)</f>
        <v>0</v>
      </c>
      <c r="R46" s="10">
        <f>ROUND(VLOOKUP($C46,$B$4:$BH$42,17,FALSE),0)</f>
        <v>0</v>
      </c>
      <c r="S46" s="10">
        <f>ROUND(VLOOKUP($C46,$B$4:$BH$42,18,FALSE),0)</f>
        <v>100</v>
      </c>
      <c r="T46" s="10">
        <f>ROUND(VLOOKUP($C46,$B$4:$BH$42,19,FALSE),0)</f>
        <v>0</v>
      </c>
      <c r="U46" s="10">
        <f>ROUND(VLOOKUP($C46,$B$4:$BH$42,20,FALSE),0)</f>
        <v>0</v>
      </c>
      <c r="V46" s="10">
        <f>ROUND(VLOOKUP($C46,$B$4:$BH$42,21,FALSE),0)</f>
        <v>0</v>
      </c>
      <c r="W46" s="2"/>
      <c r="X46" s="10">
        <f>ROUND(VLOOKUP($C46,$B$4:$BH$42,23,FALSE),0)</f>
        <v>100</v>
      </c>
      <c r="Y46" s="10">
        <f>ROUND(VLOOKUP($C46,$B$4:$BH$42,24,FALSE),0)</f>
        <v>0</v>
      </c>
      <c r="Z46" s="10">
        <f>ROUND(VLOOKUP($C46,$B$4:$BH$42,25,FALSE),0)</f>
        <v>0</v>
      </c>
      <c r="AA46" s="10">
        <f>ROUND(VLOOKUP($C46,$B$4:$BH$42,26,FALSE),0)</f>
        <v>0</v>
      </c>
      <c r="AB46" s="10">
        <f>ROUND(VLOOKUP($C46,$B$4:$BH$42,27,FALSE),0)</f>
        <v>500</v>
      </c>
      <c r="AC46" s="10">
        <f>ROUND(VLOOKUP($C46,$B$4:$BH$42,28,FALSE),0)</f>
        <v>250</v>
      </c>
      <c r="AD46" s="10">
        <f>ROUND(VLOOKUP($C46,$B$4:$BH$42,29,FALSE),0)</f>
        <v>100</v>
      </c>
      <c r="AE46" s="10">
        <f>ROUND(VLOOKUP($C46,$B$4:$BH$42,30,FALSE),0)</f>
        <v>0</v>
      </c>
      <c r="AF46" s="10">
        <f>ROUND(VLOOKUP($C46,$B$4:$BH$42,31,FALSE),0)</f>
        <v>0</v>
      </c>
      <c r="AG46" s="10">
        <f>ROUND(VLOOKUP($C46,$B$4:$BH$42,32,FALSE),0)</f>
        <v>150</v>
      </c>
      <c r="AH46" s="10">
        <f>ROUND(VLOOKUP($C46,$B$4:$BH$42,33,FALSE),0)</f>
        <v>0</v>
      </c>
      <c r="AI46" s="10">
        <f>ROUND(VLOOKUP($C46,$B$4:$BH$42,34,FALSE),0)</f>
        <v>0</v>
      </c>
      <c r="AJ46" s="3"/>
      <c r="AK46" s="10">
        <f>ROUND(VLOOKUP($C46,$B$4:$BH$42,36,FALSE),0)</f>
        <v>0</v>
      </c>
      <c r="AL46" s="10">
        <f>ROUND(VLOOKUP($C46,$B$4:$BH$42,37,FALSE),0)</f>
        <v>0</v>
      </c>
      <c r="AM46" s="3"/>
      <c r="AN46" s="10">
        <f>ROUND(VLOOKUP($C46,$B$4:$BH$42,39,FALSE),0)</f>
        <v>0</v>
      </c>
      <c r="AO46" s="10">
        <f>ROUND(VLOOKUP($C46,$B$4:$BH$42,40,FALSE),0)</f>
        <v>0</v>
      </c>
      <c r="AP46" s="10">
        <f>ROUND(VLOOKUP($C46,$B$4:$BH$42,41,FALSE),0)</f>
        <v>0</v>
      </c>
      <c r="AQ46" s="10">
        <f>ROUND(VLOOKUP($C46,$B$4:$BH$42,42,FALSE),0)</f>
        <v>0</v>
      </c>
      <c r="AR46" s="10">
        <f>ROUND(VLOOKUP($C46,$B$4:$BH$42,43,FALSE),0)</f>
        <v>0</v>
      </c>
      <c r="AS46" s="10">
        <f>ROUND(VLOOKUP($C46,$B$4:$BH$42,44,FALSE),0)</f>
        <v>0</v>
      </c>
      <c r="AT46" s="10">
        <f>ROUND(VLOOKUP($C46,$B$4:$BH$42,45,FALSE),0)</f>
        <v>0</v>
      </c>
      <c r="AU46" s="10">
        <f>ROUND(VLOOKUP($C46,$B$4:$BH$42,46,FALSE),0)</f>
        <v>0</v>
      </c>
      <c r="AV46" s="10">
        <f>ROUND(VLOOKUP($C46,$B$4:$BH$42,47,FALSE),0)</f>
        <v>0</v>
      </c>
      <c r="AW46" s="10">
        <f>ROUND(VLOOKUP($C46,$B$4:$BH$42,48,FALSE),0)</f>
        <v>0</v>
      </c>
      <c r="AX46" s="10">
        <f>ROUND(VLOOKUP($C46,$B$4:$BH$42,49,FALSE),0)</f>
        <v>0</v>
      </c>
      <c r="AY46" s="3"/>
      <c r="AZ46" s="10">
        <v>6000</v>
      </c>
      <c r="BA46" s="10">
        <v>2000</v>
      </c>
      <c r="BB46" s="10">
        <v>325</v>
      </c>
      <c r="BC46" s="10">
        <v>0</v>
      </c>
      <c r="BD46" s="10">
        <v>0</v>
      </c>
      <c r="BE46" s="10">
        <v>60</v>
      </c>
      <c r="BF46" s="3"/>
      <c r="BG46" s="10">
        <v>1000</v>
      </c>
      <c r="BH46" s="10">
        <v>5000</v>
      </c>
      <c r="BI46" s="3"/>
      <c r="BJ46" s="21">
        <v>1</v>
      </c>
      <c r="BK46" s="65">
        <v>0</v>
      </c>
      <c r="BL46" s="65">
        <v>0</v>
      </c>
      <c r="BM46" s="6">
        <f t="shared" si="128"/>
        <v>107.11250000000001</v>
      </c>
      <c r="BN46" s="8">
        <f t="shared" si="129"/>
        <v>347.95278528237111</v>
      </c>
      <c r="BO46" s="12">
        <f t="shared" si="130"/>
        <v>193.05463660207172</v>
      </c>
      <c r="BP46" s="50">
        <f>(1-'#Constant'!$A$3)/($J46*'#Constant'!$B$3/'#Constant'!$C$3^($D46-1)+1)+'#Constant'!$A$3</f>
        <v>0.94452830188679238</v>
      </c>
      <c r="BQ46" s="4">
        <f t="shared" si="131"/>
        <v>239.27287255293649</v>
      </c>
      <c r="BR46" s="50">
        <f>(1-'#Constant'!$A$3)/($K46*'#Constant'!$B$3/'#Constant'!$C$3^($D46-1)+1)+'#Constant'!$A$3</f>
        <v>0.93162790697674425</v>
      </c>
      <c r="BS46" s="4">
        <f t="shared" si="132"/>
        <v>456.63269801180576</v>
      </c>
      <c r="BT46">
        <f>BO46/$BO$4*100</f>
        <v>146.72883194020091</v>
      </c>
    </row>
    <row r="47" spans="1:72" s="13" customFormat="1" ht="17.25" thickBot="1" x14ac:dyDescent="0.35">
      <c r="B47" s="20"/>
      <c r="D47" s="14">
        <v>1</v>
      </c>
      <c r="E47" s="14">
        <v>1</v>
      </c>
      <c r="F47" s="19">
        <v>1</v>
      </c>
      <c r="G47" s="15">
        <f>G46</f>
        <v>95</v>
      </c>
      <c r="H47" s="15">
        <f>H46</f>
        <v>95</v>
      </c>
      <c r="I47" s="15">
        <f>I46</f>
        <v>4520</v>
      </c>
      <c r="J47" s="15">
        <f>J46</f>
        <v>20</v>
      </c>
      <c r="K47" s="15">
        <f>K46</f>
        <v>25</v>
      </c>
      <c r="L47" s="16"/>
      <c r="M47" s="15">
        <f t="shared" ref="M47:V47" si="142">M46</f>
        <v>100</v>
      </c>
      <c r="N47" s="15">
        <f t="shared" si="142"/>
        <v>0</v>
      </c>
      <c r="O47" s="15">
        <f t="shared" si="142"/>
        <v>0</v>
      </c>
      <c r="P47" s="15">
        <f t="shared" si="142"/>
        <v>0</v>
      </c>
      <c r="Q47" s="15">
        <f t="shared" si="142"/>
        <v>0</v>
      </c>
      <c r="R47" s="15">
        <f t="shared" si="142"/>
        <v>0</v>
      </c>
      <c r="S47" s="15">
        <f t="shared" si="142"/>
        <v>100</v>
      </c>
      <c r="T47" s="15">
        <f t="shared" si="142"/>
        <v>0</v>
      </c>
      <c r="U47" s="15">
        <f t="shared" si="142"/>
        <v>0</v>
      </c>
      <c r="V47" s="15">
        <f t="shared" si="142"/>
        <v>0</v>
      </c>
      <c r="W47" s="16"/>
      <c r="X47" s="15">
        <f t="shared" ref="X47:AI47" si="143">X46</f>
        <v>100</v>
      </c>
      <c r="Y47" s="15">
        <f t="shared" si="143"/>
        <v>0</v>
      </c>
      <c r="Z47" s="15">
        <f t="shared" si="143"/>
        <v>0</v>
      </c>
      <c r="AA47" s="15">
        <f t="shared" si="143"/>
        <v>0</v>
      </c>
      <c r="AB47" s="15">
        <f t="shared" si="143"/>
        <v>500</v>
      </c>
      <c r="AC47" s="15">
        <f t="shared" si="143"/>
        <v>250</v>
      </c>
      <c r="AD47" s="15">
        <f t="shared" si="143"/>
        <v>100</v>
      </c>
      <c r="AE47" s="15">
        <f t="shared" si="143"/>
        <v>0</v>
      </c>
      <c r="AF47" s="15">
        <f t="shared" si="143"/>
        <v>0</v>
      </c>
      <c r="AG47" s="15">
        <f t="shared" si="143"/>
        <v>150</v>
      </c>
      <c r="AH47" s="15">
        <f t="shared" si="143"/>
        <v>0</v>
      </c>
      <c r="AI47" s="15">
        <f t="shared" si="143"/>
        <v>0</v>
      </c>
      <c r="AJ47" s="17"/>
      <c r="AK47" s="15">
        <f>AK46</f>
        <v>0</v>
      </c>
      <c r="AL47" s="15">
        <f>AL46</f>
        <v>0</v>
      </c>
      <c r="AM47" s="17"/>
      <c r="AN47" s="15">
        <f t="shared" ref="AN47:AX47" si="144">AN46</f>
        <v>0</v>
      </c>
      <c r="AO47" s="15">
        <f t="shared" si="144"/>
        <v>0</v>
      </c>
      <c r="AP47" s="15">
        <f t="shared" si="144"/>
        <v>0</v>
      </c>
      <c r="AQ47" s="15">
        <f t="shared" si="144"/>
        <v>0</v>
      </c>
      <c r="AR47" s="15">
        <f t="shared" si="144"/>
        <v>0</v>
      </c>
      <c r="AS47" s="15">
        <f t="shared" si="144"/>
        <v>0</v>
      </c>
      <c r="AT47" s="15">
        <f t="shared" si="144"/>
        <v>0</v>
      </c>
      <c r="AU47" s="15">
        <f t="shared" si="144"/>
        <v>0</v>
      </c>
      <c r="AV47" s="15">
        <f t="shared" si="144"/>
        <v>0</v>
      </c>
      <c r="AW47" s="15">
        <f t="shared" si="144"/>
        <v>0</v>
      </c>
      <c r="AX47" s="15">
        <f t="shared" si="144"/>
        <v>0</v>
      </c>
      <c r="AY47" s="17"/>
      <c r="AZ47" s="15">
        <f t="shared" ref="AZ47" si="145">AZ46</f>
        <v>6000</v>
      </c>
      <c r="BA47" s="15">
        <f t="shared" ref="BA47" si="146">BA46</f>
        <v>2000</v>
      </c>
      <c r="BB47" s="15">
        <v>325</v>
      </c>
      <c r="BC47" s="15">
        <f t="shared" ref="BC47" si="147">BC46</f>
        <v>0</v>
      </c>
      <c r="BD47" s="15">
        <f t="shared" ref="BD47:BE47" si="148">BD46</f>
        <v>0</v>
      </c>
      <c r="BE47" s="15">
        <f t="shared" si="148"/>
        <v>60</v>
      </c>
      <c r="BF47" s="17"/>
      <c r="BG47" s="15">
        <f t="shared" ref="BG47" si="149">BG46</f>
        <v>1000</v>
      </c>
      <c r="BH47" s="15">
        <f t="shared" ref="BH47" si="150">BH46</f>
        <v>5000</v>
      </c>
      <c r="BI47" s="17"/>
      <c r="BJ47" s="22">
        <f>G47/G46</f>
        <v>1</v>
      </c>
      <c r="BK47" s="65">
        <f t="shared" ref="BK47:BL47" si="151">BK46</f>
        <v>0</v>
      </c>
      <c r="BL47" s="65">
        <f t="shared" si="151"/>
        <v>0</v>
      </c>
      <c r="BM47" s="6">
        <f t="shared" si="128"/>
        <v>107.11250000000001</v>
      </c>
      <c r="BN47" s="8">
        <f t="shared" si="129"/>
        <v>347.95278528237111</v>
      </c>
      <c r="BO47" s="12">
        <f t="shared" si="130"/>
        <v>193.05463660207172</v>
      </c>
      <c r="BP47" s="50">
        <f>(1-'#Constant'!$A$3)/($J47*'#Constant'!$B$3/'#Constant'!$C$3^($D47-1)+1)+'#Constant'!$A$3</f>
        <v>0.94452830188679238</v>
      </c>
      <c r="BQ47" s="4">
        <f t="shared" si="131"/>
        <v>239.27287255293649</v>
      </c>
      <c r="BR47" s="50">
        <f>(1-'#Constant'!$A$3)/($K47*'#Constant'!$B$3/'#Constant'!$C$3^($D47-1)+1)+'#Constant'!$A$3</f>
        <v>0.93162790697674425</v>
      </c>
      <c r="BS47" s="4">
        <f t="shared" si="132"/>
        <v>456.63269801180576</v>
      </c>
      <c r="BT47"/>
    </row>
    <row r="48" spans="1:72" x14ac:dyDescent="0.3">
      <c r="A48">
        <v>3</v>
      </c>
      <c r="B48" s="18" t="str">
        <f>VLOOKUP(CONCATENATE("CREATURE_NAME_",A48),[1]Localization_Hero!$A:$E,2,FALSE)</f>
        <v>클레오</v>
      </c>
      <c r="C48" s="43" t="str">
        <f>VLOOKUP($A48,[2]CreatureTable!$A:$I,9,FALSE)</f>
        <v>Wizard</v>
      </c>
      <c r="D48">
        <v>1</v>
      </c>
      <c r="E48">
        <v>1</v>
      </c>
      <c r="F48" s="18">
        <v>1</v>
      </c>
      <c r="G48" s="10">
        <f>ROUND(VLOOKUP($C48,$B$4:$BH$42,6,FALSE),0)</f>
        <v>120</v>
      </c>
      <c r="H48" s="10">
        <f>ROUND(VLOOKUP($C48,$B$4:$BH$42,7,FALSE),0)</f>
        <v>120</v>
      </c>
      <c r="I48" s="10">
        <f>ROUND(VLOOKUP($C48,$B$4:$BH$42,8,FALSE),0)</f>
        <v>4031</v>
      </c>
      <c r="J48" s="10">
        <f>ROUND(VLOOKUP($C48,$B$4:$BH$42,9,FALSE),0)</f>
        <v>16</v>
      </c>
      <c r="K48" s="10">
        <f>ROUND(VLOOKUP($C48,$B$4:$BH$42,10,FALSE),0)</f>
        <v>24</v>
      </c>
      <c r="L48" s="2"/>
      <c r="M48" s="10">
        <f>ROUND(VLOOKUP($C48,$B$4:$BH$42,12,FALSE),0)</f>
        <v>100</v>
      </c>
      <c r="N48" s="10">
        <f>ROUND(VLOOKUP($C48,$B$4:$BH$42,13,FALSE),0)</f>
        <v>0</v>
      </c>
      <c r="O48" s="10">
        <f>ROUND(VLOOKUP($C48,$B$4:$BH$42,14,FALSE),0)</f>
        <v>0</v>
      </c>
      <c r="P48" s="10">
        <f>ROUND(VLOOKUP($C48,$B$4:$BH$42,15,FALSE),0)</f>
        <v>0</v>
      </c>
      <c r="Q48" s="10">
        <f>ROUND(VLOOKUP($C48,$B$4:$BH$42,16,FALSE),0)</f>
        <v>0</v>
      </c>
      <c r="R48" s="10">
        <f>ROUND(VLOOKUP($C48,$B$4:$BH$42,17,FALSE),0)</f>
        <v>0</v>
      </c>
      <c r="S48" s="10">
        <f>ROUND(VLOOKUP($C48,$B$4:$BH$42,18,FALSE),0)</f>
        <v>100</v>
      </c>
      <c r="T48" s="10">
        <f>ROUND(VLOOKUP($C48,$B$4:$BH$42,19,FALSE),0)</f>
        <v>150</v>
      </c>
      <c r="U48" s="10">
        <f>ROUND(VLOOKUP($C48,$B$4:$BH$42,20,FALSE),0)</f>
        <v>0</v>
      </c>
      <c r="V48" s="10">
        <f>ROUND(VLOOKUP($C48,$B$4:$BH$42,21,FALSE),0)</f>
        <v>0</v>
      </c>
      <c r="W48" s="2"/>
      <c r="X48" s="10">
        <f>ROUND(VLOOKUP($C48,$B$4:$BH$42,23,FALSE),0)</f>
        <v>100</v>
      </c>
      <c r="Y48" s="10">
        <f>ROUND(VLOOKUP($C48,$B$4:$BH$42,24,FALSE),0)</f>
        <v>0</v>
      </c>
      <c r="Z48" s="10">
        <f>ROUND(VLOOKUP($C48,$B$4:$BH$42,25,FALSE),0)</f>
        <v>0</v>
      </c>
      <c r="AA48" s="10">
        <f>ROUND(VLOOKUP($C48,$B$4:$BH$42,26,FALSE),0)</f>
        <v>200</v>
      </c>
      <c r="AB48" s="10">
        <f>ROUND(VLOOKUP($C48,$B$4:$BH$42,27,FALSE),0)</f>
        <v>250</v>
      </c>
      <c r="AC48" s="10">
        <f>ROUND(VLOOKUP($C48,$B$4:$BH$42,28,FALSE),0)</f>
        <v>0</v>
      </c>
      <c r="AD48" s="10">
        <f>ROUND(VLOOKUP($C48,$B$4:$BH$42,29,FALSE),0)</f>
        <v>100</v>
      </c>
      <c r="AE48" s="10">
        <f>ROUND(VLOOKUP($C48,$B$4:$BH$42,30,FALSE),0)</f>
        <v>150</v>
      </c>
      <c r="AF48" s="10">
        <f>ROUND(VLOOKUP($C48,$B$4:$BH$42,31,FALSE),0)</f>
        <v>0</v>
      </c>
      <c r="AG48" s="10">
        <f>ROUND(VLOOKUP($C48,$B$4:$BH$42,32,FALSE),0)</f>
        <v>0</v>
      </c>
      <c r="AH48" s="10">
        <f>ROUND(VLOOKUP($C48,$B$4:$BH$42,33,FALSE),0)</f>
        <v>0</v>
      </c>
      <c r="AI48" s="10">
        <f>ROUND(VLOOKUP($C48,$B$4:$BH$42,34,FALSE),0)</f>
        <v>0</v>
      </c>
      <c r="AJ48" s="3"/>
      <c r="AK48" s="10">
        <f>ROUND(VLOOKUP($C48,$B$4:$BH$42,36,FALSE),0)</f>
        <v>0</v>
      </c>
      <c r="AL48" s="10">
        <f>ROUND(VLOOKUP($C48,$B$4:$BH$42,37,FALSE),0)</f>
        <v>0</v>
      </c>
      <c r="AM48" s="3"/>
      <c r="AN48" s="10">
        <f>ROUND(VLOOKUP($C48,$B$4:$BH$42,39,FALSE),0)</f>
        <v>0</v>
      </c>
      <c r="AO48" s="10">
        <f>ROUND(VLOOKUP($C48,$B$4:$BH$42,40,FALSE),0)</f>
        <v>0</v>
      </c>
      <c r="AP48" s="10">
        <f>ROUND(VLOOKUP($C48,$B$4:$BH$42,41,FALSE),0)</f>
        <v>0</v>
      </c>
      <c r="AQ48" s="10">
        <f>ROUND(VLOOKUP($C48,$B$4:$BH$42,42,FALSE),0)</f>
        <v>0</v>
      </c>
      <c r="AR48" s="10">
        <f>ROUND(VLOOKUP($C48,$B$4:$BH$42,43,FALSE),0)</f>
        <v>0</v>
      </c>
      <c r="AS48" s="10">
        <f>ROUND(VLOOKUP($C48,$B$4:$BH$42,44,FALSE),0)</f>
        <v>0</v>
      </c>
      <c r="AT48" s="10">
        <f>ROUND(VLOOKUP($C48,$B$4:$BH$42,45,FALSE),0)</f>
        <v>0</v>
      </c>
      <c r="AU48" s="10">
        <f>ROUND(VLOOKUP($C48,$B$4:$BH$42,46,FALSE),0)</f>
        <v>0</v>
      </c>
      <c r="AV48" s="10">
        <f>ROUND(VLOOKUP($C48,$B$4:$BH$42,47,FALSE),0)</f>
        <v>0</v>
      </c>
      <c r="AW48" s="10">
        <f>ROUND(VLOOKUP($C48,$B$4:$BH$42,48,FALSE),0)</f>
        <v>0</v>
      </c>
      <c r="AX48" s="10">
        <f>ROUND(VLOOKUP($C48,$B$4:$BH$42,49,FALSE),0)</f>
        <v>0</v>
      </c>
      <c r="AY48" s="3"/>
      <c r="AZ48" s="10">
        <v>6000</v>
      </c>
      <c r="BA48" s="10">
        <v>2000</v>
      </c>
      <c r="BB48" s="10">
        <v>475</v>
      </c>
      <c r="BC48" s="10">
        <v>0</v>
      </c>
      <c r="BD48" s="10">
        <v>0</v>
      </c>
      <c r="BE48" s="10">
        <v>60</v>
      </c>
      <c r="BF48" s="3"/>
      <c r="BG48" s="10">
        <v>1000</v>
      </c>
      <c r="BH48" s="10">
        <v>5000</v>
      </c>
      <c r="BI48" s="3"/>
      <c r="BJ48" s="21">
        <v>1</v>
      </c>
      <c r="BK48" s="65">
        <v>0</v>
      </c>
      <c r="BL48" s="65">
        <v>0</v>
      </c>
      <c r="BM48" s="6">
        <f t="shared" si="128"/>
        <v>145.44749999999999</v>
      </c>
      <c r="BN48" s="8">
        <f t="shared" si="129"/>
        <v>259.61870858192918</v>
      </c>
      <c r="BO48" s="12">
        <f t="shared" si="130"/>
        <v>194.32162030116501</v>
      </c>
      <c r="BP48" s="50">
        <f>(1-'#Constant'!$A$3)/($J48*'#Constant'!$B$3/'#Constant'!$C$3^($D48-1)+1)+'#Constant'!$A$3</f>
        <v>0.95511450381679386</v>
      </c>
      <c r="BQ48" s="4">
        <f t="shared" si="131"/>
        <v>211.02181905370844</v>
      </c>
      <c r="BR48" s="50">
        <f>(1-'#Constant'!$A$3)/($K48*'#Constant'!$B$3/'#Constant'!$C$3^($D48-1)+1)+'#Constant'!$A$3</f>
        <v>0.93417910447761188</v>
      </c>
      <c r="BS48" s="4">
        <f t="shared" si="132"/>
        <v>308.21559811014993</v>
      </c>
      <c r="BT48">
        <f>BO48/$BO$4*100</f>
        <v>147.69178751343802</v>
      </c>
    </row>
    <row r="49" spans="1:72" s="13" customFormat="1" ht="17.25" thickBot="1" x14ac:dyDescent="0.35">
      <c r="B49" s="20"/>
      <c r="D49" s="14">
        <v>1</v>
      </c>
      <c r="E49" s="14">
        <v>1</v>
      </c>
      <c r="F49" s="19">
        <v>1</v>
      </c>
      <c r="G49" s="15">
        <f>G48</f>
        <v>120</v>
      </c>
      <c r="H49" s="15">
        <f>H48</f>
        <v>120</v>
      </c>
      <c r="I49" s="15">
        <f>I48</f>
        <v>4031</v>
      </c>
      <c r="J49" s="15">
        <f>J48</f>
        <v>16</v>
      </c>
      <c r="K49" s="15">
        <f>K48</f>
        <v>24</v>
      </c>
      <c r="L49" s="16"/>
      <c r="M49" s="15">
        <f t="shared" ref="M49:V49" si="152">M48</f>
        <v>100</v>
      </c>
      <c r="N49" s="15">
        <f t="shared" si="152"/>
        <v>0</v>
      </c>
      <c r="O49" s="15">
        <f t="shared" si="152"/>
        <v>0</v>
      </c>
      <c r="P49" s="15">
        <f t="shared" si="152"/>
        <v>0</v>
      </c>
      <c r="Q49" s="15">
        <f t="shared" si="152"/>
        <v>0</v>
      </c>
      <c r="R49" s="15">
        <f t="shared" si="152"/>
        <v>0</v>
      </c>
      <c r="S49" s="15">
        <f t="shared" si="152"/>
        <v>100</v>
      </c>
      <c r="T49" s="15">
        <f t="shared" si="152"/>
        <v>150</v>
      </c>
      <c r="U49" s="15">
        <f t="shared" si="152"/>
        <v>0</v>
      </c>
      <c r="V49" s="15">
        <f t="shared" si="152"/>
        <v>0</v>
      </c>
      <c r="W49" s="16"/>
      <c r="X49" s="15">
        <f t="shared" ref="X49:AI49" si="153">X48</f>
        <v>100</v>
      </c>
      <c r="Y49" s="15">
        <f t="shared" si="153"/>
        <v>0</v>
      </c>
      <c r="Z49" s="15">
        <f t="shared" si="153"/>
        <v>0</v>
      </c>
      <c r="AA49" s="15">
        <f t="shared" si="153"/>
        <v>200</v>
      </c>
      <c r="AB49" s="15">
        <f t="shared" si="153"/>
        <v>250</v>
      </c>
      <c r="AC49" s="15">
        <f t="shared" si="153"/>
        <v>0</v>
      </c>
      <c r="AD49" s="15">
        <f t="shared" si="153"/>
        <v>100</v>
      </c>
      <c r="AE49" s="15">
        <f t="shared" si="153"/>
        <v>150</v>
      </c>
      <c r="AF49" s="15">
        <f t="shared" si="153"/>
        <v>0</v>
      </c>
      <c r="AG49" s="15">
        <f t="shared" si="153"/>
        <v>0</v>
      </c>
      <c r="AH49" s="15">
        <f t="shared" si="153"/>
        <v>0</v>
      </c>
      <c r="AI49" s="15">
        <f t="shared" si="153"/>
        <v>0</v>
      </c>
      <c r="AJ49" s="17"/>
      <c r="AK49" s="15">
        <f>AK48</f>
        <v>0</v>
      </c>
      <c r="AL49" s="15">
        <f>AL48</f>
        <v>0</v>
      </c>
      <c r="AM49" s="17"/>
      <c r="AN49" s="15">
        <f t="shared" ref="AN49:AX49" si="154">AN48</f>
        <v>0</v>
      </c>
      <c r="AO49" s="15">
        <f t="shared" si="154"/>
        <v>0</v>
      </c>
      <c r="AP49" s="15">
        <f t="shared" si="154"/>
        <v>0</v>
      </c>
      <c r="AQ49" s="15">
        <f t="shared" si="154"/>
        <v>0</v>
      </c>
      <c r="AR49" s="15">
        <f t="shared" si="154"/>
        <v>0</v>
      </c>
      <c r="AS49" s="15">
        <f t="shared" si="154"/>
        <v>0</v>
      </c>
      <c r="AT49" s="15">
        <f t="shared" si="154"/>
        <v>0</v>
      </c>
      <c r="AU49" s="15">
        <f t="shared" si="154"/>
        <v>0</v>
      </c>
      <c r="AV49" s="15">
        <f t="shared" si="154"/>
        <v>0</v>
      </c>
      <c r="AW49" s="15">
        <f t="shared" si="154"/>
        <v>0</v>
      </c>
      <c r="AX49" s="15">
        <f t="shared" si="154"/>
        <v>0</v>
      </c>
      <c r="AY49" s="17"/>
      <c r="AZ49" s="15">
        <f t="shared" ref="AZ49" si="155">AZ48</f>
        <v>6000</v>
      </c>
      <c r="BA49" s="15">
        <f t="shared" ref="BA49" si="156">BA48</f>
        <v>2000</v>
      </c>
      <c r="BB49" s="15">
        <v>475</v>
      </c>
      <c r="BC49" s="15">
        <f t="shared" ref="BC49" si="157">BC48</f>
        <v>0</v>
      </c>
      <c r="BD49" s="15">
        <f t="shared" ref="BD49:BE49" si="158">BD48</f>
        <v>0</v>
      </c>
      <c r="BE49" s="15">
        <f t="shared" si="158"/>
        <v>60</v>
      </c>
      <c r="BF49" s="17"/>
      <c r="BG49" s="15">
        <f t="shared" ref="BG49" si="159">BG48</f>
        <v>1000</v>
      </c>
      <c r="BH49" s="15">
        <f t="shared" ref="BH49" si="160">BH48</f>
        <v>5000</v>
      </c>
      <c r="BI49" s="17"/>
      <c r="BJ49" s="22">
        <f>G49/G48</f>
        <v>1</v>
      </c>
      <c r="BK49" s="65">
        <f t="shared" ref="BK49:BL49" si="161">BK48</f>
        <v>0</v>
      </c>
      <c r="BL49" s="65">
        <f t="shared" si="161"/>
        <v>0</v>
      </c>
      <c r="BM49" s="6">
        <f t="shared" si="128"/>
        <v>145.44749999999999</v>
      </c>
      <c r="BN49" s="8">
        <f t="shared" si="129"/>
        <v>259.61870858192918</v>
      </c>
      <c r="BO49" s="12">
        <f t="shared" si="130"/>
        <v>194.32162030116501</v>
      </c>
      <c r="BP49" s="50">
        <f>(1-'#Constant'!$A$3)/($J49*'#Constant'!$B$3/'#Constant'!$C$3^($D49-1)+1)+'#Constant'!$A$3</f>
        <v>0.95511450381679386</v>
      </c>
      <c r="BQ49" s="4">
        <f t="shared" si="131"/>
        <v>211.02181905370844</v>
      </c>
      <c r="BR49" s="50">
        <f>(1-'#Constant'!$A$3)/($K49*'#Constant'!$B$3/'#Constant'!$C$3^($D49-1)+1)+'#Constant'!$A$3</f>
        <v>0.93417910447761188</v>
      </c>
      <c r="BS49" s="4">
        <f t="shared" si="132"/>
        <v>308.21559811014993</v>
      </c>
      <c r="BT49"/>
    </row>
    <row r="50" spans="1:72" x14ac:dyDescent="0.3">
      <c r="A50">
        <v>4</v>
      </c>
      <c r="B50" s="18" t="str">
        <f>VLOOKUP(CONCATENATE("CREATURE_NAME_",A50),[1]Localization_Hero!$A:$E,2,FALSE)</f>
        <v>로이</v>
      </c>
      <c r="C50" s="43" t="str">
        <f>VLOOKUP($A50,[2]CreatureTable!$A:$I,9,FALSE)</f>
        <v>Assassin</v>
      </c>
      <c r="D50">
        <v>1</v>
      </c>
      <c r="E50">
        <v>1</v>
      </c>
      <c r="F50" s="18">
        <v>1</v>
      </c>
      <c r="G50" s="10">
        <f>ROUND(VLOOKUP($C50,$B$4:$BH$42,6,FALSE),0)</f>
        <v>101</v>
      </c>
      <c r="H50" s="10">
        <f>ROUND(VLOOKUP($C50,$B$4:$BH$42,7,FALSE),0)</f>
        <v>101</v>
      </c>
      <c r="I50" s="10">
        <f>ROUND(VLOOKUP($C50,$B$4:$BH$42,8,FALSE),0)</f>
        <v>5666</v>
      </c>
      <c r="J50" s="10">
        <f>ROUND(VLOOKUP($C50,$B$4:$BH$42,9,FALSE),0)</f>
        <v>32</v>
      </c>
      <c r="K50" s="10">
        <f>ROUND(VLOOKUP($C50,$B$4:$BH$42,10,FALSE),0)</f>
        <v>28</v>
      </c>
      <c r="L50" s="2"/>
      <c r="M50" s="10">
        <f>ROUND(VLOOKUP($C50,$B$4:$BH$42,12,FALSE),0)</f>
        <v>200</v>
      </c>
      <c r="N50" s="10">
        <f>ROUND(VLOOKUP($C50,$B$4:$BH$42,13,FALSE),0)</f>
        <v>0</v>
      </c>
      <c r="O50" s="10">
        <f>ROUND(VLOOKUP($C50,$B$4:$BH$42,14,FALSE),0)</f>
        <v>300</v>
      </c>
      <c r="P50" s="10">
        <f>ROUND(VLOOKUP($C50,$B$4:$BH$42,15,FALSE),0)</f>
        <v>200</v>
      </c>
      <c r="Q50" s="10">
        <f>ROUND(VLOOKUP($C50,$B$4:$BH$42,16,FALSE),0)</f>
        <v>0</v>
      </c>
      <c r="R50" s="10">
        <f>ROUND(VLOOKUP($C50,$B$4:$BH$42,17,FALSE),0)</f>
        <v>0</v>
      </c>
      <c r="S50" s="10">
        <f>ROUND(VLOOKUP($C50,$B$4:$BH$42,18,FALSE),0)</f>
        <v>100</v>
      </c>
      <c r="T50" s="10">
        <f>ROUND(VLOOKUP($C50,$B$4:$BH$42,19,FALSE),0)</f>
        <v>0</v>
      </c>
      <c r="U50" s="10">
        <f>ROUND(VLOOKUP($C50,$B$4:$BH$42,20,FALSE),0)</f>
        <v>0</v>
      </c>
      <c r="V50" s="10">
        <f>ROUND(VLOOKUP($C50,$B$4:$BH$42,21,FALSE),0)</f>
        <v>0</v>
      </c>
      <c r="W50" s="2"/>
      <c r="X50" s="10">
        <f>ROUND(VLOOKUP($C50,$B$4:$BH$42,23,FALSE),0)</f>
        <v>200</v>
      </c>
      <c r="Y50" s="10">
        <f>ROUND(VLOOKUP($C50,$B$4:$BH$42,24,FALSE),0)</f>
        <v>0</v>
      </c>
      <c r="Z50" s="10">
        <f>ROUND(VLOOKUP($C50,$B$4:$BH$42,25,FALSE),0)</f>
        <v>300</v>
      </c>
      <c r="AA50" s="10">
        <f>ROUND(VLOOKUP($C50,$B$4:$BH$42,26,FALSE),0)</f>
        <v>200</v>
      </c>
      <c r="AB50" s="10">
        <f>ROUND(VLOOKUP($C50,$B$4:$BH$42,27,FALSE),0)</f>
        <v>0</v>
      </c>
      <c r="AC50" s="10">
        <f>ROUND(VLOOKUP($C50,$B$4:$BH$42,28,FALSE),0)</f>
        <v>0</v>
      </c>
      <c r="AD50" s="10">
        <f>ROUND(VLOOKUP($C50,$B$4:$BH$42,29,FALSE),0)</f>
        <v>100</v>
      </c>
      <c r="AE50" s="10">
        <f>ROUND(VLOOKUP($C50,$B$4:$BH$42,30,FALSE),0)</f>
        <v>0</v>
      </c>
      <c r="AF50" s="10">
        <f>ROUND(VLOOKUP($C50,$B$4:$BH$42,31,FALSE),0)</f>
        <v>0</v>
      </c>
      <c r="AG50" s="10">
        <f>ROUND(VLOOKUP($C50,$B$4:$BH$42,32,FALSE),0)</f>
        <v>0</v>
      </c>
      <c r="AH50" s="10">
        <f>ROUND(VLOOKUP($C50,$B$4:$BH$42,33,FALSE),0)</f>
        <v>0</v>
      </c>
      <c r="AI50" s="10">
        <f>ROUND(VLOOKUP($C50,$B$4:$BH$42,34,FALSE),0)</f>
        <v>0</v>
      </c>
      <c r="AJ50" s="3"/>
      <c r="AK50" s="10">
        <f>ROUND(VLOOKUP($C50,$B$4:$BH$42,36,FALSE),0)</f>
        <v>0</v>
      </c>
      <c r="AL50" s="10">
        <f>ROUND(VLOOKUP($C50,$B$4:$BH$42,37,FALSE),0)</f>
        <v>0</v>
      </c>
      <c r="AM50" s="3"/>
      <c r="AN50" s="10">
        <f>ROUND(VLOOKUP($C50,$B$4:$BH$42,39,FALSE),0)</f>
        <v>0</v>
      </c>
      <c r="AO50" s="10">
        <f>ROUND(VLOOKUP($C50,$B$4:$BH$42,40,FALSE),0)</f>
        <v>0</v>
      </c>
      <c r="AP50" s="10">
        <f>ROUND(VLOOKUP($C50,$B$4:$BH$42,41,FALSE),0)</f>
        <v>0</v>
      </c>
      <c r="AQ50" s="10">
        <f>ROUND(VLOOKUP($C50,$B$4:$BH$42,42,FALSE),0)</f>
        <v>0</v>
      </c>
      <c r="AR50" s="10">
        <f>ROUND(VLOOKUP($C50,$B$4:$BH$42,43,FALSE),0)</f>
        <v>0</v>
      </c>
      <c r="AS50" s="10">
        <f>ROUND(VLOOKUP($C50,$B$4:$BH$42,44,FALSE),0)</f>
        <v>0</v>
      </c>
      <c r="AT50" s="10">
        <f>ROUND(VLOOKUP($C50,$B$4:$BH$42,45,FALSE),0)</f>
        <v>0</v>
      </c>
      <c r="AU50" s="10">
        <f>ROUND(VLOOKUP($C50,$B$4:$BH$42,46,FALSE),0)</f>
        <v>0</v>
      </c>
      <c r="AV50" s="10">
        <f>ROUND(VLOOKUP($C50,$B$4:$BH$42,47,FALSE),0)</f>
        <v>0</v>
      </c>
      <c r="AW50" s="10">
        <f>ROUND(VLOOKUP($C50,$B$4:$BH$42,48,FALSE),0)</f>
        <v>0</v>
      </c>
      <c r="AX50" s="10">
        <f>ROUND(VLOOKUP($C50,$B$4:$BH$42,49,FALSE),0)</f>
        <v>0</v>
      </c>
      <c r="AY50" s="3"/>
      <c r="AZ50" s="10">
        <v>6000</v>
      </c>
      <c r="BA50" s="10">
        <v>2000</v>
      </c>
      <c r="BB50" s="10">
        <v>290</v>
      </c>
      <c r="BC50" s="10">
        <v>0</v>
      </c>
      <c r="BD50" s="10">
        <v>0</v>
      </c>
      <c r="BE50" s="10">
        <v>60</v>
      </c>
      <c r="BF50" s="3"/>
      <c r="BG50" s="10">
        <v>1000</v>
      </c>
      <c r="BH50" s="10">
        <v>5000</v>
      </c>
      <c r="BI50" s="3"/>
      <c r="BJ50" s="21">
        <v>1</v>
      </c>
      <c r="BK50" s="65">
        <v>0</v>
      </c>
      <c r="BL50" s="65">
        <v>0</v>
      </c>
      <c r="BM50" s="6">
        <f t="shared" si="128"/>
        <v>130.44149999999999</v>
      </c>
      <c r="BN50" s="8">
        <f t="shared" si="129"/>
        <v>385.30245660461935</v>
      </c>
      <c r="BO50" s="12">
        <f t="shared" si="130"/>
        <v>224.18615120740947</v>
      </c>
      <c r="BP50" s="50">
        <f>(1-'#Constant'!$A$3)/($J50*'#Constant'!$B$3/'#Constant'!$C$3^($D50-1)+1)+'#Constant'!$A$3</f>
        <v>0.91416058394160582</v>
      </c>
      <c r="BQ50" s="4">
        <f t="shared" si="131"/>
        <v>387.37723570744168</v>
      </c>
      <c r="BR50" s="50">
        <f>(1-'#Constant'!$A$3)/($K50*'#Constant'!$B$3/'#Constant'!$C$3^($D50-1)+1)+'#Constant'!$A$3</f>
        <v>0.92405904059040589</v>
      </c>
      <c r="BS50" s="4">
        <f t="shared" si="132"/>
        <v>383.22767750179702</v>
      </c>
      <c r="BT50">
        <f>BO50/$BO$4*100</f>
        <v>170.38996153008969</v>
      </c>
    </row>
    <row r="51" spans="1:72" s="13" customFormat="1" ht="17.25" thickBot="1" x14ac:dyDescent="0.35">
      <c r="B51" s="20"/>
      <c r="D51" s="14">
        <v>1</v>
      </c>
      <c r="E51" s="14">
        <v>1</v>
      </c>
      <c r="F51" s="19">
        <v>1</v>
      </c>
      <c r="G51" s="15">
        <f>G50</f>
        <v>101</v>
      </c>
      <c r="H51" s="15">
        <f>H50</f>
        <v>101</v>
      </c>
      <c r="I51" s="15">
        <f>I50</f>
        <v>5666</v>
      </c>
      <c r="J51" s="15">
        <f>J50</f>
        <v>32</v>
      </c>
      <c r="K51" s="15">
        <f>K50</f>
        <v>28</v>
      </c>
      <c r="L51" s="16"/>
      <c r="M51" s="15">
        <f t="shared" ref="M51:V51" si="162">M50</f>
        <v>200</v>
      </c>
      <c r="N51" s="15">
        <f t="shared" si="162"/>
        <v>0</v>
      </c>
      <c r="O51" s="15">
        <f t="shared" si="162"/>
        <v>300</v>
      </c>
      <c r="P51" s="15">
        <f t="shared" si="162"/>
        <v>200</v>
      </c>
      <c r="Q51" s="15">
        <f t="shared" si="162"/>
        <v>0</v>
      </c>
      <c r="R51" s="15">
        <f t="shared" si="162"/>
        <v>0</v>
      </c>
      <c r="S51" s="15">
        <f t="shared" si="162"/>
        <v>100</v>
      </c>
      <c r="T51" s="15">
        <f t="shared" si="162"/>
        <v>0</v>
      </c>
      <c r="U51" s="15">
        <f t="shared" si="162"/>
        <v>0</v>
      </c>
      <c r="V51" s="15">
        <f t="shared" si="162"/>
        <v>0</v>
      </c>
      <c r="W51" s="16"/>
      <c r="X51" s="15">
        <f t="shared" ref="X51:AI51" si="163">X50</f>
        <v>200</v>
      </c>
      <c r="Y51" s="15">
        <f t="shared" si="163"/>
        <v>0</v>
      </c>
      <c r="Z51" s="15">
        <f t="shared" si="163"/>
        <v>300</v>
      </c>
      <c r="AA51" s="15">
        <f t="shared" si="163"/>
        <v>200</v>
      </c>
      <c r="AB51" s="15">
        <f t="shared" si="163"/>
        <v>0</v>
      </c>
      <c r="AC51" s="15">
        <f t="shared" si="163"/>
        <v>0</v>
      </c>
      <c r="AD51" s="15">
        <f t="shared" si="163"/>
        <v>100</v>
      </c>
      <c r="AE51" s="15">
        <f t="shared" si="163"/>
        <v>0</v>
      </c>
      <c r="AF51" s="15">
        <f t="shared" si="163"/>
        <v>0</v>
      </c>
      <c r="AG51" s="15">
        <f t="shared" si="163"/>
        <v>0</v>
      </c>
      <c r="AH51" s="15">
        <f t="shared" si="163"/>
        <v>0</v>
      </c>
      <c r="AI51" s="15">
        <f t="shared" si="163"/>
        <v>0</v>
      </c>
      <c r="AJ51" s="17"/>
      <c r="AK51" s="15">
        <f>AK50</f>
        <v>0</v>
      </c>
      <c r="AL51" s="15">
        <f>AL50</f>
        <v>0</v>
      </c>
      <c r="AM51" s="17"/>
      <c r="AN51" s="15">
        <f t="shared" ref="AN51:AX51" si="164">AN50</f>
        <v>0</v>
      </c>
      <c r="AO51" s="15">
        <f t="shared" si="164"/>
        <v>0</v>
      </c>
      <c r="AP51" s="15">
        <f t="shared" si="164"/>
        <v>0</v>
      </c>
      <c r="AQ51" s="15">
        <f t="shared" si="164"/>
        <v>0</v>
      </c>
      <c r="AR51" s="15">
        <f t="shared" si="164"/>
        <v>0</v>
      </c>
      <c r="AS51" s="15">
        <f t="shared" si="164"/>
        <v>0</v>
      </c>
      <c r="AT51" s="15">
        <f t="shared" si="164"/>
        <v>0</v>
      </c>
      <c r="AU51" s="15">
        <f t="shared" si="164"/>
        <v>0</v>
      </c>
      <c r="AV51" s="15">
        <f t="shared" si="164"/>
        <v>0</v>
      </c>
      <c r="AW51" s="15">
        <f t="shared" si="164"/>
        <v>0</v>
      </c>
      <c r="AX51" s="15">
        <f t="shared" si="164"/>
        <v>0</v>
      </c>
      <c r="AY51" s="17"/>
      <c r="AZ51" s="15">
        <f t="shared" ref="AZ51" si="165">AZ50</f>
        <v>6000</v>
      </c>
      <c r="BA51" s="15">
        <f t="shared" ref="BA51" si="166">BA50</f>
        <v>2000</v>
      </c>
      <c r="BB51" s="15">
        <v>290</v>
      </c>
      <c r="BC51" s="15">
        <f t="shared" ref="BC51" si="167">BC50</f>
        <v>0</v>
      </c>
      <c r="BD51" s="15">
        <f t="shared" ref="BD51:BE51" si="168">BD50</f>
        <v>0</v>
      </c>
      <c r="BE51" s="15">
        <f t="shared" si="168"/>
        <v>60</v>
      </c>
      <c r="BF51" s="17"/>
      <c r="BG51" s="15">
        <f t="shared" ref="BG51" si="169">BG50</f>
        <v>1000</v>
      </c>
      <c r="BH51" s="15">
        <f t="shared" ref="BH51" si="170">BH50</f>
        <v>5000</v>
      </c>
      <c r="BI51" s="17"/>
      <c r="BJ51" s="22">
        <f>G51/G50</f>
        <v>1</v>
      </c>
      <c r="BK51" s="65">
        <f t="shared" ref="BK51:BL51" si="171">BK50</f>
        <v>0</v>
      </c>
      <c r="BL51" s="65">
        <f t="shared" si="171"/>
        <v>0</v>
      </c>
      <c r="BM51" s="6">
        <f t="shared" si="128"/>
        <v>130.44149999999999</v>
      </c>
      <c r="BN51" s="8">
        <f t="shared" si="129"/>
        <v>385.30245660461935</v>
      </c>
      <c r="BO51" s="12">
        <f t="shared" si="130"/>
        <v>224.18615120740947</v>
      </c>
      <c r="BP51" s="50">
        <f>(1-'#Constant'!$A$3)/($J51*'#Constant'!$B$3/'#Constant'!$C$3^($D51-1)+1)+'#Constant'!$A$3</f>
        <v>0.91416058394160582</v>
      </c>
      <c r="BQ51" s="4">
        <f t="shared" si="131"/>
        <v>387.37723570744168</v>
      </c>
      <c r="BR51" s="50">
        <f>(1-'#Constant'!$A$3)/($K51*'#Constant'!$B$3/'#Constant'!$C$3^($D51-1)+1)+'#Constant'!$A$3</f>
        <v>0.92405904059040589</v>
      </c>
      <c r="BS51" s="4">
        <f t="shared" si="132"/>
        <v>383.22767750179702</v>
      </c>
      <c r="BT51"/>
    </row>
    <row r="52" spans="1:72" x14ac:dyDescent="0.3">
      <c r="A52">
        <v>5</v>
      </c>
      <c r="B52" s="18" t="str">
        <f>VLOOKUP(CONCATENATE("CREATURE_NAME_",A52),[1]Localization_Hero!$A:$E,2,FALSE)</f>
        <v>가우</v>
      </c>
      <c r="C52" s="43" t="str">
        <f>VLOOKUP($A52,[2]CreatureTable!$A:$I,9,FALSE)</f>
        <v>Warrior</v>
      </c>
      <c r="D52">
        <v>1</v>
      </c>
      <c r="E52">
        <v>1</v>
      </c>
      <c r="F52" s="18">
        <v>1</v>
      </c>
      <c r="G52" s="10">
        <f>ROUND(VLOOKUP($C52,$B$4:$BH$42,6,FALSE),0)</f>
        <v>92</v>
      </c>
      <c r="H52" s="10">
        <f>ROUND(VLOOKUP($C52,$B$4:$BH$42,7,FALSE),0)</f>
        <v>92</v>
      </c>
      <c r="I52" s="10">
        <f>ROUND(VLOOKUP($C52,$B$4:$BH$42,8,FALSE),0)</f>
        <v>5930</v>
      </c>
      <c r="J52" s="10">
        <f>ROUND(VLOOKUP($C52,$B$4:$BH$42,9,FALSE),0)</f>
        <v>30</v>
      </c>
      <c r="K52" s="10">
        <f>ROUND(VLOOKUP($C52,$B$4:$BH$42,10,FALSE),0)</f>
        <v>36</v>
      </c>
      <c r="L52" s="2"/>
      <c r="M52" s="10">
        <f>ROUND(VLOOKUP($C52,$B$4:$BH$42,12,FALSE),0)</f>
        <v>150</v>
      </c>
      <c r="N52" s="10">
        <f>ROUND(VLOOKUP($C52,$B$4:$BH$42,13,FALSE),0)</f>
        <v>0</v>
      </c>
      <c r="O52" s="10">
        <f>ROUND(VLOOKUP($C52,$B$4:$BH$42,14,FALSE),0)</f>
        <v>0</v>
      </c>
      <c r="P52" s="10">
        <f>ROUND(VLOOKUP($C52,$B$4:$BH$42,15,FALSE),0)</f>
        <v>100</v>
      </c>
      <c r="Q52" s="10">
        <f>ROUND(VLOOKUP($C52,$B$4:$BH$42,16,FALSE),0)</f>
        <v>0</v>
      </c>
      <c r="R52" s="10">
        <f>ROUND(VLOOKUP($C52,$B$4:$BH$42,17,FALSE),0)</f>
        <v>0</v>
      </c>
      <c r="S52" s="10">
        <f>ROUND(VLOOKUP($C52,$B$4:$BH$42,18,FALSE),0)</f>
        <v>100</v>
      </c>
      <c r="T52" s="10">
        <f>ROUND(VLOOKUP($C52,$B$4:$BH$42,19,FALSE),0)</f>
        <v>150</v>
      </c>
      <c r="U52" s="10">
        <f>ROUND(VLOOKUP($C52,$B$4:$BH$42,20,FALSE),0)</f>
        <v>0</v>
      </c>
      <c r="V52" s="10">
        <f>ROUND(VLOOKUP($C52,$B$4:$BH$42,21,FALSE),0)</f>
        <v>0</v>
      </c>
      <c r="W52" s="2"/>
      <c r="X52" s="10">
        <f>ROUND(VLOOKUP($C52,$B$4:$BH$42,23,FALSE),0)</f>
        <v>150</v>
      </c>
      <c r="Y52" s="10">
        <f>ROUND(VLOOKUP($C52,$B$4:$BH$42,24,FALSE),0)</f>
        <v>0</v>
      </c>
      <c r="Z52" s="10">
        <f>ROUND(VLOOKUP($C52,$B$4:$BH$42,25,FALSE),0)</f>
        <v>0</v>
      </c>
      <c r="AA52" s="10">
        <f>ROUND(VLOOKUP($C52,$B$4:$BH$42,26,FALSE),0)</f>
        <v>100</v>
      </c>
      <c r="AB52" s="10">
        <f>ROUND(VLOOKUP($C52,$B$4:$BH$42,27,FALSE),0)</f>
        <v>0</v>
      </c>
      <c r="AC52" s="10">
        <f>ROUND(VLOOKUP($C52,$B$4:$BH$42,28,FALSE),0)</f>
        <v>0</v>
      </c>
      <c r="AD52" s="10">
        <f>ROUND(VLOOKUP($C52,$B$4:$BH$42,29,FALSE),0)</f>
        <v>100</v>
      </c>
      <c r="AE52" s="10">
        <f>ROUND(VLOOKUP($C52,$B$4:$BH$42,30,FALSE),0)</f>
        <v>150</v>
      </c>
      <c r="AF52" s="10">
        <f>ROUND(VLOOKUP($C52,$B$4:$BH$42,31,FALSE),0)</f>
        <v>0</v>
      </c>
      <c r="AG52" s="10">
        <f>ROUND(VLOOKUP($C52,$B$4:$BH$42,32,FALSE),0)</f>
        <v>0</v>
      </c>
      <c r="AH52" s="10">
        <f>ROUND(VLOOKUP($C52,$B$4:$BH$42,33,FALSE),0)</f>
        <v>0</v>
      </c>
      <c r="AI52" s="10">
        <f>ROUND(VLOOKUP($C52,$B$4:$BH$42,34,FALSE),0)</f>
        <v>0</v>
      </c>
      <c r="AJ52" s="3"/>
      <c r="AK52" s="10">
        <f>ROUND(VLOOKUP($C52,$B$4:$BH$42,36,FALSE),0)</f>
        <v>150</v>
      </c>
      <c r="AL52" s="10">
        <f>ROUND(VLOOKUP($C52,$B$4:$BH$42,37,FALSE),0)</f>
        <v>0</v>
      </c>
      <c r="AM52" s="3"/>
      <c r="AN52" s="10">
        <f>ROUND(VLOOKUP($C52,$B$4:$BH$42,39,FALSE),0)</f>
        <v>0</v>
      </c>
      <c r="AO52" s="10">
        <f>ROUND(VLOOKUP($C52,$B$4:$BH$42,40,FALSE),0)</f>
        <v>0</v>
      </c>
      <c r="AP52" s="10">
        <f>ROUND(VLOOKUP($C52,$B$4:$BH$42,41,FALSE),0)</f>
        <v>0</v>
      </c>
      <c r="AQ52" s="10">
        <f>ROUND(VLOOKUP($C52,$B$4:$BH$42,42,FALSE),0)</f>
        <v>0</v>
      </c>
      <c r="AR52" s="10">
        <f>ROUND(VLOOKUP($C52,$B$4:$BH$42,43,FALSE),0)</f>
        <v>0</v>
      </c>
      <c r="AS52" s="10">
        <f>ROUND(VLOOKUP($C52,$B$4:$BH$42,44,FALSE),0)</f>
        <v>0</v>
      </c>
      <c r="AT52" s="10">
        <f>ROUND(VLOOKUP($C52,$B$4:$BH$42,45,FALSE),0)</f>
        <v>0</v>
      </c>
      <c r="AU52" s="10">
        <f>ROUND(VLOOKUP($C52,$B$4:$BH$42,46,FALSE),0)</f>
        <v>0</v>
      </c>
      <c r="AV52" s="10">
        <f>ROUND(VLOOKUP($C52,$B$4:$BH$42,47,FALSE),0)</f>
        <v>0</v>
      </c>
      <c r="AW52" s="10">
        <f>ROUND(VLOOKUP($C52,$B$4:$BH$42,48,FALSE),0)</f>
        <v>0</v>
      </c>
      <c r="AX52" s="10">
        <f>ROUND(VLOOKUP($C52,$B$4:$BH$42,49,FALSE),0)</f>
        <v>0</v>
      </c>
      <c r="AY52" s="3"/>
      <c r="AZ52" s="10">
        <v>6000</v>
      </c>
      <c r="BA52" s="10">
        <v>2000</v>
      </c>
      <c r="BB52" s="10">
        <v>340</v>
      </c>
      <c r="BC52" s="10">
        <v>0</v>
      </c>
      <c r="BD52" s="10">
        <v>0</v>
      </c>
      <c r="BE52" s="10">
        <v>60</v>
      </c>
      <c r="BF52" s="3"/>
      <c r="BG52" s="10">
        <v>1000</v>
      </c>
      <c r="BH52" s="10">
        <v>5000</v>
      </c>
      <c r="BI52" s="3"/>
      <c r="BJ52" s="21">
        <v>1</v>
      </c>
      <c r="BK52" s="65">
        <v>0</v>
      </c>
      <c r="BL52" s="65">
        <v>0</v>
      </c>
      <c r="BM52" s="6">
        <f t="shared" si="128"/>
        <v>116.57837499999998</v>
      </c>
      <c r="BN52" s="8">
        <f t="shared" si="129"/>
        <v>388.44422318283398</v>
      </c>
      <c r="BO52" s="12">
        <f t="shared" si="130"/>
        <v>212.80083720886088</v>
      </c>
      <c r="BP52" s="50">
        <f>(1-'#Constant'!$A$3)/($J52*'#Constant'!$B$3/'#Constant'!$C$3^($D52-1)+1)+'#Constant'!$A$3</f>
        <v>0.91908256880733941</v>
      </c>
      <c r="BQ52" s="4">
        <f t="shared" si="131"/>
        <v>358.44923581996852</v>
      </c>
      <c r="BR52" s="50">
        <f>(1-'#Constant'!$A$3)/($K52*'#Constant'!$B$3/'#Constant'!$C$3^($D52-1)+1)+'#Constant'!$A$3</f>
        <v>0.90447653429602881</v>
      </c>
      <c r="BS52" s="4">
        <f t="shared" si="132"/>
        <v>364.2376910318157</v>
      </c>
      <c r="BT52">
        <f>BO52/$BO$4*100</f>
        <v>161.73669189781026</v>
      </c>
    </row>
    <row r="53" spans="1:72" s="13" customFormat="1" ht="17.25" thickBot="1" x14ac:dyDescent="0.35">
      <c r="B53" s="20"/>
      <c r="D53" s="14">
        <v>1</v>
      </c>
      <c r="E53" s="14">
        <v>1</v>
      </c>
      <c r="F53" s="19">
        <v>1</v>
      </c>
      <c r="G53" s="15">
        <f>G52</f>
        <v>92</v>
      </c>
      <c r="H53" s="15">
        <f>H52</f>
        <v>92</v>
      </c>
      <c r="I53" s="15">
        <f>I52</f>
        <v>5930</v>
      </c>
      <c r="J53" s="15">
        <f>J52</f>
        <v>30</v>
      </c>
      <c r="K53" s="15">
        <f>K52</f>
        <v>36</v>
      </c>
      <c r="L53" s="16"/>
      <c r="M53" s="15">
        <f t="shared" ref="M53:V53" si="172">M52</f>
        <v>150</v>
      </c>
      <c r="N53" s="15">
        <f t="shared" si="172"/>
        <v>0</v>
      </c>
      <c r="O53" s="15">
        <f t="shared" si="172"/>
        <v>0</v>
      </c>
      <c r="P53" s="15">
        <f t="shared" si="172"/>
        <v>100</v>
      </c>
      <c r="Q53" s="15">
        <f t="shared" si="172"/>
        <v>0</v>
      </c>
      <c r="R53" s="15">
        <f t="shared" si="172"/>
        <v>0</v>
      </c>
      <c r="S53" s="15">
        <f t="shared" si="172"/>
        <v>100</v>
      </c>
      <c r="T53" s="15">
        <f t="shared" si="172"/>
        <v>150</v>
      </c>
      <c r="U53" s="15">
        <f t="shared" si="172"/>
        <v>0</v>
      </c>
      <c r="V53" s="15">
        <f t="shared" si="172"/>
        <v>0</v>
      </c>
      <c r="W53" s="16"/>
      <c r="X53" s="15">
        <f t="shared" ref="X53:AI53" si="173">X52</f>
        <v>150</v>
      </c>
      <c r="Y53" s="15">
        <f t="shared" si="173"/>
        <v>0</v>
      </c>
      <c r="Z53" s="15">
        <f t="shared" si="173"/>
        <v>0</v>
      </c>
      <c r="AA53" s="15">
        <f t="shared" si="173"/>
        <v>100</v>
      </c>
      <c r="AB53" s="15">
        <f t="shared" si="173"/>
        <v>0</v>
      </c>
      <c r="AC53" s="15">
        <f t="shared" si="173"/>
        <v>0</v>
      </c>
      <c r="AD53" s="15">
        <f t="shared" si="173"/>
        <v>100</v>
      </c>
      <c r="AE53" s="15">
        <f t="shared" si="173"/>
        <v>150</v>
      </c>
      <c r="AF53" s="15">
        <f t="shared" si="173"/>
        <v>0</v>
      </c>
      <c r="AG53" s="15">
        <f t="shared" si="173"/>
        <v>0</v>
      </c>
      <c r="AH53" s="15">
        <f t="shared" si="173"/>
        <v>0</v>
      </c>
      <c r="AI53" s="15">
        <f t="shared" si="173"/>
        <v>0</v>
      </c>
      <c r="AJ53" s="17"/>
      <c r="AK53" s="15">
        <f>AK52</f>
        <v>150</v>
      </c>
      <c r="AL53" s="15">
        <f>AL52</f>
        <v>0</v>
      </c>
      <c r="AM53" s="17"/>
      <c r="AN53" s="15">
        <f t="shared" ref="AN53:AX53" si="174">AN52</f>
        <v>0</v>
      </c>
      <c r="AO53" s="15">
        <f t="shared" si="174"/>
        <v>0</v>
      </c>
      <c r="AP53" s="15">
        <f t="shared" si="174"/>
        <v>0</v>
      </c>
      <c r="AQ53" s="15">
        <f t="shared" si="174"/>
        <v>0</v>
      </c>
      <c r="AR53" s="15">
        <f t="shared" si="174"/>
        <v>0</v>
      </c>
      <c r="AS53" s="15">
        <f t="shared" si="174"/>
        <v>0</v>
      </c>
      <c r="AT53" s="15">
        <f t="shared" si="174"/>
        <v>0</v>
      </c>
      <c r="AU53" s="15">
        <f t="shared" si="174"/>
        <v>0</v>
      </c>
      <c r="AV53" s="15">
        <f t="shared" si="174"/>
        <v>0</v>
      </c>
      <c r="AW53" s="15">
        <f t="shared" si="174"/>
        <v>0</v>
      </c>
      <c r="AX53" s="15">
        <f t="shared" si="174"/>
        <v>0</v>
      </c>
      <c r="AY53" s="17"/>
      <c r="AZ53" s="15">
        <f t="shared" ref="AZ53" si="175">AZ52</f>
        <v>6000</v>
      </c>
      <c r="BA53" s="15">
        <f t="shared" ref="BA53" si="176">BA52</f>
        <v>2000</v>
      </c>
      <c r="BB53" s="15">
        <v>340</v>
      </c>
      <c r="BC53" s="15">
        <f t="shared" ref="BC53" si="177">BC52</f>
        <v>0</v>
      </c>
      <c r="BD53" s="15">
        <f t="shared" ref="BD53:BE53" si="178">BD52</f>
        <v>0</v>
      </c>
      <c r="BE53" s="15">
        <f t="shared" si="178"/>
        <v>60</v>
      </c>
      <c r="BF53" s="17"/>
      <c r="BG53" s="15">
        <f t="shared" ref="BG53" si="179">BG52</f>
        <v>1000</v>
      </c>
      <c r="BH53" s="15">
        <f t="shared" ref="BH53" si="180">BH52</f>
        <v>5000</v>
      </c>
      <c r="BI53" s="17"/>
      <c r="BJ53" s="22">
        <f>G53/G52</f>
        <v>1</v>
      </c>
      <c r="BK53" s="65">
        <f>BK52</f>
        <v>0</v>
      </c>
      <c r="BL53" s="65">
        <f>BL52</f>
        <v>0</v>
      </c>
      <c r="BM53" s="6">
        <f t="shared" si="128"/>
        <v>116.57837499999998</v>
      </c>
      <c r="BN53" s="8">
        <f t="shared" si="129"/>
        <v>388.44422318283398</v>
      </c>
      <c r="BO53" s="12">
        <f t="shared" si="130"/>
        <v>212.80083720886088</v>
      </c>
      <c r="BP53" s="50">
        <f>(1-'#Constant'!$A$3)/($J53*'#Constant'!$B$3/'#Constant'!$C$3^($D53-1)+1)+'#Constant'!$A$3</f>
        <v>0.91908256880733941</v>
      </c>
      <c r="BQ53" s="4">
        <f t="shared" si="131"/>
        <v>358.44923581996852</v>
      </c>
      <c r="BR53" s="50">
        <f>(1-'#Constant'!$A$3)/($K53*'#Constant'!$B$3/'#Constant'!$C$3^($D53-1)+1)+'#Constant'!$A$3</f>
        <v>0.90447653429602881</v>
      </c>
      <c r="BS53" s="4">
        <f t="shared" si="132"/>
        <v>364.2376910318157</v>
      </c>
      <c r="BT53"/>
    </row>
    <row r="54" spans="1:72" x14ac:dyDescent="0.3">
      <c r="A54">
        <v>6</v>
      </c>
      <c r="B54" s="18" t="str">
        <f>VLOOKUP(CONCATENATE("CREATURE_NAME_",A54),[1]Localization_Hero!$A:$E,2,FALSE)</f>
        <v>필롭</v>
      </c>
      <c r="C54" s="43" t="str">
        <f>VLOOKUP($A54,[2]CreatureTable!$A:$I,9,FALSE)</f>
        <v>Knight</v>
      </c>
      <c r="D54">
        <v>1</v>
      </c>
      <c r="E54">
        <v>1</v>
      </c>
      <c r="F54" s="18">
        <v>1</v>
      </c>
      <c r="G54" s="10">
        <f>ROUND(VLOOKUP($C54,$B$4:$BH$42,6,FALSE),0)</f>
        <v>81</v>
      </c>
      <c r="H54" s="10">
        <f>ROUND(VLOOKUP($C54,$B$4:$BH$42,7,FALSE),0)</f>
        <v>81</v>
      </c>
      <c r="I54" s="10">
        <f>ROUND(VLOOKUP($C54,$B$4:$BH$42,8,FALSE),0)</f>
        <v>6982</v>
      </c>
      <c r="J54" s="10">
        <f>ROUND(VLOOKUP($C54,$B$4:$BH$42,9,FALSE),0)</f>
        <v>36</v>
      </c>
      <c r="K54" s="10">
        <f>ROUND(VLOOKUP($C54,$B$4:$BH$42,10,FALSE),0)</f>
        <v>28</v>
      </c>
      <c r="L54" s="2"/>
      <c r="M54" s="10">
        <f>ROUND(VLOOKUP($C54,$B$4:$BH$42,12,FALSE),0)</f>
        <v>50</v>
      </c>
      <c r="N54" s="10">
        <f>ROUND(VLOOKUP($C54,$B$4:$BH$42,13,FALSE),0)</f>
        <v>0</v>
      </c>
      <c r="O54" s="10">
        <f>ROUND(VLOOKUP($C54,$B$4:$BH$42,14,FALSE),0)</f>
        <v>0</v>
      </c>
      <c r="P54" s="10">
        <f>ROUND(VLOOKUP($C54,$B$4:$BH$42,15,FALSE),0)</f>
        <v>0</v>
      </c>
      <c r="Q54" s="10">
        <f>ROUND(VLOOKUP($C54,$B$4:$BH$42,16,FALSE),0)</f>
        <v>100</v>
      </c>
      <c r="R54" s="10">
        <f>ROUND(VLOOKUP($C54,$B$4:$BH$42,17,FALSE),0)</f>
        <v>0</v>
      </c>
      <c r="S54" s="10">
        <f>ROUND(VLOOKUP($C54,$B$4:$BH$42,18,FALSE),0)</f>
        <v>0</v>
      </c>
      <c r="T54" s="10">
        <f>ROUND(VLOOKUP($C54,$B$4:$BH$42,19,FALSE),0)</f>
        <v>0</v>
      </c>
      <c r="U54" s="10">
        <f>ROUND(VLOOKUP($C54,$B$4:$BH$42,20,FALSE),0)</f>
        <v>0</v>
      </c>
      <c r="V54" s="10">
        <f>ROUND(VLOOKUP($C54,$B$4:$BH$42,21,FALSE),0)</f>
        <v>250</v>
      </c>
      <c r="W54" s="2"/>
      <c r="X54" s="10">
        <f>ROUND(VLOOKUP($C54,$B$4:$BH$42,23,FALSE),0)</f>
        <v>50</v>
      </c>
      <c r="Y54" s="10">
        <f>ROUND(VLOOKUP($C54,$B$4:$BH$42,24,FALSE),0)</f>
        <v>0</v>
      </c>
      <c r="Z54" s="10">
        <f>ROUND(VLOOKUP($C54,$B$4:$BH$42,25,FALSE),0)</f>
        <v>0</v>
      </c>
      <c r="AA54" s="10">
        <f>ROUND(VLOOKUP($C54,$B$4:$BH$42,26,FALSE),0)</f>
        <v>0</v>
      </c>
      <c r="AB54" s="10">
        <f>ROUND(VLOOKUP($C54,$B$4:$BH$42,27,FALSE),0)</f>
        <v>100</v>
      </c>
      <c r="AC54" s="10">
        <f>ROUND(VLOOKUP($C54,$B$4:$BH$42,28,FALSE),0)</f>
        <v>0</v>
      </c>
      <c r="AD54" s="10">
        <f>ROUND(VLOOKUP($C54,$B$4:$BH$42,29,FALSE),0)</f>
        <v>0</v>
      </c>
      <c r="AE54" s="10">
        <f>ROUND(VLOOKUP($C54,$B$4:$BH$42,30,FALSE),0)</f>
        <v>0</v>
      </c>
      <c r="AF54" s="10">
        <f>ROUND(VLOOKUP($C54,$B$4:$BH$42,31,FALSE),0)</f>
        <v>0</v>
      </c>
      <c r="AG54" s="10">
        <f>ROUND(VLOOKUP($C54,$B$4:$BH$42,32,FALSE),0)</f>
        <v>250</v>
      </c>
      <c r="AH54" s="10">
        <f>ROUND(VLOOKUP($C54,$B$4:$BH$42,33,FALSE),0)</f>
        <v>0</v>
      </c>
      <c r="AI54" s="10">
        <f>ROUND(VLOOKUP($C54,$B$4:$BH$42,34,FALSE),0)</f>
        <v>0</v>
      </c>
      <c r="AJ54" s="3"/>
      <c r="AK54" s="10">
        <f>ROUND(VLOOKUP($C54,$B$4:$BH$42,36,FALSE),0)</f>
        <v>0</v>
      </c>
      <c r="AL54" s="10">
        <f>ROUND(VLOOKUP($C54,$B$4:$BH$42,37,FALSE),0)</f>
        <v>0</v>
      </c>
      <c r="AM54" s="3"/>
      <c r="AN54" s="10">
        <f>ROUND(VLOOKUP($C54,$B$4:$BH$42,39,FALSE),0)</f>
        <v>0</v>
      </c>
      <c r="AO54" s="10">
        <f>ROUND(VLOOKUP($C54,$B$4:$BH$42,40,FALSE),0)</f>
        <v>0</v>
      </c>
      <c r="AP54" s="10">
        <f>ROUND(VLOOKUP($C54,$B$4:$BH$42,41,FALSE),0)</f>
        <v>0</v>
      </c>
      <c r="AQ54" s="10">
        <f>ROUND(VLOOKUP($C54,$B$4:$BH$42,42,FALSE),0)</f>
        <v>0</v>
      </c>
      <c r="AR54" s="10">
        <f>ROUND(VLOOKUP($C54,$B$4:$BH$42,43,FALSE),0)</f>
        <v>0</v>
      </c>
      <c r="AS54" s="10">
        <f>ROUND(VLOOKUP($C54,$B$4:$BH$42,44,FALSE),0)</f>
        <v>0</v>
      </c>
      <c r="AT54" s="10">
        <f>ROUND(VLOOKUP($C54,$B$4:$BH$42,45,FALSE),0)</f>
        <v>0</v>
      </c>
      <c r="AU54" s="10">
        <f>ROUND(VLOOKUP($C54,$B$4:$BH$42,46,FALSE),0)</f>
        <v>0</v>
      </c>
      <c r="AV54" s="10">
        <f>ROUND(VLOOKUP($C54,$B$4:$BH$42,47,FALSE),0)</f>
        <v>0</v>
      </c>
      <c r="AW54" s="10">
        <f>ROUND(VLOOKUP($C54,$B$4:$BH$42,48,FALSE),0)</f>
        <v>0</v>
      </c>
      <c r="AX54" s="10">
        <f>ROUND(VLOOKUP($C54,$B$4:$BH$42,49,FALSE),0)</f>
        <v>0</v>
      </c>
      <c r="AY54" s="3"/>
      <c r="AZ54" s="10">
        <v>6000</v>
      </c>
      <c r="BA54" s="10">
        <v>2000</v>
      </c>
      <c r="BB54" s="10">
        <v>275</v>
      </c>
      <c r="BC54" s="10">
        <v>0</v>
      </c>
      <c r="BD54" s="10">
        <v>0</v>
      </c>
      <c r="BE54" s="10">
        <v>60</v>
      </c>
      <c r="BF54" s="3"/>
      <c r="BG54" s="10">
        <v>1000</v>
      </c>
      <c r="BH54" s="10">
        <v>5000</v>
      </c>
      <c r="BI54" s="3"/>
      <c r="BJ54" s="21">
        <v>1</v>
      </c>
      <c r="BK54" s="65">
        <v>0</v>
      </c>
      <c r="BL54" s="65">
        <v>0</v>
      </c>
      <c r="BM54" s="6">
        <f t="shared" si="128"/>
        <v>85.05</v>
      </c>
      <c r="BN54" s="8">
        <f t="shared" si="129"/>
        <v>535.97110176221133</v>
      </c>
      <c r="BO54" s="12">
        <f t="shared" si="130"/>
        <v>213.50489972100422</v>
      </c>
      <c r="BP54" s="50">
        <f>(1-'#Constant'!$A$3)/($J54*'#Constant'!$B$3/'#Constant'!$C$3^($D54-1)+1)+'#Constant'!$A$3</f>
        <v>0.90447653429602881</v>
      </c>
      <c r="BQ54" s="4">
        <f t="shared" si="131"/>
        <v>541.71102698872187</v>
      </c>
      <c r="BR54" s="50">
        <f>(1-'#Constant'!$A$3)/($K54*'#Constant'!$B$3/'#Constant'!$C$3^($D54-1)+1)+'#Constant'!$A$3</f>
        <v>0.92405904059040589</v>
      </c>
      <c r="BS54" s="4">
        <f t="shared" si="132"/>
        <v>530.2311765357008</v>
      </c>
      <c r="BT54">
        <f>BO54/$BO$4*100</f>
        <v>162.27180605946913</v>
      </c>
    </row>
    <row r="55" spans="1:72" s="13" customFormat="1" ht="17.25" thickBot="1" x14ac:dyDescent="0.35">
      <c r="B55" s="20"/>
      <c r="D55" s="14">
        <v>1</v>
      </c>
      <c r="E55" s="14">
        <v>1</v>
      </c>
      <c r="F55" s="19">
        <v>1</v>
      </c>
      <c r="G55" s="15">
        <f>G54</f>
        <v>81</v>
      </c>
      <c r="H55" s="15">
        <f>H54</f>
        <v>81</v>
      </c>
      <c r="I55" s="15">
        <f>I54</f>
        <v>6982</v>
      </c>
      <c r="J55" s="15">
        <f>J54</f>
        <v>36</v>
      </c>
      <c r="K55" s="15">
        <f>K54</f>
        <v>28</v>
      </c>
      <c r="L55" s="16"/>
      <c r="M55" s="15">
        <f t="shared" ref="M55:V55" si="181">M54</f>
        <v>50</v>
      </c>
      <c r="N55" s="15">
        <f t="shared" si="181"/>
        <v>0</v>
      </c>
      <c r="O55" s="15">
        <f t="shared" si="181"/>
        <v>0</v>
      </c>
      <c r="P55" s="15">
        <f t="shared" si="181"/>
        <v>0</v>
      </c>
      <c r="Q55" s="15">
        <f t="shared" si="181"/>
        <v>100</v>
      </c>
      <c r="R55" s="15">
        <f t="shared" si="181"/>
        <v>0</v>
      </c>
      <c r="S55" s="15">
        <f t="shared" si="181"/>
        <v>0</v>
      </c>
      <c r="T55" s="15">
        <f t="shared" si="181"/>
        <v>0</v>
      </c>
      <c r="U55" s="15">
        <f t="shared" si="181"/>
        <v>0</v>
      </c>
      <c r="V55" s="15">
        <f t="shared" si="181"/>
        <v>250</v>
      </c>
      <c r="W55" s="16"/>
      <c r="X55" s="15">
        <f t="shared" ref="X55:AI55" si="182">X54</f>
        <v>50</v>
      </c>
      <c r="Y55" s="15">
        <f t="shared" si="182"/>
        <v>0</v>
      </c>
      <c r="Z55" s="15">
        <f t="shared" si="182"/>
        <v>0</v>
      </c>
      <c r="AA55" s="15">
        <f t="shared" si="182"/>
        <v>0</v>
      </c>
      <c r="AB55" s="15">
        <f t="shared" si="182"/>
        <v>100</v>
      </c>
      <c r="AC55" s="15">
        <f t="shared" si="182"/>
        <v>0</v>
      </c>
      <c r="AD55" s="15">
        <f t="shared" si="182"/>
        <v>0</v>
      </c>
      <c r="AE55" s="15">
        <f t="shared" si="182"/>
        <v>0</v>
      </c>
      <c r="AF55" s="15">
        <f t="shared" si="182"/>
        <v>0</v>
      </c>
      <c r="AG55" s="15">
        <f t="shared" si="182"/>
        <v>250</v>
      </c>
      <c r="AH55" s="15">
        <f t="shared" si="182"/>
        <v>0</v>
      </c>
      <c r="AI55" s="15">
        <f t="shared" si="182"/>
        <v>0</v>
      </c>
      <c r="AJ55" s="17"/>
      <c r="AK55" s="15">
        <f>AK54</f>
        <v>0</v>
      </c>
      <c r="AL55" s="15">
        <f>AL54</f>
        <v>0</v>
      </c>
      <c r="AM55" s="17"/>
      <c r="AN55" s="15">
        <f t="shared" ref="AN55:AX55" si="183">AN54</f>
        <v>0</v>
      </c>
      <c r="AO55" s="15">
        <f t="shared" si="183"/>
        <v>0</v>
      </c>
      <c r="AP55" s="15">
        <f t="shared" si="183"/>
        <v>0</v>
      </c>
      <c r="AQ55" s="15">
        <f t="shared" si="183"/>
        <v>0</v>
      </c>
      <c r="AR55" s="15">
        <f t="shared" si="183"/>
        <v>0</v>
      </c>
      <c r="AS55" s="15">
        <f t="shared" si="183"/>
        <v>0</v>
      </c>
      <c r="AT55" s="15">
        <f t="shared" si="183"/>
        <v>0</v>
      </c>
      <c r="AU55" s="15">
        <f t="shared" si="183"/>
        <v>0</v>
      </c>
      <c r="AV55" s="15">
        <f t="shared" si="183"/>
        <v>0</v>
      </c>
      <c r="AW55" s="15">
        <f t="shared" si="183"/>
        <v>0</v>
      </c>
      <c r="AX55" s="15">
        <f t="shared" si="183"/>
        <v>0</v>
      </c>
      <c r="AY55" s="17"/>
      <c r="AZ55" s="15">
        <f t="shared" ref="AZ55" si="184">AZ54</f>
        <v>6000</v>
      </c>
      <c r="BA55" s="15">
        <f t="shared" ref="BA55" si="185">BA54</f>
        <v>2000</v>
      </c>
      <c r="BB55" s="15">
        <v>275</v>
      </c>
      <c r="BC55" s="15">
        <f t="shared" ref="BC55" si="186">BC54</f>
        <v>0</v>
      </c>
      <c r="BD55" s="15">
        <f t="shared" ref="BD55:BE55" si="187">BD54</f>
        <v>0</v>
      </c>
      <c r="BE55" s="15">
        <f t="shared" si="187"/>
        <v>60</v>
      </c>
      <c r="BF55" s="17"/>
      <c r="BG55" s="15">
        <f t="shared" ref="BG55" si="188">BG54</f>
        <v>1000</v>
      </c>
      <c r="BH55" s="15">
        <f t="shared" ref="BH55" si="189">BH54</f>
        <v>5000</v>
      </c>
      <c r="BI55" s="17"/>
      <c r="BJ55" s="22">
        <f>G55/G54</f>
        <v>1</v>
      </c>
      <c r="BK55" s="65">
        <f t="shared" ref="BK55:BL57" si="190">BK54</f>
        <v>0</v>
      </c>
      <c r="BL55" s="65">
        <f t="shared" si="190"/>
        <v>0</v>
      </c>
      <c r="BM55" s="6">
        <f t="shared" si="128"/>
        <v>85.05</v>
      </c>
      <c r="BN55" s="8">
        <f t="shared" si="129"/>
        <v>535.97110176221133</v>
      </c>
      <c r="BO55" s="12">
        <f t="shared" si="130"/>
        <v>213.50489972100422</v>
      </c>
      <c r="BP55" s="50">
        <f>(1-'#Constant'!$A$3)/($J55*'#Constant'!$B$3/'#Constant'!$C$3^($D55-1)+1)+'#Constant'!$A$3</f>
        <v>0.90447653429602881</v>
      </c>
      <c r="BQ55" s="4">
        <f t="shared" si="131"/>
        <v>541.71102698872187</v>
      </c>
      <c r="BR55" s="50">
        <f>(1-'#Constant'!$A$3)/($K55*'#Constant'!$B$3/'#Constant'!$C$3^($D55-1)+1)+'#Constant'!$A$3</f>
        <v>0.92405904059040589</v>
      </c>
      <c r="BS55" s="4">
        <f t="shared" si="132"/>
        <v>530.2311765357008</v>
      </c>
      <c r="BT55"/>
    </row>
    <row r="56" spans="1:72" x14ac:dyDescent="0.3">
      <c r="A56">
        <v>7</v>
      </c>
      <c r="B56" s="18" t="str">
        <f>VLOOKUP(CONCATENATE("CREATURE_NAME_",A56),[1]Localization_Hero!$A:$E,2,FALSE)</f>
        <v>라크락</v>
      </c>
      <c r="C56" s="43" t="str">
        <f>VLOOKUP($A56,[2]CreatureTable!$A:$I,9,FALSE)</f>
        <v>Mechanic</v>
      </c>
      <c r="D56">
        <v>1</v>
      </c>
      <c r="E56">
        <v>1</v>
      </c>
      <c r="F56" s="18">
        <v>1</v>
      </c>
      <c r="G56" s="10">
        <f>ROUND(VLOOKUP($C56,$B$4:$BH$42,6,FALSE),0)</f>
        <v>104</v>
      </c>
      <c r="H56" s="10">
        <f>ROUND(VLOOKUP($C56,$B$4:$BH$42,7,FALSE),0)</f>
        <v>104</v>
      </c>
      <c r="I56" s="10">
        <f>ROUND(VLOOKUP($C56,$B$4:$BH$42,8,FALSE),0)</f>
        <v>4734</v>
      </c>
      <c r="J56" s="10">
        <f>ROUND(VLOOKUP($C56,$B$4:$BH$42,9,FALSE),0)</f>
        <v>22</v>
      </c>
      <c r="K56" s="10">
        <f>ROUND(VLOOKUP($C56,$B$4:$BH$42,10,FALSE),0)</f>
        <v>18</v>
      </c>
      <c r="L56" s="2"/>
      <c r="M56" s="10">
        <f>ROUND(VLOOKUP($C56,$B$4:$BH$42,12,FALSE),0)</f>
        <v>150</v>
      </c>
      <c r="N56" s="10">
        <f>ROUND(VLOOKUP($C56,$B$4:$BH$42,13,FALSE),0)</f>
        <v>0</v>
      </c>
      <c r="O56" s="10">
        <f>ROUND(VLOOKUP($C56,$B$4:$BH$42,14,FALSE),0)</f>
        <v>500</v>
      </c>
      <c r="P56" s="10">
        <f>ROUND(VLOOKUP($C56,$B$4:$BH$42,15,FALSE),0)</f>
        <v>0</v>
      </c>
      <c r="Q56" s="10">
        <f>ROUND(VLOOKUP($C56,$B$4:$BH$42,16,FALSE),0)</f>
        <v>0</v>
      </c>
      <c r="R56" s="10">
        <f>ROUND(VLOOKUP($C56,$B$4:$BH$42,17,FALSE),0)</f>
        <v>0</v>
      </c>
      <c r="S56" s="10">
        <f>ROUND(VLOOKUP($C56,$B$4:$BH$42,18,FALSE),0)</f>
        <v>200</v>
      </c>
      <c r="T56" s="10">
        <f>ROUND(VLOOKUP($C56,$B$4:$BH$42,19,FALSE),0)</f>
        <v>100</v>
      </c>
      <c r="U56" s="10">
        <f>ROUND(VLOOKUP($C56,$B$4:$BH$42,20,FALSE),0)</f>
        <v>0</v>
      </c>
      <c r="V56" s="10">
        <f>ROUND(VLOOKUP($C56,$B$4:$BH$42,21,FALSE),0)</f>
        <v>0</v>
      </c>
      <c r="W56" s="2"/>
      <c r="X56" s="10">
        <f>ROUND(VLOOKUP($C56,$B$4:$BH$42,23,FALSE),0)</f>
        <v>150</v>
      </c>
      <c r="Y56" s="10">
        <f>ROUND(VLOOKUP($C56,$B$4:$BH$42,24,FALSE),0)</f>
        <v>0</v>
      </c>
      <c r="Z56" s="10">
        <f>ROUND(VLOOKUP($C56,$B$4:$BH$42,25,FALSE),0)</f>
        <v>500</v>
      </c>
      <c r="AA56" s="10">
        <f>ROUND(VLOOKUP($C56,$B$4:$BH$42,26,FALSE),0)</f>
        <v>0</v>
      </c>
      <c r="AB56" s="10">
        <f>ROUND(VLOOKUP($C56,$B$4:$BH$42,27,FALSE),0)</f>
        <v>0</v>
      </c>
      <c r="AC56" s="10">
        <f>ROUND(VLOOKUP($C56,$B$4:$BH$42,28,FALSE),0)</f>
        <v>0</v>
      </c>
      <c r="AD56" s="10">
        <f>ROUND(VLOOKUP($C56,$B$4:$BH$42,29,FALSE),0)</f>
        <v>200</v>
      </c>
      <c r="AE56" s="10">
        <f>ROUND(VLOOKUP($C56,$B$4:$BH$42,30,FALSE),0)</f>
        <v>100</v>
      </c>
      <c r="AF56" s="10">
        <f>ROUND(VLOOKUP($C56,$B$4:$BH$42,31,FALSE),0)</f>
        <v>0</v>
      </c>
      <c r="AG56" s="10">
        <f>ROUND(VLOOKUP($C56,$B$4:$BH$42,32,FALSE),0)</f>
        <v>0</v>
      </c>
      <c r="AH56" s="10">
        <f>ROUND(VLOOKUP($C56,$B$4:$BH$42,33,FALSE),0)</f>
        <v>0</v>
      </c>
      <c r="AI56" s="10">
        <f>ROUND(VLOOKUP($C56,$B$4:$BH$42,34,FALSE),0)</f>
        <v>0</v>
      </c>
      <c r="AJ56" s="3"/>
      <c r="AK56" s="10">
        <f>ROUND(VLOOKUP($C56,$B$4:$BH$42,36,FALSE),0)</f>
        <v>0</v>
      </c>
      <c r="AL56" s="10">
        <f>ROUND(VLOOKUP($C56,$B$4:$BH$42,37,FALSE),0)</f>
        <v>0</v>
      </c>
      <c r="AM56" s="3"/>
      <c r="AN56" s="10">
        <f>ROUND(VLOOKUP($C56,$B$4:$BH$42,39,FALSE),0)</f>
        <v>0</v>
      </c>
      <c r="AO56" s="10">
        <f>ROUND(VLOOKUP($C56,$B$4:$BH$42,40,FALSE),0)</f>
        <v>0</v>
      </c>
      <c r="AP56" s="10">
        <f>ROUND(VLOOKUP($C56,$B$4:$BH$42,41,FALSE),0)</f>
        <v>0</v>
      </c>
      <c r="AQ56" s="10">
        <f>ROUND(VLOOKUP($C56,$B$4:$BH$42,42,FALSE),0)</f>
        <v>0</v>
      </c>
      <c r="AR56" s="10">
        <f>ROUND(VLOOKUP($C56,$B$4:$BH$42,43,FALSE),0)</f>
        <v>0</v>
      </c>
      <c r="AS56" s="10">
        <f>ROUND(VLOOKUP($C56,$B$4:$BH$42,44,FALSE),0)</f>
        <v>0</v>
      </c>
      <c r="AT56" s="10">
        <f>ROUND(VLOOKUP($C56,$B$4:$BH$42,45,FALSE),0)</f>
        <v>0</v>
      </c>
      <c r="AU56" s="10">
        <f>ROUND(VLOOKUP($C56,$B$4:$BH$42,46,FALSE),0)</f>
        <v>0</v>
      </c>
      <c r="AV56" s="10">
        <f>ROUND(VLOOKUP($C56,$B$4:$BH$42,47,FALSE),0)</f>
        <v>0</v>
      </c>
      <c r="AW56" s="10">
        <f>ROUND(VLOOKUP($C56,$B$4:$BH$42,48,FALSE),0)</f>
        <v>0</v>
      </c>
      <c r="AX56" s="10">
        <f>ROUND(VLOOKUP($C56,$B$4:$BH$42,49,FALSE),0)</f>
        <v>0</v>
      </c>
      <c r="AY56" s="3"/>
      <c r="AZ56" s="10">
        <v>6000</v>
      </c>
      <c r="BA56" s="10">
        <v>2000</v>
      </c>
      <c r="BB56" s="10">
        <v>325</v>
      </c>
      <c r="BC56" s="10">
        <v>0</v>
      </c>
      <c r="BD56" s="10">
        <v>0</v>
      </c>
      <c r="BE56" s="10">
        <v>60</v>
      </c>
      <c r="BF56" s="3"/>
      <c r="BG56" s="10">
        <v>1000</v>
      </c>
      <c r="BH56" s="10">
        <v>5000</v>
      </c>
      <c r="BI56" s="3"/>
      <c r="BJ56" s="21">
        <v>1</v>
      </c>
      <c r="BK56" s="65">
        <v>0</v>
      </c>
      <c r="BL56" s="65">
        <v>0</v>
      </c>
      <c r="BM56" s="6">
        <f t="shared" si="128"/>
        <v>140.45850000000002</v>
      </c>
      <c r="BN56" s="8">
        <f t="shared" si="129"/>
        <v>250.60111205013436</v>
      </c>
      <c r="BO56" s="12">
        <f t="shared" si="130"/>
        <v>187.61411539885214</v>
      </c>
      <c r="BP56" s="50">
        <f>(1-'#Constant'!$A$3)/($J56*'#Constant'!$B$3/'#Constant'!$C$3^($D56-1)+1)+'#Constant'!$A$3</f>
        <v>0.93932457786116319</v>
      </c>
      <c r="BQ56" s="4">
        <f t="shared" si="131"/>
        <v>251.98957376263334</v>
      </c>
      <c r="BR56" s="50">
        <f>(1-'#Constant'!$A$3)/($K56*'#Constant'!$B$3/'#Constant'!$C$3^($D56-1)+1)+'#Constant'!$A$3</f>
        <v>0.9497912713472485</v>
      </c>
      <c r="BS56" s="4">
        <f t="shared" si="132"/>
        <v>249.21265033763538</v>
      </c>
      <c r="BT56">
        <f>BO56/$BO$4*100</f>
        <v>142.5938298737147</v>
      </c>
    </row>
    <row r="57" spans="1:72" s="13" customFormat="1" ht="17.25" thickBot="1" x14ac:dyDescent="0.35">
      <c r="B57" s="20"/>
      <c r="D57" s="14">
        <v>1</v>
      </c>
      <c r="E57" s="14">
        <v>1</v>
      </c>
      <c r="F57" s="19">
        <v>1</v>
      </c>
      <c r="G57" s="15">
        <f>G56</f>
        <v>104</v>
      </c>
      <c r="H57" s="15">
        <f>H56</f>
        <v>104</v>
      </c>
      <c r="I57" s="15">
        <f>I56</f>
        <v>4734</v>
      </c>
      <c r="J57" s="15">
        <f>J56</f>
        <v>22</v>
      </c>
      <c r="K57" s="15">
        <f>K56</f>
        <v>18</v>
      </c>
      <c r="L57" s="16"/>
      <c r="M57" s="15">
        <f t="shared" ref="M57:V57" si="191">M56</f>
        <v>150</v>
      </c>
      <c r="N57" s="15">
        <f t="shared" si="191"/>
        <v>0</v>
      </c>
      <c r="O57" s="15">
        <f t="shared" si="191"/>
        <v>500</v>
      </c>
      <c r="P57" s="15">
        <f t="shared" si="191"/>
        <v>0</v>
      </c>
      <c r="Q57" s="15">
        <f t="shared" si="191"/>
        <v>0</v>
      </c>
      <c r="R57" s="15">
        <f t="shared" si="191"/>
        <v>0</v>
      </c>
      <c r="S57" s="15">
        <f t="shared" si="191"/>
        <v>200</v>
      </c>
      <c r="T57" s="15">
        <f t="shared" si="191"/>
        <v>100</v>
      </c>
      <c r="U57" s="15">
        <f t="shared" si="191"/>
        <v>0</v>
      </c>
      <c r="V57" s="15">
        <f t="shared" si="191"/>
        <v>0</v>
      </c>
      <c r="W57" s="16"/>
      <c r="X57" s="15">
        <f t="shared" ref="X57:AI57" si="192">X56</f>
        <v>150</v>
      </c>
      <c r="Y57" s="15">
        <f t="shared" si="192"/>
        <v>0</v>
      </c>
      <c r="Z57" s="15">
        <f t="shared" si="192"/>
        <v>500</v>
      </c>
      <c r="AA57" s="15">
        <f t="shared" si="192"/>
        <v>0</v>
      </c>
      <c r="AB57" s="15">
        <f t="shared" si="192"/>
        <v>0</v>
      </c>
      <c r="AC57" s="15">
        <f t="shared" si="192"/>
        <v>0</v>
      </c>
      <c r="AD57" s="15">
        <f t="shared" si="192"/>
        <v>200</v>
      </c>
      <c r="AE57" s="15">
        <f t="shared" si="192"/>
        <v>100</v>
      </c>
      <c r="AF57" s="15">
        <f t="shared" si="192"/>
        <v>0</v>
      </c>
      <c r="AG57" s="15">
        <f t="shared" si="192"/>
        <v>0</v>
      </c>
      <c r="AH57" s="15">
        <f t="shared" si="192"/>
        <v>0</v>
      </c>
      <c r="AI57" s="15">
        <f t="shared" si="192"/>
        <v>0</v>
      </c>
      <c r="AJ57" s="17"/>
      <c r="AK57" s="15">
        <f>AK56</f>
        <v>0</v>
      </c>
      <c r="AL57" s="15">
        <f>AL56</f>
        <v>0</v>
      </c>
      <c r="AM57" s="17"/>
      <c r="AN57" s="15">
        <f t="shared" ref="AN57:AX57" si="193">AN56</f>
        <v>0</v>
      </c>
      <c r="AO57" s="15">
        <f t="shared" si="193"/>
        <v>0</v>
      </c>
      <c r="AP57" s="15">
        <f t="shared" si="193"/>
        <v>0</v>
      </c>
      <c r="AQ57" s="15">
        <f t="shared" si="193"/>
        <v>0</v>
      </c>
      <c r="AR57" s="15">
        <f t="shared" si="193"/>
        <v>0</v>
      </c>
      <c r="AS57" s="15">
        <f t="shared" si="193"/>
        <v>0</v>
      </c>
      <c r="AT57" s="15">
        <f t="shared" si="193"/>
        <v>0</v>
      </c>
      <c r="AU57" s="15">
        <f t="shared" si="193"/>
        <v>0</v>
      </c>
      <c r="AV57" s="15">
        <f t="shared" si="193"/>
        <v>0</v>
      </c>
      <c r="AW57" s="15">
        <f t="shared" si="193"/>
        <v>0</v>
      </c>
      <c r="AX57" s="15">
        <f t="shared" si="193"/>
        <v>0</v>
      </c>
      <c r="AY57" s="17"/>
      <c r="AZ57" s="15">
        <f t="shared" ref="AZ57" si="194">AZ56</f>
        <v>6000</v>
      </c>
      <c r="BA57" s="15">
        <f t="shared" ref="BA57" si="195">BA56</f>
        <v>2000</v>
      </c>
      <c r="BB57" s="15">
        <v>325</v>
      </c>
      <c r="BC57" s="15">
        <f t="shared" ref="BC57" si="196">BC56</f>
        <v>0</v>
      </c>
      <c r="BD57" s="15">
        <f t="shared" ref="BD57:BE57" si="197">BD56</f>
        <v>0</v>
      </c>
      <c r="BE57" s="15">
        <f t="shared" si="197"/>
        <v>60</v>
      </c>
      <c r="BF57" s="17"/>
      <c r="BG57" s="15">
        <f t="shared" ref="BG57" si="198">BG56</f>
        <v>1000</v>
      </c>
      <c r="BH57" s="15">
        <f t="shared" ref="BH57" si="199">BH56</f>
        <v>5000</v>
      </c>
      <c r="BI57" s="17"/>
      <c r="BJ57" s="22">
        <f>G57/G56</f>
        <v>1</v>
      </c>
      <c r="BK57" s="65">
        <f t="shared" si="190"/>
        <v>0</v>
      </c>
      <c r="BL57" s="65">
        <f t="shared" si="190"/>
        <v>0</v>
      </c>
      <c r="BM57" s="6">
        <f t="shared" si="128"/>
        <v>140.45850000000002</v>
      </c>
      <c r="BN57" s="8">
        <f t="shared" si="129"/>
        <v>250.60111205013436</v>
      </c>
      <c r="BO57" s="12">
        <f t="shared" si="130"/>
        <v>187.61411539885214</v>
      </c>
      <c r="BP57" s="50">
        <f>(1-'#Constant'!$A$3)/($J57*'#Constant'!$B$3/'#Constant'!$C$3^($D57-1)+1)+'#Constant'!$A$3</f>
        <v>0.93932457786116319</v>
      </c>
      <c r="BQ57" s="4">
        <f t="shared" si="131"/>
        <v>251.98957376263334</v>
      </c>
      <c r="BR57" s="50">
        <f>(1-'#Constant'!$A$3)/($K57*'#Constant'!$B$3/'#Constant'!$C$3^($D57-1)+1)+'#Constant'!$A$3</f>
        <v>0.9497912713472485</v>
      </c>
      <c r="BS57" s="4">
        <f t="shared" si="132"/>
        <v>249.21265033763538</v>
      </c>
      <c r="BT57"/>
    </row>
    <row r="58" spans="1:72" x14ac:dyDescent="0.3">
      <c r="A58">
        <v>8</v>
      </c>
      <c r="B58" s="18" t="str">
        <f>VLOOKUP(CONCATENATE("CREATURE_NAME_",A58),[1]Localization_Hero!$A:$E,2,FALSE)</f>
        <v>카울라</v>
      </c>
      <c r="C58" s="43" t="str">
        <f>VLOOKUP($A58,[2]CreatureTable!$A:$I,9,FALSE)</f>
        <v>Priest</v>
      </c>
      <c r="D58">
        <v>1</v>
      </c>
      <c r="E58">
        <v>1</v>
      </c>
      <c r="F58" s="18">
        <v>1</v>
      </c>
      <c r="G58" s="10">
        <f>ROUND(VLOOKUP($C58,$B$4:$BH$42,6,FALSE),0)</f>
        <v>95</v>
      </c>
      <c r="H58" s="10">
        <f>ROUND(VLOOKUP($C58,$B$4:$BH$42,7,FALSE),0)</f>
        <v>95</v>
      </c>
      <c r="I58" s="10">
        <f>ROUND(VLOOKUP($C58,$B$4:$BH$42,8,FALSE),0)</f>
        <v>4520</v>
      </c>
      <c r="J58" s="10">
        <f>ROUND(VLOOKUP($C58,$B$4:$BH$42,9,FALSE),0)</f>
        <v>20</v>
      </c>
      <c r="K58" s="10">
        <f>ROUND(VLOOKUP($C58,$B$4:$BH$42,10,FALSE),0)</f>
        <v>25</v>
      </c>
      <c r="L58" s="2"/>
      <c r="M58" s="10">
        <f>ROUND(VLOOKUP($C58,$B$4:$BH$42,12,FALSE),0)</f>
        <v>100</v>
      </c>
      <c r="N58" s="10">
        <f>ROUND(VLOOKUP($C58,$B$4:$BH$42,13,FALSE),0)</f>
        <v>0</v>
      </c>
      <c r="O58" s="10">
        <f>ROUND(VLOOKUP($C58,$B$4:$BH$42,14,FALSE),0)</f>
        <v>0</v>
      </c>
      <c r="P58" s="10">
        <f>ROUND(VLOOKUP($C58,$B$4:$BH$42,15,FALSE),0)</f>
        <v>0</v>
      </c>
      <c r="Q58" s="10">
        <f>ROUND(VLOOKUP($C58,$B$4:$BH$42,16,FALSE),0)</f>
        <v>0</v>
      </c>
      <c r="R58" s="10">
        <f>ROUND(VLOOKUP($C58,$B$4:$BH$42,17,FALSE),0)</f>
        <v>0</v>
      </c>
      <c r="S58" s="10">
        <f>ROUND(VLOOKUP($C58,$B$4:$BH$42,18,FALSE),0)</f>
        <v>100</v>
      </c>
      <c r="T58" s="10">
        <f>ROUND(VLOOKUP($C58,$B$4:$BH$42,19,FALSE),0)</f>
        <v>0</v>
      </c>
      <c r="U58" s="10">
        <f>ROUND(VLOOKUP($C58,$B$4:$BH$42,20,FALSE),0)</f>
        <v>0</v>
      </c>
      <c r="V58" s="10">
        <f>ROUND(VLOOKUP($C58,$B$4:$BH$42,21,FALSE),0)</f>
        <v>0</v>
      </c>
      <c r="W58" s="2"/>
      <c r="X58" s="10">
        <f>ROUND(VLOOKUP($C58,$B$4:$BH$42,23,FALSE),0)</f>
        <v>100</v>
      </c>
      <c r="Y58" s="10">
        <f>ROUND(VLOOKUP($C58,$B$4:$BH$42,24,FALSE),0)</f>
        <v>0</v>
      </c>
      <c r="Z58" s="10">
        <f>ROUND(VLOOKUP($C58,$B$4:$BH$42,25,FALSE),0)</f>
        <v>0</v>
      </c>
      <c r="AA58" s="10">
        <f>ROUND(VLOOKUP($C58,$B$4:$BH$42,26,FALSE),0)</f>
        <v>0</v>
      </c>
      <c r="AB58" s="10">
        <f>ROUND(VLOOKUP($C58,$B$4:$BH$42,27,FALSE),0)</f>
        <v>500</v>
      </c>
      <c r="AC58" s="10">
        <f>ROUND(VLOOKUP($C58,$B$4:$BH$42,28,FALSE),0)</f>
        <v>250</v>
      </c>
      <c r="AD58" s="10">
        <f>ROUND(VLOOKUP($C58,$B$4:$BH$42,29,FALSE),0)</f>
        <v>100</v>
      </c>
      <c r="AE58" s="10">
        <f>ROUND(VLOOKUP($C58,$B$4:$BH$42,30,FALSE),0)</f>
        <v>0</v>
      </c>
      <c r="AF58" s="10">
        <f>ROUND(VLOOKUP($C58,$B$4:$BH$42,31,FALSE),0)</f>
        <v>0</v>
      </c>
      <c r="AG58" s="10">
        <f>ROUND(VLOOKUP($C58,$B$4:$BH$42,32,FALSE),0)</f>
        <v>150</v>
      </c>
      <c r="AH58" s="10">
        <f>ROUND(VLOOKUP($C58,$B$4:$BH$42,33,FALSE),0)</f>
        <v>0</v>
      </c>
      <c r="AI58" s="10">
        <f>ROUND(VLOOKUP($C58,$B$4:$BH$42,34,FALSE),0)</f>
        <v>0</v>
      </c>
      <c r="AJ58" s="3"/>
      <c r="AK58" s="10">
        <f>ROUND(VLOOKUP($C58,$B$4:$BH$42,36,FALSE),0)</f>
        <v>0</v>
      </c>
      <c r="AL58" s="10">
        <f>ROUND(VLOOKUP($C58,$B$4:$BH$42,37,FALSE),0)</f>
        <v>0</v>
      </c>
      <c r="AM58" s="3"/>
      <c r="AN58" s="10">
        <f>ROUND(VLOOKUP($C58,$B$4:$BH$42,39,FALSE),0)</f>
        <v>0</v>
      </c>
      <c r="AO58" s="10">
        <f>ROUND(VLOOKUP($C58,$B$4:$BH$42,40,FALSE),0)</f>
        <v>0</v>
      </c>
      <c r="AP58" s="10">
        <f>ROUND(VLOOKUP($C58,$B$4:$BH$42,41,FALSE),0)</f>
        <v>0</v>
      </c>
      <c r="AQ58" s="10">
        <f>ROUND(VLOOKUP($C58,$B$4:$BH$42,42,FALSE),0)</f>
        <v>0</v>
      </c>
      <c r="AR58" s="10">
        <f>ROUND(VLOOKUP($C58,$B$4:$BH$42,43,FALSE),0)</f>
        <v>0</v>
      </c>
      <c r="AS58" s="10">
        <f>ROUND(VLOOKUP($C58,$B$4:$BH$42,44,FALSE),0)</f>
        <v>0</v>
      </c>
      <c r="AT58" s="10">
        <f>ROUND(VLOOKUP($C58,$B$4:$BH$42,45,FALSE),0)</f>
        <v>0</v>
      </c>
      <c r="AU58" s="10">
        <f>ROUND(VLOOKUP($C58,$B$4:$BH$42,46,FALSE),0)</f>
        <v>0</v>
      </c>
      <c r="AV58" s="10">
        <f>ROUND(VLOOKUP($C58,$B$4:$BH$42,47,FALSE),0)</f>
        <v>0</v>
      </c>
      <c r="AW58" s="10">
        <f>ROUND(VLOOKUP($C58,$B$4:$BH$42,48,FALSE),0)</f>
        <v>0</v>
      </c>
      <c r="AX58" s="10">
        <f>ROUND(VLOOKUP($C58,$B$4:$BH$42,49,FALSE),0)</f>
        <v>0</v>
      </c>
      <c r="AY58" s="3"/>
      <c r="AZ58" s="10">
        <v>6000</v>
      </c>
      <c r="BA58" s="10">
        <v>2000</v>
      </c>
      <c r="BB58" s="10">
        <v>375</v>
      </c>
      <c r="BC58" s="10">
        <v>0</v>
      </c>
      <c r="BD58" s="10">
        <v>0</v>
      </c>
      <c r="BE58" s="10">
        <v>60</v>
      </c>
      <c r="BF58" s="3"/>
      <c r="BG58" s="10">
        <v>1000</v>
      </c>
      <c r="BH58" s="10">
        <v>5000</v>
      </c>
      <c r="BI58" s="3"/>
      <c r="BJ58" s="21">
        <v>1</v>
      </c>
      <c r="BK58" s="65">
        <v>0</v>
      </c>
      <c r="BL58" s="65">
        <v>0</v>
      </c>
      <c r="BM58" s="6">
        <f t="shared" si="128"/>
        <v>107.11250000000001</v>
      </c>
      <c r="BN58" s="8">
        <f t="shared" si="129"/>
        <v>347.95278528237111</v>
      </c>
      <c r="BO58" s="12">
        <f t="shared" si="130"/>
        <v>193.05463660207172</v>
      </c>
      <c r="BP58" s="50">
        <f>(1-'#Constant'!$A$3)/($J58*'#Constant'!$B$3/'#Constant'!$C$3^($D58-1)+1)+'#Constant'!$A$3</f>
        <v>0.94452830188679238</v>
      </c>
      <c r="BQ58" s="4">
        <f t="shared" si="131"/>
        <v>239.27287255293649</v>
      </c>
      <c r="BR58" s="50">
        <f>(1-'#Constant'!$A$3)/($K58*'#Constant'!$B$3/'#Constant'!$C$3^($D58-1)+1)+'#Constant'!$A$3</f>
        <v>0.93162790697674425</v>
      </c>
      <c r="BS58" s="4">
        <f t="shared" si="132"/>
        <v>456.63269801180576</v>
      </c>
      <c r="BT58">
        <f>BO58/$BO$4*100</f>
        <v>146.72883194020091</v>
      </c>
    </row>
    <row r="59" spans="1:72" s="13" customFormat="1" ht="17.25" thickBot="1" x14ac:dyDescent="0.35">
      <c r="B59" s="20"/>
      <c r="D59" s="14">
        <v>1</v>
      </c>
      <c r="E59" s="14">
        <v>1</v>
      </c>
      <c r="F59" s="19">
        <v>1</v>
      </c>
      <c r="G59" s="15">
        <f>G58</f>
        <v>95</v>
      </c>
      <c r="H59" s="15">
        <f>H58</f>
        <v>95</v>
      </c>
      <c r="I59" s="15">
        <f>I58</f>
        <v>4520</v>
      </c>
      <c r="J59" s="15">
        <f>J58</f>
        <v>20</v>
      </c>
      <c r="K59" s="15">
        <f>K58</f>
        <v>25</v>
      </c>
      <c r="L59" s="16"/>
      <c r="M59" s="15">
        <f t="shared" ref="M59:V59" si="200">M58</f>
        <v>100</v>
      </c>
      <c r="N59" s="15">
        <f t="shared" si="200"/>
        <v>0</v>
      </c>
      <c r="O59" s="15">
        <f t="shared" si="200"/>
        <v>0</v>
      </c>
      <c r="P59" s="15">
        <f t="shared" si="200"/>
        <v>0</v>
      </c>
      <c r="Q59" s="15">
        <f t="shared" si="200"/>
        <v>0</v>
      </c>
      <c r="R59" s="15">
        <f t="shared" si="200"/>
        <v>0</v>
      </c>
      <c r="S59" s="15">
        <f t="shared" si="200"/>
        <v>100</v>
      </c>
      <c r="T59" s="15">
        <f t="shared" si="200"/>
        <v>0</v>
      </c>
      <c r="U59" s="15">
        <f t="shared" si="200"/>
        <v>0</v>
      </c>
      <c r="V59" s="15">
        <f t="shared" si="200"/>
        <v>0</v>
      </c>
      <c r="W59" s="16"/>
      <c r="X59" s="15">
        <f t="shared" ref="X59:AI59" si="201">X58</f>
        <v>100</v>
      </c>
      <c r="Y59" s="15">
        <f t="shared" si="201"/>
        <v>0</v>
      </c>
      <c r="Z59" s="15">
        <f t="shared" si="201"/>
        <v>0</v>
      </c>
      <c r="AA59" s="15">
        <f t="shared" si="201"/>
        <v>0</v>
      </c>
      <c r="AB59" s="15">
        <f t="shared" si="201"/>
        <v>500</v>
      </c>
      <c r="AC59" s="15">
        <f t="shared" si="201"/>
        <v>250</v>
      </c>
      <c r="AD59" s="15">
        <f t="shared" si="201"/>
        <v>100</v>
      </c>
      <c r="AE59" s="15">
        <f t="shared" si="201"/>
        <v>0</v>
      </c>
      <c r="AF59" s="15">
        <f t="shared" si="201"/>
        <v>0</v>
      </c>
      <c r="AG59" s="15">
        <f t="shared" si="201"/>
        <v>150</v>
      </c>
      <c r="AH59" s="15">
        <f t="shared" si="201"/>
        <v>0</v>
      </c>
      <c r="AI59" s="15">
        <f t="shared" si="201"/>
        <v>0</v>
      </c>
      <c r="AJ59" s="17"/>
      <c r="AK59" s="15">
        <f>AK58</f>
        <v>0</v>
      </c>
      <c r="AL59" s="15">
        <f>AL58</f>
        <v>0</v>
      </c>
      <c r="AM59" s="17"/>
      <c r="AN59" s="15">
        <f t="shared" ref="AN59:AX59" si="202">AN58</f>
        <v>0</v>
      </c>
      <c r="AO59" s="15">
        <f t="shared" si="202"/>
        <v>0</v>
      </c>
      <c r="AP59" s="15">
        <f t="shared" si="202"/>
        <v>0</v>
      </c>
      <c r="AQ59" s="15">
        <f t="shared" si="202"/>
        <v>0</v>
      </c>
      <c r="AR59" s="15">
        <f t="shared" si="202"/>
        <v>0</v>
      </c>
      <c r="AS59" s="15">
        <f t="shared" si="202"/>
        <v>0</v>
      </c>
      <c r="AT59" s="15">
        <f t="shared" si="202"/>
        <v>0</v>
      </c>
      <c r="AU59" s="15">
        <f t="shared" si="202"/>
        <v>0</v>
      </c>
      <c r="AV59" s="15">
        <f t="shared" si="202"/>
        <v>0</v>
      </c>
      <c r="AW59" s="15">
        <f t="shared" si="202"/>
        <v>0</v>
      </c>
      <c r="AX59" s="15">
        <f t="shared" si="202"/>
        <v>0</v>
      </c>
      <c r="AY59" s="17"/>
      <c r="AZ59" s="15">
        <f t="shared" ref="AZ59" si="203">AZ58</f>
        <v>6000</v>
      </c>
      <c r="BA59" s="15">
        <f t="shared" ref="BA59" si="204">BA58</f>
        <v>2000</v>
      </c>
      <c r="BB59" s="15">
        <v>375</v>
      </c>
      <c r="BC59" s="15">
        <f t="shared" ref="BC59" si="205">BC58</f>
        <v>0</v>
      </c>
      <c r="BD59" s="15">
        <f t="shared" ref="BD59:BE59" si="206">BD58</f>
        <v>0</v>
      </c>
      <c r="BE59" s="15">
        <f t="shared" si="206"/>
        <v>60</v>
      </c>
      <c r="BF59" s="17"/>
      <c r="BG59" s="15">
        <f t="shared" ref="BG59" si="207">BG58</f>
        <v>1000</v>
      </c>
      <c r="BH59" s="15">
        <f t="shared" ref="BH59" si="208">BH58</f>
        <v>5000</v>
      </c>
      <c r="BI59" s="17"/>
      <c r="BJ59" s="22">
        <f>G59/G58</f>
        <v>1</v>
      </c>
      <c r="BK59" s="65">
        <f>BK58</f>
        <v>0</v>
      </c>
      <c r="BL59" s="65">
        <f>BL58</f>
        <v>0</v>
      </c>
      <c r="BM59" s="6">
        <f t="shared" si="128"/>
        <v>107.11250000000001</v>
      </c>
      <c r="BN59" s="8">
        <f t="shared" si="129"/>
        <v>347.95278528237111</v>
      </c>
      <c r="BO59" s="12">
        <f t="shared" si="130"/>
        <v>193.05463660207172</v>
      </c>
      <c r="BP59" s="50">
        <f>(1-'#Constant'!$A$3)/($J59*'#Constant'!$B$3/'#Constant'!$C$3^($D59-1)+1)+'#Constant'!$A$3</f>
        <v>0.94452830188679238</v>
      </c>
      <c r="BQ59" s="4">
        <f t="shared" si="131"/>
        <v>239.27287255293649</v>
      </c>
      <c r="BR59" s="50">
        <f>(1-'#Constant'!$A$3)/($K59*'#Constant'!$B$3/'#Constant'!$C$3^($D59-1)+1)+'#Constant'!$A$3</f>
        <v>0.93162790697674425</v>
      </c>
      <c r="BS59" s="4">
        <f t="shared" si="132"/>
        <v>456.63269801180576</v>
      </c>
      <c r="BT59"/>
    </row>
    <row r="60" spans="1:72" x14ac:dyDescent="0.3">
      <c r="A60">
        <v>9</v>
      </c>
      <c r="B60" s="18" t="str">
        <f>VLOOKUP(CONCATENATE("CREATURE_NAME_",A60),[1]Localization_Hero!$A:$E,2,FALSE)</f>
        <v>에피스</v>
      </c>
      <c r="C60" s="43" t="str">
        <f>VLOOKUP($A60,[2]CreatureTable!$A:$I,9,FALSE)</f>
        <v>Assassin</v>
      </c>
      <c r="D60">
        <v>1</v>
      </c>
      <c r="E60">
        <v>1</v>
      </c>
      <c r="F60" s="18">
        <v>1</v>
      </c>
      <c r="G60" s="10">
        <f>ROUND(VLOOKUP($C60,$B$4:$BH$42,6,FALSE),0)</f>
        <v>101</v>
      </c>
      <c r="H60" s="10">
        <f>ROUND(VLOOKUP($C60,$B$4:$BH$42,7,FALSE),0)</f>
        <v>101</v>
      </c>
      <c r="I60" s="10">
        <f>ROUND(VLOOKUP($C60,$B$4:$BH$42,8,FALSE),0)</f>
        <v>5666</v>
      </c>
      <c r="J60" s="10">
        <f>ROUND(VLOOKUP($C60,$B$4:$BH$42,9,FALSE),0)</f>
        <v>32</v>
      </c>
      <c r="K60" s="10">
        <f>ROUND(VLOOKUP($C60,$B$4:$BH$42,10,FALSE),0)</f>
        <v>28</v>
      </c>
      <c r="L60" s="2"/>
      <c r="M60" s="10">
        <f>ROUND(VLOOKUP($C60,$B$4:$BH$42,12,FALSE),0)</f>
        <v>200</v>
      </c>
      <c r="N60" s="10">
        <f>ROUND(VLOOKUP($C60,$B$4:$BH$42,13,FALSE),0)</f>
        <v>0</v>
      </c>
      <c r="O60" s="10">
        <f>ROUND(VLOOKUP($C60,$B$4:$BH$42,14,FALSE),0)</f>
        <v>300</v>
      </c>
      <c r="P60" s="10">
        <f>ROUND(VLOOKUP($C60,$B$4:$BH$42,15,FALSE),0)</f>
        <v>200</v>
      </c>
      <c r="Q60" s="10">
        <f>ROUND(VLOOKUP($C60,$B$4:$BH$42,16,FALSE),0)</f>
        <v>0</v>
      </c>
      <c r="R60" s="10">
        <f>ROUND(VLOOKUP($C60,$B$4:$BH$42,17,FALSE),0)</f>
        <v>0</v>
      </c>
      <c r="S60" s="10">
        <f>ROUND(VLOOKUP($C60,$B$4:$BH$42,18,FALSE),0)</f>
        <v>100</v>
      </c>
      <c r="T60" s="10">
        <f>ROUND(VLOOKUP($C60,$B$4:$BH$42,19,FALSE),0)</f>
        <v>0</v>
      </c>
      <c r="U60" s="10">
        <f>ROUND(VLOOKUP($C60,$B$4:$BH$42,20,FALSE),0)</f>
        <v>0</v>
      </c>
      <c r="V60" s="10">
        <f>ROUND(VLOOKUP($C60,$B$4:$BH$42,21,FALSE),0)</f>
        <v>0</v>
      </c>
      <c r="W60" s="2"/>
      <c r="X60" s="10">
        <f>ROUND(VLOOKUP($C60,$B$4:$BH$42,23,FALSE),0)</f>
        <v>200</v>
      </c>
      <c r="Y60" s="10">
        <f>ROUND(VLOOKUP($C60,$B$4:$BH$42,24,FALSE),0)</f>
        <v>0</v>
      </c>
      <c r="Z60" s="10">
        <f>ROUND(VLOOKUP($C60,$B$4:$BH$42,25,FALSE),0)</f>
        <v>300</v>
      </c>
      <c r="AA60" s="10">
        <f>ROUND(VLOOKUP($C60,$B$4:$BH$42,26,FALSE),0)</f>
        <v>200</v>
      </c>
      <c r="AB60" s="10">
        <f>ROUND(VLOOKUP($C60,$B$4:$BH$42,27,FALSE),0)</f>
        <v>0</v>
      </c>
      <c r="AC60" s="10">
        <f>ROUND(VLOOKUP($C60,$B$4:$BH$42,28,FALSE),0)</f>
        <v>0</v>
      </c>
      <c r="AD60" s="10">
        <f>ROUND(VLOOKUP($C60,$B$4:$BH$42,29,FALSE),0)</f>
        <v>100</v>
      </c>
      <c r="AE60" s="10">
        <f>ROUND(VLOOKUP($C60,$B$4:$BH$42,30,FALSE),0)</f>
        <v>0</v>
      </c>
      <c r="AF60" s="10">
        <f>ROUND(VLOOKUP($C60,$B$4:$BH$42,31,FALSE),0)</f>
        <v>0</v>
      </c>
      <c r="AG60" s="10">
        <f>ROUND(VLOOKUP($C60,$B$4:$BH$42,32,FALSE),0)</f>
        <v>0</v>
      </c>
      <c r="AH60" s="10">
        <f>ROUND(VLOOKUP($C60,$B$4:$BH$42,33,FALSE),0)</f>
        <v>0</v>
      </c>
      <c r="AI60" s="10">
        <f>ROUND(VLOOKUP($C60,$B$4:$BH$42,34,FALSE),0)</f>
        <v>0</v>
      </c>
      <c r="AJ60" s="3"/>
      <c r="AK60" s="10">
        <f>ROUND(VLOOKUP($C60,$B$4:$BH$42,36,FALSE),0)</f>
        <v>0</v>
      </c>
      <c r="AL60" s="10">
        <f>ROUND(VLOOKUP($C60,$B$4:$BH$42,37,FALSE),0)</f>
        <v>0</v>
      </c>
      <c r="AM60" s="3"/>
      <c r="AN60" s="10">
        <f>ROUND(VLOOKUP($C60,$B$4:$BH$42,39,FALSE),0)</f>
        <v>0</v>
      </c>
      <c r="AO60" s="10">
        <f>ROUND(VLOOKUP($C60,$B$4:$BH$42,40,FALSE),0)</f>
        <v>0</v>
      </c>
      <c r="AP60" s="10">
        <f>ROUND(VLOOKUP($C60,$B$4:$BH$42,41,FALSE),0)</f>
        <v>0</v>
      </c>
      <c r="AQ60" s="10">
        <f>ROUND(VLOOKUP($C60,$B$4:$BH$42,42,FALSE),0)</f>
        <v>0</v>
      </c>
      <c r="AR60" s="10">
        <f>ROUND(VLOOKUP($C60,$B$4:$BH$42,43,FALSE),0)</f>
        <v>0</v>
      </c>
      <c r="AS60" s="10">
        <f>ROUND(VLOOKUP($C60,$B$4:$BH$42,44,FALSE),0)</f>
        <v>0</v>
      </c>
      <c r="AT60" s="10">
        <f>ROUND(VLOOKUP($C60,$B$4:$BH$42,45,FALSE),0)</f>
        <v>0</v>
      </c>
      <c r="AU60" s="10">
        <f>ROUND(VLOOKUP($C60,$B$4:$BH$42,46,FALSE),0)</f>
        <v>0</v>
      </c>
      <c r="AV60" s="10">
        <f>ROUND(VLOOKUP($C60,$B$4:$BH$42,47,FALSE),0)</f>
        <v>0</v>
      </c>
      <c r="AW60" s="10">
        <f>ROUND(VLOOKUP($C60,$B$4:$BH$42,48,FALSE),0)</f>
        <v>0</v>
      </c>
      <c r="AX60" s="10">
        <f>ROUND(VLOOKUP($C60,$B$4:$BH$42,49,FALSE),0)</f>
        <v>0</v>
      </c>
      <c r="AY60" s="3"/>
      <c r="AZ60" s="10">
        <v>6000</v>
      </c>
      <c r="BA60" s="10">
        <v>2000</v>
      </c>
      <c r="BB60" s="10">
        <v>300</v>
      </c>
      <c r="BC60" s="10">
        <v>0</v>
      </c>
      <c r="BD60" s="10">
        <v>0</v>
      </c>
      <c r="BE60" s="10">
        <v>60</v>
      </c>
      <c r="BF60" s="3"/>
      <c r="BG60" s="10">
        <v>1000</v>
      </c>
      <c r="BH60" s="10">
        <v>5000</v>
      </c>
      <c r="BI60" s="3"/>
      <c r="BJ60" s="21">
        <v>1</v>
      </c>
      <c r="BK60" s="65">
        <v>0</v>
      </c>
      <c r="BL60" s="65">
        <v>0</v>
      </c>
      <c r="BM60" s="6">
        <f t="shared" si="128"/>
        <v>130.44149999999999</v>
      </c>
      <c r="BN60" s="8">
        <f t="shared" si="129"/>
        <v>385.30245660461935</v>
      </c>
      <c r="BO60" s="12">
        <f t="shared" si="130"/>
        <v>224.18615120740947</v>
      </c>
      <c r="BP60" s="50">
        <f>(1-'#Constant'!$A$3)/($J60*'#Constant'!$B$3/'#Constant'!$C$3^($D60-1)+1)+'#Constant'!$A$3</f>
        <v>0.91416058394160582</v>
      </c>
      <c r="BQ60" s="4">
        <f t="shared" si="131"/>
        <v>387.37723570744168</v>
      </c>
      <c r="BR60" s="50">
        <f>(1-'#Constant'!$A$3)/($K60*'#Constant'!$B$3/'#Constant'!$C$3^($D60-1)+1)+'#Constant'!$A$3</f>
        <v>0.92405904059040589</v>
      </c>
      <c r="BS60" s="4">
        <f t="shared" si="132"/>
        <v>383.22767750179702</v>
      </c>
      <c r="BT60">
        <f>BO60/$BO$4*100</f>
        <v>170.38996153008969</v>
      </c>
    </row>
    <row r="61" spans="1:72" s="13" customFormat="1" ht="17.25" thickBot="1" x14ac:dyDescent="0.35">
      <c r="B61" s="20"/>
      <c r="D61" s="14">
        <v>1</v>
      </c>
      <c r="E61" s="14">
        <v>1</v>
      </c>
      <c r="F61" s="19">
        <v>1</v>
      </c>
      <c r="G61" s="15">
        <f>G60</f>
        <v>101</v>
      </c>
      <c r="H61" s="15">
        <f>H60</f>
        <v>101</v>
      </c>
      <c r="I61" s="15">
        <f>I60</f>
        <v>5666</v>
      </c>
      <c r="J61" s="15">
        <f>J60</f>
        <v>32</v>
      </c>
      <c r="K61" s="15">
        <f>K60</f>
        <v>28</v>
      </c>
      <c r="L61" s="16"/>
      <c r="M61" s="15">
        <f t="shared" ref="M61:V61" si="209">M60</f>
        <v>200</v>
      </c>
      <c r="N61" s="15">
        <f t="shared" si="209"/>
        <v>0</v>
      </c>
      <c r="O61" s="15">
        <f t="shared" si="209"/>
        <v>300</v>
      </c>
      <c r="P61" s="15">
        <f t="shared" si="209"/>
        <v>200</v>
      </c>
      <c r="Q61" s="15">
        <f t="shared" si="209"/>
        <v>0</v>
      </c>
      <c r="R61" s="15">
        <f t="shared" si="209"/>
        <v>0</v>
      </c>
      <c r="S61" s="15">
        <f t="shared" si="209"/>
        <v>100</v>
      </c>
      <c r="T61" s="15">
        <f t="shared" si="209"/>
        <v>0</v>
      </c>
      <c r="U61" s="15">
        <f t="shared" si="209"/>
        <v>0</v>
      </c>
      <c r="V61" s="15">
        <f t="shared" si="209"/>
        <v>0</v>
      </c>
      <c r="W61" s="16"/>
      <c r="X61" s="15">
        <f t="shared" ref="X61:AI61" si="210">X60</f>
        <v>200</v>
      </c>
      <c r="Y61" s="15">
        <f t="shared" si="210"/>
        <v>0</v>
      </c>
      <c r="Z61" s="15">
        <f t="shared" si="210"/>
        <v>300</v>
      </c>
      <c r="AA61" s="15">
        <f t="shared" si="210"/>
        <v>200</v>
      </c>
      <c r="AB61" s="15">
        <f t="shared" si="210"/>
        <v>0</v>
      </c>
      <c r="AC61" s="15">
        <f t="shared" si="210"/>
        <v>0</v>
      </c>
      <c r="AD61" s="15">
        <f t="shared" si="210"/>
        <v>100</v>
      </c>
      <c r="AE61" s="15">
        <f t="shared" si="210"/>
        <v>0</v>
      </c>
      <c r="AF61" s="15">
        <f t="shared" si="210"/>
        <v>0</v>
      </c>
      <c r="AG61" s="15">
        <f t="shared" si="210"/>
        <v>0</v>
      </c>
      <c r="AH61" s="15">
        <f t="shared" si="210"/>
        <v>0</v>
      </c>
      <c r="AI61" s="15">
        <f t="shared" si="210"/>
        <v>0</v>
      </c>
      <c r="AJ61" s="17"/>
      <c r="AK61" s="15">
        <f>AK60</f>
        <v>0</v>
      </c>
      <c r="AL61" s="15">
        <f>AL60</f>
        <v>0</v>
      </c>
      <c r="AM61" s="17"/>
      <c r="AN61" s="15">
        <f t="shared" ref="AN61:AX61" si="211">AN60</f>
        <v>0</v>
      </c>
      <c r="AO61" s="15">
        <f t="shared" si="211"/>
        <v>0</v>
      </c>
      <c r="AP61" s="15">
        <f t="shared" si="211"/>
        <v>0</v>
      </c>
      <c r="AQ61" s="15">
        <f t="shared" si="211"/>
        <v>0</v>
      </c>
      <c r="AR61" s="15">
        <f t="shared" si="211"/>
        <v>0</v>
      </c>
      <c r="AS61" s="15">
        <f t="shared" si="211"/>
        <v>0</v>
      </c>
      <c r="AT61" s="15">
        <f t="shared" si="211"/>
        <v>0</v>
      </c>
      <c r="AU61" s="15">
        <f t="shared" si="211"/>
        <v>0</v>
      </c>
      <c r="AV61" s="15">
        <f t="shared" si="211"/>
        <v>0</v>
      </c>
      <c r="AW61" s="15">
        <f t="shared" si="211"/>
        <v>0</v>
      </c>
      <c r="AX61" s="15">
        <f t="shared" si="211"/>
        <v>0</v>
      </c>
      <c r="AY61" s="17"/>
      <c r="AZ61" s="15">
        <f t="shared" ref="AZ61" si="212">AZ60</f>
        <v>6000</v>
      </c>
      <c r="BA61" s="15">
        <f t="shared" ref="BA61" si="213">BA60</f>
        <v>2000</v>
      </c>
      <c r="BB61" s="15">
        <v>300</v>
      </c>
      <c r="BC61" s="15">
        <f t="shared" ref="BC61" si="214">BC60</f>
        <v>0</v>
      </c>
      <c r="BD61" s="15">
        <f t="shared" ref="BD61:BE61" si="215">BD60</f>
        <v>0</v>
      </c>
      <c r="BE61" s="15">
        <f t="shared" si="215"/>
        <v>60</v>
      </c>
      <c r="BF61" s="17"/>
      <c r="BG61" s="15">
        <f t="shared" ref="BG61" si="216">BG60</f>
        <v>1000</v>
      </c>
      <c r="BH61" s="15">
        <f t="shared" ref="BH61" si="217">BH60</f>
        <v>5000</v>
      </c>
      <c r="BI61" s="17"/>
      <c r="BJ61" s="22">
        <f>G61/G60</f>
        <v>1</v>
      </c>
      <c r="BK61" s="65">
        <f t="shared" ref="BK61:BL61" si="218">BK60</f>
        <v>0</v>
      </c>
      <c r="BL61" s="65">
        <f t="shared" si="218"/>
        <v>0</v>
      </c>
      <c r="BM61" s="6">
        <f t="shared" si="128"/>
        <v>130.44149999999999</v>
      </c>
      <c r="BN61" s="8">
        <f t="shared" si="129"/>
        <v>385.30245660461935</v>
      </c>
      <c r="BO61" s="12">
        <f t="shared" si="130"/>
        <v>224.18615120740947</v>
      </c>
      <c r="BP61" s="50">
        <f>(1-'#Constant'!$A$3)/($J61*'#Constant'!$B$3/'#Constant'!$C$3^($D61-1)+1)+'#Constant'!$A$3</f>
        <v>0.91416058394160582</v>
      </c>
      <c r="BQ61" s="4">
        <f t="shared" si="131"/>
        <v>387.37723570744168</v>
      </c>
      <c r="BR61" s="50">
        <f>(1-'#Constant'!$A$3)/($K61*'#Constant'!$B$3/'#Constant'!$C$3^($D61-1)+1)+'#Constant'!$A$3</f>
        <v>0.92405904059040589</v>
      </c>
      <c r="BS61" s="4">
        <f t="shared" si="132"/>
        <v>383.22767750179702</v>
      </c>
      <c r="BT61"/>
    </row>
    <row r="62" spans="1:72" x14ac:dyDescent="0.3">
      <c r="A62">
        <v>10</v>
      </c>
      <c r="B62" s="18" t="str">
        <f>VLOOKUP(CONCATENATE("CREATURE_NAME_",A62),[1]Localization_Hero!$A:$E,2,FALSE)</f>
        <v>셀레네</v>
      </c>
      <c r="C62" s="43" t="str">
        <f>VLOOKUP($A62,[2]CreatureTable!$A:$I,9,FALSE)</f>
        <v>Archer</v>
      </c>
      <c r="D62">
        <v>1</v>
      </c>
      <c r="E62">
        <v>1</v>
      </c>
      <c r="F62" s="18">
        <v>1</v>
      </c>
      <c r="G62" s="10">
        <f>ROUND(VLOOKUP($C62,$B$4:$BH$42,6,FALSE),0)</f>
        <v>114</v>
      </c>
      <c r="H62" s="10">
        <f>ROUND(VLOOKUP($C62,$B$4:$BH$42,7,FALSE),0)</f>
        <v>114</v>
      </c>
      <c r="I62" s="10">
        <f>ROUND(VLOOKUP($C62,$B$4:$BH$42,8,FALSE),0)</f>
        <v>4364</v>
      </c>
      <c r="J62" s="10">
        <f>ROUND(VLOOKUP($C62,$B$4:$BH$42,9,FALSE),0)</f>
        <v>22</v>
      </c>
      <c r="K62" s="10">
        <f>ROUND(VLOOKUP($C62,$B$4:$BH$42,10,FALSE),0)</f>
        <v>18</v>
      </c>
      <c r="L62" s="2"/>
      <c r="M62" s="10">
        <f>ROUND(VLOOKUP($C62,$B$4:$BH$42,12,FALSE),0)</f>
        <v>150</v>
      </c>
      <c r="N62" s="10">
        <f>ROUND(VLOOKUP($C62,$B$4:$BH$42,13,FALSE),0)</f>
        <v>0</v>
      </c>
      <c r="O62" s="10">
        <f>ROUND(VLOOKUP($C62,$B$4:$BH$42,14,FALSE),0)</f>
        <v>0</v>
      </c>
      <c r="P62" s="10">
        <f>ROUND(VLOOKUP($C62,$B$4:$BH$42,15,FALSE),0)</f>
        <v>0</v>
      </c>
      <c r="Q62" s="10">
        <f>ROUND(VLOOKUP($C62,$B$4:$BH$42,16,FALSE),0)</f>
        <v>0</v>
      </c>
      <c r="R62" s="10">
        <f>ROUND(VLOOKUP($C62,$B$4:$BH$42,17,FALSE),0)</f>
        <v>0</v>
      </c>
      <c r="S62" s="10">
        <f>ROUND(VLOOKUP($C62,$B$4:$BH$42,18,FALSE),0)</f>
        <v>100</v>
      </c>
      <c r="T62" s="10">
        <f>ROUND(VLOOKUP($C62,$B$4:$BH$42,19,FALSE),0)</f>
        <v>250</v>
      </c>
      <c r="U62" s="10">
        <f>ROUND(VLOOKUP($C62,$B$4:$BH$42,20,FALSE),0)</f>
        <v>0</v>
      </c>
      <c r="V62" s="10">
        <f>ROUND(VLOOKUP($C62,$B$4:$BH$42,21,FALSE),0)</f>
        <v>0</v>
      </c>
      <c r="W62" s="2"/>
      <c r="X62" s="10">
        <f>ROUND(VLOOKUP($C62,$B$4:$BH$42,23,FALSE),0)</f>
        <v>150</v>
      </c>
      <c r="Y62" s="10">
        <f>ROUND(VLOOKUP($C62,$B$4:$BH$42,24,FALSE),0)</f>
        <v>0</v>
      </c>
      <c r="Z62" s="10">
        <f>ROUND(VLOOKUP($C62,$B$4:$BH$42,25,FALSE),0)</f>
        <v>0</v>
      </c>
      <c r="AA62" s="10">
        <f>ROUND(VLOOKUP($C62,$B$4:$BH$42,26,FALSE),0)</f>
        <v>0</v>
      </c>
      <c r="AB62" s="10">
        <f>ROUND(VLOOKUP($C62,$B$4:$BH$42,27,FALSE),0)</f>
        <v>0</v>
      </c>
      <c r="AC62" s="10">
        <f>ROUND(VLOOKUP($C62,$B$4:$BH$42,28,FALSE),0)</f>
        <v>0</v>
      </c>
      <c r="AD62" s="10">
        <f>ROUND(VLOOKUP($C62,$B$4:$BH$42,29,FALSE),0)</f>
        <v>100</v>
      </c>
      <c r="AE62" s="10">
        <f>ROUND(VLOOKUP($C62,$B$4:$BH$42,30,FALSE),0)</f>
        <v>250</v>
      </c>
      <c r="AF62" s="10">
        <f>ROUND(VLOOKUP($C62,$B$4:$BH$42,31,FALSE),0)</f>
        <v>0</v>
      </c>
      <c r="AG62" s="10">
        <f>ROUND(VLOOKUP($C62,$B$4:$BH$42,32,FALSE),0)</f>
        <v>0</v>
      </c>
      <c r="AH62" s="10">
        <f>ROUND(VLOOKUP($C62,$B$4:$BH$42,33,FALSE),0)</f>
        <v>0</v>
      </c>
      <c r="AI62" s="10">
        <f>ROUND(VLOOKUP($C62,$B$4:$BH$42,34,FALSE),0)</f>
        <v>0</v>
      </c>
      <c r="AJ62" s="3"/>
      <c r="AK62" s="10">
        <f>ROUND(VLOOKUP($C62,$B$4:$BH$42,36,FALSE),0)</f>
        <v>0</v>
      </c>
      <c r="AL62" s="10">
        <f>ROUND(VLOOKUP($C62,$B$4:$BH$42,37,FALSE),0)</f>
        <v>0</v>
      </c>
      <c r="AM62" s="3"/>
      <c r="AN62" s="10">
        <f>ROUND(VLOOKUP($C62,$B$4:$BH$42,39,FALSE),0)</f>
        <v>0</v>
      </c>
      <c r="AO62" s="10">
        <f>ROUND(VLOOKUP($C62,$B$4:$BH$42,40,FALSE),0)</f>
        <v>0</v>
      </c>
      <c r="AP62" s="10">
        <f>ROUND(VLOOKUP($C62,$B$4:$BH$42,41,FALSE),0)</f>
        <v>0</v>
      </c>
      <c r="AQ62" s="10">
        <f>ROUND(VLOOKUP($C62,$B$4:$BH$42,42,FALSE),0)</f>
        <v>0</v>
      </c>
      <c r="AR62" s="10">
        <f>ROUND(VLOOKUP($C62,$B$4:$BH$42,43,FALSE),0)</f>
        <v>0</v>
      </c>
      <c r="AS62" s="10">
        <f>ROUND(VLOOKUP($C62,$B$4:$BH$42,44,FALSE),0)</f>
        <v>0</v>
      </c>
      <c r="AT62" s="10">
        <f>ROUND(VLOOKUP($C62,$B$4:$BH$42,45,FALSE),0)</f>
        <v>0</v>
      </c>
      <c r="AU62" s="10">
        <f>ROUND(VLOOKUP($C62,$B$4:$BH$42,46,FALSE),0)</f>
        <v>0</v>
      </c>
      <c r="AV62" s="10">
        <f>ROUND(VLOOKUP($C62,$B$4:$BH$42,47,FALSE),0)</f>
        <v>0</v>
      </c>
      <c r="AW62" s="10">
        <f>ROUND(VLOOKUP($C62,$B$4:$BH$42,48,FALSE),0)</f>
        <v>0</v>
      </c>
      <c r="AX62" s="10">
        <f>ROUND(VLOOKUP($C62,$B$4:$BH$42,49,FALSE),0)</f>
        <v>0</v>
      </c>
      <c r="AY62" s="3"/>
      <c r="AZ62" s="10">
        <v>6000</v>
      </c>
      <c r="BA62" s="10">
        <v>2000</v>
      </c>
      <c r="BB62" s="10">
        <v>500</v>
      </c>
      <c r="BC62" s="10">
        <v>0</v>
      </c>
      <c r="BD62" s="10">
        <v>0</v>
      </c>
      <c r="BE62" s="10">
        <v>60</v>
      </c>
      <c r="BF62" s="3"/>
      <c r="BG62" s="10">
        <v>1000</v>
      </c>
      <c r="BH62" s="10">
        <v>5000</v>
      </c>
      <c r="BI62" s="3"/>
      <c r="BJ62" s="21">
        <v>1</v>
      </c>
      <c r="BK62" s="65">
        <v>0</v>
      </c>
      <c r="BL62" s="65">
        <v>0</v>
      </c>
      <c r="BM62" s="6">
        <f t="shared" si="128"/>
        <v>151.17468749999998</v>
      </c>
      <c r="BN62" s="8">
        <f t="shared" si="129"/>
        <v>231.01462885229961</v>
      </c>
      <c r="BO62" s="12">
        <f t="shared" si="130"/>
        <v>186.87847474943408</v>
      </c>
      <c r="BP62" s="50">
        <f>(1-'#Constant'!$A$3)/($J62*'#Constant'!$B$3/'#Constant'!$C$3^($D62-1)+1)+'#Constant'!$A$3</f>
        <v>0.93932457786116319</v>
      </c>
      <c r="BQ62" s="4">
        <f t="shared" si="131"/>
        <v>232.29457116606082</v>
      </c>
      <c r="BR62" s="50">
        <f>(1-'#Constant'!$A$3)/($K62*'#Constant'!$B$3/'#Constant'!$C$3^($D62-1)+1)+'#Constant'!$A$3</f>
        <v>0.9497912713472485</v>
      </c>
      <c r="BS62" s="4">
        <f t="shared" si="132"/>
        <v>229.73468653853837</v>
      </c>
      <c r="BT62">
        <f>BO62/$BO$4*100</f>
        <v>142.03471513233021</v>
      </c>
    </row>
    <row r="63" spans="1:72" s="13" customFormat="1" ht="17.25" thickBot="1" x14ac:dyDescent="0.35">
      <c r="B63" s="20"/>
      <c r="D63" s="14">
        <v>1</v>
      </c>
      <c r="E63" s="14">
        <v>1</v>
      </c>
      <c r="F63" s="19">
        <v>1</v>
      </c>
      <c r="G63" s="15">
        <f>G62</f>
        <v>114</v>
      </c>
      <c r="H63" s="15">
        <f>H62</f>
        <v>114</v>
      </c>
      <c r="I63" s="15">
        <f>I62</f>
        <v>4364</v>
      </c>
      <c r="J63" s="15">
        <f>J62</f>
        <v>22</v>
      </c>
      <c r="K63" s="15">
        <f>K62</f>
        <v>18</v>
      </c>
      <c r="L63" s="16"/>
      <c r="M63" s="15">
        <f t="shared" ref="M63:V63" si="219">M62</f>
        <v>150</v>
      </c>
      <c r="N63" s="15">
        <f t="shared" si="219"/>
        <v>0</v>
      </c>
      <c r="O63" s="15">
        <f t="shared" si="219"/>
        <v>0</v>
      </c>
      <c r="P63" s="15">
        <f t="shared" si="219"/>
        <v>0</v>
      </c>
      <c r="Q63" s="15">
        <f t="shared" si="219"/>
        <v>0</v>
      </c>
      <c r="R63" s="15">
        <f t="shared" si="219"/>
        <v>0</v>
      </c>
      <c r="S63" s="15">
        <f t="shared" si="219"/>
        <v>100</v>
      </c>
      <c r="T63" s="15">
        <f t="shared" si="219"/>
        <v>250</v>
      </c>
      <c r="U63" s="15">
        <f t="shared" si="219"/>
        <v>0</v>
      </c>
      <c r="V63" s="15">
        <f t="shared" si="219"/>
        <v>0</v>
      </c>
      <c r="W63" s="16"/>
      <c r="X63" s="15">
        <f t="shared" ref="X63:AI63" si="220">X62</f>
        <v>150</v>
      </c>
      <c r="Y63" s="15">
        <f t="shared" si="220"/>
        <v>0</v>
      </c>
      <c r="Z63" s="15">
        <f t="shared" si="220"/>
        <v>0</v>
      </c>
      <c r="AA63" s="15">
        <f t="shared" si="220"/>
        <v>0</v>
      </c>
      <c r="AB63" s="15">
        <f t="shared" si="220"/>
        <v>0</v>
      </c>
      <c r="AC63" s="15">
        <f t="shared" si="220"/>
        <v>0</v>
      </c>
      <c r="AD63" s="15">
        <f t="shared" si="220"/>
        <v>100</v>
      </c>
      <c r="AE63" s="15">
        <f t="shared" si="220"/>
        <v>250</v>
      </c>
      <c r="AF63" s="15">
        <f t="shared" si="220"/>
        <v>0</v>
      </c>
      <c r="AG63" s="15">
        <f t="shared" si="220"/>
        <v>0</v>
      </c>
      <c r="AH63" s="15">
        <f t="shared" si="220"/>
        <v>0</v>
      </c>
      <c r="AI63" s="15">
        <f t="shared" si="220"/>
        <v>0</v>
      </c>
      <c r="AJ63" s="17"/>
      <c r="AK63" s="15">
        <f>AK62</f>
        <v>0</v>
      </c>
      <c r="AL63" s="15">
        <f>AL62</f>
        <v>0</v>
      </c>
      <c r="AM63" s="17"/>
      <c r="AN63" s="15">
        <f t="shared" ref="AN63:AX63" si="221">AN62</f>
        <v>0</v>
      </c>
      <c r="AO63" s="15">
        <f t="shared" si="221"/>
        <v>0</v>
      </c>
      <c r="AP63" s="15">
        <f t="shared" si="221"/>
        <v>0</v>
      </c>
      <c r="AQ63" s="15">
        <f t="shared" si="221"/>
        <v>0</v>
      </c>
      <c r="AR63" s="15">
        <f t="shared" si="221"/>
        <v>0</v>
      </c>
      <c r="AS63" s="15">
        <f t="shared" si="221"/>
        <v>0</v>
      </c>
      <c r="AT63" s="15">
        <f t="shared" si="221"/>
        <v>0</v>
      </c>
      <c r="AU63" s="15">
        <f t="shared" si="221"/>
        <v>0</v>
      </c>
      <c r="AV63" s="15">
        <f t="shared" si="221"/>
        <v>0</v>
      </c>
      <c r="AW63" s="15">
        <f t="shared" si="221"/>
        <v>0</v>
      </c>
      <c r="AX63" s="15">
        <f t="shared" si="221"/>
        <v>0</v>
      </c>
      <c r="AY63" s="17"/>
      <c r="AZ63" s="15">
        <f t="shared" ref="AZ63" si="222">AZ62</f>
        <v>6000</v>
      </c>
      <c r="BA63" s="15">
        <f t="shared" ref="BA63" si="223">BA62</f>
        <v>2000</v>
      </c>
      <c r="BB63" s="15">
        <v>500</v>
      </c>
      <c r="BC63" s="15">
        <f t="shared" ref="BC63" si="224">BC62</f>
        <v>0</v>
      </c>
      <c r="BD63" s="15">
        <f t="shared" ref="BD63:BE63" si="225">BD62</f>
        <v>0</v>
      </c>
      <c r="BE63" s="15">
        <f t="shared" si="225"/>
        <v>60</v>
      </c>
      <c r="BF63" s="17"/>
      <c r="BG63" s="15">
        <f t="shared" ref="BG63" si="226">BG62</f>
        <v>1000</v>
      </c>
      <c r="BH63" s="15">
        <f t="shared" ref="BH63" si="227">BH62</f>
        <v>5000</v>
      </c>
      <c r="BI63" s="17"/>
      <c r="BJ63" s="22">
        <f>G63/G62</f>
        <v>1</v>
      </c>
      <c r="BK63" s="65">
        <f t="shared" ref="BK63:BL63" si="228">BK62</f>
        <v>0</v>
      </c>
      <c r="BL63" s="65">
        <f t="shared" si="228"/>
        <v>0</v>
      </c>
      <c r="BM63" s="6">
        <f t="shared" si="128"/>
        <v>151.17468749999998</v>
      </c>
      <c r="BN63" s="8">
        <f t="shared" si="129"/>
        <v>231.01462885229961</v>
      </c>
      <c r="BO63" s="12">
        <f t="shared" si="130"/>
        <v>186.87847474943408</v>
      </c>
      <c r="BP63" s="50">
        <f>(1-'#Constant'!$A$3)/($J63*'#Constant'!$B$3/'#Constant'!$C$3^($D63-1)+1)+'#Constant'!$A$3</f>
        <v>0.93932457786116319</v>
      </c>
      <c r="BQ63" s="4">
        <f t="shared" si="131"/>
        <v>232.29457116606082</v>
      </c>
      <c r="BR63" s="50">
        <f>(1-'#Constant'!$A$3)/($K63*'#Constant'!$B$3/'#Constant'!$C$3^($D63-1)+1)+'#Constant'!$A$3</f>
        <v>0.9497912713472485</v>
      </c>
      <c r="BS63" s="4">
        <f t="shared" si="132"/>
        <v>229.73468653853837</v>
      </c>
      <c r="BT63"/>
    </row>
    <row r="64" spans="1:72" x14ac:dyDescent="0.3">
      <c r="A64">
        <v>11</v>
      </c>
      <c r="B64" s="18" t="str">
        <f>VLOOKUP(CONCATENATE("CREATURE_NAME_",A64),[1]Localization_Hero!$A:$E,2,FALSE)</f>
        <v>마리아</v>
      </c>
      <c r="C64" s="43" t="str">
        <f>VLOOKUP($A64,[2]CreatureTable!$A:$I,9,FALSE)</f>
        <v>Wizard</v>
      </c>
      <c r="D64">
        <v>1</v>
      </c>
      <c r="E64">
        <v>1</v>
      </c>
      <c r="F64" s="18">
        <v>1</v>
      </c>
      <c r="G64" s="10">
        <f>ROUND(VLOOKUP($C64,$B$4:$BH$42,6,FALSE),0)</f>
        <v>120</v>
      </c>
      <c r="H64" s="10">
        <f>ROUND(VLOOKUP($C64,$B$4:$BH$42,7,FALSE),0)</f>
        <v>120</v>
      </c>
      <c r="I64" s="10">
        <f>ROUND(VLOOKUP($C64,$B$4:$BH$42,8,FALSE),0)</f>
        <v>4031</v>
      </c>
      <c r="J64" s="10">
        <f>ROUND(VLOOKUP($C64,$B$4:$BH$42,9,FALSE),0)</f>
        <v>16</v>
      </c>
      <c r="K64" s="10">
        <f>ROUND(VLOOKUP($C64,$B$4:$BH$42,10,FALSE),0)</f>
        <v>24</v>
      </c>
      <c r="L64" s="2"/>
      <c r="M64" s="10">
        <f>ROUND(VLOOKUP($C64,$B$4:$BH$42,12,FALSE),0)</f>
        <v>100</v>
      </c>
      <c r="N64" s="10">
        <f>ROUND(VLOOKUP($C64,$B$4:$BH$42,13,FALSE),0)</f>
        <v>0</v>
      </c>
      <c r="O64" s="10">
        <f>ROUND(VLOOKUP($C64,$B$4:$BH$42,14,FALSE),0)</f>
        <v>0</v>
      </c>
      <c r="P64" s="10">
        <f>ROUND(VLOOKUP($C64,$B$4:$BH$42,15,FALSE),0)</f>
        <v>0</v>
      </c>
      <c r="Q64" s="10">
        <f>ROUND(VLOOKUP($C64,$B$4:$BH$42,16,FALSE),0)</f>
        <v>0</v>
      </c>
      <c r="R64" s="10">
        <f>ROUND(VLOOKUP($C64,$B$4:$BH$42,17,FALSE),0)</f>
        <v>0</v>
      </c>
      <c r="S64" s="10">
        <f>ROUND(VLOOKUP($C64,$B$4:$BH$42,18,FALSE),0)</f>
        <v>100</v>
      </c>
      <c r="T64" s="10">
        <f>ROUND(VLOOKUP($C64,$B$4:$BH$42,19,FALSE),0)</f>
        <v>150</v>
      </c>
      <c r="U64" s="10">
        <f>ROUND(VLOOKUP($C64,$B$4:$BH$42,20,FALSE),0)</f>
        <v>0</v>
      </c>
      <c r="V64" s="10">
        <f>ROUND(VLOOKUP($C64,$B$4:$BH$42,21,FALSE),0)</f>
        <v>0</v>
      </c>
      <c r="W64" s="2"/>
      <c r="X64" s="10">
        <f>ROUND(VLOOKUP($C64,$B$4:$BH$42,23,FALSE),0)</f>
        <v>100</v>
      </c>
      <c r="Y64" s="10">
        <f>ROUND(VLOOKUP($C64,$B$4:$BH$42,24,FALSE),0)</f>
        <v>0</v>
      </c>
      <c r="Z64" s="10">
        <f>ROUND(VLOOKUP($C64,$B$4:$BH$42,25,FALSE),0)</f>
        <v>0</v>
      </c>
      <c r="AA64" s="10">
        <f>ROUND(VLOOKUP($C64,$B$4:$BH$42,26,FALSE),0)</f>
        <v>200</v>
      </c>
      <c r="AB64" s="10">
        <f>ROUND(VLOOKUP($C64,$B$4:$BH$42,27,FALSE),0)</f>
        <v>250</v>
      </c>
      <c r="AC64" s="10">
        <f>ROUND(VLOOKUP($C64,$B$4:$BH$42,28,FALSE),0)</f>
        <v>0</v>
      </c>
      <c r="AD64" s="10">
        <f>ROUND(VLOOKUP($C64,$B$4:$BH$42,29,FALSE),0)</f>
        <v>100</v>
      </c>
      <c r="AE64" s="10">
        <f>ROUND(VLOOKUP($C64,$B$4:$BH$42,30,FALSE),0)</f>
        <v>150</v>
      </c>
      <c r="AF64" s="10">
        <f>ROUND(VLOOKUP($C64,$B$4:$BH$42,31,FALSE),0)</f>
        <v>0</v>
      </c>
      <c r="AG64" s="10">
        <f>ROUND(VLOOKUP($C64,$B$4:$BH$42,32,FALSE),0)</f>
        <v>0</v>
      </c>
      <c r="AH64" s="10">
        <f>ROUND(VLOOKUP($C64,$B$4:$BH$42,33,FALSE),0)</f>
        <v>0</v>
      </c>
      <c r="AI64" s="10">
        <f>ROUND(VLOOKUP($C64,$B$4:$BH$42,34,FALSE),0)</f>
        <v>0</v>
      </c>
      <c r="AJ64" s="3"/>
      <c r="AK64" s="10">
        <f>ROUND(VLOOKUP($C64,$B$4:$BH$42,36,FALSE),0)</f>
        <v>0</v>
      </c>
      <c r="AL64" s="10">
        <f>ROUND(VLOOKUP($C64,$B$4:$BH$42,37,FALSE),0)</f>
        <v>0</v>
      </c>
      <c r="AM64" s="3"/>
      <c r="AN64" s="10">
        <f>ROUND(VLOOKUP($C64,$B$4:$BH$42,39,FALSE),0)</f>
        <v>0</v>
      </c>
      <c r="AO64" s="10">
        <f>ROUND(VLOOKUP($C64,$B$4:$BH$42,40,FALSE),0)</f>
        <v>0</v>
      </c>
      <c r="AP64" s="10">
        <f>ROUND(VLOOKUP($C64,$B$4:$BH$42,41,FALSE),0)</f>
        <v>0</v>
      </c>
      <c r="AQ64" s="10">
        <f>ROUND(VLOOKUP($C64,$B$4:$BH$42,42,FALSE),0)</f>
        <v>0</v>
      </c>
      <c r="AR64" s="10">
        <f>ROUND(VLOOKUP($C64,$B$4:$BH$42,43,FALSE),0)</f>
        <v>0</v>
      </c>
      <c r="AS64" s="10">
        <f>ROUND(VLOOKUP($C64,$B$4:$BH$42,44,FALSE),0)</f>
        <v>0</v>
      </c>
      <c r="AT64" s="10">
        <f>ROUND(VLOOKUP($C64,$B$4:$BH$42,45,FALSE),0)</f>
        <v>0</v>
      </c>
      <c r="AU64" s="10">
        <f>ROUND(VLOOKUP($C64,$B$4:$BH$42,46,FALSE),0)</f>
        <v>0</v>
      </c>
      <c r="AV64" s="10">
        <f>ROUND(VLOOKUP($C64,$B$4:$BH$42,47,FALSE),0)</f>
        <v>0</v>
      </c>
      <c r="AW64" s="10">
        <f>ROUND(VLOOKUP($C64,$B$4:$BH$42,48,FALSE),0)</f>
        <v>0</v>
      </c>
      <c r="AX64" s="10">
        <f>ROUND(VLOOKUP($C64,$B$4:$BH$42,49,FALSE),0)</f>
        <v>0</v>
      </c>
      <c r="AY64" s="3"/>
      <c r="AZ64" s="10">
        <v>6000</v>
      </c>
      <c r="BA64" s="10">
        <v>2000</v>
      </c>
      <c r="BB64" s="10">
        <v>350</v>
      </c>
      <c r="BC64" s="10">
        <v>0</v>
      </c>
      <c r="BD64" s="10">
        <v>0</v>
      </c>
      <c r="BE64" s="10">
        <v>60</v>
      </c>
      <c r="BF64" s="3"/>
      <c r="BG64" s="10">
        <v>1000</v>
      </c>
      <c r="BH64" s="10">
        <v>5000</v>
      </c>
      <c r="BI64" s="3"/>
      <c r="BJ64" s="21">
        <v>1</v>
      </c>
      <c r="BK64" s="65">
        <v>0</v>
      </c>
      <c r="BL64" s="65">
        <v>0</v>
      </c>
      <c r="BM64" s="6">
        <f t="shared" si="128"/>
        <v>145.44749999999999</v>
      </c>
      <c r="BN64" s="8">
        <f t="shared" si="129"/>
        <v>259.61870858192918</v>
      </c>
      <c r="BO64" s="12">
        <f t="shared" si="130"/>
        <v>194.32162030116501</v>
      </c>
      <c r="BP64" s="50">
        <f>(1-'#Constant'!$A$3)/($J64*'#Constant'!$B$3/'#Constant'!$C$3^($D64-1)+1)+'#Constant'!$A$3</f>
        <v>0.95511450381679386</v>
      </c>
      <c r="BQ64" s="4">
        <f t="shared" si="131"/>
        <v>211.02181905370844</v>
      </c>
      <c r="BR64" s="50">
        <f>(1-'#Constant'!$A$3)/($K64*'#Constant'!$B$3/'#Constant'!$C$3^($D64-1)+1)+'#Constant'!$A$3</f>
        <v>0.93417910447761188</v>
      </c>
      <c r="BS64" s="4">
        <f t="shared" si="132"/>
        <v>308.21559811014993</v>
      </c>
      <c r="BT64">
        <f>BO64/$BO$4*100</f>
        <v>147.69178751343802</v>
      </c>
    </row>
    <row r="65" spans="1:72" s="13" customFormat="1" ht="17.25" thickBot="1" x14ac:dyDescent="0.35">
      <c r="B65" s="20"/>
      <c r="D65" s="14">
        <v>1</v>
      </c>
      <c r="E65" s="14">
        <v>1</v>
      </c>
      <c r="F65" s="19">
        <v>1</v>
      </c>
      <c r="G65" s="15">
        <f>G64</f>
        <v>120</v>
      </c>
      <c r="H65" s="15">
        <f>H64</f>
        <v>120</v>
      </c>
      <c r="I65" s="15">
        <f>I64</f>
        <v>4031</v>
      </c>
      <c r="J65" s="15">
        <f>J64</f>
        <v>16</v>
      </c>
      <c r="K65" s="15">
        <f>K64</f>
        <v>24</v>
      </c>
      <c r="L65" s="16"/>
      <c r="M65" s="15">
        <f t="shared" ref="M65:V65" si="229">M64</f>
        <v>100</v>
      </c>
      <c r="N65" s="15">
        <f t="shared" si="229"/>
        <v>0</v>
      </c>
      <c r="O65" s="15">
        <f t="shared" si="229"/>
        <v>0</v>
      </c>
      <c r="P65" s="15">
        <f t="shared" si="229"/>
        <v>0</v>
      </c>
      <c r="Q65" s="15">
        <f t="shared" si="229"/>
        <v>0</v>
      </c>
      <c r="R65" s="15">
        <f t="shared" si="229"/>
        <v>0</v>
      </c>
      <c r="S65" s="15">
        <f t="shared" si="229"/>
        <v>100</v>
      </c>
      <c r="T65" s="15">
        <f t="shared" si="229"/>
        <v>150</v>
      </c>
      <c r="U65" s="15">
        <f t="shared" si="229"/>
        <v>0</v>
      </c>
      <c r="V65" s="15">
        <f t="shared" si="229"/>
        <v>0</v>
      </c>
      <c r="W65" s="16"/>
      <c r="X65" s="15">
        <f t="shared" ref="X65:AI65" si="230">X64</f>
        <v>100</v>
      </c>
      <c r="Y65" s="15">
        <f t="shared" si="230"/>
        <v>0</v>
      </c>
      <c r="Z65" s="15">
        <f t="shared" si="230"/>
        <v>0</v>
      </c>
      <c r="AA65" s="15">
        <f t="shared" si="230"/>
        <v>200</v>
      </c>
      <c r="AB65" s="15">
        <f t="shared" si="230"/>
        <v>250</v>
      </c>
      <c r="AC65" s="15">
        <f t="shared" si="230"/>
        <v>0</v>
      </c>
      <c r="AD65" s="15">
        <f t="shared" si="230"/>
        <v>100</v>
      </c>
      <c r="AE65" s="15">
        <f t="shared" si="230"/>
        <v>150</v>
      </c>
      <c r="AF65" s="15">
        <f t="shared" si="230"/>
        <v>0</v>
      </c>
      <c r="AG65" s="15">
        <f t="shared" si="230"/>
        <v>0</v>
      </c>
      <c r="AH65" s="15">
        <f t="shared" si="230"/>
        <v>0</v>
      </c>
      <c r="AI65" s="15">
        <f t="shared" si="230"/>
        <v>0</v>
      </c>
      <c r="AJ65" s="17"/>
      <c r="AK65" s="15">
        <f>AK64</f>
        <v>0</v>
      </c>
      <c r="AL65" s="15">
        <f>AL64</f>
        <v>0</v>
      </c>
      <c r="AM65" s="17"/>
      <c r="AN65" s="15">
        <f t="shared" ref="AN65:AX65" si="231">AN64</f>
        <v>0</v>
      </c>
      <c r="AO65" s="15">
        <f t="shared" si="231"/>
        <v>0</v>
      </c>
      <c r="AP65" s="15">
        <f t="shared" si="231"/>
        <v>0</v>
      </c>
      <c r="AQ65" s="15">
        <f t="shared" si="231"/>
        <v>0</v>
      </c>
      <c r="AR65" s="15">
        <f t="shared" si="231"/>
        <v>0</v>
      </c>
      <c r="AS65" s="15">
        <f t="shared" si="231"/>
        <v>0</v>
      </c>
      <c r="AT65" s="15">
        <f t="shared" si="231"/>
        <v>0</v>
      </c>
      <c r="AU65" s="15">
        <f t="shared" si="231"/>
        <v>0</v>
      </c>
      <c r="AV65" s="15">
        <f t="shared" si="231"/>
        <v>0</v>
      </c>
      <c r="AW65" s="15">
        <f t="shared" si="231"/>
        <v>0</v>
      </c>
      <c r="AX65" s="15">
        <f t="shared" si="231"/>
        <v>0</v>
      </c>
      <c r="AY65" s="17"/>
      <c r="AZ65" s="15">
        <f t="shared" ref="AZ65" si="232">AZ64</f>
        <v>6000</v>
      </c>
      <c r="BA65" s="15">
        <f t="shared" ref="BA65" si="233">BA64</f>
        <v>2000</v>
      </c>
      <c r="BB65" s="15">
        <v>350</v>
      </c>
      <c r="BC65" s="15">
        <f t="shared" ref="BC65" si="234">BC64</f>
        <v>0</v>
      </c>
      <c r="BD65" s="15">
        <f t="shared" ref="BD65:BE65" si="235">BD64</f>
        <v>0</v>
      </c>
      <c r="BE65" s="15">
        <f t="shared" si="235"/>
        <v>60</v>
      </c>
      <c r="BF65" s="17"/>
      <c r="BG65" s="15">
        <f t="shared" ref="BG65" si="236">BG64</f>
        <v>1000</v>
      </c>
      <c r="BH65" s="15">
        <f t="shared" ref="BH65" si="237">BH64</f>
        <v>5000</v>
      </c>
      <c r="BI65" s="17"/>
      <c r="BJ65" s="22">
        <f>G65/G64</f>
        <v>1</v>
      </c>
      <c r="BK65" s="65">
        <f t="shared" ref="BK65:BL65" si="238">BK64</f>
        <v>0</v>
      </c>
      <c r="BL65" s="65">
        <f t="shared" si="238"/>
        <v>0</v>
      </c>
      <c r="BM65" s="6">
        <f t="shared" si="128"/>
        <v>145.44749999999999</v>
      </c>
      <c r="BN65" s="8">
        <f t="shared" si="129"/>
        <v>259.61870858192918</v>
      </c>
      <c r="BO65" s="12">
        <f t="shared" si="130"/>
        <v>194.32162030116501</v>
      </c>
      <c r="BP65" s="50">
        <f>(1-'#Constant'!$A$3)/($J65*'#Constant'!$B$3/'#Constant'!$C$3^($D65-1)+1)+'#Constant'!$A$3</f>
        <v>0.95511450381679386</v>
      </c>
      <c r="BQ65" s="4">
        <f t="shared" si="131"/>
        <v>211.02181905370844</v>
      </c>
      <c r="BR65" s="50">
        <f>(1-'#Constant'!$A$3)/($K65*'#Constant'!$B$3/'#Constant'!$C$3^($D65-1)+1)+'#Constant'!$A$3</f>
        <v>0.93417910447761188</v>
      </c>
      <c r="BS65" s="4">
        <f t="shared" si="132"/>
        <v>308.21559811014993</v>
      </c>
      <c r="BT65"/>
    </row>
    <row r="66" spans="1:72" x14ac:dyDescent="0.3">
      <c r="A66">
        <v>12</v>
      </c>
      <c r="B66" s="18" t="str">
        <f>VLOOKUP(CONCATENATE("CREATURE_NAME_",A66),[1]Localization_Hero!$A:$E,2,FALSE)</f>
        <v>미르르</v>
      </c>
      <c r="C66" s="43" t="str">
        <f>VLOOKUP($A66,[2]CreatureTable!$A:$I,9,FALSE)</f>
        <v>Mechanic</v>
      </c>
      <c r="D66">
        <v>1</v>
      </c>
      <c r="E66">
        <v>1</v>
      </c>
      <c r="F66" s="18">
        <v>1</v>
      </c>
      <c r="G66" s="10">
        <f>ROUND(VLOOKUP($C66,$B$4:$BH$42,6,FALSE),0)</f>
        <v>104</v>
      </c>
      <c r="H66" s="10">
        <f>ROUND(VLOOKUP($C66,$B$4:$BH$42,7,FALSE),0)</f>
        <v>104</v>
      </c>
      <c r="I66" s="10">
        <f>ROUND(VLOOKUP($C66,$B$4:$BH$42,8,FALSE),0)</f>
        <v>4734</v>
      </c>
      <c r="J66" s="10">
        <f>ROUND(VLOOKUP($C66,$B$4:$BH$42,9,FALSE),0)</f>
        <v>22</v>
      </c>
      <c r="K66" s="10">
        <f>ROUND(VLOOKUP($C66,$B$4:$BH$42,10,FALSE),0)</f>
        <v>18</v>
      </c>
      <c r="L66" s="2"/>
      <c r="M66" s="10">
        <f>ROUND(VLOOKUP($C66,$B$4:$BH$42,12,FALSE),0)</f>
        <v>150</v>
      </c>
      <c r="N66" s="10">
        <f>ROUND(VLOOKUP($C66,$B$4:$BH$42,13,FALSE),0)</f>
        <v>0</v>
      </c>
      <c r="O66" s="10">
        <f>ROUND(VLOOKUP($C66,$B$4:$BH$42,14,FALSE),0)</f>
        <v>500</v>
      </c>
      <c r="P66" s="10">
        <f>ROUND(VLOOKUP($C66,$B$4:$BH$42,15,FALSE),0)</f>
        <v>0</v>
      </c>
      <c r="Q66" s="10">
        <f>ROUND(VLOOKUP($C66,$B$4:$BH$42,16,FALSE),0)</f>
        <v>0</v>
      </c>
      <c r="R66" s="10">
        <f>ROUND(VLOOKUP($C66,$B$4:$BH$42,17,FALSE),0)</f>
        <v>0</v>
      </c>
      <c r="S66" s="10">
        <f>ROUND(VLOOKUP($C66,$B$4:$BH$42,18,FALSE),0)</f>
        <v>200</v>
      </c>
      <c r="T66" s="10">
        <f>ROUND(VLOOKUP($C66,$B$4:$BH$42,19,FALSE),0)</f>
        <v>100</v>
      </c>
      <c r="U66" s="10">
        <f>ROUND(VLOOKUP($C66,$B$4:$BH$42,20,FALSE),0)</f>
        <v>0</v>
      </c>
      <c r="V66" s="10">
        <f>ROUND(VLOOKUP($C66,$B$4:$BH$42,21,FALSE),0)</f>
        <v>0</v>
      </c>
      <c r="W66" s="2"/>
      <c r="X66" s="10">
        <f>ROUND(VLOOKUP($C66,$B$4:$BH$42,23,FALSE),0)</f>
        <v>150</v>
      </c>
      <c r="Y66" s="10">
        <f>ROUND(VLOOKUP($C66,$B$4:$BH$42,24,FALSE),0)</f>
        <v>0</v>
      </c>
      <c r="Z66" s="10">
        <f>ROUND(VLOOKUP($C66,$B$4:$BH$42,25,FALSE),0)</f>
        <v>500</v>
      </c>
      <c r="AA66" s="10">
        <f>ROUND(VLOOKUP($C66,$B$4:$BH$42,26,FALSE),0)</f>
        <v>0</v>
      </c>
      <c r="AB66" s="10">
        <f>ROUND(VLOOKUP($C66,$B$4:$BH$42,27,FALSE),0)</f>
        <v>0</v>
      </c>
      <c r="AC66" s="10">
        <f>ROUND(VLOOKUP($C66,$B$4:$BH$42,28,FALSE),0)</f>
        <v>0</v>
      </c>
      <c r="AD66" s="10">
        <f>ROUND(VLOOKUP($C66,$B$4:$BH$42,29,FALSE),0)</f>
        <v>200</v>
      </c>
      <c r="AE66" s="10">
        <f>ROUND(VLOOKUP($C66,$B$4:$BH$42,30,FALSE),0)</f>
        <v>100</v>
      </c>
      <c r="AF66" s="10">
        <f>ROUND(VLOOKUP($C66,$B$4:$BH$42,31,FALSE),0)</f>
        <v>0</v>
      </c>
      <c r="AG66" s="10">
        <f>ROUND(VLOOKUP($C66,$B$4:$BH$42,32,FALSE),0)</f>
        <v>0</v>
      </c>
      <c r="AH66" s="10">
        <f>ROUND(VLOOKUP($C66,$B$4:$BH$42,33,FALSE),0)</f>
        <v>0</v>
      </c>
      <c r="AI66" s="10">
        <f>ROUND(VLOOKUP($C66,$B$4:$BH$42,34,FALSE),0)</f>
        <v>0</v>
      </c>
      <c r="AJ66" s="3"/>
      <c r="AK66" s="10">
        <f>ROUND(VLOOKUP($C66,$B$4:$BH$42,36,FALSE),0)</f>
        <v>0</v>
      </c>
      <c r="AL66" s="10">
        <f>ROUND(VLOOKUP($C66,$B$4:$BH$42,37,FALSE),0)</f>
        <v>0</v>
      </c>
      <c r="AM66" s="3"/>
      <c r="AN66" s="10">
        <f>ROUND(VLOOKUP($C66,$B$4:$BH$42,39,FALSE),0)</f>
        <v>0</v>
      </c>
      <c r="AO66" s="10">
        <f>ROUND(VLOOKUP($C66,$B$4:$BH$42,40,FALSE),0)</f>
        <v>0</v>
      </c>
      <c r="AP66" s="10">
        <f>ROUND(VLOOKUP($C66,$B$4:$BH$42,41,FALSE),0)</f>
        <v>0</v>
      </c>
      <c r="AQ66" s="10">
        <f>ROUND(VLOOKUP($C66,$B$4:$BH$42,42,FALSE),0)</f>
        <v>0</v>
      </c>
      <c r="AR66" s="10">
        <f>ROUND(VLOOKUP($C66,$B$4:$BH$42,43,FALSE),0)</f>
        <v>0</v>
      </c>
      <c r="AS66" s="10">
        <f>ROUND(VLOOKUP($C66,$B$4:$BH$42,44,FALSE),0)</f>
        <v>0</v>
      </c>
      <c r="AT66" s="10">
        <f>ROUND(VLOOKUP($C66,$B$4:$BH$42,45,FALSE),0)</f>
        <v>0</v>
      </c>
      <c r="AU66" s="10">
        <f>ROUND(VLOOKUP($C66,$B$4:$BH$42,46,FALSE),0)</f>
        <v>0</v>
      </c>
      <c r="AV66" s="10">
        <f>ROUND(VLOOKUP($C66,$B$4:$BH$42,47,FALSE),0)</f>
        <v>0</v>
      </c>
      <c r="AW66" s="10">
        <f>ROUND(VLOOKUP($C66,$B$4:$BH$42,48,FALSE),0)</f>
        <v>0</v>
      </c>
      <c r="AX66" s="10">
        <f>ROUND(VLOOKUP($C66,$B$4:$BH$42,49,FALSE),0)</f>
        <v>0</v>
      </c>
      <c r="AY66" s="3"/>
      <c r="AZ66" s="10">
        <v>6000</v>
      </c>
      <c r="BA66" s="10">
        <v>2000</v>
      </c>
      <c r="BB66" s="10">
        <v>450</v>
      </c>
      <c r="BC66" s="10">
        <v>0</v>
      </c>
      <c r="BD66" s="10">
        <v>0</v>
      </c>
      <c r="BE66" s="10">
        <v>60</v>
      </c>
      <c r="BF66" s="3"/>
      <c r="BG66" s="10">
        <v>1000</v>
      </c>
      <c r="BH66" s="10">
        <v>5000</v>
      </c>
      <c r="BI66" s="3"/>
      <c r="BJ66" s="21">
        <v>1</v>
      </c>
      <c r="BK66" s="65">
        <v>0</v>
      </c>
      <c r="BL66" s="65">
        <v>0</v>
      </c>
      <c r="BM66" s="6">
        <f t="shared" si="128"/>
        <v>140.45850000000002</v>
      </c>
      <c r="BN66" s="8">
        <f t="shared" si="129"/>
        <v>250.60111205013436</v>
      </c>
      <c r="BO66" s="12">
        <f t="shared" si="130"/>
        <v>187.61411539885214</v>
      </c>
      <c r="BP66" s="50">
        <f>(1-'#Constant'!$A$3)/($J66*'#Constant'!$B$3/'#Constant'!$C$3^($D66-1)+1)+'#Constant'!$A$3</f>
        <v>0.93932457786116319</v>
      </c>
      <c r="BQ66" s="4">
        <f t="shared" si="131"/>
        <v>251.98957376263334</v>
      </c>
      <c r="BR66" s="50">
        <f>(1-'#Constant'!$A$3)/($K66*'#Constant'!$B$3/'#Constant'!$C$3^($D66-1)+1)+'#Constant'!$A$3</f>
        <v>0.9497912713472485</v>
      </c>
      <c r="BS66" s="4">
        <f t="shared" si="132"/>
        <v>249.21265033763538</v>
      </c>
      <c r="BT66">
        <f>BO66/$BO$4*100</f>
        <v>142.5938298737147</v>
      </c>
    </row>
    <row r="67" spans="1:72" s="13" customFormat="1" ht="17.25" thickBot="1" x14ac:dyDescent="0.35">
      <c r="B67" s="20"/>
      <c r="D67" s="14">
        <v>1</v>
      </c>
      <c r="E67" s="14">
        <v>1</v>
      </c>
      <c r="F67" s="19">
        <v>1</v>
      </c>
      <c r="G67" s="15">
        <f>G66</f>
        <v>104</v>
      </c>
      <c r="H67" s="15">
        <f>H66</f>
        <v>104</v>
      </c>
      <c r="I67" s="15">
        <f>I66</f>
        <v>4734</v>
      </c>
      <c r="J67" s="15">
        <f>J66</f>
        <v>22</v>
      </c>
      <c r="K67" s="15">
        <f>K66</f>
        <v>18</v>
      </c>
      <c r="L67" s="16"/>
      <c r="M67" s="15">
        <f t="shared" ref="M67:V67" si="239">M66</f>
        <v>150</v>
      </c>
      <c r="N67" s="15">
        <f t="shared" si="239"/>
        <v>0</v>
      </c>
      <c r="O67" s="15">
        <f t="shared" si="239"/>
        <v>500</v>
      </c>
      <c r="P67" s="15">
        <f t="shared" si="239"/>
        <v>0</v>
      </c>
      <c r="Q67" s="15">
        <f t="shared" si="239"/>
        <v>0</v>
      </c>
      <c r="R67" s="15">
        <f t="shared" si="239"/>
        <v>0</v>
      </c>
      <c r="S67" s="15">
        <f t="shared" si="239"/>
        <v>200</v>
      </c>
      <c r="T67" s="15">
        <f t="shared" si="239"/>
        <v>100</v>
      </c>
      <c r="U67" s="15">
        <f t="shared" si="239"/>
        <v>0</v>
      </c>
      <c r="V67" s="15">
        <f t="shared" si="239"/>
        <v>0</v>
      </c>
      <c r="W67" s="16"/>
      <c r="X67" s="15">
        <f t="shared" ref="X67:AI67" si="240">X66</f>
        <v>150</v>
      </c>
      <c r="Y67" s="15">
        <f t="shared" si="240"/>
        <v>0</v>
      </c>
      <c r="Z67" s="15">
        <f t="shared" si="240"/>
        <v>500</v>
      </c>
      <c r="AA67" s="15">
        <f t="shared" si="240"/>
        <v>0</v>
      </c>
      <c r="AB67" s="15">
        <f t="shared" si="240"/>
        <v>0</v>
      </c>
      <c r="AC67" s="15">
        <f t="shared" si="240"/>
        <v>0</v>
      </c>
      <c r="AD67" s="15">
        <f t="shared" si="240"/>
        <v>200</v>
      </c>
      <c r="AE67" s="15">
        <f t="shared" si="240"/>
        <v>100</v>
      </c>
      <c r="AF67" s="15">
        <f t="shared" si="240"/>
        <v>0</v>
      </c>
      <c r="AG67" s="15">
        <f t="shared" si="240"/>
        <v>0</v>
      </c>
      <c r="AH67" s="15">
        <f t="shared" si="240"/>
        <v>0</v>
      </c>
      <c r="AI67" s="15">
        <f t="shared" si="240"/>
        <v>0</v>
      </c>
      <c r="AJ67" s="17"/>
      <c r="AK67" s="15">
        <f>AK66</f>
        <v>0</v>
      </c>
      <c r="AL67" s="15">
        <f>AL66</f>
        <v>0</v>
      </c>
      <c r="AM67" s="17"/>
      <c r="AN67" s="15">
        <f t="shared" ref="AN67:AX67" si="241">AN66</f>
        <v>0</v>
      </c>
      <c r="AO67" s="15">
        <f t="shared" si="241"/>
        <v>0</v>
      </c>
      <c r="AP67" s="15">
        <f t="shared" si="241"/>
        <v>0</v>
      </c>
      <c r="AQ67" s="15">
        <f t="shared" si="241"/>
        <v>0</v>
      </c>
      <c r="AR67" s="15">
        <f t="shared" si="241"/>
        <v>0</v>
      </c>
      <c r="AS67" s="15">
        <f t="shared" si="241"/>
        <v>0</v>
      </c>
      <c r="AT67" s="15">
        <f t="shared" si="241"/>
        <v>0</v>
      </c>
      <c r="AU67" s="15">
        <f t="shared" si="241"/>
        <v>0</v>
      </c>
      <c r="AV67" s="15">
        <f t="shared" si="241"/>
        <v>0</v>
      </c>
      <c r="AW67" s="15">
        <f t="shared" si="241"/>
        <v>0</v>
      </c>
      <c r="AX67" s="15">
        <f t="shared" si="241"/>
        <v>0</v>
      </c>
      <c r="AY67" s="17"/>
      <c r="AZ67" s="15">
        <f t="shared" ref="AZ67" si="242">AZ66</f>
        <v>6000</v>
      </c>
      <c r="BA67" s="15">
        <f t="shared" ref="BA67" si="243">BA66</f>
        <v>2000</v>
      </c>
      <c r="BB67" s="15">
        <v>450</v>
      </c>
      <c r="BC67" s="15">
        <f t="shared" ref="BC67" si="244">BC66</f>
        <v>0</v>
      </c>
      <c r="BD67" s="15">
        <f t="shared" ref="BD67:BE67" si="245">BD66</f>
        <v>0</v>
      </c>
      <c r="BE67" s="15">
        <f t="shared" si="245"/>
        <v>60</v>
      </c>
      <c r="BF67" s="17"/>
      <c r="BG67" s="15">
        <f t="shared" ref="BG67" si="246">BG66</f>
        <v>1000</v>
      </c>
      <c r="BH67" s="15">
        <f t="shared" ref="BH67" si="247">BH66</f>
        <v>5000</v>
      </c>
      <c r="BI67" s="17"/>
      <c r="BJ67" s="22">
        <f>G67/G66</f>
        <v>1</v>
      </c>
      <c r="BK67" s="65">
        <f>BK66</f>
        <v>0</v>
      </c>
      <c r="BL67" s="65">
        <f>BL66</f>
        <v>0</v>
      </c>
      <c r="BM67" s="6">
        <f t="shared" si="128"/>
        <v>140.45850000000002</v>
      </c>
      <c r="BN67" s="8">
        <f t="shared" si="129"/>
        <v>250.60111205013436</v>
      </c>
      <c r="BO67" s="12">
        <f t="shared" si="130"/>
        <v>187.61411539885214</v>
      </c>
      <c r="BP67" s="50">
        <f>(1-'#Constant'!$A$3)/($J67*'#Constant'!$B$3/'#Constant'!$C$3^($D67-1)+1)+'#Constant'!$A$3</f>
        <v>0.93932457786116319</v>
      </c>
      <c r="BQ67" s="4">
        <f t="shared" si="131"/>
        <v>251.98957376263334</v>
      </c>
      <c r="BR67" s="50">
        <f>(1-'#Constant'!$A$3)/($K67*'#Constant'!$B$3/'#Constant'!$C$3^($D67-1)+1)+'#Constant'!$A$3</f>
        <v>0.9497912713472485</v>
      </c>
      <c r="BS67" s="4">
        <f t="shared" si="132"/>
        <v>249.21265033763538</v>
      </c>
      <c r="BT67"/>
    </row>
    <row r="68" spans="1:72" x14ac:dyDescent="0.3">
      <c r="A68">
        <v>13</v>
      </c>
      <c r="B68" s="18" t="str">
        <f>VLOOKUP(CONCATENATE("CREATURE_NAME_",A68),[1]Localization_Hero!$A:$E,2,FALSE)</f>
        <v>로레인</v>
      </c>
      <c r="C68" s="43" t="str">
        <f>VLOOKUP($A68,[2]CreatureTable!$A:$I,9,FALSE)</f>
        <v>Wizard</v>
      </c>
      <c r="D68">
        <v>1</v>
      </c>
      <c r="E68">
        <v>1</v>
      </c>
      <c r="F68" s="18">
        <v>1</v>
      </c>
      <c r="G68" s="10">
        <f>ROUND(VLOOKUP($C68,$B$4:$BH$42,6,FALSE),0)</f>
        <v>120</v>
      </c>
      <c r="H68" s="10">
        <f>ROUND(VLOOKUP($C68,$B$4:$BH$42,7,FALSE),0)</f>
        <v>120</v>
      </c>
      <c r="I68" s="10">
        <f>ROUND(VLOOKUP($C68,$B$4:$BH$42,8,FALSE),0)</f>
        <v>4031</v>
      </c>
      <c r="J68" s="10">
        <f>ROUND(VLOOKUP($C68,$B$4:$BH$42,9,FALSE),0)</f>
        <v>16</v>
      </c>
      <c r="K68" s="10">
        <f>ROUND(VLOOKUP($C68,$B$4:$BH$42,10,FALSE),0)</f>
        <v>24</v>
      </c>
      <c r="L68" s="2"/>
      <c r="M68" s="10">
        <f>ROUND(VLOOKUP($C68,$B$4:$BH$42,12,FALSE),0)</f>
        <v>100</v>
      </c>
      <c r="N68" s="10">
        <f>ROUND(VLOOKUP($C68,$B$4:$BH$42,13,FALSE),0)</f>
        <v>0</v>
      </c>
      <c r="O68" s="10">
        <f>ROUND(VLOOKUP($C68,$B$4:$BH$42,14,FALSE),0)</f>
        <v>0</v>
      </c>
      <c r="P68" s="10">
        <f>ROUND(VLOOKUP($C68,$B$4:$BH$42,15,FALSE),0)</f>
        <v>0</v>
      </c>
      <c r="Q68" s="10">
        <f>ROUND(VLOOKUP($C68,$B$4:$BH$42,16,FALSE),0)</f>
        <v>0</v>
      </c>
      <c r="R68" s="10">
        <f>ROUND(VLOOKUP($C68,$B$4:$BH$42,17,FALSE),0)</f>
        <v>0</v>
      </c>
      <c r="S68" s="10">
        <f>ROUND(VLOOKUP($C68,$B$4:$BH$42,18,FALSE),0)</f>
        <v>100</v>
      </c>
      <c r="T68" s="10">
        <f>ROUND(VLOOKUP($C68,$B$4:$BH$42,19,FALSE),0)</f>
        <v>150</v>
      </c>
      <c r="U68" s="10">
        <f>ROUND(VLOOKUP($C68,$B$4:$BH$42,20,FALSE),0)</f>
        <v>0</v>
      </c>
      <c r="V68" s="10">
        <f>ROUND(VLOOKUP($C68,$B$4:$BH$42,21,FALSE),0)</f>
        <v>0</v>
      </c>
      <c r="W68" s="2"/>
      <c r="X68" s="10">
        <f>ROUND(VLOOKUP($C68,$B$4:$BH$42,23,FALSE),0)</f>
        <v>100</v>
      </c>
      <c r="Y68" s="10">
        <f>ROUND(VLOOKUP($C68,$B$4:$BH$42,24,FALSE),0)</f>
        <v>0</v>
      </c>
      <c r="Z68" s="10">
        <f>ROUND(VLOOKUP($C68,$B$4:$BH$42,25,FALSE),0)</f>
        <v>0</v>
      </c>
      <c r="AA68" s="10">
        <f>ROUND(VLOOKUP($C68,$B$4:$BH$42,26,FALSE),0)</f>
        <v>200</v>
      </c>
      <c r="AB68" s="10">
        <f>ROUND(VLOOKUP($C68,$B$4:$BH$42,27,FALSE),0)</f>
        <v>250</v>
      </c>
      <c r="AC68" s="10">
        <f>ROUND(VLOOKUP($C68,$B$4:$BH$42,28,FALSE),0)</f>
        <v>0</v>
      </c>
      <c r="AD68" s="10">
        <f>ROUND(VLOOKUP($C68,$B$4:$BH$42,29,FALSE),0)</f>
        <v>100</v>
      </c>
      <c r="AE68" s="10">
        <f>ROUND(VLOOKUP($C68,$B$4:$BH$42,30,FALSE),0)</f>
        <v>150</v>
      </c>
      <c r="AF68" s="10">
        <f>ROUND(VLOOKUP($C68,$B$4:$BH$42,31,FALSE),0)</f>
        <v>0</v>
      </c>
      <c r="AG68" s="10">
        <f>ROUND(VLOOKUP($C68,$B$4:$BH$42,32,FALSE),0)</f>
        <v>0</v>
      </c>
      <c r="AH68" s="10">
        <f>ROUND(VLOOKUP($C68,$B$4:$BH$42,33,FALSE),0)</f>
        <v>0</v>
      </c>
      <c r="AI68" s="10">
        <f>ROUND(VLOOKUP($C68,$B$4:$BH$42,34,FALSE),0)</f>
        <v>0</v>
      </c>
      <c r="AJ68" s="3"/>
      <c r="AK68" s="10">
        <f>ROUND(VLOOKUP($C68,$B$4:$BH$42,36,FALSE),0)</f>
        <v>0</v>
      </c>
      <c r="AL68" s="10">
        <f>ROUND(VLOOKUP($C68,$B$4:$BH$42,37,FALSE),0)</f>
        <v>0</v>
      </c>
      <c r="AM68" s="3"/>
      <c r="AN68" s="10">
        <f>ROUND(VLOOKUP($C68,$B$4:$BH$42,39,FALSE),0)</f>
        <v>0</v>
      </c>
      <c r="AO68" s="10">
        <f>ROUND(VLOOKUP($C68,$B$4:$BH$42,40,FALSE),0)</f>
        <v>0</v>
      </c>
      <c r="AP68" s="10">
        <f>ROUND(VLOOKUP($C68,$B$4:$BH$42,41,FALSE),0)</f>
        <v>0</v>
      </c>
      <c r="AQ68" s="10">
        <f>ROUND(VLOOKUP($C68,$B$4:$BH$42,42,FALSE),0)</f>
        <v>0</v>
      </c>
      <c r="AR68" s="10">
        <f>ROUND(VLOOKUP($C68,$B$4:$BH$42,43,FALSE),0)</f>
        <v>0</v>
      </c>
      <c r="AS68" s="10">
        <f>ROUND(VLOOKUP($C68,$B$4:$BH$42,44,FALSE),0)</f>
        <v>0</v>
      </c>
      <c r="AT68" s="10">
        <f>ROUND(VLOOKUP($C68,$B$4:$BH$42,45,FALSE),0)</f>
        <v>0</v>
      </c>
      <c r="AU68" s="10">
        <f>ROUND(VLOOKUP($C68,$B$4:$BH$42,46,FALSE),0)</f>
        <v>0</v>
      </c>
      <c r="AV68" s="10">
        <f>ROUND(VLOOKUP($C68,$B$4:$BH$42,47,FALSE),0)</f>
        <v>0</v>
      </c>
      <c r="AW68" s="10">
        <f>ROUND(VLOOKUP($C68,$B$4:$BH$42,48,FALSE),0)</f>
        <v>0</v>
      </c>
      <c r="AX68" s="10">
        <f>ROUND(VLOOKUP($C68,$B$4:$BH$42,49,FALSE),0)</f>
        <v>0</v>
      </c>
      <c r="AY68" s="3"/>
      <c r="AZ68" s="10">
        <v>6000</v>
      </c>
      <c r="BA68" s="10">
        <v>2000</v>
      </c>
      <c r="BB68" s="10">
        <v>325</v>
      </c>
      <c r="BC68" s="10">
        <v>0</v>
      </c>
      <c r="BD68" s="10">
        <v>0</v>
      </c>
      <c r="BE68" s="10">
        <v>60</v>
      </c>
      <c r="BF68" s="3"/>
      <c r="BG68" s="10">
        <v>1000</v>
      </c>
      <c r="BH68" s="10">
        <v>5000</v>
      </c>
      <c r="BI68" s="3"/>
      <c r="BJ68" s="21">
        <v>1</v>
      </c>
      <c r="BK68" s="65">
        <v>0</v>
      </c>
      <c r="BL68" s="65">
        <v>0</v>
      </c>
      <c r="BM68" s="6">
        <f t="shared" si="128"/>
        <v>145.44749999999999</v>
      </c>
      <c r="BN68" s="8">
        <f t="shared" si="129"/>
        <v>259.61870858192918</v>
      </c>
      <c r="BO68" s="12">
        <f t="shared" si="130"/>
        <v>194.32162030116501</v>
      </c>
      <c r="BP68" s="50">
        <f>(1-'#Constant'!$A$3)/($J68*'#Constant'!$B$3/'#Constant'!$C$3^($D68-1)+1)+'#Constant'!$A$3</f>
        <v>0.95511450381679386</v>
      </c>
      <c r="BQ68" s="4">
        <f t="shared" si="131"/>
        <v>211.02181905370844</v>
      </c>
      <c r="BR68" s="50">
        <f>(1-'#Constant'!$A$3)/($K68*'#Constant'!$B$3/'#Constant'!$C$3^($D68-1)+1)+'#Constant'!$A$3</f>
        <v>0.93417910447761188</v>
      </c>
      <c r="BS68" s="4">
        <f t="shared" si="132"/>
        <v>308.21559811014993</v>
      </c>
      <c r="BT68">
        <f>BO68/$BO$4*100</f>
        <v>147.69178751343802</v>
      </c>
    </row>
    <row r="69" spans="1:72" s="13" customFormat="1" ht="17.25" thickBot="1" x14ac:dyDescent="0.35">
      <c r="B69" s="20"/>
      <c r="D69" s="14">
        <v>1</v>
      </c>
      <c r="E69" s="14">
        <v>1</v>
      </c>
      <c r="F69" s="19">
        <v>1</v>
      </c>
      <c r="G69" s="15">
        <f>G68</f>
        <v>120</v>
      </c>
      <c r="H69" s="15">
        <f>H68</f>
        <v>120</v>
      </c>
      <c r="I69" s="15">
        <f>I68</f>
        <v>4031</v>
      </c>
      <c r="J69" s="15">
        <f>J68</f>
        <v>16</v>
      </c>
      <c r="K69" s="15">
        <f>K68</f>
        <v>24</v>
      </c>
      <c r="L69" s="16"/>
      <c r="M69" s="15">
        <f t="shared" ref="M69:V69" si="248">M68</f>
        <v>100</v>
      </c>
      <c r="N69" s="15">
        <f t="shared" si="248"/>
        <v>0</v>
      </c>
      <c r="O69" s="15">
        <f t="shared" si="248"/>
        <v>0</v>
      </c>
      <c r="P69" s="15">
        <f t="shared" si="248"/>
        <v>0</v>
      </c>
      <c r="Q69" s="15">
        <f t="shared" si="248"/>
        <v>0</v>
      </c>
      <c r="R69" s="15">
        <f t="shared" si="248"/>
        <v>0</v>
      </c>
      <c r="S69" s="15">
        <f t="shared" si="248"/>
        <v>100</v>
      </c>
      <c r="T69" s="15">
        <f t="shared" si="248"/>
        <v>150</v>
      </c>
      <c r="U69" s="15">
        <f t="shared" si="248"/>
        <v>0</v>
      </c>
      <c r="V69" s="15">
        <f t="shared" si="248"/>
        <v>0</v>
      </c>
      <c r="W69" s="16"/>
      <c r="X69" s="15">
        <f t="shared" ref="X69:AI69" si="249">X68</f>
        <v>100</v>
      </c>
      <c r="Y69" s="15">
        <f t="shared" si="249"/>
        <v>0</v>
      </c>
      <c r="Z69" s="15">
        <f t="shared" si="249"/>
        <v>0</v>
      </c>
      <c r="AA69" s="15">
        <f t="shared" si="249"/>
        <v>200</v>
      </c>
      <c r="AB69" s="15">
        <f t="shared" si="249"/>
        <v>250</v>
      </c>
      <c r="AC69" s="15">
        <f t="shared" si="249"/>
        <v>0</v>
      </c>
      <c r="AD69" s="15">
        <f t="shared" si="249"/>
        <v>100</v>
      </c>
      <c r="AE69" s="15">
        <f t="shared" si="249"/>
        <v>150</v>
      </c>
      <c r="AF69" s="15">
        <f t="shared" si="249"/>
        <v>0</v>
      </c>
      <c r="AG69" s="15">
        <f t="shared" si="249"/>
        <v>0</v>
      </c>
      <c r="AH69" s="15">
        <f t="shared" si="249"/>
        <v>0</v>
      </c>
      <c r="AI69" s="15">
        <f t="shared" si="249"/>
        <v>0</v>
      </c>
      <c r="AJ69" s="17"/>
      <c r="AK69" s="15">
        <f>AK68</f>
        <v>0</v>
      </c>
      <c r="AL69" s="15">
        <f>AL68</f>
        <v>0</v>
      </c>
      <c r="AM69" s="17"/>
      <c r="AN69" s="15">
        <f t="shared" ref="AN69:AX69" si="250">AN68</f>
        <v>0</v>
      </c>
      <c r="AO69" s="15">
        <f t="shared" si="250"/>
        <v>0</v>
      </c>
      <c r="AP69" s="15">
        <f t="shared" si="250"/>
        <v>0</v>
      </c>
      <c r="AQ69" s="15">
        <f t="shared" si="250"/>
        <v>0</v>
      </c>
      <c r="AR69" s="15">
        <f t="shared" si="250"/>
        <v>0</v>
      </c>
      <c r="AS69" s="15">
        <f t="shared" si="250"/>
        <v>0</v>
      </c>
      <c r="AT69" s="15">
        <f t="shared" si="250"/>
        <v>0</v>
      </c>
      <c r="AU69" s="15">
        <f t="shared" si="250"/>
        <v>0</v>
      </c>
      <c r="AV69" s="15">
        <f t="shared" si="250"/>
        <v>0</v>
      </c>
      <c r="AW69" s="15">
        <f t="shared" si="250"/>
        <v>0</v>
      </c>
      <c r="AX69" s="15">
        <f t="shared" si="250"/>
        <v>0</v>
      </c>
      <c r="AY69" s="17"/>
      <c r="AZ69" s="15">
        <f t="shared" ref="AZ69" si="251">AZ68</f>
        <v>6000</v>
      </c>
      <c r="BA69" s="15">
        <f t="shared" ref="BA69" si="252">BA68</f>
        <v>2000</v>
      </c>
      <c r="BB69" s="15">
        <v>325</v>
      </c>
      <c r="BC69" s="15">
        <f t="shared" ref="BC69" si="253">BC68</f>
        <v>0</v>
      </c>
      <c r="BD69" s="15">
        <f t="shared" ref="BD69:BE69" si="254">BD68</f>
        <v>0</v>
      </c>
      <c r="BE69" s="15">
        <f t="shared" si="254"/>
        <v>60</v>
      </c>
      <c r="BF69" s="17"/>
      <c r="BG69" s="15">
        <f t="shared" ref="BG69" si="255">BG68</f>
        <v>1000</v>
      </c>
      <c r="BH69" s="15">
        <f t="shared" ref="BH69" si="256">BH68</f>
        <v>5000</v>
      </c>
      <c r="BI69" s="17"/>
      <c r="BJ69" s="22">
        <f>G69/G68</f>
        <v>1</v>
      </c>
      <c r="BK69" s="65">
        <f t="shared" ref="BK69:BL71" si="257">BK68</f>
        <v>0</v>
      </c>
      <c r="BL69" s="65">
        <f t="shared" si="257"/>
        <v>0</v>
      </c>
      <c r="BM69" s="6">
        <f t="shared" si="128"/>
        <v>145.44749999999999</v>
      </c>
      <c r="BN69" s="8">
        <f t="shared" si="129"/>
        <v>259.61870858192918</v>
      </c>
      <c r="BO69" s="12">
        <f t="shared" si="130"/>
        <v>194.32162030116501</v>
      </c>
      <c r="BP69" s="50">
        <f>(1-'#Constant'!$A$3)/($J69*'#Constant'!$B$3/'#Constant'!$C$3^($D69-1)+1)+'#Constant'!$A$3</f>
        <v>0.95511450381679386</v>
      </c>
      <c r="BQ69" s="4">
        <f t="shared" si="131"/>
        <v>211.02181905370844</v>
      </c>
      <c r="BR69" s="50">
        <f>(1-'#Constant'!$A$3)/($K69*'#Constant'!$B$3/'#Constant'!$C$3^($D69-1)+1)+'#Constant'!$A$3</f>
        <v>0.93417910447761188</v>
      </c>
      <c r="BS69" s="4">
        <f t="shared" si="132"/>
        <v>308.21559811014993</v>
      </c>
      <c r="BT69"/>
    </row>
    <row r="70" spans="1:72" x14ac:dyDescent="0.3">
      <c r="A70">
        <v>14</v>
      </c>
      <c r="B70" s="18" t="str">
        <f>VLOOKUP(CONCATENATE("CREATURE_NAME_",A70),[1]Localization_Hero!$A:$E,2,FALSE)</f>
        <v>마야</v>
      </c>
      <c r="C70" s="43" t="str">
        <f>VLOOKUP($A70,[2]CreatureTable!$A:$I,9,FALSE)</f>
        <v>Archer</v>
      </c>
      <c r="D70">
        <v>1</v>
      </c>
      <c r="E70">
        <v>1</v>
      </c>
      <c r="F70" s="18">
        <v>1</v>
      </c>
      <c r="G70" s="10">
        <f>ROUND(VLOOKUP($C70,$B$4:$BH$42,6,FALSE),0)</f>
        <v>114</v>
      </c>
      <c r="H70" s="10">
        <f>ROUND(VLOOKUP($C70,$B$4:$BH$42,7,FALSE),0)</f>
        <v>114</v>
      </c>
      <c r="I70" s="10">
        <f>ROUND(VLOOKUP($C70,$B$4:$BH$42,8,FALSE),0)</f>
        <v>4364</v>
      </c>
      <c r="J70" s="10">
        <f>ROUND(VLOOKUP($C70,$B$4:$BH$42,9,FALSE),0)</f>
        <v>22</v>
      </c>
      <c r="K70" s="10">
        <f>ROUND(VLOOKUP($C70,$B$4:$BH$42,10,FALSE),0)</f>
        <v>18</v>
      </c>
      <c r="L70" s="2"/>
      <c r="M70" s="10">
        <f>ROUND(VLOOKUP($C70,$B$4:$BH$42,12,FALSE),0)</f>
        <v>150</v>
      </c>
      <c r="N70" s="10">
        <f>ROUND(VLOOKUP($C70,$B$4:$BH$42,13,FALSE),0)</f>
        <v>0</v>
      </c>
      <c r="O70" s="10">
        <f>ROUND(VLOOKUP($C70,$B$4:$BH$42,14,FALSE),0)</f>
        <v>0</v>
      </c>
      <c r="P70" s="10">
        <f>ROUND(VLOOKUP($C70,$B$4:$BH$42,15,FALSE),0)</f>
        <v>0</v>
      </c>
      <c r="Q70" s="10">
        <f>ROUND(VLOOKUP($C70,$B$4:$BH$42,16,FALSE),0)</f>
        <v>0</v>
      </c>
      <c r="R70" s="10">
        <f>ROUND(VLOOKUP($C70,$B$4:$BH$42,17,FALSE),0)</f>
        <v>0</v>
      </c>
      <c r="S70" s="10">
        <f>ROUND(VLOOKUP($C70,$B$4:$BH$42,18,FALSE),0)</f>
        <v>100</v>
      </c>
      <c r="T70" s="10">
        <f>ROUND(VLOOKUP($C70,$B$4:$BH$42,19,FALSE),0)</f>
        <v>250</v>
      </c>
      <c r="U70" s="10">
        <f>ROUND(VLOOKUP($C70,$B$4:$BH$42,20,FALSE),0)</f>
        <v>0</v>
      </c>
      <c r="V70" s="10">
        <f>ROUND(VLOOKUP($C70,$B$4:$BH$42,21,FALSE),0)</f>
        <v>0</v>
      </c>
      <c r="W70" s="2"/>
      <c r="X70" s="10">
        <f>ROUND(VLOOKUP($C70,$B$4:$BH$42,23,FALSE),0)</f>
        <v>150</v>
      </c>
      <c r="Y70" s="10">
        <f>ROUND(VLOOKUP($C70,$B$4:$BH$42,24,FALSE),0)</f>
        <v>0</v>
      </c>
      <c r="Z70" s="10">
        <f>ROUND(VLOOKUP($C70,$B$4:$BH$42,25,FALSE),0)</f>
        <v>0</v>
      </c>
      <c r="AA70" s="10">
        <f>ROUND(VLOOKUP($C70,$B$4:$BH$42,26,FALSE),0)</f>
        <v>0</v>
      </c>
      <c r="AB70" s="10">
        <f>ROUND(VLOOKUP($C70,$B$4:$BH$42,27,FALSE),0)</f>
        <v>0</v>
      </c>
      <c r="AC70" s="10">
        <f>ROUND(VLOOKUP($C70,$B$4:$BH$42,28,FALSE),0)</f>
        <v>0</v>
      </c>
      <c r="AD70" s="10">
        <f>ROUND(VLOOKUP($C70,$B$4:$BH$42,29,FALSE),0)</f>
        <v>100</v>
      </c>
      <c r="AE70" s="10">
        <f>ROUND(VLOOKUP($C70,$B$4:$BH$42,30,FALSE),0)</f>
        <v>250</v>
      </c>
      <c r="AF70" s="10">
        <f>ROUND(VLOOKUP($C70,$B$4:$BH$42,31,FALSE),0)</f>
        <v>0</v>
      </c>
      <c r="AG70" s="10">
        <f>ROUND(VLOOKUP($C70,$B$4:$BH$42,32,FALSE),0)</f>
        <v>0</v>
      </c>
      <c r="AH70" s="10">
        <f>ROUND(VLOOKUP($C70,$B$4:$BH$42,33,FALSE),0)</f>
        <v>0</v>
      </c>
      <c r="AI70" s="10">
        <f>ROUND(VLOOKUP($C70,$B$4:$BH$42,34,FALSE),0)</f>
        <v>0</v>
      </c>
      <c r="AJ70" s="3"/>
      <c r="AK70" s="10">
        <f>ROUND(VLOOKUP($C70,$B$4:$BH$42,36,FALSE),0)</f>
        <v>0</v>
      </c>
      <c r="AL70" s="10">
        <f>ROUND(VLOOKUP($C70,$B$4:$BH$42,37,FALSE),0)</f>
        <v>0</v>
      </c>
      <c r="AM70" s="3"/>
      <c r="AN70" s="10">
        <f>ROUND(VLOOKUP($C70,$B$4:$BH$42,39,FALSE),0)</f>
        <v>0</v>
      </c>
      <c r="AO70" s="10">
        <f>ROUND(VLOOKUP($C70,$B$4:$BH$42,40,FALSE),0)</f>
        <v>0</v>
      </c>
      <c r="AP70" s="10">
        <f>ROUND(VLOOKUP($C70,$B$4:$BH$42,41,FALSE),0)</f>
        <v>0</v>
      </c>
      <c r="AQ70" s="10">
        <f>ROUND(VLOOKUP($C70,$B$4:$BH$42,42,FALSE),0)</f>
        <v>0</v>
      </c>
      <c r="AR70" s="10">
        <f>ROUND(VLOOKUP($C70,$B$4:$BH$42,43,FALSE),0)</f>
        <v>0</v>
      </c>
      <c r="AS70" s="10">
        <f>ROUND(VLOOKUP($C70,$B$4:$BH$42,44,FALSE),0)</f>
        <v>0</v>
      </c>
      <c r="AT70" s="10">
        <f>ROUND(VLOOKUP($C70,$B$4:$BH$42,45,FALSE),0)</f>
        <v>0</v>
      </c>
      <c r="AU70" s="10">
        <f>ROUND(VLOOKUP($C70,$B$4:$BH$42,46,FALSE),0)</f>
        <v>0</v>
      </c>
      <c r="AV70" s="10">
        <f>ROUND(VLOOKUP($C70,$B$4:$BH$42,47,FALSE),0)</f>
        <v>0</v>
      </c>
      <c r="AW70" s="10">
        <f>ROUND(VLOOKUP($C70,$B$4:$BH$42,48,FALSE),0)</f>
        <v>0</v>
      </c>
      <c r="AX70" s="10">
        <f>ROUND(VLOOKUP($C70,$B$4:$BH$42,49,FALSE),0)</f>
        <v>0</v>
      </c>
      <c r="AY70" s="3"/>
      <c r="AZ70" s="10">
        <v>6000</v>
      </c>
      <c r="BA70" s="10">
        <v>2000</v>
      </c>
      <c r="BB70" s="10">
        <v>260</v>
      </c>
      <c r="BC70" s="10">
        <v>0</v>
      </c>
      <c r="BD70" s="10">
        <v>0</v>
      </c>
      <c r="BE70" s="10">
        <v>60</v>
      </c>
      <c r="BF70" s="3"/>
      <c r="BG70" s="10">
        <v>1000</v>
      </c>
      <c r="BH70" s="10">
        <v>5000</v>
      </c>
      <c r="BI70" s="3"/>
      <c r="BJ70" s="21">
        <v>1</v>
      </c>
      <c r="BK70" s="65">
        <v>0</v>
      </c>
      <c r="BL70" s="65">
        <v>0</v>
      </c>
      <c r="BM70" s="6">
        <f t="shared" si="128"/>
        <v>151.17468749999998</v>
      </c>
      <c r="BN70" s="8">
        <f t="shared" si="129"/>
        <v>231.01462885229961</v>
      </c>
      <c r="BO70" s="12">
        <f t="shared" si="130"/>
        <v>186.87847474943408</v>
      </c>
      <c r="BP70" s="50">
        <f>(1-'#Constant'!$A$3)/($J70*'#Constant'!$B$3/'#Constant'!$C$3^($D70-1)+1)+'#Constant'!$A$3</f>
        <v>0.93932457786116319</v>
      </c>
      <c r="BQ70" s="4">
        <f t="shared" si="131"/>
        <v>232.29457116606082</v>
      </c>
      <c r="BR70" s="50">
        <f>(1-'#Constant'!$A$3)/($K70*'#Constant'!$B$3/'#Constant'!$C$3^($D70-1)+1)+'#Constant'!$A$3</f>
        <v>0.9497912713472485</v>
      </c>
      <c r="BS70" s="4">
        <f t="shared" si="132"/>
        <v>229.73468653853837</v>
      </c>
      <c r="BT70">
        <f>BO70/$BO$4*100</f>
        <v>142.03471513233021</v>
      </c>
    </row>
    <row r="71" spans="1:72" s="13" customFormat="1" ht="17.25" thickBot="1" x14ac:dyDescent="0.35">
      <c r="B71" s="20"/>
      <c r="D71" s="14">
        <v>1</v>
      </c>
      <c r="E71" s="14">
        <v>1</v>
      </c>
      <c r="F71" s="19">
        <v>1</v>
      </c>
      <c r="G71" s="15">
        <f>G70</f>
        <v>114</v>
      </c>
      <c r="H71" s="15">
        <f>H70</f>
        <v>114</v>
      </c>
      <c r="I71" s="15">
        <f>I70</f>
        <v>4364</v>
      </c>
      <c r="J71" s="15">
        <f>J70</f>
        <v>22</v>
      </c>
      <c r="K71" s="15">
        <f>K70</f>
        <v>18</v>
      </c>
      <c r="L71" s="16"/>
      <c r="M71" s="15">
        <f t="shared" ref="M71:V71" si="258">M70</f>
        <v>150</v>
      </c>
      <c r="N71" s="15">
        <f t="shared" si="258"/>
        <v>0</v>
      </c>
      <c r="O71" s="15">
        <f t="shared" si="258"/>
        <v>0</v>
      </c>
      <c r="P71" s="15">
        <f t="shared" si="258"/>
        <v>0</v>
      </c>
      <c r="Q71" s="15">
        <f t="shared" si="258"/>
        <v>0</v>
      </c>
      <c r="R71" s="15">
        <f t="shared" si="258"/>
        <v>0</v>
      </c>
      <c r="S71" s="15">
        <f t="shared" si="258"/>
        <v>100</v>
      </c>
      <c r="T71" s="15">
        <f t="shared" si="258"/>
        <v>250</v>
      </c>
      <c r="U71" s="15">
        <f t="shared" si="258"/>
        <v>0</v>
      </c>
      <c r="V71" s="15">
        <f t="shared" si="258"/>
        <v>0</v>
      </c>
      <c r="W71" s="16"/>
      <c r="X71" s="15">
        <f t="shared" ref="X71:AI71" si="259">X70</f>
        <v>150</v>
      </c>
      <c r="Y71" s="15">
        <f t="shared" si="259"/>
        <v>0</v>
      </c>
      <c r="Z71" s="15">
        <f t="shared" si="259"/>
        <v>0</v>
      </c>
      <c r="AA71" s="15">
        <f t="shared" si="259"/>
        <v>0</v>
      </c>
      <c r="AB71" s="15">
        <f t="shared" si="259"/>
        <v>0</v>
      </c>
      <c r="AC71" s="15">
        <f t="shared" si="259"/>
        <v>0</v>
      </c>
      <c r="AD71" s="15">
        <f t="shared" si="259"/>
        <v>100</v>
      </c>
      <c r="AE71" s="15">
        <f t="shared" si="259"/>
        <v>250</v>
      </c>
      <c r="AF71" s="15">
        <f t="shared" si="259"/>
        <v>0</v>
      </c>
      <c r="AG71" s="15">
        <f t="shared" si="259"/>
        <v>0</v>
      </c>
      <c r="AH71" s="15">
        <f t="shared" si="259"/>
        <v>0</v>
      </c>
      <c r="AI71" s="15">
        <f t="shared" si="259"/>
        <v>0</v>
      </c>
      <c r="AJ71" s="17"/>
      <c r="AK71" s="15">
        <f>AK70</f>
        <v>0</v>
      </c>
      <c r="AL71" s="15">
        <f>AL70</f>
        <v>0</v>
      </c>
      <c r="AM71" s="17"/>
      <c r="AN71" s="15">
        <f t="shared" ref="AN71:AX71" si="260">AN70</f>
        <v>0</v>
      </c>
      <c r="AO71" s="15">
        <f t="shared" si="260"/>
        <v>0</v>
      </c>
      <c r="AP71" s="15">
        <f t="shared" si="260"/>
        <v>0</v>
      </c>
      <c r="AQ71" s="15">
        <f t="shared" si="260"/>
        <v>0</v>
      </c>
      <c r="AR71" s="15">
        <f t="shared" si="260"/>
        <v>0</v>
      </c>
      <c r="AS71" s="15">
        <f t="shared" si="260"/>
        <v>0</v>
      </c>
      <c r="AT71" s="15">
        <f t="shared" si="260"/>
        <v>0</v>
      </c>
      <c r="AU71" s="15">
        <f t="shared" si="260"/>
        <v>0</v>
      </c>
      <c r="AV71" s="15">
        <f t="shared" si="260"/>
        <v>0</v>
      </c>
      <c r="AW71" s="15">
        <f t="shared" si="260"/>
        <v>0</v>
      </c>
      <c r="AX71" s="15">
        <f t="shared" si="260"/>
        <v>0</v>
      </c>
      <c r="AY71" s="17"/>
      <c r="AZ71" s="15">
        <f t="shared" ref="AZ71" si="261">AZ70</f>
        <v>6000</v>
      </c>
      <c r="BA71" s="15">
        <f t="shared" ref="BA71" si="262">BA70</f>
        <v>2000</v>
      </c>
      <c r="BB71" s="15">
        <v>260</v>
      </c>
      <c r="BC71" s="15">
        <f t="shared" ref="BC71" si="263">BC70</f>
        <v>0</v>
      </c>
      <c r="BD71" s="15">
        <f t="shared" ref="BD71:BE71" si="264">BD70</f>
        <v>0</v>
      </c>
      <c r="BE71" s="15">
        <f t="shared" si="264"/>
        <v>60</v>
      </c>
      <c r="BF71" s="17"/>
      <c r="BG71" s="15">
        <f t="shared" ref="BG71" si="265">BG70</f>
        <v>1000</v>
      </c>
      <c r="BH71" s="15">
        <f t="shared" ref="BH71" si="266">BH70</f>
        <v>5000</v>
      </c>
      <c r="BI71" s="17"/>
      <c r="BJ71" s="22">
        <f>G71/G70</f>
        <v>1</v>
      </c>
      <c r="BK71" s="65">
        <f t="shared" si="257"/>
        <v>0</v>
      </c>
      <c r="BL71" s="65">
        <f t="shared" si="257"/>
        <v>0</v>
      </c>
      <c r="BM71" s="6">
        <f t="shared" si="128"/>
        <v>151.17468749999998</v>
      </c>
      <c r="BN71" s="8">
        <f t="shared" si="129"/>
        <v>231.01462885229961</v>
      </c>
      <c r="BO71" s="12">
        <f t="shared" si="130"/>
        <v>186.87847474943408</v>
      </c>
      <c r="BP71" s="50">
        <f>(1-'#Constant'!$A$3)/($J71*'#Constant'!$B$3/'#Constant'!$C$3^($D71-1)+1)+'#Constant'!$A$3</f>
        <v>0.93932457786116319</v>
      </c>
      <c r="BQ71" s="4">
        <f t="shared" si="131"/>
        <v>232.29457116606082</v>
      </c>
      <c r="BR71" s="50">
        <f>(1-'#Constant'!$A$3)/($K71*'#Constant'!$B$3/'#Constant'!$C$3^($D71-1)+1)+'#Constant'!$A$3</f>
        <v>0.9497912713472485</v>
      </c>
      <c r="BS71" s="4">
        <f t="shared" si="132"/>
        <v>229.73468653853837</v>
      </c>
      <c r="BT71"/>
    </row>
    <row r="72" spans="1:72" x14ac:dyDescent="0.3">
      <c r="A72">
        <v>15</v>
      </c>
      <c r="B72" s="18" t="str">
        <f>VLOOKUP(CONCATENATE("CREATURE_NAME_",A72),[1]Localization_Hero!$A:$E,2,FALSE)</f>
        <v>클라우스</v>
      </c>
      <c r="C72" s="43" t="str">
        <f>VLOOKUP($A72,[2]CreatureTable!$A:$I,9,FALSE)</f>
        <v>Knight</v>
      </c>
      <c r="D72">
        <v>1</v>
      </c>
      <c r="E72">
        <v>1</v>
      </c>
      <c r="F72" s="18">
        <v>1</v>
      </c>
      <c r="G72" s="10">
        <f>ROUND(VLOOKUP($C72,$B$4:$BH$42,6,FALSE),0)</f>
        <v>81</v>
      </c>
      <c r="H72" s="10">
        <f>ROUND(VLOOKUP($C72,$B$4:$BH$42,7,FALSE),0)</f>
        <v>81</v>
      </c>
      <c r="I72" s="10">
        <f>ROUND(VLOOKUP($C72,$B$4:$BH$42,8,FALSE),0)</f>
        <v>6982</v>
      </c>
      <c r="J72" s="10">
        <f>ROUND(VLOOKUP($C72,$B$4:$BH$42,9,FALSE),0)</f>
        <v>36</v>
      </c>
      <c r="K72" s="10">
        <f>ROUND(VLOOKUP($C72,$B$4:$BH$42,10,FALSE),0)</f>
        <v>28</v>
      </c>
      <c r="L72" s="2"/>
      <c r="M72" s="10">
        <f>ROUND(VLOOKUP($C72,$B$4:$BH$42,12,FALSE),0)</f>
        <v>50</v>
      </c>
      <c r="N72" s="10">
        <f>ROUND(VLOOKUP($C72,$B$4:$BH$42,13,FALSE),0)</f>
        <v>0</v>
      </c>
      <c r="O72" s="10">
        <f>ROUND(VLOOKUP($C72,$B$4:$BH$42,14,FALSE),0)</f>
        <v>0</v>
      </c>
      <c r="P72" s="10">
        <f>ROUND(VLOOKUP($C72,$B$4:$BH$42,15,FALSE),0)</f>
        <v>0</v>
      </c>
      <c r="Q72" s="10">
        <f>ROUND(VLOOKUP($C72,$B$4:$BH$42,16,FALSE),0)</f>
        <v>100</v>
      </c>
      <c r="R72" s="10">
        <f>ROUND(VLOOKUP($C72,$B$4:$BH$42,17,FALSE),0)</f>
        <v>0</v>
      </c>
      <c r="S72" s="10">
        <f>ROUND(VLOOKUP($C72,$B$4:$BH$42,18,FALSE),0)</f>
        <v>0</v>
      </c>
      <c r="T72" s="10">
        <f>ROUND(VLOOKUP($C72,$B$4:$BH$42,19,FALSE),0)</f>
        <v>0</v>
      </c>
      <c r="U72" s="10">
        <f>ROUND(VLOOKUP($C72,$B$4:$BH$42,20,FALSE),0)</f>
        <v>0</v>
      </c>
      <c r="V72" s="10">
        <f>ROUND(VLOOKUP($C72,$B$4:$BH$42,21,FALSE),0)</f>
        <v>250</v>
      </c>
      <c r="W72" s="2"/>
      <c r="X72" s="10">
        <f>ROUND(VLOOKUP($C72,$B$4:$BH$42,23,FALSE),0)</f>
        <v>50</v>
      </c>
      <c r="Y72" s="10">
        <f>ROUND(VLOOKUP($C72,$B$4:$BH$42,24,FALSE),0)</f>
        <v>0</v>
      </c>
      <c r="Z72" s="10">
        <f>ROUND(VLOOKUP($C72,$B$4:$BH$42,25,FALSE),0)</f>
        <v>0</v>
      </c>
      <c r="AA72" s="10">
        <f>ROUND(VLOOKUP($C72,$B$4:$BH$42,26,FALSE),0)</f>
        <v>0</v>
      </c>
      <c r="AB72" s="10">
        <f>ROUND(VLOOKUP($C72,$B$4:$BH$42,27,FALSE),0)</f>
        <v>100</v>
      </c>
      <c r="AC72" s="10">
        <f>ROUND(VLOOKUP($C72,$B$4:$BH$42,28,FALSE),0)</f>
        <v>0</v>
      </c>
      <c r="AD72" s="10">
        <f>ROUND(VLOOKUP($C72,$B$4:$BH$42,29,FALSE),0)</f>
        <v>0</v>
      </c>
      <c r="AE72" s="10">
        <f>ROUND(VLOOKUP($C72,$B$4:$BH$42,30,FALSE),0)</f>
        <v>0</v>
      </c>
      <c r="AF72" s="10">
        <f>ROUND(VLOOKUP($C72,$B$4:$BH$42,31,FALSE),0)</f>
        <v>0</v>
      </c>
      <c r="AG72" s="10">
        <f>ROUND(VLOOKUP($C72,$B$4:$BH$42,32,FALSE),0)</f>
        <v>250</v>
      </c>
      <c r="AH72" s="10">
        <f>ROUND(VLOOKUP($C72,$B$4:$BH$42,33,FALSE),0)</f>
        <v>0</v>
      </c>
      <c r="AI72" s="10">
        <f>ROUND(VLOOKUP($C72,$B$4:$BH$42,34,FALSE),0)</f>
        <v>0</v>
      </c>
      <c r="AJ72" s="3"/>
      <c r="AK72" s="10">
        <f>ROUND(VLOOKUP($C72,$B$4:$BH$42,36,FALSE),0)</f>
        <v>0</v>
      </c>
      <c r="AL72" s="10">
        <f>ROUND(VLOOKUP($C72,$B$4:$BH$42,37,FALSE),0)</f>
        <v>0</v>
      </c>
      <c r="AM72" s="3"/>
      <c r="AN72" s="10">
        <f>ROUND(VLOOKUP($C72,$B$4:$BH$42,39,FALSE),0)</f>
        <v>0</v>
      </c>
      <c r="AO72" s="10">
        <f>ROUND(VLOOKUP($C72,$B$4:$BH$42,40,FALSE),0)</f>
        <v>0</v>
      </c>
      <c r="AP72" s="10">
        <f>ROUND(VLOOKUP($C72,$B$4:$BH$42,41,FALSE),0)</f>
        <v>0</v>
      </c>
      <c r="AQ72" s="10">
        <f>ROUND(VLOOKUP($C72,$B$4:$BH$42,42,FALSE),0)</f>
        <v>0</v>
      </c>
      <c r="AR72" s="10">
        <f>ROUND(VLOOKUP($C72,$B$4:$BH$42,43,FALSE),0)</f>
        <v>0</v>
      </c>
      <c r="AS72" s="10">
        <f>ROUND(VLOOKUP($C72,$B$4:$BH$42,44,FALSE),0)</f>
        <v>0</v>
      </c>
      <c r="AT72" s="10">
        <f>ROUND(VLOOKUP($C72,$B$4:$BH$42,45,FALSE),0)</f>
        <v>0</v>
      </c>
      <c r="AU72" s="10">
        <f>ROUND(VLOOKUP($C72,$B$4:$BH$42,46,FALSE),0)</f>
        <v>0</v>
      </c>
      <c r="AV72" s="10">
        <f>ROUND(VLOOKUP($C72,$B$4:$BH$42,47,FALSE),0)</f>
        <v>0</v>
      </c>
      <c r="AW72" s="10">
        <f>ROUND(VLOOKUP($C72,$B$4:$BH$42,48,FALSE),0)</f>
        <v>0</v>
      </c>
      <c r="AX72" s="10">
        <f>ROUND(VLOOKUP($C72,$B$4:$BH$42,49,FALSE),0)</f>
        <v>0</v>
      </c>
      <c r="AY72" s="3"/>
      <c r="AZ72" s="10">
        <v>6000</v>
      </c>
      <c r="BA72" s="10">
        <v>2000</v>
      </c>
      <c r="BB72" s="10">
        <v>330</v>
      </c>
      <c r="BC72" s="10">
        <v>0</v>
      </c>
      <c r="BD72" s="10">
        <v>0</v>
      </c>
      <c r="BE72" s="10">
        <v>60</v>
      </c>
      <c r="BF72" s="3"/>
      <c r="BG72" s="10">
        <v>1000</v>
      </c>
      <c r="BH72" s="10">
        <v>5000</v>
      </c>
      <c r="BI72" s="3"/>
      <c r="BJ72" s="21">
        <v>1</v>
      </c>
      <c r="BK72" s="65">
        <v>0</v>
      </c>
      <c r="BL72" s="65">
        <v>0</v>
      </c>
      <c r="BM72" s="6">
        <f t="shared" si="128"/>
        <v>85.05</v>
      </c>
      <c r="BN72" s="8">
        <f t="shared" si="129"/>
        <v>535.97110176221133</v>
      </c>
      <c r="BO72" s="12">
        <f t="shared" si="130"/>
        <v>213.50489972100422</v>
      </c>
      <c r="BP72" s="50">
        <f>(1-'#Constant'!$A$3)/($J72*'#Constant'!$B$3/'#Constant'!$C$3^($D72-1)+1)+'#Constant'!$A$3</f>
        <v>0.90447653429602881</v>
      </c>
      <c r="BQ72" s="4">
        <f t="shared" si="131"/>
        <v>541.71102698872187</v>
      </c>
      <c r="BR72" s="50">
        <f>(1-'#Constant'!$A$3)/($K72*'#Constant'!$B$3/'#Constant'!$C$3^($D72-1)+1)+'#Constant'!$A$3</f>
        <v>0.92405904059040589</v>
      </c>
      <c r="BS72" s="4">
        <f t="shared" si="132"/>
        <v>530.2311765357008</v>
      </c>
      <c r="BT72">
        <f>BO72/$BO$4*100</f>
        <v>162.27180605946913</v>
      </c>
    </row>
    <row r="73" spans="1:72" s="13" customFormat="1" ht="17.25" thickBot="1" x14ac:dyDescent="0.35">
      <c r="B73" s="20"/>
      <c r="D73" s="14">
        <v>1</v>
      </c>
      <c r="E73" s="14">
        <v>1</v>
      </c>
      <c r="F73" s="19">
        <v>1</v>
      </c>
      <c r="G73" s="15">
        <f>G72</f>
        <v>81</v>
      </c>
      <c r="H73" s="15">
        <f>H72</f>
        <v>81</v>
      </c>
      <c r="I73" s="15">
        <f>I72</f>
        <v>6982</v>
      </c>
      <c r="J73" s="15">
        <f>J72</f>
        <v>36</v>
      </c>
      <c r="K73" s="15">
        <f>K72</f>
        <v>28</v>
      </c>
      <c r="L73" s="16"/>
      <c r="M73" s="15">
        <f t="shared" ref="M73:V73" si="267">M72</f>
        <v>50</v>
      </c>
      <c r="N73" s="15">
        <f t="shared" si="267"/>
        <v>0</v>
      </c>
      <c r="O73" s="15">
        <f t="shared" si="267"/>
        <v>0</v>
      </c>
      <c r="P73" s="15">
        <f t="shared" si="267"/>
        <v>0</v>
      </c>
      <c r="Q73" s="15">
        <f t="shared" si="267"/>
        <v>100</v>
      </c>
      <c r="R73" s="15">
        <f t="shared" si="267"/>
        <v>0</v>
      </c>
      <c r="S73" s="15">
        <f t="shared" si="267"/>
        <v>0</v>
      </c>
      <c r="T73" s="15">
        <f t="shared" si="267"/>
        <v>0</v>
      </c>
      <c r="U73" s="15">
        <f t="shared" si="267"/>
        <v>0</v>
      </c>
      <c r="V73" s="15">
        <f t="shared" si="267"/>
        <v>250</v>
      </c>
      <c r="W73" s="16"/>
      <c r="X73" s="15">
        <f t="shared" ref="X73:AI73" si="268">X72</f>
        <v>50</v>
      </c>
      <c r="Y73" s="15">
        <f t="shared" si="268"/>
        <v>0</v>
      </c>
      <c r="Z73" s="15">
        <f t="shared" si="268"/>
        <v>0</v>
      </c>
      <c r="AA73" s="15">
        <f t="shared" si="268"/>
        <v>0</v>
      </c>
      <c r="AB73" s="15">
        <f t="shared" si="268"/>
        <v>100</v>
      </c>
      <c r="AC73" s="15">
        <f t="shared" si="268"/>
        <v>0</v>
      </c>
      <c r="AD73" s="15">
        <f t="shared" si="268"/>
        <v>0</v>
      </c>
      <c r="AE73" s="15">
        <f t="shared" si="268"/>
        <v>0</v>
      </c>
      <c r="AF73" s="15">
        <f t="shared" si="268"/>
        <v>0</v>
      </c>
      <c r="AG73" s="15">
        <f t="shared" si="268"/>
        <v>250</v>
      </c>
      <c r="AH73" s="15">
        <f t="shared" si="268"/>
        <v>0</v>
      </c>
      <c r="AI73" s="15">
        <f t="shared" si="268"/>
        <v>0</v>
      </c>
      <c r="AJ73" s="17"/>
      <c r="AK73" s="15">
        <f>AK72</f>
        <v>0</v>
      </c>
      <c r="AL73" s="15">
        <f>AL72</f>
        <v>0</v>
      </c>
      <c r="AM73" s="17"/>
      <c r="AN73" s="15">
        <f t="shared" ref="AN73:AX73" si="269">AN72</f>
        <v>0</v>
      </c>
      <c r="AO73" s="15">
        <f t="shared" si="269"/>
        <v>0</v>
      </c>
      <c r="AP73" s="15">
        <f t="shared" si="269"/>
        <v>0</v>
      </c>
      <c r="AQ73" s="15">
        <f t="shared" si="269"/>
        <v>0</v>
      </c>
      <c r="AR73" s="15">
        <f t="shared" si="269"/>
        <v>0</v>
      </c>
      <c r="AS73" s="15">
        <f t="shared" si="269"/>
        <v>0</v>
      </c>
      <c r="AT73" s="15">
        <f t="shared" si="269"/>
        <v>0</v>
      </c>
      <c r="AU73" s="15">
        <f t="shared" si="269"/>
        <v>0</v>
      </c>
      <c r="AV73" s="15">
        <f t="shared" si="269"/>
        <v>0</v>
      </c>
      <c r="AW73" s="15">
        <f t="shared" si="269"/>
        <v>0</v>
      </c>
      <c r="AX73" s="15">
        <f t="shared" si="269"/>
        <v>0</v>
      </c>
      <c r="AY73" s="17"/>
      <c r="AZ73" s="15">
        <f t="shared" ref="AZ73" si="270">AZ72</f>
        <v>6000</v>
      </c>
      <c r="BA73" s="15">
        <f t="shared" ref="BA73" si="271">BA72</f>
        <v>2000</v>
      </c>
      <c r="BB73" s="15">
        <v>330</v>
      </c>
      <c r="BC73" s="15">
        <f t="shared" ref="BC73" si="272">BC72</f>
        <v>0</v>
      </c>
      <c r="BD73" s="15">
        <f t="shared" ref="BD73:BE73" si="273">BD72</f>
        <v>0</v>
      </c>
      <c r="BE73" s="15">
        <f t="shared" si="273"/>
        <v>60</v>
      </c>
      <c r="BF73" s="17"/>
      <c r="BG73" s="15">
        <f t="shared" ref="BG73" si="274">BG72</f>
        <v>1000</v>
      </c>
      <c r="BH73" s="15">
        <f t="shared" ref="BH73" si="275">BH72</f>
        <v>5000</v>
      </c>
      <c r="BI73" s="17"/>
      <c r="BJ73" s="22">
        <f>G73/G72</f>
        <v>1</v>
      </c>
      <c r="BK73" s="65">
        <f>BK72</f>
        <v>0</v>
      </c>
      <c r="BL73" s="65">
        <f>BL72</f>
        <v>0</v>
      </c>
      <c r="BM73" s="6">
        <f t="shared" si="128"/>
        <v>85.05</v>
      </c>
      <c r="BN73" s="8">
        <f t="shared" si="129"/>
        <v>535.97110176221133</v>
      </c>
      <c r="BO73" s="12">
        <f t="shared" si="130"/>
        <v>213.50489972100422</v>
      </c>
      <c r="BP73" s="50">
        <f>(1-'#Constant'!$A$3)/($J73*'#Constant'!$B$3/'#Constant'!$C$3^($D73-1)+1)+'#Constant'!$A$3</f>
        <v>0.90447653429602881</v>
      </c>
      <c r="BQ73" s="4">
        <f t="shared" si="131"/>
        <v>541.71102698872187</v>
      </c>
      <c r="BR73" s="50">
        <f>(1-'#Constant'!$A$3)/($K73*'#Constant'!$B$3/'#Constant'!$C$3^($D73-1)+1)+'#Constant'!$A$3</f>
        <v>0.92405904059040589</v>
      </c>
      <c r="BS73" s="4">
        <f t="shared" si="132"/>
        <v>530.2311765357008</v>
      </c>
      <c r="BT73"/>
    </row>
    <row r="74" spans="1:72" x14ac:dyDescent="0.3">
      <c r="A74">
        <v>16</v>
      </c>
      <c r="B74" s="18" t="str">
        <f>VLOOKUP(CONCATENATE("CREATURE_NAME_",A74),[1]Localization_Hero!$A:$E,2,FALSE)</f>
        <v>레피</v>
      </c>
      <c r="C74" s="43" t="str">
        <f>VLOOKUP($A74,[2]CreatureTable!$A:$I,9,FALSE)</f>
        <v>Priest</v>
      </c>
      <c r="D74">
        <v>1</v>
      </c>
      <c r="E74">
        <v>1</v>
      </c>
      <c r="F74" s="18">
        <v>1</v>
      </c>
      <c r="G74" s="10">
        <f>ROUND(VLOOKUP($C74,$B$4:$BH$42,6,FALSE),0)</f>
        <v>95</v>
      </c>
      <c r="H74" s="10">
        <f>ROUND(VLOOKUP($C74,$B$4:$BH$42,7,FALSE),0)</f>
        <v>95</v>
      </c>
      <c r="I74" s="10">
        <f>ROUND(VLOOKUP($C74,$B$4:$BH$42,8,FALSE),0)</f>
        <v>4520</v>
      </c>
      <c r="J74" s="10">
        <f>ROUND(VLOOKUP($C74,$B$4:$BH$42,9,FALSE),0)</f>
        <v>20</v>
      </c>
      <c r="K74" s="10">
        <f>ROUND(VLOOKUP($C74,$B$4:$BH$42,10,FALSE),0)</f>
        <v>25</v>
      </c>
      <c r="L74" s="2"/>
      <c r="M74" s="10">
        <f>ROUND(VLOOKUP($C74,$B$4:$BH$42,12,FALSE),0)</f>
        <v>100</v>
      </c>
      <c r="N74" s="10">
        <f>ROUND(VLOOKUP($C74,$B$4:$BH$42,13,FALSE),0)</f>
        <v>0</v>
      </c>
      <c r="O74" s="10">
        <f>ROUND(VLOOKUP($C74,$B$4:$BH$42,14,FALSE),0)</f>
        <v>0</v>
      </c>
      <c r="P74" s="10">
        <f>ROUND(VLOOKUP($C74,$B$4:$BH$42,15,FALSE),0)</f>
        <v>0</v>
      </c>
      <c r="Q74" s="10">
        <f>ROUND(VLOOKUP($C74,$B$4:$BH$42,16,FALSE),0)</f>
        <v>0</v>
      </c>
      <c r="R74" s="10">
        <f>ROUND(VLOOKUP($C74,$B$4:$BH$42,17,FALSE),0)</f>
        <v>0</v>
      </c>
      <c r="S74" s="10">
        <f>ROUND(VLOOKUP($C74,$B$4:$BH$42,18,FALSE),0)</f>
        <v>100</v>
      </c>
      <c r="T74" s="10">
        <f>ROUND(VLOOKUP($C74,$B$4:$BH$42,19,FALSE),0)</f>
        <v>0</v>
      </c>
      <c r="U74" s="10">
        <f>ROUND(VLOOKUP($C74,$B$4:$BH$42,20,FALSE),0)</f>
        <v>0</v>
      </c>
      <c r="V74" s="10">
        <f>ROUND(VLOOKUP($C74,$B$4:$BH$42,21,FALSE),0)</f>
        <v>0</v>
      </c>
      <c r="W74" s="2"/>
      <c r="X74" s="10">
        <f>ROUND(VLOOKUP($C74,$B$4:$BH$42,23,FALSE),0)</f>
        <v>100</v>
      </c>
      <c r="Y74" s="10">
        <f>ROUND(VLOOKUP($C74,$B$4:$BH$42,24,FALSE),0)</f>
        <v>0</v>
      </c>
      <c r="Z74" s="10">
        <f>ROUND(VLOOKUP($C74,$B$4:$BH$42,25,FALSE),0)</f>
        <v>0</v>
      </c>
      <c r="AA74" s="10">
        <f>ROUND(VLOOKUP($C74,$B$4:$BH$42,26,FALSE),0)</f>
        <v>0</v>
      </c>
      <c r="AB74" s="10">
        <f>ROUND(VLOOKUP($C74,$B$4:$BH$42,27,FALSE),0)</f>
        <v>500</v>
      </c>
      <c r="AC74" s="10">
        <f>ROUND(VLOOKUP($C74,$B$4:$BH$42,28,FALSE),0)</f>
        <v>250</v>
      </c>
      <c r="AD74" s="10">
        <f>ROUND(VLOOKUP($C74,$B$4:$BH$42,29,FALSE),0)</f>
        <v>100</v>
      </c>
      <c r="AE74" s="10">
        <f>ROUND(VLOOKUP($C74,$B$4:$BH$42,30,FALSE),0)</f>
        <v>0</v>
      </c>
      <c r="AF74" s="10">
        <f>ROUND(VLOOKUP($C74,$B$4:$BH$42,31,FALSE),0)</f>
        <v>0</v>
      </c>
      <c r="AG74" s="10">
        <f>ROUND(VLOOKUP($C74,$B$4:$BH$42,32,FALSE),0)</f>
        <v>150</v>
      </c>
      <c r="AH74" s="10">
        <f>ROUND(VLOOKUP($C74,$B$4:$BH$42,33,FALSE),0)</f>
        <v>0</v>
      </c>
      <c r="AI74" s="10">
        <f>ROUND(VLOOKUP($C74,$B$4:$BH$42,34,FALSE),0)</f>
        <v>0</v>
      </c>
      <c r="AJ74" s="3"/>
      <c r="AK74" s="10">
        <f>ROUND(VLOOKUP($C74,$B$4:$BH$42,36,FALSE),0)</f>
        <v>0</v>
      </c>
      <c r="AL74" s="10">
        <f>ROUND(VLOOKUP($C74,$B$4:$BH$42,37,FALSE),0)</f>
        <v>0</v>
      </c>
      <c r="AM74" s="3"/>
      <c r="AN74" s="10">
        <f>ROUND(VLOOKUP($C74,$B$4:$BH$42,39,FALSE),0)</f>
        <v>0</v>
      </c>
      <c r="AO74" s="10">
        <f>ROUND(VLOOKUP($C74,$B$4:$BH$42,40,FALSE),0)</f>
        <v>0</v>
      </c>
      <c r="AP74" s="10">
        <f>ROUND(VLOOKUP($C74,$B$4:$BH$42,41,FALSE),0)</f>
        <v>0</v>
      </c>
      <c r="AQ74" s="10">
        <f>ROUND(VLOOKUP($C74,$B$4:$BH$42,42,FALSE),0)</f>
        <v>0</v>
      </c>
      <c r="AR74" s="10">
        <f>ROUND(VLOOKUP($C74,$B$4:$BH$42,43,FALSE),0)</f>
        <v>0</v>
      </c>
      <c r="AS74" s="10">
        <f>ROUND(VLOOKUP($C74,$B$4:$BH$42,44,FALSE),0)</f>
        <v>0</v>
      </c>
      <c r="AT74" s="10">
        <f>ROUND(VLOOKUP($C74,$B$4:$BH$42,45,FALSE),0)</f>
        <v>0</v>
      </c>
      <c r="AU74" s="10">
        <f>ROUND(VLOOKUP($C74,$B$4:$BH$42,46,FALSE),0)</f>
        <v>0</v>
      </c>
      <c r="AV74" s="10">
        <f>ROUND(VLOOKUP($C74,$B$4:$BH$42,47,FALSE),0)</f>
        <v>0</v>
      </c>
      <c r="AW74" s="10">
        <f>ROUND(VLOOKUP($C74,$B$4:$BH$42,48,FALSE),0)</f>
        <v>0</v>
      </c>
      <c r="AX74" s="10">
        <f>ROUND(VLOOKUP($C74,$B$4:$BH$42,49,FALSE),0)</f>
        <v>0</v>
      </c>
      <c r="AY74" s="3"/>
      <c r="AZ74" s="10">
        <v>6000</v>
      </c>
      <c r="BA74" s="10">
        <v>2000</v>
      </c>
      <c r="BB74" s="10">
        <v>375</v>
      </c>
      <c r="BC74" s="10">
        <v>0</v>
      </c>
      <c r="BD74" s="10">
        <v>0</v>
      </c>
      <c r="BE74" s="10">
        <v>60</v>
      </c>
      <c r="BF74" s="3"/>
      <c r="BG74" s="10">
        <v>1000</v>
      </c>
      <c r="BH74" s="10">
        <v>5000</v>
      </c>
      <c r="BI74" s="3"/>
      <c r="BJ74" s="21">
        <v>1</v>
      </c>
      <c r="BK74" s="65">
        <v>0</v>
      </c>
      <c r="BL74" s="65">
        <v>0</v>
      </c>
      <c r="BM74" s="6">
        <f t="shared" si="128"/>
        <v>107.11250000000001</v>
      </c>
      <c r="BN74" s="8">
        <f t="shared" si="129"/>
        <v>347.95278528237111</v>
      </c>
      <c r="BO74" s="12">
        <f t="shared" si="130"/>
        <v>193.05463660207172</v>
      </c>
      <c r="BP74" s="50">
        <f>(1-'#Constant'!$A$3)/($J74*'#Constant'!$B$3/'#Constant'!$C$3^($D74-1)+1)+'#Constant'!$A$3</f>
        <v>0.94452830188679238</v>
      </c>
      <c r="BQ74" s="4">
        <f t="shared" si="131"/>
        <v>239.27287255293649</v>
      </c>
      <c r="BR74" s="50">
        <f>(1-'#Constant'!$A$3)/($K74*'#Constant'!$B$3/'#Constant'!$C$3^($D74-1)+1)+'#Constant'!$A$3</f>
        <v>0.93162790697674425</v>
      </c>
      <c r="BS74" s="4">
        <f t="shared" si="132"/>
        <v>456.63269801180576</v>
      </c>
      <c r="BT74">
        <f>BO74/$BO$4*100</f>
        <v>146.72883194020091</v>
      </c>
    </row>
    <row r="75" spans="1:72" s="13" customFormat="1" ht="17.25" thickBot="1" x14ac:dyDescent="0.35">
      <c r="B75" s="20"/>
      <c r="D75" s="14">
        <v>1</v>
      </c>
      <c r="E75" s="14">
        <v>1</v>
      </c>
      <c r="F75" s="19">
        <v>1</v>
      </c>
      <c r="G75" s="15">
        <f>G74</f>
        <v>95</v>
      </c>
      <c r="H75" s="15">
        <f>H74</f>
        <v>95</v>
      </c>
      <c r="I75" s="15">
        <f>I74</f>
        <v>4520</v>
      </c>
      <c r="J75" s="15">
        <f>J74</f>
        <v>20</v>
      </c>
      <c r="K75" s="15">
        <f>K74</f>
        <v>25</v>
      </c>
      <c r="L75" s="16"/>
      <c r="M75" s="15">
        <f t="shared" ref="M75:V75" si="276">M74</f>
        <v>100</v>
      </c>
      <c r="N75" s="15">
        <f t="shared" si="276"/>
        <v>0</v>
      </c>
      <c r="O75" s="15">
        <f t="shared" si="276"/>
        <v>0</v>
      </c>
      <c r="P75" s="15">
        <f t="shared" si="276"/>
        <v>0</v>
      </c>
      <c r="Q75" s="15">
        <f t="shared" si="276"/>
        <v>0</v>
      </c>
      <c r="R75" s="15">
        <f t="shared" si="276"/>
        <v>0</v>
      </c>
      <c r="S75" s="15">
        <f t="shared" si="276"/>
        <v>100</v>
      </c>
      <c r="T75" s="15">
        <f t="shared" si="276"/>
        <v>0</v>
      </c>
      <c r="U75" s="15">
        <f t="shared" si="276"/>
        <v>0</v>
      </c>
      <c r="V75" s="15">
        <f t="shared" si="276"/>
        <v>0</v>
      </c>
      <c r="W75" s="16"/>
      <c r="X75" s="15">
        <f t="shared" ref="X75:AI75" si="277">X74</f>
        <v>100</v>
      </c>
      <c r="Y75" s="15">
        <f t="shared" si="277"/>
        <v>0</v>
      </c>
      <c r="Z75" s="15">
        <f t="shared" si="277"/>
        <v>0</v>
      </c>
      <c r="AA75" s="15">
        <f t="shared" si="277"/>
        <v>0</v>
      </c>
      <c r="AB75" s="15">
        <f t="shared" si="277"/>
        <v>500</v>
      </c>
      <c r="AC75" s="15">
        <f t="shared" si="277"/>
        <v>250</v>
      </c>
      <c r="AD75" s="15">
        <f t="shared" si="277"/>
        <v>100</v>
      </c>
      <c r="AE75" s="15">
        <f t="shared" si="277"/>
        <v>0</v>
      </c>
      <c r="AF75" s="15">
        <f t="shared" si="277"/>
        <v>0</v>
      </c>
      <c r="AG75" s="15">
        <f t="shared" si="277"/>
        <v>150</v>
      </c>
      <c r="AH75" s="15">
        <f t="shared" si="277"/>
        <v>0</v>
      </c>
      <c r="AI75" s="15">
        <f t="shared" si="277"/>
        <v>0</v>
      </c>
      <c r="AJ75" s="17"/>
      <c r="AK75" s="15">
        <f>AK74</f>
        <v>0</v>
      </c>
      <c r="AL75" s="15">
        <f>AL74</f>
        <v>0</v>
      </c>
      <c r="AM75" s="17"/>
      <c r="AN75" s="15">
        <f t="shared" ref="AN75:AX75" si="278">AN74</f>
        <v>0</v>
      </c>
      <c r="AO75" s="15">
        <f t="shared" si="278"/>
        <v>0</v>
      </c>
      <c r="AP75" s="15">
        <f t="shared" si="278"/>
        <v>0</v>
      </c>
      <c r="AQ75" s="15">
        <f t="shared" si="278"/>
        <v>0</v>
      </c>
      <c r="AR75" s="15">
        <f t="shared" si="278"/>
        <v>0</v>
      </c>
      <c r="AS75" s="15">
        <f t="shared" si="278"/>
        <v>0</v>
      </c>
      <c r="AT75" s="15">
        <f t="shared" si="278"/>
        <v>0</v>
      </c>
      <c r="AU75" s="15">
        <f t="shared" si="278"/>
        <v>0</v>
      </c>
      <c r="AV75" s="15">
        <f t="shared" si="278"/>
        <v>0</v>
      </c>
      <c r="AW75" s="15">
        <f t="shared" si="278"/>
        <v>0</v>
      </c>
      <c r="AX75" s="15">
        <f t="shared" si="278"/>
        <v>0</v>
      </c>
      <c r="AY75" s="17"/>
      <c r="AZ75" s="15">
        <f t="shared" ref="AZ75" si="279">AZ74</f>
        <v>6000</v>
      </c>
      <c r="BA75" s="15">
        <f t="shared" ref="BA75" si="280">BA74</f>
        <v>2000</v>
      </c>
      <c r="BB75" s="15">
        <v>375</v>
      </c>
      <c r="BC75" s="15">
        <f t="shared" ref="BC75" si="281">BC74</f>
        <v>0</v>
      </c>
      <c r="BD75" s="15">
        <f t="shared" ref="BD75:BE75" si="282">BD74</f>
        <v>0</v>
      </c>
      <c r="BE75" s="15">
        <f t="shared" si="282"/>
        <v>60</v>
      </c>
      <c r="BF75" s="17"/>
      <c r="BG75" s="15">
        <f t="shared" ref="BG75" si="283">BG74</f>
        <v>1000</v>
      </c>
      <c r="BH75" s="15">
        <f t="shared" ref="BH75" si="284">BH74</f>
        <v>5000</v>
      </c>
      <c r="BI75" s="17"/>
      <c r="BJ75" s="22">
        <f>G75/G74</f>
        <v>1</v>
      </c>
      <c r="BK75" s="65">
        <f t="shared" ref="BK75:BL75" si="285">BK74</f>
        <v>0</v>
      </c>
      <c r="BL75" s="65">
        <f t="shared" si="285"/>
        <v>0</v>
      </c>
      <c r="BM75" s="6">
        <f t="shared" si="128"/>
        <v>107.11250000000001</v>
      </c>
      <c r="BN75" s="8">
        <f t="shared" si="129"/>
        <v>347.95278528237111</v>
      </c>
      <c r="BO75" s="12">
        <f t="shared" si="130"/>
        <v>193.05463660207172</v>
      </c>
      <c r="BP75" s="50">
        <f>(1-'#Constant'!$A$3)/($J75*'#Constant'!$B$3/'#Constant'!$C$3^($D75-1)+1)+'#Constant'!$A$3</f>
        <v>0.94452830188679238</v>
      </c>
      <c r="BQ75" s="4">
        <f t="shared" si="131"/>
        <v>239.27287255293649</v>
      </c>
      <c r="BR75" s="50">
        <f>(1-'#Constant'!$A$3)/($K75*'#Constant'!$B$3/'#Constant'!$C$3^($D75-1)+1)+'#Constant'!$A$3</f>
        <v>0.93162790697674425</v>
      </c>
      <c r="BS75" s="4">
        <f t="shared" si="132"/>
        <v>456.63269801180576</v>
      </c>
      <c r="BT75"/>
    </row>
    <row r="76" spans="1:72" x14ac:dyDescent="0.3">
      <c r="A76">
        <v>17</v>
      </c>
      <c r="B76" s="18" t="str">
        <f>VLOOKUP(CONCATENATE("CREATURE_NAME_",A76),[1]Localization_Hero!$A:$E,2,FALSE)</f>
        <v>디마엘</v>
      </c>
      <c r="C76" s="43" t="str">
        <f>VLOOKUP($A76,[2]CreatureTable!$A:$I,9,FALSE)</f>
        <v>Archer</v>
      </c>
      <c r="D76">
        <v>1</v>
      </c>
      <c r="E76">
        <v>1</v>
      </c>
      <c r="F76" s="18">
        <v>1</v>
      </c>
      <c r="G76" s="10">
        <f>ROUND(VLOOKUP($C76,$B$4:$BH$42,6,FALSE),0)</f>
        <v>114</v>
      </c>
      <c r="H76" s="10">
        <f>ROUND(VLOOKUP($C76,$B$4:$BH$42,7,FALSE),0)</f>
        <v>114</v>
      </c>
      <c r="I76" s="10">
        <f>ROUND(VLOOKUP($C76,$B$4:$BH$42,8,FALSE),0)</f>
        <v>4364</v>
      </c>
      <c r="J76" s="10">
        <f>ROUND(VLOOKUP($C76,$B$4:$BH$42,9,FALSE),0)</f>
        <v>22</v>
      </c>
      <c r="K76" s="10">
        <f>ROUND(VLOOKUP($C76,$B$4:$BH$42,10,FALSE),0)</f>
        <v>18</v>
      </c>
      <c r="L76" s="2"/>
      <c r="M76" s="10">
        <f>ROUND(VLOOKUP($C76,$B$4:$BH$42,12,FALSE),0)</f>
        <v>150</v>
      </c>
      <c r="N76" s="10">
        <f>ROUND(VLOOKUP($C76,$B$4:$BH$42,13,FALSE),0)</f>
        <v>0</v>
      </c>
      <c r="O76" s="10">
        <f>ROUND(VLOOKUP($C76,$B$4:$BH$42,14,FALSE),0)</f>
        <v>0</v>
      </c>
      <c r="P76" s="10">
        <f>ROUND(VLOOKUP($C76,$B$4:$BH$42,15,FALSE),0)</f>
        <v>0</v>
      </c>
      <c r="Q76" s="10">
        <f>ROUND(VLOOKUP($C76,$B$4:$BH$42,16,FALSE),0)</f>
        <v>0</v>
      </c>
      <c r="R76" s="10">
        <f>ROUND(VLOOKUP($C76,$B$4:$BH$42,17,FALSE),0)</f>
        <v>0</v>
      </c>
      <c r="S76" s="10">
        <f>ROUND(VLOOKUP($C76,$B$4:$BH$42,18,FALSE),0)</f>
        <v>100</v>
      </c>
      <c r="T76" s="10">
        <f>ROUND(VLOOKUP($C76,$B$4:$BH$42,19,FALSE),0)</f>
        <v>250</v>
      </c>
      <c r="U76" s="10">
        <f>ROUND(VLOOKUP($C76,$B$4:$BH$42,20,FALSE),0)</f>
        <v>0</v>
      </c>
      <c r="V76" s="10">
        <f>ROUND(VLOOKUP($C76,$B$4:$BH$42,21,FALSE),0)</f>
        <v>0</v>
      </c>
      <c r="W76" s="2"/>
      <c r="X76" s="10">
        <f>ROUND(VLOOKUP($C76,$B$4:$BH$42,23,FALSE),0)</f>
        <v>150</v>
      </c>
      <c r="Y76" s="10">
        <f>ROUND(VLOOKUP($C76,$B$4:$BH$42,24,FALSE),0)</f>
        <v>0</v>
      </c>
      <c r="Z76" s="10">
        <f>ROUND(VLOOKUP($C76,$B$4:$BH$42,25,FALSE),0)</f>
        <v>0</v>
      </c>
      <c r="AA76" s="10">
        <f>ROUND(VLOOKUP($C76,$B$4:$BH$42,26,FALSE),0)</f>
        <v>0</v>
      </c>
      <c r="AB76" s="10">
        <f>ROUND(VLOOKUP($C76,$B$4:$BH$42,27,FALSE),0)</f>
        <v>0</v>
      </c>
      <c r="AC76" s="10">
        <f>ROUND(VLOOKUP($C76,$B$4:$BH$42,28,FALSE),0)</f>
        <v>0</v>
      </c>
      <c r="AD76" s="10">
        <f>ROUND(VLOOKUP($C76,$B$4:$BH$42,29,FALSE),0)</f>
        <v>100</v>
      </c>
      <c r="AE76" s="10">
        <f>ROUND(VLOOKUP($C76,$B$4:$BH$42,30,FALSE),0)</f>
        <v>250</v>
      </c>
      <c r="AF76" s="10">
        <f>ROUND(VLOOKUP($C76,$B$4:$BH$42,31,FALSE),0)</f>
        <v>0</v>
      </c>
      <c r="AG76" s="10">
        <f>ROUND(VLOOKUP($C76,$B$4:$BH$42,32,FALSE),0)</f>
        <v>0</v>
      </c>
      <c r="AH76" s="10">
        <f>ROUND(VLOOKUP($C76,$B$4:$BH$42,33,FALSE),0)</f>
        <v>0</v>
      </c>
      <c r="AI76" s="10">
        <f>ROUND(VLOOKUP($C76,$B$4:$BH$42,34,FALSE),0)</f>
        <v>0</v>
      </c>
      <c r="AJ76" s="3"/>
      <c r="AK76" s="10">
        <f>ROUND(VLOOKUP($C76,$B$4:$BH$42,36,FALSE),0)</f>
        <v>0</v>
      </c>
      <c r="AL76" s="10">
        <f>ROUND(VLOOKUP($C76,$B$4:$BH$42,37,FALSE),0)</f>
        <v>0</v>
      </c>
      <c r="AM76" s="3"/>
      <c r="AN76" s="10">
        <f>ROUND(VLOOKUP($C76,$B$4:$BH$42,39,FALSE),0)</f>
        <v>0</v>
      </c>
      <c r="AO76" s="10">
        <f>ROUND(VLOOKUP($C76,$B$4:$BH$42,40,FALSE),0)</f>
        <v>0</v>
      </c>
      <c r="AP76" s="10">
        <f>ROUND(VLOOKUP($C76,$B$4:$BH$42,41,FALSE),0)</f>
        <v>0</v>
      </c>
      <c r="AQ76" s="10">
        <f>ROUND(VLOOKUP($C76,$B$4:$BH$42,42,FALSE),0)</f>
        <v>0</v>
      </c>
      <c r="AR76" s="10">
        <f>ROUND(VLOOKUP($C76,$B$4:$BH$42,43,FALSE),0)</f>
        <v>0</v>
      </c>
      <c r="AS76" s="10">
        <f>ROUND(VLOOKUP($C76,$B$4:$BH$42,44,FALSE),0)</f>
        <v>0</v>
      </c>
      <c r="AT76" s="10">
        <f>ROUND(VLOOKUP($C76,$B$4:$BH$42,45,FALSE),0)</f>
        <v>0</v>
      </c>
      <c r="AU76" s="10">
        <f>ROUND(VLOOKUP($C76,$B$4:$BH$42,46,FALSE),0)</f>
        <v>0</v>
      </c>
      <c r="AV76" s="10">
        <f>ROUND(VLOOKUP($C76,$B$4:$BH$42,47,FALSE),0)</f>
        <v>0</v>
      </c>
      <c r="AW76" s="10">
        <f>ROUND(VLOOKUP($C76,$B$4:$BH$42,48,FALSE),0)</f>
        <v>0</v>
      </c>
      <c r="AX76" s="10">
        <f>ROUND(VLOOKUP($C76,$B$4:$BH$42,49,FALSE),0)</f>
        <v>0</v>
      </c>
      <c r="AY76" s="3"/>
      <c r="AZ76" s="10">
        <v>6000</v>
      </c>
      <c r="BA76" s="10">
        <v>2000</v>
      </c>
      <c r="BB76" s="10">
        <v>215</v>
      </c>
      <c r="BC76" s="10">
        <v>0</v>
      </c>
      <c r="BD76" s="10">
        <v>0</v>
      </c>
      <c r="BE76" s="10">
        <v>60</v>
      </c>
      <c r="BF76" s="3"/>
      <c r="BG76" s="10">
        <v>1000</v>
      </c>
      <c r="BH76" s="10">
        <v>5000</v>
      </c>
      <c r="BI76" s="3"/>
      <c r="BJ76" s="21">
        <v>1</v>
      </c>
      <c r="BK76" s="65">
        <v>0</v>
      </c>
      <c r="BL76" s="65">
        <v>0</v>
      </c>
      <c r="BM76" s="6">
        <f t="shared" ref="BM76:BM107" si="286">MAX(G76*(1+M76/1000*(1+O76/1000))*(1+0.5*T76/1000)*(1+0.25*S76/1000),(H76*(1+X76/1000*(1+Z76/1000))*(1+0.5*AE76/1000)*(1+0.25*AD76/1000)))*BG76/1000</f>
        <v>151.17468749999998</v>
      </c>
      <c r="BN76" s="8">
        <f t="shared" ref="BN76:BN107" si="287">(BQ76+BS76)/2*(1+AI76/2000)*(1+AH76/2000)*(1+AN76/2000)*(1+AK76/2000)</f>
        <v>231.01462885229961</v>
      </c>
      <c r="BO76" s="12">
        <f t="shared" si="130"/>
        <v>186.87847474943408</v>
      </c>
      <c r="BP76" s="50">
        <f>(1-'#Constant'!$A$3)/($J76*'#Constant'!$B$3/'#Constant'!$C$3^($D76-1)+1)+'#Constant'!$A$3</f>
        <v>0.93932457786116319</v>
      </c>
      <c r="BQ76" s="4">
        <f t="shared" ref="BQ76:BQ107" si="288">I76/(BP76*(1-Q76/1000*(0.5+R76/1000))*(1-P76/1000)*(1-V76/1000)*(1+U76/1000))/20</f>
        <v>232.29457116606082</v>
      </c>
      <c r="BR76" s="50">
        <f>(1-'#Constant'!$A$3)/($K76*'#Constant'!$B$3/'#Constant'!$C$3^($D76-1)+1)+'#Constant'!$A$3</f>
        <v>0.9497912713472485</v>
      </c>
      <c r="BS76" s="4">
        <f t="shared" ref="BS76:BS107" si="289">I76/(BR76*(1-AB76/1000*(0.5+AC76/1000))*(1-AA76/1000)*(1-AG76/1000)*(1+AF76/1000))/20</f>
        <v>229.73468653853837</v>
      </c>
      <c r="BT76">
        <f>BO76/$BO$4*100</f>
        <v>142.03471513233021</v>
      </c>
    </row>
    <row r="77" spans="1:72" s="13" customFormat="1" ht="17.25" thickBot="1" x14ac:dyDescent="0.35">
      <c r="B77" s="20"/>
      <c r="D77" s="14">
        <v>1</v>
      </c>
      <c r="E77" s="14">
        <v>1</v>
      </c>
      <c r="F77" s="19">
        <v>1</v>
      </c>
      <c r="G77" s="15">
        <f>G76</f>
        <v>114</v>
      </c>
      <c r="H77" s="15">
        <f>H76</f>
        <v>114</v>
      </c>
      <c r="I77" s="15">
        <f>I76</f>
        <v>4364</v>
      </c>
      <c r="J77" s="15">
        <f>J76</f>
        <v>22</v>
      </c>
      <c r="K77" s="15">
        <f>K76</f>
        <v>18</v>
      </c>
      <c r="L77" s="16"/>
      <c r="M77" s="15">
        <f t="shared" ref="M77:V77" si="290">M76</f>
        <v>150</v>
      </c>
      <c r="N77" s="15">
        <f t="shared" si="290"/>
        <v>0</v>
      </c>
      <c r="O77" s="15">
        <f t="shared" si="290"/>
        <v>0</v>
      </c>
      <c r="P77" s="15">
        <f t="shared" si="290"/>
        <v>0</v>
      </c>
      <c r="Q77" s="15">
        <f t="shared" si="290"/>
        <v>0</v>
      </c>
      <c r="R77" s="15">
        <f t="shared" si="290"/>
        <v>0</v>
      </c>
      <c r="S77" s="15">
        <f t="shared" si="290"/>
        <v>100</v>
      </c>
      <c r="T77" s="15">
        <f t="shared" si="290"/>
        <v>250</v>
      </c>
      <c r="U77" s="15">
        <f t="shared" si="290"/>
        <v>0</v>
      </c>
      <c r="V77" s="15">
        <f t="shared" si="290"/>
        <v>0</v>
      </c>
      <c r="W77" s="16"/>
      <c r="X77" s="15">
        <f t="shared" ref="X77:AI77" si="291">X76</f>
        <v>150</v>
      </c>
      <c r="Y77" s="15">
        <f t="shared" si="291"/>
        <v>0</v>
      </c>
      <c r="Z77" s="15">
        <f t="shared" si="291"/>
        <v>0</v>
      </c>
      <c r="AA77" s="15">
        <f t="shared" si="291"/>
        <v>0</v>
      </c>
      <c r="AB77" s="15">
        <f t="shared" si="291"/>
        <v>0</v>
      </c>
      <c r="AC77" s="15">
        <f t="shared" si="291"/>
        <v>0</v>
      </c>
      <c r="AD77" s="15">
        <f t="shared" si="291"/>
        <v>100</v>
      </c>
      <c r="AE77" s="15">
        <f t="shared" si="291"/>
        <v>250</v>
      </c>
      <c r="AF77" s="15">
        <f t="shared" si="291"/>
        <v>0</v>
      </c>
      <c r="AG77" s="15">
        <f t="shared" si="291"/>
        <v>0</v>
      </c>
      <c r="AH77" s="15">
        <f t="shared" si="291"/>
        <v>0</v>
      </c>
      <c r="AI77" s="15">
        <f t="shared" si="291"/>
        <v>0</v>
      </c>
      <c r="AJ77" s="17"/>
      <c r="AK77" s="15">
        <f>AK76</f>
        <v>0</v>
      </c>
      <c r="AL77" s="15">
        <f>AL76</f>
        <v>0</v>
      </c>
      <c r="AM77" s="17"/>
      <c r="AN77" s="15">
        <f t="shared" ref="AN77:AX77" si="292">AN76</f>
        <v>0</v>
      </c>
      <c r="AO77" s="15">
        <f t="shared" si="292"/>
        <v>0</v>
      </c>
      <c r="AP77" s="15">
        <f t="shared" si="292"/>
        <v>0</v>
      </c>
      <c r="AQ77" s="15">
        <f t="shared" si="292"/>
        <v>0</v>
      </c>
      <c r="AR77" s="15">
        <f t="shared" si="292"/>
        <v>0</v>
      </c>
      <c r="AS77" s="15">
        <f t="shared" si="292"/>
        <v>0</v>
      </c>
      <c r="AT77" s="15">
        <f t="shared" si="292"/>
        <v>0</v>
      </c>
      <c r="AU77" s="15">
        <f t="shared" si="292"/>
        <v>0</v>
      </c>
      <c r="AV77" s="15">
        <f t="shared" si="292"/>
        <v>0</v>
      </c>
      <c r="AW77" s="15">
        <f t="shared" si="292"/>
        <v>0</v>
      </c>
      <c r="AX77" s="15">
        <f t="shared" si="292"/>
        <v>0</v>
      </c>
      <c r="AY77" s="17"/>
      <c r="AZ77" s="15">
        <f t="shared" ref="AZ77" si="293">AZ76</f>
        <v>6000</v>
      </c>
      <c r="BA77" s="15">
        <f t="shared" ref="BA77" si="294">BA76</f>
        <v>2000</v>
      </c>
      <c r="BB77" s="15">
        <v>215</v>
      </c>
      <c r="BC77" s="15">
        <f t="shared" ref="BC77" si="295">BC76</f>
        <v>0</v>
      </c>
      <c r="BD77" s="15">
        <f t="shared" ref="BD77:BE77" si="296">BD76</f>
        <v>0</v>
      </c>
      <c r="BE77" s="15">
        <f t="shared" si="296"/>
        <v>60</v>
      </c>
      <c r="BF77" s="17"/>
      <c r="BG77" s="15">
        <f t="shared" ref="BG77" si="297">BG76</f>
        <v>1000</v>
      </c>
      <c r="BH77" s="15">
        <f t="shared" ref="BH77" si="298">BH76</f>
        <v>5000</v>
      </c>
      <c r="BI77" s="17"/>
      <c r="BJ77" s="22">
        <f>G77/G76</f>
        <v>1</v>
      </c>
      <c r="BK77" s="65">
        <f t="shared" ref="BK77:BL77" si="299">BK76</f>
        <v>0</v>
      </c>
      <c r="BL77" s="65">
        <f t="shared" si="299"/>
        <v>0</v>
      </c>
      <c r="BM77" s="6">
        <f t="shared" si="286"/>
        <v>151.17468749999998</v>
      </c>
      <c r="BN77" s="8">
        <f t="shared" si="287"/>
        <v>231.01462885229961</v>
      </c>
      <c r="BO77" s="12">
        <f t="shared" si="130"/>
        <v>186.87847474943408</v>
      </c>
      <c r="BP77" s="50">
        <f>(1-'#Constant'!$A$3)/($J77*'#Constant'!$B$3/'#Constant'!$C$3^($D77-1)+1)+'#Constant'!$A$3</f>
        <v>0.93932457786116319</v>
      </c>
      <c r="BQ77" s="4">
        <f t="shared" si="288"/>
        <v>232.29457116606082</v>
      </c>
      <c r="BR77" s="50">
        <f>(1-'#Constant'!$A$3)/($K77*'#Constant'!$B$3/'#Constant'!$C$3^($D77-1)+1)+'#Constant'!$A$3</f>
        <v>0.9497912713472485</v>
      </c>
      <c r="BS77" s="4">
        <f t="shared" si="289"/>
        <v>229.73468653853837</v>
      </c>
      <c r="BT77"/>
    </row>
    <row r="78" spans="1:72" x14ac:dyDescent="0.3">
      <c r="A78">
        <v>18</v>
      </c>
      <c r="B78" s="18" t="str">
        <f>VLOOKUP(CONCATENATE("CREATURE_NAME_",A78),[1]Localization_Hero!$A:$E,2,FALSE)</f>
        <v>레이나</v>
      </c>
      <c r="C78" s="43" t="str">
        <f>VLOOKUP($A78,[2]CreatureTable!$A:$I,9,FALSE)</f>
        <v>Assassin</v>
      </c>
      <c r="D78">
        <v>1</v>
      </c>
      <c r="E78">
        <v>1</v>
      </c>
      <c r="F78" s="18">
        <v>1</v>
      </c>
      <c r="G78" s="10">
        <f>ROUND(VLOOKUP($C78,$B$4:$BH$42,6,FALSE),0)</f>
        <v>101</v>
      </c>
      <c r="H78" s="10">
        <f>ROUND(VLOOKUP($C78,$B$4:$BH$42,7,FALSE),0)</f>
        <v>101</v>
      </c>
      <c r="I78" s="10">
        <f>ROUND(VLOOKUP($C78,$B$4:$BH$42,8,FALSE),0)</f>
        <v>5666</v>
      </c>
      <c r="J78" s="10">
        <f>ROUND(VLOOKUP($C78,$B$4:$BH$42,9,FALSE),0)</f>
        <v>32</v>
      </c>
      <c r="K78" s="10">
        <f>ROUND(VLOOKUP($C78,$B$4:$BH$42,10,FALSE),0)</f>
        <v>28</v>
      </c>
      <c r="L78" s="2"/>
      <c r="M78" s="10">
        <f>ROUND(VLOOKUP($C78,$B$4:$BH$42,12,FALSE),0)</f>
        <v>200</v>
      </c>
      <c r="N78" s="10">
        <f>ROUND(VLOOKUP($C78,$B$4:$BH$42,13,FALSE),0)</f>
        <v>0</v>
      </c>
      <c r="O78" s="10">
        <f>ROUND(VLOOKUP($C78,$B$4:$BH$42,14,FALSE),0)</f>
        <v>300</v>
      </c>
      <c r="P78" s="10">
        <f>ROUND(VLOOKUP($C78,$B$4:$BH$42,15,FALSE),0)</f>
        <v>200</v>
      </c>
      <c r="Q78" s="10">
        <f>ROUND(VLOOKUP($C78,$B$4:$BH$42,16,FALSE),0)</f>
        <v>0</v>
      </c>
      <c r="R78" s="10">
        <f>ROUND(VLOOKUP($C78,$B$4:$BH$42,17,FALSE),0)</f>
        <v>0</v>
      </c>
      <c r="S78" s="10">
        <f>ROUND(VLOOKUP($C78,$B$4:$BH$42,18,FALSE),0)</f>
        <v>100</v>
      </c>
      <c r="T78" s="10">
        <f>ROUND(VLOOKUP($C78,$B$4:$BH$42,19,FALSE),0)</f>
        <v>0</v>
      </c>
      <c r="U78" s="10">
        <f>ROUND(VLOOKUP($C78,$B$4:$BH$42,20,FALSE),0)</f>
        <v>0</v>
      </c>
      <c r="V78" s="10">
        <f>ROUND(VLOOKUP($C78,$B$4:$BH$42,21,FALSE),0)</f>
        <v>0</v>
      </c>
      <c r="W78" s="2"/>
      <c r="X78" s="10">
        <f>ROUND(VLOOKUP($C78,$B$4:$BH$42,23,FALSE),0)</f>
        <v>200</v>
      </c>
      <c r="Y78" s="10">
        <f>ROUND(VLOOKUP($C78,$B$4:$BH$42,24,FALSE),0)</f>
        <v>0</v>
      </c>
      <c r="Z78" s="10">
        <f>ROUND(VLOOKUP($C78,$B$4:$BH$42,25,FALSE),0)</f>
        <v>300</v>
      </c>
      <c r="AA78" s="10">
        <f>ROUND(VLOOKUP($C78,$B$4:$BH$42,26,FALSE),0)</f>
        <v>200</v>
      </c>
      <c r="AB78" s="10">
        <f>ROUND(VLOOKUP($C78,$B$4:$BH$42,27,FALSE),0)</f>
        <v>0</v>
      </c>
      <c r="AC78" s="10">
        <f>ROUND(VLOOKUP($C78,$B$4:$BH$42,28,FALSE),0)</f>
        <v>0</v>
      </c>
      <c r="AD78" s="10">
        <f>ROUND(VLOOKUP($C78,$B$4:$BH$42,29,FALSE),0)</f>
        <v>100</v>
      </c>
      <c r="AE78" s="10">
        <f>ROUND(VLOOKUP($C78,$B$4:$BH$42,30,FALSE),0)</f>
        <v>0</v>
      </c>
      <c r="AF78" s="10">
        <f>ROUND(VLOOKUP($C78,$B$4:$BH$42,31,FALSE),0)</f>
        <v>0</v>
      </c>
      <c r="AG78" s="10">
        <f>ROUND(VLOOKUP($C78,$B$4:$BH$42,32,FALSE),0)</f>
        <v>0</v>
      </c>
      <c r="AH78" s="10">
        <f>ROUND(VLOOKUP($C78,$B$4:$BH$42,33,FALSE),0)</f>
        <v>0</v>
      </c>
      <c r="AI78" s="10">
        <f>ROUND(VLOOKUP($C78,$B$4:$BH$42,34,FALSE),0)</f>
        <v>0</v>
      </c>
      <c r="AJ78" s="3"/>
      <c r="AK78" s="10">
        <f>ROUND(VLOOKUP($C78,$B$4:$BH$42,36,FALSE),0)</f>
        <v>0</v>
      </c>
      <c r="AL78" s="10">
        <f>ROUND(VLOOKUP($C78,$B$4:$BH$42,37,FALSE),0)</f>
        <v>0</v>
      </c>
      <c r="AM78" s="3"/>
      <c r="AN78" s="10">
        <f>ROUND(VLOOKUP($C78,$B$4:$BH$42,39,FALSE),0)</f>
        <v>0</v>
      </c>
      <c r="AO78" s="10">
        <f>ROUND(VLOOKUP($C78,$B$4:$BH$42,40,FALSE),0)</f>
        <v>0</v>
      </c>
      <c r="AP78" s="10">
        <f>ROUND(VLOOKUP($C78,$B$4:$BH$42,41,FALSE),0)</f>
        <v>0</v>
      </c>
      <c r="AQ78" s="10">
        <f>ROUND(VLOOKUP($C78,$B$4:$BH$42,42,FALSE),0)</f>
        <v>0</v>
      </c>
      <c r="AR78" s="10">
        <f>ROUND(VLOOKUP($C78,$B$4:$BH$42,43,FALSE),0)</f>
        <v>0</v>
      </c>
      <c r="AS78" s="10">
        <f>ROUND(VLOOKUP($C78,$B$4:$BH$42,44,FALSE),0)</f>
        <v>0</v>
      </c>
      <c r="AT78" s="10">
        <f>ROUND(VLOOKUP($C78,$B$4:$BH$42,45,FALSE),0)</f>
        <v>0</v>
      </c>
      <c r="AU78" s="10">
        <f>ROUND(VLOOKUP($C78,$B$4:$BH$42,46,FALSE),0)</f>
        <v>0</v>
      </c>
      <c r="AV78" s="10">
        <f>ROUND(VLOOKUP($C78,$B$4:$BH$42,47,FALSE),0)</f>
        <v>0</v>
      </c>
      <c r="AW78" s="10">
        <f>ROUND(VLOOKUP($C78,$B$4:$BH$42,48,FALSE),0)</f>
        <v>0</v>
      </c>
      <c r="AX78" s="10">
        <f>ROUND(VLOOKUP($C78,$B$4:$BH$42,49,FALSE),0)</f>
        <v>0</v>
      </c>
      <c r="AY78" s="3"/>
      <c r="AZ78" s="10">
        <v>6000</v>
      </c>
      <c r="BA78" s="10">
        <v>2000</v>
      </c>
      <c r="BB78" s="10">
        <v>260</v>
      </c>
      <c r="BC78" s="10">
        <v>0</v>
      </c>
      <c r="BD78" s="10">
        <v>0</v>
      </c>
      <c r="BE78" s="10">
        <v>60</v>
      </c>
      <c r="BF78" s="3"/>
      <c r="BG78" s="10">
        <v>1000</v>
      </c>
      <c r="BH78" s="10">
        <v>5000</v>
      </c>
      <c r="BI78" s="3"/>
      <c r="BJ78" s="21">
        <v>1</v>
      </c>
      <c r="BK78" s="65">
        <v>0</v>
      </c>
      <c r="BL78" s="65">
        <v>0</v>
      </c>
      <c r="BM78" s="6">
        <f t="shared" si="286"/>
        <v>130.44149999999999</v>
      </c>
      <c r="BN78" s="8">
        <f t="shared" si="287"/>
        <v>385.30245660461935</v>
      </c>
      <c r="BO78" s="12">
        <f t="shared" si="130"/>
        <v>224.18615120740947</v>
      </c>
      <c r="BP78" s="50">
        <f>(1-'#Constant'!$A$3)/($J78*'#Constant'!$B$3/'#Constant'!$C$3^($D78-1)+1)+'#Constant'!$A$3</f>
        <v>0.91416058394160582</v>
      </c>
      <c r="BQ78" s="4">
        <f t="shared" si="288"/>
        <v>387.37723570744168</v>
      </c>
      <c r="BR78" s="50">
        <f>(1-'#Constant'!$A$3)/($K78*'#Constant'!$B$3/'#Constant'!$C$3^($D78-1)+1)+'#Constant'!$A$3</f>
        <v>0.92405904059040589</v>
      </c>
      <c r="BS78" s="4">
        <f t="shared" si="289"/>
        <v>383.22767750179702</v>
      </c>
      <c r="BT78">
        <f>BO78/$BO$4*100</f>
        <v>170.38996153008969</v>
      </c>
    </row>
    <row r="79" spans="1:72" s="13" customFormat="1" ht="17.25" thickBot="1" x14ac:dyDescent="0.35">
      <c r="B79" s="20"/>
      <c r="D79" s="14">
        <v>1</v>
      </c>
      <c r="E79" s="14">
        <v>1</v>
      </c>
      <c r="F79" s="19">
        <v>1</v>
      </c>
      <c r="G79" s="15">
        <f>G78</f>
        <v>101</v>
      </c>
      <c r="H79" s="15">
        <f>H78</f>
        <v>101</v>
      </c>
      <c r="I79" s="15">
        <f>I78</f>
        <v>5666</v>
      </c>
      <c r="J79" s="15">
        <f>J78</f>
        <v>32</v>
      </c>
      <c r="K79" s="15">
        <f>K78</f>
        <v>28</v>
      </c>
      <c r="L79" s="16"/>
      <c r="M79" s="15">
        <f t="shared" ref="M79:V79" si="300">M78</f>
        <v>200</v>
      </c>
      <c r="N79" s="15">
        <f t="shared" si="300"/>
        <v>0</v>
      </c>
      <c r="O79" s="15">
        <f t="shared" si="300"/>
        <v>300</v>
      </c>
      <c r="P79" s="15">
        <f t="shared" si="300"/>
        <v>200</v>
      </c>
      <c r="Q79" s="15">
        <f t="shared" si="300"/>
        <v>0</v>
      </c>
      <c r="R79" s="15">
        <f t="shared" si="300"/>
        <v>0</v>
      </c>
      <c r="S79" s="15">
        <f t="shared" si="300"/>
        <v>100</v>
      </c>
      <c r="T79" s="15">
        <f t="shared" si="300"/>
        <v>0</v>
      </c>
      <c r="U79" s="15">
        <f t="shared" si="300"/>
        <v>0</v>
      </c>
      <c r="V79" s="15">
        <f t="shared" si="300"/>
        <v>0</v>
      </c>
      <c r="W79" s="16"/>
      <c r="X79" s="15">
        <f t="shared" ref="X79:AI79" si="301">X78</f>
        <v>200</v>
      </c>
      <c r="Y79" s="15">
        <f t="shared" si="301"/>
        <v>0</v>
      </c>
      <c r="Z79" s="15">
        <f t="shared" si="301"/>
        <v>300</v>
      </c>
      <c r="AA79" s="15">
        <f t="shared" si="301"/>
        <v>200</v>
      </c>
      <c r="AB79" s="15">
        <f t="shared" si="301"/>
        <v>0</v>
      </c>
      <c r="AC79" s="15">
        <f t="shared" si="301"/>
        <v>0</v>
      </c>
      <c r="AD79" s="15">
        <f t="shared" si="301"/>
        <v>100</v>
      </c>
      <c r="AE79" s="15">
        <f t="shared" si="301"/>
        <v>0</v>
      </c>
      <c r="AF79" s="15">
        <f t="shared" si="301"/>
        <v>0</v>
      </c>
      <c r="AG79" s="15">
        <f t="shared" si="301"/>
        <v>0</v>
      </c>
      <c r="AH79" s="15">
        <f t="shared" si="301"/>
        <v>0</v>
      </c>
      <c r="AI79" s="15">
        <f t="shared" si="301"/>
        <v>0</v>
      </c>
      <c r="AJ79" s="17"/>
      <c r="AK79" s="15">
        <f>AK78</f>
        <v>0</v>
      </c>
      <c r="AL79" s="15">
        <f>AL78</f>
        <v>0</v>
      </c>
      <c r="AM79" s="17"/>
      <c r="AN79" s="15">
        <f t="shared" ref="AN79:AX79" si="302">AN78</f>
        <v>0</v>
      </c>
      <c r="AO79" s="15">
        <f t="shared" si="302"/>
        <v>0</v>
      </c>
      <c r="AP79" s="15">
        <f t="shared" si="302"/>
        <v>0</v>
      </c>
      <c r="AQ79" s="15">
        <f t="shared" si="302"/>
        <v>0</v>
      </c>
      <c r="AR79" s="15">
        <f t="shared" si="302"/>
        <v>0</v>
      </c>
      <c r="AS79" s="15">
        <f t="shared" si="302"/>
        <v>0</v>
      </c>
      <c r="AT79" s="15">
        <f t="shared" si="302"/>
        <v>0</v>
      </c>
      <c r="AU79" s="15">
        <f t="shared" si="302"/>
        <v>0</v>
      </c>
      <c r="AV79" s="15">
        <f t="shared" si="302"/>
        <v>0</v>
      </c>
      <c r="AW79" s="15">
        <f t="shared" si="302"/>
        <v>0</v>
      </c>
      <c r="AX79" s="15">
        <f t="shared" si="302"/>
        <v>0</v>
      </c>
      <c r="AY79" s="17"/>
      <c r="AZ79" s="15">
        <f t="shared" ref="AZ79" si="303">AZ78</f>
        <v>6000</v>
      </c>
      <c r="BA79" s="15">
        <f t="shared" ref="BA79" si="304">BA78</f>
        <v>2000</v>
      </c>
      <c r="BB79" s="15">
        <v>260</v>
      </c>
      <c r="BC79" s="15">
        <f t="shared" ref="BC79" si="305">BC78</f>
        <v>0</v>
      </c>
      <c r="BD79" s="15">
        <f t="shared" ref="BD79:BE79" si="306">BD78</f>
        <v>0</v>
      </c>
      <c r="BE79" s="15">
        <f t="shared" si="306"/>
        <v>60</v>
      </c>
      <c r="BF79" s="17"/>
      <c r="BG79" s="15">
        <f t="shared" ref="BG79" si="307">BG78</f>
        <v>1000</v>
      </c>
      <c r="BH79" s="15">
        <f t="shared" ref="BH79" si="308">BH78</f>
        <v>5000</v>
      </c>
      <c r="BI79" s="17"/>
      <c r="BJ79" s="22">
        <f>G79/G78</f>
        <v>1</v>
      </c>
      <c r="BK79" s="65">
        <f t="shared" ref="BK79:BL79" si="309">BK78</f>
        <v>0</v>
      </c>
      <c r="BL79" s="65">
        <f t="shared" si="309"/>
        <v>0</v>
      </c>
      <c r="BM79" s="6">
        <f t="shared" si="286"/>
        <v>130.44149999999999</v>
      </c>
      <c r="BN79" s="8">
        <f t="shared" si="287"/>
        <v>385.30245660461935</v>
      </c>
      <c r="BO79" s="12">
        <f t="shared" si="130"/>
        <v>224.18615120740947</v>
      </c>
      <c r="BP79" s="50">
        <f>(1-'#Constant'!$A$3)/($J79*'#Constant'!$B$3/'#Constant'!$C$3^($D79-1)+1)+'#Constant'!$A$3</f>
        <v>0.91416058394160582</v>
      </c>
      <c r="BQ79" s="4">
        <f t="shared" si="288"/>
        <v>387.37723570744168</v>
      </c>
      <c r="BR79" s="50">
        <f>(1-'#Constant'!$A$3)/($K79*'#Constant'!$B$3/'#Constant'!$C$3^($D79-1)+1)+'#Constant'!$A$3</f>
        <v>0.92405904059040589</v>
      </c>
      <c r="BS79" s="4">
        <f t="shared" si="289"/>
        <v>383.22767750179702</v>
      </c>
      <c r="BT79"/>
    </row>
    <row r="80" spans="1:72" x14ac:dyDescent="0.3">
      <c r="A80">
        <v>19</v>
      </c>
      <c r="B80" s="18" t="str">
        <f>VLOOKUP(CONCATENATE("CREATURE_NAME_",A80),[1]Localization_Hero!$A:$E,2,FALSE)</f>
        <v>파벨</v>
      </c>
      <c r="C80" s="43" t="str">
        <f>VLOOKUP($A80,[2]CreatureTable!$A:$I,9,FALSE)</f>
        <v>Wizard</v>
      </c>
      <c r="D80">
        <v>1</v>
      </c>
      <c r="E80">
        <v>1</v>
      </c>
      <c r="F80" s="18">
        <v>1</v>
      </c>
      <c r="G80" s="10">
        <f>ROUND(VLOOKUP($C80,$B$4:$BH$42,6,FALSE),0)</f>
        <v>120</v>
      </c>
      <c r="H80" s="10">
        <f>ROUND(VLOOKUP($C80,$B$4:$BH$42,7,FALSE),0)</f>
        <v>120</v>
      </c>
      <c r="I80" s="10">
        <f>ROUND(VLOOKUP($C80,$B$4:$BH$42,8,FALSE),0)</f>
        <v>4031</v>
      </c>
      <c r="J80" s="10">
        <f>ROUND(VLOOKUP($C80,$B$4:$BH$42,9,FALSE),0)</f>
        <v>16</v>
      </c>
      <c r="K80" s="10">
        <f>ROUND(VLOOKUP($C80,$B$4:$BH$42,10,FALSE),0)</f>
        <v>24</v>
      </c>
      <c r="L80" s="2"/>
      <c r="M80" s="10">
        <f>ROUND(VLOOKUP($C80,$B$4:$BH$42,12,FALSE),0)</f>
        <v>100</v>
      </c>
      <c r="N80" s="10">
        <f>ROUND(VLOOKUP($C80,$B$4:$BH$42,13,FALSE),0)</f>
        <v>0</v>
      </c>
      <c r="O80" s="10">
        <f>ROUND(VLOOKUP($C80,$B$4:$BH$42,14,FALSE),0)</f>
        <v>0</v>
      </c>
      <c r="P80" s="10">
        <f>ROUND(VLOOKUP($C80,$B$4:$BH$42,15,FALSE),0)</f>
        <v>0</v>
      </c>
      <c r="Q80" s="10">
        <f>ROUND(VLOOKUP($C80,$B$4:$BH$42,16,FALSE),0)</f>
        <v>0</v>
      </c>
      <c r="R80" s="10">
        <f>ROUND(VLOOKUP($C80,$B$4:$BH$42,17,FALSE),0)</f>
        <v>0</v>
      </c>
      <c r="S80" s="10">
        <f>ROUND(VLOOKUP($C80,$B$4:$BH$42,18,FALSE),0)</f>
        <v>100</v>
      </c>
      <c r="T80" s="10">
        <f>ROUND(VLOOKUP($C80,$B$4:$BH$42,19,FALSE),0)</f>
        <v>150</v>
      </c>
      <c r="U80" s="10">
        <f>ROUND(VLOOKUP($C80,$B$4:$BH$42,20,FALSE),0)</f>
        <v>0</v>
      </c>
      <c r="V80" s="10">
        <f>ROUND(VLOOKUP($C80,$B$4:$BH$42,21,FALSE),0)</f>
        <v>0</v>
      </c>
      <c r="W80" s="2"/>
      <c r="X80" s="10">
        <f>ROUND(VLOOKUP($C80,$B$4:$BH$42,23,FALSE),0)</f>
        <v>100</v>
      </c>
      <c r="Y80" s="10">
        <f>ROUND(VLOOKUP($C80,$B$4:$BH$42,24,FALSE),0)</f>
        <v>0</v>
      </c>
      <c r="Z80" s="10">
        <f>ROUND(VLOOKUP($C80,$B$4:$BH$42,25,FALSE),0)</f>
        <v>0</v>
      </c>
      <c r="AA80" s="10">
        <f>ROUND(VLOOKUP($C80,$B$4:$BH$42,26,FALSE),0)</f>
        <v>200</v>
      </c>
      <c r="AB80" s="10">
        <f>ROUND(VLOOKUP($C80,$B$4:$BH$42,27,FALSE),0)</f>
        <v>250</v>
      </c>
      <c r="AC80" s="10">
        <f>ROUND(VLOOKUP($C80,$B$4:$BH$42,28,FALSE),0)</f>
        <v>0</v>
      </c>
      <c r="AD80" s="10">
        <f>ROUND(VLOOKUP($C80,$B$4:$BH$42,29,FALSE),0)</f>
        <v>100</v>
      </c>
      <c r="AE80" s="10">
        <f>ROUND(VLOOKUP($C80,$B$4:$BH$42,30,FALSE),0)</f>
        <v>150</v>
      </c>
      <c r="AF80" s="10">
        <f>ROUND(VLOOKUP($C80,$B$4:$BH$42,31,FALSE),0)</f>
        <v>0</v>
      </c>
      <c r="AG80" s="10">
        <f>ROUND(VLOOKUP($C80,$B$4:$BH$42,32,FALSE),0)</f>
        <v>0</v>
      </c>
      <c r="AH80" s="10">
        <f>ROUND(VLOOKUP($C80,$B$4:$BH$42,33,FALSE),0)</f>
        <v>0</v>
      </c>
      <c r="AI80" s="10">
        <f>ROUND(VLOOKUP($C80,$B$4:$BH$42,34,FALSE),0)</f>
        <v>0</v>
      </c>
      <c r="AJ80" s="3"/>
      <c r="AK80" s="10">
        <f>ROUND(VLOOKUP($C80,$B$4:$BH$42,36,FALSE),0)</f>
        <v>0</v>
      </c>
      <c r="AL80" s="10">
        <f>ROUND(VLOOKUP($C80,$B$4:$BH$42,37,FALSE),0)</f>
        <v>0</v>
      </c>
      <c r="AM80" s="3"/>
      <c r="AN80" s="10">
        <f>ROUND(VLOOKUP($C80,$B$4:$BH$42,39,FALSE),0)</f>
        <v>0</v>
      </c>
      <c r="AO80" s="10">
        <f>ROUND(VLOOKUP($C80,$B$4:$BH$42,40,FALSE),0)</f>
        <v>0</v>
      </c>
      <c r="AP80" s="10">
        <f>ROUND(VLOOKUP($C80,$B$4:$BH$42,41,FALSE),0)</f>
        <v>0</v>
      </c>
      <c r="AQ80" s="10">
        <f>ROUND(VLOOKUP($C80,$B$4:$BH$42,42,FALSE),0)</f>
        <v>0</v>
      </c>
      <c r="AR80" s="10">
        <f>ROUND(VLOOKUP($C80,$B$4:$BH$42,43,FALSE),0)</f>
        <v>0</v>
      </c>
      <c r="AS80" s="10">
        <f>ROUND(VLOOKUP($C80,$B$4:$BH$42,44,FALSE),0)</f>
        <v>0</v>
      </c>
      <c r="AT80" s="10">
        <f>ROUND(VLOOKUP($C80,$B$4:$BH$42,45,FALSE),0)</f>
        <v>0</v>
      </c>
      <c r="AU80" s="10">
        <f>ROUND(VLOOKUP($C80,$B$4:$BH$42,46,FALSE),0)</f>
        <v>0</v>
      </c>
      <c r="AV80" s="10">
        <f>ROUND(VLOOKUP($C80,$B$4:$BH$42,47,FALSE),0)</f>
        <v>0</v>
      </c>
      <c r="AW80" s="10">
        <f>ROUND(VLOOKUP($C80,$B$4:$BH$42,48,FALSE),0)</f>
        <v>0</v>
      </c>
      <c r="AX80" s="10">
        <f>ROUND(VLOOKUP($C80,$B$4:$BH$42,49,FALSE),0)</f>
        <v>0</v>
      </c>
      <c r="AY80" s="3"/>
      <c r="AZ80" s="10">
        <v>6000</v>
      </c>
      <c r="BA80" s="10">
        <v>2000</v>
      </c>
      <c r="BB80" s="10">
        <v>425</v>
      </c>
      <c r="BC80" s="10">
        <v>0</v>
      </c>
      <c r="BD80" s="10">
        <v>0</v>
      </c>
      <c r="BE80" s="10">
        <v>60</v>
      </c>
      <c r="BF80" s="3"/>
      <c r="BG80" s="10">
        <v>1000</v>
      </c>
      <c r="BH80" s="10">
        <v>5000</v>
      </c>
      <c r="BI80" s="3"/>
      <c r="BJ80" s="21">
        <v>1</v>
      </c>
      <c r="BK80" s="65">
        <v>0</v>
      </c>
      <c r="BL80" s="65">
        <v>0</v>
      </c>
      <c r="BM80" s="6">
        <f t="shared" si="286"/>
        <v>145.44749999999999</v>
      </c>
      <c r="BN80" s="8">
        <f t="shared" si="287"/>
        <v>259.61870858192918</v>
      </c>
      <c r="BO80" s="12">
        <f t="shared" si="130"/>
        <v>194.32162030116501</v>
      </c>
      <c r="BP80" s="50">
        <f>(1-'#Constant'!$A$3)/($J80*'#Constant'!$B$3/'#Constant'!$C$3^($D80-1)+1)+'#Constant'!$A$3</f>
        <v>0.95511450381679386</v>
      </c>
      <c r="BQ80" s="4">
        <f t="shared" si="288"/>
        <v>211.02181905370844</v>
      </c>
      <c r="BR80" s="50">
        <f>(1-'#Constant'!$A$3)/($K80*'#Constant'!$B$3/'#Constant'!$C$3^($D80-1)+1)+'#Constant'!$A$3</f>
        <v>0.93417910447761188</v>
      </c>
      <c r="BS80" s="4">
        <f t="shared" si="289"/>
        <v>308.21559811014993</v>
      </c>
      <c r="BT80">
        <f>BO80/$BO$4*100</f>
        <v>147.69178751343802</v>
      </c>
    </row>
    <row r="81" spans="1:72" s="13" customFormat="1" ht="17.25" thickBot="1" x14ac:dyDescent="0.35">
      <c r="B81" s="20"/>
      <c r="D81" s="14">
        <v>1</v>
      </c>
      <c r="E81" s="14">
        <v>1</v>
      </c>
      <c r="F81" s="19">
        <v>1</v>
      </c>
      <c r="G81" s="15">
        <f>G80</f>
        <v>120</v>
      </c>
      <c r="H81" s="15">
        <f>H80</f>
        <v>120</v>
      </c>
      <c r="I81" s="15">
        <f>I80</f>
        <v>4031</v>
      </c>
      <c r="J81" s="15">
        <f>J80</f>
        <v>16</v>
      </c>
      <c r="K81" s="15">
        <f>K80</f>
        <v>24</v>
      </c>
      <c r="L81" s="16"/>
      <c r="M81" s="15">
        <f t="shared" ref="M81:V81" si="310">M80</f>
        <v>100</v>
      </c>
      <c r="N81" s="15">
        <f t="shared" si="310"/>
        <v>0</v>
      </c>
      <c r="O81" s="15">
        <f t="shared" si="310"/>
        <v>0</v>
      </c>
      <c r="P81" s="15">
        <f t="shared" si="310"/>
        <v>0</v>
      </c>
      <c r="Q81" s="15">
        <f t="shared" si="310"/>
        <v>0</v>
      </c>
      <c r="R81" s="15">
        <f t="shared" si="310"/>
        <v>0</v>
      </c>
      <c r="S81" s="15">
        <f t="shared" si="310"/>
        <v>100</v>
      </c>
      <c r="T81" s="15">
        <f t="shared" si="310"/>
        <v>150</v>
      </c>
      <c r="U81" s="15">
        <f t="shared" si="310"/>
        <v>0</v>
      </c>
      <c r="V81" s="15">
        <f t="shared" si="310"/>
        <v>0</v>
      </c>
      <c r="W81" s="16"/>
      <c r="X81" s="15">
        <f t="shared" ref="X81:AI81" si="311">X80</f>
        <v>100</v>
      </c>
      <c r="Y81" s="15">
        <f t="shared" si="311"/>
        <v>0</v>
      </c>
      <c r="Z81" s="15">
        <f t="shared" si="311"/>
        <v>0</v>
      </c>
      <c r="AA81" s="15">
        <f t="shared" si="311"/>
        <v>200</v>
      </c>
      <c r="AB81" s="15">
        <f t="shared" si="311"/>
        <v>250</v>
      </c>
      <c r="AC81" s="15">
        <f t="shared" si="311"/>
        <v>0</v>
      </c>
      <c r="AD81" s="15">
        <f t="shared" si="311"/>
        <v>100</v>
      </c>
      <c r="AE81" s="15">
        <f t="shared" si="311"/>
        <v>150</v>
      </c>
      <c r="AF81" s="15">
        <f t="shared" si="311"/>
        <v>0</v>
      </c>
      <c r="AG81" s="15">
        <f t="shared" si="311"/>
        <v>0</v>
      </c>
      <c r="AH81" s="15">
        <f t="shared" si="311"/>
        <v>0</v>
      </c>
      <c r="AI81" s="15">
        <f t="shared" si="311"/>
        <v>0</v>
      </c>
      <c r="AJ81" s="17"/>
      <c r="AK81" s="15">
        <f>AK80</f>
        <v>0</v>
      </c>
      <c r="AL81" s="15">
        <f>AL80</f>
        <v>0</v>
      </c>
      <c r="AM81" s="17"/>
      <c r="AN81" s="15">
        <f t="shared" ref="AN81:AX81" si="312">AN80</f>
        <v>0</v>
      </c>
      <c r="AO81" s="15">
        <f t="shared" si="312"/>
        <v>0</v>
      </c>
      <c r="AP81" s="15">
        <f t="shared" si="312"/>
        <v>0</v>
      </c>
      <c r="AQ81" s="15">
        <f t="shared" si="312"/>
        <v>0</v>
      </c>
      <c r="AR81" s="15">
        <f t="shared" si="312"/>
        <v>0</v>
      </c>
      <c r="AS81" s="15">
        <f t="shared" si="312"/>
        <v>0</v>
      </c>
      <c r="AT81" s="15">
        <f t="shared" si="312"/>
        <v>0</v>
      </c>
      <c r="AU81" s="15">
        <f t="shared" si="312"/>
        <v>0</v>
      </c>
      <c r="AV81" s="15">
        <f t="shared" si="312"/>
        <v>0</v>
      </c>
      <c r="AW81" s="15">
        <f t="shared" si="312"/>
        <v>0</v>
      </c>
      <c r="AX81" s="15">
        <f t="shared" si="312"/>
        <v>0</v>
      </c>
      <c r="AY81" s="17"/>
      <c r="AZ81" s="15">
        <f t="shared" ref="AZ81" si="313">AZ80</f>
        <v>6000</v>
      </c>
      <c r="BA81" s="15">
        <f t="shared" ref="BA81" si="314">BA80</f>
        <v>2000</v>
      </c>
      <c r="BB81" s="15">
        <v>425</v>
      </c>
      <c r="BC81" s="15">
        <f t="shared" ref="BC81" si="315">BC80</f>
        <v>0</v>
      </c>
      <c r="BD81" s="15">
        <f t="shared" ref="BD81:BE81" si="316">BD80</f>
        <v>0</v>
      </c>
      <c r="BE81" s="15">
        <f t="shared" si="316"/>
        <v>60</v>
      </c>
      <c r="BF81" s="17"/>
      <c r="BG81" s="15">
        <f t="shared" ref="BG81" si="317">BG80</f>
        <v>1000</v>
      </c>
      <c r="BH81" s="15">
        <f t="shared" ref="BH81" si="318">BH80</f>
        <v>5000</v>
      </c>
      <c r="BI81" s="17"/>
      <c r="BJ81" s="22">
        <f>G81/G80</f>
        <v>1</v>
      </c>
      <c r="BK81" s="65">
        <f>BK80</f>
        <v>0</v>
      </c>
      <c r="BL81" s="65">
        <f>BL80</f>
        <v>0</v>
      </c>
      <c r="BM81" s="6">
        <f t="shared" si="286"/>
        <v>145.44749999999999</v>
      </c>
      <c r="BN81" s="8">
        <f t="shared" si="287"/>
        <v>259.61870858192918</v>
      </c>
      <c r="BO81" s="12">
        <f t="shared" si="130"/>
        <v>194.32162030116501</v>
      </c>
      <c r="BP81" s="50">
        <f>(1-'#Constant'!$A$3)/($J81*'#Constant'!$B$3/'#Constant'!$C$3^($D81-1)+1)+'#Constant'!$A$3</f>
        <v>0.95511450381679386</v>
      </c>
      <c r="BQ81" s="4">
        <f t="shared" si="288"/>
        <v>211.02181905370844</v>
      </c>
      <c r="BR81" s="50">
        <f>(1-'#Constant'!$A$3)/($K81*'#Constant'!$B$3/'#Constant'!$C$3^($D81-1)+1)+'#Constant'!$A$3</f>
        <v>0.93417910447761188</v>
      </c>
      <c r="BS81" s="4">
        <f t="shared" si="289"/>
        <v>308.21559811014993</v>
      </c>
      <c r="BT81"/>
    </row>
    <row r="82" spans="1:72" x14ac:dyDescent="0.3">
      <c r="A82">
        <v>20</v>
      </c>
      <c r="B82" s="18" t="str">
        <f>VLOOKUP(CONCATENATE("CREATURE_NAME_",A82),[1]Localization_Hero!$A:$E,2,FALSE)</f>
        <v>데미아</v>
      </c>
      <c r="C82" s="43" t="str">
        <f>VLOOKUP($A82,[2]CreatureTable!$A:$I,9,FALSE)</f>
        <v>Knight</v>
      </c>
      <c r="D82">
        <v>1</v>
      </c>
      <c r="E82">
        <v>1</v>
      </c>
      <c r="F82" s="18">
        <v>1</v>
      </c>
      <c r="G82" s="10">
        <f>ROUND(VLOOKUP($C82,$B$4:$BH$42,6,FALSE),0)</f>
        <v>81</v>
      </c>
      <c r="H82" s="10">
        <f>ROUND(VLOOKUP($C82,$B$4:$BH$42,7,FALSE),0)</f>
        <v>81</v>
      </c>
      <c r="I82" s="10">
        <f>ROUND(VLOOKUP($C82,$B$4:$BH$42,8,FALSE),0)</f>
        <v>6982</v>
      </c>
      <c r="J82" s="10">
        <f>ROUND(VLOOKUP($C82,$B$4:$BH$42,9,FALSE),0)</f>
        <v>36</v>
      </c>
      <c r="K82" s="10">
        <f>ROUND(VLOOKUP($C82,$B$4:$BH$42,10,FALSE),0)</f>
        <v>28</v>
      </c>
      <c r="L82" s="2"/>
      <c r="M82" s="10">
        <f>ROUND(VLOOKUP($C82,$B$4:$BH$42,12,FALSE),0)</f>
        <v>50</v>
      </c>
      <c r="N82" s="10">
        <f>ROUND(VLOOKUP($C82,$B$4:$BH$42,13,FALSE),0)</f>
        <v>0</v>
      </c>
      <c r="O82" s="10">
        <f>ROUND(VLOOKUP($C82,$B$4:$BH$42,14,FALSE),0)</f>
        <v>0</v>
      </c>
      <c r="P82" s="10">
        <f>ROUND(VLOOKUP($C82,$B$4:$BH$42,15,FALSE),0)</f>
        <v>0</v>
      </c>
      <c r="Q82" s="10">
        <f>ROUND(VLOOKUP($C82,$B$4:$BH$42,16,FALSE),0)</f>
        <v>100</v>
      </c>
      <c r="R82" s="10">
        <f>ROUND(VLOOKUP($C82,$B$4:$BH$42,17,FALSE),0)</f>
        <v>0</v>
      </c>
      <c r="S82" s="10">
        <f>ROUND(VLOOKUP($C82,$B$4:$BH$42,18,FALSE),0)</f>
        <v>0</v>
      </c>
      <c r="T82" s="10">
        <f>ROUND(VLOOKUP($C82,$B$4:$BH$42,19,FALSE),0)</f>
        <v>0</v>
      </c>
      <c r="U82" s="10">
        <f>ROUND(VLOOKUP($C82,$B$4:$BH$42,20,FALSE),0)</f>
        <v>0</v>
      </c>
      <c r="V82" s="10">
        <f>ROUND(VLOOKUP($C82,$B$4:$BH$42,21,FALSE),0)</f>
        <v>250</v>
      </c>
      <c r="W82" s="2"/>
      <c r="X82" s="10">
        <f>ROUND(VLOOKUP($C82,$B$4:$BH$42,23,FALSE),0)</f>
        <v>50</v>
      </c>
      <c r="Y82" s="10">
        <f>ROUND(VLOOKUP($C82,$B$4:$BH$42,24,FALSE),0)</f>
        <v>0</v>
      </c>
      <c r="Z82" s="10">
        <f>ROUND(VLOOKUP($C82,$B$4:$BH$42,25,FALSE),0)</f>
        <v>0</v>
      </c>
      <c r="AA82" s="10">
        <f>ROUND(VLOOKUP($C82,$B$4:$BH$42,26,FALSE),0)</f>
        <v>0</v>
      </c>
      <c r="AB82" s="10">
        <f>ROUND(VLOOKUP($C82,$B$4:$BH$42,27,FALSE),0)</f>
        <v>100</v>
      </c>
      <c r="AC82" s="10">
        <f>ROUND(VLOOKUP($C82,$B$4:$BH$42,28,FALSE),0)</f>
        <v>0</v>
      </c>
      <c r="AD82" s="10">
        <f>ROUND(VLOOKUP($C82,$B$4:$BH$42,29,FALSE),0)</f>
        <v>0</v>
      </c>
      <c r="AE82" s="10">
        <f>ROUND(VLOOKUP($C82,$B$4:$BH$42,30,FALSE),0)</f>
        <v>0</v>
      </c>
      <c r="AF82" s="10">
        <f>ROUND(VLOOKUP($C82,$B$4:$BH$42,31,FALSE),0)</f>
        <v>0</v>
      </c>
      <c r="AG82" s="10">
        <f>ROUND(VLOOKUP($C82,$B$4:$BH$42,32,FALSE),0)</f>
        <v>250</v>
      </c>
      <c r="AH82" s="10">
        <f>ROUND(VLOOKUP($C82,$B$4:$BH$42,33,FALSE),0)</f>
        <v>0</v>
      </c>
      <c r="AI82" s="10">
        <f>ROUND(VLOOKUP($C82,$B$4:$BH$42,34,FALSE),0)</f>
        <v>0</v>
      </c>
      <c r="AJ82" s="3"/>
      <c r="AK82" s="10">
        <f>ROUND(VLOOKUP($C82,$B$4:$BH$42,36,FALSE),0)</f>
        <v>0</v>
      </c>
      <c r="AL82" s="10">
        <f>ROUND(VLOOKUP($C82,$B$4:$BH$42,37,FALSE),0)</f>
        <v>0</v>
      </c>
      <c r="AM82" s="3"/>
      <c r="AN82" s="10">
        <f>ROUND(VLOOKUP($C82,$B$4:$BH$42,39,FALSE),0)</f>
        <v>0</v>
      </c>
      <c r="AO82" s="10">
        <f>ROUND(VLOOKUP($C82,$B$4:$BH$42,40,FALSE),0)</f>
        <v>0</v>
      </c>
      <c r="AP82" s="10">
        <f>ROUND(VLOOKUP($C82,$B$4:$BH$42,41,FALSE),0)</f>
        <v>0</v>
      </c>
      <c r="AQ82" s="10">
        <f>ROUND(VLOOKUP($C82,$B$4:$BH$42,42,FALSE),0)</f>
        <v>0</v>
      </c>
      <c r="AR82" s="10">
        <f>ROUND(VLOOKUP($C82,$B$4:$BH$42,43,FALSE),0)</f>
        <v>0</v>
      </c>
      <c r="AS82" s="10">
        <f>ROUND(VLOOKUP($C82,$B$4:$BH$42,44,FALSE),0)</f>
        <v>0</v>
      </c>
      <c r="AT82" s="10">
        <f>ROUND(VLOOKUP($C82,$B$4:$BH$42,45,FALSE),0)</f>
        <v>0</v>
      </c>
      <c r="AU82" s="10">
        <f>ROUND(VLOOKUP($C82,$B$4:$BH$42,46,FALSE),0)</f>
        <v>0</v>
      </c>
      <c r="AV82" s="10">
        <f>ROUND(VLOOKUP($C82,$B$4:$BH$42,47,FALSE),0)</f>
        <v>0</v>
      </c>
      <c r="AW82" s="10">
        <f>ROUND(VLOOKUP($C82,$B$4:$BH$42,48,FALSE),0)</f>
        <v>0</v>
      </c>
      <c r="AX82" s="10">
        <f>ROUND(VLOOKUP($C82,$B$4:$BH$42,49,FALSE),0)</f>
        <v>0</v>
      </c>
      <c r="AY82" s="3"/>
      <c r="AZ82" s="10">
        <v>6000</v>
      </c>
      <c r="BA82" s="10">
        <v>2000</v>
      </c>
      <c r="BB82" s="10">
        <v>300</v>
      </c>
      <c r="BC82" s="10">
        <v>0</v>
      </c>
      <c r="BD82" s="10">
        <v>0</v>
      </c>
      <c r="BE82" s="10">
        <v>60</v>
      </c>
      <c r="BF82" s="3"/>
      <c r="BG82" s="10">
        <v>1000</v>
      </c>
      <c r="BH82" s="10">
        <v>5000</v>
      </c>
      <c r="BI82" s="3"/>
      <c r="BJ82" s="21">
        <v>1</v>
      </c>
      <c r="BK82" s="65">
        <v>0</v>
      </c>
      <c r="BL82" s="65">
        <v>0</v>
      </c>
      <c r="BM82" s="6">
        <f t="shared" si="286"/>
        <v>85.05</v>
      </c>
      <c r="BN82" s="8">
        <f t="shared" si="287"/>
        <v>535.97110176221133</v>
      </c>
      <c r="BO82" s="12">
        <f t="shared" si="130"/>
        <v>213.50489972100422</v>
      </c>
      <c r="BP82" s="50">
        <f>(1-'#Constant'!$A$3)/($J82*'#Constant'!$B$3/'#Constant'!$C$3^($D82-1)+1)+'#Constant'!$A$3</f>
        <v>0.90447653429602881</v>
      </c>
      <c r="BQ82" s="4">
        <f t="shared" si="288"/>
        <v>541.71102698872187</v>
      </c>
      <c r="BR82" s="50">
        <f>(1-'#Constant'!$A$3)/($K82*'#Constant'!$B$3/'#Constant'!$C$3^($D82-1)+1)+'#Constant'!$A$3</f>
        <v>0.92405904059040589</v>
      </c>
      <c r="BS82" s="4">
        <f t="shared" si="289"/>
        <v>530.2311765357008</v>
      </c>
      <c r="BT82">
        <f>BO82/$BO$4*100</f>
        <v>162.27180605946913</v>
      </c>
    </row>
    <row r="83" spans="1:72" s="13" customFormat="1" ht="17.25" thickBot="1" x14ac:dyDescent="0.35">
      <c r="B83" s="20"/>
      <c r="D83" s="14">
        <v>1</v>
      </c>
      <c r="E83" s="14">
        <v>1</v>
      </c>
      <c r="F83" s="19">
        <v>1</v>
      </c>
      <c r="G83" s="15">
        <f>G82</f>
        <v>81</v>
      </c>
      <c r="H83" s="15">
        <f>H82</f>
        <v>81</v>
      </c>
      <c r="I83" s="15">
        <f>I82</f>
        <v>6982</v>
      </c>
      <c r="J83" s="15">
        <f>J82</f>
        <v>36</v>
      </c>
      <c r="K83" s="15">
        <f>K82</f>
        <v>28</v>
      </c>
      <c r="L83" s="16"/>
      <c r="M83" s="15">
        <f t="shared" ref="M83:V83" si="319">M82</f>
        <v>50</v>
      </c>
      <c r="N83" s="15">
        <f t="shared" si="319"/>
        <v>0</v>
      </c>
      <c r="O83" s="15">
        <f t="shared" si="319"/>
        <v>0</v>
      </c>
      <c r="P83" s="15">
        <f t="shared" si="319"/>
        <v>0</v>
      </c>
      <c r="Q83" s="15">
        <f t="shared" si="319"/>
        <v>100</v>
      </c>
      <c r="R83" s="15">
        <f t="shared" si="319"/>
        <v>0</v>
      </c>
      <c r="S83" s="15">
        <f t="shared" si="319"/>
        <v>0</v>
      </c>
      <c r="T83" s="15">
        <f t="shared" si="319"/>
        <v>0</v>
      </c>
      <c r="U83" s="15">
        <f t="shared" si="319"/>
        <v>0</v>
      </c>
      <c r="V83" s="15">
        <f t="shared" si="319"/>
        <v>250</v>
      </c>
      <c r="W83" s="16"/>
      <c r="X83" s="15">
        <f t="shared" ref="X83:AI83" si="320">X82</f>
        <v>50</v>
      </c>
      <c r="Y83" s="15">
        <f t="shared" si="320"/>
        <v>0</v>
      </c>
      <c r="Z83" s="15">
        <f t="shared" si="320"/>
        <v>0</v>
      </c>
      <c r="AA83" s="15">
        <f t="shared" si="320"/>
        <v>0</v>
      </c>
      <c r="AB83" s="15">
        <f t="shared" si="320"/>
        <v>100</v>
      </c>
      <c r="AC83" s="15">
        <f t="shared" si="320"/>
        <v>0</v>
      </c>
      <c r="AD83" s="15">
        <f t="shared" si="320"/>
        <v>0</v>
      </c>
      <c r="AE83" s="15">
        <f t="shared" si="320"/>
        <v>0</v>
      </c>
      <c r="AF83" s="15">
        <f t="shared" si="320"/>
        <v>0</v>
      </c>
      <c r="AG83" s="15">
        <f t="shared" si="320"/>
        <v>250</v>
      </c>
      <c r="AH83" s="15">
        <f t="shared" si="320"/>
        <v>0</v>
      </c>
      <c r="AI83" s="15">
        <f t="shared" si="320"/>
        <v>0</v>
      </c>
      <c r="AJ83" s="17"/>
      <c r="AK83" s="15">
        <f>AK82</f>
        <v>0</v>
      </c>
      <c r="AL83" s="15">
        <f>AL82</f>
        <v>0</v>
      </c>
      <c r="AM83" s="17"/>
      <c r="AN83" s="15">
        <f t="shared" ref="AN83:AX83" si="321">AN82</f>
        <v>0</v>
      </c>
      <c r="AO83" s="15">
        <f t="shared" si="321"/>
        <v>0</v>
      </c>
      <c r="AP83" s="15">
        <f t="shared" si="321"/>
        <v>0</v>
      </c>
      <c r="AQ83" s="15">
        <f t="shared" si="321"/>
        <v>0</v>
      </c>
      <c r="AR83" s="15">
        <f t="shared" si="321"/>
        <v>0</v>
      </c>
      <c r="AS83" s="15">
        <f t="shared" si="321"/>
        <v>0</v>
      </c>
      <c r="AT83" s="15">
        <f t="shared" si="321"/>
        <v>0</v>
      </c>
      <c r="AU83" s="15">
        <f t="shared" si="321"/>
        <v>0</v>
      </c>
      <c r="AV83" s="15">
        <f t="shared" si="321"/>
        <v>0</v>
      </c>
      <c r="AW83" s="15">
        <f t="shared" si="321"/>
        <v>0</v>
      </c>
      <c r="AX83" s="15">
        <f t="shared" si="321"/>
        <v>0</v>
      </c>
      <c r="AY83" s="17"/>
      <c r="AZ83" s="15">
        <f t="shared" ref="AZ83" si="322">AZ82</f>
        <v>6000</v>
      </c>
      <c r="BA83" s="15">
        <f t="shared" ref="BA83" si="323">BA82</f>
        <v>2000</v>
      </c>
      <c r="BB83" s="15">
        <v>300</v>
      </c>
      <c r="BC83" s="15">
        <f t="shared" ref="BC83" si="324">BC82</f>
        <v>0</v>
      </c>
      <c r="BD83" s="15">
        <f t="shared" ref="BD83:BE83" si="325">BD82</f>
        <v>0</v>
      </c>
      <c r="BE83" s="15">
        <f t="shared" si="325"/>
        <v>60</v>
      </c>
      <c r="BF83" s="17"/>
      <c r="BG83" s="15">
        <f t="shared" ref="BG83" si="326">BG82</f>
        <v>1000</v>
      </c>
      <c r="BH83" s="15">
        <f t="shared" ref="BH83" si="327">BH82</f>
        <v>5000</v>
      </c>
      <c r="BI83" s="17"/>
      <c r="BJ83" s="22">
        <f>G83/G82</f>
        <v>1</v>
      </c>
      <c r="BK83" s="65">
        <f t="shared" ref="BK83:BL85" si="328">BK82</f>
        <v>0</v>
      </c>
      <c r="BL83" s="65">
        <f t="shared" si="328"/>
        <v>0</v>
      </c>
      <c r="BM83" s="6">
        <f t="shared" si="286"/>
        <v>85.05</v>
      </c>
      <c r="BN83" s="8">
        <f t="shared" si="287"/>
        <v>535.97110176221133</v>
      </c>
      <c r="BO83" s="12">
        <f t="shared" si="130"/>
        <v>213.50489972100422</v>
      </c>
      <c r="BP83" s="50">
        <f>(1-'#Constant'!$A$3)/($J83*'#Constant'!$B$3/'#Constant'!$C$3^($D83-1)+1)+'#Constant'!$A$3</f>
        <v>0.90447653429602881</v>
      </c>
      <c r="BQ83" s="4">
        <f t="shared" si="288"/>
        <v>541.71102698872187</v>
      </c>
      <c r="BR83" s="50">
        <f>(1-'#Constant'!$A$3)/($K83*'#Constant'!$B$3/'#Constant'!$C$3^($D83-1)+1)+'#Constant'!$A$3</f>
        <v>0.92405904059040589</v>
      </c>
      <c r="BS83" s="4">
        <f t="shared" si="289"/>
        <v>530.2311765357008</v>
      </c>
      <c r="BT83"/>
    </row>
    <row r="84" spans="1:72" x14ac:dyDescent="0.3">
      <c r="A84">
        <v>21</v>
      </c>
      <c r="B84" s="18" t="str">
        <f>VLOOKUP(CONCATENATE("CREATURE_NAME_",A84),[1]Localization_Hero!$A:$E,2,FALSE)</f>
        <v>네일라</v>
      </c>
      <c r="C84" s="43" t="str">
        <f>VLOOKUP($A84,[2]CreatureTable!$A:$I,9,FALSE)</f>
        <v>Warrior</v>
      </c>
      <c r="D84">
        <v>1</v>
      </c>
      <c r="E84">
        <v>1</v>
      </c>
      <c r="F84" s="18">
        <v>1</v>
      </c>
      <c r="G84" s="10">
        <f>ROUND(VLOOKUP($C84,$B$4:$BH$42,6,FALSE),0)</f>
        <v>92</v>
      </c>
      <c r="H84" s="10">
        <f>ROUND(VLOOKUP($C84,$B$4:$BH$42,7,FALSE),0)</f>
        <v>92</v>
      </c>
      <c r="I84" s="10">
        <f>ROUND(VLOOKUP($C84,$B$4:$BH$42,8,FALSE),0)</f>
        <v>5930</v>
      </c>
      <c r="J84" s="10">
        <f>ROUND(VLOOKUP($C84,$B$4:$BH$42,9,FALSE),0)</f>
        <v>30</v>
      </c>
      <c r="K84" s="10">
        <f>ROUND(VLOOKUP($C84,$B$4:$BH$42,10,FALSE),0)</f>
        <v>36</v>
      </c>
      <c r="L84" s="2"/>
      <c r="M84" s="10">
        <f>ROUND(VLOOKUP($C84,$B$4:$BH$42,12,FALSE),0)</f>
        <v>150</v>
      </c>
      <c r="N84" s="10">
        <f>ROUND(VLOOKUP($C84,$B$4:$BH$42,13,FALSE),0)</f>
        <v>0</v>
      </c>
      <c r="O84" s="10">
        <f>ROUND(VLOOKUP($C84,$B$4:$BH$42,14,FALSE),0)</f>
        <v>0</v>
      </c>
      <c r="P84" s="10">
        <f>ROUND(VLOOKUP($C84,$B$4:$BH$42,15,FALSE),0)</f>
        <v>100</v>
      </c>
      <c r="Q84" s="10">
        <f>ROUND(VLOOKUP($C84,$B$4:$BH$42,16,FALSE),0)</f>
        <v>0</v>
      </c>
      <c r="R84" s="10">
        <f>ROUND(VLOOKUP($C84,$B$4:$BH$42,17,FALSE),0)</f>
        <v>0</v>
      </c>
      <c r="S84" s="10">
        <f>ROUND(VLOOKUP($C84,$B$4:$BH$42,18,FALSE),0)</f>
        <v>100</v>
      </c>
      <c r="T84" s="10">
        <f>ROUND(VLOOKUP($C84,$B$4:$BH$42,19,FALSE),0)</f>
        <v>150</v>
      </c>
      <c r="U84" s="10">
        <f>ROUND(VLOOKUP($C84,$B$4:$BH$42,20,FALSE),0)</f>
        <v>0</v>
      </c>
      <c r="V84" s="10">
        <f>ROUND(VLOOKUP($C84,$B$4:$BH$42,21,FALSE),0)</f>
        <v>0</v>
      </c>
      <c r="W84" s="2"/>
      <c r="X84" s="10">
        <f>ROUND(VLOOKUP($C84,$B$4:$BH$42,23,FALSE),0)</f>
        <v>150</v>
      </c>
      <c r="Y84" s="10">
        <f>ROUND(VLOOKUP($C84,$B$4:$BH$42,24,FALSE),0)</f>
        <v>0</v>
      </c>
      <c r="Z84" s="10">
        <f>ROUND(VLOOKUP($C84,$B$4:$BH$42,25,FALSE),0)</f>
        <v>0</v>
      </c>
      <c r="AA84" s="10">
        <f>ROUND(VLOOKUP($C84,$B$4:$BH$42,26,FALSE),0)</f>
        <v>100</v>
      </c>
      <c r="AB84" s="10">
        <f>ROUND(VLOOKUP($C84,$B$4:$BH$42,27,FALSE),0)</f>
        <v>0</v>
      </c>
      <c r="AC84" s="10">
        <f>ROUND(VLOOKUP($C84,$B$4:$BH$42,28,FALSE),0)</f>
        <v>0</v>
      </c>
      <c r="AD84" s="10">
        <f>ROUND(VLOOKUP($C84,$B$4:$BH$42,29,FALSE),0)</f>
        <v>100</v>
      </c>
      <c r="AE84" s="10">
        <f>ROUND(VLOOKUP($C84,$B$4:$BH$42,30,FALSE),0)</f>
        <v>150</v>
      </c>
      <c r="AF84" s="10">
        <f>ROUND(VLOOKUP($C84,$B$4:$BH$42,31,FALSE),0)</f>
        <v>0</v>
      </c>
      <c r="AG84" s="10">
        <f>ROUND(VLOOKUP($C84,$B$4:$BH$42,32,FALSE),0)</f>
        <v>0</v>
      </c>
      <c r="AH84" s="10">
        <f>ROUND(VLOOKUP($C84,$B$4:$BH$42,33,FALSE),0)</f>
        <v>0</v>
      </c>
      <c r="AI84" s="10">
        <f>ROUND(VLOOKUP($C84,$B$4:$BH$42,34,FALSE),0)</f>
        <v>0</v>
      </c>
      <c r="AJ84" s="3"/>
      <c r="AK84" s="10">
        <f>ROUND(VLOOKUP($C84,$B$4:$BH$42,36,FALSE),0)</f>
        <v>150</v>
      </c>
      <c r="AL84" s="10">
        <f>ROUND(VLOOKUP($C84,$B$4:$BH$42,37,FALSE),0)</f>
        <v>0</v>
      </c>
      <c r="AM84" s="3"/>
      <c r="AN84" s="10">
        <f>ROUND(VLOOKUP($C84,$B$4:$BH$42,39,FALSE),0)</f>
        <v>0</v>
      </c>
      <c r="AO84" s="10">
        <f>ROUND(VLOOKUP($C84,$B$4:$BH$42,40,FALSE),0)</f>
        <v>0</v>
      </c>
      <c r="AP84" s="10">
        <f>ROUND(VLOOKUP($C84,$B$4:$BH$42,41,FALSE),0)</f>
        <v>0</v>
      </c>
      <c r="AQ84" s="10">
        <f>ROUND(VLOOKUP($C84,$B$4:$BH$42,42,FALSE),0)</f>
        <v>0</v>
      </c>
      <c r="AR84" s="10">
        <f>ROUND(VLOOKUP($C84,$B$4:$BH$42,43,FALSE),0)</f>
        <v>0</v>
      </c>
      <c r="AS84" s="10">
        <f>ROUND(VLOOKUP($C84,$B$4:$BH$42,44,FALSE),0)</f>
        <v>0</v>
      </c>
      <c r="AT84" s="10">
        <f>ROUND(VLOOKUP($C84,$B$4:$BH$42,45,FALSE),0)</f>
        <v>0</v>
      </c>
      <c r="AU84" s="10">
        <f>ROUND(VLOOKUP($C84,$B$4:$BH$42,46,FALSE),0)</f>
        <v>0</v>
      </c>
      <c r="AV84" s="10">
        <f>ROUND(VLOOKUP($C84,$B$4:$BH$42,47,FALSE),0)</f>
        <v>0</v>
      </c>
      <c r="AW84" s="10">
        <f>ROUND(VLOOKUP($C84,$B$4:$BH$42,48,FALSE),0)</f>
        <v>0</v>
      </c>
      <c r="AX84" s="10">
        <f>ROUND(VLOOKUP($C84,$B$4:$BH$42,49,FALSE),0)</f>
        <v>0</v>
      </c>
      <c r="AY84" s="3"/>
      <c r="AZ84" s="10">
        <v>6000</v>
      </c>
      <c r="BA84" s="10">
        <v>2000</v>
      </c>
      <c r="BB84" s="10">
        <v>235</v>
      </c>
      <c r="BC84" s="10">
        <v>0</v>
      </c>
      <c r="BD84" s="10">
        <v>0</v>
      </c>
      <c r="BE84" s="10">
        <v>60</v>
      </c>
      <c r="BF84" s="3"/>
      <c r="BG84" s="10">
        <v>1000</v>
      </c>
      <c r="BH84" s="10">
        <v>5000</v>
      </c>
      <c r="BI84" s="3"/>
      <c r="BJ84" s="21">
        <v>1</v>
      </c>
      <c r="BK84" s="65">
        <v>0</v>
      </c>
      <c r="BL84" s="65">
        <v>0</v>
      </c>
      <c r="BM84" s="6">
        <f t="shared" si="286"/>
        <v>116.57837499999998</v>
      </c>
      <c r="BN84" s="8">
        <f t="shared" si="287"/>
        <v>388.44422318283398</v>
      </c>
      <c r="BO84" s="12">
        <f t="shared" si="130"/>
        <v>212.80083720886088</v>
      </c>
      <c r="BP84" s="50">
        <f>(1-'#Constant'!$A$3)/($J84*'#Constant'!$B$3/'#Constant'!$C$3^($D84-1)+1)+'#Constant'!$A$3</f>
        <v>0.91908256880733941</v>
      </c>
      <c r="BQ84" s="4">
        <f t="shared" si="288"/>
        <v>358.44923581996852</v>
      </c>
      <c r="BR84" s="50">
        <f>(1-'#Constant'!$A$3)/($K84*'#Constant'!$B$3/'#Constant'!$C$3^($D84-1)+1)+'#Constant'!$A$3</f>
        <v>0.90447653429602881</v>
      </c>
      <c r="BS84" s="4">
        <f t="shared" si="289"/>
        <v>364.2376910318157</v>
      </c>
      <c r="BT84">
        <f>BO84/$BO$4*100</f>
        <v>161.73669189781026</v>
      </c>
    </row>
    <row r="85" spans="1:72" s="13" customFormat="1" ht="17.25" thickBot="1" x14ac:dyDescent="0.35">
      <c r="B85" s="20"/>
      <c r="D85" s="14">
        <v>1</v>
      </c>
      <c r="E85" s="14">
        <v>1</v>
      </c>
      <c r="F85" s="19">
        <v>1</v>
      </c>
      <c r="G85" s="15">
        <f>G84</f>
        <v>92</v>
      </c>
      <c r="H85" s="15">
        <f>H84</f>
        <v>92</v>
      </c>
      <c r="I85" s="15">
        <f>I84</f>
        <v>5930</v>
      </c>
      <c r="J85" s="15">
        <f>J84</f>
        <v>30</v>
      </c>
      <c r="K85" s="15">
        <f>K84</f>
        <v>36</v>
      </c>
      <c r="L85" s="16"/>
      <c r="M85" s="15">
        <f t="shared" ref="M85:V85" si="329">M84</f>
        <v>150</v>
      </c>
      <c r="N85" s="15">
        <f t="shared" si="329"/>
        <v>0</v>
      </c>
      <c r="O85" s="15">
        <f t="shared" si="329"/>
        <v>0</v>
      </c>
      <c r="P85" s="15">
        <f t="shared" si="329"/>
        <v>100</v>
      </c>
      <c r="Q85" s="15">
        <f t="shared" si="329"/>
        <v>0</v>
      </c>
      <c r="R85" s="15">
        <f t="shared" si="329"/>
        <v>0</v>
      </c>
      <c r="S85" s="15">
        <f t="shared" si="329"/>
        <v>100</v>
      </c>
      <c r="T85" s="15">
        <f t="shared" si="329"/>
        <v>150</v>
      </c>
      <c r="U85" s="15">
        <f t="shared" si="329"/>
        <v>0</v>
      </c>
      <c r="V85" s="15">
        <f t="shared" si="329"/>
        <v>0</v>
      </c>
      <c r="W85" s="16"/>
      <c r="X85" s="15">
        <f t="shared" ref="X85:AI85" si="330">X84</f>
        <v>150</v>
      </c>
      <c r="Y85" s="15">
        <f t="shared" si="330"/>
        <v>0</v>
      </c>
      <c r="Z85" s="15">
        <f t="shared" si="330"/>
        <v>0</v>
      </c>
      <c r="AA85" s="15">
        <f t="shared" si="330"/>
        <v>100</v>
      </c>
      <c r="AB85" s="15">
        <f t="shared" si="330"/>
        <v>0</v>
      </c>
      <c r="AC85" s="15">
        <f t="shared" si="330"/>
        <v>0</v>
      </c>
      <c r="AD85" s="15">
        <f t="shared" si="330"/>
        <v>100</v>
      </c>
      <c r="AE85" s="15">
        <f t="shared" si="330"/>
        <v>150</v>
      </c>
      <c r="AF85" s="15">
        <f t="shared" si="330"/>
        <v>0</v>
      </c>
      <c r="AG85" s="15">
        <f t="shared" si="330"/>
        <v>0</v>
      </c>
      <c r="AH85" s="15">
        <f t="shared" si="330"/>
        <v>0</v>
      </c>
      <c r="AI85" s="15">
        <f t="shared" si="330"/>
        <v>0</v>
      </c>
      <c r="AJ85" s="17"/>
      <c r="AK85" s="15">
        <f>AK84</f>
        <v>150</v>
      </c>
      <c r="AL85" s="15">
        <f>AL84</f>
        <v>0</v>
      </c>
      <c r="AM85" s="17"/>
      <c r="AN85" s="15">
        <f t="shared" ref="AN85:AX85" si="331">AN84</f>
        <v>0</v>
      </c>
      <c r="AO85" s="15">
        <f t="shared" si="331"/>
        <v>0</v>
      </c>
      <c r="AP85" s="15">
        <f t="shared" si="331"/>
        <v>0</v>
      </c>
      <c r="AQ85" s="15">
        <f t="shared" si="331"/>
        <v>0</v>
      </c>
      <c r="AR85" s="15">
        <f t="shared" si="331"/>
        <v>0</v>
      </c>
      <c r="AS85" s="15">
        <f t="shared" si="331"/>
        <v>0</v>
      </c>
      <c r="AT85" s="15">
        <f t="shared" si="331"/>
        <v>0</v>
      </c>
      <c r="AU85" s="15">
        <f t="shared" si="331"/>
        <v>0</v>
      </c>
      <c r="AV85" s="15">
        <f t="shared" si="331"/>
        <v>0</v>
      </c>
      <c r="AW85" s="15">
        <f t="shared" si="331"/>
        <v>0</v>
      </c>
      <c r="AX85" s="15">
        <f t="shared" si="331"/>
        <v>0</v>
      </c>
      <c r="AY85" s="17"/>
      <c r="AZ85" s="15">
        <f t="shared" ref="AZ85:BD85" si="332">AZ84</f>
        <v>6000</v>
      </c>
      <c r="BA85" s="15">
        <f t="shared" si="332"/>
        <v>2000</v>
      </c>
      <c r="BB85" s="15">
        <v>235</v>
      </c>
      <c r="BC85" s="15">
        <f t="shared" si="332"/>
        <v>0</v>
      </c>
      <c r="BD85" s="15">
        <f t="shared" si="332"/>
        <v>0</v>
      </c>
      <c r="BE85" s="15">
        <f t="shared" ref="BE85" si="333">BE84</f>
        <v>60</v>
      </c>
      <c r="BF85" s="17"/>
      <c r="BG85" s="15">
        <f t="shared" ref="BG85:BH85" si="334">BG84</f>
        <v>1000</v>
      </c>
      <c r="BH85" s="15">
        <f t="shared" si="334"/>
        <v>5000</v>
      </c>
      <c r="BI85" s="17"/>
      <c r="BJ85" s="22">
        <f>G85/G84</f>
        <v>1</v>
      </c>
      <c r="BK85" s="65">
        <f t="shared" si="328"/>
        <v>0</v>
      </c>
      <c r="BL85" s="65">
        <f t="shared" si="328"/>
        <v>0</v>
      </c>
      <c r="BM85" s="6">
        <f t="shared" si="286"/>
        <v>116.57837499999998</v>
      </c>
      <c r="BN85" s="8">
        <f t="shared" si="287"/>
        <v>388.44422318283398</v>
      </c>
      <c r="BO85" s="12">
        <f t="shared" si="130"/>
        <v>212.80083720886088</v>
      </c>
      <c r="BP85" s="50">
        <f>(1-'#Constant'!$A$3)/($J85*'#Constant'!$B$3/'#Constant'!$C$3^($D85-1)+1)+'#Constant'!$A$3</f>
        <v>0.91908256880733941</v>
      </c>
      <c r="BQ85" s="4">
        <f t="shared" si="288"/>
        <v>358.44923581996852</v>
      </c>
      <c r="BR85" s="50">
        <f>(1-'#Constant'!$A$3)/($K85*'#Constant'!$B$3/'#Constant'!$C$3^($D85-1)+1)+'#Constant'!$A$3</f>
        <v>0.90447653429602881</v>
      </c>
      <c r="BS85" s="4">
        <f t="shared" si="289"/>
        <v>364.2376910318157</v>
      </c>
      <c r="BT85"/>
    </row>
    <row r="86" spans="1:72" x14ac:dyDescent="0.3">
      <c r="A86">
        <v>22</v>
      </c>
      <c r="B86" s="18" t="str">
        <f>VLOOKUP(CONCATENATE("CREATURE_NAME_",A86),[1]Localization_Hero!$A:$E,2,FALSE)</f>
        <v>로지나</v>
      </c>
      <c r="C86" s="43" t="str">
        <f>VLOOKUP($A86,[2]CreatureTable!$A:$I,9,FALSE)</f>
        <v>Mechanic</v>
      </c>
      <c r="D86">
        <v>1</v>
      </c>
      <c r="E86">
        <v>1</v>
      </c>
      <c r="F86" s="18">
        <v>1</v>
      </c>
      <c r="G86" s="10">
        <f>ROUND(VLOOKUP($C86,$B$4:$BH$42,6,FALSE),0)</f>
        <v>104</v>
      </c>
      <c r="H86" s="10">
        <f>ROUND(VLOOKUP($C86,$B$4:$BH$42,7,FALSE),0)</f>
        <v>104</v>
      </c>
      <c r="I86" s="10">
        <f>ROUND(VLOOKUP($C86,$B$4:$BH$42,8,FALSE),0)</f>
        <v>4734</v>
      </c>
      <c r="J86" s="10">
        <f>ROUND(VLOOKUP($C86,$B$4:$BH$42,9,FALSE),0)</f>
        <v>22</v>
      </c>
      <c r="K86" s="10">
        <f>ROUND(VLOOKUP($C86,$B$4:$BH$42,10,FALSE),0)</f>
        <v>18</v>
      </c>
      <c r="L86" s="2"/>
      <c r="M86" s="10">
        <f>ROUND(VLOOKUP($C86,$B$4:$BH$42,12,FALSE),0)</f>
        <v>150</v>
      </c>
      <c r="N86" s="10">
        <f>ROUND(VLOOKUP($C86,$B$4:$BH$42,13,FALSE),0)</f>
        <v>0</v>
      </c>
      <c r="O86" s="10">
        <f>ROUND(VLOOKUP($C86,$B$4:$BH$42,14,FALSE),0)</f>
        <v>500</v>
      </c>
      <c r="P86" s="10">
        <f>ROUND(VLOOKUP($C86,$B$4:$BH$42,15,FALSE),0)</f>
        <v>0</v>
      </c>
      <c r="Q86" s="10">
        <f>ROUND(VLOOKUP($C86,$B$4:$BH$42,16,FALSE),0)</f>
        <v>0</v>
      </c>
      <c r="R86" s="10">
        <f>ROUND(VLOOKUP($C86,$B$4:$BH$42,17,FALSE),0)</f>
        <v>0</v>
      </c>
      <c r="S86" s="10">
        <f>ROUND(VLOOKUP($C86,$B$4:$BH$42,18,FALSE),0)</f>
        <v>200</v>
      </c>
      <c r="T86" s="10">
        <f>ROUND(VLOOKUP($C86,$B$4:$BH$42,19,FALSE),0)</f>
        <v>100</v>
      </c>
      <c r="U86" s="10">
        <f>ROUND(VLOOKUP($C86,$B$4:$BH$42,20,FALSE),0)</f>
        <v>0</v>
      </c>
      <c r="V86" s="10">
        <f>ROUND(VLOOKUP($C86,$B$4:$BH$42,21,FALSE),0)</f>
        <v>0</v>
      </c>
      <c r="W86" s="2"/>
      <c r="X86" s="10">
        <f>ROUND(VLOOKUP($C86,$B$4:$BH$42,23,FALSE),0)</f>
        <v>150</v>
      </c>
      <c r="Y86" s="10">
        <f>ROUND(VLOOKUP($C86,$B$4:$BH$42,24,FALSE),0)</f>
        <v>0</v>
      </c>
      <c r="Z86" s="10">
        <f>ROUND(VLOOKUP($C86,$B$4:$BH$42,25,FALSE),0)</f>
        <v>500</v>
      </c>
      <c r="AA86" s="10">
        <f>ROUND(VLOOKUP($C86,$B$4:$BH$42,26,FALSE),0)</f>
        <v>0</v>
      </c>
      <c r="AB86" s="10">
        <f>ROUND(VLOOKUP($C86,$B$4:$BH$42,27,FALSE),0)</f>
        <v>0</v>
      </c>
      <c r="AC86" s="10">
        <f>ROUND(VLOOKUP($C86,$B$4:$BH$42,28,FALSE),0)</f>
        <v>0</v>
      </c>
      <c r="AD86" s="10">
        <f>ROUND(VLOOKUP($C86,$B$4:$BH$42,29,FALSE),0)</f>
        <v>200</v>
      </c>
      <c r="AE86" s="10">
        <f>ROUND(VLOOKUP($C86,$B$4:$BH$42,30,FALSE),0)</f>
        <v>100</v>
      </c>
      <c r="AF86" s="10">
        <f>ROUND(VLOOKUP($C86,$B$4:$BH$42,31,FALSE),0)</f>
        <v>0</v>
      </c>
      <c r="AG86" s="10">
        <f>ROUND(VLOOKUP($C86,$B$4:$BH$42,32,FALSE),0)</f>
        <v>0</v>
      </c>
      <c r="AH86" s="10">
        <f>ROUND(VLOOKUP($C86,$B$4:$BH$42,33,FALSE),0)</f>
        <v>0</v>
      </c>
      <c r="AI86" s="10">
        <f>ROUND(VLOOKUP($C86,$B$4:$BH$42,34,FALSE),0)</f>
        <v>0</v>
      </c>
      <c r="AJ86" s="3"/>
      <c r="AK86" s="10">
        <f>ROUND(VLOOKUP($C86,$B$4:$BH$42,36,FALSE),0)</f>
        <v>0</v>
      </c>
      <c r="AL86" s="10">
        <f>ROUND(VLOOKUP($C86,$B$4:$BH$42,37,FALSE),0)</f>
        <v>0</v>
      </c>
      <c r="AM86" s="3"/>
      <c r="AN86" s="10">
        <f>ROUND(VLOOKUP($C86,$B$4:$BH$42,39,FALSE),0)</f>
        <v>0</v>
      </c>
      <c r="AO86" s="10">
        <f>ROUND(VLOOKUP($C86,$B$4:$BH$42,40,FALSE),0)</f>
        <v>0</v>
      </c>
      <c r="AP86" s="10">
        <f>ROUND(VLOOKUP($C86,$B$4:$BH$42,41,FALSE),0)</f>
        <v>0</v>
      </c>
      <c r="AQ86" s="10">
        <f>ROUND(VLOOKUP($C86,$B$4:$BH$42,42,FALSE),0)</f>
        <v>0</v>
      </c>
      <c r="AR86" s="10">
        <f>ROUND(VLOOKUP($C86,$B$4:$BH$42,43,FALSE),0)</f>
        <v>0</v>
      </c>
      <c r="AS86" s="10">
        <f>ROUND(VLOOKUP($C86,$B$4:$BH$42,44,FALSE),0)</f>
        <v>0</v>
      </c>
      <c r="AT86" s="10">
        <f>ROUND(VLOOKUP($C86,$B$4:$BH$42,45,FALSE),0)</f>
        <v>0</v>
      </c>
      <c r="AU86" s="10">
        <f>ROUND(VLOOKUP($C86,$B$4:$BH$42,46,FALSE),0)</f>
        <v>0</v>
      </c>
      <c r="AV86" s="10">
        <f>ROUND(VLOOKUP($C86,$B$4:$BH$42,47,FALSE),0)</f>
        <v>0</v>
      </c>
      <c r="AW86" s="10">
        <f>ROUND(VLOOKUP($C86,$B$4:$BH$42,48,FALSE),0)</f>
        <v>0</v>
      </c>
      <c r="AX86" s="10">
        <f>ROUND(VLOOKUP($C86,$B$4:$BH$42,49,FALSE),0)</f>
        <v>0</v>
      </c>
      <c r="AY86" s="3"/>
      <c r="AZ86" s="10">
        <v>6000</v>
      </c>
      <c r="BA86" s="10">
        <v>2000</v>
      </c>
      <c r="BB86" s="10">
        <v>675</v>
      </c>
      <c r="BC86" s="10">
        <v>0</v>
      </c>
      <c r="BD86" s="10">
        <v>0</v>
      </c>
      <c r="BE86" s="10">
        <v>60</v>
      </c>
      <c r="BF86" s="3"/>
      <c r="BG86" s="10">
        <v>1000</v>
      </c>
      <c r="BH86" s="10">
        <v>5000</v>
      </c>
      <c r="BI86" s="3"/>
      <c r="BJ86" s="21">
        <v>1</v>
      </c>
      <c r="BK86" s="65">
        <v>0</v>
      </c>
      <c r="BL86" s="65">
        <v>0</v>
      </c>
      <c r="BM86" s="6">
        <f t="shared" si="286"/>
        <v>140.45850000000002</v>
      </c>
      <c r="BN86" s="8">
        <f t="shared" si="287"/>
        <v>250.60111205013436</v>
      </c>
      <c r="BO86" s="12">
        <f t="shared" si="130"/>
        <v>187.61411539885214</v>
      </c>
      <c r="BP86" s="50">
        <f>(1-'#Constant'!$A$3)/($J86*'#Constant'!$B$3/'#Constant'!$C$3^($D86-1)+1)+'#Constant'!$A$3</f>
        <v>0.93932457786116319</v>
      </c>
      <c r="BQ86" s="4">
        <f t="shared" si="288"/>
        <v>251.98957376263334</v>
      </c>
      <c r="BR86" s="50">
        <f>(1-'#Constant'!$A$3)/($K86*'#Constant'!$B$3/'#Constant'!$C$3^($D86-1)+1)+'#Constant'!$A$3</f>
        <v>0.9497912713472485</v>
      </c>
      <c r="BS86" s="4">
        <f t="shared" si="289"/>
        <v>249.21265033763538</v>
      </c>
      <c r="BT86">
        <f>BO86/$BO$4*100</f>
        <v>142.5938298737147</v>
      </c>
    </row>
    <row r="87" spans="1:72" s="13" customFormat="1" ht="17.25" thickBot="1" x14ac:dyDescent="0.35">
      <c r="B87" s="20"/>
      <c r="D87" s="14">
        <v>1</v>
      </c>
      <c r="E87" s="14">
        <v>1</v>
      </c>
      <c r="F87" s="19">
        <v>1</v>
      </c>
      <c r="G87" s="15">
        <f>G86</f>
        <v>104</v>
      </c>
      <c r="H87" s="15">
        <f>H86</f>
        <v>104</v>
      </c>
      <c r="I87" s="15">
        <f>I86</f>
        <v>4734</v>
      </c>
      <c r="J87" s="15">
        <f>J86</f>
        <v>22</v>
      </c>
      <c r="K87" s="15">
        <f>K86</f>
        <v>18</v>
      </c>
      <c r="L87" s="16"/>
      <c r="M87" s="15">
        <f t="shared" ref="M87:V87" si="335">M86</f>
        <v>150</v>
      </c>
      <c r="N87" s="15">
        <f t="shared" si="335"/>
        <v>0</v>
      </c>
      <c r="O87" s="15">
        <f t="shared" si="335"/>
        <v>500</v>
      </c>
      <c r="P87" s="15">
        <f t="shared" si="335"/>
        <v>0</v>
      </c>
      <c r="Q87" s="15">
        <f t="shared" si="335"/>
        <v>0</v>
      </c>
      <c r="R87" s="15">
        <f t="shared" si="335"/>
        <v>0</v>
      </c>
      <c r="S87" s="15">
        <f t="shared" si="335"/>
        <v>200</v>
      </c>
      <c r="T87" s="15">
        <f t="shared" si="335"/>
        <v>100</v>
      </c>
      <c r="U87" s="15">
        <f t="shared" si="335"/>
        <v>0</v>
      </c>
      <c r="V87" s="15">
        <f t="shared" si="335"/>
        <v>0</v>
      </c>
      <c r="W87" s="16"/>
      <c r="X87" s="15">
        <f t="shared" ref="X87:AI87" si="336">X86</f>
        <v>150</v>
      </c>
      <c r="Y87" s="15">
        <f t="shared" si="336"/>
        <v>0</v>
      </c>
      <c r="Z87" s="15">
        <f t="shared" si="336"/>
        <v>500</v>
      </c>
      <c r="AA87" s="15">
        <f t="shared" si="336"/>
        <v>0</v>
      </c>
      <c r="AB87" s="15">
        <f t="shared" si="336"/>
        <v>0</v>
      </c>
      <c r="AC87" s="15">
        <f t="shared" si="336"/>
        <v>0</v>
      </c>
      <c r="AD87" s="15">
        <f t="shared" si="336"/>
        <v>200</v>
      </c>
      <c r="AE87" s="15">
        <f t="shared" si="336"/>
        <v>100</v>
      </c>
      <c r="AF87" s="15">
        <f t="shared" si="336"/>
        <v>0</v>
      </c>
      <c r="AG87" s="15">
        <f t="shared" si="336"/>
        <v>0</v>
      </c>
      <c r="AH87" s="15">
        <f t="shared" si="336"/>
        <v>0</v>
      </c>
      <c r="AI87" s="15">
        <f t="shared" si="336"/>
        <v>0</v>
      </c>
      <c r="AJ87" s="17"/>
      <c r="AK87" s="15">
        <f>AK86</f>
        <v>0</v>
      </c>
      <c r="AL87" s="15">
        <f>AL86</f>
        <v>0</v>
      </c>
      <c r="AM87" s="17"/>
      <c r="AN87" s="15">
        <f t="shared" ref="AN87:AX87" si="337">AN86</f>
        <v>0</v>
      </c>
      <c r="AO87" s="15">
        <f t="shared" si="337"/>
        <v>0</v>
      </c>
      <c r="AP87" s="15">
        <f t="shared" si="337"/>
        <v>0</v>
      </c>
      <c r="AQ87" s="15">
        <f t="shared" si="337"/>
        <v>0</v>
      </c>
      <c r="AR87" s="15">
        <f t="shared" si="337"/>
        <v>0</v>
      </c>
      <c r="AS87" s="15">
        <f t="shared" si="337"/>
        <v>0</v>
      </c>
      <c r="AT87" s="15">
        <f t="shared" si="337"/>
        <v>0</v>
      </c>
      <c r="AU87" s="15">
        <f t="shared" si="337"/>
        <v>0</v>
      </c>
      <c r="AV87" s="15">
        <f t="shared" si="337"/>
        <v>0</v>
      </c>
      <c r="AW87" s="15">
        <f t="shared" si="337"/>
        <v>0</v>
      </c>
      <c r="AX87" s="15">
        <f t="shared" si="337"/>
        <v>0</v>
      </c>
      <c r="AY87" s="17"/>
      <c r="AZ87" s="15">
        <f t="shared" ref="AZ87:BD87" si="338">AZ86</f>
        <v>6000</v>
      </c>
      <c r="BA87" s="15">
        <f t="shared" si="338"/>
        <v>2000</v>
      </c>
      <c r="BB87" s="15">
        <v>675</v>
      </c>
      <c r="BC87" s="15">
        <f t="shared" si="338"/>
        <v>0</v>
      </c>
      <c r="BD87" s="15">
        <f t="shared" si="338"/>
        <v>0</v>
      </c>
      <c r="BE87" s="15">
        <f t="shared" ref="BE87" si="339">BE86</f>
        <v>60</v>
      </c>
      <c r="BF87" s="17"/>
      <c r="BG87" s="15">
        <f t="shared" ref="BG87:BH87" si="340">BG86</f>
        <v>1000</v>
      </c>
      <c r="BH87" s="15">
        <f t="shared" si="340"/>
        <v>5000</v>
      </c>
      <c r="BI87" s="17"/>
      <c r="BJ87" s="22">
        <f>G87/G86</f>
        <v>1</v>
      </c>
      <c r="BK87" s="65">
        <f>BK86</f>
        <v>0</v>
      </c>
      <c r="BL87" s="65">
        <f>BL86</f>
        <v>0</v>
      </c>
      <c r="BM87" s="6">
        <f t="shared" si="286"/>
        <v>140.45850000000002</v>
      </c>
      <c r="BN87" s="8">
        <f t="shared" si="287"/>
        <v>250.60111205013436</v>
      </c>
      <c r="BO87" s="12">
        <f t="shared" si="130"/>
        <v>187.61411539885214</v>
      </c>
      <c r="BP87" s="50">
        <f>(1-'#Constant'!$A$3)/($J87*'#Constant'!$B$3/'#Constant'!$C$3^($D87-1)+1)+'#Constant'!$A$3</f>
        <v>0.93932457786116319</v>
      </c>
      <c r="BQ87" s="4">
        <f t="shared" si="288"/>
        <v>251.98957376263334</v>
      </c>
      <c r="BR87" s="50">
        <f>(1-'#Constant'!$A$3)/($K87*'#Constant'!$B$3/'#Constant'!$C$3^($D87-1)+1)+'#Constant'!$A$3</f>
        <v>0.9497912713472485</v>
      </c>
      <c r="BS87" s="4">
        <f t="shared" si="289"/>
        <v>249.21265033763538</v>
      </c>
      <c r="BT87"/>
    </row>
    <row r="88" spans="1:72" x14ac:dyDescent="0.3">
      <c r="A88">
        <v>23</v>
      </c>
      <c r="B88" s="18" t="str">
        <f>VLOOKUP(CONCATENATE("CREATURE_NAME_",A88),[1]Localization_Hero!$A:$E,2,FALSE)</f>
        <v>모라</v>
      </c>
      <c r="C88" s="43" t="str">
        <f>VLOOKUP($A88,[2]CreatureTable!$A:$I,9,FALSE)</f>
        <v>Knight</v>
      </c>
      <c r="D88">
        <v>1</v>
      </c>
      <c r="E88">
        <v>1</v>
      </c>
      <c r="F88" s="18">
        <v>1</v>
      </c>
      <c r="G88" s="10">
        <f>ROUND(VLOOKUP($C88,$B$4:$BH$42,6,FALSE),0)</f>
        <v>81</v>
      </c>
      <c r="H88" s="10">
        <f>ROUND(VLOOKUP($C88,$B$4:$BH$42,7,FALSE),0)</f>
        <v>81</v>
      </c>
      <c r="I88" s="10">
        <f>ROUND(VLOOKUP($C88,$B$4:$BH$42,8,FALSE),0)</f>
        <v>6982</v>
      </c>
      <c r="J88" s="10">
        <f>ROUND(VLOOKUP($C88,$B$4:$BH$42,9,FALSE),0)</f>
        <v>36</v>
      </c>
      <c r="K88" s="10">
        <f>ROUND(VLOOKUP($C88,$B$4:$BH$42,10,FALSE),0)</f>
        <v>28</v>
      </c>
      <c r="L88" s="2"/>
      <c r="M88" s="10">
        <f>ROUND(VLOOKUP($C88,$B$4:$BH$42,12,FALSE),0)</f>
        <v>50</v>
      </c>
      <c r="N88" s="10">
        <f>ROUND(VLOOKUP($C88,$B$4:$BH$42,13,FALSE),0)</f>
        <v>0</v>
      </c>
      <c r="O88" s="10">
        <f>ROUND(VLOOKUP($C88,$B$4:$BH$42,14,FALSE),0)</f>
        <v>0</v>
      </c>
      <c r="P88" s="10">
        <f>ROUND(VLOOKUP($C88,$B$4:$BH$42,15,FALSE),0)</f>
        <v>0</v>
      </c>
      <c r="Q88" s="10">
        <f>ROUND(VLOOKUP($C88,$B$4:$BH$42,16,FALSE),0)</f>
        <v>100</v>
      </c>
      <c r="R88" s="10">
        <f>ROUND(VLOOKUP($C88,$B$4:$BH$42,17,FALSE),0)</f>
        <v>0</v>
      </c>
      <c r="S88" s="10">
        <f>ROUND(VLOOKUP($C88,$B$4:$BH$42,18,FALSE),0)</f>
        <v>0</v>
      </c>
      <c r="T88" s="10">
        <f>ROUND(VLOOKUP($C88,$B$4:$BH$42,19,FALSE),0)</f>
        <v>0</v>
      </c>
      <c r="U88" s="10">
        <f>ROUND(VLOOKUP($C88,$B$4:$BH$42,20,FALSE),0)</f>
        <v>0</v>
      </c>
      <c r="V88" s="10">
        <f>ROUND(VLOOKUP($C88,$B$4:$BH$42,21,FALSE),0)</f>
        <v>250</v>
      </c>
      <c r="W88" s="2"/>
      <c r="X88" s="10">
        <f>ROUND(VLOOKUP($C88,$B$4:$BH$42,23,FALSE),0)</f>
        <v>50</v>
      </c>
      <c r="Y88" s="10">
        <f>ROUND(VLOOKUP($C88,$B$4:$BH$42,24,FALSE),0)</f>
        <v>0</v>
      </c>
      <c r="Z88" s="10">
        <f>ROUND(VLOOKUP($C88,$B$4:$BH$42,25,FALSE),0)</f>
        <v>0</v>
      </c>
      <c r="AA88" s="10">
        <f>ROUND(VLOOKUP($C88,$B$4:$BH$42,26,FALSE),0)</f>
        <v>0</v>
      </c>
      <c r="AB88" s="10">
        <f>ROUND(VLOOKUP($C88,$B$4:$BH$42,27,FALSE),0)</f>
        <v>100</v>
      </c>
      <c r="AC88" s="10">
        <f>ROUND(VLOOKUP($C88,$B$4:$BH$42,28,FALSE),0)</f>
        <v>0</v>
      </c>
      <c r="AD88" s="10">
        <f>ROUND(VLOOKUP($C88,$B$4:$BH$42,29,FALSE),0)</f>
        <v>0</v>
      </c>
      <c r="AE88" s="10">
        <f>ROUND(VLOOKUP($C88,$B$4:$BH$42,30,FALSE),0)</f>
        <v>0</v>
      </c>
      <c r="AF88" s="10">
        <f>ROUND(VLOOKUP($C88,$B$4:$BH$42,31,FALSE),0)</f>
        <v>0</v>
      </c>
      <c r="AG88" s="10">
        <f>ROUND(VLOOKUP($C88,$B$4:$BH$42,32,FALSE),0)</f>
        <v>250</v>
      </c>
      <c r="AH88" s="10">
        <f>ROUND(VLOOKUP($C88,$B$4:$BH$42,33,FALSE),0)</f>
        <v>0</v>
      </c>
      <c r="AI88" s="10">
        <f>ROUND(VLOOKUP($C88,$B$4:$BH$42,34,FALSE),0)</f>
        <v>0</v>
      </c>
      <c r="AJ88" s="3"/>
      <c r="AK88" s="10">
        <f>ROUND(VLOOKUP($C88,$B$4:$BH$42,36,FALSE),0)</f>
        <v>0</v>
      </c>
      <c r="AL88" s="10">
        <f>ROUND(VLOOKUP($C88,$B$4:$BH$42,37,FALSE),0)</f>
        <v>0</v>
      </c>
      <c r="AM88" s="3"/>
      <c r="AN88" s="10">
        <f>ROUND(VLOOKUP($C88,$B$4:$BH$42,39,FALSE),0)</f>
        <v>0</v>
      </c>
      <c r="AO88" s="10">
        <f>ROUND(VLOOKUP($C88,$B$4:$BH$42,40,FALSE),0)</f>
        <v>0</v>
      </c>
      <c r="AP88" s="10">
        <f>ROUND(VLOOKUP($C88,$B$4:$BH$42,41,FALSE),0)</f>
        <v>0</v>
      </c>
      <c r="AQ88" s="10">
        <f>ROUND(VLOOKUP($C88,$B$4:$BH$42,42,FALSE),0)</f>
        <v>0</v>
      </c>
      <c r="AR88" s="10">
        <f>ROUND(VLOOKUP($C88,$B$4:$BH$42,43,FALSE),0)</f>
        <v>0</v>
      </c>
      <c r="AS88" s="10">
        <f>ROUND(VLOOKUP($C88,$B$4:$BH$42,44,FALSE),0)</f>
        <v>0</v>
      </c>
      <c r="AT88" s="10">
        <f>ROUND(VLOOKUP($C88,$B$4:$BH$42,45,FALSE),0)</f>
        <v>0</v>
      </c>
      <c r="AU88" s="10">
        <f>ROUND(VLOOKUP($C88,$B$4:$BH$42,46,FALSE),0)</f>
        <v>0</v>
      </c>
      <c r="AV88" s="10">
        <f>ROUND(VLOOKUP($C88,$B$4:$BH$42,47,FALSE),0)</f>
        <v>0</v>
      </c>
      <c r="AW88" s="10">
        <f>ROUND(VLOOKUP($C88,$B$4:$BH$42,48,FALSE),0)</f>
        <v>0</v>
      </c>
      <c r="AX88" s="10">
        <f>ROUND(VLOOKUP($C88,$B$4:$BH$42,49,FALSE),0)</f>
        <v>0</v>
      </c>
      <c r="AY88" s="3"/>
      <c r="AZ88" s="10">
        <v>6000</v>
      </c>
      <c r="BA88" s="10">
        <v>2000</v>
      </c>
      <c r="BB88" s="10">
        <v>240</v>
      </c>
      <c r="BC88" s="10">
        <v>0</v>
      </c>
      <c r="BD88" s="10">
        <v>0</v>
      </c>
      <c r="BE88" s="10">
        <v>60</v>
      </c>
      <c r="BF88" s="3"/>
      <c r="BG88" s="10">
        <v>1000</v>
      </c>
      <c r="BH88" s="10">
        <v>5000</v>
      </c>
      <c r="BI88" s="3"/>
      <c r="BJ88" s="21">
        <v>1</v>
      </c>
      <c r="BK88" s="65">
        <v>0</v>
      </c>
      <c r="BL88" s="65">
        <v>0</v>
      </c>
      <c r="BM88" s="6">
        <f t="shared" si="286"/>
        <v>85.05</v>
      </c>
      <c r="BN88" s="8">
        <f t="shared" si="287"/>
        <v>535.97110176221133</v>
      </c>
      <c r="BO88" s="12">
        <f t="shared" si="130"/>
        <v>213.50489972100422</v>
      </c>
      <c r="BP88" s="50">
        <f>(1-'#Constant'!$A$3)/($J88*'#Constant'!$B$3/'#Constant'!$C$3^($D88-1)+1)+'#Constant'!$A$3</f>
        <v>0.90447653429602881</v>
      </c>
      <c r="BQ88" s="4">
        <f t="shared" si="288"/>
        <v>541.71102698872187</v>
      </c>
      <c r="BR88" s="50">
        <f>(1-'#Constant'!$A$3)/($K88*'#Constant'!$B$3/'#Constant'!$C$3^($D88-1)+1)+'#Constant'!$A$3</f>
        <v>0.92405904059040589</v>
      </c>
      <c r="BS88" s="4">
        <f t="shared" si="289"/>
        <v>530.2311765357008</v>
      </c>
      <c r="BT88">
        <f>BO88/$BO$4*100</f>
        <v>162.27180605946913</v>
      </c>
    </row>
    <row r="89" spans="1:72" s="13" customFormat="1" ht="17.25" thickBot="1" x14ac:dyDescent="0.35">
      <c r="B89" s="20"/>
      <c r="D89" s="14">
        <v>1</v>
      </c>
      <c r="E89" s="14">
        <v>1</v>
      </c>
      <c r="F89" s="19">
        <v>1</v>
      </c>
      <c r="G89" s="15">
        <f>G88</f>
        <v>81</v>
      </c>
      <c r="H89" s="15">
        <f>H88</f>
        <v>81</v>
      </c>
      <c r="I89" s="15">
        <f>I88</f>
        <v>6982</v>
      </c>
      <c r="J89" s="15">
        <f>J88</f>
        <v>36</v>
      </c>
      <c r="K89" s="15">
        <f>K88</f>
        <v>28</v>
      </c>
      <c r="L89" s="16"/>
      <c r="M89" s="15">
        <f t="shared" ref="M89:V89" si="341">M88</f>
        <v>50</v>
      </c>
      <c r="N89" s="15">
        <f t="shared" si="341"/>
        <v>0</v>
      </c>
      <c r="O89" s="15">
        <f t="shared" si="341"/>
        <v>0</v>
      </c>
      <c r="P89" s="15">
        <f t="shared" si="341"/>
        <v>0</v>
      </c>
      <c r="Q89" s="15">
        <f t="shared" si="341"/>
        <v>100</v>
      </c>
      <c r="R89" s="15">
        <f t="shared" si="341"/>
        <v>0</v>
      </c>
      <c r="S89" s="15">
        <f t="shared" si="341"/>
        <v>0</v>
      </c>
      <c r="T89" s="15">
        <f t="shared" si="341"/>
        <v>0</v>
      </c>
      <c r="U89" s="15">
        <f t="shared" si="341"/>
        <v>0</v>
      </c>
      <c r="V89" s="15">
        <f t="shared" si="341"/>
        <v>250</v>
      </c>
      <c r="W89" s="16"/>
      <c r="X89" s="15">
        <f t="shared" ref="X89:AI89" si="342">X88</f>
        <v>50</v>
      </c>
      <c r="Y89" s="15">
        <f t="shared" si="342"/>
        <v>0</v>
      </c>
      <c r="Z89" s="15">
        <f t="shared" si="342"/>
        <v>0</v>
      </c>
      <c r="AA89" s="15">
        <f t="shared" si="342"/>
        <v>0</v>
      </c>
      <c r="AB89" s="15">
        <f t="shared" si="342"/>
        <v>100</v>
      </c>
      <c r="AC89" s="15">
        <f t="shared" si="342"/>
        <v>0</v>
      </c>
      <c r="AD89" s="15">
        <f t="shared" si="342"/>
        <v>0</v>
      </c>
      <c r="AE89" s="15">
        <f t="shared" si="342"/>
        <v>0</v>
      </c>
      <c r="AF89" s="15">
        <f t="shared" si="342"/>
        <v>0</v>
      </c>
      <c r="AG89" s="15">
        <f t="shared" si="342"/>
        <v>250</v>
      </c>
      <c r="AH89" s="15">
        <f t="shared" si="342"/>
        <v>0</v>
      </c>
      <c r="AI89" s="15">
        <f t="shared" si="342"/>
        <v>0</v>
      </c>
      <c r="AJ89" s="17"/>
      <c r="AK89" s="15">
        <f>AK88</f>
        <v>0</v>
      </c>
      <c r="AL89" s="15">
        <f>AL88</f>
        <v>0</v>
      </c>
      <c r="AM89" s="17"/>
      <c r="AN89" s="15">
        <f t="shared" ref="AN89:AX89" si="343">AN88</f>
        <v>0</v>
      </c>
      <c r="AO89" s="15">
        <f t="shared" si="343"/>
        <v>0</v>
      </c>
      <c r="AP89" s="15">
        <f t="shared" si="343"/>
        <v>0</v>
      </c>
      <c r="AQ89" s="15">
        <f t="shared" si="343"/>
        <v>0</v>
      </c>
      <c r="AR89" s="15">
        <f t="shared" si="343"/>
        <v>0</v>
      </c>
      <c r="AS89" s="15">
        <f t="shared" si="343"/>
        <v>0</v>
      </c>
      <c r="AT89" s="15">
        <f t="shared" si="343"/>
        <v>0</v>
      </c>
      <c r="AU89" s="15">
        <f t="shared" si="343"/>
        <v>0</v>
      </c>
      <c r="AV89" s="15">
        <f t="shared" si="343"/>
        <v>0</v>
      </c>
      <c r="AW89" s="15">
        <f t="shared" si="343"/>
        <v>0</v>
      </c>
      <c r="AX89" s="15">
        <f t="shared" si="343"/>
        <v>0</v>
      </c>
      <c r="AY89" s="17"/>
      <c r="AZ89" s="15">
        <f t="shared" ref="AZ89:BD89" si="344">AZ88</f>
        <v>6000</v>
      </c>
      <c r="BA89" s="15">
        <f t="shared" si="344"/>
        <v>2000</v>
      </c>
      <c r="BB89" s="15">
        <v>240</v>
      </c>
      <c r="BC89" s="15">
        <f t="shared" si="344"/>
        <v>0</v>
      </c>
      <c r="BD89" s="15">
        <f t="shared" si="344"/>
        <v>0</v>
      </c>
      <c r="BE89" s="15">
        <f t="shared" ref="BE89" si="345">BE88</f>
        <v>60</v>
      </c>
      <c r="BF89" s="17"/>
      <c r="BG89" s="15">
        <f t="shared" ref="BG89:BH89" si="346">BG88</f>
        <v>1000</v>
      </c>
      <c r="BH89" s="15">
        <f t="shared" si="346"/>
        <v>5000</v>
      </c>
      <c r="BI89" s="17"/>
      <c r="BJ89" s="22">
        <f>G89/G88</f>
        <v>1</v>
      </c>
      <c r="BK89" s="65">
        <f t="shared" ref="BK89:BL89" si="347">BK88</f>
        <v>0</v>
      </c>
      <c r="BL89" s="65">
        <f t="shared" si="347"/>
        <v>0</v>
      </c>
      <c r="BM89" s="6">
        <f t="shared" si="286"/>
        <v>85.05</v>
      </c>
      <c r="BN89" s="8">
        <f t="shared" si="287"/>
        <v>535.97110176221133</v>
      </c>
      <c r="BO89" s="12">
        <f t="shared" si="130"/>
        <v>213.50489972100422</v>
      </c>
      <c r="BP89" s="50">
        <f>(1-'#Constant'!$A$3)/($J89*'#Constant'!$B$3/'#Constant'!$C$3^($D89-1)+1)+'#Constant'!$A$3</f>
        <v>0.90447653429602881</v>
      </c>
      <c r="BQ89" s="4">
        <f t="shared" si="288"/>
        <v>541.71102698872187</v>
      </c>
      <c r="BR89" s="50">
        <f>(1-'#Constant'!$A$3)/($K89*'#Constant'!$B$3/'#Constant'!$C$3^($D89-1)+1)+'#Constant'!$A$3</f>
        <v>0.92405904059040589</v>
      </c>
      <c r="BS89" s="4">
        <f t="shared" si="289"/>
        <v>530.2311765357008</v>
      </c>
      <c r="BT89"/>
    </row>
    <row r="90" spans="1:72" x14ac:dyDescent="0.3">
      <c r="A90">
        <v>24</v>
      </c>
      <c r="B90" s="18" t="str">
        <f>VLOOKUP(CONCATENATE("CREATURE_NAME_",A90),[1]Localization_Hero!$A:$E,2,FALSE)</f>
        <v>보두앵</v>
      </c>
      <c r="C90" s="43" t="str">
        <f>VLOOKUP($A90,[2]CreatureTable!$A:$I,9,FALSE)</f>
        <v>Priest</v>
      </c>
      <c r="D90">
        <v>1</v>
      </c>
      <c r="E90">
        <v>1</v>
      </c>
      <c r="F90" s="18">
        <v>1</v>
      </c>
      <c r="G90" s="10">
        <f>ROUND(VLOOKUP($C90,$B$4:$BH$42,6,FALSE),0)</f>
        <v>95</v>
      </c>
      <c r="H90" s="10">
        <f>ROUND(VLOOKUP($C90,$B$4:$BH$42,7,FALSE),0)</f>
        <v>95</v>
      </c>
      <c r="I90" s="10">
        <f>ROUND(VLOOKUP($C90,$B$4:$BH$42,8,FALSE),0)</f>
        <v>4520</v>
      </c>
      <c r="J90" s="10">
        <f>ROUND(VLOOKUP($C90,$B$4:$BH$42,9,FALSE),0)</f>
        <v>20</v>
      </c>
      <c r="K90" s="10">
        <f>ROUND(VLOOKUP($C90,$B$4:$BH$42,10,FALSE),0)</f>
        <v>25</v>
      </c>
      <c r="L90" s="2"/>
      <c r="M90" s="10">
        <f>ROUND(VLOOKUP($C90,$B$4:$BH$42,12,FALSE),0)</f>
        <v>100</v>
      </c>
      <c r="N90" s="10">
        <f>ROUND(VLOOKUP($C90,$B$4:$BH$42,13,FALSE),0)</f>
        <v>0</v>
      </c>
      <c r="O90" s="10">
        <f>ROUND(VLOOKUP($C90,$B$4:$BH$42,14,FALSE),0)</f>
        <v>0</v>
      </c>
      <c r="P90" s="10">
        <f>ROUND(VLOOKUP($C90,$B$4:$BH$42,15,FALSE),0)</f>
        <v>0</v>
      </c>
      <c r="Q90" s="10">
        <f>ROUND(VLOOKUP($C90,$B$4:$BH$42,16,FALSE),0)</f>
        <v>0</v>
      </c>
      <c r="R90" s="10">
        <f>ROUND(VLOOKUP($C90,$B$4:$BH$42,17,FALSE),0)</f>
        <v>0</v>
      </c>
      <c r="S90" s="10">
        <f>ROUND(VLOOKUP($C90,$B$4:$BH$42,18,FALSE),0)</f>
        <v>100</v>
      </c>
      <c r="T90" s="10">
        <f>ROUND(VLOOKUP($C90,$B$4:$BH$42,19,FALSE),0)</f>
        <v>0</v>
      </c>
      <c r="U90" s="10">
        <f>ROUND(VLOOKUP($C90,$B$4:$BH$42,20,FALSE),0)</f>
        <v>0</v>
      </c>
      <c r="V90" s="10">
        <f>ROUND(VLOOKUP($C90,$B$4:$BH$42,21,FALSE),0)</f>
        <v>0</v>
      </c>
      <c r="W90" s="2"/>
      <c r="X90" s="10">
        <f>ROUND(VLOOKUP($C90,$B$4:$BH$42,23,FALSE),0)</f>
        <v>100</v>
      </c>
      <c r="Y90" s="10">
        <f>ROUND(VLOOKUP($C90,$B$4:$BH$42,24,FALSE),0)</f>
        <v>0</v>
      </c>
      <c r="Z90" s="10">
        <f>ROUND(VLOOKUP($C90,$B$4:$BH$42,25,FALSE),0)</f>
        <v>0</v>
      </c>
      <c r="AA90" s="10">
        <f>ROUND(VLOOKUP($C90,$B$4:$BH$42,26,FALSE),0)</f>
        <v>0</v>
      </c>
      <c r="AB90" s="10">
        <f>ROUND(VLOOKUP($C90,$B$4:$BH$42,27,FALSE),0)</f>
        <v>500</v>
      </c>
      <c r="AC90" s="10">
        <f>ROUND(VLOOKUP($C90,$B$4:$BH$42,28,FALSE),0)</f>
        <v>250</v>
      </c>
      <c r="AD90" s="10">
        <f>ROUND(VLOOKUP($C90,$B$4:$BH$42,29,FALSE),0)</f>
        <v>100</v>
      </c>
      <c r="AE90" s="10">
        <f>ROUND(VLOOKUP($C90,$B$4:$BH$42,30,FALSE),0)</f>
        <v>0</v>
      </c>
      <c r="AF90" s="10">
        <f>ROUND(VLOOKUP($C90,$B$4:$BH$42,31,FALSE),0)</f>
        <v>0</v>
      </c>
      <c r="AG90" s="10">
        <f>ROUND(VLOOKUP($C90,$B$4:$BH$42,32,FALSE),0)</f>
        <v>150</v>
      </c>
      <c r="AH90" s="10">
        <f>ROUND(VLOOKUP($C90,$B$4:$BH$42,33,FALSE),0)</f>
        <v>0</v>
      </c>
      <c r="AI90" s="10">
        <f>ROUND(VLOOKUP($C90,$B$4:$BH$42,34,FALSE),0)</f>
        <v>0</v>
      </c>
      <c r="AJ90" s="3"/>
      <c r="AK90" s="10">
        <f>ROUND(VLOOKUP($C90,$B$4:$BH$42,36,FALSE),0)</f>
        <v>0</v>
      </c>
      <c r="AL90" s="10">
        <f>ROUND(VLOOKUP($C90,$B$4:$BH$42,37,FALSE),0)</f>
        <v>0</v>
      </c>
      <c r="AM90" s="3"/>
      <c r="AN90" s="10">
        <f>ROUND(VLOOKUP($C90,$B$4:$BH$42,39,FALSE),0)</f>
        <v>0</v>
      </c>
      <c r="AO90" s="10">
        <f>ROUND(VLOOKUP($C90,$B$4:$BH$42,40,FALSE),0)</f>
        <v>0</v>
      </c>
      <c r="AP90" s="10">
        <f>ROUND(VLOOKUP($C90,$B$4:$BH$42,41,FALSE),0)</f>
        <v>0</v>
      </c>
      <c r="AQ90" s="10">
        <f>ROUND(VLOOKUP($C90,$B$4:$BH$42,42,FALSE),0)</f>
        <v>0</v>
      </c>
      <c r="AR90" s="10">
        <f>ROUND(VLOOKUP($C90,$B$4:$BH$42,43,FALSE),0)</f>
        <v>0</v>
      </c>
      <c r="AS90" s="10">
        <f>ROUND(VLOOKUP($C90,$B$4:$BH$42,44,FALSE),0)</f>
        <v>0</v>
      </c>
      <c r="AT90" s="10">
        <f>ROUND(VLOOKUP($C90,$B$4:$BH$42,45,FALSE),0)</f>
        <v>0</v>
      </c>
      <c r="AU90" s="10">
        <f>ROUND(VLOOKUP($C90,$B$4:$BH$42,46,FALSE),0)</f>
        <v>0</v>
      </c>
      <c r="AV90" s="10">
        <f>ROUND(VLOOKUP($C90,$B$4:$BH$42,47,FALSE),0)</f>
        <v>0</v>
      </c>
      <c r="AW90" s="10">
        <f>ROUND(VLOOKUP($C90,$B$4:$BH$42,48,FALSE),0)</f>
        <v>0</v>
      </c>
      <c r="AX90" s="10">
        <f>ROUND(VLOOKUP($C90,$B$4:$BH$42,49,FALSE),0)</f>
        <v>0</v>
      </c>
      <c r="AY90" s="3"/>
      <c r="AZ90" s="10">
        <v>6000</v>
      </c>
      <c r="BA90" s="10">
        <v>2000</v>
      </c>
      <c r="BB90" s="10">
        <v>400</v>
      </c>
      <c r="BC90" s="10">
        <v>0</v>
      </c>
      <c r="BD90" s="10">
        <v>0</v>
      </c>
      <c r="BE90" s="10">
        <v>60</v>
      </c>
      <c r="BF90" s="3"/>
      <c r="BG90" s="10">
        <v>1000</v>
      </c>
      <c r="BH90" s="10">
        <v>5000</v>
      </c>
      <c r="BI90" s="3"/>
      <c r="BJ90" s="21">
        <v>1</v>
      </c>
      <c r="BK90" s="65">
        <v>0</v>
      </c>
      <c r="BL90" s="65">
        <v>0</v>
      </c>
      <c r="BM90" s="6">
        <f t="shared" si="286"/>
        <v>107.11250000000001</v>
      </c>
      <c r="BN90" s="8">
        <f t="shared" si="287"/>
        <v>347.95278528237111</v>
      </c>
      <c r="BO90" s="12">
        <f t="shared" si="130"/>
        <v>193.05463660207172</v>
      </c>
      <c r="BP90" s="50">
        <f>(1-'#Constant'!$A$3)/($J90*'#Constant'!$B$3/'#Constant'!$C$3^($D90-1)+1)+'#Constant'!$A$3</f>
        <v>0.94452830188679238</v>
      </c>
      <c r="BQ90" s="4">
        <f t="shared" si="288"/>
        <v>239.27287255293649</v>
      </c>
      <c r="BR90" s="50">
        <f>(1-'#Constant'!$A$3)/($K90*'#Constant'!$B$3/'#Constant'!$C$3^($D90-1)+1)+'#Constant'!$A$3</f>
        <v>0.93162790697674425</v>
      </c>
      <c r="BS90" s="4">
        <f t="shared" si="289"/>
        <v>456.63269801180576</v>
      </c>
      <c r="BT90">
        <f>BO90/$BO$4*100</f>
        <v>146.72883194020091</v>
      </c>
    </row>
    <row r="91" spans="1:72" s="13" customFormat="1" ht="17.25" thickBot="1" x14ac:dyDescent="0.35">
      <c r="B91" s="20"/>
      <c r="D91" s="14">
        <v>1</v>
      </c>
      <c r="E91" s="14">
        <v>1</v>
      </c>
      <c r="F91" s="19">
        <v>1</v>
      </c>
      <c r="G91" s="15">
        <f>G90</f>
        <v>95</v>
      </c>
      <c r="H91" s="15">
        <f>H90</f>
        <v>95</v>
      </c>
      <c r="I91" s="15">
        <f>I90</f>
        <v>4520</v>
      </c>
      <c r="J91" s="15">
        <f>J90</f>
        <v>20</v>
      </c>
      <c r="K91" s="15">
        <f>K90</f>
        <v>25</v>
      </c>
      <c r="L91" s="16"/>
      <c r="M91" s="15">
        <f t="shared" ref="M91:V91" si="348">M90</f>
        <v>100</v>
      </c>
      <c r="N91" s="15">
        <f t="shared" si="348"/>
        <v>0</v>
      </c>
      <c r="O91" s="15">
        <f t="shared" si="348"/>
        <v>0</v>
      </c>
      <c r="P91" s="15">
        <f t="shared" si="348"/>
        <v>0</v>
      </c>
      <c r="Q91" s="15">
        <f t="shared" si="348"/>
        <v>0</v>
      </c>
      <c r="R91" s="15">
        <f t="shared" si="348"/>
        <v>0</v>
      </c>
      <c r="S91" s="15">
        <f t="shared" si="348"/>
        <v>100</v>
      </c>
      <c r="T91" s="15">
        <f t="shared" si="348"/>
        <v>0</v>
      </c>
      <c r="U91" s="15">
        <f t="shared" si="348"/>
        <v>0</v>
      </c>
      <c r="V91" s="15">
        <f t="shared" si="348"/>
        <v>0</v>
      </c>
      <c r="W91" s="16"/>
      <c r="X91" s="15">
        <f t="shared" ref="X91:AI91" si="349">X90</f>
        <v>100</v>
      </c>
      <c r="Y91" s="15">
        <f t="shared" si="349"/>
        <v>0</v>
      </c>
      <c r="Z91" s="15">
        <f t="shared" si="349"/>
        <v>0</v>
      </c>
      <c r="AA91" s="15">
        <f t="shared" si="349"/>
        <v>0</v>
      </c>
      <c r="AB91" s="15">
        <f t="shared" si="349"/>
        <v>500</v>
      </c>
      <c r="AC91" s="15">
        <f t="shared" si="349"/>
        <v>250</v>
      </c>
      <c r="AD91" s="15">
        <f t="shared" si="349"/>
        <v>100</v>
      </c>
      <c r="AE91" s="15">
        <f t="shared" si="349"/>
        <v>0</v>
      </c>
      <c r="AF91" s="15">
        <f t="shared" si="349"/>
        <v>0</v>
      </c>
      <c r="AG91" s="15">
        <f t="shared" si="349"/>
        <v>150</v>
      </c>
      <c r="AH91" s="15">
        <f t="shared" si="349"/>
        <v>0</v>
      </c>
      <c r="AI91" s="15">
        <f t="shared" si="349"/>
        <v>0</v>
      </c>
      <c r="AJ91" s="17"/>
      <c r="AK91" s="15">
        <f>AK90</f>
        <v>0</v>
      </c>
      <c r="AL91" s="15">
        <f>AL90</f>
        <v>0</v>
      </c>
      <c r="AM91" s="17"/>
      <c r="AN91" s="15">
        <f t="shared" ref="AN91:AX91" si="350">AN90</f>
        <v>0</v>
      </c>
      <c r="AO91" s="15">
        <f t="shared" si="350"/>
        <v>0</v>
      </c>
      <c r="AP91" s="15">
        <f t="shared" si="350"/>
        <v>0</v>
      </c>
      <c r="AQ91" s="15">
        <f t="shared" si="350"/>
        <v>0</v>
      </c>
      <c r="AR91" s="15">
        <f t="shared" si="350"/>
        <v>0</v>
      </c>
      <c r="AS91" s="15">
        <f t="shared" si="350"/>
        <v>0</v>
      </c>
      <c r="AT91" s="15">
        <f t="shared" si="350"/>
        <v>0</v>
      </c>
      <c r="AU91" s="15">
        <f t="shared" si="350"/>
        <v>0</v>
      </c>
      <c r="AV91" s="15">
        <f t="shared" si="350"/>
        <v>0</v>
      </c>
      <c r="AW91" s="15">
        <f t="shared" si="350"/>
        <v>0</v>
      </c>
      <c r="AX91" s="15">
        <f t="shared" si="350"/>
        <v>0</v>
      </c>
      <c r="AY91" s="17"/>
      <c r="AZ91" s="15">
        <f t="shared" ref="AZ91:BD91" si="351">AZ90</f>
        <v>6000</v>
      </c>
      <c r="BA91" s="15">
        <f t="shared" si="351"/>
        <v>2000</v>
      </c>
      <c r="BB91" s="15">
        <v>400</v>
      </c>
      <c r="BC91" s="15">
        <f t="shared" si="351"/>
        <v>0</v>
      </c>
      <c r="BD91" s="15">
        <f t="shared" si="351"/>
        <v>0</v>
      </c>
      <c r="BE91" s="15">
        <f t="shared" ref="BE91" si="352">BE90</f>
        <v>60</v>
      </c>
      <c r="BF91" s="17"/>
      <c r="BG91" s="15">
        <f t="shared" ref="BG91:BH91" si="353">BG90</f>
        <v>1000</v>
      </c>
      <c r="BH91" s="15">
        <f t="shared" si="353"/>
        <v>5000</v>
      </c>
      <c r="BI91" s="17"/>
      <c r="BJ91" s="22">
        <f>G91/G90</f>
        <v>1</v>
      </c>
      <c r="BK91" s="65">
        <f t="shared" ref="BK91:BL91" si="354">BK90</f>
        <v>0</v>
      </c>
      <c r="BL91" s="65">
        <f t="shared" si="354"/>
        <v>0</v>
      </c>
      <c r="BM91" s="6">
        <f t="shared" si="286"/>
        <v>107.11250000000001</v>
      </c>
      <c r="BN91" s="8">
        <f t="shared" si="287"/>
        <v>347.95278528237111</v>
      </c>
      <c r="BO91" s="12">
        <f t="shared" si="130"/>
        <v>193.05463660207172</v>
      </c>
      <c r="BP91" s="50">
        <f>(1-'#Constant'!$A$3)/($J91*'#Constant'!$B$3/'#Constant'!$C$3^($D91-1)+1)+'#Constant'!$A$3</f>
        <v>0.94452830188679238</v>
      </c>
      <c r="BQ91" s="4">
        <f t="shared" si="288"/>
        <v>239.27287255293649</v>
      </c>
      <c r="BR91" s="50">
        <f>(1-'#Constant'!$A$3)/($K91*'#Constant'!$B$3/'#Constant'!$C$3^($D91-1)+1)+'#Constant'!$A$3</f>
        <v>0.93162790697674425</v>
      </c>
      <c r="BS91" s="4">
        <f t="shared" si="289"/>
        <v>456.63269801180576</v>
      </c>
      <c r="BT91"/>
    </row>
    <row r="92" spans="1:72" x14ac:dyDescent="0.3">
      <c r="A92">
        <v>25</v>
      </c>
      <c r="B92" s="18" t="str">
        <f>VLOOKUP(CONCATENATE("CREATURE_NAME_",A92),[1]Localization_Hero!$A:$E,2,FALSE)</f>
        <v>제인</v>
      </c>
      <c r="C92" s="43" t="str">
        <f>VLOOKUP($A92,[2]CreatureTable!$A:$I,9,FALSE)</f>
        <v>Knight</v>
      </c>
      <c r="D92">
        <v>1</v>
      </c>
      <c r="E92">
        <v>1</v>
      </c>
      <c r="F92" s="18">
        <v>1</v>
      </c>
      <c r="G92" s="10">
        <f>ROUND(VLOOKUP($C92,$B$4:$BH$42,6,FALSE),0)</f>
        <v>81</v>
      </c>
      <c r="H92" s="10">
        <f>ROUND(VLOOKUP($C92,$B$4:$BH$42,7,FALSE),0)</f>
        <v>81</v>
      </c>
      <c r="I92" s="10">
        <f>ROUND(VLOOKUP($C92,$B$4:$BH$42,8,FALSE),0)</f>
        <v>6982</v>
      </c>
      <c r="J92" s="10">
        <f>ROUND(VLOOKUP($C92,$B$4:$BH$42,9,FALSE),0)</f>
        <v>36</v>
      </c>
      <c r="K92" s="10">
        <f>ROUND(VLOOKUP($C92,$B$4:$BH$42,10,FALSE),0)</f>
        <v>28</v>
      </c>
      <c r="L92" s="2"/>
      <c r="M92" s="10">
        <f>ROUND(VLOOKUP($C92,$B$4:$BH$42,12,FALSE),0)</f>
        <v>50</v>
      </c>
      <c r="N92" s="10">
        <f>ROUND(VLOOKUP($C92,$B$4:$BH$42,13,FALSE),0)</f>
        <v>0</v>
      </c>
      <c r="O92" s="10">
        <f>ROUND(VLOOKUP($C92,$B$4:$BH$42,14,FALSE),0)</f>
        <v>0</v>
      </c>
      <c r="P92" s="10">
        <f>ROUND(VLOOKUP($C92,$B$4:$BH$42,15,FALSE),0)</f>
        <v>0</v>
      </c>
      <c r="Q92" s="10">
        <f>ROUND(VLOOKUP($C92,$B$4:$BH$42,16,FALSE),0)</f>
        <v>100</v>
      </c>
      <c r="R92" s="10">
        <f>ROUND(VLOOKUP($C92,$B$4:$BH$42,17,FALSE),0)</f>
        <v>0</v>
      </c>
      <c r="S92" s="10">
        <f>ROUND(VLOOKUP($C92,$B$4:$BH$42,18,FALSE),0)</f>
        <v>0</v>
      </c>
      <c r="T92" s="10">
        <f>ROUND(VLOOKUP($C92,$B$4:$BH$42,19,FALSE),0)</f>
        <v>0</v>
      </c>
      <c r="U92" s="10">
        <f>ROUND(VLOOKUP($C92,$B$4:$BH$42,20,FALSE),0)</f>
        <v>0</v>
      </c>
      <c r="V92" s="10">
        <f>ROUND(VLOOKUP($C92,$B$4:$BH$42,21,FALSE),0)</f>
        <v>250</v>
      </c>
      <c r="W92" s="2"/>
      <c r="X92" s="10">
        <f>ROUND(VLOOKUP($C92,$B$4:$BH$42,23,FALSE),0)</f>
        <v>50</v>
      </c>
      <c r="Y92" s="10">
        <f>ROUND(VLOOKUP($C92,$B$4:$BH$42,24,FALSE),0)</f>
        <v>0</v>
      </c>
      <c r="Z92" s="10">
        <f>ROUND(VLOOKUP($C92,$B$4:$BH$42,25,FALSE),0)</f>
        <v>0</v>
      </c>
      <c r="AA92" s="10">
        <f>ROUND(VLOOKUP($C92,$B$4:$BH$42,26,FALSE),0)</f>
        <v>0</v>
      </c>
      <c r="AB92" s="10">
        <f>ROUND(VLOOKUP($C92,$B$4:$BH$42,27,FALSE),0)</f>
        <v>100</v>
      </c>
      <c r="AC92" s="10">
        <f>ROUND(VLOOKUP($C92,$B$4:$BH$42,28,FALSE),0)</f>
        <v>0</v>
      </c>
      <c r="AD92" s="10">
        <f>ROUND(VLOOKUP($C92,$B$4:$BH$42,29,FALSE),0)</f>
        <v>0</v>
      </c>
      <c r="AE92" s="10">
        <f>ROUND(VLOOKUP($C92,$B$4:$BH$42,30,FALSE),0)</f>
        <v>0</v>
      </c>
      <c r="AF92" s="10">
        <f>ROUND(VLOOKUP($C92,$B$4:$BH$42,31,FALSE),0)</f>
        <v>0</v>
      </c>
      <c r="AG92" s="10">
        <f>ROUND(VLOOKUP($C92,$B$4:$BH$42,32,FALSE),0)</f>
        <v>250</v>
      </c>
      <c r="AH92" s="10">
        <f>ROUND(VLOOKUP($C92,$B$4:$BH$42,33,FALSE),0)</f>
        <v>0</v>
      </c>
      <c r="AI92" s="10">
        <f>ROUND(VLOOKUP($C92,$B$4:$BH$42,34,FALSE),0)</f>
        <v>0</v>
      </c>
      <c r="AJ92" s="3"/>
      <c r="AK92" s="10">
        <f>ROUND(VLOOKUP($C92,$B$4:$BH$42,36,FALSE),0)</f>
        <v>0</v>
      </c>
      <c r="AL92" s="10">
        <f>ROUND(VLOOKUP($C92,$B$4:$BH$42,37,FALSE),0)</f>
        <v>0</v>
      </c>
      <c r="AM92" s="3"/>
      <c r="AN92" s="10">
        <f>ROUND(VLOOKUP($C92,$B$4:$BH$42,39,FALSE),0)</f>
        <v>0</v>
      </c>
      <c r="AO92" s="10">
        <f>ROUND(VLOOKUP($C92,$B$4:$BH$42,40,FALSE),0)</f>
        <v>0</v>
      </c>
      <c r="AP92" s="10">
        <f>ROUND(VLOOKUP($C92,$B$4:$BH$42,41,FALSE),0)</f>
        <v>0</v>
      </c>
      <c r="AQ92" s="10">
        <f>ROUND(VLOOKUP($C92,$B$4:$BH$42,42,FALSE),0)</f>
        <v>0</v>
      </c>
      <c r="AR92" s="10">
        <f>ROUND(VLOOKUP($C92,$B$4:$BH$42,43,FALSE),0)</f>
        <v>0</v>
      </c>
      <c r="AS92" s="10">
        <f>ROUND(VLOOKUP($C92,$B$4:$BH$42,44,FALSE),0)</f>
        <v>0</v>
      </c>
      <c r="AT92" s="10">
        <f>ROUND(VLOOKUP($C92,$B$4:$BH$42,45,FALSE),0)</f>
        <v>0</v>
      </c>
      <c r="AU92" s="10">
        <f>ROUND(VLOOKUP($C92,$B$4:$BH$42,46,FALSE),0)</f>
        <v>0</v>
      </c>
      <c r="AV92" s="10">
        <f>ROUND(VLOOKUP($C92,$B$4:$BH$42,47,FALSE),0)</f>
        <v>0</v>
      </c>
      <c r="AW92" s="10">
        <f>ROUND(VLOOKUP($C92,$B$4:$BH$42,48,FALSE),0)</f>
        <v>0</v>
      </c>
      <c r="AX92" s="10">
        <f>ROUND(VLOOKUP($C92,$B$4:$BH$42,49,FALSE),0)</f>
        <v>0</v>
      </c>
      <c r="AY92" s="3"/>
      <c r="AZ92" s="10">
        <v>6000</v>
      </c>
      <c r="BA92" s="10">
        <v>2000</v>
      </c>
      <c r="BB92" s="10">
        <v>440</v>
      </c>
      <c r="BC92" s="10">
        <v>0</v>
      </c>
      <c r="BD92" s="10">
        <v>0</v>
      </c>
      <c r="BE92" s="10">
        <v>60</v>
      </c>
      <c r="BF92" s="3"/>
      <c r="BG92" s="10">
        <v>1000</v>
      </c>
      <c r="BH92" s="10">
        <v>5000</v>
      </c>
      <c r="BI92" s="3"/>
      <c r="BJ92" s="21">
        <v>1</v>
      </c>
      <c r="BK92" s="65">
        <v>0</v>
      </c>
      <c r="BL92" s="65">
        <v>0</v>
      </c>
      <c r="BM92" s="6">
        <f t="shared" si="286"/>
        <v>85.05</v>
      </c>
      <c r="BN92" s="8">
        <f t="shared" si="287"/>
        <v>535.97110176221133</v>
      </c>
      <c r="BO92" s="12">
        <f t="shared" si="130"/>
        <v>213.50489972100422</v>
      </c>
      <c r="BP92" s="50">
        <f>(1-'#Constant'!$A$3)/($J92*'#Constant'!$B$3/'#Constant'!$C$3^($D92-1)+1)+'#Constant'!$A$3</f>
        <v>0.90447653429602881</v>
      </c>
      <c r="BQ92" s="4">
        <f t="shared" si="288"/>
        <v>541.71102698872187</v>
      </c>
      <c r="BR92" s="50">
        <f>(1-'#Constant'!$A$3)/($K92*'#Constant'!$B$3/'#Constant'!$C$3^($D92-1)+1)+'#Constant'!$A$3</f>
        <v>0.92405904059040589</v>
      </c>
      <c r="BS92" s="4">
        <f t="shared" si="289"/>
        <v>530.2311765357008</v>
      </c>
      <c r="BT92">
        <f>BO92/$BO$4*100</f>
        <v>162.27180605946913</v>
      </c>
    </row>
    <row r="93" spans="1:72" s="13" customFormat="1" ht="17.25" thickBot="1" x14ac:dyDescent="0.35">
      <c r="B93" s="20"/>
      <c r="D93" s="14">
        <v>1</v>
      </c>
      <c r="E93" s="14">
        <v>1</v>
      </c>
      <c r="F93" s="19">
        <v>1</v>
      </c>
      <c r="G93" s="15">
        <f>G92</f>
        <v>81</v>
      </c>
      <c r="H93" s="15">
        <f>H92</f>
        <v>81</v>
      </c>
      <c r="I93" s="15">
        <f>I92</f>
        <v>6982</v>
      </c>
      <c r="J93" s="15">
        <f>J92</f>
        <v>36</v>
      </c>
      <c r="K93" s="15">
        <f>K92</f>
        <v>28</v>
      </c>
      <c r="L93" s="16"/>
      <c r="M93" s="15">
        <f t="shared" ref="M93:V93" si="355">M92</f>
        <v>50</v>
      </c>
      <c r="N93" s="15">
        <f t="shared" si="355"/>
        <v>0</v>
      </c>
      <c r="O93" s="15">
        <f t="shared" si="355"/>
        <v>0</v>
      </c>
      <c r="P93" s="15">
        <f t="shared" si="355"/>
        <v>0</v>
      </c>
      <c r="Q93" s="15">
        <f t="shared" si="355"/>
        <v>100</v>
      </c>
      <c r="R93" s="15">
        <f t="shared" si="355"/>
        <v>0</v>
      </c>
      <c r="S93" s="15">
        <f t="shared" si="355"/>
        <v>0</v>
      </c>
      <c r="T93" s="15">
        <f t="shared" si="355"/>
        <v>0</v>
      </c>
      <c r="U93" s="15">
        <f t="shared" si="355"/>
        <v>0</v>
      </c>
      <c r="V93" s="15">
        <f t="shared" si="355"/>
        <v>250</v>
      </c>
      <c r="W93" s="16"/>
      <c r="X93" s="15">
        <f t="shared" ref="X93:AI93" si="356">X92</f>
        <v>50</v>
      </c>
      <c r="Y93" s="15">
        <f t="shared" si="356"/>
        <v>0</v>
      </c>
      <c r="Z93" s="15">
        <f t="shared" si="356"/>
        <v>0</v>
      </c>
      <c r="AA93" s="15">
        <f t="shared" si="356"/>
        <v>0</v>
      </c>
      <c r="AB93" s="15">
        <f t="shared" si="356"/>
        <v>100</v>
      </c>
      <c r="AC93" s="15">
        <f t="shared" si="356"/>
        <v>0</v>
      </c>
      <c r="AD93" s="15">
        <f t="shared" si="356"/>
        <v>0</v>
      </c>
      <c r="AE93" s="15">
        <f t="shared" si="356"/>
        <v>0</v>
      </c>
      <c r="AF93" s="15">
        <f t="shared" si="356"/>
        <v>0</v>
      </c>
      <c r="AG93" s="15">
        <f t="shared" si="356"/>
        <v>250</v>
      </c>
      <c r="AH93" s="15">
        <f t="shared" si="356"/>
        <v>0</v>
      </c>
      <c r="AI93" s="15">
        <f t="shared" si="356"/>
        <v>0</v>
      </c>
      <c r="AJ93" s="17"/>
      <c r="AK93" s="15">
        <f>AK92</f>
        <v>0</v>
      </c>
      <c r="AL93" s="15">
        <f>AL92</f>
        <v>0</v>
      </c>
      <c r="AM93" s="17"/>
      <c r="AN93" s="15">
        <f t="shared" ref="AN93:AX93" si="357">AN92</f>
        <v>0</v>
      </c>
      <c r="AO93" s="15">
        <f t="shared" si="357"/>
        <v>0</v>
      </c>
      <c r="AP93" s="15">
        <f t="shared" si="357"/>
        <v>0</v>
      </c>
      <c r="AQ93" s="15">
        <f t="shared" si="357"/>
        <v>0</v>
      </c>
      <c r="AR93" s="15">
        <f t="shared" si="357"/>
        <v>0</v>
      </c>
      <c r="AS93" s="15">
        <f t="shared" si="357"/>
        <v>0</v>
      </c>
      <c r="AT93" s="15">
        <f t="shared" si="357"/>
        <v>0</v>
      </c>
      <c r="AU93" s="15">
        <f t="shared" si="357"/>
        <v>0</v>
      </c>
      <c r="AV93" s="15">
        <f t="shared" si="357"/>
        <v>0</v>
      </c>
      <c r="AW93" s="15">
        <f t="shared" si="357"/>
        <v>0</v>
      </c>
      <c r="AX93" s="15">
        <f t="shared" si="357"/>
        <v>0</v>
      </c>
      <c r="AY93" s="17"/>
      <c r="AZ93" s="15">
        <f t="shared" ref="AZ93:BD93" si="358">AZ92</f>
        <v>6000</v>
      </c>
      <c r="BA93" s="15">
        <f t="shared" si="358"/>
        <v>2000</v>
      </c>
      <c r="BB93" s="15">
        <v>440</v>
      </c>
      <c r="BC93" s="15">
        <f t="shared" si="358"/>
        <v>0</v>
      </c>
      <c r="BD93" s="15">
        <f t="shared" si="358"/>
        <v>0</v>
      </c>
      <c r="BE93" s="15">
        <f t="shared" ref="BE93:BE97" si="359">BE92</f>
        <v>60</v>
      </c>
      <c r="BF93" s="17"/>
      <c r="BG93" s="15">
        <f t="shared" ref="BG93:BH93" si="360">BG92</f>
        <v>1000</v>
      </c>
      <c r="BH93" s="15">
        <f t="shared" si="360"/>
        <v>5000</v>
      </c>
      <c r="BI93" s="17"/>
      <c r="BJ93" s="22">
        <f>G93/G92</f>
        <v>1</v>
      </c>
      <c r="BK93" s="65">
        <f t="shared" ref="BK93:BL93" si="361">BK92</f>
        <v>0</v>
      </c>
      <c r="BL93" s="65">
        <f t="shared" si="361"/>
        <v>0</v>
      </c>
      <c r="BM93" s="6">
        <f t="shared" si="286"/>
        <v>85.05</v>
      </c>
      <c r="BN93" s="8">
        <f t="shared" si="287"/>
        <v>535.97110176221133</v>
      </c>
      <c r="BO93" s="12">
        <f t="shared" si="130"/>
        <v>213.50489972100422</v>
      </c>
      <c r="BP93" s="50">
        <f>(1-'#Constant'!$A$3)/($J93*'#Constant'!$B$3/'#Constant'!$C$3^($D93-1)+1)+'#Constant'!$A$3</f>
        <v>0.90447653429602881</v>
      </c>
      <c r="BQ93" s="4">
        <f t="shared" si="288"/>
        <v>541.71102698872187</v>
      </c>
      <c r="BR93" s="50">
        <f>(1-'#Constant'!$A$3)/($K93*'#Constant'!$B$3/'#Constant'!$C$3^($D93-1)+1)+'#Constant'!$A$3</f>
        <v>0.92405904059040589</v>
      </c>
      <c r="BS93" s="4">
        <f t="shared" si="289"/>
        <v>530.2311765357008</v>
      </c>
      <c r="BT93"/>
    </row>
    <row r="94" spans="1:72" x14ac:dyDescent="0.3">
      <c r="A94">
        <v>26</v>
      </c>
      <c r="B94" s="18" t="str">
        <f>VLOOKUP(CONCATENATE("CREATURE_NAME_",A94),[1]Localization_Hero!$A:$E,2,FALSE)</f>
        <v>아이샤</v>
      </c>
      <c r="C94" s="43" t="str">
        <f>VLOOKUP($A94,[2]CreatureTable!$A:$I,9,FALSE)</f>
        <v>Wizard</v>
      </c>
      <c r="D94">
        <v>1</v>
      </c>
      <c r="E94">
        <v>1</v>
      </c>
      <c r="F94" s="18">
        <v>1</v>
      </c>
      <c r="G94" s="10">
        <f>ROUND(VLOOKUP($C94,$B$4:$BH$42,6,FALSE),0)</f>
        <v>120</v>
      </c>
      <c r="H94" s="10">
        <f>ROUND(VLOOKUP($C94,$B$4:$BH$42,7,FALSE),0)</f>
        <v>120</v>
      </c>
      <c r="I94" s="10">
        <f>ROUND(VLOOKUP($C94,$B$4:$BH$42,8,FALSE),0)</f>
        <v>4031</v>
      </c>
      <c r="J94" s="10">
        <f>ROUND(VLOOKUP($C94,$B$4:$BH$42,9,FALSE),0)</f>
        <v>16</v>
      </c>
      <c r="K94" s="10">
        <f>ROUND(VLOOKUP($C94,$B$4:$BH$42,10,FALSE),0)</f>
        <v>24</v>
      </c>
      <c r="L94" s="2"/>
      <c r="M94" s="10">
        <f>ROUND(VLOOKUP($C94,$B$4:$BH$42,12,FALSE),0)</f>
        <v>100</v>
      </c>
      <c r="N94" s="10">
        <f>ROUND(VLOOKUP($C94,$B$4:$BH$42,13,FALSE),0)</f>
        <v>0</v>
      </c>
      <c r="O94" s="10">
        <f>ROUND(VLOOKUP($C94,$B$4:$BH$42,14,FALSE),0)</f>
        <v>0</v>
      </c>
      <c r="P94" s="10">
        <f>ROUND(VLOOKUP($C94,$B$4:$BH$42,15,FALSE),0)</f>
        <v>0</v>
      </c>
      <c r="Q94" s="10">
        <f>ROUND(VLOOKUP($C94,$B$4:$BH$42,16,FALSE),0)</f>
        <v>0</v>
      </c>
      <c r="R94" s="10">
        <f>ROUND(VLOOKUP($C94,$B$4:$BH$42,17,FALSE),0)</f>
        <v>0</v>
      </c>
      <c r="S94" s="10">
        <f>ROUND(VLOOKUP($C94,$B$4:$BH$42,18,FALSE),0)</f>
        <v>100</v>
      </c>
      <c r="T94" s="10">
        <f>ROUND(VLOOKUP($C94,$B$4:$BH$42,19,FALSE),0)</f>
        <v>150</v>
      </c>
      <c r="U94" s="10">
        <f>ROUND(VLOOKUP($C94,$B$4:$BH$42,20,FALSE),0)</f>
        <v>0</v>
      </c>
      <c r="V94" s="10">
        <f>ROUND(VLOOKUP($C94,$B$4:$BH$42,21,FALSE),0)</f>
        <v>0</v>
      </c>
      <c r="W94" s="2"/>
      <c r="X94" s="10">
        <f>ROUND(VLOOKUP($C94,$B$4:$BH$42,23,FALSE),0)</f>
        <v>100</v>
      </c>
      <c r="Y94" s="10">
        <f>ROUND(VLOOKUP($C94,$B$4:$BH$42,24,FALSE),0)</f>
        <v>0</v>
      </c>
      <c r="Z94" s="10">
        <f>ROUND(VLOOKUP($C94,$B$4:$BH$42,25,FALSE),0)</f>
        <v>0</v>
      </c>
      <c r="AA94" s="10">
        <f>ROUND(VLOOKUP($C94,$B$4:$BH$42,26,FALSE),0)</f>
        <v>200</v>
      </c>
      <c r="AB94" s="10">
        <f>ROUND(VLOOKUP($C94,$B$4:$BH$42,27,FALSE),0)</f>
        <v>250</v>
      </c>
      <c r="AC94" s="10">
        <f>ROUND(VLOOKUP($C94,$B$4:$BH$42,28,FALSE),0)</f>
        <v>0</v>
      </c>
      <c r="AD94" s="10">
        <f>ROUND(VLOOKUP($C94,$B$4:$BH$42,29,FALSE),0)</f>
        <v>100</v>
      </c>
      <c r="AE94" s="10">
        <f>ROUND(VLOOKUP($C94,$B$4:$BH$42,30,FALSE),0)</f>
        <v>150</v>
      </c>
      <c r="AF94" s="10">
        <f>ROUND(VLOOKUP($C94,$B$4:$BH$42,31,FALSE),0)</f>
        <v>0</v>
      </c>
      <c r="AG94" s="10">
        <f>ROUND(VLOOKUP($C94,$B$4:$BH$42,32,FALSE),0)</f>
        <v>0</v>
      </c>
      <c r="AH94" s="10">
        <f>ROUND(VLOOKUP($C94,$B$4:$BH$42,33,FALSE),0)</f>
        <v>0</v>
      </c>
      <c r="AI94" s="10">
        <f>ROUND(VLOOKUP($C94,$B$4:$BH$42,34,FALSE),0)</f>
        <v>0</v>
      </c>
      <c r="AJ94" s="3"/>
      <c r="AK94" s="10">
        <f>ROUND(VLOOKUP($C94,$B$4:$BH$42,36,FALSE),0)</f>
        <v>0</v>
      </c>
      <c r="AL94" s="10">
        <f>ROUND(VLOOKUP($C94,$B$4:$BH$42,37,FALSE),0)</f>
        <v>0</v>
      </c>
      <c r="AM94" s="3"/>
      <c r="AN94" s="10">
        <f>ROUND(VLOOKUP($C94,$B$4:$BH$42,39,FALSE),0)</f>
        <v>0</v>
      </c>
      <c r="AO94" s="10">
        <f>ROUND(VLOOKUP($C94,$B$4:$BH$42,40,FALSE),0)</f>
        <v>0</v>
      </c>
      <c r="AP94" s="10">
        <f>ROUND(VLOOKUP($C94,$B$4:$BH$42,41,FALSE),0)</f>
        <v>0</v>
      </c>
      <c r="AQ94" s="10">
        <f>ROUND(VLOOKUP($C94,$B$4:$BH$42,42,FALSE),0)</f>
        <v>0</v>
      </c>
      <c r="AR94" s="10">
        <f>ROUND(VLOOKUP($C94,$B$4:$BH$42,43,FALSE),0)</f>
        <v>0</v>
      </c>
      <c r="AS94" s="10">
        <f>ROUND(VLOOKUP($C94,$B$4:$BH$42,44,FALSE),0)</f>
        <v>0</v>
      </c>
      <c r="AT94" s="10">
        <f>ROUND(VLOOKUP($C94,$B$4:$BH$42,45,FALSE),0)</f>
        <v>0</v>
      </c>
      <c r="AU94" s="10">
        <f>ROUND(VLOOKUP($C94,$B$4:$BH$42,46,FALSE),0)</f>
        <v>0</v>
      </c>
      <c r="AV94" s="10">
        <f>ROUND(VLOOKUP($C94,$B$4:$BH$42,47,FALSE),0)</f>
        <v>0</v>
      </c>
      <c r="AW94" s="10">
        <f>ROUND(VLOOKUP($C94,$B$4:$BH$42,48,FALSE),0)</f>
        <v>0</v>
      </c>
      <c r="AX94" s="10">
        <f>ROUND(VLOOKUP($C94,$B$4:$BH$42,49,FALSE),0)</f>
        <v>0</v>
      </c>
      <c r="AY94" s="3"/>
      <c r="AZ94" s="10">
        <v>6000</v>
      </c>
      <c r="BA94" s="10">
        <v>2000</v>
      </c>
      <c r="BB94" s="10">
        <v>525</v>
      </c>
      <c r="BC94" s="10">
        <v>0</v>
      </c>
      <c r="BD94" s="10">
        <v>0</v>
      </c>
      <c r="BE94" s="10">
        <v>60</v>
      </c>
      <c r="BF94" s="3"/>
      <c r="BG94" s="10">
        <v>1000</v>
      </c>
      <c r="BH94" s="10">
        <v>5000</v>
      </c>
      <c r="BI94" s="3"/>
      <c r="BJ94" s="21">
        <v>1</v>
      </c>
      <c r="BK94" s="65">
        <v>0</v>
      </c>
      <c r="BL94" s="65">
        <v>0</v>
      </c>
      <c r="BM94" s="6">
        <f t="shared" si="286"/>
        <v>145.44749999999999</v>
      </c>
      <c r="BN94" s="8">
        <f t="shared" si="287"/>
        <v>259.61870858192918</v>
      </c>
      <c r="BO94" s="12">
        <f t="shared" ref="BO94:BO95" si="362">SQRT(BM94*BN94)</f>
        <v>194.32162030116501</v>
      </c>
      <c r="BP94" s="50">
        <f>(1-'#Constant'!$A$3)/($J94*'#Constant'!$B$3/'#Constant'!$C$3^($D94-1)+1)+'#Constant'!$A$3</f>
        <v>0.95511450381679386</v>
      </c>
      <c r="BQ94" s="4">
        <f t="shared" si="288"/>
        <v>211.02181905370844</v>
      </c>
      <c r="BR94" s="50">
        <f>(1-'#Constant'!$A$3)/($K94*'#Constant'!$B$3/'#Constant'!$C$3^($D94-1)+1)+'#Constant'!$A$3</f>
        <v>0.93417910447761188</v>
      </c>
      <c r="BS94" s="4">
        <f t="shared" si="289"/>
        <v>308.21559811014993</v>
      </c>
      <c r="BT94">
        <f>BO94/$BO$4*100</f>
        <v>147.69178751343802</v>
      </c>
    </row>
    <row r="95" spans="1:72" s="13" customFormat="1" ht="17.25" thickBot="1" x14ac:dyDescent="0.35">
      <c r="B95" s="20"/>
      <c r="D95" s="14">
        <v>1</v>
      </c>
      <c r="E95" s="14">
        <v>1</v>
      </c>
      <c r="F95" s="19">
        <v>1</v>
      </c>
      <c r="G95" s="15">
        <f>G94</f>
        <v>120</v>
      </c>
      <c r="H95" s="15">
        <f>H94</f>
        <v>120</v>
      </c>
      <c r="I95" s="15">
        <f>I94</f>
        <v>4031</v>
      </c>
      <c r="J95" s="15">
        <f>J94</f>
        <v>16</v>
      </c>
      <c r="K95" s="15">
        <f>K94</f>
        <v>24</v>
      </c>
      <c r="L95" s="16"/>
      <c r="M95" s="15">
        <f t="shared" ref="M95:V95" si="363">M94</f>
        <v>100</v>
      </c>
      <c r="N95" s="15">
        <f t="shared" si="363"/>
        <v>0</v>
      </c>
      <c r="O95" s="15">
        <f t="shared" si="363"/>
        <v>0</v>
      </c>
      <c r="P95" s="15">
        <f t="shared" si="363"/>
        <v>0</v>
      </c>
      <c r="Q95" s="15">
        <f t="shared" si="363"/>
        <v>0</v>
      </c>
      <c r="R95" s="15">
        <f t="shared" si="363"/>
        <v>0</v>
      </c>
      <c r="S95" s="15">
        <f t="shared" si="363"/>
        <v>100</v>
      </c>
      <c r="T95" s="15">
        <f t="shared" si="363"/>
        <v>150</v>
      </c>
      <c r="U95" s="15">
        <f t="shared" si="363"/>
        <v>0</v>
      </c>
      <c r="V95" s="15">
        <f t="shared" si="363"/>
        <v>0</v>
      </c>
      <c r="W95" s="16"/>
      <c r="X95" s="15">
        <f t="shared" ref="X95:AI95" si="364">X94</f>
        <v>100</v>
      </c>
      <c r="Y95" s="15">
        <f t="shared" si="364"/>
        <v>0</v>
      </c>
      <c r="Z95" s="15">
        <f t="shared" si="364"/>
        <v>0</v>
      </c>
      <c r="AA95" s="15">
        <f t="shared" si="364"/>
        <v>200</v>
      </c>
      <c r="AB95" s="15">
        <f t="shared" si="364"/>
        <v>250</v>
      </c>
      <c r="AC95" s="15">
        <f t="shared" si="364"/>
        <v>0</v>
      </c>
      <c r="AD95" s="15">
        <f t="shared" si="364"/>
        <v>100</v>
      </c>
      <c r="AE95" s="15">
        <f t="shared" si="364"/>
        <v>150</v>
      </c>
      <c r="AF95" s="15">
        <f t="shared" si="364"/>
        <v>0</v>
      </c>
      <c r="AG95" s="15">
        <f t="shared" si="364"/>
        <v>0</v>
      </c>
      <c r="AH95" s="15">
        <f t="shared" si="364"/>
        <v>0</v>
      </c>
      <c r="AI95" s="15">
        <f t="shared" si="364"/>
        <v>0</v>
      </c>
      <c r="AJ95" s="17"/>
      <c r="AK95" s="15">
        <f>AK94</f>
        <v>0</v>
      </c>
      <c r="AL95" s="15">
        <f>AL94</f>
        <v>0</v>
      </c>
      <c r="AM95" s="17"/>
      <c r="AN95" s="15">
        <f t="shared" ref="AN95:AX95" si="365">AN94</f>
        <v>0</v>
      </c>
      <c r="AO95" s="15">
        <f t="shared" si="365"/>
        <v>0</v>
      </c>
      <c r="AP95" s="15">
        <f t="shared" si="365"/>
        <v>0</v>
      </c>
      <c r="AQ95" s="15">
        <f t="shared" si="365"/>
        <v>0</v>
      </c>
      <c r="AR95" s="15">
        <f t="shared" si="365"/>
        <v>0</v>
      </c>
      <c r="AS95" s="15">
        <f t="shared" si="365"/>
        <v>0</v>
      </c>
      <c r="AT95" s="15">
        <f t="shared" si="365"/>
        <v>0</v>
      </c>
      <c r="AU95" s="15">
        <f t="shared" si="365"/>
        <v>0</v>
      </c>
      <c r="AV95" s="15">
        <f t="shared" si="365"/>
        <v>0</v>
      </c>
      <c r="AW95" s="15">
        <f t="shared" si="365"/>
        <v>0</v>
      </c>
      <c r="AX95" s="15">
        <f t="shared" si="365"/>
        <v>0</v>
      </c>
      <c r="AY95" s="17"/>
      <c r="AZ95" s="15">
        <f t="shared" ref="AZ95:BE95" si="366">AZ94</f>
        <v>6000</v>
      </c>
      <c r="BA95" s="15">
        <f t="shared" si="366"/>
        <v>2000</v>
      </c>
      <c r="BB95" s="15">
        <v>525</v>
      </c>
      <c r="BC95" s="15">
        <f t="shared" si="366"/>
        <v>0</v>
      </c>
      <c r="BD95" s="15">
        <f t="shared" si="366"/>
        <v>0</v>
      </c>
      <c r="BE95" s="15">
        <f t="shared" si="366"/>
        <v>60</v>
      </c>
      <c r="BF95" s="17"/>
      <c r="BG95" s="15">
        <f t="shared" ref="BG95:BH95" si="367">BG94</f>
        <v>1000</v>
      </c>
      <c r="BH95" s="15">
        <f t="shared" si="367"/>
        <v>5000</v>
      </c>
      <c r="BI95" s="17"/>
      <c r="BJ95" s="22">
        <f>G95/G94</f>
        <v>1</v>
      </c>
      <c r="BK95" s="65">
        <f>BK94</f>
        <v>0</v>
      </c>
      <c r="BL95" s="65">
        <f>BL94</f>
        <v>0</v>
      </c>
      <c r="BM95" s="6">
        <f t="shared" si="286"/>
        <v>145.44749999999999</v>
      </c>
      <c r="BN95" s="8">
        <f t="shared" si="287"/>
        <v>259.61870858192918</v>
      </c>
      <c r="BO95" s="12">
        <f t="shared" si="362"/>
        <v>194.32162030116501</v>
      </c>
      <c r="BP95" s="50">
        <f>(1-'#Constant'!$A$3)/($J95*'#Constant'!$B$3/'#Constant'!$C$3^($D95-1)+1)+'#Constant'!$A$3</f>
        <v>0.95511450381679386</v>
      </c>
      <c r="BQ95" s="4">
        <f t="shared" si="288"/>
        <v>211.02181905370844</v>
      </c>
      <c r="BR95" s="50">
        <f>(1-'#Constant'!$A$3)/($K95*'#Constant'!$B$3/'#Constant'!$C$3^($D95-1)+1)+'#Constant'!$A$3</f>
        <v>0.93417910447761188</v>
      </c>
      <c r="BS95" s="4">
        <f t="shared" si="289"/>
        <v>308.21559811014993</v>
      </c>
      <c r="BT95"/>
    </row>
    <row r="96" spans="1:72" x14ac:dyDescent="0.3">
      <c r="A96">
        <v>27</v>
      </c>
      <c r="B96" s="18" t="str">
        <f>VLOOKUP(CONCATENATE("CREATURE_NAME_",A96),[1]Localization_Hero!$A:$E,2,FALSE)</f>
        <v>레오</v>
      </c>
      <c r="C96" s="43" t="str">
        <f>VLOOKUP($A96,[2]CreatureTable!$A:$I,9,FALSE)</f>
        <v>Priest</v>
      </c>
      <c r="D96">
        <v>1</v>
      </c>
      <c r="E96">
        <v>1</v>
      </c>
      <c r="F96" s="18">
        <v>1</v>
      </c>
      <c r="G96" s="10">
        <f>ROUND(VLOOKUP($C96,$B$4:$BH$42,6,FALSE),0)</f>
        <v>95</v>
      </c>
      <c r="H96" s="10">
        <f>ROUND(VLOOKUP($C96,$B$4:$BH$42,7,FALSE),0)</f>
        <v>95</v>
      </c>
      <c r="I96" s="10">
        <f>ROUND(VLOOKUP($C96,$B$4:$BH$42,8,FALSE),0)</f>
        <v>4520</v>
      </c>
      <c r="J96" s="10">
        <f>ROUND(VLOOKUP($C96,$B$4:$BH$42,9,FALSE),0)</f>
        <v>20</v>
      </c>
      <c r="K96" s="10">
        <f>ROUND(VLOOKUP($C96,$B$4:$BH$42,10,FALSE),0)</f>
        <v>25</v>
      </c>
      <c r="L96" s="2"/>
      <c r="M96" s="10">
        <f>ROUND(VLOOKUP($C96,$B$4:$BH$42,12,FALSE),0)</f>
        <v>100</v>
      </c>
      <c r="N96" s="10">
        <f>ROUND(VLOOKUP($C96,$B$4:$BH$42,13,FALSE),0)</f>
        <v>0</v>
      </c>
      <c r="O96" s="10">
        <f>ROUND(VLOOKUP($C96,$B$4:$BH$42,14,FALSE),0)</f>
        <v>0</v>
      </c>
      <c r="P96" s="10">
        <f>ROUND(VLOOKUP($C96,$B$4:$BH$42,15,FALSE),0)</f>
        <v>0</v>
      </c>
      <c r="Q96" s="10">
        <f>ROUND(VLOOKUP($C96,$B$4:$BH$42,16,FALSE),0)</f>
        <v>0</v>
      </c>
      <c r="R96" s="10">
        <f>ROUND(VLOOKUP($C96,$B$4:$BH$42,17,FALSE),0)</f>
        <v>0</v>
      </c>
      <c r="S96" s="10">
        <f>ROUND(VLOOKUP($C96,$B$4:$BH$42,18,FALSE),0)</f>
        <v>100</v>
      </c>
      <c r="T96" s="10">
        <f>ROUND(VLOOKUP($C96,$B$4:$BH$42,19,FALSE),0)</f>
        <v>0</v>
      </c>
      <c r="U96" s="10">
        <f>ROUND(VLOOKUP($C96,$B$4:$BH$42,20,FALSE),0)</f>
        <v>0</v>
      </c>
      <c r="V96" s="10">
        <f>ROUND(VLOOKUP($C96,$B$4:$BH$42,21,FALSE),0)</f>
        <v>0</v>
      </c>
      <c r="W96" s="2"/>
      <c r="X96" s="10">
        <f>ROUND(VLOOKUP($C96,$B$4:$BH$42,23,FALSE),0)</f>
        <v>100</v>
      </c>
      <c r="Y96" s="10">
        <f>ROUND(VLOOKUP($C96,$B$4:$BH$42,24,FALSE),0)</f>
        <v>0</v>
      </c>
      <c r="Z96" s="10">
        <f>ROUND(VLOOKUP($C96,$B$4:$BH$42,25,FALSE),0)</f>
        <v>0</v>
      </c>
      <c r="AA96" s="10">
        <f>ROUND(VLOOKUP($C96,$B$4:$BH$42,26,FALSE),0)</f>
        <v>0</v>
      </c>
      <c r="AB96" s="10">
        <f>ROUND(VLOOKUP($C96,$B$4:$BH$42,27,FALSE),0)</f>
        <v>500</v>
      </c>
      <c r="AC96" s="10">
        <f>ROUND(VLOOKUP($C96,$B$4:$BH$42,28,FALSE),0)</f>
        <v>250</v>
      </c>
      <c r="AD96" s="10">
        <f>ROUND(VLOOKUP($C96,$B$4:$BH$42,29,FALSE),0)</f>
        <v>100</v>
      </c>
      <c r="AE96" s="10">
        <f>ROUND(VLOOKUP($C96,$B$4:$BH$42,30,FALSE),0)</f>
        <v>0</v>
      </c>
      <c r="AF96" s="10">
        <f>ROUND(VLOOKUP($C96,$B$4:$BH$42,31,FALSE),0)</f>
        <v>0</v>
      </c>
      <c r="AG96" s="10">
        <f>ROUND(VLOOKUP($C96,$B$4:$BH$42,32,FALSE),0)</f>
        <v>150</v>
      </c>
      <c r="AH96" s="10">
        <f>ROUND(VLOOKUP($C96,$B$4:$BH$42,33,FALSE),0)</f>
        <v>0</v>
      </c>
      <c r="AI96" s="10">
        <f>ROUND(VLOOKUP($C96,$B$4:$BH$42,34,FALSE),0)</f>
        <v>0</v>
      </c>
      <c r="AJ96" s="3"/>
      <c r="AK96" s="10">
        <f>ROUND(VLOOKUP($C96,$B$4:$BH$42,36,FALSE),0)</f>
        <v>0</v>
      </c>
      <c r="AL96" s="10">
        <f>ROUND(VLOOKUP($C96,$B$4:$BH$42,37,FALSE),0)</f>
        <v>0</v>
      </c>
      <c r="AM96" s="3"/>
      <c r="AN96" s="10">
        <f>ROUND(VLOOKUP($C96,$B$4:$BH$42,39,FALSE),0)</f>
        <v>0</v>
      </c>
      <c r="AO96" s="10">
        <f>ROUND(VLOOKUP($C96,$B$4:$BH$42,40,FALSE),0)</f>
        <v>0</v>
      </c>
      <c r="AP96" s="10">
        <f>ROUND(VLOOKUP($C96,$B$4:$BH$42,41,FALSE),0)</f>
        <v>0</v>
      </c>
      <c r="AQ96" s="10">
        <f>ROUND(VLOOKUP($C96,$B$4:$BH$42,42,FALSE),0)</f>
        <v>0</v>
      </c>
      <c r="AR96" s="10">
        <f>ROUND(VLOOKUP($C96,$B$4:$BH$42,43,FALSE),0)</f>
        <v>0</v>
      </c>
      <c r="AS96" s="10">
        <f>ROUND(VLOOKUP($C96,$B$4:$BH$42,44,FALSE),0)</f>
        <v>0</v>
      </c>
      <c r="AT96" s="10">
        <f>ROUND(VLOOKUP($C96,$B$4:$BH$42,45,FALSE),0)</f>
        <v>0</v>
      </c>
      <c r="AU96" s="10">
        <f>ROUND(VLOOKUP($C96,$B$4:$BH$42,46,FALSE),0)</f>
        <v>0</v>
      </c>
      <c r="AV96" s="10">
        <f>ROUND(VLOOKUP($C96,$B$4:$BH$42,47,FALSE),0)</f>
        <v>0</v>
      </c>
      <c r="AW96" s="10">
        <f>ROUND(VLOOKUP($C96,$B$4:$BH$42,48,FALSE),0)</f>
        <v>0</v>
      </c>
      <c r="AX96" s="10">
        <f>ROUND(VLOOKUP($C96,$B$4:$BH$42,49,FALSE),0)</f>
        <v>0</v>
      </c>
      <c r="AY96" s="3"/>
      <c r="AZ96" s="10">
        <v>6000</v>
      </c>
      <c r="BA96" s="10">
        <v>2000</v>
      </c>
      <c r="BB96" s="10">
        <v>375</v>
      </c>
      <c r="BC96" s="10">
        <v>0</v>
      </c>
      <c r="BD96" s="10">
        <v>0</v>
      </c>
      <c r="BE96" s="10">
        <v>60</v>
      </c>
      <c r="BF96" s="3"/>
      <c r="BG96" s="10">
        <v>1000</v>
      </c>
      <c r="BH96" s="10">
        <v>5000</v>
      </c>
      <c r="BI96" s="3"/>
      <c r="BJ96" s="21">
        <v>1</v>
      </c>
      <c r="BK96" s="65">
        <v>0</v>
      </c>
      <c r="BL96" s="65">
        <v>0</v>
      </c>
      <c r="BM96" s="6">
        <f t="shared" si="286"/>
        <v>107.11250000000001</v>
      </c>
      <c r="BN96" s="8">
        <f t="shared" si="287"/>
        <v>347.95278528237111</v>
      </c>
      <c r="BO96" s="12">
        <f t="shared" ref="BO96:BO97" si="368">SQRT(BM96*BN96)</f>
        <v>193.05463660207172</v>
      </c>
      <c r="BP96" s="50">
        <f>(1-'#Constant'!$A$3)/($J96*'#Constant'!$B$3/'#Constant'!$C$3^($D96-1)+1)+'#Constant'!$A$3</f>
        <v>0.94452830188679238</v>
      </c>
      <c r="BQ96" s="4">
        <f t="shared" si="288"/>
        <v>239.27287255293649</v>
      </c>
      <c r="BR96" s="50">
        <f>(1-'#Constant'!$A$3)/($K96*'#Constant'!$B$3/'#Constant'!$C$3^($D96-1)+1)+'#Constant'!$A$3</f>
        <v>0.93162790697674425</v>
      </c>
      <c r="BS96" s="4">
        <f t="shared" si="289"/>
        <v>456.63269801180576</v>
      </c>
      <c r="BT96">
        <f>BO96/$BO$4*100</f>
        <v>146.72883194020091</v>
      </c>
    </row>
    <row r="97" spans="1:72" s="13" customFormat="1" ht="17.25" thickBot="1" x14ac:dyDescent="0.35">
      <c r="B97" s="20"/>
      <c r="C97" s="43"/>
      <c r="D97" s="14">
        <v>1</v>
      </c>
      <c r="E97" s="14">
        <v>1</v>
      </c>
      <c r="F97" s="19">
        <v>1</v>
      </c>
      <c r="G97" s="15">
        <f>G96</f>
        <v>95</v>
      </c>
      <c r="H97" s="15">
        <f>H96</f>
        <v>95</v>
      </c>
      <c r="I97" s="15">
        <f>I96</f>
        <v>4520</v>
      </c>
      <c r="J97" s="15">
        <f>J96</f>
        <v>20</v>
      </c>
      <c r="K97" s="15">
        <f>K96</f>
        <v>25</v>
      </c>
      <c r="L97" s="16"/>
      <c r="M97" s="15">
        <f t="shared" ref="M97:V97" si="369">M96</f>
        <v>100</v>
      </c>
      <c r="N97" s="15">
        <f t="shared" si="369"/>
        <v>0</v>
      </c>
      <c r="O97" s="15">
        <f t="shared" si="369"/>
        <v>0</v>
      </c>
      <c r="P97" s="15">
        <f t="shared" si="369"/>
        <v>0</v>
      </c>
      <c r="Q97" s="15">
        <f t="shared" si="369"/>
        <v>0</v>
      </c>
      <c r="R97" s="15">
        <f t="shared" si="369"/>
        <v>0</v>
      </c>
      <c r="S97" s="15">
        <f t="shared" si="369"/>
        <v>100</v>
      </c>
      <c r="T97" s="15">
        <f t="shared" si="369"/>
        <v>0</v>
      </c>
      <c r="U97" s="15">
        <f t="shared" si="369"/>
        <v>0</v>
      </c>
      <c r="V97" s="15">
        <f t="shared" si="369"/>
        <v>0</v>
      </c>
      <c r="W97" s="16"/>
      <c r="X97" s="15">
        <f t="shared" ref="X97:AI97" si="370">X96</f>
        <v>100</v>
      </c>
      <c r="Y97" s="15">
        <f t="shared" si="370"/>
        <v>0</v>
      </c>
      <c r="Z97" s="15">
        <f t="shared" si="370"/>
        <v>0</v>
      </c>
      <c r="AA97" s="15">
        <f t="shared" si="370"/>
        <v>0</v>
      </c>
      <c r="AB97" s="15">
        <f t="shared" si="370"/>
        <v>500</v>
      </c>
      <c r="AC97" s="15">
        <f t="shared" si="370"/>
        <v>250</v>
      </c>
      <c r="AD97" s="15">
        <f t="shared" si="370"/>
        <v>100</v>
      </c>
      <c r="AE97" s="15">
        <f t="shared" si="370"/>
        <v>0</v>
      </c>
      <c r="AF97" s="15">
        <f t="shared" si="370"/>
        <v>0</v>
      </c>
      <c r="AG97" s="15">
        <f t="shared" si="370"/>
        <v>150</v>
      </c>
      <c r="AH97" s="15">
        <f t="shared" si="370"/>
        <v>0</v>
      </c>
      <c r="AI97" s="15">
        <f t="shared" si="370"/>
        <v>0</v>
      </c>
      <c r="AJ97" s="17"/>
      <c r="AK97" s="15">
        <f>AK96</f>
        <v>0</v>
      </c>
      <c r="AL97" s="15">
        <f>AL96</f>
        <v>0</v>
      </c>
      <c r="AM97" s="17"/>
      <c r="AN97" s="15">
        <f t="shared" ref="AN97:AX97" si="371">AN96</f>
        <v>0</v>
      </c>
      <c r="AO97" s="15">
        <f t="shared" si="371"/>
        <v>0</v>
      </c>
      <c r="AP97" s="15">
        <f t="shared" si="371"/>
        <v>0</v>
      </c>
      <c r="AQ97" s="15">
        <f t="shared" si="371"/>
        <v>0</v>
      </c>
      <c r="AR97" s="15">
        <f t="shared" si="371"/>
        <v>0</v>
      </c>
      <c r="AS97" s="15">
        <f t="shared" si="371"/>
        <v>0</v>
      </c>
      <c r="AT97" s="15">
        <f t="shared" si="371"/>
        <v>0</v>
      </c>
      <c r="AU97" s="15">
        <f t="shared" si="371"/>
        <v>0</v>
      </c>
      <c r="AV97" s="15">
        <f t="shared" si="371"/>
        <v>0</v>
      </c>
      <c r="AW97" s="15">
        <f t="shared" si="371"/>
        <v>0</v>
      </c>
      <c r="AX97" s="15">
        <f t="shared" si="371"/>
        <v>0</v>
      </c>
      <c r="AY97" s="17"/>
      <c r="AZ97" s="15">
        <f t="shared" ref="AZ97:BD97" si="372">AZ96</f>
        <v>6000</v>
      </c>
      <c r="BA97" s="15">
        <f t="shared" si="372"/>
        <v>2000</v>
      </c>
      <c r="BB97" s="15">
        <v>375</v>
      </c>
      <c r="BC97" s="15">
        <f t="shared" si="372"/>
        <v>0</v>
      </c>
      <c r="BD97" s="15">
        <f t="shared" si="372"/>
        <v>0</v>
      </c>
      <c r="BE97" s="15">
        <f t="shared" si="359"/>
        <v>60</v>
      </c>
      <c r="BF97" s="17"/>
      <c r="BG97" s="15">
        <f t="shared" ref="BG97:BH97" si="373">BG96</f>
        <v>1000</v>
      </c>
      <c r="BH97" s="15">
        <f t="shared" si="373"/>
        <v>5000</v>
      </c>
      <c r="BI97" s="17"/>
      <c r="BJ97" s="22">
        <f>G97/G96</f>
        <v>1</v>
      </c>
      <c r="BK97" s="65">
        <f t="shared" ref="BK97:BL99" si="374">BK96</f>
        <v>0</v>
      </c>
      <c r="BL97" s="65">
        <f t="shared" si="374"/>
        <v>0</v>
      </c>
      <c r="BM97" s="6">
        <f t="shared" si="286"/>
        <v>107.11250000000001</v>
      </c>
      <c r="BN97" s="8">
        <f t="shared" si="287"/>
        <v>347.95278528237111</v>
      </c>
      <c r="BO97" s="12">
        <f t="shared" si="368"/>
        <v>193.05463660207172</v>
      </c>
      <c r="BP97" s="50">
        <f>(1-'#Constant'!$A$3)/($J97*'#Constant'!$B$3/'#Constant'!$C$3^($D97-1)+1)+'#Constant'!$A$3</f>
        <v>0.94452830188679238</v>
      </c>
      <c r="BQ97" s="4">
        <f t="shared" si="288"/>
        <v>239.27287255293649</v>
      </c>
      <c r="BR97" s="50">
        <f>(1-'#Constant'!$A$3)/($K97*'#Constant'!$B$3/'#Constant'!$C$3^($D97-1)+1)+'#Constant'!$A$3</f>
        <v>0.93162790697674425</v>
      </c>
      <c r="BS97" s="4">
        <f t="shared" si="289"/>
        <v>456.63269801180576</v>
      </c>
      <c r="BT97"/>
    </row>
    <row r="98" spans="1:72" x14ac:dyDescent="0.3">
      <c r="A98">
        <v>28</v>
      </c>
      <c r="B98" s="18" t="str">
        <f>VLOOKUP(CONCATENATE("CREATURE_NAME_",A98),[1]Localization_Hero!$A:$E,2,FALSE)</f>
        <v>플루스</v>
      </c>
      <c r="C98" s="43" t="str">
        <f>VLOOKUP($A98,[2]CreatureTable!$A:$I,9,FALSE)</f>
        <v>Assassin</v>
      </c>
      <c r="D98">
        <v>1</v>
      </c>
      <c r="E98">
        <v>1</v>
      </c>
      <c r="F98" s="18">
        <v>1</v>
      </c>
      <c r="G98" s="10">
        <f>ROUND(VLOOKUP($C98,$B$4:$BH$42,6,FALSE),0)</f>
        <v>101</v>
      </c>
      <c r="H98" s="10">
        <f>ROUND(VLOOKUP($C98,$B$4:$BH$42,7,FALSE),0)</f>
        <v>101</v>
      </c>
      <c r="I98" s="10">
        <f>ROUND(VLOOKUP($C98,$B$4:$BH$42,8,FALSE),0)</f>
        <v>5666</v>
      </c>
      <c r="J98" s="10">
        <f>ROUND(VLOOKUP($C98,$B$4:$BH$42,9,FALSE),0)</f>
        <v>32</v>
      </c>
      <c r="K98" s="10">
        <f>ROUND(VLOOKUP($C98,$B$4:$BH$42,10,FALSE),0)</f>
        <v>28</v>
      </c>
      <c r="L98" s="2"/>
      <c r="M98" s="10">
        <f>ROUND(VLOOKUP($C98,$B$4:$BH$42,12,FALSE),0)</f>
        <v>200</v>
      </c>
      <c r="N98" s="10">
        <f>ROUND(VLOOKUP($C98,$B$4:$BH$42,13,FALSE),0)</f>
        <v>0</v>
      </c>
      <c r="O98" s="10">
        <f>ROUND(VLOOKUP($C98,$B$4:$BH$42,14,FALSE),0)</f>
        <v>300</v>
      </c>
      <c r="P98" s="10">
        <f>ROUND(VLOOKUP($C98,$B$4:$BH$42,15,FALSE),0)</f>
        <v>200</v>
      </c>
      <c r="Q98" s="10">
        <f>ROUND(VLOOKUP($C98,$B$4:$BH$42,16,FALSE),0)</f>
        <v>0</v>
      </c>
      <c r="R98" s="10">
        <f>ROUND(VLOOKUP($C98,$B$4:$BH$42,17,FALSE),0)</f>
        <v>0</v>
      </c>
      <c r="S98" s="10">
        <f>ROUND(VLOOKUP($C98,$B$4:$BH$42,18,FALSE),0)</f>
        <v>100</v>
      </c>
      <c r="T98" s="10">
        <f>ROUND(VLOOKUP($C98,$B$4:$BH$42,19,FALSE),0)</f>
        <v>0</v>
      </c>
      <c r="U98" s="10">
        <f>ROUND(VLOOKUP($C98,$B$4:$BH$42,20,FALSE),0)</f>
        <v>0</v>
      </c>
      <c r="V98" s="10">
        <f>ROUND(VLOOKUP($C98,$B$4:$BH$42,21,FALSE),0)</f>
        <v>0</v>
      </c>
      <c r="W98" s="2"/>
      <c r="X98" s="10">
        <f>ROUND(VLOOKUP($C98,$B$4:$BH$42,23,FALSE),0)</f>
        <v>200</v>
      </c>
      <c r="Y98" s="10">
        <f>ROUND(VLOOKUP($C98,$B$4:$BH$42,24,FALSE),0)</f>
        <v>0</v>
      </c>
      <c r="Z98" s="10">
        <f>ROUND(VLOOKUP($C98,$B$4:$BH$42,25,FALSE),0)</f>
        <v>300</v>
      </c>
      <c r="AA98" s="10">
        <f>ROUND(VLOOKUP($C98,$B$4:$BH$42,26,FALSE),0)</f>
        <v>200</v>
      </c>
      <c r="AB98" s="10">
        <f>ROUND(VLOOKUP($C98,$B$4:$BH$42,27,FALSE),0)</f>
        <v>0</v>
      </c>
      <c r="AC98" s="10">
        <f>ROUND(VLOOKUP($C98,$B$4:$BH$42,28,FALSE),0)</f>
        <v>0</v>
      </c>
      <c r="AD98" s="10">
        <f>ROUND(VLOOKUP($C98,$B$4:$BH$42,29,FALSE),0)</f>
        <v>100</v>
      </c>
      <c r="AE98" s="10">
        <f>ROUND(VLOOKUP($C98,$B$4:$BH$42,30,FALSE),0)</f>
        <v>0</v>
      </c>
      <c r="AF98" s="10">
        <f>ROUND(VLOOKUP($C98,$B$4:$BH$42,31,FALSE),0)</f>
        <v>0</v>
      </c>
      <c r="AG98" s="10">
        <f>ROUND(VLOOKUP($C98,$B$4:$BH$42,32,FALSE),0)</f>
        <v>0</v>
      </c>
      <c r="AH98" s="10">
        <f>ROUND(VLOOKUP($C98,$B$4:$BH$42,33,FALSE),0)</f>
        <v>0</v>
      </c>
      <c r="AI98" s="10">
        <f>ROUND(VLOOKUP($C98,$B$4:$BH$42,34,FALSE),0)</f>
        <v>0</v>
      </c>
      <c r="AJ98" s="3"/>
      <c r="AK98" s="10">
        <f>ROUND(VLOOKUP($C98,$B$4:$BH$42,36,FALSE),0)</f>
        <v>0</v>
      </c>
      <c r="AL98" s="10">
        <f>ROUND(VLOOKUP($C98,$B$4:$BH$42,37,FALSE),0)</f>
        <v>0</v>
      </c>
      <c r="AM98" s="3"/>
      <c r="AN98" s="10">
        <f>ROUND(VLOOKUP($C98,$B$4:$BH$42,39,FALSE),0)</f>
        <v>0</v>
      </c>
      <c r="AO98" s="10">
        <f>ROUND(VLOOKUP($C98,$B$4:$BH$42,40,FALSE),0)</f>
        <v>0</v>
      </c>
      <c r="AP98" s="10">
        <f>ROUND(VLOOKUP($C98,$B$4:$BH$42,41,FALSE),0)</f>
        <v>0</v>
      </c>
      <c r="AQ98" s="10">
        <f>ROUND(VLOOKUP($C98,$B$4:$BH$42,42,FALSE),0)</f>
        <v>0</v>
      </c>
      <c r="AR98" s="10">
        <f>ROUND(VLOOKUP($C98,$B$4:$BH$42,43,FALSE),0)</f>
        <v>0</v>
      </c>
      <c r="AS98" s="10">
        <f>ROUND(VLOOKUP($C98,$B$4:$BH$42,44,FALSE),0)</f>
        <v>0</v>
      </c>
      <c r="AT98" s="10">
        <f>ROUND(VLOOKUP($C98,$B$4:$BH$42,45,FALSE),0)</f>
        <v>0</v>
      </c>
      <c r="AU98" s="10">
        <f>ROUND(VLOOKUP($C98,$B$4:$BH$42,46,FALSE),0)</f>
        <v>0</v>
      </c>
      <c r="AV98" s="10">
        <f>ROUND(VLOOKUP($C98,$B$4:$BH$42,47,FALSE),0)</f>
        <v>0</v>
      </c>
      <c r="AW98" s="10">
        <f>ROUND(VLOOKUP($C98,$B$4:$BH$42,48,FALSE),0)</f>
        <v>0</v>
      </c>
      <c r="AX98" s="10">
        <f>ROUND(VLOOKUP($C98,$B$4:$BH$42,49,FALSE),0)</f>
        <v>0</v>
      </c>
      <c r="AY98" s="3"/>
      <c r="AZ98" s="10">
        <v>6000</v>
      </c>
      <c r="BA98" s="10">
        <v>2000</v>
      </c>
      <c r="BB98" s="10">
        <v>180</v>
      </c>
      <c r="BC98" s="10">
        <v>0</v>
      </c>
      <c r="BD98" s="10">
        <v>0</v>
      </c>
      <c r="BE98" s="10">
        <v>60</v>
      </c>
      <c r="BF98" s="3"/>
      <c r="BG98" s="10">
        <v>1000</v>
      </c>
      <c r="BH98" s="10">
        <v>5000</v>
      </c>
      <c r="BI98" s="3"/>
      <c r="BJ98" s="21">
        <v>1</v>
      </c>
      <c r="BK98" s="65">
        <v>0</v>
      </c>
      <c r="BL98" s="65">
        <v>0</v>
      </c>
      <c r="BM98" s="6">
        <f t="shared" si="286"/>
        <v>130.44149999999999</v>
      </c>
      <c r="BN98" s="8">
        <f t="shared" si="287"/>
        <v>385.30245660461935</v>
      </c>
      <c r="BO98" s="12">
        <f t="shared" si="130"/>
        <v>224.18615120740947</v>
      </c>
      <c r="BP98" s="50">
        <f>(1-'#Constant'!$A$3)/($J98*'#Constant'!$B$3/'#Constant'!$C$3^($D98-1)+1)+'#Constant'!$A$3</f>
        <v>0.91416058394160582</v>
      </c>
      <c r="BQ98" s="4">
        <f t="shared" si="288"/>
        <v>387.37723570744168</v>
      </c>
      <c r="BR98" s="50">
        <f>(1-'#Constant'!$A$3)/($K98*'#Constant'!$B$3/'#Constant'!$C$3^($D98-1)+1)+'#Constant'!$A$3</f>
        <v>0.92405904059040589</v>
      </c>
      <c r="BS98" s="4">
        <f t="shared" si="289"/>
        <v>383.22767750179702</v>
      </c>
      <c r="BT98">
        <f>BO98/$BO$4*100</f>
        <v>170.38996153008969</v>
      </c>
    </row>
    <row r="99" spans="1:72" s="13" customFormat="1" ht="17.25" thickBot="1" x14ac:dyDescent="0.35">
      <c r="B99" s="20"/>
      <c r="C99" s="43"/>
      <c r="D99" s="14">
        <v>1</v>
      </c>
      <c r="E99" s="14">
        <v>1</v>
      </c>
      <c r="F99" s="19">
        <v>1</v>
      </c>
      <c r="G99" s="15">
        <f>G98</f>
        <v>101</v>
      </c>
      <c r="H99" s="15">
        <f>H98</f>
        <v>101</v>
      </c>
      <c r="I99" s="15">
        <f>I98</f>
        <v>5666</v>
      </c>
      <c r="J99" s="15">
        <f>J98</f>
        <v>32</v>
      </c>
      <c r="K99" s="15">
        <f>K98</f>
        <v>28</v>
      </c>
      <c r="L99" s="16"/>
      <c r="M99" s="15">
        <f t="shared" ref="M99:V99" si="375">M98</f>
        <v>200</v>
      </c>
      <c r="N99" s="15">
        <f t="shared" si="375"/>
        <v>0</v>
      </c>
      <c r="O99" s="15">
        <f t="shared" si="375"/>
        <v>300</v>
      </c>
      <c r="P99" s="15">
        <f t="shared" si="375"/>
        <v>200</v>
      </c>
      <c r="Q99" s="15">
        <f t="shared" si="375"/>
        <v>0</v>
      </c>
      <c r="R99" s="15">
        <f t="shared" si="375"/>
        <v>0</v>
      </c>
      <c r="S99" s="15">
        <f t="shared" si="375"/>
        <v>100</v>
      </c>
      <c r="T99" s="15">
        <f t="shared" si="375"/>
        <v>0</v>
      </c>
      <c r="U99" s="15">
        <f t="shared" si="375"/>
        <v>0</v>
      </c>
      <c r="V99" s="15">
        <f t="shared" si="375"/>
        <v>0</v>
      </c>
      <c r="W99" s="16"/>
      <c r="X99" s="15">
        <f t="shared" ref="X99:AI99" si="376">X98</f>
        <v>200</v>
      </c>
      <c r="Y99" s="15">
        <f t="shared" si="376"/>
        <v>0</v>
      </c>
      <c r="Z99" s="15">
        <f t="shared" si="376"/>
        <v>300</v>
      </c>
      <c r="AA99" s="15">
        <f t="shared" si="376"/>
        <v>200</v>
      </c>
      <c r="AB99" s="15">
        <f t="shared" si="376"/>
        <v>0</v>
      </c>
      <c r="AC99" s="15">
        <f t="shared" si="376"/>
        <v>0</v>
      </c>
      <c r="AD99" s="15">
        <f t="shared" si="376"/>
        <v>100</v>
      </c>
      <c r="AE99" s="15">
        <f t="shared" si="376"/>
        <v>0</v>
      </c>
      <c r="AF99" s="15">
        <f t="shared" si="376"/>
        <v>0</v>
      </c>
      <c r="AG99" s="15">
        <f t="shared" si="376"/>
        <v>0</v>
      </c>
      <c r="AH99" s="15">
        <f t="shared" si="376"/>
        <v>0</v>
      </c>
      <c r="AI99" s="15">
        <f t="shared" si="376"/>
        <v>0</v>
      </c>
      <c r="AJ99" s="17"/>
      <c r="AK99" s="15">
        <f>AK98</f>
        <v>0</v>
      </c>
      <c r="AL99" s="15">
        <f>AL98</f>
        <v>0</v>
      </c>
      <c r="AM99" s="17"/>
      <c r="AN99" s="15">
        <f t="shared" ref="AN99:AX99" si="377">AN98</f>
        <v>0</v>
      </c>
      <c r="AO99" s="15">
        <f t="shared" si="377"/>
        <v>0</v>
      </c>
      <c r="AP99" s="15">
        <f t="shared" si="377"/>
        <v>0</v>
      </c>
      <c r="AQ99" s="15">
        <f t="shared" si="377"/>
        <v>0</v>
      </c>
      <c r="AR99" s="15">
        <f t="shared" si="377"/>
        <v>0</v>
      </c>
      <c r="AS99" s="15">
        <f t="shared" si="377"/>
        <v>0</v>
      </c>
      <c r="AT99" s="15">
        <f t="shared" si="377"/>
        <v>0</v>
      </c>
      <c r="AU99" s="15">
        <f t="shared" si="377"/>
        <v>0</v>
      </c>
      <c r="AV99" s="15">
        <f t="shared" si="377"/>
        <v>0</v>
      </c>
      <c r="AW99" s="15">
        <f t="shared" si="377"/>
        <v>0</v>
      </c>
      <c r="AX99" s="15">
        <f t="shared" si="377"/>
        <v>0</v>
      </c>
      <c r="AY99" s="17"/>
      <c r="AZ99" s="15">
        <f t="shared" ref="AZ99:BD99" si="378">AZ98</f>
        <v>6000</v>
      </c>
      <c r="BA99" s="15">
        <f t="shared" si="378"/>
        <v>2000</v>
      </c>
      <c r="BB99" s="15">
        <v>180</v>
      </c>
      <c r="BC99" s="15">
        <f t="shared" si="378"/>
        <v>0</v>
      </c>
      <c r="BD99" s="15">
        <f t="shared" si="378"/>
        <v>0</v>
      </c>
      <c r="BE99" s="15">
        <f t="shared" ref="BE99" si="379">BE98</f>
        <v>60</v>
      </c>
      <c r="BF99" s="17"/>
      <c r="BG99" s="15">
        <f t="shared" ref="BG99:BH99" si="380">BG98</f>
        <v>1000</v>
      </c>
      <c r="BH99" s="15">
        <f t="shared" si="380"/>
        <v>5000</v>
      </c>
      <c r="BI99" s="17"/>
      <c r="BJ99" s="22">
        <f>G99/G98</f>
        <v>1</v>
      </c>
      <c r="BK99" s="65">
        <f t="shared" si="374"/>
        <v>0</v>
      </c>
      <c r="BL99" s="65">
        <f t="shared" si="374"/>
        <v>0</v>
      </c>
      <c r="BM99" s="6">
        <f t="shared" si="286"/>
        <v>130.44149999999999</v>
      </c>
      <c r="BN99" s="8">
        <f t="shared" si="287"/>
        <v>385.30245660461935</v>
      </c>
      <c r="BO99" s="12">
        <f t="shared" si="130"/>
        <v>224.18615120740947</v>
      </c>
      <c r="BP99" s="50">
        <f>(1-'#Constant'!$A$3)/($J99*'#Constant'!$B$3/'#Constant'!$C$3^($D99-1)+1)+'#Constant'!$A$3</f>
        <v>0.91416058394160582</v>
      </c>
      <c r="BQ99" s="4">
        <f t="shared" si="288"/>
        <v>387.37723570744168</v>
      </c>
      <c r="BR99" s="50">
        <f>(1-'#Constant'!$A$3)/($K99*'#Constant'!$B$3/'#Constant'!$C$3^($D99-1)+1)+'#Constant'!$A$3</f>
        <v>0.92405904059040589</v>
      </c>
      <c r="BS99" s="4">
        <f t="shared" si="289"/>
        <v>383.22767750179702</v>
      </c>
      <c r="BT99"/>
    </row>
    <row r="100" spans="1:72" x14ac:dyDescent="0.3">
      <c r="A100">
        <v>29</v>
      </c>
      <c r="B100" s="18" t="str">
        <f>VLOOKUP(CONCATENATE("CREATURE_NAME_",A100),[1]Localization_Hero!$A:$E,2,FALSE)</f>
        <v>루나</v>
      </c>
      <c r="C100" s="43" t="str">
        <f>VLOOKUP($A100,[2]CreatureTable!$A:$I,9,FALSE)</f>
        <v>Archer</v>
      </c>
      <c r="D100">
        <v>1</v>
      </c>
      <c r="E100">
        <v>1</v>
      </c>
      <c r="F100" s="18">
        <v>1</v>
      </c>
      <c r="G100" s="10">
        <f>ROUND(VLOOKUP($C100,$B$4:$BH$42,6,FALSE),0)</f>
        <v>114</v>
      </c>
      <c r="H100" s="10">
        <f>ROUND(VLOOKUP($C100,$B$4:$BH$42,7,FALSE),0)</f>
        <v>114</v>
      </c>
      <c r="I100" s="10">
        <f>ROUND(VLOOKUP($C100,$B$4:$BH$42,8,FALSE),0)</f>
        <v>4364</v>
      </c>
      <c r="J100" s="10">
        <f>ROUND(VLOOKUP($C100,$B$4:$BH$42,9,FALSE),0)</f>
        <v>22</v>
      </c>
      <c r="K100" s="10">
        <f>ROUND(VLOOKUP($C100,$B$4:$BH$42,10,FALSE),0)</f>
        <v>18</v>
      </c>
      <c r="L100" s="2"/>
      <c r="M100" s="10">
        <f>ROUND(VLOOKUP($C100,$B$4:$BH$42,12,FALSE),0)</f>
        <v>150</v>
      </c>
      <c r="N100" s="10">
        <f>ROUND(VLOOKUP($C100,$B$4:$BH$42,13,FALSE),0)</f>
        <v>0</v>
      </c>
      <c r="O100" s="10">
        <f>ROUND(VLOOKUP($C100,$B$4:$BH$42,14,FALSE),0)</f>
        <v>0</v>
      </c>
      <c r="P100" s="10">
        <f>ROUND(VLOOKUP($C100,$B$4:$BH$42,15,FALSE),0)</f>
        <v>0</v>
      </c>
      <c r="Q100" s="10">
        <f>ROUND(VLOOKUP($C100,$B$4:$BH$42,16,FALSE),0)</f>
        <v>0</v>
      </c>
      <c r="R100" s="10">
        <f>ROUND(VLOOKUP($C100,$B$4:$BH$42,17,FALSE),0)</f>
        <v>0</v>
      </c>
      <c r="S100" s="10">
        <f>ROUND(VLOOKUP($C100,$B$4:$BH$42,18,FALSE),0)</f>
        <v>100</v>
      </c>
      <c r="T100" s="10">
        <f>ROUND(VLOOKUP($C100,$B$4:$BH$42,19,FALSE),0)</f>
        <v>250</v>
      </c>
      <c r="U100" s="10">
        <f>ROUND(VLOOKUP($C100,$B$4:$BH$42,20,FALSE),0)</f>
        <v>0</v>
      </c>
      <c r="V100" s="10">
        <f>ROUND(VLOOKUP($C100,$B$4:$BH$42,21,FALSE),0)</f>
        <v>0</v>
      </c>
      <c r="W100" s="2"/>
      <c r="X100" s="10">
        <f>ROUND(VLOOKUP($C100,$B$4:$BH$42,23,FALSE),0)</f>
        <v>150</v>
      </c>
      <c r="Y100" s="10">
        <f>ROUND(VLOOKUP($C100,$B$4:$BH$42,24,FALSE),0)</f>
        <v>0</v>
      </c>
      <c r="Z100" s="10">
        <f>ROUND(VLOOKUP($C100,$B$4:$BH$42,25,FALSE),0)</f>
        <v>0</v>
      </c>
      <c r="AA100" s="10">
        <f>ROUND(VLOOKUP($C100,$B$4:$BH$42,26,FALSE),0)</f>
        <v>0</v>
      </c>
      <c r="AB100" s="10">
        <f>ROUND(VLOOKUP($C100,$B$4:$BH$42,27,FALSE),0)</f>
        <v>0</v>
      </c>
      <c r="AC100" s="10">
        <f>ROUND(VLOOKUP($C100,$B$4:$BH$42,28,FALSE),0)</f>
        <v>0</v>
      </c>
      <c r="AD100" s="10">
        <f>ROUND(VLOOKUP($C100,$B$4:$BH$42,29,FALSE),0)</f>
        <v>100</v>
      </c>
      <c r="AE100" s="10">
        <f>ROUND(VLOOKUP($C100,$B$4:$BH$42,30,FALSE),0)</f>
        <v>250</v>
      </c>
      <c r="AF100" s="10">
        <f>ROUND(VLOOKUP($C100,$B$4:$BH$42,31,FALSE),0)</f>
        <v>0</v>
      </c>
      <c r="AG100" s="10">
        <f>ROUND(VLOOKUP($C100,$B$4:$BH$42,32,FALSE),0)</f>
        <v>0</v>
      </c>
      <c r="AH100" s="10">
        <f>ROUND(VLOOKUP($C100,$B$4:$BH$42,33,FALSE),0)</f>
        <v>0</v>
      </c>
      <c r="AI100" s="10">
        <f>ROUND(VLOOKUP($C100,$B$4:$BH$42,34,FALSE),0)</f>
        <v>0</v>
      </c>
      <c r="AJ100" s="3"/>
      <c r="AK100" s="10">
        <f>ROUND(VLOOKUP($C100,$B$4:$BH$42,36,FALSE),0)</f>
        <v>0</v>
      </c>
      <c r="AL100" s="10">
        <f>ROUND(VLOOKUP($C100,$B$4:$BH$42,37,FALSE),0)</f>
        <v>0</v>
      </c>
      <c r="AM100" s="3"/>
      <c r="AN100" s="10">
        <f>ROUND(VLOOKUP($C100,$B$4:$BH$42,39,FALSE),0)</f>
        <v>0</v>
      </c>
      <c r="AO100" s="10">
        <f>ROUND(VLOOKUP($C100,$B$4:$BH$42,40,FALSE),0)</f>
        <v>0</v>
      </c>
      <c r="AP100" s="10">
        <f>ROUND(VLOOKUP($C100,$B$4:$BH$42,41,FALSE),0)</f>
        <v>0</v>
      </c>
      <c r="AQ100" s="10">
        <f>ROUND(VLOOKUP($C100,$B$4:$BH$42,42,FALSE),0)</f>
        <v>0</v>
      </c>
      <c r="AR100" s="10">
        <f>ROUND(VLOOKUP($C100,$B$4:$BH$42,43,FALSE),0)</f>
        <v>0</v>
      </c>
      <c r="AS100" s="10">
        <f>ROUND(VLOOKUP($C100,$B$4:$BH$42,44,FALSE),0)</f>
        <v>0</v>
      </c>
      <c r="AT100" s="10">
        <f>ROUND(VLOOKUP($C100,$B$4:$BH$42,45,FALSE),0)</f>
        <v>0</v>
      </c>
      <c r="AU100" s="10">
        <f>ROUND(VLOOKUP($C100,$B$4:$BH$42,46,FALSE),0)</f>
        <v>0</v>
      </c>
      <c r="AV100" s="10">
        <f>ROUND(VLOOKUP($C100,$B$4:$BH$42,47,FALSE),0)</f>
        <v>0</v>
      </c>
      <c r="AW100" s="10">
        <f>ROUND(VLOOKUP($C100,$B$4:$BH$42,48,FALSE),0)</f>
        <v>0</v>
      </c>
      <c r="AX100" s="10">
        <f>ROUND(VLOOKUP($C100,$B$4:$BH$42,49,FALSE),0)</f>
        <v>0</v>
      </c>
      <c r="AY100" s="3"/>
      <c r="AZ100" s="10">
        <v>6000</v>
      </c>
      <c r="BA100" s="10">
        <v>2000</v>
      </c>
      <c r="BB100" s="10">
        <v>500</v>
      </c>
      <c r="BC100" s="10">
        <v>0</v>
      </c>
      <c r="BD100" s="10">
        <v>0</v>
      </c>
      <c r="BE100" s="10">
        <v>60</v>
      </c>
      <c r="BF100" s="3"/>
      <c r="BG100" s="10">
        <v>1000</v>
      </c>
      <c r="BH100" s="10">
        <v>5000</v>
      </c>
      <c r="BI100" s="3"/>
      <c r="BJ100" s="21">
        <v>1</v>
      </c>
      <c r="BK100" s="65">
        <v>0</v>
      </c>
      <c r="BL100" s="65">
        <v>0</v>
      </c>
      <c r="BM100" s="6">
        <f t="shared" si="286"/>
        <v>151.17468749999998</v>
      </c>
      <c r="BN100" s="8">
        <f t="shared" si="287"/>
        <v>231.01462885229961</v>
      </c>
      <c r="BO100" s="12">
        <f t="shared" si="130"/>
        <v>186.87847474943408</v>
      </c>
      <c r="BP100" s="50">
        <f>(1-'#Constant'!$A$3)/($J100*'#Constant'!$B$3/'#Constant'!$C$3^($D100-1)+1)+'#Constant'!$A$3</f>
        <v>0.93932457786116319</v>
      </c>
      <c r="BQ100" s="4">
        <f t="shared" si="288"/>
        <v>232.29457116606082</v>
      </c>
      <c r="BR100" s="50">
        <f>(1-'#Constant'!$A$3)/($K100*'#Constant'!$B$3/'#Constant'!$C$3^($D100-1)+1)+'#Constant'!$A$3</f>
        <v>0.9497912713472485</v>
      </c>
      <c r="BS100" s="4">
        <f t="shared" si="289"/>
        <v>229.73468653853837</v>
      </c>
      <c r="BT100">
        <f>BO100/$BO$4*100</f>
        <v>142.03471513233021</v>
      </c>
    </row>
    <row r="101" spans="1:72" s="13" customFormat="1" ht="17.25" thickBot="1" x14ac:dyDescent="0.35">
      <c r="B101" s="20"/>
      <c r="D101" s="14">
        <v>1</v>
      </c>
      <c r="E101" s="14">
        <v>1</v>
      </c>
      <c r="F101" s="19">
        <v>1</v>
      </c>
      <c r="G101" s="15">
        <f>G100</f>
        <v>114</v>
      </c>
      <c r="H101" s="15">
        <f>H100</f>
        <v>114</v>
      </c>
      <c r="I101" s="15">
        <f>I100</f>
        <v>4364</v>
      </c>
      <c r="J101" s="15">
        <f>J100</f>
        <v>22</v>
      </c>
      <c r="K101" s="15">
        <f>K100</f>
        <v>18</v>
      </c>
      <c r="L101" s="16"/>
      <c r="M101" s="15">
        <f t="shared" ref="M101:V101" si="381">M100</f>
        <v>150</v>
      </c>
      <c r="N101" s="15">
        <f t="shared" si="381"/>
        <v>0</v>
      </c>
      <c r="O101" s="15">
        <f t="shared" si="381"/>
        <v>0</v>
      </c>
      <c r="P101" s="15">
        <f t="shared" si="381"/>
        <v>0</v>
      </c>
      <c r="Q101" s="15">
        <f t="shared" si="381"/>
        <v>0</v>
      </c>
      <c r="R101" s="15">
        <f t="shared" si="381"/>
        <v>0</v>
      </c>
      <c r="S101" s="15">
        <f t="shared" si="381"/>
        <v>100</v>
      </c>
      <c r="T101" s="15">
        <f t="shared" si="381"/>
        <v>250</v>
      </c>
      <c r="U101" s="15">
        <f t="shared" si="381"/>
        <v>0</v>
      </c>
      <c r="V101" s="15">
        <f t="shared" si="381"/>
        <v>0</v>
      </c>
      <c r="W101" s="16"/>
      <c r="X101" s="15">
        <f t="shared" ref="X101:AI101" si="382">X100</f>
        <v>150</v>
      </c>
      <c r="Y101" s="15">
        <f t="shared" si="382"/>
        <v>0</v>
      </c>
      <c r="Z101" s="15">
        <f t="shared" si="382"/>
        <v>0</v>
      </c>
      <c r="AA101" s="15">
        <f t="shared" si="382"/>
        <v>0</v>
      </c>
      <c r="AB101" s="15">
        <f t="shared" si="382"/>
        <v>0</v>
      </c>
      <c r="AC101" s="15">
        <f t="shared" si="382"/>
        <v>0</v>
      </c>
      <c r="AD101" s="15">
        <f t="shared" si="382"/>
        <v>100</v>
      </c>
      <c r="AE101" s="15">
        <f t="shared" si="382"/>
        <v>250</v>
      </c>
      <c r="AF101" s="15">
        <f t="shared" si="382"/>
        <v>0</v>
      </c>
      <c r="AG101" s="15">
        <f t="shared" si="382"/>
        <v>0</v>
      </c>
      <c r="AH101" s="15">
        <f t="shared" si="382"/>
        <v>0</v>
      </c>
      <c r="AI101" s="15">
        <f t="shared" si="382"/>
        <v>0</v>
      </c>
      <c r="AJ101" s="17"/>
      <c r="AK101" s="15">
        <f>AK100</f>
        <v>0</v>
      </c>
      <c r="AL101" s="15">
        <f>AL100</f>
        <v>0</v>
      </c>
      <c r="AM101" s="17"/>
      <c r="AN101" s="15">
        <f t="shared" ref="AN101:AX101" si="383">AN100</f>
        <v>0</v>
      </c>
      <c r="AO101" s="15">
        <f t="shared" si="383"/>
        <v>0</v>
      </c>
      <c r="AP101" s="15">
        <f t="shared" si="383"/>
        <v>0</v>
      </c>
      <c r="AQ101" s="15">
        <f t="shared" si="383"/>
        <v>0</v>
      </c>
      <c r="AR101" s="15">
        <f t="shared" si="383"/>
        <v>0</v>
      </c>
      <c r="AS101" s="15">
        <f t="shared" si="383"/>
        <v>0</v>
      </c>
      <c r="AT101" s="15">
        <f t="shared" si="383"/>
        <v>0</v>
      </c>
      <c r="AU101" s="15">
        <f t="shared" si="383"/>
        <v>0</v>
      </c>
      <c r="AV101" s="15">
        <f t="shared" si="383"/>
        <v>0</v>
      </c>
      <c r="AW101" s="15">
        <f t="shared" si="383"/>
        <v>0</v>
      </c>
      <c r="AX101" s="15">
        <f t="shared" si="383"/>
        <v>0</v>
      </c>
      <c r="AY101" s="17"/>
      <c r="AZ101" s="15">
        <f t="shared" ref="AZ101:BE101" si="384">AZ100</f>
        <v>6000</v>
      </c>
      <c r="BA101" s="15">
        <f t="shared" si="384"/>
        <v>2000</v>
      </c>
      <c r="BB101" s="15">
        <v>500</v>
      </c>
      <c r="BC101" s="15">
        <f t="shared" si="384"/>
        <v>0</v>
      </c>
      <c r="BD101" s="15">
        <f t="shared" si="384"/>
        <v>0</v>
      </c>
      <c r="BE101" s="15">
        <f t="shared" si="384"/>
        <v>60</v>
      </c>
      <c r="BF101" s="17"/>
      <c r="BG101" s="15">
        <f t="shared" ref="BG101:BH101" si="385">BG100</f>
        <v>1000</v>
      </c>
      <c r="BH101" s="15">
        <f t="shared" si="385"/>
        <v>5000</v>
      </c>
      <c r="BI101" s="17"/>
      <c r="BJ101" s="22">
        <f>G101/G100</f>
        <v>1</v>
      </c>
      <c r="BK101" s="65">
        <f>BK100</f>
        <v>0</v>
      </c>
      <c r="BL101" s="65">
        <f>BL100</f>
        <v>0</v>
      </c>
      <c r="BM101" s="6">
        <f t="shared" si="286"/>
        <v>151.17468749999998</v>
      </c>
      <c r="BN101" s="8">
        <f t="shared" si="287"/>
        <v>231.01462885229961</v>
      </c>
      <c r="BO101" s="12">
        <f t="shared" si="130"/>
        <v>186.87847474943408</v>
      </c>
      <c r="BP101" s="50">
        <f>(1-'#Constant'!$A$3)/($J101*'#Constant'!$B$3/'#Constant'!$C$3^($D101-1)+1)+'#Constant'!$A$3</f>
        <v>0.93932457786116319</v>
      </c>
      <c r="BQ101" s="4">
        <f t="shared" si="288"/>
        <v>232.29457116606082</v>
      </c>
      <c r="BR101" s="50">
        <f>(1-'#Constant'!$A$3)/($K101*'#Constant'!$B$3/'#Constant'!$C$3^($D101-1)+1)+'#Constant'!$A$3</f>
        <v>0.9497912713472485</v>
      </c>
      <c r="BS101" s="4">
        <f t="shared" si="289"/>
        <v>229.73468653853837</v>
      </c>
      <c r="BT101"/>
    </row>
    <row r="102" spans="1:72" x14ac:dyDescent="0.3">
      <c r="A102">
        <v>30</v>
      </c>
      <c r="B102" s="18" t="str">
        <f>VLOOKUP(CONCATENATE("CREATURE_NAME_",A102),[1]Localization_Hero!$A:$E,2,FALSE)</f>
        <v>라이아스</v>
      </c>
      <c r="C102" s="43" t="str">
        <f>VLOOKUP($A102,[2]CreatureTable!$A:$I,9,FALSE)</f>
        <v>Priest</v>
      </c>
      <c r="D102">
        <v>1</v>
      </c>
      <c r="E102">
        <v>1</v>
      </c>
      <c r="F102" s="18">
        <v>1</v>
      </c>
      <c r="G102" s="10">
        <f>ROUND(VLOOKUP($C102,$B$4:$BH$42,6,FALSE),0)</f>
        <v>95</v>
      </c>
      <c r="H102" s="10">
        <f>ROUND(VLOOKUP($C102,$B$4:$BH$42,7,FALSE),0)</f>
        <v>95</v>
      </c>
      <c r="I102" s="10">
        <f>ROUND(VLOOKUP($C102,$B$4:$BH$42,8,FALSE),0)</f>
        <v>4520</v>
      </c>
      <c r="J102" s="10">
        <f>ROUND(VLOOKUP($C102,$B$4:$BH$42,9,FALSE),0)</f>
        <v>20</v>
      </c>
      <c r="K102" s="10">
        <f>ROUND(VLOOKUP($C102,$B$4:$BH$42,10,FALSE),0)</f>
        <v>25</v>
      </c>
      <c r="L102" s="2"/>
      <c r="M102" s="10">
        <f>ROUND(VLOOKUP($C102,$B$4:$BH$42,12,FALSE),0)</f>
        <v>100</v>
      </c>
      <c r="N102" s="10">
        <f>ROUND(VLOOKUP($C102,$B$4:$BH$42,13,FALSE),0)</f>
        <v>0</v>
      </c>
      <c r="O102" s="10">
        <f>ROUND(VLOOKUP($C102,$B$4:$BH$42,14,FALSE),0)</f>
        <v>0</v>
      </c>
      <c r="P102" s="10">
        <f>ROUND(VLOOKUP($C102,$B$4:$BH$42,15,FALSE),0)</f>
        <v>0</v>
      </c>
      <c r="Q102" s="10">
        <f>ROUND(VLOOKUP($C102,$B$4:$BH$42,16,FALSE),0)</f>
        <v>0</v>
      </c>
      <c r="R102" s="10">
        <f>ROUND(VLOOKUP($C102,$B$4:$BH$42,17,FALSE),0)</f>
        <v>0</v>
      </c>
      <c r="S102" s="10">
        <f>ROUND(VLOOKUP($C102,$B$4:$BH$42,18,FALSE),0)</f>
        <v>100</v>
      </c>
      <c r="T102" s="10">
        <f>ROUND(VLOOKUP($C102,$B$4:$BH$42,19,FALSE),0)</f>
        <v>0</v>
      </c>
      <c r="U102" s="10">
        <f>ROUND(VLOOKUP($C102,$B$4:$BH$42,20,FALSE),0)</f>
        <v>0</v>
      </c>
      <c r="V102" s="10">
        <f>ROUND(VLOOKUP($C102,$B$4:$BH$42,21,FALSE),0)</f>
        <v>0</v>
      </c>
      <c r="W102" s="2"/>
      <c r="X102" s="10">
        <f>ROUND(VLOOKUP($C102,$B$4:$BH$42,23,FALSE),0)</f>
        <v>100</v>
      </c>
      <c r="Y102" s="10">
        <f>ROUND(VLOOKUP($C102,$B$4:$BH$42,24,FALSE),0)</f>
        <v>0</v>
      </c>
      <c r="Z102" s="10">
        <f>ROUND(VLOOKUP($C102,$B$4:$BH$42,25,FALSE),0)</f>
        <v>0</v>
      </c>
      <c r="AA102" s="10">
        <f>ROUND(VLOOKUP($C102,$B$4:$BH$42,26,FALSE),0)</f>
        <v>0</v>
      </c>
      <c r="AB102" s="10">
        <f>ROUND(VLOOKUP($C102,$B$4:$BH$42,27,FALSE),0)</f>
        <v>500</v>
      </c>
      <c r="AC102" s="10">
        <f>ROUND(VLOOKUP($C102,$B$4:$BH$42,28,FALSE),0)</f>
        <v>250</v>
      </c>
      <c r="AD102" s="10">
        <f>ROUND(VLOOKUP($C102,$B$4:$BH$42,29,FALSE),0)</f>
        <v>100</v>
      </c>
      <c r="AE102" s="10">
        <f>ROUND(VLOOKUP($C102,$B$4:$BH$42,30,FALSE),0)</f>
        <v>0</v>
      </c>
      <c r="AF102" s="10">
        <f>ROUND(VLOOKUP($C102,$B$4:$BH$42,31,FALSE),0)</f>
        <v>0</v>
      </c>
      <c r="AG102" s="10">
        <f>ROUND(VLOOKUP($C102,$B$4:$BH$42,32,FALSE),0)</f>
        <v>150</v>
      </c>
      <c r="AH102" s="10">
        <f>ROUND(VLOOKUP($C102,$B$4:$BH$42,33,FALSE),0)</f>
        <v>0</v>
      </c>
      <c r="AI102" s="10">
        <f>ROUND(VLOOKUP($C102,$B$4:$BH$42,34,FALSE),0)</f>
        <v>0</v>
      </c>
      <c r="AJ102" s="3"/>
      <c r="AK102" s="10">
        <f>ROUND(VLOOKUP($C102,$B$4:$BH$42,36,FALSE),0)</f>
        <v>0</v>
      </c>
      <c r="AL102" s="10">
        <f>ROUND(VLOOKUP($C102,$B$4:$BH$42,37,FALSE),0)</f>
        <v>0</v>
      </c>
      <c r="AM102" s="3"/>
      <c r="AN102" s="10">
        <f>ROUND(VLOOKUP($C102,$B$4:$BH$42,39,FALSE),0)</f>
        <v>0</v>
      </c>
      <c r="AO102" s="10">
        <f>ROUND(VLOOKUP($C102,$B$4:$BH$42,40,FALSE),0)</f>
        <v>0</v>
      </c>
      <c r="AP102" s="10">
        <f>ROUND(VLOOKUP($C102,$B$4:$BH$42,41,FALSE),0)</f>
        <v>0</v>
      </c>
      <c r="AQ102" s="10">
        <f>ROUND(VLOOKUP($C102,$B$4:$BH$42,42,FALSE),0)</f>
        <v>0</v>
      </c>
      <c r="AR102" s="10">
        <f>ROUND(VLOOKUP($C102,$B$4:$BH$42,43,FALSE),0)</f>
        <v>0</v>
      </c>
      <c r="AS102" s="10">
        <f>ROUND(VLOOKUP($C102,$B$4:$BH$42,44,FALSE),0)</f>
        <v>0</v>
      </c>
      <c r="AT102" s="10">
        <f>ROUND(VLOOKUP($C102,$B$4:$BH$42,45,FALSE),0)</f>
        <v>0</v>
      </c>
      <c r="AU102" s="10">
        <f>ROUND(VLOOKUP($C102,$B$4:$BH$42,46,FALSE),0)</f>
        <v>0</v>
      </c>
      <c r="AV102" s="10">
        <f>ROUND(VLOOKUP($C102,$B$4:$BH$42,47,FALSE),0)</f>
        <v>0</v>
      </c>
      <c r="AW102" s="10">
        <f>ROUND(VLOOKUP($C102,$B$4:$BH$42,48,FALSE),0)</f>
        <v>0</v>
      </c>
      <c r="AX102" s="10">
        <f>ROUND(VLOOKUP($C102,$B$4:$BH$42,49,FALSE),0)</f>
        <v>0</v>
      </c>
      <c r="AY102" s="3"/>
      <c r="AZ102" s="10">
        <v>6000</v>
      </c>
      <c r="BA102" s="10">
        <v>2000</v>
      </c>
      <c r="BB102" s="10">
        <v>425</v>
      </c>
      <c r="BC102" s="10">
        <v>0</v>
      </c>
      <c r="BD102" s="10">
        <v>0</v>
      </c>
      <c r="BE102" s="10">
        <v>60</v>
      </c>
      <c r="BF102" s="3"/>
      <c r="BG102" s="10">
        <v>1000</v>
      </c>
      <c r="BH102" s="10">
        <v>5000</v>
      </c>
      <c r="BI102" s="3"/>
      <c r="BJ102" s="21">
        <v>1</v>
      </c>
      <c r="BK102" s="65">
        <v>0</v>
      </c>
      <c r="BL102" s="65">
        <v>0</v>
      </c>
      <c r="BM102" s="6">
        <f t="shared" si="286"/>
        <v>107.11250000000001</v>
      </c>
      <c r="BN102" s="8">
        <f t="shared" si="287"/>
        <v>347.95278528237111</v>
      </c>
      <c r="BO102" s="12">
        <f t="shared" si="130"/>
        <v>193.05463660207172</v>
      </c>
      <c r="BP102" s="50">
        <f>(1-'#Constant'!$A$3)/($J102*'#Constant'!$B$3/'#Constant'!$C$3^($D102-1)+1)+'#Constant'!$A$3</f>
        <v>0.94452830188679238</v>
      </c>
      <c r="BQ102" s="4">
        <f t="shared" si="288"/>
        <v>239.27287255293649</v>
      </c>
      <c r="BR102" s="50">
        <f>(1-'#Constant'!$A$3)/($K102*'#Constant'!$B$3/'#Constant'!$C$3^($D102-1)+1)+'#Constant'!$A$3</f>
        <v>0.93162790697674425</v>
      </c>
      <c r="BS102" s="4">
        <f t="shared" si="289"/>
        <v>456.63269801180576</v>
      </c>
      <c r="BT102">
        <f>BO102/$BO$4*100</f>
        <v>146.72883194020091</v>
      </c>
    </row>
    <row r="103" spans="1:72" s="13" customFormat="1" ht="17.25" thickBot="1" x14ac:dyDescent="0.35">
      <c r="B103" s="20"/>
      <c r="C103" s="43"/>
      <c r="D103" s="14">
        <v>1</v>
      </c>
      <c r="E103" s="14">
        <v>1</v>
      </c>
      <c r="F103" s="19">
        <v>1</v>
      </c>
      <c r="G103" s="15">
        <f>G102</f>
        <v>95</v>
      </c>
      <c r="H103" s="15">
        <f>H102</f>
        <v>95</v>
      </c>
      <c r="I103" s="15">
        <f>I102</f>
        <v>4520</v>
      </c>
      <c r="J103" s="15">
        <f>J102</f>
        <v>20</v>
      </c>
      <c r="K103" s="15">
        <f>K102</f>
        <v>25</v>
      </c>
      <c r="L103" s="16"/>
      <c r="M103" s="15">
        <f t="shared" ref="M103:V103" si="386">M102</f>
        <v>100</v>
      </c>
      <c r="N103" s="15">
        <f t="shared" si="386"/>
        <v>0</v>
      </c>
      <c r="O103" s="15">
        <f t="shared" si="386"/>
        <v>0</v>
      </c>
      <c r="P103" s="15">
        <f t="shared" si="386"/>
        <v>0</v>
      </c>
      <c r="Q103" s="15">
        <f t="shared" si="386"/>
        <v>0</v>
      </c>
      <c r="R103" s="15">
        <f t="shared" si="386"/>
        <v>0</v>
      </c>
      <c r="S103" s="15">
        <f t="shared" si="386"/>
        <v>100</v>
      </c>
      <c r="T103" s="15">
        <f t="shared" si="386"/>
        <v>0</v>
      </c>
      <c r="U103" s="15">
        <f t="shared" si="386"/>
        <v>0</v>
      </c>
      <c r="V103" s="15">
        <f t="shared" si="386"/>
        <v>0</v>
      </c>
      <c r="W103" s="16"/>
      <c r="X103" s="15">
        <f t="shared" ref="X103:AI103" si="387">X102</f>
        <v>100</v>
      </c>
      <c r="Y103" s="15">
        <f t="shared" si="387"/>
        <v>0</v>
      </c>
      <c r="Z103" s="15">
        <f t="shared" si="387"/>
        <v>0</v>
      </c>
      <c r="AA103" s="15">
        <f t="shared" si="387"/>
        <v>0</v>
      </c>
      <c r="AB103" s="15">
        <f t="shared" si="387"/>
        <v>500</v>
      </c>
      <c r="AC103" s="15">
        <f t="shared" si="387"/>
        <v>250</v>
      </c>
      <c r="AD103" s="15">
        <f t="shared" si="387"/>
        <v>100</v>
      </c>
      <c r="AE103" s="15">
        <f t="shared" si="387"/>
        <v>0</v>
      </c>
      <c r="AF103" s="15">
        <f t="shared" si="387"/>
        <v>0</v>
      </c>
      <c r="AG103" s="15">
        <f t="shared" si="387"/>
        <v>150</v>
      </c>
      <c r="AH103" s="15">
        <f t="shared" si="387"/>
        <v>0</v>
      </c>
      <c r="AI103" s="15">
        <f t="shared" si="387"/>
        <v>0</v>
      </c>
      <c r="AJ103" s="17"/>
      <c r="AK103" s="15">
        <f>AK102</f>
        <v>0</v>
      </c>
      <c r="AL103" s="15">
        <f>AL102</f>
        <v>0</v>
      </c>
      <c r="AM103" s="17"/>
      <c r="AN103" s="15">
        <f t="shared" ref="AN103:AX103" si="388">AN102</f>
        <v>0</v>
      </c>
      <c r="AO103" s="15">
        <f t="shared" si="388"/>
        <v>0</v>
      </c>
      <c r="AP103" s="15">
        <f t="shared" si="388"/>
        <v>0</v>
      </c>
      <c r="AQ103" s="15">
        <f t="shared" si="388"/>
        <v>0</v>
      </c>
      <c r="AR103" s="15">
        <f t="shared" si="388"/>
        <v>0</v>
      </c>
      <c r="AS103" s="15">
        <f t="shared" si="388"/>
        <v>0</v>
      </c>
      <c r="AT103" s="15">
        <f t="shared" si="388"/>
        <v>0</v>
      </c>
      <c r="AU103" s="15">
        <f t="shared" si="388"/>
        <v>0</v>
      </c>
      <c r="AV103" s="15">
        <f t="shared" si="388"/>
        <v>0</v>
      </c>
      <c r="AW103" s="15">
        <f t="shared" si="388"/>
        <v>0</v>
      </c>
      <c r="AX103" s="15">
        <f t="shared" si="388"/>
        <v>0</v>
      </c>
      <c r="AY103" s="17"/>
      <c r="AZ103" s="15">
        <f t="shared" ref="AZ103:BE103" si="389">AZ102</f>
        <v>6000</v>
      </c>
      <c r="BA103" s="15">
        <f t="shared" si="389"/>
        <v>2000</v>
      </c>
      <c r="BB103" s="15">
        <v>425</v>
      </c>
      <c r="BC103" s="15">
        <f t="shared" si="389"/>
        <v>0</v>
      </c>
      <c r="BD103" s="15">
        <f t="shared" si="389"/>
        <v>0</v>
      </c>
      <c r="BE103" s="15">
        <f t="shared" si="389"/>
        <v>60</v>
      </c>
      <c r="BF103" s="17"/>
      <c r="BG103" s="15">
        <f t="shared" ref="BG103:BH103" si="390">BG102</f>
        <v>1000</v>
      </c>
      <c r="BH103" s="15">
        <f t="shared" si="390"/>
        <v>5000</v>
      </c>
      <c r="BI103" s="17"/>
      <c r="BJ103" s="22">
        <f>G103/G102</f>
        <v>1</v>
      </c>
      <c r="BK103" s="65">
        <f t="shared" ref="BK103:BL103" si="391">BK102</f>
        <v>0</v>
      </c>
      <c r="BL103" s="65">
        <f t="shared" si="391"/>
        <v>0</v>
      </c>
      <c r="BM103" s="6">
        <f t="shared" si="286"/>
        <v>107.11250000000001</v>
      </c>
      <c r="BN103" s="8">
        <f t="shared" si="287"/>
        <v>347.95278528237111</v>
      </c>
      <c r="BO103" s="12">
        <f t="shared" si="130"/>
        <v>193.05463660207172</v>
      </c>
      <c r="BP103" s="50">
        <f>(1-'#Constant'!$A$3)/($J103*'#Constant'!$B$3/'#Constant'!$C$3^($D103-1)+1)+'#Constant'!$A$3</f>
        <v>0.94452830188679238</v>
      </c>
      <c r="BQ103" s="4">
        <f t="shared" si="288"/>
        <v>239.27287255293649</v>
      </c>
      <c r="BR103" s="50">
        <f>(1-'#Constant'!$A$3)/($K103*'#Constant'!$B$3/'#Constant'!$C$3^($D103-1)+1)+'#Constant'!$A$3</f>
        <v>0.93162790697674425</v>
      </c>
      <c r="BS103" s="4">
        <f t="shared" si="289"/>
        <v>456.63269801180576</v>
      </c>
      <c r="BT103"/>
    </row>
    <row r="104" spans="1:72" x14ac:dyDescent="0.3">
      <c r="A104">
        <v>31</v>
      </c>
      <c r="B104" s="18" t="str">
        <f>VLOOKUP(CONCATENATE("CREATURE_NAME_",A104),[1]Localization_Hero!$A:$E,2,FALSE)</f>
        <v>아르크</v>
      </c>
      <c r="C104" s="43" t="str">
        <f>VLOOKUP($A104,[2]CreatureTable!$A:$I,9,FALSE)</f>
        <v>Archer</v>
      </c>
      <c r="D104">
        <v>1</v>
      </c>
      <c r="E104">
        <v>1</v>
      </c>
      <c r="F104" s="18">
        <v>1</v>
      </c>
      <c r="G104" s="10">
        <f>ROUND(VLOOKUP($C104,$B$4:$BH$42,6,FALSE),0)</f>
        <v>114</v>
      </c>
      <c r="H104" s="10">
        <f>ROUND(VLOOKUP($C104,$B$4:$BH$42,7,FALSE),0)</f>
        <v>114</v>
      </c>
      <c r="I104" s="10">
        <f>ROUND(VLOOKUP($C104,$B$4:$BH$42,8,FALSE),0)</f>
        <v>4364</v>
      </c>
      <c r="J104" s="10">
        <f>ROUND(VLOOKUP($C104,$B$4:$BH$42,9,FALSE),0)</f>
        <v>22</v>
      </c>
      <c r="K104" s="10">
        <f>ROUND(VLOOKUP($C104,$B$4:$BH$42,10,FALSE),0)</f>
        <v>18</v>
      </c>
      <c r="L104" s="2"/>
      <c r="M104" s="10">
        <f>ROUND(VLOOKUP($C104,$B$4:$BH$42,12,FALSE),0)</f>
        <v>150</v>
      </c>
      <c r="N104" s="10">
        <f>ROUND(VLOOKUP($C104,$B$4:$BH$42,13,FALSE),0)</f>
        <v>0</v>
      </c>
      <c r="O104" s="10">
        <f>ROUND(VLOOKUP($C104,$B$4:$BH$42,14,FALSE),0)</f>
        <v>0</v>
      </c>
      <c r="P104" s="10">
        <f>ROUND(VLOOKUP($C104,$B$4:$BH$42,15,FALSE),0)</f>
        <v>0</v>
      </c>
      <c r="Q104" s="10">
        <f>ROUND(VLOOKUP($C104,$B$4:$BH$42,16,FALSE),0)</f>
        <v>0</v>
      </c>
      <c r="R104" s="10">
        <f>ROUND(VLOOKUP($C104,$B$4:$BH$42,17,FALSE),0)</f>
        <v>0</v>
      </c>
      <c r="S104" s="10">
        <f>ROUND(VLOOKUP($C104,$B$4:$BH$42,18,FALSE),0)</f>
        <v>100</v>
      </c>
      <c r="T104" s="10">
        <f>ROUND(VLOOKUP($C104,$B$4:$BH$42,19,FALSE),0)</f>
        <v>250</v>
      </c>
      <c r="U104" s="10">
        <f>ROUND(VLOOKUP($C104,$B$4:$BH$42,20,FALSE),0)</f>
        <v>0</v>
      </c>
      <c r="V104" s="10">
        <f>ROUND(VLOOKUP($C104,$B$4:$BH$42,21,FALSE),0)</f>
        <v>0</v>
      </c>
      <c r="W104" s="2"/>
      <c r="X104" s="10">
        <f>ROUND(VLOOKUP($C104,$B$4:$BH$42,23,FALSE),0)</f>
        <v>150</v>
      </c>
      <c r="Y104" s="10">
        <f>ROUND(VLOOKUP($C104,$B$4:$BH$42,24,FALSE),0)</f>
        <v>0</v>
      </c>
      <c r="Z104" s="10">
        <f>ROUND(VLOOKUP($C104,$B$4:$BH$42,25,FALSE),0)</f>
        <v>0</v>
      </c>
      <c r="AA104" s="10">
        <f>ROUND(VLOOKUP($C104,$B$4:$BH$42,26,FALSE),0)</f>
        <v>0</v>
      </c>
      <c r="AB104" s="10">
        <f>ROUND(VLOOKUP($C104,$B$4:$BH$42,27,FALSE),0)</f>
        <v>0</v>
      </c>
      <c r="AC104" s="10">
        <f>ROUND(VLOOKUP($C104,$B$4:$BH$42,28,FALSE),0)</f>
        <v>0</v>
      </c>
      <c r="AD104" s="10">
        <f>ROUND(VLOOKUP($C104,$B$4:$BH$42,29,FALSE),0)</f>
        <v>100</v>
      </c>
      <c r="AE104" s="10">
        <f>ROUND(VLOOKUP($C104,$B$4:$BH$42,30,FALSE),0)</f>
        <v>250</v>
      </c>
      <c r="AF104" s="10">
        <f>ROUND(VLOOKUP($C104,$B$4:$BH$42,31,FALSE),0)</f>
        <v>0</v>
      </c>
      <c r="AG104" s="10">
        <f>ROUND(VLOOKUP($C104,$B$4:$BH$42,32,FALSE),0)</f>
        <v>0</v>
      </c>
      <c r="AH104" s="10">
        <f>ROUND(VLOOKUP($C104,$B$4:$BH$42,33,FALSE),0)</f>
        <v>0</v>
      </c>
      <c r="AI104" s="10">
        <f>ROUND(VLOOKUP($C104,$B$4:$BH$42,34,FALSE),0)</f>
        <v>0</v>
      </c>
      <c r="AJ104" s="3"/>
      <c r="AK104" s="10">
        <f>ROUND(VLOOKUP($C104,$B$4:$BH$42,36,FALSE),0)</f>
        <v>0</v>
      </c>
      <c r="AL104" s="10">
        <f>ROUND(VLOOKUP($C104,$B$4:$BH$42,37,FALSE),0)</f>
        <v>0</v>
      </c>
      <c r="AM104" s="3"/>
      <c r="AN104" s="10">
        <f>ROUND(VLOOKUP($C104,$B$4:$BH$42,39,FALSE),0)</f>
        <v>0</v>
      </c>
      <c r="AO104" s="10">
        <f>ROUND(VLOOKUP($C104,$B$4:$BH$42,40,FALSE),0)</f>
        <v>0</v>
      </c>
      <c r="AP104" s="10">
        <f>ROUND(VLOOKUP($C104,$B$4:$BH$42,41,FALSE),0)</f>
        <v>0</v>
      </c>
      <c r="AQ104" s="10">
        <f>ROUND(VLOOKUP($C104,$B$4:$BH$42,42,FALSE),0)</f>
        <v>0</v>
      </c>
      <c r="AR104" s="10">
        <f>ROUND(VLOOKUP($C104,$B$4:$BH$42,43,FALSE),0)</f>
        <v>0</v>
      </c>
      <c r="AS104" s="10">
        <f>ROUND(VLOOKUP($C104,$B$4:$BH$42,44,FALSE),0)</f>
        <v>0</v>
      </c>
      <c r="AT104" s="10">
        <f>ROUND(VLOOKUP($C104,$B$4:$BH$42,45,FALSE),0)</f>
        <v>0</v>
      </c>
      <c r="AU104" s="10">
        <f>ROUND(VLOOKUP($C104,$B$4:$BH$42,46,FALSE),0)</f>
        <v>0</v>
      </c>
      <c r="AV104" s="10">
        <f>ROUND(VLOOKUP($C104,$B$4:$BH$42,47,FALSE),0)</f>
        <v>0</v>
      </c>
      <c r="AW104" s="10">
        <f>ROUND(VLOOKUP($C104,$B$4:$BH$42,48,FALSE),0)</f>
        <v>0</v>
      </c>
      <c r="AX104" s="10">
        <f>ROUND(VLOOKUP($C104,$B$4:$BH$42,49,FALSE),0)</f>
        <v>0</v>
      </c>
      <c r="AY104" s="3"/>
      <c r="AZ104" s="10">
        <v>6000</v>
      </c>
      <c r="BA104" s="10">
        <v>2000</v>
      </c>
      <c r="BB104" s="10">
        <v>375</v>
      </c>
      <c r="BC104" s="10">
        <v>0</v>
      </c>
      <c r="BD104" s="10">
        <v>0</v>
      </c>
      <c r="BE104" s="10">
        <v>60</v>
      </c>
      <c r="BF104" s="3"/>
      <c r="BG104" s="10">
        <v>1000</v>
      </c>
      <c r="BH104" s="10">
        <v>5000</v>
      </c>
      <c r="BI104" s="3"/>
      <c r="BJ104" s="21">
        <v>1</v>
      </c>
      <c r="BK104" s="65">
        <v>0</v>
      </c>
      <c r="BL104" s="65">
        <v>0</v>
      </c>
      <c r="BM104" s="6">
        <f t="shared" si="286"/>
        <v>151.17468749999998</v>
      </c>
      <c r="BN104" s="8">
        <f t="shared" si="287"/>
        <v>231.01462885229961</v>
      </c>
      <c r="BO104" s="12">
        <f t="shared" ref="BO104:BO129" si="392">SQRT(BM104*BN104)</f>
        <v>186.87847474943408</v>
      </c>
      <c r="BP104" s="50">
        <f>(1-'#Constant'!$A$3)/($J104*'#Constant'!$B$3/'#Constant'!$C$3^($D104-1)+1)+'#Constant'!$A$3</f>
        <v>0.93932457786116319</v>
      </c>
      <c r="BQ104" s="4">
        <f t="shared" si="288"/>
        <v>232.29457116606082</v>
      </c>
      <c r="BR104" s="50">
        <f>(1-'#Constant'!$A$3)/($K104*'#Constant'!$B$3/'#Constant'!$C$3^($D104-1)+1)+'#Constant'!$A$3</f>
        <v>0.9497912713472485</v>
      </c>
      <c r="BS104" s="4">
        <f t="shared" si="289"/>
        <v>229.73468653853837</v>
      </c>
      <c r="BT104">
        <f>BO104/$BO$4*100</f>
        <v>142.03471513233021</v>
      </c>
    </row>
    <row r="105" spans="1:72" s="13" customFormat="1" ht="17.25" thickBot="1" x14ac:dyDescent="0.35">
      <c r="B105" s="20"/>
      <c r="C105" s="43"/>
      <c r="D105" s="14">
        <v>1</v>
      </c>
      <c r="E105" s="14">
        <v>1</v>
      </c>
      <c r="F105" s="19">
        <v>1</v>
      </c>
      <c r="G105" s="15">
        <f>G104</f>
        <v>114</v>
      </c>
      <c r="H105" s="15">
        <f>H104</f>
        <v>114</v>
      </c>
      <c r="I105" s="15">
        <f>I104</f>
        <v>4364</v>
      </c>
      <c r="J105" s="15">
        <f>J104</f>
        <v>22</v>
      </c>
      <c r="K105" s="15">
        <f>K104</f>
        <v>18</v>
      </c>
      <c r="L105" s="16"/>
      <c r="M105" s="15">
        <f t="shared" ref="M105:V105" si="393">M104</f>
        <v>150</v>
      </c>
      <c r="N105" s="15">
        <f t="shared" si="393"/>
        <v>0</v>
      </c>
      <c r="O105" s="15">
        <f t="shared" si="393"/>
        <v>0</v>
      </c>
      <c r="P105" s="15">
        <f t="shared" si="393"/>
        <v>0</v>
      </c>
      <c r="Q105" s="15">
        <f t="shared" si="393"/>
        <v>0</v>
      </c>
      <c r="R105" s="15">
        <f t="shared" si="393"/>
        <v>0</v>
      </c>
      <c r="S105" s="15">
        <f t="shared" si="393"/>
        <v>100</v>
      </c>
      <c r="T105" s="15">
        <f t="shared" si="393"/>
        <v>250</v>
      </c>
      <c r="U105" s="15">
        <f t="shared" si="393"/>
        <v>0</v>
      </c>
      <c r="V105" s="15">
        <f t="shared" si="393"/>
        <v>0</v>
      </c>
      <c r="W105" s="16"/>
      <c r="X105" s="15">
        <f t="shared" ref="X105:AI105" si="394">X104</f>
        <v>150</v>
      </c>
      <c r="Y105" s="15">
        <f t="shared" si="394"/>
        <v>0</v>
      </c>
      <c r="Z105" s="15">
        <f t="shared" si="394"/>
        <v>0</v>
      </c>
      <c r="AA105" s="15">
        <f t="shared" si="394"/>
        <v>0</v>
      </c>
      <c r="AB105" s="15">
        <f t="shared" si="394"/>
        <v>0</v>
      </c>
      <c r="AC105" s="15">
        <f t="shared" si="394"/>
        <v>0</v>
      </c>
      <c r="AD105" s="15">
        <f t="shared" si="394"/>
        <v>100</v>
      </c>
      <c r="AE105" s="15">
        <f t="shared" si="394"/>
        <v>250</v>
      </c>
      <c r="AF105" s="15">
        <f t="shared" si="394"/>
        <v>0</v>
      </c>
      <c r="AG105" s="15">
        <f t="shared" si="394"/>
        <v>0</v>
      </c>
      <c r="AH105" s="15">
        <f t="shared" si="394"/>
        <v>0</v>
      </c>
      <c r="AI105" s="15">
        <f t="shared" si="394"/>
        <v>0</v>
      </c>
      <c r="AJ105" s="17"/>
      <c r="AK105" s="15">
        <f>AK104</f>
        <v>0</v>
      </c>
      <c r="AL105" s="15">
        <f>AL104</f>
        <v>0</v>
      </c>
      <c r="AM105" s="17"/>
      <c r="AN105" s="15">
        <f t="shared" ref="AN105:AX105" si="395">AN104</f>
        <v>0</v>
      </c>
      <c r="AO105" s="15">
        <f t="shared" si="395"/>
        <v>0</v>
      </c>
      <c r="AP105" s="15">
        <f t="shared" si="395"/>
        <v>0</v>
      </c>
      <c r="AQ105" s="15">
        <f t="shared" si="395"/>
        <v>0</v>
      </c>
      <c r="AR105" s="15">
        <f t="shared" si="395"/>
        <v>0</v>
      </c>
      <c r="AS105" s="15">
        <f t="shared" si="395"/>
        <v>0</v>
      </c>
      <c r="AT105" s="15">
        <f t="shared" si="395"/>
        <v>0</v>
      </c>
      <c r="AU105" s="15">
        <f t="shared" si="395"/>
        <v>0</v>
      </c>
      <c r="AV105" s="15">
        <f t="shared" si="395"/>
        <v>0</v>
      </c>
      <c r="AW105" s="15">
        <f t="shared" si="395"/>
        <v>0</v>
      </c>
      <c r="AX105" s="15">
        <f t="shared" si="395"/>
        <v>0</v>
      </c>
      <c r="AY105" s="17"/>
      <c r="AZ105" s="15">
        <f t="shared" ref="AZ105:BE105" si="396">AZ104</f>
        <v>6000</v>
      </c>
      <c r="BA105" s="15">
        <f t="shared" si="396"/>
        <v>2000</v>
      </c>
      <c r="BB105" s="15">
        <v>375</v>
      </c>
      <c r="BC105" s="15">
        <f t="shared" si="396"/>
        <v>0</v>
      </c>
      <c r="BD105" s="15">
        <f t="shared" si="396"/>
        <v>0</v>
      </c>
      <c r="BE105" s="15">
        <f t="shared" si="396"/>
        <v>60</v>
      </c>
      <c r="BF105" s="17"/>
      <c r="BG105" s="15">
        <f t="shared" ref="BG105:BH105" si="397">BG104</f>
        <v>1000</v>
      </c>
      <c r="BH105" s="15">
        <f t="shared" si="397"/>
        <v>5000</v>
      </c>
      <c r="BI105" s="17"/>
      <c r="BJ105" s="22">
        <f>G105/G104</f>
        <v>1</v>
      </c>
      <c r="BK105" s="65">
        <f t="shared" ref="BK105:BL105" si="398">BK104</f>
        <v>0</v>
      </c>
      <c r="BL105" s="65">
        <f t="shared" si="398"/>
        <v>0</v>
      </c>
      <c r="BM105" s="6">
        <f t="shared" si="286"/>
        <v>151.17468749999998</v>
      </c>
      <c r="BN105" s="8">
        <f t="shared" si="287"/>
        <v>231.01462885229961</v>
      </c>
      <c r="BO105" s="12">
        <f t="shared" si="392"/>
        <v>186.87847474943408</v>
      </c>
      <c r="BP105" s="50">
        <f>(1-'#Constant'!$A$3)/($J105*'#Constant'!$B$3/'#Constant'!$C$3^($D105-1)+1)+'#Constant'!$A$3</f>
        <v>0.93932457786116319</v>
      </c>
      <c r="BQ105" s="4">
        <f t="shared" si="288"/>
        <v>232.29457116606082</v>
      </c>
      <c r="BR105" s="50">
        <f>(1-'#Constant'!$A$3)/($K105*'#Constant'!$B$3/'#Constant'!$C$3^($D105-1)+1)+'#Constant'!$A$3</f>
        <v>0.9497912713472485</v>
      </c>
      <c r="BS105" s="4">
        <f t="shared" si="289"/>
        <v>229.73468653853837</v>
      </c>
      <c r="BT105"/>
    </row>
    <row r="106" spans="1:72" x14ac:dyDescent="0.3">
      <c r="A106">
        <v>32</v>
      </c>
      <c r="B106" s="18" t="str">
        <f>VLOOKUP(CONCATENATE("CREATURE_NAME_",A106),[1]Localization_Hero!$A:$E,2,FALSE)</f>
        <v>레위시아</v>
      </c>
      <c r="C106" s="43" t="str">
        <f>VLOOKUP($A106,[2]CreatureTable!$A:$I,9,FALSE)</f>
        <v>Wizard</v>
      </c>
      <c r="D106">
        <v>1</v>
      </c>
      <c r="E106">
        <v>1</v>
      </c>
      <c r="F106" s="18">
        <v>1</v>
      </c>
      <c r="G106" s="10">
        <f>ROUND(VLOOKUP($C106,$B$4:$BH$42,6,FALSE),0)</f>
        <v>120</v>
      </c>
      <c r="H106" s="10">
        <f>ROUND(VLOOKUP($C106,$B$4:$BH$42,7,FALSE),0)</f>
        <v>120</v>
      </c>
      <c r="I106" s="10">
        <f>ROUND(VLOOKUP($C106,$B$4:$BH$42,8,FALSE),0)</f>
        <v>4031</v>
      </c>
      <c r="J106" s="10">
        <f>ROUND(VLOOKUP($C106,$B$4:$BH$42,9,FALSE),0)</f>
        <v>16</v>
      </c>
      <c r="K106" s="10">
        <f>ROUND(VLOOKUP($C106,$B$4:$BH$42,10,FALSE),0)</f>
        <v>24</v>
      </c>
      <c r="L106" s="2"/>
      <c r="M106" s="10">
        <f>ROUND(VLOOKUP($C106,$B$4:$BH$42,12,FALSE),0)</f>
        <v>100</v>
      </c>
      <c r="N106" s="10">
        <f>ROUND(VLOOKUP($C106,$B$4:$BH$42,13,FALSE),0)</f>
        <v>0</v>
      </c>
      <c r="O106" s="10">
        <f>ROUND(VLOOKUP($C106,$B$4:$BH$42,14,FALSE),0)</f>
        <v>0</v>
      </c>
      <c r="P106" s="10">
        <f>ROUND(VLOOKUP($C106,$B$4:$BH$42,15,FALSE),0)</f>
        <v>0</v>
      </c>
      <c r="Q106" s="10">
        <f>ROUND(VLOOKUP($C106,$B$4:$BH$42,16,FALSE),0)</f>
        <v>0</v>
      </c>
      <c r="R106" s="10">
        <f>ROUND(VLOOKUP($C106,$B$4:$BH$42,17,FALSE),0)</f>
        <v>0</v>
      </c>
      <c r="S106" s="10">
        <f>ROUND(VLOOKUP($C106,$B$4:$BH$42,18,FALSE),0)</f>
        <v>100</v>
      </c>
      <c r="T106" s="10">
        <f>ROUND(VLOOKUP($C106,$B$4:$BH$42,19,FALSE),0)</f>
        <v>150</v>
      </c>
      <c r="U106" s="10">
        <f>ROUND(VLOOKUP($C106,$B$4:$BH$42,20,FALSE),0)</f>
        <v>0</v>
      </c>
      <c r="V106" s="10">
        <f>ROUND(VLOOKUP($C106,$B$4:$BH$42,21,FALSE),0)</f>
        <v>0</v>
      </c>
      <c r="W106" s="2"/>
      <c r="X106" s="10">
        <f>ROUND(VLOOKUP($C106,$B$4:$BH$42,23,FALSE),0)</f>
        <v>100</v>
      </c>
      <c r="Y106" s="10">
        <f>ROUND(VLOOKUP($C106,$B$4:$BH$42,24,FALSE),0)</f>
        <v>0</v>
      </c>
      <c r="Z106" s="10">
        <f>ROUND(VLOOKUP($C106,$B$4:$BH$42,25,FALSE),0)</f>
        <v>0</v>
      </c>
      <c r="AA106" s="10">
        <f>ROUND(VLOOKUP($C106,$B$4:$BH$42,26,FALSE),0)</f>
        <v>200</v>
      </c>
      <c r="AB106" s="10">
        <f>ROUND(VLOOKUP($C106,$B$4:$BH$42,27,FALSE),0)</f>
        <v>250</v>
      </c>
      <c r="AC106" s="10">
        <f>ROUND(VLOOKUP($C106,$B$4:$BH$42,28,FALSE),0)</f>
        <v>0</v>
      </c>
      <c r="AD106" s="10">
        <f>ROUND(VLOOKUP($C106,$B$4:$BH$42,29,FALSE),0)</f>
        <v>100</v>
      </c>
      <c r="AE106" s="10">
        <f>ROUND(VLOOKUP($C106,$B$4:$BH$42,30,FALSE),0)</f>
        <v>150</v>
      </c>
      <c r="AF106" s="10">
        <f>ROUND(VLOOKUP($C106,$B$4:$BH$42,31,FALSE),0)</f>
        <v>0</v>
      </c>
      <c r="AG106" s="10">
        <f>ROUND(VLOOKUP($C106,$B$4:$BH$42,32,FALSE),0)</f>
        <v>0</v>
      </c>
      <c r="AH106" s="10">
        <f>ROUND(VLOOKUP($C106,$B$4:$BH$42,33,FALSE),0)</f>
        <v>0</v>
      </c>
      <c r="AI106" s="10">
        <f>ROUND(VLOOKUP($C106,$B$4:$BH$42,34,FALSE),0)</f>
        <v>0</v>
      </c>
      <c r="AJ106" s="3"/>
      <c r="AK106" s="10">
        <f>ROUND(VLOOKUP($C106,$B$4:$BH$42,36,FALSE),0)</f>
        <v>0</v>
      </c>
      <c r="AL106" s="10">
        <f>ROUND(VLOOKUP($C106,$B$4:$BH$42,37,FALSE),0)</f>
        <v>0</v>
      </c>
      <c r="AM106" s="3"/>
      <c r="AN106" s="10">
        <f>ROUND(VLOOKUP($C106,$B$4:$BH$42,39,FALSE),0)</f>
        <v>0</v>
      </c>
      <c r="AO106" s="10">
        <f>ROUND(VLOOKUP($C106,$B$4:$BH$42,40,FALSE),0)</f>
        <v>0</v>
      </c>
      <c r="AP106" s="10">
        <f>ROUND(VLOOKUP($C106,$B$4:$BH$42,41,FALSE),0)</f>
        <v>0</v>
      </c>
      <c r="AQ106" s="10">
        <f>ROUND(VLOOKUP($C106,$B$4:$BH$42,42,FALSE),0)</f>
        <v>0</v>
      </c>
      <c r="AR106" s="10">
        <f>ROUND(VLOOKUP($C106,$B$4:$BH$42,43,FALSE),0)</f>
        <v>0</v>
      </c>
      <c r="AS106" s="10">
        <f>ROUND(VLOOKUP($C106,$B$4:$BH$42,44,FALSE),0)</f>
        <v>0</v>
      </c>
      <c r="AT106" s="10">
        <f>ROUND(VLOOKUP($C106,$B$4:$BH$42,45,FALSE),0)</f>
        <v>0</v>
      </c>
      <c r="AU106" s="10">
        <f>ROUND(VLOOKUP($C106,$B$4:$BH$42,46,FALSE),0)</f>
        <v>0</v>
      </c>
      <c r="AV106" s="10">
        <f>ROUND(VLOOKUP($C106,$B$4:$BH$42,47,FALSE),0)</f>
        <v>0</v>
      </c>
      <c r="AW106" s="10">
        <f>ROUND(VLOOKUP($C106,$B$4:$BH$42,48,FALSE),0)</f>
        <v>0</v>
      </c>
      <c r="AX106" s="10">
        <f>ROUND(VLOOKUP($C106,$B$4:$BH$42,49,FALSE),0)</f>
        <v>0</v>
      </c>
      <c r="AY106" s="3"/>
      <c r="AZ106" s="10">
        <v>6000</v>
      </c>
      <c r="BA106" s="10">
        <v>2000</v>
      </c>
      <c r="BB106" s="10">
        <v>425</v>
      </c>
      <c r="BC106" s="10">
        <v>0</v>
      </c>
      <c r="BD106" s="10">
        <v>0</v>
      </c>
      <c r="BE106" s="10">
        <v>60</v>
      </c>
      <c r="BF106" s="3"/>
      <c r="BG106" s="10">
        <v>1000</v>
      </c>
      <c r="BH106" s="10">
        <v>5000</v>
      </c>
      <c r="BI106" s="3"/>
      <c r="BJ106" s="21">
        <v>1</v>
      </c>
      <c r="BK106" s="65">
        <v>0</v>
      </c>
      <c r="BL106" s="65">
        <v>0</v>
      </c>
      <c r="BM106" s="6">
        <f t="shared" si="286"/>
        <v>145.44749999999999</v>
      </c>
      <c r="BN106" s="8">
        <f t="shared" si="287"/>
        <v>259.61870858192918</v>
      </c>
      <c r="BO106" s="12">
        <f t="shared" ref="BO106:BO107" si="399">SQRT(BM106*BN106)</f>
        <v>194.32162030116501</v>
      </c>
      <c r="BP106" s="50">
        <f>(1-'#Constant'!$A$3)/($J106*'#Constant'!$B$3/'#Constant'!$C$3^($D106-1)+1)+'#Constant'!$A$3</f>
        <v>0.95511450381679386</v>
      </c>
      <c r="BQ106" s="4">
        <f t="shared" si="288"/>
        <v>211.02181905370844</v>
      </c>
      <c r="BR106" s="50">
        <f>(1-'#Constant'!$A$3)/($K106*'#Constant'!$B$3/'#Constant'!$C$3^($D106-1)+1)+'#Constant'!$A$3</f>
        <v>0.93417910447761188</v>
      </c>
      <c r="BS106" s="4">
        <f t="shared" si="289"/>
        <v>308.21559811014993</v>
      </c>
      <c r="BT106">
        <f>BO106/$BO$4*100</f>
        <v>147.69178751343802</v>
      </c>
    </row>
    <row r="107" spans="1:72" s="13" customFormat="1" ht="17.25" thickBot="1" x14ac:dyDescent="0.35">
      <c r="B107" s="20"/>
      <c r="D107" s="14">
        <v>1</v>
      </c>
      <c r="E107" s="14">
        <v>1</v>
      </c>
      <c r="F107" s="19">
        <v>1</v>
      </c>
      <c r="G107" s="15">
        <f>G106</f>
        <v>120</v>
      </c>
      <c r="H107" s="15">
        <f>H106</f>
        <v>120</v>
      </c>
      <c r="I107" s="15">
        <f>I106</f>
        <v>4031</v>
      </c>
      <c r="J107" s="15">
        <f>J106</f>
        <v>16</v>
      </c>
      <c r="K107" s="15">
        <f>K106</f>
        <v>24</v>
      </c>
      <c r="L107" s="16"/>
      <c r="M107" s="15">
        <f t="shared" ref="M107:V107" si="400">M106</f>
        <v>100</v>
      </c>
      <c r="N107" s="15">
        <f t="shared" si="400"/>
        <v>0</v>
      </c>
      <c r="O107" s="15">
        <f t="shared" si="400"/>
        <v>0</v>
      </c>
      <c r="P107" s="15">
        <f t="shared" si="400"/>
        <v>0</v>
      </c>
      <c r="Q107" s="15">
        <f t="shared" si="400"/>
        <v>0</v>
      </c>
      <c r="R107" s="15">
        <f t="shared" si="400"/>
        <v>0</v>
      </c>
      <c r="S107" s="15">
        <f t="shared" si="400"/>
        <v>100</v>
      </c>
      <c r="T107" s="15">
        <f t="shared" si="400"/>
        <v>150</v>
      </c>
      <c r="U107" s="15">
        <f t="shared" si="400"/>
        <v>0</v>
      </c>
      <c r="V107" s="15">
        <f t="shared" si="400"/>
        <v>0</v>
      </c>
      <c r="W107" s="16"/>
      <c r="X107" s="15">
        <f t="shared" ref="X107:AI107" si="401">X106</f>
        <v>100</v>
      </c>
      <c r="Y107" s="15">
        <f t="shared" si="401"/>
        <v>0</v>
      </c>
      <c r="Z107" s="15">
        <f t="shared" si="401"/>
        <v>0</v>
      </c>
      <c r="AA107" s="15">
        <f t="shared" si="401"/>
        <v>200</v>
      </c>
      <c r="AB107" s="15">
        <f t="shared" si="401"/>
        <v>250</v>
      </c>
      <c r="AC107" s="15">
        <f t="shared" si="401"/>
        <v>0</v>
      </c>
      <c r="AD107" s="15">
        <f t="shared" si="401"/>
        <v>100</v>
      </c>
      <c r="AE107" s="15">
        <f t="shared" si="401"/>
        <v>150</v>
      </c>
      <c r="AF107" s="15">
        <f t="shared" si="401"/>
        <v>0</v>
      </c>
      <c r="AG107" s="15">
        <f t="shared" si="401"/>
        <v>0</v>
      </c>
      <c r="AH107" s="15">
        <f t="shared" si="401"/>
        <v>0</v>
      </c>
      <c r="AI107" s="15">
        <f t="shared" si="401"/>
        <v>0</v>
      </c>
      <c r="AJ107" s="17"/>
      <c r="AK107" s="15">
        <f>AK106</f>
        <v>0</v>
      </c>
      <c r="AL107" s="15">
        <f>AL106</f>
        <v>0</v>
      </c>
      <c r="AM107" s="17"/>
      <c r="AN107" s="15">
        <f t="shared" ref="AN107:AX107" si="402">AN106</f>
        <v>0</v>
      </c>
      <c r="AO107" s="15">
        <f t="shared" si="402"/>
        <v>0</v>
      </c>
      <c r="AP107" s="15">
        <f t="shared" si="402"/>
        <v>0</v>
      </c>
      <c r="AQ107" s="15">
        <f t="shared" si="402"/>
        <v>0</v>
      </c>
      <c r="AR107" s="15">
        <f t="shared" si="402"/>
        <v>0</v>
      </c>
      <c r="AS107" s="15">
        <f t="shared" si="402"/>
        <v>0</v>
      </c>
      <c r="AT107" s="15">
        <f t="shared" si="402"/>
        <v>0</v>
      </c>
      <c r="AU107" s="15">
        <f t="shared" si="402"/>
        <v>0</v>
      </c>
      <c r="AV107" s="15">
        <f t="shared" si="402"/>
        <v>0</v>
      </c>
      <c r="AW107" s="15">
        <f t="shared" si="402"/>
        <v>0</v>
      </c>
      <c r="AX107" s="15">
        <f t="shared" si="402"/>
        <v>0</v>
      </c>
      <c r="AY107" s="17"/>
      <c r="AZ107" s="15">
        <f t="shared" ref="AZ107:BE107" si="403">AZ106</f>
        <v>6000</v>
      </c>
      <c r="BA107" s="15">
        <f t="shared" si="403"/>
        <v>2000</v>
      </c>
      <c r="BB107" s="15">
        <v>425</v>
      </c>
      <c r="BC107" s="15">
        <f t="shared" si="403"/>
        <v>0</v>
      </c>
      <c r="BD107" s="15">
        <f t="shared" si="403"/>
        <v>0</v>
      </c>
      <c r="BE107" s="15">
        <f t="shared" si="403"/>
        <v>60</v>
      </c>
      <c r="BF107" s="17"/>
      <c r="BG107" s="15">
        <f t="shared" ref="BG107:BH107" si="404">BG106</f>
        <v>1000</v>
      </c>
      <c r="BH107" s="15">
        <f t="shared" si="404"/>
        <v>5000</v>
      </c>
      <c r="BI107" s="17"/>
      <c r="BJ107" s="22">
        <f>G107/G106</f>
        <v>1</v>
      </c>
      <c r="BK107" s="65">
        <f t="shared" ref="BK107:BL107" si="405">BK106</f>
        <v>0</v>
      </c>
      <c r="BL107" s="65">
        <f t="shared" si="405"/>
        <v>0</v>
      </c>
      <c r="BM107" s="6">
        <f t="shared" si="286"/>
        <v>145.44749999999999</v>
      </c>
      <c r="BN107" s="8">
        <f t="shared" si="287"/>
        <v>259.61870858192918</v>
      </c>
      <c r="BO107" s="12">
        <f t="shared" si="399"/>
        <v>194.32162030116501</v>
      </c>
      <c r="BP107" s="50">
        <f>(1-'#Constant'!$A$3)/($J107*'#Constant'!$B$3/'#Constant'!$C$3^($D107-1)+1)+'#Constant'!$A$3</f>
        <v>0.95511450381679386</v>
      </c>
      <c r="BQ107" s="4">
        <f t="shared" si="288"/>
        <v>211.02181905370844</v>
      </c>
      <c r="BR107" s="50">
        <f>(1-'#Constant'!$A$3)/($K107*'#Constant'!$B$3/'#Constant'!$C$3^($D107-1)+1)+'#Constant'!$A$3</f>
        <v>0.93417910447761188</v>
      </c>
      <c r="BS107" s="4">
        <f t="shared" si="289"/>
        <v>308.21559811014993</v>
      </c>
      <c r="BT107"/>
    </row>
    <row r="108" spans="1:72" x14ac:dyDescent="0.3">
      <c r="A108">
        <v>33</v>
      </c>
      <c r="B108" s="18" t="str">
        <f>VLOOKUP(CONCATENATE("CREATURE_NAME_",A108),[1]Localization_Hero!$A:$E,2,FALSE)</f>
        <v>닉스</v>
      </c>
      <c r="C108" s="43" t="str">
        <f>VLOOKUP($A108,[2]CreatureTable!$A:$I,9,FALSE)</f>
        <v>Wizard</v>
      </c>
      <c r="D108">
        <v>1</v>
      </c>
      <c r="E108">
        <v>1</v>
      </c>
      <c r="F108" s="18">
        <v>1</v>
      </c>
      <c r="G108" s="10">
        <f>ROUND(VLOOKUP($C108,$B$4:$BH$42,6,FALSE),0)</f>
        <v>120</v>
      </c>
      <c r="H108" s="10">
        <f>ROUND(VLOOKUP($C108,$B$4:$BH$42,7,FALSE),0)</f>
        <v>120</v>
      </c>
      <c r="I108" s="10">
        <f>ROUND(VLOOKUP($C108,$B$4:$BH$42,8,FALSE),0)</f>
        <v>4031</v>
      </c>
      <c r="J108" s="10">
        <f>ROUND(VLOOKUP($C108,$B$4:$BH$42,9,FALSE),0)</f>
        <v>16</v>
      </c>
      <c r="K108" s="10">
        <f>ROUND(VLOOKUP($C108,$B$4:$BH$42,10,FALSE),0)</f>
        <v>24</v>
      </c>
      <c r="L108" s="2"/>
      <c r="M108" s="10">
        <f>ROUND(VLOOKUP($C108,$B$4:$BH$42,12,FALSE),0)</f>
        <v>100</v>
      </c>
      <c r="N108" s="10">
        <f>ROUND(VLOOKUP($C108,$B$4:$BH$42,13,FALSE),0)</f>
        <v>0</v>
      </c>
      <c r="O108" s="10">
        <f>ROUND(VLOOKUP($C108,$B$4:$BH$42,14,FALSE),0)</f>
        <v>0</v>
      </c>
      <c r="P108" s="10">
        <f>ROUND(VLOOKUP($C108,$B$4:$BH$42,15,FALSE),0)</f>
        <v>0</v>
      </c>
      <c r="Q108" s="10">
        <f>ROUND(VLOOKUP($C108,$B$4:$BH$42,16,FALSE),0)</f>
        <v>0</v>
      </c>
      <c r="R108" s="10">
        <f>ROUND(VLOOKUP($C108,$B$4:$BH$42,17,FALSE),0)</f>
        <v>0</v>
      </c>
      <c r="S108" s="10">
        <f>ROUND(VLOOKUP($C108,$B$4:$BH$42,18,FALSE),0)</f>
        <v>100</v>
      </c>
      <c r="T108" s="10">
        <f>ROUND(VLOOKUP($C108,$B$4:$BH$42,19,FALSE),0)</f>
        <v>150</v>
      </c>
      <c r="U108" s="10">
        <f>ROUND(VLOOKUP($C108,$B$4:$BH$42,20,FALSE),0)</f>
        <v>0</v>
      </c>
      <c r="V108" s="10">
        <f>ROUND(VLOOKUP($C108,$B$4:$BH$42,21,FALSE),0)</f>
        <v>0</v>
      </c>
      <c r="W108" s="2"/>
      <c r="X108" s="10">
        <f>ROUND(VLOOKUP($C108,$B$4:$BH$42,23,FALSE),0)</f>
        <v>100</v>
      </c>
      <c r="Y108" s="10">
        <f>ROUND(VLOOKUP($C108,$B$4:$BH$42,24,FALSE),0)</f>
        <v>0</v>
      </c>
      <c r="Z108" s="10">
        <f>ROUND(VLOOKUP($C108,$B$4:$BH$42,25,FALSE),0)</f>
        <v>0</v>
      </c>
      <c r="AA108" s="10">
        <f>ROUND(VLOOKUP($C108,$B$4:$BH$42,26,FALSE),0)</f>
        <v>200</v>
      </c>
      <c r="AB108" s="10">
        <f>ROUND(VLOOKUP($C108,$B$4:$BH$42,27,FALSE),0)</f>
        <v>250</v>
      </c>
      <c r="AC108" s="10">
        <f>ROUND(VLOOKUP($C108,$B$4:$BH$42,28,FALSE),0)</f>
        <v>0</v>
      </c>
      <c r="AD108" s="10">
        <f>ROUND(VLOOKUP($C108,$B$4:$BH$42,29,FALSE),0)</f>
        <v>100</v>
      </c>
      <c r="AE108" s="10">
        <f>ROUND(VLOOKUP($C108,$B$4:$BH$42,30,FALSE),0)</f>
        <v>150</v>
      </c>
      <c r="AF108" s="10">
        <f>ROUND(VLOOKUP($C108,$B$4:$BH$42,31,FALSE),0)</f>
        <v>0</v>
      </c>
      <c r="AG108" s="10">
        <f>ROUND(VLOOKUP($C108,$B$4:$BH$42,32,FALSE),0)</f>
        <v>0</v>
      </c>
      <c r="AH108" s="10">
        <f>ROUND(VLOOKUP($C108,$B$4:$BH$42,33,FALSE),0)</f>
        <v>0</v>
      </c>
      <c r="AI108" s="10">
        <f>ROUND(VLOOKUP($C108,$B$4:$BH$42,34,FALSE),0)</f>
        <v>0</v>
      </c>
      <c r="AJ108" s="3"/>
      <c r="AK108" s="10">
        <f>ROUND(VLOOKUP($C108,$B$4:$BH$42,36,FALSE),0)</f>
        <v>0</v>
      </c>
      <c r="AL108" s="10">
        <f>ROUND(VLOOKUP($C108,$B$4:$BH$42,37,FALSE),0)</f>
        <v>0</v>
      </c>
      <c r="AM108" s="3"/>
      <c r="AN108" s="10">
        <f>ROUND(VLOOKUP($C108,$B$4:$BH$42,39,FALSE),0)</f>
        <v>0</v>
      </c>
      <c r="AO108" s="10">
        <f>ROUND(VLOOKUP($C108,$B$4:$BH$42,40,FALSE),0)</f>
        <v>0</v>
      </c>
      <c r="AP108" s="10">
        <f>ROUND(VLOOKUP($C108,$B$4:$BH$42,41,FALSE),0)</f>
        <v>0</v>
      </c>
      <c r="AQ108" s="10">
        <f>ROUND(VLOOKUP($C108,$B$4:$BH$42,42,FALSE),0)</f>
        <v>0</v>
      </c>
      <c r="AR108" s="10">
        <f>ROUND(VLOOKUP($C108,$B$4:$BH$42,43,FALSE),0)</f>
        <v>0</v>
      </c>
      <c r="AS108" s="10">
        <f>ROUND(VLOOKUP($C108,$B$4:$BH$42,44,FALSE),0)</f>
        <v>0</v>
      </c>
      <c r="AT108" s="10">
        <f>ROUND(VLOOKUP($C108,$B$4:$BH$42,45,FALSE),0)</f>
        <v>0</v>
      </c>
      <c r="AU108" s="10">
        <f>ROUND(VLOOKUP($C108,$B$4:$BH$42,46,FALSE),0)</f>
        <v>0</v>
      </c>
      <c r="AV108" s="10">
        <f>ROUND(VLOOKUP($C108,$B$4:$BH$42,47,FALSE),0)</f>
        <v>0</v>
      </c>
      <c r="AW108" s="10">
        <f>ROUND(VLOOKUP($C108,$B$4:$BH$42,48,FALSE),0)</f>
        <v>0</v>
      </c>
      <c r="AX108" s="10">
        <f>ROUND(VLOOKUP($C108,$B$4:$BH$42,49,FALSE),0)</f>
        <v>0</v>
      </c>
      <c r="AY108" s="3"/>
      <c r="AZ108" s="10">
        <v>6000</v>
      </c>
      <c r="BA108" s="10">
        <v>2000</v>
      </c>
      <c r="BB108" s="10">
        <v>160</v>
      </c>
      <c r="BC108" s="10">
        <v>0</v>
      </c>
      <c r="BD108" s="10">
        <v>0</v>
      </c>
      <c r="BE108" s="10">
        <v>60</v>
      </c>
      <c r="BF108" s="3"/>
      <c r="BG108" s="10">
        <v>1000</v>
      </c>
      <c r="BH108" s="10">
        <v>5000</v>
      </c>
      <c r="BI108" s="3"/>
      <c r="BJ108" s="21">
        <v>1</v>
      </c>
      <c r="BK108" s="65">
        <v>0</v>
      </c>
      <c r="BL108" s="65">
        <v>0</v>
      </c>
      <c r="BM108" s="6">
        <f t="shared" ref="BM108:BM255" si="406">MAX(G108*(1+M108/1000*(1+O108/1000))*(1+0.5*T108/1000)*(1+0.25*S108/1000),(H108*(1+X108/1000*(1+Z108/1000))*(1+0.5*AE108/1000)*(1+0.25*AD108/1000)))*BG108/1000</f>
        <v>145.44749999999999</v>
      </c>
      <c r="BN108" s="8">
        <f t="shared" ref="BN108:BN255" si="407">(BQ108+BS108)/2*(1+AI108/2000)*(1+AH108/2000)*(1+AN108/2000)*(1+AK108/2000)</f>
        <v>259.61870858192918</v>
      </c>
      <c r="BO108" s="12">
        <f t="shared" si="392"/>
        <v>194.32162030116501</v>
      </c>
      <c r="BP108" s="50">
        <f>(1-'#Constant'!$A$3)/($J108*'#Constant'!$B$3/'#Constant'!$C$3^($D108-1)+1)+'#Constant'!$A$3</f>
        <v>0.95511450381679386</v>
      </c>
      <c r="BQ108" s="4">
        <f t="shared" ref="BQ108:BQ255" si="408">I108/(BP108*(1-Q108/1000*(0.5+R108/1000))*(1-P108/1000)*(1-V108/1000)*(1+U108/1000))/20</f>
        <v>211.02181905370844</v>
      </c>
      <c r="BR108" s="50">
        <f>(1-'#Constant'!$A$3)/($K108*'#Constant'!$B$3/'#Constant'!$C$3^($D108-1)+1)+'#Constant'!$A$3</f>
        <v>0.93417910447761188</v>
      </c>
      <c r="BS108" s="4">
        <f t="shared" ref="BS108:BS255" si="409">I108/(BR108*(1-AB108/1000*(0.5+AC108/1000))*(1-AA108/1000)*(1-AG108/1000)*(1+AF108/1000))/20</f>
        <v>308.21559811014993</v>
      </c>
      <c r="BT108">
        <f>BO108/$BO$4*100</f>
        <v>147.69178751343802</v>
      </c>
    </row>
    <row r="109" spans="1:72" s="13" customFormat="1" ht="17.25" thickBot="1" x14ac:dyDescent="0.35">
      <c r="B109" s="20"/>
      <c r="D109" s="14">
        <v>1</v>
      </c>
      <c r="E109" s="14">
        <v>1</v>
      </c>
      <c r="F109" s="19">
        <v>1</v>
      </c>
      <c r="G109" s="15">
        <f>G108</f>
        <v>120</v>
      </c>
      <c r="H109" s="15">
        <f>H108</f>
        <v>120</v>
      </c>
      <c r="I109" s="15">
        <f>I108</f>
        <v>4031</v>
      </c>
      <c r="J109" s="15">
        <f>J108</f>
        <v>16</v>
      </c>
      <c r="K109" s="15">
        <f>K108</f>
        <v>24</v>
      </c>
      <c r="L109" s="16"/>
      <c r="M109" s="15">
        <f t="shared" ref="M109:V109" si="410">M108</f>
        <v>100</v>
      </c>
      <c r="N109" s="15">
        <f t="shared" si="410"/>
        <v>0</v>
      </c>
      <c r="O109" s="15">
        <f t="shared" si="410"/>
        <v>0</v>
      </c>
      <c r="P109" s="15">
        <f t="shared" si="410"/>
        <v>0</v>
      </c>
      <c r="Q109" s="15">
        <f t="shared" si="410"/>
        <v>0</v>
      </c>
      <c r="R109" s="15">
        <f t="shared" si="410"/>
        <v>0</v>
      </c>
      <c r="S109" s="15">
        <f t="shared" si="410"/>
        <v>100</v>
      </c>
      <c r="T109" s="15">
        <f t="shared" si="410"/>
        <v>150</v>
      </c>
      <c r="U109" s="15">
        <f t="shared" si="410"/>
        <v>0</v>
      </c>
      <c r="V109" s="15">
        <f t="shared" si="410"/>
        <v>0</v>
      </c>
      <c r="W109" s="16"/>
      <c r="X109" s="15">
        <f t="shared" ref="X109:AI109" si="411">X108</f>
        <v>100</v>
      </c>
      <c r="Y109" s="15">
        <f t="shared" si="411"/>
        <v>0</v>
      </c>
      <c r="Z109" s="15">
        <f t="shared" si="411"/>
        <v>0</v>
      </c>
      <c r="AA109" s="15">
        <f t="shared" si="411"/>
        <v>200</v>
      </c>
      <c r="AB109" s="15">
        <f t="shared" si="411"/>
        <v>250</v>
      </c>
      <c r="AC109" s="15">
        <f t="shared" si="411"/>
        <v>0</v>
      </c>
      <c r="AD109" s="15">
        <f t="shared" si="411"/>
        <v>100</v>
      </c>
      <c r="AE109" s="15">
        <f t="shared" si="411"/>
        <v>150</v>
      </c>
      <c r="AF109" s="15">
        <f t="shared" si="411"/>
        <v>0</v>
      </c>
      <c r="AG109" s="15">
        <f t="shared" si="411"/>
        <v>0</v>
      </c>
      <c r="AH109" s="15">
        <f t="shared" si="411"/>
        <v>0</v>
      </c>
      <c r="AI109" s="15">
        <f t="shared" si="411"/>
        <v>0</v>
      </c>
      <c r="AJ109" s="17"/>
      <c r="AK109" s="15">
        <f>AK108</f>
        <v>0</v>
      </c>
      <c r="AL109" s="15">
        <f>AL108</f>
        <v>0</v>
      </c>
      <c r="AM109" s="17"/>
      <c r="AN109" s="15">
        <f t="shared" ref="AN109:AX109" si="412">AN108</f>
        <v>0</v>
      </c>
      <c r="AO109" s="15">
        <f t="shared" si="412"/>
        <v>0</v>
      </c>
      <c r="AP109" s="15">
        <f t="shared" si="412"/>
        <v>0</v>
      </c>
      <c r="AQ109" s="15">
        <f t="shared" si="412"/>
        <v>0</v>
      </c>
      <c r="AR109" s="15">
        <f t="shared" si="412"/>
        <v>0</v>
      </c>
      <c r="AS109" s="15">
        <f t="shared" si="412"/>
        <v>0</v>
      </c>
      <c r="AT109" s="15">
        <f t="shared" si="412"/>
        <v>0</v>
      </c>
      <c r="AU109" s="15">
        <f t="shared" si="412"/>
        <v>0</v>
      </c>
      <c r="AV109" s="15">
        <f t="shared" si="412"/>
        <v>0</v>
      </c>
      <c r="AW109" s="15">
        <f t="shared" si="412"/>
        <v>0</v>
      </c>
      <c r="AX109" s="15">
        <f t="shared" si="412"/>
        <v>0</v>
      </c>
      <c r="AY109" s="17"/>
      <c r="AZ109" s="15">
        <f t="shared" ref="AZ109:BE109" si="413">AZ108</f>
        <v>6000</v>
      </c>
      <c r="BA109" s="15">
        <f t="shared" si="413"/>
        <v>2000</v>
      </c>
      <c r="BB109" s="15">
        <v>160</v>
      </c>
      <c r="BC109" s="15">
        <f t="shared" si="413"/>
        <v>0</v>
      </c>
      <c r="BD109" s="15">
        <f t="shared" si="413"/>
        <v>0</v>
      </c>
      <c r="BE109" s="15">
        <f t="shared" si="413"/>
        <v>60</v>
      </c>
      <c r="BF109" s="17"/>
      <c r="BG109" s="15">
        <f t="shared" ref="BG109:BH109" si="414">BG108</f>
        <v>1000</v>
      </c>
      <c r="BH109" s="15">
        <f t="shared" si="414"/>
        <v>5000</v>
      </c>
      <c r="BI109" s="17"/>
      <c r="BJ109" s="22">
        <f>G109/G108</f>
        <v>1</v>
      </c>
      <c r="BK109" s="65">
        <f>BK108</f>
        <v>0</v>
      </c>
      <c r="BL109" s="65">
        <f>BL108</f>
        <v>0</v>
      </c>
      <c r="BM109" s="6">
        <f t="shared" si="406"/>
        <v>145.44749999999999</v>
      </c>
      <c r="BN109" s="8">
        <f t="shared" si="407"/>
        <v>259.61870858192918</v>
      </c>
      <c r="BO109" s="12">
        <f t="shared" si="392"/>
        <v>194.32162030116501</v>
      </c>
      <c r="BP109" s="50">
        <f>(1-'#Constant'!$A$3)/($J109*'#Constant'!$B$3/'#Constant'!$C$3^($D109-1)+1)+'#Constant'!$A$3</f>
        <v>0.95511450381679386</v>
      </c>
      <c r="BQ109" s="4">
        <f t="shared" si="408"/>
        <v>211.02181905370844</v>
      </c>
      <c r="BR109" s="50">
        <f>(1-'#Constant'!$A$3)/($K109*'#Constant'!$B$3/'#Constant'!$C$3^($D109-1)+1)+'#Constant'!$A$3</f>
        <v>0.93417910447761188</v>
      </c>
      <c r="BS109" s="4">
        <f t="shared" si="409"/>
        <v>308.21559811014993</v>
      </c>
      <c r="BT109"/>
    </row>
    <row r="110" spans="1:72" x14ac:dyDescent="0.3">
      <c r="A110">
        <v>34</v>
      </c>
      <c r="B110" s="18" t="str">
        <f>VLOOKUP(CONCATENATE("CREATURE_NAME_",A110),[1]Localization_Hero!$A:$E,2,FALSE)</f>
        <v>아네트</v>
      </c>
      <c r="C110" s="43" t="str">
        <f>VLOOKUP($A110,[2]CreatureTable!$A:$I,9,FALSE)</f>
        <v>Mechanic</v>
      </c>
      <c r="D110">
        <v>1</v>
      </c>
      <c r="E110">
        <v>1</v>
      </c>
      <c r="F110" s="18">
        <v>1</v>
      </c>
      <c r="G110" s="10">
        <f>ROUND(VLOOKUP($C110,$B$4:$BH$42,6,FALSE),0)</f>
        <v>104</v>
      </c>
      <c r="H110" s="10">
        <f>ROUND(VLOOKUP($C110,$B$4:$BH$42,7,FALSE),0)</f>
        <v>104</v>
      </c>
      <c r="I110" s="10">
        <f>ROUND(VLOOKUP($C110,$B$4:$BH$42,8,FALSE),0)</f>
        <v>4734</v>
      </c>
      <c r="J110" s="10">
        <f>ROUND(VLOOKUP($C110,$B$4:$BH$42,9,FALSE),0)</f>
        <v>22</v>
      </c>
      <c r="K110" s="10">
        <f>ROUND(VLOOKUP($C110,$B$4:$BH$42,10,FALSE),0)</f>
        <v>18</v>
      </c>
      <c r="L110" s="2"/>
      <c r="M110" s="10">
        <f>ROUND(VLOOKUP($C110,$B$4:$BH$42,12,FALSE),0)</f>
        <v>150</v>
      </c>
      <c r="N110" s="10">
        <f>ROUND(VLOOKUP($C110,$B$4:$BH$42,13,FALSE),0)</f>
        <v>0</v>
      </c>
      <c r="O110" s="10">
        <f>ROUND(VLOOKUP($C110,$B$4:$BH$42,14,FALSE),0)</f>
        <v>500</v>
      </c>
      <c r="P110" s="10">
        <f>ROUND(VLOOKUP($C110,$B$4:$BH$42,15,FALSE),0)</f>
        <v>0</v>
      </c>
      <c r="Q110" s="10">
        <f>ROUND(VLOOKUP($C110,$B$4:$BH$42,16,FALSE),0)</f>
        <v>0</v>
      </c>
      <c r="R110" s="10">
        <f>ROUND(VLOOKUP($C110,$B$4:$BH$42,17,FALSE),0)</f>
        <v>0</v>
      </c>
      <c r="S110" s="10">
        <f>ROUND(VLOOKUP($C110,$B$4:$BH$42,18,FALSE),0)</f>
        <v>200</v>
      </c>
      <c r="T110" s="10">
        <f>ROUND(VLOOKUP($C110,$B$4:$BH$42,19,FALSE),0)</f>
        <v>100</v>
      </c>
      <c r="U110" s="10">
        <f>ROUND(VLOOKUP($C110,$B$4:$BH$42,20,FALSE),0)</f>
        <v>0</v>
      </c>
      <c r="V110" s="10">
        <f>ROUND(VLOOKUP($C110,$B$4:$BH$42,21,FALSE),0)</f>
        <v>0</v>
      </c>
      <c r="W110" s="2"/>
      <c r="X110" s="10">
        <f>ROUND(VLOOKUP($C110,$B$4:$BH$42,23,FALSE),0)</f>
        <v>150</v>
      </c>
      <c r="Y110" s="10">
        <f>ROUND(VLOOKUP($C110,$B$4:$BH$42,24,FALSE),0)</f>
        <v>0</v>
      </c>
      <c r="Z110" s="10">
        <f>ROUND(VLOOKUP($C110,$B$4:$BH$42,25,FALSE),0)</f>
        <v>500</v>
      </c>
      <c r="AA110" s="10">
        <f>ROUND(VLOOKUP($C110,$B$4:$BH$42,26,FALSE),0)</f>
        <v>0</v>
      </c>
      <c r="AB110" s="10">
        <f>ROUND(VLOOKUP($C110,$B$4:$BH$42,27,FALSE),0)</f>
        <v>0</v>
      </c>
      <c r="AC110" s="10">
        <f>ROUND(VLOOKUP($C110,$B$4:$BH$42,28,FALSE),0)</f>
        <v>0</v>
      </c>
      <c r="AD110" s="10">
        <f>ROUND(VLOOKUP($C110,$B$4:$BH$42,29,FALSE),0)</f>
        <v>200</v>
      </c>
      <c r="AE110" s="10">
        <f>ROUND(VLOOKUP($C110,$B$4:$BH$42,30,FALSE),0)</f>
        <v>100</v>
      </c>
      <c r="AF110" s="10">
        <f>ROUND(VLOOKUP($C110,$B$4:$BH$42,31,FALSE),0)</f>
        <v>0</v>
      </c>
      <c r="AG110" s="10">
        <f>ROUND(VLOOKUP($C110,$B$4:$BH$42,32,FALSE),0)</f>
        <v>0</v>
      </c>
      <c r="AH110" s="10">
        <f>ROUND(VLOOKUP($C110,$B$4:$BH$42,33,FALSE),0)</f>
        <v>0</v>
      </c>
      <c r="AI110" s="10">
        <f>ROUND(VLOOKUP($C110,$B$4:$BH$42,34,FALSE),0)</f>
        <v>0</v>
      </c>
      <c r="AJ110" s="3"/>
      <c r="AK110" s="10">
        <f>ROUND(VLOOKUP($C110,$B$4:$BH$42,36,FALSE),0)</f>
        <v>0</v>
      </c>
      <c r="AL110" s="10">
        <f>ROUND(VLOOKUP($C110,$B$4:$BH$42,37,FALSE),0)</f>
        <v>0</v>
      </c>
      <c r="AM110" s="3"/>
      <c r="AN110" s="10">
        <f>ROUND(VLOOKUP($C110,$B$4:$BH$42,39,FALSE),0)</f>
        <v>0</v>
      </c>
      <c r="AO110" s="10">
        <f>ROUND(VLOOKUP($C110,$B$4:$BH$42,40,FALSE),0)</f>
        <v>0</v>
      </c>
      <c r="AP110" s="10">
        <f>ROUND(VLOOKUP($C110,$B$4:$BH$42,41,FALSE),0)</f>
        <v>0</v>
      </c>
      <c r="AQ110" s="10">
        <f>ROUND(VLOOKUP($C110,$B$4:$BH$42,42,FALSE),0)</f>
        <v>0</v>
      </c>
      <c r="AR110" s="10">
        <f>ROUND(VLOOKUP($C110,$B$4:$BH$42,43,FALSE),0)</f>
        <v>0</v>
      </c>
      <c r="AS110" s="10">
        <f>ROUND(VLOOKUP($C110,$B$4:$BH$42,44,FALSE),0)</f>
        <v>0</v>
      </c>
      <c r="AT110" s="10">
        <f>ROUND(VLOOKUP($C110,$B$4:$BH$42,45,FALSE),0)</f>
        <v>0</v>
      </c>
      <c r="AU110" s="10">
        <f>ROUND(VLOOKUP($C110,$B$4:$BH$42,46,FALSE),0)</f>
        <v>0</v>
      </c>
      <c r="AV110" s="10">
        <f>ROUND(VLOOKUP($C110,$B$4:$BH$42,47,FALSE),0)</f>
        <v>0</v>
      </c>
      <c r="AW110" s="10">
        <f>ROUND(VLOOKUP($C110,$B$4:$BH$42,48,FALSE),0)</f>
        <v>0</v>
      </c>
      <c r="AX110" s="10">
        <f>ROUND(VLOOKUP($C110,$B$4:$BH$42,49,FALSE),0)</f>
        <v>0</v>
      </c>
      <c r="AY110" s="3"/>
      <c r="AZ110" s="10">
        <v>6000</v>
      </c>
      <c r="BA110" s="10">
        <v>2000</v>
      </c>
      <c r="BB110" s="10">
        <v>425</v>
      </c>
      <c r="BC110" s="10">
        <v>0</v>
      </c>
      <c r="BD110" s="10">
        <v>0</v>
      </c>
      <c r="BE110" s="10">
        <v>60</v>
      </c>
      <c r="BF110" s="3"/>
      <c r="BG110" s="10">
        <v>1000</v>
      </c>
      <c r="BH110" s="10">
        <v>5000</v>
      </c>
      <c r="BI110" s="3"/>
      <c r="BJ110" s="21">
        <v>1</v>
      </c>
      <c r="BK110" s="65">
        <v>0</v>
      </c>
      <c r="BL110" s="65">
        <v>0</v>
      </c>
      <c r="BM110" s="6">
        <f t="shared" si="406"/>
        <v>140.45850000000002</v>
      </c>
      <c r="BN110" s="8">
        <f t="shared" si="407"/>
        <v>250.60111205013436</v>
      </c>
      <c r="BO110" s="12">
        <f t="shared" si="392"/>
        <v>187.61411539885214</v>
      </c>
      <c r="BP110" s="50">
        <f>(1-'#Constant'!$A$3)/($J110*'#Constant'!$B$3/'#Constant'!$C$3^($D110-1)+1)+'#Constant'!$A$3</f>
        <v>0.93932457786116319</v>
      </c>
      <c r="BQ110" s="4">
        <f t="shared" si="408"/>
        <v>251.98957376263334</v>
      </c>
      <c r="BR110" s="50">
        <f>(1-'#Constant'!$A$3)/($K110*'#Constant'!$B$3/'#Constant'!$C$3^($D110-1)+1)+'#Constant'!$A$3</f>
        <v>0.9497912713472485</v>
      </c>
      <c r="BS110" s="4">
        <f t="shared" si="409"/>
        <v>249.21265033763538</v>
      </c>
      <c r="BT110">
        <f>BO110/$BO$4*100</f>
        <v>142.5938298737147</v>
      </c>
    </row>
    <row r="111" spans="1:72" s="13" customFormat="1" ht="17.25" thickBot="1" x14ac:dyDescent="0.35">
      <c r="B111" s="20"/>
      <c r="C111" s="43"/>
      <c r="D111" s="14">
        <v>1</v>
      </c>
      <c r="E111" s="14">
        <v>1</v>
      </c>
      <c r="F111" s="19">
        <v>1</v>
      </c>
      <c r="G111" s="15">
        <f>G110</f>
        <v>104</v>
      </c>
      <c r="H111" s="15">
        <f>H110</f>
        <v>104</v>
      </c>
      <c r="I111" s="15">
        <f>I110</f>
        <v>4734</v>
      </c>
      <c r="J111" s="15">
        <f>J110</f>
        <v>22</v>
      </c>
      <c r="K111" s="15">
        <f>K110</f>
        <v>18</v>
      </c>
      <c r="L111" s="16"/>
      <c r="M111" s="15">
        <f t="shared" ref="M111:V111" si="415">M110</f>
        <v>150</v>
      </c>
      <c r="N111" s="15">
        <f t="shared" si="415"/>
        <v>0</v>
      </c>
      <c r="O111" s="15">
        <f t="shared" si="415"/>
        <v>500</v>
      </c>
      <c r="P111" s="15">
        <f t="shared" si="415"/>
        <v>0</v>
      </c>
      <c r="Q111" s="15">
        <f t="shared" si="415"/>
        <v>0</v>
      </c>
      <c r="R111" s="15">
        <f t="shared" si="415"/>
        <v>0</v>
      </c>
      <c r="S111" s="15">
        <f t="shared" si="415"/>
        <v>200</v>
      </c>
      <c r="T111" s="15">
        <f t="shared" si="415"/>
        <v>100</v>
      </c>
      <c r="U111" s="15">
        <f t="shared" si="415"/>
        <v>0</v>
      </c>
      <c r="V111" s="15">
        <f t="shared" si="415"/>
        <v>0</v>
      </c>
      <c r="W111" s="16"/>
      <c r="X111" s="15">
        <f t="shared" ref="X111:AI111" si="416">X110</f>
        <v>150</v>
      </c>
      <c r="Y111" s="15">
        <f t="shared" si="416"/>
        <v>0</v>
      </c>
      <c r="Z111" s="15">
        <f t="shared" si="416"/>
        <v>500</v>
      </c>
      <c r="AA111" s="15">
        <f t="shared" si="416"/>
        <v>0</v>
      </c>
      <c r="AB111" s="15">
        <f t="shared" si="416"/>
        <v>0</v>
      </c>
      <c r="AC111" s="15">
        <f t="shared" si="416"/>
        <v>0</v>
      </c>
      <c r="AD111" s="15">
        <f t="shared" si="416"/>
        <v>200</v>
      </c>
      <c r="AE111" s="15">
        <f t="shared" si="416"/>
        <v>100</v>
      </c>
      <c r="AF111" s="15">
        <f t="shared" si="416"/>
        <v>0</v>
      </c>
      <c r="AG111" s="15">
        <f t="shared" si="416"/>
        <v>0</v>
      </c>
      <c r="AH111" s="15">
        <f t="shared" si="416"/>
        <v>0</v>
      </c>
      <c r="AI111" s="15">
        <f t="shared" si="416"/>
        <v>0</v>
      </c>
      <c r="AJ111" s="17"/>
      <c r="AK111" s="15">
        <f>AK110</f>
        <v>0</v>
      </c>
      <c r="AL111" s="15">
        <f>AL110</f>
        <v>0</v>
      </c>
      <c r="AM111" s="17"/>
      <c r="AN111" s="15">
        <f t="shared" ref="AN111:AX111" si="417">AN110</f>
        <v>0</v>
      </c>
      <c r="AO111" s="15">
        <f t="shared" si="417"/>
        <v>0</v>
      </c>
      <c r="AP111" s="15">
        <f t="shared" si="417"/>
        <v>0</v>
      </c>
      <c r="AQ111" s="15">
        <f t="shared" si="417"/>
        <v>0</v>
      </c>
      <c r="AR111" s="15">
        <f t="shared" si="417"/>
        <v>0</v>
      </c>
      <c r="AS111" s="15">
        <f t="shared" si="417"/>
        <v>0</v>
      </c>
      <c r="AT111" s="15">
        <f t="shared" si="417"/>
        <v>0</v>
      </c>
      <c r="AU111" s="15">
        <f t="shared" si="417"/>
        <v>0</v>
      </c>
      <c r="AV111" s="15">
        <f t="shared" si="417"/>
        <v>0</v>
      </c>
      <c r="AW111" s="15">
        <f t="shared" si="417"/>
        <v>0</v>
      </c>
      <c r="AX111" s="15">
        <f t="shared" si="417"/>
        <v>0</v>
      </c>
      <c r="AY111" s="17"/>
      <c r="AZ111" s="15">
        <f t="shared" ref="AZ111:BE111" si="418">AZ110</f>
        <v>6000</v>
      </c>
      <c r="BA111" s="15">
        <f t="shared" si="418"/>
        <v>2000</v>
      </c>
      <c r="BB111" s="15">
        <v>425</v>
      </c>
      <c r="BC111" s="15">
        <f t="shared" si="418"/>
        <v>0</v>
      </c>
      <c r="BD111" s="15">
        <f t="shared" si="418"/>
        <v>0</v>
      </c>
      <c r="BE111" s="15">
        <f t="shared" si="418"/>
        <v>60</v>
      </c>
      <c r="BF111" s="17"/>
      <c r="BG111" s="15">
        <f t="shared" ref="BG111:BH111" si="419">BG110</f>
        <v>1000</v>
      </c>
      <c r="BH111" s="15">
        <f t="shared" si="419"/>
        <v>5000</v>
      </c>
      <c r="BI111" s="17"/>
      <c r="BJ111" s="22">
        <f>G111/G110</f>
        <v>1</v>
      </c>
      <c r="BK111" s="65">
        <f t="shared" ref="BK111:BL113" si="420">BK110</f>
        <v>0</v>
      </c>
      <c r="BL111" s="65">
        <f t="shared" si="420"/>
        <v>0</v>
      </c>
      <c r="BM111" s="6">
        <f t="shared" si="406"/>
        <v>140.45850000000002</v>
      </c>
      <c r="BN111" s="8">
        <f t="shared" si="407"/>
        <v>250.60111205013436</v>
      </c>
      <c r="BO111" s="12">
        <f t="shared" si="392"/>
        <v>187.61411539885214</v>
      </c>
      <c r="BP111" s="50">
        <f>(1-'#Constant'!$A$3)/($J111*'#Constant'!$B$3/'#Constant'!$C$3^($D111-1)+1)+'#Constant'!$A$3</f>
        <v>0.93932457786116319</v>
      </c>
      <c r="BQ111" s="4">
        <f t="shared" si="408"/>
        <v>251.98957376263334</v>
      </c>
      <c r="BR111" s="50">
        <f>(1-'#Constant'!$A$3)/($K111*'#Constant'!$B$3/'#Constant'!$C$3^($D111-1)+1)+'#Constant'!$A$3</f>
        <v>0.9497912713472485</v>
      </c>
      <c r="BS111" s="4">
        <f t="shared" si="409"/>
        <v>249.21265033763538</v>
      </c>
      <c r="BT111"/>
    </row>
    <row r="112" spans="1:72" x14ac:dyDescent="0.3">
      <c r="A112">
        <v>35</v>
      </c>
      <c r="B112" s="18" t="str">
        <f>VLOOKUP(CONCATENATE("CREATURE_NAME_",A112),[1]Localization_Hero!$A:$E,2,FALSE)</f>
        <v>미트라</v>
      </c>
      <c r="C112" s="43" t="str">
        <f>VLOOKUP($A112,[2]CreatureTable!$A:$I,9,FALSE)</f>
        <v>Mechanic</v>
      </c>
      <c r="D112">
        <v>1</v>
      </c>
      <c r="E112">
        <v>1</v>
      </c>
      <c r="F112" s="18">
        <v>1</v>
      </c>
      <c r="G112" s="10">
        <f>ROUND(VLOOKUP($C112,$B$4:$BH$42,6,FALSE),0)</f>
        <v>104</v>
      </c>
      <c r="H112" s="10">
        <f>ROUND(VLOOKUP($C112,$B$4:$BH$42,7,FALSE),0)</f>
        <v>104</v>
      </c>
      <c r="I112" s="10">
        <f>ROUND(VLOOKUP($C112,$B$4:$BH$42,8,FALSE),0)</f>
        <v>4734</v>
      </c>
      <c r="J112" s="10">
        <f>ROUND(VLOOKUP($C112,$B$4:$BH$42,9,FALSE),0)</f>
        <v>22</v>
      </c>
      <c r="K112" s="10">
        <f>ROUND(VLOOKUP($C112,$B$4:$BH$42,10,FALSE),0)</f>
        <v>18</v>
      </c>
      <c r="L112" s="2"/>
      <c r="M112" s="10">
        <f>ROUND(VLOOKUP($C112,$B$4:$BH$42,12,FALSE),0)</f>
        <v>150</v>
      </c>
      <c r="N112" s="10">
        <f>ROUND(VLOOKUP($C112,$B$4:$BH$42,13,FALSE),0)</f>
        <v>0</v>
      </c>
      <c r="O112" s="10">
        <f>ROUND(VLOOKUP($C112,$B$4:$BH$42,14,FALSE),0)</f>
        <v>500</v>
      </c>
      <c r="P112" s="10">
        <f>ROUND(VLOOKUP($C112,$B$4:$BH$42,15,FALSE),0)</f>
        <v>0</v>
      </c>
      <c r="Q112" s="10">
        <f>ROUND(VLOOKUP($C112,$B$4:$BH$42,16,FALSE),0)</f>
        <v>0</v>
      </c>
      <c r="R112" s="10">
        <f>ROUND(VLOOKUP($C112,$B$4:$BH$42,17,FALSE),0)</f>
        <v>0</v>
      </c>
      <c r="S112" s="10">
        <f>ROUND(VLOOKUP($C112,$B$4:$BH$42,18,FALSE),0)</f>
        <v>200</v>
      </c>
      <c r="T112" s="10">
        <f>ROUND(VLOOKUP($C112,$B$4:$BH$42,19,FALSE),0)</f>
        <v>100</v>
      </c>
      <c r="U112" s="10">
        <f>ROUND(VLOOKUP($C112,$B$4:$BH$42,20,FALSE),0)</f>
        <v>0</v>
      </c>
      <c r="V112" s="10">
        <f>ROUND(VLOOKUP($C112,$B$4:$BH$42,21,FALSE),0)</f>
        <v>0</v>
      </c>
      <c r="W112" s="2"/>
      <c r="X112" s="10">
        <f>ROUND(VLOOKUP($C112,$B$4:$BH$42,23,FALSE),0)</f>
        <v>150</v>
      </c>
      <c r="Y112" s="10">
        <f>ROUND(VLOOKUP($C112,$B$4:$BH$42,24,FALSE),0)</f>
        <v>0</v>
      </c>
      <c r="Z112" s="10">
        <f>ROUND(VLOOKUP($C112,$B$4:$BH$42,25,FALSE),0)</f>
        <v>500</v>
      </c>
      <c r="AA112" s="10">
        <f>ROUND(VLOOKUP($C112,$B$4:$BH$42,26,FALSE),0)</f>
        <v>0</v>
      </c>
      <c r="AB112" s="10">
        <f>ROUND(VLOOKUP($C112,$B$4:$BH$42,27,FALSE),0)</f>
        <v>0</v>
      </c>
      <c r="AC112" s="10">
        <f>ROUND(VLOOKUP($C112,$B$4:$BH$42,28,FALSE),0)</f>
        <v>0</v>
      </c>
      <c r="AD112" s="10">
        <f>ROUND(VLOOKUP($C112,$B$4:$BH$42,29,FALSE),0)</f>
        <v>200</v>
      </c>
      <c r="AE112" s="10">
        <f>ROUND(VLOOKUP($C112,$B$4:$BH$42,30,FALSE),0)</f>
        <v>100</v>
      </c>
      <c r="AF112" s="10">
        <f>ROUND(VLOOKUP($C112,$B$4:$BH$42,31,FALSE),0)</f>
        <v>0</v>
      </c>
      <c r="AG112" s="10">
        <f>ROUND(VLOOKUP($C112,$B$4:$BH$42,32,FALSE),0)</f>
        <v>0</v>
      </c>
      <c r="AH112" s="10">
        <f>ROUND(VLOOKUP($C112,$B$4:$BH$42,33,FALSE),0)</f>
        <v>0</v>
      </c>
      <c r="AI112" s="10">
        <f>ROUND(VLOOKUP($C112,$B$4:$BH$42,34,FALSE),0)</f>
        <v>0</v>
      </c>
      <c r="AJ112" s="3"/>
      <c r="AK112" s="10">
        <f>ROUND(VLOOKUP($C112,$B$4:$BH$42,36,FALSE),0)</f>
        <v>0</v>
      </c>
      <c r="AL112" s="10">
        <f>ROUND(VLOOKUP($C112,$B$4:$BH$42,37,FALSE),0)</f>
        <v>0</v>
      </c>
      <c r="AM112" s="3"/>
      <c r="AN112" s="10">
        <f>ROUND(VLOOKUP($C112,$B$4:$BH$42,39,FALSE),0)</f>
        <v>0</v>
      </c>
      <c r="AO112" s="10">
        <f>ROUND(VLOOKUP($C112,$B$4:$BH$42,40,FALSE),0)</f>
        <v>0</v>
      </c>
      <c r="AP112" s="10">
        <f>ROUND(VLOOKUP($C112,$B$4:$BH$42,41,FALSE),0)</f>
        <v>0</v>
      </c>
      <c r="AQ112" s="10">
        <f>ROUND(VLOOKUP($C112,$B$4:$BH$42,42,FALSE),0)</f>
        <v>0</v>
      </c>
      <c r="AR112" s="10">
        <f>ROUND(VLOOKUP($C112,$B$4:$BH$42,43,FALSE),0)</f>
        <v>0</v>
      </c>
      <c r="AS112" s="10">
        <f>ROUND(VLOOKUP($C112,$B$4:$BH$42,44,FALSE),0)</f>
        <v>0</v>
      </c>
      <c r="AT112" s="10">
        <f>ROUND(VLOOKUP($C112,$B$4:$BH$42,45,FALSE),0)</f>
        <v>0</v>
      </c>
      <c r="AU112" s="10">
        <f>ROUND(VLOOKUP($C112,$B$4:$BH$42,46,FALSE),0)</f>
        <v>0</v>
      </c>
      <c r="AV112" s="10">
        <f>ROUND(VLOOKUP($C112,$B$4:$BH$42,47,FALSE),0)</f>
        <v>0</v>
      </c>
      <c r="AW112" s="10">
        <f>ROUND(VLOOKUP($C112,$B$4:$BH$42,48,FALSE),0)</f>
        <v>0</v>
      </c>
      <c r="AX112" s="10">
        <f>ROUND(VLOOKUP($C112,$B$4:$BH$42,49,FALSE),0)</f>
        <v>0</v>
      </c>
      <c r="AY112" s="3"/>
      <c r="AZ112" s="10">
        <v>6000</v>
      </c>
      <c r="BA112" s="10">
        <v>2000</v>
      </c>
      <c r="BB112" s="10">
        <v>175</v>
      </c>
      <c r="BC112" s="10">
        <v>0</v>
      </c>
      <c r="BD112" s="10">
        <v>0</v>
      </c>
      <c r="BE112" s="10">
        <v>60</v>
      </c>
      <c r="BF112" s="3"/>
      <c r="BG112" s="10">
        <v>1000</v>
      </c>
      <c r="BH112" s="10">
        <v>5000</v>
      </c>
      <c r="BI112" s="3"/>
      <c r="BJ112" s="21">
        <v>1</v>
      </c>
      <c r="BK112" s="65">
        <v>0</v>
      </c>
      <c r="BL112" s="65">
        <v>0</v>
      </c>
      <c r="BM112" s="6">
        <f t="shared" si="406"/>
        <v>140.45850000000002</v>
      </c>
      <c r="BN112" s="8">
        <f t="shared" si="407"/>
        <v>250.60111205013436</v>
      </c>
      <c r="BO112" s="12">
        <f t="shared" ref="BO112:BO115" si="421">SQRT(BM112*BN112)</f>
        <v>187.61411539885214</v>
      </c>
      <c r="BP112" s="50">
        <f>(1-'#Constant'!$A$3)/($J112*'#Constant'!$B$3/'#Constant'!$C$3^($D112-1)+1)+'#Constant'!$A$3</f>
        <v>0.93932457786116319</v>
      </c>
      <c r="BQ112" s="4">
        <f t="shared" si="408"/>
        <v>251.98957376263334</v>
      </c>
      <c r="BR112" s="50">
        <f>(1-'#Constant'!$A$3)/($K112*'#Constant'!$B$3/'#Constant'!$C$3^($D112-1)+1)+'#Constant'!$A$3</f>
        <v>0.9497912713472485</v>
      </c>
      <c r="BS112" s="4">
        <f t="shared" si="409"/>
        <v>249.21265033763538</v>
      </c>
      <c r="BT112">
        <f>BO112/$BO$4*100</f>
        <v>142.5938298737147</v>
      </c>
    </row>
    <row r="113" spans="1:72" s="13" customFormat="1" ht="17.25" thickBot="1" x14ac:dyDescent="0.35">
      <c r="B113" s="20"/>
      <c r="C113" s="43"/>
      <c r="D113" s="14">
        <v>1</v>
      </c>
      <c r="E113" s="14">
        <v>1</v>
      </c>
      <c r="F113" s="19">
        <v>1</v>
      </c>
      <c r="G113" s="15">
        <f>G112</f>
        <v>104</v>
      </c>
      <c r="H113" s="15">
        <f>H112</f>
        <v>104</v>
      </c>
      <c r="I113" s="15">
        <f>I112</f>
        <v>4734</v>
      </c>
      <c r="J113" s="15">
        <f>J112</f>
        <v>22</v>
      </c>
      <c r="K113" s="15">
        <f>K112</f>
        <v>18</v>
      </c>
      <c r="L113" s="16"/>
      <c r="M113" s="15">
        <f t="shared" ref="M113:V113" si="422">M112</f>
        <v>150</v>
      </c>
      <c r="N113" s="15">
        <f t="shared" si="422"/>
        <v>0</v>
      </c>
      <c r="O113" s="15">
        <f t="shared" si="422"/>
        <v>500</v>
      </c>
      <c r="P113" s="15">
        <f t="shared" si="422"/>
        <v>0</v>
      </c>
      <c r="Q113" s="15">
        <f t="shared" si="422"/>
        <v>0</v>
      </c>
      <c r="R113" s="15">
        <f t="shared" si="422"/>
        <v>0</v>
      </c>
      <c r="S113" s="15">
        <f t="shared" si="422"/>
        <v>200</v>
      </c>
      <c r="T113" s="15">
        <f t="shared" si="422"/>
        <v>100</v>
      </c>
      <c r="U113" s="15">
        <f t="shared" si="422"/>
        <v>0</v>
      </c>
      <c r="V113" s="15">
        <f t="shared" si="422"/>
        <v>0</v>
      </c>
      <c r="W113" s="16"/>
      <c r="X113" s="15">
        <f t="shared" ref="X113:AI113" si="423">X112</f>
        <v>150</v>
      </c>
      <c r="Y113" s="15">
        <f t="shared" si="423"/>
        <v>0</v>
      </c>
      <c r="Z113" s="15">
        <f t="shared" si="423"/>
        <v>500</v>
      </c>
      <c r="AA113" s="15">
        <f t="shared" si="423"/>
        <v>0</v>
      </c>
      <c r="AB113" s="15">
        <f t="shared" si="423"/>
        <v>0</v>
      </c>
      <c r="AC113" s="15">
        <f t="shared" si="423"/>
        <v>0</v>
      </c>
      <c r="AD113" s="15">
        <f t="shared" si="423"/>
        <v>200</v>
      </c>
      <c r="AE113" s="15">
        <f t="shared" si="423"/>
        <v>100</v>
      </c>
      <c r="AF113" s="15">
        <f t="shared" si="423"/>
        <v>0</v>
      </c>
      <c r="AG113" s="15">
        <f t="shared" si="423"/>
        <v>0</v>
      </c>
      <c r="AH113" s="15">
        <f t="shared" si="423"/>
        <v>0</v>
      </c>
      <c r="AI113" s="15">
        <f t="shared" si="423"/>
        <v>0</v>
      </c>
      <c r="AJ113" s="17"/>
      <c r="AK113" s="15">
        <f>AK112</f>
        <v>0</v>
      </c>
      <c r="AL113" s="15">
        <f>AL112</f>
        <v>0</v>
      </c>
      <c r="AM113" s="17"/>
      <c r="AN113" s="15">
        <f t="shared" ref="AN113:AX113" si="424">AN112</f>
        <v>0</v>
      </c>
      <c r="AO113" s="15">
        <f t="shared" si="424"/>
        <v>0</v>
      </c>
      <c r="AP113" s="15">
        <f t="shared" si="424"/>
        <v>0</v>
      </c>
      <c r="AQ113" s="15">
        <f t="shared" si="424"/>
        <v>0</v>
      </c>
      <c r="AR113" s="15">
        <f t="shared" si="424"/>
        <v>0</v>
      </c>
      <c r="AS113" s="15">
        <f t="shared" si="424"/>
        <v>0</v>
      </c>
      <c r="AT113" s="15">
        <f t="shared" si="424"/>
        <v>0</v>
      </c>
      <c r="AU113" s="15">
        <f t="shared" si="424"/>
        <v>0</v>
      </c>
      <c r="AV113" s="15">
        <f t="shared" si="424"/>
        <v>0</v>
      </c>
      <c r="AW113" s="15">
        <f t="shared" si="424"/>
        <v>0</v>
      </c>
      <c r="AX113" s="15">
        <f t="shared" si="424"/>
        <v>0</v>
      </c>
      <c r="AY113" s="17"/>
      <c r="AZ113" s="15">
        <f t="shared" ref="AZ113:BE113" si="425">AZ112</f>
        <v>6000</v>
      </c>
      <c r="BA113" s="15">
        <f t="shared" si="425"/>
        <v>2000</v>
      </c>
      <c r="BB113" s="15">
        <v>175</v>
      </c>
      <c r="BC113" s="15">
        <f t="shared" si="425"/>
        <v>0</v>
      </c>
      <c r="BD113" s="15">
        <f t="shared" si="425"/>
        <v>0</v>
      </c>
      <c r="BE113" s="15">
        <f t="shared" si="425"/>
        <v>60</v>
      </c>
      <c r="BF113" s="17"/>
      <c r="BG113" s="15">
        <f t="shared" ref="BG113:BH113" si="426">BG112</f>
        <v>1000</v>
      </c>
      <c r="BH113" s="15">
        <f t="shared" si="426"/>
        <v>5000</v>
      </c>
      <c r="BI113" s="17"/>
      <c r="BJ113" s="22">
        <f>G113/G112</f>
        <v>1</v>
      </c>
      <c r="BK113" s="65">
        <f t="shared" si="420"/>
        <v>0</v>
      </c>
      <c r="BL113" s="65">
        <f t="shared" si="420"/>
        <v>0</v>
      </c>
      <c r="BM113" s="6">
        <f t="shared" si="406"/>
        <v>140.45850000000002</v>
      </c>
      <c r="BN113" s="8">
        <f t="shared" si="407"/>
        <v>250.60111205013436</v>
      </c>
      <c r="BO113" s="12">
        <f t="shared" si="421"/>
        <v>187.61411539885214</v>
      </c>
      <c r="BP113" s="50">
        <f>(1-'#Constant'!$A$3)/($J113*'#Constant'!$B$3/'#Constant'!$C$3^($D113-1)+1)+'#Constant'!$A$3</f>
        <v>0.93932457786116319</v>
      </c>
      <c r="BQ113" s="4">
        <f t="shared" si="408"/>
        <v>251.98957376263334</v>
      </c>
      <c r="BR113" s="50">
        <f>(1-'#Constant'!$A$3)/($K113*'#Constant'!$B$3/'#Constant'!$C$3^($D113-1)+1)+'#Constant'!$A$3</f>
        <v>0.9497912713472485</v>
      </c>
      <c r="BS113" s="4">
        <f t="shared" si="409"/>
        <v>249.21265033763538</v>
      </c>
      <c r="BT113"/>
    </row>
    <row r="114" spans="1:72" x14ac:dyDescent="0.3">
      <c r="A114">
        <v>36</v>
      </c>
      <c r="B114" s="18" t="str">
        <f>VLOOKUP(CONCATENATE("CREATURE_NAME_",A114),[1]Localization_Hero!$A:$E,2,FALSE)</f>
        <v>리카르도</v>
      </c>
      <c r="C114" s="43" t="str">
        <f>VLOOKUP($A114,[2]CreatureTable!$A:$I,9,FALSE)</f>
        <v>Knight</v>
      </c>
      <c r="D114">
        <v>1</v>
      </c>
      <c r="E114">
        <v>1</v>
      </c>
      <c r="F114" s="18">
        <v>1</v>
      </c>
      <c r="G114" s="10">
        <f>ROUND(VLOOKUP($C114,$B$4:$BH$42,6,FALSE),0)</f>
        <v>81</v>
      </c>
      <c r="H114" s="10">
        <f>ROUND(VLOOKUP($C114,$B$4:$BH$42,7,FALSE),0)</f>
        <v>81</v>
      </c>
      <c r="I114" s="10">
        <f>ROUND(VLOOKUP($C114,$B$4:$BH$42,8,FALSE),0)</f>
        <v>6982</v>
      </c>
      <c r="J114" s="10">
        <f>ROUND(VLOOKUP($C114,$B$4:$BH$42,9,FALSE),0)</f>
        <v>36</v>
      </c>
      <c r="K114" s="10">
        <f>ROUND(VLOOKUP($C114,$B$4:$BH$42,10,FALSE),0)</f>
        <v>28</v>
      </c>
      <c r="L114" s="2"/>
      <c r="M114" s="10">
        <f>ROUND(VLOOKUP($C114,$B$4:$BH$42,12,FALSE),0)</f>
        <v>50</v>
      </c>
      <c r="N114" s="10">
        <f>ROUND(VLOOKUP($C114,$B$4:$BH$42,13,FALSE),0)</f>
        <v>0</v>
      </c>
      <c r="O114" s="10">
        <f>ROUND(VLOOKUP($C114,$B$4:$BH$42,14,FALSE),0)</f>
        <v>0</v>
      </c>
      <c r="P114" s="10">
        <f>ROUND(VLOOKUP($C114,$B$4:$BH$42,15,FALSE),0)</f>
        <v>0</v>
      </c>
      <c r="Q114" s="10">
        <f>ROUND(VLOOKUP($C114,$B$4:$BH$42,16,FALSE),0)</f>
        <v>100</v>
      </c>
      <c r="R114" s="10">
        <f>ROUND(VLOOKUP($C114,$B$4:$BH$42,17,FALSE),0)</f>
        <v>0</v>
      </c>
      <c r="S114" s="10">
        <f>ROUND(VLOOKUP($C114,$B$4:$BH$42,18,FALSE),0)</f>
        <v>0</v>
      </c>
      <c r="T114" s="10">
        <f>ROUND(VLOOKUP($C114,$B$4:$BH$42,19,FALSE),0)</f>
        <v>0</v>
      </c>
      <c r="U114" s="10">
        <f>ROUND(VLOOKUP($C114,$B$4:$BH$42,20,FALSE),0)</f>
        <v>0</v>
      </c>
      <c r="V114" s="10">
        <f>ROUND(VLOOKUP($C114,$B$4:$BH$42,21,FALSE),0)</f>
        <v>250</v>
      </c>
      <c r="W114" s="2"/>
      <c r="X114" s="10">
        <f>ROUND(VLOOKUP($C114,$B$4:$BH$42,23,FALSE),0)</f>
        <v>50</v>
      </c>
      <c r="Y114" s="10">
        <f>ROUND(VLOOKUP($C114,$B$4:$BH$42,24,FALSE),0)</f>
        <v>0</v>
      </c>
      <c r="Z114" s="10">
        <f>ROUND(VLOOKUP($C114,$B$4:$BH$42,25,FALSE),0)</f>
        <v>0</v>
      </c>
      <c r="AA114" s="10">
        <f>ROUND(VLOOKUP($C114,$B$4:$BH$42,26,FALSE),0)</f>
        <v>0</v>
      </c>
      <c r="AB114" s="10">
        <f>ROUND(VLOOKUP($C114,$B$4:$BH$42,27,FALSE),0)</f>
        <v>100</v>
      </c>
      <c r="AC114" s="10">
        <f>ROUND(VLOOKUP($C114,$B$4:$BH$42,28,FALSE),0)</f>
        <v>0</v>
      </c>
      <c r="AD114" s="10">
        <f>ROUND(VLOOKUP($C114,$B$4:$BH$42,29,FALSE),0)</f>
        <v>0</v>
      </c>
      <c r="AE114" s="10">
        <f>ROUND(VLOOKUP($C114,$B$4:$BH$42,30,FALSE),0)</f>
        <v>0</v>
      </c>
      <c r="AF114" s="10">
        <f>ROUND(VLOOKUP($C114,$B$4:$BH$42,31,FALSE),0)</f>
        <v>0</v>
      </c>
      <c r="AG114" s="10">
        <f>ROUND(VLOOKUP($C114,$B$4:$BH$42,32,FALSE),0)</f>
        <v>250</v>
      </c>
      <c r="AH114" s="10">
        <f>ROUND(VLOOKUP($C114,$B$4:$BH$42,33,FALSE),0)</f>
        <v>0</v>
      </c>
      <c r="AI114" s="10">
        <f>ROUND(VLOOKUP($C114,$B$4:$BH$42,34,FALSE),0)</f>
        <v>0</v>
      </c>
      <c r="AJ114" s="3"/>
      <c r="AK114" s="10">
        <f>ROUND(VLOOKUP($C114,$B$4:$BH$42,36,FALSE),0)</f>
        <v>0</v>
      </c>
      <c r="AL114" s="10">
        <f>ROUND(VLOOKUP($C114,$B$4:$BH$42,37,FALSE),0)</f>
        <v>0</v>
      </c>
      <c r="AM114" s="3"/>
      <c r="AN114" s="10">
        <f>ROUND(VLOOKUP($C114,$B$4:$BH$42,39,FALSE),0)</f>
        <v>0</v>
      </c>
      <c r="AO114" s="10">
        <f>ROUND(VLOOKUP($C114,$B$4:$BH$42,40,FALSE),0)</f>
        <v>0</v>
      </c>
      <c r="AP114" s="10">
        <f>ROUND(VLOOKUP($C114,$B$4:$BH$42,41,FALSE),0)</f>
        <v>0</v>
      </c>
      <c r="AQ114" s="10">
        <f>ROUND(VLOOKUP($C114,$B$4:$BH$42,42,FALSE),0)</f>
        <v>0</v>
      </c>
      <c r="AR114" s="10">
        <f>ROUND(VLOOKUP($C114,$B$4:$BH$42,43,FALSE),0)</f>
        <v>0</v>
      </c>
      <c r="AS114" s="10">
        <f>ROUND(VLOOKUP($C114,$B$4:$BH$42,44,FALSE),0)</f>
        <v>0</v>
      </c>
      <c r="AT114" s="10">
        <f>ROUND(VLOOKUP($C114,$B$4:$BH$42,45,FALSE),0)</f>
        <v>0</v>
      </c>
      <c r="AU114" s="10">
        <f>ROUND(VLOOKUP($C114,$B$4:$BH$42,46,FALSE),0)</f>
        <v>0</v>
      </c>
      <c r="AV114" s="10">
        <f>ROUND(VLOOKUP($C114,$B$4:$BH$42,47,FALSE),0)</f>
        <v>0</v>
      </c>
      <c r="AW114" s="10">
        <f>ROUND(VLOOKUP($C114,$B$4:$BH$42,48,FALSE),0)</f>
        <v>0</v>
      </c>
      <c r="AX114" s="10">
        <f>ROUND(VLOOKUP($C114,$B$4:$BH$42,49,FALSE),0)</f>
        <v>0</v>
      </c>
      <c r="AY114" s="3"/>
      <c r="AZ114" s="10">
        <v>6000</v>
      </c>
      <c r="BA114" s="10">
        <v>2000</v>
      </c>
      <c r="BB114" s="10">
        <v>265</v>
      </c>
      <c r="BC114" s="10">
        <v>0</v>
      </c>
      <c r="BD114" s="10">
        <v>0</v>
      </c>
      <c r="BE114" s="10">
        <v>60</v>
      </c>
      <c r="BF114" s="3"/>
      <c r="BG114" s="10">
        <v>1000</v>
      </c>
      <c r="BH114" s="10">
        <v>5000</v>
      </c>
      <c r="BI114" s="3"/>
      <c r="BJ114" s="21">
        <v>1</v>
      </c>
      <c r="BK114" s="65">
        <v>0</v>
      </c>
      <c r="BL114" s="65">
        <v>0</v>
      </c>
      <c r="BM114" s="6">
        <f t="shared" si="406"/>
        <v>85.05</v>
      </c>
      <c r="BN114" s="8">
        <f t="shared" si="407"/>
        <v>535.97110176221133</v>
      </c>
      <c r="BO114" s="12">
        <f t="shared" si="421"/>
        <v>213.50489972100422</v>
      </c>
      <c r="BP114" s="50">
        <f>(1-'#Constant'!$A$3)/($J114*'#Constant'!$B$3/'#Constant'!$C$3^($D114-1)+1)+'#Constant'!$A$3</f>
        <v>0.90447653429602881</v>
      </c>
      <c r="BQ114" s="4">
        <f t="shared" si="408"/>
        <v>541.71102698872187</v>
      </c>
      <c r="BR114" s="50">
        <f>(1-'#Constant'!$A$3)/($K114*'#Constant'!$B$3/'#Constant'!$C$3^($D114-1)+1)+'#Constant'!$A$3</f>
        <v>0.92405904059040589</v>
      </c>
      <c r="BS114" s="4">
        <f t="shared" si="409"/>
        <v>530.2311765357008</v>
      </c>
      <c r="BT114">
        <f>BO114/$BO$4*100</f>
        <v>162.27180605946913</v>
      </c>
    </row>
    <row r="115" spans="1:72" s="13" customFormat="1" ht="17.25" thickBot="1" x14ac:dyDescent="0.35">
      <c r="B115" s="20"/>
      <c r="D115" s="14">
        <v>1</v>
      </c>
      <c r="E115" s="14">
        <v>1</v>
      </c>
      <c r="F115" s="19">
        <v>1</v>
      </c>
      <c r="G115" s="15">
        <f>G114</f>
        <v>81</v>
      </c>
      <c r="H115" s="15">
        <f>H114</f>
        <v>81</v>
      </c>
      <c r="I115" s="15">
        <f>I114</f>
        <v>6982</v>
      </c>
      <c r="J115" s="15">
        <f>J114</f>
        <v>36</v>
      </c>
      <c r="K115" s="15">
        <f>K114</f>
        <v>28</v>
      </c>
      <c r="L115" s="16"/>
      <c r="M115" s="15">
        <f t="shared" ref="M115:V115" si="427">M114</f>
        <v>50</v>
      </c>
      <c r="N115" s="15">
        <f t="shared" si="427"/>
        <v>0</v>
      </c>
      <c r="O115" s="15">
        <f t="shared" si="427"/>
        <v>0</v>
      </c>
      <c r="P115" s="15">
        <f t="shared" si="427"/>
        <v>0</v>
      </c>
      <c r="Q115" s="15">
        <f t="shared" si="427"/>
        <v>100</v>
      </c>
      <c r="R115" s="15">
        <f t="shared" si="427"/>
        <v>0</v>
      </c>
      <c r="S115" s="15">
        <f t="shared" si="427"/>
        <v>0</v>
      </c>
      <c r="T115" s="15">
        <f t="shared" si="427"/>
        <v>0</v>
      </c>
      <c r="U115" s="15">
        <f t="shared" si="427"/>
        <v>0</v>
      </c>
      <c r="V115" s="15">
        <f t="shared" si="427"/>
        <v>250</v>
      </c>
      <c r="W115" s="16"/>
      <c r="X115" s="15">
        <f t="shared" ref="X115:AI115" si="428">X114</f>
        <v>50</v>
      </c>
      <c r="Y115" s="15">
        <f t="shared" si="428"/>
        <v>0</v>
      </c>
      <c r="Z115" s="15">
        <f t="shared" si="428"/>
        <v>0</v>
      </c>
      <c r="AA115" s="15">
        <f t="shared" si="428"/>
        <v>0</v>
      </c>
      <c r="AB115" s="15">
        <f t="shared" si="428"/>
        <v>100</v>
      </c>
      <c r="AC115" s="15">
        <f t="shared" si="428"/>
        <v>0</v>
      </c>
      <c r="AD115" s="15">
        <f t="shared" si="428"/>
        <v>0</v>
      </c>
      <c r="AE115" s="15">
        <f t="shared" si="428"/>
        <v>0</v>
      </c>
      <c r="AF115" s="15">
        <f t="shared" si="428"/>
        <v>0</v>
      </c>
      <c r="AG115" s="15">
        <f t="shared" si="428"/>
        <v>250</v>
      </c>
      <c r="AH115" s="15">
        <f t="shared" si="428"/>
        <v>0</v>
      </c>
      <c r="AI115" s="15">
        <f t="shared" si="428"/>
        <v>0</v>
      </c>
      <c r="AJ115" s="17"/>
      <c r="AK115" s="15">
        <f>AK114</f>
        <v>0</v>
      </c>
      <c r="AL115" s="15">
        <f>AL114</f>
        <v>0</v>
      </c>
      <c r="AM115" s="17"/>
      <c r="AN115" s="15">
        <f t="shared" ref="AN115:AX115" si="429">AN114</f>
        <v>0</v>
      </c>
      <c r="AO115" s="15">
        <f t="shared" si="429"/>
        <v>0</v>
      </c>
      <c r="AP115" s="15">
        <f t="shared" si="429"/>
        <v>0</v>
      </c>
      <c r="AQ115" s="15">
        <f t="shared" si="429"/>
        <v>0</v>
      </c>
      <c r="AR115" s="15">
        <f t="shared" si="429"/>
        <v>0</v>
      </c>
      <c r="AS115" s="15">
        <f t="shared" si="429"/>
        <v>0</v>
      </c>
      <c r="AT115" s="15">
        <f t="shared" si="429"/>
        <v>0</v>
      </c>
      <c r="AU115" s="15">
        <f t="shared" si="429"/>
        <v>0</v>
      </c>
      <c r="AV115" s="15">
        <f t="shared" si="429"/>
        <v>0</v>
      </c>
      <c r="AW115" s="15">
        <f t="shared" si="429"/>
        <v>0</v>
      </c>
      <c r="AX115" s="15">
        <f t="shared" si="429"/>
        <v>0</v>
      </c>
      <c r="AY115" s="17"/>
      <c r="AZ115" s="15">
        <f t="shared" ref="AZ115:BE115" si="430">AZ114</f>
        <v>6000</v>
      </c>
      <c r="BA115" s="15">
        <f t="shared" si="430"/>
        <v>2000</v>
      </c>
      <c r="BB115" s="15">
        <v>265</v>
      </c>
      <c r="BC115" s="15">
        <f t="shared" si="430"/>
        <v>0</v>
      </c>
      <c r="BD115" s="15">
        <f t="shared" si="430"/>
        <v>0</v>
      </c>
      <c r="BE115" s="15">
        <f t="shared" si="430"/>
        <v>60</v>
      </c>
      <c r="BF115" s="17"/>
      <c r="BG115" s="15">
        <f t="shared" ref="BG115:BH115" si="431">BG114</f>
        <v>1000</v>
      </c>
      <c r="BH115" s="15">
        <f t="shared" si="431"/>
        <v>5000</v>
      </c>
      <c r="BI115" s="17"/>
      <c r="BJ115" s="22">
        <f>G115/G114</f>
        <v>1</v>
      </c>
      <c r="BK115" s="65">
        <f>BK114</f>
        <v>0</v>
      </c>
      <c r="BL115" s="65">
        <f>BL114</f>
        <v>0</v>
      </c>
      <c r="BM115" s="6">
        <f t="shared" si="406"/>
        <v>85.05</v>
      </c>
      <c r="BN115" s="8">
        <f t="shared" si="407"/>
        <v>535.97110176221133</v>
      </c>
      <c r="BO115" s="12">
        <f t="shared" si="421"/>
        <v>213.50489972100422</v>
      </c>
      <c r="BP115" s="50">
        <f>(1-'#Constant'!$A$3)/($J115*'#Constant'!$B$3/'#Constant'!$C$3^($D115-1)+1)+'#Constant'!$A$3</f>
        <v>0.90447653429602881</v>
      </c>
      <c r="BQ115" s="4">
        <f t="shared" si="408"/>
        <v>541.71102698872187</v>
      </c>
      <c r="BR115" s="50">
        <f>(1-'#Constant'!$A$3)/($K115*'#Constant'!$B$3/'#Constant'!$C$3^($D115-1)+1)+'#Constant'!$A$3</f>
        <v>0.92405904059040589</v>
      </c>
      <c r="BS115" s="4">
        <f t="shared" si="409"/>
        <v>530.2311765357008</v>
      </c>
      <c r="BT115"/>
    </row>
    <row r="116" spans="1:72" x14ac:dyDescent="0.3">
      <c r="A116">
        <v>37</v>
      </c>
      <c r="B116" s="18" t="str">
        <f>VLOOKUP(CONCATENATE("CREATURE_NAME_",A116),[1]Localization_Hero!$A:$E,2,FALSE)</f>
        <v>타냐</v>
      </c>
      <c r="C116" s="43" t="str">
        <f>VLOOKUP($A116,[2]CreatureTable!$A:$I,9,FALSE)</f>
        <v>Assassin</v>
      </c>
      <c r="D116">
        <v>1</v>
      </c>
      <c r="E116">
        <v>1</v>
      </c>
      <c r="F116" s="18">
        <v>1</v>
      </c>
      <c r="G116" s="10">
        <f>ROUND(VLOOKUP($C116,$B$4:$BH$42,6,FALSE),0)</f>
        <v>101</v>
      </c>
      <c r="H116" s="10">
        <f>ROUND(VLOOKUP($C116,$B$4:$BH$42,7,FALSE),0)</f>
        <v>101</v>
      </c>
      <c r="I116" s="10">
        <f>ROUND(VLOOKUP($C116,$B$4:$BH$42,8,FALSE),0)</f>
        <v>5666</v>
      </c>
      <c r="J116" s="10">
        <f>ROUND(VLOOKUP($C116,$B$4:$BH$42,9,FALSE),0)</f>
        <v>32</v>
      </c>
      <c r="K116" s="10">
        <f>ROUND(VLOOKUP($C116,$B$4:$BH$42,10,FALSE),0)</f>
        <v>28</v>
      </c>
      <c r="L116" s="2"/>
      <c r="M116" s="10">
        <f>ROUND(VLOOKUP($C116,$B$4:$BH$42,12,FALSE),0)</f>
        <v>200</v>
      </c>
      <c r="N116" s="10">
        <f>ROUND(VLOOKUP($C116,$B$4:$BH$42,13,FALSE),0)</f>
        <v>0</v>
      </c>
      <c r="O116" s="10">
        <f>ROUND(VLOOKUP($C116,$B$4:$BH$42,14,FALSE),0)</f>
        <v>300</v>
      </c>
      <c r="P116" s="10">
        <f>ROUND(VLOOKUP($C116,$B$4:$BH$42,15,FALSE),0)</f>
        <v>200</v>
      </c>
      <c r="Q116" s="10">
        <f>ROUND(VLOOKUP($C116,$B$4:$BH$42,16,FALSE),0)</f>
        <v>0</v>
      </c>
      <c r="R116" s="10">
        <f>ROUND(VLOOKUP($C116,$B$4:$BH$42,17,FALSE),0)</f>
        <v>0</v>
      </c>
      <c r="S116" s="10">
        <f>ROUND(VLOOKUP($C116,$B$4:$BH$42,18,FALSE),0)</f>
        <v>100</v>
      </c>
      <c r="T116" s="10">
        <f>ROUND(VLOOKUP($C116,$B$4:$BH$42,19,FALSE),0)</f>
        <v>0</v>
      </c>
      <c r="U116" s="10">
        <f>ROUND(VLOOKUP($C116,$B$4:$BH$42,20,FALSE),0)</f>
        <v>0</v>
      </c>
      <c r="V116" s="10">
        <f>ROUND(VLOOKUP($C116,$B$4:$BH$42,21,FALSE),0)</f>
        <v>0</v>
      </c>
      <c r="W116" s="2"/>
      <c r="X116" s="10">
        <f>ROUND(VLOOKUP($C116,$B$4:$BH$42,23,FALSE),0)</f>
        <v>200</v>
      </c>
      <c r="Y116" s="10">
        <f>ROUND(VLOOKUP($C116,$B$4:$BH$42,24,FALSE),0)</f>
        <v>0</v>
      </c>
      <c r="Z116" s="10">
        <f>ROUND(VLOOKUP($C116,$B$4:$BH$42,25,FALSE),0)</f>
        <v>300</v>
      </c>
      <c r="AA116" s="10">
        <f>ROUND(VLOOKUP($C116,$B$4:$BH$42,26,FALSE),0)</f>
        <v>200</v>
      </c>
      <c r="AB116" s="10">
        <f>ROUND(VLOOKUP($C116,$B$4:$BH$42,27,FALSE),0)</f>
        <v>0</v>
      </c>
      <c r="AC116" s="10">
        <f>ROUND(VLOOKUP($C116,$B$4:$BH$42,28,FALSE),0)</f>
        <v>0</v>
      </c>
      <c r="AD116" s="10">
        <f>ROUND(VLOOKUP($C116,$B$4:$BH$42,29,FALSE),0)</f>
        <v>100</v>
      </c>
      <c r="AE116" s="10">
        <f>ROUND(VLOOKUP($C116,$B$4:$BH$42,30,FALSE),0)</f>
        <v>0</v>
      </c>
      <c r="AF116" s="10">
        <f>ROUND(VLOOKUP($C116,$B$4:$BH$42,31,FALSE),0)</f>
        <v>0</v>
      </c>
      <c r="AG116" s="10">
        <f>ROUND(VLOOKUP($C116,$B$4:$BH$42,32,FALSE),0)</f>
        <v>0</v>
      </c>
      <c r="AH116" s="10">
        <f>ROUND(VLOOKUP($C116,$B$4:$BH$42,33,FALSE),0)</f>
        <v>0</v>
      </c>
      <c r="AI116" s="10">
        <f>ROUND(VLOOKUP($C116,$B$4:$BH$42,34,FALSE),0)</f>
        <v>0</v>
      </c>
      <c r="AJ116" s="3"/>
      <c r="AK116" s="10">
        <f>ROUND(VLOOKUP($C116,$B$4:$BH$42,36,FALSE),0)</f>
        <v>0</v>
      </c>
      <c r="AL116" s="10">
        <f>ROUND(VLOOKUP($C116,$B$4:$BH$42,37,FALSE),0)</f>
        <v>0</v>
      </c>
      <c r="AM116" s="3"/>
      <c r="AN116" s="10">
        <f>ROUND(VLOOKUP($C116,$B$4:$BH$42,39,FALSE),0)</f>
        <v>0</v>
      </c>
      <c r="AO116" s="10">
        <f>ROUND(VLOOKUP($C116,$B$4:$BH$42,40,FALSE),0)</f>
        <v>0</v>
      </c>
      <c r="AP116" s="10">
        <f>ROUND(VLOOKUP($C116,$B$4:$BH$42,41,FALSE),0)</f>
        <v>0</v>
      </c>
      <c r="AQ116" s="10">
        <f>ROUND(VLOOKUP($C116,$B$4:$BH$42,42,FALSE),0)</f>
        <v>0</v>
      </c>
      <c r="AR116" s="10">
        <f>ROUND(VLOOKUP($C116,$B$4:$BH$42,43,FALSE),0)</f>
        <v>0</v>
      </c>
      <c r="AS116" s="10">
        <f>ROUND(VLOOKUP($C116,$B$4:$BH$42,44,FALSE),0)</f>
        <v>0</v>
      </c>
      <c r="AT116" s="10">
        <f>ROUND(VLOOKUP($C116,$B$4:$BH$42,45,FALSE),0)</f>
        <v>0</v>
      </c>
      <c r="AU116" s="10">
        <f>ROUND(VLOOKUP($C116,$B$4:$BH$42,46,FALSE),0)</f>
        <v>0</v>
      </c>
      <c r="AV116" s="10">
        <f>ROUND(VLOOKUP($C116,$B$4:$BH$42,47,FALSE),0)</f>
        <v>0</v>
      </c>
      <c r="AW116" s="10">
        <f>ROUND(VLOOKUP($C116,$B$4:$BH$42,48,FALSE),0)</f>
        <v>0</v>
      </c>
      <c r="AX116" s="10">
        <f>ROUND(VLOOKUP($C116,$B$4:$BH$42,49,FALSE),0)</f>
        <v>0</v>
      </c>
      <c r="AY116" s="3"/>
      <c r="AZ116" s="10">
        <v>6000</v>
      </c>
      <c r="BA116" s="10">
        <v>2000</v>
      </c>
      <c r="BB116" s="10">
        <v>285</v>
      </c>
      <c r="BC116" s="10">
        <v>0</v>
      </c>
      <c r="BD116" s="10">
        <v>0</v>
      </c>
      <c r="BE116" s="10">
        <v>60</v>
      </c>
      <c r="BF116" s="3"/>
      <c r="BG116" s="10">
        <v>1000</v>
      </c>
      <c r="BH116" s="10">
        <v>5000</v>
      </c>
      <c r="BI116" s="3"/>
      <c r="BJ116" s="21">
        <v>1</v>
      </c>
      <c r="BK116" s="65">
        <v>0</v>
      </c>
      <c r="BL116" s="65">
        <v>0</v>
      </c>
      <c r="BM116" s="6">
        <f t="shared" si="406"/>
        <v>130.44149999999999</v>
      </c>
      <c r="BN116" s="8">
        <f t="shared" si="407"/>
        <v>385.30245660461935</v>
      </c>
      <c r="BO116" s="12">
        <f t="shared" si="392"/>
        <v>224.18615120740947</v>
      </c>
      <c r="BP116" s="50">
        <f>(1-'#Constant'!$A$3)/($J116*'#Constant'!$B$3/'#Constant'!$C$3^($D116-1)+1)+'#Constant'!$A$3</f>
        <v>0.91416058394160582</v>
      </c>
      <c r="BQ116" s="4">
        <f t="shared" si="408"/>
        <v>387.37723570744168</v>
      </c>
      <c r="BR116" s="50">
        <f>(1-'#Constant'!$A$3)/($K116*'#Constant'!$B$3/'#Constant'!$C$3^($D116-1)+1)+'#Constant'!$A$3</f>
        <v>0.92405904059040589</v>
      </c>
      <c r="BS116" s="4">
        <f t="shared" si="409"/>
        <v>383.22767750179702</v>
      </c>
      <c r="BT116">
        <f>BO116/$BO$4*100</f>
        <v>170.38996153008969</v>
      </c>
    </row>
    <row r="117" spans="1:72" s="13" customFormat="1" ht="17.25" thickBot="1" x14ac:dyDescent="0.35">
      <c r="B117" s="20"/>
      <c r="C117" s="43"/>
      <c r="D117" s="14">
        <v>1</v>
      </c>
      <c r="E117" s="14">
        <v>1</v>
      </c>
      <c r="F117" s="19">
        <v>1</v>
      </c>
      <c r="G117" s="15">
        <f>G116</f>
        <v>101</v>
      </c>
      <c r="H117" s="15">
        <f>H116</f>
        <v>101</v>
      </c>
      <c r="I117" s="15">
        <f>I116</f>
        <v>5666</v>
      </c>
      <c r="J117" s="15">
        <f>J116</f>
        <v>32</v>
      </c>
      <c r="K117" s="15">
        <f>K116</f>
        <v>28</v>
      </c>
      <c r="L117" s="16"/>
      <c r="M117" s="15">
        <f t="shared" ref="M117:V117" si="432">M116</f>
        <v>200</v>
      </c>
      <c r="N117" s="15">
        <f t="shared" si="432"/>
        <v>0</v>
      </c>
      <c r="O117" s="15">
        <f t="shared" si="432"/>
        <v>300</v>
      </c>
      <c r="P117" s="15">
        <f t="shared" si="432"/>
        <v>200</v>
      </c>
      <c r="Q117" s="15">
        <f t="shared" si="432"/>
        <v>0</v>
      </c>
      <c r="R117" s="15">
        <f t="shared" si="432"/>
        <v>0</v>
      </c>
      <c r="S117" s="15">
        <f t="shared" si="432"/>
        <v>100</v>
      </c>
      <c r="T117" s="15">
        <f t="shared" si="432"/>
        <v>0</v>
      </c>
      <c r="U117" s="15">
        <f t="shared" si="432"/>
        <v>0</v>
      </c>
      <c r="V117" s="15">
        <f t="shared" si="432"/>
        <v>0</v>
      </c>
      <c r="W117" s="16"/>
      <c r="X117" s="15">
        <f t="shared" ref="X117:AI117" si="433">X116</f>
        <v>200</v>
      </c>
      <c r="Y117" s="15">
        <f t="shared" si="433"/>
        <v>0</v>
      </c>
      <c r="Z117" s="15">
        <f t="shared" si="433"/>
        <v>300</v>
      </c>
      <c r="AA117" s="15">
        <f t="shared" si="433"/>
        <v>200</v>
      </c>
      <c r="AB117" s="15">
        <f t="shared" si="433"/>
        <v>0</v>
      </c>
      <c r="AC117" s="15">
        <f t="shared" si="433"/>
        <v>0</v>
      </c>
      <c r="AD117" s="15">
        <f t="shared" si="433"/>
        <v>100</v>
      </c>
      <c r="AE117" s="15">
        <f t="shared" si="433"/>
        <v>0</v>
      </c>
      <c r="AF117" s="15">
        <f t="shared" si="433"/>
        <v>0</v>
      </c>
      <c r="AG117" s="15">
        <f t="shared" si="433"/>
        <v>0</v>
      </c>
      <c r="AH117" s="15">
        <f t="shared" si="433"/>
        <v>0</v>
      </c>
      <c r="AI117" s="15">
        <f t="shared" si="433"/>
        <v>0</v>
      </c>
      <c r="AJ117" s="17"/>
      <c r="AK117" s="15">
        <f>AK116</f>
        <v>0</v>
      </c>
      <c r="AL117" s="15">
        <f>AL116</f>
        <v>0</v>
      </c>
      <c r="AM117" s="17"/>
      <c r="AN117" s="15">
        <f t="shared" ref="AN117:AX117" si="434">AN116</f>
        <v>0</v>
      </c>
      <c r="AO117" s="15">
        <f t="shared" si="434"/>
        <v>0</v>
      </c>
      <c r="AP117" s="15">
        <f t="shared" si="434"/>
        <v>0</v>
      </c>
      <c r="AQ117" s="15">
        <f t="shared" si="434"/>
        <v>0</v>
      </c>
      <c r="AR117" s="15">
        <f t="shared" si="434"/>
        <v>0</v>
      </c>
      <c r="AS117" s="15">
        <f t="shared" si="434"/>
        <v>0</v>
      </c>
      <c r="AT117" s="15">
        <f t="shared" si="434"/>
        <v>0</v>
      </c>
      <c r="AU117" s="15">
        <f t="shared" si="434"/>
        <v>0</v>
      </c>
      <c r="AV117" s="15">
        <f t="shared" si="434"/>
        <v>0</v>
      </c>
      <c r="AW117" s="15">
        <f t="shared" si="434"/>
        <v>0</v>
      </c>
      <c r="AX117" s="15">
        <f t="shared" si="434"/>
        <v>0</v>
      </c>
      <c r="AY117" s="17"/>
      <c r="AZ117" s="15">
        <f t="shared" ref="AZ117:BE117" si="435">AZ116</f>
        <v>6000</v>
      </c>
      <c r="BA117" s="15">
        <f t="shared" si="435"/>
        <v>2000</v>
      </c>
      <c r="BB117" s="15">
        <v>285</v>
      </c>
      <c r="BC117" s="15">
        <f t="shared" si="435"/>
        <v>0</v>
      </c>
      <c r="BD117" s="15">
        <f t="shared" si="435"/>
        <v>0</v>
      </c>
      <c r="BE117" s="15">
        <f t="shared" si="435"/>
        <v>60</v>
      </c>
      <c r="BF117" s="17"/>
      <c r="BG117" s="15">
        <f t="shared" ref="BG117:BH117" si="436">BG116</f>
        <v>1000</v>
      </c>
      <c r="BH117" s="15">
        <f t="shared" si="436"/>
        <v>5000</v>
      </c>
      <c r="BI117" s="17"/>
      <c r="BJ117" s="22">
        <f>G117/G116</f>
        <v>1</v>
      </c>
      <c r="BK117" s="65">
        <f t="shared" ref="BK117:BL117" si="437">BK116</f>
        <v>0</v>
      </c>
      <c r="BL117" s="65">
        <f t="shared" si="437"/>
        <v>0</v>
      </c>
      <c r="BM117" s="6">
        <f t="shared" si="406"/>
        <v>130.44149999999999</v>
      </c>
      <c r="BN117" s="8">
        <f t="shared" si="407"/>
        <v>385.30245660461935</v>
      </c>
      <c r="BO117" s="12">
        <f t="shared" si="392"/>
        <v>224.18615120740947</v>
      </c>
      <c r="BP117" s="50">
        <f>(1-'#Constant'!$A$3)/($J117*'#Constant'!$B$3/'#Constant'!$C$3^($D117-1)+1)+'#Constant'!$A$3</f>
        <v>0.91416058394160582</v>
      </c>
      <c r="BQ117" s="4">
        <f t="shared" si="408"/>
        <v>387.37723570744168</v>
      </c>
      <c r="BR117" s="50">
        <f>(1-'#Constant'!$A$3)/($K117*'#Constant'!$B$3/'#Constant'!$C$3^($D117-1)+1)+'#Constant'!$A$3</f>
        <v>0.92405904059040589</v>
      </c>
      <c r="BS117" s="4">
        <f t="shared" si="409"/>
        <v>383.22767750179702</v>
      </c>
      <c r="BT117"/>
    </row>
    <row r="118" spans="1:72" x14ac:dyDescent="0.3">
      <c r="A118">
        <v>38</v>
      </c>
      <c r="B118" s="18" t="str">
        <f>VLOOKUP(CONCATENATE("CREATURE_NAME_",A118),[1]Localization_Hero!$A:$E,2,FALSE)</f>
        <v>에제키엘</v>
      </c>
      <c r="C118" s="43" t="str">
        <f>VLOOKUP($A118,[2]CreatureTable!$A:$I,9,FALSE)</f>
        <v>Assassin</v>
      </c>
      <c r="D118">
        <v>1</v>
      </c>
      <c r="E118">
        <v>1</v>
      </c>
      <c r="F118" s="18">
        <v>1</v>
      </c>
      <c r="G118" s="10">
        <f>ROUND(VLOOKUP($C118,$B$4:$BH$42,6,FALSE),0)</f>
        <v>101</v>
      </c>
      <c r="H118" s="10">
        <f>ROUND(VLOOKUP($C118,$B$4:$BH$42,7,FALSE),0)</f>
        <v>101</v>
      </c>
      <c r="I118" s="10">
        <f>ROUND(VLOOKUP($C118,$B$4:$BH$42,8,FALSE),0)</f>
        <v>5666</v>
      </c>
      <c r="J118" s="10">
        <f>ROUND(VLOOKUP($C118,$B$4:$BH$42,9,FALSE),0)</f>
        <v>32</v>
      </c>
      <c r="K118" s="10">
        <f>ROUND(VLOOKUP($C118,$B$4:$BH$42,10,FALSE),0)</f>
        <v>28</v>
      </c>
      <c r="L118" s="2"/>
      <c r="M118" s="10">
        <f>ROUND(VLOOKUP($C118,$B$4:$BH$42,12,FALSE),0)</f>
        <v>200</v>
      </c>
      <c r="N118" s="10">
        <f>ROUND(VLOOKUP($C118,$B$4:$BH$42,13,FALSE),0)</f>
        <v>0</v>
      </c>
      <c r="O118" s="10">
        <f>ROUND(VLOOKUP($C118,$B$4:$BH$42,14,FALSE),0)</f>
        <v>300</v>
      </c>
      <c r="P118" s="10">
        <f>ROUND(VLOOKUP($C118,$B$4:$BH$42,15,FALSE),0)</f>
        <v>200</v>
      </c>
      <c r="Q118" s="10">
        <f>ROUND(VLOOKUP($C118,$B$4:$BH$42,16,FALSE),0)</f>
        <v>0</v>
      </c>
      <c r="R118" s="10">
        <f>ROUND(VLOOKUP($C118,$B$4:$BH$42,17,FALSE),0)</f>
        <v>0</v>
      </c>
      <c r="S118" s="10">
        <f>ROUND(VLOOKUP($C118,$B$4:$BH$42,18,FALSE),0)</f>
        <v>100</v>
      </c>
      <c r="T118" s="10">
        <f>ROUND(VLOOKUP($C118,$B$4:$BH$42,19,FALSE),0)</f>
        <v>0</v>
      </c>
      <c r="U118" s="10">
        <f>ROUND(VLOOKUP($C118,$B$4:$BH$42,20,FALSE),0)</f>
        <v>0</v>
      </c>
      <c r="V118" s="10">
        <f>ROUND(VLOOKUP($C118,$B$4:$BH$42,21,FALSE),0)</f>
        <v>0</v>
      </c>
      <c r="W118" s="2"/>
      <c r="X118" s="10">
        <f>ROUND(VLOOKUP($C118,$B$4:$BH$42,23,FALSE),0)</f>
        <v>200</v>
      </c>
      <c r="Y118" s="10">
        <f>ROUND(VLOOKUP($C118,$B$4:$BH$42,24,FALSE),0)</f>
        <v>0</v>
      </c>
      <c r="Z118" s="10">
        <f>ROUND(VLOOKUP($C118,$B$4:$BH$42,25,FALSE),0)</f>
        <v>300</v>
      </c>
      <c r="AA118" s="10">
        <f>ROUND(VLOOKUP($C118,$B$4:$BH$42,26,FALSE),0)</f>
        <v>200</v>
      </c>
      <c r="AB118" s="10">
        <f>ROUND(VLOOKUP($C118,$B$4:$BH$42,27,FALSE),0)</f>
        <v>0</v>
      </c>
      <c r="AC118" s="10">
        <f>ROUND(VLOOKUP($C118,$B$4:$BH$42,28,FALSE),0)</f>
        <v>0</v>
      </c>
      <c r="AD118" s="10">
        <f>ROUND(VLOOKUP($C118,$B$4:$BH$42,29,FALSE),0)</f>
        <v>100</v>
      </c>
      <c r="AE118" s="10">
        <f>ROUND(VLOOKUP($C118,$B$4:$BH$42,30,FALSE),0)</f>
        <v>0</v>
      </c>
      <c r="AF118" s="10">
        <f>ROUND(VLOOKUP($C118,$B$4:$BH$42,31,FALSE),0)</f>
        <v>0</v>
      </c>
      <c r="AG118" s="10">
        <f>ROUND(VLOOKUP($C118,$B$4:$BH$42,32,FALSE),0)</f>
        <v>0</v>
      </c>
      <c r="AH118" s="10">
        <f>ROUND(VLOOKUP($C118,$B$4:$BH$42,33,FALSE),0)</f>
        <v>0</v>
      </c>
      <c r="AI118" s="10">
        <f>ROUND(VLOOKUP($C118,$B$4:$BH$42,34,FALSE),0)</f>
        <v>0</v>
      </c>
      <c r="AJ118" s="3"/>
      <c r="AK118" s="10">
        <f>ROUND(VLOOKUP($C118,$B$4:$BH$42,36,FALSE),0)</f>
        <v>0</v>
      </c>
      <c r="AL118" s="10">
        <f>ROUND(VLOOKUP($C118,$B$4:$BH$42,37,FALSE),0)</f>
        <v>0</v>
      </c>
      <c r="AM118" s="3"/>
      <c r="AN118" s="10">
        <f>ROUND(VLOOKUP($C118,$B$4:$BH$42,39,FALSE),0)</f>
        <v>0</v>
      </c>
      <c r="AO118" s="10">
        <f>ROUND(VLOOKUP($C118,$B$4:$BH$42,40,FALSE),0)</f>
        <v>0</v>
      </c>
      <c r="AP118" s="10">
        <f>ROUND(VLOOKUP($C118,$B$4:$BH$42,41,FALSE),0)</f>
        <v>0</v>
      </c>
      <c r="AQ118" s="10">
        <f>ROUND(VLOOKUP($C118,$B$4:$BH$42,42,FALSE),0)</f>
        <v>0</v>
      </c>
      <c r="AR118" s="10">
        <f>ROUND(VLOOKUP($C118,$B$4:$BH$42,43,FALSE),0)</f>
        <v>0</v>
      </c>
      <c r="AS118" s="10">
        <f>ROUND(VLOOKUP($C118,$B$4:$BH$42,44,FALSE),0)</f>
        <v>0</v>
      </c>
      <c r="AT118" s="10">
        <f>ROUND(VLOOKUP($C118,$B$4:$BH$42,45,FALSE),0)</f>
        <v>0</v>
      </c>
      <c r="AU118" s="10">
        <f>ROUND(VLOOKUP($C118,$B$4:$BH$42,46,FALSE),0)</f>
        <v>0</v>
      </c>
      <c r="AV118" s="10">
        <f>ROUND(VLOOKUP($C118,$B$4:$BH$42,47,FALSE),0)</f>
        <v>0</v>
      </c>
      <c r="AW118" s="10">
        <f>ROUND(VLOOKUP($C118,$B$4:$BH$42,48,FALSE),0)</f>
        <v>0</v>
      </c>
      <c r="AX118" s="10">
        <f>ROUND(VLOOKUP($C118,$B$4:$BH$42,49,FALSE),0)</f>
        <v>0</v>
      </c>
      <c r="AY118" s="3"/>
      <c r="AZ118" s="10">
        <v>6000</v>
      </c>
      <c r="BA118" s="10">
        <v>2000</v>
      </c>
      <c r="BB118" s="10">
        <v>185</v>
      </c>
      <c r="BC118" s="10">
        <v>0</v>
      </c>
      <c r="BD118" s="10">
        <v>0</v>
      </c>
      <c r="BE118" s="10">
        <v>60</v>
      </c>
      <c r="BF118" s="3"/>
      <c r="BG118" s="10">
        <v>1000</v>
      </c>
      <c r="BH118" s="10">
        <v>5000</v>
      </c>
      <c r="BI118" s="3"/>
      <c r="BJ118" s="21">
        <v>1</v>
      </c>
      <c r="BK118" s="65">
        <v>0</v>
      </c>
      <c r="BL118" s="65">
        <v>0</v>
      </c>
      <c r="BM118" s="6">
        <f t="shared" ref="BM118:BM119" si="438">MAX(G118*(1+M118/1000*(1+O118/1000))*(1+0.5*T118/1000)*(1+0.25*S118/1000),(H118*(1+X118/1000*(1+Z118/1000))*(1+0.5*AE118/1000)*(1+0.25*AD118/1000)))*BG118/1000</f>
        <v>130.44149999999999</v>
      </c>
      <c r="BN118" s="8">
        <f t="shared" ref="BN118:BN119" si="439">(BQ118+BS118)/2*(1+AI118/2000)*(1+AH118/2000)*(1+AN118/2000)*(1+AK118/2000)</f>
        <v>385.30245660461935</v>
      </c>
      <c r="BO118" s="12">
        <f t="shared" ref="BO118:BO119" si="440">SQRT(BM118*BN118)</f>
        <v>224.18615120740947</v>
      </c>
      <c r="BP118" s="50">
        <f>(1-'#Constant'!$A$3)/($J118*'#Constant'!$B$3/'#Constant'!$C$3^($D118-1)+1)+'#Constant'!$A$3</f>
        <v>0.91416058394160582</v>
      </c>
      <c r="BQ118" s="4">
        <f t="shared" ref="BQ118:BQ119" si="441">I118/(BP118*(1-Q118/1000*(0.5+R118/1000))*(1-P118/1000)*(1-V118/1000)*(1+U118/1000))/20</f>
        <v>387.37723570744168</v>
      </c>
      <c r="BR118" s="50">
        <f>(1-'#Constant'!$A$3)/($K118*'#Constant'!$B$3/'#Constant'!$C$3^($D118-1)+1)+'#Constant'!$A$3</f>
        <v>0.92405904059040589</v>
      </c>
      <c r="BS118" s="4">
        <f t="shared" ref="BS118:BS119" si="442">I118/(BR118*(1-AB118/1000*(0.5+AC118/1000))*(1-AA118/1000)*(1-AG118/1000)*(1+AF118/1000))/20</f>
        <v>383.22767750179702</v>
      </c>
      <c r="BT118">
        <f>BO118/$BO$4*100</f>
        <v>170.38996153008969</v>
      </c>
    </row>
    <row r="119" spans="1:72" s="13" customFormat="1" ht="17.25" thickBot="1" x14ac:dyDescent="0.35">
      <c r="B119" s="20"/>
      <c r="C119" s="43"/>
      <c r="D119" s="14">
        <v>1</v>
      </c>
      <c r="E119" s="14">
        <v>1</v>
      </c>
      <c r="F119" s="19">
        <v>1</v>
      </c>
      <c r="G119" s="15">
        <f>G118</f>
        <v>101</v>
      </c>
      <c r="H119" s="15">
        <f>H118</f>
        <v>101</v>
      </c>
      <c r="I119" s="15">
        <f>I118</f>
        <v>5666</v>
      </c>
      <c r="J119" s="15">
        <f>J118</f>
        <v>32</v>
      </c>
      <c r="K119" s="15">
        <f>K118</f>
        <v>28</v>
      </c>
      <c r="L119" s="16"/>
      <c r="M119" s="15">
        <f t="shared" ref="M119:V119" si="443">M118</f>
        <v>200</v>
      </c>
      <c r="N119" s="15">
        <f t="shared" si="443"/>
        <v>0</v>
      </c>
      <c r="O119" s="15">
        <f t="shared" si="443"/>
        <v>300</v>
      </c>
      <c r="P119" s="15">
        <f t="shared" si="443"/>
        <v>200</v>
      </c>
      <c r="Q119" s="15">
        <f t="shared" si="443"/>
        <v>0</v>
      </c>
      <c r="R119" s="15">
        <f t="shared" si="443"/>
        <v>0</v>
      </c>
      <c r="S119" s="15">
        <f t="shared" si="443"/>
        <v>100</v>
      </c>
      <c r="T119" s="15">
        <f t="shared" si="443"/>
        <v>0</v>
      </c>
      <c r="U119" s="15">
        <f t="shared" si="443"/>
        <v>0</v>
      </c>
      <c r="V119" s="15">
        <f t="shared" si="443"/>
        <v>0</v>
      </c>
      <c r="W119" s="16"/>
      <c r="X119" s="15">
        <f t="shared" ref="X119:AI119" si="444">X118</f>
        <v>200</v>
      </c>
      <c r="Y119" s="15">
        <f t="shared" si="444"/>
        <v>0</v>
      </c>
      <c r="Z119" s="15">
        <f t="shared" si="444"/>
        <v>300</v>
      </c>
      <c r="AA119" s="15">
        <f t="shared" si="444"/>
        <v>200</v>
      </c>
      <c r="AB119" s="15">
        <f t="shared" si="444"/>
        <v>0</v>
      </c>
      <c r="AC119" s="15">
        <f t="shared" si="444"/>
        <v>0</v>
      </c>
      <c r="AD119" s="15">
        <f t="shared" si="444"/>
        <v>100</v>
      </c>
      <c r="AE119" s="15">
        <f t="shared" si="444"/>
        <v>0</v>
      </c>
      <c r="AF119" s="15">
        <f t="shared" si="444"/>
        <v>0</v>
      </c>
      <c r="AG119" s="15">
        <f t="shared" si="444"/>
        <v>0</v>
      </c>
      <c r="AH119" s="15">
        <f t="shared" si="444"/>
        <v>0</v>
      </c>
      <c r="AI119" s="15">
        <f t="shared" si="444"/>
        <v>0</v>
      </c>
      <c r="AJ119" s="17"/>
      <c r="AK119" s="15">
        <f>AK118</f>
        <v>0</v>
      </c>
      <c r="AL119" s="15">
        <f>AL118</f>
        <v>0</v>
      </c>
      <c r="AM119" s="17"/>
      <c r="AN119" s="15">
        <f t="shared" ref="AN119:AX119" si="445">AN118</f>
        <v>0</v>
      </c>
      <c r="AO119" s="15">
        <f t="shared" si="445"/>
        <v>0</v>
      </c>
      <c r="AP119" s="15">
        <f t="shared" si="445"/>
        <v>0</v>
      </c>
      <c r="AQ119" s="15">
        <f t="shared" si="445"/>
        <v>0</v>
      </c>
      <c r="AR119" s="15">
        <f t="shared" si="445"/>
        <v>0</v>
      </c>
      <c r="AS119" s="15">
        <f t="shared" si="445"/>
        <v>0</v>
      </c>
      <c r="AT119" s="15">
        <f t="shared" si="445"/>
        <v>0</v>
      </c>
      <c r="AU119" s="15">
        <f t="shared" si="445"/>
        <v>0</v>
      </c>
      <c r="AV119" s="15">
        <f t="shared" si="445"/>
        <v>0</v>
      </c>
      <c r="AW119" s="15">
        <f t="shared" si="445"/>
        <v>0</v>
      </c>
      <c r="AX119" s="15">
        <f t="shared" si="445"/>
        <v>0</v>
      </c>
      <c r="AY119" s="17"/>
      <c r="AZ119" s="15">
        <f t="shared" ref="AZ119:BA119" si="446">AZ118</f>
        <v>6000</v>
      </c>
      <c r="BA119" s="15">
        <f t="shared" si="446"/>
        <v>2000</v>
      </c>
      <c r="BB119" s="15">
        <f>BB118</f>
        <v>185</v>
      </c>
      <c r="BC119" s="15">
        <f t="shared" ref="BC119:BE119" si="447">BC118</f>
        <v>0</v>
      </c>
      <c r="BD119" s="15">
        <f t="shared" si="447"/>
        <v>0</v>
      </c>
      <c r="BE119" s="15">
        <f t="shared" si="447"/>
        <v>60</v>
      </c>
      <c r="BF119" s="17"/>
      <c r="BG119" s="15">
        <f t="shared" ref="BG119:BH119" si="448">BG118</f>
        <v>1000</v>
      </c>
      <c r="BH119" s="15">
        <f t="shared" si="448"/>
        <v>5000</v>
      </c>
      <c r="BI119" s="17"/>
      <c r="BJ119" s="22">
        <f>G119/G118</f>
        <v>1</v>
      </c>
      <c r="BK119" s="65">
        <f t="shared" ref="BK119:BL119" si="449">BK118</f>
        <v>0</v>
      </c>
      <c r="BL119" s="65">
        <f t="shared" si="449"/>
        <v>0</v>
      </c>
      <c r="BM119" s="6">
        <f t="shared" si="438"/>
        <v>130.44149999999999</v>
      </c>
      <c r="BN119" s="8">
        <f t="shared" si="439"/>
        <v>385.30245660461935</v>
      </c>
      <c r="BO119" s="12">
        <f t="shared" si="440"/>
        <v>224.18615120740947</v>
      </c>
      <c r="BP119" s="50">
        <f>(1-'#Constant'!$A$3)/($J119*'#Constant'!$B$3/'#Constant'!$C$3^($D119-1)+1)+'#Constant'!$A$3</f>
        <v>0.91416058394160582</v>
      </c>
      <c r="BQ119" s="4">
        <f t="shared" si="441"/>
        <v>387.37723570744168</v>
      </c>
      <c r="BR119" s="50">
        <f>(1-'#Constant'!$A$3)/($K119*'#Constant'!$B$3/'#Constant'!$C$3^($D119-1)+1)+'#Constant'!$A$3</f>
        <v>0.92405904059040589</v>
      </c>
      <c r="BS119" s="4">
        <f t="shared" si="442"/>
        <v>383.22767750179702</v>
      </c>
      <c r="BT119"/>
    </row>
    <row r="120" spans="1:72" x14ac:dyDescent="0.3">
      <c r="A120">
        <v>39</v>
      </c>
      <c r="B120" s="18" t="str">
        <f>VLOOKUP(CONCATENATE("CREATURE_NAME_",A120),[1]Localization_Hero!$A:$E,2,FALSE)</f>
        <v>카산드라</v>
      </c>
      <c r="C120" s="43" t="str">
        <f>VLOOKUP($A120,[2]CreatureTable!$A:$I,9,FALSE)</f>
        <v>Priest</v>
      </c>
      <c r="D120">
        <v>1</v>
      </c>
      <c r="E120">
        <v>1</v>
      </c>
      <c r="F120" s="18">
        <v>1</v>
      </c>
      <c r="G120" s="10">
        <f>ROUND(VLOOKUP($C120,$B$4:$BH$42,6,FALSE),0)</f>
        <v>95</v>
      </c>
      <c r="H120" s="10">
        <f>ROUND(VLOOKUP($C120,$B$4:$BH$42,7,FALSE),0)</f>
        <v>95</v>
      </c>
      <c r="I120" s="10">
        <f>ROUND(VLOOKUP($C120,$B$4:$BH$42,8,FALSE),0)</f>
        <v>4520</v>
      </c>
      <c r="J120" s="10">
        <f>ROUND(VLOOKUP($C120,$B$4:$BH$42,9,FALSE),0)</f>
        <v>20</v>
      </c>
      <c r="K120" s="10">
        <f>ROUND(VLOOKUP($C120,$B$4:$BH$42,10,FALSE),0)</f>
        <v>25</v>
      </c>
      <c r="L120" s="2"/>
      <c r="M120" s="10">
        <f>ROUND(VLOOKUP($C120,$B$4:$BH$42,12,FALSE),0)</f>
        <v>100</v>
      </c>
      <c r="N120" s="10">
        <f>ROUND(VLOOKUP($C120,$B$4:$BH$42,13,FALSE),0)</f>
        <v>0</v>
      </c>
      <c r="O120" s="10">
        <f>ROUND(VLOOKUP($C120,$B$4:$BH$42,14,FALSE),0)</f>
        <v>0</v>
      </c>
      <c r="P120" s="10">
        <f>ROUND(VLOOKUP($C120,$B$4:$BH$42,15,FALSE),0)</f>
        <v>0</v>
      </c>
      <c r="Q120" s="10">
        <f>ROUND(VLOOKUP($C120,$B$4:$BH$42,16,FALSE),0)</f>
        <v>0</v>
      </c>
      <c r="R120" s="10">
        <f>ROUND(VLOOKUP($C120,$B$4:$BH$42,17,FALSE),0)</f>
        <v>0</v>
      </c>
      <c r="S120" s="10">
        <f>ROUND(VLOOKUP($C120,$B$4:$BH$42,18,FALSE),0)</f>
        <v>100</v>
      </c>
      <c r="T120" s="10">
        <f>ROUND(VLOOKUP($C120,$B$4:$BH$42,19,FALSE),0)</f>
        <v>0</v>
      </c>
      <c r="U120" s="10">
        <f>ROUND(VLOOKUP($C120,$B$4:$BH$42,20,FALSE),0)</f>
        <v>0</v>
      </c>
      <c r="V120" s="10">
        <f>ROUND(VLOOKUP($C120,$B$4:$BH$42,21,FALSE),0)</f>
        <v>0</v>
      </c>
      <c r="W120" s="2"/>
      <c r="X120" s="10">
        <f>ROUND(VLOOKUP($C120,$B$4:$BH$42,23,FALSE),0)</f>
        <v>100</v>
      </c>
      <c r="Y120" s="10">
        <f>ROUND(VLOOKUP($C120,$B$4:$BH$42,24,FALSE),0)</f>
        <v>0</v>
      </c>
      <c r="Z120" s="10">
        <f>ROUND(VLOOKUP($C120,$B$4:$BH$42,25,FALSE),0)</f>
        <v>0</v>
      </c>
      <c r="AA120" s="10">
        <f>ROUND(VLOOKUP($C120,$B$4:$BH$42,26,FALSE),0)</f>
        <v>0</v>
      </c>
      <c r="AB120" s="10">
        <f>ROUND(VLOOKUP($C120,$B$4:$BH$42,27,FALSE),0)</f>
        <v>500</v>
      </c>
      <c r="AC120" s="10">
        <f>ROUND(VLOOKUP($C120,$B$4:$BH$42,28,FALSE),0)</f>
        <v>250</v>
      </c>
      <c r="AD120" s="10">
        <f>ROUND(VLOOKUP($C120,$B$4:$BH$42,29,FALSE),0)</f>
        <v>100</v>
      </c>
      <c r="AE120" s="10">
        <f>ROUND(VLOOKUP($C120,$B$4:$BH$42,30,FALSE),0)</f>
        <v>0</v>
      </c>
      <c r="AF120" s="10">
        <f>ROUND(VLOOKUP($C120,$B$4:$BH$42,31,FALSE),0)</f>
        <v>0</v>
      </c>
      <c r="AG120" s="10">
        <f>ROUND(VLOOKUP($C120,$B$4:$BH$42,32,FALSE),0)</f>
        <v>150</v>
      </c>
      <c r="AH120" s="10">
        <f>ROUND(VLOOKUP($C120,$B$4:$BH$42,33,FALSE),0)</f>
        <v>0</v>
      </c>
      <c r="AI120" s="10">
        <f>ROUND(VLOOKUP($C120,$B$4:$BH$42,34,FALSE),0)</f>
        <v>0</v>
      </c>
      <c r="AJ120" s="3"/>
      <c r="AK120" s="10">
        <f>ROUND(VLOOKUP($C120,$B$4:$BH$42,36,FALSE),0)</f>
        <v>0</v>
      </c>
      <c r="AL120" s="10">
        <f>ROUND(VLOOKUP($C120,$B$4:$BH$42,37,FALSE),0)</f>
        <v>0</v>
      </c>
      <c r="AM120" s="3"/>
      <c r="AN120" s="10">
        <f>ROUND(VLOOKUP($C120,$B$4:$BH$42,39,FALSE),0)</f>
        <v>0</v>
      </c>
      <c r="AO120" s="10">
        <f>ROUND(VLOOKUP($C120,$B$4:$BH$42,40,FALSE),0)</f>
        <v>0</v>
      </c>
      <c r="AP120" s="10">
        <f>ROUND(VLOOKUP($C120,$B$4:$BH$42,41,FALSE),0)</f>
        <v>0</v>
      </c>
      <c r="AQ120" s="10">
        <f>ROUND(VLOOKUP($C120,$B$4:$BH$42,42,FALSE),0)</f>
        <v>0</v>
      </c>
      <c r="AR120" s="10">
        <f>ROUND(VLOOKUP($C120,$B$4:$BH$42,43,FALSE),0)</f>
        <v>0</v>
      </c>
      <c r="AS120" s="10">
        <f>ROUND(VLOOKUP($C120,$B$4:$BH$42,44,FALSE),0)</f>
        <v>0</v>
      </c>
      <c r="AT120" s="10">
        <f>ROUND(VLOOKUP($C120,$B$4:$BH$42,45,FALSE),0)</f>
        <v>0</v>
      </c>
      <c r="AU120" s="10">
        <f>ROUND(VLOOKUP($C120,$B$4:$BH$42,46,FALSE),0)</f>
        <v>0</v>
      </c>
      <c r="AV120" s="10">
        <f>ROUND(VLOOKUP($C120,$B$4:$BH$42,47,FALSE),0)</f>
        <v>0</v>
      </c>
      <c r="AW120" s="10">
        <f>ROUND(VLOOKUP($C120,$B$4:$BH$42,48,FALSE),0)</f>
        <v>0</v>
      </c>
      <c r="AX120" s="10">
        <f>ROUND(VLOOKUP($C120,$B$4:$BH$42,49,FALSE),0)</f>
        <v>0</v>
      </c>
      <c r="AY120" s="3"/>
      <c r="AZ120" s="10">
        <v>6000</v>
      </c>
      <c r="BA120" s="10">
        <v>2000</v>
      </c>
      <c r="BB120" s="10">
        <v>310</v>
      </c>
      <c r="BC120" s="10">
        <v>0</v>
      </c>
      <c r="BD120" s="10">
        <v>0</v>
      </c>
      <c r="BE120" s="10">
        <v>60</v>
      </c>
      <c r="BF120" s="3"/>
      <c r="BG120" s="10">
        <v>1000</v>
      </c>
      <c r="BH120" s="10">
        <v>5000</v>
      </c>
      <c r="BI120" s="3"/>
      <c r="BJ120" s="21">
        <v>1</v>
      </c>
      <c r="BK120" s="65">
        <v>0</v>
      </c>
      <c r="BL120" s="65">
        <v>0</v>
      </c>
      <c r="BM120" s="6">
        <f t="shared" si="406"/>
        <v>107.11250000000001</v>
      </c>
      <c r="BN120" s="8">
        <f t="shared" si="407"/>
        <v>347.95278528237111</v>
      </c>
      <c r="BO120" s="12">
        <f t="shared" si="392"/>
        <v>193.05463660207172</v>
      </c>
      <c r="BP120" s="50">
        <f>(1-'#Constant'!$A$3)/($J120*'#Constant'!$B$3/'#Constant'!$C$3^($D120-1)+1)+'#Constant'!$A$3</f>
        <v>0.94452830188679238</v>
      </c>
      <c r="BQ120" s="4">
        <f t="shared" si="408"/>
        <v>239.27287255293649</v>
      </c>
      <c r="BR120" s="50">
        <f>(1-'#Constant'!$A$3)/($K120*'#Constant'!$B$3/'#Constant'!$C$3^($D120-1)+1)+'#Constant'!$A$3</f>
        <v>0.93162790697674425</v>
      </c>
      <c r="BS120" s="4">
        <f t="shared" si="409"/>
        <v>456.63269801180576</v>
      </c>
      <c r="BT120">
        <f>BO120/$BO$4*100</f>
        <v>146.72883194020091</v>
      </c>
    </row>
    <row r="121" spans="1:72" s="13" customFormat="1" ht="17.25" thickBot="1" x14ac:dyDescent="0.35">
      <c r="B121" s="20"/>
      <c r="C121" s="43"/>
      <c r="D121" s="14">
        <v>1</v>
      </c>
      <c r="E121" s="14">
        <v>1</v>
      </c>
      <c r="F121" s="19">
        <v>1</v>
      </c>
      <c r="G121" s="15">
        <f>G120</f>
        <v>95</v>
      </c>
      <c r="H121" s="15">
        <f>H120</f>
        <v>95</v>
      </c>
      <c r="I121" s="15">
        <f>I120</f>
        <v>4520</v>
      </c>
      <c r="J121" s="15">
        <f>J120</f>
        <v>20</v>
      </c>
      <c r="K121" s="15">
        <f>K120</f>
        <v>25</v>
      </c>
      <c r="L121" s="16"/>
      <c r="M121" s="15">
        <f t="shared" ref="M121:V121" si="450">M120</f>
        <v>100</v>
      </c>
      <c r="N121" s="15">
        <f t="shared" si="450"/>
        <v>0</v>
      </c>
      <c r="O121" s="15">
        <f t="shared" si="450"/>
        <v>0</v>
      </c>
      <c r="P121" s="15">
        <f t="shared" si="450"/>
        <v>0</v>
      </c>
      <c r="Q121" s="15">
        <f t="shared" si="450"/>
        <v>0</v>
      </c>
      <c r="R121" s="15">
        <f t="shared" si="450"/>
        <v>0</v>
      </c>
      <c r="S121" s="15">
        <f t="shared" si="450"/>
        <v>100</v>
      </c>
      <c r="T121" s="15">
        <f t="shared" si="450"/>
        <v>0</v>
      </c>
      <c r="U121" s="15">
        <f t="shared" si="450"/>
        <v>0</v>
      </c>
      <c r="V121" s="15">
        <f t="shared" si="450"/>
        <v>0</v>
      </c>
      <c r="W121" s="16"/>
      <c r="X121" s="15">
        <f t="shared" ref="X121:AI121" si="451">X120</f>
        <v>100</v>
      </c>
      <c r="Y121" s="15">
        <f t="shared" si="451"/>
        <v>0</v>
      </c>
      <c r="Z121" s="15">
        <f t="shared" si="451"/>
        <v>0</v>
      </c>
      <c r="AA121" s="15">
        <f t="shared" si="451"/>
        <v>0</v>
      </c>
      <c r="AB121" s="15">
        <f t="shared" si="451"/>
        <v>500</v>
      </c>
      <c r="AC121" s="15">
        <f t="shared" si="451"/>
        <v>250</v>
      </c>
      <c r="AD121" s="15">
        <f t="shared" si="451"/>
        <v>100</v>
      </c>
      <c r="AE121" s="15">
        <f t="shared" si="451"/>
        <v>0</v>
      </c>
      <c r="AF121" s="15">
        <f t="shared" si="451"/>
        <v>0</v>
      </c>
      <c r="AG121" s="15">
        <f t="shared" si="451"/>
        <v>150</v>
      </c>
      <c r="AH121" s="15">
        <f t="shared" si="451"/>
        <v>0</v>
      </c>
      <c r="AI121" s="15">
        <f t="shared" si="451"/>
        <v>0</v>
      </c>
      <c r="AJ121" s="17"/>
      <c r="AK121" s="15">
        <f>AK120</f>
        <v>0</v>
      </c>
      <c r="AL121" s="15">
        <f>AL120</f>
        <v>0</v>
      </c>
      <c r="AM121" s="17"/>
      <c r="AN121" s="15">
        <f t="shared" ref="AN121:AX121" si="452">AN120</f>
        <v>0</v>
      </c>
      <c r="AO121" s="15">
        <f t="shared" si="452"/>
        <v>0</v>
      </c>
      <c r="AP121" s="15">
        <f t="shared" si="452"/>
        <v>0</v>
      </c>
      <c r="AQ121" s="15">
        <f t="shared" si="452"/>
        <v>0</v>
      </c>
      <c r="AR121" s="15">
        <f t="shared" si="452"/>
        <v>0</v>
      </c>
      <c r="AS121" s="15">
        <f t="shared" si="452"/>
        <v>0</v>
      </c>
      <c r="AT121" s="15">
        <f t="shared" si="452"/>
        <v>0</v>
      </c>
      <c r="AU121" s="15">
        <f t="shared" si="452"/>
        <v>0</v>
      </c>
      <c r="AV121" s="15">
        <f t="shared" si="452"/>
        <v>0</v>
      </c>
      <c r="AW121" s="15">
        <f t="shared" si="452"/>
        <v>0</v>
      </c>
      <c r="AX121" s="15">
        <f t="shared" si="452"/>
        <v>0</v>
      </c>
      <c r="AY121" s="17"/>
      <c r="AZ121" s="15">
        <f t="shared" ref="AZ121:BA121" si="453">AZ120</f>
        <v>6000</v>
      </c>
      <c r="BA121" s="15">
        <f t="shared" si="453"/>
        <v>2000</v>
      </c>
      <c r="BB121" s="15">
        <v>310</v>
      </c>
      <c r="BC121" s="15">
        <f t="shared" ref="BC121:BE121" si="454">BC120</f>
        <v>0</v>
      </c>
      <c r="BD121" s="15">
        <f t="shared" si="454"/>
        <v>0</v>
      </c>
      <c r="BE121" s="15">
        <f t="shared" si="454"/>
        <v>60</v>
      </c>
      <c r="BF121" s="17"/>
      <c r="BG121" s="15">
        <f t="shared" ref="BG121:BH121" si="455">BG120</f>
        <v>1000</v>
      </c>
      <c r="BH121" s="15">
        <f t="shared" si="455"/>
        <v>5000</v>
      </c>
      <c r="BI121" s="17"/>
      <c r="BJ121" s="22">
        <f>G121/G120</f>
        <v>1</v>
      </c>
      <c r="BK121" s="65">
        <f t="shared" ref="BK121:BL121" si="456">BK120</f>
        <v>0</v>
      </c>
      <c r="BL121" s="65">
        <f t="shared" si="456"/>
        <v>0</v>
      </c>
      <c r="BM121" s="6">
        <f t="shared" si="406"/>
        <v>107.11250000000001</v>
      </c>
      <c r="BN121" s="8">
        <f t="shared" si="407"/>
        <v>347.95278528237111</v>
      </c>
      <c r="BO121" s="12">
        <f t="shared" si="392"/>
        <v>193.05463660207172</v>
      </c>
      <c r="BP121" s="50">
        <f>(1-'#Constant'!$A$3)/($J121*'#Constant'!$B$3/'#Constant'!$C$3^($D121-1)+1)+'#Constant'!$A$3</f>
        <v>0.94452830188679238</v>
      </c>
      <c r="BQ121" s="4">
        <f t="shared" si="408"/>
        <v>239.27287255293649</v>
      </c>
      <c r="BR121" s="50">
        <f>(1-'#Constant'!$A$3)/($K121*'#Constant'!$B$3/'#Constant'!$C$3^($D121-1)+1)+'#Constant'!$A$3</f>
        <v>0.93162790697674425</v>
      </c>
      <c r="BS121" s="4">
        <f t="shared" si="409"/>
        <v>456.63269801180576</v>
      </c>
      <c r="BT121"/>
    </row>
    <row r="122" spans="1:72" x14ac:dyDescent="0.3">
      <c r="A122">
        <v>40</v>
      </c>
      <c r="B122" s="18" t="str">
        <f>VLOOKUP(CONCATENATE("CREATURE_NAME_",A122),[1]Localization_Hero!$A:$E,2,FALSE)</f>
        <v>테오</v>
      </c>
      <c r="C122" s="43" t="str">
        <f>VLOOKUP($A122,[2]CreatureTable!$A:$I,9,FALSE)</f>
        <v>Warrior</v>
      </c>
      <c r="D122">
        <v>1</v>
      </c>
      <c r="E122">
        <v>1</v>
      </c>
      <c r="F122" s="18">
        <v>1</v>
      </c>
      <c r="G122" s="10">
        <f>ROUND(VLOOKUP($C122,$B$4:$BH$42,6,FALSE),0)</f>
        <v>92</v>
      </c>
      <c r="H122" s="10">
        <f>ROUND(VLOOKUP($C122,$B$4:$BH$42,7,FALSE),0)</f>
        <v>92</v>
      </c>
      <c r="I122" s="10">
        <f>ROUND(VLOOKUP($C122,$B$4:$BH$42,8,FALSE),0)</f>
        <v>5930</v>
      </c>
      <c r="J122" s="10">
        <f>ROUND(VLOOKUP($C122,$B$4:$BH$42,9,FALSE),0)</f>
        <v>30</v>
      </c>
      <c r="K122" s="10">
        <f>ROUND(VLOOKUP($C122,$B$4:$BH$42,10,FALSE),0)</f>
        <v>36</v>
      </c>
      <c r="L122" s="2"/>
      <c r="M122" s="10">
        <f>ROUND(VLOOKUP($C122,$B$4:$BH$42,12,FALSE),0)</f>
        <v>150</v>
      </c>
      <c r="N122" s="10">
        <f>ROUND(VLOOKUP($C122,$B$4:$BH$42,13,FALSE),0)</f>
        <v>0</v>
      </c>
      <c r="O122" s="10">
        <f>ROUND(VLOOKUP($C122,$B$4:$BH$42,14,FALSE),0)</f>
        <v>0</v>
      </c>
      <c r="P122" s="10">
        <f>ROUND(VLOOKUP($C122,$B$4:$BH$42,15,FALSE),0)</f>
        <v>100</v>
      </c>
      <c r="Q122" s="10">
        <f>ROUND(VLOOKUP($C122,$B$4:$BH$42,16,FALSE),0)</f>
        <v>0</v>
      </c>
      <c r="R122" s="10">
        <f>ROUND(VLOOKUP($C122,$B$4:$BH$42,17,FALSE),0)</f>
        <v>0</v>
      </c>
      <c r="S122" s="10">
        <f>ROUND(VLOOKUP($C122,$B$4:$BH$42,18,FALSE),0)</f>
        <v>100</v>
      </c>
      <c r="T122" s="10">
        <f>ROUND(VLOOKUP($C122,$B$4:$BH$42,19,FALSE),0)</f>
        <v>150</v>
      </c>
      <c r="U122" s="10">
        <f>ROUND(VLOOKUP($C122,$B$4:$BH$42,20,FALSE),0)</f>
        <v>0</v>
      </c>
      <c r="V122" s="10">
        <f>ROUND(VLOOKUP($C122,$B$4:$BH$42,21,FALSE),0)</f>
        <v>0</v>
      </c>
      <c r="W122" s="2"/>
      <c r="X122" s="10">
        <f>ROUND(VLOOKUP($C122,$B$4:$BH$42,23,FALSE),0)</f>
        <v>150</v>
      </c>
      <c r="Y122" s="10">
        <f>ROUND(VLOOKUP($C122,$B$4:$BH$42,24,FALSE),0)</f>
        <v>0</v>
      </c>
      <c r="Z122" s="10">
        <f>ROUND(VLOOKUP($C122,$B$4:$BH$42,25,FALSE),0)</f>
        <v>0</v>
      </c>
      <c r="AA122" s="10">
        <f>ROUND(VLOOKUP($C122,$B$4:$BH$42,26,FALSE),0)</f>
        <v>100</v>
      </c>
      <c r="AB122" s="10">
        <f>ROUND(VLOOKUP($C122,$B$4:$BH$42,27,FALSE),0)</f>
        <v>0</v>
      </c>
      <c r="AC122" s="10">
        <f>ROUND(VLOOKUP($C122,$B$4:$BH$42,28,FALSE),0)</f>
        <v>0</v>
      </c>
      <c r="AD122" s="10">
        <f>ROUND(VLOOKUP($C122,$B$4:$BH$42,29,FALSE),0)</f>
        <v>100</v>
      </c>
      <c r="AE122" s="10">
        <f>ROUND(VLOOKUP($C122,$B$4:$BH$42,30,FALSE),0)</f>
        <v>150</v>
      </c>
      <c r="AF122" s="10">
        <f>ROUND(VLOOKUP($C122,$B$4:$BH$42,31,FALSE),0)</f>
        <v>0</v>
      </c>
      <c r="AG122" s="10">
        <f>ROUND(VLOOKUP($C122,$B$4:$BH$42,32,FALSE),0)</f>
        <v>0</v>
      </c>
      <c r="AH122" s="10">
        <f>ROUND(VLOOKUP($C122,$B$4:$BH$42,33,FALSE),0)</f>
        <v>0</v>
      </c>
      <c r="AI122" s="10">
        <f>ROUND(VLOOKUP($C122,$B$4:$BH$42,34,FALSE),0)</f>
        <v>0</v>
      </c>
      <c r="AJ122" s="3"/>
      <c r="AK122" s="10">
        <f>ROUND(VLOOKUP($C122,$B$4:$BH$42,36,FALSE),0)</f>
        <v>150</v>
      </c>
      <c r="AL122" s="10">
        <f>ROUND(VLOOKUP($C122,$B$4:$BH$42,37,FALSE),0)</f>
        <v>0</v>
      </c>
      <c r="AM122" s="3"/>
      <c r="AN122" s="10">
        <f>ROUND(VLOOKUP($C122,$B$4:$BH$42,39,FALSE),0)</f>
        <v>0</v>
      </c>
      <c r="AO122" s="10">
        <f>ROUND(VLOOKUP($C122,$B$4:$BH$42,40,FALSE),0)</f>
        <v>0</v>
      </c>
      <c r="AP122" s="10">
        <f>ROUND(VLOOKUP($C122,$B$4:$BH$42,41,FALSE),0)</f>
        <v>0</v>
      </c>
      <c r="AQ122" s="10">
        <f>ROUND(VLOOKUP($C122,$B$4:$BH$42,42,FALSE),0)</f>
        <v>0</v>
      </c>
      <c r="AR122" s="10">
        <f>ROUND(VLOOKUP($C122,$B$4:$BH$42,43,FALSE),0)</f>
        <v>0</v>
      </c>
      <c r="AS122" s="10">
        <f>ROUND(VLOOKUP($C122,$B$4:$BH$42,44,FALSE),0)</f>
        <v>0</v>
      </c>
      <c r="AT122" s="10">
        <f>ROUND(VLOOKUP($C122,$B$4:$BH$42,45,FALSE),0)</f>
        <v>0</v>
      </c>
      <c r="AU122" s="10">
        <f>ROUND(VLOOKUP($C122,$B$4:$BH$42,46,FALSE),0)</f>
        <v>0</v>
      </c>
      <c r="AV122" s="10">
        <f>ROUND(VLOOKUP($C122,$B$4:$BH$42,47,FALSE),0)</f>
        <v>0</v>
      </c>
      <c r="AW122" s="10">
        <f>ROUND(VLOOKUP($C122,$B$4:$BH$42,48,FALSE),0)</f>
        <v>0</v>
      </c>
      <c r="AX122" s="10">
        <f>ROUND(VLOOKUP($C122,$B$4:$BH$42,49,FALSE),0)</f>
        <v>0</v>
      </c>
      <c r="AY122" s="3"/>
      <c r="AZ122" s="10">
        <v>6000</v>
      </c>
      <c r="BA122" s="10">
        <v>2000</v>
      </c>
      <c r="BB122" s="10">
        <v>240</v>
      </c>
      <c r="BC122" s="10">
        <v>0</v>
      </c>
      <c r="BD122" s="10">
        <v>0</v>
      </c>
      <c r="BE122" s="10">
        <v>60</v>
      </c>
      <c r="BF122" s="3"/>
      <c r="BG122" s="10">
        <v>1000</v>
      </c>
      <c r="BH122" s="10">
        <v>5000</v>
      </c>
      <c r="BI122" s="3"/>
      <c r="BJ122" s="21">
        <v>1</v>
      </c>
      <c r="BK122" s="65">
        <v>0</v>
      </c>
      <c r="BL122" s="65">
        <v>0</v>
      </c>
      <c r="BM122" s="6">
        <f t="shared" ref="BM122:BM123" si="457">MAX(G122*(1+M122/1000*(1+O122/1000))*(1+0.5*T122/1000)*(1+0.25*S122/1000),(H122*(1+X122/1000*(1+Z122/1000))*(1+0.5*AE122/1000)*(1+0.25*AD122/1000)))*BG122/1000</f>
        <v>116.57837499999998</v>
      </c>
      <c r="BN122" s="8">
        <f t="shared" ref="BN122:BN123" si="458">(BQ122+BS122)/2*(1+AI122/2000)*(1+AH122/2000)*(1+AN122/2000)*(1+AK122/2000)</f>
        <v>388.44422318283398</v>
      </c>
      <c r="BO122" s="12">
        <f t="shared" ref="BO122:BO123" si="459">SQRT(BM122*BN122)</f>
        <v>212.80083720886088</v>
      </c>
      <c r="BP122" s="50">
        <f>(1-'#Constant'!$A$3)/($J122*'#Constant'!$B$3/'#Constant'!$C$3^($D122-1)+1)+'#Constant'!$A$3</f>
        <v>0.91908256880733941</v>
      </c>
      <c r="BQ122" s="4">
        <f t="shared" ref="BQ122:BQ123" si="460">I122/(BP122*(1-Q122/1000*(0.5+R122/1000))*(1-P122/1000)*(1-V122/1000)*(1+U122/1000))/20</f>
        <v>358.44923581996852</v>
      </c>
      <c r="BR122" s="50">
        <f>(1-'#Constant'!$A$3)/($K122*'#Constant'!$B$3/'#Constant'!$C$3^($D122-1)+1)+'#Constant'!$A$3</f>
        <v>0.90447653429602881</v>
      </c>
      <c r="BS122" s="4">
        <f t="shared" ref="BS122:BS123" si="461">I122/(BR122*(1-AB122/1000*(0.5+AC122/1000))*(1-AA122/1000)*(1-AG122/1000)*(1+AF122/1000))/20</f>
        <v>364.2376910318157</v>
      </c>
      <c r="BT122">
        <f>BO122/$BO$4*100</f>
        <v>161.73669189781026</v>
      </c>
    </row>
    <row r="123" spans="1:72" s="13" customFormat="1" ht="17.25" thickBot="1" x14ac:dyDescent="0.35">
      <c r="B123" s="20"/>
      <c r="D123" s="14">
        <v>1</v>
      </c>
      <c r="E123" s="14">
        <v>1</v>
      </c>
      <c r="F123" s="19">
        <v>1</v>
      </c>
      <c r="G123" s="15">
        <f>G122</f>
        <v>92</v>
      </c>
      <c r="H123" s="15">
        <f>H122</f>
        <v>92</v>
      </c>
      <c r="I123" s="15">
        <f>I122</f>
        <v>5930</v>
      </c>
      <c r="J123" s="15">
        <f>J122</f>
        <v>30</v>
      </c>
      <c r="K123" s="15">
        <f>K122</f>
        <v>36</v>
      </c>
      <c r="L123" s="16"/>
      <c r="M123" s="15">
        <f t="shared" ref="M123:V123" si="462">M122</f>
        <v>150</v>
      </c>
      <c r="N123" s="15">
        <f t="shared" si="462"/>
        <v>0</v>
      </c>
      <c r="O123" s="15">
        <f t="shared" si="462"/>
        <v>0</v>
      </c>
      <c r="P123" s="15">
        <f t="shared" si="462"/>
        <v>100</v>
      </c>
      <c r="Q123" s="15">
        <f t="shared" si="462"/>
        <v>0</v>
      </c>
      <c r="R123" s="15">
        <f t="shared" si="462"/>
        <v>0</v>
      </c>
      <c r="S123" s="15">
        <f t="shared" si="462"/>
        <v>100</v>
      </c>
      <c r="T123" s="15">
        <f t="shared" si="462"/>
        <v>150</v>
      </c>
      <c r="U123" s="15">
        <f t="shared" si="462"/>
        <v>0</v>
      </c>
      <c r="V123" s="15">
        <f t="shared" si="462"/>
        <v>0</v>
      </c>
      <c r="W123" s="16"/>
      <c r="X123" s="15">
        <f t="shared" ref="X123:AI123" si="463">X122</f>
        <v>150</v>
      </c>
      <c r="Y123" s="15">
        <f t="shared" si="463"/>
        <v>0</v>
      </c>
      <c r="Z123" s="15">
        <f t="shared" si="463"/>
        <v>0</v>
      </c>
      <c r="AA123" s="15">
        <f t="shared" si="463"/>
        <v>100</v>
      </c>
      <c r="AB123" s="15">
        <f t="shared" si="463"/>
        <v>0</v>
      </c>
      <c r="AC123" s="15">
        <f t="shared" si="463"/>
        <v>0</v>
      </c>
      <c r="AD123" s="15">
        <f t="shared" si="463"/>
        <v>100</v>
      </c>
      <c r="AE123" s="15">
        <f t="shared" si="463"/>
        <v>150</v>
      </c>
      <c r="AF123" s="15">
        <f t="shared" si="463"/>
        <v>0</v>
      </c>
      <c r="AG123" s="15">
        <f t="shared" si="463"/>
        <v>0</v>
      </c>
      <c r="AH123" s="15">
        <f t="shared" si="463"/>
        <v>0</v>
      </c>
      <c r="AI123" s="15">
        <f t="shared" si="463"/>
        <v>0</v>
      </c>
      <c r="AJ123" s="17"/>
      <c r="AK123" s="15">
        <f>AK122</f>
        <v>150</v>
      </c>
      <c r="AL123" s="15">
        <f>AL122</f>
        <v>0</v>
      </c>
      <c r="AM123" s="17"/>
      <c r="AN123" s="15">
        <f t="shared" ref="AN123:AX123" si="464">AN122</f>
        <v>0</v>
      </c>
      <c r="AO123" s="15">
        <f t="shared" si="464"/>
        <v>0</v>
      </c>
      <c r="AP123" s="15">
        <f t="shared" si="464"/>
        <v>0</v>
      </c>
      <c r="AQ123" s="15">
        <f t="shared" si="464"/>
        <v>0</v>
      </c>
      <c r="AR123" s="15">
        <f t="shared" si="464"/>
        <v>0</v>
      </c>
      <c r="AS123" s="15">
        <f t="shared" si="464"/>
        <v>0</v>
      </c>
      <c r="AT123" s="15">
        <f t="shared" si="464"/>
        <v>0</v>
      </c>
      <c r="AU123" s="15">
        <f t="shared" si="464"/>
        <v>0</v>
      </c>
      <c r="AV123" s="15">
        <f t="shared" si="464"/>
        <v>0</v>
      </c>
      <c r="AW123" s="15">
        <f t="shared" si="464"/>
        <v>0</v>
      </c>
      <c r="AX123" s="15">
        <f t="shared" si="464"/>
        <v>0</v>
      </c>
      <c r="AY123" s="17"/>
      <c r="AZ123" s="15">
        <f t="shared" ref="AZ123:BA123" si="465">AZ122</f>
        <v>6000</v>
      </c>
      <c r="BA123" s="15">
        <f t="shared" si="465"/>
        <v>2000</v>
      </c>
      <c r="BB123" s="15">
        <v>240</v>
      </c>
      <c r="BC123" s="15">
        <f t="shared" ref="BC123:BE123" si="466">BC122</f>
        <v>0</v>
      </c>
      <c r="BD123" s="15">
        <f t="shared" si="466"/>
        <v>0</v>
      </c>
      <c r="BE123" s="15">
        <f t="shared" si="466"/>
        <v>60</v>
      </c>
      <c r="BF123" s="17"/>
      <c r="BG123" s="15">
        <f t="shared" ref="BG123:BH123" si="467">BG122</f>
        <v>1000</v>
      </c>
      <c r="BH123" s="15">
        <f t="shared" si="467"/>
        <v>5000</v>
      </c>
      <c r="BI123" s="17"/>
      <c r="BJ123" s="22">
        <f>G123/G122</f>
        <v>1</v>
      </c>
      <c r="BK123" s="65">
        <f>BK122</f>
        <v>0</v>
      </c>
      <c r="BL123" s="65">
        <f>BL122</f>
        <v>0</v>
      </c>
      <c r="BM123" s="6">
        <f t="shared" si="457"/>
        <v>116.57837499999998</v>
      </c>
      <c r="BN123" s="8">
        <f t="shared" si="458"/>
        <v>388.44422318283398</v>
      </c>
      <c r="BO123" s="12">
        <f t="shared" si="459"/>
        <v>212.80083720886088</v>
      </c>
      <c r="BP123" s="50">
        <f>(1-'#Constant'!$A$3)/($J123*'#Constant'!$B$3/'#Constant'!$C$3^($D123-1)+1)+'#Constant'!$A$3</f>
        <v>0.91908256880733941</v>
      </c>
      <c r="BQ123" s="4">
        <f t="shared" si="460"/>
        <v>358.44923581996852</v>
      </c>
      <c r="BR123" s="50">
        <f>(1-'#Constant'!$A$3)/($K123*'#Constant'!$B$3/'#Constant'!$C$3^($D123-1)+1)+'#Constant'!$A$3</f>
        <v>0.90447653429602881</v>
      </c>
      <c r="BS123" s="4">
        <f t="shared" si="461"/>
        <v>364.2376910318157</v>
      </c>
      <c r="BT123"/>
    </row>
    <row r="124" spans="1:72" x14ac:dyDescent="0.3">
      <c r="A124">
        <v>41</v>
      </c>
      <c r="B124" s="18" t="str">
        <f>VLOOKUP(CONCATENATE("CREATURE_NAME_",A124),[1]Localization_Hero!$A:$E,2,FALSE)</f>
        <v>메디아나</v>
      </c>
      <c r="C124" s="43" t="str">
        <f>VLOOKUP($A124,[2]CreatureTable!$A:$I,9,FALSE)</f>
        <v>Priest</v>
      </c>
      <c r="D124">
        <v>1</v>
      </c>
      <c r="E124">
        <v>1</v>
      </c>
      <c r="F124" s="18">
        <v>1</v>
      </c>
      <c r="G124" s="10">
        <f>ROUND(VLOOKUP($C124,$B$4:$BH$42,6,FALSE),0)</f>
        <v>95</v>
      </c>
      <c r="H124" s="10">
        <f>ROUND(VLOOKUP($C124,$B$4:$BH$42,7,FALSE),0)</f>
        <v>95</v>
      </c>
      <c r="I124" s="10">
        <f>ROUND(VLOOKUP($C124,$B$4:$BH$42,8,FALSE),0)</f>
        <v>4520</v>
      </c>
      <c r="J124" s="10">
        <f>ROUND(VLOOKUP($C124,$B$4:$BH$42,9,FALSE),0)</f>
        <v>20</v>
      </c>
      <c r="K124" s="10">
        <f>ROUND(VLOOKUP($C124,$B$4:$BH$42,10,FALSE),0)</f>
        <v>25</v>
      </c>
      <c r="L124" s="2"/>
      <c r="M124" s="10">
        <f>ROUND(VLOOKUP($C124,$B$4:$BH$42,12,FALSE),0)</f>
        <v>100</v>
      </c>
      <c r="N124" s="10">
        <f>ROUND(VLOOKUP($C124,$B$4:$BH$42,13,FALSE),0)</f>
        <v>0</v>
      </c>
      <c r="O124" s="10">
        <f>ROUND(VLOOKUP($C124,$B$4:$BH$42,14,FALSE),0)</f>
        <v>0</v>
      </c>
      <c r="P124" s="10">
        <f>ROUND(VLOOKUP($C124,$B$4:$BH$42,15,FALSE),0)</f>
        <v>0</v>
      </c>
      <c r="Q124" s="10">
        <f>ROUND(VLOOKUP($C124,$B$4:$BH$42,16,FALSE),0)</f>
        <v>0</v>
      </c>
      <c r="R124" s="10">
        <f>ROUND(VLOOKUP($C124,$B$4:$BH$42,17,FALSE),0)</f>
        <v>0</v>
      </c>
      <c r="S124" s="10">
        <f>ROUND(VLOOKUP($C124,$B$4:$BH$42,18,FALSE),0)</f>
        <v>100</v>
      </c>
      <c r="T124" s="10">
        <f>ROUND(VLOOKUP($C124,$B$4:$BH$42,19,FALSE),0)</f>
        <v>0</v>
      </c>
      <c r="U124" s="10">
        <f>ROUND(VLOOKUP($C124,$B$4:$BH$42,20,FALSE),0)</f>
        <v>0</v>
      </c>
      <c r="V124" s="10">
        <f>ROUND(VLOOKUP($C124,$B$4:$BH$42,21,FALSE),0)</f>
        <v>0</v>
      </c>
      <c r="W124" s="2"/>
      <c r="X124" s="10">
        <f>ROUND(VLOOKUP($C124,$B$4:$BH$42,23,FALSE),0)</f>
        <v>100</v>
      </c>
      <c r="Y124" s="10">
        <f>ROUND(VLOOKUP($C124,$B$4:$BH$42,24,FALSE),0)</f>
        <v>0</v>
      </c>
      <c r="Z124" s="10">
        <f>ROUND(VLOOKUP($C124,$B$4:$BH$42,25,FALSE),0)</f>
        <v>0</v>
      </c>
      <c r="AA124" s="10">
        <f>ROUND(VLOOKUP($C124,$B$4:$BH$42,26,FALSE),0)</f>
        <v>0</v>
      </c>
      <c r="AB124" s="10">
        <f>ROUND(VLOOKUP($C124,$B$4:$BH$42,27,FALSE),0)</f>
        <v>500</v>
      </c>
      <c r="AC124" s="10">
        <f>ROUND(VLOOKUP($C124,$B$4:$BH$42,28,FALSE),0)</f>
        <v>250</v>
      </c>
      <c r="AD124" s="10">
        <f>ROUND(VLOOKUP($C124,$B$4:$BH$42,29,FALSE),0)</f>
        <v>100</v>
      </c>
      <c r="AE124" s="10">
        <f>ROUND(VLOOKUP($C124,$B$4:$BH$42,30,FALSE),0)</f>
        <v>0</v>
      </c>
      <c r="AF124" s="10">
        <f>ROUND(VLOOKUP($C124,$B$4:$BH$42,31,FALSE),0)</f>
        <v>0</v>
      </c>
      <c r="AG124" s="10">
        <f>ROUND(VLOOKUP($C124,$B$4:$BH$42,32,FALSE),0)</f>
        <v>150</v>
      </c>
      <c r="AH124" s="10">
        <f>ROUND(VLOOKUP($C124,$B$4:$BH$42,33,FALSE),0)</f>
        <v>0</v>
      </c>
      <c r="AI124" s="10">
        <f>ROUND(VLOOKUP($C124,$B$4:$BH$42,34,FALSE),0)</f>
        <v>0</v>
      </c>
      <c r="AJ124" s="3"/>
      <c r="AK124" s="10">
        <f>ROUND(VLOOKUP($C124,$B$4:$BH$42,36,FALSE),0)</f>
        <v>0</v>
      </c>
      <c r="AL124" s="10">
        <f>ROUND(VLOOKUP($C124,$B$4:$BH$42,37,FALSE),0)</f>
        <v>0</v>
      </c>
      <c r="AM124" s="3"/>
      <c r="AN124" s="10">
        <f>ROUND(VLOOKUP($C124,$B$4:$BH$42,39,FALSE),0)</f>
        <v>0</v>
      </c>
      <c r="AO124" s="10">
        <f>ROUND(VLOOKUP($C124,$B$4:$BH$42,40,FALSE),0)</f>
        <v>0</v>
      </c>
      <c r="AP124" s="10">
        <f>ROUND(VLOOKUP($C124,$B$4:$BH$42,41,FALSE),0)</f>
        <v>0</v>
      </c>
      <c r="AQ124" s="10">
        <f>ROUND(VLOOKUP($C124,$B$4:$BH$42,42,FALSE),0)</f>
        <v>0</v>
      </c>
      <c r="AR124" s="10">
        <f>ROUND(VLOOKUP($C124,$B$4:$BH$42,43,FALSE),0)</f>
        <v>0</v>
      </c>
      <c r="AS124" s="10">
        <f>ROUND(VLOOKUP($C124,$B$4:$BH$42,44,FALSE),0)</f>
        <v>0</v>
      </c>
      <c r="AT124" s="10">
        <f>ROUND(VLOOKUP($C124,$B$4:$BH$42,45,FALSE),0)</f>
        <v>0</v>
      </c>
      <c r="AU124" s="10">
        <f>ROUND(VLOOKUP($C124,$B$4:$BH$42,46,FALSE),0)</f>
        <v>0</v>
      </c>
      <c r="AV124" s="10">
        <f>ROUND(VLOOKUP($C124,$B$4:$BH$42,47,FALSE),0)</f>
        <v>0</v>
      </c>
      <c r="AW124" s="10">
        <f>ROUND(VLOOKUP($C124,$B$4:$BH$42,48,FALSE),0)</f>
        <v>0</v>
      </c>
      <c r="AX124" s="10">
        <f>ROUND(VLOOKUP($C124,$B$4:$BH$42,49,FALSE),0)</f>
        <v>0</v>
      </c>
      <c r="AY124" s="3"/>
      <c r="AZ124" s="10">
        <v>6000</v>
      </c>
      <c r="BA124" s="10">
        <v>2000</v>
      </c>
      <c r="BB124" s="10">
        <v>350</v>
      </c>
      <c r="BC124" s="10">
        <v>0</v>
      </c>
      <c r="BD124" s="10">
        <v>0</v>
      </c>
      <c r="BE124" s="10">
        <v>60</v>
      </c>
      <c r="BF124" s="3"/>
      <c r="BG124" s="10">
        <v>1000</v>
      </c>
      <c r="BH124" s="10">
        <v>5000</v>
      </c>
      <c r="BI124" s="3"/>
      <c r="BJ124" s="21">
        <v>1</v>
      </c>
      <c r="BK124" s="65">
        <v>0</v>
      </c>
      <c r="BL124" s="65">
        <v>0</v>
      </c>
      <c r="BM124" s="6">
        <f t="shared" ref="BM124:BM125" si="468">MAX(G124*(1+M124/1000*(1+O124/1000))*(1+0.5*T124/1000)*(1+0.25*S124/1000),(H124*(1+X124/1000*(1+Z124/1000))*(1+0.5*AE124/1000)*(1+0.25*AD124/1000)))*BG124/1000</f>
        <v>107.11250000000001</v>
      </c>
      <c r="BN124" s="8">
        <f t="shared" ref="BN124:BN125" si="469">(BQ124+BS124)/2*(1+AI124/2000)*(1+AH124/2000)*(1+AN124/2000)*(1+AK124/2000)</f>
        <v>347.95278528237111</v>
      </c>
      <c r="BO124" s="12">
        <f t="shared" ref="BO124:BO125" si="470">SQRT(BM124*BN124)</f>
        <v>193.05463660207172</v>
      </c>
      <c r="BP124" s="50">
        <f>(1-'#Constant'!$A$3)/($J124*'#Constant'!$B$3/'#Constant'!$C$3^($D124-1)+1)+'#Constant'!$A$3</f>
        <v>0.94452830188679238</v>
      </c>
      <c r="BQ124" s="4">
        <f t="shared" ref="BQ124:BQ125" si="471">I124/(BP124*(1-Q124/1000*(0.5+R124/1000))*(1-P124/1000)*(1-V124/1000)*(1+U124/1000))/20</f>
        <v>239.27287255293649</v>
      </c>
      <c r="BR124" s="50">
        <f>(1-'#Constant'!$A$3)/($K124*'#Constant'!$B$3/'#Constant'!$C$3^($D124-1)+1)+'#Constant'!$A$3</f>
        <v>0.93162790697674425</v>
      </c>
      <c r="BS124" s="4">
        <f t="shared" ref="BS124:BS125" si="472">I124/(BR124*(1-AB124/1000*(0.5+AC124/1000))*(1-AA124/1000)*(1-AG124/1000)*(1+AF124/1000))/20</f>
        <v>456.63269801180576</v>
      </c>
      <c r="BT124">
        <f>BO124/$BO$4*100</f>
        <v>146.72883194020091</v>
      </c>
    </row>
    <row r="125" spans="1:72" s="13" customFormat="1" ht="17.25" thickBot="1" x14ac:dyDescent="0.35">
      <c r="B125" s="20"/>
      <c r="C125" s="43"/>
      <c r="D125" s="14">
        <v>1</v>
      </c>
      <c r="E125" s="14">
        <v>1</v>
      </c>
      <c r="F125" s="19">
        <v>1</v>
      </c>
      <c r="G125" s="15">
        <f>G124</f>
        <v>95</v>
      </c>
      <c r="H125" s="15">
        <f>H124</f>
        <v>95</v>
      </c>
      <c r="I125" s="15">
        <f>I124</f>
        <v>4520</v>
      </c>
      <c r="J125" s="15">
        <f>J124</f>
        <v>20</v>
      </c>
      <c r="K125" s="15">
        <f>K124</f>
        <v>25</v>
      </c>
      <c r="L125" s="16"/>
      <c r="M125" s="15">
        <f t="shared" ref="M125:V125" si="473">M124</f>
        <v>100</v>
      </c>
      <c r="N125" s="15">
        <f t="shared" si="473"/>
        <v>0</v>
      </c>
      <c r="O125" s="15">
        <f t="shared" si="473"/>
        <v>0</v>
      </c>
      <c r="P125" s="15">
        <f t="shared" si="473"/>
        <v>0</v>
      </c>
      <c r="Q125" s="15">
        <f t="shared" si="473"/>
        <v>0</v>
      </c>
      <c r="R125" s="15">
        <f t="shared" si="473"/>
        <v>0</v>
      </c>
      <c r="S125" s="15">
        <f t="shared" si="473"/>
        <v>100</v>
      </c>
      <c r="T125" s="15">
        <f t="shared" si="473"/>
        <v>0</v>
      </c>
      <c r="U125" s="15">
        <f t="shared" si="473"/>
        <v>0</v>
      </c>
      <c r="V125" s="15">
        <f t="shared" si="473"/>
        <v>0</v>
      </c>
      <c r="W125" s="16"/>
      <c r="X125" s="15">
        <f t="shared" ref="X125:AI125" si="474">X124</f>
        <v>100</v>
      </c>
      <c r="Y125" s="15">
        <f t="shared" si="474"/>
        <v>0</v>
      </c>
      <c r="Z125" s="15">
        <f t="shared" si="474"/>
        <v>0</v>
      </c>
      <c r="AA125" s="15">
        <f t="shared" si="474"/>
        <v>0</v>
      </c>
      <c r="AB125" s="15">
        <f t="shared" si="474"/>
        <v>500</v>
      </c>
      <c r="AC125" s="15">
        <f t="shared" si="474"/>
        <v>250</v>
      </c>
      <c r="AD125" s="15">
        <f t="shared" si="474"/>
        <v>100</v>
      </c>
      <c r="AE125" s="15">
        <f t="shared" si="474"/>
        <v>0</v>
      </c>
      <c r="AF125" s="15">
        <f t="shared" si="474"/>
        <v>0</v>
      </c>
      <c r="AG125" s="15">
        <f t="shared" si="474"/>
        <v>150</v>
      </c>
      <c r="AH125" s="15">
        <f t="shared" si="474"/>
        <v>0</v>
      </c>
      <c r="AI125" s="15">
        <f t="shared" si="474"/>
        <v>0</v>
      </c>
      <c r="AJ125" s="17"/>
      <c r="AK125" s="15">
        <f>AK124</f>
        <v>0</v>
      </c>
      <c r="AL125" s="15">
        <f>AL124</f>
        <v>0</v>
      </c>
      <c r="AM125" s="17"/>
      <c r="AN125" s="15">
        <f t="shared" ref="AN125:AX125" si="475">AN124</f>
        <v>0</v>
      </c>
      <c r="AO125" s="15">
        <f t="shared" si="475"/>
        <v>0</v>
      </c>
      <c r="AP125" s="15">
        <f t="shared" si="475"/>
        <v>0</v>
      </c>
      <c r="AQ125" s="15">
        <f t="shared" si="475"/>
        <v>0</v>
      </c>
      <c r="AR125" s="15">
        <f t="shared" si="475"/>
        <v>0</v>
      </c>
      <c r="AS125" s="15">
        <f t="shared" si="475"/>
        <v>0</v>
      </c>
      <c r="AT125" s="15">
        <f t="shared" si="475"/>
        <v>0</v>
      </c>
      <c r="AU125" s="15">
        <f t="shared" si="475"/>
        <v>0</v>
      </c>
      <c r="AV125" s="15">
        <f t="shared" si="475"/>
        <v>0</v>
      </c>
      <c r="AW125" s="15">
        <f t="shared" si="475"/>
        <v>0</v>
      </c>
      <c r="AX125" s="15">
        <f t="shared" si="475"/>
        <v>0</v>
      </c>
      <c r="AY125" s="17"/>
      <c r="AZ125" s="15">
        <f t="shared" ref="AZ125:BA125" si="476">AZ124</f>
        <v>6000</v>
      </c>
      <c r="BA125" s="15">
        <f t="shared" si="476"/>
        <v>2000</v>
      </c>
      <c r="BB125" s="15">
        <v>350</v>
      </c>
      <c r="BC125" s="15">
        <f t="shared" ref="BC125:BE125" si="477">BC124</f>
        <v>0</v>
      </c>
      <c r="BD125" s="15">
        <f t="shared" si="477"/>
        <v>0</v>
      </c>
      <c r="BE125" s="15">
        <f t="shared" si="477"/>
        <v>60</v>
      </c>
      <c r="BF125" s="17"/>
      <c r="BG125" s="15">
        <f t="shared" ref="BG125:BH125" si="478">BG124</f>
        <v>1000</v>
      </c>
      <c r="BH125" s="15">
        <f t="shared" si="478"/>
        <v>5000</v>
      </c>
      <c r="BI125" s="17"/>
      <c r="BJ125" s="22">
        <f>G125/G124</f>
        <v>1</v>
      </c>
      <c r="BK125" s="65">
        <f t="shared" ref="BK125:BL125" si="479">BK124</f>
        <v>0</v>
      </c>
      <c r="BL125" s="65">
        <f t="shared" si="479"/>
        <v>0</v>
      </c>
      <c r="BM125" s="6">
        <f t="shared" si="468"/>
        <v>107.11250000000001</v>
      </c>
      <c r="BN125" s="8">
        <f t="shared" si="469"/>
        <v>347.95278528237111</v>
      </c>
      <c r="BO125" s="12">
        <f t="shared" si="470"/>
        <v>193.05463660207172</v>
      </c>
      <c r="BP125" s="50">
        <f>(1-'#Constant'!$A$3)/($J125*'#Constant'!$B$3/'#Constant'!$C$3^($D125-1)+1)+'#Constant'!$A$3</f>
        <v>0.94452830188679238</v>
      </c>
      <c r="BQ125" s="4">
        <f t="shared" si="471"/>
        <v>239.27287255293649</v>
      </c>
      <c r="BR125" s="50">
        <f>(1-'#Constant'!$A$3)/($K125*'#Constant'!$B$3/'#Constant'!$C$3^($D125-1)+1)+'#Constant'!$A$3</f>
        <v>0.93162790697674425</v>
      </c>
      <c r="BS125" s="4">
        <f t="shared" si="472"/>
        <v>456.63269801180576</v>
      </c>
      <c r="BT125"/>
    </row>
    <row r="126" spans="1:72" x14ac:dyDescent="0.3">
      <c r="A126">
        <v>42</v>
      </c>
      <c r="B126" s="18" t="str">
        <f>VLOOKUP(CONCATENATE("CREATURE_NAME_",A126),[1]Localization_Hero!$A:$E,2,FALSE)</f>
        <v>오디</v>
      </c>
      <c r="C126" s="43" t="str">
        <f>VLOOKUP($A126,[2]CreatureTable!$A:$I,9,FALSE)</f>
        <v>Mechanic</v>
      </c>
      <c r="D126">
        <v>1</v>
      </c>
      <c r="E126">
        <v>1</v>
      </c>
      <c r="F126" s="18">
        <v>1</v>
      </c>
      <c r="G126" s="10">
        <f>ROUND(VLOOKUP($C126,$B$4:$BH$42,6,FALSE),0)</f>
        <v>104</v>
      </c>
      <c r="H126" s="10">
        <f>ROUND(VLOOKUP($C126,$B$4:$BH$42,7,FALSE),0)</f>
        <v>104</v>
      </c>
      <c r="I126" s="10">
        <f>ROUND(VLOOKUP($C126,$B$4:$BH$42,8,FALSE),0)</f>
        <v>4734</v>
      </c>
      <c r="J126" s="10">
        <f>ROUND(VLOOKUP($C126,$B$4:$BH$42,9,FALSE),0)</f>
        <v>22</v>
      </c>
      <c r="K126" s="10">
        <f>ROUND(VLOOKUP($C126,$B$4:$BH$42,10,FALSE),0)</f>
        <v>18</v>
      </c>
      <c r="L126" s="2"/>
      <c r="M126" s="10">
        <f>ROUND(VLOOKUP($C126,$B$4:$BH$42,12,FALSE),0)</f>
        <v>150</v>
      </c>
      <c r="N126" s="10">
        <f>ROUND(VLOOKUP($C126,$B$4:$BH$42,13,FALSE),0)</f>
        <v>0</v>
      </c>
      <c r="O126" s="10">
        <f>ROUND(VLOOKUP($C126,$B$4:$BH$42,14,FALSE),0)</f>
        <v>500</v>
      </c>
      <c r="P126" s="10">
        <f>ROUND(VLOOKUP($C126,$B$4:$BH$42,15,FALSE),0)</f>
        <v>0</v>
      </c>
      <c r="Q126" s="10">
        <f>ROUND(VLOOKUP($C126,$B$4:$BH$42,16,FALSE),0)</f>
        <v>0</v>
      </c>
      <c r="R126" s="10">
        <f>ROUND(VLOOKUP($C126,$B$4:$BH$42,17,FALSE),0)</f>
        <v>0</v>
      </c>
      <c r="S126" s="10">
        <f>ROUND(VLOOKUP($C126,$B$4:$BH$42,18,FALSE),0)</f>
        <v>200</v>
      </c>
      <c r="T126" s="10">
        <f>ROUND(VLOOKUP($C126,$B$4:$BH$42,19,FALSE),0)</f>
        <v>100</v>
      </c>
      <c r="U126" s="10">
        <f>ROUND(VLOOKUP($C126,$B$4:$BH$42,20,FALSE),0)</f>
        <v>0</v>
      </c>
      <c r="V126" s="10">
        <f>ROUND(VLOOKUP($C126,$B$4:$BH$42,21,FALSE),0)</f>
        <v>0</v>
      </c>
      <c r="W126" s="2"/>
      <c r="X126" s="10">
        <f>ROUND(VLOOKUP($C126,$B$4:$BH$42,23,FALSE),0)</f>
        <v>150</v>
      </c>
      <c r="Y126" s="10">
        <f>ROUND(VLOOKUP($C126,$B$4:$BH$42,24,FALSE),0)</f>
        <v>0</v>
      </c>
      <c r="Z126" s="10">
        <f>ROUND(VLOOKUP($C126,$B$4:$BH$42,25,FALSE),0)</f>
        <v>500</v>
      </c>
      <c r="AA126" s="10">
        <f>ROUND(VLOOKUP($C126,$B$4:$BH$42,26,FALSE),0)</f>
        <v>0</v>
      </c>
      <c r="AB126" s="10">
        <f>ROUND(VLOOKUP($C126,$B$4:$BH$42,27,FALSE),0)</f>
        <v>0</v>
      </c>
      <c r="AC126" s="10">
        <f>ROUND(VLOOKUP($C126,$B$4:$BH$42,28,FALSE),0)</f>
        <v>0</v>
      </c>
      <c r="AD126" s="10">
        <f>ROUND(VLOOKUP($C126,$B$4:$BH$42,29,FALSE),0)</f>
        <v>200</v>
      </c>
      <c r="AE126" s="10">
        <f>ROUND(VLOOKUP($C126,$B$4:$BH$42,30,FALSE),0)</f>
        <v>100</v>
      </c>
      <c r="AF126" s="10">
        <f>ROUND(VLOOKUP($C126,$B$4:$BH$42,31,FALSE),0)</f>
        <v>0</v>
      </c>
      <c r="AG126" s="10">
        <f>ROUND(VLOOKUP($C126,$B$4:$BH$42,32,FALSE),0)</f>
        <v>0</v>
      </c>
      <c r="AH126" s="10">
        <f>ROUND(VLOOKUP($C126,$B$4:$BH$42,33,FALSE),0)</f>
        <v>0</v>
      </c>
      <c r="AI126" s="10">
        <f>ROUND(VLOOKUP($C126,$B$4:$BH$42,34,FALSE),0)</f>
        <v>0</v>
      </c>
      <c r="AJ126" s="3"/>
      <c r="AK126" s="10">
        <f>ROUND(VLOOKUP($C126,$B$4:$BH$42,36,FALSE),0)</f>
        <v>0</v>
      </c>
      <c r="AL126" s="10">
        <f>ROUND(VLOOKUP($C126,$B$4:$BH$42,37,FALSE),0)</f>
        <v>0</v>
      </c>
      <c r="AM126" s="3"/>
      <c r="AN126" s="10">
        <f>ROUND(VLOOKUP($C126,$B$4:$BH$42,39,FALSE),0)</f>
        <v>0</v>
      </c>
      <c r="AO126" s="10">
        <f>ROUND(VLOOKUP($C126,$B$4:$BH$42,40,FALSE),0)</f>
        <v>0</v>
      </c>
      <c r="AP126" s="10">
        <f>ROUND(VLOOKUP($C126,$B$4:$BH$42,41,FALSE),0)</f>
        <v>0</v>
      </c>
      <c r="AQ126" s="10">
        <f>ROUND(VLOOKUP($C126,$B$4:$BH$42,42,FALSE),0)</f>
        <v>0</v>
      </c>
      <c r="AR126" s="10">
        <f>ROUND(VLOOKUP($C126,$B$4:$BH$42,43,FALSE),0)</f>
        <v>0</v>
      </c>
      <c r="AS126" s="10">
        <f>ROUND(VLOOKUP($C126,$B$4:$BH$42,44,FALSE),0)</f>
        <v>0</v>
      </c>
      <c r="AT126" s="10">
        <f>ROUND(VLOOKUP($C126,$B$4:$BH$42,45,FALSE),0)</f>
        <v>0</v>
      </c>
      <c r="AU126" s="10">
        <f>ROUND(VLOOKUP($C126,$B$4:$BH$42,46,FALSE),0)</f>
        <v>0</v>
      </c>
      <c r="AV126" s="10">
        <f>ROUND(VLOOKUP($C126,$B$4:$BH$42,47,FALSE),0)</f>
        <v>0</v>
      </c>
      <c r="AW126" s="10">
        <f>ROUND(VLOOKUP($C126,$B$4:$BH$42,48,FALSE),0)</f>
        <v>0</v>
      </c>
      <c r="AX126" s="10">
        <f>ROUND(VLOOKUP($C126,$B$4:$BH$42,49,FALSE),0)</f>
        <v>0</v>
      </c>
      <c r="AY126" s="3"/>
      <c r="AZ126" s="10">
        <v>6000</v>
      </c>
      <c r="BA126" s="10">
        <v>2000</v>
      </c>
      <c r="BB126" s="10">
        <v>550</v>
      </c>
      <c r="BC126" s="10">
        <v>0</v>
      </c>
      <c r="BD126" s="10">
        <v>0</v>
      </c>
      <c r="BE126" s="10">
        <v>60</v>
      </c>
      <c r="BF126" s="3"/>
      <c r="BG126" s="10">
        <v>1000</v>
      </c>
      <c r="BH126" s="10">
        <v>5000</v>
      </c>
      <c r="BI126" s="3"/>
      <c r="BJ126" s="21">
        <v>1</v>
      </c>
      <c r="BK126" s="65">
        <v>0</v>
      </c>
      <c r="BL126" s="65">
        <v>0</v>
      </c>
      <c r="BM126" s="6">
        <f t="shared" si="406"/>
        <v>140.45850000000002</v>
      </c>
      <c r="BN126" s="8">
        <f t="shared" si="407"/>
        <v>250.60111205013436</v>
      </c>
      <c r="BO126" s="12">
        <f t="shared" si="392"/>
        <v>187.61411539885214</v>
      </c>
      <c r="BP126" s="50">
        <f>(1-'#Constant'!$A$3)/($J126*'#Constant'!$B$3/'#Constant'!$C$3^($D126-1)+1)+'#Constant'!$A$3</f>
        <v>0.93932457786116319</v>
      </c>
      <c r="BQ126" s="4">
        <f t="shared" si="408"/>
        <v>251.98957376263334</v>
      </c>
      <c r="BR126" s="50">
        <f>(1-'#Constant'!$A$3)/($K126*'#Constant'!$B$3/'#Constant'!$C$3^($D126-1)+1)+'#Constant'!$A$3</f>
        <v>0.9497912713472485</v>
      </c>
      <c r="BS126" s="4">
        <f t="shared" si="409"/>
        <v>249.21265033763538</v>
      </c>
      <c r="BT126">
        <f>BO126/$BO$4*100</f>
        <v>142.5938298737147</v>
      </c>
    </row>
    <row r="127" spans="1:72" s="13" customFormat="1" ht="17.25" thickBot="1" x14ac:dyDescent="0.35">
      <c r="B127" s="20"/>
      <c r="C127" s="43"/>
      <c r="D127" s="14">
        <v>1</v>
      </c>
      <c r="E127" s="14">
        <v>1</v>
      </c>
      <c r="F127" s="19">
        <v>1</v>
      </c>
      <c r="G127" s="15">
        <f>G126</f>
        <v>104</v>
      </c>
      <c r="H127" s="15">
        <f>H126</f>
        <v>104</v>
      </c>
      <c r="I127" s="15">
        <f>I126</f>
        <v>4734</v>
      </c>
      <c r="J127" s="15">
        <f>J126</f>
        <v>22</v>
      </c>
      <c r="K127" s="15">
        <f>K126</f>
        <v>18</v>
      </c>
      <c r="L127" s="16"/>
      <c r="M127" s="15">
        <f t="shared" ref="M127:V127" si="480">M126</f>
        <v>150</v>
      </c>
      <c r="N127" s="15">
        <f t="shared" si="480"/>
        <v>0</v>
      </c>
      <c r="O127" s="15">
        <f t="shared" si="480"/>
        <v>500</v>
      </c>
      <c r="P127" s="15">
        <f t="shared" si="480"/>
        <v>0</v>
      </c>
      <c r="Q127" s="15">
        <f t="shared" si="480"/>
        <v>0</v>
      </c>
      <c r="R127" s="15">
        <f t="shared" si="480"/>
        <v>0</v>
      </c>
      <c r="S127" s="15">
        <f t="shared" si="480"/>
        <v>200</v>
      </c>
      <c r="T127" s="15">
        <f t="shared" si="480"/>
        <v>100</v>
      </c>
      <c r="U127" s="15">
        <f t="shared" si="480"/>
        <v>0</v>
      </c>
      <c r="V127" s="15">
        <f t="shared" si="480"/>
        <v>0</v>
      </c>
      <c r="W127" s="16"/>
      <c r="X127" s="15">
        <f t="shared" ref="X127:AI127" si="481">X126</f>
        <v>150</v>
      </c>
      <c r="Y127" s="15">
        <f t="shared" si="481"/>
        <v>0</v>
      </c>
      <c r="Z127" s="15">
        <f t="shared" si="481"/>
        <v>500</v>
      </c>
      <c r="AA127" s="15">
        <f t="shared" si="481"/>
        <v>0</v>
      </c>
      <c r="AB127" s="15">
        <f t="shared" si="481"/>
        <v>0</v>
      </c>
      <c r="AC127" s="15">
        <f t="shared" si="481"/>
        <v>0</v>
      </c>
      <c r="AD127" s="15">
        <f t="shared" si="481"/>
        <v>200</v>
      </c>
      <c r="AE127" s="15">
        <f t="shared" si="481"/>
        <v>100</v>
      </c>
      <c r="AF127" s="15">
        <f t="shared" si="481"/>
        <v>0</v>
      </c>
      <c r="AG127" s="15">
        <f t="shared" si="481"/>
        <v>0</v>
      </c>
      <c r="AH127" s="15">
        <f t="shared" si="481"/>
        <v>0</v>
      </c>
      <c r="AI127" s="15">
        <f t="shared" si="481"/>
        <v>0</v>
      </c>
      <c r="AJ127" s="17"/>
      <c r="AK127" s="15">
        <f>AK126</f>
        <v>0</v>
      </c>
      <c r="AL127" s="15">
        <f>AL126</f>
        <v>0</v>
      </c>
      <c r="AM127" s="17"/>
      <c r="AN127" s="15">
        <f t="shared" ref="AN127:AX127" si="482">AN126</f>
        <v>0</v>
      </c>
      <c r="AO127" s="15">
        <f t="shared" si="482"/>
        <v>0</v>
      </c>
      <c r="AP127" s="15">
        <f t="shared" si="482"/>
        <v>0</v>
      </c>
      <c r="AQ127" s="15">
        <f t="shared" si="482"/>
        <v>0</v>
      </c>
      <c r="AR127" s="15">
        <f t="shared" si="482"/>
        <v>0</v>
      </c>
      <c r="AS127" s="15">
        <f t="shared" si="482"/>
        <v>0</v>
      </c>
      <c r="AT127" s="15">
        <f t="shared" si="482"/>
        <v>0</v>
      </c>
      <c r="AU127" s="15">
        <f t="shared" si="482"/>
        <v>0</v>
      </c>
      <c r="AV127" s="15">
        <f t="shared" si="482"/>
        <v>0</v>
      </c>
      <c r="AW127" s="15">
        <f t="shared" si="482"/>
        <v>0</v>
      </c>
      <c r="AX127" s="15">
        <f t="shared" si="482"/>
        <v>0</v>
      </c>
      <c r="AY127" s="17"/>
      <c r="AZ127" s="15">
        <f t="shared" ref="AZ127:BA127" si="483">AZ126</f>
        <v>6000</v>
      </c>
      <c r="BA127" s="15">
        <f t="shared" si="483"/>
        <v>2000</v>
      </c>
      <c r="BB127" s="15">
        <v>550</v>
      </c>
      <c r="BC127" s="15">
        <f t="shared" ref="BC127:BE127" si="484">BC126</f>
        <v>0</v>
      </c>
      <c r="BD127" s="15">
        <f t="shared" si="484"/>
        <v>0</v>
      </c>
      <c r="BE127" s="15">
        <f t="shared" si="484"/>
        <v>60</v>
      </c>
      <c r="BF127" s="17"/>
      <c r="BG127" s="15">
        <f t="shared" ref="BG127:BH127" si="485">BG126</f>
        <v>1000</v>
      </c>
      <c r="BH127" s="15">
        <f t="shared" si="485"/>
        <v>5000</v>
      </c>
      <c r="BI127" s="17"/>
      <c r="BJ127" s="22">
        <f>G127/G126</f>
        <v>1</v>
      </c>
      <c r="BK127" s="65">
        <f t="shared" ref="BK127:BL127" si="486">BK126</f>
        <v>0</v>
      </c>
      <c r="BL127" s="65">
        <f t="shared" si="486"/>
        <v>0</v>
      </c>
      <c r="BM127" s="6">
        <f t="shared" si="406"/>
        <v>140.45850000000002</v>
      </c>
      <c r="BN127" s="8">
        <f t="shared" si="407"/>
        <v>250.60111205013436</v>
      </c>
      <c r="BO127" s="12">
        <f t="shared" si="392"/>
        <v>187.61411539885214</v>
      </c>
      <c r="BP127" s="50">
        <f>(1-'#Constant'!$A$3)/($J127*'#Constant'!$B$3/'#Constant'!$C$3^($D127-1)+1)+'#Constant'!$A$3</f>
        <v>0.93932457786116319</v>
      </c>
      <c r="BQ127" s="4">
        <f t="shared" si="408"/>
        <v>251.98957376263334</v>
      </c>
      <c r="BR127" s="50">
        <f>(1-'#Constant'!$A$3)/($K127*'#Constant'!$B$3/'#Constant'!$C$3^($D127-1)+1)+'#Constant'!$A$3</f>
        <v>0.9497912713472485</v>
      </c>
      <c r="BS127" s="4">
        <f t="shared" si="409"/>
        <v>249.21265033763538</v>
      </c>
      <c r="BT127"/>
    </row>
    <row r="128" spans="1:72" x14ac:dyDescent="0.3">
      <c r="A128">
        <v>43</v>
      </c>
      <c r="B128" s="18" t="str">
        <f>VLOOKUP(CONCATENATE("CREATURE_NAME_",A128),[1]Localization_Hero!$A:$E,2,FALSE)</f>
        <v>비스카</v>
      </c>
      <c r="C128" s="43" t="str">
        <f>VLOOKUP($A128,[2]CreatureTable!$A:$I,9,FALSE)</f>
        <v>Warrior</v>
      </c>
      <c r="D128">
        <v>1</v>
      </c>
      <c r="E128">
        <v>1</v>
      </c>
      <c r="F128" s="18">
        <v>1</v>
      </c>
      <c r="G128" s="10">
        <f>ROUND(VLOOKUP($C128,$B$4:$BH$42,6,FALSE),0)</f>
        <v>92</v>
      </c>
      <c r="H128" s="10">
        <f>ROUND(VLOOKUP($C128,$B$4:$BH$42,7,FALSE),0)</f>
        <v>92</v>
      </c>
      <c r="I128" s="10">
        <f>ROUND(VLOOKUP($C128,$B$4:$BH$42,8,FALSE),0)</f>
        <v>5930</v>
      </c>
      <c r="J128" s="10">
        <f>ROUND(VLOOKUP($C128,$B$4:$BH$42,9,FALSE),0)</f>
        <v>30</v>
      </c>
      <c r="K128" s="10">
        <f>ROUND(VLOOKUP($C128,$B$4:$BH$42,10,FALSE),0)</f>
        <v>36</v>
      </c>
      <c r="L128" s="2"/>
      <c r="M128" s="10">
        <f>ROUND(VLOOKUP($C128,$B$4:$BH$42,12,FALSE),0)</f>
        <v>150</v>
      </c>
      <c r="N128" s="10">
        <f>ROUND(VLOOKUP($C128,$B$4:$BH$42,13,FALSE),0)</f>
        <v>0</v>
      </c>
      <c r="O128" s="10">
        <f>ROUND(VLOOKUP($C128,$B$4:$BH$42,14,FALSE),0)</f>
        <v>0</v>
      </c>
      <c r="P128" s="10">
        <f>ROUND(VLOOKUP($C128,$B$4:$BH$42,15,FALSE),0)</f>
        <v>100</v>
      </c>
      <c r="Q128" s="10">
        <f>ROUND(VLOOKUP($C128,$B$4:$BH$42,16,FALSE),0)</f>
        <v>0</v>
      </c>
      <c r="R128" s="10">
        <f>ROUND(VLOOKUP($C128,$B$4:$BH$42,17,FALSE),0)</f>
        <v>0</v>
      </c>
      <c r="S128" s="10">
        <f>ROUND(VLOOKUP($C128,$B$4:$BH$42,18,FALSE),0)</f>
        <v>100</v>
      </c>
      <c r="T128" s="10">
        <f>ROUND(VLOOKUP($C128,$B$4:$BH$42,19,FALSE),0)</f>
        <v>150</v>
      </c>
      <c r="U128" s="10">
        <f>ROUND(VLOOKUP($C128,$B$4:$BH$42,20,FALSE),0)</f>
        <v>0</v>
      </c>
      <c r="V128" s="10">
        <f>ROUND(VLOOKUP($C128,$B$4:$BH$42,21,FALSE),0)</f>
        <v>0</v>
      </c>
      <c r="W128" s="2"/>
      <c r="X128" s="10">
        <f>ROUND(VLOOKUP($C128,$B$4:$BH$42,23,FALSE),0)</f>
        <v>150</v>
      </c>
      <c r="Y128" s="10">
        <f>ROUND(VLOOKUP($C128,$B$4:$BH$42,24,FALSE),0)</f>
        <v>0</v>
      </c>
      <c r="Z128" s="10">
        <f>ROUND(VLOOKUP($C128,$B$4:$BH$42,25,FALSE),0)</f>
        <v>0</v>
      </c>
      <c r="AA128" s="10">
        <f>ROUND(VLOOKUP($C128,$B$4:$BH$42,26,FALSE),0)</f>
        <v>100</v>
      </c>
      <c r="AB128" s="10">
        <f>ROUND(VLOOKUP($C128,$B$4:$BH$42,27,FALSE),0)</f>
        <v>0</v>
      </c>
      <c r="AC128" s="10">
        <f>ROUND(VLOOKUP($C128,$B$4:$BH$42,28,FALSE),0)</f>
        <v>0</v>
      </c>
      <c r="AD128" s="10">
        <f>ROUND(VLOOKUP($C128,$B$4:$BH$42,29,FALSE),0)</f>
        <v>100</v>
      </c>
      <c r="AE128" s="10">
        <f>ROUND(VLOOKUP($C128,$B$4:$BH$42,30,FALSE),0)</f>
        <v>150</v>
      </c>
      <c r="AF128" s="10">
        <f>ROUND(VLOOKUP($C128,$B$4:$BH$42,31,FALSE),0)</f>
        <v>0</v>
      </c>
      <c r="AG128" s="10">
        <f>ROUND(VLOOKUP($C128,$B$4:$BH$42,32,FALSE),0)</f>
        <v>0</v>
      </c>
      <c r="AH128" s="10">
        <f>ROUND(VLOOKUP($C128,$B$4:$BH$42,33,FALSE),0)</f>
        <v>0</v>
      </c>
      <c r="AI128" s="10">
        <f>ROUND(VLOOKUP($C128,$B$4:$BH$42,34,FALSE),0)</f>
        <v>0</v>
      </c>
      <c r="AJ128" s="3"/>
      <c r="AK128" s="10">
        <f>ROUND(VLOOKUP($C128,$B$4:$BH$42,36,FALSE),0)</f>
        <v>150</v>
      </c>
      <c r="AL128" s="10">
        <f>ROUND(VLOOKUP($C128,$B$4:$BH$42,37,FALSE),0)</f>
        <v>0</v>
      </c>
      <c r="AM128" s="3"/>
      <c r="AN128" s="10">
        <f>ROUND(VLOOKUP($C128,$B$4:$BH$42,39,FALSE),0)</f>
        <v>0</v>
      </c>
      <c r="AO128" s="10">
        <f>ROUND(VLOOKUP($C128,$B$4:$BH$42,40,FALSE),0)</f>
        <v>0</v>
      </c>
      <c r="AP128" s="10">
        <f>ROUND(VLOOKUP($C128,$B$4:$BH$42,41,FALSE),0)</f>
        <v>0</v>
      </c>
      <c r="AQ128" s="10">
        <f>ROUND(VLOOKUP($C128,$B$4:$BH$42,42,FALSE),0)</f>
        <v>0</v>
      </c>
      <c r="AR128" s="10">
        <f>ROUND(VLOOKUP($C128,$B$4:$BH$42,43,FALSE),0)</f>
        <v>0</v>
      </c>
      <c r="AS128" s="10">
        <f>ROUND(VLOOKUP($C128,$B$4:$BH$42,44,FALSE),0)</f>
        <v>0</v>
      </c>
      <c r="AT128" s="10">
        <f>ROUND(VLOOKUP($C128,$B$4:$BH$42,45,FALSE),0)</f>
        <v>0</v>
      </c>
      <c r="AU128" s="10">
        <f>ROUND(VLOOKUP($C128,$B$4:$BH$42,46,FALSE),0)</f>
        <v>0</v>
      </c>
      <c r="AV128" s="10">
        <f>ROUND(VLOOKUP($C128,$B$4:$BH$42,47,FALSE),0)</f>
        <v>0</v>
      </c>
      <c r="AW128" s="10">
        <f>ROUND(VLOOKUP($C128,$B$4:$BH$42,48,FALSE),0)</f>
        <v>0</v>
      </c>
      <c r="AX128" s="10">
        <f>ROUND(VLOOKUP($C128,$B$4:$BH$42,49,FALSE),0)</f>
        <v>0</v>
      </c>
      <c r="AY128" s="3"/>
      <c r="AZ128" s="10">
        <v>6000</v>
      </c>
      <c r="BA128" s="10">
        <v>2000</v>
      </c>
      <c r="BB128" s="10">
        <v>325</v>
      </c>
      <c r="BC128" s="10">
        <v>0</v>
      </c>
      <c r="BD128" s="10">
        <v>0</v>
      </c>
      <c r="BE128" s="10">
        <v>60</v>
      </c>
      <c r="BF128" s="3"/>
      <c r="BG128" s="10">
        <v>1000</v>
      </c>
      <c r="BH128" s="10">
        <v>5000</v>
      </c>
      <c r="BI128" s="3"/>
      <c r="BJ128" s="21">
        <v>1</v>
      </c>
      <c r="BK128" s="65">
        <v>0</v>
      </c>
      <c r="BL128" s="65">
        <v>0</v>
      </c>
      <c r="BM128" s="6">
        <f t="shared" si="406"/>
        <v>116.57837499999998</v>
      </c>
      <c r="BN128" s="8">
        <f t="shared" si="407"/>
        <v>388.44422318283398</v>
      </c>
      <c r="BO128" s="12">
        <f t="shared" si="392"/>
        <v>212.80083720886088</v>
      </c>
      <c r="BP128" s="50">
        <f>(1-'#Constant'!$A$3)/($J128*'#Constant'!$B$3/'#Constant'!$C$3^($D128-1)+1)+'#Constant'!$A$3</f>
        <v>0.91908256880733941</v>
      </c>
      <c r="BQ128" s="4">
        <f t="shared" si="408"/>
        <v>358.44923581996852</v>
      </c>
      <c r="BR128" s="50">
        <f>(1-'#Constant'!$A$3)/($K128*'#Constant'!$B$3/'#Constant'!$C$3^($D128-1)+1)+'#Constant'!$A$3</f>
        <v>0.90447653429602881</v>
      </c>
      <c r="BS128" s="4">
        <f t="shared" si="409"/>
        <v>364.2376910318157</v>
      </c>
      <c r="BT128">
        <f>BO128/$BO$4*100</f>
        <v>161.73669189781026</v>
      </c>
    </row>
    <row r="129" spans="1:72" s="13" customFormat="1" ht="17.25" thickBot="1" x14ac:dyDescent="0.35">
      <c r="B129" s="20"/>
      <c r="D129" s="14">
        <v>1</v>
      </c>
      <c r="E129" s="14">
        <v>1</v>
      </c>
      <c r="F129" s="19">
        <v>1</v>
      </c>
      <c r="G129" s="15">
        <f>G128</f>
        <v>92</v>
      </c>
      <c r="H129" s="15">
        <f>H128</f>
        <v>92</v>
      </c>
      <c r="I129" s="15">
        <f>I128</f>
        <v>5930</v>
      </c>
      <c r="J129" s="15">
        <f>J128</f>
        <v>30</v>
      </c>
      <c r="K129" s="15">
        <f>K128</f>
        <v>36</v>
      </c>
      <c r="L129" s="16"/>
      <c r="M129" s="15">
        <f t="shared" ref="M129:V129" si="487">M128</f>
        <v>150</v>
      </c>
      <c r="N129" s="15">
        <f t="shared" si="487"/>
        <v>0</v>
      </c>
      <c r="O129" s="15">
        <f t="shared" si="487"/>
        <v>0</v>
      </c>
      <c r="P129" s="15">
        <f t="shared" si="487"/>
        <v>100</v>
      </c>
      <c r="Q129" s="15">
        <f t="shared" si="487"/>
        <v>0</v>
      </c>
      <c r="R129" s="15">
        <f t="shared" si="487"/>
        <v>0</v>
      </c>
      <c r="S129" s="15">
        <f t="shared" si="487"/>
        <v>100</v>
      </c>
      <c r="T129" s="15">
        <f t="shared" si="487"/>
        <v>150</v>
      </c>
      <c r="U129" s="15">
        <f t="shared" si="487"/>
        <v>0</v>
      </c>
      <c r="V129" s="15">
        <f t="shared" si="487"/>
        <v>0</v>
      </c>
      <c r="W129" s="16"/>
      <c r="X129" s="15">
        <f t="shared" ref="X129:AI129" si="488">X128</f>
        <v>150</v>
      </c>
      <c r="Y129" s="15">
        <f t="shared" si="488"/>
        <v>0</v>
      </c>
      <c r="Z129" s="15">
        <f t="shared" si="488"/>
        <v>0</v>
      </c>
      <c r="AA129" s="15">
        <f t="shared" si="488"/>
        <v>100</v>
      </c>
      <c r="AB129" s="15">
        <f t="shared" si="488"/>
        <v>0</v>
      </c>
      <c r="AC129" s="15">
        <f t="shared" si="488"/>
        <v>0</v>
      </c>
      <c r="AD129" s="15">
        <f t="shared" si="488"/>
        <v>100</v>
      </c>
      <c r="AE129" s="15">
        <f t="shared" si="488"/>
        <v>150</v>
      </c>
      <c r="AF129" s="15">
        <f t="shared" si="488"/>
        <v>0</v>
      </c>
      <c r="AG129" s="15">
        <f t="shared" si="488"/>
        <v>0</v>
      </c>
      <c r="AH129" s="15">
        <f t="shared" si="488"/>
        <v>0</v>
      </c>
      <c r="AI129" s="15">
        <f t="shared" si="488"/>
        <v>0</v>
      </c>
      <c r="AJ129" s="17"/>
      <c r="AK129" s="15">
        <f>AK128</f>
        <v>150</v>
      </c>
      <c r="AL129" s="15">
        <f>AL128</f>
        <v>0</v>
      </c>
      <c r="AM129" s="17"/>
      <c r="AN129" s="15">
        <f t="shared" ref="AN129:AX129" si="489">AN128</f>
        <v>0</v>
      </c>
      <c r="AO129" s="15">
        <f t="shared" si="489"/>
        <v>0</v>
      </c>
      <c r="AP129" s="15">
        <f t="shared" si="489"/>
        <v>0</v>
      </c>
      <c r="AQ129" s="15">
        <f t="shared" si="489"/>
        <v>0</v>
      </c>
      <c r="AR129" s="15">
        <f t="shared" si="489"/>
        <v>0</v>
      </c>
      <c r="AS129" s="15">
        <f t="shared" si="489"/>
        <v>0</v>
      </c>
      <c r="AT129" s="15">
        <f t="shared" si="489"/>
        <v>0</v>
      </c>
      <c r="AU129" s="15">
        <f t="shared" si="489"/>
        <v>0</v>
      </c>
      <c r="AV129" s="15">
        <f t="shared" si="489"/>
        <v>0</v>
      </c>
      <c r="AW129" s="15">
        <f t="shared" si="489"/>
        <v>0</v>
      </c>
      <c r="AX129" s="15">
        <f t="shared" si="489"/>
        <v>0</v>
      </c>
      <c r="AY129" s="17"/>
      <c r="AZ129" s="15">
        <f t="shared" ref="AZ129:BE129" si="490">AZ128</f>
        <v>6000</v>
      </c>
      <c r="BA129" s="15">
        <f t="shared" si="490"/>
        <v>2000</v>
      </c>
      <c r="BB129" s="15">
        <v>325</v>
      </c>
      <c r="BC129" s="15">
        <f t="shared" si="490"/>
        <v>0</v>
      </c>
      <c r="BD129" s="15">
        <f t="shared" si="490"/>
        <v>0</v>
      </c>
      <c r="BE129" s="15">
        <f t="shared" si="490"/>
        <v>60</v>
      </c>
      <c r="BF129" s="17"/>
      <c r="BG129" s="15">
        <f t="shared" ref="BG129:BH129" si="491">BG128</f>
        <v>1000</v>
      </c>
      <c r="BH129" s="15">
        <f t="shared" si="491"/>
        <v>5000</v>
      </c>
      <c r="BI129" s="17"/>
      <c r="BJ129" s="22">
        <f>G129/G128</f>
        <v>1</v>
      </c>
      <c r="BK129" s="65">
        <f>BK128</f>
        <v>0</v>
      </c>
      <c r="BL129" s="65">
        <f>BL128</f>
        <v>0</v>
      </c>
      <c r="BM129" s="6">
        <f t="shared" si="406"/>
        <v>116.57837499999998</v>
      </c>
      <c r="BN129" s="8">
        <f t="shared" si="407"/>
        <v>388.44422318283398</v>
      </c>
      <c r="BO129" s="12">
        <f t="shared" si="392"/>
        <v>212.80083720886088</v>
      </c>
      <c r="BP129" s="50">
        <f>(1-'#Constant'!$A$3)/($J129*'#Constant'!$B$3/'#Constant'!$C$3^($D129-1)+1)+'#Constant'!$A$3</f>
        <v>0.91908256880733941</v>
      </c>
      <c r="BQ129" s="4">
        <f t="shared" si="408"/>
        <v>358.44923581996852</v>
      </c>
      <c r="BR129" s="50">
        <f>(1-'#Constant'!$A$3)/($K129*'#Constant'!$B$3/'#Constant'!$C$3^($D129-1)+1)+'#Constant'!$A$3</f>
        <v>0.90447653429602881</v>
      </c>
      <c r="BS129" s="4">
        <f t="shared" si="409"/>
        <v>364.2376910318157</v>
      </c>
      <c r="BT129"/>
    </row>
    <row r="130" spans="1:72" x14ac:dyDescent="0.3">
      <c r="A130">
        <v>44</v>
      </c>
      <c r="B130" s="18" t="str">
        <f>VLOOKUP(CONCATENATE("CREATURE_NAME_",A130),[1]Localization_Hero!$A:$E,2,FALSE)</f>
        <v>프리실라</v>
      </c>
      <c r="C130" s="43" t="str">
        <f>VLOOKUP($A130,[2]CreatureTable!$A:$I,9,FALSE)</f>
        <v>Warrior</v>
      </c>
      <c r="D130">
        <v>1</v>
      </c>
      <c r="E130">
        <v>1</v>
      </c>
      <c r="F130" s="18">
        <v>1</v>
      </c>
      <c r="G130" s="10">
        <f>ROUND(VLOOKUP($C130,$B$4:$BH$42,6,FALSE),0)</f>
        <v>92</v>
      </c>
      <c r="H130" s="10">
        <f>ROUND(VLOOKUP($C130,$B$4:$BH$42,7,FALSE),0)</f>
        <v>92</v>
      </c>
      <c r="I130" s="10">
        <f>ROUND(VLOOKUP($C130,$B$4:$BH$42,8,FALSE),0)</f>
        <v>5930</v>
      </c>
      <c r="J130" s="10">
        <f>ROUND(VLOOKUP($C130,$B$4:$BH$42,9,FALSE),0)</f>
        <v>30</v>
      </c>
      <c r="K130" s="10">
        <f>ROUND(VLOOKUP($C130,$B$4:$BH$42,10,FALSE),0)</f>
        <v>36</v>
      </c>
      <c r="L130" s="2"/>
      <c r="M130" s="10">
        <f>ROUND(VLOOKUP($C130,$B$4:$BH$42,12,FALSE),0)</f>
        <v>150</v>
      </c>
      <c r="N130" s="10">
        <f>ROUND(VLOOKUP($C130,$B$4:$BH$42,13,FALSE),0)</f>
        <v>0</v>
      </c>
      <c r="O130" s="10">
        <f>ROUND(VLOOKUP($C130,$B$4:$BH$42,14,FALSE),0)</f>
        <v>0</v>
      </c>
      <c r="P130" s="10">
        <f>ROUND(VLOOKUP($C130,$B$4:$BH$42,15,FALSE),0)</f>
        <v>100</v>
      </c>
      <c r="Q130" s="10">
        <f>ROUND(VLOOKUP($C130,$B$4:$BH$42,16,FALSE),0)</f>
        <v>0</v>
      </c>
      <c r="R130" s="10">
        <f>ROUND(VLOOKUP($C130,$B$4:$BH$42,17,FALSE),0)</f>
        <v>0</v>
      </c>
      <c r="S130" s="10">
        <f>ROUND(VLOOKUP($C130,$B$4:$BH$42,18,FALSE),0)</f>
        <v>100</v>
      </c>
      <c r="T130" s="10">
        <f>ROUND(VLOOKUP($C130,$B$4:$BH$42,19,FALSE),0)</f>
        <v>150</v>
      </c>
      <c r="U130" s="10">
        <f>ROUND(VLOOKUP($C130,$B$4:$BH$42,20,FALSE),0)</f>
        <v>0</v>
      </c>
      <c r="V130" s="10">
        <f>ROUND(VLOOKUP($C130,$B$4:$BH$42,21,FALSE),0)</f>
        <v>0</v>
      </c>
      <c r="W130" s="2"/>
      <c r="X130" s="10">
        <f>ROUND(VLOOKUP($C130,$B$4:$BH$42,23,FALSE),0)</f>
        <v>150</v>
      </c>
      <c r="Y130" s="10">
        <f>ROUND(VLOOKUP($C130,$B$4:$BH$42,24,FALSE),0)</f>
        <v>0</v>
      </c>
      <c r="Z130" s="10">
        <f>ROUND(VLOOKUP($C130,$B$4:$BH$42,25,FALSE),0)</f>
        <v>0</v>
      </c>
      <c r="AA130" s="10">
        <f>ROUND(VLOOKUP($C130,$B$4:$BH$42,26,FALSE),0)</f>
        <v>100</v>
      </c>
      <c r="AB130" s="10">
        <f>ROUND(VLOOKUP($C130,$B$4:$BH$42,27,FALSE),0)</f>
        <v>0</v>
      </c>
      <c r="AC130" s="10">
        <f>ROUND(VLOOKUP($C130,$B$4:$BH$42,28,FALSE),0)</f>
        <v>0</v>
      </c>
      <c r="AD130" s="10">
        <f>ROUND(VLOOKUP($C130,$B$4:$BH$42,29,FALSE),0)</f>
        <v>100</v>
      </c>
      <c r="AE130" s="10">
        <f>ROUND(VLOOKUP($C130,$B$4:$BH$42,30,FALSE),0)</f>
        <v>150</v>
      </c>
      <c r="AF130" s="10">
        <f>ROUND(VLOOKUP($C130,$B$4:$BH$42,31,FALSE),0)</f>
        <v>0</v>
      </c>
      <c r="AG130" s="10">
        <f>ROUND(VLOOKUP($C130,$B$4:$BH$42,32,FALSE),0)</f>
        <v>0</v>
      </c>
      <c r="AH130" s="10">
        <f>ROUND(VLOOKUP($C130,$B$4:$BH$42,33,FALSE),0)</f>
        <v>0</v>
      </c>
      <c r="AI130" s="10">
        <f>ROUND(VLOOKUP($C130,$B$4:$BH$42,34,FALSE),0)</f>
        <v>0</v>
      </c>
      <c r="AJ130" s="3"/>
      <c r="AK130" s="10">
        <f>ROUND(VLOOKUP($C130,$B$4:$BH$42,36,FALSE),0)</f>
        <v>150</v>
      </c>
      <c r="AL130" s="10">
        <f>ROUND(VLOOKUP($C130,$B$4:$BH$42,37,FALSE),0)</f>
        <v>0</v>
      </c>
      <c r="AM130" s="3"/>
      <c r="AN130" s="10">
        <f>ROUND(VLOOKUP($C130,$B$4:$BH$42,39,FALSE),0)</f>
        <v>0</v>
      </c>
      <c r="AO130" s="10">
        <f>ROUND(VLOOKUP($C130,$B$4:$BH$42,40,FALSE),0)</f>
        <v>0</v>
      </c>
      <c r="AP130" s="10">
        <f>ROUND(VLOOKUP($C130,$B$4:$BH$42,41,FALSE),0)</f>
        <v>0</v>
      </c>
      <c r="AQ130" s="10">
        <f>ROUND(VLOOKUP($C130,$B$4:$BH$42,42,FALSE),0)</f>
        <v>0</v>
      </c>
      <c r="AR130" s="10">
        <f>ROUND(VLOOKUP($C130,$B$4:$BH$42,43,FALSE),0)</f>
        <v>0</v>
      </c>
      <c r="AS130" s="10">
        <f>ROUND(VLOOKUP($C130,$B$4:$BH$42,44,FALSE),0)</f>
        <v>0</v>
      </c>
      <c r="AT130" s="10">
        <f>ROUND(VLOOKUP($C130,$B$4:$BH$42,45,FALSE),0)</f>
        <v>0</v>
      </c>
      <c r="AU130" s="10">
        <f>ROUND(VLOOKUP($C130,$B$4:$BH$42,46,FALSE),0)</f>
        <v>0</v>
      </c>
      <c r="AV130" s="10">
        <f>ROUND(VLOOKUP($C130,$B$4:$BH$42,47,FALSE),0)</f>
        <v>0</v>
      </c>
      <c r="AW130" s="10">
        <f>ROUND(VLOOKUP($C130,$B$4:$BH$42,48,FALSE),0)</f>
        <v>0</v>
      </c>
      <c r="AX130" s="10">
        <f>ROUND(VLOOKUP($C130,$B$4:$BH$42,49,FALSE),0)</f>
        <v>0</v>
      </c>
      <c r="AY130" s="3"/>
      <c r="AZ130" s="10">
        <v>6000</v>
      </c>
      <c r="BA130" s="10">
        <v>2000</v>
      </c>
      <c r="BB130" s="10">
        <v>330</v>
      </c>
      <c r="BC130" s="10">
        <v>0</v>
      </c>
      <c r="BD130" s="10">
        <v>0</v>
      </c>
      <c r="BE130" s="10">
        <v>60</v>
      </c>
      <c r="BF130" s="3"/>
      <c r="BG130" s="10">
        <v>1000</v>
      </c>
      <c r="BH130" s="10">
        <v>5000</v>
      </c>
      <c r="BI130" s="3"/>
      <c r="BJ130" s="21">
        <v>1</v>
      </c>
      <c r="BK130" s="65">
        <v>0</v>
      </c>
      <c r="BL130" s="65">
        <v>0</v>
      </c>
      <c r="BM130" s="6">
        <f t="shared" si="406"/>
        <v>116.57837499999998</v>
      </c>
      <c r="BN130" s="8">
        <f t="shared" si="407"/>
        <v>388.44422318283398</v>
      </c>
      <c r="BO130" s="12">
        <f t="shared" ref="BO130:BO225" si="492">SQRT(BM130*BN130)</f>
        <v>212.80083720886088</v>
      </c>
      <c r="BP130" s="50">
        <f>(1-'#Constant'!$A$3)/($J130*'#Constant'!$B$3/'#Constant'!$C$3^($D130-1)+1)+'#Constant'!$A$3</f>
        <v>0.91908256880733941</v>
      </c>
      <c r="BQ130" s="4">
        <f t="shared" si="408"/>
        <v>358.44923581996852</v>
      </c>
      <c r="BR130" s="50">
        <f>(1-'#Constant'!$A$3)/($K130*'#Constant'!$B$3/'#Constant'!$C$3^($D130-1)+1)+'#Constant'!$A$3</f>
        <v>0.90447653429602881</v>
      </c>
      <c r="BS130" s="4">
        <f t="shared" si="409"/>
        <v>364.2376910318157</v>
      </c>
      <c r="BT130">
        <f>BO130/$BO$4*100</f>
        <v>161.73669189781026</v>
      </c>
    </row>
    <row r="131" spans="1:72" s="13" customFormat="1" ht="17.25" thickBot="1" x14ac:dyDescent="0.35">
      <c r="B131" s="20"/>
      <c r="D131" s="14">
        <v>1</v>
      </c>
      <c r="E131" s="14">
        <v>1</v>
      </c>
      <c r="F131" s="19">
        <v>1</v>
      </c>
      <c r="G131" s="15">
        <f>G130</f>
        <v>92</v>
      </c>
      <c r="H131" s="15">
        <f>H130</f>
        <v>92</v>
      </c>
      <c r="I131" s="15">
        <f>I130</f>
        <v>5930</v>
      </c>
      <c r="J131" s="15">
        <f>J130</f>
        <v>30</v>
      </c>
      <c r="K131" s="15">
        <f>K130</f>
        <v>36</v>
      </c>
      <c r="L131" s="16"/>
      <c r="M131" s="15">
        <f t="shared" ref="M131:V131" si="493">M130</f>
        <v>150</v>
      </c>
      <c r="N131" s="15">
        <f t="shared" si="493"/>
        <v>0</v>
      </c>
      <c r="O131" s="15">
        <f t="shared" si="493"/>
        <v>0</v>
      </c>
      <c r="P131" s="15">
        <f t="shared" si="493"/>
        <v>100</v>
      </c>
      <c r="Q131" s="15">
        <f t="shared" si="493"/>
        <v>0</v>
      </c>
      <c r="R131" s="15">
        <f t="shared" si="493"/>
        <v>0</v>
      </c>
      <c r="S131" s="15">
        <f t="shared" si="493"/>
        <v>100</v>
      </c>
      <c r="T131" s="15">
        <f t="shared" si="493"/>
        <v>150</v>
      </c>
      <c r="U131" s="15">
        <f t="shared" si="493"/>
        <v>0</v>
      </c>
      <c r="V131" s="15">
        <f t="shared" si="493"/>
        <v>0</v>
      </c>
      <c r="W131" s="16"/>
      <c r="X131" s="15">
        <f t="shared" ref="X131:AI131" si="494">X130</f>
        <v>150</v>
      </c>
      <c r="Y131" s="15">
        <f t="shared" si="494"/>
        <v>0</v>
      </c>
      <c r="Z131" s="15">
        <f t="shared" si="494"/>
        <v>0</v>
      </c>
      <c r="AA131" s="15">
        <f t="shared" si="494"/>
        <v>100</v>
      </c>
      <c r="AB131" s="15">
        <f t="shared" si="494"/>
        <v>0</v>
      </c>
      <c r="AC131" s="15">
        <f t="shared" si="494"/>
        <v>0</v>
      </c>
      <c r="AD131" s="15">
        <f t="shared" si="494"/>
        <v>100</v>
      </c>
      <c r="AE131" s="15">
        <f t="shared" si="494"/>
        <v>150</v>
      </c>
      <c r="AF131" s="15">
        <f t="shared" si="494"/>
        <v>0</v>
      </c>
      <c r="AG131" s="15">
        <f t="shared" si="494"/>
        <v>0</v>
      </c>
      <c r="AH131" s="15">
        <f t="shared" si="494"/>
        <v>0</v>
      </c>
      <c r="AI131" s="15">
        <f t="shared" si="494"/>
        <v>0</v>
      </c>
      <c r="AJ131" s="17"/>
      <c r="AK131" s="15">
        <f>AK130</f>
        <v>150</v>
      </c>
      <c r="AL131" s="15">
        <f>AL130</f>
        <v>0</v>
      </c>
      <c r="AM131" s="17"/>
      <c r="AN131" s="15">
        <f t="shared" ref="AN131:AX131" si="495">AN130</f>
        <v>0</v>
      </c>
      <c r="AO131" s="15">
        <f t="shared" si="495"/>
        <v>0</v>
      </c>
      <c r="AP131" s="15">
        <f t="shared" si="495"/>
        <v>0</v>
      </c>
      <c r="AQ131" s="15">
        <f t="shared" si="495"/>
        <v>0</v>
      </c>
      <c r="AR131" s="15">
        <f t="shared" si="495"/>
        <v>0</v>
      </c>
      <c r="AS131" s="15">
        <f t="shared" si="495"/>
        <v>0</v>
      </c>
      <c r="AT131" s="15">
        <f t="shared" si="495"/>
        <v>0</v>
      </c>
      <c r="AU131" s="15">
        <f t="shared" si="495"/>
        <v>0</v>
      </c>
      <c r="AV131" s="15">
        <f t="shared" si="495"/>
        <v>0</v>
      </c>
      <c r="AW131" s="15">
        <f t="shared" si="495"/>
        <v>0</v>
      </c>
      <c r="AX131" s="15">
        <f t="shared" si="495"/>
        <v>0</v>
      </c>
      <c r="AY131" s="17"/>
      <c r="AZ131" s="15">
        <f t="shared" ref="AZ131:BE131" si="496">AZ130</f>
        <v>6000</v>
      </c>
      <c r="BA131" s="15">
        <f t="shared" si="496"/>
        <v>2000</v>
      </c>
      <c r="BB131" s="15">
        <v>330</v>
      </c>
      <c r="BC131" s="15">
        <f t="shared" si="496"/>
        <v>0</v>
      </c>
      <c r="BD131" s="15">
        <f t="shared" si="496"/>
        <v>0</v>
      </c>
      <c r="BE131" s="15">
        <f t="shared" si="496"/>
        <v>60</v>
      </c>
      <c r="BF131" s="17"/>
      <c r="BG131" s="15">
        <f t="shared" ref="BG131:BH131" si="497">BG130</f>
        <v>1000</v>
      </c>
      <c r="BH131" s="15">
        <f t="shared" si="497"/>
        <v>5000</v>
      </c>
      <c r="BI131" s="17"/>
      <c r="BJ131" s="22">
        <f>G131/G130</f>
        <v>1</v>
      </c>
      <c r="BK131" s="65">
        <f t="shared" ref="BK131:BL255" si="498">BK130</f>
        <v>0</v>
      </c>
      <c r="BL131" s="65">
        <f t="shared" si="498"/>
        <v>0</v>
      </c>
      <c r="BM131" s="6">
        <f t="shared" si="406"/>
        <v>116.57837499999998</v>
      </c>
      <c r="BN131" s="8">
        <f t="shared" si="407"/>
        <v>388.44422318283398</v>
      </c>
      <c r="BO131" s="12">
        <f t="shared" si="492"/>
        <v>212.80083720886088</v>
      </c>
      <c r="BP131" s="50">
        <f>(1-'#Constant'!$A$3)/($J131*'#Constant'!$B$3/'#Constant'!$C$3^($D131-1)+1)+'#Constant'!$A$3</f>
        <v>0.91908256880733941</v>
      </c>
      <c r="BQ131" s="4">
        <f t="shared" si="408"/>
        <v>358.44923581996852</v>
      </c>
      <c r="BR131" s="50">
        <f>(1-'#Constant'!$A$3)/($K131*'#Constant'!$B$3/'#Constant'!$C$3^($D131-1)+1)+'#Constant'!$A$3</f>
        <v>0.90447653429602881</v>
      </c>
      <c r="BS131" s="4">
        <f t="shared" si="409"/>
        <v>364.2376910318157</v>
      </c>
      <c r="BT131"/>
    </row>
    <row r="132" spans="1:72" x14ac:dyDescent="0.3">
      <c r="A132">
        <v>45</v>
      </c>
      <c r="B132" s="18" t="str">
        <f>VLOOKUP(CONCATENATE("CREATURE_NAME_",A132),[1]Localization_Hero!$A:$E,2,FALSE)</f>
        <v>얀느</v>
      </c>
      <c r="C132" s="43" t="str">
        <f>VLOOKUP($A132,[2]CreatureTable!$A:$I,9,FALSE)</f>
        <v>Archer</v>
      </c>
      <c r="D132">
        <v>1</v>
      </c>
      <c r="E132">
        <v>1</v>
      </c>
      <c r="F132" s="18">
        <v>1</v>
      </c>
      <c r="G132" s="10">
        <f>ROUND(VLOOKUP($C132,$B$4:$BH$42,6,FALSE),0)</f>
        <v>114</v>
      </c>
      <c r="H132" s="10">
        <f>ROUND(VLOOKUP($C132,$B$4:$BH$42,7,FALSE),0)</f>
        <v>114</v>
      </c>
      <c r="I132" s="10">
        <f>ROUND(VLOOKUP($C132,$B$4:$BH$42,8,FALSE),0)</f>
        <v>4364</v>
      </c>
      <c r="J132" s="10">
        <f>ROUND(VLOOKUP($C132,$B$4:$BH$42,9,FALSE),0)</f>
        <v>22</v>
      </c>
      <c r="K132" s="10">
        <f>ROUND(VLOOKUP($C132,$B$4:$BH$42,10,FALSE),0)</f>
        <v>18</v>
      </c>
      <c r="L132" s="2"/>
      <c r="M132" s="10">
        <f>ROUND(VLOOKUP($C132,$B$4:$BH$42,12,FALSE),0)</f>
        <v>150</v>
      </c>
      <c r="N132" s="10">
        <f>ROUND(VLOOKUP($C132,$B$4:$BH$42,13,FALSE),0)</f>
        <v>0</v>
      </c>
      <c r="O132" s="10">
        <f>ROUND(VLOOKUP($C132,$B$4:$BH$42,14,FALSE),0)</f>
        <v>0</v>
      </c>
      <c r="P132" s="10">
        <f>ROUND(VLOOKUP($C132,$B$4:$BH$42,15,FALSE),0)</f>
        <v>0</v>
      </c>
      <c r="Q132" s="10">
        <f>ROUND(VLOOKUP($C132,$B$4:$BH$42,16,FALSE),0)</f>
        <v>0</v>
      </c>
      <c r="R132" s="10">
        <f>ROUND(VLOOKUP($C132,$B$4:$BH$42,17,FALSE),0)</f>
        <v>0</v>
      </c>
      <c r="S132" s="10">
        <f>ROUND(VLOOKUP($C132,$B$4:$BH$42,18,FALSE),0)</f>
        <v>100</v>
      </c>
      <c r="T132" s="10">
        <f>ROUND(VLOOKUP($C132,$B$4:$BH$42,19,FALSE),0)</f>
        <v>250</v>
      </c>
      <c r="U132" s="10">
        <f>ROUND(VLOOKUP($C132,$B$4:$BH$42,20,FALSE),0)</f>
        <v>0</v>
      </c>
      <c r="V132" s="10">
        <f>ROUND(VLOOKUP($C132,$B$4:$BH$42,21,FALSE),0)</f>
        <v>0</v>
      </c>
      <c r="W132" s="2"/>
      <c r="X132" s="10">
        <f>ROUND(VLOOKUP($C132,$B$4:$BH$42,23,FALSE),0)</f>
        <v>150</v>
      </c>
      <c r="Y132" s="10">
        <f>ROUND(VLOOKUP($C132,$B$4:$BH$42,24,FALSE),0)</f>
        <v>0</v>
      </c>
      <c r="Z132" s="10">
        <f>ROUND(VLOOKUP($C132,$B$4:$BH$42,25,FALSE),0)</f>
        <v>0</v>
      </c>
      <c r="AA132" s="10">
        <f>ROUND(VLOOKUP($C132,$B$4:$BH$42,26,FALSE),0)</f>
        <v>0</v>
      </c>
      <c r="AB132" s="10">
        <f>ROUND(VLOOKUP($C132,$B$4:$BH$42,27,FALSE),0)</f>
        <v>0</v>
      </c>
      <c r="AC132" s="10">
        <f>ROUND(VLOOKUP($C132,$B$4:$BH$42,28,FALSE),0)</f>
        <v>0</v>
      </c>
      <c r="AD132" s="10">
        <f>ROUND(VLOOKUP($C132,$B$4:$BH$42,29,FALSE),0)</f>
        <v>100</v>
      </c>
      <c r="AE132" s="10">
        <f>ROUND(VLOOKUP($C132,$B$4:$BH$42,30,FALSE),0)</f>
        <v>250</v>
      </c>
      <c r="AF132" s="10">
        <f>ROUND(VLOOKUP($C132,$B$4:$BH$42,31,FALSE),0)</f>
        <v>0</v>
      </c>
      <c r="AG132" s="10">
        <f>ROUND(VLOOKUP($C132,$B$4:$BH$42,32,FALSE),0)</f>
        <v>0</v>
      </c>
      <c r="AH132" s="10">
        <f>ROUND(VLOOKUP($C132,$B$4:$BH$42,33,FALSE),0)</f>
        <v>0</v>
      </c>
      <c r="AI132" s="10">
        <f>ROUND(VLOOKUP($C132,$B$4:$BH$42,34,FALSE),0)</f>
        <v>0</v>
      </c>
      <c r="AJ132" s="3"/>
      <c r="AK132" s="10">
        <f>ROUND(VLOOKUP($C132,$B$4:$BH$42,36,FALSE),0)</f>
        <v>0</v>
      </c>
      <c r="AL132" s="10">
        <f>ROUND(VLOOKUP($C132,$B$4:$BH$42,37,FALSE),0)</f>
        <v>0</v>
      </c>
      <c r="AM132" s="3"/>
      <c r="AN132" s="10">
        <f>ROUND(VLOOKUP($C132,$B$4:$BH$42,39,FALSE),0)</f>
        <v>0</v>
      </c>
      <c r="AO132" s="10">
        <f>ROUND(VLOOKUP($C132,$B$4:$BH$42,40,FALSE),0)</f>
        <v>0</v>
      </c>
      <c r="AP132" s="10">
        <f>ROUND(VLOOKUP($C132,$B$4:$BH$42,41,FALSE),0)</f>
        <v>0</v>
      </c>
      <c r="AQ132" s="10">
        <f>ROUND(VLOOKUP($C132,$B$4:$BH$42,42,FALSE),0)</f>
        <v>0</v>
      </c>
      <c r="AR132" s="10">
        <f>ROUND(VLOOKUP($C132,$B$4:$BH$42,43,FALSE),0)</f>
        <v>0</v>
      </c>
      <c r="AS132" s="10">
        <f>ROUND(VLOOKUP($C132,$B$4:$BH$42,44,FALSE),0)</f>
        <v>0</v>
      </c>
      <c r="AT132" s="10">
        <f>ROUND(VLOOKUP($C132,$B$4:$BH$42,45,FALSE),0)</f>
        <v>0</v>
      </c>
      <c r="AU132" s="10">
        <f>ROUND(VLOOKUP($C132,$B$4:$BH$42,46,FALSE),0)</f>
        <v>0</v>
      </c>
      <c r="AV132" s="10">
        <f>ROUND(VLOOKUP($C132,$B$4:$BH$42,47,FALSE),0)</f>
        <v>0</v>
      </c>
      <c r="AW132" s="10">
        <f>ROUND(VLOOKUP($C132,$B$4:$BH$42,48,FALSE),0)</f>
        <v>0</v>
      </c>
      <c r="AX132" s="10">
        <f>ROUND(VLOOKUP($C132,$B$4:$BH$42,49,FALSE),0)</f>
        <v>0</v>
      </c>
      <c r="AY132" s="3"/>
      <c r="AZ132" s="10">
        <v>6000</v>
      </c>
      <c r="BA132" s="10">
        <v>2000</v>
      </c>
      <c r="BB132" s="10">
        <v>375</v>
      </c>
      <c r="BC132" s="10">
        <v>0</v>
      </c>
      <c r="BD132" s="10">
        <v>0</v>
      </c>
      <c r="BE132" s="10">
        <v>60</v>
      </c>
      <c r="BF132" s="3"/>
      <c r="BG132" s="10">
        <v>1000</v>
      </c>
      <c r="BH132" s="10">
        <v>5000</v>
      </c>
      <c r="BI132" s="3"/>
      <c r="BJ132" s="21">
        <v>1</v>
      </c>
      <c r="BK132" s="65">
        <v>0</v>
      </c>
      <c r="BL132" s="65">
        <v>0</v>
      </c>
      <c r="BM132" s="6">
        <f t="shared" si="406"/>
        <v>151.17468749999998</v>
      </c>
      <c r="BN132" s="8">
        <f t="shared" si="407"/>
        <v>231.01462885229961</v>
      </c>
      <c r="BO132" s="12">
        <f t="shared" si="492"/>
        <v>186.87847474943408</v>
      </c>
      <c r="BP132" s="50">
        <f>(1-'#Constant'!$A$3)/($J132*'#Constant'!$B$3/'#Constant'!$C$3^($D132-1)+1)+'#Constant'!$A$3</f>
        <v>0.93932457786116319</v>
      </c>
      <c r="BQ132" s="4">
        <f t="shared" si="408"/>
        <v>232.29457116606082</v>
      </c>
      <c r="BR132" s="50">
        <f>(1-'#Constant'!$A$3)/($K132*'#Constant'!$B$3/'#Constant'!$C$3^($D132-1)+1)+'#Constant'!$A$3</f>
        <v>0.9497912713472485</v>
      </c>
      <c r="BS132" s="4">
        <f t="shared" si="409"/>
        <v>229.73468653853837</v>
      </c>
      <c r="BT132">
        <f>BO132/$BO$4*100</f>
        <v>142.03471513233021</v>
      </c>
    </row>
    <row r="133" spans="1:72" s="13" customFormat="1" ht="17.25" thickBot="1" x14ac:dyDescent="0.35">
      <c r="B133" s="20"/>
      <c r="C133" s="43"/>
      <c r="D133" s="14">
        <v>1</v>
      </c>
      <c r="E133" s="14">
        <v>1</v>
      </c>
      <c r="F133" s="19">
        <v>1</v>
      </c>
      <c r="G133" s="15">
        <f>G132</f>
        <v>114</v>
      </c>
      <c r="H133" s="15">
        <f>H132</f>
        <v>114</v>
      </c>
      <c r="I133" s="15">
        <f>I132</f>
        <v>4364</v>
      </c>
      <c r="J133" s="15">
        <f>J132</f>
        <v>22</v>
      </c>
      <c r="K133" s="15">
        <f>K132</f>
        <v>18</v>
      </c>
      <c r="L133" s="16"/>
      <c r="M133" s="15">
        <f t="shared" ref="M133:V133" si="499">M132</f>
        <v>150</v>
      </c>
      <c r="N133" s="15">
        <f t="shared" si="499"/>
        <v>0</v>
      </c>
      <c r="O133" s="15">
        <f t="shared" si="499"/>
        <v>0</v>
      </c>
      <c r="P133" s="15">
        <f t="shared" si="499"/>
        <v>0</v>
      </c>
      <c r="Q133" s="15">
        <f t="shared" si="499"/>
        <v>0</v>
      </c>
      <c r="R133" s="15">
        <f t="shared" si="499"/>
        <v>0</v>
      </c>
      <c r="S133" s="15">
        <f t="shared" si="499"/>
        <v>100</v>
      </c>
      <c r="T133" s="15">
        <f t="shared" si="499"/>
        <v>250</v>
      </c>
      <c r="U133" s="15">
        <f t="shared" si="499"/>
        <v>0</v>
      </c>
      <c r="V133" s="15">
        <f t="shared" si="499"/>
        <v>0</v>
      </c>
      <c r="W133" s="16"/>
      <c r="X133" s="15">
        <f t="shared" ref="X133:AI133" si="500">X132</f>
        <v>150</v>
      </c>
      <c r="Y133" s="15">
        <f t="shared" si="500"/>
        <v>0</v>
      </c>
      <c r="Z133" s="15">
        <f t="shared" si="500"/>
        <v>0</v>
      </c>
      <c r="AA133" s="15">
        <f t="shared" si="500"/>
        <v>0</v>
      </c>
      <c r="AB133" s="15">
        <f t="shared" si="500"/>
        <v>0</v>
      </c>
      <c r="AC133" s="15">
        <f t="shared" si="500"/>
        <v>0</v>
      </c>
      <c r="AD133" s="15">
        <f t="shared" si="500"/>
        <v>100</v>
      </c>
      <c r="AE133" s="15">
        <f t="shared" si="500"/>
        <v>250</v>
      </c>
      <c r="AF133" s="15">
        <f t="shared" si="500"/>
        <v>0</v>
      </c>
      <c r="AG133" s="15">
        <f t="shared" si="500"/>
        <v>0</v>
      </c>
      <c r="AH133" s="15">
        <f t="shared" si="500"/>
        <v>0</v>
      </c>
      <c r="AI133" s="15">
        <f t="shared" si="500"/>
        <v>0</v>
      </c>
      <c r="AJ133" s="17"/>
      <c r="AK133" s="15">
        <f>AK132</f>
        <v>0</v>
      </c>
      <c r="AL133" s="15">
        <f>AL132</f>
        <v>0</v>
      </c>
      <c r="AM133" s="17"/>
      <c r="AN133" s="15">
        <f t="shared" ref="AN133:AX133" si="501">AN132</f>
        <v>0</v>
      </c>
      <c r="AO133" s="15">
        <f t="shared" si="501"/>
        <v>0</v>
      </c>
      <c r="AP133" s="15">
        <f t="shared" si="501"/>
        <v>0</v>
      </c>
      <c r="AQ133" s="15">
        <f t="shared" si="501"/>
        <v>0</v>
      </c>
      <c r="AR133" s="15">
        <f t="shared" si="501"/>
        <v>0</v>
      </c>
      <c r="AS133" s="15">
        <f t="shared" si="501"/>
        <v>0</v>
      </c>
      <c r="AT133" s="15">
        <f t="shared" si="501"/>
        <v>0</v>
      </c>
      <c r="AU133" s="15">
        <f t="shared" si="501"/>
        <v>0</v>
      </c>
      <c r="AV133" s="15">
        <f t="shared" si="501"/>
        <v>0</v>
      </c>
      <c r="AW133" s="15">
        <f t="shared" si="501"/>
        <v>0</v>
      </c>
      <c r="AX133" s="15">
        <f t="shared" si="501"/>
        <v>0</v>
      </c>
      <c r="AY133" s="17"/>
      <c r="AZ133" s="15">
        <f t="shared" ref="AZ133:BA133" si="502">AZ132</f>
        <v>6000</v>
      </c>
      <c r="BA133" s="15">
        <f t="shared" si="502"/>
        <v>2000</v>
      </c>
      <c r="BB133" s="15">
        <v>375</v>
      </c>
      <c r="BC133" s="15">
        <f t="shared" ref="BC133:BE133" si="503">BC132</f>
        <v>0</v>
      </c>
      <c r="BD133" s="15">
        <f t="shared" si="503"/>
        <v>0</v>
      </c>
      <c r="BE133" s="15">
        <f t="shared" si="503"/>
        <v>60</v>
      </c>
      <c r="BF133" s="17"/>
      <c r="BG133" s="15">
        <f t="shared" ref="BG133:BH133" si="504">BG132</f>
        <v>1000</v>
      </c>
      <c r="BH133" s="15">
        <f t="shared" si="504"/>
        <v>5000</v>
      </c>
      <c r="BI133" s="17"/>
      <c r="BJ133" s="22">
        <f>G133/G132</f>
        <v>1</v>
      </c>
      <c r="BK133" s="65">
        <f t="shared" si="498"/>
        <v>0</v>
      </c>
      <c r="BL133" s="65">
        <f t="shared" si="498"/>
        <v>0</v>
      </c>
      <c r="BM133" s="6">
        <f t="shared" si="406"/>
        <v>151.17468749999998</v>
      </c>
      <c r="BN133" s="8">
        <f t="shared" si="407"/>
        <v>231.01462885229961</v>
      </c>
      <c r="BO133" s="12">
        <f t="shared" si="492"/>
        <v>186.87847474943408</v>
      </c>
      <c r="BP133" s="50">
        <f>(1-'#Constant'!$A$3)/($J133*'#Constant'!$B$3/'#Constant'!$C$3^($D133-1)+1)+'#Constant'!$A$3</f>
        <v>0.93932457786116319</v>
      </c>
      <c r="BQ133" s="4">
        <f t="shared" si="408"/>
        <v>232.29457116606082</v>
      </c>
      <c r="BR133" s="50">
        <f>(1-'#Constant'!$A$3)/($K133*'#Constant'!$B$3/'#Constant'!$C$3^($D133-1)+1)+'#Constant'!$A$3</f>
        <v>0.9497912713472485</v>
      </c>
      <c r="BS133" s="4">
        <f t="shared" si="409"/>
        <v>229.73468653853837</v>
      </c>
      <c r="BT133"/>
    </row>
    <row r="134" spans="1:72" x14ac:dyDescent="0.3">
      <c r="A134">
        <v>46</v>
      </c>
      <c r="B134" s="18" t="str">
        <f>VLOOKUP(CONCATENATE("CREATURE_NAME_",A134),[1]Localization_Hero!$A:$E,2,FALSE)</f>
        <v>자피르</v>
      </c>
      <c r="C134" s="43" t="str">
        <f>VLOOKUP($A134,[2]CreatureTable!$A:$I,9,FALSE)</f>
        <v>Archer</v>
      </c>
      <c r="D134">
        <v>1</v>
      </c>
      <c r="E134">
        <v>1</v>
      </c>
      <c r="F134" s="18">
        <v>1</v>
      </c>
      <c r="G134" s="10">
        <f>ROUND(VLOOKUP($C134,$B$4:$BH$42,6,FALSE),0)</f>
        <v>114</v>
      </c>
      <c r="H134" s="10">
        <f>ROUND(VLOOKUP($C134,$B$4:$BH$42,7,FALSE),0)</f>
        <v>114</v>
      </c>
      <c r="I134" s="10">
        <f>ROUND(VLOOKUP($C134,$B$4:$BH$42,8,FALSE),0)</f>
        <v>4364</v>
      </c>
      <c r="J134" s="10">
        <f>ROUND(VLOOKUP($C134,$B$4:$BH$42,9,FALSE),0)</f>
        <v>22</v>
      </c>
      <c r="K134" s="10">
        <f>ROUND(VLOOKUP($C134,$B$4:$BH$42,10,FALSE),0)</f>
        <v>18</v>
      </c>
      <c r="L134" s="2"/>
      <c r="M134" s="10">
        <f>ROUND(VLOOKUP($C134,$B$4:$BH$42,12,FALSE),0)</f>
        <v>150</v>
      </c>
      <c r="N134" s="10">
        <f>ROUND(VLOOKUP($C134,$B$4:$BH$42,13,FALSE),0)</f>
        <v>0</v>
      </c>
      <c r="O134" s="10">
        <f>ROUND(VLOOKUP($C134,$B$4:$BH$42,14,FALSE),0)</f>
        <v>0</v>
      </c>
      <c r="P134" s="10">
        <f>ROUND(VLOOKUP($C134,$B$4:$BH$42,15,FALSE),0)</f>
        <v>0</v>
      </c>
      <c r="Q134" s="10">
        <f>ROUND(VLOOKUP($C134,$B$4:$BH$42,16,FALSE),0)</f>
        <v>0</v>
      </c>
      <c r="R134" s="10">
        <f>ROUND(VLOOKUP($C134,$B$4:$BH$42,17,FALSE),0)</f>
        <v>0</v>
      </c>
      <c r="S134" s="10">
        <f>ROUND(VLOOKUP($C134,$B$4:$BH$42,18,FALSE),0)</f>
        <v>100</v>
      </c>
      <c r="T134" s="10">
        <f>ROUND(VLOOKUP($C134,$B$4:$BH$42,19,FALSE),0)</f>
        <v>250</v>
      </c>
      <c r="U134" s="10">
        <f>ROUND(VLOOKUP($C134,$B$4:$BH$42,20,FALSE),0)</f>
        <v>0</v>
      </c>
      <c r="V134" s="10">
        <f>ROUND(VLOOKUP($C134,$B$4:$BH$42,21,FALSE),0)</f>
        <v>0</v>
      </c>
      <c r="W134" s="2"/>
      <c r="X134" s="10">
        <f>ROUND(VLOOKUP($C134,$B$4:$BH$42,23,FALSE),0)</f>
        <v>150</v>
      </c>
      <c r="Y134" s="10">
        <f>ROUND(VLOOKUP($C134,$B$4:$BH$42,24,FALSE),0)</f>
        <v>0</v>
      </c>
      <c r="Z134" s="10">
        <f>ROUND(VLOOKUP($C134,$B$4:$BH$42,25,FALSE),0)</f>
        <v>0</v>
      </c>
      <c r="AA134" s="10">
        <f>ROUND(VLOOKUP($C134,$B$4:$BH$42,26,FALSE),0)</f>
        <v>0</v>
      </c>
      <c r="AB134" s="10">
        <f>ROUND(VLOOKUP($C134,$B$4:$BH$42,27,FALSE),0)</f>
        <v>0</v>
      </c>
      <c r="AC134" s="10">
        <f>ROUND(VLOOKUP($C134,$B$4:$BH$42,28,FALSE),0)</f>
        <v>0</v>
      </c>
      <c r="AD134" s="10">
        <f>ROUND(VLOOKUP($C134,$B$4:$BH$42,29,FALSE),0)</f>
        <v>100</v>
      </c>
      <c r="AE134" s="10">
        <f>ROUND(VLOOKUP($C134,$B$4:$BH$42,30,FALSE),0)</f>
        <v>250</v>
      </c>
      <c r="AF134" s="10">
        <f>ROUND(VLOOKUP($C134,$B$4:$BH$42,31,FALSE),0)</f>
        <v>0</v>
      </c>
      <c r="AG134" s="10">
        <f>ROUND(VLOOKUP($C134,$B$4:$BH$42,32,FALSE),0)</f>
        <v>0</v>
      </c>
      <c r="AH134" s="10">
        <f>ROUND(VLOOKUP($C134,$B$4:$BH$42,33,FALSE),0)</f>
        <v>0</v>
      </c>
      <c r="AI134" s="10">
        <f>ROUND(VLOOKUP($C134,$B$4:$BH$42,34,FALSE),0)</f>
        <v>0</v>
      </c>
      <c r="AJ134" s="3"/>
      <c r="AK134" s="10">
        <f>ROUND(VLOOKUP($C134,$B$4:$BH$42,36,FALSE),0)</f>
        <v>0</v>
      </c>
      <c r="AL134" s="10">
        <f>ROUND(VLOOKUP($C134,$B$4:$BH$42,37,FALSE),0)</f>
        <v>0</v>
      </c>
      <c r="AM134" s="3"/>
      <c r="AN134" s="10">
        <f>ROUND(VLOOKUP($C134,$B$4:$BH$42,39,FALSE),0)</f>
        <v>0</v>
      </c>
      <c r="AO134" s="10">
        <f>ROUND(VLOOKUP($C134,$B$4:$BH$42,40,FALSE),0)</f>
        <v>0</v>
      </c>
      <c r="AP134" s="10">
        <f>ROUND(VLOOKUP($C134,$B$4:$BH$42,41,FALSE),0)</f>
        <v>0</v>
      </c>
      <c r="AQ134" s="10">
        <f>ROUND(VLOOKUP($C134,$B$4:$BH$42,42,FALSE),0)</f>
        <v>0</v>
      </c>
      <c r="AR134" s="10">
        <f>ROUND(VLOOKUP($C134,$B$4:$BH$42,43,FALSE),0)</f>
        <v>0</v>
      </c>
      <c r="AS134" s="10">
        <f>ROUND(VLOOKUP($C134,$B$4:$BH$42,44,FALSE),0)</f>
        <v>0</v>
      </c>
      <c r="AT134" s="10">
        <f>ROUND(VLOOKUP($C134,$B$4:$BH$42,45,FALSE),0)</f>
        <v>0</v>
      </c>
      <c r="AU134" s="10">
        <f>ROUND(VLOOKUP($C134,$B$4:$BH$42,46,FALSE),0)</f>
        <v>0</v>
      </c>
      <c r="AV134" s="10">
        <f>ROUND(VLOOKUP($C134,$B$4:$BH$42,47,FALSE),0)</f>
        <v>0</v>
      </c>
      <c r="AW134" s="10">
        <f>ROUND(VLOOKUP($C134,$B$4:$BH$42,48,FALSE),0)</f>
        <v>0</v>
      </c>
      <c r="AX134" s="10">
        <f>ROUND(VLOOKUP($C134,$B$4:$BH$42,49,FALSE),0)</f>
        <v>0</v>
      </c>
      <c r="AY134" s="3"/>
      <c r="AZ134" s="10">
        <v>6000</v>
      </c>
      <c r="BA134" s="10">
        <v>2000</v>
      </c>
      <c r="BB134" s="10">
        <v>450</v>
      </c>
      <c r="BC134" s="10">
        <v>0</v>
      </c>
      <c r="BD134" s="10">
        <v>0</v>
      </c>
      <c r="BE134" s="10">
        <v>60</v>
      </c>
      <c r="BF134" s="3"/>
      <c r="BG134" s="10">
        <v>1000</v>
      </c>
      <c r="BH134" s="10">
        <v>5000</v>
      </c>
      <c r="BI134" s="3"/>
      <c r="BJ134" s="21">
        <v>1</v>
      </c>
      <c r="BK134" s="65">
        <v>0</v>
      </c>
      <c r="BL134" s="65">
        <v>0</v>
      </c>
      <c r="BM134" s="6">
        <f t="shared" si="406"/>
        <v>151.17468749999998</v>
      </c>
      <c r="BN134" s="8">
        <f t="shared" si="407"/>
        <v>231.01462885229961</v>
      </c>
      <c r="BO134" s="12">
        <f t="shared" si="492"/>
        <v>186.87847474943408</v>
      </c>
      <c r="BP134" s="50">
        <f>(1-'#Constant'!$A$3)/($J134*'#Constant'!$B$3/'#Constant'!$C$3^($D134-1)+1)+'#Constant'!$A$3</f>
        <v>0.93932457786116319</v>
      </c>
      <c r="BQ134" s="4">
        <f t="shared" si="408"/>
        <v>232.29457116606082</v>
      </c>
      <c r="BR134" s="50">
        <f>(1-'#Constant'!$A$3)/($K134*'#Constant'!$B$3/'#Constant'!$C$3^($D134-1)+1)+'#Constant'!$A$3</f>
        <v>0.9497912713472485</v>
      </c>
      <c r="BS134" s="4">
        <f t="shared" si="409"/>
        <v>229.73468653853837</v>
      </c>
      <c r="BT134">
        <f>BO134/$BO$4*100</f>
        <v>142.03471513233021</v>
      </c>
    </row>
    <row r="135" spans="1:72" s="13" customFormat="1" ht="17.25" thickBot="1" x14ac:dyDescent="0.35">
      <c r="B135" s="20"/>
      <c r="C135" s="43"/>
      <c r="D135" s="14">
        <v>1</v>
      </c>
      <c r="E135" s="14">
        <v>1</v>
      </c>
      <c r="F135" s="19">
        <v>1</v>
      </c>
      <c r="G135" s="15">
        <f>G134</f>
        <v>114</v>
      </c>
      <c r="H135" s="15">
        <f>H134</f>
        <v>114</v>
      </c>
      <c r="I135" s="15">
        <f>I134</f>
        <v>4364</v>
      </c>
      <c r="J135" s="15">
        <f>J134</f>
        <v>22</v>
      </c>
      <c r="K135" s="15">
        <f>K134</f>
        <v>18</v>
      </c>
      <c r="L135" s="16"/>
      <c r="M135" s="15">
        <f t="shared" ref="M135:V135" si="505">M134</f>
        <v>150</v>
      </c>
      <c r="N135" s="15">
        <f t="shared" si="505"/>
        <v>0</v>
      </c>
      <c r="O135" s="15">
        <f t="shared" si="505"/>
        <v>0</v>
      </c>
      <c r="P135" s="15">
        <f t="shared" si="505"/>
        <v>0</v>
      </c>
      <c r="Q135" s="15">
        <f t="shared" si="505"/>
        <v>0</v>
      </c>
      <c r="R135" s="15">
        <f t="shared" si="505"/>
        <v>0</v>
      </c>
      <c r="S135" s="15">
        <f t="shared" si="505"/>
        <v>100</v>
      </c>
      <c r="T135" s="15">
        <f t="shared" si="505"/>
        <v>250</v>
      </c>
      <c r="U135" s="15">
        <f t="shared" si="505"/>
        <v>0</v>
      </c>
      <c r="V135" s="15">
        <f t="shared" si="505"/>
        <v>0</v>
      </c>
      <c r="W135" s="16"/>
      <c r="X135" s="15">
        <f t="shared" ref="X135:AI135" si="506">X134</f>
        <v>150</v>
      </c>
      <c r="Y135" s="15">
        <f t="shared" si="506"/>
        <v>0</v>
      </c>
      <c r="Z135" s="15">
        <f t="shared" si="506"/>
        <v>0</v>
      </c>
      <c r="AA135" s="15">
        <f t="shared" si="506"/>
        <v>0</v>
      </c>
      <c r="AB135" s="15">
        <f t="shared" si="506"/>
        <v>0</v>
      </c>
      <c r="AC135" s="15">
        <f t="shared" si="506"/>
        <v>0</v>
      </c>
      <c r="AD135" s="15">
        <f t="shared" si="506"/>
        <v>100</v>
      </c>
      <c r="AE135" s="15">
        <f t="shared" si="506"/>
        <v>250</v>
      </c>
      <c r="AF135" s="15">
        <f t="shared" si="506"/>
        <v>0</v>
      </c>
      <c r="AG135" s="15">
        <f t="shared" si="506"/>
        <v>0</v>
      </c>
      <c r="AH135" s="15">
        <f t="shared" si="506"/>
        <v>0</v>
      </c>
      <c r="AI135" s="15">
        <f t="shared" si="506"/>
        <v>0</v>
      </c>
      <c r="AJ135" s="17"/>
      <c r="AK135" s="15">
        <f>AK134</f>
        <v>0</v>
      </c>
      <c r="AL135" s="15">
        <f>AL134</f>
        <v>0</v>
      </c>
      <c r="AM135" s="17"/>
      <c r="AN135" s="15">
        <f t="shared" ref="AN135:AX135" si="507">AN134</f>
        <v>0</v>
      </c>
      <c r="AO135" s="15">
        <f t="shared" si="507"/>
        <v>0</v>
      </c>
      <c r="AP135" s="15">
        <f t="shared" si="507"/>
        <v>0</v>
      </c>
      <c r="AQ135" s="15">
        <f t="shared" si="507"/>
        <v>0</v>
      </c>
      <c r="AR135" s="15">
        <f t="shared" si="507"/>
        <v>0</v>
      </c>
      <c r="AS135" s="15">
        <f t="shared" si="507"/>
        <v>0</v>
      </c>
      <c r="AT135" s="15">
        <f t="shared" si="507"/>
        <v>0</v>
      </c>
      <c r="AU135" s="15">
        <f t="shared" si="507"/>
        <v>0</v>
      </c>
      <c r="AV135" s="15">
        <f t="shared" si="507"/>
        <v>0</v>
      </c>
      <c r="AW135" s="15">
        <f t="shared" si="507"/>
        <v>0</v>
      </c>
      <c r="AX135" s="15">
        <f t="shared" si="507"/>
        <v>0</v>
      </c>
      <c r="AY135" s="17"/>
      <c r="AZ135" s="15">
        <f t="shared" ref="AZ135:BA135" si="508">AZ134</f>
        <v>6000</v>
      </c>
      <c r="BA135" s="15">
        <f t="shared" si="508"/>
        <v>2000</v>
      </c>
      <c r="BB135" s="15">
        <f>BB134</f>
        <v>450</v>
      </c>
      <c r="BC135" s="15">
        <f t="shared" ref="BC135:BE135" si="509">BC134</f>
        <v>0</v>
      </c>
      <c r="BD135" s="15">
        <f t="shared" si="509"/>
        <v>0</v>
      </c>
      <c r="BE135" s="15">
        <f t="shared" si="509"/>
        <v>60</v>
      </c>
      <c r="BF135" s="17"/>
      <c r="BG135" s="15">
        <f t="shared" ref="BG135:BH135" si="510">BG134</f>
        <v>1000</v>
      </c>
      <c r="BH135" s="15">
        <f t="shared" si="510"/>
        <v>5000</v>
      </c>
      <c r="BI135" s="17"/>
      <c r="BJ135" s="22">
        <f>G135/G134</f>
        <v>1</v>
      </c>
      <c r="BK135" s="65">
        <f t="shared" ref="BK135:BL135" si="511">BK134</f>
        <v>0</v>
      </c>
      <c r="BL135" s="65">
        <f t="shared" si="511"/>
        <v>0</v>
      </c>
      <c r="BM135" s="6">
        <f t="shared" si="406"/>
        <v>151.17468749999998</v>
      </c>
      <c r="BN135" s="8">
        <f t="shared" si="407"/>
        <v>231.01462885229961</v>
      </c>
      <c r="BO135" s="12">
        <f t="shared" si="492"/>
        <v>186.87847474943408</v>
      </c>
      <c r="BP135" s="50">
        <f>(1-'#Constant'!$A$3)/($J135*'#Constant'!$B$3/'#Constant'!$C$3^($D135-1)+1)+'#Constant'!$A$3</f>
        <v>0.93932457786116319</v>
      </c>
      <c r="BQ135" s="4">
        <f t="shared" si="408"/>
        <v>232.29457116606082</v>
      </c>
      <c r="BR135" s="50">
        <f>(1-'#Constant'!$A$3)/($K135*'#Constant'!$B$3/'#Constant'!$C$3^($D135-1)+1)+'#Constant'!$A$3</f>
        <v>0.9497912713472485</v>
      </c>
      <c r="BS135" s="4">
        <f t="shared" si="409"/>
        <v>229.73468653853837</v>
      </c>
      <c r="BT135"/>
    </row>
    <row r="136" spans="1:72" x14ac:dyDescent="0.3">
      <c r="A136">
        <v>47</v>
      </c>
      <c r="B136" s="18" t="str">
        <f>VLOOKUP(CONCATENATE("CREATURE_NAME_",A136),[1]Localization_Hero!$A:$E,2,FALSE)</f>
        <v>유리아</v>
      </c>
      <c r="C136" s="43" t="str">
        <f>VLOOKUP($A136,[2]CreatureTable!$A:$I,9,FALSE)</f>
        <v>Archer</v>
      </c>
      <c r="D136">
        <v>1</v>
      </c>
      <c r="E136">
        <v>1</v>
      </c>
      <c r="F136" s="18">
        <v>1</v>
      </c>
      <c r="G136" s="10">
        <f>ROUND(VLOOKUP($C136,$B$4:$BH$42,6,FALSE),0)</f>
        <v>114</v>
      </c>
      <c r="H136" s="10">
        <f>ROUND(VLOOKUP($C136,$B$4:$BH$42,7,FALSE),0)</f>
        <v>114</v>
      </c>
      <c r="I136" s="10">
        <f>ROUND(VLOOKUP($C136,$B$4:$BH$42,8,FALSE),0)</f>
        <v>4364</v>
      </c>
      <c r="J136" s="10">
        <f>ROUND(VLOOKUP($C136,$B$4:$BH$42,9,FALSE),0)</f>
        <v>22</v>
      </c>
      <c r="K136" s="10">
        <f>ROUND(VLOOKUP($C136,$B$4:$BH$42,10,FALSE),0)</f>
        <v>18</v>
      </c>
      <c r="L136" s="2"/>
      <c r="M136" s="10">
        <f>ROUND(VLOOKUP($C136,$B$4:$BH$42,12,FALSE),0)</f>
        <v>150</v>
      </c>
      <c r="N136" s="10">
        <f>ROUND(VLOOKUP($C136,$B$4:$BH$42,13,FALSE),0)</f>
        <v>0</v>
      </c>
      <c r="O136" s="10">
        <f>ROUND(VLOOKUP($C136,$B$4:$BH$42,14,FALSE),0)</f>
        <v>0</v>
      </c>
      <c r="P136" s="10">
        <f>ROUND(VLOOKUP($C136,$B$4:$BH$42,15,FALSE),0)</f>
        <v>0</v>
      </c>
      <c r="Q136" s="10">
        <f>ROUND(VLOOKUP($C136,$B$4:$BH$42,16,FALSE),0)</f>
        <v>0</v>
      </c>
      <c r="R136" s="10">
        <f>ROUND(VLOOKUP($C136,$B$4:$BH$42,17,FALSE),0)</f>
        <v>0</v>
      </c>
      <c r="S136" s="10">
        <f>ROUND(VLOOKUP($C136,$B$4:$BH$42,18,FALSE),0)</f>
        <v>100</v>
      </c>
      <c r="T136" s="10">
        <f>ROUND(VLOOKUP($C136,$B$4:$BH$42,19,FALSE),0)</f>
        <v>250</v>
      </c>
      <c r="U136" s="10">
        <f>ROUND(VLOOKUP($C136,$B$4:$BH$42,20,FALSE),0)</f>
        <v>0</v>
      </c>
      <c r="V136" s="10">
        <f>ROUND(VLOOKUP($C136,$B$4:$BH$42,21,FALSE),0)</f>
        <v>0</v>
      </c>
      <c r="W136" s="2"/>
      <c r="X136" s="10">
        <f>ROUND(VLOOKUP($C136,$B$4:$BH$42,23,FALSE),0)</f>
        <v>150</v>
      </c>
      <c r="Y136" s="10">
        <f>ROUND(VLOOKUP($C136,$B$4:$BH$42,24,FALSE),0)</f>
        <v>0</v>
      </c>
      <c r="Z136" s="10">
        <f>ROUND(VLOOKUP($C136,$B$4:$BH$42,25,FALSE),0)</f>
        <v>0</v>
      </c>
      <c r="AA136" s="10">
        <f>ROUND(VLOOKUP($C136,$B$4:$BH$42,26,FALSE),0)</f>
        <v>0</v>
      </c>
      <c r="AB136" s="10">
        <f>ROUND(VLOOKUP($C136,$B$4:$BH$42,27,FALSE),0)</f>
        <v>0</v>
      </c>
      <c r="AC136" s="10">
        <f>ROUND(VLOOKUP($C136,$B$4:$BH$42,28,FALSE),0)</f>
        <v>0</v>
      </c>
      <c r="AD136" s="10">
        <f>ROUND(VLOOKUP($C136,$B$4:$BH$42,29,FALSE),0)</f>
        <v>100</v>
      </c>
      <c r="AE136" s="10">
        <f>ROUND(VLOOKUP($C136,$B$4:$BH$42,30,FALSE),0)</f>
        <v>250</v>
      </c>
      <c r="AF136" s="10">
        <f>ROUND(VLOOKUP($C136,$B$4:$BH$42,31,FALSE),0)</f>
        <v>0</v>
      </c>
      <c r="AG136" s="10">
        <f>ROUND(VLOOKUP($C136,$B$4:$BH$42,32,FALSE),0)</f>
        <v>0</v>
      </c>
      <c r="AH136" s="10">
        <f>ROUND(VLOOKUP($C136,$B$4:$BH$42,33,FALSE),0)</f>
        <v>0</v>
      </c>
      <c r="AI136" s="10">
        <f>ROUND(VLOOKUP($C136,$B$4:$BH$42,34,FALSE),0)</f>
        <v>0</v>
      </c>
      <c r="AJ136" s="3"/>
      <c r="AK136" s="10">
        <f>ROUND(VLOOKUP($C136,$B$4:$BH$42,36,FALSE),0)</f>
        <v>0</v>
      </c>
      <c r="AL136" s="10">
        <f>ROUND(VLOOKUP($C136,$B$4:$BH$42,37,FALSE),0)</f>
        <v>0</v>
      </c>
      <c r="AM136" s="3"/>
      <c r="AN136" s="10">
        <f>ROUND(VLOOKUP($C136,$B$4:$BH$42,39,FALSE),0)</f>
        <v>0</v>
      </c>
      <c r="AO136" s="10">
        <f>ROUND(VLOOKUP($C136,$B$4:$BH$42,40,FALSE),0)</f>
        <v>0</v>
      </c>
      <c r="AP136" s="10">
        <f>ROUND(VLOOKUP($C136,$B$4:$BH$42,41,FALSE),0)</f>
        <v>0</v>
      </c>
      <c r="AQ136" s="10">
        <f>ROUND(VLOOKUP($C136,$B$4:$BH$42,42,FALSE),0)</f>
        <v>0</v>
      </c>
      <c r="AR136" s="10">
        <f>ROUND(VLOOKUP($C136,$B$4:$BH$42,43,FALSE),0)</f>
        <v>0</v>
      </c>
      <c r="AS136" s="10">
        <f>ROUND(VLOOKUP($C136,$B$4:$BH$42,44,FALSE),0)</f>
        <v>0</v>
      </c>
      <c r="AT136" s="10">
        <f>ROUND(VLOOKUP($C136,$B$4:$BH$42,45,FALSE),0)</f>
        <v>0</v>
      </c>
      <c r="AU136" s="10">
        <f>ROUND(VLOOKUP($C136,$B$4:$BH$42,46,FALSE),0)</f>
        <v>0</v>
      </c>
      <c r="AV136" s="10">
        <f>ROUND(VLOOKUP($C136,$B$4:$BH$42,47,FALSE),0)</f>
        <v>0</v>
      </c>
      <c r="AW136" s="10">
        <f>ROUND(VLOOKUP($C136,$B$4:$BH$42,48,FALSE),0)</f>
        <v>0</v>
      </c>
      <c r="AX136" s="10">
        <f>ROUND(VLOOKUP($C136,$B$4:$BH$42,49,FALSE),0)</f>
        <v>0</v>
      </c>
      <c r="AY136" s="3"/>
      <c r="AZ136" s="10">
        <v>6000</v>
      </c>
      <c r="BA136" s="10">
        <v>2000</v>
      </c>
      <c r="BB136" s="10">
        <v>413</v>
      </c>
      <c r="BC136" s="10">
        <v>0</v>
      </c>
      <c r="BD136" s="10">
        <v>0</v>
      </c>
      <c r="BE136" s="10">
        <v>60</v>
      </c>
      <c r="BF136" s="3"/>
      <c r="BG136" s="10">
        <v>1000</v>
      </c>
      <c r="BH136" s="10">
        <v>5000</v>
      </c>
      <c r="BI136" s="3"/>
      <c r="BJ136" s="21">
        <v>1</v>
      </c>
      <c r="BK136" s="65">
        <v>0</v>
      </c>
      <c r="BL136" s="65">
        <v>0</v>
      </c>
      <c r="BM136" s="6">
        <f t="shared" ref="BM136:BM139" si="512">MAX(G136*(1+M136/1000*(1+O136/1000))*(1+0.5*T136/1000)*(1+0.25*S136/1000),(H136*(1+X136/1000*(1+Z136/1000))*(1+0.5*AE136/1000)*(1+0.25*AD136/1000)))*BG136/1000</f>
        <v>151.17468749999998</v>
      </c>
      <c r="BN136" s="8">
        <f t="shared" ref="BN136:BN139" si="513">(BQ136+BS136)/2*(1+AI136/2000)*(1+AH136/2000)*(1+AN136/2000)*(1+AK136/2000)</f>
        <v>231.01462885229961</v>
      </c>
      <c r="BO136" s="12">
        <f t="shared" ref="BO136:BO139" si="514">SQRT(BM136*BN136)</f>
        <v>186.87847474943408</v>
      </c>
      <c r="BP136" s="50">
        <f>(1-'#Constant'!$A$3)/($J136*'#Constant'!$B$3/'#Constant'!$C$3^($D136-1)+1)+'#Constant'!$A$3</f>
        <v>0.93932457786116319</v>
      </c>
      <c r="BQ136" s="4">
        <f t="shared" ref="BQ136:BQ139" si="515">I136/(BP136*(1-Q136/1000*(0.5+R136/1000))*(1-P136/1000)*(1-V136/1000)*(1+U136/1000))/20</f>
        <v>232.29457116606082</v>
      </c>
      <c r="BR136" s="50">
        <f>(1-'#Constant'!$A$3)/($K136*'#Constant'!$B$3/'#Constant'!$C$3^($D136-1)+1)+'#Constant'!$A$3</f>
        <v>0.9497912713472485</v>
      </c>
      <c r="BS136" s="4">
        <f t="shared" ref="BS136:BS139" si="516">I136/(BR136*(1-AB136/1000*(0.5+AC136/1000))*(1-AA136/1000)*(1-AG136/1000)*(1+AF136/1000))/20</f>
        <v>229.73468653853837</v>
      </c>
      <c r="BT136">
        <f>BO136/$BO$4*100</f>
        <v>142.03471513233021</v>
      </c>
    </row>
    <row r="137" spans="1:72" s="13" customFormat="1" ht="17.25" thickBot="1" x14ac:dyDescent="0.35">
      <c r="B137" s="20"/>
      <c r="C137" s="43"/>
      <c r="D137" s="14">
        <v>1</v>
      </c>
      <c r="E137" s="14">
        <v>1</v>
      </c>
      <c r="F137" s="19">
        <v>1</v>
      </c>
      <c r="G137" s="15">
        <f>G136</f>
        <v>114</v>
      </c>
      <c r="H137" s="15">
        <f>H136</f>
        <v>114</v>
      </c>
      <c r="I137" s="15">
        <f>I136</f>
        <v>4364</v>
      </c>
      <c r="J137" s="15">
        <f>J136</f>
        <v>22</v>
      </c>
      <c r="K137" s="15">
        <f>K136</f>
        <v>18</v>
      </c>
      <c r="L137" s="16"/>
      <c r="M137" s="15">
        <f t="shared" ref="M137:V137" si="517">M136</f>
        <v>150</v>
      </c>
      <c r="N137" s="15">
        <f t="shared" si="517"/>
        <v>0</v>
      </c>
      <c r="O137" s="15">
        <f t="shared" si="517"/>
        <v>0</v>
      </c>
      <c r="P137" s="15">
        <f t="shared" si="517"/>
        <v>0</v>
      </c>
      <c r="Q137" s="15">
        <f t="shared" si="517"/>
        <v>0</v>
      </c>
      <c r="R137" s="15">
        <f t="shared" si="517"/>
        <v>0</v>
      </c>
      <c r="S137" s="15">
        <f t="shared" si="517"/>
        <v>100</v>
      </c>
      <c r="T137" s="15">
        <f t="shared" si="517"/>
        <v>250</v>
      </c>
      <c r="U137" s="15">
        <f t="shared" si="517"/>
        <v>0</v>
      </c>
      <c r="V137" s="15">
        <f t="shared" si="517"/>
        <v>0</v>
      </c>
      <c r="W137" s="16"/>
      <c r="X137" s="15">
        <f t="shared" ref="X137:AI137" si="518">X136</f>
        <v>150</v>
      </c>
      <c r="Y137" s="15">
        <f t="shared" si="518"/>
        <v>0</v>
      </c>
      <c r="Z137" s="15">
        <f t="shared" si="518"/>
        <v>0</v>
      </c>
      <c r="AA137" s="15">
        <f t="shared" si="518"/>
        <v>0</v>
      </c>
      <c r="AB137" s="15">
        <f t="shared" si="518"/>
        <v>0</v>
      </c>
      <c r="AC137" s="15">
        <f t="shared" si="518"/>
        <v>0</v>
      </c>
      <c r="AD137" s="15">
        <f t="shared" si="518"/>
        <v>100</v>
      </c>
      <c r="AE137" s="15">
        <f t="shared" si="518"/>
        <v>250</v>
      </c>
      <c r="AF137" s="15">
        <f t="shared" si="518"/>
        <v>0</v>
      </c>
      <c r="AG137" s="15">
        <f t="shared" si="518"/>
        <v>0</v>
      </c>
      <c r="AH137" s="15">
        <f t="shared" si="518"/>
        <v>0</v>
      </c>
      <c r="AI137" s="15">
        <f t="shared" si="518"/>
        <v>0</v>
      </c>
      <c r="AJ137" s="17"/>
      <c r="AK137" s="15">
        <f>AK136</f>
        <v>0</v>
      </c>
      <c r="AL137" s="15">
        <f>AL136</f>
        <v>0</v>
      </c>
      <c r="AM137" s="17"/>
      <c r="AN137" s="15">
        <f t="shared" ref="AN137:AX137" si="519">AN136</f>
        <v>0</v>
      </c>
      <c r="AO137" s="15">
        <f t="shared" si="519"/>
        <v>0</v>
      </c>
      <c r="AP137" s="15">
        <f t="shared" si="519"/>
        <v>0</v>
      </c>
      <c r="AQ137" s="15">
        <f t="shared" si="519"/>
        <v>0</v>
      </c>
      <c r="AR137" s="15">
        <f t="shared" si="519"/>
        <v>0</v>
      </c>
      <c r="AS137" s="15">
        <f t="shared" si="519"/>
        <v>0</v>
      </c>
      <c r="AT137" s="15">
        <f t="shared" si="519"/>
        <v>0</v>
      </c>
      <c r="AU137" s="15">
        <f t="shared" si="519"/>
        <v>0</v>
      </c>
      <c r="AV137" s="15">
        <f t="shared" si="519"/>
        <v>0</v>
      </c>
      <c r="AW137" s="15">
        <f t="shared" si="519"/>
        <v>0</v>
      </c>
      <c r="AX137" s="15">
        <f t="shared" si="519"/>
        <v>0</v>
      </c>
      <c r="AY137" s="17"/>
      <c r="AZ137" s="15">
        <f t="shared" ref="AZ137:BA137" si="520">AZ136</f>
        <v>6000</v>
      </c>
      <c r="BA137" s="15">
        <f t="shared" si="520"/>
        <v>2000</v>
      </c>
      <c r="BB137" s="15">
        <v>413</v>
      </c>
      <c r="BC137" s="15">
        <f t="shared" ref="BC137:BE137" si="521">BC136</f>
        <v>0</v>
      </c>
      <c r="BD137" s="15">
        <f t="shared" si="521"/>
        <v>0</v>
      </c>
      <c r="BE137" s="15">
        <f t="shared" si="521"/>
        <v>60</v>
      </c>
      <c r="BF137" s="17"/>
      <c r="BG137" s="15">
        <f t="shared" ref="BG137:BH137" si="522">BG136</f>
        <v>1000</v>
      </c>
      <c r="BH137" s="15">
        <f t="shared" si="522"/>
        <v>5000</v>
      </c>
      <c r="BI137" s="17"/>
      <c r="BJ137" s="22">
        <f>G137/G136</f>
        <v>1</v>
      </c>
      <c r="BK137" s="65">
        <f t="shared" ref="BK137:BL137" si="523">BK136</f>
        <v>0</v>
      </c>
      <c r="BL137" s="65">
        <f t="shared" si="523"/>
        <v>0</v>
      </c>
      <c r="BM137" s="6">
        <f t="shared" si="512"/>
        <v>151.17468749999998</v>
      </c>
      <c r="BN137" s="8">
        <f t="shared" si="513"/>
        <v>231.01462885229961</v>
      </c>
      <c r="BO137" s="12">
        <f t="shared" si="514"/>
        <v>186.87847474943408</v>
      </c>
      <c r="BP137" s="50">
        <f>(1-'#Constant'!$A$3)/($J137*'#Constant'!$B$3/'#Constant'!$C$3^($D137-1)+1)+'#Constant'!$A$3</f>
        <v>0.93932457786116319</v>
      </c>
      <c r="BQ137" s="4">
        <f t="shared" si="515"/>
        <v>232.29457116606082</v>
      </c>
      <c r="BR137" s="50">
        <f>(1-'#Constant'!$A$3)/($K137*'#Constant'!$B$3/'#Constant'!$C$3^($D137-1)+1)+'#Constant'!$A$3</f>
        <v>0.9497912713472485</v>
      </c>
      <c r="BS137" s="4">
        <f t="shared" si="516"/>
        <v>229.73468653853837</v>
      </c>
      <c r="BT137"/>
    </row>
    <row r="138" spans="1:72" x14ac:dyDescent="0.3">
      <c r="A138">
        <v>48</v>
      </c>
      <c r="B138" s="18" t="e">
        <f>VLOOKUP(CONCATENATE("CREATURE_NAME_",A138),[1]Localization_Hero!$A:$E,2,FALSE)</f>
        <v>#N/A</v>
      </c>
      <c r="C138" s="43" t="str">
        <f>VLOOKUP($A138,[2]CreatureTable!$A:$I,9,FALSE)</f>
        <v>Priest</v>
      </c>
      <c r="D138">
        <v>1</v>
      </c>
      <c r="E138">
        <v>1</v>
      </c>
      <c r="F138" s="18">
        <v>1</v>
      </c>
      <c r="G138" s="10">
        <f>ROUND(VLOOKUP($C138,$B$4:$BH$42,6,FALSE),0)</f>
        <v>95</v>
      </c>
      <c r="H138" s="10">
        <f>ROUND(VLOOKUP($C138,$B$4:$BH$42,7,FALSE),0)</f>
        <v>95</v>
      </c>
      <c r="I138" s="10">
        <f>ROUND(VLOOKUP($C138,$B$4:$BH$42,8,FALSE),0)</f>
        <v>4520</v>
      </c>
      <c r="J138" s="10">
        <f>ROUND(VLOOKUP($C138,$B$4:$BH$42,9,FALSE),0)</f>
        <v>20</v>
      </c>
      <c r="K138" s="10">
        <f>ROUND(VLOOKUP($C138,$B$4:$BH$42,10,FALSE),0)</f>
        <v>25</v>
      </c>
      <c r="L138" s="2"/>
      <c r="M138" s="10">
        <f>ROUND(VLOOKUP($C138,$B$4:$BH$42,12,FALSE),0)</f>
        <v>100</v>
      </c>
      <c r="N138" s="10">
        <f>ROUND(VLOOKUP($C138,$B$4:$BH$42,13,FALSE),0)</f>
        <v>0</v>
      </c>
      <c r="O138" s="10">
        <f>ROUND(VLOOKUP($C138,$B$4:$BH$42,14,FALSE),0)</f>
        <v>0</v>
      </c>
      <c r="P138" s="10">
        <f>ROUND(VLOOKUP($C138,$B$4:$BH$42,15,FALSE),0)</f>
        <v>0</v>
      </c>
      <c r="Q138" s="10">
        <f>ROUND(VLOOKUP($C138,$B$4:$BH$42,16,FALSE),0)</f>
        <v>0</v>
      </c>
      <c r="R138" s="10">
        <f>ROUND(VLOOKUP($C138,$B$4:$BH$42,17,FALSE),0)</f>
        <v>0</v>
      </c>
      <c r="S138" s="10">
        <f>ROUND(VLOOKUP($C138,$B$4:$BH$42,18,FALSE),0)</f>
        <v>100</v>
      </c>
      <c r="T138" s="10">
        <f>ROUND(VLOOKUP($C138,$B$4:$BH$42,19,FALSE),0)</f>
        <v>0</v>
      </c>
      <c r="U138" s="10">
        <f>ROUND(VLOOKUP($C138,$B$4:$BH$42,20,FALSE),0)</f>
        <v>0</v>
      </c>
      <c r="V138" s="10">
        <f>ROUND(VLOOKUP($C138,$B$4:$BH$42,21,FALSE),0)</f>
        <v>0</v>
      </c>
      <c r="W138" s="2"/>
      <c r="X138" s="10">
        <f>ROUND(VLOOKUP($C138,$B$4:$BH$42,23,FALSE),0)</f>
        <v>100</v>
      </c>
      <c r="Y138" s="10">
        <f>ROUND(VLOOKUP($C138,$B$4:$BH$42,24,FALSE),0)</f>
        <v>0</v>
      </c>
      <c r="Z138" s="10">
        <f>ROUND(VLOOKUP($C138,$B$4:$BH$42,25,FALSE),0)</f>
        <v>0</v>
      </c>
      <c r="AA138" s="10">
        <f>ROUND(VLOOKUP($C138,$B$4:$BH$42,26,FALSE),0)</f>
        <v>0</v>
      </c>
      <c r="AB138" s="10">
        <f>ROUND(VLOOKUP($C138,$B$4:$BH$42,27,FALSE),0)</f>
        <v>500</v>
      </c>
      <c r="AC138" s="10">
        <f>ROUND(VLOOKUP($C138,$B$4:$BH$42,28,FALSE),0)</f>
        <v>250</v>
      </c>
      <c r="AD138" s="10">
        <f>ROUND(VLOOKUP($C138,$B$4:$BH$42,29,FALSE),0)</f>
        <v>100</v>
      </c>
      <c r="AE138" s="10">
        <f>ROUND(VLOOKUP($C138,$B$4:$BH$42,30,FALSE),0)</f>
        <v>0</v>
      </c>
      <c r="AF138" s="10">
        <f>ROUND(VLOOKUP($C138,$B$4:$BH$42,31,FALSE),0)</f>
        <v>0</v>
      </c>
      <c r="AG138" s="10">
        <f>ROUND(VLOOKUP($C138,$B$4:$BH$42,32,FALSE),0)</f>
        <v>150</v>
      </c>
      <c r="AH138" s="10">
        <f>ROUND(VLOOKUP($C138,$B$4:$BH$42,33,FALSE),0)</f>
        <v>0</v>
      </c>
      <c r="AI138" s="10">
        <f>ROUND(VLOOKUP($C138,$B$4:$BH$42,34,FALSE),0)</f>
        <v>0</v>
      </c>
      <c r="AJ138" s="3"/>
      <c r="AK138" s="10">
        <f>ROUND(VLOOKUP($C138,$B$4:$BH$42,36,FALSE),0)</f>
        <v>0</v>
      </c>
      <c r="AL138" s="10">
        <f>ROUND(VLOOKUP($C138,$B$4:$BH$42,37,FALSE),0)</f>
        <v>0</v>
      </c>
      <c r="AM138" s="3"/>
      <c r="AN138" s="10">
        <f>ROUND(VLOOKUP($C138,$B$4:$BH$42,39,FALSE),0)</f>
        <v>0</v>
      </c>
      <c r="AO138" s="10">
        <f>ROUND(VLOOKUP($C138,$B$4:$BH$42,40,FALSE),0)</f>
        <v>0</v>
      </c>
      <c r="AP138" s="10">
        <f>ROUND(VLOOKUP($C138,$B$4:$BH$42,41,FALSE),0)</f>
        <v>0</v>
      </c>
      <c r="AQ138" s="10">
        <f>ROUND(VLOOKUP($C138,$B$4:$BH$42,42,FALSE),0)</f>
        <v>0</v>
      </c>
      <c r="AR138" s="10">
        <f>ROUND(VLOOKUP($C138,$B$4:$BH$42,43,FALSE),0)</f>
        <v>0</v>
      </c>
      <c r="AS138" s="10">
        <f>ROUND(VLOOKUP($C138,$B$4:$BH$42,44,FALSE),0)</f>
        <v>0</v>
      </c>
      <c r="AT138" s="10">
        <f>ROUND(VLOOKUP($C138,$B$4:$BH$42,45,FALSE),0)</f>
        <v>0</v>
      </c>
      <c r="AU138" s="10">
        <f>ROUND(VLOOKUP($C138,$B$4:$BH$42,46,FALSE),0)</f>
        <v>0</v>
      </c>
      <c r="AV138" s="10">
        <f>ROUND(VLOOKUP($C138,$B$4:$BH$42,47,FALSE),0)</f>
        <v>0</v>
      </c>
      <c r="AW138" s="10">
        <f>ROUND(VLOOKUP($C138,$B$4:$BH$42,48,FALSE),0)</f>
        <v>0</v>
      </c>
      <c r="AX138" s="10">
        <f>ROUND(VLOOKUP($C138,$B$4:$BH$42,49,FALSE),0)</f>
        <v>0</v>
      </c>
      <c r="AY138" s="3"/>
      <c r="AZ138" s="10">
        <v>6000</v>
      </c>
      <c r="BA138" s="10">
        <v>2000</v>
      </c>
      <c r="BB138" s="10">
        <v>525</v>
      </c>
      <c r="BC138" s="10">
        <v>0</v>
      </c>
      <c r="BD138" s="10">
        <v>0</v>
      </c>
      <c r="BE138" s="10">
        <v>60</v>
      </c>
      <c r="BF138" s="3"/>
      <c r="BG138" s="10">
        <v>1000</v>
      </c>
      <c r="BH138" s="10">
        <v>5000</v>
      </c>
      <c r="BI138" s="3"/>
      <c r="BJ138" s="21">
        <v>1</v>
      </c>
      <c r="BK138" s="65">
        <v>0</v>
      </c>
      <c r="BL138" s="65">
        <v>0</v>
      </c>
      <c r="BM138" s="6">
        <f t="shared" si="512"/>
        <v>107.11250000000001</v>
      </c>
      <c r="BN138" s="8">
        <f t="shared" si="513"/>
        <v>347.95278528237111</v>
      </c>
      <c r="BO138" s="12">
        <f t="shared" si="514"/>
        <v>193.05463660207172</v>
      </c>
      <c r="BP138" s="50">
        <f>(1-'#Constant'!$A$3)/($J138*'#Constant'!$B$3/'#Constant'!$C$3^($D138-1)+1)+'#Constant'!$A$3</f>
        <v>0.94452830188679238</v>
      </c>
      <c r="BQ138" s="4">
        <f t="shared" si="515"/>
        <v>239.27287255293649</v>
      </c>
      <c r="BR138" s="50">
        <f>(1-'#Constant'!$A$3)/($K138*'#Constant'!$B$3/'#Constant'!$C$3^($D138-1)+1)+'#Constant'!$A$3</f>
        <v>0.93162790697674425</v>
      </c>
      <c r="BS138" s="4">
        <f t="shared" si="516"/>
        <v>456.63269801180576</v>
      </c>
      <c r="BT138">
        <f>BO138/$BO$4*100</f>
        <v>146.72883194020091</v>
      </c>
    </row>
    <row r="139" spans="1:72" s="13" customFormat="1" ht="17.25" thickBot="1" x14ac:dyDescent="0.35">
      <c r="B139" s="20"/>
      <c r="C139" s="43"/>
      <c r="D139" s="14">
        <v>1</v>
      </c>
      <c r="E139" s="14">
        <v>1</v>
      </c>
      <c r="F139" s="19">
        <v>1</v>
      </c>
      <c r="G139" s="15">
        <f>G138</f>
        <v>95</v>
      </c>
      <c r="H139" s="15">
        <f>H138</f>
        <v>95</v>
      </c>
      <c r="I139" s="15">
        <f>I138</f>
        <v>4520</v>
      </c>
      <c r="J139" s="15">
        <f>J138</f>
        <v>20</v>
      </c>
      <c r="K139" s="15">
        <f>K138</f>
        <v>25</v>
      </c>
      <c r="L139" s="16"/>
      <c r="M139" s="15">
        <f t="shared" ref="M139:V139" si="524">M138</f>
        <v>100</v>
      </c>
      <c r="N139" s="15">
        <f t="shared" si="524"/>
        <v>0</v>
      </c>
      <c r="O139" s="15">
        <f t="shared" si="524"/>
        <v>0</v>
      </c>
      <c r="P139" s="15">
        <f t="shared" si="524"/>
        <v>0</v>
      </c>
      <c r="Q139" s="15">
        <f t="shared" si="524"/>
        <v>0</v>
      </c>
      <c r="R139" s="15">
        <f t="shared" si="524"/>
        <v>0</v>
      </c>
      <c r="S139" s="15">
        <f t="shared" si="524"/>
        <v>100</v>
      </c>
      <c r="T139" s="15">
        <f t="shared" si="524"/>
        <v>0</v>
      </c>
      <c r="U139" s="15">
        <f t="shared" si="524"/>
        <v>0</v>
      </c>
      <c r="V139" s="15">
        <f t="shared" si="524"/>
        <v>0</v>
      </c>
      <c r="W139" s="16"/>
      <c r="X139" s="15">
        <f t="shared" ref="X139:AI139" si="525">X138</f>
        <v>100</v>
      </c>
      <c r="Y139" s="15">
        <f t="shared" si="525"/>
        <v>0</v>
      </c>
      <c r="Z139" s="15">
        <f t="shared" si="525"/>
        <v>0</v>
      </c>
      <c r="AA139" s="15">
        <f t="shared" si="525"/>
        <v>0</v>
      </c>
      <c r="AB139" s="15">
        <f t="shared" si="525"/>
        <v>500</v>
      </c>
      <c r="AC139" s="15">
        <f t="shared" si="525"/>
        <v>250</v>
      </c>
      <c r="AD139" s="15">
        <f t="shared" si="525"/>
        <v>100</v>
      </c>
      <c r="AE139" s="15">
        <f t="shared" si="525"/>
        <v>0</v>
      </c>
      <c r="AF139" s="15">
        <f t="shared" si="525"/>
        <v>0</v>
      </c>
      <c r="AG139" s="15">
        <f t="shared" si="525"/>
        <v>150</v>
      </c>
      <c r="AH139" s="15">
        <f t="shared" si="525"/>
        <v>0</v>
      </c>
      <c r="AI139" s="15">
        <f t="shared" si="525"/>
        <v>0</v>
      </c>
      <c r="AJ139" s="17"/>
      <c r="AK139" s="15">
        <f>AK138</f>
        <v>0</v>
      </c>
      <c r="AL139" s="15">
        <f>AL138</f>
        <v>0</v>
      </c>
      <c r="AM139" s="17"/>
      <c r="AN139" s="15">
        <f t="shared" ref="AN139:AX139" si="526">AN138</f>
        <v>0</v>
      </c>
      <c r="AO139" s="15">
        <f t="shared" si="526"/>
        <v>0</v>
      </c>
      <c r="AP139" s="15">
        <f t="shared" si="526"/>
        <v>0</v>
      </c>
      <c r="AQ139" s="15">
        <f t="shared" si="526"/>
        <v>0</v>
      </c>
      <c r="AR139" s="15">
        <f t="shared" si="526"/>
        <v>0</v>
      </c>
      <c r="AS139" s="15">
        <f t="shared" si="526"/>
        <v>0</v>
      </c>
      <c r="AT139" s="15">
        <f t="shared" si="526"/>
        <v>0</v>
      </c>
      <c r="AU139" s="15">
        <f t="shared" si="526"/>
        <v>0</v>
      </c>
      <c r="AV139" s="15">
        <f t="shared" si="526"/>
        <v>0</v>
      </c>
      <c r="AW139" s="15">
        <f t="shared" si="526"/>
        <v>0</v>
      </c>
      <c r="AX139" s="15">
        <f t="shared" si="526"/>
        <v>0</v>
      </c>
      <c r="AY139" s="17"/>
      <c r="AZ139" s="15">
        <f t="shared" ref="AZ139:BA139" si="527">AZ138</f>
        <v>6000</v>
      </c>
      <c r="BA139" s="15">
        <f t="shared" si="527"/>
        <v>2000</v>
      </c>
      <c r="BB139" s="15">
        <f>BB138</f>
        <v>525</v>
      </c>
      <c r="BC139" s="15">
        <f t="shared" ref="BC139:BE139" si="528">BC138</f>
        <v>0</v>
      </c>
      <c r="BD139" s="15">
        <f t="shared" si="528"/>
        <v>0</v>
      </c>
      <c r="BE139" s="15">
        <f t="shared" si="528"/>
        <v>60</v>
      </c>
      <c r="BF139" s="17"/>
      <c r="BG139" s="15">
        <f t="shared" ref="BG139:BH139" si="529">BG138</f>
        <v>1000</v>
      </c>
      <c r="BH139" s="15">
        <f t="shared" si="529"/>
        <v>5000</v>
      </c>
      <c r="BI139" s="17"/>
      <c r="BJ139" s="22">
        <f>G139/G138</f>
        <v>1</v>
      </c>
      <c r="BK139" s="65">
        <f t="shared" ref="BK139:BL139" si="530">BK138</f>
        <v>0</v>
      </c>
      <c r="BL139" s="65">
        <f t="shared" si="530"/>
        <v>0</v>
      </c>
      <c r="BM139" s="6">
        <f t="shared" si="512"/>
        <v>107.11250000000001</v>
      </c>
      <c r="BN139" s="8">
        <f t="shared" si="513"/>
        <v>347.95278528237111</v>
      </c>
      <c r="BO139" s="12">
        <f t="shared" si="514"/>
        <v>193.05463660207172</v>
      </c>
      <c r="BP139" s="50">
        <f>(1-'#Constant'!$A$3)/($J139*'#Constant'!$B$3/'#Constant'!$C$3^($D139-1)+1)+'#Constant'!$A$3</f>
        <v>0.94452830188679238</v>
      </c>
      <c r="BQ139" s="4">
        <f t="shared" si="515"/>
        <v>239.27287255293649</v>
      </c>
      <c r="BR139" s="50">
        <f>(1-'#Constant'!$A$3)/($K139*'#Constant'!$B$3/'#Constant'!$C$3^($D139-1)+1)+'#Constant'!$A$3</f>
        <v>0.93162790697674425</v>
      </c>
      <c r="BS139" s="4">
        <f t="shared" si="516"/>
        <v>456.63269801180576</v>
      </c>
      <c r="BT139"/>
    </row>
    <row r="140" spans="1:72" x14ac:dyDescent="0.3">
      <c r="A140">
        <v>49</v>
      </c>
      <c r="B140" s="18" t="str">
        <f>VLOOKUP(CONCATENATE("CREATURE_NAME_",A140),[1]Localization_Hero!$A:$E,2,FALSE)</f>
        <v>오펠리아</v>
      </c>
      <c r="C140" s="43" t="str">
        <f>VLOOKUP($A140,[2]CreatureTable!$A:$I,9,FALSE)</f>
        <v>Wizard</v>
      </c>
      <c r="D140">
        <v>1</v>
      </c>
      <c r="E140">
        <v>1</v>
      </c>
      <c r="F140" s="18">
        <v>1</v>
      </c>
      <c r="G140" s="10">
        <f>ROUND(VLOOKUP($C140,$B$4:$BH$42,6,FALSE),0)</f>
        <v>120</v>
      </c>
      <c r="H140" s="10">
        <f>ROUND(VLOOKUP($C140,$B$4:$BH$42,7,FALSE),0)</f>
        <v>120</v>
      </c>
      <c r="I140" s="10">
        <f>ROUND(VLOOKUP($C140,$B$4:$BH$42,8,FALSE),0)</f>
        <v>4031</v>
      </c>
      <c r="J140" s="10">
        <f>ROUND(VLOOKUP($C140,$B$4:$BH$42,9,FALSE),0)</f>
        <v>16</v>
      </c>
      <c r="K140" s="10">
        <f>ROUND(VLOOKUP($C140,$B$4:$BH$42,10,FALSE),0)</f>
        <v>24</v>
      </c>
      <c r="L140" s="2"/>
      <c r="M140" s="10">
        <f>ROUND(VLOOKUP($C140,$B$4:$BH$42,12,FALSE),0)</f>
        <v>100</v>
      </c>
      <c r="N140" s="10">
        <f>ROUND(VLOOKUP($C140,$B$4:$BH$42,13,FALSE),0)</f>
        <v>0</v>
      </c>
      <c r="O140" s="10">
        <f>ROUND(VLOOKUP($C140,$B$4:$BH$42,14,FALSE),0)</f>
        <v>0</v>
      </c>
      <c r="P140" s="10">
        <f>ROUND(VLOOKUP($C140,$B$4:$BH$42,15,FALSE),0)</f>
        <v>0</v>
      </c>
      <c r="Q140" s="10">
        <f>ROUND(VLOOKUP($C140,$B$4:$BH$42,16,FALSE),0)</f>
        <v>0</v>
      </c>
      <c r="R140" s="10">
        <f>ROUND(VLOOKUP($C140,$B$4:$BH$42,17,FALSE),0)</f>
        <v>0</v>
      </c>
      <c r="S140" s="10">
        <f>ROUND(VLOOKUP($C140,$B$4:$BH$42,18,FALSE),0)</f>
        <v>100</v>
      </c>
      <c r="T140" s="10">
        <f>ROUND(VLOOKUP($C140,$B$4:$BH$42,19,FALSE),0)</f>
        <v>150</v>
      </c>
      <c r="U140" s="10">
        <f>ROUND(VLOOKUP($C140,$B$4:$BH$42,20,FALSE),0)</f>
        <v>0</v>
      </c>
      <c r="V140" s="10">
        <f>ROUND(VLOOKUP($C140,$B$4:$BH$42,21,FALSE),0)</f>
        <v>0</v>
      </c>
      <c r="W140" s="2"/>
      <c r="X140" s="10">
        <f>ROUND(VLOOKUP($C140,$B$4:$BH$42,23,FALSE),0)</f>
        <v>100</v>
      </c>
      <c r="Y140" s="10">
        <f>ROUND(VLOOKUP($C140,$B$4:$BH$42,24,FALSE),0)</f>
        <v>0</v>
      </c>
      <c r="Z140" s="10">
        <f>ROUND(VLOOKUP($C140,$B$4:$BH$42,25,FALSE),0)</f>
        <v>0</v>
      </c>
      <c r="AA140" s="10">
        <f>ROUND(VLOOKUP($C140,$B$4:$BH$42,26,FALSE),0)</f>
        <v>200</v>
      </c>
      <c r="AB140" s="10">
        <f>ROUND(VLOOKUP($C140,$B$4:$BH$42,27,FALSE),0)</f>
        <v>250</v>
      </c>
      <c r="AC140" s="10">
        <f>ROUND(VLOOKUP($C140,$B$4:$BH$42,28,FALSE),0)</f>
        <v>0</v>
      </c>
      <c r="AD140" s="10">
        <f>ROUND(VLOOKUP($C140,$B$4:$BH$42,29,FALSE),0)</f>
        <v>100</v>
      </c>
      <c r="AE140" s="10">
        <f>ROUND(VLOOKUP($C140,$B$4:$BH$42,30,FALSE),0)</f>
        <v>150</v>
      </c>
      <c r="AF140" s="10">
        <f>ROUND(VLOOKUP($C140,$B$4:$BH$42,31,FALSE),0)</f>
        <v>0</v>
      </c>
      <c r="AG140" s="10">
        <f>ROUND(VLOOKUP($C140,$B$4:$BH$42,32,FALSE),0)</f>
        <v>0</v>
      </c>
      <c r="AH140" s="10">
        <f>ROUND(VLOOKUP($C140,$B$4:$BH$42,33,FALSE),0)</f>
        <v>0</v>
      </c>
      <c r="AI140" s="10">
        <f>ROUND(VLOOKUP($C140,$B$4:$BH$42,34,FALSE),0)</f>
        <v>0</v>
      </c>
      <c r="AJ140" s="3"/>
      <c r="AK140" s="10">
        <f>ROUND(VLOOKUP($C140,$B$4:$BH$42,36,FALSE),0)</f>
        <v>0</v>
      </c>
      <c r="AL140" s="10">
        <f>ROUND(VLOOKUP($C140,$B$4:$BH$42,37,FALSE),0)</f>
        <v>0</v>
      </c>
      <c r="AM140" s="3"/>
      <c r="AN140" s="10">
        <f>ROUND(VLOOKUP($C140,$B$4:$BH$42,39,FALSE),0)</f>
        <v>0</v>
      </c>
      <c r="AO140" s="10">
        <f>ROUND(VLOOKUP($C140,$B$4:$BH$42,40,FALSE),0)</f>
        <v>0</v>
      </c>
      <c r="AP140" s="10">
        <f>ROUND(VLOOKUP($C140,$B$4:$BH$42,41,FALSE),0)</f>
        <v>0</v>
      </c>
      <c r="AQ140" s="10">
        <f>ROUND(VLOOKUP($C140,$B$4:$BH$42,42,FALSE),0)</f>
        <v>0</v>
      </c>
      <c r="AR140" s="10">
        <f>ROUND(VLOOKUP($C140,$B$4:$BH$42,43,FALSE),0)</f>
        <v>0</v>
      </c>
      <c r="AS140" s="10">
        <f>ROUND(VLOOKUP($C140,$B$4:$BH$42,44,FALSE),0)</f>
        <v>0</v>
      </c>
      <c r="AT140" s="10">
        <f>ROUND(VLOOKUP($C140,$B$4:$BH$42,45,FALSE),0)</f>
        <v>0</v>
      </c>
      <c r="AU140" s="10">
        <f>ROUND(VLOOKUP($C140,$B$4:$BH$42,46,FALSE),0)</f>
        <v>0</v>
      </c>
      <c r="AV140" s="10">
        <f>ROUND(VLOOKUP($C140,$B$4:$BH$42,47,FALSE),0)</f>
        <v>0</v>
      </c>
      <c r="AW140" s="10">
        <f>ROUND(VLOOKUP($C140,$B$4:$BH$42,48,FALSE),0)</f>
        <v>0</v>
      </c>
      <c r="AX140" s="10">
        <f>ROUND(VLOOKUP($C140,$B$4:$BH$42,49,FALSE),0)</f>
        <v>0</v>
      </c>
      <c r="AY140" s="3"/>
      <c r="AZ140" s="10">
        <v>6000</v>
      </c>
      <c r="BA140" s="10">
        <v>2000</v>
      </c>
      <c r="BB140" s="10">
        <v>450</v>
      </c>
      <c r="BC140" s="10">
        <v>0</v>
      </c>
      <c r="BD140" s="10">
        <v>0</v>
      </c>
      <c r="BE140" s="10">
        <v>60</v>
      </c>
      <c r="BF140" s="3"/>
      <c r="BG140" s="10">
        <v>1000</v>
      </c>
      <c r="BH140" s="10">
        <v>5000</v>
      </c>
      <c r="BI140" s="3"/>
      <c r="BJ140" s="21">
        <v>1</v>
      </c>
      <c r="BK140" s="65">
        <v>0</v>
      </c>
      <c r="BL140" s="65">
        <v>0</v>
      </c>
      <c r="BM140" s="6">
        <f t="shared" ref="BM140:BM147" si="531">MAX(G140*(1+M140/1000*(1+O140/1000))*(1+0.5*T140/1000)*(1+0.25*S140/1000),(H140*(1+X140/1000*(1+Z140/1000))*(1+0.5*AE140/1000)*(1+0.25*AD140/1000)))*BG140/1000</f>
        <v>145.44749999999999</v>
      </c>
      <c r="BN140" s="8">
        <f t="shared" ref="BN140:BN147" si="532">(BQ140+BS140)/2*(1+AI140/2000)*(1+AH140/2000)*(1+AN140/2000)*(1+AK140/2000)</f>
        <v>259.61870858192918</v>
      </c>
      <c r="BO140" s="12">
        <f t="shared" ref="BO140:BO147" si="533">SQRT(BM140*BN140)</f>
        <v>194.32162030116501</v>
      </c>
      <c r="BP140" s="50">
        <f>(1-'#Constant'!$A$3)/($J140*'#Constant'!$B$3/'#Constant'!$C$3^($D140-1)+1)+'#Constant'!$A$3</f>
        <v>0.95511450381679386</v>
      </c>
      <c r="BQ140" s="4">
        <f t="shared" ref="BQ140:BQ147" si="534">I140/(BP140*(1-Q140/1000*(0.5+R140/1000))*(1-P140/1000)*(1-V140/1000)*(1+U140/1000))/20</f>
        <v>211.02181905370844</v>
      </c>
      <c r="BR140" s="50">
        <f>(1-'#Constant'!$A$3)/($K140*'#Constant'!$B$3/'#Constant'!$C$3^($D140-1)+1)+'#Constant'!$A$3</f>
        <v>0.93417910447761188</v>
      </c>
      <c r="BS140" s="4">
        <f t="shared" ref="BS140:BS147" si="535">I140/(BR140*(1-AB140/1000*(0.5+AC140/1000))*(1-AA140/1000)*(1-AG140/1000)*(1+AF140/1000))/20</f>
        <v>308.21559811014993</v>
      </c>
      <c r="BT140">
        <f>BO140/$BO$4*100</f>
        <v>147.69178751343802</v>
      </c>
    </row>
    <row r="141" spans="1:72" s="13" customFormat="1" ht="17.25" thickBot="1" x14ac:dyDescent="0.35">
      <c r="B141" s="20"/>
      <c r="D141" s="14">
        <v>1</v>
      </c>
      <c r="E141" s="14">
        <v>1</v>
      </c>
      <c r="F141" s="19">
        <v>1</v>
      </c>
      <c r="G141" s="15">
        <f>G140</f>
        <v>120</v>
      </c>
      <c r="H141" s="15">
        <f>H140</f>
        <v>120</v>
      </c>
      <c r="I141" s="15">
        <f>I140</f>
        <v>4031</v>
      </c>
      <c r="J141" s="15">
        <f>J140</f>
        <v>16</v>
      </c>
      <c r="K141" s="15">
        <f>K140</f>
        <v>24</v>
      </c>
      <c r="L141" s="16"/>
      <c r="M141" s="15">
        <f t="shared" ref="M141:V141" si="536">M140</f>
        <v>100</v>
      </c>
      <c r="N141" s="15">
        <f t="shared" si="536"/>
        <v>0</v>
      </c>
      <c r="O141" s="15">
        <f t="shared" si="536"/>
        <v>0</v>
      </c>
      <c r="P141" s="15">
        <f t="shared" si="536"/>
        <v>0</v>
      </c>
      <c r="Q141" s="15">
        <f t="shared" si="536"/>
        <v>0</v>
      </c>
      <c r="R141" s="15">
        <f t="shared" si="536"/>
        <v>0</v>
      </c>
      <c r="S141" s="15">
        <f t="shared" si="536"/>
        <v>100</v>
      </c>
      <c r="T141" s="15">
        <f t="shared" si="536"/>
        <v>150</v>
      </c>
      <c r="U141" s="15">
        <f t="shared" si="536"/>
        <v>0</v>
      </c>
      <c r="V141" s="15">
        <f t="shared" si="536"/>
        <v>0</v>
      </c>
      <c r="W141" s="16"/>
      <c r="X141" s="15">
        <f t="shared" ref="X141:AI141" si="537">X140</f>
        <v>100</v>
      </c>
      <c r="Y141" s="15">
        <f t="shared" si="537"/>
        <v>0</v>
      </c>
      <c r="Z141" s="15">
        <f t="shared" si="537"/>
        <v>0</v>
      </c>
      <c r="AA141" s="15">
        <f t="shared" si="537"/>
        <v>200</v>
      </c>
      <c r="AB141" s="15">
        <f t="shared" si="537"/>
        <v>250</v>
      </c>
      <c r="AC141" s="15">
        <f t="shared" si="537"/>
        <v>0</v>
      </c>
      <c r="AD141" s="15">
        <f t="shared" si="537"/>
        <v>100</v>
      </c>
      <c r="AE141" s="15">
        <f t="shared" si="537"/>
        <v>150</v>
      </c>
      <c r="AF141" s="15">
        <f t="shared" si="537"/>
        <v>0</v>
      </c>
      <c r="AG141" s="15">
        <f t="shared" si="537"/>
        <v>0</v>
      </c>
      <c r="AH141" s="15">
        <f t="shared" si="537"/>
        <v>0</v>
      </c>
      <c r="AI141" s="15">
        <f t="shared" si="537"/>
        <v>0</v>
      </c>
      <c r="AJ141" s="17"/>
      <c r="AK141" s="15">
        <f>AK140</f>
        <v>0</v>
      </c>
      <c r="AL141" s="15">
        <f>AL140</f>
        <v>0</v>
      </c>
      <c r="AM141" s="17"/>
      <c r="AN141" s="15">
        <f t="shared" ref="AN141:AX141" si="538">AN140</f>
        <v>0</v>
      </c>
      <c r="AO141" s="15">
        <f t="shared" si="538"/>
        <v>0</v>
      </c>
      <c r="AP141" s="15">
        <f t="shared" si="538"/>
        <v>0</v>
      </c>
      <c r="AQ141" s="15">
        <f t="shared" si="538"/>
        <v>0</v>
      </c>
      <c r="AR141" s="15">
        <f t="shared" si="538"/>
        <v>0</v>
      </c>
      <c r="AS141" s="15">
        <f t="shared" si="538"/>
        <v>0</v>
      </c>
      <c r="AT141" s="15">
        <f t="shared" si="538"/>
        <v>0</v>
      </c>
      <c r="AU141" s="15">
        <f t="shared" si="538"/>
        <v>0</v>
      </c>
      <c r="AV141" s="15">
        <f t="shared" si="538"/>
        <v>0</v>
      </c>
      <c r="AW141" s="15">
        <f t="shared" si="538"/>
        <v>0</v>
      </c>
      <c r="AX141" s="15">
        <f t="shared" si="538"/>
        <v>0</v>
      </c>
      <c r="AY141" s="17"/>
      <c r="AZ141" s="15">
        <f t="shared" ref="AZ141:BA141" si="539">AZ140</f>
        <v>6000</v>
      </c>
      <c r="BA141" s="15">
        <f t="shared" si="539"/>
        <v>2000</v>
      </c>
      <c r="BB141" s="15">
        <f>BB140</f>
        <v>450</v>
      </c>
      <c r="BC141" s="15">
        <f t="shared" ref="BC141:BE141" si="540">BC140</f>
        <v>0</v>
      </c>
      <c r="BD141" s="15">
        <f t="shared" si="540"/>
        <v>0</v>
      </c>
      <c r="BE141" s="15">
        <f t="shared" si="540"/>
        <v>60</v>
      </c>
      <c r="BF141" s="17"/>
      <c r="BG141" s="15">
        <f t="shared" ref="BG141:BH141" si="541">BG140</f>
        <v>1000</v>
      </c>
      <c r="BH141" s="15">
        <f t="shared" si="541"/>
        <v>5000</v>
      </c>
      <c r="BI141" s="17"/>
      <c r="BJ141" s="22">
        <f>G141/G140</f>
        <v>1</v>
      </c>
      <c r="BK141" s="65">
        <f t="shared" ref="BK141:BL141" si="542">BK140</f>
        <v>0</v>
      </c>
      <c r="BL141" s="65">
        <f t="shared" si="542"/>
        <v>0</v>
      </c>
      <c r="BM141" s="6">
        <f t="shared" si="531"/>
        <v>145.44749999999999</v>
      </c>
      <c r="BN141" s="8">
        <f t="shared" si="532"/>
        <v>259.61870858192918</v>
      </c>
      <c r="BO141" s="12">
        <f t="shared" si="533"/>
        <v>194.32162030116501</v>
      </c>
      <c r="BP141" s="50">
        <f>(1-'#Constant'!$A$3)/($J141*'#Constant'!$B$3/'#Constant'!$C$3^($D141-1)+1)+'#Constant'!$A$3</f>
        <v>0.95511450381679386</v>
      </c>
      <c r="BQ141" s="4">
        <f t="shared" si="534"/>
        <v>211.02181905370844</v>
      </c>
      <c r="BR141" s="50">
        <f>(1-'#Constant'!$A$3)/($K141*'#Constant'!$B$3/'#Constant'!$C$3^($D141-1)+1)+'#Constant'!$A$3</f>
        <v>0.93417910447761188</v>
      </c>
      <c r="BS141" s="4">
        <f t="shared" si="535"/>
        <v>308.21559811014993</v>
      </c>
      <c r="BT141"/>
    </row>
    <row r="142" spans="1:72" x14ac:dyDescent="0.3">
      <c r="A142">
        <v>50</v>
      </c>
      <c r="B142" s="18" t="str">
        <f>VLOOKUP(CONCATENATE("CREATURE_NAME_",A142),[1]Localization_Hero!$A:$E,2,FALSE)</f>
        <v>레퀴나</v>
      </c>
      <c r="C142" s="43" t="str">
        <f>VLOOKUP($A142,[2]CreatureTable!$A:$I,9,FALSE)</f>
        <v>Archer</v>
      </c>
      <c r="D142">
        <v>1</v>
      </c>
      <c r="E142">
        <v>1</v>
      </c>
      <c r="F142" s="18">
        <v>1</v>
      </c>
      <c r="G142" s="10">
        <f>ROUND(VLOOKUP($C142,$B$4:$BH$42,6,FALSE),0)</f>
        <v>114</v>
      </c>
      <c r="H142" s="10">
        <f>ROUND(VLOOKUP($C142,$B$4:$BH$42,7,FALSE),0)</f>
        <v>114</v>
      </c>
      <c r="I142" s="10">
        <f>ROUND(VLOOKUP($C142,$B$4:$BH$42,8,FALSE),0)</f>
        <v>4364</v>
      </c>
      <c r="J142" s="10">
        <f>ROUND(VLOOKUP($C142,$B$4:$BH$42,9,FALSE),0)</f>
        <v>22</v>
      </c>
      <c r="K142" s="10">
        <f>ROUND(VLOOKUP($C142,$B$4:$BH$42,10,FALSE),0)</f>
        <v>18</v>
      </c>
      <c r="L142" s="2"/>
      <c r="M142" s="10">
        <f>ROUND(VLOOKUP($C142,$B$4:$BH$42,12,FALSE),0)</f>
        <v>150</v>
      </c>
      <c r="N142" s="10">
        <f>ROUND(VLOOKUP($C142,$B$4:$BH$42,13,FALSE),0)</f>
        <v>0</v>
      </c>
      <c r="O142" s="10">
        <f>ROUND(VLOOKUP($C142,$B$4:$BH$42,14,FALSE),0)</f>
        <v>0</v>
      </c>
      <c r="P142" s="10">
        <f>ROUND(VLOOKUP($C142,$B$4:$BH$42,15,FALSE),0)</f>
        <v>0</v>
      </c>
      <c r="Q142" s="10">
        <f>ROUND(VLOOKUP($C142,$B$4:$BH$42,16,FALSE),0)</f>
        <v>0</v>
      </c>
      <c r="R142" s="10">
        <f>ROUND(VLOOKUP($C142,$B$4:$BH$42,17,FALSE),0)</f>
        <v>0</v>
      </c>
      <c r="S142" s="10">
        <f>ROUND(VLOOKUP($C142,$B$4:$BH$42,18,FALSE),0)</f>
        <v>100</v>
      </c>
      <c r="T142" s="10">
        <f>ROUND(VLOOKUP($C142,$B$4:$BH$42,19,FALSE),0)</f>
        <v>250</v>
      </c>
      <c r="U142" s="10">
        <f>ROUND(VLOOKUP($C142,$B$4:$BH$42,20,FALSE),0)</f>
        <v>0</v>
      </c>
      <c r="V142" s="10">
        <f>ROUND(VLOOKUP($C142,$B$4:$BH$42,21,FALSE),0)</f>
        <v>0</v>
      </c>
      <c r="W142" s="2"/>
      <c r="X142" s="10">
        <f>ROUND(VLOOKUP($C142,$B$4:$BH$42,23,FALSE),0)</f>
        <v>150</v>
      </c>
      <c r="Y142" s="10">
        <f>ROUND(VLOOKUP($C142,$B$4:$BH$42,24,FALSE),0)</f>
        <v>0</v>
      </c>
      <c r="Z142" s="10">
        <f>ROUND(VLOOKUP($C142,$B$4:$BH$42,25,FALSE),0)</f>
        <v>0</v>
      </c>
      <c r="AA142" s="10">
        <f>ROUND(VLOOKUP($C142,$B$4:$BH$42,26,FALSE),0)</f>
        <v>0</v>
      </c>
      <c r="AB142" s="10">
        <f>ROUND(VLOOKUP($C142,$B$4:$BH$42,27,FALSE),0)</f>
        <v>0</v>
      </c>
      <c r="AC142" s="10">
        <f>ROUND(VLOOKUP($C142,$B$4:$BH$42,28,FALSE),0)</f>
        <v>0</v>
      </c>
      <c r="AD142" s="10">
        <f>ROUND(VLOOKUP($C142,$B$4:$BH$42,29,FALSE),0)</f>
        <v>100</v>
      </c>
      <c r="AE142" s="10">
        <f>ROUND(VLOOKUP($C142,$B$4:$BH$42,30,FALSE),0)</f>
        <v>250</v>
      </c>
      <c r="AF142" s="10">
        <f>ROUND(VLOOKUP($C142,$B$4:$BH$42,31,FALSE),0)</f>
        <v>0</v>
      </c>
      <c r="AG142" s="10">
        <f>ROUND(VLOOKUP($C142,$B$4:$BH$42,32,FALSE),0)</f>
        <v>0</v>
      </c>
      <c r="AH142" s="10">
        <f>ROUND(VLOOKUP($C142,$B$4:$BH$42,33,FALSE),0)</f>
        <v>0</v>
      </c>
      <c r="AI142" s="10">
        <f>ROUND(VLOOKUP($C142,$B$4:$BH$42,34,FALSE),0)</f>
        <v>0</v>
      </c>
      <c r="AJ142" s="3"/>
      <c r="AK142" s="10">
        <f>ROUND(VLOOKUP($C142,$B$4:$BH$42,36,FALSE),0)</f>
        <v>0</v>
      </c>
      <c r="AL142" s="10">
        <f>ROUND(VLOOKUP($C142,$B$4:$BH$42,37,FALSE),0)</f>
        <v>0</v>
      </c>
      <c r="AM142" s="3"/>
      <c r="AN142" s="10">
        <f>ROUND(VLOOKUP($C142,$B$4:$BH$42,39,FALSE),0)</f>
        <v>0</v>
      </c>
      <c r="AO142" s="10">
        <f>ROUND(VLOOKUP($C142,$B$4:$BH$42,40,FALSE),0)</f>
        <v>0</v>
      </c>
      <c r="AP142" s="10">
        <f>ROUND(VLOOKUP($C142,$B$4:$BH$42,41,FALSE),0)</f>
        <v>0</v>
      </c>
      <c r="AQ142" s="10">
        <f>ROUND(VLOOKUP($C142,$B$4:$BH$42,42,FALSE),0)</f>
        <v>0</v>
      </c>
      <c r="AR142" s="10">
        <f>ROUND(VLOOKUP($C142,$B$4:$BH$42,43,FALSE),0)</f>
        <v>0</v>
      </c>
      <c r="AS142" s="10">
        <f>ROUND(VLOOKUP($C142,$B$4:$BH$42,44,FALSE),0)</f>
        <v>0</v>
      </c>
      <c r="AT142" s="10">
        <f>ROUND(VLOOKUP($C142,$B$4:$BH$42,45,FALSE),0)</f>
        <v>0</v>
      </c>
      <c r="AU142" s="10">
        <f>ROUND(VLOOKUP($C142,$B$4:$BH$42,46,FALSE),0)</f>
        <v>0</v>
      </c>
      <c r="AV142" s="10">
        <f>ROUND(VLOOKUP($C142,$B$4:$BH$42,47,FALSE),0)</f>
        <v>0</v>
      </c>
      <c r="AW142" s="10">
        <f>ROUND(VLOOKUP($C142,$B$4:$BH$42,48,FALSE),0)</f>
        <v>0</v>
      </c>
      <c r="AX142" s="10">
        <f>ROUND(VLOOKUP($C142,$B$4:$BH$42,49,FALSE),0)</f>
        <v>0</v>
      </c>
      <c r="AY142" s="3"/>
      <c r="AZ142" s="10">
        <v>6000</v>
      </c>
      <c r="BA142" s="10">
        <v>2000</v>
      </c>
      <c r="BB142" s="10">
        <v>400</v>
      </c>
      <c r="BC142" s="10">
        <v>0</v>
      </c>
      <c r="BD142" s="10">
        <v>0</v>
      </c>
      <c r="BE142" s="10">
        <v>60</v>
      </c>
      <c r="BF142" s="3"/>
      <c r="BG142" s="10">
        <v>1000</v>
      </c>
      <c r="BH142" s="10">
        <v>5000</v>
      </c>
      <c r="BI142" s="3"/>
      <c r="BJ142" s="21">
        <v>1</v>
      </c>
      <c r="BK142" s="65">
        <v>0</v>
      </c>
      <c r="BL142" s="65">
        <v>0</v>
      </c>
      <c r="BM142" s="6">
        <f t="shared" si="531"/>
        <v>151.17468749999998</v>
      </c>
      <c r="BN142" s="8">
        <f t="shared" si="532"/>
        <v>231.01462885229961</v>
      </c>
      <c r="BO142" s="12">
        <f t="shared" si="533"/>
        <v>186.87847474943408</v>
      </c>
      <c r="BP142" s="50">
        <f>(1-'#Constant'!$A$3)/($J142*'#Constant'!$B$3/'#Constant'!$C$3^($D142-1)+1)+'#Constant'!$A$3</f>
        <v>0.93932457786116319</v>
      </c>
      <c r="BQ142" s="4">
        <f t="shared" si="534"/>
        <v>232.29457116606082</v>
      </c>
      <c r="BR142" s="50">
        <f>(1-'#Constant'!$A$3)/($K142*'#Constant'!$B$3/'#Constant'!$C$3^($D142-1)+1)+'#Constant'!$A$3</f>
        <v>0.9497912713472485</v>
      </c>
      <c r="BS142" s="4">
        <f t="shared" si="535"/>
        <v>229.73468653853837</v>
      </c>
      <c r="BT142">
        <f>BO142/$BO$4*100</f>
        <v>142.03471513233021</v>
      </c>
    </row>
    <row r="143" spans="1:72" s="13" customFormat="1" ht="17.25" thickBot="1" x14ac:dyDescent="0.35">
      <c r="B143" s="20"/>
      <c r="C143" s="43"/>
      <c r="D143" s="14">
        <v>1</v>
      </c>
      <c r="E143" s="14">
        <v>1</v>
      </c>
      <c r="F143" s="19">
        <v>1</v>
      </c>
      <c r="G143" s="15">
        <f>G142</f>
        <v>114</v>
      </c>
      <c r="H143" s="15">
        <f>H142</f>
        <v>114</v>
      </c>
      <c r="I143" s="15">
        <f>I142</f>
        <v>4364</v>
      </c>
      <c r="J143" s="15">
        <f>J142</f>
        <v>22</v>
      </c>
      <c r="K143" s="15">
        <f>K142</f>
        <v>18</v>
      </c>
      <c r="L143" s="16"/>
      <c r="M143" s="15">
        <f t="shared" ref="M143:V143" si="543">M142</f>
        <v>150</v>
      </c>
      <c r="N143" s="15">
        <f t="shared" si="543"/>
        <v>0</v>
      </c>
      <c r="O143" s="15">
        <f t="shared" si="543"/>
        <v>0</v>
      </c>
      <c r="P143" s="15">
        <f t="shared" si="543"/>
        <v>0</v>
      </c>
      <c r="Q143" s="15">
        <f t="shared" si="543"/>
        <v>0</v>
      </c>
      <c r="R143" s="15">
        <f t="shared" si="543"/>
        <v>0</v>
      </c>
      <c r="S143" s="15">
        <f t="shared" si="543"/>
        <v>100</v>
      </c>
      <c r="T143" s="15">
        <f t="shared" si="543"/>
        <v>250</v>
      </c>
      <c r="U143" s="15">
        <f t="shared" si="543"/>
        <v>0</v>
      </c>
      <c r="V143" s="15">
        <f t="shared" si="543"/>
        <v>0</v>
      </c>
      <c r="W143" s="16"/>
      <c r="X143" s="15">
        <f t="shared" ref="X143:AI143" si="544">X142</f>
        <v>150</v>
      </c>
      <c r="Y143" s="15">
        <f t="shared" si="544"/>
        <v>0</v>
      </c>
      <c r="Z143" s="15">
        <f t="shared" si="544"/>
        <v>0</v>
      </c>
      <c r="AA143" s="15">
        <f t="shared" si="544"/>
        <v>0</v>
      </c>
      <c r="AB143" s="15">
        <f t="shared" si="544"/>
        <v>0</v>
      </c>
      <c r="AC143" s="15">
        <f t="shared" si="544"/>
        <v>0</v>
      </c>
      <c r="AD143" s="15">
        <f t="shared" si="544"/>
        <v>100</v>
      </c>
      <c r="AE143" s="15">
        <f t="shared" si="544"/>
        <v>250</v>
      </c>
      <c r="AF143" s="15">
        <f t="shared" si="544"/>
        <v>0</v>
      </c>
      <c r="AG143" s="15">
        <f t="shared" si="544"/>
        <v>0</v>
      </c>
      <c r="AH143" s="15">
        <f t="shared" si="544"/>
        <v>0</v>
      </c>
      <c r="AI143" s="15">
        <f t="shared" si="544"/>
        <v>0</v>
      </c>
      <c r="AJ143" s="17"/>
      <c r="AK143" s="15">
        <f>AK142</f>
        <v>0</v>
      </c>
      <c r="AL143" s="15">
        <f>AL142</f>
        <v>0</v>
      </c>
      <c r="AM143" s="17"/>
      <c r="AN143" s="15">
        <f t="shared" ref="AN143:AX143" si="545">AN142</f>
        <v>0</v>
      </c>
      <c r="AO143" s="15">
        <f t="shared" si="545"/>
        <v>0</v>
      </c>
      <c r="AP143" s="15">
        <f t="shared" si="545"/>
        <v>0</v>
      </c>
      <c r="AQ143" s="15">
        <f t="shared" si="545"/>
        <v>0</v>
      </c>
      <c r="AR143" s="15">
        <f t="shared" si="545"/>
        <v>0</v>
      </c>
      <c r="AS143" s="15">
        <f t="shared" si="545"/>
        <v>0</v>
      </c>
      <c r="AT143" s="15">
        <f t="shared" si="545"/>
        <v>0</v>
      </c>
      <c r="AU143" s="15">
        <f t="shared" si="545"/>
        <v>0</v>
      </c>
      <c r="AV143" s="15">
        <f t="shared" si="545"/>
        <v>0</v>
      </c>
      <c r="AW143" s="15">
        <f t="shared" si="545"/>
        <v>0</v>
      </c>
      <c r="AX143" s="15">
        <f t="shared" si="545"/>
        <v>0</v>
      </c>
      <c r="AY143" s="17"/>
      <c r="AZ143" s="15">
        <f t="shared" ref="AZ143:BA143" si="546">AZ142</f>
        <v>6000</v>
      </c>
      <c r="BA143" s="15">
        <f t="shared" si="546"/>
        <v>2000</v>
      </c>
      <c r="BB143" s="15">
        <f>BB142</f>
        <v>400</v>
      </c>
      <c r="BC143" s="15">
        <f t="shared" ref="BC143:BE143" si="547">BC142</f>
        <v>0</v>
      </c>
      <c r="BD143" s="15">
        <f t="shared" si="547"/>
        <v>0</v>
      </c>
      <c r="BE143" s="15">
        <f t="shared" si="547"/>
        <v>60</v>
      </c>
      <c r="BF143" s="17"/>
      <c r="BG143" s="15">
        <f t="shared" ref="BG143:BH143" si="548">BG142</f>
        <v>1000</v>
      </c>
      <c r="BH143" s="15">
        <f t="shared" si="548"/>
        <v>5000</v>
      </c>
      <c r="BI143" s="17"/>
      <c r="BJ143" s="22">
        <f>G143/G142</f>
        <v>1</v>
      </c>
      <c r="BK143" s="65">
        <f t="shared" ref="BK143:BL143" si="549">BK142</f>
        <v>0</v>
      </c>
      <c r="BL143" s="65">
        <f t="shared" si="549"/>
        <v>0</v>
      </c>
      <c r="BM143" s="6">
        <f t="shared" si="531"/>
        <v>151.17468749999998</v>
      </c>
      <c r="BN143" s="8">
        <f t="shared" si="532"/>
        <v>231.01462885229961</v>
      </c>
      <c r="BO143" s="12">
        <f t="shared" si="533"/>
        <v>186.87847474943408</v>
      </c>
      <c r="BP143" s="50">
        <f>(1-'#Constant'!$A$3)/($J143*'#Constant'!$B$3/'#Constant'!$C$3^($D143-1)+1)+'#Constant'!$A$3</f>
        <v>0.93932457786116319</v>
      </c>
      <c r="BQ143" s="4">
        <f t="shared" si="534"/>
        <v>232.29457116606082</v>
      </c>
      <c r="BR143" s="50">
        <f>(1-'#Constant'!$A$3)/($K143*'#Constant'!$B$3/'#Constant'!$C$3^($D143-1)+1)+'#Constant'!$A$3</f>
        <v>0.9497912713472485</v>
      </c>
      <c r="BS143" s="4">
        <f t="shared" si="535"/>
        <v>229.73468653853837</v>
      </c>
      <c r="BT143"/>
    </row>
    <row r="144" spans="1:72" x14ac:dyDescent="0.3">
      <c r="A144">
        <v>51</v>
      </c>
      <c r="B144" s="18" t="str">
        <f>VLOOKUP(CONCATENATE("CREATURE_NAME_",A144),[1]Localization_Hero!$A:$E,2,FALSE)</f>
        <v>아셀리카</v>
      </c>
      <c r="C144" s="43" t="str">
        <f>VLOOKUP($A144,[2]CreatureTable!$A:$I,9,FALSE)</f>
        <v>Knight</v>
      </c>
      <c r="D144">
        <v>1</v>
      </c>
      <c r="E144">
        <v>1</v>
      </c>
      <c r="F144" s="18">
        <v>1</v>
      </c>
      <c r="G144" s="10">
        <f>ROUND(VLOOKUP($C144,$B$4:$BH$42,6,FALSE),0)</f>
        <v>81</v>
      </c>
      <c r="H144" s="10">
        <f>ROUND(VLOOKUP($C144,$B$4:$BH$42,7,FALSE),0)</f>
        <v>81</v>
      </c>
      <c r="I144" s="10">
        <f>ROUND(VLOOKUP($C144,$B$4:$BH$42,8,FALSE),0)</f>
        <v>6982</v>
      </c>
      <c r="J144" s="10">
        <f>ROUND(VLOOKUP($C144,$B$4:$BH$42,9,FALSE),0)</f>
        <v>36</v>
      </c>
      <c r="K144" s="10">
        <f>ROUND(VLOOKUP($C144,$B$4:$BH$42,10,FALSE),0)</f>
        <v>28</v>
      </c>
      <c r="L144" s="2"/>
      <c r="M144" s="10">
        <f>ROUND(VLOOKUP($C144,$B$4:$BH$42,12,FALSE),0)</f>
        <v>50</v>
      </c>
      <c r="N144" s="10">
        <f>ROUND(VLOOKUP($C144,$B$4:$BH$42,13,FALSE),0)</f>
        <v>0</v>
      </c>
      <c r="O144" s="10">
        <f>ROUND(VLOOKUP($C144,$B$4:$BH$42,14,FALSE),0)</f>
        <v>0</v>
      </c>
      <c r="P144" s="10">
        <f>ROUND(VLOOKUP($C144,$B$4:$BH$42,15,FALSE),0)</f>
        <v>0</v>
      </c>
      <c r="Q144" s="10">
        <f>ROUND(VLOOKUP($C144,$B$4:$BH$42,16,FALSE),0)</f>
        <v>100</v>
      </c>
      <c r="R144" s="10">
        <f>ROUND(VLOOKUP($C144,$B$4:$BH$42,17,FALSE),0)</f>
        <v>0</v>
      </c>
      <c r="S144" s="10">
        <f>ROUND(VLOOKUP($C144,$B$4:$BH$42,18,FALSE),0)</f>
        <v>0</v>
      </c>
      <c r="T144" s="10">
        <f>ROUND(VLOOKUP($C144,$B$4:$BH$42,19,FALSE),0)</f>
        <v>0</v>
      </c>
      <c r="U144" s="10">
        <f>ROUND(VLOOKUP($C144,$B$4:$BH$42,20,FALSE),0)</f>
        <v>0</v>
      </c>
      <c r="V144" s="10">
        <f>ROUND(VLOOKUP($C144,$B$4:$BH$42,21,FALSE),0)</f>
        <v>250</v>
      </c>
      <c r="W144" s="2"/>
      <c r="X144" s="10">
        <f>ROUND(VLOOKUP($C144,$B$4:$BH$42,23,FALSE),0)</f>
        <v>50</v>
      </c>
      <c r="Y144" s="10">
        <f>ROUND(VLOOKUP($C144,$B$4:$BH$42,24,FALSE),0)</f>
        <v>0</v>
      </c>
      <c r="Z144" s="10">
        <f>ROUND(VLOOKUP($C144,$B$4:$BH$42,25,FALSE),0)</f>
        <v>0</v>
      </c>
      <c r="AA144" s="10">
        <f>ROUND(VLOOKUP($C144,$B$4:$BH$42,26,FALSE),0)</f>
        <v>0</v>
      </c>
      <c r="AB144" s="10">
        <f>ROUND(VLOOKUP($C144,$B$4:$BH$42,27,FALSE),0)</f>
        <v>100</v>
      </c>
      <c r="AC144" s="10">
        <f>ROUND(VLOOKUP($C144,$B$4:$BH$42,28,FALSE),0)</f>
        <v>0</v>
      </c>
      <c r="AD144" s="10">
        <f>ROUND(VLOOKUP($C144,$B$4:$BH$42,29,FALSE),0)</f>
        <v>0</v>
      </c>
      <c r="AE144" s="10">
        <f>ROUND(VLOOKUP($C144,$B$4:$BH$42,30,FALSE),0)</f>
        <v>0</v>
      </c>
      <c r="AF144" s="10">
        <f>ROUND(VLOOKUP($C144,$B$4:$BH$42,31,FALSE),0)</f>
        <v>0</v>
      </c>
      <c r="AG144" s="10">
        <f>ROUND(VLOOKUP($C144,$B$4:$BH$42,32,FALSE),0)</f>
        <v>250</v>
      </c>
      <c r="AH144" s="10">
        <f>ROUND(VLOOKUP($C144,$B$4:$BH$42,33,FALSE),0)</f>
        <v>0</v>
      </c>
      <c r="AI144" s="10">
        <f>ROUND(VLOOKUP($C144,$B$4:$BH$42,34,FALSE),0)</f>
        <v>0</v>
      </c>
      <c r="AJ144" s="3"/>
      <c r="AK144" s="10">
        <f>ROUND(VLOOKUP($C144,$B$4:$BH$42,36,FALSE),0)</f>
        <v>0</v>
      </c>
      <c r="AL144" s="10">
        <f>ROUND(VLOOKUP($C144,$B$4:$BH$42,37,FALSE),0)</f>
        <v>0</v>
      </c>
      <c r="AM144" s="3"/>
      <c r="AN144" s="10">
        <f>ROUND(VLOOKUP($C144,$B$4:$BH$42,39,FALSE),0)</f>
        <v>0</v>
      </c>
      <c r="AO144" s="10">
        <f>ROUND(VLOOKUP($C144,$B$4:$BH$42,40,FALSE),0)</f>
        <v>0</v>
      </c>
      <c r="AP144" s="10">
        <f>ROUND(VLOOKUP($C144,$B$4:$BH$42,41,FALSE),0)</f>
        <v>0</v>
      </c>
      <c r="AQ144" s="10">
        <f>ROUND(VLOOKUP($C144,$B$4:$BH$42,42,FALSE),0)</f>
        <v>0</v>
      </c>
      <c r="AR144" s="10">
        <f>ROUND(VLOOKUP($C144,$B$4:$BH$42,43,FALSE),0)</f>
        <v>0</v>
      </c>
      <c r="AS144" s="10">
        <f>ROUND(VLOOKUP($C144,$B$4:$BH$42,44,FALSE),0)</f>
        <v>0</v>
      </c>
      <c r="AT144" s="10">
        <f>ROUND(VLOOKUP($C144,$B$4:$BH$42,45,FALSE),0)</f>
        <v>0</v>
      </c>
      <c r="AU144" s="10">
        <f>ROUND(VLOOKUP($C144,$B$4:$BH$42,46,FALSE),0)</f>
        <v>0</v>
      </c>
      <c r="AV144" s="10">
        <f>ROUND(VLOOKUP($C144,$B$4:$BH$42,47,FALSE),0)</f>
        <v>0</v>
      </c>
      <c r="AW144" s="10">
        <f>ROUND(VLOOKUP($C144,$B$4:$BH$42,48,FALSE),0)</f>
        <v>0</v>
      </c>
      <c r="AX144" s="10">
        <f>ROUND(VLOOKUP($C144,$B$4:$BH$42,49,FALSE),0)</f>
        <v>0</v>
      </c>
      <c r="AY144" s="3"/>
      <c r="AZ144" s="10">
        <v>6000</v>
      </c>
      <c r="BA144" s="10">
        <v>2000</v>
      </c>
      <c r="BB144" s="10">
        <v>210</v>
      </c>
      <c r="BC144" s="10">
        <v>0</v>
      </c>
      <c r="BD144" s="10">
        <v>0</v>
      </c>
      <c r="BE144" s="10">
        <v>60</v>
      </c>
      <c r="BF144" s="3"/>
      <c r="BG144" s="10">
        <v>1000</v>
      </c>
      <c r="BH144" s="10">
        <v>5000</v>
      </c>
      <c r="BI144" s="3"/>
      <c r="BJ144" s="21">
        <v>1</v>
      </c>
      <c r="BK144" s="65">
        <v>0</v>
      </c>
      <c r="BL144" s="65">
        <v>0</v>
      </c>
      <c r="BM144" s="6">
        <f t="shared" si="531"/>
        <v>85.05</v>
      </c>
      <c r="BN144" s="8">
        <f t="shared" si="532"/>
        <v>535.97110176221133</v>
      </c>
      <c r="BO144" s="12">
        <f t="shared" si="533"/>
        <v>213.50489972100422</v>
      </c>
      <c r="BP144" s="50">
        <f>(1-'#Constant'!$A$3)/($J144*'#Constant'!$B$3/'#Constant'!$C$3^($D144-1)+1)+'#Constant'!$A$3</f>
        <v>0.90447653429602881</v>
      </c>
      <c r="BQ144" s="4">
        <f t="shared" si="534"/>
        <v>541.71102698872187</v>
      </c>
      <c r="BR144" s="50">
        <f>(1-'#Constant'!$A$3)/($K144*'#Constant'!$B$3/'#Constant'!$C$3^($D144-1)+1)+'#Constant'!$A$3</f>
        <v>0.92405904059040589</v>
      </c>
      <c r="BS144" s="4">
        <f t="shared" si="535"/>
        <v>530.2311765357008</v>
      </c>
      <c r="BT144">
        <f>BO144/$BO$4*100</f>
        <v>162.27180605946913</v>
      </c>
    </row>
    <row r="145" spans="1:72" s="13" customFormat="1" ht="17.25" thickBot="1" x14ac:dyDescent="0.35">
      <c r="B145" s="20"/>
      <c r="D145" s="14">
        <v>1</v>
      </c>
      <c r="E145" s="14">
        <v>1</v>
      </c>
      <c r="F145" s="19">
        <v>1</v>
      </c>
      <c r="G145" s="15">
        <f>G144</f>
        <v>81</v>
      </c>
      <c r="H145" s="15">
        <f>H144</f>
        <v>81</v>
      </c>
      <c r="I145" s="15">
        <f>I144</f>
        <v>6982</v>
      </c>
      <c r="J145" s="15">
        <f>J144</f>
        <v>36</v>
      </c>
      <c r="K145" s="15">
        <f>K144</f>
        <v>28</v>
      </c>
      <c r="L145" s="16"/>
      <c r="M145" s="15">
        <f t="shared" ref="M145:V145" si="550">M144</f>
        <v>50</v>
      </c>
      <c r="N145" s="15">
        <f t="shared" si="550"/>
        <v>0</v>
      </c>
      <c r="O145" s="15">
        <f t="shared" si="550"/>
        <v>0</v>
      </c>
      <c r="P145" s="15">
        <f t="shared" si="550"/>
        <v>0</v>
      </c>
      <c r="Q145" s="15">
        <f t="shared" si="550"/>
        <v>100</v>
      </c>
      <c r="R145" s="15">
        <f t="shared" si="550"/>
        <v>0</v>
      </c>
      <c r="S145" s="15">
        <f t="shared" si="550"/>
        <v>0</v>
      </c>
      <c r="T145" s="15">
        <f t="shared" si="550"/>
        <v>0</v>
      </c>
      <c r="U145" s="15">
        <f t="shared" si="550"/>
        <v>0</v>
      </c>
      <c r="V145" s="15">
        <f t="shared" si="550"/>
        <v>250</v>
      </c>
      <c r="W145" s="16"/>
      <c r="X145" s="15">
        <f t="shared" ref="X145:AI145" si="551">X144</f>
        <v>50</v>
      </c>
      <c r="Y145" s="15">
        <f t="shared" si="551"/>
        <v>0</v>
      </c>
      <c r="Z145" s="15">
        <f t="shared" si="551"/>
        <v>0</v>
      </c>
      <c r="AA145" s="15">
        <f t="shared" si="551"/>
        <v>0</v>
      </c>
      <c r="AB145" s="15">
        <f t="shared" si="551"/>
        <v>100</v>
      </c>
      <c r="AC145" s="15">
        <f t="shared" si="551"/>
        <v>0</v>
      </c>
      <c r="AD145" s="15">
        <f t="shared" si="551"/>
        <v>0</v>
      </c>
      <c r="AE145" s="15">
        <f t="shared" si="551"/>
        <v>0</v>
      </c>
      <c r="AF145" s="15">
        <f t="shared" si="551"/>
        <v>0</v>
      </c>
      <c r="AG145" s="15">
        <f t="shared" si="551"/>
        <v>250</v>
      </c>
      <c r="AH145" s="15">
        <f t="shared" si="551"/>
        <v>0</v>
      </c>
      <c r="AI145" s="15">
        <f t="shared" si="551"/>
        <v>0</v>
      </c>
      <c r="AJ145" s="17"/>
      <c r="AK145" s="15">
        <f>AK144</f>
        <v>0</v>
      </c>
      <c r="AL145" s="15">
        <f>AL144</f>
        <v>0</v>
      </c>
      <c r="AM145" s="17"/>
      <c r="AN145" s="15">
        <f t="shared" ref="AN145:AX145" si="552">AN144</f>
        <v>0</v>
      </c>
      <c r="AO145" s="15">
        <f t="shared" si="552"/>
        <v>0</v>
      </c>
      <c r="AP145" s="15">
        <f t="shared" si="552"/>
        <v>0</v>
      </c>
      <c r="AQ145" s="15">
        <f t="shared" si="552"/>
        <v>0</v>
      </c>
      <c r="AR145" s="15">
        <f t="shared" si="552"/>
        <v>0</v>
      </c>
      <c r="AS145" s="15">
        <f t="shared" si="552"/>
        <v>0</v>
      </c>
      <c r="AT145" s="15">
        <f t="shared" si="552"/>
        <v>0</v>
      </c>
      <c r="AU145" s="15">
        <f t="shared" si="552"/>
        <v>0</v>
      </c>
      <c r="AV145" s="15">
        <f t="shared" si="552"/>
        <v>0</v>
      </c>
      <c r="AW145" s="15">
        <f t="shared" si="552"/>
        <v>0</v>
      </c>
      <c r="AX145" s="15">
        <f t="shared" si="552"/>
        <v>0</v>
      </c>
      <c r="AY145" s="17"/>
      <c r="AZ145" s="15">
        <f t="shared" ref="AZ145:BA145" si="553">AZ144</f>
        <v>6000</v>
      </c>
      <c r="BA145" s="15">
        <f t="shared" si="553"/>
        <v>2000</v>
      </c>
      <c r="BB145" s="10">
        <v>210</v>
      </c>
      <c r="BC145" s="15">
        <f t="shared" ref="BC145:BE145" si="554">BC144</f>
        <v>0</v>
      </c>
      <c r="BD145" s="15">
        <f t="shared" si="554"/>
        <v>0</v>
      </c>
      <c r="BE145" s="15">
        <f t="shared" si="554"/>
        <v>60</v>
      </c>
      <c r="BF145" s="17"/>
      <c r="BG145" s="15">
        <f t="shared" ref="BG145:BH145" si="555">BG144</f>
        <v>1000</v>
      </c>
      <c r="BH145" s="15">
        <f t="shared" si="555"/>
        <v>5000</v>
      </c>
      <c r="BI145" s="17"/>
      <c r="BJ145" s="22">
        <f>G145/G144</f>
        <v>1</v>
      </c>
      <c r="BK145" s="65">
        <f t="shared" ref="BK145:BL145" si="556">BK144</f>
        <v>0</v>
      </c>
      <c r="BL145" s="65">
        <f t="shared" si="556"/>
        <v>0</v>
      </c>
      <c r="BM145" s="6">
        <f t="shared" si="531"/>
        <v>85.05</v>
      </c>
      <c r="BN145" s="8">
        <f t="shared" si="532"/>
        <v>535.97110176221133</v>
      </c>
      <c r="BO145" s="12">
        <f t="shared" si="533"/>
        <v>213.50489972100422</v>
      </c>
      <c r="BP145" s="50">
        <f>(1-'#Constant'!$A$3)/($J145*'#Constant'!$B$3/'#Constant'!$C$3^($D145-1)+1)+'#Constant'!$A$3</f>
        <v>0.90447653429602881</v>
      </c>
      <c r="BQ145" s="4">
        <f t="shared" si="534"/>
        <v>541.71102698872187</v>
      </c>
      <c r="BR145" s="50">
        <f>(1-'#Constant'!$A$3)/($K145*'#Constant'!$B$3/'#Constant'!$C$3^($D145-1)+1)+'#Constant'!$A$3</f>
        <v>0.92405904059040589</v>
      </c>
      <c r="BS145" s="4">
        <f t="shared" si="535"/>
        <v>530.2311765357008</v>
      </c>
      <c r="BT145"/>
    </row>
    <row r="146" spans="1:72" x14ac:dyDescent="0.3">
      <c r="A146">
        <v>52</v>
      </c>
      <c r="B146" s="18" t="str">
        <f>VLOOKUP(CONCATENATE("CREATURE_NAME_",A146),[1]Localization_Hero!$A:$E,2,FALSE)</f>
        <v>크로우</v>
      </c>
      <c r="C146" s="43" t="str">
        <f>VLOOKUP($A146,[2]CreatureTable!$A:$I,9,FALSE)</f>
        <v>Mechanic</v>
      </c>
      <c r="D146">
        <v>1</v>
      </c>
      <c r="E146">
        <v>1</v>
      </c>
      <c r="F146" s="18">
        <v>1</v>
      </c>
      <c r="G146" s="10">
        <f>ROUND(VLOOKUP($C146,$B$4:$BH$42,6,FALSE),0)</f>
        <v>104</v>
      </c>
      <c r="H146" s="10">
        <f>ROUND(VLOOKUP($C146,$B$4:$BH$42,7,FALSE),0)</f>
        <v>104</v>
      </c>
      <c r="I146" s="10">
        <f>ROUND(VLOOKUP($C146,$B$4:$BH$42,8,FALSE),0)</f>
        <v>4734</v>
      </c>
      <c r="J146" s="10">
        <f>ROUND(VLOOKUP($C146,$B$4:$BH$42,9,FALSE),0)</f>
        <v>22</v>
      </c>
      <c r="K146" s="10">
        <f>ROUND(VLOOKUP($C146,$B$4:$BH$42,10,FALSE),0)</f>
        <v>18</v>
      </c>
      <c r="L146" s="2"/>
      <c r="M146" s="10">
        <f>ROUND(VLOOKUP($C146,$B$4:$BH$42,12,FALSE),0)</f>
        <v>150</v>
      </c>
      <c r="N146" s="10">
        <f>ROUND(VLOOKUP($C146,$B$4:$BH$42,13,FALSE),0)</f>
        <v>0</v>
      </c>
      <c r="O146" s="10">
        <f>ROUND(VLOOKUP($C146,$B$4:$BH$42,14,FALSE),0)</f>
        <v>500</v>
      </c>
      <c r="P146" s="10">
        <f>ROUND(VLOOKUP($C146,$B$4:$BH$42,15,FALSE),0)</f>
        <v>0</v>
      </c>
      <c r="Q146" s="10">
        <f>ROUND(VLOOKUP($C146,$B$4:$BH$42,16,FALSE),0)</f>
        <v>0</v>
      </c>
      <c r="R146" s="10">
        <f>ROUND(VLOOKUP($C146,$B$4:$BH$42,17,FALSE),0)</f>
        <v>0</v>
      </c>
      <c r="S146" s="10">
        <f>ROUND(VLOOKUP($C146,$B$4:$BH$42,18,FALSE),0)</f>
        <v>200</v>
      </c>
      <c r="T146" s="10">
        <f>ROUND(VLOOKUP($C146,$B$4:$BH$42,19,FALSE),0)</f>
        <v>100</v>
      </c>
      <c r="U146" s="10">
        <f>ROUND(VLOOKUP($C146,$B$4:$BH$42,20,FALSE),0)</f>
        <v>0</v>
      </c>
      <c r="V146" s="10">
        <f>ROUND(VLOOKUP($C146,$B$4:$BH$42,21,FALSE),0)</f>
        <v>0</v>
      </c>
      <c r="W146" s="2"/>
      <c r="X146" s="10">
        <f>ROUND(VLOOKUP($C146,$B$4:$BH$42,23,FALSE),0)</f>
        <v>150</v>
      </c>
      <c r="Y146" s="10">
        <f>ROUND(VLOOKUP($C146,$B$4:$BH$42,24,FALSE),0)</f>
        <v>0</v>
      </c>
      <c r="Z146" s="10">
        <f>ROUND(VLOOKUP($C146,$B$4:$BH$42,25,FALSE),0)</f>
        <v>500</v>
      </c>
      <c r="AA146" s="10">
        <f>ROUND(VLOOKUP($C146,$B$4:$BH$42,26,FALSE),0)</f>
        <v>0</v>
      </c>
      <c r="AB146" s="10">
        <f>ROUND(VLOOKUP($C146,$B$4:$BH$42,27,FALSE),0)</f>
        <v>0</v>
      </c>
      <c r="AC146" s="10">
        <f>ROUND(VLOOKUP($C146,$B$4:$BH$42,28,FALSE),0)</f>
        <v>0</v>
      </c>
      <c r="AD146" s="10">
        <f>ROUND(VLOOKUP($C146,$B$4:$BH$42,29,FALSE),0)</f>
        <v>200</v>
      </c>
      <c r="AE146" s="10">
        <f>ROUND(VLOOKUP($C146,$B$4:$BH$42,30,FALSE),0)</f>
        <v>100</v>
      </c>
      <c r="AF146" s="10">
        <f>ROUND(VLOOKUP($C146,$B$4:$BH$42,31,FALSE),0)</f>
        <v>0</v>
      </c>
      <c r="AG146" s="10">
        <f>ROUND(VLOOKUP($C146,$B$4:$BH$42,32,FALSE),0)</f>
        <v>0</v>
      </c>
      <c r="AH146" s="10">
        <f>ROUND(VLOOKUP($C146,$B$4:$BH$42,33,FALSE),0)</f>
        <v>0</v>
      </c>
      <c r="AI146" s="10">
        <f>ROUND(VLOOKUP($C146,$B$4:$BH$42,34,FALSE),0)</f>
        <v>0</v>
      </c>
      <c r="AJ146" s="3"/>
      <c r="AK146" s="10">
        <f>ROUND(VLOOKUP($C146,$B$4:$BH$42,36,FALSE),0)</f>
        <v>0</v>
      </c>
      <c r="AL146" s="10">
        <f>ROUND(VLOOKUP($C146,$B$4:$BH$42,37,FALSE),0)</f>
        <v>0</v>
      </c>
      <c r="AM146" s="3"/>
      <c r="AN146" s="10">
        <f>ROUND(VLOOKUP($C146,$B$4:$BH$42,39,FALSE),0)</f>
        <v>0</v>
      </c>
      <c r="AO146" s="10">
        <f>ROUND(VLOOKUP($C146,$B$4:$BH$42,40,FALSE),0)</f>
        <v>0</v>
      </c>
      <c r="AP146" s="10">
        <f>ROUND(VLOOKUP($C146,$B$4:$BH$42,41,FALSE),0)</f>
        <v>0</v>
      </c>
      <c r="AQ146" s="10">
        <f>ROUND(VLOOKUP($C146,$B$4:$BH$42,42,FALSE),0)</f>
        <v>0</v>
      </c>
      <c r="AR146" s="10">
        <f>ROUND(VLOOKUP($C146,$B$4:$BH$42,43,FALSE),0)</f>
        <v>0</v>
      </c>
      <c r="AS146" s="10">
        <f>ROUND(VLOOKUP($C146,$B$4:$BH$42,44,FALSE),0)</f>
        <v>0</v>
      </c>
      <c r="AT146" s="10">
        <f>ROUND(VLOOKUP($C146,$B$4:$BH$42,45,FALSE),0)</f>
        <v>0</v>
      </c>
      <c r="AU146" s="10">
        <f>ROUND(VLOOKUP($C146,$B$4:$BH$42,46,FALSE),0)</f>
        <v>0</v>
      </c>
      <c r="AV146" s="10">
        <f>ROUND(VLOOKUP($C146,$B$4:$BH$42,47,FALSE),0)</f>
        <v>0</v>
      </c>
      <c r="AW146" s="10">
        <f>ROUND(VLOOKUP($C146,$B$4:$BH$42,48,FALSE),0)</f>
        <v>0</v>
      </c>
      <c r="AX146" s="10">
        <f>ROUND(VLOOKUP($C146,$B$4:$BH$42,49,FALSE),0)</f>
        <v>0</v>
      </c>
      <c r="AY146" s="3"/>
      <c r="AZ146" s="10">
        <v>6000</v>
      </c>
      <c r="BA146" s="10">
        <v>2000</v>
      </c>
      <c r="BB146" s="10">
        <v>450</v>
      </c>
      <c r="BC146" s="10">
        <v>0</v>
      </c>
      <c r="BD146" s="10">
        <v>0</v>
      </c>
      <c r="BE146" s="10">
        <v>60</v>
      </c>
      <c r="BF146" s="3"/>
      <c r="BG146" s="10">
        <v>1000</v>
      </c>
      <c r="BH146" s="10">
        <v>5000</v>
      </c>
      <c r="BI146" s="3"/>
      <c r="BJ146" s="21">
        <v>1</v>
      </c>
      <c r="BK146" s="65">
        <v>0</v>
      </c>
      <c r="BL146" s="65">
        <v>0</v>
      </c>
      <c r="BM146" s="6">
        <f t="shared" si="531"/>
        <v>140.45850000000002</v>
      </c>
      <c r="BN146" s="8">
        <f t="shared" si="532"/>
        <v>250.60111205013436</v>
      </c>
      <c r="BO146" s="12">
        <f t="shared" si="533"/>
        <v>187.61411539885214</v>
      </c>
      <c r="BP146" s="50">
        <f>(1-'#Constant'!$A$3)/($J146*'#Constant'!$B$3/'#Constant'!$C$3^($D146-1)+1)+'#Constant'!$A$3</f>
        <v>0.93932457786116319</v>
      </c>
      <c r="BQ146" s="4">
        <f t="shared" si="534"/>
        <v>251.98957376263334</v>
      </c>
      <c r="BR146" s="50">
        <f>(1-'#Constant'!$A$3)/($K146*'#Constant'!$B$3/'#Constant'!$C$3^($D146-1)+1)+'#Constant'!$A$3</f>
        <v>0.9497912713472485</v>
      </c>
      <c r="BS146" s="4">
        <f t="shared" si="535"/>
        <v>249.21265033763538</v>
      </c>
      <c r="BT146">
        <f>BO146/$BO$4*100</f>
        <v>142.5938298737147</v>
      </c>
    </row>
    <row r="147" spans="1:72" s="13" customFormat="1" ht="17.25" thickBot="1" x14ac:dyDescent="0.35">
      <c r="B147" s="20"/>
      <c r="D147" s="14">
        <v>1</v>
      </c>
      <c r="E147" s="14">
        <v>1</v>
      </c>
      <c r="F147" s="19">
        <v>1</v>
      </c>
      <c r="G147" s="15">
        <f>G146</f>
        <v>104</v>
      </c>
      <c r="H147" s="15">
        <f>H146</f>
        <v>104</v>
      </c>
      <c r="I147" s="15">
        <f>I146</f>
        <v>4734</v>
      </c>
      <c r="J147" s="15">
        <f>J146</f>
        <v>22</v>
      </c>
      <c r="K147" s="15">
        <f>K146</f>
        <v>18</v>
      </c>
      <c r="L147" s="16"/>
      <c r="M147" s="15">
        <f t="shared" ref="M147:V147" si="557">M146</f>
        <v>150</v>
      </c>
      <c r="N147" s="15">
        <f t="shared" si="557"/>
        <v>0</v>
      </c>
      <c r="O147" s="15">
        <f t="shared" si="557"/>
        <v>500</v>
      </c>
      <c r="P147" s="15">
        <f t="shared" si="557"/>
        <v>0</v>
      </c>
      <c r="Q147" s="15">
        <f t="shared" si="557"/>
        <v>0</v>
      </c>
      <c r="R147" s="15">
        <f t="shared" si="557"/>
        <v>0</v>
      </c>
      <c r="S147" s="15">
        <f t="shared" si="557"/>
        <v>200</v>
      </c>
      <c r="T147" s="15">
        <f t="shared" si="557"/>
        <v>100</v>
      </c>
      <c r="U147" s="15">
        <f t="shared" si="557"/>
        <v>0</v>
      </c>
      <c r="V147" s="15">
        <f t="shared" si="557"/>
        <v>0</v>
      </c>
      <c r="W147" s="16"/>
      <c r="X147" s="15">
        <f t="shared" ref="X147:AI147" si="558">X146</f>
        <v>150</v>
      </c>
      <c r="Y147" s="15">
        <f t="shared" si="558"/>
        <v>0</v>
      </c>
      <c r="Z147" s="15">
        <f t="shared" si="558"/>
        <v>500</v>
      </c>
      <c r="AA147" s="15">
        <f t="shared" si="558"/>
        <v>0</v>
      </c>
      <c r="AB147" s="15">
        <f t="shared" si="558"/>
        <v>0</v>
      </c>
      <c r="AC147" s="15">
        <f t="shared" si="558"/>
        <v>0</v>
      </c>
      <c r="AD147" s="15">
        <f t="shared" si="558"/>
        <v>200</v>
      </c>
      <c r="AE147" s="15">
        <f t="shared" si="558"/>
        <v>100</v>
      </c>
      <c r="AF147" s="15">
        <f t="shared" si="558"/>
        <v>0</v>
      </c>
      <c r="AG147" s="15">
        <f t="shared" si="558"/>
        <v>0</v>
      </c>
      <c r="AH147" s="15">
        <f t="shared" si="558"/>
        <v>0</v>
      </c>
      <c r="AI147" s="15">
        <f t="shared" si="558"/>
        <v>0</v>
      </c>
      <c r="AJ147" s="17"/>
      <c r="AK147" s="15">
        <f>AK146</f>
        <v>0</v>
      </c>
      <c r="AL147" s="15">
        <f>AL146</f>
        <v>0</v>
      </c>
      <c r="AM147" s="17"/>
      <c r="AN147" s="15">
        <f t="shared" ref="AN147:AX147" si="559">AN146</f>
        <v>0</v>
      </c>
      <c r="AO147" s="15">
        <f t="shared" si="559"/>
        <v>0</v>
      </c>
      <c r="AP147" s="15">
        <f t="shared" si="559"/>
        <v>0</v>
      </c>
      <c r="AQ147" s="15">
        <f t="shared" si="559"/>
        <v>0</v>
      </c>
      <c r="AR147" s="15">
        <f t="shared" si="559"/>
        <v>0</v>
      </c>
      <c r="AS147" s="15">
        <f t="shared" si="559"/>
        <v>0</v>
      </c>
      <c r="AT147" s="15">
        <f t="shared" si="559"/>
        <v>0</v>
      </c>
      <c r="AU147" s="15">
        <f t="shared" si="559"/>
        <v>0</v>
      </c>
      <c r="AV147" s="15">
        <f t="shared" si="559"/>
        <v>0</v>
      </c>
      <c r="AW147" s="15">
        <f t="shared" si="559"/>
        <v>0</v>
      </c>
      <c r="AX147" s="15">
        <f t="shared" si="559"/>
        <v>0</v>
      </c>
      <c r="AY147" s="17"/>
      <c r="AZ147" s="15">
        <f t="shared" ref="AZ147:BA147" si="560">AZ146</f>
        <v>6000</v>
      </c>
      <c r="BA147" s="15">
        <f t="shared" si="560"/>
        <v>2000</v>
      </c>
      <c r="BB147" s="15">
        <v>450</v>
      </c>
      <c r="BC147" s="15">
        <f t="shared" ref="BC147:BE147" si="561">BC146</f>
        <v>0</v>
      </c>
      <c r="BD147" s="15">
        <f t="shared" si="561"/>
        <v>0</v>
      </c>
      <c r="BE147" s="15">
        <f t="shared" si="561"/>
        <v>60</v>
      </c>
      <c r="BF147" s="17"/>
      <c r="BG147" s="15">
        <f t="shared" ref="BG147:BH147" si="562">BG146</f>
        <v>1000</v>
      </c>
      <c r="BH147" s="15">
        <f t="shared" si="562"/>
        <v>5000</v>
      </c>
      <c r="BI147" s="17"/>
      <c r="BJ147" s="22">
        <f>G147/G146</f>
        <v>1</v>
      </c>
      <c r="BK147" s="65">
        <f t="shared" ref="BK147:BL147" si="563">BK146</f>
        <v>0</v>
      </c>
      <c r="BL147" s="65">
        <f t="shared" si="563"/>
        <v>0</v>
      </c>
      <c r="BM147" s="6">
        <f t="shared" si="531"/>
        <v>140.45850000000002</v>
      </c>
      <c r="BN147" s="8">
        <f t="shared" si="532"/>
        <v>250.60111205013436</v>
      </c>
      <c r="BO147" s="12">
        <f t="shared" si="533"/>
        <v>187.61411539885214</v>
      </c>
      <c r="BP147" s="50">
        <f>(1-'#Constant'!$A$3)/($J147*'#Constant'!$B$3/'#Constant'!$C$3^($D147-1)+1)+'#Constant'!$A$3</f>
        <v>0.93932457786116319</v>
      </c>
      <c r="BQ147" s="4">
        <f t="shared" si="534"/>
        <v>251.98957376263334</v>
      </c>
      <c r="BR147" s="50">
        <f>(1-'#Constant'!$A$3)/($K147*'#Constant'!$B$3/'#Constant'!$C$3^($D147-1)+1)+'#Constant'!$A$3</f>
        <v>0.9497912713472485</v>
      </c>
      <c r="BS147" s="4">
        <f t="shared" si="535"/>
        <v>249.21265033763538</v>
      </c>
      <c r="BT147"/>
    </row>
    <row r="148" spans="1:72" x14ac:dyDescent="0.3">
      <c r="A148">
        <v>53</v>
      </c>
      <c r="B148" s="18" t="s">
        <v>186</v>
      </c>
      <c r="C148" s="43" t="s">
        <v>82</v>
      </c>
      <c r="D148">
        <v>1</v>
      </c>
      <c r="E148">
        <v>1</v>
      </c>
      <c r="F148" s="18">
        <v>1</v>
      </c>
      <c r="G148" s="10">
        <f>ROUND(VLOOKUP($C148,$B$4:$BH$42,6,FALSE),0)</f>
        <v>114</v>
      </c>
      <c r="H148" s="10">
        <f>ROUND(VLOOKUP($C148,$B$4:$BH$42,7,FALSE),0)</f>
        <v>114</v>
      </c>
      <c r="I148" s="10">
        <f>ROUND(VLOOKUP($C148,$B$4:$BH$42,8,FALSE),0)</f>
        <v>4364</v>
      </c>
      <c r="J148" s="10">
        <f>ROUND(VLOOKUP($C148,$B$4:$BH$42,9,FALSE),0)</f>
        <v>22</v>
      </c>
      <c r="K148" s="10">
        <f>ROUND(VLOOKUP($C148,$B$4:$BH$42,10,FALSE),0)</f>
        <v>18</v>
      </c>
      <c r="L148" s="2"/>
      <c r="M148" s="10">
        <f>ROUND(VLOOKUP($C148,$B$4:$BH$42,12,FALSE),0)</f>
        <v>150</v>
      </c>
      <c r="N148" s="10">
        <f>ROUND(VLOOKUP($C148,$B$4:$BH$42,13,FALSE),0)</f>
        <v>0</v>
      </c>
      <c r="O148" s="10">
        <f>ROUND(VLOOKUP($C148,$B$4:$BH$42,14,FALSE),0)</f>
        <v>0</v>
      </c>
      <c r="P148" s="10">
        <f>ROUND(VLOOKUP($C148,$B$4:$BH$42,15,FALSE),0)</f>
        <v>0</v>
      </c>
      <c r="Q148" s="10">
        <f>ROUND(VLOOKUP($C148,$B$4:$BH$42,16,FALSE),0)</f>
        <v>0</v>
      </c>
      <c r="R148" s="10">
        <f>ROUND(VLOOKUP($C148,$B$4:$BH$42,17,FALSE),0)</f>
        <v>0</v>
      </c>
      <c r="S148" s="10">
        <f>ROUND(VLOOKUP($C148,$B$4:$BH$42,18,FALSE),0)</f>
        <v>100</v>
      </c>
      <c r="T148" s="10">
        <f>ROUND(VLOOKUP($C148,$B$4:$BH$42,19,FALSE),0)</f>
        <v>250</v>
      </c>
      <c r="U148" s="10">
        <f>ROUND(VLOOKUP($C148,$B$4:$BH$42,20,FALSE),0)</f>
        <v>0</v>
      </c>
      <c r="V148" s="10">
        <f>ROUND(VLOOKUP($C148,$B$4:$BH$42,21,FALSE),0)</f>
        <v>0</v>
      </c>
      <c r="W148" s="2"/>
      <c r="X148" s="10">
        <f>ROUND(VLOOKUP($C148,$B$4:$BH$42,23,FALSE),0)</f>
        <v>150</v>
      </c>
      <c r="Y148" s="10">
        <f>ROUND(VLOOKUP($C148,$B$4:$BH$42,24,FALSE),0)</f>
        <v>0</v>
      </c>
      <c r="Z148" s="10">
        <f>ROUND(VLOOKUP($C148,$B$4:$BH$42,25,FALSE),0)</f>
        <v>0</v>
      </c>
      <c r="AA148" s="10">
        <f>ROUND(VLOOKUP($C148,$B$4:$BH$42,26,FALSE),0)</f>
        <v>0</v>
      </c>
      <c r="AB148" s="10">
        <f>ROUND(VLOOKUP($C148,$B$4:$BH$42,27,FALSE),0)</f>
        <v>0</v>
      </c>
      <c r="AC148" s="10">
        <f>ROUND(VLOOKUP($C148,$B$4:$BH$42,28,FALSE),0)</f>
        <v>0</v>
      </c>
      <c r="AD148" s="10">
        <f>ROUND(VLOOKUP($C148,$B$4:$BH$42,29,FALSE),0)</f>
        <v>100</v>
      </c>
      <c r="AE148" s="10">
        <f>ROUND(VLOOKUP($C148,$B$4:$BH$42,30,FALSE),0)</f>
        <v>250</v>
      </c>
      <c r="AF148" s="10">
        <f>ROUND(VLOOKUP($C148,$B$4:$BH$42,31,FALSE),0)</f>
        <v>0</v>
      </c>
      <c r="AG148" s="10">
        <f>ROUND(VLOOKUP($C148,$B$4:$BH$42,32,FALSE),0)</f>
        <v>0</v>
      </c>
      <c r="AH148" s="10">
        <f>ROUND(VLOOKUP($C148,$B$4:$BH$42,33,FALSE),0)</f>
        <v>0</v>
      </c>
      <c r="AI148" s="10">
        <f>ROUND(VLOOKUP($C148,$B$4:$BH$42,34,FALSE),0)</f>
        <v>0</v>
      </c>
      <c r="AJ148" s="3"/>
      <c r="AK148" s="10">
        <f>ROUND(VLOOKUP($C148,$B$4:$BH$42,36,FALSE),0)</f>
        <v>0</v>
      </c>
      <c r="AL148" s="10">
        <f>ROUND(VLOOKUP($C148,$B$4:$BH$42,37,FALSE),0)</f>
        <v>0</v>
      </c>
      <c r="AM148" s="3"/>
      <c r="AN148" s="10">
        <f>ROUND(VLOOKUP($C148,$B$4:$BH$42,39,FALSE),0)</f>
        <v>0</v>
      </c>
      <c r="AO148" s="10">
        <f>ROUND(VLOOKUP($C148,$B$4:$BH$42,40,FALSE),0)</f>
        <v>0</v>
      </c>
      <c r="AP148" s="10">
        <f>ROUND(VLOOKUP($C148,$B$4:$BH$42,41,FALSE),0)</f>
        <v>0</v>
      </c>
      <c r="AQ148" s="10">
        <f>ROUND(VLOOKUP($C148,$B$4:$BH$42,42,FALSE),0)</f>
        <v>0</v>
      </c>
      <c r="AR148" s="10">
        <f>ROUND(VLOOKUP($C148,$B$4:$BH$42,43,FALSE),0)</f>
        <v>0</v>
      </c>
      <c r="AS148" s="10">
        <f>ROUND(VLOOKUP($C148,$B$4:$BH$42,44,FALSE),0)</f>
        <v>0</v>
      </c>
      <c r="AT148" s="10">
        <f>ROUND(VLOOKUP($C148,$B$4:$BH$42,45,FALSE),0)</f>
        <v>0</v>
      </c>
      <c r="AU148" s="10">
        <f>ROUND(VLOOKUP($C148,$B$4:$BH$42,46,FALSE),0)</f>
        <v>0</v>
      </c>
      <c r="AV148" s="10">
        <f>ROUND(VLOOKUP($C148,$B$4:$BH$42,47,FALSE),0)</f>
        <v>0</v>
      </c>
      <c r="AW148" s="10">
        <f>ROUND(VLOOKUP($C148,$B$4:$BH$42,48,FALSE),0)</f>
        <v>0</v>
      </c>
      <c r="AX148" s="10">
        <f>ROUND(VLOOKUP($C148,$B$4:$BH$42,49,FALSE),0)</f>
        <v>0</v>
      </c>
      <c r="AY148" s="3"/>
      <c r="AZ148" s="10">
        <v>6000</v>
      </c>
      <c r="BA148" s="10">
        <v>2000</v>
      </c>
      <c r="BB148" s="10">
        <v>375</v>
      </c>
      <c r="BC148" s="10">
        <v>0</v>
      </c>
      <c r="BD148" s="10">
        <v>0</v>
      </c>
      <c r="BE148" s="10">
        <v>60</v>
      </c>
      <c r="BF148" s="3"/>
      <c r="BG148" s="10">
        <v>1000</v>
      </c>
      <c r="BH148" s="10">
        <v>5000</v>
      </c>
      <c r="BI148" s="3"/>
      <c r="BJ148" s="21">
        <v>1</v>
      </c>
      <c r="BK148" s="65">
        <v>0</v>
      </c>
      <c r="BL148" s="65">
        <v>0</v>
      </c>
      <c r="BM148" s="6">
        <v>151.17468749999998</v>
      </c>
      <c r="BN148" s="8">
        <v>231.01462885229961</v>
      </c>
      <c r="BO148" s="12">
        <v>186.87847474943408</v>
      </c>
      <c r="BP148" s="50">
        <v>0.93932457786116319</v>
      </c>
      <c r="BQ148" s="4">
        <v>232.29457116606082</v>
      </c>
      <c r="BR148" s="50">
        <v>0.9497912713472485</v>
      </c>
      <c r="BS148" s="4">
        <v>229.73468653853837</v>
      </c>
      <c r="BT148">
        <v>142.03471513233021</v>
      </c>
    </row>
    <row r="149" spans="1:72" s="13" customFormat="1" ht="17.25" thickBot="1" x14ac:dyDescent="0.35">
      <c r="B149" s="20"/>
      <c r="C149" s="43"/>
      <c r="D149" s="14">
        <v>1</v>
      </c>
      <c r="E149" s="14">
        <v>1</v>
      </c>
      <c r="F149" s="19">
        <v>1</v>
      </c>
      <c r="G149" s="15">
        <f>G148</f>
        <v>114</v>
      </c>
      <c r="H149" s="15">
        <f>H148</f>
        <v>114</v>
      </c>
      <c r="I149" s="15">
        <f>I148</f>
        <v>4364</v>
      </c>
      <c r="J149" s="15">
        <f>J148</f>
        <v>22</v>
      </c>
      <c r="K149" s="15">
        <f>K148</f>
        <v>18</v>
      </c>
      <c r="L149" s="16"/>
      <c r="M149" s="15">
        <f t="shared" ref="M149:V149" si="564">M148</f>
        <v>150</v>
      </c>
      <c r="N149" s="15">
        <f t="shared" si="564"/>
        <v>0</v>
      </c>
      <c r="O149" s="15">
        <f t="shared" si="564"/>
        <v>0</v>
      </c>
      <c r="P149" s="15">
        <f t="shared" si="564"/>
        <v>0</v>
      </c>
      <c r="Q149" s="15">
        <f t="shared" si="564"/>
        <v>0</v>
      </c>
      <c r="R149" s="15">
        <f t="shared" si="564"/>
        <v>0</v>
      </c>
      <c r="S149" s="15">
        <f t="shared" si="564"/>
        <v>100</v>
      </c>
      <c r="T149" s="15">
        <f t="shared" si="564"/>
        <v>250</v>
      </c>
      <c r="U149" s="15">
        <f t="shared" si="564"/>
        <v>0</v>
      </c>
      <c r="V149" s="15">
        <f t="shared" si="564"/>
        <v>0</v>
      </c>
      <c r="W149" s="16"/>
      <c r="X149" s="15">
        <f t="shared" ref="X149:AI149" si="565">X148</f>
        <v>150</v>
      </c>
      <c r="Y149" s="15">
        <f t="shared" si="565"/>
        <v>0</v>
      </c>
      <c r="Z149" s="15">
        <f t="shared" si="565"/>
        <v>0</v>
      </c>
      <c r="AA149" s="15">
        <f t="shared" si="565"/>
        <v>0</v>
      </c>
      <c r="AB149" s="15">
        <f t="shared" si="565"/>
        <v>0</v>
      </c>
      <c r="AC149" s="15">
        <f t="shared" si="565"/>
        <v>0</v>
      </c>
      <c r="AD149" s="15">
        <f t="shared" si="565"/>
        <v>100</v>
      </c>
      <c r="AE149" s="15">
        <f t="shared" si="565"/>
        <v>250</v>
      </c>
      <c r="AF149" s="15">
        <f t="shared" si="565"/>
        <v>0</v>
      </c>
      <c r="AG149" s="15">
        <f t="shared" si="565"/>
        <v>0</v>
      </c>
      <c r="AH149" s="15">
        <f t="shared" si="565"/>
        <v>0</v>
      </c>
      <c r="AI149" s="15">
        <f t="shared" si="565"/>
        <v>0</v>
      </c>
      <c r="AJ149" s="17"/>
      <c r="AK149" s="15">
        <f>AK148</f>
        <v>0</v>
      </c>
      <c r="AL149" s="15">
        <f>AL148</f>
        <v>0</v>
      </c>
      <c r="AM149" s="17"/>
      <c r="AN149" s="15">
        <f t="shared" ref="AN149:AX149" si="566">AN148</f>
        <v>0</v>
      </c>
      <c r="AO149" s="15">
        <f t="shared" si="566"/>
        <v>0</v>
      </c>
      <c r="AP149" s="15">
        <f t="shared" si="566"/>
        <v>0</v>
      </c>
      <c r="AQ149" s="15">
        <f t="shared" si="566"/>
        <v>0</v>
      </c>
      <c r="AR149" s="15">
        <f t="shared" si="566"/>
        <v>0</v>
      </c>
      <c r="AS149" s="15">
        <f t="shared" si="566"/>
        <v>0</v>
      </c>
      <c r="AT149" s="15">
        <f t="shared" si="566"/>
        <v>0</v>
      </c>
      <c r="AU149" s="15">
        <f t="shared" si="566"/>
        <v>0</v>
      </c>
      <c r="AV149" s="15">
        <f t="shared" si="566"/>
        <v>0</v>
      </c>
      <c r="AW149" s="15">
        <f t="shared" si="566"/>
        <v>0</v>
      </c>
      <c r="AX149" s="15">
        <f t="shared" si="566"/>
        <v>0</v>
      </c>
      <c r="AY149" s="17"/>
      <c r="AZ149" s="15">
        <v>6000</v>
      </c>
      <c r="BA149" s="15">
        <v>2000</v>
      </c>
      <c r="BB149" s="15">
        <f>BB148</f>
        <v>375</v>
      </c>
      <c r="BC149" s="15">
        <v>0</v>
      </c>
      <c r="BD149" s="15">
        <v>0</v>
      </c>
      <c r="BE149" s="15">
        <v>60</v>
      </c>
      <c r="BF149" s="17"/>
      <c r="BG149" s="15">
        <v>1000</v>
      </c>
      <c r="BH149" s="15">
        <v>5000</v>
      </c>
      <c r="BI149" s="17"/>
      <c r="BJ149" s="22">
        <v>1</v>
      </c>
      <c r="BK149" s="65">
        <v>0</v>
      </c>
      <c r="BL149" s="65">
        <v>0</v>
      </c>
      <c r="BM149" s="6">
        <v>151.17468749999998</v>
      </c>
      <c r="BN149" s="8">
        <v>231.01462885229961</v>
      </c>
      <c r="BO149" s="12">
        <v>186.87847474943408</v>
      </c>
      <c r="BP149" s="50">
        <v>0.93932457786116319</v>
      </c>
      <c r="BQ149" s="4">
        <v>232.29457116606082</v>
      </c>
      <c r="BR149" s="50">
        <v>0.9497912713472485</v>
      </c>
      <c r="BS149" s="4">
        <v>229.73468653853837</v>
      </c>
      <c r="BT149"/>
    </row>
    <row r="150" spans="1:72" x14ac:dyDescent="0.3">
      <c r="A150">
        <v>54</v>
      </c>
      <c r="B150" s="18" t="str">
        <f>VLOOKUP(CONCATENATE("CREATURE_NAME_",A150),[1]Localization_Hero!$A:$E,2,FALSE)</f>
        <v>라브릴</v>
      </c>
      <c r="C150" s="43" t="str">
        <f>VLOOKUP($A150,[2]CreatureTable!$A:$I,9,FALSE)</f>
        <v>Priest</v>
      </c>
      <c r="D150">
        <v>1</v>
      </c>
      <c r="E150">
        <v>1</v>
      </c>
      <c r="F150" s="18">
        <v>1</v>
      </c>
      <c r="G150" s="10">
        <f>ROUND(VLOOKUP($C150,$B$4:$BH$42,6,FALSE),0)</f>
        <v>95</v>
      </c>
      <c r="H150" s="10">
        <f>ROUND(VLOOKUP($C150,$B$4:$BH$42,7,FALSE),0)</f>
        <v>95</v>
      </c>
      <c r="I150" s="10">
        <f>ROUND(VLOOKUP($C150,$B$4:$BH$42,8,FALSE),0)</f>
        <v>4520</v>
      </c>
      <c r="J150" s="10">
        <f>ROUND(VLOOKUP($C150,$B$4:$BH$42,9,FALSE),0)</f>
        <v>20</v>
      </c>
      <c r="K150" s="10">
        <f>ROUND(VLOOKUP($C150,$B$4:$BH$42,10,FALSE),0)</f>
        <v>25</v>
      </c>
      <c r="L150" s="2"/>
      <c r="M150" s="10">
        <f>ROUND(VLOOKUP($C150,$B$4:$BH$42,12,FALSE),0)</f>
        <v>100</v>
      </c>
      <c r="N150" s="10">
        <f>ROUND(VLOOKUP($C150,$B$4:$BH$42,13,FALSE),0)</f>
        <v>0</v>
      </c>
      <c r="O150" s="10">
        <f>ROUND(VLOOKUP($C150,$B$4:$BH$42,14,FALSE),0)</f>
        <v>0</v>
      </c>
      <c r="P150" s="10">
        <f>ROUND(VLOOKUP($C150,$B$4:$BH$42,15,FALSE),0)</f>
        <v>0</v>
      </c>
      <c r="Q150" s="10">
        <f>ROUND(VLOOKUP($C150,$B$4:$BH$42,16,FALSE),0)</f>
        <v>0</v>
      </c>
      <c r="R150" s="10">
        <f>ROUND(VLOOKUP($C150,$B$4:$BH$42,17,FALSE),0)</f>
        <v>0</v>
      </c>
      <c r="S150" s="10">
        <f>ROUND(VLOOKUP($C150,$B$4:$BH$42,18,FALSE),0)</f>
        <v>100</v>
      </c>
      <c r="T150" s="10">
        <f>ROUND(VLOOKUP($C150,$B$4:$BH$42,19,FALSE),0)</f>
        <v>0</v>
      </c>
      <c r="U150" s="10">
        <f>ROUND(VLOOKUP($C150,$B$4:$BH$42,20,FALSE),0)</f>
        <v>0</v>
      </c>
      <c r="V150" s="10">
        <f>ROUND(VLOOKUP($C150,$B$4:$BH$42,21,FALSE),0)</f>
        <v>0</v>
      </c>
      <c r="W150" s="2"/>
      <c r="X150" s="10">
        <f>ROUND(VLOOKUP($C150,$B$4:$BH$42,23,FALSE),0)</f>
        <v>100</v>
      </c>
      <c r="Y150" s="10">
        <f>ROUND(VLOOKUP($C150,$B$4:$BH$42,24,FALSE),0)</f>
        <v>0</v>
      </c>
      <c r="Z150" s="10">
        <f>ROUND(VLOOKUP($C150,$B$4:$BH$42,25,FALSE),0)</f>
        <v>0</v>
      </c>
      <c r="AA150" s="10">
        <f>ROUND(VLOOKUP($C150,$B$4:$BH$42,26,FALSE),0)</f>
        <v>0</v>
      </c>
      <c r="AB150" s="10">
        <f>ROUND(VLOOKUP($C150,$B$4:$BH$42,27,FALSE),0)</f>
        <v>500</v>
      </c>
      <c r="AC150" s="10">
        <f>ROUND(VLOOKUP($C150,$B$4:$BH$42,28,FALSE),0)</f>
        <v>250</v>
      </c>
      <c r="AD150" s="10">
        <f>ROUND(VLOOKUP($C150,$B$4:$BH$42,29,FALSE),0)</f>
        <v>100</v>
      </c>
      <c r="AE150" s="10">
        <f>ROUND(VLOOKUP($C150,$B$4:$BH$42,30,FALSE),0)</f>
        <v>0</v>
      </c>
      <c r="AF150" s="10">
        <f>ROUND(VLOOKUP($C150,$B$4:$BH$42,31,FALSE),0)</f>
        <v>0</v>
      </c>
      <c r="AG150" s="10">
        <f>ROUND(VLOOKUP($C150,$B$4:$BH$42,32,FALSE),0)</f>
        <v>150</v>
      </c>
      <c r="AH150" s="10">
        <f>ROUND(VLOOKUP($C150,$B$4:$BH$42,33,FALSE),0)</f>
        <v>0</v>
      </c>
      <c r="AI150" s="10">
        <f>ROUND(VLOOKUP($C150,$B$4:$BH$42,34,FALSE),0)</f>
        <v>0</v>
      </c>
      <c r="AJ150" s="3"/>
      <c r="AK150" s="10">
        <f>ROUND(VLOOKUP($C150,$B$4:$BH$42,36,FALSE),0)</f>
        <v>0</v>
      </c>
      <c r="AL150" s="10">
        <f>ROUND(VLOOKUP($C150,$B$4:$BH$42,37,FALSE),0)</f>
        <v>0</v>
      </c>
      <c r="AM150" s="3"/>
      <c r="AN150" s="10">
        <f>ROUND(VLOOKUP($C150,$B$4:$BH$42,39,FALSE),0)</f>
        <v>0</v>
      </c>
      <c r="AO150" s="10">
        <f>ROUND(VLOOKUP($C150,$B$4:$BH$42,40,FALSE),0)</f>
        <v>0</v>
      </c>
      <c r="AP150" s="10">
        <f>ROUND(VLOOKUP($C150,$B$4:$BH$42,41,FALSE),0)</f>
        <v>0</v>
      </c>
      <c r="AQ150" s="10">
        <f>ROUND(VLOOKUP($C150,$B$4:$BH$42,42,FALSE),0)</f>
        <v>0</v>
      </c>
      <c r="AR150" s="10">
        <f>ROUND(VLOOKUP($C150,$B$4:$BH$42,43,FALSE),0)</f>
        <v>0</v>
      </c>
      <c r="AS150" s="10">
        <f>ROUND(VLOOKUP($C150,$B$4:$BH$42,44,FALSE),0)</f>
        <v>0</v>
      </c>
      <c r="AT150" s="10">
        <f>ROUND(VLOOKUP($C150,$B$4:$BH$42,45,FALSE),0)</f>
        <v>0</v>
      </c>
      <c r="AU150" s="10">
        <f>ROUND(VLOOKUP($C150,$B$4:$BH$42,46,FALSE),0)</f>
        <v>0</v>
      </c>
      <c r="AV150" s="10">
        <f>ROUND(VLOOKUP($C150,$B$4:$BH$42,47,FALSE),0)</f>
        <v>0</v>
      </c>
      <c r="AW150" s="10">
        <f>ROUND(VLOOKUP($C150,$B$4:$BH$42,48,FALSE),0)</f>
        <v>0</v>
      </c>
      <c r="AX150" s="10">
        <f>ROUND(VLOOKUP($C150,$B$4:$BH$42,49,FALSE),0)</f>
        <v>0</v>
      </c>
      <c r="AY150" s="3"/>
      <c r="AZ150" s="10">
        <v>6000</v>
      </c>
      <c r="BA150" s="10">
        <v>2000</v>
      </c>
      <c r="BB150" s="10">
        <v>325</v>
      </c>
      <c r="BC150" s="10">
        <v>0</v>
      </c>
      <c r="BD150" s="10">
        <v>0</v>
      </c>
      <c r="BE150" s="10">
        <v>60</v>
      </c>
      <c r="BF150" s="3"/>
      <c r="BG150" s="10">
        <v>1000</v>
      </c>
      <c r="BH150" s="10">
        <v>5000</v>
      </c>
      <c r="BI150" s="3"/>
      <c r="BJ150" s="21">
        <v>1</v>
      </c>
      <c r="BK150" s="65">
        <v>0</v>
      </c>
      <c r="BL150" s="65">
        <v>0</v>
      </c>
      <c r="BM150" s="6">
        <f t="shared" ref="BM150:BM151" si="567">MAX(G150*(1+M150/1000*(1+O150/1000))*(1+0.5*T150/1000)*(1+0.25*S150/1000),(H150*(1+X150/1000*(1+Z150/1000))*(1+0.5*AE150/1000)*(1+0.25*AD150/1000)))*BG150/1000</f>
        <v>107.11250000000001</v>
      </c>
      <c r="BN150" s="8">
        <f t="shared" ref="BN150:BN151" si="568">(BQ150+BS150)/2*(1+AI150/2000)*(1+AH150/2000)*(1+AN150/2000)*(1+AK150/2000)</f>
        <v>347.95278528237111</v>
      </c>
      <c r="BO150" s="12">
        <f t="shared" ref="BO150:BO151" si="569">SQRT(BM150*BN150)</f>
        <v>193.05463660207172</v>
      </c>
      <c r="BP150" s="50">
        <f>(1-'#Constant'!$A$3)/($J150*'#Constant'!$B$3/'#Constant'!$C$3^($D150-1)+1)+'#Constant'!$A$3</f>
        <v>0.94452830188679238</v>
      </c>
      <c r="BQ150" s="4">
        <f t="shared" ref="BQ150:BQ151" si="570">I150/(BP150*(1-Q150/1000*(0.5+R150/1000))*(1-P150/1000)*(1-V150/1000)*(1+U150/1000))/20</f>
        <v>239.27287255293649</v>
      </c>
      <c r="BR150" s="50">
        <f>(1-'#Constant'!$A$3)/($K150*'#Constant'!$B$3/'#Constant'!$C$3^($D150-1)+1)+'#Constant'!$A$3</f>
        <v>0.93162790697674425</v>
      </c>
      <c r="BS150" s="4">
        <f t="shared" ref="BS150:BS151" si="571">I150/(BR150*(1-AB150/1000*(0.5+AC150/1000))*(1-AA150/1000)*(1-AG150/1000)*(1+AF150/1000))/20</f>
        <v>456.63269801180576</v>
      </c>
      <c r="BT150">
        <f>BO150/$BO$4*100</f>
        <v>146.72883194020091</v>
      </c>
    </row>
    <row r="151" spans="1:72" s="13" customFormat="1" ht="17.25" thickBot="1" x14ac:dyDescent="0.35">
      <c r="B151" s="20"/>
      <c r="C151" s="43"/>
      <c r="D151" s="14">
        <v>1</v>
      </c>
      <c r="E151" s="14">
        <v>1</v>
      </c>
      <c r="F151" s="19">
        <v>1</v>
      </c>
      <c r="G151" s="15">
        <f>G150</f>
        <v>95</v>
      </c>
      <c r="H151" s="15">
        <f>H150</f>
        <v>95</v>
      </c>
      <c r="I151" s="15">
        <f>I150</f>
        <v>4520</v>
      </c>
      <c r="J151" s="15">
        <f>J150</f>
        <v>20</v>
      </c>
      <c r="K151" s="15">
        <f>K150</f>
        <v>25</v>
      </c>
      <c r="L151" s="16"/>
      <c r="M151" s="15">
        <f t="shared" ref="M151:V151" si="572">M150</f>
        <v>100</v>
      </c>
      <c r="N151" s="15">
        <f t="shared" si="572"/>
        <v>0</v>
      </c>
      <c r="O151" s="15">
        <f t="shared" si="572"/>
        <v>0</v>
      </c>
      <c r="P151" s="15">
        <f t="shared" si="572"/>
        <v>0</v>
      </c>
      <c r="Q151" s="15">
        <f t="shared" si="572"/>
        <v>0</v>
      </c>
      <c r="R151" s="15">
        <f t="shared" si="572"/>
        <v>0</v>
      </c>
      <c r="S151" s="15">
        <f t="shared" si="572"/>
        <v>100</v>
      </c>
      <c r="T151" s="15">
        <f t="shared" si="572"/>
        <v>0</v>
      </c>
      <c r="U151" s="15">
        <f t="shared" si="572"/>
        <v>0</v>
      </c>
      <c r="V151" s="15">
        <f t="shared" si="572"/>
        <v>0</v>
      </c>
      <c r="W151" s="16"/>
      <c r="X151" s="15">
        <f t="shared" ref="X151:AI151" si="573">X150</f>
        <v>100</v>
      </c>
      <c r="Y151" s="15">
        <f t="shared" si="573"/>
        <v>0</v>
      </c>
      <c r="Z151" s="15">
        <f t="shared" si="573"/>
        <v>0</v>
      </c>
      <c r="AA151" s="15">
        <f t="shared" si="573"/>
        <v>0</v>
      </c>
      <c r="AB151" s="15">
        <f t="shared" si="573"/>
        <v>500</v>
      </c>
      <c r="AC151" s="15">
        <f t="shared" si="573"/>
        <v>250</v>
      </c>
      <c r="AD151" s="15">
        <f t="shared" si="573"/>
        <v>100</v>
      </c>
      <c r="AE151" s="15">
        <f t="shared" si="573"/>
        <v>0</v>
      </c>
      <c r="AF151" s="15">
        <f t="shared" si="573"/>
        <v>0</v>
      </c>
      <c r="AG151" s="15">
        <f t="shared" si="573"/>
        <v>150</v>
      </c>
      <c r="AH151" s="15">
        <f t="shared" si="573"/>
        <v>0</v>
      </c>
      <c r="AI151" s="15">
        <f t="shared" si="573"/>
        <v>0</v>
      </c>
      <c r="AJ151" s="17"/>
      <c r="AK151" s="15">
        <f>AK150</f>
        <v>0</v>
      </c>
      <c r="AL151" s="15">
        <f>AL150</f>
        <v>0</v>
      </c>
      <c r="AM151" s="17"/>
      <c r="AN151" s="15">
        <f t="shared" ref="AN151:AX151" si="574">AN150</f>
        <v>0</v>
      </c>
      <c r="AO151" s="15">
        <f t="shared" si="574"/>
        <v>0</v>
      </c>
      <c r="AP151" s="15">
        <f t="shared" si="574"/>
        <v>0</v>
      </c>
      <c r="AQ151" s="15">
        <f t="shared" si="574"/>
        <v>0</v>
      </c>
      <c r="AR151" s="15">
        <f t="shared" si="574"/>
        <v>0</v>
      </c>
      <c r="AS151" s="15">
        <f t="shared" si="574"/>
        <v>0</v>
      </c>
      <c r="AT151" s="15">
        <f t="shared" si="574"/>
        <v>0</v>
      </c>
      <c r="AU151" s="15">
        <f t="shared" si="574"/>
        <v>0</v>
      </c>
      <c r="AV151" s="15">
        <f t="shared" si="574"/>
        <v>0</v>
      </c>
      <c r="AW151" s="15">
        <f t="shared" si="574"/>
        <v>0</v>
      </c>
      <c r="AX151" s="15">
        <f t="shared" si="574"/>
        <v>0</v>
      </c>
      <c r="AY151" s="17"/>
      <c r="AZ151" s="15">
        <f t="shared" ref="AZ151:BE151" si="575">AZ150</f>
        <v>6000</v>
      </c>
      <c r="BA151" s="15">
        <f t="shared" si="575"/>
        <v>2000</v>
      </c>
      <c r="BB151" s="15">
        <v>325</v>
      </c>
      <c r="BC151" s="15">
        <f t="shared" si="575"/>
        <v>0</v>
      </c>
      <c r="BD151" s="15">
        <f t="shared" si="575"/>
        <v>0</v>
      </c>
      <c r="BE151" s="15">
        <f t="shared" si="575"/>
        <v>60</v>
      </c>
      <c r="BF151" s="17"/>
      <c r="BG151" s="15">
        <f t="shared" ref="BG151:BH151" si="576">BG150</f>
        <v>1000</v>
      </c>
      <c r="BH151" s="15">
        <f t="shared" si="576"/>
        <v>5000</v>
      </c>
      <c r="BI151" s="17"/>
      <c r="BJ151" s="22">
        <f>G151/G150</f>
        <v>1</v>
      </c>
      <c r="BK151" s="65">
        <f t="shared" ref="BK151:BL151" si="577">BK150</f>
        <v>0</v>
      </c>
      <c r="BL151" s="65">
        <f t="shared" si="577"/>
        <v>0</v>
      </c>
      <c r="BM151" s="6">
        <f t="shared" si="567"/>
        <v>107.11250000000001</v>
      </c>
      <c r="BN151" s="8">
        <f t="shared" si="568"/>
        <v>347.95278528237111</v>
      </c>
      <c r="BO151" s="12">
        <f t="shared" si="569"/>
        <v>193.05463660207172</v>
      </c>
      <c r="BP151" s="50">
        <f>(1-'#Constant'!$A$3)/($J151*'#Constant'!$B$3/'#Constant'!$C$3^($D151-1)+1)+'#Constant'!$A$3</f>
        <v>0.94452830188679238</v>
      </c>
      <c r="BQ151" s="4">
        <f t="shared" si="570"/>
        <v>239.27287255293649</v>
      </c>
      <c r="BR151" s="50">
        <f>(1-'#Constant'!$A$3)/($K151*'#Constant'!$B$3/'#Constant'!$C$3^($D151-1)+1)+'#Constant'!$A$3</f>
        <v>0.93162790697674425</v>
      </c>
      <c r="BS151" s="4">
        <f t="shared" si="571"/>
        <v>456.63269801180576</v>
      </c>
      <c r="BT151"/>
    </row>
    <row r="152" spans="1:72" x14ac:dyDescent="0.3">
      <c r="A152">
        <v>55</v>
      </c>
      <c r="B152" s="18" t="str">
        <f>VLOOKUP(CONCATENATE("CREATURE_NAME_",A152),[1]Localization_Hero!$A:$E,2,FALSE)</f>
        <v>세리아</v>
      </c>
      <c r="C152" s="43" t="str">
        <f>VLOOKUP($A152,[2]CreatureTable!$A:$I,9,FALSE)</f>
        <v>Warrior</v>
      </c>
      <c r="D152">
        <v>1</v>
      </c>
      <c r="E152">
        <v>1</v>
      </c>
      <c r="F152" s="18">
        <v>1</v>
      </c>
      <c r="G152" s="10">
        <f>ROUND(VLOOKUP($C152,$B$4:$BH$42,6,FALSE),0)</f>
        <v>92</v>
      </c>
      <c r="H152" s="10">
        <f>ROUND(VLOOKUP($C152,$B$4:$BH$42,7,FALSE),0)</f>
        <v>92</v>
      </c>
      <c r="I152" s="10">
        <f>ROUND(VLOOKUP($C152,$B$4:$BH$42,8,FALSE),0)</f>
        <v>5930</v>
      </c>
      <c r="J152" s="10">
        <f>ROUND(VLOOKUP($C152,$B$4:$BH$42,9,FALSE),0)</f>
        <v>30</v>
      </c>
      <c r="K152" s="10">
        <f>ROUND(VLOOKUP($C152,$B$4:$BH$42,10,FALSE),0)</f>
        <v>36</v>
      </c>
      <c r="L152" s="2"/>
      <c r="M152" s="10">
        <f>ROUND(VLOOKUP($C152,$B$4:$BH$42,12,FALSE),0)</f>
        <v>150</v>
      </c>
      <c r="N152" s="10">
        <f>ROUND(VLOOKUP($C152,$B$4:$BH$42,13,FALSE),0)</f>
        <v>0</v>
      </c>
      <c r="O152" s="10">
        <f>ROUND(VLOOKUP($C152,$B$4:$BH$42,14,FALSE),0)</f>
        <v>0</v>
      </c>
      <c r="P152" s="10">
        <f>ROUND(VLOOKUP($C152,$B$4:$BH$42,15,FALSE),0)</f>
        <v>100</v>
      </c>
      <c r="Q152" s="10">
        <f>ROUND(VLOOKUP($C152,$B$4:$BH$42,16,FALSE),0)</f>
        <v>0</v>
      </c>
      <c r="R152" s="10">
        <f>ROUND(VLOOKUP($C152,$B$4:$BH$42,17,FALSE),0)</f>
        <v>0</v>
      </c>
      <c r="S152" s="10">
        <f>ROUND(VLOOKUP($C152,$B$4:$BH$42,18,FALSE),0)</f>
        <v>100</v>
      </c>
      <c r="T152" s="10">
        <f>ROUND(VLOOKUP($C152,$B$4:$BH$42,19,FALSE),0)</f>
        <v>150</v>
      </c>
      <c r="U152" s="10">
        <f>ROUND(VLOOKUP($C152,$B$4:$BH$42,20,FALSE),0)</f>
        <v>0</v>
      </c>
      <c r="V152" s="10">
        <f>ROUND(VLOOKUP($C152,$B$4:$BH$42,21,FALSE),0)</f>
        <v>0</v>
      </c>
      <c r="W152" s="2"/>
      <c r="X152" s="10">
        <f>ROUND(VLOOKUP($C152,$B$4:$BH$42,23,FALSE),0)</f>
        <v>150</v>
      </c>
      <c r="Y152" s="10">
        <f>ROUND(VLOOKUP($C152,$B$4:$BH$42,24,FALSE),0)</f>
        <v>0</v>
      </c>
      <c r="Z152" s="10">
        <f>ROUND(VLOOKUP($C152,$B$4:$BH$42,25,FALSE),0)</f>
        <v>0</v>
      </c>
      <c r="AA152" s="10">
        <f>ROUND(VLOOKUP($C152,$B$4:$BH$42,26,FALSE),0)</f>
        <v>100</v>
      </c>
      <c r="AB152" s="10">
        <f>ROUND(VLOOKUP($C152,$B$4:$BH$42,27,FALSE),0)</f>
        <v>0</v>
      </c>
      <c r="AC152" s="10">
        <f>ROUND(VLOOKUP($C152,$B$4:$BH$42,28,FALSE),0)</f>
        <v>0</v>
      </c>
      <c r="AD152" s="10">
        <f>ROUND(VLOOKUP($C152,$B$4:$BH$42,29,FALSE),0)</f>
        <v>100</v>
      </c>
      <c r="AE152" s="10">
        <f>ROUND(VLOOKUP($C152,$B$4:$BH$42,30,FALSE),0)</f>
        <v>150</v>
      </c>
      <c r="AF152" s="10">
        <f>ROUND(VLOOKUP($C152,$B$4:$BH$42,31,FALSE),0)</f>
        <v>0</v>
      </c>
      <c r="AG152" s="10">
        <f>ROUND(VLOOKUP($C152,$B$4:$BH$42,32,FALSE),0)</f>
        <v>0</v>
      </c>
      <c r="AH152" s="10">
        <f>ROUND(VLOOKUP($C152,$B$4:$BH$42,33,FALSE),0)</f>
        <v>0</v>
      </c>
      <c r="AI152" s="10">
        <f>ROUND(VLOOKUP($C152,$B$4:$BH$42,34,FALSE),0)</f>
        <v>0</v>
      </c>
      <c r="AJ152" s="3"/>
      <c r="AK152" s="10">
        <f>ROUND(VLOOKUP($C152,$B$4:$BH$42,36,FALSE),0)</f>
        <v>150</v>
      </c>
      <c r="AL152" s="10">
        <f>ROUND(VLOOKUP($C152,$B$4:$BH$42,37,FALSE),0)</f>
        <v>0</v>
      </c>
      <c r="AM152" s="3"/>
      <c r="AN152" s="10">
        <f>ROUND(VLOOKUP($C152,$B$4:$BH$42,39,FALSE),0)</f>
        <v>0</v>
      </c>
      <c r="AO152" s="10">
        <f>ROUND(VLOOKUP($C152,$B$4:$BH$42,40,FALSE),0)</f>
        <v>0</v>
      </c>
      <c r="AP152" s="10">
        <f>ROUND(VLOOKUP($C152,$B$4:$BH$42,41,FALSE),0)</f>
        <v>0</v>
      </c>
      <c r="AQ152" s="10">
        <f>ROUND(VLOOKUP($C152,$B$4:$BH$42,42,FALSE),0)</f>
        <v>0</v>
      </c>
      <c r="AR152" s="10">
        <f>ROUND(VLOOKUP($C152,$B$4:$BH$42,43,FALSE),0)</f>
        <v>0</v>
      </c>
      <c r="AS152" s="10">
        <f>ROUND(VLOOKUP($C152,$B$4:$BH$42,44,FALSE),0)</f>
        <v>0</v>
      </c>
      <c r="AT152" s="10">
        <f>ROUND(VLOOKUP($C152,$B$4:$BH$42,45,FALSE),0)</f>
        <v>0</v>
      </c>
      <c r="AU152" s="10">
        <f>ROUND(VLOOKUP($C152,$B$4:$BH$42,46,FALSE),0)</f>
        <v>0</v>
      </c>
      <c r="AV152" s="10">
        <f>ROUND(VLOOKUP($C152,$B$4:$BH$42,47,FALSE),0)</f>
        <v>0</v>
      </c>
      <c r="AW152" s="10">
        <f>ROUND(VLOOKUP($C152,$B$4:$BH$42,48,FALSE),0)</f>
        <v>0</v>
      </c>
      <c r="AX152" s="10">
        <f>ROUND(VLOOKUP($C152,$B$4:$BH$42,49,FALSE),0)</f>
        <v>0</v>
      </c>
      <c r="AY152" s="3"/>
      <c r="AZ152" s="10">
        <v>6000</v>
      </c>
      <c r="BA152" s="10">
        <v>2000</v>
      </c>
      <c r="BB152" s="10">
        <v>275</v>
      </c>
      <c r="BC152" s="10">
        <v>0</v>
      </c>
      <c r="BD152" s="10">
        <v>0</v>
      </c>
      <c r="BE152" s="10">
        <v>60</v>
      </c>
      <c r="BF152" s="3"/>
      <c r="BG152" s="10">
        <v>1000</v>
      </c>
      <c r="BH152" s="10">
        <v>5000</v>
      </c>
      <c r="BI152" s="3"/>
      <c r="BJ152" s="21">
        <v>1</v>
      </c>
      <c r="BK152" s="65">
        <v>0</v>
      </c>
      <c r="BL152" s="65">
        <v>0</v>
      </c>
      <c r="BM152" s="6">
        <f t="shared" ref="BM152:BM153" si="578">MAX(G152*(1+M152/1000*(1+O152/1000))*(1+0.5*T152/1000)*(1+0.25*S152/1000),(H152*(1+X152/1000*(1+Z152/1000))*(1+0.5*AE152/1000)*(1+0.25*AD152/1000)))*BG152/1000</f>
        <v>116.57837499999998</v>
      </c>
      <c r="BN152" s="8">
        <f t="shared" ref="BN152:BN153" si="579">(BQ152+BS152)/2*(1+AI152/2000)*(1+AH152/2000)*(1+AN152/2000)*(1+AK152/2000)</f>
        <v>388.44422318283398</v>
      </c>
      <c r="BO152" s="12">
        <f t="shared" ref="BO152:BO153" si="580">SQRT(BM152*BN152)</f>
        <v>212.80083720886088</v>
      </c>
      <c r="BP152" s="50">
        <f>(1-'#Constant'!$A$3)/($J152*'#Constant'!$B$3/'#Constant'!$C$3^($D152-1)+1)+'#Constant'!$A$3</f>
        <v>0.91908256880733941</v>
      </c>
      <c r="BQ152" s="4">
        <f t="shared" ref="BQ152:BQ153" si="581">I152/(BP152*(1-Q152/1000*(0.5+R152/1000))*(1-P152/1000)*(1-V152/1000)*(1+U152/1000))/20</f>
        <v>358.44923581996852</v>
      </c>
      <c r="BR152" s="50">
        <f>(1-'#Constant'!$A$3)/($K152*'#Constant'!$B$3/'#Constant'!$C$3^($D152-1)+1)+'#Constant'!$A$3</f>
        <v>0.90447653429602881</v>
      </c>
      <c r="BS152" s="4">
        <f t="shared" ref="BS152:BS153" si="582">I152/(BR152*(1-AB152/1000*(0.5+AC152/1000))*(1-AA152/1000)*(1-AG152/1000)*(1+AF152/1000))/20</f>
        <v>364.2376910318157</v>
      </c>
      <c r="BT152">
        <f>BO152/$BO$4*100</f>
        <v>161.73669189781026</v>
      </c>
    </row>
    <row r="153" spans="1:72" s="13" customFormat="1" ht="18" customHeight="1" thickBot="1" x14ac:dyDescent="0.35">
      <c r="B153" s="20"/>
      <c r="D153" s="14">
        <v>1</v>
      </c>
      <c r="E153" s="14">
        <v>1</v>
      </c>
      <c r="F153" s="19">
        <v>1</v>
      </c>
      <c r="G153" s="15">
        <f>G152</f>
        <v>92</v>
      </c>
      <c r="H153" s="15">
        <f>H152</f>
        <v>92</v>
      </c>
      <c r="I153" s="15">
        <f>I152</f>
        <v>5930</v>
      </c>
      <c r="J153" s="15">
        <f>J152</f>
        <v>30</v>
      </c>
      <c r="K153" s="15">
        <f>K152</f>
        <v>36</v>
      </c>
      <c r="L153" s="16"/>
      <c r="M153" s="15">
        <f t="shared" ref="M153:V153" si="583">M152</f>
        <v>150</v>
      </c>
      <c r="N153" s="15">
        <f t="shared" si="583"/>
        <v>0</v>
      </c>
      <c r="O153" s="15">
        <f t="shared" si="583"/>
        <v>0</v>
      </c>
      <c r="P153" s="15">
        <f t="shared" si="583"/>
        <v>100</v>
      </c>
      <c r="Q153" s="15">
        <f t="shared" si="583"/>
        <v>0</v>
      </c>
      <c r="R153" s="15">
        <f t="shared" si="583"/>
        <v>0</v>
      </c>
      <c r="S153" s="15">
        <f t="shared" si="583"/>
        <v>100</v>
      </c>
      <c r="T153" s="15">
        <f t="shared" si="583"/>
        <v>150</v>
      </c>
      <c r="U153" s="15">
        <f t="shared" si="583"/>
        <v>0</v>
      </c>
      <c r="V153" s="15">
        <f t="shared" si="583"/>
        <v>0</v>
      </c>
      <c r="W153" s="16"/>
      <c r="X153" s="15">
        <f t="shared" ref="X153:AI153" si="584">X152</f>
        <v>150</v>
      </c>
      <c r="Y153" s="15">
        <f t="shared" si="584"/>
        <v>0</v>
      </c>
      <c r="Z153" s="15">
        <f t="shared" si="584"/>
        <v>0</v>
      </c>
      <c r="AA153" s="15">
        <f t="shared" si="584"/>
        <v>100</v>
      </c>
      <c r="AB153" s="15">
        <f t="shared" si="584"/>
        <v>0</v>
      </c>
      <c r="AC153" s="15">
        <f t="shared" si="584"/>
        <v>0</v>
      </c>
      <c r="AD153" s="15">
        <f t="shared" si="584"/>
        <v>100</v>
      </c>
      <c r="AE153" s="15">
        <f t="shared" si="584"/>
        <v>150</v>
      </c>
      <c r="AF153" s="15">
        <f t="shared" si="584"/>
        <v>0</v>
      </c>
      <c r="AG153" s="15">
        <f t="shared" si="584"/>
        <v>0</v>
      </c>
      <c r="AH153" s="15">
        <f t="shared" si="584"/>
        <v>0</v>
      </c>
      <c r="AI153" s="15">
        <f t="shared" si="584"/>
        <v>0</v>
      </c>
      <c r="AJ153" s="17"/>
      <c r="AK153" s="15">
        <f>AK152</f>
        <v>150</v>
      </c>
      <c r="AL153" s="15">
        <f>AL152</f>
        <v>0</v>
      </c>
      <c r="AM153" s="17"/>
      <c r="AN153" s="15">
        <f t="shared" ref="AN153:AX153" si="585">AN152</f>
        <v>0</v>
      </c>
      <c r="AO153" s="15">
        <f t="shared" si="585"/>
        <v>0</v>
      </c>
      <c r="AP153" s="15">
        <f t="shared" si="585"/>
        <v>0</v>
      </c>
      <c r="AQ153" s="15">
        <f t="shared" si="585"/>
        <v>0</v>
      </c>
      <c r="AR153" s="15">
        <f t="shared" si="585"/>
        <v>0</v>
      </c>
      <c r="AS153" s="15">
        <f t="shared" si="585"/>
        <v>0</v>
      </c>
      <c r="AT153" s="15">
        <f t="shared" si="585"/>
        <v>0</v>
      </c>
      <c r="AU153" s="15">
        <f t="shared" si="585"/>
        <v>0</v>
      </c>
      <c r="AV153" s="15">
        <f t="shared" si="585"/>
        <v>0</v>
      </c>
      <c r="AW153" s="15">
        <f t="shared" si="585"/>
        <v>0</v>
      </c>
      <c r="AX153" s="15">
        <f t="shared" si="585"/>
        <v>0</v>
      </c>
      <c r="AY153" s="17"/>
      <c r="AZ153" s="15">
        <f t="shared" ref="AZ153:BA153" si="586">AZ152</f>
        <v>6000</v>
      </c>
      <c r="BA153" s="15">
        <f t="shared" si="586"/>
        <v>2000</v>
      </c>
      <c r="BB153" s="15">
        <f>BB152</f>
        <v>275</v>
      </c>
      <c r="BC153" s="15">
        <f t="shared" ref="BC153:BE153" si="587">BC152</f>
        <v>0</v>
      </c>
      <c r="BD153" s="15">
        <f t="shared" si="587"/>
        <v>0</v>
      </c>
      <c r="BE153" s="15">
        <f t="shared" si="587"/>
        <v>60</v>
      </c>
      <c r="BF153" s="17"/>
      <c r="BG153" s="15">
        <f t="shared" ref="BG153:BH153" si="588">BG152</f>
        <v>1000</v>
      </c>
      <c r="BH153" s="15">
        <f t="shared" si="588"/>
        <v>5000</v>
      </c>
      <c r="BI153" s="17"/>
      <c r="BJ153" s="22">
        <f>G153/G152</f>
        <v>1</v>
      </c>
      <c r="BK153" s="65">
        <f t="shared" ref="BK153:BL153" si="589">BK152</f>
        <v>0</v>
      </c>
      <c r="BL153" s="65">
        <f t="shared" si="589"/>
        <v>0</v>
      </c>
      <c r="BM153" s="6">
        <f t="shared" si="578"/>
        <v>116.57837499999998</v>
      </c>
      <c r="BN153" s="8">
        <f t="shared" si="579"/>
        <v>388.44422318283398</v>
      </c>
      <c r="BO153" s="12">
        <f t="shared" si="580"/>
        <v>212.80083720886088</v>
      </c>
      <c r="BP153" s="50">
        <f>(1-'#Constant'!$A$3)/($J153*'#Constant'!$B$3/'#Constant'!$C$3^($D153-1)+1)+'#Constant'!$A$3</f>
        <v>0.91908256880733941</v>
      </c>
      <c r="BQ153" s="4">
        <f t="shared" si="581"/>
        <v>358.44923581996852</v>
      </c>
      <c r="BR153" s="50">
        <f>(1-'#Constant'!$A$3)/($K153*'#Constant'!$B$3/'#Constant'!$C$3^($D153-1)+1)+'#Constant'!$A$3</f>
        <v>0.90447653429602881</v>
      </c>
      <c r="BS153" s="4">
        <f t="shared" si="582"/>
        <v>364.2376910318157</v>
      </c>
      <c r="BT153"/>
    </row>
    <row r="154" spans="1:72" x14ac:dyDescent="0.3">
      <c r="A154">
        <v>56</v>
      </c>
      <c r="B154" s="18" t="str">
        <f>VLOOKUP(CONCATENATE("CREATURE_NAME_",A154),[1]Localization_Hero!$A:$E,2,FALSE)</f>
        <v>에르제</v>
      </c>
      <c r="C154" s="43" t="str">
        <f>VLOOKUP($A154,[2]CreatureTable!$A:$I,9,FALSE)</f>
        <v>Assassin</v>
      </c>
      <c r="D154">
        <v>1</v>
      </c>
      <c r="E154">
        <v>1</v>
      </c>
      <c r="F154" s="18">
        <v>1</v>
      </c>
      <c r="G154" s="10">
        <f>ROUND(VLOOKUP($C154,$B$4:$BH$42,6,FALSE),0)</f>
        <v>101</v>
      </c>
      <c r="H154" s="10">
        <f>ROUND(VLOOKUP($C154,$B$4:$BH$42,7,FALSE),0)</f>
        <v>101</v>
      </c>
      <c r="I154" s="10">
        <f>ROUND(VLOOKUP($C154,$B$4:$BH$42,8,FALSE),0)</f>
        <v>5666</v>
      </c>
      <c r="J154" s="10">
        <f>ROUND(VLOOKUP($C154,$B$4:$BH$42,9,FALSE),0)</f>
        <v>32</v>
      </c>
      <c r="K154" s="10">
        <f>ROUND(VLOOKUP($C154,$B$4:$BH$42,10,FALSE),0)</f>
        <v>28</v>
      </c>
      <c r="L154" s="2"/>
      <c r="M154" s="10">
        <f>ROUND(VLOOKUP($C154,$B$4:$BH$42,12,FALSE),0)</f>
        <v>200</v>
      </c>
      <c r="N154" s="10">
        <f>ROUND(VLOOKUP($C154,$B$4:$BH$42,13,FALSE),0)</f>
        <v>0</v>
      </c>
      <c r="O154" s="10">
        <f>ROUND(VLOOKUP($C154,$B$4:$BH$42,14,FALSE),0)</f>
        <v>300</v>
      </c>
      <c r="P154" s="10">
        <f>ROUND(VLOOKUP($C154,$B$4:$BH$42,15,FALSE),0)</f>
        <v>200</v>
      </c>
      <c r="Q154" s="10">
        <f>ROUND(VLOOKUP($C154,$B$4:$BH$42,16,FALSE),0)</f>
        <v>0</v>
      </c>
      <c r="R154" s="10">
        <f>ROUND(VLOOKUP($C154,$B$4:$BH$42,17,FALSE),0)</f>
        <v>0</v>
      </c>
      <c r="S154" s="10">
        <f>ROUND(VLOOKUP($C154,$B$4:$BH$42,18,FALSE),0)</f>
        <v>100</v>
      </c>
      <c r="T154" s="10">
        <f>ROUND(VLOOKUP($C154,$B$4:$BH$42,19,FALSE),0)</f>
        <v>0</v>
      </c>
      <c r="U154" s="10">
        <f>ROUND(VLOOKUP($C154,$B$4:$BH$42,20,FALSE),0)</f>
        <v>0</v>
      </c>
      <c r="V154" s="10">
        <f>ROUND(VLOOKUP($C154,$B$4:$BH$42,21,FALSE),0)</f>
        <v>0</v>
      </c>
      <c r="W154" s="2"/>
      <c r="X154" s="10">
        <f>ROUND(VLOOKUP($C154,$B$4:$BH$42,23,FALSE),0)</f>
        <v>200</v>
      </c>
      <c r="Y154" s="10">
        <f>ROUND(VLOOKUP($C154,$B$4:$BH$42,24,FALSE),0)</f>
        <v>0</v>
      </c>
      <c r="Z154" s="10">
        <f>ROUND(VLOOKUP($C154,$B$4:$BH$42,25,FALSE),0)</f>
        <v>300</v>
      </c>
      <c r="AA154" s="10">
        <f>ROUND(VLOOKUP($C154,$B$4:$BH$42,26,FALSE),0)</f>
        <v>200</v>
      </c>
      <c r="AB154" s="10">
        <f>ROUND(VLOOKUP($C154,$B$4:$BH$42,27,FALSE),0)</f>
        <v>0</v>
      </c>
      <c r="AC154" s="10">
        <f>ROUND(VLOOKUP($C154,$B$4:$BH$42,28,FALSE),0)</f>
        <v>0</v>
      </c>
      <c r="AD154" s="10">
        <f>ROUND(VLOOKUP($C154,$B$4:$BH$42,29,FALSE),0)</f>
        <v>100</v>
      </c>
      <c r="AE154" s="10">
        <f>ROUND(VLOOKUP($C154,$B$4:$BH$42,30,FALSE),0)</f>
        <v>0</v>
      </c>
      <c r="AF154" s="10">
        <f>ROUND(VLOOKUP($C154,$B$4:$BH$42,31,FALSE),0)</f>
        <v>0</v>
      </c>
      <c r="AG154" s="10">
        <f>ROUND(VLOOKUP($C154,$B$4:$BH$42,32,FALSE),0)</f>
        <v>0</v>
      </c>
      <c r="AH154" s="10">
        <f>ROUND(VLOOKUP($C154,$B$4:$BH$42,33,FALSE),0)</f>
        <v>0</v>
      </c>
      <c r="AI154" s="10">
        <f>ROUND(VLOOKUP($C154,$B$4:$BH$42,34,FALSE),0)</f>
        <v>0</v>
      </c>
      <c r="AJ154" s="3"/>
      <c r="AK154" s="10">
        <f>ROUND(VLOOKUP($C154,$B$4:$BH$42,36,FALSE),0)</f>
        <v>0</v>
      </c>
      <c r="AL154" s="10">
        <f>ROUND(VLOOKUP($C154,$B$4:$BH$42,37,FALSE),0)</f>
        <v>0</v>
      </c>
      <c r="AM154" s="3"/>
      <c r="AN154" s="10">
        <f>ROUND(VLOOKUP($C154,$B$4:$BH$42,39,FALSE),0)</f>
        <v>0</v>
      </c>
      <c r="AO154" s="10">
        <f>ROUND(VLOOKUP($C154,$B$4:$BH$42,40,FALSE),0)</f>
        <v>0</v>
      </c>
      <c r="AP154" s="10">
        <f>ROUND(VLOOKUP($C154,$B$4:$BH$42,41,FALSE),0)</f>
        <v>0</v>
      </c>
      <c r="AQ154" s="10">
        <f>ROUND(VLOOKUP($C154,$B$4:$BH$42,42,FALSE),0)</f>
        <v>0</v>
      </c>
      <c r="AR154" s="10">
        <f>ROUND(VLOOKUP($C154,$B$4:$BH$42,43,FALSE),0)</f>
        <v>0</v>
      </c>
      <c r="AS154" s="10">
        <f>ROUND(VLOOKUP($C154,$B$4:$BH$42,44,FALSE),0)</f>
        <v>0</v>
      </c>
      <c r="AT154" s="10">
        <f>ROUND(VLOOKUP($C154,$B$4:$BH$42,45,FALSE),0)</f>
        <v>0</v>
      </c>
      <c r="AU154" s="10">
        <f>ROUND(VLOOKUP($C154,$B$4:$BH$42,46,FALSE),0)</f>
        <v>0</v>
      </c>
      <c r="AV154" s="10">
        <f>ROUND(VLOOKUP($C154,$B$4:$BH$42,47,FALSE),0)</f>
        <v>0</v>
      </c>
      <c r="AW154" s="10">
        <f>ROUND(VLOOKUP($C154,$B$4:$BH$42,48,FALSE),0)</f>
        <v>0</v>
      </c>
      <c r="AX154" s="10">
        <f>ROUND(VLOOKUP($C154,$B$4:$BH$42,49,FALSE),0)</f>
        <v>0</v>
      </c>
      <c r="AY154" s="3"/>
      <c r="AZ154" s="10">
        <v>6000</v>
      </c>
      <c r="BA154" s="10">
        <v>2000</v>
      </c>
      <c r="BB154" s="10">
        <v>250</v>
      </c>
      <c r="BC154" s="10">
        <v>0</v>
      </c>
      <c r="BD154" s="10">
        <v>0</v>
      </c>
      <c r="BE154" s="10">
        <v>60</v>
      </c>
      <c r="BF154" s="3"/>
      <c r="BG154" s="10">
        <v>1000</v>
      </c>
      <c r="BH154" s="10">
        <v>5000</v>
      </c>
      <c r="BI154" s="3"/>
      <c r="BJ154" s="21">
        <v>1</v>
      </c>
      <c r="BK154" s="65">
        <v>0</v>
      </c>
      <c r="BL154" s="65">
        <v>0</v>
      </c>
      <c r="BM154" s="6">
        <f t="shared" ref="BM154:BM155" si="590">MAX(G154*(1+M154/1000*(1+O154/1000))*(1+0.5*T154/1000)*(1+0.25*S154/1000),(H154*(1+X154/1000*(1+Z154/1000))*(1+0.5*AE154/1000)*(1+0.25*AD154/1000)))*BG154/1000</f>
        <v>130.44149999999999</v>
      </c>
      <c r="BN154" s="8">
        <f t="shared" ref="BN154:BN155" si="591">(BQ154+BS154)/2*(1+AI154/2000)*(1+AH154/2000)*(1+AN154/2000)*(1+AK154/2000)</f>
        <v>385.30245660461935</v>
      </c>
      <c r="BO154" s="12">
        <f t="shared" ref="BO154:BO155" si="592">SQRT(BM154*BN154)</f>
        <v>224.18615120740947</v>
      </c>
      <c r="BP154" s="50">
        <f>(1-'#Constant'!$A$3)/($J154*'#Constant'!$B$3/'#Constant'!$C$3^($D154-1)+1)+'#Constant'!$A$3</f>
        <v>0.91416058394160582</v>
      </c>
      <c r="BQ154" s="4">
        <f t="shared" ref="BQ154:BQ155" si="593">I154/(BP154*(1-Q154/1000*(0.5+R154/1000))*(1-P154/1000)*(1-V154/1000)*(1+U154/1000))/20</f>
        <v>387.37723570744168</v>
      </c>
      <c r="BR154" s="50">
        <f>(1-'#Constant'!$A$3)/($K154*'#Constant'!$B$3/'#Constant'!$C$3^($D154-1)+1)+'#Constant'!$A$3</f>
        <v>0.92405904059040589</v>
      </c>
      <c r="BS154" s="4">
        <f t="shared" ref="BS154:BS155" si="594">I154/(BR154*(1-AB154/1000*(0.5+AC154/1000))*(1-AA154/1000)*(1-AG154/1000)*(1+AF154/1000))/20</f>
        <v>383.22767750179702</v>
      </c>
      <c r="BT154">
        <f>BO154/$BO$4*100</f>
        <v>170.38996153008969</v>
      </c>
    </row>
    <row r="155" spans="1:72" s="13" customFormat="1" ht="18" customHeight="1" thickBot="1" x14ac:dyDescent="0.35">
      <c r="B155" s="20"/>
      <c r="D155" s="14">
        <v>1</v>
      </c>
      <c r="E155" s="14">
        <v>1</v>
      </c>
      <c r="F155" s="19">
        <v>1</v>
      </c>
      <c r="G155" s="15">
        <f>G154</f>
        <v>101</v>
      </c>
      <c r="H155" s="15">
        <f>H154</f>
        <v>101</v>
      </c>
      <c r="I155" s="15">
        <f>I154</f>
        <v>5666</v>
      </c>
      <c r="J155" s="15">
        <f>J154</f>
        <v>32</v>
      </c>
      <c r="K155" s="15">
        <f>K154</f>
        <v>28</v>
      </c>
      <c r="L155" s="16"/>
      <c r="M155" s="15">
        <f t="shared" ref="M155:V155" si="595">M154</f>
        <v>200</v>
      </c>
      <c r="N155" s="15">
        <f t="shared" si="595"/>
        <v>0</v>
      </c>
      <c r="O155" s="15">
        <f t="shared" si="595"/>
        <v>300</v>
      </c>
      <c r="P155" s="15">
        <f t="shared" si="595"/>
        <v>200</v>
      </c>
      <c r="Q155" s="15">
        <f t="shared" si="595"/>
        <v>0</v>
      </c>
      <c r="R155" s="15">
        <f t="shared" si="595"/>
        <v>0</v>
      </c>
      <c r="S155" s="15">
        <f t="shared" si="595"/>
        <v>100</v>
      </c>
      <c r="T155" s="15">
        <f t="shared" si="595"/>
        <v>0</v>
      </c>
      <c r="U155" s="15">
        <f t="shared" si="595"/>
        <v>0</v>
      </c>
      <c r="V155" s="15">
        <f t="shared" si="595"/>
        <v>0</v>
      </c>
      <c r="W155" s="16"/>
      <c r="X155" s="15">
        <f t="shared" ref="X155:AI155" si="596">X154</f>
        <v>200</v>
      </c>
      <c r="Y155" s="15">
        <f t="shared" si="596"/>
        <v>0</v>
      </c>
      <c r="Z155" s="15">
        <f t="shared" si="596"/>
        <v>300</v>
      </c>
      <c r="AA155" s="15">
        <f t="shared" si="596"/>
        <v>200</v>
      </c>
      <c r="AB155" s="15">
        <f t="shared" si="596"/>
        <v>0</v>
      </c>
      <c r="AC155" s="15">
        <f t="shared" si="596"/>
        <v>0</v>
      </c>
      <c r="AD155" s="15">
        <f t="shared" si="596"/>
        <v>100</v>
      </c>
      <c r="AE155" s="15">
        <f t="shared" si="596"/>
        <v>0</v>
      </c>
      <c r="AF155" s="15">
        <f t="shared" si="596"/>
        <v>0</v>
      </c>
      <c r="AG155" s="15">
        <f t="shared" si="596"/>
        <v>0</v>
      </c>
      <c r="AH155" s="15">
        <f t="shared" si="596"/>
        <v>0</v>
      </c>
      <c r="AI155" s="15">
        <f t="shared" si="596"/>
        <v>0</v>
      </c>
      <c r="AJ155" s="17"/>
      <c r="AK155" s="15">
        <f>AK154</f>
        <v>0</v>
      </c>
      <c r="AL155" s="15">
        <f>AL154</f>
        <v>0</v>
      </c>
      <c r="AM155" s="17"/>
      <c r="AN155" s="15">
        <f t="shared" ref="AN155:AX155" si="597">AN154</f>
        <v>0</v>
      </c>
      <c r="AO155" s="15">
        <f t="shared" si="597"/>
        <v>0</v>
      </c>
      <c r="AP155" s="15">
        <f t="shared" si="597"/>
        <v>0</v>
      </c>
      <c r="AQ155" s="15">
        <f t="shared" si="597"/>
        <v>0</v>
      </c>
      <c r="AR155" s="15">
        <f t="shared" si="597"/>
        <v>0</v>
      </c>
      <c r="AS155" s="15">
        <f t="shared" si="597"/>
        <v>0</v>
      </c>
      <c r="AT155" s="15">
        <f t="shared" si="597"/>
        <v>0</v>
      </c>
      <c r="AU155" s="15">
        <f t="shared" si="597"/>
        <v>0</v>
      </c>
      <c r="AV155" s="15">
        <f t="shared" si="597"/>
        <v>0</v>
      </c>
      <c r="AW155" s="15">
        <f t="shared" si="597"/>
        <v>0</v>
      </c>
      <c r="AX155" s="15">
        <f t="shared" si="597"/>
        <v>0</v>
      </c>
      <c r="AY155" s="17"/>
      <c r="AZ155" s="15">
        <f t="shared" ref="AZ155:BA155" si="598">AZ154</f>
        <v>6000</v>
      </c>
      <c r="BA155" s="15">
        <f t="shared" si="598"/>
        <v>2000</v>
      </c>
      <c r="BB155" s="15">
        <f>BB154</f>
        <v>250</v>
      </c>
      <c r="BC155" s="15">
        <f t="shared" ref="BC155:BE155" si="599">BC154</f>
        <v>0</v>
      </c>
      <c r="BD155" s="15">
        <f t="shared" si="599"/>
        <v>0</v>
      </c>
      <c r="BE155" s="15">
        <f t="shared" si="599"/>
        <v>60</v>
      </c>
      <c r="BF155" s="17"/>
      <c r="BG155" s="15">
        <f t="shared" ref="BG155:BH155" si="600">BG154</f>
        <v>1000</v>
      </c>
      <c r="BH155" s="15">
        <f t="shared" si="600"/>
        <v>5000</v>
      </c>
      <c r="BI155" s="17"/>
      <c r="BJ155" s="22">
        <f>G155/G154</f>
        <v>1</v>
      </c>
      <c r="BK155" s="65">
        <f t="shared" ref="BK155:BL155" si="601">BK154</f>
        <v>0</v>
      </c>
      <c r="BL155" s="65">
        <f t="shared" si="601"/>
        <v>0</v>
      </c>
      <c r="BM155" s="6">
        <f t="shared" si="590"/>
        <v>130.44149999999999</v>
      </c>
      <c r="BN155" s="8">
        <f t="shared" si="591"/>
        <v>385.30245660461935</v>
      </c>
      <c r="BO155" s="12">
        <f t="shared" si="592"/>
        <v>224.18615120740947</v>
      </c>
      <c r="BP155" s="50">
        <f>(1-'#Constant'!$A$3)/($J155*'#Constant'!$B$3/'#Constant'!$C$3^($D155-1)+1)+'#Constant'!$A$3</f>
        <v>0.91416058394160582</v>
      </c>
      <c r="BQ155" s="4">
        <f t="shared" si="593"/>
        <v>387.37723570744168</v>
      </c>
      <c r="BR155" s="50">
        <f>(1-'#Constant'!$A$3)/($K155*'#Constant'!$B$3/'#Constant'!$C$3^($D155-1)+1)+'#Constant'!$A$3</f>
        <v>0.92405904059040589</v>
      </c>
      <c r="BS155" s="4">
        <f t="shared" si="594"/>
        <v>383.22767750179702</v>
      </c>
      <c r="BT155"/>
    </row>
    <row r="156" spans="1:72" x14ac:dyDescent="0.3">
      <c r="A156">
        <v>57</v>
      </c>
      <c r="B156" s="18" t="str">
        <f>VLOOKUP(CONCATENATE("CREATURE_NAME_",A156),[1]Localization_Hero!$A:$E,2,FALSE)</f>
        <v>릴리아</v>
      </c>
      <c r="C156" s="43" t="str">
        <f>VLOOKUP($A156,[2]CreatureTable!$A:$I,9,FALSE)</f>
        <v>Wizard</v>
      </c>
      <c r="D156">
        <v>1</v>
      </c>
      <c r="E156">
        <v>1</v>
      </c>
      <c r="F156" s="18">
        <v>1</v>
      </c>
      <c r="G156" s="10">
        <f>ROUND(VLOOKUP($C156,$B$4:$BH$42,6,FALSE),0)</f>
        <v>120</v>
      </c>
      <c r="H156" s="10">
        <f>ROUND(VLOOKUP($C156,$B$4:$BH$42,7,FALSE),0)</f>
        <v>120</v>
      </c>
      <c r="I156" s="10">
        <f>ROUND(VLOOKUP($C156,$B$4:$BH$42,8,FALSE),0)</f>
        <v>4031</v>
      </c>
      <c r="J156" s="10">
        <f>ROUND(VLOOKUP($C156,$B$4:$BH$42,9,FALSE),0)</f>
        <v>16</v>
      </c>
      <c r="K156" s="10">
        <f>ROUND(VLOOKUP($C156,$B$4:$BH$42,10,FALSE),0)</f>
        <v>24</v>
      </c>
      <c r="L156" s="2"/>
      <c r="M156" s="10">
        <f>ROUND(VLOOKUP($C156,$B$4:$BH$42,12,FALSE),0)</f>
        <v>100</v>
      </c>
      <c r="N156" s="10">
        <f>ROUND(VLOOKUP($C156,$B$4:$BH$42,13,FALSE),0)</f>
        <v>0</v>
      </c>
      <c r="O156" s="10">
        <f>ROUND(VLOOKUP($C156,$B$4:$BH$42,14,FALSE),0)</f>
        <v>0</v>
      </c>
      <c r="P156" s="10">
        <f>ROUND(VLOOKUP($C156,$B$4:$BH$42,15,FALSE),0)</f>
        <v>0</v>
      </c>
      <c r="Q156" s="10">
        <f>ROUND(VLOOKUP($C156,$B$4:$BH$42,16,FALSE),0)</f>
        <v>0</v>
      </c>
      <c r="R156" s="10">
        <f>ROUND(VLOOKUP($C156,$B$4:$BH$42,17,FALSE),0)</f>
        <v>0</v>
      </c>
      <c r="S156" s="10">
        <f>ROUND(VLOOKUP($C156,$B$4:$BH$42,18,FALSE),0)</f>
        <v>100</v>
      </c>
      <c r="T156" s="10">
        <f>ROUND(VLOOKUP($C156,$B$4:$BH$42,19,FALSE),0)</f>
        <v>150</v>
      </c>
      <c r="U156" s="10">
        <f>ROUND(VLOOKUP($C156,$B$4:$BH$42,20,FALSE),0)</f>
        <v>0</v>
      </c>
      <c r="V156" s="10">
        <f>ROUND(VLOOKUP($C156,$B$4:$BH$42,21,FALSE),0)</f>
        <v>0</v>
      </c>
      <c r="W156" s="2"/>
      <c r="X156" s="10">
        <f>ROUND(VLOOKUP($C156,$B$4:$BH$42,23,FALSE),0)</f>
        <v>100</v>
      </c>
      <c r="Y156" s="10">
        <f>ROUND(VLOOKUP($C156,$B$4:$BH$42,24,FALSE),0)</f>
        <v>0</v>
      </c>
      <c r="Z156" s="10">
        <f>ROUND(VLOOKUP($C156,$B$4:$BH$42,25,FALSE),0)</f>
        <v>0</v>
      </c>
      <c r="AA156" s="10">
        <f>ROUND(VLOOKUP($C156,$B$4:$BH$42,26,FALSE),0)</f>
        <v>200</v>
      </c>
      <c r="AB156" s="10">
        <f>ROUND(VLOOKUP($C156,$B$4:$BH$42,27,FALSE),0)</f>
        <v>250</v>
      </c>
      <c r="AC156" s="10">
        <f>ROUND(VLOOKUP($C156,$B$4:$BH$42,28,FALSE),0)</f>
        <v>0</v>
      </c>
      <c r="AD156" s="10">
        <f>ROUND(VLOOKUP($C156,$B$4:$BH$42,29,FALSE),0)</f>
        <v>100</v>
      </c>
      <c r="AE156" s="10">
        <f>ROUND(VLOOKUP($C156,$B$4:$BH$42,30,FALSE),0)</f>
        <v>150</v>
      </c>
      <c r="AF156" s="10">
        <f>ROUND(VLOOKUP($C156,$B$4:$BH$42,31,FALSE),0)</f>
        <v>0</v>
      </c>
      <c r="AG156" s="10">
        <f>ROUND(VLOOKUP($C156,$B$4:$BH$42,32,FALSE),0)</f>
        <v>0</v>
      </c>
      <c r="AH156" s="10">
        <f>ROUND(VLOOKUP($C156,$B$4:$BH$42,33,FALSE),0)</f>
        <v>0</v>
      </c>
      <c r="AI156" s="10">
        <f>ROUND(VLOOKUP($C156,$B$4:$BH$42,34,FALSE),0)</f>
        <v>0</v>
      </c>
      <c r="AJ156" s="3"/>
      <c r="AK156" s="10">
        <f>ROUND(VLOOKUP($C156,$B$4:$BH$42,36,FALSE),0)</f>
        <v>0</v>
      </c>
      <c r="AL156" s="10">
        <f>ROUND(VLOOKUP($C156,$B$4:$BH$42,37,FALSE),0)</f>
        <v>0</v>
      </c>
      <c r="AM156" s="3"/>
      <c r="AN156" s="10">
        <f>ROUND(VLOOKUP($C156,$B$4:$BH$42,39,FALSE),0)</f>
        <v>0</v>
      </c>
      <c r="AO156" s="10">
        <f>ROUND(VLOOKUP($C156,$B$4:$BH$42,40,FALSE),0)</f>
        <v>0</v>
      </c>
      <c r="AP156" s="10">
        <f>ROUND(VLOOKUP($C156,$B$4:$BH$42,41,FALSE),0)</f>
        <v>0</v>
      </c>
      <c r="AQ156" s="10">
        <f>ROUND(VLOOKUP($C156,$B$4:$BH$42,42,FALSE),0)</f>
        <v>0</v>
      </c>
      <c r="AR156" s="10">
        <f>ROUND(VLOOKUP($C156,$B$4:$BH$42,43,FALSE),0)</f>
        <v>0</v>
      </c>
      <c r="AS156" s="10">
        <f>ROUND(VLOOKUP($C156,$B$4:$BH$42,44,FALSE),0)</f>
        <v>0</v>
      </c>
      <c r="AT156" s="10">
        <f>ROUND(VLOOKUP($C156,$B$4:$BH$42,45,FALSE),0)</f>
        <v>0</v>
      </c>
      <c r="AU156" s="10">
        <f>ROUND(VLOOKUP($C156,$B$4:$BH$42,46,FALSE),0)</f>
        <v>0</v>
      </c>
      <c r="AV156" s="10">
        <f>ROUND(VLOOKUP($C156,$B$4:$BH$42,47,FALSE),0)</f>
        <v>0</v>
      </c>
      <c r="AW156" s="10">
        <f>ROUND(VLOOKUP($C156,$B$4:$BH$42,48,FALSE),0)</f>
        <v>0</v>
      </c>
      <c r="AX156" s="10">
        <f>ROUND(VLOOKUP($C156,$B$4:$BH$42,49,FALSE),0)</f>
        <v>0</v>
      </c>
      <c r="AY156" s="3"/>
      <c r="AZ156" s="10">
        <v>6000</v>
      </c>
      <c r="BA156" s="10">
        <v>2000</v>
      </c>
      <c r="BB156" s="10">
        <v>450</v>
      </c>
      <c r="BC156" s="10">
        <v>0</v>
      </c>
      <c r="BD156" s="10">
        <v>0</v>
      </c>
      <c r="BE156" s="10">
        <v>120</v>
      </c>
      <c r="BF156" s="3"/>
      <c r="BG156" s="10">
        <v>1000</v>
      </c>
      <c r="BH156" s="10">
        <v>5000</v>
      </c>
      <c r="BI156" s="3"/>
      <c r="BJ156" s="21">
        <v>1</v>
      </c>
      <c r="BK156" s="65">
        <v>0</v>
      </c>
      <c r="BL156" s="65">
        <v>0</v>
      </c>
      <c r="BM156" s="6">
        <f t="shared" ref="BM156:BM157" si="602">MAX(G156*(1+M156/1000*(1+O156/1000))*(1+0.5*T156/1000)*(1+0.25*S156/1000),(H156*(1+X156/1000*(1+Z156/1000))*(1+0.5*AE156/1000)*(1+0.25*AD156/1000)))*BG156/1000</f>
        <v>145.44749999999999</v>
      </c>
      <c r="BN156" s="8">
        <f t="shared" ref="BN156:BN157" si="603">(BQ156+BS156)/2*(1+AI156/2000)*(1+AH156/2000)*(1+AN156/2000)*(1+AK156/2000)</f>
        <v>259.61870858192918</v>
      </c>
      <c r="BO156" s="12">
        <f t="shared" ref="BO156:BO157" si="604">SQRT(BM156*BN156)</f>
        <v>194.32162030116501</v>
      </c>
      <c r="BP156" s="50">
        <f>(1-'#Constant'!$A$3)/($J156*'#Constant'!$B$3/'#Constant'!$C$3^($D156-1)+1)+'#Constant'!$A$3</f>
        <v>0.95511450381679386</v>
      </c>
      <c r="BQ156" s="4">
        <f t="shared" ref="BQ156:BQ157" si="605">I156/(BP156*(1-Q156/1000*(0.5+R156/1000))*(1-P156/1000)*(1-V156/1000)*(1+U156/1000))/20</f>
        <v>211.02181905370844</v>
      </c>
      <c r="BR156" s="50">
        <f>(1-'#Constant'!$A$3)/($K156*'#Constant'!$B$3/'#Constant'!$C$3^($D156-1)+1)+'#Constant'!$A$3</f>
        <v>0.93417910447761188</v>
      </c>
      <c r="BS156" s="4">
        <f t="shared" ref="BS156:BS157" si="606">I156/(BR156*(1-AB156/1000*(0.5+AC156/1000))*(1-AA156/1000)*(1-AG156/1000)*(1+AF156/1000))/20</f>
        <v>308.21559811014993</v>
      </c>
      <c r="BT156">
        <f>BO156/$BO$4*100</f>
        <v>147.69178751343802</v>
      </c>
    </row>
    <row r="157" spans="1:72" s="13" customFormat="1" ht="17.25" thickBot="1" x14ac:dyDescent="0.35">
      <c r="B157" s="20"/>
      <c r="D157" s="14">
        <v>1</v>
      </c>
      <c r="E157" s="14">
        <v>1</v>
      </c>
      <c r="F157" s="19">
        <v>1</v>
      </c>
      <c r="G157" s="15">
        <f>G156</f>
        <v>120</v>
      </c>
      <c r="H157" s="15">
        <f>H156</f>
        <v>120</v>
      </c>
      <c r="I157" s="15">
        <f>I156</f>
        <v>4031</v>
      </c>
      <c r="J157" s="15">
        <f>J156</f>
        <v>16</v>
      </c>
      <c r="K157" s="15">
        <f>K156</f>
        <v>24</v>
      </c>
      <c r="L157" s="16"/>
      <c r="M157" s="15">
        <f t="shared" ref="M157:V157" si="607">M156</f>
        <v>100</v>
      </c>
      <c r="N157" s="15">
        <f t="shared" si="607"/>
        <v>0</v>
      </c>
      <c r="O157" s="15">
        <f t="shared" si="607"/>
        <v>0</v>
      </c>
      <c r="P157" s="15">
        <f t="shared" si="607"/>
        <v>0</v>
      </c>
      <c r="Q157" s="15">
        <f t="shared" si="607"/>
        <v>0</v>
      </c>
      <c r="R157" s="15">
        <f t="shared" si="607"/>
        <v>0</v>
      </c>
      <c r="S157" s="15">
        <f t="shared" si="607"/>
        <v>100</v>
      </c>
      <c r="T157" s="15">
        <f t="shared" si="607"/>
        <v>150</v>
      </c>
      <c r="U157" s="15">
        <f t="shared" si="607"/>
        <v>0</v>
      </c>
      <c r="V157" s="15">
        <f t="shared" si="607"/>
        <v>0</v>
      </c>
      <c r="W157" s="16"/>
      <c r="X157" s="15">
        <f t="shared" ref="X157:AI157" si="608">X156</f>
        <v>100</v>
      </c>
      <c r="Y157" s="15">
        <f t="shared" si="608"/>
        <v>0</v>
      </c>
      <c r="Z157" s="15">
        <f t="shared" si="608"/>
        <v>0</v>
      </c>
      <c r="AA157" s="15">
        <f t="shared" si="608"/>
        <v>200</v>
      </c>
      <c r="AB157" s="15">
        <f t="shared" si="608"/>
        <v>250</v>
      </c>
      <c r="AC157" s="15">
        <f t="shared" si="608"/>
        <v>0</v>
      </c>
      <c r="AD157" s="15">
        <f t="shared" si="608"/>
        <v>100</v>
      </c>
      <c r="AE157" s="15">
        <f t="shared" si="608"/>
        <v>150</v>
      </c>
      <c r="AF157" s="15">
        <f t="shared" si="608"/>
        <v>0</v>
      </c>
      <c r="AG157" s="15">
        <f t="shared" si="608"/>
        <v>0</v>
      </c>
      <c r="AH157" s="15">
        <f t="shared" si="608"/>
        <v>0</v>
      </c>
      <c r="AI157" s="15">
        <f t="shared" si="608"/>
        <v>0</v>
      </c>
      <c r="AJ157" s="17"/>
      <c r="AK157" s="15">
        <f>AK156</f>
        <v>0</v>
      </c>
      <c r="AL157" s="15">
        <f>AL156</f>
        <v>0</v>
      </c>
      <c r="AM157" s="17"/>
      <c r="AN157" s="15">
        <f t="shared" ref="AN157:AX157" si="609">AN156</f>
        <v>0</v>
      </c>
      <c r="AO157" s="15">
        <f t="shared" si="609"/>
        <v>0</v>
      </c>
      <c r="AP157" s="15">
        <f t="shared" si="609"/>
        <v>0</v>
      </c>
      <c r="AQ157" s="15">
        <f t="shared" si="609"/>
        <v>0</v>
      </c>
      <c r="AR157" s="15">
        <f t="shared" si="609"/>
        <v>0</v>
      </c>
      <c r="AS157" s="15">
        <f t="shared" si="609"/>
        <v>0</v>
      </c>
      <c r="AT157" s="15">
        <f t="shared" si="609"/>
        <v>0</v>
      </c>
      <c r="AU157" s="15">
        <f t="shared" si="609"/>
        <v>0</v>
      </c>
      <c r="AV157" s="15">
        <f t="shared" si="609"/>
        <v>0</v>
      </c>
      <c r="AW157" s="15">
        <f t="shared" si="609"/>
        <v>0</v>
      </c>
      <c r="AX157" s="15">
        <f t="shared" si="609"/>
        <v>0</v>
      </c>
      <c r="AY157" s="17"/>
      <c r="AZ157" s="15">
        <f t="shared" ref="AZ157:BA157" si="610">AZ156</f>
        <v>6000</v>
      </c>
      <c r="BA157" s="15">
        <f t="shared" si="610"/>
        <v>2000</v>
      </c>
      <c r="BB157" s="15">
        <v>450</v>
      </c>
      <c r="BC157" s="15">
        <f t="shared" ref="BC157:BE157" si="611">BC156</f>
        <v>0</v>
      </c>
      <c r="BD157" s="15">
        <f t="shared" si="611"/>
        <v>0</v>
      </c>
      <c r="BE157" s="15">
        <f t="shared" si="611"/>
        <v>120</v>
      </c>
      <c r="BF157" s="17"/>
      <c r="BG157" s="15">
        <f t="shared" ref="BG157:BH157" si="612">BG156</f>
        <v>1000</v>
      </c>
      <c r="BH157" s="15">
        <f t="shared" si="612"/>
        <v>5000</v>
      </c>
      <c r="BI157" s="17"/>
      <c r="BJ157" s="22">
        <f>G157/G156</f>
        <v>1</v>
      </c>
      <c r="BK157" s="65">
        <f>BK156</f>
        <v>0</v>
      </c>
      <c r="BL157" s="65">
        <f>BL156</f>
        <v>0</v>
      </c>
      <c r="BM157" s="6">
        <f t="shared" si="602"/>
        <v>145.44749999999999</v>
      </c>
      <c r="BN157" s="8">
        <f t="shared" si="603"/>
        <v>259.61870858192918</v>
      </c>
      <c r="BO157" s="12">
        <f t="shared" si="604"/>
        <v>194.32162030116501</v>
      </c>
      <c r="BP157" s="50">
        <f>(1-'#Constant'!$A$3)/($J157*'#Constant'!$B$3/'#Constant'!$C$3^($D157-1)+1)+'#Constant'!$A$3</f>
        <v>0.95511450381679386</v>
      </c>
      <c r="BQ157" s="4">
        <f t="shared" si="605"/>
        <v>211.02181905370844</v>
      </c>
      <c r="BR157" s="50">
        <f>(1-'#Constant'!$A$3)/($K157*'#Constant'!$B$3/'#Constant'!$C$3^($D157-1)+1)+'#Constant'!$A$3</f>
        <v>0.93417910447761188</v>
      </c>
      <c r="BS157" s="4">
        <f t="shared" si="606"/>
        <v>308.21559811014993</v>
      </c>
      <c r="BT157"/>
    </row>
    <row r="158" spans="1:72" x14ac:dyDescent="0.3">
      <c r="A158">
        <v>58</v>
      </c>
      <c r="B158" s="18" t="str">
        <f>VLOOKUP(CONCATENATE("CREATURE_NAME_",A158),[1]Localization_Hero!$A:$E,2,FALSE)</f>
        <v>라우디아</v>
      </c>
      <c r="C158" s="43" t="str">
        <f>VLOOKUP($A158,[2]CreatureTable!$A:$I,9,FALSE)</f>
        <v>Assassin</v>
      </c>
      <c r="D158">
        <v>1</v>
      </c>
      <c r="E158">
        <v>1</v>
      </c>
      <c r="F158" s="18">
        <v>1</v>
      </c>
      <c r="G158" s="10">
        <f>ROUND(VLOOKUP($C158,$B$4:$BH$42,6,FALSE),0)</f>
        <v>101</v>
      </c>
      <c r="H158" s="10">
        <f>ROUND(VLOOKUP($C158,$B$4:$BH$42,7,FALSE),0)</f>
        <v>101</v>
      </c>
      <c r="I158" s="10">
        <f>ROUND(VLOOKUP($C158,$B$4:$BH$42,8,FALSE),0)</f>
        <v>5666</v>
      </c>
      <c r="J158" s="10">
        <f>ROUND(VLOOKUP($C158,$B$4:$BH$42,9,FALSE),0)</f>
        <v>32</v>
      </c>
      <c r="K158" s="10">
        <f>ROUND(VLOOKUP($C158,$B$4:$BH$42,10,FALSE),0)</f>
        <v>28</v>
      </c>
      <c r="L158" s="2"/>
      <c r="M158" s="10">
        <f>ROUND(VLOOKUP($C158,$B$4:$BH$42,12,FALSE),0)</f>
        <v>200</v>
      </c>
      <c r="N158" s="10">
        <f>ROUND(VLOOKUP($C158,$B$4:$BH$42,13,FALSE),0)</f>
        <v>0</v>
      </c>
      <c r="O158" s="10">
        <f>ROUND(VLOOKUP($C158,$B$4:$BH$42,14,FALSE),0)</f>
        <v>300</v>
      </c>
      <c r="P158" s="10">
        <f>ROUND(VLOOKUP($C158,$B$4:$BH$42,15,FALSE),0)</f>
        <v>200</v>
      </c>
      <c r="Q158" s="10">
        <f>ROUND(VLOOKUP($C158,$B$4:$BH$42,16,FALSE),0)</f>
        <v>0</v>
      </c>
      <c r="R158" s="10">
        <f>ROUND(VLOOKUP($C158,$B$4:$BH$42,17,FALSE),0)</f>
        <v>0</v>
      </c>
      <c r="S158" s="10">
        <f>ROUND(VLOOKUP($C158,$B$4:$BH$42,18,FALSE),0)</f>
        <v>100</v>
      </c>
      <c r="T158" s="10">
        <f>ROUND(VLOOKUP($C158,$B$4:$BH$42,19,FALSE),0)</f>
        <v>0</v>
      </c>
      <c r="U158" s="10">
        <f>ROUND(VLOOKUP($C158,$B$4:$BH$42,20,FALSE),0)</f>
        <v>0</v>
      </c>
      <c r="V158" s="10">
        <f>ROUND(VLOOKUP($C158,$B$4:$BH$42,21,FALSE),0)</f>
        <v>0</v>
      </c>
      <c r="W158" s="2"/>
      <c r="X158" s="10">
        <f>ROUND(VLOOKUP($C158,$B$4:$BH$42,23,FALSE),0)</f>
        <v>200</v>
      </c>
      <c r="Y158" s="10">
        <f>ROUND(VLOOKUP($C158,$B$4:$BH$42,24,FALSE),0)</f>
        <v>0</v>
      </c>
      <c r="Z158" s="10">
        <f>ROUND(VLOOKUP($C158,$B$4:$BH$42,25,FALSE),0)</f>
        <v>300</v>
      </c>
      <c r="AA158" s="10">
        <f>ROUND(VLOOKUP($C158,$B$4:$BH$42,26,FALSE),0)</f>
        <v>200</v>
      </c>
      <c r="AB158" s="10">
        <f>ROUND(VLOOKUP($C158,$B$4:$BH$42,27,FALSE),0)</f>
        <v>0</v>
      </c>
      <c r="AC158" s="10">
        <f>ROUND(VLOOKUP($C158,$B$4:$BH$42,28,FALSE),0)</f>
        <v>0</v>
      </c>
      <c r="AD158" s="10">
        <f>ROUND(VLOOKUP($C158,$B$4:$BH$42,29,FALSE),0)</f>
        <v>100</v>
      </c>
      <c r="AE158" s="10">
        <f>ROUND(VLOOKUP($C158,$B$4:$BH$42,30,FALSE),0)</f>
        <v>0</v>
      </c>
      <c r="AF158" s="10">
        <f>ROUND(VLOOKUP($C158,$B$4:$BH$42,31,FALSE),0)</f>
        <v>0</v>
      </c>
      <c r="AG158" s="10">
        <f>ROUND(VLOOKUP($C158,$B$4:$BH$42,32,FALSE),0)</f>
        <v>0</v>
      </c>
      <c r="AH158" s="10">
        <f>ROUND(VLOOKUP($C158,$B$4:$BH$42,33,FALSE),0)</f>
        <v>0</v>
      </c>
      <c r="AI158" s="10">
        <f>ROUND(VLOOKUP($C158,$B$4:$BH$42,34,FALSE),0)</f>
        <v>0</v>
      </c>
      <c r="AJ158" s="3"/>
      <c r="AK158" s="10">
        <f>ROUND(VLOOKUP($C158,$B$4:$BH$42,36,FALSE),0)</f>
        <v>0</v>
      </c>
      <c r="AL158" s="10">
        <f>ROUND(VLOOKUP($C158,$B$4:$BH$42,37,FALSE),0)</f>
        <v>0</v>
      </c>
      <c r="AM158" s="3"/>
      <c r="AN158" s="10">
        <f>ROUND(VLOOKUP($C158,$B$4:$BH$42,39,FALSE),0)</f>
        <v>0</v>
      </c>
      <c r="AO158" s="10">
        <f>ROUND(VLOOKUP($C158,$B$4:$BH$42,40,FALSE),0)</f>
        <v>0</v>
      </c>
      <c r="AP158" s="10">
        <f>ROUND(VLOOKUP($C158,$B$4:$BH$42,41,FALSE),0)</f>
        <v>0</v>
      </c>
      <c r="AQ158" s="10">
        <f>ROUND(VLOOKUP($C158,$B$4:$BH$42,42,FALSE),0)</f>
        <v>0</v>
      </c>
      <c r="AR158" s="10">
        <f>ROUND(VLOOKUP($C158,$B$4:$BH$42,43,FALSE),0)</f>
        <v>0</v>
      </c>
      <c r="AS158" s="10">
        <f>ROUND(VLOOKUP($C158,$B$4:$BH$42,44,FALSE),0)</f>
        <v>0</v>
      </c>
      <c r="AT158" s="10">
        <f>ROUND(VLOOKUP($C158,$B$4:$BH$42,45,FALSE),0)</f>
        <v>0</v>
      </c>
      <c r="AU158" s="10">
        <f>ROUND(VLOOKUP($C158,$B$4:$BH$42,46,FALSE),0)</f>
        <v>0</v>
      </c>
      <c r="AV158" s="10">
        <f>ROUND(VLOOKUP($C158,$B$4:$BH$42,47,FALSE),0)</f>
        <v>0</v>
      </c>
      <c r="AW158" s="10">
        <f>ROUND(VLOOKUP($C158,$B$4:$BH$42,48,FALSE),0)</f>
        <v>0</v>
      </c>
      <c r="AX158" s="10">
        <f>ROUND(VLOOKUP($C158,$B$4:$BH$42,49,FALSE),0)</f>
        <v>0</v>
      </c>
      <c r="AY158" s="3"/>
      <c r="AZ158" s="10">
        <v>6000</v>
      </c>
      <c r="BA158" s="10">
        <v>2000</v>
      </c>
      <c r="BB158" s="10">
        <v>220</v>
      </c>
      <c r="BC158" s="10">
        <v>0</v>
      </c>
      <c r="BD158" s="10">
        <v>0</v>
      </c>
      <c r="BE158" s="10">
        <v>60</v>
      </c>
      <c r="BF158" s="3"/>
      <c r="BG158" s="10">
        <v>1000</v>
      </c>
      <c r="BH158" s="10">
        <v>5000</v>
      </c>
      <c r="BI158" s="3"/>
      <c r="BJ158" s="21">
        <v>1</v>
      </c>
      <c r="BK158" s="65">
        <v>0</v>
      </c>
      <c r="BL158" s="65">
        <v>0</v>
      </c>
      <c r="BM158" s="6">
        <f t="shared" ref="BM158:BM165" si="613">MAX(G158*(1+M158/1000*(1+O158/1000))*(1+0.5*T158/1000)*(1+0.25*S158/1000),(H158*(1+X158/1000*(1+Z158/1000))*(1+0.5*AE158/1000)*(1+0.25*AD158/1000)))*BG158/1000</f>
        <v>130.44149999999999</v>
      </c>
      <c r="BN158" s="8">
        <f t="shared" ref="BN158:BN165" si="614">(BQ158+BS158)/2*(1+AI158/2000)*(1+AH158/2000)*(1+AN158/2000)*(1+AK158/2000)</f>
        <v>385.30245660461935</v>
      </c>
      <c r="BO158" s="12">
        <f t="shared" ref="BO158:BO165" si="615">SQRT(BM158*BN158)</f>
        <v>224.18615120740947</v>
      </c>
      <c r="BP158" s="50">
        <f>(1-'#Constant'!$A$3)/($J158*'#Constant'!$B$3/'#Constant'!$C$3^($D158-1)+1)+'#Constant'!$A$3</f>
        <v>0.91416058394160582</v>
      </c>
      <c r="BQ158" s="4">
        <f t="shared" ref="BQ158:BQ165" si="616">I158/(BP158*(1-Q158/1000*(0.5+R158/1000))*(1-P158/1000)*(1-V158/1000)*(1+U158/1000))/20</f>
        <v>387.37723570744168</v>
      </c>
      <c r="BR158" s="50">
        <f>(1-'#Constant'!$A$3)/($K158*'#Constant'!$B$3/'#Constant'!$C$3^($D158-1)+1)+'#Constant'!$A$3</f>
        <v>0.92405904059040589</v>
      </c>
      <c r="BS158" s="4">
        <f t="shared" ref="BS158:BS165" si="617">I158/(BR158*(1-AB158/1000*(0.5+AC158/1000))*(1-AA158/1000)*(1-AG158/1000)*(1+AF158/1000))/20</f>
        <v>383.22767750179702</v>
      </c>
      <c r="BT158">
        <f>BO158/$BO$4*100</f>
        <v>170.38996153008969</v>
      </c>
    </row>
    <row r="159" spans="1:72" s="13" customFormat="1" ht="18" customHeight="1" thickBot="1" x14ac:dyDescent="0.35">
      <c r="B159" s="20"/>
      <c r="D159" s="14">
        <v>1</v>
      </c>
      <c r="E159" s="14">
        <v>1</v>
      </c>
      <c r="F159" s="19">
        <v>1</v>
      </c>
      <c r="G159" s="15">
        <f>G158</f>
        <v>101</v>
      </c>
      <c r="H159" s="15">
        <f>H158</f>
        <v>101</v>
      </c>
      <c r="I159" s="15">
        <f>I158</f>
        <v>5666</v>
      </c>
      <c r="J159" s="15">
        <f>J158</f>
        <v>32</v>
      </c>
      <c r="K159" s="15">
        <f>K158</f>
        <v>28</v>
      </c>
      <c r="L159" s="16"/>
      <c r="M159" s="15">
        <f t="shared" ref="M159:V159" si="618">M158</f>
        <v>200</v>
      </c>
      <c r="N159" s="15">
        <f t="shared" si="618"/>
        <v>0</v>
      </c>
      <c r="O159" s="15">
        <f t="shared" si="618"/>
        <v>300</v>
      </c>
      <c r="P159" s="15">
        <f t="shared" si="618"/>
        <v>200</v>
      </c>
      <c r="Q159" s="15">
        <f t="shared" si="618"/>
        <v>0</v>
      </c>
      <c r="R159" s="15">
        <f t="shared" si="618"/>
        <v>0</v>
      </c>
      <c r="S159" s="15">
        <f t="shared" si="618"/>
        <v>100</v>
      </c>
      <c r="T159" s="15">
        <f t="shared" si="618"/>
        <v>0</v>
      </c>
      <c r="U159" s="15">
        <f t="shared" si="618"/>
        <v>0</v>
      </c>
      <c r="V159" s="15">
        <f t="shared" si="618"/>
        <v>0</v>
      </c>
      <c r="W159" s="16"/>
      <c r="X159" s="15">
        <f t="shared" ref="X159:AI159" si="619">X158</f>
        <v>200</v>
      </c>
      <c r="Y159" s="15">
        <f t="shared" si="619"/>
        <v>0</v>
      </c>
      <c r="Z159" s="15">
        <f t="shared" si="619"/>
        <v>300</v>
      </c>
      <c r="AA159" s="15">
        <f t="shared" si="619"/>
        <v>200</v>
      </c>
      <c r="AB159" s="15">
        <f t="shared" si="619"/>
        <v>0</v>
      </c>
      <c r="AC159" s="15">
        <f t="shared" si="619"/>
        <v>0</v>
      </c>
      <c r="AD159" s="15">
        <f t="shared" si="619"/>
        <v>100</v>
      </c>
      <c r="AE159" s="15">
        <f t="shared" si="619"/>
        <v>0</v>
      </c>
      <c r="AF159" s="15">
        <f t="shared" si="619"/>
        <v>0</v>
      </c>
      <c r="AG159" s="15">
        <f t="shared" si="619"/>
        <v>0</v>
      </c>
      <c r="AH159" s="15">
        <f t="shared" si="619"/>
        <v>0</v>
      </c>
      <c r="AI159" s="15">
        <f t="shared" si="619"/>
        <v>0</v>
      </c>
      <c r="AJ159" s="17"/>
      <c r="AK159" s="15">
        <f>AK158</f>
        <v>0</v>
      </c>
      <c r="AL159" s="15">
        <f>AL158</f>
        <v>0</v>
      </c>
      <c r="AM159" s="17"/>
      <c r="AN159" s="15">
        <f t="shared" ref="AN159:AX159" si="620">AN158</f>
        <v>0</v>
      </c>
      <c r="AO159" s="15">
        <f t="shared" si="620"/>
        <v>0</v>
      </c>
      <c r="AP159" s="15">
        <f t="shared" si="620"/>
        <v>0</v>
      </c>
      <c r="AQ159" s="15">
        <f t="shared" si="620"/>
        <v>0</v>
      </c>
      <c r="AR159" s="15">
        <f t="shared" si="620"/>
        <v>0</v>
      </c>
      <c r="AS159" s="15">
        <f t="shared" si="620"/>
        <v>0</v>
      </c>
      <c r="AT159" s="15">
        <f t="shared" si="620"/>
        <v>0</v>
      </c>
      <c r="AU159" s="15">
        <f t="shared" si="620"/>
        <v>0</v>
      </c>
      <c r="AV159" s="15">
        <f t="shared" si="620"/>
        <v>0</v>
      </c>
      <c r="AW159" s="15">
        <f t="shared" si="620"/>
        <v>0</v>
      </c>
      <c r="AX159" s="15">
        <f t="shared" si="620"/>
        <v>0</v>
      </c>
      <c r="AY159" s="17"/>
      <c r="AZ159" s="15">
        <f t="shared" ref="AZ159:BA159" si="621">AZ158</f>
        <v>6000</v>
      </c>
      <c r="BA159" s="15">
        <f t="shared" si="621"/>
        <v>2000</v>
      </c>
      <c r="BB159" s="15">
        <f>BB158</f>
        <v>220</v>
      </c>
      <c r="BC159" s="15">
        <f t="shared" ref="BC159:BE159" si="622">BC158</f>
        <v>0</v>
      </c>
      <c r="BD159" s="15">
        <f t="shared" si="622"/>
        <v>0</v>
      </c>
      <c r="BE159" s="15">
        <f t="shared" si="622"/>
        <v>60</v>
      </c>
      <c r="BF159" s="17"/>
      <c r="BG159" s="15">
        <f t="shared" ref="BG159:BH159" si="623">BG158</f>
        <v>1000</v>
      </c>
      <c r="BH159" s="15">
        <f t="shared" si="623"/>
        <v>5000</v>
      </c>
      <c r="BI159" s="17"/>
      <c r="BJ159" s="22">
        <f>G159/G158</f>
        <v>1</v>
      </c>
      <c r="BK159" s="65">
        <f t="shared" ref="BK159:BL159" si="624">BK158</f>
        <v>0</v>
      </c>
      <c r="BL159" s="65">
        <f t="shared" si="624"/>
        <v>0</v>
      </c>
      <c r="BM159" s="6">
        <f t="shared" si="613"/>
        <v>130.44149999999999</v>
      </c>
      <c r="BN159" s="8">
        <f t="shared" si="614"/>
        <v>385.30245660461935</v>
      </c>
      <c r="BO159" s="12">
        <f t="shared" si="615"/>
        <v>224.18615120740947</v>
      </c>
      <c r="BP159" s="50">
        <f>(1-'#Constant'!$A$3)/($J159*'#Constant'!$B$3/'#Constant'!$C$3^($D159-1)+1)+'#Constant'!$A$3</f>
        <v>0.91416058394160582</v>
      </c>
      <c r="BQ159" s="4">
        <f t="shared" si="616"/>
        <v>387.37723570744168</v>
      </c>
      <c r="BR159" s="50">
        <f>(1-'#Constant'!$A$3)/($K159*'#Constant'!$B$3/'#Constant'!$C$3^($D159-1)+1)+'#Constant'!$A$3</f>
        <v>0.92405904059040589</v>
      </c>
      <c r="BS159" s="4">
        <f t="shared" si="617"/>
        <v>383.22767750179702</v>
      </c>
      <c r="BT159"/>
    </row>
    <row r="160" spans="1:72" x14ac:dyDescent="0.3">
      <c r="A160">
        <v>59</v>
      </c>
      <c r="B160" s="18" t="str">
        <f>VLOOKUP(CONCATENATE("CREATURE_NAME_",A160),[1]Localization_Hero!$A:$E,2,FALSE)</f>
        <v>루시아스</v>
      </c>
      <c r="C160" s="43" t="str">
        <f>VLOOKUP($A160,[2]CreatureTable!$A:$I,9,FALSE)</f>
        <v>Priest</v>
      </c>
      <c r="D160">
        <v>1</v>
      </c>
      <c r="E160">
        <v>1</v>
      </c>
      <c r="F160" s="18">
        <v>1</v>
      </c>
      <c r="G160" s="10">
        <f>ROUND(VLOOKUP($C160,$B$4:$BH$42,6,FALSE),0)</f>
        <v>95</v>
      </c>
      <c r="H160" s="10">
        <f>ROUND(VLOOKUP($C160,$B$4:$BH$42,7,FALSE),0)</f>
        <v>95</v>
      </c>
      <c r="I160" s="10">
        <f>ROUND(VLOOKUP($C160,$B$4:$BH$42,8,FALSE),0)</f>
        <v>4520</v>
      </c>
      <c r="J160" s="10">
        <f>ROUND(VLOOKUP($C160,$B$4:$BH$42,9,FALSE),0)</f>
        <v>20</v>
      </c>
      <c r="K160" s="10">
        <f>ROUND(VLOOKUP($C160,$B$4:$BH$42,10,FALSE),0)</f>
        <v>25</v>
      </c>
      <c r="L160" s="2"/>
      <c r="M160" s="10">
        <f>ROUND(VLOOKUP($C160,$B$4:$BH$42,12,FALSE),0)</f>
        <v>100</v>
      </c>
      <c r="N160" s="10">
        <f>ROUND(VLOOKUP($C160,$B$4:$BH$42,13,FALSE),0)</f>
        <v>0</v>
      </c>
      <c r="O160" s="10">
        <f>ROUND(VLOOKUP($C160,$B$4:$BH$42,14,FALSE),0)</f>
        <v>0</v>
      </c>
      <c r="P160" s="10">
        <f>ROUND(VLOOKUP($C160,$B$4:$BH$42,15,FALSE),0)</f>
        <v>0</v>
      </c>
      <c r="Q160" s="10">
        <f>ROUND(VLOOKUP($C160,$B$4:$BH$42,16,FALSE),0)</f>
        <v>0</v>
      </c>
      <c r="R160" s="10">
        <f>ROUND(VLOOKUP($C160,$B$4:$BH$42,17,FALSE),0)</f>
        <v>0</v>
      </c>
      <c r="S160" s="10">
        <f>ROUND(VLOOKUP($C160,$B$4:$BH$42,18,FALSE),0)</f>
        <v>100</v>
      </c>
      <c r="T160" s="10">
        <f>ROUND(VLOOKUP($C160,$B$4:$BH$42,19,FALSE),0)</f>
        <v>0</v>
      </c>
      <c r="U160" s="10">
        <f>ROUND(VLOOKUP($C160,$B$4:$BH$42,20,FALSE),0)</f>
        <v>0</v>
      </c>
      <c r="V160" s="10">
        <f>ROUND(VLOOKUP($C160,$B$4:$BH$42,21,FALSE),0)</f>
        <v>0</v>
      </c>
      <c r="W160" s="2"/>
      <c r="X160" s="10">
        <f>ROUND(VLOOKUP($C160,$B$4:$BH$42,23,FALSE),0)</f>
        <v>100</v>
      </c>
      <c r="Y160" s="10">
        <f>ROUND(VLOOKUP($C160,$B$4:$BH$42,24,FALSE),0)</f>
        <v>0</v>
      </c>
      <c r="Z160" s="10">
        <f>ROUND(VLOOKUP($C160,$B$4:$BH$42,25,FALSE),0)</f>
        <v>0</v>
      </c>
      <c r="AA160" s="10">
        <f>ROUND(VLOOKUP($C160,$B$4:$BH$42,26,FALSE),0)</f>
        <v>0</v>
      </c>
      <c r="AB160" s="10">
        <f>ROUND(VLOOKUP($C160,$B$4:$BH$42,27,FALSE),0)</f>
        <v>500</v>
      </c>
      <c r="AC160" s="10">
        <f>ROUND(VLOOKUP($C160,$B$4:$BH$42,28,FALSE),0)</f>
        <v>250</v>
      </c>
      <c r="AD160" s="10">
        <f>ROUND(VLOOKUP($C160,$B$4:$BH$42,29,FALSE),0)</f>
        <v>100</v>
      </c>
      <c r="AE160" s="10">
        <f>ROUND(VLOOKUP($C160,$B$4:$BH$42,30,FALSE),0)</f>
        <v>0</v>
      </c>
      <c r="AF160" s="10">
        <f>ROUND(VLOOKUP($C160,$B$4:$BH$42,31,FALSE),0)</f>
        <v>0</v>
      </c>
      <c r="AG160" s="10">
        <f>ROUND(VLOOKUP($C160,$B$4:$BH$42,32,FALSE),0)</f>
        <v>150</v>
      </c>
      <c r="AH160" s="10">
        <f>ROUND(VLOOKUP($C160,$B$4:$BH$42,33,FALSE),0)</f>
        <v>0</v>
      </c>
      <c r="AI160" s="10">
        <f>ROUND(VLOOKUP($C160,$B$4:$BH$42,34,FALSE),0)</f>
        <v>0</v>
      </c>
      <c r="AJ160" s="3"/>
      <c r="AK160" s="10">
        <f>ROUND(VLOOKUP($C160,$B$4:$BH$42,36,FALSE),0)</f>
        <v>0</v>
      </c>
      <c r="AL160" s="10">
        <f>ROUND(VLOOKUP($C160,$B$4:$BH$42,37,FALSE),0)</f>
        <v>0</v>
      </c>
      <c r="AM160" s="3"/>
      <c r="AN160" s="10">
        <f>ROUND(VLOOKUP($C160,$B$4:$BH$42,39,FALSE),0)</f>
        <v>0</v>
      </c>
      <c r="AO160" s="10">
        <f>ROUND(VLOOKUP($C160,$B$4:$BH$42,40,FALSE),0)</f>
        <v>0</v>
      </c>
      <c r="AP160" s="10">
        <f>ROUND(VLOOKUP($C160,$B$4:$BH$42,41,FALSE),0)</f>
        <v>0</v>
      </c>
      <c r="AQ160" s="10">
        <f>ROUND(VLOOKUP($C160,$B$4:$BH$42,42,FALSE),0)</f>
        <v>0</v>
      </c>
      <c r="AR160" s="10">
        <f>ROUND(VLOOKUP($C160,$B$4:$BH$42,43,FALSE),0)</f>
        <v>0</v>
      </c>
      <c r="AS160" s="10">
        <f>ROUND(VLOOKUP($C160,$B$4:$BH$42,44,FALSE),0)</f>
        <v>0</v>
      </c>
      <c r="AT160" s="10">
        <f>ROUND(VLOOKUP($C160,$B$4:$BH$42,45,FALSE),0)</f>
        <v>0</v>
      </c>
      <c r="AU160" s="10">
        <f>ROUND(VLOOKUP($C160,$B$4:$BH$42,46,FALSE),0)</f>
        <v>0</v>
      </c>
      <c r="AV160" s="10">
        <f>ROUND(VLOOKUP($C160,$B$4:$BH$42,47,FALSE),0)</f>
        <v>0</v>
      </c>
      <c r="AW160" s="10">
        <f>ROUND(VLOOKUP($C160,$B$4:$BH$42,48,FALSE),0)</f>
        <v>0</v>
      </c>
      <c r="AX160" s="10">
        <f>ROUND(VLOOKUP($C160,$B$4:$BH$42,49,FALSE),0)</f>
        <v>0</v>
      </c>
      <c r="AY160" s="3"/>
      <c r="AZ160" s="10">
        <v>6000</v>
      </c>
      <c r="BA160" s="10">
        <v>2000</v>
      </c>
      <c r="BB160" s="10">
        <v>450</v>
      </c>
      <c r="BC160" s="10">
        <v>0</v>
      </c>
      <c r="BD160" s="10">
        <v>0</v>
      </c>
      <c r="BE160" s="10">
        <v>60</v>
      </c>
      <c r="BF160" s="3"/>
      <c r="BG160" s="10">
        <v>1000</v>
      </c>
      <c r="BH160" s="10">
        <v>5000</v>
      </c>
      <c r="BI160" s="3"/>
      <c r="BJ160" s="21">
        <v>1</v>
      </c>
      <c r="BK160" s="65">
        <v>0</v>
      </c>
      <c r="BL160" s="65">
        <v>0</v>
      </c>
      <c r="BM160" s="6">
        <f t="shared" si="613"/>
        <v>107.11250000000001</v>
      </c>
      <c r="BN160" s="8">
        <f t="shared" si="614"/>
        <v>347.95278528237111</v>
      </c>
      <c r="BO160" s="12">
        <f t="shared" si="615"/>
        <v>193.05463660207172</v>
      </c>
      <c r="BP160" s="50">
        <f>(1-'#Constant'!$A$3)/($J160*'#Constant'!$B$3/'#Constant'!$C$3^($D160-1)+1)+'#Constant'!$A$3</f>
        <v>0.94452830188679238</v>
      </c>
      <c r="BQ160" s="4">
        <f t="shared" si="616"/>
        <v>239.27287255293649</v>
      </c>
      <c r="BR160" s="50">
        <f>(1-'#Constant'!$A$3)/($K160*'#Constant'!$B$3/'#Constant'!$C$3^($D160-1)+1)+'#Constant'!$A$3</f>
        <v>0.93162790697674425</v>
      </c>
      <c r="BS160" s="4">
        <f t="shared" si="617"/>
        <v>456.63269801180576</v>
      </c>
      <c r="BT160">
        <f>BO160/$BO$4*100</f>
        <v>146.72883194020091</v>
      </c>
    </row>
    <row r="161" spans="1:72" s="13" customFormat="1" ht="17.25" thickBot="1" x14ac:dyDescent="0.35">
      <c r="B161" s="20"/>
      <c r="C161" s="43"/>
      <c r="D161" s="14">
        <v>1</v>
      </c>
      <c r="E161" s="14">
        <v>1</v>
      </c>
      <c r="F161" s="19">
        <v>1</v>
      </c>
      <c r="G161" s="15">
        <f>G160</f>
        <v>95</v>
      </c>
      <c r="H161" s="15">
        <f>H160</f>
        <v>95</v>
      </c>
      <c r="I161" s="15">
        <f>I160</f>
        <v>4520</v>
      </c>
      <c r="J161" s="15">
        <f>J160</f>
        <v>20</v>
      </c>
      <c r="K161" s="15">
        <f>K160</f>
        <v>25</v>
      </c>
      <c r="L161" s="16"/>
      <c r="M161" s="15">
        <f t="shared" ref="M161:V161" si="625">M160</f>
        <v>100</v>
      </c>
      <c r="N161" s="15">
        <f t="shared" si="625"/>
        <v>0</v>
      </c>
      <c r="O161" s="15">
        <f t="shared" si="625"/>
        <v>0</v>
      </c>
      <c r="P161" s="15">
        <f t="shared" si="625"/>
        <v>0</v>
      </c>
      <c r="Q161" s="15">
        <f t="shared" si="625"/>
        <v>0</v>
      </c>
      <c r="R161" s="15">
        <f t="shared" si="625"/>
        <v>0</v>
      </c>
      <c r="S161" s="15">
        <f t="shared" si="625"/>
        <v>100</v>
      </c>
      <c r="T161" s="15">
        <f t="shared" si="625"/>
        <v>0</v>
      </c>
      <c r="U161" s="15">
        <f t="shared" si="625"/>
        <v>0</v>
      </c>
      <c r="V161" s="15">
        <f t="shared" si="625"/>
        <v>0</v>
      </c>
      <c r="W161" s="16"/>
      <c r="X161" s="15">
        <f t="shared" ref="X161:AI161" si="626">X160</f>
        <v>100</v>
      </c>
      <c r="Y161" s="15">
        <f t="shared" si="626"/>
        <v>0</v>
      </c>
      <c r="Z161" s="15">
        <f t="shared" si="626"/>
        <v>0</v>
      </c>
      <c r="AA161" s="15">
        <f t="shared" si="626"/>
        <v>0</v>
      </c>
      <c r="AB161" s="15">
        <f t="shared" si="626"/>
        <v>500</v>
      </c>
      <c r="AC161" s="15">
        <f t="shared" si="626"/>
        <v>250</v>
      </c>
      <c r="AD161" s="15">
        <f t="shared" si="626"/>
        <v>100</v>
      </c>
      <c r="AE161" s="15">
        <f t="shared" si="626"/>
        <v>0</v>
      </c>
      <c r="AF161" s="15">
        <f t="shared" si="626"/>
        <v>0</v>
      </c>
      <c r="AG161" s="15">
        <f t="shared" si="626"/>
        <v>150</v>
      </c>
      <c r="AH161" s="15">
        <f t="shared" si="626"/>
        <v>0</v>
      </c>
      <c r="AI161" s="15">
        <f t="shared" si="626"/>
        <v>0</v>
      </c>
      <c r="AJ161" s="17"/>
      <c r="AK161" s="15">
        <f>AK160</f>
        <v>0</v>
      </c>
      <c r="AL161" s="15">
        <f>AL160</f>
        <v>0</v>
      </c>
      <c r="AM161" s="17"/>
      <c r="AN161" s="15">
        <f t="shared" ref="AN161:AX161" si="627">AN160</f>
        <v>0</v>
      </c>
      <c r="AO161" s="15">
        <f t="shared" si="627"/>
        <v>0</v>
      </c>
      <c r="AP161" s="15">
        <f t="shared" si="627"/>
        <v>0</v>
      </c>
      <c r="AQ161" s="15">
        <f t="shared" si="627"/>
        <v>0</v>
      </c>
      <c r="AR161" s="15">
        <f t="shared" si="627"/>
        <v>0</v>
      </c>
      <c r="AS161" s="15">
        <f t="shared" si="627"/>
        <v>0</v>
      </c>
      <c r="AT161" s="15">
        <f t="shared" si="627"/>
        <v>0</v>
      </c>
      <c r="AU161" s="15">
        <f t="shared" si="627"/>
        <v>0</v>
      </c>
      <c r="AV161" s="15">
        <f t="shared" si="627"/>
        <v>0</v>
      </c>
      <c r="AW161" s="15">
        <f t="shared" si="627"/>
        <v>0</v>
      </c>
      <c r="AX161" s="15">
        <f t="shared" si="627"/>
        <v>0</v>
      </c>
      <c r="AY161" s="17"/>
      <c r="AZ161" s="15">
        <f t="shared" ref="AZ161:BB161" si="628">AZ160</f>
        <v>6000</v>
      </c>
      <c r="BA161" s="15">
        <f t="shared" si="628"/>
        <v>2000</v>
      </c>
      <c r="BB161" s="15">
        <f t="shared" si="628"/>
        <v>450</v>
      </c>
      <c r="BC161" s="15">
        <f t="shared" ref="BC161:BE161" si="629">BC160</f>
        <v>0</v>
      </c>
      <c r="BD161" s="15">
        <f t="shared" si="629"/>
        <v>0</v>
      </c>
      <c r="BE161" s="15">
        <f t="shared" si="629"/>
        <v>60</v>
      </c>
      <c r="BF161" s="17"/>
      <c r="BG161" s="15">
        <f t="shared" ref="BG161:BH161" si="630">BG160</f>
        <v>1000</v>
      </c>
      <c r="BH161" s="15">
        <f t="shared" si="630"/>
        <v>5000</v>
      </c>
      <c r="BI161" s="17"/>
      <c r="BJ161" s="22">
        <f>G161/G160</f>
        <v>1</v>
      </c>
      <c r="BK161" s="65">
        <f t="shared" ref="BK161:BL161" si="631">BK160</f>
        <v>0</v>
      </c>
      <c r="BL161" s="65">
        <f t="shared" si="631"/>
        <v>0</v>
      </c>
      <c r="BM161" s="6">
        <f t="shared" si="613"/>
        <v>107.11250000000001</v>
      </c>
      <c r="BN161" s="8">
        <f t="shared" si="614"/>
        <v>347.95278528237111</v>
      </c>
      <c r="BO161" s="12">
        <f t="shared" si="615"/>
        <v>193.05463660207172</v>
      </c>
      <c r="BP161" s="50">
        <f>(1-'#Constant'!$A$3)/($J161*'#Constant'!$B$3/'#Constant'!$C$3^($D161-1)+1)+'#Constant'!$A$3</f>
        <v>0.94452830188679238</v>
      </c>
      <c r="BQ161" s="4">
        <f t="shared" si="616"/>
        <v>239.27287255293649</v>
      </c>
      <c r="BR161" s="50">
        <f>(1-'#Constant'!$A$3)/($K161*'#Constant'!$B$3/'#Constant'!$C$3^($D161-1)+1)+'#Constant'!$A$3</f>
        <v>0.93162790697674425</v>
      </c>
      <c r="BS161" s="4">
        <f t="shared" si="617"/>
        <v>456.63269801180576</v>
      </c>
      <c r="BT161"/>
    </row>
    <row r="162" spans="1:72" x14ac:dyDescent="0.3">
      <c r="A162">
        <v>60</v>
      </c>
      <c r="B162" s="18" t="str">
        <f>VLOOKUP(CONCATENATE("CREATURE_NAME_",A162),[1]Localization_Hero!$A:$E,2,FALSE)</f>
        <v>크리샤</v>
      </c>
      <c r="C162" s="43" t="str">
        <f>VLOOKUP($A162,[2]CreatureTable!$A:$I,9,FALSE)</f>
        <v>Mechanic</v>
      </c>
      <c r="D162">
        <v>1</v>
      </c>
      <c r="E162">
        <v>1</v>
      </c>
      <c r="F162" s="18">
        <v>1</v>
      </c>
      <c r="G162" s="10">
        <f>ROUND(VLOOKUP($C162,$B$4:$BH$42,6,FALSE),0)</f>
        <v>104</v>
      </c>
      <c r="H162" s="10">
        <f>ROUND(VLOOKUP($C162,$B$4:$BH$42,7,FALSE),0)</f>
        <v>104</v>
      </c>
      <c r="I162" s="10">
        <f>ROUND(VLOOKUP($C162,$B$4:$BH$42,8,FALSE),0)</f>
        <v>4734</v>
      </c>
      <c r="J162" s="10">
        <f>ROUND(VLOOKUP($C162,$B$4:$BH$42,9,FALSE),0)</f>
        <v>22</v>
      </c>
      <c r="K162" s="10">
        <f>ROUND(VLOOKUP($C162,$B$4:$BH$42,10,FALSE),0)</f>
        <v>18</v>
      </c>
      <c r="L162" s="2"/>
      <c r="M162" s="10">
        <f>ROUND(VLOOKUP($C162,$B$4:$BH$42,12,FALSE),0)</f>
        <v>150</v>
      </c>
      <c r="N162" s="10">
        <f>ROUND(VLOOKUP($C162,$B$4:$BH$42,13,FALSE),0)</f>
        <v>0</v>
      </c>
      <c r="O162" s="10">
        <f>ROUND(VLOOKUP($C162,$B$4:$BH$42,14,FALSE),0)</f>
        <v>500</v>
      </c>
      <c r="P162" s="10">
        <f>ROUND(VLOOKUP($C162,$B$4:$BH$42,15,FALSE),0)</f>
        <v>0</v>
      </c>
      <c r="Q162" s="10">
        <f>ROUND(VLOOKUP($C162,$B$4:$BH$42,16,FALSE),0)</f>
        <v>0</v>
      </c>
      <c r="R162" s="10">
        <f>ROUND(VLOOKUP($C162,$B$4:$BH$42,17,FALSE),0)</f>
        <v>0</v>
      </c>
      <c r="S162" s="10">
        <f>ROUND(VLOOKUP($C162,$B$4:$BH$42,18,FALSE),0)</f>
        <v>200</v>
      </c>
      <c r="T162" s="10">
        <f>ROUND(VLOOKUP($C162,$B$4:$BH$42,19,FALSE),0)</f>
        <v>100</v>
      </c>
      <c r="U162" s="10">
        <f>ROUND(VLOOKUP($C162,$B$4:$BH$42,20,FALSE),0)</f>
        <v>0</v>
      </c>
      <c r="V162" s="10">
        <f>ROUND(VLOOKUP($C162,$B$4:$BH$42,21,FALSE),0)</f>
        <v>0</v>
      </c>
      <c r="W162" s="2"/>
      <c r="X162" s="10">
        <f>ROUND(VLOOKUP($C162,$B$4:$BH$42,23,FALSE),0)</f>
        <v>150</v>
      </c>
      <c r="Y162" s="10">
        <f>ROUND(VLOOKUP($C162,$B$4:$BH$42,24,FALSE),0)</f>
        <v>0</v>
      </c>
      <c r="Z162" s="10">
        <f>ROUND(VLOOKUP($C162,$B$4:$BH$42,25,FALSE),0)</f>
        <v>500</v>
      </c>
      <c r="AA162" s="10">
        <f>ROUND(VLOOKUP($C162,$B$4:$BH$42,26,FALSE),0)</f>
        <v>0</v>
      </c>
      <c r="AB162" s="10">
        <f>ROUND(VLOOKUP($C162,$B$4:$BH$42,27,FALSE),0)</f>
        <v>0</v>
      </c>
      <c r="AC162" s="10">
        <f>ROUND(VLOOKUP($C162,$B$4:$BH$42,28,FALSE),0)</f>
        <v>0</v>
      </c>
      <c r="AD162" s="10">
        <f>ROUND(VLOOKUP($C162,$B$4:$BH$42,29,FALSE),0)</f>
        <v>200</v>
      </c>
      <c r="AE162" s="10">
        <f>ROUND(VLOOKUP($C162,$B$4:$BH$42,30,FALSE),0)</f>
        <v>100</v>
      </c>
      <c r="AF162" s="10">
        <f>ROUND(VLOOKUP($C162,$B$4:$BH$42,31,FALSE),0)</f>
        <v>0</v>
      </c>
      <c r="AG162" s="10">
        <f>ROUND(VLOOKUP($C162,$B$4:$BH$42,32,FALSE),0)</f>
        <v>0</v>
      </c>
      <c r="AH162" s="10">
        <f>ROUND(VLOOKUP($C162,$B$4:$BH$42,33,FALSE),0)</f>
        <v>0</v>
      </c>
      <c r="AI162" s="10">
        <f>ROUND(VLOOKUP($C162,$B$4:$BH$42,34,FALSE),0)</f>
        <v>0</v>
      </c>
      <c r="AJ162" s="3"/>
      <c r="AK162" s="10">
        <f>ROUND(VLOOKUP($C162,$B$4:$BH$42,36,FALSE),0)</f>
        <v>0</v>
      </c>
      <c r="AL162" s="10">
        <f>ROUND(VLOOKUP($C162,$B$4:$BH$42,37,FALSE),0)</f>
        <v>0</v>
      </c>
      <c r="AM162" s="3"/>
      <c r="AN162" s="10">
        <f>ROUND(VLOOKUP($C162,$B$4:$BH$42,39,FALSE),0)</f>
        <v>0</v>
      </c>
      <c r="AO162" s="10">
        <f>ROUND(VLOOKUP($C162,$B$4:$BH$42,40,FALSE),0)</f>
        <v>0</v>
      </c>
      <c r="AP162" s="10">
        <f>ROUND(VLOOKUP($C162,$B$4:$BH$42,41,FALSE),0)</f>
        <v>0</v>
      </c>
      <c r="AQ162" s="10">
        <f>ROUND(VLOOKUP($C162,$B$4:$BH$42,42,FALSE),0)</f>
        <v>0</v>
      </c>
      <c r="AR162" s="10">
        <f>ROUND(VLOOKUP($C162,$B$4:$BH$42,43,FALSE),0)</f>
        <v>0</v>
      </c>
      <c r="AS162" s="10">
        <f>ROUND(VLOOKUP($C162,$B$4:$BH$42,44,FALSE),0)</f>
        <v>0</v>
      </c>
      <c r="AT162" s="10">
        <f>ROUND(VLOOKUP($C162,$B$4:$BH$42,45,FALSE),0)</f>
        <v>0</v>
      </c>
      <c r="AU162" s="10">
        <f>ROUND(VLOOKUP($C162,$B$4:$BH$42,46,FALSE),0)</f>
        <v>0</v>
      </c>
      <c r="AV162" s="10">
        <f>ROUND(VLOOKUP($C162,$B$4:$BH$42,47,FALSE),0)</f>
        <v>0</v>
      </c>
      <c r="AW162" s="10">
        <f>ROUND(VLOOKUP($C162,$B$4:$BH$42,48,FALSE),0)</f>
        <v>0</v>
      </c>
      <c r="AX162" s="10">
        <f>ROUND(VLOOKUP($C162,$B$4:$BH$42,49,FALSE),0)</f>
        <v>0</v>
      </c>
      <c r="AY162" s="3"/>
      <c r="AZ162" s="10">
        <v>6000</v>
      </c>
      <c r="BA162" s="10">
        <v>2000</v>
      </c>
      <c r="BB162" s="10">
        <v>475</v>
      </c>
      <c r="BC162" s="10">
        <v>0</v>
      </c>
      <c r="BD162" s="10">
        <v>0</v>
      </c>
      <c r="BE162" s="10">
        <v>60</v>
      </c>
      <c r="BF162" s="3"/>
      <c r="BG162" s="10">
        <v>1000</v>
      </c>
      <c r="BH162" s="10">
        <v>5000</v>
      </c>
      <c r="BI162" s="3"/>
      <c r="BJ162" s="21">
        <v>1</v>
      </c>
      <c r="BK162" s="65">
        <v>0</v>
      </c>
      <c r="BL162" s="65">
        <v>0</v>
      </c>
      <c r="BM162" s="6">
        <f t="shared" si="613"/>
        <v>140.45850000000002</v>
      </c>
      <c r="BN162" s="8">
        <f t="shared" si="614"/>
        <v>250.60111205013436</v>
      </c>
      <c r="BO162" s="12">
        <f t="shared" si="615"/>
        <v>187.61411539885214</v>
      </c>
      <c r="BP162" s="50">
        <f>(1-'#Constant'!$A$3)/($J162*'#Constant'!$B$3/'#Constant'!$C$3^($D162-1)+1)+'#Constant'!$A$3</f>
        <v>0.93932457786116319</v>
      </c>
      <c r="BQ162" s="4">
        <f t="shared" si="616"/>
        <v>251.98957376263334</v>
      </c>
      <c r="BR162" s="50">
        <f>(1-'#Constant'!$A$3)/($K162*'#Constant'!$B$3/'#Constant'!$C$3^($D162-1)+1)+'#Constant'!$A$3</f>
        <v>0.9497912713472485</v>
      </c>
      <c r="BS162" s="4">
        <f t="shared" si="617"/>
        <v>249.21265033763538</v>
      </c>
      <c r="BT162">
        <f>BO162/$BO$4*100</f>
        <v>142.5938298737147</v>
      </c>
    </row>
    <row r="163" spans="1:72" s="13" customFormat="1" ht="17.25" thickBot="1" x14ac:dyDescent="0.35">
      <c r="B163" s="20"/>
      <c r="D163" s="14">
        <v>1</v>
      </c>
      <c r="E163" s="14">
        <v>1</v>
      </c>
      <c r="F163" s="19">
        <v>1</v>
      </c>
      <c r="G163" s="15">
        <f>G162</f>
        <v>104</v>
      </c>
      <c r="H163" s="15">
        <f>H162</f>
        <v>104</v>
      </c>
      <c r="I163" s="15">
        <f>I162</f>
        <v>4734</v>
      </c>
      <c r="J163" s="15">
        <f>J162</f>
        <v>22</v>
      </c>
      <c r="K163" s="15">
        <f>K162</f>
        <v>18</v>
      </c>
      <c r="L163" s="16"/>
      <c r="M163" s="15">
        <f t="shared" ref="M163:V163" si="632">M162</f>
        <v>150</v>
      </c>
      <c r="N163" s="15">
        <f t="shared" si="632"/>
        <v>0</v>
      </c>
      <c r="O163" s="15">
        <f t="shared" si="632"/>
        <v>500</v>
      </c>
      <c r="P163" s="15">
        <f t="shared" si="632"/>
        <v>0</v>
      </c>
      <c r="Q163" s="15">
        <f t="shared" si="632"/>
        <v>0</v>
      </c>
      <c r="R163" s="15">
        <f t="shared" si="632"/>
        <v>0</v>
      </c>
      <c r="S163" s="15">
        <f t="shared" si="632"/>
        <v>200</v>
      </c>
      <c r="T163" s="15">
        <f t="shared" si="632"/>
        <v>100</v>
      </c>
      <c r="U163" s="15">
        <f t="shared" si="632"/>
        <v>0</v>
      </c>
      <c r="V163" s="15">
        <f t="shared" si="632"/>
        <v>0</v>
      </c>
      <c r="W163" s="16"/>
      <c r="X163" s="15">
        <f t="shared" ref="X163:AI163" si="633">X162</f>
        <v>150</v>
      </c>
      <c r="Y163" s="15">
        <f t="shared" si="633"/>
        <v>0</v>
      </c>
      <c r="Z163" s="15">
        <f t="shared" si="633"/>
        <v>500</v>
      </c>
      <c r="AA163" s="15">
        <f t="shared" si="633"/>
        <v>0</v>
      </c>
      <c r="AB163" s="15">
        <f t="shared" si="633"/>
        <v>0</v>
      </c>
      <c r="AC163" s="15">
        <f t="shared" si="633"/>
        <v>0</v>
      </c>
      <c r="AD163" s="15">
        <f t="shared" si="633"/>
        <v>200</v>
      </c>
      <c r="AE163" s="15">
        <f t="shared" si="633"/>
        <v>100</v>
      </c>
      <c r="AF163" s="15">
        <f t="shared" si="633"/>
        <v>0</v>
      </c>
      <c r="AG163" s="15">
        <f t="shared" si="633"/>
        <v>0</v>
      </c>
      <c r="AH163" s="15">
        <f t="shared" si="633"/>
        <v>0</v>
      </c>
      <c r="AI163" s="15">
        <f t="shared" si="633"/>
        <v>0</v>
      </c>
      <c r="AJ163" s="17"/>
      <c r="AK163" s="15">
        <f>AK162</f>
        <v>0</v>
      </c>
      <c r="AL163" s="15">
        <f>AL162</f>
        <v>0</v>
      </c>
      <c r="AM163" s="17"/>
      <c r="AN163" s="15">
        <f t="shared" ref="AN163:AX163" si="634">AN162</f>
        <v>0</v>
      </c>
      <c r="AO163" s="15">
        <f t="shared" si="634"/>
        <v>0</v>
      </c>
      <c r="AP163" s="15">
        <f t="shared" si="634"/>
        <v>0</v>
      </c>
      <c r="AQ163" s="15">
        <f t="shared" si="634"/>
        <v>0</v>
      </c>
      <c r="AR163" s="15">
        <f t="shared" si="634"/>
        <v>0</v>
      </c>
      <c r="AS163" s="15">
        <f t="shared" si="634"/>
        <v>0</v>
      </c>
      <c r="AT163" s="15">
        <f t="shared" si="634"/>
        <v>0</v>
      </c>
      <c r="AU163" s="15">
        <f t="shared" si="634"/>
        <v>0</v>
      </c>
      <c r="AV163" s="15">
        <f t="shared" si="634"/>
        <v>0</v>
      </c>
      <c r="AW163" s="15">
        <f t="shared" si="634"/>
        <v>0</v>
      </c>
      <c r="AX163" s="15">
        <f t="shared" si="634"/>
        <v>0</v>
      </c>
      <c r="AY163" s="17"/>
      <c r="AZ163" s="15">
        <f t="shared" ref="AZ163:BA163" si="635">AZ162</f>
        <v>6000</v>
      </c>
      <c r="BA163" s="15">
        <f t="shared" si="635"/>
        <v>2000</v>
      </c>
      <c r="BB163" s="15">
        <v>475</v>
      </c>
      <c r="BC163" s="15">
        <f t="shared" ref="BC163:BE163" si="636">BC162</f>
        <v>0</v>
      </c>
      <c r="BD163" s="15">
        <f t="shared" si="636"/>
        <v>0</v>
      </c>
      <c r="BE163" s="15">
        <f t="shared" si="636"/>
        <v>60</v>
      </c>
      <c r="BF163" s="17"/>
      <c r="BG163" s="15">
        <f t="shared" ref="BG163:BH163" si="637">BG162</f>
        <v>1000</v>
      </c>
      <c r="BH163" s="15">
        <f t="shared" si="637"/>
        <v>5000</v>
      </c>
      <c r="BI163" s="17"/>
      <c r="BJ163" s="22">
        <f>G163/G162</f>
        <v>1</v>
      </c>
      <c r="BK163" s="65">
        <f t="shared" ref="BK163:BL163" si="638">BK162</f>
        <v>0</v>
      </c>
      <c r="BL163" s="65">
        <f t="shared" si="638"/>
        <v>0</v>
      </c>
      <c r="BM163" s="6">
        <f t="shared" si="613"/>
        <v>140.45850000000002</v>
      </c>
      <c r="BN163" s="8">
        <f t="shared" si="614"/>
        <v>250.60111205013436</v>
      </c>
      <c r="BO163" s="12">
        <f t="shared" si="615"/>
        <v>187.61411539885214</v>
      </c>
      <c r="BP163" s="50">
        <f>(1-'#Constant'!$A$3)/($J163*'#Constant'!$B$3/'#Constant'!$C$3^($D163-1)+1)+'#Constant'!$A$3</f>
        <v>0.93932457786116319</v>
      </c>
      <c r="BQ163" s="4">
        <f t="shared" si="616"/>
        <v>251.98957376263334</v>
      </c>
      <c r="BR163" s="50">
        <f>(1-'#Constant'!$A$3)/($K163*'#Constant'!$B$3/'#Constant'!$C$3^($D163-1)+1)+'#Constant'!$A$3</f>
        <v>0.9497912713472485</v>
      </c>
      <c r="BS163" s="4">
        <f t="shared" si="617"/>
        <v>249.21265033763538</v>
      </c>
      <c r="BT163"/>
    </row>
    <row r="164" spans="1:72" x14ac:dyDescent="0.3">
      <c r="A164">
        <v>61</v>
      </c>
      <c r="B164" s="18" t="str">
        <f>VLOOKUP(CONCATENATE("CREATURE_NAME_",A164),[1]Localization_Hero!$A:$E,2,FALSE)</f>
        <v>네락시스</v>
      </c>
      <c r="C164" s="43" t="str">
        <f>VLOOKUP($A164,[2]CreatureTable!$A:$I,9,FALSE)</f>
        <v>Knight</v>
      </c>
      <c r="D164">
        <v>1</v>
      </c>
      <c r="E164">
        <v>1</v>
      </c>
      <c r="F164" s="18">
        <v>1</v>
      </c>
      <c r="G164" s="10">
        <f>ROUND(VLOOKUP($C164,$B$4:$BH$42,6,FALSE),0)</f>
        <v>81</v>
      </c>
      <c r="H164" s="10">
        <f>ROUND(VLOOKUP($C164,$B$4:$BH$42,7,FALSE),0)</f>
        <v>81</v>
      </c>
      <c r="I164" s="10">
        <f>ROUND(VLOOKUP($C164,$B$4:$BH$42,8,FALSE),0)</f>
        <v>6982</v>
      </c>
      <c r="J164" s="10">
        <f>ROUND(VLOOKUP($C164,$B$4:$BH$42,9,FALSE),0)</f>
        <v>36</v>
      </c>
      <c r="K164" s="10">
        <f>ROUND(VLOOKUP($C164,$B$4:$BH$42,10,FALSE),0)</f>
        <v>28</v>
      </c>
      <c r="L164" s="2"/>
      <c r="M164" s="10">
        <f>ROUND(VLOOKUP($C164,$B$4:$BH$42,12,FALSE),0)</f>
        <v>50</v>
      </c>
      <c r="N164" s="10">
        <f>ROUND(VLOOKUP($C164,$B$4:$BH$42,13,FALSE),0)</f>
        <v>0</v>
      </c>
      <c r="O164" s="10">
        <f>ROUND(VLOOKUP($C164,$B$4:$BH$42,14,FALSE),0)</f>
        <v>0</v>
      </c>
      <c r="P164" s="10">
        <f>ROUND(VLOOKUP($C164,$B$4:$BH$42,15,FALSE),0)</f>
        <v>0</v>
      </c>
      <c r="Q164" s="10">
        <f>ROUND(VLOOKUP($C164,$B$4:$BH$42,16,FALSE),0)</f>
        <v>100</v>
      </c>
      <c r="R164" s="10">
        <f>ROUND(VLOOKUP($C164,$B$4:$BH$42,17,FALSE),0)</f>
        <v>0</v>
      </c>
      <c r="S164" s="10">
        <f>ROUND(VLOOKUP($C164,$B$4:$BH$42,18,FALSE),0)</f>
        <v>0</v>
      </c>
      <c r="T164" s="10">
        <f>ROUND(VLOOKUP($C164,$B$4:$BH$42,19,FALSE),0)</f>
        <v>0</v>
      </c>
      <c r="U164" s="10">
        <f>ROUND(VLOOKUP($C164,$B$4:$BH$42,20,FALSE),0)</f>
        <v>0</v>
      </c>
      <c r="V164" s="10">
        <f>ROUND(VLOOKUP($C164,$B$4:$BH$42,21,FALSE),0)</f>
        <v>250</v>
      </c>
      <c r="W164" s="2"/>
      <c r="X164" s="10">
        <f>ROUND(VLOOKUP($C164,$B$4:$BH$42,23,FALSE),0)</f>
        <v>50</v>
      </c>
      <c r="Y164" s="10">
        <f>ROUND(VLOOKUP($C164,$B$4:$BH$42,24,FALSE),0)</f>
        <v>0</v>
      </c>
      <c r="Z164" s="10">
        <f>ROUND(VLOOKUP($C164,$B$4:$BH$42,25,FALSE),0)</f>
        <v>0</v>
      </c>
      <c r="AA164" s="10">
        <f>ROUND(VLOOKUP($C164,$B$4:$BH$42,26,FALSE),0)</f>
        <v>0</v>
      </c>
      <c r="AB164" s="10">
        <f>ROUND(VLOOKUP($C164,$B$4:$BH$42,27,FALSE),0)</f>
        <v>100</v>
      </c>
      <c r="AC164" s="10">
        <f>ROUND(VLOOKUP($C164,$B$4:$BH$42,28,FALSE),0)</f>
        <v>0</v>
      </c>
      <c r="AD164" s="10">
        <f>ROUND(VLOOKUP($C164,$B$4:$BH$42,29,FALSE),0)</f>
        <v>0</v>
      </c>
      <c r="AE164" s="10">
        <f>ROUND(VLOOKUP($C164,$B$4:$BH$42,30,FALSE),0)</f>
        <v>0</v>
      </c>
      <c r="AF164" s="10">
        <f>ROUND(VLOOKUP($C164,$B$4:$BH$42,31,FALSE),0)</f>
        <v>0</v>
      </c>
      <c r="AG164" s="10">
        <f>ROUND(VLOOKUP($C164,$B$4:$BH$42,32,FALSE),0)</f>
        <v>250</v>
      </c>
      <c r="AH164" s="10">
        <f>ROUND(VLOOKUP($C164,$B$4:$BH$42,33,FALSE),0)</f>
        <v>0</v>
      </c>
      <c r="AI164" s="10">
        <f>ROUND(VLOOKUP($C164,$B$4:$BH$42,34,FALSE),0)</f>
        <v>0</v>
      </c>
      <c r="AJ164" s="3"/>
      <c r="AK164" s="10">
        <f>ROUND(VLOOKUP($C164,$B$4:$BH$42,36,FALSE),0)</f>
        <v>0</v>
      </c>
      <c r="AL164" s="10">
        <f>ROUND(VLOOKUP($C164,$B$4:$BH$42,37,FALSE),0)</f>
        <v>0</v>
      </c>
      <c r="AM164" s="3"/>
      <c r="AN164" s="10">
        <f>ROUND(VLOOKUP($C164,$B$4:$BH$42,39,FALSE),0)</f>
        <v>0</v>
      </c>
      <c r="AO164" s="10">
        <f>ROUND(VLOOKUP($C164,$B$4:$BH$42,40,FALSE),0)</f>
        <v>0</v>
      </c>
      <c r="AP164" s="10">
        <f>ROUND(VLOOKUP($C164,$B$4:$BH$42,41,FALSE),0)</f>
        <v>0</v>
      </c>
      <c r="AQ164" s="10">
        <f>ROUND(VLOOKUP($C164,$B$4:$BH$42,42,FALSE),0)</f>
        <v>0</v>
      </c>
      <c r="AR164" s="10">
        <f>ROUND(VLOOKUP($C164,$B$4:$BH$42,43,FALSE),0)</f>
        <v>0</v>
      </c>
      <c r="AS164" s="10">
        <f>ROUND(VLOOKUP($C164,$B$4:$BH$42,44,FALSE),0)</f>
        <v>0</v>
      </c>
      <c r="AT164" s="10">
        <f>ROUND(VLOOKUP($C164,$B$4:$BH$42,45,FALSE),0)</f>
        <v>0</v>
      </c>
      <c r="AU164" s="10">
        <f>ROUND(VLOOKUP($C164,$B$4:$BH$42,46,FALSE),0)</f>
        <v>0</v>
      </c>
      <c r="AV164" s="10">
        <f>ROUND(VLOOKUP($C164,$B$4:$BH$42,47,FALSE),0)</f>
        <v>0</v>
      </c>
      <c r="AW164" s="10">
        <f>ROUND(VLOOKUP($C164,$B$4:$BH$42,48,FALSE),0)</f>
        <v>0</v>
      </c>
      <c r="AX164" s="10">
        <f>ROUND(VLOOKUP($C164,$B$4:$BH$42,49,FALSE),0)</f>
        <v>0</v>
      </c>
      <c r="AY164" s="3"/>
      <c r="AZ164" s="10">
        <v>6000</v>
      </c>
      <c r="BA164" s="10">
        <v>2000</v>
      </c>
      <c r="BB164" s="10">
        <v>255</v>
      </c>
      <c r="BC164" s="10">
        <v>0</v>
      </c>
      <c r="BD164" s="10">
        <v>0</v>
      </c>
      <c r="BE164" s="10">
        <v>60</v>
      </c>
      <c r="BF164" s="3"/>
      <c r="BG164" s="10">
        <v>1000</v>
      </c>
      <c r="BH164" s="10">
        <v>5000</v>
      </c>
      <c r="BI164" s="3"/>
      <c r="BJ164" s="21">
        <v>1</v>
      </c>
      <c r="BK164" s="65">
        <v>0</v>
      </c>
      <c r="BL164" s="65">
        <v>0</v>
      </c>
      <c r="BM164" s="6">
        <f t="shared" si="613"/>
        <v>85.05</v>
      </c>
      <c r="BN164" s="8">
        <f t="shared" si="614"/>
        <v>535.97110176221133</v>
      </c>
      <c r="BO164" s="12">
        <f t="shared" si="615"/>
        <v>213.50489972100422</v>
      </c>
      <c r="BP164" s="50">
        <f>(1-'#Constant'!$A$3)/($J164*'#Constant'!$B$3/'#Constant'!$C$3^($D164-1)+1)+'#Constant'!$A$3</f>
        <v>0.90447653429602881</v>
      </c>
      <c r="BQ164" s="4">
        <f t="shared" si="616"/>
        <v>541.71102698872187</v>
      </c>
      <c r="BR164" s="50">
        <f>(1-'#Constant'!$A$3)/($K164*'#Constant'!$B$3/'#Constant'!$C$3^($D164-1)+1)+'#Constant'!$A$3</f>
        <v>0.92405904059040589</v>
      </c>
      <c r="BS164" s="4">
        <f t="shared" si="617"/>
        <v>530.2311765357008</v>
      </c>
      <c r="BT164">
        <f>BO164/$BO$4*100</f>
        <v>162.27180605946913</v>
      </c>
    </row>
    <row r="165" spans="1:72" s="13" customFormat="1" ht="17.25" thickBot="1" x14ac:dyDescent="0.35">
      <c r="B165" s="20"/>
      <c r="D165" s="14">
        <v>1</v>
      </c>
      <c r="E165" s="14">
        <v>1</v>
      </c>
      <c r="F165" s="19">
        <v>1</v>
      </c>
      <c r="G165" s="15">
        <f>G164</f>
        <v>81</v>
      </c>
      <c r="H165" s="15">
        <f>H164</f>
        <v>81</v>
      </c>
      <c r="I165" s="15">
        <f>I164</f>
        <v>6982</v>
      </c>
      <c r="J165" s="15">
        <f>J164</f>
        <v>36</v>
      </c>
      <c r="K165" s="15">
        <f>K164</f>
        <v>28</v>
      </c>
      <c r="L165" s="16"/>
      <c r="M165" s="15">
        <f t="shared" ref="M165:V165" si="639">M164</f>
        <v>50</v>
      </c>
      <c r="N165" s="15">
        <f t="shared" si="639"/>
        <v>0</v>
      </c>
      <c r="O165" s="15">
        <f t="shared" si="639"/>
        <v>0</v>
      </c>
      <c r="P165" s="15">
        <f t="shared" si="639"/>
        <v>0</v>
      </c>
      <c r="Q165" s="15">
        <f t="shared" si="639"/>
        <v>100</v>
      </c>
      <c r="R165" s="15">
        <f t="shared" si="639"/>
        <v>0</v>
      </c>
      <c r="S165" s="15">
        <f t="shared" si="639"/>
        <v>0</v>
      </c>
      <c r="T165" s="15">
        <f t="shared" si="639"/>
        <v>0</v>
      </c>
      <c r="U165" s="15">
        <f t="shared" si="639"/>
        <v>0</v>
      </c>
      <c r="V165" s="15">
        <f t="shared" si="639"/>
        <v>250</v>
      </c>
      <c r="W165" s="16"/>
      <c r="X165" s="15">
        <f t="shared" ref="X165:AI165" si="640">X164</f>
        <v>50</v>
      </c>
      <c r="Y165" s="15">
        <f t="shared" si="640"/>
        <v>0</v>
      </c>
      <c r="Z165" s="15">
        <f t="shared" si="640"/>
        <v>0</v>
      </c>
      <c r="AA165" s="15">
        <f t="shared" si="640"/>
        <v>0</v>
      </c>
      <c r="AB165" s="15">
        <f t="shared" si="640"/>
        <v>100</v>
      </c>
      <c r="AC165" s="15">
        <f t="shared" si="640"/>
        <v>0</v>
      </c>
      <c r="AD165" s="15">
        <f t="shared" si="640"/>
        <v>0</v>
      </c>
      <c r="AE165" s="15">
        <f t="shared" si="640"/>
        <v>0</v>
      </c>
      <c r="AF165" s="15">
        <f t="shared" si="640"/>
        <v>0</v>
      </c>
      <c r="AG165" s="15">
        <f t="shared" si="640"/>
        <v>250</v>
      </c>
      <c r="AH165" s="15">
        <f t="shared" si="640"/>
        <v>0</v>
      </c>
      <c r="AI165" s="15">
        <f t="shared" si="640"/>
        <v>0</v>
      </c>
      <c r="AJ165" s="17"/>
      <c r="AK165" s="15">
        <f>AK164</f>
        <v>0</v>
      </c>
      <c r="AL165" s="15">
        <f>AL164</f>
        <v>0</v>
      </c>
      <c r="AM165" s="17"/>
      <c r="AN165" s="15">
        <f t="shared" ref="AN165:AX165" si="641">AN164</f>
        <v>0</v>
      </c>
      <c r="AO165" s="15">
        <f t="shared" si="641"/>
        <v>0</v>
      </c>
      <c r="AP165" s="15">
        <f t="shared" si="641"/>
        <v>0</v>
      </c>
      <c r="AQ165" s="15">
        <f t="shared" si="641"/>
        <v>0</v>
      </c>
      <c r="AR165" s="15">
        <f t="shared" si="641"/>
        <v>0</v>
      </c>
      <c r="AS165" s="15">
        <f t="shared" si="641"/>
        <v>0</v>
      </c>
      <c r="AT165" s="15">
        <f t="shared" si="641"/>
        <v>0</v>
      </c>
      <c r="AU165" s="15">
        <f t="shared" si="641"/>
        <v>0</v>
      </c>
      <c r="AV165" s="15">
        <f t="shared" si="641"/>
        <v>0</v>
      </c>
      <c r="AW165" s="15">
        <f t="shared" si="641"/>
        <v>0</v>
      </c>
      <c r="AX165" s="15">
        <f t="shared" si="641"/>
        <v>0</v>
      </c>
      <c r="AY165" s="17"/>
      <c r="AZ165" s="15">
        <f t="shared" ref="AZ165:BA165" si="642">AZ164</f>
        <v>6000</v>
      </c>
      <c r="BA165" s="15">
        <f t="shared" si="642"/>
        <v>2000</v>
      </c>
      <c r="BB165" s="15">
        <v>205</v>
      </c>
      <c r="BC165" s="15">
        <f t="shared" ref="BC165:BE165" si="643">BC164</f>
        <v>0</v>
      </c>
      <c r="BD165" s="15">
        <f t="shared" si="643"/>
        <v>0</v>
      </c>
      <c r="BE165" s="15">
        <f t="shared" si="643"/>
        <v>60</v>
      </c>
      <c r="BF165" s="17"/>
      <c r="BG165" s="15">
        <f t="shared" ref="BG165:BH165" si="644">BG164</f>
        <v>1000</v>
      </c>
      <c r="BH165" s="15">
        <f t="shared" si="644"/>
        <v>5000</v>
      </c>
      <c r="BI165" s="17"/>
      <c r="BJ165" s="22">
        <f>G165/G164</f>
        <v>1</v>
      </c>
      <c r="BK165" s="65">
        <f t="shared" ref="BK165:BL165" si="645">BK164</f>
        <v>0</v>
      </c>
      <c r="BL165" s="65">
        <f t="shared" si="645"/>
        <v>0</v>
      </c>
      <c r="BM165" s="6">
        <f t="shared" si="613"/>
        <v>85.05</v>
      </c>
      <c r="BN165" s="8">
        <f t="shared" si="614"/>
        <v>535.97110176221133</v>
      </c>
      <c r="BO165" s="12">
        <f t="shared" si="615"/>
        <v>213.50489972100422</v>
      </c>
      <c r="BP165" s="50">
        <f>(1-'#Constant'!$A$3)/($J165*'#Constant'!$B$3/'#Constant'!$C$3^($D165-1)+1)+'#Constant'!$A$3</f>
        <v>0.90447653429602881</v>
      </c>
      <c r="BQ165" s="4">
        <f t="shared" si="616"/>
        <v>541.71102698872187</v>
      </c>
      <c r="BR165" s="50">
        <f>(1-'#Constant'!$A$3)/($K165*'#Constant'!$B$3/'#Constant'!$C$3^($D165-1)+1)+'#Constant'!$A$3</f>
        <v>0.92405904059040589</v>
      </c>
      <c r="BS165" s="4">
        <f t="shared" si="617"/>
        <v>530.2311765357008</v>
      </c>
      <c r="BT165"/>
    </row>
    <row r="166" spans="1:72" x14ac:dyDescent="0.3">
      <c r="A166">
        <v>62</v>
      </c>
      <c r="B166" s="18" t="str">
        <f>VLOOKUP(CONCATENATE("CREATURE_NAME_",A166),[1]Localization_Hero!$A:$E,2,FALSE)</f>
        <v>스칼렛</v>
      </c>
      <c r="C166" s="43" t="str">
        <f>VLOOKUP($A166,[2]CreatureTable!$A:$I,9,FALSE)</f>
        <v>Warrior</v>
      </c>
      <c r="D166">
        <v>1</v>
      </c>
      <c r="E166">
        <v>1</v>
      </c>
      <c r="F166" s="18">
        <v>1</v>
      </c>
      <c r="G166" s="10">
        <f>ROUND(VLOOKUP($C166,$B$4:$BH$42,6,FALSE),0)</f>
        <v>92</v>
      </c>
      <c r="H166" s="10">
        <f>ROUND(VLOOKUP($C166,$B$4:$BH$42,7,FALSE),0)</f>
        <v>92</v>
      </c>
      <c r="I166" s="10">
        <f>ROUND(VLOOKUP($C166,$B$4:$BH$42,8,FALSE),0)</f>
        <v>5930</v>
      </c>
      <c r="J166" s="10">
        <f>ROUND(VLOOKUP($C166,$B$4:$BH$42,9,FALSE),0)</f>
        <v>30</v>
      </c>
      <c r="K166" s="10">
        <f>ROUND(VLOOKUP($C166,$B$4:$BH$42,10,FALSE),0)</f>
        <v>36</v>
      </c>
      <c r="L166" s="2"/>
      <c r="M166" s="10">
        <f>ROUND(VLOOKUP($C166,$B$4:$BH$42,12,FALSE),0)</f>
        <v>150</v>
      </c>
      <c r="N166" s="10">
        <f>ROUND(VLOOKUP($C166,$B$4:$BH$42,13,FALSE),0)</f>
        <v>0</v>
      </c>
      <c r="O166" s="10">
        <f>ROUND(VLOOKUP($C166,$B$4:$BH$42,14,FALSE),0)</f>
        <v>0</v>
      </c>
      <c r="P166" s="10">
        <f>ROUND(VLOOKUP($C166,$B$4:$BH$42,15,FALSE),0)</f>
        <v>100</v>
      </c>
      <c r="Q166" s="10">
        <f>ROUND(VLOOKUP($C166,$B$4:$BH$42,16,FALSE),0)</f>
        <v>0</v>
      </c>
      <c r="R166" s="10">
        <f>ROUND(VLOOKUP($C166,$B$4:$BH$42,17,FALSE),0)</f>
        <v>0</v>
      </c>
      <c r="S166" s="10">
        <f>ROUND(VLOOKUP($C166,$B$4:$BH$42,18,FALSE),0)</f>
        <v>100</v>
      </c>
      <c r="T166" s="10">
        <f>ROUND(VLOOKUP($C166,$B$4:$BH$42,19,FALSE),0)</f>
        <v>150</v>
      </c>
      <c r="U166" s="10">
        <f>ROUND(VLOOKUP($C166,$B$4:$BH$42,20,FALSE),0)</f>
        <v>0</v>
      </c>
      <c r="V166" s="10">
        <f>ROUND(VLOOKUP($C166,$B$4:$BH$42,21,FALSE),0)</f>
        <v>0</v>
      </c>
      <c r="W166" s="2"/>
      <c r="X166" s="10">
        <f>ROUND(VLOOKUP($C166,$B$4:$BH$42,23,FALSE),0)</f>
        <v>150</v>
      </c>
      <c r="Y166" s="10">
        <f>ROUND(VLOOKUP($C166,$B$4:$BH$42,24,FALSE),0)</f>
        <v>0</v>
      </c>
      <c r="Z166" s="10">
        <f>ROUND(VLOOKUP($C166,$B$4:$BH$42,25,FALSE),0)</f>
        <v>0</v>
      </c>
      <c r="AA166" s="10">
        <f>ROUND(VLOOKUP($C166,$B$4:$BH$42,26,FALSE),0)</f>
        <v>100</v>
      </c>
      <c r="AB166" s="10">
        <f>ROUND(VLOOKUP($C166,$B$4:$BH$42,27,FALSE),0)</f>
        <v>0</v>
      </c>
      <c r="AC166" s="10">
        <f>ROUND(VLOOKUP($C166,$B$4:$BH$42,28,FALSE),0)</f>
        <v>0</v>
      </c>
      <c r="AD166" s="10">
        <f>ROUND(VLOOKUP($C166,$B$4:$BH$42,29,FALSE),0)</f>
        <v>100</v>
      </c>
      <c r="AE166" s="10">
        <f>ROUND(VLOOKUP($C166,$B$4:$BH$42,30,FALSE),0)</f>
        <v>150</v>
      </c>
      <c r="AF166" s="10">
        <f>ROUND(VLOOKUP($C166,$B$4:$BH$42,31,FALSE),0)</f>
        <v>0</v>
      </c>
      <c r="AG166" s="10">
        <f>ROUND(VLOOKUP($C166,$B$4:$BH$42,32,FALSE),0)</f>
        <v>0</v>
      </c>
      <c r="AH166" s="10">
        <f>ROUND(VLOOKUP($C166,$B$4:$BH$42,33,FALSE),0)</f>
        <v>0</v>
      </c>
      <c r="AI166" s="10">
        <f>ROUND(VLOOKUP($C166,$B$4:$BH$42,34,FALSE),0)</f>
        <v>0</v>
      </c>
      <c r="AJ166" s="3"/>
      <c r="AK166" s="10">
        <f>ROUND(VLOOKUP($C166,$B$4:$BH$42,36,FALSE),0)</f>
        <v>150</v>
      </c>
      <c r="AL166" s="10">
        <f>ROUND(VLOOKUP($C166,$B$4:$BH$42,37,FALSE),0)</f>
        <v>0</v>
      </c>
      <c r="AM166" s="3"/>
      <c r="AN166" s="10">
        <f>ROUND(VLOOKUP($C166,$B$4:$BH$42,39,FALSE),0)</f>
        <v>0</v>
      </c>
      <c r="AO166" s="10">
        <f>ROUND(VLOOKUP($C166,$B$4:$BH$42,40,FALSE),0)</f>
        <v>0</v>
      </c>
      <c r="AP166" s="10">
        <f>ROUND(VLOOKUP($C166,$B$4:$BH$42,41,FALSE),0)</f>
        <v>0</v>
      </c>
      <c r="AQ166" s="10">
        <f>ROUND(VLOOKUP($C166,$B$4:$BH$42,42,FALSE),0)</f>
        <v>0</v>
      </c>
      <c r="AR166" s="10">
        <f>ROUND(VLOOKUP($C166,$B$4:$BH$42,43,FALSE),0)</f>
        <v>0</v>
      </c>
      <c r="AS166" s="10">
        <f>ROUND(VLOOKUP($C166,$B$4:$BH$42,44,FALSE),0)</f>
        <v>0</v>
      </c>
      <c r="AT166" s="10">
        <f>ROUND(VLOOKUP($C166,$B$4:$BH$42,45,FALSE),0)</f>
        <v>0</v>
      </c>
      <c r="AU166" s="10">
        <f>ROUND(VLOOKUP($C166,$B$4:$BH$42,46,FALSE),0)</f>
        <v>0</v>
      </c>
      <c r="AV166" s="10">
        <f>ROUND(VLOOKUP($C166,$B$4:$BH$42,47,FALSE),0)</f>
        <v>0</v>
      </c>
      <c r="AW166" s="10">
        <f>ROUND(VLOOKUP($C166,$B$4:$BH$42,48,FALSE),0)</f>
        <v>0</v>
      </c>
      <c r="AX166" s="10">
        <f>ROUND(VLOOKUP($C166,$B$4:$BH$42,49,FALSE),0)</f>
        <v>0</v>
      </c>
      <c r="AY166" s="3"/>
      <c r="AZ166" s="10">
        <v>6000</v>
      </c>
      <c r="BA166" s="10">
        <v>2000</v>
      </c>
      <c r="BB166" s="10">
        <v>285</v>
      </c>
      <c r="BC166" s="10">
        <v>0</v>
      </c>
      <c r="BD166" s="10">
        <v>0</v>
      </c>
      <c r="BE166" s="10">
        <v>60</v>
      </c>
      <c r="BF166" s="3"/>
      <c r="BG166" s="10">
        <v>1000</v>
      </c>
      <c r="BH166" s="10">
        <v>5000</v>
      </c>
      <c r="BI166" s="3"/>
      <c r="BJ166" s="21">
        <v>1</v>
      </c>
      <c r="BK166" s="65">
        <v>0</v>
      </c>
      <c r="BL166" s="65">
        <v>0</v>
      </c>
      <c r="BM166" s="6">
        <f t="shared" si="406"/>
        <v>116.57837499999998</v>
      </c>
      <c r="BN166" s="8">
        <f t="shared" si="407"/>
        <v>388.44422318283398</v>
      </c>
      <c r="BO166" s="12">
        <f t="shared" si="492"/>
        <v>212.80083720886088</v>
      </c>
      <c r="BP166" s="50">
        <f>(1-'#Constant'!$A$3)/($J166*'#Constant'!$B$3/'#Constant'!$C$3^($D166-1)+1)+'#Constant'!$A$3</f>
        <v>0.91908256880733941</v>
      </c>
      <c r="BQ166" s="4">
        <f t="shared" si="408"/>
        <v>358.44923581996852</v>
      </c>
      <c r="BR166" s="50">
        <f>(1-'#Constant'!$A$3)/($K166*'#Constant'!$B$3/'#Constant'!$C$3^($D166-1)+1)+'#Constant'!$A$3</f>
        <v>0.90447653429602881</v>
      </c>
      <c r="BS166" s="4">
        <f t="shared" si="409"/>
        <v>364.2376910318157</v>
      </c>
      <c r="BT166">
        <f>BO166/$BO$4*100</f>
        <v>161.73669189781026</v>
      </c>
    </row>
    <row r="167" spans="1:72" s="13" customFormat="1" ht="17.25" thickBot="1" x14ac:dyDescent="0.35">
      <c r="B167" s="20"/>
      <c r="D167" s="14">
        <v>1</v>
      </c>
      <c r="E167" s="14">
        <v>1</v>
      </c>
      <c r="F167" s="19">
        <v>1</v>
      </c>
      <c r="G167" s="15">
        <f>G166</f>
        <v>92</v>
      </c>
      <c r="H167" s="15">
        <f>H166</f>
        <v>92</v>
      </c>
      <c r="I167" s="15">
        <f>I166</f>
        <v>5930</v>
      </c>
      <c r="J167" s="15">
        <f>J166</f>
        <v>30</v>
      </c>
      <c r="K167" s="15">
        <f>K166</f>
        <v>36</v>
      </c>
      <c r="L167" s="16"/>
      <c r="M167" s="15">
        <f t="shared" ref="M167:V167" si="646">M166</f>
        <v>150</v>
      </c>
      <c r="N167" s="15">
        <f t="shared" si="646"/>
        <v>0</v>
      </c>
      <c r="O167" s="15">
        <f t="shared" si="646"/>
        <v>0</v>
      </c>
      <c r="P167" s="15">
        <f t="shared" si="646"/>
        <v>100</v>
      </c>
      <c r="Q167" s="15">
        <f t="shared" si="646"/>
        <v>0</v>
      </c>
      <c r="R167" s="15">
        <f t="shared" si="646"/>
        <v>0</v>
      </c>
      <c r="S167" s="15">
        <f t="shared" si="646"/>
        <v>100</v>
      </c>
      <c r="T167" s="15">
        <f t="shared" si="646"/>
        <v>150</v>
      </c>
      <c r="U167" s="15">
        <f t="shared" si="646"/>
        <v>0</v>
      </c>
      <c r="V167" s="15">
        <f t="shared" si="646"/>
        <v>0</v>
      </c>
      <c r="W167" s="16"/>
      <c r="X167" s="15">
        <f t="shared" ref="X167:AI167" si="647">X166</f>
        <v>150</v>
      </c>
      <c r="Y167" s="15">
        <f t="shared" si="647"/>
        <v>0</v>
      </c>
      <c r="Z167" s="15">
        <f t="shared" si="647"/>
        <v>0</v>
      </c>
      <c r="AA167" s="15">
        <f t="shared" si="647"/>
        <v>100</v>
      </c>
      <c r="AB167" s="15">
        <f t="shared" si="647"/>
        <v>0</v>
      </c>
      <c r="AC167" s="15">
        <f t="shared" si="647"/>
        <v>0</v>
      </c>
      <c r="AD167" s="15">
        <f t="shared" si="647"/>
        <v>100</v>
      </c>
      <c r="AE167" s="15">
        <f t="shared" si="647"/>
        <v>150</v>
      </c>
      <c r="AF167" s="15">
        <f t="shared" si="647"/>
        <v>0</v>
      </c>
      <c r="AG167" s="15">
        <f t="shared" si="647"/>
        <v>0</v>
      </c>
      <c r="AH167" s="15">
        <f t="shared" si="647"/>
        <v>0</v>
      </c>
      <c r="AI167" s="15">
        <f t="shared" si="647"/>
        <v>0</v>
      </c>
      <c r="AJ167" s="17"/>
      <c r="AK167" s="15">
        <f>AK166</f>
        <v>150</v>
      </c>
      <c r="AL167" s="15">
        <f>AL166</f>
        <v>0</v>
      </c>
      <c r="AM167" s="17"/>
      <c r="AN167" s="15">
        <f t="shared" ref="AN167:AX167" si="648">AN166</f>
        <v>0</v>
      </c>
      <c r="AO167" s="15">
        <f t="shared" si="648"/>
        <v>0</v>
      </c>
      <c r="AP167" s="15">
        <f t="shared" si="648"/>
        <v>0</v>
      </c>
      <c r="AQ167" s="15">
        <f t="shared" si="648"/>
        <v>0</v>
      </c>
      <c r="AR167" s="15">
        <f t="shared" si="648"/>
        <v>0</v>
      </c>
      <c r="AS167" s="15">
        <f t="shared" si="648"/>
        <v>0</v>
      </c>
      <c r="AT167" s="15">
        <f t="shared" si="648"/>
        <v>0</v>
      </c>
      <c r="AU167" s="15">
        <f t="shared" si="648"/>
        <v>0</v>
      </c>
      <c r="AV167" s="15">
        <f t="shared" si="648"/>
        <v>0</v>
      </c>
      <c r="AW167" s="15">
        <f t="shared" si="648"/>
        <v>0</v>
      </c>
      <c r="AX167" s="15">
        <f t="shared" si="648"/>
        <v>0</v>
      </c>
      <c r="AY167" s="17"/>
      <c r="AZ167" s="15">
        <f t="shared" ref="AZ167:BA167" si="649">AZ166</f>
        <v>6000</v>
      </c>
      <c r="BA167" s="15">
        <f t="shared" si="649"/>
        <v>2000</v>
      </c>
      <c r="BB167" s="15">
        <v>285</v>
      </c>
      <c r="BC167" s="15">
        <f t="shared" ref="BC167:BE167" si="650">BC166</f>
        <v>0</v>
      </c>
      <c r="BD167" s="15">
        <f t="shared" si="650"/>
        <v>0</v>
      </c>
      <c r="BE167" s="15">
        <f t="shared" si="650"/>
        <v>60</v>
      </c>
      <c r="BF167" s="17"/>
      <c r="BG167" s="15">
        <f t="shared" ref="BG167:BH167" si="651">BG166</f>
        <v>1000</v>
      </c>
      <c r="BH167" s="15">
        <f t="shared" si="651"/>
        <v>5000</v>
      </c>
      <c r="BI167" s="17"/>
      <c r="BJ167" s="22">
        <f>G167/G166</f>
        <v>1</v>
      </c>
      <c r="BK167" s="65">
        <f t="shared" ref="BK167:BL167" si="652">BK166</f>
        <v>0</v>
      </c>
      <c r="BL167" s="65">
        <f t="shared" si="652"/>
        <v>0</v>
      </c>
      <c r="BM167" s="6">
        <f t="shared" si="406"/>
        <v>116.57837499999998</v>
      </c>
      <c r="BN167" s="8">
        <f t="shared" si="407"/>
        <v>388.44422318283398</v>
      </c>
      <c r="BO167" s="12">
        <f t="shared" si="492"/>
        <v>212.80083720886088</v>
      </c>
      <c r="BP167" s="50">
        <f>(1-'#Constant'!$A$3)/($J167*'#Constant'!$B$3/'#Constant'!$C$3^($D167-1)+1)+'#Constant'!$A$3</f>
        <v>0.91908256880733941</v>
      </c>
      <c r="BQ167" s="4">
        <f t="shared" si="408"/>
        <v>358.44923581996852</v>
      </c>
      <c r="BR167" s="50">
        <f>(1-'#Constant'!$A$3)/($K167*'#Constant'!$B$3/'#Constant'!$C$3^($D167-1)+1)+'#Constant'!$A$3</f>
        <v>0.90447653429602881</v>
      </c>
      <c r="BS167" s="4">
        <f t="shared" si="409"/>
        <v>364.2376910318157</v>
      </c>
      <c r="BT167"/>
    </row>
    <row r="168" spans="1:72" x14ac:dyDescent="0.3">
      <c r="A168">
        <v>63</v>
      </c>
      <c r="B168" s="18" t="str">
        <f>VLOOKUP(CONCATENATE("CREATURE_NAME_",A168),[1]Localization_Hero!$A:$E,2,FALSE)</f>
        <v>소니아</v>
      </c>
      <c r="C168" s="43" t="str">
        <f>VLOOKUP($A168,[2]CreatureTable!$A:$I,9,FALSE)</f>
        <v>Knight</v>
      </c>
      <c r="D168">
        <v>1</v>
      </c>
      <c r="E168">
        <v>1</v>
      </c>
      <c r="F168" s="18">
        <v>1</v>
      </c>
      <c r="G168" s="10">
        <f>ROUND(VLOOKUP($C168,$B$4:$BH$42,6,FALSE),0)</f>
        <v>81</v>
      </c>
      <c r="H168" s="10">
        <f>ROUND(VLOOKUP($C168,$B$4:$BH$42,7,FALSE),0)</f>
        <v>81</v>
      </c>
      <c r="I168" s="10">
        <f>ROUND(VLOOKUP($C168,$B$4:$BH$42,8,FALSE),0)</f>
        <v>6982</v>
      </c>
      <c r="J168" s="10">
        <f>ROUND(VLOOKUP($C168,$B$4:$BH$42,9,FALSE),0)</f>
        <v>36</v>
      </c>
      <c r="K168" s="10">
        <f>ROUND(VLOOKUP($C168,$B$4:$BH$42,10,FALSE),0)</f>
        <v>28</v>
      </c>
      <c r="L168" s="2"/>
      <c r="M168" s="10">
        <f>ROUND(VLOOKUP($C168,$B$4:$BH$42,12,FALSE),0)</f>
        <v>50</v>
      </c>
      <c r="N168" s="10">
        <f>ROUND(VLOOKUP($C168,$B$4:$BH$42,13,FALSE),0)</f>
        <v>0</v>
      </c>
      <c r="O168" s="10">
        <f>ROUND(VLOOKUP($C168,$B$4:$BH$42,14,FALSE),0)</f>
        <v>0</v>
      </c>
      <c r="P168" s="10">
        <f>ROUND(VLOOKUP($C168,$B$4:$BH$42,15,FALSE),0)</f>
        <v>0</v>
      </c>
      <c r="Q168" s="10">
        <f>ROUND(VLOOKUP($C168,$B$4:$BH$42,16,FALSE),0)</f>
        <v>100</v>
      </c>
      <c r="R168" s="10">
        <f>ROUND(VLOOKUP($C168,$B$4:$BH$42,17,FALSE),0)</f>
        <v>0</v>
      </c>
      <c r="S168" s="10">
        <f>ROUND(VLOOKUP($C168,$B$4:$BH$42,18,FALSE),0)</f>
        <v>0</v>
      </c>
      <c r="T168" s="10">
        <f>ROUND(VLOOKUP($C168,$B$4:$BH$42,19,FALSE),0)</f>
        <v>0</v>
      </c>
      <c r="U168" s="10">
        <f>ROUND(VLOOKUP($C168,$B$4:$BH$42,20,FALSE),0)</f>
        <v>0</v>
      </c>
      <c r="V168" s="10">
        <f>ROUND(VLOOKUP($C168,$B$4:$BH$42,21,FALSE),0)</f>
        <v>250</v>
      </c>
      <c r="W168" s="2"/>
      <c r="X168" s="10">
        <f>ROUND(VLOOKUP($C168,$B$4:$BH$42,23,FALSE),0)</f>
        <v>50</v>
      </c>
      <c r="Y168" s="10">
        <f>ROUND(VLOOKUP($C168,$B$4:$BH$42,24,FALSE),0)</f>
        <v>0</v>
      </c>
      <c r="Z168" s="10">
        <f>ROUND(VLOOKUP($C168,$B$4:$BH$42,25,FALSE),0)</f>
        <v>0</v>
      </c>
      <c r="AA168" s="10">
        <f>ROUND(VLOOKUP($C168,$B$4:$BH$42,26,FALSE),0)</f>
        <v>0</v>
      </c>
      <c r="AB168" s="10">
        <f>ROUND(VLOOKUP($C168,$B$4:$BH$42,27,FALSE),0)</f>
        <v>100</v>
      </c>
      <c r="AC168" s="10">
        <f>ROUND(VLOOKUP($C168,$B$4:$BH$42,28,FALSE),0)</f>
        <v>0</v>
      </c>
      <c r="AD168" s="10">
        <f>ROUND(VLOOKUP($C168,$B$4:$BH$42,29,FALSE),0)</f>
        <v>0</v>
      </c>
      <c r="AE168" s="10">
        <f>ROUND(VLOOKUP($C168,$B$4:$BH$42,30,FALSE),0)</f>
        <v>0</v>
      </c>
      <c r="AF168" s="10">
        <f>ROUND(VLOOKUP($C168,$B$4:$BH$42,31,FALSE),0)</f>
        <v>0</v>
      </c>
      <c r="AG168" s="10">
        <f>ROUND(VLOOKUP($C168,$B$4:$BH$42,32,FALSE),0)</f>
        <v>250</v>
      </c>
      <c r="AH168" s="10">
        <f>ROUND(VLOOKUP($C168,$B$4:$BH$42,33,FALSE),0)</f>
        <v>0</v>
      </c>
      <c r="AI168" s="10">
        <f>ROUND(VLOOKUP($C168,$B$4:$BH$42,34,FALSE),0)</f>
        <v>0</v>
      </c>
      <c r="AJ168" s="3"/>
      <c r="AK168" s="10">
        <f>ROUND(VLOOKUP($C168,$B$4:$BH$42,36,FALSE),0)</f>
        <v>0</v>
      </c>
      <c r="AL168" s="10">
        <f>ROUND(VLOOKUP($C168,$B$4:$BH$42,37,FALSE),0)</f>
        <v>0</v>
      </c>
      <c r="AM168" s="3"/>
      <c r="AN168" s="10">
        <f>ROUND(VLOOKUP($C168,$B$4:$BH$42,39,FALSE),0)</f>
        <v>0</v>
      </c>
      <c r="AO168" s="10">
        <f>ROUND(VLOOKUP($C168,$B$4:$BH$42,40,FALSE),0)</f>
        <v>0</v>
      </c>
      <c r="AP168" s="10">
        <f>ROUND(VLOOKUP($C168,$B$4:$BH$42,41,FALSE),0)</f>
        <v>0</v>
      </c>
      <c r="AQ168" s="10">
        <f>ROUND(VLOOKUP($C168,$B$4:$BH$42,42,FALSE),0)</f>
        <v>0</v>
      </c>
      <c r="AR168" s="10">
        <f>ROUND(VLOOKUP($C168,$B$4:$BH$42,43,FALSE),0)</f>
        <v>0</v>
      </c>
      <c r="AS168" s="10">
        <f>ROUND(VLOOKUP($C168,$B$4:$BH$42,44,FALSE),0)</f>
        <v>0</v>
      </c>
      <c r="AT168" s="10">
        <f>ROUND(VLOOKUP($C168,$B$4:$BH$42,45,FALSE),0)</f>
        <v>0</v>
      </c>
      <c r="AU168" s="10">
        <f>ROUND(VLOOKUP($C168,$B$4:$BH$42,46,FALSE),0)</f>
        <v>0</v>
      </c>
      <c r="AV168" s="10">
        <f>ROUND(VLOOKUP($C168,$B$4:$BH$42,47,FALSE),0)</f>
        <v>0</v>
      </c>
      <c r="AW168" s="10">
        <f>ROUND(VLOOKUP($C168,$B$4:$BH$42,48,FALSE),0)</f>
        <v>0</v>
      </c>
      <c r="AX168" s="10">
        <f>ROUND(VLOOKUP($C168,$B$4:$BH$42,49,FALSE),0)</f>
        <v>0</v>
      </c>
      <c r="AY168" s="3"/>
      <c r="AZ168" s="10">
        <v>6000</v>
      </c>
      <c r="BA168" s="10">
        <v>2000</v>
      </c>
      <c r="BB168" s="10">
        <v>205</v>
      </c>
      <c r="BC168" s="10">
        <v>0</v>
      </c>
      <c r="BD168" s="10">
        <v>0</v>
      </c>
      <c r="BE168" s="10">
        <v>60</v>
      </c>
      <c r="BF168" s="3"/>
      <c r="BG168" s="10">
        <v>1000</v>
      </c>
      <c r="BH168" s="10">
        <v>5000</v>
      </c>
      <c r="BI168" s="3"/>
      <c r="BJ168" s="21">
        <v>1</v>
      </c>
      <c r="BK168" s="65">
        <v>0</v>
      </c>
      <c r="BL168" s="65">
        <v>0</v>
      </c>
      <c r="BM168" s="6">
        <f t="shared" ref="BM168:BM169" si="653">MAX(G168*(1+M168/1000*(1+O168/1000))*(1+0.5*T168/1000)*(1+0.25*S168/1000),(H168*(1+X168/1000*(1+Z168/1000))*(1+0.5*AE168/1000)*(1+0.25*AD168/1000)))*BG168/1000</f>
        <v>85.05</v>
      </c>
      <c r="BN168" s="8">
        <f t="shared" ref="BN168:BN169" si="654">(BQ168+BS168)/2*(1+AI168/2000)*(1+AH168/2000)*(1+AN168/2000)*(1+AK168/2000)</f>
        <v>535.97110176221133</v>
      </c>
      <c r="BO168" s="12">
        <f t="shared" ref="BO168:BO169" si="655">SQRT(BM168*BN168)</f>
        <v>213.50489972100422</v>
      </c>
      <c r="BP168" s="50">
        <f>(1-'#Constant'!$A$3)/($J168*'#Constant'!$B$3/'#Constant'!$C$3^($D168-1)+1)+'#Constant'!$A$3</f>
        <v>0.90447653429602881</v>
      </c>
      <c r="BQ168" s="4">
        <f t="shared" ref="BQ168:BQ169" si="656">I168/(BP168*(1-Q168/1000*(0.5+R168/1000))*(1-P168/1000)*(1-V168/1000)*(1+U168/1000))/20</f>
        <v>541.71102698872187</v>
      </c>
      <c r="BR168" s="50">
        <f>(1-'#Constant'!$A$3)/($K168*'#Constant'!$B$3/'#Constant'!$C$3^($D168-1)+1)+'#Constant'!$A$3</f>
        <v>0.92405904059040589</v>
      </c>
      <c r="BS168" s="4">
        <f t="shared" ref="BS168:BS169" si="657">I168/(BR168*(1-AB168/1000*(0.5+AC168/1000))*(1-AA168/1000)*(1-AG168/1000)*(1+AF168/1000))/20</f>
        <v>530.2311765357008</v>
      </c>
      <c r="BT168">
        <f>BO168/$BO$4*100</f>
        <v>162.27180605946913</v>
      </c>
    </row>
    <row r="169" spans="1:72" s="13" customFormat="1" ht="17.25" thickBot="1" x14ac:dyDescent="0.35">
      <c r="B169" s="20"/>
      <c r="D169" s="14">
        <v>1</v>
      </c>
      <c r="E169" s="14">
        <v>1</v>
      </c>
      <c r="F169" s="19">
        <v>1</v>
      </c>
      <c r="G169" s="15">
        <f>G168</f>
        <v>81</v>
      </c>
      <c r="H169" s="15">
        <f>H168</f>
        <v>81</v>
      </c>
      <c r="I169" s="15">
        <f>I168</f>
        <v>6982</v>
      </c>
      <c r="J169" s="15">
        <f>J168</f>
        <v>36</v>
      </c>
      <c r="K169" s="15">
        <f>K168</f>
        <v>28</v>
      </c>
      <c r="L169" s="16"/>
      <c r="M169" s="15">
        <f t="shared" ref="M169:V169" si="658">M168</f>
        <v>50</v>
      </c>
      <c r="N169" s="15">
        <f t="shared" si="658"/>
        <v>0</v>
      </c>
      <c r="O169" s="15">
        <f t="shared" si="658"/>
        <v>0</v>
      </c>
      <c r="P169" s="15">
        <f t="shared" si="658"/>
        <v>0</v>
      </c>
      <c r="Q169" s="15">
        <f t="shared" si="658"/>
        <v>100</v>
      </c>
      <c r="R169" s="15">
        <f t="shared" si="658"/>
        <v>0</v>
      </c>
      <c r="S169" s="15">
        <f t="shared" si="658"/>
        <v>0</v>
      </c>
      <c r="T169" s="15">
        <f t="shared" si="658"/>
        <v>0</v>
      </c>
      <c r="U169" s="15">
        <f t="shared" si="658"/>
        <v>0</v>
      </c>
      <c r="V169" s="15">
        <f t="shared" si="658"/>
        <v>250</v>
      </c>
      <c r="W169" s="16"/>
      <c r="X169" s="15">
        <f t="shared" ref="X169:AI169" si="659">X168</f>
        <v>50</v>
      </c>
      <c r="Y169" s="15">
        <f t="shared" si="659"/>
        <v>0</v>
      </c>
      <c r="Z169" s="15">
        <f t="shared" si="659"/>
        <v>0</v>
      </c>
      <c r="AA169" s="15">
        <f t="shared" si="659"/>
        <v>0</v>
      </c>
      <c r="AB169" s="15">
        <f t="shared" si="659"/>
        <v>100</v>
      </c>
      <c r="AC169" s="15">
        <f t="shared" si="659"/>
        <v>0</v>
      </c>
      <c r="AD169" s="15">
        <f t="shared" si="659"/>
        <v>0</v>
      </c>
      <c r="AE169" s="15">
        <f t="shared" si="659"/>
        <v>0</v>
      </c>
      <c r="AF169" s="15">
        <f t="shared" si="659"/>
        <v>0</v>
      </c>
      <c r="AG169" s="15">
        <f t="shared" si="659"/>
        <v>250</v>
      </c>
      <c r="AH169" s="15">
        <f t="shared" si="659"/>
        <v>0</v>
      </c>
      <c r="AI169" s="15">
        <f t="shared" si="659"/>
        <v>0</v>
      </c>
      <c r="AJ169" s="17"/>
      <c r="AK169" s="15">
        <f>AK168</f>
        <v>0</v>
      </c>
      <c r="AL169" s="15">
        <f>AL168</f>
        <v>0</v>
      </c>
      <c r="AM169" s="17"/>
      <c r="AN169" s="15">
        <f t="shared" ref="AN169:AX169" si="660">AN168</f>
        <v>0</v>
      </c>
      <c r="AO169" s="15">
        <f t="shared" si="660"/>
        <v>0</v>
      </c>
      <c r="AP169" s="15">
        <f t="shared" si="660"/>
        <v>0</v>
      </c>
      <c r="AQ169" s="15">
        <f t="shared" si="660"/>
        <v>0</v>
      </c>
      <c r="AR169" s="15">
        <f t="shared" si="660"/>
        <v>0</v>
      </c>
      <c r="AS169" s="15">
        <f t="shared" si="660"/>
        <v>0</v>
      </c>
      <c r="AT169" s="15">
        <f t="shared" si="660"/>
        <v>0</v>
      </c>
      <c r="AU169" s="15">
        <f t="shared" si="660"/>
        <v>0</v>
      </c>
      <c r="AV169" s="15">
        <f t="shared" si="660"/>
        <v>0</v>
      </c>
      <c r="AW169" s="15">
        <f t="shared" si="660"/>
        <v>0</v>
      </c>
      <c r="AX169" s="15">
        <f t="shared" si="660"/>
        <v>0</v>
      </c>
      <c r="AY169" s="17"/>
      <c r="AZ169" s="15">
        <f t="shared" ref="AZ169:BA169" si="661">AZ168</f>
        <v>6000</v>
      </c>
      <c r="BA169" s="15">
        <f t="shared" si="661"/>
        <v>2000</v>
      </c>
      <c r="BB169" s="15">
        <v>205</v>
      </c>
      <c r="BC169" s="15">
        <f t="shared" ref="BC169:BE169" si="662">BC168</f>
        <v>0</v>
      </c>
      <c r="BD169" s="15">
        <f t="shared" si="662"/>
        <v>0</v>
      </c>
      <c r="BE169" s="15">
        <f t="shared" si="662"/>
        <v>60</v>
      </c>
      <c r="BF169" s="17"/>
      <c r="BG169" s="15">
        <f t="shared" ref="BG169:BH169" si="663">BG168</f>
        <v>1000</v>
      </c>
      <c r="BH169" s="15">
        <f t="shared" si="663"/>
        <v>5000</v>
      </c>
      <c r="BI169" s="17"/>
      <c r="BJ169" s="22">
        <f>G169/G168</f>
        <v>1</v>
      </c>
      <c r="BK169" s="65">
        <f t="shared" ref="BK169:BL169" si="664">BK168</f>
        <v>0</v>
      </c>
      <c r="BL169" s="65">
        <f t="shared" si="664"/>
        <v>0</v>
      </c>
      <c r="BM169" s="6">
        <f t="shared" si="653"/>
        <v>85.05</v>
      </c>
      <c r="BN169" s="8">
        <f t="shared" si="654"/>
        <v>535.97110176221133</v>
      </c>
      <c r="BO169" s="12">
        <f t="shared" si="655"/>
        <v>213.50489972100422</v>
      </c>
      <c r="BP169" s="50">
        <f>(1-'#Constant'!$A$3)/($J169*'#Constant'!$B$3/'#Constant'!$C$3^($D169-1)+1)+'#Constant'!$A$3</f>
        <v>0.90447653429602881</v>
      </c>
      <c r="BQ169" s="4">
        <f t="shared" si="656"/>
        <v>541.71102698872187</v>
      </c>
      <c r="BR169" s="50">
        <f>(1-'#Constant'!$A$3)/($K169*'#Constant'!$B$3/'#Constant'!$C$3^($D169-1)+1)+'#Constant'!$A$3</f>
        <v>0.92405904059040589</v>
      </c>
      <c r="BS169" s="4">
        <f t="shared" si="657"/>
        <v>530.2311765357008</v>
      </c>
      <c r="BT169"/>
    </row>
    <row r="170" spans="1:72" x14ac:dyDescent="0.3">
      <c r="A170">
        <v>64</v>
      </c>
      <c r="B170" s="18" t="str">
        <f>VLOOKUP(CONCATENATE("CREATURE_NAME_",A170),[1]Localization_Hero!$A:$E,2,FALSE)</f>
        <v>아르테미아</v>
      </c>
      <c r="C170" s="43" t="str">
        <f>VLOOKUP($A170,[2]CreatureTable!$A:$I,9,FALSE)</f>
        <v>Wizard</v>
      </c>
      <c r="D170">
        <v>1</v>
      </c>
      <c r="E170">
        <v>1</v>
      </c>
      <c r="F170" s="18">
        <v>1</v>
      </c>
      <c r="G170" s="10">
        <f>ROUND(VLOOKUP($C170,$B$4:$BH$42,6,FALSE),0)</f>
        <v>120</v>
      </c>
      <c r="H170" s="10">
        <f>ROUND(VLOOKUP($C170,$B$4:$BH$42,7,FALSE),0)</f>
        <v>120</v>
      </c>
      <c r="I170" s="10">
        <f>ROUND(VLOOKUP($C170,$B$4:$BH$42,8,FALSE),0)</f>
        <v>4031</v>
      </c>
      <c r="J170" s="10">
        <f>ROUND(VLOOKUP($C170,$B$4:$BH$42,9,FALSE),0)</f>
        <v>16</v>
      </c>
      <c r="K170" s="10">
        <f>ROUND(VLOOKUP($C170,$B$4:$BH$42,10,FALSE),0)</f>
        <v>24</v>
      </c>
      <c r="L170" s="2"/>
      <c r="M170" s="10">
        <f>ROUND(VLOOKUP($C170,$B$4:$BH$42,12,FALSE),0)</f>
        <v>100</v>
      </c>
      <c r="N170" s="10">
        <f>ROUND(VLOOKUP($C170,$B$4:$BH$42,13,FALSE),0)</f>
        <v>0</v>
      </c>
      <c r="O170" s="10">
        <f>ROUND(VLOOKUP($C170,$B$4:$BH$42,14,FALSE),0)</f>
        <v>0</v>
      </c>
      <c r="P170" s="10">
        <f>ROUND(VLOOKUP($C170,$B$4:$BH$42,15,FALSE),0)</f>
        <v>0</v>
      </c>
      <c r="Q170" s="10">
        <f>ROUND(VLOOKUP($C170,$B$4:$BH$42,16,FALSE),0)</f>
        <v>0</v>
      </c>
      <c r="R170" s="10">
        <f>ROUND(VLOOKUP($C170,$B$4:$BH$42,17,FALSE),0)</f>
        <v>0</v>
      </c>
      <c r="S170" s="10">
        <f>ROUND(VLOOKUP($C170,$B$4:$BH$42,18,FALSE),0)</f>
        <v>100</v>
      </c>
      <c r="T170" s="10">
        <f>ROUND(VLOOKUP($C170,$B$4:$BH$42,19,FALSE),0)</f>
        <v>150</v>
      </c>
      <c r="U170" s="10">
        <f>ROUND(VLOOKUP($C170,$B$4:$BH$42,20,FALSE),0)</f>
        <v>0</v>
      </c>
      <c r="V170" s="10">
        <f>ROUND(VLOOKUP($C170,$B$4:$BH$42,21,FALSE),0)</f>
        <v>0</v>
      </c>
      <c r="W170" s="2"/>
      <c r="X170" s="10">
        <f>ROUND(VLOOKUP($C170,$B$4:$BH$42,23,FALSE),0)</f>
        <v>100</v>
      </c>
      <c r="Y170" s="10">
        <f>ROUND(VLOOKUP($C170,$B$4:$BH$42,24,FALSE),0)</f>
        <v>0</v>
      </c>
      <c r="Z170" s="10">
        <f>ROUND(VLOOKUP($C170,$B$4:$BH$42,25,FALSE),0)</f>
        <v>0</v>
      </c>
      <c r="AA170" s="10">
        <f>ROUND(VLOOKUP($C170,$B$4:$BH$42,26,FALSE),0)</f>
        <v>200</v>
      </c>
      <c r="AB170" s="10">
        <f>ROUND(VLOOKUP($C170,$B$4:$BH$42,27,FALSE),0)</f>
        <v>250</v>
      </c>
      <c r="AC170" s="10">
        <f>ROUND(VLOOKUP($C170,$B$4:$BH$42,28,FALSE),0)</f>
        <v>0</v>
      </c>
      <c r="AD170" s="10">
        <f>ROUND(VLOOKUP($C170,$B$4:$BH$42,29,FALSE),0)</f>
        <v>100</v>
      </c>
      <c r="AE170" s="10">
        <f>ROUND(VLOOKUP($C170,$B$4:$BH$42,30,FALSE),0)</f>
        <v>150</v>
      </c>
      <c r="AF170" s="10">
        <f>ROUND(VLOOKUP($C170,$B$4:$BH$42,31,FALSE),0)</f>
        <v>0</v>
      </c>
      <c r="AG170" s="10">
        <f>ROUND(VLOOKUP($C170,$B$4:$BH$42,32,FALSE),0)</f>
        <v>0</v>
      </c>
      <c r="AH170" s="10">
        <f>ROUND(VLOOKUP($C170,$B$4:$BH$42,33,FALSE),0)</f>
        <v>0</v>
      </c>
      <c r="AI170" s="10">
        <f>ROUND(VLOOKUP($C170,$B$4:$BH$42,34,FALSE),0)</f>
        <v>0</v>
      </c>
      <c r="AJ170" s="3"/>
      <c r="AK170" s="10">
        <f>ROUND(VLOOKUP($C170,$B$4:$BH$42,36,FALSE),0)</f>
        <v>0</v>
      </c>
      <c r="AL170" s="10">
        <f>ROUND(VLOOKUP($C170,$B$4:$BH$42,37,FALSE),0)</f>
        <v>0</v>
      </c>
      <c r="AM170" s="3"/>
      <c r="AN170" s="10">
        <f>ROUND(VLOOKUP($C170,$B$4:$BH$42,39,FALSE),0)</f>
        <v>0</v>
      </c>
      <c r="AO170" s="10">
        <f>ROUND(VLOOKUP($C170,$B$4:$BH$42,40,FALSE),0)</f>
        <v>0</v>
      </c>
      <c r="AP170" s="10">
        <f>ROUND(VLOOKUP($C170,$B$4:$BH$42,41,FALSE),0)</f>
        <v>0</v>
      </c>
      <c r="AQ170" s="10">
        <f>ROUND(VLOOKUP($C170,$B$4:$BH$42,42,FALSE),0)</f>
        <v>0</v>
      </c>
      <c r="AR170" s="10">
        <f>ROUND(VLOOKUP($C170,$B$4:$BH$42,43,FALSE),0)</f>
        <v>0</v>
      </c>
      <c r="AS170" s="10">
        <f>ROUND(VLOOKUP($C170,$B$4:$BH$42,44,FALSE),0)</f>
        <v>0</v>
      </c>
      <c r="AT170" s="10">
        <f>ROUND(VLOOKUP($C170,$B$4:$BH$42,45,FALSE),0)</f>
        <v>0</v>
      </c>
      <c r="AU170" s="10">
        <f>ROUND(VLOOKUP($C170,$B$4:$BH$42,46,FALSE),0)</f>
        <v>0</v>
      </c>
      <c r="AV170" s="10">
        <f>ROUND(VLOOKUP($C170,$B$4:$BH$42,47,FALSE),0)</f>
        <v>0</v>
      </c>
      <c r="AW170" s="10">
        <f>ROUND(VLOOKUP($C170,$B$4:$BH$42,48,FALSE),0)</f>
        <v>0</v>
      </c>
      <c r="AX170" s="10">
        <f>ROUND(VLOOKUP($C170,$B$4:$BH$42,49,FALSE),0)</f>
        <v>0</v>
      </c>
      <c r="AY170" s="3"/>
      <c r="AZ170" s="10">
        <v>6000</v>
      </c>
      <c r="BA170" s="10">
        <v>2000</v>
      </c>
      <c r="BB170" s="10">
        <v>475</v>
      </c>
      <c r="BC170" s="10">
        <v>0</v>
      </c>
      <c r="BD170" s="10">
        <v>0</v>
      </c>
      <c r="BE170" s="10">
        <v>60</v>
      </c>
      <c r="BF170" s="3"/>
      <c r="BG170" s="10">
        <v>1000</v>
      </c>
      <c r="BH170" s="10">
        <v>5000</v>
      </c>
      <c r="BI170" s="3"/>
      <c r="BJ170" s="21">
        <v>1</v>
      </c>
      <c r="BK170" s="65">
        <v>0</v>
      </c>
      <c r="BL170" s="65">
        <v>0</v>
      </c>
      <c r="BM170" s="6">
        <f t="shared" si="406"/>
        <v>145.44749999999999</v>
      </c>
      <c r="BN170" s="8">
        <f t="shared" si="407"/>
        <v>259.61870858192918</v>
      </c>
      <c r="BO170" s="12">
        <f t="shared" si="492"/>
        <v>194.32162030116501</v>
      </c>
      <c r="BP170" s="50">
        <f>(1-'#Constant'!$A$3)/($J170*'#Constant'!$B$3/'#Constant'!$C$3^($D170-1)+1)+'#Constant'!$A$3</f>
        <v>0.95511450381679386</v>
      </c>
      <c r="BQ170" s="4">
        <f t="shared" si="408"/>
        <v>211.02181905370844</v>
      </c>
      <c r="BR170" s="50">
        <f>(1-'#Constant'!$A$3)/($K170*'#Constant'!$B$3/'#Constant'!$C$3^($D170-1)+1)+'#Constant'!$A$3</f>
        <v>0.93417910447761188</v>
      </c>
      <c r="BS170" s="4">
        <f t="shared" si="409"/>
        <v>308.21559811014993</v>
      </c>
      <c r="BT170">
        <f>BO170/$BO$4*100</f>
        <v>147.69178751343802</v>
      </c>
    </row>
    <row r="171" spans="1:72" s="13" customFormat="1" ht="17.25" thickBot="1" x14ac:dyDescent="0.35">
      <c r="B171" s="20"/>
      <c r="D171" s="14">
        <v>1</v>
      </c>
      <c r="E171" s="14">
        <v>1</v>
      </c>
      <c r="F171" s="19">
        <v>1</v>
      </c>
      <c r="G171" s="15">
        <f>G170</f>
        <v>120</v>
      </c>
      <c r="H171" s="15">
        <f>H170</f>
        <v>120</v>
      </c>
      <c r="I171" s="15">
        <f>I170</f>
        <v>4031</v>
      </c>
      <c r="J171" s="15">
        <f>J170</f>
        <v>16</v>
      </c>
      <c r="K171" s="15">
        <f>K170</f>
        <v>24</v>
      </c>
      <c r="L171" s="16"/>
      <c r="M171" s="15">
        <f t="shared" ref="M171:V171" si="665">M170</f>
        <v>100</v>
      </c>
      <c r="N171" s="15">
        <f t="shared" si="665"/>
        <v>0</v>
      </c>
      <c r="O171" s="15">
        <f t="shared" si="665"/>
        <v>0</v>
      </c>
      <c r="P171" s="15">
        <f t="shared" si="665"/>
        <v>0</v>
      </c>
      <c r="Q171" s="15">
        <f t="shared" si="665"/>
        <v>0</v>
      </c>
      <c r="R171" s="15">
        <f t="shared" si="665"/>
        <v>0</v>
      </c>
      <c r="S171" s="15">
        <f t="shared" si="665"/>
        <v>100</v>
      </c>
      <c r="T171" s="15">
        <f t="shared" si="665"/>
        <v>150</v>
      </c>
      <c r="U171" s="15">
        <f t="shared" si="665"/>
        <v>0</v>
      </c>
      <c r="V171" s="15">
        <f t="shared" si="665"/>
        <v>0</v>
      </c>
      <c r="W171" s="16"/>
      <c r="X171" s="15">
        <f t="shared" ref="X171:AI171" si="666">X170</f>
        <v>100</v>
      </c>
      <c r="Y171" s="15">
        <f t="shared" si="666"/>
        <v>0</v>
      </c>
      <c r="Z171" s="15">
        <f t="shared" si="666"/>
        <v>0</v>
      </c>
      <c r="AA171" s="15">
        <f t="shared" si="666"/>
        <v>200</v>
      </c>
      <c r="AB171" s="15">
        <f t="shared" si="666"/>
        <v>250</v>
      </c>
      <c r="AC171" s="15">
        <f t="shared" si="666"/>
        <v>0</v>
      </c>
      <c r="AD171" s="15">
        <f t="shared" si="666"/>
        <v>100</v>
      </c>
      <c r="AE171" s="15">
        <f t="shared" si="666"/>
        <v>150</v>
      </c>
      <c r="AF171" s="15">
        <f t="shared" si="666"/>
        <v>0</v>
      </c>
      <c r="AG171" s="15">
        <f t="shared" si="666"/>
        <v>0</v>
      </c>
      <c r="AH171" s="15">
        <f t="shared" si="666"/>
        <v>0</v>
      </c>
      <c r="AI171" s="15">
        <f t="shared" si="666"/>
        <v>0</v>
      </c>
      <c r="AJ171" s="17"/>
      <c r="AK171" s="15">
        <f>AK170</f>
        <v>0</v>
      </c>
      <c r="AL171" s="15">
        <f>AL170</f>
        <v>0</v>
      </c>
      <c r="AM171" s="17"/>
      <c r="AN171" s="15">
        <f t="shared" ref="AN171:AX171" si="667">AN170</f>
        <v>0</v>
      </c>
      <c r="AO171" s="15">
        <f t="shared" si="667"/>
        <v>0</v>
      </c>
      <c r="AP171" s="15">
        <f t="shared" si="667"/>
        <v>0</v>
      </c>
      <c r="AQ171" s="15">
        <f t="shared" si="667"/>
        <v>0</v>
      </c>
      <c r="AR171" s="15">
        <f t="shared" si="667"/>
        <v>0</v>
      </c>
      <c r="AS171" s="15">
        <f t="shared" si="667"/>
        <v>0</v>
      </c>
      <c r="AT171" s="15">
        <f t="shared" si="667"/>
        <v>0</v>
      </c>
      <c r="AU171" s="15">
        <f t="shared" si="667"/>
        <v>0</v>
      </c>
      <c r="AV171" s="15">
        <f t="shared" si="667"/>
        <v>0</v>
      </c>
      <c r="AW171" s="15">
        <f t="shared" si="667"/>
        <v>0</v>
      </c>
      <c r="AX171" s="15">
        <f t="shared" si="667"/>
        <v>0</v>
      </c>
      <c r="AY171" s="17"/>
      <c r="AZ171" s="15">
        <f t="shared" ref="AZ171:BA171" si="668">AZ170</f>
        <v>6000</v>
      </c>
      <c r="BA171" s="15">
        <f t="shared" si="668"/>
        <v>2000</v>
      </c>
      <c r="BB171" s="15">
        <v>475</v>
      </c>
      <c r="BC171" s="15">
        <f t="shared" ref="BC171:BE171" si="669">BC170</f>
        <v>0</v>
      </c>
      <c r="BD171" s="15">
        <f t="shared" si="669"/>
        <v>0</v>
      </c>
      <c r="BE171" s="15">
        <f t="shared" si="669"/>
        <v>60</v>
      </c>
      <c r="BF171" s="17"/>
      <c r="BG171" s="15">
        <f t="shared" ref="BG171:BH171" si="670">BG170</f>
        <v>1000</v>
      </c>
      <c r="BH171" s="15">
        <f t="shared" si="670"/>
        <v>5000</v>
      </c>
      <c r="BI171" s="17"/>
      <c r="BJ171" s="22">
        <f>G171/G170</f>
        <v>1</v>
      </c>
      <c r="BK171" s="65">
        <f t="shared" ref="BK171:BL171" si="671">BK170</f>
        <v>0</v>
      </c>
      <c r="BL171" s="65">
        <f t="shared" si="671"/>
        <v>0</v>
      </c>
      <c r="BM171" s="6">
        <f t="shared" si="406"/>
        <v>145.44749999999999</v>
      </c>
      <c r="BN171" s="8">
        <f t="shared" si="407"/>
        <v>259.61870858192918</v>
      </c>
      <c r="BO171" s="12">
        <f t="shared" si="492"/>
        <v>194.32162030116501</v>
      </c>
      <c r="BP171" s="50">
        <f>(1-'#Constant'!$A$3)/($J171*'#Constant'!$B$3/'#Constant'!$C$3^($D171-1)+1)+'#Constant'!$A$3</f>
        <v>0.95511450381679386</v>
      </c>
      <c r="BQ171" s="4">
        <f t="shared" si="408"/>
        <v>211.02181905370844</v>
      </c>
      <c r="BR171" s="50">
        <f>(1-'#Constant'!$A$3)/($K171*'#Constant'!$B$3/'#Constant'!$C$3^($D171-1)+1)+'#Constant'!$A$3</f>
        <v>0.93417910447761188</v>
      </c>
      <c r="BS171" s="4">
        <f t="shared" si="409"/>
        <v>308.21559811014993</v>
      </c>
      <c r="BT171"/>
    </row>
    <row r="172" spans="1:72" x14ac:dyDescent="0.3">
      <c r="A172">
        <v>65</v>
      </c>
      <c r="B172" s="18" t="str">
        <f>VLOOKUP(CONCATENATE("CREATURE_NAME_",A172),[1]Localization_Hero!$A:$E,2,FALSE)</f>
        <v>미리안느</v>
      </c>
      <c r="C172" s="43" t="str">
        <f>VLOOKUP($A172,[2]CreatureTable!$A:$I,9,FALSE)</f>
        <v>Assassin</v>
      </c>
      <c r="D172">
        <v>1</v>
      </c>
      <c r="E172">
        <v>1</v>
      </c>
      <c r="F172" s="18">
        <v>1</v>
      </c>
      <c r="G172" s="10">
        <f>ROUND(VLOOKUP($C172,$B$4:$BH$42,6,FALSE),0)</f>
        <v>101</v>
      </c>
      <c r="H172" s="10">
        <f>ROUND(VLOOKUP($C172,$B$4:$BH$42,7,FALSE),0)</f>
        <v>101</v>
      </c>
      <c r="I172" s="10">
        <f>ROUND(VLOOKUP($C172,$B$4:$BH$42,8,FALSE),0)</f>
        <v>5666</v>
      </c>
      <c r="J172" s="10">
        <f>ROUND(VLOOKUP($C172,$B$4:$BH$42,9,FALSE),0)</f>
        <v>32</v>
      </c>
      <c r="K172" s="10">
        <f>ROUND(VLOOKUP($C172,$B$4:$BH$42,10,FALSE),0)</f>
        <v>28</v>
      </c>
      <c r="L172" s="2"/>
      <c r="M172" s="10">
        <f>ROUND(VLOOKUP($C172,$B$4:$BH$42,12,FALSE),0)</f>
        <v>200</v>
      </c>
      <c r="N172" s="10">
        <f>ROUND(VLOOKUP($C172,$B$4:$BH$42,13,FALSE),0)</f>
        <v>0</v>
      </c>
      <c r="O172" s="10">
        <f>ROUND(VLOOKUP($C172,$B$4:$BH$42,14,FALSE),0)</f>
        <v>300</v>
      </c>
      <c r="P172" s="10">
        <f>ROUND(VLOOKUP($C172,$B$4:$BH$42,15,FALSE),0)</f>
        <v>200</v>
      </c>
      <c r="Q172" s="10">
        <f>ROUND(VLOOKUP($C172,$B$4:$BH$42,16,FALSE),0)</f>
        <v>0</v>
      </c>
      <c r="R172" s="10">
        <f>ROUND(VLOOKUP($C172,$B$4:$BH$42,17,FALSE),0)</f>
        <v>0</v>
      </c>
      <c r="S172" s="10">
        <f>ROUND(VLOOKUP($C172,$B$4:$BH$42,18,FALSE),0)</f>
        <v>100</v>
      </c>
      <c r="T172" s="10">
        <f>ROUND(VLOOKUP($C172,$B$4:$BH$42,19,FALSE),0)</f>
        <v>0</v>
      </c>
      <c r="U172" s="10">
        <f>ROUND(VLOOKUP($C172,$B$4:$BH$42,20,FALSE),0)</f>
        <v>0</v>
      </c>
      <c r="V172" s="10">
        <f>ROUND(VLOOKUP($C172,$B$4:$BH$42,21,FALSE),0)</f>
        <v>0</v>
      </c>
      <c r="W172" s="2"/>
      <c r="X172" s="10">
        <f>ROUND(VLOOKUP($C172,$B$4:$BH$42,23,FALSE),0)</f>
        <v>200</v>
      </c>
      <c r="Y172" s="10">
        <f>ROUND(VLOOKUP($C172,$B$4:$BH$42,24,FALSE),0)</f>
        <v>0</v>
      </c>
      <c r="Z172" s="10">
        <f>ROUND(VLOOKUP($C172,$B$4:$BH$42,25,FALSE),0)</f>
        <v>300</v>
      </c>
      <c r="AA172" s="10">
        <f>ROUND(VLOOKUP($C172,$B$4:$BH$42,26,FALSE),0)</f>
        <v>200</v>
      </c>
      <c r="AB172" s="10">
        <f>ROUND(VLOOKUP($C172,$B$4:$BH$42,27,FALSE),0)</f>
        <v>0</v>
      </c>
      <c r="AC172" s="10">
        <f>ROUND(VLOOKUP($C172,$B$4:$BH$42,28,FALSE),0)</f>
        <v>0</v>
      </c>
      <c r="AD172" s="10">
        <f>ROUND(VLOOKUP($C172,$B$4:$BH$42,29,FALSE),0)</f>
        <v>100</v>
      </c>
      <c r="AE172" s="10">
        <f>ROUND(VLOOKUP($C172,$B$4:$BH$42,30,FALSE),0)</f>
        <v>0</v>
      </c>
      <c r="AF172" s="10">
        <f>ROUND(VLOOKUP($C172,$B$4:$BH$42,31,FALSE),0)</f>
        <v>0</v>
      </c>
      <c r="AG172" s="10">
        <f>ROUND(VLOOKUP($C172,$B$4:$BH$42,32,FALSE),0)</f>
        <v>0</v>
      </c>
      <c r="AH172" s="10">
        <f>ROUND(VLOOKUP($C172,$B$4:$BH$42,33,FALSE),0)</f>
        <v>0</v>
      </c>
      <c r="AI172" s="10">
        <f>ROUND(VLOOKUP($C172,$B$4:$BH$42,34,FALSE),0)</f>
        <v>0</v>
      </c>
      <c r="AJ172" s="3"/>
      <c r="AK172" s="10">
        <f>ROUND(VLOOKUP($C172,$B$4:$BH$42,36,FALSE),0)</f>
        <v>0</v>
      </c>
      <c r="AL172" s="10">
        <f>ROUND(VLOOKUP($C172,$B$4:$BH$42,37,FALSE),0)</f>
        <v>0</v>
      </c>
      <c r="AM172" s="3"/>
      <c r="AN172" s="10">
        <f>ROUND(VLOOKUP($C172,$B$4:$BH$42,39,FALSE),0)</f>
        <v>0</v>
      </c>
      <c r="AO172" s="10">
        <f>ROUND(VLOOKUP($C172,$B$4:$BH$42,40,FALSE),0)</f>
        <v>0</v>
      </c>
      <c r="AP172" s="10">
        <f>ROUND(VLOOKUP($C172,$B$4:$BH$42,41,FALSE),0)</f>
        <v>0</v>
      </c>
      <c r="AQ172" s="10">
        <f>ROUND(VLOOKUP($C172,$B$4:$BH$42,42,FALSE),0)</f>
        <v>0</v>
      </c>
      <c r="AR172" s="10">
        <f>ROUND(VLOOKUP($C172,$B$4:$BH$42,43,FALSE),0)</f>
        <v>0</v>
      </c>
      <c r="AS172" s="10">
        <f>ROUND(VLOOKUP($C172,$B$4:$BH$42,44,FALSE),0)</f>
        <v>0</v>
      </c>
      <c r="AT172" s="10">
        <f>ROUND(VLOOKUP($C172,$B$4:$BH$42,45,FALSE),0)</f>
        <v>0</v>
      </c>
      <c r="AU172" s="10">
        <f>ROUND(VLOOKUP($C172,$B$4:$BH$42,46,FALSE),0)</f>
        <v>0</v>
      </c>
      <c r="AV172" s="10">
        <f>ROUND(VLOOKUP($C172,$B$4:$BH$42,47,FALSE),0)</f>
        <v>0</v>
      </c>
      <c r="AW172" s="10">
        <f>ROUND(VLOOKUP($C172,$B$4:$BH$42,48,FALSE),0)</f>
        <v>0</v>
      </c>
      <c r="AX172" s="10">
        <f>ROUND(VLOOKUP($C172,$B$4:$BH$42,49,FALSE),0)</f>
        <v>0</v>
      </c>
      <c r="AY172" s="3"/>
      <c r="AZ172" s="10">
        <v>6000</v>
      </c>
      <c r="BA172" s="10">
        <v>2000</v>
      </c>
      <c r="BB172" s="10">
        <v>155</v>
      </c>
      <c r="BC172" s="10">
        <v>0</v>
      </c>
      <c r="BD172" s="10">
        <v>0</v>
      </c>
      <c r="BE172" s="10">
        <v>60</v>
      </c>
      <c r="BF172" s="3"/>
      <c r="BG172" s="10">
        <v>1000</v>
      </c>
      <c r="BH172" s="10">
        <v>5000</v>
      </c>
      <c r="BI172" s="3"/>
      <c r="BJ172" s="21">
        <v>1</v>
      </c>
      <c r="BK172" s="65">
        <v>0</v>
      </c>
      <c r="BL172" s="65">
        <v>0</v>
      </c>
      <c r="BM172" s="6">
        <f t="shared" ref="BM172:BM173" si="672">MAX(G172*(1+M172/1000*(1+O172/1000))*(1+0.5*T172/1000)*(1+0.25*S172/1000),(H172*(1+X172/1000*(1+Z172/1000))*(1+0.5*AE172/1000)*(1+0.25*AD172/1000)))*BG172/1000</f>
        <v>130.44149999999999</v>
      </c>
      <c r="BN172" s="8">
        <f t="shared" ref="BN172:BN173" si="673">(BQ172+BS172)/2*(1+AI172/2000)*(1+AH172/2000)*(1+AN172/2000)*(1+AK172/2000)</f>
        <v>385.30245660461935</v>
      </c>
      <c r="BO172" s="12">
        <f t="shared" ref="BO172:BO173" si="674">SQRT(BM172*BN172)</f>
        <v>224.18615120740947</v>
      </c>
      <c r="BP172" s="50">
        <f>(1-'#Constant'!$A$3)/($J172*'#Constant'!$B$3/'#Constant'!$C$3^($D172-1)+1)+'#Constant'!$A$3</f>
        <v>0.91416058394160582</v>
      </c>
      <c r="BQ172" s="4">
        <f t="shared" ref="BQ172:BQ173" si="675">I172/(BP172*(1-Q172/1000*(0.5+R172/1000))*(1-P172/1000)*(1-V172/1000)*(1+U172/1000))/20</f>
        <v>387.37723570744168</v>
      </c>
      <c r="BR172" s="50">
        <f>(1-'#Constant'!$A$3)/($K172*'#Constant'!$B$3/'#Constant'!$C$3^($D172-1)+1)+'#Constant'!$A$3</f>
        <v>0.92405904059040589</v>
      </c>
      <c r="BS172" s="4">
        <f t="shared" ref="BS172:BS173" si="676">I172/(BR172*(1-AB172/1000*(0.5+AC172/1000))*(1-AA172/1000)*(1-AG172/1000)*(1+AF172/1000))/20</f>
        <v>383.22767750179702</v>
      </c>
      <c r="BT172">
        <f>BO172/$BO$4*100</f>
        <v>170.38996153008969</v>
      </c>
    </row>
    <row r="173" spans="1:72" s="13" customFormat="1" ht="18" customHeight="1" thickBot="1" x14ac:dyDescent="0.35">
      <c r="B173" s="20"/>
      <c r="D173" s="14">
        <v>1</v>
      </c>
      <c r="E173" s="14">
        <v>1</v>
      </c>
      <c r="F173" s="19">
        <v>1</v>
      </c>
      <c r="G173" s="15">
        <f>G172</f>
        <v>101</v>
      </c>
      <c r="H173" s="15">
        <f>H172</f>
        <v>101</v>
      </c>
      <c r="I173" s="15">
        <f>I172</f>
        <v>5666</v>
      </c>
      <c r="J173" s="15">
        <f>J172</f>
        <v>32</v>
      </c>
      <c r="K173" s="15">
        <f>K172</f>
        <v>28</v>
      </c>
      <c r="L173" s="16"/>
      <c r="M173" s="15">
        <f t="shared" ref="M173:V173" si="677">M172</f>
        <v>200</v>
      </c>
      <c r="N173" s="15">
        <f t="shared" si="677"/>
        <v>0</v>
      </c>
      <c r="O173" s="15">
        <f t="shared" si="677"/>
        <v>300</v>
      </c>
      <c r="P173" s="15">
        <f t="shared" si="677"/>
        <v>200</v>
      </c>
      <c r="Q173" s="15">
        <f t="shared" si="677"/>
        <v>0</v>
      </c>
      <c r="R173" s="15">
        <f t="shared" si="677"/>
        <v>0</v>
      </c>
      <c r="S173" s="15">
        <f t="shared" si="677"/>
        <v>100</v>
      </c>
      <c r="T173" s="15">
        <f t="shared" si="677"/>
        <v>0</v>
      </c>
      <c r="U173" s="15">
        <f t="shared" si="677"/>
        <v>0</v>
      </c>
      <c r="V173" s="15">
        <f t="shared" si="677"/>
        <v>0</v>
      </c>
      <c r="W173" s="16"/>
      <c r="X173" s="15">
        <f t="shared" ref="X173:AI173" si="678">X172</f>
        <v>200</v>
      </c>
      <c r="Y173" s="15">
        <f t="shared" si="678"/>
        <v>0</v>
      </c>
      <c r="Z173" s="15">
        <f t="shared" si="678"/>
        <v>300</v>
      </c>
      <c r="AA173" s="15">
        <f t="shared" si="678"/>
        <v>200</v>
      </c>
      <c r="AB173" s="15">
        <f t="shared" si="678"/>
        <v>0</v>
      </c>
      <c r="AC173" s="15">
        <f t="shared" si="678"/>
        <v>0</v>
      </c>
      <c r="AD173" s="15">
        <f t="shared" si="678"/>
        <v>100</v>
      </c>
      <c r="AE173" s="15">
        <f t="shared" si="678"/>
        <v>0</v>
      </c>
      <c r="AF173" s="15">
        <f t="shared" si="678"/>
        <v>0</v>
      </c>
      <c r="AG173" s="15">
        <f t="shared" si="678"/>
        <v>0</v>
      </c>
      <c r="AH173" s="15">
        <f t="shared" si="678"/>
        <v>0</v>
      </c>
      <c r="AI173" s="15">
        <f t="shared" si="678"/>
        <v>0</v>
      </c>
      <c r="AJ173" s="17"/>
      <c r="AK173" s="15">
        <f>AK172</f>
        <v>0</v>
      </c>
      <c r="AL173" s="15">
        <f>AL172</f>
        <v>0</v>
      </c>
      <c r="AM173" s="17"/>
      <c r="AN173" s="15">
        <f t="shared" ref="AN173:AX173" si="679">AN172</f>
        <v>0</v>
      </c>
      <c r="AO173" s="15">
        <f t="shared" si="679"/>
        <v>0</v>
      </c>
      <c r="AP173" s="15">
        <f t="shared" si="679"/>
        <v>0</v>
      </c>
      <c r="AQ173" s="15">
        <f t="shared" si="679"/>
        <v>0</v>
      </c>
      <c r="AR173" s="15">
        <f t="shared" si="679"/>
        <v>0</v>
      </c>
      <c r="AS173" s="15">
        <f t="shared" si="679"/>
        <v>0</v>
      </c>
      <c r="AT173" s="15">
        <f t="shared" si="679"/>
        <v>0</v>
      </c>
      <c r="AU173" s="15">
        <f t="shared" si="679"/>
        <v>0</v>
      </c>
      <c r="AV173" s="15">
        <f t="shared" si="679"/>
        <v>0</v>
      </c>
      <c r="AW173" s="15">
        <f t="shared" si="679"/>
        <v>0</v>
      </c>
      <c r="AX173" s="15">
        <f t="shared" si="679"/>
        <v>0</v>
      </c>
      <c r="AY173" s="17"/>
      <c r="AZ173" s="15">
        <f t="shared" ref="AZ173:BA173" si="680">AZ172</f>
        <v>6000</v>
      </c>
      <c r="BA173" s="15">
        <f t="shared" si="680"/>
        <v>2000</v>
      </c>
      <c r="BB173" s="15">
        <v>155</v>
      </c>
      <c r="BC173" s="15">
        <f t="shared" ref="BC173:BE173" si="681">BC172</f>
        <v>0</v>
      </c>
      <c r="BD173" s="15">
        <f t="shared" si="681"/>
        <v>0</v>
      </c>
      <c r="BE173" s="15">
        <f t="shared" si="681"/>
        <v>60</v>
      </c>
      <c r="BF173" s="17"/>
      <c r="BG173" s="15">
        <f t="shared" ref="BG173:BH173" si="682">BG172</f>
        <v>1000</v>
      </c>
      <c r="BH173" s="15">
        <f t="shared" si="682"/>
        <v>5000</v>
      </c>
      <c r="BI173" s="17"/>
      <c r="BJ173" s="22">
        <f>G173/G172</f>
        <v>1</v>
      </c>
      <c r="BK173" s="65">
        <f t="shared" ref="BK173:BL173" si="683">BK172</f>
        <v>0</v>
      </c>
      <c r="BL173" s="65">
        <f t="shared" si="683"/>
        <v>0</v>
      </c>
      <c r="BM173" s="6">
        <f t="shared" si="672"/>
        <v>130.44149999999999</v>
      </c>
      <c r="BN173" s="8">
        <f t="shared" si="673"/>
        <v>385.30245660461935</v>
      </c>
      <c r="BO173" s="12">
        <f t="shared" si="674"/>
        <v>224.18615120740947</v>
      </c>
      <c r="BP173" s="50">
        <f>(1-'#Constant'!$A$3)/($J173*'#Constant'!$B$3/'#Constant'!$C$3^($D173-1)+1)+'#Constant'!$A$3</f>
        <v>0.91416058394160582</v>
      </c>
      <c r="BQ173" s="4">
        <f t="shared" si="675"/>
        <v>387.37723570744168</v>
      </c>
      <c r="BR173" s="50">
        <f>(1-'#Constant'!$A$3)/($K173*'#Constant'!$B$3/'#Constant'!$C$3^($D173-1)+1)+'#Constant'!$A$3</f>
        <v>0.92405904059040589</v>
      </c>
      <c r="BS173" s="4">
        <f t="shared" si="676"/>
        <v>383.22767750179702</v>
      </c>
      <c r="BT173"/>
    </row>
    <row r="174" spans="1:72" x14ac:dyDescent="0.3">
      <c r="A174">
        <v>66</v>
      </c>
      <c r="B174" s="18" t="str">
        <f>VLOOKUP(CONCATENATE("CREATURE_NAME_",A174),[1]Localization_Hero!$A:$E,2,FALSE)</f>
        <v>시아</v>
      </c>
      <c r="C174" s="43" t="str">
        <f>VLOOKUP($A174,[2]CreatureTable!$A:$I,9,FALSE)</f>
        <v>Priest</v>
      </c>
      <c r="D174">
        <v>1</v>
      </c>
      <c r="E174">
        <v>1</v>
      </c>
      <c r="F174" s="18">
        <v>1</v>
      </c>
      <c r="G174" s="10">
        <f>ROUND(VLOOKUP($C174,$B$4:$BH$42,6,FALSE),0)</f>
        <v>95</v>
      </c>
      <c r="H174" s="10">
        <f>ROUND(VLOOKUP($C174,$B$4:$BH$42,7,FALSE),0)</f>
        <v>95</v>
      </c>
      <c r="I174" s="10">
        <f>ROUND(VLOOKUP($C174,$B$4:$BH$42,8,FALSE),0)</f>
        <v>4520</v>
      </c>
      <c r="J174" s="10">
        <f>ROUND(VLOOKUP($C174,$B$4:$BH$42,9,FALSE),0)</f>
        <v>20</v>
      </c>
      <c r="K174" s="10">
        <f>ROUND(VLOOKUP($C174,$B$4:$BH$42,10,FALSE),0)</f>
        <v>25</v>
      </c>
      <c r="L174" s="2"/>
      <c r="M174" s="10">
        <f>ROUND(VLOOKUP($C174,$B$4:$BH$42,12,FALSE),0)</f>
        <v>100</v>
      </c>
      <c r="N174" s="10">
        <f>ROUND(VLOOKUP($C174,$B$4:$BH$42,13,FALSE),0)</f>
        <v>0</v>
      </c>
      <c r="O174" s="10">
        <f>ROUND(VLOOKUP($C174,$B$4:$BH$42,14,FALSE),0)</f>
        <v>0</v>
      </c>
      <c r="P174" s="10">
        <f>ROUND(VLOOKUP($C174,$B$4:$BH$42,15,FALSE),0)</f>
        <v>0</v>
      </c>
      <c r="Q174" s="10">
        <f>ROUND(VLOOKUP($C174,$B$4:$BH$42,16,FALSE),0)</f>
        <v>0</v>
      </c>
      <c r="R174" s="10">
        <f>ROUND(VLOOKUP($C174,$B$4:$BH$42,17,FALSE),0)</f>
        <v>0</v>
      </c>
      <c r="S174" s="10">
        <f>ROUND(VLOOKUP($C174,$B$4:$BH$42,18,FALSE),0)</f>
        <v>100</v>
      </c>
      <c r="T174" s="10">
        <f>ROUND(VLOOKUP($C174,$B$4:$BH$42,19,FALSE),0)</f>
        <v>0</v>
      </c>
      <c r="U174" s="10">
        <f>ROUND(VLOOKUP($C174,$B$4:$BH$42,20,FALSE),0)</f>
        <v>0</v>
      </c>
      <c r="V174" s="10">
        <f>ROUND(VLOOKUP($C174,$B$4:$BH$42,21,FALSE),0)</f>
        <v>0</v>
      </c>
      <c r="W174" s="2"/>
      <c r="X174" s="10">
        <f>ROUND(VLOOKUP($C174,$B$4:$BH$42,23,FALSE),0)</f>
        <v>100</v>
      </c>
      <c r="Y174" s="10">
        <f>ROUND(VLOOKUP($C174,$B$4:$BH$42,24,FALSE),0)</f>
        <v>0</v>
      </c>
      <c r="Z174" s="10">
        <f>ROUND(VLOOKUP($C174,$B$4:$BH$42,25,FALSE),0)</f>
        <v>0</v>
      </c>
      <c r="AA174" s="10">
        <f>ROUND(VLOOKUP($C174,$B$4:$BH$42,26,FALSE),0)</f>
        <v>0</v>
      </c>
      <c r="AB174" s="10">
        <f>ROUND(VLOOKUP($C174,$B$4:$BH$42,27,FALSE),0)</f>
        <v>500</v>
      </c>
      <c r="AC174" s="10">
        <f>ROUND(VLOOKUP($C174,$B$4:$BH$42,28,FALSE),0)</f>
        <v>250</v>
      </c>
      <c r="AD174" s="10">
        <f>ROUND(VLOOKUP($C174,$B$4:$BH$42,29,FALSE),0)</f>
        <v>100</v>
      </c>
      <c r="AE174" s="10">
        <f>ROUND(VLOOKUP($C174,$B$4:$BH$42,30,FALSE),0)</f>
        <v>0</v>
      </c>
      <c r="AF174" s="10">
        <f>ROUND(VLOOKUP($C174,$B$4:$BH$42,31,FALSE),0)</f>
        <v>0</v>
      </c>
      <c r="AG174" s="10">
        <f>ROUND(VLOOKUP($C174,$B$4:$BH$42,32,FALSE),0)</f>
        <v>150</v>
      </c>
      <c r="AH174" s="10">
        <f>ROUND(VLOOKUP($C174,$B$4:$BH$42,33,FALSE),0)</f>
        <v>0</v>
      </c>
      <c r="AI174" s="10">
        <f>ROUND(VLOOKUP($C174,$B$4:$BH$42,34,FALSE),0)</f>
        <v>0</v>
      </c>
      <c r="AJ174" s="3"/>
      <c r="AK174" s="10">
        <f>ROUND(VLOOKUP($C174,$B$4:$BH$42,36,FALSE),0)</f>
        <v>0</v>
      </c>
      <c r="AL174" s="10">
        <f>ROUND(VLOOKUP($C174,$B$4:$BH$42,37,FALSE),0)</f>
        <v>0</v>
      </c>
      <c r="AM174" s="3"/>
      <c r="AN174" s="10">
        <f>ROUND(VLOOKUP($C174,$B$4:$BH$42,39,FALSE),0)</f>
        <v>0</v>
      </c>
      <c r="AO174" s="10">
        <f>ROUND(VLOOKUP($C174,$B$4:$BH$42,40,FALSE),0)</f>
        <v>0</v>
      </c>
      <c r="AP174" s="10">
        <f>ROUND(VLOOKUP($C174,$B$4:$BH$42,41,FALSE),0)</f>
        <v>0</v>
      </c>
      <c r="AQ174" s="10">
        <f>ROUND(VLOOKUP($C174,$B$4:$BH$42,42,FALSE),0)</f>
        <v>0</v>
      </c>
      <c r="AR174" s="10">
        <f>ROUND(VLOOKUP($C174,$B$4:$BH$42,43,FALSE),0)</f>
        <v>0</v>
      </c>
      <c r="AS174" s="10">
        <f>ROUND(VLOOKUP($C174,$B$4:$BH$42,44,FALSE),0)</f>
        <v>0</v>
      </c>
      <c r="AT174" s="10">
        <f>ROUND(VLOOKUP($C174,$B$4:$BH$42,45,FALSE),0)</f>
        <v>0</v>
      </c>
      <c r="AU174" s="10">
        <f>ROUND(VLOOKUP($C174,$B$4:$BH$42,46,FALSE),0)</f>
        <v>0</v>
      </c>
      <c r="AV174" s="10">
        <f>ROUND(VLOOKUP($C174,$B$4:$BH$42,47,FALSE),0)</f>
        <v>0</v>
      </c>
      <c r="AW174" s="10">
        <f>ROUND(VLOOKUP($C174,$B$4:$BH$42,48,FALSE),0)</f>
        <v>0</v>
      </c>
      <c r="AX174" s="10">
        <f>ROUND(VLOOKUP($C174,$B$4:$BH$42,49,FALSE),0)</f>
        <v>0</v>
      </c>
      <c r="AY174" s="3"/>
      <c r="AZ174" s="10">
        <v>6000</v>
      </c>
      <c r="BA174" s="10">
        <v>2000</v>
      </c>
      <c r="BB174" s="10">
        <v>400</v>
      </c>
      <c r="BC174" s="10">
        <v>0</v>
      </c>
      <c r="BD174" s="10">
        <v>0</v>
      </c>
      <c r="BE174" s="10">
        <v>60</v>
      </c>
      <c r="BF174" s="3"/>
      <c r="BG174" s="10">
        <v>1000</v>
      </c>
      <c r="BH174" s="10">
        <v>5000</v>
      </c>
      <c r="BI174" s="3"/>
      <c r="BJ174" s="21">
        <v>1</v>
      </c>
      <c r="BK174" s="65">
        <v>0</v>
      </c>
      <c r="BL174" s="65">
        <v>0</v>
      </c>
      <c r="BM174" s="6">
        <f t="shared" ref="BM174:BM175" si="684">MAX(G174*(1+M174/1000*(1+O174/1000))*(1+0.5*T174/1000)*(1+0.25*S174/1000),(H174*(1+X174/1000*(1+Z174/1000))*(1+0.5*AE174/1000)*(1+0.25*AD174/1000)))*BG174/1000</f>
        <v>107.11250000000001</v>
      </c>
      <c r="BN174" s="8">
        <f t="shared" ref="BN174:BN175" si="685">(BQ174+BS174)/2*(1+AI174/2000)*(1+AH174/2000)*(1+AN174/2000)*(1+AK174/2000)</f>
        <v>347.95278528237111</v>
      </c>
      <c r="BO174" s="12">
        <f t="shared" ref="BO174:BO175" si="686">SQRT(BM174*BN174)</f>
        <v>193.05463660207172</v>
      </c>
      <c r="BP174" s="50">
        <f>(1-'#Constant'!$A$3)/($J174*'#Constant'!$B$3/'#Constant'!$C$3^($D174-1)+1)+'#Constant'!$A$3</f>
        <v>0.94452830188679238</v>
      </c>
      <c r="BQ174" s="4">
        <f t="shared" ref="BQ174:BQ175" si="687">I174/(BP174*(1-Q174/1000*(0.5+R174/1000))*(1-P174/1000)*(1-V174/1000)*(1+U174/1000))/20</f>
        <v>239.27287255293649</v>
      </c>
      <c r="BR174" s="50">
        <f>(1-'#Constant'!$A$3)/($K174*'#Constant'!$B$3/'#Constant'!$C$3^($D174-1)+1)+'#Constant'!$A$3</f>
        <v>0.93162790697674425</v>
      </c>
      <c r="BS174" s="4">
        <f t="shared" ref="BS174:BS175" si="688">I174/(BR174*(1-AB174/1000*(0.5+AC174/1000))*(1-AA174/1000)*(1-AG174/1000)*(1+AF174/1000))/20</f>
        <v>456.63269801180576</v>
      </c>
      <c r="BT174">
        <f>BO174/$BO$4*100</f>
        <v>146.72883194020091</v>
      </c>
    </row>
    <row r="175" spans="1:72" s="13" customFormat="1" ht="17.25" thickBot="1" x14ac:dyDescent="0.35">
      <c r="B175" s="20"/>
      <c r="D175" s="14">
        <v>1</v>
      </c>
      <c r="E175" s="14">
        <v>1</v>
      </c>
      <c r="F175" s="19">
        <v>1</v>
      </c>
      <c r="G175" s="15">
        <f>G174</f>
        <v>95</v>
      </c>
      <c r="H175" s="15">
        <f>H174</f>
        <v>95</v>
      </c>
      <c r="I175" s="15">
        <f>I174</f>
        <v>4520</v>
      </c>
      <c r="J175" s="15">
        <f>J174</f>
        <v>20</v>
      </c>
      <c r="K175" s="15">
        <f>K174</f>
        <v>25</v>
      </c>
      <c r="L175" s="16"/>
      <c r="M175" s="15">
        <f t="shared" ref="M175:V175" si="689">M174</f>
        <v>100</v>
      </c>
      <c r="N175" s="15">
        <f t="shared" si="689"/>
        <v>0</v>
      </c>
      <c r="O175" s="15">
        <f t="shared" si="689"/>
        <v>0</v>
      </c>
      <c r="P175" s="15">
        <f t="shared" si="689"/>
        <v>0</v>
      </c>
      <c r="Q175" s="15">
        <f t="shared" si="689"/>
        <v>0</v>
      </c>
      <c r="R175" s="15">
        <f t="shared" si="689"/>
        <v>0</v>
      </c>
      <c r="S175" s="15">
        <f t="shared" si="689"/>
        <v>100</v>
      </c>
      <c r="T175" s="15">
        <f t="shared" si="689"/>
        <v>0</v>
      </c>
      <c r="U175" s="15">
        <f t="shared" si="689"/>
        <v>0</v>
      </c>
      <c r="V175" s="15">
        <f t="shared" si="689"/>
        <v>0</v>
      </c>
      <c r="W175" s="16"/>
      <c r="X175" s="15">
        <f t="shared" ref="X175:AI175" si="690">X174</f>
        <v>100</v>
      </c>
      <c r="Y175" s="15">
        <f t="shared" si="690"/>
        <v>0</v>
      </c>
      <c r="Z175" s="15">
        <f t="shared" si="690"/>
        <v>0</v>
      </c>
      <c r="AA175" s="15">
        <f t="shared" si="690"/>
        <v>0</v>
      </c>
      <c r="AB175" s="15">
        <f t="shared" si="690"/>
        <v>500</v>
      </c>
      <c r="AC175" s="15">
        <f t="shared" si="690"/>
        <v>250</v>
      </c>
      <c r="AD175" s="15">
        <f t="shared" si="690"/>
        <v>100</v>
      </c>
      <c r="AE175" s="15">
        <f t="shared" si="690"/>
        <v>0</v>
      </c>
      <c r="AF175" s="15">
        <f t="shared" si="690"/>
        <v>0</v>
      </c>
      <c r="AG175" s="15">
        <f t="shared" si="690"/>
        <v>150</v>
      </c>
      <c r="AH175" s="15">
        <f t="shared" si="690"/>
        <v>0</v>
      </c>
      <c r="AI175" s="15">
        <f t="shared" si="690"/>
        <v>0</v>
      </c>
      <c r="AJ175" s="17"/>
      <c r="AK175" s="15">
        <f>AK174</f>
        <v>0</v>
      </c>
      <c r="AL175" s="15">
        <f>AL174</f>
        <v>0</v>
      </c>
      <c r="AM175" s="17"/>
      <c r="AN175" s="15">
        <f t="shared" ref="AN175:AX175" si="691">AN174</f>
        <v>0</v>
      </c>
      <c r="AO175" s="15">
        <f t="shared" si="691"/>
        <v>0</v>
      </c>
      <c r="AP175" s="15">
        <f t="shared" si="691"/>
        <v>0</v>
      </c>
      <c r="AQ175" s="15">
        <f t="shared" si="691"/>
        <v>0</v>
      </c>
      <c r="AR175" s="15">
        <f t="shared" si="691"/>
        <v>0</v>
      </c>
      <c r="AS175" s="15">
        <f t="shared" si="691"/>
        <v>0</v>
      </c>
      <c r="AT175" s="15">
        <f t="shared" si="691"/>
        <v>0</v>
      </c>
      <c r="AU175" s="15">
        <f t="shared" si="691"/>
        <v>0</v>
      </c>
      <c r="AV175" s="15">
        <f t="shared" si="691"/>
        <v>0</v>
      </c>
      <c r="AW175" s="15">
        <f t="shared" si="691"/>
        <v>0</v>
      </c>
      <c r="AX175" s="15">
        <f t="shared" si="691"/>
        <v>0</v>
      </c>
      <c r="AY175" s="17"/>
      <c r="AZ175" s="15">
        <f t="shared" ref="AZ175:BA175" si="692">AZ174</f>
        <v>6000</v>
      </c>
      <c r="BA175" s="15">
        <f t="shared" si="692"/>
        <v>2000</v>
      </c>
      <c r="BB175" s="15">
        <f>BB174</f>
        <v>400</v>
      </c>
      <c r="BC175" s="15">
        <f t="shared" ref="BC175:BE175" si="693">BC174</f>
        <v>0</v>
      </c>
      <c r="BD175" s="15">
        <f t="shared" si="693"/>
        <v>0</v>
      </c>
      <c r="BE175" s="15">
        <f t="shared" si="693"/>
        <v>60</v>
      </c>
      <c r="BF175" s="17"/>
      <c r="BG175" s="15">
        <f t="shared" ref="BG175:BH175" si="694">BG174</f>
        <v>1000</v>
      </c>
      <c r="BH175" s="15">
        <f t="shared" si="694"/>
        <v>5000</v>
      </c>
      <c r="BI175" s="17"/>
      <c r="BJ175" s="22">
        <f>G175/G174</f>
        <v>1</v>
      </c>
      <c r="BK175" s="65">
        <f t="shared" ref="BK175:BL175" si="695">BK174</f>
        <v>0</v>
      </c>
      <c r="BL175" s="65">
        <f t="shared" si="695"/>
        <v>0</v>
      </c>
      <c r="BM175" s="6">
        <f t="shared" si="684"/>
        <v>107.11250000000001</v>
      </c>
      <c r="BN175" s="8">
        <f t="shared" si="685"/>
        <v>347.95278528237111</v>
      </c>
      <c r="BO175" s="12">
        <f t="shared" si="686"/>
        <v>193.05463660207172</v>
      </c>
      <c r="BP175" s="50">
        <f>(1-'#Constant'!$A$3)/($J175*'#Constant'!$B$3/'#Constant'!$C$3^($D175-1)+1)+'#Constant'!$A$3</f>
        <v>0.94452830188679238</v>
      </c>
      <c r="BQ175" s="4">
        <f t="shared" si="687"/>
        <v>239.27287255293649</v>
      </c>
      <c r="BR175" s="50">
        <f>(1-'#Constant'!$A$3)/($K175*'#Constant'!$B$3/'#Constant'!$C$3^($D175-1)+1)+'#Constant'!$A$3</f>
        <v>0.93162790697674425</v>
      </c>
      <c r="BS175" s="4">
        <f t="shared" si="688"/>
        <v>456.63269801180576</v>
      </c>
      <c r="BT175"/>
    </row>
    <row r="176" spans="1:72" x14ac:dyDescent="0.3">
      <c r="A176">
        <v>67</v>
      </c>
      <c r="B176" s="18" t="s">
        <v>187</v>
      </c>
      <c r="C176" s="43" t="s">
        <v>83</v>
      </c>
      <c r="D176">
        <v>1</v>
      </c>
      <c r="E176">
        <v>1</v>
      </c>
      <c r="F176" s="18">
        <v>1</v>
      </c>
      <c r="G176" s="10">
        <f>ROUND(VLOOKUP($C176,$B$4:$BH$42,6,FALSE),0)</f>
        <v>104</v>
      </c>
      <c r="H176" s="10">
        <f>ROUND(VLOOKUP($C176,$B$4:$BH$42,7,FALSE),0)</f>
        <v>104</v>
      </c>
      <c r="I176" s="10">
        <f>ROUND(VLOOKUP($C176,$B$4:$BH$42,8,FALSE),0)</f>
        <v>4734</v>
      </c>
      <c r="J176" s="10">
        <f>ROUND(VLOOKUP($C176,$B$4:$BH$42,9,FALSE),0)</f>
        <v>22</v>
      </c>
      <c r="K176" s="10">
        <f>ROUND(VLOOKUP($C176,$B$4:$BH$42,10,FALSE),0)</f>
        <v>18</v>
      </c>
      <c r="L176" s="2"/>
      <c r="M176" s="10">
        <f>ROUND(VLOOKUP($C176,$B$4:$BH$42,12,FALSE),0)</f>
        <v>150</v>
      </c>
      <c r="N176" s="10">
        <f>ROUND(VLOOKUP($C176,$B$4:$BH$42,13,FALSE),0)</f>
        <v>0</v>
      </c>
      <c r="O176" s="10">
        <f>ROUND(VLOOKUP($C176,$B$4:$BH$42,14,FALSE),0)</f>
        <v>500</v>
      </c>
      <c r="P176" s="10">
        <f>ROUND(VLOOKUP($C176,$B$4:$BH$42,15,FALSE),0)</f>
        <v>0</v>
      </c>
      <c r="Q176" s="10">
        <f>ROUND(VLOOKUP($C176,$B$4:$BH$42,16,FALSE),0)</f>
        <v>0</v>
      </c>
      <c r="R176" s="10">
        <f>ROUND(VLOOKUP($C176,$B$4:$BH$42,17,FALSE),0)</f>
        <v>0</v>
      </c>
      <c r="S176" s="10">
        <f>ROUND(VLOOKUP($C176,$B$4:$BH$42,18,FALSE),0)</f>
        <v>200</v>
      </c>
      <c r="T176" s="10">
        <f>ROUND(VLOOKUP($C176,$B$4:$BH$42,19,FALSE),0)</f>
        <v>100</v>
      </c>
      <c r="U176" s="10">
        <f>ROUND(VLOOKUP($C176,$B$4:$BH$42,20,FALSE),0)</f>
        <v>0</v>
      </c>
      <c r="V176" s="10">
        <f>ROUND(VLOOKUP($C176,$B$4:$BH$42,21,FALSE),0)</f>
        <v>0</v>
      </c>
      <c r="W176" s="2"/>
      <c r="X176" s="10">
        <f>ROUND(VLOOKUP($C176,$B$4:$BH$42,23,FALSE),0)</f>
        <v>150</v>
      </c>
      <c r="Y176" s="10">
        <f>ROUND(VLOOKUP($C176,$B$4:$BH$42,24,FALSE),0)</f>
        <v>0</v>
      </c>
      <c r="Z176" s="10">
        <f>ROUND(VLOOKUP($C176,$B$4:$BH$42,25,FALSE),0)</f>
        <v>500</v>
      </c>
      <c r="AA176" s="10">
        <f>ROUND(VLOOKUP($C176,$B$4:$BH$42,26,FALSE),0)</f>
        <v>0</v>
      </c>
      <c r="AB176" s="10">
        <f>ROUND(VLOOKUP($C176,$B$4:$BH$42,27,FALSE),0)</f>
        <v>0</v>
      </c>
      <c r="AC176" s="10">
        <f>ROUND(VLOOKUP($C176,$B$4:$BH$42,28,FALSE),0)</f>
        <v>0</v>
      </c>
      <c r="AD176" s="10">
        <f>ROUND(VLOOKUP($C176,$B$4:$BH$42,29,FALSE),0)</f>
        <v>200</v>
      </c>
      <c r="AE176" s="10">
        <f>ROUND(VLOOKUP($C176,$B$4:$BH$42,30,FALSE),0)</f>
        <v>100</v>
      </c>
      <c r="AF176" s="10">
        <f>ROUND(VLOOKUP($C176,$B$4:$BH$42,31,FALSE),0)</f>
        <v>0</v>
      </c>
      <c r="AG176" s="10">
        <f>ROUND(VLOOKUP($C176,$B$4:$BH$42,32,FALSE),0)</f>
        <v>0</v>
      </c>
      <c r="AH176" s="10">
        <f>ROUND(VLOOKUP($C176,$B$4:$BH$42,33,FALSE),0)</f>
        <v>0</v>
      </c>
      <c r="AI176" s="10">
        <f>ROUND(VLOOKUP($C176,$B$4:$BH$42,34,FALSE),0)</f>
        <v>0</v>
      </c>
      <c r="AJ176" s="3"/>
      <c r="AK176" s="10">
        <f>ROUND(VLOOKUP($C176,$B$4:$BH$42,36,FALSE),0)</f>
        <v>0</v>
      </c>
      <c r="AL176" s="10">
        <f>ROUND(VLOOKUP($C176,$B$4:$BH$42,37,FALSE),0)</f>
        <v>0</v>
      </c>
      <c r="AM176" s="3"/>
      <c r="AN176" s="10">
        <f>ROUND(VLOOKUP($C176,$B$4:$BH$42,39,FALSE),0)</f>
        <v>0</v>
      </c>
      <c r="AO176" s="10">
        <f>ROUND(VLOOKUP($C176,$B$4:$BH$42,40,FALSE),0)</f>
        <v>0</v>
      </c>
      <c r="AP176" s="10">
        <f>ROUND(VLOOKUP($C176,$B$4:$BH$42,41,FALSE),0)</f>
        <v>0</v>
      </c>
      <c r="AQ176" s="10">
        <f>ROUND(VLOOKUP($C176,$B$4:$BH$42,42,FALSE),0)</f>
        <v>0</v>
      </c>
      <c r="AR176" s="10">
        <f>ROUND(VLOOKUP($C176,$B$4:$BH$42,43,FALSE),0)</f>
        <v>0</v>
      </c>
      <c r="AS176" s="10">
        <f>ROUND(VLOOKUP($C176,$B$4:$BH$42,44,FALSE),0)</f>
        <v>0</v>
      </c>
      <c r="AT176" s="10">
        <f>ROUND(VLOOKUP($C176,$B$4:$BH$42,45,FALSE),0)</f>
        <v>0</v>
      </c>
      <c r="AU176" s="10">
        <f>ROUND(VLOOKUP($C176,$B$4:$BH$42,46,FALSE),0)</f>
        <v>0</v>
      </c>
      <c r="AV176" s="10">
        <f>ROUND(VLOOKUP($C176,$B$4:$BH$42,47,FALSE),0)</f>
        <v>0</v>
      </c>
      <c r="AW176" s="10">
        <f>ROUND(VLOOKUP($C176,$B$4:$BH$42,48,FALSE),0)</f>
        <v>0</v>
      </c>
      <c r="AX176" s="10">
        <f>ROUND(VLOOKUP($C176,$B$4:$BH$42,49,FALSE),0)</f>
        <v>0</v>
      </c>
      <c r="AY176" s="3"/>
      <c r="AZ176" s="10">
        <v>6000</v>
      </c>
      <c r="BA176" s="10">
        <v>2000</v>
      </c>
      <c r="BB176" s="10">
        <v>475</v>
      </c>
      <c r="BC176" s="10">
        <v>0</v>
      </c>
      <c r="BD176" s="10">
        <v>0</v>
      </c>
      <c r="BE176" s="10">
        <v>60</v>
      </c>
      <c r="BF176" s="3"/>
      <c r="BG176" s="10">
        <v>1000</v>
      </c>
      <c r="BH176" s="10">
        <v>5000</v>
      </c>
      <c r="BI176" s="3"/>
      <c r="BJ176" s="21">
        <v>1</v>
      </c>
      <c r="BK176" s="65">
        <v>0</v>
      </c>
      <c r="BL176" s="65">
        <v>0</v>
      </c>
      <c r="BM176" s="6">
        <v>140.45850000000002</v>
      </c>
      <c r="BN176" s="8">
        <v>250.60111205013436</v>
      </c>
      <c r="BO176" s="12">
        <v>187.61411539885214</v>
      </c>
      <c r="BP176" s="50">
        <v>0.93932457786116319</v>
      </c>
      <c r="BQ176" s="4">
        <v>251.98957376263334</v>
      </c>
      <c r="BR176" s="50">
        <v>0.9497912713472485</v>
      </c>
      <c r="BS176" s="4">
        <v>249.21265033763538</v>
      </c>
      <c r="BT176">
        <v>142.5938298737147</v>
      </c>
    </row>
    <row r="177" spans="1:72" s="13" customFormat="1" ht="17.25" thickBot="1" x14ac:dyDescent="0.35">
      <c r="B177" s="20"/>
      <c r="C177" s="43"/>
      <c r="D177" s="14">
        <v>1</v>
      </c>
      <c r="E177" s="14">
        <v>1</v>
      </c>
      <c r="F177" s="19">
        <v>1</v>
      </c>
      <c r="G177" s="15">
        <f>G176</f>
        <v>104</v>
      </c>
      <c r="H177" s="15">
        <f>H176</f>
        <v>104</v>
      </c>
      <c r="I177" s="15">
        <f>I176</f>
        <v>4734</v>
      </c>
      <c r="J177" s="15">
        <f>J176</f>
        <v>22</v>
      </c>
      <c r="K177" s="15">
        <f>K176</f>
        <v>18</v>
      </c>
      <c r="L177" s="16"/>
      <c r="M177" s="15">
        <f t="shared" ref="M177:V177" si="696">M176</f>
        <v>150</v>
      </c>
      <c r="N177" s="15">
        <f t="shared" si="696"/>
        <v>0</v>
      </c>
      <c r="O177" s="15">
        <f t="shared" si="696"/>
        <v>500</v>
      </c>
      <c r="P177" s="15">
        <f t="shared" si="696"/>
        <v>0</v>
      </c>
      <c r="Q177" s="15">
        <f t="shared" si="696"/>
        <v>0</v>
      </c>
      <c r="R177" s="15">
        <f t="shared" si="696"/>
        <v>0</v>
      </c>
      <c r="S177" s="15">
        <f t="shared" si="696"/>
        <v>200</v>
      </c>
      <c r="T177" s="15">
        <f t="shared" si="696"/>
        <v>100</v>
      </c>
      <c r="U177" s="15">
        <f t="shared" si="696"/>
        <v>0</v>
      </c>
      <c r="V177" s="15">
        <f t="shared" si="696"/>
        <v>0</v>
      </c>
      <c r="W177" s="16"/>
      <c r="X177" s="15">
        <f t="shared" ref="X177:AI177" si="697">X176</f>
        <v>150</v>
      </c>
      <c r="Y177" s="15">
        <f t="shared" si="697"/>
        <v>0</v>
      </c>
      <c r="Z177" s="15">
        <f t="shared" si="697"/>
        <v>500</v>
      </c>
      <c r="AA177" s="15">
        <f t="shared" si="697"/>
        <v>0</v>
      </c>
      <c r="AB177" s="15">
        <f t="shared" si="697"/>
        <v>0</v>
      </c>
      <c r="AC177" s="15">
        <f t="shared" si="697"/>
        <v>0</v>
      </c>
      <c r="AD177" s="15">
        <f t="shared" si="697"/>
        <v>200</v>
      </c>
      <c r="AE177" s="15">
        <f t="shared" si="697"/>
        <v>100</v>
      </c>
      <c r="AF177" s="15">
        <f t="shared" si="697"/>
        <v>0</v>
      </c>
      <c r="AG177" s="15">
        <f t="shared" si="697"/>
        <v>0</v>
      </c>
      <c r="AH177" s="15">
        <f t="shared" si="697"/>
        <v>0</v>
      </c>
      <c r="AI177" s="15">
        <f t="shared" si="697"/>
        <v>0</v>
      </c>
      <c r="AJ177" s="17"/>
      <c r="AK177" s="15">
        <f>AK176</f>
        <v>0</v>
      </c>
      <c r="AL177" s="15">
        <f>AL176</f>
        <v>0</v>
      </c>
      <c r="AM177" s="17"/>
      <c r="AN177" s="15">
        <f t="shared" ref="AN177:AX177" si="698">AN176</f>
        <v>0</v>
      </c>
      <c r="AO177" s="15">
        <f t="shared" si="698"/>
        <v>0</v>
      </c>
      <c r="AP177" s="15">
        <f t="shared" si="698"/>
        <v>0</v>
      </c>
      <c r="AQ177" s="15">
        <f t="shared" si="698"/>
        <v>0</v>
      </c>
      <c r="AR177" s="15">
        <f t="shared" si="698"/>
        <v>0</v>
      </c>
      <c r="AS177" s="15">
        <f t="shared" si="698"/>
        <v>0</v>
      </c>
      <c r="AT177" s="15">
        <f t="shared" si="698"/>
        <v>0</v>
      </c>
      <c r="AU177" s="15">
        <f t="shared" si="698"/>
        <v>0</v>
      </c>
      <c r="AV177" s="15">
        <f t="shared" si="698"/>
        <v>0</v>
      </c>
      <c r="AW177" s="15">
        <f t="shared" si="698"/>
        <v>0</v>
      </c>
      <c r="AX177" s="15">
        <f t="shared" si="698"/>
        <v>0</v>
      </c>
      <c r="AY177" s="17"/>
      <c r="AZ177" s="15">
        <v>6000</v>
      </c>
      <c r="BA177" s="15">
        <v>2000</v>
      </c>
      <c r="BB177" s="15">
        <f>BB176</f>
        <v>475</v>
      </c>
      <c r="BC177" s="15">
        <v>0</v>
      </c>
      <c r="BD177" s="15">
        <v>0</v>
      </c>
      <c r="BE177" s="15">
        <v>60</v>
      </c>
      <c r="BF177" s="17"/>
      <c r="BG177" s="15">
        <v>1000</v>
      </c>
      <c r="BH177" s="15">
        <v>5000</v>
      </c>
      <c r="BI177" s="17"/>
      <c r="BJ177" s="22">
        <v>1</v>
      </c>
      <c r="BK177" s="65">
        <v>0</v>
      </c>
      <c r="BL177" s="65">
        <v>0</v>
      </c>
      <c r="BM177" s="6">
        <v>140.45850000000002</v>
      </c>
      <c r="BN177" s="8">
        <v>250.60111205013436</v>
      </c>
      <c r="BO177" s="12">
        <v>187.61411539885214</v>
      </c>
      <c r="BP177" s="50">
        <v>0.93932457786116319</v>
      </c>
      <c r="BQ177" s="4">
        <v>251.98957376263334</v>
      </c>
      <c r="BR177" s="50">
        <v>0.9497912713472485</v>
      </c>
      <c r="BS177" s="4">
        <v>249.21265033763538</v>
      </c>
      <c r="BT177"/>
    </row>
    <row r="178" spans="1:72" x14ac:dyDescent="0.3">
      <c r="A178">
        <v>68</v>
      </c>
      <c r="B178" s="18" t="str">
        <f>VLOOKUP(CONCATENATE("CREATURE_NAME_",A178),[1]Localization_Hero!$A:$E,2,FALSE)</f>
        <v>니아</v>
      </c>
      <c r="C178" s="43" t="str">
        <f>VLOOKUP($A178,[2]CreatureTable!$A:$I,9,FALSE)</f>
        <v>Assassin</v>
      </c>
      <c r="D178">
        <v>1</v>
      </c>
      <c r="E178">
        <v>1</v>
      </c>
      <c r="F178" s="18">
        <v>1</v>
      </c>
      <c r="G178" s="10">
        <f>ROUND(VLOOKUP($C178,$B$4:$BH$42,6,FALSE),0)</f>
        <v>101</v>
      </c>
      <c r="H178" s="10">
        <f>ROUND(VLOOKUP($C178,$B$4:$BH$42,7,FALSE),0)</f>
        <v>101</v>
      </c>
      <c r="I178" s="10">
        <f>ROUND(VLOOKUP($C178,$B$4:$BH$42,8,FALSE),0)</f>
        <v>5666</v>
      </c>
      <c r="J178" s="10">
        <f>ROUND(VLOOKUP($C178,$B$4:$BH$42,9,FALSE),0)</f>
        <v>32</v>
      </c>
      <c r="K178" s="10">
        <f>ROUND(VLOOKUP($C178,$B$4:$BH$42,10,FALSE),0)</f>
        <v>28</v>
      </c>
      <c r="L178" s="2"/>
      <c r="M178" s="10">
        <f>ROUND(VLOOKUP($C178,$B$4:$BH$42,12,FALSE),0)</f>
        <v>200</v>
      </c>
      <c r="N178" s="10">
        <f>ROUND(VLOOKUP($C178,$B$4:$BH$42,13,FALSE),0)</f>
        <v>0</v>
      </c>
      <c r="O178" s="10">
        <f>ROUND(VLOOKUP($C178,$B$4:$BH$42,14,FALSE),0)</f>
        <v>300</v>
      </c>
      <c r="P178" s="10">
        <f>ROUND(VLOOKUP($C178,$B$4:$BH$42,15,FALSE),0)</f>
        <v>200</v>
      </c>
      <c r="Q178" s="10">
        <f>ROUND(VLOOKUP($C178,$B$4:$BH$42,16,FALSE),0)</f>
        <v>0</v>
      </c>
      <c r="R178" s="10">
        <f>ROUND(VLOOKUP($C178,$B$4:$BH$42,17,FALSE),0)</f>
        <v>0</v>
      </c>
      <c r="S178" s="10">
        <f>ROUND(VLOOKUP($C178,$B$4:$BH$42,18,FALSE),0)</f>
        <v>100</v>
      </c>
      <c r="T178" s="10">
        <f>ROUND(VLOOKUP($C178,$B$4:$BH$42,19,FALSE),0)</f>
        <v>0</v>
      </c>
      <c r="U178" s="10">
        <f>ROUND(VLOOKUP($C178,$B$4:$BH$42,20,FALSE),0)</f>
        <v>0</v>
      </c>
      <c r="V178" s="10">
        <f>ROUND(VLOOKUP($C178,$B$4:$BH$42,21,FALSE),0)</f>
        <v>0</v>
      </c>
      <c r="W178" s="2"/>
      <c r="X178" s="10">
        <f>ROUND(VLOOKUP($C178,$B$4:$BH$42,23,FALSE),0)</f>
        <v>200</v>
      </c>
      <c r="Y178" s="10">
        <f>ROUND(VLOOKUP($C178,$B$4:$BH$42,24,FALSE),0)</f>
        <v>0</v>
      </c>
      <c r="Z178" s="10">
        <f>ROUND(VLOOKUP($C178,$B$4:$BH$42,25,FALSE),0)</f>
        <v>300</v>
      </c>
      <c r="AA178" s="10">
        <f>ROUND(VLOOKUP($C178,$B$4:$BH$42,26,FALSE),0)</f>
        <v>200</v>
      </c>
      <c r="AB178" s="10">
        <f>ROUND(VLOOKUP($C178,$B$4:$BH$42,27,FALSE),0)</f>
        <v>0</v>
      </c>
      <c r="AC178" s="10">
        <f>ROUND(VLOOKUP($C178,$B$4:$BH$42,28,FALSE),0)</f>
        <v>0</v>
      </c>
      <c r="AD178" s="10">
        <f>ROUND(VLOOKUP($C178,$B$4:$BH$42,29,FALSE),0)</f>
        <v>100</v>
      </c>
      <c r="AE178" s="10">
        <f>ROUND(VLOOKUP($C178,$B$4:$BH$42,30,FALSE),0)</f>
        <v>0</v>
      </c>
      <c r="AF178" s="10">
        <f>ROUND(VLOOKUP($C178,$B$4:$BH$42,31,FALSE),0)</f>
        <v>0</v>
      </c>
      <c r="AG178" s="10">
        <f>ROUND(VLOOKUP($C178,$B$4:$BH$42,32,FALSE),0)</f>
        <v>0</v>
      </c>
      <c r="AH178" s="10">
        <f>ROUND(VLOOKUP($C178,$B$4:$BH$42,33,FALSE),0)</f>
        <v>0</v>
      </c>
      <c r="AI178" s="10">
        <f>ROUND(VLOOKUP($C178,$B$4:$BH$42,34,FALSE),0)</f>
        <v>0</v>
      </c>
      <c r="AJ178" s="3"/>
      <c r="AK178" s="10">
        <f>ROUND(VLOOKUP($C178,$B$4:$BH$42,36,FALSE),0)</f>
        <v>0</v>
      </c>
      <c r="AL178" s="10">
        <f>ROUND(VLOOKUP($C178,$B$4:$BH$42,37,FALSE),0)</f>
        <v>0</v>
      </c>
      <c r="AM178" s="3"/>
      <c r="AN178" s="10">
        <f>ROUND(VLOOKUP($C178,$B$4:$BH$42,39,FALSE),0)</f>
        <v>0</v>
      </c>
      <c r="AO178" s="10">
        <f>ROUND(VLOOKUP($C178,$B$4:$BH$42,40,FALSE),0)</f>
        <v>0</v>
      </c>
      <c r="AP178" s="10">
        <f>ROUND(VLOOKUP($C178,$B$4:$BH$42,41,FALSE),0)</f>
        <v>0</v>
      </c>
      <c r="AQ178" s="10">
        <f>ROUND(VLOOKUP($C178,$B$4:$BH$42,42,FALSE),0)</f>
        <v>0</v>
      </c>
      <c r="AR178" s="10">
        <f>ROUND(VLOOKUP($C178,$B$4:$BH$42,43,FALSE),0)</f>
        <v>0</v>
      </c>
      <c r="AS178" s="10">
        <f>ROUND(VLOOKUP($C178,$B$4:$BH$42,44,FALSE),0)</f>
        <v>0</v>
      </c>
      <c r="AT178" s="10">
        <f>ROUND(VLOOKUP($C178,$B$4:$BH$42,45,FALSE),0)</f>
        <v>0</v>
      </c>
      <c r="AU178" s="10">
        <f>ROUND(VLOOKUP($C178,$B$4:$BH$42,46,FALSE),0)</f>
        <v>0</v>
      </c>
      <c r="AV178" s="10">
        <f>ROUND(VLOOKUP($C178,$B$4:$BH$42,47,FALSE),0)</f>
        <v>0</v>
      </c>
      <c r="AW178" s="10">
        <f>ROUND(VLOOKUP($C178,$B$4:$BH$42,48,FALSE),0)</f>
        <v>0</v>
      </c>
      <c r="AX178" s="10">
        <f>ROUND(VLOOKUP($C178,$B$4:$BH$42,49,FALSE),0)</f>
        <v>0</v>
      </c>
      <c r="AY178" s="3"/>
      <c r="AZ178" s="10">
        <v>6000</v>
      </c>
      <c r="BA178" s="10">
        <v>2000</v>
      </c>
      <c r="BB178" s="10">
        <v>310</v>
      </c>
      <c r="BC178" s="10">
        <v>0</v>
      </c>
      <c r="BD178" s="10">
        <v>0</v>
      </c>
      <c r="BE178" s="10">
        <v>60</v>
      </c>
      <c r="BF178" s="3"/>
      <c r="BG178" s="10">
        <v>1000</v>
      </c>
      <c r="BH178" s="10">
        <v>5000</v>
      </c>
      <c r="BI178" s="3"/>
      <c r="BJ178" s="21">
        <v>1</v>
      </c>
      <c r="BK178" s="65">
        <v>0</v>
      </c>
      <c r="BL178" s="65">
        <v>0</v>
      </c>
      <c r="BM178" s="6">
        <f t="shared" ref="BM178:BM179" si="699">MAX(G178*(1+M178/1000*(1+O178/1000))*(1+0.5*T178/1000)*(1+0.25*S178/1000),(H178*(1+X178/1000*(1+Z178/1000))*(1+0.5*AE178/1000)*(1+0.25*AD178/1000)))*BG178/1000</f>
        <v>130.44149999999999</v>
      </c>
      <c r="BN178" s="8">
        <f t="shared" ref="BN178:BN179" si="700">(BQ178+BS178)/2*(1+AI178/2000)*(1+AH178/2000)*(1+AN178/2000)*(1+AK178/2000)</f>
        <v>385.30245660461935</v>
      </c>
      <c r="BO178" s="12">
        <f t="shared" ref="BO178:BO179" si="701">SQRT(BM178*BN178)</f>
        <v>224.18615120740947</v>
      </c>
      <c r="BP178" s="50">
        <f>(1-'#Constant'!$A$3)/($J178*'#Constant'!$B$3/'#Constant'!$C$3^($D178-1)+1)+'#Constant'!$A$3</f>
        <v>0.91416058394160582</v>
      </c>
      <c r="BQ178" s="4">
        <f t="shared" ref="BQ178:BQ179" si="702">I178/(BP178*(1-Q178/1000*(0.5+R178/1000))*(1-P178/1000)*(1-V178/1000)*(1+U178/1000))/20</f>
        <v>387.37723570744168</v>
      </c>
      <c r="BR178" s="50">
        <f>(1-'#Constant'!$A$3)/($K178*'#Constant'!$B$3/'#Constant'!$C$3^($D178-1)+1)+'#Constant'!$A$3</f>
        <v>0.92405904059040589</v>
      </c>
      <c r="BS178" s="4">
        <f t="shared" ref="BS178:BS179" si="703">I178/(BR178*(1-AB178/1000*(0.5+AC178/1000))*(1-AA178/1000)*(1-AG178/1000)*(1+AF178/1000))/20</f>
        <v>383.22767750179702</v>
      </c>
      <c r="BT178">
        <f>BO178/$BO$4*100</f>
        <v>170.38996153008969</v>
      </c>
    </row>
    <row r="179" spans="1:72" s="13" customFormat="1" ht="18" customHeight="1" thickBot="1" x14ac:dyDescent="0.35">
      <c r="B179" s="20"/>
      <c r="D179" s="14">
        <v>1</v>
      </c>
      <c r="E179" s="14">
        <v>1</v>
      </c>
      <c r="F179" s="19">
        <v>1</v>
      </c>
      <c r="G179" s="15">
        <f>G178</f>
        <v>101</v>
      </c>
      <c r="H179" s="15">
        <f>H178</f>
        <v>101</v>
      </c>
      <c r="I179" s="15">
        <f>I178</f>
        <v>5666</v>
      </c>
      <c r="J179" s="15">
        <f>J178</f>
        <v>32</v>
      </c>
      <c r="K179" s="15">
        <f>K178</f>
        <v>28</v>
      </c>
      <c r="L179" s="16"/>
      <c r="M179" s="15">
        <f t="shared" ref="M179:V179" si="704">M178</f>
        <v>200</v>
      </c>
      <c r="N179" s="15">
        <f t="shared" si="704"/>
        <v>0</v>
      </c>
      <c r="O179" s="15">
        <f t="shared" si="704"/>
        <v>300</v>
      </c>
      <c r="P179" s="15">
        <f t="shared" si="704"/>
        <v>200</v>
      </c>
      <c r="Q179" s="15">
        <f t="shared" si="704"/>
        <v>0</v>
      </c>
      <c r="R179" s="15">
        <f t="shared" si="704"/>
        <v>0</v>
      </c>
      <c r="S179" s="15">
        <f t="shared" si="704"/>
        <v>100</v>
      </c>
      <c r="T179" s="15">
        <f t="shared" si="704"/>
        <v>0</v>
      </c>
      <c r="U179" s="15">
        <f t="shared" si="704"/>
        <v>0</v>
      </c>
      <c r="V179" s="15">
        <f t="shared" si="704"/>
        <v>0</v>
      </c>
      <c r="W179" s="16"/>
      <c r="X179" s="15">
        <f t="shared" ref="X179:AI179" si="705">X178</f>
        <v>200</v>
      </c>
      <c r="Y179" s="15">
        <f t="shared" si="705"/>
        <v>0</v>
      </c>
      <c r="Z179" s="15">
        <f t="shared" si="705"/>
        <v>300</v>
      </c>
      <c r="AA179" s="15">
        <f t="shared" si="705"/>
        <v>200</v>
      </c>
      <c r="AB179" s="15">
        <f t="shared" si="705"/>
        <v>0</v>
      </c>
      <c r="AC179" s="15">
        <f t="shared" si="705"/>
        <v>0</v>
      </c>
      <c r="AD179" s="15">
        <f t="shared" si="705"/>
        <v>100</v>
      </c>
      <c r="AE179" s="15">
        <f t="shared" si="705"/>
        <v>0</v>
      </c>
      <c r="AF179" s="15">
        <f t="shared" si="705"/>
        <v>0</v>
      </c>
      <c r="AG179" s="15">
        <f t="shared" si="705"/>
        <v>0</v>
      </c>
      <c r="AH179" s="15">
        <f t="shared" si="705"/>
        <v>0</v>
      </c>
      <c r="AI179" s="15">
        <f t="shared" si="705"/>
        <v>0</v>
      </c>
      <c r="AJ179" s="17"/>
      <c r="AK179" s="15">
        <f>AK178</f>
        <v>0</v>
      </c>
      <c r="AL179" s="15">
        <f>AL178</f>
        <v>0</v>
      </c>
      <c r="AM179" s="17"/>
      <c r="AN179" s="15">
        <f t="shared" ref="AN179:AX179" si="706">AN178</f>
        <v>0</v>
      </c>
      <c r="AO179" s="15">
        <f t="shared" si="706"/>
        <v>0</v>
      </c>
      <c r="AP179" s="15">
        <f t="shared" si="706"/>
        <v>0</v>
      </c>
      <c r="AQ179" s="15">
        <f t="shared" si="706"/>
        <v>0</v>
      </c>
      <c r="AR179" s="15">
        <f t="shared" si="706"/>
        <v>0</v>
      </c>
      <c r="AS179" s="15">
        <f t="shared" si="706"/>
        <v>0</v>
      </c>
      <c r="AT179" s="15">
        <f t="shared" si="706"/>
        <v>0</v>
      </c>
      <c r="AU179" s="15">
        <f t="shared" si="706"/>
        <v>0</v>
      </c>
      <c r="AV179" s="15">
        <f t="shared" si="706"/>
        <v>0</v>
      </c>
      <c r="AW179" s="15">
        <f t="shared" si="706"/>
        <v>0</v>
      </c>
      <c r="AX179" s="15">
        <f t="shared" si="706"/>
        <v>0</v>
      </c>
      <c r="AY179" s="17"/>
      <c r="AZ179" s="15">
        <f t="shared" ref="AZ179:BA179" si="707">AZ178</f>
        <v>6000</v>
      </c>
      <c r="BA179" s="15">
        <f t="shared" si="707"/>
        <v>2000</v>
      </c>
      <c r="BB179" s="15">
        <f>BB178</f>
        <v>310</v>
      </c>
      <c r="BC179" s="15">
        <f t="shared" ref="BC179:BE179" si="708">BC178</f>
        <v>0</v>
      </c>
      <c r="BD179" s="15">
        <f t="shared" si="708"/>
        <v>0</v>
      </c>
      <c r="BE179" s="15">
        <f t="shared" si="708"/>
        <v>60</v>
      </c>
      <c r="BF179" s="17"/>
      <c r="BG179" s="15">
        <f t="shared" ref="BG179:BH179" si="709">BG178</f>
        <v>1000</v>
      </c>
      <c r="BH179" s="15">
        <f t="shared" si="709"/>
        <v>5000</v>
      </c>
      <c r="BI179" s="17"/>
      <c r="BJ179" s="22">
        <f>G179/G178</f>
        <v>1</v>
      </c>
      <c r="BK179" s="65">
        <f t="shared" ref="BK179:BL179" si="710">BK178</f>
        <v>0</v>
      </c>
      <c r="BL179" s="65">
        <f t="shared" si="710"/>
        <v>0</v>
      </c>
      <c r="BM179" s="6">
        <f t="shared" si="699"/>
        <v>130.44149999999999</v>
      </c>
      <c r="BN179" s="8">
        <f t="shared" si="700"/>
        <v>385.30245660461935</v>
      </c>
      <c r="BO179" s="12">
        <f t="shared" si="701"/>
        <v>224.18615120740947</v>
      </c>
      <c r="BP179" s="50">
        <f>(1-'#Constant'!$A$3)/($J179*'#Constant'!$B$3/'#Constant'!$C$3^($D179-1)+1)+'#Constant'!$A$3</f>
        <v>0.91416058394160582</v>
      </c>
      <c r="BQ179" s="4">
        <f t="shared" si="702"/>
        <v>387.37723570744168</v>
      </c>
      <c r="BR179" s="50">
        <f>(1-'#Constant'!$A$3)/($K179*'#Constant'!$B$3/'#Constant'!$C$3^($D179-1)+1)+'#Constant'!$A$3</f>
        <v>0.92405904059040589</v>
      </c>
      <c r="BS179" s="4">
        <f t="shared" si="703"/>
        <v>383.22767750179702</v>
      </c>
      <c r="BT179"/>
    </row>
    <row r="180" spans="1:72" x14ac:dyDescent="0.3">
      <c r="A180">
        <v>69</v>
      </c>
      <c r="B180" s="18" t="s">
        <v>241</v>
      </c>
      <c r="C180" s="43" t="s">
        <v>242</v>
      </c>
      <c r="D180">
        <v>1</v>
      </c>
      <c r="E180">
        <v>1</v>
      </c>
      <c r="F180" s="18">
        <v>1</v>
      </c>
      <c r="G180" s="10">
        <f>ROUND(VLOOKUP($C180,$B$4:$BH$42,6,FALSE),0)</f>
        <v>120</v>
      </c>
      <c r="H180" s="10">
        <f>ROUND(VLOOKUP($C180,$B$4:$BH$42,7,FALSE),0)</f>
        <v>120</v>
      </c>
      <c r="I180" s="10">
        <f>ROUND(VLOOKUP($C180,$B$4:$BH$42,8,FALSE),0)</f>
        <v>4031</v>
      </c>
      <c r="J180" s="10">
        <f>ROUND(VLOOKUP($C180,$B$4:$BH$42,9,FALSE),0)</f>
        <v>16</v>
      </c>
      <c r="K180" s="10">
        <f>ROUND(VLOOKUP($C180,$B$4:$BH$42,10,FALSE),0)</f>
        <v>24</v>
      </c>
      <c r="L180" s="2"/>
      <c r="M180" s="10">
        <f>ROUND(VLOOKUP($C180,$B$4:$BH$42,12,FALSE),0)</f>
        <v>100</v>
      </c>
      <c r="N180" s="10">
        <f>ROUND(VLOOKUP($C180,$B$4:$BH$42,13,FALSE),0)</f>
        <v>0</v>
      </c>
      <c r="O180" s="10">
        <f>ROUND(VLOOKUP($C180,$B$4:$BH$42,14,FALSE),0)</f>
        <v>0</v>
      </c>
      <c r="P180" s="10">
        <f>ROUND(VLOOKUP($C180,$B$4:$BH$42,15,FALSE),0)</f>
        <v>0</v>
      </c>
      <c r="Q180" s="10">
        <f>ROUND(VLOOKUP($C180,$B$4:$BH$42,16,FALSE),0)</f>
        <v>0</v>
      </c>
      <c r="R180" s="10">
        <f>ROUND(VLOOKUP($C180,$B$4:$BH$42,17,FALSE),0)</f>
        <v>0</v>
      </c>
      <c r="S180" s="10">
        <f>ROUND(VLOOKUP($C180,$B$4:$BH$42,18,FALSE),0)</f>
        <v>100</v>
      </c>
      <c r="T180" s="10">
        <f>ROUND(VLOOKUP($C180,$B$4:$BH$42,19,FALSE),0)</f>
        <v>150</v>
      </c>
      <c r="U180" s="10">
        <f>ROUND(VLOOKUP($C180,$B$4:$BH$42,20,FALSE),0)</f>
        <v>0</v>
      </c>
      <c r="V180" s="10">
        <f>ROUND(VLOOKUP($C180,$B$4:$BH$42,21,FALSE),0)</f>
        <v>0</v>
      </c>
      <c r="W180" s="2"/>
      <c r="X180" s="10">
        <f>ROUND(VLOOKUP($C180,$B$4:$BH$42,23,FALSE),0)</f>
        <v>100</v>
      </c>
      <c r="Y180" s="10">
        <f>ROUND(VLOOKUP($C180,$B$4:$BH$42,24,FALSE),0)</f>
        <v>0</v>
      </c>
      <c r="Z180" s="10">
        <f>ROUND(VLOOKUP($C180,$B$4:$BH$42,25,FALSE),0)</f>
        <v>0</v>
      </c>
      <c r="AA180" s="10">
        <f>ROUND(VLOOKUP($C180,$B$4:$BH$42,26,FALSE),0)</f>
        <v>200</v>
      </c>
      <c r="AB180" s="10">
        <f>ROUND(VLOOKUP($C180,$B$4:$BH$42,27,FALSE),0)</f>
        <v>250</v>
      </c>
      <c r="AC180" s="10">
        <f>ROUND(VLOOKUP($C180,$B$4:$BH$42,28,FALSE),0)</f>
        <v>0</v>
      </c>
      <c r="AD180" s="10">
        <f>ROUND(VLOOKUP($C180,$B$4:$BH$42,29,FALSE),0)</f>
        <v>100</v>
      </c>
      <c r="AE180" s="10">
        <f>ROUND(VLOOKUP($C180,$B$4:$BH$42,30,FALSE),0)</f>
        <v>150</v>
      </c>
      <c r="AF180" s="10">
        <f>ROUND(VLOOKUP($C180,$B$4:$BH$42,31,FALSE),0)</f>
        <v>0</v>
      </c>
      <c r="AG180" s="10">
        <f>ROUND(VLOOKUP($C180,$B$4:$BH$42,32,FALSE),0)</f>
        <v>0</v>
      </c>
      <c r="AH180" s="10">
        <f>ROUND(VLOOKUP($C180,$B$4:$BH$42,33,FALSE),0)</f>
        <v>0</v>
      </c>
      <c r="AI180" s="10">
        <f>ROUND(VLOOKUP($C180,$B$4:$BH$42,34,FALSE),0)</f>
        <v>0</v>
      </c>
      <c r="AJ180" s="3"/>
      <c r="AK180" s="10">
        <f>ROUND(VLOOKUP($C180,$B$4:$BH$42,36,FALSE),0)</f>
        <v>0</v>
      </c>
      <c r="AL180" s="10">
        <f>ROUND(VLOOKUP($C180,$B$4:$BH$42,37,FALSE),0)</f>
        <v>0</v>
      </c>
      <c r="AM180" s="3"/>
      <c r="AN180" s="10">
        <f>ROUND(VLOOKUP($C180,$B$4:$BH$42,39,FALSE),0)</f>
        <v>0</v>
      </c>
      <c r="AO180" s="10">
        <f>ROUND(VLOOKUP($C180,$B$4:$BH$42,40,FALSE),0)</f>
        <v>0</v>
      </c>
      <c r="AP180" s="10">
        <f>ROUND(VLOOKUP($C180,$B$4:$BH$42,41,FALSE),0)</f>
        <v>0</v>
      </c>
      <c r="AQ180" s="10">
        <f>ROUND(VLOOKUP($C180,$B$4:$BH$42,42,FALSE),0)</f>
        <v>0</v>
      </c>
      <c r="AR180" s="10">
        <f>ROUND(VLOOKUP($C180,$B$4:$BH$42,43,FALSE),0)</f>
        <v>0</v>
      </c>
      <c r="AS180" s="10">
        <f>ROUND(VLOOKUP($C180,$B$4:$BH$42,44,FALSE),0)</f>
        <v>0</v>
      </c>
      <c r="AT180" s="10">
        <f>ROUND(VLOOKUP($C180,$B$4:$BH$42,45,FALSE),0)</f>
        <v>0</v>
      </c>
      <c r="AU180" s="10">
        <f>ROUND(VLOOKUP($C180,$B$4:$BH$42,46,FALSE),0)</f>
        <v>0</v>
      </c>
      <c r="AV180" s="10">
        <f>ROUND(VLOOKUP($C180,$B$4:$BH$42,47,FALSE),0)</f>
        <v>0</v>
      </c>
      <c r="AW180" s="10">
        <f>ROUND(VLOOKUP($C180,$B$4:$BH$42,48,FALSE),0)</f>
        <v>0</v>
      </c>
      <c r="AX180" s="10">
        <f>ROUND(VLOOKUP($C180,$B$4:$BH$42,49,FALSE),0)</f>
        <v>0</v>
      </c>
      <c r="AY180" s="3"/>
      <c r="AZ180" s="10">
        <v>6000</v>
      </c>
      <c r="BA180" s="10">
        <v>2000</v>
      </c>
      <c r="BB180" s="10">
        <v>210</v>
      </c>
      <c r="BC180" s="10">
        <v>0</v>
      </c>
      <c r="BD180" s="10">
        <v>0</v>
      </c>
      <c r="BE180" s="10">
        <v>60</v>
      </c>
      <c r="BF180" s="3"/>
      <c r="BG180" s="10">
        <v>1000</v>
      </c>
      <c r="BH180" s="10">
        <v>5000</v>
      </c>
      <c r="BI180" s="3"/>
      <c r="BJ180" s="21">
        <v>1</v>
      </c>
      <c r="BK180" s="65">
        <v>0</v>
      </c>
      <c r="BL180" s="65">
        <v>0</v>
      </c>
      <c r="BM180" s="6">
        <v>151.17468749999998</v>
      </c>
      <c r="BN180" s="8">
        <v>231.01462885229961</v>
      </c>
      <c r="BO180" s="12">
        <v>186.87847474943408</v>
      </c>
      <c r="BP180" s="50">
        <v>0.93932457786116319</v>
      </c>
      <c r="BQ180" s="4">
        <v>232.29457116606082</v>
      </c>
      <c r="BR180" s="50">
        <v>0.9497912713472485</v>
      </c>
      <c r="BS180" s="4">
        <v>229.73468653853837</v>
      </c>
      <c r="BT180">
        <v>142.03471513233021</v>
      </c>
    </row>
    <row r="181" spans="1:72" s="13" customFormat="1" ht="17.25" thickBot="1" x14ac:dyDescent="0.35">
      <c r="B181" s="20"/>
      <c r="C181" s="43"/>
      <c r="D181" s="14">
        <v>1</v>
      </c>
      <c r="E181" s="14">
        <v>1</v>
      </c>
      <c r="F181" s="19">
        <v>1</v>
      </c>
      <c r="G181" s="15">
        <f>G180</f>
        <v>120</v>
      </c>
      <c r="H181" s="15">
        <f>H180</f>
        <v>120</v>
      </c>
      <c r="I181" s="15">
        <f>I180</f>
        <v>4031</v>
      </c>
      <c r="J181" s="15">
        <f>J180</f>
        <v>16</v>
      </c>
      <c r="K181" s="15">
        <f>K180</f>
        <v>24</v>
      </c>
      <c r="L181" s="16"/>
      <c r="M181" s="15">
        <f t="shared" ref="M181:V181" si="711">M180</f>
        <v>100</v>
      </c>
      <c r="N181" s="15">
        <f t="shared" si="711"/>
        <v>0</v>
      </c>
      <c r="O181" s="15">
        <f t="shared" si="711"/>
        <v>0</v>
      </c>
      <c r="P181" s="15">
        <f t="shared" si="711"/>
        <v>0</v>
      </c>
      <c r="Q181" s="15">
        <f t="shared" si="711"/>
        <v>0</v>
      </c>
      <c r="R181" s="15">
        <f t="shared" si="711"/>
        <v>0</v>
      </c>
      <c r="S181" s="15">
        <f t="shared" si="711"/>
        <v>100</v>
      </c>
      <c r="T181" s="15">
        <f t="shared" si="711"/>
        <v>150</v>
      </c>
      <c r="U181" s="15">
        <f t="shared" si="711"/>
        <v>0</v>
      </c>
      <c r="V181" s="15">
        <f t="shared" si="711"/>
        <v>0</v>
      </c>
      <c r="W181" s="16"/>
      <c r="X181" s="15">
        <f t="shared" ref="X181:AI181" si="712">X180</f>
        <v>100</v>
      </c>
      <c r="Y181" s="15">
        <f t="shared" si="712"/>
        <v>0</v>
      </c>
      <c r="Z181" s="15">
        <f t="shared" si="712"/>
        <v>0</v>
      </c>
      <c r="AA181" s="15">
        <f t="shared" si="712"/>
        <v>200</v>
      </c>
      <c r="AB181" s="15">
        <f t="shared" si="712"/>
        <v>250</v>
      </c>
      <c r="AC181" s="15">
        <f t="shared" si="712"/>
        <v>0</v>
      </c>
      <c r="AD181" s="15">
        <f t="shared" si="712"/>
        <v>100</v>
      </c>
      <c r="AE181" s="15">
        <f t="shared" si="712"/>
        <v>150</v>
      </c>
      <c r="AF181" s="15">
        <f t="shared" si="712"/>
        <v>0</v>
      </c>
      <c r="AG181" s="15">
        <f t="shared" si="712"/>
        <v>0</v>
      </c>
      <c r="AH181" s="15">
        <f t="shared" si="712"/>
        <v>0</v>
      </c>
      <c r="AI181" s="15">
        <f t="shared" si="712"/>
        <v>0</v>
      </c>
      <c r="AJ181" s="17"/>
      <c r="AK181" s="15">
        <f>AK180</f>
        <v>0</v>
      </c>
      <c r="AL181" s="15">
        <f>AL180</f>
        <v>0</v>
      </c>
      <c r="AM181" s="17"/>
      <c r="AN181" s="15">
        <f t="shared" ref="AN181:AX181" si="713">AN180</f>
        <v>0</v>
      </c>
      <c r="AO181" s="15">
        <f t="shared" si="713"/>
        <v>0</v>
      </c>
      <c r="AP181" s="15">
        <f t="shared" si="713"/>
        <v>0</v>
      </c>
      <c r="AQ181" s="15">
        <f t="shared" si="713"/>
        <v>0</v>
      </c>
      <c r="AR181" s="15">
        <f t="shared" si="713"/>
        <v>0</v>
      </c>
      <c r="AS181" s="15">
        <f t="shared" si="713"/>
        <v>0</v>
      </c>
      <c r="AT181" s="15">
        <f t="shared" si="713"/>
        <v>0</v>
      </c>
      <c r="AU181" s="15">
        <f t="shared" si="713"/>
        <v>0</v>
      </c>
      <c r="AV181" s="15">
        <f t="shared" si="713"/>
        <v>0</v>
      </c>
      <c r="AW181" s="15">
        <f t="shared" si="713"/>
        <v>0</v>
      </c>
      <c r="AX181" s="15">
        <f t="shared" si="713"/>
        <v>0</v>
      </c>
      <c r="AY181" s="17"/>
      <c r="AZ181" s="15">
        <v>6000</v>
      </c>
      <c r="BA181" s="15">
        <v>2000</v>
      </c>
      <c r="BB181" s="15">
        <f>BB180</f>
        <v>210</v>
      </c>
      <c r="BC181" s="15">
        <v>0</v>
      </c>
      <c r="BD181" s="15">
        <v>0</v>
      </c>
      <c r="BE181" s="15">
        <v>60</v>
      </c>
      <c r="BF181" s="17"/>
      <c r="BG181" s="15">
        <v>1000</v>
      </c>
      <c r="BH181" s="15">
        <v>5000</v>
      </c>
      <c r="BI181" s="17"/>
      <c r="BJ181" s="22">
        <v>1</v>
      </c>
      <c r="BK181" s="65">
        <v>0</v>
      </c>
      <c r="BL181" s="65">
        <v>0</v>
      </c>
      <c r="BM181" s="6">
        <v>151.17468749999998</v>
      </c>
      <c r="BN181" s="8">
        <v>231.01462885229961</v>
      </c>
      <c r="BO181" s="12">
        <v>186.87847474943408</v>
      </c>
      <c r="BP181" s="50">
        <v>0.93932457786116319</v>
      </c>
      <c r="BQ181" s="4">
        <v>232.29457116606082</v>
      </c>
      <c r="BR181" s="50">
        <v>0.9497912713472485</v>
      </c>
      <c r="BS181" s="4">
        <v>229.73468653853837</v>
      </c>
      <c r="BT181"/>
    </row>
    <row r="182" spans="1:72" x14ac:dyDescent="0.3">
      <c r="A182">
        <v>70</v>
      </c>
      <c r="B182" s="18" t="str">
        <f>VLOOKUP(CONCATENATE("CREATURE_NAME_",A182),[1]Localization_Hero!$A:$E,2,FALSE)</f>
        <v>세실리아</v>
      </c>
      <c r="C182" s="43" t="str">
        <f>VLOOKUP($A182,[2]CreatureTable!$A:$I,9,FALSE)</f>
        <v>Mechanic</v>
      </c>
      <c r="D182">
        <v>1</v>
      </c>
      <c r="E182">
        <v>1</v>
      </c>
      <c r="F182" s="18">
        <v>1</v>
      </c>
      <c r="G182" s="10">
        <f>ROUND(VLOOKUP($C182,$B$4:$BH$42,6,FALSE),0)</f>
        <v>104</v>
      </c>
      <c r="H182" s="10">
        <f>ROUND(VLOOKUP($C182,$B$4:$BH$42,7,FALSE),0)</f>
        <v>104</v>
      </c>
      <c r="I182" s="10">
        <f>ROUND(VLOOKUP($C182,$B$4:$BH$42,8,FALSE),0)</f>
        <v>4734</v>
      </c>
      <c r="J182" s="10">
        <f>ROUND(VLOOKUP($C182,$B$4:$BH$42,9,FALSE),0)</f>
        <v>22</v>
      </c>
      <c r="K182" s="10">
        <f>ROUND(VLOOKUP($C182,$B$4:$BH$42,10,FALSE),0)</f>
        <v>18</v>
      </c>
      <c r="L182" s="2"/>
      <c r="M182" s="10">
        <f>ROUND(VLOOKUP($C182,$B$4:$BH$42,12,FALSE),0)</f>
        <v>150</v>
      </c>
      <c r="N182" s="10">
        <f>ROUND(VLOOKUP($C182,$B$4:$BH$42,13,FALSE),0)</f>
        <v>0</v>
      </c>
      <c r="O182" s="10">
        <f>ROUND(VLOOKUP($C182,$B$4:$BH$42,14,FALSE),0)</f>
        <v>500</v>
      </c>
      <c r="P182" s="10">
        <f>ROUND(VLOOKUP($C182,$B$4:$BH$42,15,FALSE),0)</f>
        <v>0</v>
      </c>
      <c r="Q182" s="10">
        <f>ROUND(VLOOKUP($C182,$B$4:$BH$42,16,FALSE),0)</f>
        <v>0</v>
      </c>
      <c r="R182" s="10">
        <f>ROUND(VLOOKUP($C182,$B$4:$BH$42,17,FALSE),0)</f>
        <v>0</v>
      </c>
      <c r="S182" s="10">
        <f>ROUND(VLOOKUP($C182,$B$4:$BH$42,18,FALSE),0)</f>
        <v>200</v>
      </c>
      <c r="T182" s="10">
        <f>ROUND(VLOOKUP($C182,$B$4:$BH$42,19,FALSE),0)</f>
        <v>100</v>
      </c>
      <c r="U182" s="10">
        <f>ROUND(VLOOKUP($C182,$B$4:$BH$42,20,FALSE),0)</f>
        <v>0</v>
      </c>
      <c r="V182" s="10">
        <f>ROUND(VLOOKUP($C182,$B$4:$BH$42,21,FALSE),0)</f>
        <v>0</v>
      </c>
      <c r="W182" s="2"/>
      <c r="X182" s="10">
        <f>ROUND(VLOOKUP($C182,$B$4:$BH$42,23,FALSE),0)</f>
        <v>150</v>
      </c>
      <c r="Y182" s="10">
        <f>ROUND(VLOOKUP($C182,$B$4:$BH$42,24,FALSE),0)</f>
        <v>0</v>
      </c>
      <c r="Z182" s="10">
        <f>ROUND(VLOOKUP($C182,$B$4:$BH$42,25,FALSE),0)</f>
        <v>500</v>
      </c>
      <c r="AA182" s="10">
        <f>ROUND(VLOOKUP($C182,$B$4:$BH$42,26,FALSE),0)</f>
        <v>0</v>
      </c>
      <c r="AB182" s="10">
        <f>ROUND(VLOOKUP($C182,$B$4:$BH$42,27,FALSE),0)</f>
        <v>0</v>
      </c>
      <c r="AC182" s="10">
        <f>ROUND(VLOOKUP($C182,$B$4:$BH$42,28,FALSE),0)</f>
        <v>0</v>
      </c>
      <c r="AD182" s="10">
        <f>ROUND(VLOOKUP($C182,$B$4:$BH$42,29,FALSE),0)</f>
        <v>200</v>
      </c>
      <c r="AE182" s="10">
        <f>ROUND(VLOOKUP($C182,$B$4:$BH$42,30,FALSE),0)</f>
        <v>100</v>
      </c>
      <c r="AF182" s="10">
        <f>ROUND(VLOOKUP($C182,$B$4:$BH$42,31,FALSE),0)</f>
        <v>0</v>
      </c>
      <c r="AG182" s="10">
        <f>ROUND(VLOOKUP($C182,$B$4:$BH$42,32,FALSE),0)</f>
        <v>0</v>
      </c>
      <c r="AH182" s="10">
        <f>ROUND(VLOOKUP($C182,$B$4:$BH$42,33,FALSE),0)</f>
        <v>0</v>
      </c>
      <c r="AI182" s="10">
        <f>ROUND(VLOOKUP($C182,$B$4:$BH$42,34,FALSE),0)</f>
        <v>0</v>
      </c>
      <c r="AJ182" s="3"/>
      <c r="AK182" s="10">
        <f>ROUND(VLOOKUP($C182,$B$4:$BH$42,36,FALSE),0)</f>
        <v>0</v>
      </c>
      <c r="AL182" s="10">
        <f>ROUND(VLOOKUP($C182,$B$4:$BH$42,37,FALSE),0)</f>
        <v>0</v>
      </c>
      <c r="AM182" s="3"/>
      <c r="AN182" s="10">
        <f>ROUND(VLOOKUP($C182,$B$4:$BH$42,39,FALSE),0)</f>
        <v>0</v>
      </c>
      <c r="AO182" s="10">
        <f>ROUND(VLOOKUP($C182,$B$4:$BH$42,40,FALSE),0)</f>
        <v>0</v>
      </c>
      <c r="AP182" s="10">
        <f>ROUND(VLOOKUP($C182,$B$4:$BH$42,41,FALSE),0)</f>
        <v>0</v>
      </c>
      <c r="AQ182" s="10">
        <f>ROUND(VLOOKUP($C182,$B$4:$BH$42,42,FALSE),0)</f>
        <v>0</v>
      </c>
      <c r="AR182" s="10">
        <f>ROUND(VLOOKUP($C182,$B$4:$BH$42,43,FALSE),0)</f>
        <v>0</v>
      </c>
      <c r="AS182" s="10">
        <f>ROUND(VLOOKUP($C182,$B$4:$BH$42,44,FALSE),0)</f>
        <v>0</v>
      </c>
      <c r="AT182" s="10">
        <f>ROUND(VLOOKUP($C182,$B$4:$BH$42,45,FALSE),0)</f>
        <v>0</v>
      </c>
      <c r="AU182" s="10">
        <f>ROUND(VLOOKUP($C182,$B$4:$BH$42,46,FALSE),0)</f>
        <v>0</v>
      </c>
      <c r="AV182" s="10">
        <f>ROUND(VLOOKUP($C182,$B$4:$BH$42,47,FALSE),0)</f>
        <v>0</v>
      </c>
      <c r="AW182" s="10">
        <f>ROUND(VLOOKUP($C182,$B$4:$BH$42,48,FALSE),0)</f>
        <v>0</v>
      </c>
      <c r="AX182" s="10">
        <f>ROUND(VLOOKUP($C182,$B$4:$BH$42,49,FALSE),0)</f>
        <v>0</v>
      </c>
      <c r="AY182" s="3"/>
      <c r="AZ182" s="10">
        <v>6000</v>
      </c>
      <c r="BA182" s="10">
        <v>2000</v>
      </c>
      <c r="BB182" s="10">
        <v>435</v>
      </c>
      <c r="BC182" s="10">
        <v>0</v>
      </c>
      <c r="BD182" s="10">
        <v>0</v>
      </c>
      <c r="BE182" s="10">
        <v>60</v>
      </c>
      <c r="BF182" s="3"/>
      <c r="BG182" s="10">
        <v>1000</v>
      </c>
      <c r="BH182" s="10">
        <v>5000</v>
      </c>
      <c r="BI182" s="3"/>
      <c r="BJ182" s="21">
        <v>1</v>
      </c>
      <c r="BK182" s="65">
        <v>0</v>
      </c>
      <c r="BL182" s="65">
        <v>0</v>
      </c>
      <c r="BM182" s="6">
        <f t="shared" ref="BM182:BM183" si="714">MAX(G182*(1+M182/1000*(1+O182/1000))*(1+0.5*T182/1000)*(1+0.25*S182/1000),(H182*(1+X182/1000*(1+Z182/1000))*(1+0.5*AE182/1000)*(1+0.25*AD182/1000)))*BG182/1000</f>
        <v>140.45850000000002</v>
      </c>
      <c r="BN182" s="8">
        <f t="shared" ref="BN182:BN183" si="715">(BQ182+BS182)/2*(1+AI182/2000)*(1+AH182/2000)*(1+AN182/2000)*(1+AK182/2000)</f>
        <v>250.60111205013436</v>
      </c>
      <c r="BO182" s="12">
        <f t="shared" ref="BO182:BO183" si="716">SQRT(BM182*BN182)</f>
        <v>187.61411539885214</v>
      </c>
      <c r="BP182" s="50">
        <f>(1-'#Constant'!$A$3)/($J182*'#Constant'!$B$3/'#Constant'!$C$3^($D182-1)+1)+'#Constant'!$A$3</f>
        <v>0.93932457786116319</v>
      </c>
      <c r="BQ182" s="4">
        <f t="shared" ref="BQ182:BQ183" si="717">I182/(BP182*(1-Q182/1000*(0.5+R182/1000))*(1-P182/1000)*(1-V182/1000)*(1+U182/1000))/20</f>
        <v>251.98957376263334</v>
      </c>
      <c r="BR182" s="50">
        <f>(1-'#Constant'!$A$3)/($K182*'#Constant'!$B$3/'#Constant'!$C$3^($D182-1)+1)+'#Constant'!$A$3</f>
        <v>0.9497912713472485</v>
      </c>
      <c r="BS182" s="4">
        <f t="shared" ref="BS182:BS183" si="718">I182/(BR182*(1-AB182/1000*(0.5+AC182/1000))*(1-AA182/1000)*(1-AG182/1000)*(1+AF182/1000))/20</f>
        <v>249.21265033763538</v>
      </c>
      <c r="BT182">
        <f>BO182/$BO$4*100</f>
        <v>142.5938298737147</v>
      </c>
    </row>
    <row r="183" spans="1:72" s="13" customFormat="1" ht="17.25" thickBot="1" x14ac:dyDescent="0.35">
      <c r="B183" s="20"/>
      <c r="D183" s="14">
        <v>1</v>
      </c>
      <c r="E183" s="14">
        <v>1</v>
      </c>
      <c r="F183" s="19">
        <v>1</v>
      </c>
      <c r="G183" s="15">
        <f>G182</f>
        <v>104</v>
      </c>
      <c r="H183" s="15">
        <f>H182</f>
        <v>104</v>
      </c>
      <c r="I183" s="15">
        <f>I182</f>
        <v>4734</v>
      </c>
      <c r="J183" s="15">
        <f>J182</f>
        <v>22</v>
      </c>
      <c r="K183" s="15">
        <f>K182</f>
        <v>18</v>
      </c>
      <c r="L183" s="16"/>
      <c r="M183" s="15">
        <f t="shared" ref="M183:V183" si="719">M182</f>
        <v>150</v>
      </c>
      <c r="N183" s="15">
        <f t="shared" si="719"/>
        <v>0</v>
      </c>
      <c r="O183" s="15">
        <f t="shared" si="719"/>
        <v>500</v>
      </c>
      <c r="P183" s="15">
        <f t="shared" si="719"/>
        <v>0</v>
      </c>
      <c r="Q183" s="15">
        <f t="shared" si="719"/>
        <v>0</v>
      </c>
      <c r="R183" s="15">
        <f t="shared" si="719"/>
        <v>0</v>
      </c>
      <c r="S183" s="15">
        <f t="shared" si="719"/>
        <v>200</v>
      </c>
      <c r="T183" s="15">
        <f t="shared" si="719"/>
        <v>100</v>
      </c>
      <c r="U183" s="15">
        <f t="shared" si="719"/>
        <v>0</v>
      </c>
      <c r="V183" s="15">
        <f t="shared" si="719"/>
        <v>0</v>
      </c>
      <c r="W183" s="16"/>
      <c r="X183" s="15">
        <f t="shared" ref="X183:AI183" si="720">X182</f>
        <v>150</v>
      </c>
      <c r="Y183" s="15">
        <f t="shared" si="720"/>
        <v>0</v>
      </c>
      <c r="Z183" s="15">
        <f t="shared" si="720"/>
        <v>500</v>
      </c>
      <c r="AA183" s="15">
        <f t="shared" si="720"/>
        <v>0</v>
      </c>
      <c r="AB183" s="15">
        <f t="shared" si="720"/>
        <v>0</v>
      </c>
      <c r="AC183" s="15">
        <f t="shared" si="720"/>
        <v>0</v>
      </c>
      <c r="AD183" s="15">
        <f t="shared" si="720"/>
        <v>200</v>
      </c>
      <c r="AE183" s="15">
        <f t="shared" si="720"/>
        <v>100</v>
      </c>
      <c r="AF183" s="15">
        <f t="shared" si="720"/>
        <v>0</v>
      </c>
      <c r="AG183" s="15">
        <f t="shared" si="720"/>
        <v>0</v>
      </c>
      <c r="AH183" s="15">
        <f t="shared" si="720"/>
        <v>0</v>
      </c>
      <c r="AI183" s="15">
        <f t="shared" si="720"/>
        <v>0</v>
      </c>
      <c r="AJ183" s="17"/>
      <c r="AK183" s="15">
        <f>AK182</f>
        <v>0</v>
      </c>
      <c r="AL183" s="15">
        <f>AL182</f>
        <v>0</v>
      </c>
      <c r="AM183" s="17"/>
      <c r="AN183" s="15">
        <f t="shared" ref="AN183:AX183" si="721">AN182</f>
        <v>0</v>
      </c>
      <c r="AO183" s="15">
        <f t="shared" si="721"/>
        <v>0</v>
      </c>
      <c r="AP183" s="15">
        <f t="shared" si="721"/>
        <v>0</v>
      </c>
      <c r="AQ183" s="15">
        <f t="shared" si="721"/>
        <v>0</v>
      </c>
      <c r="AR183" s="15">
        <f t="shared" si="721"/>
        <v>0</v>
      </c>
      <c r="AS183" s="15">
        <f t="shared" si="721"/>
        <v>0</v>
      </c>
      <c r="AT183" s="15">
        <f t="shared" si="721"/>
        <v>0</v>
      </c>
      <c r="AU183" s="15">
        <f t="shared" si="721"/>
        <v>0</v>
      </c>
      <c r="AV183" s="15">
        <f t="shared" si="721"/>
        <v>0</v>
      </c>
      <c r="AW183" s="15">
        <f t="shared" si="721"/>
        <v>0</v>
      </c>
      <c r="AX183" s="15">
        <f t="shared" si="721"/>
        <v>0</v>
      </c>
      <c r="AY183" s="17"/>
      <c r="AZ183" s="15">
        <f t="shared" ref="AZ183:BA183" si="722">AZ182</f>
        <v>6000</v>
      </c>
      <c r="BA183" s="15">
        <f t="shared" si="722"/>
        <v>2000</v>
      </c>
      <c r="BB183" s="10">
        <f>BB182</f>
        <v>435</v>
      </c>
      <c r="BC183" s="15">
        <f t="shared" ref="BC183:BE183" si="723">BC182</f>
        <v>0</v>
      </c>
      <c r="BD183" s="15">
        <f t="shared" si="723"/>
        <v>0</v>
      </c>
      <c r="BE183" s="15">
        <f t="shared" si="723"/>
        <v>60</v>
      </c>
      <c r="BF183" s="17"/>
      <c r="BG183" s="15">
        <f t="shared" ref="BG183:BH183" si="724">BG182</f>
        <v>1000</v>
      </c>
      <c r="BH183" s="15">
        <f t="shared" si="724"/>
        <v>5000</v>
      </c>
      <c r="BI183" s="17"/>
      <c r="BJ183" s="22">
        <f>G183/G182</f>
        <v>1</v>
      </c>
      <c r="BK183" s="65">
        <f t="shared" ref="BK183:BL183" si="725">BK182</f>
        <v>0</v>
      </c>
      <c r="BL183" s="65">
        <f t="shared" si="725"/>
        <v>0</v>
      </c>
      <c r="BM183" s="6">
        <f t="shared" si="714"/>
        <v>140.45850000000002</v>
      </c>
      <c r="BN183" s="8">
        <f t="shared" si="715"/>
        <v>250.60111205013436</v>
      </c>
      <c r="BO183" s="12">
        <f t="shared" si="716"/>
        <v>187.61411539885214</v>
      </c>
      <c r="BP183" s="50">
        <f>(1-'#Constant'!$A$3)/($J183*'#Constant'!$B$3/'#Constant'!$C$3^($D183-1)+1)+'#Constant'!$A$3</f>
        <v>0.93932457786116319</v>
      </c>
      <c r="BQ183" s="4">
        <f t="shared" si="717"/>
        <v>251.98957376263334</v>
      </c>
      <c r="BR183" s="50">
        <f>(1-'#Constant'!$A$3)/($K183*'#Constant'!$B$3/'#Constant'!$C$3^($D183-1)+1)+'#Constant'!$A$3</f>
        <v>0.9497912713472485</v>
      </c>
      <c r="BS183" s="4">
        <f t="shared" si="718"/>
        <v>249.21265033763538</v>
      </c>
      <c r="BT183"/>
    </row>
    <row r="184" spans="1:72" x14ac:dyDescent="0.3">
      <c r="A184">
        <v>71</v>
      </c>
      <c r="B184" s="18" t="s">
        <v>292</v>
      </c>
      <c r="C184" s="43" t="s">
        <v>77</v>
      </c>
      <c r="D184">
        <v>1</v>
      </c>
      <c r="E184">
        <v>1</v>
      </c>
      <c r="F184" s="18">
        <v>1</v>
      </c>
      <c r="G184" s="10">
        <f>ROUND(VLOOKUP($C184,$B$4:$BH$42,6,FALSE),0)</f>
        <v>92</v>
      </c>
      <c r="H184" s="10">
        <f>ROUND(VLOOKUP($C184,$B$4:$BH$42,7,FALSE),0)</f>
        <v>92</v>
      </c>
      <c r="I184" s="10">
        <f>ROUND(VLOOKUP($C184,$B$4:$BH$42,8,FALSE),0)</f>
        <v>5930</v>
      </c>
      <c r="J184" s="10">
        <f>ROUND(VLOOKUP($C184,$B$4:$BH$42,9,FALSE),0)</f>
        <v>30</v>
      </c>
      <c r="K184" s="10">
        <f>ROUND(VLOOKUP($C184,$B$4:$BH$42,10,FALSE),0)</f>
        <v>36</v>
      </c>
      <c r="L184" s="2"/>
      <c r="M184" s="10">
        <f>ROUND(VLOOKUP($C184,$B$4:$BH$42,12,FALSE),0)</f>
        <v>150</v>
      </c>
      <c r="N184" s="10">
        <f>ROUND(VLOOKUP($C184,$B$4:$BH$42,13,FALSE),0)</f>
        <v>0</v>
      </c>
      <c r="O184" s="10">
        <f>ROUND(VLOOKUP($C184,$B$4:$BH$42,14,FALSE),0)</f>
        <v>0</v>
      </c>
      <c r="P184" s="10">
        <f>ROUND(VLOOKUP($C184,$B$4:$BH$42,15,FALSE),0)</f>
        <v>100</v>
      </c>
      <c r="Q184" s="10">
        <f>ROUND(VLOOKUP($C184,$B$4:$BH$42,16,FALSE),0)</f>
        <v>0</v>
      </c>
      <c r="R184" s="10">
        <f>ROUND(VLOOKUP($C184,$B$4:$BH$42,17,FALSE),0)</f>
        <v>0</v>
      </c>
      <c r="S184" s="10">
        <f>ROUND(VLOOKUP($C184,$B$4:$BH$42,18,FALSE),0)</f>
        <v>100</v>
      </c>
      <c r="T184" s="10">
        <f>ROUND(VLOOKUP($C184,$B$4:$BH$42,19,FALSE),0)</f>
        <v>150</v>
      </c>
      <c r="U184" s="10">
        <f>ROUND(VLOOKUP($C184,$B$4:$BH$42,20,FALSE),0)</f>
        <v>0</v>
      </c>
      <c r="V184" s="10">
        <f>ROUND(VLOOKUP($C184,$B$4:$BH$42,21,FALSE),0)</f>
        <v>0</v>
      </c>
      <c r="W184" s="2"/>
      <c r="X184" s="10">
        <f>ROUND(VLOOKUP($C184,$B$4:$BH$42,23,FALSE),0)</f>
        <v>150</v>
      </c>
      <c r="Y184" s="10">
        <f>ROUND(VLOOKUP($C184,$B$4:$BH$42,24,FALSE),0)</f>
        <v>0</v>
      </c>
      <c r="Z184" s="10">
        <f>ROUND(VLOOKUP($C184,$B$4:$BH$42,25,FALSE),0)</f>
        <v>0</v>
      </c>
      <c r="AA184" s="10">
        <f>ROUND(VLOOKUP($C184,$B$4:$BH$42,26,FALSE),0)</f>
        <v>100</v>
      </c>
      <c r="AB184" s="10">
        <f>ROUND(VLOOKUP($C184,$B$4:$BH$42,27,FALSE),0)</f>
        <v>0</v>
      </c>
      <c r="AC184" s="10">
        <f>ROUND(VLOOKUP($C184,$B$4:$BH$42,28,FALSE),0)</f>
        <v>0</v>
      </c>
      <c r="AD184" s="10">
        <f>ROUND(VLOOKUP($C184,$B$4:$BH$42,29,FALSE),0)</f>
        <v>100</v>
      </c>
      <c r="AE184" s="10">
        <f>ROUND(VLOOKUP($C184,$B$4:$BH$42,30,FALSE),0)</f>
        <v>150</v>
      </c>
      <c r="AF184" s="10">
        <f>ROUND(VLOOKUP($C184,$B$4:$BH$42,31,FALSE),0)</f>
        <v>0</v>
      </c>
      <c r="AG184" s="10">
        <f>ROUND(VLOOKUP($C184,$B$4:$BH$42,32,FALSE),0)</f>
        <v>0</v>
      </c>
      <c r="AH184" s="10">
        <f>ROUND(VLOOKUP($C184,$B$4:$BH$42,33,FALSE),0)</f>
        <v>0</v>
      </c>
      <c r="AI184" s="10">
        <f>ROUND(VLOOKUP($C184,$B$4:$BH$42,34,FALSE),0)</f>
        <v>0</v>
      </c>
      <c r="AJ184" s="3"/>
      <c r="AK184" s="10">
        <f>ROUND(VLOOKUP($C184,$B$4:$BH$42,36,FALSE),0)</f>
        <v>150</v>
      </c>
      <c r="AL184" s="10">
        <f>ROUND(VLOOKUP($C184,$B$4:$BH$42,37,FALSE),0)</f>
        <v>0</v>
      </c>
      <c r="AM184" s="3"/>
      <c r="AN184" s="10">
        <f>ROUND(VLOOKUP($C184,$B$4:$BH$42,39,FALSE),0)</f>
        <v>0</v>
      </c>
      <c r="AO184" s="10">
        <f>ROUND(VLOOKUP($C184,$B$4:$BH$42,40,FALSE),0)</f>
        <v>0</v>
      </c>
      <c r="AP184" s="10">
        <f>ROUND(VLOOKUP($C184,$B$4:$BH$42,41,FALSE),0)</f>
        <v>0</v>
      </c>
      <c r="AQ184" s="10">
        <f>ROUND(VLOOKUP($C184,$B$4:$BH$42,42,FALSE),0)</f>
        <v>0</v>
      </c>
      <c r="AR184" s="10">
        <f>ROUND(VLOOKUP($C184,$B$4:$BH$42,43,FALSE),0)</f>
        <v>0</v>
      </c>
      <c r="AS184" s="10">
        <f>ROUND(VLOOKUP($C184,$B$4:$BH$42,44,FALSE),0)</f>
        <v>0</v>
      </c>
      <c r="AT184" s="10">
        <f>ROUND(VLOOKUP($C184,$B$4:$BH$42,45,FALSE),0)</f>
        <v>0</v>
      </c>
      <c r="AU184" s="10">
        <f>ROUND(VLOOKUP($C184,$B$4:$BH$42,46,FALSE),0)</f>
        <v>0</v>
      </c>
      <c r="AV184" s="10">
        <f>ROUND(VLOOKUP($C184,$B$4:$BH$42,47,FALSE),0)</f>
        <v>0</v>
      </c>
      <c r="AW184" s="10">
        <f>ROUND(VLOOKUP($C184,$B$4:$BH$42,48,FALSE),0)</f>
        <v>0</v>
      </c>
      <c r="AX184" s="10">
        <f>ROUND(VLOOKUP($C184,$B$4:$BH$42,49,FALSE),0)</f>
        <v>0</v>
      </c>
      <c r="AY184" s="3"/>
      <c r="AZ184" s="10">
        <v>6000</v>
      </c>
      <c r="BA184" s="10">
        <v>2000</v>
      </c>
      <c r="BB184" s="10">
        <v>325</v>
      </c>
      <c r="BC184" s="10">
        <v>0</v>
      </c>
      <c r="BD184" s="10">
        <v>0</v>
      </c>
      <c r="BE184" s="10">
        <v>60</v>
      </c>
      <c r="BF184" s="3"/>
      <c r="BG184" s="10">
        <v>1000</v>
      </c>
      <c r="BH184" s="10">
        <v>5000</v>
      </c>
      <c r="BI184" s="3"/>
      <c r="BJ184" s="21">
        <v>1</v>
      </c>
      <c r="BK184" s="65">
        <v>0</v>
      </c>
      <c r="BL184" s="65">
        <v>0</v>
      </c>
      <c r="BM184" s="6">
        <v>116.57837499999998</v>
      </c>
      <c r="BN184" s="8">
        <v>431.60469242537107</v>
      </c>
      <c r="BO184" s="12">
        <v>224.31177785690292</v>
      </c>
      <c r="BP184" s="50">
        <v>0.91908256880733941</v>
      </c>
      <c r="BQ184" s="4">
        <v>398.2769286888539</v>
      </c>
      <c r="BR184" s="50">
        <v>0.90447653429602881</v>
      </c>
      <c r="BS184" s="4">
        <v>404.70854559090628</v>
      </c>
      <c r="BT184">
        <v>170.48544253932715</v>
      </c>
    </row>
    <row r="185" spans="1:72" s="13" customFormat="1" ht="17.25" thickBot="1" x14ac:dyDescent="0.35">
      <c r="B185" s="20"/>
      <c r="D185" s="14">
        <v>1</v>
      </c>
      <c r="E185" s="14">
        <v>1</v>
      </c>
      <c r="F185" s="19">
        <v>1</v>
      </c>
      <c r="G185" s="15">
        <f>G184</f>
        <v>92</v>
      </c>
      <c r="H185" s="15">
        <f>H184</f>
        <v>92</v>
      </c>
      <c r="I185" s="15">
        <f>I184</f>
        <v>5930</v>
      </c>
      <c r="J185" s="15">
        <f>J184</f>
        <v>30</v>
      </c>
      <c r="K185" s="15">
        <f>K184</f>
        <v>36</v>
      </c>
      <c r="L185" s="16"/>
      <c r="M185" s="15">
        <f t="shared" ref="M185:V185" si="726">M184</f>
        <v>150</v>
      </c>
      <c r="N185" s="15">
        <f t="shared" si="726"/>
        <v>0</v>
      </c>
      <c r="O185" s="15">
        <f t="shared" si="726"/>
        <v>0</v>
      </c>
      <c r="P185" s="15">
        <f t="shared" si="726"/>
        <v>100</v>
      </c>
      <c r="Q185" s="15">
        <f t="shared" si="726"/>
        <v>0</v>
      </c>
      <c r="R185" s="15">
        <f t="shared" si="726"/>
        <v>0</v>
      </c>
      <c r="S185" s="15">
        <f t="shared" si="726"/>
        <v>100</v>
      </c>
      <c r="T185" s="15">
        <f t="shared" si="726"/>
        <v>150</v>
      </c>
      <c r="U185" s="15">
        <f t="shared" si="726"/>
        <v>0</v>
      </c>
      <c r="V185" s="15">
        <f t="shared" si="726"/>
        <v>0</v>
      </c>
      <c r="W185" s="16"/>
      <c r="X185" s="15">
        <f t="shared" ref="X185:AI185" si="727">X184</f>
        <v>150</v>
      </c>
      <c r="Y185" s="15">
        <f t="shared" si="727"/>
        <v>0</v>
      </c>
      <c r="Z185" s="15">
        <f t="shared" si="727"/>
        <v>0</v>
      </c>
      <c r="AA185" s="15">
        <f t="shared" si="727"/>
        <v>100</v>
      </c>
      <c r="AB185" s="15">
        <f t="shared" si="727"/>
        <v>0</v>
      </c>
      <c r="AC185" s="15">
        <f t="shared" si="727"/>
        <v>0</v>
      </c>
      <c r="AD185" s="15">
        <f t="shared" si="727"/>
        <v>100</v>
      </c>
      <c r="AE185" s="15">
        <f t="shared" si="727"/>
        <v>150</v>
      </c>
      <c r="AF185" s="15">
        <f t="shared" si="727"/>
        <v>0</v>
      </c>
      <c r="AG185" s="15">
        <f t="shared" si="727"/>
        <v>0</v>
      </c>
      <c r="AH185" s="15">
        <f t="shared" si="727"/>
        <v>0</v>
      </c>
      <c r="AI185" s="15">
        <f t="shared" si="727"/>
        <v>0</v>
      </c>
      <c r="AJ185" s="17"/>
      <c r="AK185" s="15">
        <f>AK184</f>
        <v>150</v>
      </c>
      <c r="AL185" s="15">
        <f>AL184</f>
        <v>0</v>
      </c>
      <c r="AM185" s="17"/>
      <c r="AN185" s="15">
        <f t="shared" ref="AN185:AX185" si="728">AN184</f>
        <v>0</v>
      </c>
      <c r="AO185" s="15">
        <f t="shared" si="728"/>
        <v>0</v>
      </c>
      <c r="AP185" s="15">
        <f t="shared" si="728"/>
        <v>0</v>
      </c>
      <c r="AQ185" s="15">
        <f t="shared" si="728"/>
        <v>0</v>
      </c>
      <c r="AR185" s="15">
        <f t="shared" si="728"/>
        <v>0</v>
      </c>
      <c r="AS185" s="15">
        <f t="shared" si="728"/>
        <v>0</v>
      </c>
      <c r="AT185" s="15">
        <f t="shared" si="728"/>
        <v>0</v>
      </c>
      <c r="AU185" s="15">
        <f t="shared" si="728"/>
        <v>0</v>
      </c>
      <c r="AV185" s="15">
        <f t="shared" si="728"/>
        <v>0</v>
      </c>
      <c r="AW185" s="15">
        <f t="shared" si="728"/>
        <v>0</v>
      </c>
      <c r="AX185" s="15">
        <f t="shared" si="728"/>
        <v>0</v>
      </c>
      <c r="AY185" s="17"/>
      <c r="AZ185" s="15">
        <v>6000</v>
      </c>
      <c r="BA185" s="15">
        <v>2000</v>
      </c>
      <c r="BB185" s="15">
        <f>BB184</f>
        <v>325</v>
      </c>
      <c r="BC185" s="15">
        <v>0</v>
      </c>
      <c r="BD185" s="15">
        <v>0</v>
      </c>
      <c r="BE185" s="15">
        <v>60</v>
      </c>
      <c r="BF185" s="17"/>
      <c r="BG185" s="15">
        <v>1000</v>
      </c>
      <c r="BH185" s="15">
        <v>5000</v>
      </c>
      <c r="BI185" s="17"/>
      <c r="BJ185" s="22">
        <v>1</v>
      </c>
      <c r="BK185" s="65">
        <v>0</v>
      </c>
      <c r="BL185" s="65">
        <v>0</v>
      </c>
      <c r="BM185" s="6">
        <v>116.57837499999998</v>
      </c>
      <c r="BN185" s="8">
        <v>431.60469242537107</v>
      </c>
      <c r="BO185" s="12">
        <v>224.31177785690292</v>
      </c>
      <c r="BP185" s="50">
        <v>0.91908256880733941</v>
      </c>
      <c r="BQ185" s="4">
        <v>398.2769286888539</v>
      </c>
      <c r="BR185" s="50">
        <v>0.90447653429602881</v>
      </c>
      <c r="BS185" s="4">
        <v>404.70854559090628</v>
      </c>
      <c r="BT185"/>
    </row>
    <row r="186" spans="1:72" x14ac:dyDescent="0.3">
      <c r="A186">
        <v>72</v>
      </c>
      <c r="B186" s="18" t="s">
        <v>333</v>
      </c>
      <c r="C186" s="43" t="str">
        <f>VLOOKUP($A186,[2]CreatureTable!$A:$I,9,FALSE)</f>
        <v>Mechanic</v>
      </c>
      <c r="D186">
        <v>1</v>
      </c>
      <c r="E186">
        <v>1</v>
      </c>
      <c r="F186" s="18">
        <v>1</v>
      </c>
      <c r="G186" s="10">
        <f>ROUND(VLOOKUP($C186,$B$4:$BH$42,6,FALSE),0)</f>
        <v>104</v>
      </c>
      <c r="H186" s="10">
        <f>ROUND(VLOOKUP($C186,$B$4:$BH$42,7,FALSE),0)</f>
        <v>104</v>
      </c>
      <c r="I186" s="10">
        <f>ROUND(VLOOKUP($C186,$B$4:$BH$42,8,FALSE),0)</f>
        <v>4734</v>
      </c>
      <c r="J186" s="10">
        <f>ROUND(VLOOKUP($C186,$B$4:$BH$42,9,FALSE),0)</f>
        <v>22</v>
      </c>
      <c r="K186" s="10">
        <f>ROUND(VLOOKUP($C186,$B$4:$BH$42,10,FALSE),0)</f>
        <v>18</v>
      </c>
      <c r="L186" s="2"/>
      <c r="M186" s="10">
        <f>ROUND(VLOOKUP($C186,$B$4:$BH$42,12,FALSE),0)</f>
        <v>150</v>
      </c>
      <c r="N186" s="10">
        <f>ROUND(VLOOKUP($C186,$B$4:$BH$42,13,FALSE),0)</f>
        <v>0</v>
      </c>
      <c r="O186" s="10">
        <f>ROUND(VLOOKUP($C186,$B$4:$BH$42,14,FALSE),0)</f>
        <v>500</v>
      </c>
      <c r="P186" s="10">
        <f>ROUND(VLOOKUP($C186,$B$4:$BH$42,15,FALSE),0)</f>
        <v>0</v>
      </c>
      <c r="Q186" s="10">
        <f>ROUND(VLOOKUP($C186,$B$4:$BH$42,16,FALSE),0)</f>
        <v>0</v>
      </c>
      <c r="R186" s="10">
        <f>ROUND(VLOOKUP($C186,$B$4:$BH$42,17,FALSE),0)</f>
        <v>0</v>
      </c>
      <c r="S186" s="10">
        <f>ROUND(VLOOKUP($C186,$B$4:$BH$42,18,FALSE),0)</f>
        <v>200</v>
      </c>
      <c r="T186" s="10">
        <f>ROUND(VLOOKUP($C186,$B$4:$BH$42,19,FALSE),0)</f>
        <v>100</v>
      </c>
      <c r="U186" s="10">
        <f>ROUND(VLOOKUP($C186,$B$4:$BH$42,20,FALSE),0)</f>
        <v>0</v>
      </c>
      <c r="V186" s="10">
        <f>ROUND(VLOOKUP($C186,$B$4:$BH$42,21,FALSE),0)</f>
        <v>0</v>
      </c>
      <c r="W186" s="2"/>
      <c r="X186" s="10">
        <f>ROUND(VLOOKUP($C186,$B$4:$BH$42,23,FALSE),0)</f>
        <v>150</v>
      </c>
      <c r="Y186" s="10">
        <f>ROUND(VLOOKUP($C186,$B$4:$BH$42,24,FALSE),0)</f>
        <v>0</v>
      </c>
      <c r="Z186" s="10">
        <f>ROUND(VLOOKUP($C186,$B$4:$BH$42,25,FALSE),0)</f>
        <v>500</v>
      </c>
      <c r="AA186" s="10">
        <f>ROUND(VLOOKUP($C186,$B$4:$BH$42,26,FALSE),0)</f>
        <v>0</v>
      </c>
      <c r="AB186" s="10">
        <f>ROUND(VLOOKUP($C186,$B$4:$BH$42,27,FALSE),0)</f>
        <v>0</v>
      </c>
      <c r="AC186" s="10">
        <f>ROUND(VLOOKUP($C186,$B$4:$BH$42,28,FALSE),0)</f>
        <v>0</v>
      </c>
      <c r="AD186" s="10">
        <f>ROUND(VLOOKUP($C186,$B$4:$BH$42,29,FALSE),0)</f>
        <v>200</v>
      </c>
      <c r="AE186" s="10">
        <f>ROUND(VLOOKUP($C186,$B$4:$BH$42,30,FALSE),0)</f>
        <v>100</v>
      </c>
      <c r="AF186" s="10">
        <f>ROUND(VLOOKUP($C186,$B$4:$BH$42,31,FALSE),0)</f>
        <v>0</v>
      </c>
      <c r="AG186" s="10">
        <f>ROUND(VLOOKUP($C186,$B$4:$BH$42,32,FALSE),0)</f>
        <v>0</v>
      </c>
      <c r="AH186" s="10">
        <f>ROUND(VLOOKUP($C186,$B$4:$BH$42,33,FALSE),0)</f>
        <v>0</v>
      </c>
      <c r="AI186" s="10">
        <f>ROUND(VLOOKUP($C186,$B$4:$BH$42,34,FALSE),0)</f>
        <v>0</v>
      </c>
      <c r="AJ186" s="3"/>
      <c r="AK186" s="10">
        <f>ROUND(VLOOKUP($C186,$B$4:$BH$42,36,FALSE),0)</f>
        <v>0</v>
      </c>
      <c r="AL186" s="10">
        <f>ROUND(VLOOKUP($C186,$B$4:$BH$42,37,FALSE),0)</f>
        <v>0</v>
      </c>
      <c r="AM186" s="3"/>
      <c r="AN186" s="10">
        <f>ROUND(VLOOKUP($C186,$B$4:$BH$42,39,FALSE),0)</f>
        <v>0</v>
      </c>
      <c r="AO186" s="10">
        <f>ROUND(VLOOKUP($C186,$B$4:$BH$42,40,FALSE),0)</f>
        <v>0</v>
      </c>
      <c r="AP186" s="10">
        <f>ROUND(VLOOKUP($C186,$B$4:$BH$42,41,FALSE),0)</f>
        <v>0</v>
      </c>
      <c r="AQ186" s="10">
        <f>ROUND(VLOOKUP($C186,$B$4:$BH$42,42,FALSE),0)</f>
        <v>0</v>
      </c>
      <c r="AR186" s="10">
        <f>ROUND(VLOOKUP($C186,$B$4:$BH$42,43,FALSE),0)</f>
        <v>0</v>
      </c>
      <c r="AS186" s="10">
        <f>ROUND(VLOOKUP($C186,$B$4:$BH$42,44,FALSE),0)</f>
        <v>0</v>
      </c>
      <c r="AT186" s="10">
        <f>ROUND(VLOOKUP($C186,$B$4:$BH$42,45,FALSE),0)</f>
        <v>0</v>
      </c>
      <c r="AU186" s="10">
        <f>ROUND(VLOOKUP($C186,$B$4:$BH$42,46,FALSE),0)</f>
        <v>0</v>
      </c>
      <c r="AV186" s="10">
        <f>ROUND(VLOOKUP($C186,$B$4:$BH$42,47,FALSE),0)</f>
        <v>0</v>
      </c>
      <c r="AW186" s="10">
        <f>ROUND(VLOOKUP($C186,$B$4:$BH$42,48,FALSE),0)</f>
        <v>0</v>
      </c>
      <c r="AX186" s="10">
        <f>ROUND(VLOOKUP($C186,$B$4:$BH$42,49,FALSE),0)</f>
        <v>0</v>
      </c>
      <c r="AY186" s="3"/>
      <c r="AZ186" s="10">
        <v>6000</v>
      </c>
      <c r="BA186" s="10">
        <v>2000</v>
      </c>
      <c r="BB186" s="10">
        <v>475</v>
      </c>
      <c r="BC186" s="10">
        <v>0</v>
      </c>
      <c r="BD186" s="10">
        <v>0</v>
      </c>
      <c r="BE186" s="10">
        <v>60</v>
      </c>
      <c r="BF186" s="3"/>
      <c r="BG186" s="10">
        <v>1000</v>
      </c>
      <c r="BH186" s="10">
        <v>5000</v>
      </c>
      <c r="BI186" s="3"/>
      <c r="BJ186" s="21">
        <v>1</v>
      </c>
      <c r="BK186" s="65">
        <v>0</v>
      </c>
      <c r="BL186" s="65">
        <v>0</v>
      </c>
      <c r="BM186" s="6">
        <f t="shared" ref="BM186:BM187" si="729">MAX(G186*(1+M186/1000*(1+O186/1000))*(1+0.5*T186/1000)*(1+0.25*S186/1000),(H186*(1+X186/1000*(1+Z186/1000))*(1+0.5*AE186/1000)*(1+0.25*AD186/1000)))*BG186/1000</f>
        <v>140.45850000000002</v>
      </c>
      <c r="BN186" s="8">
        <f t="shared" ref="BN186:BN187" si="730">(BQ186+BS186)/2*(1+AI186/2000)*(1+AH186/2000)*(1+AN186/2000)*(1+AK186/2000)</f>
        <v>250.60111205013436</v>
      </c>
      <c r="BO186" s="12">
        <f t="shared" ref="BO186:BO187" si="731">SQRT(BM186*BN186)</f>
        <v>187.61411539885214</v>
      </c>
      <c r="BP186" s="50">
        <f>(1-'#Constant'!$A$3)/($J186*'#Constant'!$B$3/'#Constant'!$C$3^($D186-1)+1)+'#Constant'!$A$3</f>
        <v>0.93932457786116319</v>
      </c>
      <c r="BQ186" s="4">
        <f t="shared" ref="BQ186:BQ187" si="732">I186/(BP186*(1-Q186/1000*(0.5+R186/1000))*(1-P186/1000)*(1-V186/1000)*(1+U186/1000))/20</f>
        <v>251.98957376263334</v>
      </c>
      <c r="BR186" s="50">
        <f>(1-'#Constant'!$A$3)/($K186*'#Constant'!$B$3/'#Constant'!$C$3^($D186-1)+1)+'#Constant'!$A$3</f>
        <v>0.9497912713472485</v>
      </c>
      <c r="BS186" s="4">
        <f t="shared" ref="BS186:BS187" si="733">I186/(BR186*(1-AB186/1000*(0.5+AC186/1000))*(1-AA186/1000)*(1-AG186/1000)*(1+AF186/1000))/20</f>
        <v>249.21265033763538</v>
      </c>
      <c r="BT186">
        <f>BO186/$BO$4*100</f>
        <v>142.5938298737147</v>
      </c>
    </row>
    <row r="187" spans="1:72" s="13" customFormat="1" ht="17.25" thickBot="1" x14ac:dyDescent="0.35">
      <c r="B187" s="20"/>
      <c r="D187" s="14">
        <v>1</v>
      </c>
      <c r="E187" s="14">
        <v>1</v>
      </c>
      <c r="F187" s="19">
        <v>1</v>
      </c>
      <c r="G187" s="15">
        <f>G186</f>
        <v>104</v>
      </c>
      <c r="H187" s="15">
        <f>H186</f>
        <v>104</v>
      </c>
      <c r="I187" s="15">
        <f>I186</f>
        <v>4734</v>
      </c>
      <c r="J187" s="15">
        <f>J186</f>
        <v>22</v>
      </c>
      <c r="K187" s="15">
        <f>K186</f>
        <v>18</v>
      </c>
      <c r="L187" s="16"/>
      <c r="M187" s="15">
        <f t="shared" ref="M187:V187" si="734">M186</f>
        <v>150</v>
      </c>
      <c r="N187" s="15">
        <f t="shared" si="734"/>
        <v>0</v>
      </c>
      <c r="O187" s="15">
        <f t="shared" si="734"/>
        <v>500</v>
      </c>
      <c r="P187" s="15">
        <f t="shared" si="734"/>
        <v>0</v>
      </c>
      <c r="Q187" s="15">
        <f t="shared" si="734"/>
        <v>0</v>
      </c>
      <c r="R187" s="15">
        <f t="shared" si="734"/>
        <v>0</v>
      </c>
      <c r="S187" s="15">
        <f t="shared" si="734"/>
        <v>200</v>
      </c>
      <c r="T187" s="15">
        <f t="shared" si="734"/>
        <v>100</v>
      </c>
      <c r="U187" s="15">
        <f t="shared" si="734"/>
        <v>0</v>
      </c>
      <c r="V187" s="15">
        <f t="shared" si="734"/>
        <v>0</v>
      </c>
      <c r="W187" s="16"/>
      <c r="X187" s="15">
        <f t="shared" ref="X187:AI187" si="735">X186</f>
        <v>150</v>
      </c>
      <c r="Y187" s="15">
        <f t="shared" si="735"/>
        <v>0</v>
      </c>
      <c r="Z187" s="15">
        <f t="shared" si="735"/>
        <v>500</v>
      </c>
      <c r="AA187" s="15">
        <f t="shared" si="735"/>
        <v>0</v>
      </c>
      <c r="AB187" s="15">
        <f t="shared" si="735"/>
        <v>0</v>
      </c>
      <c r="AC187" s="15">
        <f t="shared" si="735"/>
        <v>0</v>
      </c>
      <c r="AD187" s="15">
        <f t="shared" si="735"/>
        <v>200</v>
      </c>
      <c r="AE187" s="15">
        <f t="shared" si="735"/>
        <v>100</v>
      </c>
      <c r="AF187" s="15">
        <f t="shared" si="735"/>
        <v>0</v>
      </c>
      <c r="AG187" s="15">
        <f t="shared" si="735"/>
        <v>0</v>
      </c>
      <c r="AH187" s="15">
        <f t="shared" si="735"/>
        <v>0</v>
      </c>
      <c r="AI187" s="15">
        <f t="shared" si="735"/>
        <v>0</v>
      </c>
      <c r="AJ187" s="17"/>
      <c r="AK187" s="15">
        <f>AK186</f>
        <v>0</v>
      </c>
      <c r="AL187" s="15">
        <f>AL186</f>
        <v>0</v>
      </c>
      <c r="AM187" s="17"/>
      <c r="AN187" s="15">
        <f t="shared" ref="AN187:AX187" si="736">AN186</f>
        <v>0</v>
      </c>
      <c r="AO187" s="15">
        <f t="shared" si="736"/>
        <v>0</v>
      </c>
      <c r="AP187" s="15">
        <f t="shared" si="736"/>
        <v>0</v>
      </c>
      <c r="AQ187" s="15">
        <f t="shared" si="736"/>
        <v>0</v>
      </c>
      <c r="AR187" s="15">
        <f t="shared" si="736"/>
        <v>0</v>
      </c>
      <c r="AS187" s="15">
        <f t="shared" si="736"/>
        <v>0</v>
      </c>
      <c r="AT187" s="15">
        <f t="shared" si="736"/>
        <v>0</v>
      </c>
      <c r="AU187" s="15">
        <f t="shared" si="736"/>
        <v>0</v>
      </c>
      <c r="AV187" s="15">
        <f t="shared" si="736"/>
        <v>0</v>
      </c>
      <c r="AW187" s="15">
        <f t="shared" si="736"/>
        <v>0</v>
      </c>
      <c r="AX187" s="15">
        <f t="shared" si="736"/>
        <v>0</v>
      </c>
      <c r="AY187" s="17"/>
      <c r="AZ187" s="15">
        <f t="shared" ref="AZ187:BA187" si="737">AZ186</f>
        <v>6000</v>
      </c>
      <c r="BA187" s="15">
        <f t="shared" si="737"/>
        <v>2000</v>
      </c>
      <c r="BB187" s="10">
        <f>BB186</f>
        <v>475</v>
      </c>
      <c r="BC187" s="15">
        <f t="shared" ref="BC187:BE187" si="738">BC186</f>
        <v>0</v>
      </c>
      <c r="BD187" s="15">
        <f t="shared" si="738"/>
        <v>0</v>
      </c>
      <c r="BE187" s="15">
        <f t="shared" si="738"/>
        <v>60</v>
      </c>
      <c r="BF187" s="17"/>
      <c r="BG187" s="15">
        <f t="shared" ref="BG187:BH187" si="739">BG186</f>
        <v>1000</v>
      </c>
      <c r="BH187" s="15">
        <f t="shared" si="739"/>
        <v>5000</v>
      </c>
      <c r="BI187" s="17"/>
      <c r="BJ187" s="22">
        <f>G187/G186</f>
        <v>1</v>
      </c>
      <c r="BK187" s="65">
        <f t="shared" ref="BK187:BL187" si="740">BK186</f>
        <v>0</v>
      </c>
      <c r="BL187" s="65">
        <f t="shared" si="740"/>
        <v>0</v>
      </c>
      <c r="BM187" s="6">
        <f t="shared" si="729"/>
        <v>140.45850000000002</v>
      </c>
      <c r="BN187" s="8">
        <f t="shared" si="730"/>
        <v>250.60111205013436</v>
      </c>
      <c r="BO187" s="12">
        <f t="shared" si="731"/>
        <v>187.61411539885214</v>
      </c>
      <c r="BP187" s="50">
        <f>(1-'#Constant'!$A$3)/($J187*'#Constant'!$B$3/'#Constant'!$C$3^($D187-1)+1)+'#Constant'!$A$3</f>
        <v>0.93932457786116319</v>
      </c>
      <c r="BQ187" s="4">
        <f t="shared" si="732"/>
        <v>251.98957376263334</v>
      </c>
      <c r="BR187" s="50">
        <f>(1-'#Constant'!$A$3)/($K187*'#Constant'!$B$3/'#Constant'!$C$3^($D187-1)+1)+'#Constant'!$A$3</f>
        <v>0.9497912713472485</v>
      </c>
      <c r="BS187" s="4">
        <f t="shared" si="733"/>
        <v>249.21265033763538</v>
      </c>
      <c r="BT187"/>
    </row>
    <row r="188" spans="1:72" x14ac:dyDescent="0.3">
      <c r="A188">
        <v>73</v>
      </c>
      <c r="B188" s="18" t="s">
        <v>188</v>
      </c>
      <c r="C188" s="43" t="s">
        <v>77</v>
      </c>
      <c r="D188">
        <v>1</v>
      </c>
      <c r="E188">
        <v>1</v>
      </c>
      <c r="F188" s="18">
        <v>1</v>
      </c>
      <c r="G188" s="10">
        <f>ROUND(VLOOKUP($C188,$B$4:$BH$42,6,FALSE),0)</f>
        <v>92</v>
      </c>
      <c r="H188" s="10">
        <f>ROUND(VLOOKUP($C188,$B$4:$BH$42,7,FALSE),0)</f>
        <v>92</v>
      </c>
      <c r="I188" s="10">
        <f>ROUND(VLOOKUP($C188,$B$4:$BH$42,8,FALSE),0)</f>
        <v>5930</v>
      </c>
      <c r="J188" s="10">
        <f>ROUND(VLOOKUP($C188,$B$4:$BH$42,9,FALSE),0)</f>
        <v>30</v>
      </c>
      <c r="K188" s="10">
        <f>ROUND(VLOOKUP($C188,$B$4:$BH$42,10,FALSE),0)</f>
        <v>36</v>
      </c>
      <c r="L188" s="2"/>
      <c r="M188" s="10">
        <f>ROUND(VLOOKUP($C188,$B$4:$BH$42,12,FALSE),0)</f>
        <v>150</v>
      </c>
      <c r="N188" s="10">
        <f>ROUND(VLOOKUP($C188,$B$4:$BH$42,13,FALSE),0)</f>
        <v>0</v>
      </c>
      <c r="O188" s="10">
        <f>ROUND(VLOOKUP($C188,$B$4:$BH$42,14,FALSE),0)</f>
        <v>0</v>
      </c>
      <c r="P188" s="10">
        <f>ROUND(VLOOKUP($C188,$B$4:$BH$42,15,FALSE),0)</f>
        <v>100</v>
      </c>
      <c r="Q188" s="10">
        <f>ROUND(VLOOKUP($C188,$B$4:$BH$42,16,FALSE),0)</f>
        <v>0</v>
      </c>
      <c r="R188" s="10">
        <f>ROUND(VLOOKUP($C188,$B$4:$BH$42,17,FALSE),0)</f>
        <v>0</v>
      </c>
      <c r="S188" s="10">
        <f>ROUND(VLOOKUP($C188,$B$4:$BH$42,18,FALSE),0)</f>
        <v>100</v>
      </c>
      <c r="T188" s="10">
        <f>ROUND(VLOOKUP($C188,$B$4:$BH$42,19,FALSE),0)</f>
        <v>150</v>
      </c>
      <c r="U188" s="10">
        <f>ROUND(VLOOKUP($C188,$B$4:$BH$42,20,FALSE),0)</f>
        <v>0</v>
      </c>
      <c r="V188" s="10">
        <f>ROUND(VLOOKUP($C188,$B$4:$BH$42,21,FALSE),0)</f>
        <v>0</v>
      </c>
      <c r="W188" s="2"/>
      <c r="X188" s="10">
        <f>ROUND(VLOOKUP($C188,$B$4:$BH$42,23,FALSE),0)</f>
        <v>150</v>
      </c>
      <c r="Y188" s="10">
        <f>ROUND(VLOOKUP($C188,$B$4:$BH$42,24,FALSE),0)</f>
        <v>0</v>
      </c>
      <c r="Z188" s="10">
        <f>ROUND(VLOOKUP($C188,$B$4:$BH$42,25,FALSE),0)</f>
        <v>0</v>
      </c>
      <c r="AA188" s="10">
        <f>ROUND(VLOOKUP($C188,$B$4:$BH$42,26,FALSE),0)</f>
        <v>100</v>
      </c>
      <c r="AB188" s="10">
        <f>ROUND(VLOOKUP($C188,$B$4:$BH$42,27,FALSE),0)</f>
        <v>0</v>
      </c>
      <c r="AC188" s="10">
        <f>ROUND(VLOOKUP($C188,$B$4:$BH$42,28,FALSE),0)</f>
        <v>0</v>
      </c>
      <c r="AD188" s="10">
        <f>ROUND(VLOOKUP($C188,$B$4:$BH$42,29,FALSE),0)</f>
        <v>100</v>
      </c>
      <c r="AE188" s="10">
        <f>ROUND(VLOOKUP($C188,$B$4:$BH$42,30,FALSE),0)</f>
        <v>150</v>
      </c>
      <c r="AF188" s="10">
        <f>ROUND(VLOOKUP($C188,$B$4:$BH$42,31,FALSE),0)</f>
        <v>0</v>
      </c>
      <c r="AG188" s="10">
        <f>ROUND(VLOOKUP($C188,$B$4:$BH$42,32,FALSE),0)</f>
        <v>0</v>
      </c>
      <c r="AH188" s="10">
        <f>ROUND(VLOOKUP($C188,$B$4:$BH$42,33,FALSE),0)</f>
        <v>0</v>
      </c>
      <c r="AI188" s="10">
        <f>ROUND(VLOOKUP($C188,$B$4:$BH$42,34,FALSE),0)</f>
        <v>0</v>
      </c>
      <c r="AJ188" s="3"/>
      <c r="AK188" s="10">
        <f>ROUND(VLOOKUP($C188,$B$4:$BH$42,36,FALSE),0)</f>
        <v>150</v>
      </c>
      <c r="AL188" s="10">
        <f>ROUND(VLOOKUP($C188,$B$4:$BH$42,37,FALSE),0)</f>
        <v>0</v>
      </c>
      <c r="AM188" s="3"/>
      <c r="AN188" s="10">
        <f>ROUND(VLOOKUP($C188,$B$4:$BH$42,39,FALSE),0)</f>
        <v>0</v>
      </c>
      <c r="AO188" s="10">
        <f>ROUND(VLOOKUP($C188,$B$4:$BH$42,40,FALSE),0)</f>
        <v>0</v>
      </c>
      <c r="AP188" s="10">
        <f>ROUND(VLOOKUP($C188,$B$4:$BH$42,41,FALSE),0)</f>
        <v>0</v>
      </c>
      <c r="AQ188" s="10">
        <f>ROUND(VLOOKUP($C188,$B$4:$BH$42,42,FALSE),0)</f>
        <v>0</v>
      </c>
      <c r="AR188" s="10">
        <f>ROUND(VLOOKUP($C188,$B$4:$BH$42,43,FALSE),0)</f>
        <v>0</v>
      </c>
      <c r="AS188" s="10">
        <f>ROUND(VLOOKUP($C188,$B$4:$BH$42,44,FALSE),0)</f>
        <v>0</v>
      </c>
      <c r="AT188" s="10">
        <f>ROUND(VLOOKUP($C188,$B$4:$BH$42,45,FALSE),0)</f>
        <v>0</v>
      </c>
      <c r="AU188" s="10">
        <f>ROUND(VLOOKUP($C188,$B$4:$BH$42,46,FALSE),0)</f>
        <v>0</v>
      </c>
      <c r="AV188" s="10">
        <f>ROUND(VLOOKUP($C188,$B$4:$BH$42,47,FALSE),0)</f>
        <v>0</v>
      </c>
      <c r="AW188" s="10">
        <f>ROUND(VLOOKUP($C188,$B$4:$BH$42,48,FALSE),0)</f>
        <v>0</v>
      </c>
      <c r="AX188" s="10">
        <f>ROUND(VLOOKUP($C188,$B$4:$BH$42,49,FALSE),0)</f>
        <v>0</v>
      </c>
      <c r="AY188" s="3"/>
      <c r="AZ188" s="10">
        <v>6000</v>
      </c>
      <c r="BA188" s="10">
        <v>2000</v>
      </c>
      <c r="BB188" s="10">
        <v>235</v>
      </c>
      <c r="BC188" s="10">
        <v>0</v>
      </c>
      <c r="BD188" s="10">
        <v>0</v>
      </c>
      <c r="BE188" s="10">
        <v>60</v>
      </c>
      <c r="BF188" s="3"/>
      <c r="BG188" s="10">
        <v>1000</v>
      </c>
      <c r="BH188" s="10">
        <v>5000</v>
      </c>
      <c r="BI188" s="3"/>
      <c r="BJ188" s="21">
        <v>1</v>
      </c>
      <c r="BK188" s="65">
        <v>0</v>
      </c>
      <c r="BL188" s="65">
        <v>0</v>
      </c>
      <c r="BM188" s="6">
        <v>116.57837499999998</v>
      </c>
      <c r="BN188" s="8">
        <v>431.60469242537107</v>
      </c>
      <c r="BO188" s="12">
        <v>224.31177785690292</v>
      </c>
      <c r="BP188" s="50">
        <v>0.91908256880733941</v>
      </c>
      <c r="BQ188" s="4">
        <v>398.2769286888539</v>
      </c>
      <c r="BR188" s="50">
        <v>0.90447653429602881</v>
      </c>
      <c r="BS188" s="4">
        <v>404.70854559090628</v>
      </c>
      <c r="BT188">
        <v>170.48544253932715</v>
      </c>
    </row>
    <row r="189" spans="1:72" s="13" customFormat="1" ht="17.25" thickBot="1" x14ac:dyDescent="0.35">
      <c r="B189" s="20"/>
      <c r="D189" s="14">
        <v>1</v>
      </c>
      <c r="E189" s="14">
        <v>1</v>
      </c>
      <c r="F189" s="19">
        <v>1</v>
      </c>
      <c r="G189" s="15">
        <f>G188</f>
        <v>92</v>
      </c>
      <c r="H189" s="15">
        <f>H188</f>
        <v>92</v>
      </c>
      <c r="I189" s="15">
        <f>I188</f>
        <v>5930</v>
      </c>
      <c r="J189" s="15">
        <f>J188</f>
        <v>30</v>
      </c>
      <c r="K189" s="15">
        <f>K188</f>
        <v>36</v>
      </c>
      <c r="L189" s="16"/>
      <c r="M189" s="15">
        <f t="shared" ref="M189:V189" si="741">M188</f>
        <v>150</v>
      </c>
      <c r="N189" s="15">
        <f t="shared" si="741"/>
        <v>0</v>
      </c>
      <c r="O189" s="15">
        <f t="shared" si="741"/>
        <v>0</v>
      </c>
      <c r="P189" s="15">
        <f t="shared" si="741"/>
        <v>100</v>
      </c>
      <c r="Q189" s="15">
        <f t="shared" si="741"/>
        <v>0</v>
      </c>
      <c r="R189" s="15">
        <f t="shared" si="741"/>
        <v>0</v>
      </c>
      <c r="S189" s="15">
        <f t="shared" si="741"/>
        <v>100</v>
      </c>
      <c r="T189" s="15">
        <f t="shared" si="741"/>
        <v>150</v>
      </c>
      <c r="U189" s="15">
        <f t="shared" si="741"/>
        <v>0</v>
      </c>
      <c r="V189" s="15">
        <f t="shared" si="741"/>
        <v>0</v>
      </c>
      <c r="W189" s="16"/>
      <c r="X189" s="15">
        <f t="shared" ref="X189:AI189" si="742">X188</f>
        <v>150</v>
      </c>
      <c r="Y189" s="15">
        <f t="shared" si="742"/>
        <v>0</v>
      </c>
      <c r="Z189" s="15">
        <f t="shared" si="742"/>
        <v>0</v>
      </c>
      <c r="AA189" s="15">
        <f t="shared" si="742"/>
        <v>100</v>
      </c>
      <c r="AB189" s="15">
        <f t="shared" si="742"/>
        <v>0</v>
      </c>
      <c r="AC189" s="15">
        <f t="shared" si="742"/>
        <v>0</v>
      </c>
      <c r="AD189" s="15">
        <f t="shared" si="742"/>
        <v>100</v>
      </c>
      <c r="AE189" s="15">
        <f t="shared" si="742"/>
        <v>150</v>
      </c>
      <c r="AF189" s="15">
        <f t="shared" si="742"/>
        <v>0</v>
      </c>
      <c r="AG189" s="15">
        <f t="shared" si="742"/>
        <v>0</v>
      </c>
      <c r="AH189" s="15">
        <f t="shared" si="742"/>
        <v>0</v>
      </c>
      <c r="AI189" s="15">
        <f t="shared" si="742"/>
        <v>0</v>
      </c>
      <c r="AJ189" s="17"/>
      <c r="AK189" s="15">
        <f>AK188</f>
        <v>150</v>
      </c>
      <c r="AL189" s="15">
        <f>AL188</f>
        <v>0</v>
      </c>
      <c r="AM189" s="17"/>
      <c r="AN189" s="15">
        <f t="shared" ref="AN189:AX189" si="743">AN188</f>
        <v>0</v>
      </c>
      <c r="AO189" s="15">
        <f t="shared" si="743"/>
        <v>0</v>
      </c>
      <c r="AP189" s="15">
        <f t="shared" si="743"/>
        <v>0</v>
      </c>
      <c r="AQ189" s="15">
        <f t="shared" si="743"/>
        <v>0</v>
      </c>
      <c r="AR189" s="15">
        <f t="shared" si="743"/>
        <v>0</v>
      </c>
      <c r="AS189" s="15">
        <f t="shared" si="743"/>
        <v>0</v>
      </c>
      <c r="AT189" s="15">
        <f t="shared" si="743"/>
        <v>0</v>
      </c>
      <c r="AU189" s="15">
        <f t="shared" si="743"/>
        <v>0</v>
      </c>
      <c r="AV189" s="15">
        <f t="shared" si="743"/>
        <v>0</v>
      </c>
      <c r="AW189" s="15">
        <f t="shared" si="743"/>
        <v>0</v>
      </c>
      <c r="AX189" s="15">
        <f t="shared" si="743"/>
        <v>0</v>
      </c>
      <c r="AY189" s="17"/>
      <c r="AZ189" s="15">
        <v>6000</v>
      </c>
      <c r="BA189" s="15">
        <v>2000</v>
      </c>
      <c r="BB189" s="15">
        <f>BB188</f>
        <v>235</v>
      </c>
      <c r="BC189" s="15">
        <v>0</v>
      </c>
      <c r="BD189" s="15">
        <v>0</v>
      </c>
      <c r="BE189" s="15">
        <v>60</v>
      </c>
      <c r="BF189" s="17"/>
      <c r="BG189" s="15">
        <v>1000</v>
      </c>
      <c r="BH189" s="15">
        <v>5000</v>
      </c>
      <c r="BI189" s="17"/>
      <c r="BJ189" s="22">
        <v>1</v>
      </c>
      <c r="BK189" s="65">
        <v>0</v>
      </c>
      <c r="BL189" s="65">
        <v>0</v>
      </c>
      <c r="BM189" s="6">
        <v>116.57837499999998</v>
      </c>
      <c r="BN189" s="8">
        <v>431.60469242537107</v>
      </c>
      <c r="BO189" s="12">
        <v>224.31177785690292</v>
      </c>
      <c r="BP189" s="50">
        <v>0.91908256880733941</v>
      </c>
      <c r="BQ189" s="4">
        <v>398.2769286888539</v>
      </c>
      <c r="BR189" s="50">
        <v>0.90447653429602881</v>
      </c>
      <c r="BS189" s="4">
        <v>404.70854559090628</v>
      </c>
      <c r="BT189"/>
    </row>
    <row r="190" spans="1:72" x14ac:dyDescent="0.3">
      <c r="A190">
        <v>74</v>
      </c>
      <c r="B190" s="18" t="e">
        <f>VLOOKUP(CONCATENATE("CREATURE_NAME_",A190),[1]Localization_Hero!$A:$E,2,FALSE)</f>
        <v>#N/A</v>
      </c>
      <c r="C190" s="43" t="str">
        <f>VLOOKUP($A190,[2]CreatureTable!$A:$I,9,FALSE)</f>
        <v>Assassin</v>
      </c>
      <c r="D190">
        <v>1</v>
      </c>
      <c r="E190">
        <v>1</v>
      </c>
      <c r="F190" s="18">
        <v>1</v>
      </c>
      <c r="G190" s="10">
        <f>ROUND(VLOOKUP($C190,$B$4:$BH$42,6,FALSE),0)</f>
        <v>101</v>
      </c>
      <c r="H190" s="10">
        <f>ROUND(VLOOKUP($C190,$B$4:$BH$42,7,FALSE),0)</f>
        <v>101</v>
      </c>
      <c r="I190" s="10">
        <f>ROUND(VLOOKUP($C190,$B$4:$BH$42,8,FALSE),0)</f>
        <v>5666</v>
      </c>
      <c r="J190" s="10">
        <f>ROUND(VLOOKUP($C190,$B$4:$BH$42,9,FALSE),0)</f>
        <v>32</v>
      </c>
      <c r="K190" s="10">
        <f>ROUND(VLOOKUP($C190,$B$4:$BH$42,10,FALSE),0)</f>
        <v>28</v>
      </c>
      <c r="L190" s="2"/>
      <c r="M190" s="10">
        <f>ROUND(VLOOKUP($C190,$B$4:$BH$42,12,FALSE),0)</f>
        <v>200</v>
      </c>
      <c r="N190" s="10">
        <f>ROUND(VLOOKUP($C190,$B$4:$BH$42,13,FALSE),0)</f>
        <v>0</v>
      </c>
      <c r="O190" s="10">
        <f>ROUND(VLOOKUP($C190,$B$4:$BH$42,14,FALSE),0)</f>
        <v>300</v>
      </c>
      <c r="P190" s="10">
        <f>ROUND(VLOOKUP($C190,$B$4:$BH$42,15,FALSE),0)</f>
        <v>200</v>
      </c>
      <c r="Q190" s="10">
        <f>ROUND(VLOOKUP($C190,$B$4:$BH$42,16,FALSE),0)</f>
        <v>0</v>
      </c>
      <c r="R190" s="10">
        <f>ROUND(VLOOKUP($C190,$B$4:$BH$42,17,FALSE),0)</f>
        <v>0</v>
      </c>
      <c r="S190" s="10">
        <f>ROUND(VLOOKUP($C190,$B$4:$BH$42,18,FALSE),0)</f>
        <v>100</v>
      </c>
      <c r="T190" s="10">
        <f>ROUND(VLOOKUP($C190,$B$4:$BH$42,19,FALSE),0)</f>
        <v>0</v>
      </c>
      <c r="U190" s="10">
        <f>ROUND(VLOOKUP($C190,$B$4:$BH$42,20,FALSE),0)</f>
        <v>0</v>
      </c>
      <c r="V190" s="10">
        <f>ROUND(VLOOKUP($C190,$B$4:$BH$42,21,FALSE),0)</f>
        <v>0</v>
      </c>
      <c r="W190" s="2"/>
      <c r="X190" s="10">
        <f>ROUND(VLOOKUP($C190,$B$4:$BH$42,23,FALSE),0)</f>
        <v>200</v>
      </c>
      <c r="Y190" s="10">
        <f>ROUND(VLOOKUP($C190,$B$4:$BH$42,24,FALSE),0)</f>
        <v>0</v>
      </c>
      <c r="Z190" s="10">
        <f>ROUND(VLOOKUP($C190,$B$4:$BH$42,25,FALSE),0)</f>
        <v>300</v>
      </c>
      <c r="AA190" s="10">
        <f>ROUND(VLOOKUP($C190,$B$4:$BH$42,26,FALSE),0)</f>
        <v>200</v>
      </c>
      <c r="AB190" s="10">
        <f>ROUND(VLOOKUP($C190,$B$4:$BH$42,27,FALSE),0)</f>
        <v>0</v>
      </c>
      <c r="AC190" s="10">
        <f>ROUND(VLOOKUP($C190,$B$4:$BH$42,28,FALSE),0)</f>
        <v>0</v>
      </c>
      <c r="AD190" s="10">
        <f>ROUND(VLOOKUP($C190,$B$4:$BH$42,29,FALSE),0)</f>
        <v>100</v>
      </c>
      <c r="AE190" s="10">
        <f>ROUND(VLOOKUP($C190,$B$4:$BH$42,30,FALSE),0)</f>
        <v>0</v>
      </c>
      <c r="AF190" s="10">
        <f>ROUND(VLOOKUP($C190,$B$4:$BH$42,31,FALSE),0)</f>
        <v>0</v>
      </c>
      <c r="AG190" s="10">
        <f>ROUND(VLOOKUP($C190,$B$4:$BH$42,32,FALSE),0)</f>
        <v>0</v>
      </c>
      <c r="AH190" s="10">
        <f>ROUND(VLOOKUP($C190,$B$4:$BH$42,33,FALSE),0)</f>
        <v>0</v>
      </c>
      <c r="AI190" s="10">
        <f>ROUND(VLOOKUP($C190,$B$4:$BH$42,34,FALSE),0)</f>
        <v>0</v>
      </c>
      <c r="AJ190" s="3"/>
      <c r="AK190" s="10">
        <f>ROUND(VLOOKUP($C190,$B$4:$BH$42,36,FALSE),0)</f>
        <v>0</v>
      </c>
      <c r="AL190" s="10">
        <f>ROUND(VLOOKUP($C190,$B$4:$BH$42,37,FALSE),0)</f>
        <v>0</v>
      </c>
      <c r="AM190" s="3"/>
      <c r="AN190" s="10">
        <f>ROUND(VLOOKUP($C190,$B$4:$BH$42,39,FALSE),0)</f>
        <v>0</v>
      </c>
      <c r="AO190" s="10">
        <f>ROUND(VLOOKUP($C190,$B$4:$BH$42,40,FALSE),0)</f>
        <v>0</v>
      </c>
      <c r="AP190" s="10">
        <f>ROUND(VLOOKUP($C190,$B$4:$BH$42,41,FALSE),0)</f>
        <v>0</v>
      </c>
      <c r="AQ190" s="10">
        <f>ROUND(VLOOKUP($C190,$B$4:$BH$42,42,FALSE),0)</f>
        <v>0</v>
      </c>
      <c r="AR190" s="10">
        <f>ROUND(VLOOKUP($C190,$B$4:$BH$42,43,FALSE),0)</f>
        <v>0</v>
      </c>
      <c r="AS190" s="10">
        <f>ROUND(VLOOKUP($C190,$B$4:$BH$42,44,FALSE),0)</f>
        <v>0</v>
      </c>
      <c r="AT190" s="10">
        <f>ROUND(VLOOKUP($C190,$B$4:$BH$42,45,FALSE),0)</f>
        <v>0</v>
      </c>
      <c r="AU190" s="10">
        <f>ROUND(VLOOKUP($C190,$B$4:$BH$42,46,FALSE),0)</f>
        <v>0</v>
      </c>
      <c r="AV190" s="10">
        <f>ROUND(VLOOKUP($C190,$B$4:$BH$42,47,FALSE),0)</f>
        <v>0</v>
      </c>
      <c r="AW190" s="10">
        <f>ROUND(VLOOKUP($C190,$B$4:$BH$42,48,FALSE),0)</f>
        <v>0</v>
      </c>
      <c r="AX190" s="10">
        <f>ROUND(VLOOKUP($C190,$B$4:$BH$42,49,FALSE),0)</f>
        <v>0</v>
      </c>
      <c r="AY190" s="3"/>
      <c r="AZ190" s="10">
        <v>6000</v>
      </c>
      <c r="BA190" s="10">
        <v>2000</v>
      </c>
      <c r="BB190" s="10">
        <v>310</v>
      </c>
      <c r="BC190" s="10">
        <v>0</v>
      </c>
      <c r="BD190" s="10">
        <v>0</v>
      </c>
      <c r="BE190" s="10">
        <v>60</v>
      </c>
      <c r="BF190" s="3"/>
      <c r="BG190" s="10">
        <v>1000</v>
      </c>
      <c r="BH190" s="10">
        <v>5000</v>
      </c>
      <c r="BI190" s="3"/>
      <c r="BJ190" s="21">
        <v>1</v>
      </c>
      <c r="BK190" s="65">
        <v>0</v>
      </c>
      <c r="BL190" s="65">
        <v>0</v>
      </c>
      <c r="BM190" s="6">
        <f t="shared" ref="BM190:BM191" si="744">MAX(G190*(1+M190/1000*(1+O190/1000))*(1+0.5*T190/1000)*(1+0.25*S190/1000),(H190*(1+X190/1000*(1+Z190/1000))*(1+0.5*AE190/1000)*(1+0.25*AD190/1000)))*BG190/1000</f>
        <v>130.44149999999999</v>
      </c>
      <c r="BN190" s="8">
        <f t="shared" ref="BN190:BN191" si="745">(BQ190+BS190)/2*(1+AI190/2000)*(1+AH190/2000)*(1+AN190/2000)*(1+AK190/2000)</f>
        <v>385.30245660461935</v>
      </c>
      <c r="BO190" s="12">
        <f t="shared" ref="BO190:BO191" si="746">SQRT(BM190*BN190)</f>
        <v>224.18615120740947</v>
      </c>
      <c r="BP190" s="50">
        <f>(1-'#Constant'!$A$3)/($J190*'#Constant'!$B$3/'#Constant'!$C$3^($D190-1)+1)+'#Constant'!$A$3</f>
        <v>0.91416058394160582</v>
      </c>
      <c r="BQ190" s="4">
        <f t="shared" ref="BQ190:BQ191" si="747">I190/(BP190*(1-Q190/1000*(0.5+R190/1000))*(1-P190/1000)*(1-V190/1000)*(1+U190/1000))/20</f>
        <v>387.37723570744168</v>
      </c>
      <c r="BR190" s="50">
        <f>(1-'#Constant'!$A$3)/($K190*'#Constant'!$B$3/'#Constant'!$C$3^($D190-1)+1)+'#Constant'!$A$3</f>
        <v>0.92405904059040589</v>
      </c>
      <c r="BS190" s="4">
        <f t="shared" ref="BS190:BS191" si="748">I190/(BR190*(1-AB190/1000*(0.5+AC190/1000))*(1-AA190/1000)*(1-AG190/1000)*(1+AF190/1000))/20</f>
        <v>383.22767750179702</v>
      </c>
      <c r="BT190">
        <f>BO190/$BO$4*100</f>
        <v>170.38996153008969</v>
      </c>
    </row>
    <row r="191" spans="1:72" s="13" customFormat="1" ht="18" customHeight="1" thickBot="1" x14ac:dyDescent="0.35">
      <c r="B191" s="20"/>
      <c r="D191" s="14">
        <v>1</v>
      </c>
      <c r="E191" s="14">
        <v>1</v>
      </c>
      <c r="F191" s="19">
        <v>1</v>
      </c>
      <c r="G191" s="15">
        <f>G190</f>
        <v>101</v>
      </c>
      <c r="H191" s="15">
        <f>H190</f>
        <v>101</v>
      </c>
      <c r="I191" s="15">
        <f>I190</f>
        <v>5666</v>
      </c>
      <c r="J191" s="15">
        <f>J190</f>
        <v>32</v>
      </c>
      <c r="K191" s="15">
        <f>K190</f>
        <v>28</v>
      </c>
      <c r="L191" s="16"/>
      <c r="M191" s="15">
        <f t="shared" ref="M191:V191" si="749">M190</f>
        <v>200</v>
      </c>
      <c r="N191" s="15">
        <f t="shared" si="749"/>
        <v>0</v>
      </c>
      <c r="O191" s="15">
        <f t="shared" si="749"/>
        <v>300</v>
      </c>
      <c r="P191" s="15">
        <f t="shared" si="749"/>
        <v>200</v>
      </c>
      <c r="Q191" s="15">
        <f t="shared" si="749"/>
        <v>0</v>
      </c>
      <c r="R191" s="15">
        <f t="shared" si="749"/>
        <v>0</v>
      </c>
      <c r="S191" s="15">
        <f t="shared" si="749"/>
        <v>100</v>
      </c>
      <c r="T191" s="15">
        <f t="shared" si="749"/>
        <v>0</v>
      </c>
      <c r="U191" s="15">
        <f t="shared" si="749"/>
        <v>0</v>
      </c>
      <c r="V191" s="15">
        <f t="shared" si="749"/>
        <v>0</v>
      </c>
      <c r="W191" s="16"/>
      <c r="X191" s="15">
        <f t="shared" ref="X191:AI191" si="750">X190</f>
        <v>200</v>
      </c>
      <c r="Y191" s="15">
        <f t="shared" si="750"/>
        <v>0</v>
      </c>
      <c r="Z191" s="15">
        <f t="shared" si="750"/>
        <v>300</v>
      </c>
      <c r="AA191" s="15">
        <f t="shared" si="750"/>
        <v>200</v>
      </c>
      <c r="AB191" s="15">
        <f t="shared" si="750"/>
        <v>0</v>
      </c>
      <c r="AC191" s="15">
        <f t="shared" si="750"/>
        <v>0</v>
      </c>
      <c r="AD191" s="15">
        <f t="shared" si="750"/>
        <v>100</v>
      </c>
      <c r="AE191" s="15">
        <f t="shared" si="750"/>
        <v>0</v>
      </c>
      <c r="AF191" s="15">
        <f t="shared" si="750"/>
        <v>0</v>
      </c>
      <c r="AG191" s="15">
        <f t="shared" si="750"/>
        <v>0</v>
      </c>
      <c r="AH191" s="15">
        <f t="shared" si="750"/>
        <v>0</v>
      </c>
      <c r="AI191" s="15">
        <f t="shared" si="750"/>
        <v>0</v>
      </c>
      <c r="AJ191" s="17"/>
      <c r="AK191" s="15">
        <f>AK190</f>
        <v>0</v>
      </c>
      <c r="AL191" s="15">
        <f>AL190</f>
        <v>0</v>
      </c>
      <c r="AM191" s="17"/>
      <c r="AN191" s="15">
        <f t="shared" ref="AN191:AX191" si="751">AN190</f>
        <v>0</v>
      </c>
      <c r="AO191" s="15">
        <f t="shared" si="751"/>
        <v>0</v>
      </c>
      <c r="AP191" s="15">
        <f t="shared" si="751"/>
        <v>0</v>
      </c>
      <c r="AQ191" s="15">
        <f t="shared" si="751"/>
        <v>0</v>
      </c>
      <c r="AR191" s="15">
        <f t="shared" si="751"/>
        <v>0</v>
      </c>
      <c r="AS191" s="15">
        <f t="shared" si="751"/>
        <v>0</v>
      </c>
      <c r="AT191" s="15">
        <f t="shared" si="751"/>
        <v>0</v>
      </c>
      <c r="AU191" s="15">
        <f t="shared" si="751"/>
        <v>0</v>
      </c>
      <c r="AV191" s="15">
        <f t="shared" si="751"/>
        <v>0</v>
      </c>
      <c r="AW191" s="15">
        <f t="shared" si="751"/>
        <v>0</v>
      </c>
      <c r="AX191" s="15">
        <f t="shared" si="751"/>
        <v>0</v>
      </c>
      <c r="AY191" s="17"/>
      <c r="AZ191" s="15">
        <f t="shared" ref="AZ191:BA191" si="752">AZ190</f>
        <v>6000</v>
      </c>
      <c r="BA191" s="15">
        <f t="shared" si="752"/>
        <v>2000</v>
      </c>
      <c r="BB191" s="15">
        <f>BB190</f>
        <v>310</v>
      </c>
      <c r="BC191" s="15">
        <f t="shared" ref="BC191:BE191" si="753">BC190</f>
        <v>0</v>
      </c>
      <c r="BD191" s="15">
        <f t="shared" si="753"/>
        <v>0</v>
      </c>
      <c r="BE191" s="15">
        <f t="shared" si="753"/>
        <v>60</v>
      </c>
      <c r="BF191" s="17"/>
      <c r="BG191" s="15">
        <f t="shared" ref="BG191:BH191" si="754">BG190</f>
        <v>1000</v>
      </c>
      <c r="BH191" s="15">
        <f t="shared" si="754"/>
        <v>5000</v>
      </c>
      <c r="BI191" s="17"/>
      <c r="BJ191" s="22">
        <f>G191/G190</f>
        <v>1</v>
      </c>
      <c r="BK191" s="65">
        <f t="shared" ref="BK191:BL191" si="755">BK190</f>
        <v>0</v>
      </c>
      <c r="BL191" s="65">
        <f t="shared" si="755"/>
        <v>0</v>
      </c>
      <c r="BM191" s="6">
        <f t="shared" si="744"/>
        <v>130.44149999999999</v>
      </c>
      <c r="BN191" s="8">
        <f t="shared" si="745"/>
        <v>385.30245660461935</v>
      </c>
      <c r="BO191" s="12">
        <f t="shared" si="746"/>
        <v>224.18615120740947</v>
      </c>
      <c r="BP191" s="50">
        <f>(1-'#Constant'!$A$3)/($J191*'#Constant'!$B$3/'#Constant'!$C$3^($D191-1)+1)+'#Constant'!$A$3</f>
        <v>0.91416058394160582</v>
      </c>
      <c r="BQ191" s="4">
        <f t="shared" si="747"/>
        <v>387.37723570744168</v>
      </c>
      <c r="BR191" s="50">
        <f>(1-'#Constant'!$A$3)/($K191*'#Constant'!$B$3/'#Constant'!$C$3^($D191-1)+1)+'#Constant'!$A$3</f>
        <v>0.92405904059040589</v>
      </c>
      <c r="BS191" s="4">
        <f t="shared" si="748"/>
        <v>383.22767750179702</v>
      </c>
      <c r="BT191"/>
    </row>
    <row r="192" spans="1:72" x14ac:dyDescent="0.3">
      <c r="A192">
        <v>75</v>
      </c>
      <c r="B192" s="18" t="s">
        <v>291</v>
      </c>
      <c r="C192" s="43" t="s">
        <v>184</v>
      </c>
      <c r="D192">
        <v>1</v>
      </c>
      <c r="E192">
        <v>1</v>
      </c>
      <c r="F192" s="18">
        <v>1</v>
      </c>
      <c r="G192" s="10">
        <f>ROUND(VLOOKUP($C192,$B$4:$BH$42,6,FALSE),0)</f>
        <v>120</v>
      </c>
      <c r="H192" s="10">
        <f>ROUND(VLOOKUP($C192,$B$4:$BH$42,7,FALSE),0)</f>
        <v>120</v>
      </c>
      <c r="I192" s="10">
        <f>ROUND(VLOOKUP($C192,$B$4:$BH$42,8,FALSE),0)</f>
        <v>4031</v>
      </c>
      <c r="J192" s="10">
        <f>ROUND(VLOOKUP($C192,$B$4:$BH$42,9,FALSE),0)</f>
        <v>16</v>
      </c>
      <c r="K192" s="10">
        <f>ROUND(VLOOKUP($C192,$B$4:$BH$42,10,FALSE),0)</f>
        <v>24</v>
      </c>
      <c r="L192" s="2"/>
      <c r="M192" s="10">
        <f>ROUND(VLOOKUP($C192,$B$4:$BH$42,12,FALSE),0)</f>
        <v>100</v>
      </c>
      <c r="N192" s="10">
        <f>ROUND(VLOOKUP($C192,$B$4:$BH$42,13,FALSE),0)</f>
        <v>0</v>
      </c>
      <c r="O192" s="10">
        <f>ROUND(VLOOKUP($C192,$B$4:$BH$42,14,FALSE),0)</f>
        <v>0</v>
      </c>
      <c r="P192" s="10">
        <f>ROUND(VLOOKUP($C192,$B$4:$BH$42,15,FALSE),0)</f>
        <v>0</v>
      </c>
      <c r="Q192" s="10">
        <f>ROUND(VLOOKUP($C192,$B$4:$BH$42,16,FALSE),0)</f>
        <v>0</v>
      </c>
      <c r="R192" s="10">
        <f>ROUND(VLOOKUP($C192,$B$4:$BH$42,17,FALSE),0)</f>
        <v>0</v>
      </c>
      <c r="S192" s="10">
        <f>ROUND(VLOOKUP($C192,$B$4:$BH$42,18,FALSE),0)</f>
        <v>100</v>
      </c>
      <c r="T192" s="10">
        <f>ROUND(VLOOKUP($C192,$B$4:$BH$42,19,FALSE),0)</f>
        <v>150</v>
      </c>
      <c r="U192" s="10">
        <f>ROUND(VLOOKUP($C192,$B$4:$BH$42,20,FALSE),0)</f>
        <v>0</v>
      </c>
      <c r="V192" s="10">
        <f>ROUND(VLOOKUP($C192,$B$4:$BH$42,21,FALSE),0)</f>
        <v>0</v>
      </c>
      <c r="W192" s="2"/>
      <c r="X192" s="10">
        <f>ROUND(VLOOKUP($C192,$B$4:$BH$42,23,FALSE),0)</f>
        <v>100</v>
      </c>
      <c r="Y192" s="10">
        <f>ROUND(VLOOKUP($C192,$B$4:$BH$42,24,FALSE),0)</f>
        <v>0</v>
      </c>
      <c r="Z192" s="10">
        <f>ROUND(VLOOKUP($C192,$B$4:$BH$42,25,FALSE),0)</f>
        <v>0</v>
      </c>
      <c r="AA192" s="10">
        <f>ROUND(VLOOKUP($C192,$B$4:$BH$42,26,FALSE),0)</f>
        <v>200</v>
      </c>
      <c r="AB192" s="10">
        <f>ROUND(VLOOKUP($C192,$B$4:$BH$42,27,FALSE),0)</f>
        <v>250</v>
      </c>
      <c r="AC192" s="10">
        <f>ROUND(VLOOKUP($C192,$B$4:$BH$42,28,FALSE),0)</f>
        <v>0</v>
      </c>
      <c r="AD192" s="10">
        <f>ROUND(VLOOKUP($C192,$B$4:$BH$42,29,FALSE),0)</f>
        <v>100</v>
      </c>
      <c r="AE192" s="10">
        <f>ROUND(VLOOKUP($C192,$B$4:$BH$42,30,FALSE),0)</f>
        <v>150</v>
      </c>
      <c r="AF192" s="10">
        <f>ROUND(VLOOKUP($C192,$B$4:$BH$42,31,FALSE),0)</f>
        <v>0</v>
      </c>
      <c r="AG192" s="10">
        <f>ROUND(VLOOKUP($C192,$B$4:$BH$42,32,FALSE),0)</f>
        <v>0</v>
      </c>
      <c r="AH192" s="10">
        <f>ROUND(VLOOKUP($C192,$B$4:$BH$42,33,FALSE),0)</f>
        <v>0</v>
      </c>
      <c r="AI192" s="10">
        <f>ROUND(VLOOKUP($C192,$B$4:$BH$42,34,FALSE),0)</f>
        <v>0</v>
      </c>
      <c r="AJ192" s="3"/>
      <c r="AK192" s="10">
        <f>ROUND(VLOOKUP($C192,$B$4:$BH$42,36,FALSE),0)</f>
        <v>0</v>
      </c>
      <c r="AL192" s="10">
        <f>ROUND(VLOOKUP($C192,$B$4:$BH$42,37,FALSE),0)</f>
        <v>0</v>
      </c>
      <c r="AM192" s="3"/>
      <c r="AN192" s="10">
        <f>ROUND(VLOOKUP($C192,$B$4:$BH$42,39,FALSE),0)</f>
        <v>0</v>
      </c>
      <c r="AO192" s="10">
        <f>ROUND(VLOOKUP($C192,$B$4:$BH$42,40,FALSE),0)</f>
        <v>0</v>
      </c>
      <c r="AP192" s="10">
        <f>ROUND(VLOOKUP($C192,$B$4:$BH$42,41,FALSE),0)</f>
        <v>0</v>
      </c>
      <c r="AQ192" s="10">
        <f>ROUND(VLOOKUP($C192,$B$4:$BH$42,42,FALSE),0)</f>
        <v>0</v>
      </c>
      <c r="AR192" s="10">
        <f>ROUND(VLOOKUP($C192,$B$4:$BH$42,43,FALSE),0)</f>
        <v>0</v>
      </c>
      <c r="AS192" s="10">
        <f>ROUND(VLOOKUP($C192,$B$4:$BH$42,44,FALSE),0)</f>
        <v>0</v>
      </c>
      <c r="AT192" s="10">
        <f>ROUND(VLOOKUP($C192,$B$4:$BH$42,45,FALSE),0)</f>
        <v>0</v>
      </c>
      <c r="AU192" s="10">
        <f>ROUND(VLOOKUP($C192,$B$4:$BH$42,46,FALSE),0)</f>
        <v>0</v>
      </c>
      <c r="AV192" s="10">
        <f>ROUND(VLOOKUP($C192,$B$4:$BH$42,47,FALSE),0)</f>
        <v>0</v>
      </c>
      <c r="AW192" s="10">
        <f>ROUND(VLOOKUP($C192,$B$4:$BH$42,48,FALSE),0)</f>
        <v>0</v>
      </c>
      <c r="AX192" s="10">
        <f>ROUND(VLOOKUP($C192,$B$4:$BH$42,49,FALSE),0)</f>
        <v>0</v>
      </c>
      <c r="AY192" s="3"/>
      <c r="AZ192" s="10">
        <v>6000</v>
      </c>
      <c r="BA192" s="10">
        <v>2000</v>
      </c>
      <c r="BB192" s="10">
        <v>305</v>
      </c>
      <c r="BC192" s="10">
        <v>0</v>
      </c>
      <c r="BD192" s="10">
        <v>0</v>
      </c>
      <c r="BE192" s="10">
        <v>60</v>
      </c>
      <c r="BF192" s="3"/>
      <c r="BG192" s="10">
        <v>1000</v>
      </c>
      <c r="BH192" s="10">
        <v>5000</v>
      </c>
      <c r="BI192" s="3"/>
      <c r="BJ192" s="21">
        <v>1</v>
      </c>
      <c r="BK192" s="65">
        <v>0</v>
      </c>
      <c r="BL192" s="65">
        <v>0</v>
      </c>
      <c r="BM192" s="6">
        <v>151.17468749999998</v>
      </c>
      <c r="BN192" s="8">
        <v>231.01462885229961</v>
      </c>
      <c r="BO192" s="12">
        <v>186.87847474943408</v>
      </c>
      <c r="BP192" s="50">
        <v>0.93932457786116319</v>
      </c>
      <c r="BQ192" s="4">
        <v>232.29457116606082</v>
      </c>
      <c r="BR192" s="50">
        <v>0.9497912713472485</v>
      </c>
      <c r="BS192" s="4">
        <v>229.73468653853837</v>
      </c>
      <c r="BT192">
        <v>142.03471513233021</v>
      </c>
    </row>
    <row r="193" spans="1:72" s="13" customFormat="1" ht="17.25" thickBot="1" x14ac:dyDescent="0.35">
      <c r="B193" s="20"/>
      <c r="C193" s="43"/>
      <c r="D193" s="14">
        <v>1</v>
      </c>
      <c r="E193" s="14">
        <v>1</v>
      </c>
      <c r="F193" s="19">
        <v>1</v>
      </c>
      <c r="G193" s="15">
        <f>G192</f>
        <v>120</v>
      </c>
      <c r="H193" s="15">
        <f>H192</f>
        <v>120</v>
      </c>
      <c r="I193" s="15">
        <f>I192</f>
        <v>4031</v>
      </c>
      <c r="J193" s="15">
        <f>J192</f>
        <v>16</v>
      </c>
      <c r="K193" s="15">
        <f>K192</f>
        <v>24</v>
      </c>
      <c r="L193" s="16"/>
      <c r="M193" s="15">
        <f t="shared" ref="M193:V193" si="756">M192</f>
        <v>100</v>
      </c>
      <c r="N193" s="15">
        <f t="shared" si="756"/>
        <v>0</v>
      </c>
      <c r="O193" s="15">
        <f t="shared" si="756"/>
        <v>0</v>
      </c>
      <c r="P193" s="15">
        <f t="shared" si="756"/>
        <v>0</v>
      </c>
      <c r="Q193" s="15">
        <f t="shared" si="756"/>
        <v>0</v>
      </c>
      <c r="R193" s="15">
        <f t="shared" si="756"/>
        <v>0</v>
      </c>
      <c r="S193" s="15">
        <f t="shared" si="756"/>
        <v>100</v>
      </c>
      <c r="T193" s="15">
        <f t="shared" si="756"/>
        <v>150</v>
      </c>
      <c r="U193" s="15">
        <f t="shared" si="756"/>
        <v>0</v>
      </c>
      <c r="V193" s="15">
        <f t="shared" si="756"/>
        <v>0</v>
      </c>
      <c r="W193" s="16"/>
      <c r="X193" s="15">
        <f t="shared" ref="X193:AI193" si="757">X192</f>
        <v>100</v>
      </c>
      <c r="Y193" s="15">
        <f t="shared" si="757"/>
        <v>0</v>
      </c>
      <c r="Z193" s="15">
        <f t="shared" si="757"/>
        <v>0</v>
      </c>
      <c r="AA193" s="15">
        <f t="shared" si="757"/>
        <v>200</v>
      </c>
      <c r="AB193" s="15">
        <f t="shared" si="757"/>
        <v>250</v>
      </c>
      <c r="AC193" s="15">
        <f t="shared" si="757"/>
        <v>0</v>
      </c>
      <c r="AD193" s="15">
        <f t="shared" si="757"/>
        <v>100</v>
      </c>
      <c r="AE193" s="15">
        <f t="shared" si="757"/>
        <v>150</v>
      </c>
      <c r="AF193" s="15">
        <f t="shared" si="757"/>
        <v>0</v>
      </c>
      <c r="AG193" s="15">
        <f t="shared" si="757"/>
        <v>0</v>
      </c>
      <c r="AH193" s="15">
        <f t="shared" si="757"/>
        <v>0</v>
      </c>
      <c r="AI193" s="15">
        <f t="shared" si="757"/>
        <v>0</v>
      </c>
      <c r="AJ193" s="17"/>
      <c r="AK193" s="15">
        <f>AK192</f>
        <v>0</v>
      </c>
      <c r="AL193" s="15">
        <f>AL192</f>
        <v>0</v>
      </c>
      <c r="AM193" s="17"/>
      <c r="AN193" s="15">
        <f t="shared" ref="AN193:AX193" si="758">AN192</f>
        <v>0</v>
      </c>
      <c r="AO193" s="15">
        <f t="shared" si="758"/>
        <v>0</v>
      </c>
      <c r="AP193" s="15">
        <f t="shared" si="758"/>
        <v>0</v>
      </c>
      <c r="AQ193" s="15">
        <f t="shared" si="758"/>
        <v>0</v>
      </c>
      <c r="AR193" s="15">
        <f t="shared" si="758"/>
        <v>0</v>
      </c>
      <c r="AS193" s="15">
        <f t="shared" si="758"/>
        <v>0</v>
      </c>
      <c r="AT193" s="15">
        <f t="shared" si="758"/>
        <v>0</v>
      </c>
      <c r="AU193" s="15">
        <f t="shared" si="758"/>
        <v>0</v>
      </c>
      <c r="AV193" s="15">
        <f t="shared" si="758"/>
        <v>0</v>
      </c>
      <c r="AW193" s="15">
        <f t="shared" si="758"/>
        <v>0</v>
      </c>
      <c r="AX193" s="15">
        <f t="shared" si="758"/>
        <v>0</v>
      </c>
      <c r="AY193" s="17"/>
      <c r="AZ193" s="15">
        <v>6000</v>
      </c>
      <c r="BA193" s="15">
        <v>2000</v>
      </c>
      <c r="BB193" s="15">
        <f>BB192</f>
        <v>305</v>
      </c>
      <c r="BC193" s="15">
        <v>0</v>
      </c>
      <c r="BD193" s="15">
        <v>0</v>
      </c>
      <c r="BE193" s="15">
        <v>60</v>
      </c>
      <c r="BF193" s="17"/>
      <c r="BG193" s="15">
        <v>1000</v>
      </c>
      <c r="BH193" s="15">
        <v>5000</v>
      </c>
      <c r="BI193" s="17"/>
      <c r="BJ193" s="22">
        <v>1</v>
      </c>
      <c r="BK193" s="65">
        <v>0</v>
      </c>
      <c r="BL193" s="65">
        <v>0</v>
      </c>
      <c r="BM193" s="6">
        <v>151.17468749999998</v>
      </c>
      <c r="BN193" s="8">
        <v>231.01462885229961</v>
      </c>
      <c r="BO193" s="12">
        <v>186.87847474943408</v>
      </c>
      <c r="BP193" s="50">
        <v>0.93932457786116319</v>
      </c>
      <c r="BQ193" s="4">
        <v>232.29457116606082</v>
      </c>
      <c r="BR193" s="50">
        <v>0.9497912713472485</v>
      </c>
      <c r="BS193" s="4">
        <v>229.73468653853837</v>
      </c>
      <c r="BT193"/>
    </row>
    <row r="194" spans="1:72" x14ac:dyDescent="0.3">
      <c r="A194">
        <v>76</v>
      </c>
      <c r="B194" s="18" t="e">
        <f>VLOOKUP(CONCATENATE("CREATURE_NAME_",A194),[1]Localization_Hero!$A:$E,2,FALSE)</f>
        <v>#N/A</v>
      </c>
      <c r="C194" s="43" t="s">
        <v>296</v>
      </c>
      <c r="D194">
        <v>1</v>
      </c>
      <c r="E194">
        <v>1</v>
      </c>
      <c r="F194" s="18">
        <v>1</v>
      </c>
      <c r="G194" s="10">
        <f>ROUND(VLOOKUP($C194,$B$4:$BH$42,6,FALSE),0)</f>
        <v>81</v>
      </c>
      <c r="H194" s="10">
        <f>ROUND(VLOOKUP($C194,$B$4:$BH$42,7,FALSE),0)</f>
        <v>81</v>
      </c>
      <c r="I194" s="10">
        <f>ROUND(VLOOKUP($C194,$B$4:$BH$42,8,FALSE),0)</f>
        <v>6982</v>
      </c>
      <c r="J194" s="10">
        <f>ROUND(VLOOKUP($C194,$B$4:$BH$42,9,FALSE),0)</f>
        <v>36</v>
      </c>
      <c r="K194" s="10">
        <f>ROUND(VLOOKUP($C194,$B$4:$BH$42,10,FALSE),0)</f>
        <v>28</v>
      </c>
      <c r="L194" s="2"/>
      <c r="M194" s="10">
        <f>ROUND(VLOOKUP($C194,$B$4:$BH$42,12,FALSE),0)</f>
        <v>50</v>
      </c>
      <c r="N194" s="10">
        <f>ROUND(VLOOKUP($C194,$B$4:$BH$42,13,FALSE),0)</f>
        <v>0</v>
      </c>
      <c r="O194" s="10">
        <f>ROUND(VLOOKUP($C194,$B$4:$BH$42,14,FALSE),0)</f>
        <v>0</v>
      </c>
      <c r="P194" s="10">
        <f>ROUND(VLOOKUP($C194,$B$4:$BH$42,15,FALSE),0)</f>
        <v>0</v>
      </c>
      <c r="Q194" s="10">
        <f>ROUND(VLOOKUP($C194,$B$4:$BH$42,16,FALSE),0)</f>
        <v>100</v>
      </c>
      <c r="R194" s="10">
        <f>ROUND(VLOOKUP($C194,$B$4:$BH$42,17,FALSE),0)</f>
        <v>0</v>
      </c>
      <c r="S194" s="10">
        <f>ROUND(VLOOKUP($C194,$B$4:$BH$42,18,FALSE),0)</f>
        <v>0</v>
      </c>
      <c r="T194" s="10">
        <f>ROUND(VLOOKUP($C194,$B$4:$BH$42,19,FALSE),0)</f>
        <v>0</v>
      </c>
      <c r="U194" s="10">
        <f>ROUND(VLOOKUP($C194,$B$4:$BH$42,20,FALSE),0)</f>
        <v>0</v>
      </c>
      <c r="V194" s="10">
        <f>ROUND(VLOOKUP($C194,$B$4:$BH$42,21,FALSE),0)</f>
        <v>250</v>
      </c>
      <c r="W194" s="2"/>
      <c r="X194" s="10">
        <f>ROUND(VLOOKUP($C194,$B$4:$BH$42,23,FALSE),0)</f>
        <v>50</v>
      </c>
      <c r="Y194" s="10">
        <f>ROUND(VLOOKUP($C194,$B$4:$BH$42,24,FALSE),0)</f>
        <v>0</v>
      </c>
      <c r="Z194" s="10">
        <f>ROUND(VLOOKUP($C194,$B$4:$BH$42,25,FALSE),0)</f>
        <v>0</v>
      </c>
      <c r="AA194" s="10">
        <f>ROUND(VLOOKUP($C194,$B$4:$BH$42,26,FALSE),0)</f>
        <v>0</v>
      </c>
      <c r="AB194" s="10">
        <f>ROUND(VLOOKUP($C194,$B$4:$BH$42,27,FALSE),0)</f>
        <v>100</v>
      </c>
      <c r="AC194" s="10">
        <f>ROUND(VLOOKUP($C194,$B$4:$BH$42,28,FALSE),0)</f>
        <v>0</v>
      </c>
      <c r="AD194" s="10">
        <f>ROUND(VLOOKUP($C194,$B$4:$BH$42,29,FALSE),0)</f>
        <v>0</v>
      </c>
      <c r="AE194" s="10">
        <f>ROUND(VLOOKUP($C194,$B$4:$BH$42,30,FALSE),0)</f>
        <v>0</v>
      </c>
      <c r="AF194" s="10">
        <f>ROUND(VLOOKUP($C194,$B$4:$BH$42,31,FALSE),0)</f>
        <v>0</v>
      </c>
      <c r="AG194" s="10">
        <f>ROUND(VLOOKUP($C194,$B$4:$BH$42,32,FALSE),0)</f>
        <v>250</v>
      </c>
      <c r="AH194" s="10">
        <f>ROUND(VLOOKUP($C194,$B$4:$BH$42,33,FALSE),0)</f>
        <v>0</v>
      </c>
      <c r="AI194" s="10">
        <f>ROUND(VLOOKUP($C194,$B$4:$BH$42,34,FALSE),0)</f>
        <v>0</v>
      </c>
      <c r="AJ194" s="3"/>
      <c r="AK194" s="10">
        <f>ROUND(VLOOKUP($C194,$B$4:$BH$42,36,FALSE),0)</f>
        <v>0</v>
      </c>
      <c r="AL194" s="10">
        <f>ROUND(VLOOKUP($C194,$B$4:$BH$42,37,FALSE),0)</f>
        <v>0</v>
      </c>
      <c r="AM194" s="3"/>
      <c r="AN194" s="10">
        <f>ROUND(VLOOKUP($C194,$B$4:$BH$42,39,FALSE),0)</f>
        <v>0</v>
      </c>
      <c r="AO194" s="10">
        <f>ROUND(VLOOKUP($C194,$B$4:$BH$42,40,FALSE),0)</f>
        <v>0</v>
      </c>
      <c r="AP194" s="10">
        <f>ROUND(VLOOKUP($C194,$B$4:$BH$42,41,FALSE),0)</f>
        <v>0</v>
      </c>
      <c r="AQ194" s="10">
        <f>ROUND(VLOOKUP($C194,$B$4:$BH$42,42,FALSE),0)</f>
        <v>0</v>
      </c>
      <c r="AR194" s="10">
        <f>ROUND(VLOOKUP($C194,$B$4:$BH$42,43,FALSE),0)</f>
        <v>0</v>
      </c>
      <c r="AS194" s="10">
        <f>ROUND(VLOOKUP($C194,$B$4:$BH$42,44,FALSE),0)</f>
        <v>0</v>
      </c>
      <c r="AT194" s="10">
        <f>ROUND(VLOOKUP($C194,$B$4:$BH$42,45,FALSE),0)</f>
        <v>0</v>
      </c>
      <c r="AU194" s="10">
        <f>ROUND(VLOOKUP($C194,$B$4:$BH$42,46,FALSE),0)</f>
        <v>0</v>
      </c>
      <c r="AV194" s="10">
        <f>ROUND(VLOOKUP($C194,$B$4:$BH$42,47,FALSE),0)</f>
        <v>0</v>
      </c>
      <c r="AW194" s="10">
        <f>ROUND(VLOOKUP($C194,$B$4:$BH$42,48,FALSE),0)</f>
        <v>0</v>
      </c>
      <c r="AX194" s="10">
        <f>ROUND(VLOOKUP($C194,$B$4:$BH$42,49,FALSE),0)</f>
        <v>0</v>
      </c>
      <c r="AY194" s="3"/>
      <c r="AZ194" s="10">
        <v>6000</v>
      </c>
      <c r="BA194" s="10">
        <v>2000</v>
      </c>
      <c r="BB194" s="10">
        <v>340</v>
      </c>
      <c r="BC194" s="10">
        <v>0</v>
      </c>
      <c r="BD194" s="10">
        <v>0</v>
      </c>
      <c r="BE194" s="10">
        <v>60</v>
      </c>
      <c r="BF194" s="3"/>
      <c r="BG194" s="10">
        <v>1000</v>
      </c>
      <c r="BH194" s="10">
        <v>5000</v>
      </c>
      <c r="BI194" s="3"/>
      <c r="BJ194" s="21">
        <v>1</v>
      </c>
      <c r="BK194" s="65">
        <v>0</v>
      </c>
      <c r="BL194" s="65">
        <v>0</v>
      </c>
      <c r="BM194" s="6">
        <f t="shared" ref="BM194:BM195" si="759">MAX(G194*(1+M194/1000*(1+O194/1000))*(1+0.5*T194/1000)*(1+0.25*S194/1000),(H194*(1+X194/1000*(1+Z194/1000))*(1+0.5*AE194/1000)*(1+0.25*AD194/1000)))*BG194/1000</f>
        <v>85.05</v>
      </c>
      <c r="BN194" s="8">
        <f t="shared" ref="BN194:BN195" si="760">(BQ194+BS194)/2*(1+AI194/2000)*(1+AH194/2000)*(1+AN194/2000)*(1+AK194/2000)</f>
        <v>535.97110176221133</v>
      </c>
      <c r="BO194" s="12">
        <f t="shared" ref="BO194:BO195" si="761">SQRT(BM194*BN194)</f>
        <v>213.50489972100422</v>
      </c>
      <c r="BP194" s="50">
        <f>(1-'[3]#Constant'!$A$3)/($J194*'[3]#Constant'!$B$3/'[3]#Constant'!$C$3^($D194-1)+1)+'[3]#Constant'!$A$3</f>
        <v>0.90447653429602881</v>
      </c>
      <c r="BQ194" s="4">
        <f t="shared" ref="BQ194:BQ195" si="762">I194/(BP194*(1-Q194/1000*(0.5+R194/1000))*(1-P194/1000)*(1-V194/1000)*(1+U194/1000))/20</f>
        <v>541.71102698872187</v>
      </c>
      <c r="BR194" s="50">
        <f>(1-'[3]#Constant'!$A$3)/($K194*'[3]#Constant'!$B$3/'[3]#Constant'!$C$3^($D194-1)+1)+'[3]#Constant'!$A$3</f>
        <v>0.92405904059040589</v>
      </c>
      <c r="BS194" s="4">
        <f t="shared" ref="BS194:BS195" si="763">I194/(BR194*(1-AB194/1000*(0.5+AC194/1000))*(1-AA194/1000)*(1-AG194/1000)*(1+AF194/1000))/20</f>
        <v>530.2311765357008</v>
      </c>
      <c r="BT194">
        <f>BO194/$BO$4*100</f>
        <v>162.27180605946913</v>
      </c>
    </row>
    <row r="195" spans="1:72" s="13" customFormat="1" ht="17.25" thickBot="1" x14ac:dyDescent="0.35">
      <c r="B195" s="20"/>
      <c r="D195" s="14">
        <v>1</v>
      </c>
      <c r="E195" s="14">
        <v>1</v>
      </c>
      <c r="F195" s="19">
        <v>1</v>
      </c>
      <c r="G195" s="15">
        <f>G194</f>
        <v>81</v>
      </c>
      <c r="H195" s="15">
        <f>H194</f>
        <v>81</v>
      </c>
      <c r="I195" s="15">
        <f>I194</f>
        <v>6982</v>
      </c>
      <c r="J195" s="15">
        <f>J194</f>
        <v>36</v>
      </c>
      <c r="K195" s="15">
        <f>K194</f>
        <v>28</v>
      </c>
      <c r="L195" s="16"/>
      <c r="M195" s="15">
        <f t="shared" ref="M195:V195" si="764">M194</f>
        <v>50</v>
      </c>
      <c r="N195" s="15">
        <f t="shared" si="764"/>
        <v>0</v>
      </c>
      <c r="O195" s="15">
        <f t="shared" si="764"/>
        <v>0</v>
      </c>
      <c r="P195" s="15">
        <f t="shared" si="764"/>
        <v>0</v>
      </c>
      <c r="Q195" s="15">
        <f t="shared" si="764"/>
        <v>100</v>
      </c>
      <c r="R195" s="15">
        <f t="shared" si="764"/>
        <v>0</v>
      </c>
      <c r="S195" s="15">
        <f t="shared" si="764"/>
        <v>0</v>
      </c>
      <c r="T195" s="15">
        <f t="shared" si="764"/>
        <v>0</v>
      </c>
      <c r="U195" s="15">
        <f t="shared" si="764"/>
        <v>0</v>
      </c>
      <c r="V195" s="15">
        <f t="shared" si="764"/>
        <v>250</v>
      </c>
      <c r="W195" s="16"/>
      <c r="X195" s="15">
        <f t="shared" ref="X195:AI195" si="765">X194</f>
        <v>50</v>
      </c>
      <c r="Y195" s="15">
        <f t="shared" si="765"/>
        <v>0</v>
      </c>
      <c r="Z195" s="15">
        <f t="shared" si="765"/>
        <v>0</v>
      </c>
      <c r="AA195" s="15">
        <f t="shared" si="765"/>
        <v>0</v>
      </c>
      <c r="AB195" s="15">
        <f t="shared" si="765"/>
        <v>100</v>
      </c>
      <c r="AC195" s="15">
        <f t="shared" si="765"/>
        <v>0</v>
      </c>
      <c r="AD195" s="15">
        <f t="shared" si="765"/>
        <v>0</v>
      </c>
      <c r="AE195" s="15">
        <f t="shared" si="765"/>
        <v>0</v>
      </c>
      <c r="AF195" s="15">
        <f t="shared" si="765"/>
        <v>0</v>
      </c>
      <c r="AG195" s="15">
        <f t="shared" si="765"/>
        <v>250</v>
      </c>
      <c r="AH195" s="15">
        <f t="shared" si="765"/>
        <v>0</v>
      </c>
      <c r="AI195" s="15">
        <f t="shared" si="765"/>
        <v>0</v>
      </c>
      <c r="AJ195" s="17"/>
      <c r="AK195" s="15">
        <f>AK194</f>
        <v>0</v>
      </c>
      <c r="AL195" s="15">
        <f>AL194</f>
        <v>0</v>
      </c>
      <c r="AM195" s="17"/>
      <c r="AN195" s="15">
        <f t="shared" ref="AN195:AX195" si="766">AN194</f>
        <v>0</v>
      </c>
      <c r="AO195" s="15">
        <f t="shared" si="766"/>
        <v>0</v>
      </c>
      <c r="AP195" s="15">
        <f t="shared" si="766"/>
        <v>0</v>
      </c>
      <c r="AQ195" s="15">
        <f t="shared" si="766"/>
        <v>0</v>
      </c>
      <c r="AR195" s="15">
        <f t="shared" si="766"/>
        <v>0</v>
      </c>
      <c r="AS195" s="15">
        <f t="shared" si="766"/>
        <v>0</v>
      </c>
      <c r="AT195" s="15">
        <f t="shared" si="766"/>
        <v>0</v>
      </c>
      <c r="AU195" s="15">
        <f t="shared" si="766"/>
        <v>0</v>
      </c>
      <c r="AV195" s="15">
        <f t="shared" si="766"/>
        <v>0</v>
      </c>
      <c r="AW195" s="15">
        <f t="shared" si="766"/>
        <v>0</v>
      </c>
      <c r="AX195" s="15">
        <f t="shared" si="766"/>
        <v>0</v>
      </c>
      <c r="AY195" s="17"/>
      <c r="AZ195" s="15">
        <f t="shared" ref="AZ195:BA195" si="767">AZ194</f>
        <v>6000</v>
      </c>
      <c r="BA195" s="15">
        <f t="shared" si="767"/>
        <v>2000</v>
      </c>
      <c r="BB195" s="15">
        <v>340</v>
      </c>
      <c r="BC195" s="15">
        <f t="shared" ref="BC195:BE195" si="768">BC194</f>
        <v>0</v>
      </c>
      <c r="BD195" s="15">
        <f t="shared" si="768"/>
        <v>0</v>
      </c>
      <c r="BE195" s="15">
        <f t="shared" si="768"/>
        <v>60</v>
      </c>
      <c r="BF195" s="17"/>
      <c r="BG195" s="15">
        <f t="shared" ref="BG195:BH195" si="769">BG194</f>
        <v>1000</v>
      </c>
      <c r="BH195" s="15">
        <f t="shared" si="769"/>
        <v>5000</v>
      </c>
      <c r="BI195" s="17"/>
      <c r="BJ195" s="22">
        <f>G195/G194</f>
        <v>1</v>
      </c>
      <c r="BK195" s="65">
        <f t="shared" ref="BK195:BL195" si="770">BK194</f>
        <v>0</v>
      </c>
      <c r="BL195" s="65">
        <f t="shared" si="770"/>
        <v>0</v>
      </c>
      <c r="BM195" s="6">
        <f t="shared" si="759"/>
        <v>85.05</v>
      </c>
      <c r="BN195" s="8">
        <f t="shared" si="760"/>
        <v>535.97110176221133</v>
      </c>
      <c r="BO195" s="12">
        <f t="shared" si="761"/>
        <v>213.50489972100422</v>
      </c>
      <c r="BP195" s="50">
        <f>(1-'[3]#Constant'!$A$3)/($J195*'[3]#Constant'!$B$3/'[3]#Constant'!$C$3^($D195-1)+1)+'[3]#Constant'!$A$3</f>
        <v>0.90447653429602881</v>
      </c>
      <c r="BQ195" s="4">
        <f t="shared" si="762"/>
        <v>541.71102698872187</v>
      </c>
      <c r="BR195" s="50">
        <f>(1-'[3]#Constant'!$A$3)/($K195*'[3]#Constant'!$B$3/'[3]#Constant'!$C$3^($D195-1)+1)+'[3]#Constant'!$A$3</f>
        <v>0.92405904059040589</v>
      </c>
      <c r="BS195" s="4">
        <f t="shared" si="763"/>
        <v>530.2311765357008</v>
      </c>
      <c r="BT195"/>
    </row>
    <row r="196" spans="1:72" x14ac:dyDescent="0.3">
      <c r="A196">
        <v>77</v>
      </c>
      <c r="B196" s="18" t="e">
        <f>VLOOKUP(CONCATENATE("CREATURE_NAME_",A196),[1]Localization_Hero!$A:$E,2,FALSE)</f>
        <v>#N/A</v>
      </c>
      <c r="C196" s="43" t="str">
        <f>VLOOKUP($A196,[2]CreatureTable!$A:$I,9,FALSE)</f>
        <v>Wizard</v>
      </c>
      <c r="D196">
        <v>1</v>
      </c>
      <c r="E196">
        <v>1</v>
      </c>
      <c r="F196" s="18">
        <v>1</v>
      </c>
      <c r="G196" s="10">
        <f>ROUND(VLOOKUP($C196,$B$6:$BH$44,6,FALSE),0)</f>
        <v>120</v>
      </c>
      <c r="H196" s="10">
        <f>ROUND(VLOOKUP($C196,$B$6:$BH$44,7,FALSE),0)</f>
        <v>120</v>
      </c>
      <c r="I196" s="10">
        <f>ROUND(VLOOKUP($C196,$B$6:$BH$44,8,FALSE),0)</f>
        <v>4031</v>
      </c>
      <c r="J196" s="10">
        <f>ROUND(VLOOKUP($C196,$B$6:$BH$44,9,FALSE),0)</f>
        <v>16</v>
      </c>
      <c r="K196" s="10">
        <f>ROUND(VLOOKUP($C196,$B$6:$BH$44,10,FALSE),0)</f>
        <v>24</v>
      </c>
      <c r="L196" s="2"/>
      <c r="M196" s="10">
        <f>ROUND(VLOOKUP($C196,$B$6:$BH$44,12,FALSE),0)</f>
        <v>100</v>
      </c>
      <c r="N196" s="10">
        <f>ROUND(VLOOKUP($C196,$B$6:$BH$44,13,FALSE),0)</f>
        <v>0</v>
      </c>
      <c r="O196" s="10">
        <f>ROUND(VLOOKUP($C196,$B$6:$BH$44,14,FALSE),0)</f>
        <v>0</v>
      </c>
      <c r="P196" s="10">
        <f>ROUND(VLOOKUP($C196,$B$6:$BH$44,15,FALSE),0)</f>
        <v>0</v>
      </c>
      <c r="Q196" s="10">
        <f>ROUND(VLOOKUP($C196,$B$6:$BH$44,16,FALSE),0)</f>
        <v>0</v>
      </c>
      <c r="R196" s="10">
        <f>ROUND(VLOOKUP($C196,$B$6:$BH$44,17,FALSE),0)</f>
        <v>0</v>
      </c>
      <c r="S196" s="10">
        <f>ROUND(VLOOKUP($C196,$B$6:$BH$44,18,FALSE),0)</f>
        <v>100</v>
      </c>
      <c r="T196" s="10">
        <f>ROUND(VLOOKUP($C196,$B$6:$BH$44,19,FALSE),0)</f>
        <v>150</v>
      </c>
      <c r="U196" s="10">
        <f>ROUND(VLOOKUP($C196,$B$6:$BH$44,20,FALSE),0)</f>
        <v>0</v>
      </c>
      <c r="V196" s="10">
        <f>ROUND(VLOOKUP($C196,$B$6:$BH$44,21,FALSE),0)</f>
        <v>0</v>
      </c>
      <c r="W196" s="2"/>
      <c r="X196" s="10">
        <f>ROUND(VLOOKUP($C196,$B$6:$BH$44,23,FALSE),0)</f>
        <v>100</v>
      </c>
      <c r="Y196" s="10">
        <f>ROUND(VLOOKUP($C196,$B$6:$BH$44,24,FALSE),0)</f>
        <v>0</v>
      </c>
      <c r="Z196" s="10">
        <f>ROUND(VLOOKUP($C196,$B$6:$BH$44,25,FALSE),0)</f>
        <v>0</v>
      </c>
      <c r="AA196" s="10">
        <f>ROUND(VLOOKUP($C196,$B$6:$BH$44,26,FALSE),0)</f>
        <v>200</v>
      </c>
      <c r="AB196" s="10">
        <f>ROUND(VLOOKUP($C196,$B$6:$BH$44,27,FALSE),0)</f>
        <v>250</v>
      </c>
      <c r="AC196" s="10">
        <f>ROUND(VLOOKUP($C196,$B$6:$BH$44,28,FALSE),0)</f>
        <v>0</v>
      </c>
      <c r="AD196" s="10">
        <f>ROUND(VLOOKUP($C196,$B$6:$BH$44,29,FALSE),0)</f>
        <v>100</v>
      </c>
      <c r="AE196" s="10">
        <f>ROUND(VLOOKUP($C196,$B$6:$BH$44,30,FALSE),0)</f>
        <v>150</v>
      </c>
      <c r="AF196" s="10">
        <f>ROUND(VLOOKUP($C196,$B$6:$BH$44,31,FALSE),0)</f>
        <v>0</v>
      </c>
      <c r="AG196" s="10">
        <f>ROUND(VLOOKUP($C196,$B$6:$BH$44,32,FALSE),0)</f>
        <v>0</v>
      </c>
      <c r="AH196" s="10">
        <f>ROUND(VLOOKUP($C196,$B$6:$BH$44,33,FALSE),0)</f>
        <v>0</v>
      </c>
      <c r="AI196" s="10">
        <f>ROUND(VLOOKUP($C196,$B$6:$BH$44,34,FALSE),0)</f>
        <v>0</v>
      </c>
      <c r="AJ196" s="3"/>
      <c r="AK196" s="10">
        <f>ROUND(VLOOKUP($C196,$B$6:$BH$44,36,FALSE),0)</f>
        <v>0</v>
      </c>
      <c r="AL196" s="10">
        <f>ROUND(VLOOKUP($C196,$B$6:$BH$44,37,FALSE),0)</f>
        <v>0</v>
      </c>
      <c r="AM196" s="3"/>
      <c r="AN196" s="10">
        <f>ROUND(VLOOKUP($C196,$B$6:$BH$44,39,FALSE),0)</f>
        <v>0</v>
      </c>
      <c r="AO196" s="10">
        <f>ROUND(VLOOKUP($C196,$B$6:$BH$44,40,FALSE),0)</f>
        <v>0</v>
      </c>
      <c r="AP196" s="10">
        <f>ROUND(VLOOKUP($C196,$B$6:$BH$44,41,FALSE),0)</f>
        <v>0</v>
      </c>
      <c r="AQ196" s="10">
        <f>ROUND(VLOOKUP($C196,$B$6:$BH$44,42,FALSE),0)</f>
        <v>0</v>
      </c>
      <c r="AR196" s="10">
        <f>ROUND(VLOOKUP($C196,$B$6:$BH$44,43,FALSE),0)</f>
        <v>0</v>
      </c>
      <c r="AS196" s="10">
        <f>ROUND(VLOOKUP($C196,$B$6:$BH$44,44,FALSE),0)</f>
        <v>0</v>
      </c>
      <c r="AT196" s="10">
        <f>ROUND(VLOOKUP($C196,$B$6:$BH$44,45,FALSE),0)</f>
        <v>0</v>
      </c>
      <c r="AU196" s="10">
        <f>ROUND(VLOOKUP($C196,$B$6:$BH$44,46,FALSE),0)</f>
        <v>0</v>
      </c>
      <c r="AV196" s="10">
        <f>ROUND(VLOOKUP($C196,$B$6:$BH$44,47,FALSE),0)</f>
        <v>0</v>
      </c>
      <c r="AW196" s="10">
        <f>ROUND(VLOOKUP($C196,$B$6:$BH$44,48,FALSE),0)</f>
        <v>0</v>
      </c>
      <c r="AX196" s="10">
        <f>ROUND(VLOOKUP($C196,$B$6:$BH$44,49,FALSE),0)</f>
        <v>0</v>
      </c>
      <c r="AY196" s="3"/>
      <c r="AZ196" s="10">
        <v>6000</v>
      </c>
      <c r="BA196" s="10">
        <v>2000</v>
      </c>
      <c r="BB196" s="10">
        <v>575</v>
      </c>
      <c r="BC196" s="10">
        <v>0</v>
      </c>
      <c r="BD196" s="10">
        <v>0</v>
      </c>
      <c r="BE196" s="10">
        <v>60</v>
      </c>
      <c r="BF196" s="3"/>
      <c r="BG196" s="10">
        <v>1000</v>
      </c>
      <c r="BH196" s="10">
        <v>5000</v>
      </c>
      <c r="BI196" s="3"/>
      <c r="BJ196" s="21">
        <v>1</v>
      </c>
      <c r="BK196" s="65">
        <v>0</v>
      </c>
      <c r="BL196" s="65">
        <v>0</v>
      </c>
      <c r="BM196" s="6">
        <f t="shared" ref="BM196:BM197" si="771">MAX(G196*(1+M196/1000*(1+O196/1000))*(1+0.5*T196/1000)*(1+0.25*S196/1000),(H196*(1+X196/1000*(1+Z196/1000))*(1+0.5*AE196/1000)*(1+0.25*AD196/1000)))*BG196/1000</f>
        <v>145.44749999999999</v>
      </c>
      <c r="BN196" s="8">
        <f t="shared" ref="BN196:BN197" si="772">(BQ196+BS196)/2*(1+AI196/2000)*(1+AH196/2000)*(1+AN196/2000)*(1+AK196/2000)</f>
        <v>259.61870858192918</v>
      </c>
      <c r="BO196" s="12">
        <f t="shared" ref="BO196:BO197" si="773">SQRT(BM196*BN196)</f>
        <v>194.32162030116501</v>
      </c>
      <c r="BP196" s="50">
        <f>(1-'#Constant'!$A$3)/($J196*'#Constant'!$B$3/'#Constant'!$C$3^($D196-1)+1)+'#Constant'!$A$3</f>
        <v>0.95511450381679386</v>
      </c>
      <c r="BQ196" s="4">
        <f t="shared" ref="BQ196:BQ197" si="774">I196/(BP196*(1-Q196/1000*(0.5+R196/1000))*(1-P196/1000)*(1-V196/1000)*(1+U196/1000))/20</f>
        <v>211.02181905370844</v>
      </c>
      <c r="BR196" s="50">
        <f>(1-'#Constant'!$A$3)/($K196*'#Constant'!$B$3/'#Constant'!$C$3^($D196-1)+1)+'#Constant'!$A$3</f>
        <v>0.93417910447761188</v>
      </c>
      <c r="BS196" s="4">
        <f t="shared" ref="BS196:BS197" si="775">I196/(BR196*(1-AB196/1000*(0.5+AC196/1000))*(1-AA196/1000)*(1-AG196/1000)*(1+AF196/1000))/20</f>
        <v>308.21559811014993</v>
      </c>
      <c r="BT196">
        <f>BO196/$BO$6*100</f>
        <v>115.87859986082907</v>
      </c>
    </row>
    <row r="197" spans="1:72" s="13" customFormat="1" ht="17.25" thickBot="1" x14ac:dyDescent="0.35">
      <c r="B197" s="20"/>
      <c r="D197" s="14">
        <v>1</v>
      </c>
      <c r="E197" s="14">
        <v>1</v>
      </c>
      <c r="F197" s="19">
        <v>1</v>
      </c>
      <c r="G197" s="15">
        <f>G196</f>
        <v>120</v>
      </c>
      <c r="H197" s="15">
        <f>H196</f>
        <v>120</v>
      </c>
      <c r="I197" s="15">
        <f>I196</f>
        <v>4031</v>
      </c>
      <c r="J197" s="15">
        <f>J196</f>
        <v>16</v>
      </c>
      <c r="K197" s="15">
        <f>K196</f>
        <v>24</v>
      </c>
      <c r="L197" s="16"/>
      <c r="M197" s="15">
        <f t="shared" ref="M197:V197" si="776">M196</f>
        <v>100</v>
      </c>
      <c r="N197" s="15">
        <f t="shared" si="776"/>
        <v>0</v>
      </c>
      <c r="O197" s="15">
        <f t="shared" si="776"/>
        <v>0</v>
      </c>
      <c r="P197" s="15">
        <f t="shared" si="776"/>
        <v>0</v>
      </c>
      <c r="Q197" s="15">
        <f t="shared" si="776"/>
        <v>0</v>
      </c>
      <c r="R197" s="15">
        <f t="shared" si="776"/>
        <v>0</v>
      </c>
      <c r="S197" s="15">
        <f t="shared" si="776"/>
        <v>100</v>
      </c>
      <c r="T197" s="15">
        <f t="shared" si="776"/>
        <v>150</v>
      </c>
      <c r="U197" s="15">
        <f t="shared" si="776"/>
        <v>0</v>
      </c>
      <c r="V197" s="15">
        <f t="shared" si="776"/>
        <v>0</v>
      </c>
      <c r="W197" s="16"/>
      <c r="X197" s="15">
        <f t="shared" ref="X197:AI197" si="777">X196</f>
        <v>100</v>
      </c>
      <c r="Y197" s="15">
        <f t="shared" si="777"/>
        <v>0</v>
      </c>
      <c r="Z197" s="15">
        <f t="shared" si="777"/>
        <v>0</v>
      </c>
      <c r="AA197" s="15">
        <f t="shared" si="777"/>
        <v>200</v>
      </c>
      <c r="AB197" s="15">
        <f t="shared" si="777"/>
        <v>250</v>
      </c>
      <c r="AC197" s="15">
        <f t="shared" si="777"/>
        <v>0</v>
      </c>
      <c r="AD197" s="15">
        <f t="shared" si="777"/>
        <v>100</v>
      </c>
      <c r="AE197" s="15">
        <f t="shared" si="777"/>
        <v>150</v>
      </c>
      <c r="AF197" s="15">
        <f t="shared" si="777"/>
        <v>0</v>
      </c>
      <c r="AG197" s="15">
        <f t="shared" si="777"/>
        <v>0</v>
      </c>
      <c r="AH197" s="15">
        <f t="shared" si="777"/>
        <v>0</v>
      </c>
      <c r="AI197" s="15">
        <f t="shared" si="777"/>
        <v>0</v>
      </c>
      <c r="AJ197" s="17"/>
      <c r="AK197" s="15">
        <f>AK196</f>
        <v>0</v>
      </c>
      <c r="AL197" s="15">
        <f>AL196</f>
        <v>0</v>
      </c>
      <c r="AM197" s="17"/>
      <c r="AN197" s="15">
        <f t="shared" ref="AN197:AX197" si="778">AN196</f>
        <v>0</v>
      </c>
      <c r="AO197" s="15">
        <f t="shared" si="778"/>
        <v>0</v>
      </c>
      <c r="AP197" s="15">
        <f t="shared" si="778"/>
        <v>0</v>
      </c>
      <c r="AQ197" s="15">
        <f t="shared" si="778"/>
        <v>0</v>
      </c>
      <c r="AR197" s="15">
        <f t="shared" si="778"/>
        <v>0</v>
      </c>
      <c r="AS197" s="15">
        <f t="shared" si="778"/>
        <v>0</v>
      </c>
      <c r="AT197" s="15">
        <f t="shared" si="778"/>
        <v>0</v>
      </c>
      <c r="AU197" s="15">
        <f t="shared" si="778"/>
        <v>0</v>
      </c>
      <c r="AV197" s="15">
        <f t="shared" si="778"/>
        <v>0</v>
      </c>
      <c r="AW197" s="15">
        <f t="shared" si="778"/>
        <v>0</v>
      </c>
      <c r="AX197" s="15">
        <f t="shared" si="778"/>
        <v>0</v>
      </c>
      <c r="AY197" s="17"/>
      <c r="AZ197" s="15">
        <f t="shared" ref="AZ197:BA197" si="779">AZ196</f>
        <v>6000</v>
      </c>
      <c r="BA197" s="15">
        <f t="shared" si="779"/>
        <v>2000</v>
      </c>
      <c r="BB197" s="15">
        <f>BB196</f>
        <v>575</v>
      </c>
      <c r="BC197" s="15">
        <f t="shared" ref="BC197:BE197" si="780">BC196</f>
        <v>0</v>
      </c>
      <c r="BD197" s="15">
        <f t="shared" si="780"/>
        <v>0</v>
      </c>
      <c r="BE197" s="15">
        <f t="shared" si="780"/>
        <v>60</v>
      </c>
      <c r="BF197" s="17"/>
      <c r="BG197" s="15">
        <f t="shared" ref="BG197:BH197" si="781">BG196</f>
        <v>1000</v>
      </c>
      <c r="BH197" s="15">
        <f t="shared" si="781"/>
        <v>5000</v>
      </c>
      <c r="BI197" s="17"/>
      <c r="BJ197" s="22">
        <f>G197/G196</f>
        <v>1</v>
      </c>
      <c r="BK197" s="65">
        <f t="shared" ref="BK197:BL197" si="782">BK196</f>
        <v>0</v>
      </c>
      <c r="BL197" s="65">
        <f t="shared" si="782"/>
        <v>0</v>
      </c>
      <c r="BM197" s="6">
        <f t="shared" si="771"/>
        <v>145.44749999999999</v>
      </c>
      <c r="BN197" s="8">
        <f t="shared" si="772"/>
        <v>259.61870858192918</v>
      </c>
      <c r="BO197" s="12">
        <f t="shared" si="773"/>
        <v>194.32162030116501</v>
      </c>
      <c r="BP197" s="50">
        <f>(1-'#Constant'!$A$3)/($J197*'#Constant'!$B$3/'#Constant'!$C$3^($D197-1)+1)+'#Constant'!$A$3</f>
        <v>0.95511450381679386</v>
      </c>
      <c r="BQ197" s="4">
        <f t="shared" si="774"/>
        <v>211.02181905370844</v>
      </c>
      <c r="BR197" s="50">
        <f>(1-'#Constant'!$A$3)/($K197*'#Constant'!$B$3/'#Constant'!$C$3^($D197-1)+1)+'#Constant'!$A$3</f>
        <v>0.93417910447761188</v>
      </c>
      <c r="BS197" s="4">
        <f t="shared" si="775"/>
        <v>308.21559811014993</v>
      </c>
      <c r="BT197"/>
    </row>
    <row r="198" spans="1:72" x14ac:dyDescent="0.3">
      <c r="A198">
        <v>78</v>
      </c>
      <c r="B198" s="18" t="str">
        <f>VLOOKUP(CONCATENATE("CREATURE_NAME_",A198),[1]Localization_Hero!$A:$E,2,FALSE)</f>
        <v>베른헤임</v>
      </c>
      <c r="C198" s="43" t="s">
        <v>77</v>
      </c>
      <c r="D198">
        <v>1</v>
      </c>
      <c r="E198">
        <v>1</v>
      </c>
      <c r="F198" s="18">
        <v>1</v>
      </c>
      <c r="G198" s="10">
        <f>ROUND(VLOOKUP($C198,$B$4:$BH$42,6,FALSE),0)</f>
        <v>92</v>
      </c>
      <c r="H198" s="10">
        <f>ROUND(VLOOKUP($C198,$B$4:$BH$42,7,FALSE),0)</f>
        <v>92</v>
      </c>
      <c r="I198" s="10">
        <f>ROUND(VLOOKUP($C198,$B$4:$BH$42,8,FALSE),0)</f>
        <v>5930</v>
      </c>
      <c r="J198" s="10">
        <f>ROUND(VLOOKUP($C198,$B$4:$BH$42,9,FALSE),0)</f>
        <v>30</v>
      </c>
      <c r="K198" s="10">
        <f>ROUND(VLOOKUP($C198,$B$4:$BH$42,10,FALSE),0)</f>
        <v>36</v>
      </c>
      <c r="L198" s="2"/>
      <c r="M198" s="10">
        <f>ROUND(VLOOKUP($C198,$B$4:$BH$42,12,FALSE),0)</f>
        <v>150</v>
      </c>
      <c r="N198" s="10">
        <f>ROUND(VLOOKUP($C198,$B$4:$BH$42,13,FALSE),0)</f>
        <v>0</v>
      </c>
      <c r="O198" s="10">
        <f>ROUND(VLOOKUP($C198,$B$4:$BH$42,14,FALSE),0)</f>
        <v>0</v>
      </c>
      <c r="P198" s="10">
        <f>ROUND(VLOOKUP($C198,$B$4:$BH$42,15,FALSE),0)</f>
        <v>100</v>
      </c>
      <c r="Q198" s="10">
        <f>ROUND(VLOOKUP($C198,$B$4:$BH$42,16,FALSE),0)</f>
        <v>0</v>
      </c>
      <c r="R198" s="10">
        <f>ROUND(VLOOKUP($C198,$B$4:$BH$42,17,FALSE),0)</f>
        <v>0</v>
      </c>
      <c r="S198" s="10">
        <f>ROUND(VLOOKUP($C198,$B$4:$BH$42,18,FALSE),0)</f>
        <v>100</v>
      </c>
      <c r="T198" s="10">
        <f>ROUND(VLOOKUP($C198,$B$4:$BH$42,19,FALSE),0)</f>
        <v>150</v>
      </c>
      <c r="U198" s="10">
        <f>ROUND(VLOOKUP($C198,$B$4:$BH$42,20,FALSE),0)</f>
        <v>0</v>
      </c>
      <c r="V198" s="10">
        <f>ROUND(VLOOKUP($C198,$B$4:$BH$42,21,FALSE),0)</f>
        <v>0</v>
      </c>
      <c r="W198" s="2"/>
      <c r="X198" s="10">
        <f>ROUND(VLOOKUP($C198,$B$4:$BH$42,23,FALSE),0)</f>
        <v>150</v>
      </c>
      <c r="Y198" s="10">
        <f>ROUND(VLOOKUP($C198,$B$4:$BH$42,24,FALSE),0)</f>
        <v>0</v>
      </c>
      <c r="Z198" s="10">
        <f>ROUND(VLOOKUP($C198,$B$4:$BH$42,25,FALSE),0)</f>
        <v>0</v>
      </c>
      <c r="AA198" s="10">
        <f>ROUND(VLOOKUP($C198,$B$4:$BH$42,26,FALSE),0)</f>
        <v>100</v>
      </c>
      <c r="AB198" s="10">
        <f>ROUND(VLOOKUP($C198,$B$4:$BH$42,27,FALSE),0)</f>
        <v>0</v>
      </c>
      <c r="AC198" s="10">
        <f>ROUND(VLOOKUP($C198,$B$4:$BH$42,28,FALSE),0)</f>
        <v>0</v>
      </c>
      <c r="AD198" s="10">
        <f>ROUND(VLOOKUP($C198,$B$4:$BH$42,29,FALSE),0)</f>
        <v>100</v>
      </c>
      <c r="AE198" s="10">
        <f>ROUND(VLOOKUP($C198,$B$4:$BH$42,30,FALSE),0)</f>
        <v>150</v>
      </c>
      <c r="AF198" s="10">
        <f>ROUND(VLOOKUP($C198,$B$4:$BH$42,31,FALSE),0)</f>
        <v>0</v>
      </c>
      <c r="AG198" s="10">
        <f>ROUND(VLOOKUP($C198,$B$4:$BH$42,32,FALSE),0)</f>
        <v>0</v>
      </c>
      <c r="AH198" s="10">
        <f>ROUND(VLOOKUP($C198,$B$4:$BH$42,33,FALSE),0)</f>
        <v>0</v>
      </c>
      <c r="AI198" s="10">
        <f>ROUND(VLOOKUP($C198,$B$4:$BH$42,34,FALSE),0)</f>
        <v>0</v>
      </c>
      <c r="AJ198" s="3"/>
      <c r="AK198" s="10">
        <f>ROUND(VLOOKUP($C198,$B$4:$BH$42,36,FALSE),0)</f>
        <v>150</v>
      </c>
      <c r="AL198" s="10">
        <f>ROUND(VLOOKUP($C198,$B$4:$BH$42,37,FALSE),0)</f>
        <v>0</v>
      </c>
      <c r="AM198" s="3"/>
      <c r="AN198" s="10">
        <f>ROUND(VLOOKUP($C198,$B$4:$BH$42,39,FALSE),0)</f>
        <v>0</v>
      </c>
      <c r="AO198" s="10">
        <f>ROUND(VLOOKUP($C198,$B$4:$BH$42,40,FALSE),0)</f>
        <v>0</v>
      </c>
      <c r="AP198" s="10">
        <f>ROUND(VLOOKUP($C198,$B$4:$BH$42,41,FALSE),0)</f>
        <v>0</v>
      </c>
      <c r="AQ198" s="10">
        <f>ROUND(VLOOKUP($C198,$B$4:$BH$42,42,FALSE),0)</f>
        <v>0</v>
      </c>
      <c r="AR198" s="10">
        <f>ROUND(VLOOKUP($C198,$B$4:$BH$42,43,FALSE),0)</f>
        <v>0</v>
      </c>
      <c r="AS198" s="10">
        <f>ROUND(VLOOKUP($C198,$B$4:$BH$42,44,FALSE),0)</f>
        <v>0</v>
      </c>
      <c r="AT198" s="10">
        <f>ROUND(VLOOKUP($C198,$B$4:$BH$42,45,FALSE),0)</f>
        <v>0</v>
      </c>
      <c r="AU198" s="10">
        <f>ROUND(VLOOKUP($C198,$B$4:$BH$42,46,FALSE),0)</f>
        <v>0</v>
      </c>
      <c r="AV198" s="10">
        <f>ROUND(VLOOKUP($C198,$B$4:$BH$42,47,FALSE),0)</f>
        <v>0</v>
      </c>
      <c r="AW198" s="10">
        <f>ROUND(VLOOKUP($C198,$B$4:$BH$42,48,FALSE),0)</f>
        <v>0</v>
      </c>
      <c r="AX198" s="10">
        <f>ROUND(VLOOKUP($C198,$B$4:$BH$42,49,FALSE),0)</f>
        <v>0</v>
      </c>
      <c r="AY198" s="3"/>
      <c r="AZ198" s="10">
        <v>6000</v>
      </c>
      <c r="BA198" s="10">
        <v>2000</v>
      </c>
      <c r="BB198" s="10">
        <v>235</v>
      </c>
      <c r="BC198" s="10">
        <v>0</v>
      </c>
      <c r="BD198" s="10">
        <v>0</v>
      </c>
      <c r="BE198" s="10">
        <v>60</v>
      </c>
      <c r="BF198" s="3"/>
      <c r="BG198" s="10">
        <v>1000</v>
      </c>
      <c r="BH198" s="10">
        <v>5000</v>
      </c>
      <c r="BI198" s="3"/>
      <c r="BJ198" s="21">
        <v>1</v>
      </c>
      <c r="BK198" s="65">
        <v>0</v>
      </c>
      <c r="BL198" s="65">
        <v>0</v>
      </c>
      <c r="BM198" s="6">
        <v>116.57837499999998</v>
      </c>
      <c r="BN198" s="8">
        <v>431.60469242537107</v>
      </c>
      <c r="BO198" s="12">
        <v>224.31177785690292</v>
      </c>
      <c r="BP198" s="50">
        <v>0.91908256880733941</v>
      </c>
      <c r="BQ198" s="4">
        <v>398.2769286888539</v>
      </c>
      <c r="BR198" s="50">
        <v>0.90447653429602881</v>
      </c>
      <c r="BS198" s="4">
        <v>404.70854559090628</v>
      </c>
      <c r="BT198">
        <v>170.48544253932715</v>
      </c>
    </row>
    <row r="199" spans="1:72" s="13" customFormat="1" ht="17.25" thickBot="1" x14ac:dyDescent="0.35">
      <c r="B199" s="20"/>
      <c r="D199" s="14">
        <v>1</v>
      </c>
      <c r="E199" s="14">
        <v>1</v>
      </c>
      <c r="F199" s="19">
        <v>1</v>
      </c>
      <c r="G199" s="15">
        <f>G198</f>
        <v>92</v>
      </c>
      <c r="H199" s="15">
        <f>H198</f>
        <v>92</v>
      </c>
      <c r="I199" s="15">
        <f>I198</f>
        <v>5930</v>
      </c>
      <c r="J199" s="15">
        <f>J198</f>
        <v>30</v>
      </c>
      <c r="K199" s="15">
        <f>K198</f>
        <v>36</v>
      </c>
      <c r="L199" s="16"/>
      <c r="M199" s="15">
        <f t="shared" ref="M199:V199" si="783">M198</f>
        <v>150</v>
      </c>
      <c r="N199" s="15">
        <f t="shared" si="783"/>
        <v>0</v>
      </c>
      <c r="O199" s="15">
        <f t="shared" si="783"/>
        <v>0</v>
      </c>
      <c r="P199" s="15">
        <f t="shared" si="783"/>
        <v>100</v>
      </c>
      <c r="Q199" s="15">
        <f t="shared" si="783"/>
        <v>0</v>
      </c>
      <c r="R199" s="15">
        <f t="shared" si="783"/>
        <v>0</v>
      </c>
      <c r="S199" s="15">
        <f t="shared" si="783"/>
        <v>100</v>
      </c>
      <c r="T199" s="15">
        <f t="shared" si="783"/>
        <v>150</v>
      </c>
      <c r="U199" s="15">
        <f t="shared" si="783"/>
        <v>0</v>
      </c>
      <c r="V199" s="15">
        <f t="shared" si="783"/>
        <v>0</v>
      </c>
      <c r="W199" s="16"/>
      <c r="X199" s="15">
        <f t="shared" ref="X199:AI199" si="784">X198</f>
        <v>150</v>
      </c>
      <c r="Y199" s="15">
        <f t="shared" si="784"/>
        <v>0</v>
      </c>
      <c r="Z199" s="15">
        <f t="shared" si="784"/>
        <v>0</v>
      </c>
      <c r="AA199" s="15">
        <f t="shared" si="784"/>
        <v>100</v>
      </c>
      <c r="AB199" s="15">
        <f t="shared" si="784"/>
        <v>0</v>
      </c>
      <c r="AC199" s="15">
        <f t="shared" si="784"/>
        <v>0</v>
      </c>
      <c r="AD199" s="15">
        <f t="shared" si="784"/>
        <v>100</v>
      </c>
      <c r="AE199" s="15">
        <f t="shared" si="784"/>
        <v>150</v>
      </c>
      <c r="AF199" s="15">
        <f t="shared" si="784"/>
        <v>0</v>
      </c>
      <c r="AG199" s="15">
        <f t="shared" si="784"/>
        <v>0</v>
      </c>
      <c r="AH199" s="15">
        <f t="shared" si="784"/>
        <v>0</v>
      </c>
      <c r="AI199" s="15">
        <f t="shared" si="784"/>
        <v>0</v>
      </c>
      <c r="AJ199" s="17"/>
      <c r="AK199" s="15">
        <f>AK198</f>
        <v>150</v>
      </c>
      <c r="AL199" s="15">
        <f>AL198</f>
        <v>0</v>
      </c>
      <c r="AM199" s="17"/>
      <c r="AN199" s="15">
        <f t="shared" ref="AN199:AX199" si="785">AN198</f>
        <v>0</v>
      </c>
      <c r="AO199" s="15">
        <f t="shared" si="785"/>
        <v>0</v>
      </c>
      <c r="AP199" s="15">
        <f t="shared" si="785"/>
        <v>0</v>
      </c>
      <c r="AQ199" s="15">
        <f t="shared" si="785"/>
        <v>0</v>
      </c>
      <c r="AR199" s="15">
        <f t="shared" si="785"/>
        <v>0</v>
      </c>
      <c r="AS199" s="15">
        <f t="shared" si="785"/>
        <v>0</v>
      </c>
      <c r="AT199" s="15">
        <f t="shared" si="785"/>
        <v>0</v>
      </c>
      <c r="AU199" s="15">
        <f t="shared" si="785"/>
        <v>0</v>
      </c>
      <c r="AV199" s="15">
        <f t="shared" si="785"/>
        <v>0</v>
      </c>
      <c r="AW199" s="15">
        <f t="shared" si="785"/>
        <v>0</v>
      </c>
      <c r="AX199" s="15">
        <f t="shared" si="785"/>
        <v>0</v>
      </c>
      <c r="AY199" s="17"/>
      <c r="AZ199" s="15">
        <v>6000</v>
      </c>
      <c r="BA199" s="15">
        <v>2000</v>
      </c>
      <c r="BB199" s="15">
        <f>BB198</f>
        <v>235</v>
      </c>
      <c r="BC199" s="15">
        <v>0</v>
      </c>
      <c r="BD199" s="15">
        <v>0</v>
      </c>
      <c r="BE199" s="15">
        <v>60</v>
      </c>
      <c r="BF199" s="17"/>
      <c r="BG199" s="15">
        <v>1000</v>
      </c>
      <c r="BH199" s="15">
        <v>5000</v>
      </c>
      <c r="BI199" s="17"/>
      <c r="BJ199" s="22">
        <v>1</v>
      </c>
      <c r="BK199" s="65">
        <v>0</v>
      </c>
      <c r="BL199" s="65">
        <v>0</v>
      </c>
      <c r="BM199" s="6">
        <v>116.57837499999998</v>
      </c>
      <c r="BN199" s="8">
        <v>431.60469242537107</v>
      </c>
      <c r="BO199" s="12">
        <v>224.31177785690292</v>
      </c>
      <c r="BP199" s="50">
        <v>0.91908256880733941</v>
      </c>
      <c r="BQ199" s="4">
        <v>398.2769286888539</v>
      </c>
      <c r="BR199" s="50">
        <v>0.90447653429602881</v>
      </c>
      <c r="BS199" s="4">
        <v>404.70854559090628</v>
      </c>
      <c r="BT199"/>
    </row>
    <row r="200" spans="1:72" x14ac:dyDescent="0.3">
      <c r="A200">
        <v>79</v>
      </c>
      <c r="B200" s="18" t="e">
        <f>VLOOKUP(CONCATENATE("CREATURE_NAME_",A200),[1]Localization_Hero!$A:$E,2,FALSE)</f>
        <v>#N/A</v>
      </c>
      <c r="C200" s="43" t="str">
        <f>VLOOKUP($A200,[2]CreatureTable!$A:$I,9,FALSE)</f>
        <v>Priest</v>
      </c>
      <c r="D200">
        <v>1</v>
      </c>
      <c r="E200">
        <v>1</v>
      </c>
      <c r="F200" s="18">
        <v>1</v>
      </c>
      <c r="G200" s="10">
        <f>ROUND(VLOOKUP($C200,$B$4:$BH$42,6,FALSE),0)</f>
        <v>95</v>
      </c>
      <c r="H200" s="10">
        <f>ROUND(VLOOKUP($C200,$B$4:$BH$42,7,FALSE),0)</f>
        <v>95</v>
      </c>
      <c r="I200" s="10">
        <f>ROUND(VLOOKUP($C200,$B$4:$BH$42,8,FALSE),0)</f>
        <v>4520</v>
      </c>
      <c r="J200" s="10">
        <f>ROUND(VLOOKUP($C200,$B$4:$BH$42,9,FALSE),0)</f>
        <v>20</v>
      </c>
      <c r="K200" s="10">
        <f>ROUND(VLOOKUP($C200,$B$4:$BH$42,10,FALSE),0)</f>
        <v>25</v>
      </c>
      <c r="L200" s="2"/>
      <c r="M200" s="10">
        <f>ROUND(VLOOKUP($C200,$B$4:$BH$42,12,FALSE),0)</f>
        <v>100</v>
      </c>
      <c r="N200" s="10">
        <f>ROUND(VLOOKUP($C200,$B$4:$BH$42,13,FALSE),0)</f>
        <v>0</v>
      </c>
      <c r="O200" s="10">
        <f>ROUND(VLOOKUP($C200,$B$4:$BH$42,14,FALSE),0)</f>
        <v>0</v>
      </c>
      <c r="P200" s="10">
        <f>ROUND(VLOOKUP($C200,$B$4:$BH$42,15,FALSE),0)</f>
        <v>0</v>
      </c>
      <c r="Q200" s="10">
        <f>ROUND(VLOOKUP($C200,$B$4:$BH$42,16,FALSE),0)</f>
        <v>0</v>
      </c>
      <c r="R200" s="10">
        <f>ROUND(VLOOKUP($C200,$B$4:$BH$42,17,FALSE),0)</f>
        <v>0</v>
      </c>
      <c r="S200" s="10">
        <f>ROUND(VLOOKUP($C200,$B$4:$BH$42,18,FALSE),0)</f>
        <v>100</v>
      </c>
      <c r="T200" s="10">
        <f>ROUND(VLOOKUP($C200,$B$4:$BH$42,19,FALSE),0)</f>
        <v>0</v>
      </c>
      <c r="U200" s="10">
        <f>ROUND(VLOOKUP($C200,$B$4:$BH$42,20,FALSE),0)</f>
        <v>0</v>
      </c>
      <c r="V200" s="10">
        <f>ROUND(VLOOKUP($C200,$B$4:$BH$42,21,FALSE),0)</f>
        <v>0</v>
      </c>
      <c r="W200" s="2"/>
      <c r="X200" s="10">
        <f>ROUND(VLOOKUP($C200,$B$4:$BH$42,23,FALSE),0)</f>
        <v>100</v>
      </c>
      <c r="Y200" s="10">
        <f>ROUND(VLOOKUP($C200,$B$4:$BH$42,24,FALSE),0)</f>
        <v>0</v>
      </c>
      <c r="Z200" s="10">
        <f>ROUND(VLOOKUP($C200,$B$4:$BH$42,25,FALSE),0)</f>
        <v>0</v>
      </c>
      <c r="AA200" s="10">
        <f>ROUND(VLOOKUP($C200,$B$4:$BH$42,26,FALSE),0)</f>
        <v>0</v>
      </c>
      <c r="AB200" s="10">
        <f>ROUND(VLOOKUP($C200,$B$4:$BH$42,27,FALSE),0)</f>
        <v>500</v>
      </c>
      <c r="AC200" s="10">
        <f>ROUND(VLOOKUP($C200,$B$4:$BH$42,28,FALSE),0)</f>
        <v>250</v>
      </c>
      <c r="AD200" s="10">
        <f>ROUND(VLOOKUP($C200,$B$4:$BH$42,29,FALSE),0)</f>
        <v>100</v>
      </c>
      <c r="AE200" s="10">
        <f>ROUND(VLOOKUP($C200,$B$4:$BH$42,30,FALSE),0)</f>
        <v>0</v>
      </c>
      <c r="AF200" s="10">
        <f>ROUND(VLOOKUP($C200,$B$4:$BH$42,31,FALSE),0)</f>
        <v>0</v>
      </c>
      <c r="AG200" s="10">
        <f>ROUND(VLOOKUP($C200,$B$4:$BH$42,32,FALSE),0)</f>
        <v>150</v>
      </c>
      <c r="AH200" s="10">
        <f>ROUND(VLOOKUP($C200,$B$4:$BH$42,33,FALSE),0)</f>
        <v>0</v>
      </c>
      <c r="AI200" s="10">
        <f>ROUND(VLOOKUP($C200,$B$4:$BH$42,34,FALSE),0)</f>
        <v>0</v>
      </c>
      <c r="AJ200" s="3"/>
      <c r="AK200" s="10">
        <f>ROUND(VLOOKUP($C200,$B$4:$BH$42,36,FALSE),0)</f>
        <v>0</v>
      </c>
      <c r="AL200" s="10">
        <f>ROUND(VLOOKUP($C200,$B$4:$BH$42,37,FALSE),0)</f>
        <v>0</v>
      </c>
      <c r="AM200" s="3"/>
      <c r="AN200" s="10">
        <f>ROUND(VLOOKUP($C200,$B$4:$BH$42,39,FALSE),0)</f>
        <v>0</v>
      </c>
      <c r="AO200" s="10">
        <f>ROUND(VLOOKUP($C200,$B$4:$BH$42,40,FALSE),0)</f>
        <v>0</v>
      </c>
      <c r="AP200" s="10">
        <f>ROUND(VLOOKUP($C200,$B$4:$BH$42,41,FALSE),0)</f>
        <v>0</v>
      </c>
      <c r="AQ200" s="10">
        <f>ROUND(VLOOKUP($C200,$B$4:$BH$42,42,FALSE),0)</f>
        <v>0</v>
      </c>
      <c r="AR200" s="10">
        <f>ROUND(VLOOKUP($C200,$B$4:$BH$42,43,FALSE),0)</f>
        <v>0</v>
      </c>
      <c r="AS200" s="10">
        <f>ROUND(VLOOKUP($C200,$B$4:$BH$42,44,FALSE),0)</f>
        <v>0</v>
      </c>
      <c r="AT200" s="10">
        <f>ROUND(VLOOKUP($C200,$B$4:$BH$42,45,FALSE),0)</f>
        <v>0</v>
      </c>
      <c r="AU200" s="10">
        <f>ROUND(VLOOKUP($C200,$B$4:$BH$42,46,FALSE),0)</f>
        <v>0</v>
      </c>
      <c r="AV200" s="10">
        <f>ROUND(VLOOKUP($C200,$B$4:$BH$42,47,FALSE),0)</f>
        <v>0</v>
      </c>
      <c r="AW200" s="10">
        <f>ROUND(VLOOKUP($C200,$B$4:$BH$42,48,FALSE),0)</f>
        <v>0</v>
      </c>
      <c r="AX200" s="10">
        <f>ROUND(VLOOKUP($C200,$B$4:$BH$42,49,FALSE),0)</f>
        <v>0</v>
      </c>
      <c r="AY200" s="3"/>
      <c r="AZ200" s="10">
        <v>6000</v>
      </c>
      <c r="BA200" s="10">
        <v>2000</v>
      </c>
      <c r="BB200" s="10">
        <v>575</v>
      </c>
      <c r="BC200" s="10">
        <v>0</v>
      </c>
      <c r="BD200" s="10">
        <v>0</v>
      </c>
      <c r="BE200" s="10">
        <v>60</v>
      </c>
      <c r="BF200" s="3"/>
      <c r="BG200" s="10">
        <v>1000</v>
      </c>
      <c r="BH200" s="10">
        <v>5000</v>
      </c>
      <c r="BI200" s="3"/>
      <c r="BJ200" s="21">
        <v>1</v>
      </c>
      <c r="BK200" s="65">
        <v>0</v>
      </c>
      <c r="BL200" s="65">
        <v>0</v>
      </c>
      <c r="BM200" s="6">
        <f t="shared" ref="BM200:BM203" si="786">MAX(G200*(1+M200/1000*(1+O200/1000))*(1+0.5*T200/1000)*(1+0.25*S200/1000),(H200*(1+X200/1000*(1+Z200/1000))*(1+0.5*AE200/1000)*(1+0.25*AD200/1000)))*BG200/1000</f>
        <v>107.11250000000001</v>
      </c>
      <c r="BN200" s="8">
        <f t="shared" ref="BN200:BN203" si="787">(BQ200+BS200)/2*(1+AI200/2000)*(1+AH200/2000)*(1+AN200/2000)*(1+AK200/2000)</f>
        <v>347.95278528237111</v>
      </c>
      <c r="BO200" s="12">
        <f t="shared" ref="BO200:BO203" si="788">SQRT(BM200*BN200)</f>
        <v>193.05463660207172</v>
      </c>
      <c r="BP200" s="50">
        <f>(1-'#Constant'!$A$3)/($J200*'#Constant'!$B$3/'#Constant'!$C$3^($D200-1)+1)+'#Constant'!$A$3</f>
        <v>0.94452830188679238</v>
      </c>
      <c r="BQ200" s="4">
        <f t="shared" ref="BQ200:BQ203" si="789">I200/(BP200*(1-Q200/1000*(0.5+R200/1000))*(1-P200/1000)*(1-V200/1000)*(1+U200/1000))/20</f>
        <v>239.27287255293649</v>
      </c>
      <c r="BR200" s="50">
        <f>(1-'#Constant'!$A$3)/($K200*'#Constant'!$B$3/'#Constant'!$C$3^($D200-1)+1)+'#Constant'!$A$3</f>
        <v>0.93162790697674425</v>
      </c>
      <c r="BS200" s="4">
        <f t="shared" ref="BS200:BS203" si="790">I200/(BR200*(1-AB200/1000*(0.5+AC200/1000))*(1-AA200/1000)*(1-AG200/1000)*(1+AF200/1000))/20</f>
        <v>456.63269801180576</v>
      </c>
      <c r="BT200">
        <f>BO200/$BO$4*100</f>
        <v>146.72883194020091</v>
      </c>
    </row>
    <row r="201" spans="1:72" s="13" customFormat="1" ht="17.25" thickBot="1" x14ac:dyDescent="0.35">
      <c r="B201" s="20"/>
      <c r="D201" s="14">
        <v>1</v>
      </c>
      <c r="E201" s="14">
        <v>1</v>
      </c>
      <c r="F201" s="19">
        <v>1</v>
      </c>
      <c r="G201" s="15">
        <f>G200</f>
        <v>95</v>
      </c>
      <c r="H201" s="15">
        <f>H200</f>
        <v>95</v>
      </c>
      <c r="I201" s="15">
        <f>I200</f>
        <v>4520</v>
      </c>
      <c r="J201" s="15">
        <f>J200</f>
        <v>20</v>
      </c>
      <c r="K201" s="15">
        <f>K200</f>
        <v>25</v>
      </c>
      <c r="L201" s="16"/>
      <c r="M201" s="15">
        <f t="shared" ref="M201:V201" si="791">M200</f>
        <v>100</v>
      </c>
      <c r="N201" s="15">
        <f t="shared" si="791"/>
        <v>0</v>
      </c>
      <c r="O201" s="15">
        <f t="shared" si="791"/>
        <v>0</v>
      </c>
      <c r="P201" s="15">
        <f t="shared" si="791"/>
        <v>0</v>
      </c>
      <c r="Q201" s="15">
        <f t="shared" si="791"/>
        <v>0</v>
      </c>
      <c r="R201" s="15">
        <f t="shared" si="791"/>
        <v>0</v>
      </c>
      <c r="S201" s="15">
        <f t="shared" si="791"/>
        <v>100</v>
      </c>
      <c r="T201" s="15">
        <f t="shared" si="791"/>
        <v>0</v>
      </c>
      <c r="U201" s="15">
        <f t="shared" si="791"/>
        <v>0</v>
      </c>
      <c r="V201" s="15">
        <f t="shared" si="791"/>
        <v>0</v>
      </c>
      <c r="W201" s="16"/>
      <c r="X201" s="15">
        <f t="shared" ref="X201:AI201" si="792">X200</f>
        <v>100</v>
      </c>
      <c r="Y201" s="15">
        <f t="shared" si="792"/>
        <v>0</v>
      </c>
      <c r="Z201" s="15">
        <f t="shared" si="792"/>
        <v>0</v>
      </c>
      <c r="AA201" s="15">
        <f t="shared" si="792"/>
        <v>0</v>
      </c>
      <c r="AB201" s="15">
        <f t="shared" si="792"/>
        <v>500</v>
      </c>
      <c r="AC201" s="15">
        <f t="shared" si="792"/>
        <v>250</v>
      </c>
      <c r="AD201" s="15">
        <f t="shared" si="792"/>
        <v>100</v>
      </c>
      <c r="AE201" s="15">
        <f t="shared" si="792"/>
        <v>0</v>
      </c>
      <c r="AF201" s="15">
        <f t="shared" si="792"/>
        <v>0</v>
      </c>
      <c r="AG201" s="15">
        <f t="shared" si="792"/>
        <v>150</v>
      </c>
      <c r="AH201" s="15">
        <f t="shared" si="792"/>
        <v>0</v>
      </c>
      <c r="AI201" s="15">
        <f t="shared" si="792"/>
        <v>0</v>
      </c>
      <c r="AJ201" s="17"/>
      <c r="AK201" s="15">
        <f>AK200</f>
        <v>0</v>
      </c>
      <c r="AL201" s="15">
        <f>AL200</f>
        <v>0</v>
      </c>
      <c r="AM201" s="17"/>
      <c r="AN201" s="15">
        <f t="shared" ref="AN201:AX201" si="793">AN200</f>
        <v>0</v>
      </c>
      <c r="AO201" s="15">
        <f t="shared" si="793"/>
        <v>0</v>
      </c>
      <c r="AP201" s="15">
        <f t="shared" si="793"/>
        <v>0</v>
      </c>
      <c r="AQ201" s="15">
        <f t="shared" si="793"/>
        <v>0</v>
      </c>
      <c r="AR201" s="15">
        <f t="shared" si="793"/>
        <v>0</v>
      </c>
      <c r="AS201" s="15">
        <f t="shared" si="793"/>
        <v>0</v>
      </c>
      <c r="AT201" s="15">
        <f t="shared" si="793"/>
        <v>0</v>
      </c>
      <c r="AU201" s="15">
        <f t="shared" si="793"/>
        <v>0</v>
      </c>
      <c r="AV201" s="15">
        <f t="shared" si="793"/>
        <v>0</v>
      </c>
      <c r="AW201" s="15">
        <f t="shared" si="793"/>
        <v>0</v>
      </c>
      <c r="AX201" s="15">
        <f t="shared" si="793"/>
        <v>0</v>
      </c>
      <c r="AY201" s="17"/>
      <c r="AZ201" s="15">
        <f t="shared" ref="AZ201:BA201" si="794">AZ200</f>
        <v>6000</v>
      </c>
      <c r="BA201" s="15">
        <f t="shared" si="794"/>
        <v>2000</v>
      </c>
      <c r="BB201" s="15">
        <f>BB200</f>
        <v>575</v>
      </c>
      <c r="BC201" s="15">
        <f t="shared" ref="BC201:BE201" si="795">BC200</f>
        <v>0</v>
      </c>
      <c r="BD201" s="15">
        <f t="shared" si="795"/>
        <v>0</v>
      </c>
      <c r="BE201" s="15">
        <f t="shared" si="795"/>
        <v>60</v>
      </c>
      <c r="BF201" s="17"/>
      <c r="BG201" s="15">
        <f t="shared" ref="BG201:BH201" si="796">BG200</f>
        <v>1000</v>
      </c>
      <c r="BH201" s="15">
        <f t="shared" si="796"/>
        <v>5000</v>
      </c>
      <c r="BI201" s="17"/>
      <c r="BJ201" s="22">
        <f>G201/G200</f>
        <v>1</v>
      </c>
      <c r="BK201" s="65">
        <f t="shared" ref="BK201:BL201" si="797">BK200</f>
        <v>0</v>
      </c>
      <c r="BL201" s="65">
        <f t="shared" si="797"/>
        <v>0</v>
      </c>
      <c r="BM201" s="6">
        <f t="shared" si="786"/>
        <v>107.11250000000001</v>
      </c>
      <c r="BN201" s="8">
        <f t="shared" si="787"/>
        <v>347.95278528237111</v>
      </c>
      <c r="BO201" s="12">
        <f t="shared" si="788"/>
        <v>193.05463660207172</v>
      </c>
      <c r="BP201" s="50">
        <f>(1-'#Constant'!$A$3)/($J201*'#Constant'!$B$3/'#Constant'!$C$3^($D201-1)+1)+'#Constant'!$A$3</f>
        <v>0.94452830188679238</v>
      </c>
      <c r="BQ201" s="4">
        <f t="shared" si="789"/>
        <v>239.27287255293649</v>
      </c>
      <c r="BR201" s="50">
        <f>(1-'#Constant'!$A$3)/($K201*'#Constant'!$B$3/'#Constant'!$C$3^($D201-1)+1)+'#Constant'!$A$3</f>
        <v>0.93162790697674425</v>
      </c>
      <c r="BS201" s="4">
        <f t="shared" si="790"/>
        <v>456.63269801180576</v>
      </c>
      <c r="BT201"/>
    </row>
    <row r="202" spans="1:72" x14ac:dyDescent="0.3">
      <c r="A202">
        <v>80</v>
      </c>
      <c r="B202" s="18" t="e">
        <f>VLOOKUP(CONCATENATE("CREATURE_NAME_",A202),[1]Localization_Hero!$A:$E,2,FALSE)</f>
        <v>#N/A</v>
      </c>
      <c r="C202" s="43" t="str">
        <f>VLOOKUP($A202,[2]CreatureTable!$A:$I,9,FALSE)</f>
        <v>Knight</v>
      </c>
      <c r="D202">
        <v>1</v>
      </c>
      <c r="E202">
        <v>1</v>
      </c>
      <c r="F202" s="18">
        <v>1</v>
      </c>
      <c r="G202" s="10">
        <f>ROUND(VLOOKUP($C202,$B$4:$BH$42,6,FALSE),0)</f>
        <v>81</v>
      </c>
      <c r="H202" s="10">
        <f>ROUND(VLOOKUP($C202,$B$4:$BH$42,7,FALSE),0)</f>
        <v>81</v>
      </c>
      <c r="I202" s="10">
        <f>ROUND(VLOOKUP($C202,$B$4:$BH$42,8,FALSE),0)</f>
        <v>6982</v>
      </c>
      <c r="J202" s="10">
        <f>ROUND(VLOOKUP($C202,$B$4:$BH$42,9,FALSE),0)</f>
        <v>36</v>
      </c>
      <c r="K202" s="10">
        <f>ROUND(VLOOKUP($C202,$B$4:$BH$42,10,FALSE),0)</f>
        <v>28</v>
      </c>
      <c r="L202" s="2"/>
      <c r="M202" s="10">
        <f>ROUND(VLOOKUP($C202,$B$4:$BH$42,12,FALSE),0)</f>
        <v>50</v>
      </c>
      <c r="N202" s="10">
        <f>ROUND(VLOOKUP($C202,$B$4:$BH$42,13,FALSE),0)</f>
        <v>0</v>
      </c>
      <c r="O202" s="10">
        <f>ROUND(VLOOKUP($C202,$B$4:$BH$42,14,FALSE),0)</f>
        <v>0</v>
      </c>
      <c r="P202" s="10">
        <f>ROUND(VLOOKUP($C202,$B$4:$BH$42,15,FALSE),0)</f>
        <v>0</v>
      </c>
      <c r="Q202" s="10">
        <f>ROUND(VLOOKUP($C202,$B$4:$BH$42,16,FALSE),0)</f>
        <v>100</v>
      </c>
      <c r="R202" s="10">
        <f>ROUND(VLOOKUP($C202,$B$4:$BH$42,17,FALSE),0)</f>
        <v>0</v>
      </c>
      <c r="S202" s="10">
        <f>ROUND(VLOOKUP($C202,$B$4:$BH$42,18,FALSE),0)</f>
        <v>0</v>
      </c>
      <c r="T202" s="10">
        <f>ROUND(VLOOKUP($C202,$B$4:$BH$42,19,FALSE),0)</f>
        <v>0</v>
      </c>
      <c r="U202" s="10">
        <f>ROUND(VLOOKUP($C202,$B$4:$BH$42,20,FALSE),0)</f>
        <v>0</v>
      </c>
      <c r="V202" s="10">
        <f>ROUND(VLOOKUP($C202,$B$4:$BH$42,21,FALSE),0)</f>
        <v>250</v>
      </c>
      <c r="W202" s="2"/>
      <c r="X202" s="10">
        <f>ROUND(VLOOKUP($C202,$B$4:$BH$42,23,FALSE),0)</f>
        <v>50</v>
      </c>
      <c r="Y202" s="10">
        <f>ROUND(VLOOKUP($C202,$B$4:$BH$42,24,FALSE),0)</f>
        <v>0</v>
      </c>
      <c r="Z202" s="10">
        <f>ROUND(VLOOKUP($C202,$B$4:$BH$42,25,FALSE),0)</f>
        <v>0</v>
      </c>
      <c r="AA202" s="10">
        <f>ROUND(VLOOKUP($C202,$B$4:$BH$42,26,FALSE),0)</f>
        <v>0</v>
      </c>
      <c r="AB202" s="10">
        <f>ROUND(VLOOKUP($C202,$B$4:$BH$42,27,FALSE),0)</f>
        <v>100</v>
      </c>
      <c r="AC202" s="10">
        <f>ROUND(VLOOKUP($C202,$B$4:$BH$42,28,FALSE),0)</f>
        <v>0</v>
      </c>
      <c r="AD202" s="10">
        <f>ROUND(VLOOKUP($C202,$B$4:$BH$42,29,FALSE),0)</f>
        <v>0</v>
      </c>
      <c r="AE202" s="10">
        <f>ROUND(VLOOKUP($C202,$B$4:$BH$42,30,FALSE),0)</f>
        <v>0</v>
      </c>
      <c r="AF202" s="10">
        <f>ROUND(VLOOKUP($C202,$B$4:$BH$42,31,FALSE),0)</f>
        <v>0</v>
      </c>
      <c r="AG202" s="10">
        <f>ROUND(VLOOKUP($C202,$B$4:$BH$42,32,FALSE),0)</f>
        <v>250</v>
      </c>
      <c r="AH202" s="10">
        <f>ROUND(VLOOKUP($C202,$B$4:$BH$42,33,FALSE),0)</f>
        <v>0</v>
      </c>
      <c r="AI202" s="10">
        <f>ROUND(VLOOKUP($C202,$B$4:$BH$42,34,FALSE),0)</f>
        <v>0</v>
      </c>
      <c r="AJ202" s="3"/>
      <c r="AK202" s="10">
        <f>ROUND(VLOOKUP($C202,$B$4:$BH$42,36,FALSE),0)</f>
        <v>0</v>
      </c>
      <c r="AL202" s="10">
        <f>ROUND(VLOOKUP($C202,$B$4:$BH$42,37,FALSE),0)</f>
        <v>0</v>
      </c>
      <c r="AM202" s="3"/>
      <c r="AN202" s="10">
        <f>ROUND(VLOOKUP($C202,$B$4:$BH$42,39,FALSE),0)</f>
        <v>0</v>
      </c>
      <c r="AO202" s="10">
        <f>ROUND(VLOOKUP($C202,$B$4:$BH$42,40,FALSE),0)</f>
        <v>0</v>
      </c>
      <c r="AP202" s="10">
        <f>ROUND(VLOOKUP($C202,$B$4:$BH$42,41,FALSE),0)</f>
        <v>0</v>
      </c>
      <c r="AQ202" s="10">
        <f>ROUND(VLOOKUP($C202,$B$4:$BH$42,42,FALSE),0)</f>
        <v>0</v>
      </c>
      <c r="AR202" s="10">
        <f>ROUND(VLOOKUP($C202,$B$4:$BH$42,43,FALSE),0)</f>
        <v>0</v>
      </c>
      <c r="AS202" s="10">
        <f>ROUND(VLOOKUP($C202,$B$4:$BH$42,44,FALSE),0)</f>
        <v>0</v>
      </c>
      <c r="AT202" s="10">
        <f>ROUND(VLOOKUP($C202,$B$4:$BH$42,45,FALSE),0)</f>
        <v>0</v>
      </c>
      <c r="AU202" s="10">
        <f>ROUND(VLOOKUP($C202,$B$4:$BH$42,46,FALSE),0)</f>
        <v>0</v>
      </c>
      <c r="AV202" s="10">
        <f>ROUND(VLOOKUP($C202,$B$4:$BH$42,47,FALSE),0)</f>
        <v>0</v>
      </c>
      <c r="AW202" s="10">
        <f>ROUND(VLOOKUP($C202,$B$4:$BH$42,48,FALSE),0)</f>
        <v>0</v>
      </c>
      <c r="AX202" s="10">
        <f>ROUND(VLOOKUP($C202,$B$4:$BH$42,49,FALSE),0)</f>
        <v>0</v>
      </c>
      <c r="AY202" s="3"/>
      <c r="AZ202" s="10">
        <v>6000</v>
      </c>
      <c r="BA202" s="10">
        <v>2000</v>
      </c>
      <c r="BB202" s="10">
        <v>183</v>
      </c>
      <c r="BC202" s="10">
        <v>0</v>
      </c>
      <c r="BD202" s="10">
        <v>0</v>
      </c>
      <c r="BE202" s="10">
        <v>60</v>
      </c>
      <c r="BF202" s="3"/>
      <c r="BG202" s="10">
        <v>1000</v>
      </c>
      <c r="BH202" s="10">
        <v>5000</v>
      </c>
      <c r="BI202" s="3"/>
      <c r="BJ202" s="21">
        <v>1</v>
      </c>
      <c r="BK202" s="65">
        <v>0</v>
      </c>
      <c r="BL202" s="65">
        <v>0</v>
      </c>
      <c r="BM202" s="6">
        <f t="shared" si="786"/>
        <v>85.05</v>
      </c>
      <c r="BN202" s="8">
        <f t="shared" si="787"/>
        <v>535.97110176221133</v>
      </c>
      <c r="BO202" s="12">
        <f t="shared" si="788"/>
        <v>213.50489972100422</v>
      </c>
      <c r="BP202" s="50">
        <f>(1-'#Constant'!$A$3)/($J202*'#Constant'!$B$3/'#Constant'!$C$3^($D202-1)+1)+'#Constant'!$A$3</f>
        <v>0.90447653429602881</v>
      </c>
      <c r="BQ202" s="4">
        <f t="shared" si="789"/>
        <v>541.71102698872187</v>
      </c>
      <c r="BR202" s="50">
        <f>(1-'#Constant'!$A$3)/($K202*'#Constant'!$B$3/'#Constant'!$C$3^($D202-1)+1)+'#Constant'!$A$3</f>
        <v>0.92405904059040589</v>
      </c>
      <c r="BS202" s="4">
        <f t="shared" si="790"/>
        <v>530.2311765357008</v>
      </c>
      <c r="BT202">
        <f>BO202/$BO$4*100</f>
        <v>162.27180605946913</v>
      </c>
    </row>
    <row r="203" spans="1:72" s="13" customFormat="1" ht="17.25" thickBot="1" x14ac:dyDescent="0.35">
      <c r="B203" s="20"/>
      <c r="D203" s="14">
        <v>1</v>
      </c>
      <c r="E203" s="14">
        <v>1</v>
      </c>
      <c r="F203" s="19">
        <v>1</v>
      </c>
      <c r="G203" s="15">
        <f>G202</f>
        <v>81</v>
      </c>
      <c r="H203" s="15">
        <f>H202</f>
        <v>81</v>
      </c>
      <c r="I203" s="15">
        <f>I202</f>
        <v>6982</v>
      </c>
      <c r="J203" s="15">
        <f>J202</f>
        <v>36</v>
      </c>
      <c r="K203" s="15">
        <f>K202</f>
        <v>28</v>
      </c>
      <c r="L203" s="16"/>
      <c r="M203" s="15">
        <f t="shared" ref="M203:V203" si="798">M202</f>
        <v>50</v>
      </c>
      <c r="N203" s="15">
        <f t="shared" si="798"/>
        <v>0</v>
      </c>
      <c r="O203" s="15">
        <f t="shared" si="798"/>
        <v>0</v>
      </c>
      <c r="P203" s="15">
        <f t="shared" si="798"/>
        <v>0</v>
      </c>
      <c r="Q203" s="15">
        <f t="shared" si="798"/>
        <v>100</v>
      </c>
      <c r="R203" s="15">
        <f t="shared" si="798"/>
        <v>0</v>
      </c>
      <c r="S203" s="15">
        <f t="shared" si="798"/>
        <v>0</v>
      </c>
      <c r="T203" s="15">
        <f t="shared" si="798"/>
        <v>0</v>
      </c>
      <c r="U203" s="15">
        <f t="shared" si="798"/>
        <v>0</v>
      </c>
      <c r="V203" s="15">
        <f t="shared" si="798"/>
        <v>250</v>
      </c>
      <c r="W203" s="16"/>
      <c r="X203" s="15">
        <f t="shared" ref="X203:AI203" si="799">X202</f>
        <v>50</v>
      </c>
      <c r="Y203" s="15">
        <f t="shared" si="799"/>
        <v>0</v>
      </c>
      <c r="Z203" s="15">
        <f t="shared" si="799"/>
        <v>0</v>
      </c>
      <c r="AA203" s="15">
        <f t="shared" si="799"/>
        <v>0</v>
      </c>
      <c r="AB203" s="15">
        <f t="shared" si="799"/>
        <v>100</v>
      </c>
      <c r="AC203" s="15">
        <f t="shared" si="799"/>
        <v>0</v>
      </c>
      <c r="AD203" s="15">
        <f t="shared" si="799"/>
        <v>0</v>
      </c>
      <c r="AE203" s="15">
        <f t="shared" si="799"/>
        <v>0</v>
      </c>
      <c r="AF203" s="15">
        <f t="shared" si="799"/>
        <v>0</v>
      </c>
      <c r="AG203" s="15">
        <f t="shared" si="799"/>
        <v>250</v>
      </c>
      <c r="AH203" s="15">
        <f t="shared" si="799"/>
        <v>0</v>
      </c>
      <c r="AI203" s="15">
        <f t="shared" si="799"/>
        <v>0</v>
      </c>
      <c r="AJ203" s="17"/>
      <c r="AK203" s="15">
        <f>AK202</f>
        <v>0</v>
      </c>
      <c r="AL203" s="15">
        <f>AL202</f>
        <v>0</v>
      </c>
      <c r="AM203" s="17"/>
      <c r="AN203" s="15">
        <f t="shared" ref="AN203:AX203" si="800">AN202</f>
        <v>0</v>
      </c>
      <c r="AO203" s="15">
        <f t="shared" si="800"/>
        <v>0</v>
      </c>
      <c r="AP203" s="15">
        <f t="shared" si="800"/>
        <v>0</v>
      </c>
      <c r="AQ203" s="15">
        <f t="shared" si="800"/>
        <v>0</v>
      </c>
      <c r="AR203" s="15">
        <f t="shared" si="800"/>
        <v>0</v>
      </c>
      <c r="AS203" s="15">
        <f t="shared" si="800"/>
        <v>0</v>
      </c>
      <c r="AT203" s="15">
        <f t="shared" si="800"/>
        <v>0</v>
      </c>
      <c r="AU203" s="15">
        <f t="shared" si="800"/>
        <v>0</v>
      </c>
      <c r="AV203" s="15">
        <f t="shared" si="800"/>
        <v>0</v>
      </c>
      <c r="AW203" s="15">
        <f t="shared" si="800"/>
        <v>0</v>
      </c>
      <c r="AX203" s="15">
        <f t="shared" si="800"/>
        <v>0</v>
      </c>
      <c r="AY203" s="17"/>
      <c r="AZ203" s="15">
        <f t="shared" ref="AZ203:BA203" si="801">AZ202</f>
        <v>6000</v>
      </c>
      <c r="BA203" s="15">
        <f t="shared" si="801"/>
        <v>2000</v>
      </c>
      <c r="BB203" s="15">
        <v>183</v>
      </c>
      <c r="BC203" s="15">
        <f t="shared" ref="BC203:BE203" si="802">BC202</f>
        <v>0</v>
      </c>
      <c r="BD203" s="15">
        <f t="shared" si="802"/>
        <v>0</v>
      </c>
      <c r="BE203" s="15">
        <f t="shared" si="802"/>
        <v>60</v>
      </c>
      <c r="BF203" s="17"/>
      <c r="BG203" s="15">
        <f t="shared" ref="BG203:BH203" si="803">BG202</f>
        <v>1000</v>
      </c>
      <c r="BH203" s="15">
        <f t="shared" si="803"/>
        <v>5000</v>
      </c>
      <c r="BI203" s="17"/>
      <c r="BJ203" s="22">
        <f>G203/G202</f>
        <v>1</v>
      </c>
      <c r="BK203" s="65">
        <f t="shared" ref="BK203:BL203" si="804">BK202</f>
        <v>0</v>
      </c>
      <c r="BL203" s="65">
        <f t="shared" si="804"/>
        <v>0</v>
      </c>
      <c r="BM203" s="6">
        <f t="shared" si="786"/>
        <v>85.05</v>
      </c>
      <c r="BN203" s="8">
        <f t="shared" si="787"/>
        <v>535.97110176221133</v>
      </c>
      <c r="BO203" s="12">
        <f t="shared" si="788"/>
        <v>213.50489972100422</v>
      </c>
      <c r="BP203" s="50">
        <f>(1-'#Constant'!$A$3)/($J203*'#Constant'!$B$3/'#Constant'!$C$3^($D203-1)+1)+'#Constant'!$A$3</f>
        <v>0.90447653429602881</v>
      </c>
      <c r="BQ203" s="4">
        <f t="shared" si="789"/>
        <v>541.71102698872187</v>
      </c>
      <c r="BR203" s="50">
        <f>(1-'#Constant'!$A$3)/($K203*'#Constant'!$B$3/'#Constant'!$C$3^($D203-1)+1)+'#Constant'!$A$3</f>
        <v>0.92405904059040589</v>
      </c>
      <c r="BS203" s="4">
        <f t="shared" si="790"/>
        <v>530.2311765357008</v>
      </c>
      <c r="BT203"/>
    </row>
    <row r="204" spans="1:72" x14ac:dyDescent="0.3">
      <c r="A204">
        <v>81</v>
      </c>
      <c r="B204" s="18" t="e">
        <f>VLOOKUP(CONCATENATE("CREATURE_NAME_",A204),[1]Localization_Hero!$A:$E,2,FALSE)</f>
        <v>#N/A</v>
      </c>
      <c r="C204" s="43" t="s">
        <v>77</v>
      </c>
      <c r="D204">
        <v>1</v>
      </c>
      <c r="E204">
        <v>1</v>
      </c>
      <c r="F204" s="18">
        <v>1</v>
      </c>
      <c r="G204" s="10">
        <f>ROUND(VLOOKUP($C204,$B$4:$BH$42,6,FALSE),0)</f>
        <v>92</v>
      </c>
      <c r="H204" s="10">
        <f>ROUND(VLOOKUP($C204,$B$4:$BH$42,7,FALSE),0)</f>
        <v>92</v>
      </c>
      <c r="I204" s="10">
        <f>ROUND(VLOOKUP($C204,$B$4:$BH$42,8,FALSE),0)</f>
        <v>5930</v>
      </c>
      <c r="J204" s="10">
        <f>ROUND(VLOOKUP($C204,$B$4:$BH$42,9,FALSE),0)</f>
        <v>30</v>
      </c>
      <c r="K204" s="10">
        <f>ROUND(VLOOKUP($C204,$B$4:$BH$42,10,FALSE),0)</f>
        <v>36</v>
      </c>
      <c r="L204" s="2"/>
      <c r="M204" s="10">
        <f>ROUND(VLOOKUP($C204,$B$4:$BH$42,12,FALSE),0)</f>
        <v>150</v>
      </c>
      <c r="N204" s="10">
        <f>ROUND(VLOOKUP($C204,$B$4:$BH$42,13,FALSE),0)</f>
        <v>0</v>
      </c>
      <c r="O204" s="10">
        <f>ROUND(VLOOKUP($C204,$B$4:$BH$42,14,FALSE),0)</f>
        <v>0</v>
      </c>
      <c r="P204" s="10">
        <f>ROUND(VLOOKUP($C204,$B$4:$BH$42,15,FALSE),0)</f>
        <v>100</v>
      </c>
      <c r="Q204" s="10">
        <f>ROUND(VLOOKUP($C204,$B$4:$BH$42,16,FALSE),0)</f>
        <v>0</v>
      </c>
      <c r="R204" s="10">
        <f>ROUND(VLOOKUP($C204,$B$4:$BH$42,17,FALSE),0)</f>
        <v>0</v>
      </c>
      <c r="S204" s="10">
        <f>ROUND(VLOOKUP($C204,$B$4:$BH$42,18,FALSE),0)</f>
        <v>100</v>
      </c>
      <c r="T204" s="10">
        <f>ROUND(VLOOKUP($C204,$B$4:$BH$42,19,FALSE),0)</f>
        <v>150</v>
      </c>
      <c r="U204" s="10">
        <f>ROUND(VLOOKUP($C204,$B$4:$BH$42,20,FALSE),0)</f>
        <v>0</v>
      </c>
      <c r="V204" s="10">
        <f>ROUND(VLOOKUP($C204,$B$4:$BH$42,21,FALSE),0)</f>
        <v>0</v>
      </c>
      <c r="W204" s="2"/>
      <c r="X204" s="10">
        <f>ROUND(VLOOKUP($C204,$B$4:$BH$42,23,FALSE),0)</f>
        <v>150</v>
      </c>
      <c r="Y204" s="10">
        <f>ROUND(VLOOKUP($C204,$B$4:$BH$42,24,FALSE),0)</f>
        <v>0</v>
      </c>
      <c r="Z204" s="10">
        <f>ROUND(VLOOKUP($C204,$B$4:$BH$42,25,FALSE),0)</f>
        <v>0</v>
      </c>
      <c r="AA204" s="10">
        <f>ROUND(VLOOKUP($C204,$B$4:$BH$42,26,FALSE),0)</f>
        <v>100</v>
      </c>
      <c r="AB204" s="10">
        <f>ROUND(VLOOKUP($C204,$B$4:$BH$42,27,FALSE),0)</f>
        <v>0</v>
      </c>
      <c r="AC204" s="10">
        <f>ROUND(VLOOKUP($C204,$B$4:$BH$42,28,FALSE),0)</f>
        <v>0</v>
      </c>
      <c r="AD204" s="10">
        <f>ROUND(VLOOKUP($C204,$B$4:$BH$42,29,FALSE),0)</f>
        <v>100</v>
      </c>
      <c r="AE204" s="10">
        <f>ROUND(VLOOKUP($C204,$B$4:$BH$42,30,FALSE),0)</f>
        <v>150</v>
      </c>
      <c r="AF204" s="10">
        <f>ROUND(VLOOKUP($C204,$B$4:$BH$42,31,FALSE),0)</f>
        <v>0</v>
      </c>
      <c r="AG204" s="10">
        <f>ROUND(VLOOKUP($C204,$B$4:$BH$42,32,FALSE),0)</f>
        <v>0</v>
      </c>
      <c r="AH204" s="10">
        <f>ROUND(VLOOKUP($C204,$B$4:$BH$42,33,FALSE),0)</f>
        <v>0</v>
      </c>
      <c r="AI204" s="10">
        <f>ROUND(VLOOKUP($C204,$B$4:$BH$42,34,FALSE),0)</f>
        <v>0</v>
      </c>
      <c r="AJ204" s="3"/>
      <c r="AK204" s="10">
        <f>ROUND(VLOOKUP($C204,$B$4:$BH$42,36,FALSE),0)</f>
        <v>150</v>
      </c>
      <c r="AL204" s="10">
        <f>ROUND(VLOOKUP($C204,$B$4:$BH$42,37,FALSE),0)</f>
        <v>0</v>
      </c>
      <c r="AM204" s="3"/>
      <c r="AN204" s="10">
        <f>ROUND(VLOOKUP($C204,$B$4:$BH$42,39,FALSE),0)</f>
        <v>0</v>
      </c>
      <c r="AO204" s="10">
        <f>ROUND(VLOOKUP($C204,$B$4:$BH$42,40,FALSE),0)</f>
        <v>0</v>
      </c>
      <c r="AP204" s="10">
        <f>ROUND(VLOOKUP($C204,$B$4:$BH$42,41,FALSE),0)</f>
        <v>0</v>
      </c>
      <c r="AQ204" s="10">
        <f>ROUND(VLOOKUP($C204,$B$4:$BH$42,42,FALSE),0)</f>
        <v>0</v>
      </c>
      <c r="AR204" s="10">
        <f>ROUND(VLOOKUP($C204,$B$4:$BH$42,43,FALSE),0)</f>
        <v>0</v>
      </c>
      <c r="AS204" s="10">
        <f>ROUND(VLOOKUP($C204,$B$4:$BH$42,44,FALSE),0)</f>
        <v>0</v>
      </c>
      <c r="AT204" s="10">
        <f>ROUND(VLOOKUP($C204,$B$4:$BH$42,45,FALSE),0)</f>
        <v>0</v>
      </c>
      <c r="AU204" s="10">
        <f>ROUND(VLOOKUP($C204,$B$4:$BH$42,46,FALSE),0)</f>
        <v>0</v>
      </c>
      <c r="AV204" s="10">
        <f>ROUND(VLOOKUP($C204,$B$4:$BH$42,47,FALSE),0)</f>
        <v>0</v>
      </c>
      <c r="AW204" s="10">
        <f>ROUND(VLOOKUP($C204,$B$4:$BH$42,48,FALSE),0)</f>
        <v>0</v>
      </c>
      <c r="AX204" s="10">
        <f>ROUND(VLOOKUP($C204,$B$4:$BH$42,49,FALSE),0)</f>
        <v>0</v>
      </c>
      <c r="AY204" s="3"/>
      <c r="AZ204" s="10">
        <v>6000</v>
      </c>
      <c r="BA204" s="10">
        <v>2000</v>
      </c>
      <c r="BB204" s="10">
        <v>466</v>
      </c>
      <c r="BC204" s="10">
        <v>0</v>
      </c>
      <c r="BD204" s="10">
        <v>0</v>
      </c>
      <c r="BE204" s="10">
        <v>60</v>
      </c>
      <c r="BF204" s="3"/>
      <c r="BG204" s="10">
        <v>1000</v>
      </c>
      <c r="BH204" s="10">
        <v>5000</v>
      </c>
      <c r="BI204" s="3"/>
      <c r="BJ204" s="21">
        <v>1</v>
      </c>
      <c r="BK204" s="65">
        <v>0</v>
      </c>
      <c r="BL204" s="65">
        <v>0</v>
      </c>
      <c r="BM204" s="6">
        <v>116.57837499999998</v>
      </c>
      <c r="BN204" s="8">
        <v>431.60469242537107</v>
      </c>
      <c r="BO204" s="12">
        <v>224.31177785690292</v>
      </c>
      <c r="BP204" s="50">
        <v>0.91908256880733941</v>
      </c>
      <c r="BQ204" s="4">
        <v>398.2769286888539</v>
      </c>
      <c r="BR204" s="50">
        <v>0.90447653429602881</v>
      </c>
      <c r="BS204" s="4">
        <v>404.70854559090628</v>
      </c>
      <c r="BT204">
        <v>170.48544253932715</v>
      </c>
    </row>
    <row r="205" spans="1:72" s="13" customFormat="1" ht="17.25" thickBot="1" x14ac:dyDescent="0.35">
      <c r="B205" s="20"/>
      <c r="D205" s="14">
        <v>1</v>
      </c>
      <c r="E205" s="14">
        <v>1</v>
      </c>
      <c r="F205" s="19">
        <v>1</v>
      </c>
      <c r="G205" s="15">
        <f>G204</f>
        <v>92</v>
      </c>
      <c r="H205" s="15">
        <f>H204</f>
        <v>92</v>
      </c>
      <c r="I205" s="15">
        <f>I204</f>
        <v>5930</v>
      </c>
      <c r="J205" s="15">
        <f>J204</f>
        <v>30</v>
      </c>
      <c r="K205" s="15">
        <f>K204</f>
        <v>36</v>
      </c>
      <c r="L205" s="16"/>
      <c r="M205" s="15">
        <f t="shared" ref="M205:V205" si="805">M204</f>
        <v>150</v>
      </c>
      <c r="N205" s="15">
        <f t="shared" si="805"/>
        <v>0</v>
      </c>
      <c r="O205" s="15">
        <f t="shared" si="805"/>
        <v>0</v>
      </c>
      <c r="P205" s="15">
        <f t="shared" si="805"/>
        <v>100</v>
      </c>
      <c r="Q205" s="15">
        <f t="shared" si="805"/>
        <v>0</v>
      </c>
      <c r="R205" s="15">
        <f t="shared" si="805"/>
        <v>0</v>
      </c>
      <c r="S205" s="15">
        <f t="shared" si="805"/>
        <v>100</v>
      </c>
      <c r="T205" s="15">
        <f t="shared" si="805"/>
        <v>150</v>
      </c>
      <c r="U205" s="15">
        <f t="shared" si="805"/>
        <v>0</v>
      </c>
      <c r="V205" s="15">
        <f t="shared" si="805"/>
        <v>0</v>
      </c>
      <c r="W205" s="16"/>
      <c r="X205" s="15">
        <f t="shared" ref="X205:AI205" si="806">X204</f>
        <v>150</v>
      </c>
      <c r="Y205" s="15">
        <f t="shared" si="806"/>
        <v>0</v>
      </c>
      <c r="Z205" s="15">
        <f t="shared" si="806"/>
        <v>0</v>
      </c>
      <c r="AA205" s="15">
        <f t="shared" si="806"/>
        <v>100</v>
      </c>
      <c r="AB205" s="15">
        <f t="shared" si="806"/>
        <v>0</v>
      </c>
      <c r="AC205" s="15">
        <f t="shared" si="806"/>
        <v>0</v>
      </c>
      <c r="AD205" s="15">
        <f t="shared" si="806"/>
        <v>100</v>
      </c>
      <c r="AE205" s="15">
        <f t="shared" si="806"/>
        <v>150</v>
      </c>
      <c r="AF205" s="15">
        <f t="shared" si="806"/>
        <v>0</v>
      </c>
      <c r="AG205" s="15">
        <f t="shared" si="806"/>
        <v>0</v>
      </c>
      <c r="AH205" s="15">
        <f t="shared" si="806"/>
        <v>0</v>
      </c>
      <c r="AI205" s="15">
        <f t="shared" si="806"/>
        <v>0</v>
      </c>
      <c r="AJ205" s="17"/>
      <c r="AK205" s="15">
        <f>AK204</f>
        <v>150</v>
      </c>
      <c r="AL205" s="15">
        <f>AL204</f>
        <v>0</v>
      </c>
      <c r="AM205" s="17"/>
      <c r="AN205" s="15">
        <f t="shared" ref="AN205:AX205" si="807">AN204</f>
        <v>0</v>
      </c>
      <c r="AO205" s="15">
        <f t="shared" si="807"/>
        <v>0</v>
      </c>
      <c r="AP205" s="15">
        <f t="shared" si="807"/>
        <v>0</v>
      </c>
      <c r="AQ205" s="15">
        <f t="shared" si="807"/>
        <v>0</v>
      </c>
      <c r="AR205" s="15">
        <f t="shared" si="807"/>
        <v>0</v>
      </c>
      <c r="AS205" s="15">
        <f t="shared" si="807"/>
        <v>0</v>
      </c>
      <c r="AT205" s="15">
        <f t="shared" si="807"/>
        <v>0</v>
      </c>
      <c r="AU205" s="15">
        <f t="shared" si="807"/>
        <v>0</v>
      </c>
      <c r="AV205" s="15">
        <f t="shared" si="807"/>
        <v>0</v>
      </c>
      <c r="AW205" s="15">
        <f t="shared" si="807"/>
        <v>0</v>
      </c>
      <c r="AX205" s="15">
        <f t="shared" si="807"/>
        <v>0</v>
      </c>
      <c r="AY205" s="17"/>
      <c r="AZ205" s="15">
        <v>6000</v>
      </c>
      <c r="BA205" s="15">
        <v>2000</v>
      </c>
      <c r="BB205" s="15">
        <v>466</v>
      </c>
      <c r="BC205" s="15">
        <v>0</v>
      </c>
      <c r="BD205" s="15">
        <v>0</v>
      </c>
      <c r="BE205" s="15">
        <v>60</v>
      </c>
      <c r="BF205" s="17"/>
      <c r="BG205" s="15">
        <v>1000</v>
      </c>
      <c r="BH205" s="15">
        <v>5000</v>
      </c>
      <c r="BI205" s="17"/>
      <c r="BJ205" s="22">
        <v>1</v>
      </c>
      <c r="BK205" s="65">
        <v>0</v>
      </c>
      <c r="BL205" s="65">
        <v>0</v>
      </c>
      <c r="BM205" s="6">
        <v>116.57837499999998</v>
      </c>
      <c r="BN205" s="8">
        <v>431.60469242537107</v>
      </c>
      <c r="BO205" s="12">
        <v>224.31177785690292</v>
      </c>
      <c r="BP205" s="50">
        <v>0.91908256880733941</v>
      </c>
      <c r="BQ205" s="4">
        <v>398.2769286888539</v>
      </c>
      <c r="BR205" s="50">
        <v>0.90447653429602881</v>
      </c>
      <c r="BS205" s="4">
        <v>404.70854559090628</v>
      </c>
      <c r="BT205"/>
    </row>
    <row r="206" spans="1:72" x14ac:dyDescent="0.3">
      <c r="A206">
        <v>82</v>
      </c>
      <c r="B206" s="18" t="e">
        <f>VLOOKUP(CONCATENATE("CREATURE_NAME_",A206),[1]Localization_Hero!$A:$E,2,FALSE)</f>
        <v>#N/A</v>
      </c>
      <c r="C206" s="43" t="str">
        <f>VLOOKUP($A206,[2]CreatureTable!$A:$I,9,FALSE)</f>
        <v>Wizard</v>
      </c>
      <c r="D206">
        <v>1</v>
      </c>
      <c r="E206">
        <v>1</v>
      </c>
      <c r="F206" s="18">
        <v>1</v>
      </c>
      <c r="G206" s="10">
        <f>ROUND(VLOOKUP($C206,$B$4:$BH$42,6,FALSE),0)</f>
        <v>120</v>
      </c>
      <c r="H206" s="10">
        <f>ROUND(VLOOKUP($C206,$B$4:$BH$42,7,FALSE),0)</f>
        <v>120</v>
      </c>
      <c r="I206" s="10">
        <f>ROUND(VLOOKUP($C206,$B$4:$BH$42,8,FALSE),0)</f>
        <v>4031</v>
      </c>
      <c r="J206" s="10">
        <f>ROUND(VLOOKUP($C206,$B$4:$BH$42,9,FALSE),0)</f>
        <v>16</v>
      </c>
      <c r="K206" s="10">
        <f>ROUND(VLOOKUP($C206,$B$4:$BH$42,10,FALSE),0)</f>
        <v>24</v>
      </c>
      <c r="L206" s="2"/>
      <c r="M206" s="10">
        <f>ROUND(VLOOKUP($C206,$B$4:$BH$42,12,FALSE),0)</f>
        <v>100</v>
      </c>
      <c r="N206" s="10">
        <f>ROUND(VLOOKUP($C206,$B$4:$BH$42,13,FALSE),0)</f>
        <v>0</v>
      </c>
      <c r="O206" s="10">
        <f>ROUND(VLOOKUP($C206,$B$4:$BH$42,14,FALSE),0)</f>
        <v>0</v>
      </c>
      <c r="P206" s="10">
        <f>ROUND(VLOOKUP($C206,$B$4:$BH$42,15,FALSE),0)</f>
        <v>0</v>
      </c>
      <c r="Q206" s="10">
        <f>ROUND(VLOOKUP($C206,$B$4:$BH$42,16,FALSE),0)</f>
        <v>0</v>
      </c>
      <c r="R206" s="10">
        <f>ROUND(VLOOKUP($C206,$B$4:$BH$42,17,FALSE),0)</f>
        <v>0</v>
      </c>
      <c r="S206" s="10">
        <f>ROUND(VLOOKUP($C206,$B$4:$BH$42,18,FALSE),0)</f>
        <v>100</v>
      </c>
      <c r="T206" s="10">
        <f>ROUND(VLOOKUP($C206,$B$4:$BH$42,19,FALSE),0)</f>
        <v>150</v>
      </c>
      <c r="U206" s="10">
        <f>ROUND(VLOOKUP($C206,$B$4:$BH$42,20,FALSE),0)</f>
        <v>0</v>
      </c>
      <c r="V206" s="10">
        <f>ROUND(VLOOKUP($C206,$B$4:$BH$42,21,FALSE),0)</f>
        <v>0</v>
      </c>
      <c r="W206" s="2"/>
      <c r="X206" s="10">
        <f>ROUND(VLOOKUP($C206,$B$4:$BH$42,23,FALSE),0)</f>
        <v>100</v>
      </c>
      <c r="Y206" s="10">
        <f>ROUND(VLOOKUP($C206,$B$4:$BH$42,24,FALSE),0)</f>
        <v>0</v>
      </c>
      <c r="Z206" s="10">
        <f>ROUND(VLOOKUP($C206,$B$4:$BH$42,25,FALSE),0)</f>
        <v>0</v>
      </c>
      <c r="AA206" s="10">
        <f>ROUND(VLOOKUP($C206,$B$4:$BH$42,26,FALSE),0)</f>
        <v>200</v>
      </c>
      <c r="AB206" s="10">
        <f>ROUND(VLOOKUP($C206,$B$4:$BH$42,27,FALSE),0)</f>
        <v>250</v>
      </c>
      <c r="AC206" s="10">
        <f>ROUND(VLOOKUP($C206,$B$4:$BH$42,28,FALSE),0)</f>
        <v>0</v>
      </c>
      <c r="AD206" s="10">
        <f>ROUND(VLOOKUP($C206,$B$4:$BH$42,29,FALSE),0)</f>
        <v>100</v>
      </c>
      <c r="AE206" s="10">
        <f>ROUND(VLOOKUP($C206,$B$4:$BH$42,30,FALSE),0)</f>
        <v>150</v>
      </c>
      <c r="AF206" s="10">
        <f>ROUND(VLOOKUP($C206,$B$4:$BH$42,31,FALSE),0)</f>
        <v>0</v>
      </c>
      <c r="AG206" s="10">
        <f>ROUND(VLOOKUP($C206,$B$4:$BH$42,32,FALSE),0)</f>
        <v>0</v>
      </c>
      <c r="AH206" s="10">
        <f>ROUND(VLOOKUP($C206,$B$4:$BH$42,33,FALSE),0)</f>
        <v>0</v>
      </c>
      <c r="AI206" s="10">
        <f>ROUND(VLOOKUP($C206,$B$4:$BH$42,34,FALSE),0)</f>
        <v>0</v>
      </c>
      <c r="AJ206" s="3"/>
      <c r="AK206" s="10">
        <f>ROUND(VLOOKUP($C206,$B$4:$BH$42,36,FALSE),0)</f>
        <v>0</v>
      </c>
      <c r="AL206" s="10">
        <f>ROUND(VLOOKUP($C206,$B$4:$BH$42,37,FALSE),0)</f>
        <v>0</v>
      </c>
      <c r="AM206" s="3"/>
      <c r="AN206" s="10">
        <f>ROUND(VLOOKUP($C206,$B$4:$BH$42,39,FALSE),0)</f>
        <v>0</v>
      </c>
      <c r="AO206" s="10">
        <f>ROUND(VLOOKUP($C206,$B$4:$BH$42,40,FALSE),0)</f>
        <v>0</v>
      </c>
      <c r="AP206" s="10">
        <f>ROUND(VLOOKUP($C206,$B$4:$BH$42,41,FALSE),0)</f>
        <v>0</v>
      </c>
      <c r="AQ206" s="10">
        <f>ROUND(VLOOKUP($C206,$B$4:$BH$42,42,FALSE),0)</f>
        <v>0</v>
      </c>
      <c r="AR206" s="10">
        <f>ROUND(VLOOKUP($C206,$B$4:$BH$42,43,FALSE),0)</f>
        <v>0</v>
      </c>
      <c r="AS206" s="10">
        <f>ROUND(VLOOKUP($C206,$B$4:$BH$42,44,FALSE),0)</f>
        <v>0</v>
      </c>
      <c r="AT206" s="10">
        <f>ROUND(VLOOKUP($C206,$B$4:$BH$42,45,FALSE),0)</f>
        <v>0</v>
      </c>
      <c r="AU206" s="10">
        <f>ROUND(VLOOKUP($C206,$B$4:$BH$42,46,FALSE),0)</f>
        <v>0</v>
      </c>
      <c r="AV206" s="10">
        <f>ROUND(VLOOKUP($C206,$B$4:$BH$42,47,FALSE),0)</f>
        <v>0</v>
      </c>
      <c r="AW206" s="10">
        <f>ROUND(VLOOKUP($C206,$B$4:$BH$42,48,FALSE),0)</f>
        <v>0</v>
      </c>
      <c r="AX206" s="10">
        <f>ROUND(VLOOKUP($C206,$B$4:$BH$42,49,FALSE),0)</f>
        <v>0</v>
      </c>
      <c r="AY206" s="3"/>
      <c r="AZ206" s="10">
        <v>6000</v>
      </c>
      <c r="BA206" s="10">
        <v>2000</v>
      </c>
      <c r="BB206" s="10">
        <v>425</v>
      </c>
      <c r="BC206" s="10">
        <v>0</v>
      </c>
      <c r="BD206" s="10">
        <v>0</v>
      </c>
      <c r="BE206" s="10">
        <v>60</v>
      </c>
      <c r="BF206" s="3"/>
      <c r="BG206" s="10">
        <v>1000</v>
      </c>
      <c r="BH206" s="10">
        <v>5000</v>
      </c>
      <c r="BI206" s="3"/>
      <c r="BJ206" s="21">
        <v>1</v>
      </c>
      <c r="BK206" s="65">
        <v>0</v>
      </c>
      <c r="BL206" s="65">
        <v>0</v>
      </c>
      <c r="BM206" s="6">
        <f t="shared" ref="BM206:BM207" si="808">MAX(G206*(1+M206/1000*(1+O206/1000))*(1+0.5*T206/1000)*(1+0.25*S206/1000),(H206*(1+X206/1000*(1+Z206/1000))*(1+0.5*AE206/1000)*(1+0.25*AD206/1000)))*BG206/1000</f>
        <v>145.44749999999999</v>
      </c>
      <c r="BN206" s="8">
        <f t="shared" ref="BN206:BN207" si="809">(BQ206+BS206)/2*(1+AI206/2000)*(1+AH206/2000)*(1+AN206/2000)*(1+AK206/2000)</f>
        <v>259.61870858192918</v>
      </c>
      <c r="BO206" s="12">
        <f t="shared" ref="BO206:BO207" si="810">SQRT(BM206*BN206)</f>
        <v>194.32162030116501</v>
      </c>
      <c r="BP206" s="50">
        <f>(1-'#Constant'!$A$3)/($J206*'#Constant'!$B$3/'#Constant'!$C$3^($D206-1)+1)+'#Constant'!$A$3</f>
        <v>0.95511450381679386</v>
      </c>
      <c r="BQ206" s="4">
        <f t="shared" ref="BQ206:BQ207" si="811">I206/(BP206*(1-Q206/1000*(0.5+R206/1000))*(1-P206/1000)*(1-V206/1000)*(1+U206/1000))/20</f>
        <v>211.02181905370844</v>
      </c>
      <c r="BR206" s="50">
        <f>(1-'#Constant'!$A$3)/($K206*'#Constant'!$B$3/'#Constant'!$C$3^($D206-1)+1)+'#Constant'!$A$3</f>
        <v>0.93417910447761188</v>
      </c>
      <c r="BS206" s="4">
        <f t="shared" ref="BS206:BS207" si="812">I206/(BR206*(1-AB206/1000*(0.5+AC206/1000))*(1-AA206/1000)*(1-AG206/1000)*(1+AF206/1000))/20</f>
        <v>308.21559811014993</v>
      </c>
      <c r="BT206">
        <f>BO206/$BO$4*100</f>
        <v>147.69178751343802</v>
      </c>
    </row>
    <row r="207" spans="1:72" s="13" customFormat="1" ht="17.25" thickBot="1" x14ac:dyDescent="0.35">
      <c r="B207" s="20"/>
      <c r="D207" s="14">
        <v>1</v>
      </c>
      <c r="E207" s="14">
        <v>1</v>
      </c>
      <c r="F207" s="19">
        <v>1</v>
      </c>
      <c r="G207" s="15">
        <f>G206</f>
        <v>120</v>
      </c>
      <c r="H207" s="15">
        <f>H206</f>
        <v>120</v>
      </c>
      <c r="I207" s="15">
        <f>I206</f>
        <v>4031</v>
      </c>
      <c r="J207" s="15">
        <f>J206</f>
        <v>16</v>
      </c>
      <c r="K207" s="15">
        <f>K206</f>
        <v>24</v>
      </c>
      <c r="L207" s="16"/>
      <c r="M207" s="15">
        <f t="shared" ref="M207:V207" si="813">M206</f>
        <v>100</v>
      </c>
      <c r="N207" s="15">
        <f t="shared" si="813"/>
        <v>0</v>
      </c>
      <c r="O207" s="15">
        <f t="shared" si="813"/>
        <v>0</v>
      </c>
      <c r="P207" s="15">
        <f t="shared" si="813"/>
        <v>0</v>
      </c>
      <c r="Q207" s="15">
        <f t="shared" si="813"/>
        <v>0</v>
      </c>
      <c r="R207" s="15">
        <f t="shared" si="813"/>
        <v>0</v>
      </c>
      <c r="S207" s="15">
        <f t="shared" si="813"/>
        <v>100</v>
      </c>
      <c r="T207" s="15">
        <f t="shared" si="813"/>
        <v>150</v>
      </c>
      <c r="U207" s="15">
        <f t="shared" si="813"/>
        <v>0</v>
      </c>
      <c r="V207" s="15">
        <f t="shared" si="813"/>
        <v>0</v>
      </c>
      <c r="W207" s="16"/>
      <c r="X207" s="15">
        <f t="shared" ref="X207:AI207" si="814">X206</f>
        <v>100</v>
      </c>
      <c r="Y207" s="15">
        <f t="shared" si="814"/>
        <v>0</v>
      </c>
      <c r="Z207" s="15">
        <f t="shared" si="814"/>
        <v>0</v>
      </c>
      <c r="AA207" s="15">
        <f t="shared" si="814"/>
        <v>200</v>
      </c>
      <c r="AB207" s="15">
        <f t="shared" si="814"/>
        <v>250</v>
      </c>
      <c r="AC207" s="15">
        <f t="shared" si="814"/>
        <v>0</v>
      </c>
      <c r="AD207" s="15">
        <f t="shared" si="814"/>
        <v>100</v>
      </c>
      <c r="AE207" s="15">
        <f t="shared" si="814"/>
        <v>150</v>
      </c>
      <c r="AF207" s="15">
        <f t="shared" si="814"/>
        <v>0</v>
      </c>
      <c r="AG207" s="15">
        <f t="shared" si="814"/>
        <v>0</v>
      </c>
      <c r="AH207" s="15">
        <f t="shared" si="814"/>
        <v>0</v>
      </c>
      <c r="AI207" s="15">
        <f t="shared" si="814"/>
        <v>0</v>
      </c>
      <c r="AJ207" s="17"/>
      <c r="AK207" s="15">
        <f>AK206</f>
        <v>0</v>
      </c>
      <c r="AL207" s="15">
        <f>AL206</f>
        <v>0</v>
      </c>
      <c r="AM207" s="17"/>
      <c r="AN207" s="15">
        <f t="shared" ref="AN207:AX207" si="815">AN206</f>
        <v>0</v>
      </c>
      <c r="AO207" s="15">
        <f t="shared" si="815"/>
        <v>0</v>
      </c>
      <c r="AP207" s="15">
        <f t="shared" si="815"/>
        <v>0</v>
      </c>
      <c r="AQ207" s="15">
        <f t="shared" si="815"/>
        <v>0</v>
      </c>
      <c r="AR207" s="15">
        <f t="shared" si="815"/>
        <v>0</v>
      </c>
      <c r="AS207" s="15">
        <f t="shared" si="815"/>
        <v>0</v>
      </c>
      <c r="AT207" s="15">
        <f t="shared" si="815"/>
        <v>0</v>
      </c>
      <c r="AU207" s="15">
        <f t="shared" si="815"/>
        <v>0</v>
      </c>
      <c r="AV207" s="15">
        <f t="shared" si="815"/>
        <v>0</v>
      </c>
      <c r="AW207" s="15">
        <f t="shared" si="815"/>
        <v>0</v>
      </c>
      <c r="AX207" s="15">
        <f t="shared" si="815"/>
        <v>0</v>
      </c>
      <c r="AY207" s="17"/>
      <c r="AZ207" s="15">
        <f t="shared" ref="AZ207:BA207" si="816">AZ206</f>
        <v>6000</v>
      </c>
      <c r="BA207" s="15">
        <f t="shared" si="816"/>
        <v>2000</v>
      </c>
      <c r="BB207" s="15">
        <v>425</v>
      </c>
      <c r="BC207" s="15">
        <f t="shared" ref="BC207:BE207" si="817">BC206</f>
        <v>0</v>
      </c>
      <c r="BD207" s="15">
        <f t="shared" si="817"/>
        <v>0</v>
      </c>
      <c r="BE207" s="15">
        <f t="shared" si="817"/>
        <v>60</v>
      </c>
      <c r="BF207" s="17"/>
      <c r="BG207" s="15">
        <f t="shared" ref="BG207:BH207" si="818">BG206</f>
        <v>1000</v>
      </c>
      <c r="BH207" s="15">
        <f t="shared" si="818"/>
        <v>5000</v>
      </c>
      <c r="BI207" s="17"/>
      <c r="BJ207" s="22">
        <f>G207/G206</f>
        <v>1</v>
      </c>
      <c r="BK207" s="65">
        <f>BK206</f>
        <v>0</v>
      </c>
      <c r="BL207" s="65">
        <f>BL206</f>
        <v>0</v>
      </c>
      <c r="BM207" s="6">
        <f t="shared" si="808"/>
        <v>145.44749999999999</v>
      </c>
      <c r="BN207" s="8">
        <f t="shared" si="809"/>
        <v>259.61870858192918</v>
      </c>
      <c r="BO207" s="12">
        <f t="shared" si="810"/>
        <v>194.32162030116501</v>
      </c>
      <c r="BP207" s="50">
        <f>(1-'#Constant'!$A$3)/($J207*'#Constant'!$B$3/'#Constant'!$C$3^($D207-1)+1)+'#Constant'!$A$3</f>
        <v>0.95511450381679386</v>
      </c>
      <c r="BQ207" s="4">
        <f t="shared" si="811"/>
        <v>211.02181905370844</v>
      </c>
      <c r="BR207" s="50">
        <f>(1-'#Constant'!$A$3)/($K207*'#Constant'!$B$3/'#Constant'!$C$3^($D207-1)+1)+'#Constant'!$A$3</f>
        <v>0.93417910447761188</v>
      </c>
      <c r="BS207" s="4">
        <f t="shared" si="812"/>
        <v>308.21559811014993</v>
      </c>
      <c r="BT207"/>
    </row>
    <row r="208" spans="1:72" x14ac:dyDescent="0.3">
      <c r="A208">
        <v>83</v>
      </c>
      <c r="B208" s="18" t="e">
        <f>VLOOKUP(CONCATENATE("CREATURE_NAME_",A208),[1]Localization_Hero!$A:$E,2,FALSE)</f>
        <v>#N/A</v>
      </c>
      <c r="C208" s="43" t="s">
        <v>77</v>
      </c>
      <c r="D208">
        <v>1</v>
      </c>
      <c r="E208">
        <v>1</v>
      </c>
      <c r="F208" s="18">
        <v>1</v>
      </c>
      <c r="G208" s="10">
        <f>ROUND(VLOOKUP($C208,$B$4:$BH$42,6,FALSE),0)</f>
        <v>92</v>
      </c>
      <c r="H208" s="10">
        <f>ROUND(VLOOKUP($C208,$B$4:$BH$42,7,FALSE),0)</f>
        <v>92</v>
      </c>
      <c r="I208" s="10">
        <f>ROUND(VLOOKUP($C208,$B$4:$BH$42,8,FALSE),0)</f>
        <v>5930</v>
      </c>
      <c r="J208" s="10">
        <f>ROUND(VLOOKUP($C208,$B$4:$BH$42,9,FALSE),0)</f>
        <v>30</v>
      </c>
      <c r="K208" s="10">
        <f>ROUND(VLOOKUP($C208,$B$4:$BH$42,10,FALSE),0)</f>
        <v>36</v>
      </c>
      <c r="L208" s="2"/>
      <c r="M208" s="10">
        <f>ROUND(VLOOKUP($C208,$B$4:$BH$42,12,FALSE),0)</f>
        <v>150</v>
      </c>
      <c r="N208" s="10">
        <f>ROUND(VLOOKUP($C208,$B$4:$BH$42,13,FALSE),0)</f>
        <v>0</v>
      </c>
      <c r="O208" s="10">
        <f>ROUND(VLOOKUP($C208,$B$4:$BH$42,14,FALSE),0)</f>
        <v>0</v>
      </c>
      <c r="P208" s="10">
        <f>ROUND(VLOOKUP($C208,$B$4:$BH$42,15,FALSE),0)</f>
        <v>100</v>
      </c>
      <c r="Q208" s="10">
        <f>ROUND(VLOOKUP($C208,$B$4:$BH$42,16,FALSE),0)</f>
        <v>0</v>
      </c>
      <c r="R208" s="10">
        <f>ROUND(VLOOKUP($C208,$B$4:$BH$42,17,FALSE),0)</f>
        <v>0</v>
      </c>
      <c r="S208" s="10">
        <f>ROUND(VLOOKUP($C208,$B$4:$BH$42,18,FALSE),0)</f>
        <v>100</v>
      </c>
      <c r="T208" s="10">
        <f>ROUND(VLOOKUP($C208,$B$4:$BH$42,19,FALSE),0)</f>
        <v>150</v>
      </c>
      <c r="U208" s="10">
        <f>ROUND(VLOOKUP($C208,$B$4:$BH$42,20,FALSE),0)</f>
        <v>0</v>
      </c>
      <c r="V208" s="10">
        <f>ROUND(VLOOKUP($C208,$B$4:$BH$42,21,FALSE),0)</f>
        <v>0</v>
      </c>
      <c r="W208" s="2"/>
      <c r="X208" s="10">
        <f>ROUND(VLOOKUP($C208,$B$4:$BH$42,23,FALSE),0)</f>
        <v>150</v>
      </c>
      <c r="Y208" s="10">
        <f>ROUND(VLOOKUP($C208,$B$4:$BH$42,24,FALSE),0)</f>
        <v>0</v>
      </c>
      <c r="Z208" s="10">
        <f>ROUND(VLOOKUP($C208,$B$4:$BH$42,25,FALSE),0)</f>
        <v>0</v>
      </c>
      <c r="AA208" s="10">
        <f>ROUND(VLOOKUP($C208,$B$4:$BH$42,26,FALSE),0)</f>
        <v>100</v>
      </c>
      <c r="AB208" s="10">
        <f>ROUND(VLOOKUP($C208,$B$4:$BH$42,27,FALSE),0)</f>
        <v>0</v>
      </c>
      <c r="AC208" s="10">
        <f>ROUND(VLOOKUP($C208,$B$4:$BH$42,28,FALSE),0)</f>
        <v>0</v>
      </c>
      <c r="AD208" s="10">
        <f>ROUND(VLOOKUP($C208,$B$4:$BH$42,29,FALSE),0)</f>
        <v>100</v>
      </c>
      <c r="AE208" s="10">
        <f>ROUND(VLOOKUP($C208,$B$4:$BH$42,30,FALSE),0)</f>
        <v>150</v>
      </c>
      <c r="AF208" s="10">
        <f>ROUND(VLOOKUP($C208,$B$4:$BH$42,31,FALSE),0)</f>
        <v>0</v>
      </c>
      <c r="AG208" s="10">
        <f>ROUND(VLOOKUP($C208,$B$4:$BH$42,32,FALSE),0)</f>
        <v>0</v>
      </c>
      <c r="AH208" s="10">
        <f>ROUND(VLOOKUP($C208,$B$4:$BH$42,33,FALSE),0)</f>
        <v>0</v>
      </c>
      <c r="AI208" s="10">
        <f>ROUND(VLOOKUP($C208,$B$4:$BH$42,34,FALSE),0)</f>
        <v>0</v>
      </c>
      <c r="AJ208" s="3"/>
      <c r="AK208" s="10">
        <f>ROUND(VLOOKUP($C208,$B$4:$BH$42,36,FALSE),0)</f>
        <v>150</v>
      </c>
      <c r="AL208" s="10">
        <f>ROUND(VLOOKUP($C208,$B$4:$BH$42,37,FALSE),0)</f>
        <v>0</v>
      </c>
      <c r="AM208" s="3"/>
      <c r="AN208" s="10">
        <f>ROUND(VLOOKUP($C208,$B$4:$BH$42,39,FALSE),0)</f>
        <v>0</v>
      </c>
      <c r="AO208" s="10">
        <f>ROUND(VLOOKUP($C208,$B$4:$BH$42,40,FALSE),0)</f>
        <v>0</v>
      </c>
      <c r="AP208" s="10">
        <f>ROUND(VLOOKUP($C208,$B$4:$BH$42,41,FALSE),0)</f>
        <v>0</v>
      </c>
      <c r="AQ208" s="10">
        <f>ROUND(VLOOKUP($C208,$B$4:$BH$42,42,FALSE),0)</f>
        <v>0</v>
      </c>
      <c r="AR208" s="10">
        <f>ROUND(VLOOKUP($C208,$B$4:$BH$42,43,FALSE),0)</f>
        <v>0</v>
      </c>
      <c r="AS208" s="10">
        <f>ROUND(VLOOKUP($C208,$B$4:$BH$42,44,FALSE),0)</f>
        <v>0</v>
      </c>
      <c r="AT208" s="10">
        <f>ROUND(VLOOKUP($C208,$B$4:$BH$42,45,FALSE),0)</f>
        <v>0</v>
      </c>
      <c r="AU208" s="10">
        <f>ROUND(VLOOKUP($C208,$B$4:$BH$42,46,FALSE),0)</f>
        <v>0</v>
      </c>
      <c r="AV208" s="10">
        <f>ROUND(VLOOKUP($C208,$B$4:$BH$42,47,FALSE),0)</f>
        <v>0</v>
      </c>
      <c r="AW208" s="10">
        <f>ROUND(VLOOKUP($C208,$B$4:$BH$42,48,FALSE),0)</f>
        <v>0</v>
      </c>
      <c r="AX208" s="10">
        <f>ROUND(VLOOKUP($C208,$B$4:$BH$42,49,FALSE),0)</f>
        <v>0</v>
      </c>
      <c r="AY208" s="3"/>
      <c r="AZ208" s="10">
        <v>6000</v>
      </c>
      <c r="BA208" s="10">
        <v>2000</v>
      </c>
      <c r="BB208" s="10">
        <v>210</v>
      </c>
      <c r="BC208" s="10">
        <v>0</v>
      </c>
      <c r="BD208" s="10">
        <v>0</v>
      </c>
      <c r="BE208" s="10">
        <v>60</v>
      </c>
      <c r="BF208" s="3"/>
      <c r="BG208" s="10">
        <v>1000</v>
      </c>
      <c r="BH208" s="10">
        <v>5000</v>
      </c>
      <c r="BI208" s="3"/>
      <c r="BJ208" s="21">
        <v>1</v>
      </c>
      <c r="BK208" s="65">
        <v>0</v>
      </c>
      <c r="BL208" s="65">
        <v>0</v>
      </c>
      <c r="BM208" s="6">
        <v>116.57837499999998</v>
      </c>
      <c r="BN208" s="8">
        <v>431.60469242537107</v>
      </c>
      <c r="BO208" s="12">
        <v>224.31177785690292</v>
      </c>
      <c r="BP208" s="50">
        <v>0.91908256880733941</v>
      </c>
      <c r="BQ208" s="4">
        <v>398.2769286888539</v>
      </c>
      <c r="BR208" s="50">
        <v>0.90447653429602881</v>
      </c>
      <c r="BS208" s="4">
        <v>404.70854559090628</v>
      </c>
      <c r="BT208">
        <v>170.48544253932715</v>
      </c>
    </row>
    <row r="209" spans="1:72" s="13" customFormat="1" ht="17.25" thickBot="1" x14ac:dyDescent="0.35">
      <c r="B209" s="20"/>
      <c r="D209" s="14">
        <v>1</v>
      </c>
      <c r="E209" s="14">
        <v>1</v>
      </c>
      <c r="F209" s="19">
        <v>1</v>
      </c>
      <c r="G209" s="15">
        <f>G208</f>
        <v>92</v>
      </c>
      <c r="H209" s="15">
        <f>H208</f>
        <v>92</v>
      </c>
      <c r="I209" s="15">
        <f>I208</f>
        <v>5930</v>
      </c>
      <c r="J209" s="15">
        <f>J208</f>
        <v>30</v>
      </c>
      <c r="K209" s="15">
        <f>K208</f>
        <v>36</v>
      </c>
      <c r="L209" s="16"/>
      <c r="M209" s="15">
        <f t="shared" ref="M209:V209" si="819">M208</f>
        <v>150</v>
      </c>
      <c r="N209" s="15">
        <f t="shared" si="819"/>
        <v>0</v>
      </c>
      <c r="O209" s="15">
        <f t="shared" si="819"/>
        <v>0</v>
      </c>
      <c r="P209" s="15">
        <f t="shared" si="819"/>
        <v>100</v>
      </c>
      <c r="Q209" s="15">
        <f t="shared" si="819"/>
        <v>0</v>
      </c>
      <c r="R209" s="15">
        <f t="shared" si="819"/>
        <v>0</v>
      </c>
      <c r="S209" s="15">
        <f t="shared" si="819"/>
        <v>100</v>
      </c>
      <c r="T209" s="15">
        <f t="shared" si="819"/>
        <v>150</v>
      </c>
      <c r="U209" s="15">
        <f t="shared" si="819"/>
        <v>0</v>
      </c>
      <c r="V209" s="15">
        <f t="shared" si="819"/>
        <v>0</v>
      </c>
      <c r="W209" s="16"/>
      <c r="X209" s="15">
        <f t="shared" ref="X209:AI209" si="820">X208</f>
        <v>150</v>
      </c>
      <c r="Y209" s="15">
        <f t="shared" si="820"/>
        <v>0</v>
      </c>
      <c r="Z209" s="15">
        <f t="shared" si="820"/>
        <v>0</v>
      </c>
      <c r="AA209" s="15">
        <f t="shared" si="820"/>
        <v>100</v>
      </c>
      <c r="AB209" s="15">
        <f t="shared" si="820"/>
        <v>0</v>
      </c>
      <c r="AC209" s="15">
        <f t="shared" si="820"/>
        <v>0</v>
      </c>
      <c r="AD209" s="15">
        <f t="shared" si="820"/>
        <v>100</v>
      </c>
      <c r="AE209" s="15">
        <f t="shared" si="820"/>
        <v>150</v>
      </c>
      <c r="AF209" s="15">
        <f t="shared" si="820"/>
        <v>0</v>
      </c>
      <c r="AG209" s="15">
        <f t="shared" si="820"/>
        <v>0</v>
      </c>
      <c r="AH209" s="15">
        <f t="shared" si="820"/>
        <v>0</v>
      </c>
      <c r="AI209" s="15">
        <f t="shared" si="820"/>
        <v>0</v>
      </c>
      <c r="AJ209" s="17"/>
      <c r="AK209" s="15">
        <f>AK208</f>
        <v>150</v>
      </c>
      <c r="AL209" s="15">
        <f>AL208</f>
        <v>0</v>
      </c>
      <c r="AM209" s="17"/>
      <c r="AN209" s="15">
        <f t="shared" ref="AN209:AX209" si="821">AN208</f>
        <v>0</v>
      </c>
      <c r="AO209" s="15">
        <f t="shared" si="821"/>
        <v>0</v>
      </c>
      <c r="AP209" s="15">
        <f t="shared" si="821"/>
        <v>0</v>
      </c>
      <c r="AQ209" s="15">
        <f t="shared" si="821"/>
        <v>0</v>
      </c>
      <c r="AR209" s="15">
        <f t="shared" si="821"/>
        <v>0</v>
      </c>
      <c r="AS209" s="15">
        <f t="shared" si="821"/>
        <v>0</v>
      </c>
      <c r="AT209" s="15">
        <f t="shared" si="821"/>
        <v>0</v>
      </c>
      <c r="AU209" s="15">
        <f t="shared" si="821"/>
        <v>0</v>
      </c>
      <c r="AV209" s="15">
        <f t="shared" si="821"/>
        <v>0</v>
      </c>
      <c r="AW209" s="15">
        <f t="shared" si="821"/>
        <v>0</v>
      </c>
      <c r="AX209" s="15">
        <f t="shared" si="821"/>
        <v>0</v>
      </c>
      <c r="AY209" s="17"/>
      <c r="AZ209" s="15">
        <v>6000</v>
      </c>
      <c r="BA209" s="15">
        <v>2000</v>
      </c>
      <c r="BB209" s="15">
        <v>210</v>
      </c>
      <c r="BC209" s="15">
        <v>0</v>
      </c>
      <c r="BD209" s="15">
        <v>0</v>
      </c>
      <c r="BE209" s="15">
        <v>60</v>
      </c>
      <c r="BF209" s="17"/>
      <c r="BG209" s="15">
        <v>1000</v>
      </c>
      <c r="BH209" s="15">
        <v>5000</v>
      </c>
      <c r="BI209" s="17"/>
      <c r="BJ209" s="22">
        <v>1</v>
      </c>
      <c r="BK209" s="65">
        <v>0</v>
      </c>
      <c r="BL209" s="65">
        <v>0</v>
      </c>
      <c r="BM209" s="6">
        <v>116.57837499999998</v>
      </c>
      <c r="BN209" s="8">
        <v>431.60469242537107</v>
      </c>
      <c r="BO209" s="12">
        <v>224.31177785690292</v>
      </c>
      <c r="BP209" s="50">
        <v>0.91908256880733941</v>
      </c>
      <c r="BQ209" s="4">
        <v>398.2769286888539</v>
      </c>
      <c r="BR209" s="50">
        <v>0.90447653429602881</v>
      </c>
      <c r="BS209" s="4">
        <v>404.70854559090628</v>
      </c>
      <c r="BT209"/>
    </row>
    <row r="210" spans="1:72" x14ac:dyDescent="0.3">
      <c r="A210">
        <v>84</v>
      </c>
      <c r="B210" s="18" t="e">
        <f>VLOOKUP(CONCATENATE("CREATURE_NAME_",A210),[1]Localization_Hero!$A:$E,2,FALSE)</f>
        <v>#N/A</v>
      </c>
      <c r="C210" s="43" t="s">
        <v>77</v>
      </c>
      <c r="D210">
        <v>1</v>
      </c>
      <c r="E210">
        <v>1</v>
      </c>
      <c r="F210" s="18">
        <v>1</v>
      </c>
      <c r="G210" s="10">
        <f>ROUND(VLOOKUP($C210,$B$4:$BH$42,6,FALSE),0)</f>
        <v>92</v>
      </c>
      <c r="H210" s="10">
        <f>ROUND(VLOOKUP($C210,$B$4:$BH$42,7,FALSE),0)</f>
        <v>92</v>
      </c>
      <c r="I210" s="10">
        <f>ROUND(VLOOKUP($C210,$B$4:$BH$42,8,FALSE),0)</f>
        <v>5930</v>
      </c>
      <c r="J210" s="10">
        <f>ROUND(VLOOKUP($C210,$B$4:$BH$42,9,FALSE),0)</f>
        <v>30</v>
      </c>
      <c r="K210" s="10">
        <f>ROUND(VLOOKUP($C210,$B$4:$BH$42,10,FALSE),0)</f>
        <v>36</v>
      </c>
      <c r="L210" s="2"/>
      <c r="M210" s="10">
        <f>ROUND(VLOOKUP($C210,$B$4:$BH$42,12,FALSE),0)</f>
        <v>150</v>
      </c>
      <c r="N210" s="10">
        <f>ROUND(VLOOKUP($C210,$B$4:$BH$42,13,FALSE),0)</f>
        <v>0</v>
      </c>
      <c r="O210" s="10">
        <f>ROUND(VLOOKUP($C210,$B$4:$BH$42,14,FALSE),0)</f>
        <v>0</v>
      </c>
      <c r="P210" s="10">
        <f>ROUND(VLOOKUP($C210,$B$4:$BH$42,15,FALSE),0)</f>
        <v>100</v>
      </c>
      <c r="Q210" s="10">
        <f>ROUND(VLOOKUP($C210,$B$4:$BH$42,16,FALSE),0)</f>
        <v>0</v>
      </c>
      <c r="R210" s="10">
        <f>ROUND(VLOOKUP($C210,$B$4:$BH$42,17,FALSE),0)</f>
        <v>0</v>
      </c>
      <c r="S210" s="10">
        <f>ROUND(VLOOKUP($C210,$B$4:$BH$42,18,FALSE),0)</f>
        <v>100</v>
      </c>
      <c r="T210" s="10">
        <f>ROUND(VLOOKUP($C210,$B$4:$BH$42,19,FALSE),0)</f>
        <v>150</v>
      </c>
      <c r="U210" s="10">
        <f>ROUND(VLOOKUP($C210,$B$4:$BH$42,20,FALSE),0)</f>
        <v>0</v>
      </c>
      <c r="V210" s="10">
        <f>ROUND(VLOOKUP($C210,$B$4:$BH$42,21,FALSE),0)</f>
        <v>0</v>
      </c>
      <c r="W210" s="2"/>
      <c r="X210" s="10">
        <f>ROUND(VLOOKUP($C210,$B$4:$BH$42,23,FALSE),0)</f>
        <v>150</v>
      </c>
      <c r="Y210" s="10">
        <f>ROUND(VLOOKUP($C210,$B$4:$BH$42,24,FALSE),0)</f>
        <v>0</v>
      </c>
      <c r="Z210" s="10">
        <f>ROUND(VLOOKUP($C210,$B$4:$BH$42,25,FALSE),0)</f>
        <v>0</v>
      </c>
      <c r="AA210" s="10">
        <f>ROUND(VLOOKUP($C210,$B$4:$BH$42,26,FALSE),0)</f>
        <v>100</v>
      </c>
      <c r="AB210" s="10">
        <f>ROUND(VLOOKUP($C210,$B$4:$BH$42,27,FALSE),0)</f>
        <v>0</v>
      </c>
      <c r="AC210" s="10">
        <f>ROUND(VLOOKUP($C210,$B$4:$BH$42,28,FALSE),0)</f>
        <v>0</v>
      </c>
      <c r="AD210" s="10">
        <f>ROUND(VLOOKUP($C210,$B$4:$BH$42,29,FALSE),0)</f>
        <v>100</v>
      </c>
      <c r="AE210" s="10">
        <f>ROUND(VLOOKUP($C210,$B$4:$BH$42,30,FALSE),0)</f>
        <v>150</v>
      </c>
      <c r="AF210" s="10">
        <f>ROUND(VLOOKUP($C210,$B$4:$BH$42,31,FALSE),0)</f>
        <v>0</v>
      </c>
      <c r="AG210" s="10">
        <f>ROUND(VLOOKUP($C210,$B$4:$BH$42,32,FALSE),0)</f>
        <v>0</v>
      </c>
      <c r="AH210" s="10">
        <f>ROUND(VLOOKUP($C210,$B$4:$BH$42,33,FALSE),0)</f>
        <v>0</v>
      </c>
      <c r="AI210" s="10">
        <f>ROUND(VLOOKUP($C210,$B$4:$BH$42,34,FALSE),0)</f>
        <v>0</v>
      </c>
      <c r="AJ210" s="3"/>
      <c r="AK210" s="10">
        <f>ROUND(VLOOKUP($C210,$B$4:$BH$42,36,FALSE),0)</f>
        <v>150</v>
      </c>
      <c r="AL210" s="10">
        <f>ROUND(VLOOKUP($C210,$B$4:$BH$42,37,FALSE),0)</f>
        <v>0</v>
      </c>
      <c r="AM210" s="3"/>
      <c r="AN210" s="10">
        <f>ROUND(VLOOKUP($C210,$B$4:$BH$42,39,FALSE),0)</f>
        <v>0</v>
      </c>
      <c r="AO210" s="10">
        <f>ROUND(VLOOKUP($C210,$B$4:$BH$42,40,FALSE),0)</f>
        <v>0</v>
      </c>
      <c r="AP210" s="10">
        <f>ROUND(VLOOKUP($C210,$B$4:$BH$42,41,FALSE),0)</f>
        <v>0</v>
      </c>
      <c r="AQ210" s="10">
        <f>ROUND(VLOOKUP($C210,$B$4:$BH$42,42,FALSE),0)</f>
        <v>0</v>
      </c>
      <c r="AR210" s="10">
        <f>ROUND(VLOOKUP($C210,$B$4:$BH$42,43,FALSE),0)</f>
        <v>0</v>
      </c>
      <c r="AS210" s="10">
        <f>ROUND(VLOOKUP($C210,$B$4:$BH$42,44,FALSE),0)</f>
        <v>0</v>
      </c>
      <c r="AT210" s="10">
        <f>ROUND(VLOOKUP($C210,$B$4:$BH$42,45,FALSE),0)</f>
        <v>0</v>
      </c>
      <c r="AU210" s="10">
        <f>ROUND(VLOOKUP($C210,$B$4:$BH$42,46,FALSE),0)</f>
        <v>0</v>
      </c>
      <c r="AV210" s="10">
        <f>ROUND(VLOOKUP($C210,$B$4:$BH$42,47,FALSE),0)</f>
        <v>0</v>
      </c>
      <c r="AW210" s="10">
        <f>ROUND(VLOOKUP($C210,$B$4:$BH$42,48,FALSE),0)</f>
        <v>0</v>
      </c>
      <c r="AX210" s="10">
        <f>ROUND(VLOOKUP($C210,$B$4:$BH$42,49,FALSE),0)</f>
        <v>0</v>
      </c>
      <c r="AY210" s="3"/>
      <c r="AZ210" s="10">
        <v>6000</v>
      </c>
      <c r="BA210" s="10">
        <v>2000</v>
      </c>
      <c r="BB210" s="10">
        <v>0</v>
      </c>
      <c r="BC210" s="10">
        <v>0</v>
      </c>
      <c r="BD210" s="10">
        <v>0</v>
      </c>
      <c r="BE210" s="10">
        <v>60</v>
      </c>
      <c r="BF210" s="3"/>
      <c r="BG210" s="10">
        <v>1000</v>
      </c>
      <c r="BH210" s="10">
        <v>5000</v>
      </c>
      <c r="BI210" s="3"/>
      <c r="BJ210" s="21">
        <v>1</v>
      </c>
      <c r="BK210" s="65">
        <v>0</v>
      </c>
      <c r="BL210" s="65">
        <v>0</v>
      </c>
      <c r="BM210" s="6">
        <v>116.57837499999998</v>
      </c>
      <c r="BN210" s="8">
        <v>431.60469242537107</v>
      </c>
      <c r="BO210" s="12">
        <v>224.31177785690292</v>
      </c>
      <c r="BP210" s="50">
        <v>0.91908256880733941</v>
      </c>
      <c r="BQ210" s="4">
        <v>398.2769286888539</v>
      </c>
      <c r="BR210" s="50">
        <v>0.90447653429602881</v>
      </c>
      <c r="BS210" s="4">
        <v>404.70854559090628</v>
      </c>
      <c r="BT210">
        <v>170.48544253932715</v>
      </c>
    </row>
    <row r="211" spans="1:72" s="13" customFormat="1" ht="17.25" thickBot="1" x14ac:dyDescent="0.35">
      <c r="B211" s="20"/>
      <c r="D211" s="14">
        <v>1</v>
      </c>
      <c r="E211" s="14">
        <v>1</v>
      </c>
      <c r="F211" s="19">
        <v>1</v>
      </c>
      <c r="G211" s="15">
        <f>G210</f>
        <v>92</v>
      </c>
      <c r="H211" s="15">
        <f>H210</f>
        <v>92</v>
      </c>
      <c r="I211" s="15">
        <f>I210</f>
        <v>5930</v>
      </c>
      <c r="J211" s="15">
        <f>J210</f>
        <v>30</v>
      </c>
      <c r="K211" s="15">
        <f>K210</f>
        <v>36</v>
      </c>
      <c r="L211" s="16"/>
      <c r="M211" s="15">
        <f t="shared" ref="M211:V211" si="822">M210</f>
        <v>150</v>
      </c>
      <c r="N211" s="15">
        <f t="shared" si="822"/>
        <v>0</v>
      </c>
      <c r="O211" s="15">
        <f t="shared" si="822"/>
        <v>0</v>
      </c>
      <c r="P211" s="15">
        <f t="shared" si="822"/>
        <v>100</v>
      </c>
      <c r="Q211" s="15">
        <f t="shared" si="822"/>
        <v>0</v>
      </c>
      <c r="R211" s="15">
        <f t="shared" si="822"/>
        <v>0</v>
      </c>
      <c r="S211" s="15">
        <f t="shared" si="822"/>
        <v>100</v>
      </c>
      <c r="T211" s="15">
        <f t="shared" si="822"/>
        <v>150</v>
      </c>
      <c r="U211" s="15">
        <f t="shared" si="822"/>
        <v>0</v>
      </c>
      <c r="V211" s="15">
        <f t="shared" si="822"/>
        <v>0</v>
      </c>
      <c r="W211" s="16"/>
      <c r="X211" s="15">
        <f t="shared" ref="X211:AI211" si="823">X210</f>
        <v>150</v>
      </c>
      <c r="Y211" s="15">
        <f t="shared" si="823"/>
        <v>0</v>
      </c>
      <c r="Z211" s="15">
        <f t="shared" si="823"/>
        <v>0</v>
      </c>
      <c r="AA211" s="15">
        <f t="shared" si="823"/>
        <v>100</v>
      </c>
      <c r="AB211" s="15">
        <f t="shared" si="823"/>
        <v>0</v>
      </c>
      <c r="AC211" s="15">
        <f t="shared" si="823"/>
        <v>0</v>
      </c>
      <c r="AD211" s="15">
        <f t="shared" si="823"/>
        <v>100</v>
      </c>
      <c r="AE211" s="15">
        <f t="shared" si="823"/>
        <v>150</v>
      </c>
      <c r="AF211" s="15">
        <f t="shared" si="823"/>
        <v>0</v>
      </c>
      <c r="AG211" s="15">
        <f t="shared" si="823"/>
        <v>0</v>
      </c>
      <c r="AH211" s="15">
        <f t="shared" si="823"/>
        <v>0</v>
      </c>
      <c r="AI211" s="15">
        <f t="shared" si="823"/>
        <v>0</v>
      </c>
      <c r="AJ211" s="17"/>
      <c r="AK211" s="15">
        <f>AK210</f>
        <v>150</v>
      </c>
      <c r="AL211" s="15">
        <f>AL210</f>
        <v>0</v>
      </c>
      <c r="AM211" s="17"/>
      <c r="AN211" s="15">
        <f t="shared" ref="AN211:AX211" si="824">AN210</f>
        <v>0</v>
      </c>
      <c r="AO211" s="15">
        <f t="shared" si="824"/>
        <v>0</v>
      </c>
      <c r="AP211" s="15">
        <f t="shared" si="824"/>
        <v>0</v>
      </c>
      <c r="AQ211" s="15">
        <f t="shared" si="824"/>
        <v>0</v>
      </c>
      <c r="AR211" s="15">
        <f t="shared" si="824"/>
        <v>0</v>
      </c>
      <c r="AS211" s="15">
        <f t="shared" si="824"/>
        <v>0</v>
      </c>
      <c r="AT211" s="15">
        <f t="shared" si="824"/>
        <v>0</v>
      </c>
      <c r="AU211" s="15">
        <f t="shared" si="824"/>
        <v>0</v>
      </c>
      <c r="AV211" s="15">
        <f t="shared" si="824"/>
        <v>0</v>
      </c>
      <c r="AW211" s="15">
        <f t="shared" si="824"/>
        <v>0</v>
      </c>
      <c r="AX211" s="15">
        <f t="shared" si="824"/>
        <v>0</v>
      </c>
      <c r="AY211" s="17"/>
      <c r="AZ211" s="15">
        <v>6000</v>
      </c>
      <c r="BA211" s="15">
        <v>2000</v>
      </c>
      <c r="BB211" s="15">
        <v>0</v>
      </c>
      <c r="BC211" s="15">
        <v>0</v>
      </c>
      <c r="BD211" s="15">
        <v>0</v>
      </c>
      <c r="BE211" s="15">
        <v>60</v>
      </c>
      <c r="BF211" s="17"/>
      <c r="BG211" s="15">
        <v>1000</v>
      </c>
      <c r="BH211" s="15">
        <v>5000</v>
      </c>
      <c r="BI211" s="17"/>
      <c r="BJ211" s="22">
        <v>1</v>
      </c>
      <c r="BK211" s="65">
        <v>0</v>
      </c>
      <c r="BL211" s="65">
        <v>0</v>
      </c>
      <c r="BM211" s="6">
        <v>116.57837499999998</v>
      </c>
      <c r="BN211" s="8">
        <v>431.60469242537107</v>
      </c>
      <c r="BO211" s="12">
        <v>224.31177785690292</v>
      </c>
      <c r="BP211" s="50">
        <v>0.91908256880733941</v>
      </c>
      <c r="BQ211" s="4">
        <v>398.2769286888539</v>
      </c>
      <c r="BR211" s="50">
        <v>0.90447653429602881</v>
      </c>
      <c r="BS211" s="4">
        <v>404.70854559090628</v>
      </c>
      <c r="BT211"/>
    </row>
    <row r="212" spans="1:72" x14ac:dyDescent="0.3">
      <c r="A212">
        <v>85</v>
      </c>
      <c r="B212" s="18" t="e">
        <f>VLOOKUP(CONCATENATE("CREATURE_NAME_",A212),[1]Localization_Hero!$A:$E,2,FALSE)</f>
        <v>#N/A</v>
      </c>
      <c r="C212" s="43" t="str">
        <f>VLOOKUP($A212,[2]CreatureTable!$A:$I,9,FALSE)</f>
        <v>Priest</v>
      </c>
      <c r="D212">
        <v>1</v>
      </c>
      <c r="E212">
        <v>1</v>
      </c>
      <c r="F212" s="18">
        <v>1</v>
      </c>
      <c r="G212" s="10">
        <f>ROUND(VLOOKUP($C212,$B$4:$BH$42,6,FALSE),0)</f>
        <v>95</v>
      </c>
      <c r="H212" s="10">
        <f>ROUND(VLOOKUP($C212,$B$4:$BH$42,7,FALSE),0)</f>
        <v>95</v>
      </c>
      <c r="I212" s="10">
        <f>ROUND(VLOOKUP($C212,$B$4:$BH$42,8,FALSE),0)</f>
        <v>4520</v>
      </c>
      <c r="J212" s="10">
        <f>ROUND(VLOOKUP($C212,$B$4:$BH$42,9,FALSE),0)</f>
        <v>20</v>
      </c>
      <c r="K212" s="10">
        <f>ROUND(VLOOKUP($C212,$B$4:$BH$42,10,FALSE),0)</f>
        <v>25</v>
      </c>
      <c r="L212" s="2"/>
      <c r="M212" s="10">
        <f>ROUND(VLOOKUP($C212,$B$4:$BH$42,12,FALSE),0)</f>
        <v>100</v>
      </c>
      <c r="N212" s="10">
        <f>ROUND(VLOOKUP($C212,$B$4:$BH$42,13,FALSE),0)</f>
        <v>0</v>
      </c>
      <c r="O212" s="10">
        <f>ROUND(VLOOKUP($C212,$B$4:$BH$42,14,FALSE),0)</f>
        <v>0</v>
      </c>
      <c r="P212" s="10">
        <f>ROUND(VLOOKUP($C212,$B$4:$BH$42,15,FALSE),0)</f>
        <v>0</v>
      </c>
      <c r="Q212" s="10">
        <f>ROUND(VLOOKUP($C212,$B$4:$BH$42,16,FALSE),0)</f>
        <v>0</v>
      </c>
      <c r="R212" s="10">
        <f>ROUND(VLOOKUP($C212,$B$4:$BH$42,17,FALSE),0)</f>
        <v>0</v>
      </c>
      <c r="S212" s="10">
        <f>ROUND(VLOOKUP($C212,$B$4:$BH$42,18,FALSE),0)</f>
        <v>100</v>
      </c>
      <c r="T212" s="10">
        <f>ROUND(VLOOKUP($C212,$B$4:$BH$42,19,FALSE),0)</f>
        <v>0</v>
      </c>
      <c r="U212" s="10">
        <f>ROUND(VLOOKUP($C212,$B$4:$BH$42,20,FALSE),0)</f>
        <v>0</v>
      </c>
      <c r="V212" s="10">
        <f>ROUND(VLOOKUP($C212,$B$4:$BH$42,21,FALSE),0)</f>
        <v>0</v>
      </c>
      <c r="W212" s="2"/>
      <c r="X212" s="10">
        <f>ROUND(VLOOKUP($C212,$B$4:$BH$42,23,FALSE),0)</f>
        <v>100</v>
      </c>
      <c r="Y212" s="10">
        <f>ROUND(VLOOKUP($C212,$B$4:$BH$42,24,FALSE),0)</f>
        <v>0</v>
      </c>
      <c r="Z212" s="10">
        <f>ROUND(VLOOKUP($C212,$B$4:$BH$42,25,FALSE),0)</f>
        <v>0</v>
      </c>
      <c r="AA212" s="10">
        <f>ROUND(VLOOKUP($C212,$B$4:$BH$42,26,FALSE),0)</f>
        <v>0</v>
      </c>
      <c r="AB212" s="10">
        <f>ROUND(VLOOKUP($C212,$B$4:$BH$42,27,FALSE),0)</f>
        <v>500</v>
      </c>
      <c r="AC212" s="10">
        <f>ROUND(VLOOKUP($C212,$B$4:$BH$42,28,FALSE),0)</f>
        <v>250</v>
      </c>
      <c r="AD212" s="10">
        <f>ROUND(VLOOKUP($C212,$B$4:$BH$42,29,FALSE),0)</f>
        <v>100</v>
      </c>
      <c r="AE212" s="10">
        <f>ROUND(VLOOKUP($C212,$B$4:$BH$42,30,FALSE),0)</f>
        <v>0</v>
      </c>
      <c r="AF212" s="10">
        <f>ROUND(VLOOKUP($C212,$B$4:$BH$42,31,FALSE),0)</f>
        <v>0</v>
      </c>
      <c r="AG212" s="10">
        <f>ROUND(VLOOKUP($C212,$B$4:$BH$42,32,FALSE),0)</f>
        <v>150</v>
      </c>
      <c r="AH212" s="10">
        <f>ROUND(VLOOKUP($C212,$B$4:$BH$42,33,FALSE),0)</f>
        <v>0</v>
      </c>
      <c r="AI212" s="10">
        <f>ROUND(VLOOKUP($C212,$B$4:$BH$42,34,FALSE),0)</f>
        <v>0</v>
      </c>
      <c r="AJ212" s="3"/>
      <c r="AK212" s="10">
        <f>ROUND(VLOOKUP($C212,$B$4:$BH$42,36,FALSE),0)</f>
        <v>0</v>
      </c>
      <c r="AL212" s="10">
        <f>ROUND(VLOOKUP($C212,$B$4:$BH$42,37,FALSE),0)</f>
        <v>0</v>
      </c>
      <c r="AM212" s="3"/>
      <c r="AN212" s="10">
        <f>ROUND(VLOOKUP($C212,$B$4:$BH$42,39,FALSE),0)</f>
        <v>0</v>
      </c>
      <c r="AO212" s="10">
        <f>ROUND(VLOOKUP($C212,$B$4:$BH$42,40,FALSE),0)</f>
        <v>0</v>
      </c>
      <c r="AP212" s="10">
        <f>ROUND(VLOOKUP($C212,$B$4:$BH$42,41,FALSE),0)</f>
        <v>0</v>
      </c>
      <c r="AQ212" s="10">
        <f>ROUND(VLOOKUP($C212,$B$4:$BH$42,42,FALSE),0)</f>
        <v>0</v>
      </c>
      <c r="AR212" s="10">
        <f>ROUND(VLOOKUP($C212,$B$4:$BH$42,43,FALSE),0)</f>
        <v>0</v>
      </c>
      <c r="AS212" s="10">
        <f>ROUND(VLOOKUP($C212,$B$4:$BH$42,44,FALSE),0)</f>
        <v>0</v>
      </c>
      <c r="AT212" s="10">
        <f>ROUND(VLOOKUP($C212,$B$4:$BH$42,45,FALSE),0)</f>
        <v>0</v>
      </c>
      <c r="AU212" s="10">
        <f>ROUND(VLOOKUP($C212,$B$4:$BH$42,46,FALSE),0)</f>
        <v>0</v>
      </c>
      <c r="AV212" s="10">
        <f>ROUND(VLOOKUP($C212,$B$4:$BH$42,47,FALSE),0)</f>
        <v>0</v>
      </c>
      <c r="AW212" s="10">
        <f>ROUND(VLOOKUP($C212,$B$4:$BH$42,48,FALSE),0)</f>
        <v>0</v>
      </c>
      <c r="AX212" s="10">
        <f>ROUND(VLOOKUP($C212,$B$4:$BH$42,49,FALSE),0)</f>
        <v>0</v>
      </c>
      <c r="AY212" s="3"/>
      <c r="AZ212" s="10">
        <v>6000</v>
      </c>
      <c r="BA212" s="10">
        <v>2000</v>
      </c>
      <c r="BB212" s="10">
        <v>500</v>
      </c>
      <c r="BC212" s="10">
        <v>0</v>
      </c>
      <c r="BD212" s="10">
        <v>0</v>
      </c>
      <c r="BE212" s="10">
        <v>60</v>
      </c>
      <c r="BF212" s="3"/>
      <c r="BG212" s="10">
        <v>1000</v>
      </c>
      <c r="BH212" s="10">
        <v>5000</v>
      </c>
      <c r="BI212" s="3"/>
      <c r="BJ212" s="21">
        <v>1</v>
      </c>
      <c r="BK212" s="65">
        <v>0</v>
      </c>
      <c r="BL212" s="65">
        <v>0</v>
      </c>
      <c r="BM212" s="6">
        <f t="shared" ref="BM212:BM215" si="825">MAX(G212*(1+M212/1000*(1+O212/1000))*(1+0.5*T212/1000)*(1+0.25*S212/1000),(H212*(1+X212/1000*(1+Z212/1000))*(1+0.5*AE212/1000)*(1+0.25*AD212/1000)))*BG212/1000</f>
        <v>107.11250000000001</v>
      </c>
      <c r="BN212" s="8">
        <f t="shared" ref="BN212:BN215" si="826">(BQ212+BS212)/2*(1+AI212/2000)*(1+AH212/2000)*(1+AN212/2000)*(1+AK212/2000)</f>
        <v>347.95278528237111</v>
      </c>
      <c r="BO212" s="12">
        <f t="shared" ref="BO212:BO215" si="827">SQRT(BM212*BN212)</f>
        <v>193.05463660207172</v>
      </c>
      <c r="BP212" s="50">
        <f>(1-'#Constant'!$A$3)/($J212*'#Constant'!$B$3/'#Constant'!$C$3^($D212-1)+1)+'#Constant'!$A$3</f>
        <v>0.94452830188679238</v>
      </c>
      <c r="BQ212" s="4">
        <f t="shared" ref="BQ212:BQ215" si="828">I212/(BP212*(1-Q212/1000*(0.5+R212/1000))*(1-P212/1000)*(1-V212/1000)*(1+U212/1000))/20</f>
        <v>239.27287255293649</v>
      </c>
      <c r="BR212" s="50">
        <f>(1-'#Constant'!$A$3)/($K212*'#Constant'!$B$3/'#Constant'!$C$3^($D212-1)+1)+'#Constant'!$A$3</f>
        <v>0.93162790697674425</v>
      </c>
      <c r="BS212" s="4">
        <f t="shared" ref="BS212:BS215" si="829">I212/(BR212*(1-AB212/1000*(0.5+AC212/1000))*(1-AA212/1000)*(1-AG212/1000)*(1+AF212/1000))/20</f>
        <v>456.63269801180576</v>
      </c>
      <c r="BT212">
        <f>BO212/$BO$4*100</f>
        <v>146.72883194020091</v>
      </c>
    </row>
    <row r="213" spans="1:72" s="13" customFormat="1" ht="17.25" thickBot="1" x14ac:dyDescent="0.35">
      <c r="B213" s="20"/>
      <c r="C213" s="43"/>
      <c r="D213" s="14">
        <v>1</v>
      </c>
      <c r="E213" s="14">
        <v>1</v>
      </c>
      <c r="F213" s="19">
        <v>1</v>
      </c>
      <c r="G213" s="15">
        <f>G212</f>
        <v>95</v>
      </c>
      <c r="H213" s="15">
        <f>H212</f>
        <v>95</v>
      </c>
      <c r="I213" s="15">
        <f>I212</f>
        <v>4520</v>
      </c>
      <c r="J213" s="15">
        <f>J212</f>
        <v>20</v>
      </c>
      <c r="K213" s="15">
        <f>K212</f>
        <v>25</v>
      </c>
      <c r="L213" s="16"/>
      <c r="M213" s="15">
        <f t="shared" ref="M213:V213" si="830">M212</f>
        <v>100</v>
      </c>
      <c r="N213" s="15">
        <f t="shared" si="830"/>
        <v>0</v>
      </c>
      <c r="O213" s="15">
        <f t="shared" si="830"/>
        <v>0</v>
      </c>
      <c r="P213" s="15">
        <f t="shared" si="830"/>
        <v>0</v>
      </c>
      <c r="Q213" s="15">
        <f t="shared" si="830"/>
        <v>0</v>
      </c>
      <c r="R213" s="15">
        <f t="shared" si="830"/>
        <v>0</v>
      </c>
      <c r="S213" s="15">
        <f t="shared" si="830"/>
        <v>100</v>
      </c>
      <c r="T213" s="15">
        <f t="shared" si="830"/>
        <v>0</v>
      </c>
      <c r="U213" s="15">
        <f t="shared" si="830"/>
        <v>0</v>
      </c>
      <c r="V213" s="15">
        <f t="shared" si="830"/>
        <v>0</v>
      </c>
      <c r="W213" s="16"/>
      <c r="X213" s="15">
        <f t="shared" ref="X213:AI213" si="831">X212</f>
        <v>100</v>
      </c>
      <c r="Y213" s="15">
        <f t="shared" si="831"/>
        <v>0</v>
      </c>
      <c r="Z213" s="15">
        <f t="shared" si="831"/>
        <v>0</v>
      </c>
      <c r="AA213" s="15">
        <f t="shared" si="831"/>
        <v>0</v>
      </c>
      <c r="AB213" s="15">
        <f t="shared" si="831"/>
        <v>500</v>
      </c>
      <c r="AC213" s="15">
        <f t="shared" si="831"/>
        <v>250</v>
      </c>
      <c r="AD213" s="15">
        <f t="shared" si="831"/>
        <v>100</v>
      </c>
      <c r="AE213" s="15">
        <f t="shared" si="831"/>
        <v>0</v>
      </c>
      <c r="AF213" s="15">
        <f t="shared" si="831"/>
        <v>0</v>
      </c>
      <c r="AG213" s="15">
        <f t="shared" si="831"/>
        <v>150</v>
      </c>
      <c r="AH213" s="15">
        <f t="shared" si="831"/>
        <v>0</v>
      </c>
      <c r="AI213" s="15">
        <f t="shared" si="831"/>
        <v>0</v>
      </c>
      <c r="AJ213" s="17"/>
      <c r="AK213" s="15">
        <f>AK212</f>
        <v>0</v>
      </c>
      <c r="AL213" s="15">
        <f>AL212</f>
        <v>0</v>
      </c>
      <c r="AM213" s="17"/>
      <c r="AN213" s="15">
        <f t="shared" ref="AN213:AX213" si="832">AN212</f>
        <v>0</v>
      </c>
      <c r="AO213" s="15">
        <f t="shared" si="832"/>
        <v>0</v>
      </c>
      <c r="AP213" s="15">
        <f t="shared" si="832"/>
        <v>0</v>
      </c>
      <c r="AQ213" s="15">
        <f t="shared" si="832"/>
        <v>0</v>
      </c>
      <c r="AR213" s="15">
        <f t="shared" si="832"/>
        <v>0</v>
      </c>
      <c r="AS213" s="15">
        <f t="shared" si="832"/>
        <v>0</v>
      </c>
      <c r="AT213" s="15">
        <f t="shared" si="832"/>
        <v>0</v>
      </c>
      <c r="AU213" s="15">
        <f t="shared" si="832"/>
        <v>0</v>
      </c>
      <c r="AV213" s="15">
        <f t="shared" si="832"/>
        <v>0</v>
      </c>
      <c r="AW213" s="15">
        <f t="shared" si="832"/>
        <v>0</v>
      </c>
      <c r="AX213" s="15">
        <f t="shared" si="832"/>
        <v>0</v>
      </c>
      <c r="AY213" s="17"/>
      <c r="AZ213" s="15">
        <f t="shared" ref="AZ213:BA213" si="833">AZ212</f>
        <v>6000</v>
      </c>
      <c r="BA213" s="15">
        <f t="shared" si="833"/>
        <v>2000</v>
      </c>
      <c r="BB213" s="10">
        <v>500</v>
      </c>
      <c r="BC213" s="15">
        <f t="shared" ref="BC213:BE213" si="834">BC212</f>
        <v>0</v>
      </c>
      <c r="BD213" s="15">
        <f t="shared" si="834"/>
        <v>0</v>
      </c>
      <c r="BE213" s="15">
        <f t="shared" si="834"/>
        <v>60</v>
      </c>
      <c r="BF213" s="17"/>
      <c r="BG213" s="15">
        <f t="shared" ref="BG213:BH213" si="835">BG212</f>
        <v>1000</v>
      </c>
      <c r="BH213" s="15">
        <f t="shared" si="835"/>
        <v>5000</v>
      </c>
      <c r="BI213" s="17"/>
      <c r="BJ213" s="22">
        <f>G213/G212</f>
        <v>1</v>
      </c>
      <c r="BK213" s="65">
        <f t="shared" ref="BK213:BL213" si="836">BK212</f>
        <v>0</v>
      </c>
      <c r="BL213" s="65">
        <f t="shared" si="836"/>
        <v>0</v>
      </c>
      <c r="BM213" s="6">
        <f t="shared" si="825"/>
        <v>107.11250000000001</v>
      </c>
      <c r="BN213" s="8">
        <f t="shared" si="826"/>
        <v>347.95278528237111</v>
      </c>
      <c r="BO213" s="12">
        <f t="shared" si="827"/>
        <v>193.05463660207172</v>
      </c>
      <c r="BP213" s="50">
        <f>(1-'#Constant'!$A$3)/($J213*'#Constant'!$B$3/'#Constant'!$C$3^($D213-1)+1)+'#Constant'!$A$3</f>
        <v>0.94452830188679238</v>
      </c>
      <c r="BQ213" s="4">
        <f t="shared" si="828"/>
        <v>239.27287255293649</v>
      </c>
      <c r="BR213" s="50">
        <f>(1-'#Constant'!$A$3)/($K213*'#Constant'!$B$3/'#Constant'!$C$3^($D213-1)+1)+'#Constant'!$A$3</f>
        <v>0.93162790697674425</v>
      </c>
      <c r="BS213" s="4">
        <f t="shared" si="829"/>
        <v>456.63269801180576</v>
      </c>
      <c r="BT213"/>
    </row>
    <row r="214" spans="1:72" x14ac:dyDescent="0.3">
      <c r="A214">
        <v>86</v>
      </c>
      <c r="B214" s="18" t="e">
        <f>VLOOKUP(CONCATENATE("CREATURE_NAME_",A214),[1]Localization_Hero!$A:$E,2,FALSE)</f>
        <v>#N/A</v>
      </c>
      <c r="C214" s="43" t="str">
        <f>VLOOKUP($A214,[2]CreatureTable!$A:$I,9,FALSE)</f>
        <v>Assassin</v>
      </c>
      <c r="D214">
        <v>1</v>
      </c>
      <c r="E214">
        <v>1</v>
      </c>
      <c r="F214" s="18">
        <v>1</v>
      </c>
      <c r="G214" s="10">
        <f>ROUND(VLOOKUP($C214,$B$4:$BH$42,6,FALSE),0)</f>
        <v>101</v>
      </c>
      <c r="H214" s="10">
        <f>ROUND(VLOOKUP($C214,$B$4:$BH$42,7,FALSE),0)</f>
        <v>101</v>
      </c>
      <c r="I214" s="10">
        <f>ROUND(VLOOKUP($C214,$B$4:$BH$42,8,FALSE),0)</f>
        <v>5666</v>
      </c>
      <c r="J214" s="10">
        <f>ROUND(VLOOKUP($C214,$B$4:$BH$42,9,FALSE),0)</f>
        <v>32</v>
      </c>
      <c r="K214" s="10">
        <f>ROUND(VLOOKUP($C214,$B$4:$BH$42,10,FALSE),0)</f>
        <v>28</v>
      </c>
      <c r="L214" s="2"/>
      <c r="M214" s="10">
        <f>ROUND(VLOOKUP($C214,$B$4:$BH$42,12,FALSE),0)</f>
        <v>200</v>
      </c>
      <c r="N214" s="10">
        <f>ROUND(VLOOKUP($C214,$B$4:$BH$42,13,FALSE),0)</f>
        <v>0</v>
      </c>
      <c r="O214" s="10">
        <f>ROUND(VLOOKUP($C214,$B$4:$BH$42,14,FALSE),0)</f>
        <v>300</v>
      </c>
      <c r="P214" s="10">
        <f>ROUND(VLOOKUP($C214,$B$4:$BH$42,15,FALSE),0)</f>
        <v>200</v>
      </c>
      <c r="Q214" s="10">
        <f>ROUND(VLOOKUP($C214,$B$4:$BH$42,16,FALSE),0)</f>
        <v>0</v>
      </c>
      <c r="R214" s="10">
        <f>ROUND(VLOOKUP($C214,$B$4:$BH$42,17,FALSE),0)</f>
        <v>0</v>
      </c>
      <c r="S214" s="10">
        <f>ROUND(VLOOKUP($C214,$B$4:$BH$42,18,FALSE),0)</f>
        <v>100</v>
      </c>
      <c r="T214" s="10">
        <f>ROUND(VLOOKUP($C214,$B$4:$BH$42,19,FALSE),0)</f>
        <v>0</v>
      </c>
      <c r="U214" s="10">
        <f>ROUND(VLOOKUP($C214,$B$4:$BH$42,20,FALSE),0)</f>
        <v>0</v>
      </c>
      <c r="V214" s="10">
        <f>ROUND(VLOOKUP($C214,$B$4:$BH$42,21,FALSE),0)</f>
        <v>0</v>
      </c>
      <c r="W214" s="2"/>
      <c r="X214" s="10">
        <f>ROUND(VLOOKUP($C214,$B$4:$BH$42,23,FALSE),0)</f>
        <v>200</v>
      </c>
      <c r="Y214" s="10">
        <f>ROUND(VLOOKUP($C214,$B$4:$BH$42,24,FALSE),0)</f>
        <v>0</v>
      </c>
      <c r="Z214" s="10">
        <f>ROUND(VLOOKUP($C214,$B$4:$BH$42,25,FALSE),0)</f>
        <v>300</v>
      </c>
      <c r="AA214" s="10">
        <f>ROUND(VLOOKUP($C214,$B$4:$BH$42,26,FALSE),0)</f>
        <v>200</v>
      </c>
      <c r="AB214" s="10">
        <f>ROUND(VLOOKUP($C214,$B$4:$BH$42,27,FALSE),0)</f>
        <v>0</v>
      </c>
      <c r="AC214" s="10">
        <f>ROUND(VLOOKUP($C214,$B$4:$BH$42,28,FALSE),0)</f>
        <v>0</v>
      </c>
      <c r="AD214" s="10">
        <f>ROUND(VLOOKUP($C214,$B$4:$BH$42,29,FALSE),0)</f>
        <v>100</v>
      </c>
      <c r="AE214" s="10">
        <f>ROUND(VLOOKUP($C214,$B$4:$BH$42,30,FALSE),0)</f>
        <v>0</v>
      </c>
      <c r="AF214" s="10">
        <f>ROUND(VLOOKUP($C214,$B$4:$BH$42,31,FALSE),0)</f>
        <v>0</v>
      </c>
      <c r="AG214" s="10">
        <f>ROUND(VLOOKUP($C214,$B$4:$BH$42,32,FALSE),0)</f>
        <v>0</v>
      </c>
      <c r="AH214" s="10">
        <f>ROUND(VLOOKUP($C214,$B$4:$BH$42,33,FALSE),0)</f>
        <v>0</v>
      </c>
      <c r="AI214" s="10">
        <f>ROUND(VLOOKUP($C214,$B$4:$BH$42,34,FALSE),0)</f>
        <v>0</v>
      </c>
      <c r="AJ214" s="3"/>
      <c r="AK214" s="10">
        <f>ROUND(VLOOKUP($C214,$B$4:$BH$42,36,FALSE),0)</f>
        <v>0</v>
      </c>
      <c r="AL214" s="10">
        <f>ROUND(VLOOKUP($C214,$B$4:$BH$42,37,FALSE),0)</f>
        <v>0</v>
      </c>
      <c r="AM214" s="3"/>
      <c r="AN214" s="10">
        <f>ROUND(VLOOKUP($C214,$B$4:$BH$42,39,FALSE),0)</f>
        <v>0</v>
      </c>
      <c r="AO214" s="10">
        <f>ROUND(VLOOKUP($C214,$B$4:$BH$42,40,FALSE),0)</f>
        <v>0</v>
      </c>
      <c r="AP214" s="10">
        <f>ROUND(VLOOKUP($C214,$B$4:$BH$42,41,FALSE),0)</f>
        <v>0</v>
      </c>
      <c r="AQ214" s="10">
        <f>ROUND(VLOOKUP($C214,$B$4:$BH$42,42,FALSE),0)</f>
        <v>0</v>
      </c>
      <c r="AR214" s="10">
        <f>ROUND(VLOOKUP($C214,$B$4:$BH$42,43,FALSE),0)</f>
        <v>0</v>
      </c>
      <c r="AS214" s="10">
        <f>ROUND(VLOOKUP($C214,$B$4:$BH$42,44,FALSE),0)</f>
        <v>0</v>
      </c>
      <c r="AT214" s="10">
        <f>ROUND(VLOOKUP($C214,$B$4:$BH$42,45,FALSE),0)</f>
        <v>0</v>
      </c>
      <c r="AU214" s="10">
        <f>ROUND(VLOOKUP($C214,$B$4:$BH$42,46,FALSE),0)</f>
        <v>0</v>
      </c>
      <c r="AV214" s="10">
        <f>ROUND(VLOOKUP($C214,$B$4:$BH$42,47,FALSE),0)</f>
        <v>0</v>
      </c>
      <c r="AW214" s="10">
        <f>ROUND(VLOOKUP($C214,$B$4:$BH$42,48,FALSE),0)</f>
        <v>0</v>
      </c>
      <c r="AX214" s="10">
        <f>ROUND(VLOOKUP($C214,$B$4:$BH$42,49,FALSE),0)</f>
        <v>0</v>
      </c>
      <c r="AY214" s="3"/>
      <c r="AZ214" s="10">
        <v>6000</v>
      </c>
      <c r="BA214" s="10">
        <v>2000</v>
      </c>
      <c r="BB214" s="10">
        <v>600</v>
      </c>
      <c r="BC214" s="10">
        <v>0</v>
      </c>
      <c r="BD214" s="10">
        <v>0</v>
      </c>
      <c r="BE214" s="10">
        <v>60</v>
      </c>
      <c r="BF214" s="3"/>
      <c r="BG214" s="10">
        <v>1000</v>
      </c>
      <c r="BH214" s="10">
        <v>5000</v>
      </c>
      <c r="BI214" s="3"/>
      <c r="BJ214" s="21">
        <v>1</v>
      </c>
      <c r="BK214" s="65">
        <v>0</v>
      </c>
      <c r="BL214" s="65">
        <v>0</v>
      </c>
      <c r="BM214" s="6">
        <f t="shared" si="825"/>
        <v>130.44149999999999</v>
      </c>
      <c r="BN214" s="8">
        <f t="shared" si="826"/>
        <v>385.30245660461935</v>
      </c>
      <c r="BO214" s="12">
        <f t="shared" si="827"/>
        <v>224.18615120740947</v>
      </c>
      <c r="BP214" s="50">
        <f>(1-'#Constant'!$A$3)/($J214*'#Constant'!$B$3/'#Constant'!$C$3^($D214-1)+1)+'#Constant'!$A$3</f>
        <v>0.91416058394160582</v>
      </c>
      <c r="BQ214" s="4">
        <f t="shared" si="828"/>
        <v>387.37723570744168</v>
      </c>
      <c r="BR214" s="50">
        <f>(1-'#Constant'!$A$3)/($K214*'#Constant'!$B$3/'#Constant'!$C$3^($D214-1)+1)+'#Constant'!$A$3</f>
        <v>0.92405904059040589</v>
      </c>
      <c r="BS214" s="4">
        <f t="shared" si="829"/>
        <v>383.22767750179702</v>
      </c>
      <c r="BT214">
        <f>BO214/$BO$4*100</f>
        <v>170.38996153008969</v>
      </c>
    </row>
    <row r="215" spans="1:72" s="13" customFormat="1" ht="18" customHeight="1" thickBot="1" x14ac:dyDescent="0.35">
      <c r="B215" s="20"/>
      <c r="D215" s="14">
        <v>1</v>
      </c>
      <c r="E215" s="14">
        <v>1</v>
      </c>
      <c r="F215" s="19">
        <v>1</v>
      </c>
      <c r="G215" s="15">
        <f>G214</f>
        <v>101</v>
      </c>
      <c r="H215" s="15">
        <f>H214</f>
        <v>101</v>
      </c>
      <c r="I215" s="15">
        <f>I214</f>
        <v>5666</v>
      </c>
      <c r="J215" s="15">
        <f>J214</f>
        <v>32</v>
      </c>
      <c r="K215" s="15">
        <f>K214</f>
        <v>28</v>
      </c>
      <c r="L215" s="16"/>
      <c r="M215" s="15">
        <f t="shared" ref="M215:V215" si="837">M214</f>
        <v>200</v>
      </c>
      <c r="N215" s="15">
        <f t="shared" si="837"/>
        <v>0</v>
      </c>
      <c r="O215" s="15">
        <f t="shared" si="837"/>
        <v>300</v>
      </c>
      <c r="P215" s="15">
        <f t="shared" si="837"/>
        <v>200</v>
      </c>
      <c r="Q215" s="15">
        <f t="shared" si="837"/>
        <v>0</v>
      </c>
      <c r="R215" s="15">
        <f t="shared" si="837"/>
        <v>0</v>
      </c>
      <c r="S215" s="15">
        <f t="shared" si="837"/>
        <v>100</v>
      </c>
      <c r="T215" s="15">
        <f t="shared" si="837"/>
        <v>0</v>
      </c>
      <c r="U215" s="15">
        <f t="shared" si="837"/>
        <v>0</v>
      </c>
      <c r="V215" s="15">
        <f t="shared" si="837"/>
        <v>0</v>
      </c>
      <c r="W215" s="16"/>
      <c r="X215" s="15">
        <f t="shared" ref="X215:AI215" si="838">X214</f>
        <v>200</v>
      </c>
      <c r="Y215" s="15">
        <f t="shared" si="838"/>
        <v>0</v>
      </c>
      <c r="Z215" s="15">
        <f t="shared" si="838"/>
        <v>300</v>
      </c>
      <c r="AA215" s="15">
        <f t="shared" si="838"/>
        <v>200</v>
      </c>
      <c r="AB215" s="15">
        <f t="shared" si="838"/>
        <v>0</v>
      </c>
      <c r="AC215" s="15">
        <f t="shared" si="838"/>
        <v>0</v>
      </c>
      <c r="AD215" s="15">
        <f t="shared" si="838"/>
        <v>100</v>
      </c>
      <c r="AE215" s="15">
        <f t="shared" si="838"/>
        <v>0</v>
      </c>
      <c r="AF215" s="15">
        <f t="shared" si="838"/>
        <v>0</v>
      </c>
      <c r="AG215" s="15">
        <f t="shared" si="838"/>
        <v>0</v>
      </c>
      <c r="AH215" s="15">
        <f t="shared" si="838"/>
        <v>0</v>
      </c>
      <c r="AI215" s="15">
        <f t="shared" si="838"/>
        <v>0</v>
      </c>
      <c r="AJ215" s="17"/>
      <c r="AK215" s="15">
        <f>AK214</f>
        <v>0</v>
      </c>
      <c r="AL215" s="15">
        <f>AL214</f>
        <v>0</v>
      </c>
      <c r="AM215" s="17"/>
      <c r="AN215" s="15">
        <f t="shared" ref="AN215:AX215" si="839">AN214</f>
        <v>0</v>
      </c>
      <c r="AO215" s="15">
        <f t="shared" si="839"/>
        <v>0</v>
      </c>
      <c r="AP215" s="15">
        <f t="shared" si="839"/>
        <v>0</v>
      </c>
      <c r="AQ215" s="15">
        <f t="shared" si="839"/>
        <v>0</v>
      </c>
      <c r="AR215" s="15">
        <f t="shared" si="839"/>
        <v>0</v>
      </c>
      <c r="AS215" s="15">
        <f t="shared" si="839"/>
        <v>0</v>
      </c>
      <c r="AT215" s="15">
        <f t="shared" si="839"/>
        <v>0</v>
      </c>
      <c r="AU215" s="15">
        <f t="shared" si="839"/>
        <v>0</v>
      </c>
      <c r="AV215" s="15">
        <f t="shared" si="839"/>
        <v>0</v>
      </c>
      <c r="AW215" s="15">
        <f t="shared" si="839"/>
        <v>0</v>
      </c>
      <c r="AX215" s="15">
        <f t="shared" si="839"/>
        <v>0</v>
      </c>
      <c r="AY215" s="17"/>
      <c r="AZ215" s="15">
        <f t="shared" ref="AZ215:BA215" si="840">AZ214</f>
        <v>6000</v>
      </c>
      <c r="BA215" s="15">
        <f t="shared" si="840"/>
        <v>2000</v>
      </c>
      <c r="BB215" s="15">
        <f>BB214</f>
        <v>600</v>
      </c>
      <c r="BC215" s="15">
        <f t="shared" ref="BC215:BE215" si="841">BC214</f>
        <v>0</v>
      </c>
      <c r="BD215" s="15">
        <f t="shared" si="841"/>
        <v>0</v>
      </c>
      <c r="BE215" s="15">
        <f t="shared" si="841"/>
        <v>60</v>
      </c>
      <c r="BF215" s="17"/>
      <c r="BG215" s="15">
        <f t="shared" ref="BG215:BH215" si="842">BG214</f>
        <v>1000</v>
      </c>
      <c r="BH215" s="15">
        <f t="shared" si="842"/>
        <v>5000</v>
      </c>
      <c r="BI215" s="17"/>
      <c r="BJ215" s="22">
        <f>G215/G214</f>
        <v>1</v>
      </c>
      <c r="BK215" s="65">
        <f t="shared" ref="BK215:BL215" si="843">BK214</f>
        <v>0</v>
      </c>
      <c r="BL215" s="65">
        <f t="shared" si="843"/>
        <v>0</v>
      </c>
      <c r="BM215" s="6">
        <f t="shared" si="825"/>
        <v>130.44149999999999</v>
      </c>
      <c r="BN215" s="8">
        <f t="shared" si="826"/>
        <v>385.30245660461935</v>
      </c>
      <c r="BO215" s="12">
        <f t="shared" si="827"/>
        <v>224.18615120740947</v>
      </c>
      <c r="BP215" s="50">
        <f>(1-'#Constant'!$A$3)/($J215*'#Constant'!$B$3/'#Constant'!$C$3^($D215-1)+1)+'#Constant'!$A$3</f>
        <v>0.91416058394160582</v>
      </c>
      <c r="BQ215" s="4">
        <f t="shared" si="828"/>
        <v>387.37723570744168</v>
      </c>
      <c r="BR215" s="50">
        <f>(1-'#Constant'!$A$3)/($K215*'#Constant'!$B$3/'#Constant'!$C$3^($D215-1)+1)+'#Constant'!$A$3</f>
        <v>0.92405904059040589</v>
      </c>
      <c r="BS215" s="4">
        <f t="shared" si="829"/>
        <v>383.22767750179702</v>
      </c>
      <c r="BT215"/>
    </row>
    <row r="216" spans="1:72" x14ac:dyDescent="0.3">
      <c r="A216">
        <v>87</v>
      </c>
      <c r="B216" s="18" t="str">
        <f>VLOOKUP(CONCATENATE("CREATURE_NAME_",A216),[1]Localization_Hero!$A:$E,2,FALSE)</f>
        <v>글렌위스</v>
      </c>
      <c r="C216" s="43" t="str">
        <f>VLOOKUP($A216,[2]CreatureTable!$A:$I,9,FALSE)</f>
        <v>Knight</v>
      </c>
      <c r="D216">
        <v>1</v>
      </c>
      <c r="E216">
        <v>1</v>
      </c>
      <c r="F216" s="18">
        <v>1</v>
      </c>
      <c r="G216" s="10">
        <f>ROUND(VLOOKUP($C216,$B$4:$BH$42,6,FALSE),0)</f>
        <v>81</v>
      </c>
      <c r="H216" s="10">
        <f>ROUND(VLOOKUP($C216,$B$4:$BH$42,7,FALSE),0)</f>
        <v>81</v>
      </c>
      <c r="I216" s="10">
        <f>ROUND(VLOOKUP($C216,$B$4:$BH$42,8,FALSE),0)</f>
        <v>6982</v>
      </c>
      <c r="J216" s="10">
        <f>ROUND(VLOOKUP($C216,$B$4:$BH$42,9,FALSE),0)</f>
        <v>36</v>
      </c>
      <c r="K216" s="10">
        <f>ROUND(VLOOKUP($C216,$B$4:$BH$42,10,FALSE),0)</f>
        <v>28</v>
      </c>
      <c r="L216" s="2"/>
      <c r="M216" s="10">
        <f>ROUND(VLOOKUP($C216,$B$4:$BH$42,12,FALSE),0)</f>
        <v>50</v>
      </c>
      <c r="N216" s="10">
        <f>ROUND(VLOOKUP($C216,$B$4:$BH$42,13,FALSE),0)</f>
        <v>0</v>
      </c>
      <c r="O216" s="10">
        <f>ROUND(VLOOKUP($C216,$B$4:$BH$42,14,FALSE),0)</f>
        <v>0</v>
      </c>
      <c r="P216" s="10">
        <f>ROUND(VLOOKUP($C216,$B$4:$BH$42,15,FALSE),0)</f>
        <v>0</v>
      </c>
      <c r="Q216" s="10">
        <f>ROUND(VLOOKUP($C216,$B$4:$BH$42,16,FALSE),0)</f>
        <v>100</v>
      </c>
      <c r="R216" s="10">
        <f>ROUND(VLOOKUP($C216,$B$4:$BH$42,17,FALSE),0)</f>
        <v>0</v>
      </c>
      <c r="S216" s="10">
        <f>ROUND(VLOOKUP($C216,$B$4:$BH$42,18,FALSE),0)</f>
        <v>0</v>
      </c>
      <c r="T216" s="10">
        <f>ROUND(VLOOKUP($C216,$B$4:$BH$42,19,FALSE),0)</f>
        <v>0</v>
      </c>
      <c r="U216" s="10">
        <f>ROUND(VLOOKUP($C216,$B$4:$BH$42,20,FALSE),0)</f>
        <v>0</v>
      </c>
      <c r="V216" s="10">
        <f>ROUND(VLOOKUP($C216,$B$4:$BH$42,21,FALSE),0)</f>
        <v>250</v>
      </c>
      <c r="W216" s="2"/>
      <c r="X216" s="10">
        <f>ROUND(VLOOKUP($C216,$B$4:$BH$42,23,FALSE),0)</f>
        <v>50</v>
      </c>
      <c r="Y216" s="10">
        <f>ROUND(VLOOKUP($C216,$B$4:$BH$42,24,FALSE),0)</f>
        <v>0</v>
      </c>
      <c r="Z216" s="10">
        <f>ROUND(VLOOKUP($C216,$B$4:$BH$42,25,FALSE),0)</f>
        <v>0</v>
      </c>
      <c r="AA216" s="10">
        <f>ROUND(VLOOKUP($C216,$B$4:$BH$42,26,FALSE),0)</f>
        <v>0</v>
      </c>
      <c r="AB216" s="10">
        <f>ROUND(VLOOKUP($C216,$B$4:$BH$42,27,FALSE),0)</f>
        <v>100</v>
      </c>
      <c r="AC216" s="10">
        <f>ROUND(VLOOKUP($C216,$B$4:$BH$42,28,FALSE),0)</f>
        <v>0</v>
      </c>
      <c r="AD216" s="10">
        <f>ROUND(VLOOKUP($C216,$B$4:$BH$42,29,FALSE),0)</f>
        <v>0</v>
      </c>
      <c r="AE216" s="10">
        <f>ROUND(VLOOKUP($C216,$B$4:$BH$42,30,FALSE),0)</f>
        <v>0</v>
      </c>
      <c r="AF216" s="10">
        <f>ROUND(VLOOKUP($C216,$B$4:$BH$42,31,FALSE),0)</f>
        <v>0</v>
      </c>
      <c r="AG216" s="10">
        <f>ROUND(VLOOKUP($C216,$B$4:$BH$42,32,FALSE),0)</f>
        <v>250</v>
      </c>
      <c r="AH216" s="10">
        <f>ROUND(VLOOKUP($C216,$B$4:$BH$42,33,FALSE),0)</f>
        <v>0</v>
      </c>
      <c r="AI216" s="10">
        <f>ROUND(VLOOKUP($C216,$B$4:$BH$42,34,FALSE),0)</f>
        <v>0</v>
      </c>
      <c r="AJ216" s="3"/>
      <c r="AK216" s="10">
        <f>ROUND(VLOOKUP($C216,$B$4:$BH$42,36,FALSE),0)</f>
        <v>0</v>
      </c>
      <c r="AL216" s="10">
        <f>ROUND(VLOOKUP($C216,$B$4:$BH$42,37,FALSE),0)</f>
        <v>0</v>
      </c>
      <c r="AM216" s="3"/>
      <c r="AN216" s="10">
        <f>ROUND(VLOOKUP($C216,$B$4:$BH$42,39,FALSE),0)</f>
        <v>0</v>
      </c>
      <c r="AO216" s="10">
        <f>ROUND(VLOOKUP($C216,$B$4:$BH$42,40,FALSE),0)</f>
        <v>0</v>
      </c>
      <c r="AP216" s="10">
        <f>ROUND(VLOOKUP($C216,$B$4:$BH$42,41,FALSE),0)</f>
        <v>0</v>
      </c>
      <c r="AQ216" s="10">
        <f>ROUND(VLOOKUP($C216,$B$4:$BH$42,42,FALSE),0)</f>
        <v>0</v>
      </c>
      <c r="AR216" s="10">
        <f>ROUND(VLOOKUP($C216,$B$4:$BH$42,43,FALSE),0)</f>
        <v>0</v>
      </c>
      <c r="AS216" s="10">
        <f>ROUND(VLOOKUP($C216,$B$4:$BH$42,44,FALSE),0)</f>
        <v>0</v>
      </c>
      <c r="AT216" s="10">
        <f>ROUND(VLOOKUP($C216,$B$4:$BH$42,45,FALSE),0)</f>
        <v>0</v>
      </c>
      <c r="AU216" s="10">
        <f>ROUND(VLOOKUP($C216,$B$4:$BH$42,46,FALSE),0)</f>
        <v>0</v>
      </c>
      <c r="AV216" s="10">
        <f>ROUND(VLOOKUP($C216,$B$4:$BH$42,47,FALSE),0)</f>
        <v>0</v>
      </c>
      <c r="AW216" s="10">
        <f>ROUND(VLOOKUP($C216,$B$4:$BH$42,48,FALSE),0)</f>
        <v>0</v>
      </c>
      <c r="AX216" s="10">
        <f>ROUND(VLOOKUP($C216,$B$4:$BH$42,49,FALSE),0)</f>
        <v>0</v>
      </c>
      <c r="AY216" s="3"/>
      <c r="AZ216" s="10">
        <v>6000</v>
      </c>
      <c r="BA216" s="10">
        <v>2000</v>
      </c>
      <c r="BB216" s="10">
        <v>308</v>
      </c>
      <c r="BC216" s="10">
        <v>0</v>
      </c>
      <c r="BD216" s="10">
        <v>0</v>
      </c>
      <c r="BE216" s="10">
        <v>60</v>
      </c>
      <c r="BF216" s="3"/>
      <c r="BG216" s="10">
        <v>1000</v>
      </c>
      <c r="BH216" s="10">
        <v>5000</v>
      </c>
      <c r="BI216" s="3"/>
      <c r="BJ216" s="21">
        <v>1</v>
      </c>
      <c r="BK216" s="65">
        <v>0</v>
      </c>
      <c r="BL216" s="65">
        <v>0</v>
      </c>
      <c r="BM216" s="6">
        <f t="shared" ref="BM216:BM217" si="844">MAX(G216*(1+M216/1000*(1+O216/1000))*(1+0.5*T216/1000)*(1+0.25*S216/1000),(H216*(1+X216/1000*(1+Z216/1000))*(1+0.5*AE216/1000)*(1+0.25*AD216/1000)))*BG216/1000</f>
        <v>85.05</v>
      </c>
      <c r="BN216" s="8">
        <f t="shared" ref="BN216:BN217" si="845">(BQ216+BS216)/2*(1+AI216/2000)*(1+AH216/2000)*(1+AN216/2000)*(1+AK216/2000)</f>
        <v>535.97110176221133</v>
      </c>
      <c r="BO216" s="12">
        <f t="shared" ref="BO216:BO217" si="846">SQRT(BM216*BN216)</f>
        <v>213.50489972100422</v>
      </c>
      <c r="BP216" s="50">
        <f>(1-'#Constant'!$A$3)/($J216*'#Constant'!$B$3/'#Constant'!$C$3^($D216-1)+1)+'#Constant'!$A$3</f>
        <v>0.90447653429602881</v>
      </c>
      <c r="BQ216" s="4">
        <f t="shared" ref="BQ216:BQ217" si="847">I216/(BP216*(1-Q216/1000*(0.5+R216/1000))*(1-P216/1000)*(1-V216/1000)*(1+U216/1000))/20</f>
        <v>541.71102698872187</v>
      </c>
      <c r="BR216" s="50">
        <f>(1-'#Constant'!$A$3)/($K216*'#Constant'!$B$3/'#Constant'!$C$3^($D216-1)+1)+'#Constant'!$A$3</f>
        <v>0.92405904059040589</v>
      </c>
      <c r="BS216" s="4">
        <f t="shared" ref="BS216:BS217" si="848">I216/(BR216*(1-AB216/1000*(0.5+AC216/1000))*(1-AA216/1000)*(1-AG216/1000)*(1+AF216/1000))/20</f>
        <v>530.2311765357008</v>
      </c>
      <c r="BT216">
        <f>BO216/$BO$4*100</f>
        <v>162.27180605946913</v>
      </c>
    </row>
    <row r="217" spans="1:72" s="13" customFormat="1" ht="17.25" thickBot="1" x14ac:dyDescent="0.35">
      <c r="B217" s="20"/>
      <c r="D217" s="14">
        <v>1</v>
      </c>
      <c r="E217" s="14">
        <v>1</v>
      </c>
      <c r="F217" s="19">
        <v>1</v>
      </c>
      <c r="G217" s="15">
        <f>G216</f>
        <v>81</v>
      </c>
      <c r="H217" s="15">
        <f>H216</f>
        <v>81</v>
      </c>
      <c r="I217" s="15">
        <f>I216</f>
        <v>6982</v>
      </c>
      <c r="J217" s="15">
        <f>J216</f>
        <v>36</v>
      </c>
      <c r="K217" s="15">
        <f>K216</f>
        <v>28</v>
      </c>
      <c r="L217" s="16"/>
      <c r="M217" s="15">
        <f t="shared" ref="M217:V217" si="849">M216</f>
        <v>50</v>
      </c>
      <c r="N217" s="15">
        <f t="shared" si="849"/>
        <v>0</v>
      </c>
      <c r="O217" s="15">
        <f t="shared" si="849"/>
        <v>0</v>
      </c>
      <c r="P217" s="15">
        <f t="shared" si="849"/>
        <v>0</v>
      </c>
      <c r="Q217" s="15">
        <f t="shared" si="849"/>
        <v>100</v>
      </c>
      <c r="R217" s="15">
        <f t="shared" si="849"/>
        <v>0</v>
      </c>
      <c r="S217" s="15">
        <f t="shared" si="849"/>
        <v>0</v>
      </c>
      <c r="T217" s="15">
        <f t="shared" si="849"/>
        <v>0</v>
      </c>
      <c r="U217" s="15">
        <f t="shared" si="849"/>
        <v>0</v>
      </c>
      <c r="V217" s="15">
        <f t="shared" si="849"/>
        <v>250</v>
      </c>
      <c r="W217" s="16"/>
      <c r="X217" s="15">
        <f t="shared" ref="X217:AI217" si="850">X216</f>
        <v>50</v>
      </c>
      <c r="Y217" s="15">
        <f t="shared" si="850"/>
        <v>0</v>
      </c>
      <c r="Z217" s="15">
        <f t="shared" si="850"/>
        <v>0</v>
      </c>
      <c r="AA217" s="15">
        <f t="shared" si="850"/>
        <v>0</v>
      </c>
      <c r="AB217" s="15">
        <f t="shared" si="850"/>
        <v>100</v>
      </c>
      <c r="AC217" s="15">
        <f t="shared" si="850"/>
        <v>0</v>
      </c>
      <c r="AD217" s="15">
        <f t="shared" si="850"/>
        <v>0</v>
      </c>
      <c r="AE217" s="15">
        <f t="shared" si="850"/>
        <v>0</v>
      </c>
      <c r="AF217" s="15">
        <f t="shared" si="850"/>
        <v>0</v>
      </c>
      <c r="AG217" s="15">
        <f t="shared" si="850"/>
        <v>250</v>
      </c>
      <c r="AH217" s="15">
        <f t="shared" si="850"/>
        <v>0</v>
      </c>
      <c r="AI217" s="15">
        <f t="shared" si="850"/>
        <v>0</v>
      </c>
      <c r="AJ217" s="17"/>
      <c r="AK217" s="15">
        <f>AK216</f>
        <v>0</v>
      </c>
      <c r="AL217" s="15">
        <f>AL216</f>
        <v>0</v>
      </c>
      <c r="AM217" s="17"/>
      <c r="AN217" s="15">
        <f t="shared" ref="AN217:AX217" si="851">AN216</f>
        <v>0</v>
      </c>
      <c r="AO217" s="15">
        <f t="shared" si="851"/>
        <v>0</v>
      </c>
      <c r="AP217" s="15">
        <f t="shared" si="851"/>
        <v>0</v>
      </c>
      <c r="AQ217" s="15">
        <f t="shared" si="851"/>
        <v>0</v>
      </c>
      <c r="AR217" s="15">
        <f t="shared" si="851"/>
        <v>0</v>
      </c>
      <c r="AS217" s="15">
        <f t="shared" si="851"/>
        <v>0</v>
      </c>
      <c r="AT217" s="15">
        <f t="shared" si="851"/>
        <v>0</v>
      </c>
      <c r="AU217" s="15">
        <f t="shared" si="851"/>
        <v>0</v>
      </c>
      <c r="AV217" s="15">
        <f t="shared" si="851"/>
        <v>0</v>
      </c>
      <c r="AW217" s="15">
        <f t="shared" si="851"/>
        <v>0</v>
      </c>
      <c r="AX217" s="15">
        <f t="shared" si="851"/>
        <v>0</v>
      </c>
      <c r="AY217" s="17"/>
      <c r="AZ217" s="15">
        <f t="shared" ref="AZ217:BA217" si="852">AZ216</f>
        <v>6000</v>
      </c>
      <c r="BA217" s="15">
        <f t="shared" si="852"/>
        <v>2000</v>
      </c>
      <c r="BB217" s="15">
        <v>308</v>
      </c>
      <c r="BC217" s="15">
        <f t="shared" ref="BC217:BE217" si="853">BC216</f>
        <v>0</v>
      </c>
      <c r="BD217" s="15">
        <f t="shared" si="853"/>
        <v>0</v>
      </c>
      <c r="BE217" s="15">
        <f t="shared" si="853"/>
        <v>60</v>
      </c>
      <c r="BF217" s="17"/>
      <c r="BG217" s="15">
        <f t="shared" ref="BG217:BH217" si="854">BG216</f>
        <v>1000</v>
      </c>
      <c r="BH217" s="15">
        <f t="shared" si="854"/>
        <v>5000</v>
      </c>
      <c r="BI217" s="17"/>
      <c r="BJ217" s="22">
        <f>G217/G216</f>
        <v>1</v>
      </c>
      <c r="BK217" s="65">
        <f t="shared" ref="BK217:BL217" si="855">BK216</f>
        <v>0</v>
      </c>
      <c r="BL217" s="65">
        <f t="shared" si="855"/>
        <v>0</v>
      </c>
      <c r="BM217" s="6">
        <f t="shared" si="844"/>
        <v>85.05</v>
      </c>
      <c r="BN217" s="8">
        <f t="shared" si="845"/>
        <v>535.97110176221133</v>
      </c>
      <c r="BO217" s="12">
        <f t="shared" si="846"/>
        <v>213.50489972100422</v>
      </c>
      <c r="BP217" s="50">
        <f>(1-'#Constant'!$A$3)/($J217*'#Constant'!$B$3/'#Constant'!$C$3^($D217-1)+1)+'#Constant'!$A$3</f>
        <v>0.90447653429602881</v>
      </c>
      <c r="BQ217" s="4">
        <f t="shared" si="847"/>
        <v>541.71102698872187</v>
      </c>
      <c r="BR217" s="50">
        <f>(1-'#Constant'!$A$3)/($K217*'#Constant'!$B$3/'#Constant'!$C$3^($D217-1)+1)+'#Constant'!$A$3</f>
        <v>0.92405904059040589</v>
      </c>
      <c r="BS217" s="4">
        <f t="shared" si="848"/>
        <v>530.2311765357008</v>
      </c>
      <c r="BT217"/>
    </row>
    <row r="218" spans="1:72" x14ac:dyDescent="0.3">
      <c r="A218">
        <v>88</v>
      </c>
      <c r="B218" s="18" t="e">
        <f>VLOOKUP(CONCATENATE("CREATURE_NAME_",A218),[1]Localization_Hero!$A:$E,2,FALSE)</f>
        <v>#N/A</v>
      </c>
      <c r="C218" s="43" t="s">
        <v>77</v>
      </c>
      <c r="D218">
        <v>1</v>
      </c>
      <c r="E218">
        <v>1</v>
      </c>
      <c r="F218" s="18">
        <v>1</v>
      </c>
      <c r="G218" s="10">
        <f>ROUND(VLOOKUP($C218,$B$4:$BH$42,6,FALSE),0)</f>
        <v>92</v>
      </c>
      <c r="H218" s="10">
        <f>ROUND(VLOOKUP($C218,$B$4:$BH$42,7,FALSE),0)</f>
        <v>92</v>
      </c>
      <c r="I218" s="10">
        <f>ROUND(VLOOKUP($C218,$B$4:$BH$42,8,FALSE),0)</f>
        <v>5930</v>
      </c>
      <c r="J218" s="10">
        <f>ROUND(VLOOKUP($C218,$B$4:$BH$42,9,FALSE),0)</f>
        <v>30</v>
      </c>
      <c r="K218" s="10">
        <f>ROUND(VLOOKUP($C218,$B$4:$BH$42,10,FALSE),0)</f>
        <v>36</v>
      </c>
      <c r="L218" s="2"/>
      <c r="M218" s="10">
        <f>ROUND(VLOOKUP($C218,$B$4:$BH$42,12,FALSE),0)</f>
        <v>150</v>
      </c>
      <c r="N218" s="10">
        <f>ROUND(VLOOKUP($C218,$B$4:$BH$42,13,FALSE),0)</f>
        <v>0</v>
      </c>
      <c r="O218" s="10">
        <f>ROUND(VLOOKUP($C218,$B$4:$BH$42,14,FALSE),0)</f>
        <v>0</v>
      </c>
      <c r="P218" s="10">
        <f>ROUND(VLOOKUP($C218,$B$4:$BH$42,15,FALSE),0)</f>
        <v>100</v>
      </c>
      <c r="Q218" s="10">
        <f>ROUND(VLOOKUP($C218,$B$4:$BH$42,16,FALSE),0)</f>
        <v>0</v>
      </c>
      <c r="R218" s="10">
        <f>ROUND(VLOOKUP($C218,$B$4:$BH$42,17,FALSE),0)</f>
        <v>0</v>
      </c>
      <c r="S218" s="10">
        <f>ROUND(VLOOKUP($C218,$B$4:$BH$42,18,FALSE),0)</f>
        <v>100</v>
      </c>
      <c r="T218" s="10">
        <f>ROUND(VLOOKUP($C218,$B$4:$BH$42,19,FALSE),0)</f>
        <v>150</v>
      </c>
      <c r="U218" s="10">
        <f>ROUND(VLOOKUP($C218,$B$4:$BH$42,20,FALSE),0)</f>
        <v>0</v>
      </c>
      <c r="V218" s="10">
        <f>ROUND(VLOOKUP($C218,$B$4:$BH$42,21,FALSE),0)</f>
        <v>0</v>
      </c>
      <c r="W218" s="2"/>
      <c r="X218" s="10">
        <f>ROUND(VLOOKUP($C218,$B$4:$BH$42,23,FALSE),0)</f>
        <v>150</v>
      </c>
      <c r="Y218" s="10">
        <f>ROUND(VLOOKUP($C218,$B$4:$BH$42,24,FALSE),0)</f>
        <v>0</v>
      </c>
      <c r="Z218" s="10">
        <f>ROUND(VLOOKUP($C218,$B$4:$BH$42,25,FALSE),0)</f>
        <v>0</v>
      </c>
      <c r="AA218" s="10">
        <f>ROUND(VLOOKUP($C218,$B$4:$BH$42,26,FALSE),0)</f>
        <v>100</v>
      </c>
      <c r="AB218" s="10">
        <f>ROUND(VLOOKUP($C218,$B$4:$BH$42,27,FALSE),0)</f>
        <v>0</v>
      </c>
      <c r="AC218" s="10">
        <f>ROUND(VLOOKUP($C218,$B$4:$BH$42,28,FALSE),0)</f>
        <v>0</v>
      </c>
      <c r="AD218" s="10">
        <f>ROUND(VLOOKUP($C218,$B$4:$BH$42,29,FALSE),0)</f>
        <v>100</v>
      </c>
      <c r="AE218" s="10">
        <f>ROUND(VLOOKUP($C218,$B$4:$BH$42,30,FALSE),0)</f>
        <v>150</v>
      </c>
      <c r="AF218" s="10">
        <f>ROUND(VLOOKUP($C218,$B$4:$BH$42,31,FALSE),0)</f>
        <v>0</v>
      </c>
      <c r="AG218" s="10">
        <f>ROUND(VLOOKUP($C218,$B$4:$BH$42,32,FALSE),0)</f>
        <v>0</v>
      </c>
      <c r="AH218" s="10">
        <f>ROUND(VLOOKUP($C218,$B$4:$BH$42,33,FALSE),0)</f>
        <v>0</v>
      </c>
      <c r="AI218" s="10">
        <f>ROUND(VLOOKUP($C218,$B$4:$BH$42,34,FALSE),0)</f>
        <v>0</v>
      </c>
      <c r="AJ218" s="3"/>
      <c r="AK218" s="10">
        <f>ROUND(VLOOKUP($C218,$B$4:$BH$42,36,FALSE),0)</f>
        <v>150</v>
      </c>
      <c r="AL218" s="10">
        <f>ROUND(VLOOKUP($C218,$B$4:$BH$42,37,FALSE),0)</f>
        <v>0</v>
      </c>
      <c r="AM218" s="3"/>
      <c r="AN218" s="10">
        <f>ROUND(VLOOKUP($C218,$B$4:$BH$42,39,FALSE),0)</f>
        <v>0</v>
      </c>
      <c r="AO218" s="10">
        <f>ROUND(VLOOKUP($C218,$B$4:$BH$42,40,FALSE),0)</f>
        <v>0</v>
      </c>
      <c r="AP218" s="10">
        <f>ROUND(VLOOKUP($C218,$B$4:$BH$42,41,FALSE),0)</f>
        <v>0</v>
      </c>
      <c r="AQ218" s="10">
        <f>ROUND(VLOOKUP($C218,$B$4:$BH$42,42,FALSE),0)</f>
        <v>0</v>
      </c>
      <c r="AR218" s="10">
        <f>ROUND(VLOOKUP($C218,$B$4:$BH$42,43,FALSE),0)</f>
        <v>0</v>
      </c>
      <c r="AS218" s="10">
        <f>ROUND(VLOOKUP($C218,$B$4:$BH$42,44,FALSE),0)</f>
        <v>0</v>
      </c>
      <c r="AT218" s="10">
        <f>ROUND(VLOOKUP($C218,$B$4:$BH$42,45,FALSE),0)</f>
        <v>0</v>
      </c>
      <c r="AU218" s="10">
        <f>ROUND(VLOOKUP($C218,$B$4:$BH$42,46,FALSE),0)</f>
        <v>0</v>
      </c>
      <c r="AV218" s="10">
        <f>ROUND(VLOOKUP($C218,$B$4:$BH$42,47,FALSE),0)</f>
        <v>0</v>
      </c>
      <c r="AW218" s="10">
        <f>ROUND(VLOOKUP($C218,$B$4:$BH$42,48,FALSE),0)</f>
        <v>0</v>
      </c>
      <c r="AX218" s="10">
        <f>ROUND(VLOOKUP($C218,$B$4:$BH$42,49,FALSE),0)</f>
        <v>0</v>
      </c>
      <c r="AY218" s="3"/>
      <c r="AZ218" s="10">
        <v>6000</v>
      </c>
      <c r="BA218" s="10">
        <v>2000</v>
      </c>
      <c r="BB218" s="10">
        <v>292</v>
      </c>
      <c r="BC218" s="10">
        <v>0</v>
      </c>
      <c r="BD218" s="10">
        <v>0</v>
      </c>
      <c r="BE218" s="10">
        <v>60</v>
      </c>
      <c r="BF218" s="3"/>
      <c r="BG218" s="10">
        <v>1000</v>
      </c>
      <c r="BH218" s="10">
        <v>5000</v>
      </c>
      <c r="BI218" s="3"/>
      <c r="BJ218" s="21">
        <v>1</v>
      </c>
      <c r="BK218" s="65">
        <v>0</v>
      </c>
      <c r="BL218" s="65">
        <v>0</v>
      </c>
      <c r="BM218" s="6">
        <v>116.57837499999998</v>
      </c>
      <c r="BN218" s="8">
        <v>431.60469242537107</v>
      </c>
      <c r="BO218" s="12">
        <v>224.31177785690292</v>
      </c>
      <c r="BP218" s="50">
        <v>0.91908256880733941</v>
      </c>
      <c r="BQ218" s="4">
        <v>398.2769286888539</v>
      </c>
      <c r="BR218" s="50">
        <v>0.90447653429602881</v>
      </c>
      <c r="BS218" s="4">
        <v>404.70854559090628</v>
      </c>
      <c r="BT218">
        <v>170.48544253932715</v>
      </c>
    </row>
    <row r="219" spans="1:72" s="13" customFormat="1" ht="17.25" thickBot="1" x14ac:dyDescent="0.35">
      <c r="B219" s="20"/>
      <c r="D219" s="14">
        <v>1</v>
      </c>
      <c r="E219" s="14">
        <v>1</v>
      </c>
      <c r="F219" s="19">
        <v>1</v>
      </c>
      <c r="G219" s="15">
        <f>G218</f>
        <v>92</v>
      </c>
      <c r="H219" s="15">
        <f>H218</f>
        <v>92</v>
      </c>
      <c r="I219" s="15">
        <f>I218</f>
        <v>5930</v>
      </c>
      <c r="J219" s="15">
        <f>J218</f>
        <v>30</v>
      </c>
      <c r="K219" s="15">
        <f>K218</f>
        <v>36</v>
      </c>
      <c r="L219" s="16"/>
      <c r="M219" s="15">
        <f t="shared" ref="M219:V219" si="856">M218</f>
        <v>150</v>
      </c>
      <c r="N219" s="15">
        <f t="shared" si="856"/>
        <v>0</v>
      </c>
      <c r="O219" s="15">
        <f t="shared" si="856"/>
        <v>0</v>
      </c>
      <c r="P219" s="15">
        <f t="shared" si="856"/>
        <v>100</v>
      </c>
      <c r="Q219" s="15">
        <f t="shared" si="856"/>
        <v>0</v>
      </c>
      <c r="R219" s="15">
        <f t="shared" si="856"/>
        <v>0</v>
      </c>
      <c r="S219" s="15">
        <f t="shared" si="856"/>
        <v>100</v>
      </c>
      <c r="T219" s="15">
        <f t="shared" si="856"/>
        <v>150</v>
      </c>
      <c r="U219" s="15">
        <f t="shared" si="856"/>
        <v>0</v>
      </c>
      <c r="V219" s="15">
        <f t="shared" si="856"/>
        <v>0</v>
      </c>
      <c r="W219" s="16"/>
      <c r="X219" s="15">
        <f t="shared" ref="X219:AI219" si="857">X218</f>
        <v>150</v>
      </c>
      <c r="Y219" s="15">
        <f t="shared" si="857"/>
        <v>0</v>
      </c>
      <c r="Z219" s="15">
        <f t="shared" si="857"/>
        <v>0</v>
      </c>
      <c r="AA219" s="15">
        <f t="shared" si="857"/>
        <v>100</v>
      </c>
      <c r="AB219" s="15">
        <f t="shared" si="857"/>
        <v>0</v>
      </c>
      <c r="AC219" s="15">
        <f t="shared" si="857"/>
        <v>0</v>
      </c>
      <c r="AD219" s="15">
        <f t="shared" si="857"/>
        <v>100</v>
      </c>
      <c r="AE219" s="15">
        <f t="shared" si="857"/>
        <v>150</v>
      </c>
      <c r="AF219" s="15">
        <f t="shared" si="857"/>
        <v>0</v>
      </c>
      <c r="AG219" s="15">
        <f t="shared" si="857"/>
        <v>0</v>
      </c>
      <c r="AH219" s="15">
        <f t="shared" si="857"/>
        <v>0</v>
      </c>
      <c r="AI219" s="15">
        <f t="shared" si="857"/>
        <v>0</v>
      </c>
      <c r="AJ219" s="17"/>
      <c r="AK219" s="15">
        <f>AK218</f>
        <v>150</v>
      </c>
      <c r="AL219" s="15">
        <f>AL218</f>
        <v>0</v>
      </c>
      <c r="AM219" s="17"/>
      <c r="AN219" s="15">
        <f t="shared" ref="AN219:AX219" si="858">AN218</f>
        <v>0</v>
      </c>
      <c r="AO219" s="15">
        <f t="shared" si="858"/>
        <v>0</v>
      </c>
      <c r="AP219" s="15">
        <f t="shared" si="858"/>
        <v>0</v>
      </c>
      <c r="AQ219" s="15">
        <f t="shared" si="858"/>
        <v>0</v>
      </c>
      <c r="AR219" s="15">
        <f t="shared" si="858"/>
        <v>0</v>
      </c>
      <c r="AS219" s="15">
        <f t="shared" si="858"/>
        <v>0</v>
      </c>
      <c r="AT219" s="15">
        <f t="shared" si="858"/>
        <v>0</v>
      </c>
      <c r="AU219" s="15">
        <f t="shared" si="858"/>
        <v>0</v>
      </c>
      <c r="AV219" s="15">
        <f t="shared" si="858"/>
        <v>0</v>
      </c>
      <c r="AW219" s="15">
        <f t="shared" si="858"/>
        <v>0</v>
      </c>
      <c r="AX219" s="15">
        <f t="shared" si="858"/>
        <v>0</v>
      </c>
      <c r="AY219" s="17"/>
      <c r="AZ219" s="15">
        <v>6000</v>
      </c>
      <c r="BA219" s="15">
        <v>2000</v>
      </c>
      <c r="BB219" s="15">
        <v>292</v>
      </c>
      <c r="BC219" s="15">
        <v>0</v>
      </c>
      <c r="BD219" s="15">
        <v>0</v>
      </c>
      <c r="BE219" s="15">
        <v>60</v>
      </c>
      <c r="BF219" s="17"/>
      <c r="BG219" s="15">
        <v>1000</v>
      </c>
      <c r="BH219" s="15">
        <v>5000</v>
      </c>
      <c r="BI219" s="17"/>
      <c r="BJ219" s="22">
        <v>1</v>
      </c>
      <c r="BK219" s="65">
        <v>0</v>
      </c>
      <c r="BL219" s="65">
        <v>0</v>
      </c>
      <c r="BM219" s="6">
        <v>116.57837499999998</v>
      </c>
      <c r="BN219" s="8">
        <v>431.60469242537107</v>
      </c>
      <c r="BO219" s="12">
        <v>224.31177785690292</v>
      </c>
      <c r="BP219" s="50">
        <v>0.91908256880733941</v>
      </c>
      <c r="BQ219" s="4">
        <v>398.2769286888539</v>
      </c>
      <c r="BR219" s="50">
        <v>0.90447653429602881</v>
      </c>
      <c r="BS219" s="4">
        <v>404.70854559090628</v>
      </c>
      <c r="BT219"/>
    </row>
    <row r="220" spans="1:72" x14ac:dyDescent="0.3">
      <c r="A220">
        <v>89</v>
      </c>
      <c r="B220" s="18" t="e">
        <f>VLOOKUP(CONCATENATE("CREATURE_NAME_",A220),[1]Localization_Hero!$A:$E,2,FALSE)</f>
        <v>#N/A</v>
      </c>
      <c r="C220" s="43" t="str">
        <f>VLOOKUP($A220,[2]CreatureTable!$A:$I,9,FALSE)</f>
        <v>Assassin</v>
      </c>
      <c r="D220">
        <v>1</v>
      </c>
      <c r="E220">
        <v>1</v>
      </c>
      <c r="F220" s="18">
        <v>1</v>
      </c>
      <c r="G220" s="10">
        <f>ROUND(VLOOKUP($C220,$B$4:$BH$42,6,FALSE),0)</f>
        <v>101</v>
      </c>
      <c r="H220" s="10">
        <f>ROUND(VLOOKUP($C220,$B$4:$BH$42,7,FALSE),0)</f>
        <v>101</v>
      </c>
      <c r="I220" s="10">
        <f>ROUND(VLOOKUP($C220,$B$4:$BH$42,8,FALSE),0)</f>
        <v>5666</v>
      </c>
      <c r="J220" s="10">
        <f>ROUND(VLOOKUP($C220,$B$4:$BH$42,9,FALSE),0)</f>
        <v>32</v>
      </c>
      <c r="K220" s="10">
        <f>ROUND(VLOOKUP($C220,$B$4:$BH$42,10,FALSE),0)</f>
        <v>28</v>
      </c>
      <c r="L220" s="2"/>
      <c r="M220" s="10">
        <f>ROUND(VLOOKUP($C220,$B$4:$BH$42,12,FALSE),0)</f>
        <v>200</v>
      </c>
      <c r="N220" s="10">
        <f>ROUND(VLOOKUP($C220,$B$4:$BH$42,13,FALSE),0)</f>
        <v>0</v>
      </c>
      <c r="O220" s="10">
        <f>ROUND(VLOOKUP($C220,$B$4:$BH$42,14,FALSE),0)</f>
        <v>300</v>
      </c>
      <c r="P220" s="10">
        <f>ROUND(VLOOKUP($C220,$B$4:$BH$42,15,FALSE),0)</f>
        <v>200</v>
      </c>
      <c r="Q220" s="10">
        <f>ROUND(VLOOKUP($C220,$B$4:$BH$42,16,FALSE),0)</f>
        <v>0</v>
      </c>
      <c r="R220" s="10">
        <f>ROUND(VLOOKUP($C220,$B$4:$BH$42,17,FALSE),0)</f>
        <v>0</v>
      </c>
      <c r="S220" s="10">
        <f>ROUND(VLOOKUP($C220,$B$4:$BH$42,18,FALSE),0)</f>
        <v>100</v>
      </c>
      <c r="T220" s="10">
        <f>ROUND(VLOOKUP($C220,$B$4:$BH$42,19,FALSE),0)</f>
        <v>0</v>
      </c>
      <c r="U220" s="10">
        <f>ROUND(VLOOKUP($C220,$B$4:$BH$42,20,FALSE),0)</f>
        <v>0</v>
      </c>
      <c r="V220" s="10">
        <f>ROUND(VLOOKUP($C220,$B$4:$BH$42,21,FALSE),0)</f>
        <v>0</v>
      </c>
      <c r="W220" s="2"/>
      <c r="X220" s="10">
        <f>ROUND(VLOOKUP($C220,$B$4:$BH$42,23,FALSE),0)</f>
        <v>200</v>
      </c>
      <c r="Y220" s="10">
        <f>ROUND(VLOOKUP($C220,$B$4:$BH$42,24,FALSE),0)</f>
        <v>0</v>
      </c>
      <c r="Z220" s="10">
        <f>ROUND(VLOOKUP($C220,$B$4:$BH$42,25,FALSE),0)</f>
        <v>300</v>
      </c>
      <c r="AA220" s="10">
        <f>ROUND(VLOOKUP($C220,$B$4:$BH$42,26,FALSE),0)</f>
        <v>200</v>
      </c>
      <c r="AB220" s="10">
        <f>ROUND(VLOOKUP($C220,$B$4:$BH$42,27,FALSE),0)</f>
        <v>0</v>
      </c>
      <c r="AC220" s="10">
        <f>ROUND(VLOOKUP($C220,$B$4:$BH$42,28,FALSE),0)</f>
        <v>0</v>
      </c>
      <c r="AD220" s="10">
        <f>ROUND(VLOOKUP($C220,$B$4:$BH$42,29,FALSE),0)</f>
        <v>100</v>
      </c>
      <c r="AE220" s="10">
        <f>ROUND(VLOOKUP($C220,$B$4:$BH$42,30,FALSE),0)</f>
        <v>0</v>
      </c>
      <c r="AF220" s="10">
        <f>ROUND(VLOOKUP($C220,$B$4:$BH$42,31,FALSE),0)</f>
        <v>0</v>
      </c>
      <c r="AG220" s="10">
        <f>ROUND(VLOOKUP($C220,$B$4:$BH$42,32,FALSE),0)</f>
        <v>0</v>
      </c>
      <c r="AH220" s="10">
        <f>ROUND(VLOOKUP($C220,$B$4:$BH$42,33,FALSE),0)</f>
        <v>0</v>
      </c>
      <c r="AI220" s="10">
        <f>ROUND(VLOOKUP($C220,$B$4:$BH$42,34,FALSE),0)</f>
        <v>0</v>
      </c>
      <c r="AJ220" s="3"/>
      <c r="AK220" s="10">
        <f>ROUND(VLOOKUP($C220,$B$4:$BH$42,36,FALSE),0)</f>
        <v>0</v>
      </c>
      <c r="AL220" s="10">
        <f>ROUND(VLOOKUP($C220,$B$4:$BH$42,37,FALSE),0)</f>
        <v>0</v>
      </c>
      <c r="AM220" s="3"/>
      <c r="AN220" s="10">
        <f>ROUND(VLOOKUP($C220,$B$4:$BH$42,39,FALSE),0)</f>
        <v>0</v>
      </c>
      <c r="AO220" s="10">
        <f>ROUND(VLOOKUP($C220,$B$4:$BH$42,40,FALSE),0)</f>
        <v>0</v>
      </c>
      <c r="AP220" s="10">
        <f>ROUND(VLOOKUP($C220,$B$4:$BH$42,41,FALSE),0)</f>
        <v>0</v>
      </c>
      <c r="AQ220" s="10">
        <f>ROUND(VLOOKUP($C220,$B$4:$BH$42,42,FALSE),0)</f>
        <v>0</v>
      </c>
      <c r="AR220" s="10">
        <f>ROUND(VLOOKUP($C220,$B$4:$BH$42,43,FALSE),0)</f>
        <v>0</v>
      </c>
      <c r="AS220" s="10">
        <f>ROUND(VLOOKUP($C220,$B$4:$BH$42,44,FALSE),0)</f>
        <v>0</v>
      </c>
      <c r="AT220" s="10">
        <f>ROUND(VLOOKUP($C220,$B$4:$BH$42,45,FALSE),0)</f>
        <v>0</v>
      </c>
      <c r="AU220" s="10">
        <f>ROUND(VLOOKUP($C220,$B$4:$BH$42,46,FALSE),0)</f>
        <v>0</v>
      </c>
      <c r="AV220" s="10">
        <f>ROUND(VLOOKUP($C220,$B$4:$BH$42,47,FALSE),0)</f>
        <v>0</v>
      </c>
      <c r="AW220" s="10">
        <f>ROUND(VLOOKUP($C220,$B$4:$BH$42,48,FALSE),0)</f>
        <v>0</v>
      </c>
      <c r="AX220" s="10">
        <f>ROUND(VLOOKUP($C220,$B$4:$BH$42,49,FALSE),0)</f>
        <v>0</v>
      </c>
      <c r="AY220" s="3"/>
      <c r="AZ220" s="10">
        <v>6000</v>
      </c>
      <c r="BA220" s="10">
        <v>2000</v>
      </c>
      <c r="BB220" s="10">
        <v>292</v>
      </c>
      <c r="BC220" s="10">
        <v>0</v>
      </c>
      <c r="BD220" s="10">
        <v>0</v>
      </c>
      <c r="BE220" s="10">
        <v>60</v>
      </c>
      <c r="BF220" s="3"/>
      <c r="BG220" s="10">
        <v>1000</v>
      </c>
      <c r="BH220" s="10">
        <v>5000</v>
      </c>
      <c r="BI220" s="3"/>
      <c r="BJ220" s="21">
        <v>1</v>
      </c>
      <c r="BK220" s="65">
        <v>0</v>
      </c>
      <c r="BL220" s="65">
        <v>0</v>
      </c>
      <c r="BM220" s="6">
        <f t="shared" ref="BM220:BM221" si="859">MAX(G220*(1+M220/1000*(1+O220/1000))*(1+0.5*T220/1000)*(1+0.25*S220/1000),(H220*(1+X220/1000*(1+Z220/1000))*(1+0.5*AE220/1000)*(1+0.25*AD220/1000)))*BG220/1000</f>
        <v>130.44149999999999</v>
      </c>
      <c r="BN220" s="8">
        <f t="shared" ref="BN220:BN221" si="860">(BQ220+BS220)/2*(1+AI220/2000)*(1+AH220/2000)*(1+AN220/2000)*(1+AK220/2000)</f>
        <v>385.30245660461935</v>
      </c>
      <c r="BO220" s="12">
        <f t="shared" ref="BO220:BO221" si="861">SQRT(BM220*BN220)</f>
        <v>224.18615120740947</v>
      </c>
      <c r="BP220" s="50">
        <f>(1-'#Constant'!$A$3)/($J220*'#Constant'!$B$3/'#Constant'!$C$3^($D220-1)+1)+'#Constant'!$A$3</f>
        <v>0.91416058394160582</v>
      </c>
      <c r="BQ220" s="4">
        <f t="shared" ref="BQ220:BQ221" si="862">I220/(BP220*(1-Q220/1000*(0.5+R220/1000))*(1-P220/1000)*(1-V220/1000)*(1+U220/1000))/20</f>
        <v>387.37723570744168</v>
      </c>
      <c r="BR220" s="50">
        <f>(1-'#Constant'!$A$3)/($K220*'#Constant'!$B$3/'#Constant'!$C$3^($D220-1)+1)+'#Constant'!$A$3</f>
        <v>0.92405904059040589</v>
      </c>
      <c r="BS220" s="4">
        <f t="shared" ref="BS220:BS221" si="863">I220/(BR220*(1-AB220/1000*(0.5+AC220/1000))*(1-AA220/1000)*(1-AG220/1000)*(1+AF220/1000))/20</f>
        <v>383.22767750179702</v>
      </c>
      <c r="BT220">
        <f>BO220/$BO$4*100</f>
        <v>170.38996153008969</v>
      </c>
    </row>
    <row r="221" spans="1:72" s="13" customFormat="1" ht="17.25" thickBot="1" x14ac:dyDescent="0.35">
      <c r="B221" s="20"/>
      <c r="C221" s="43"/>
      <c r="D221" s="14">
        <v>1</v>
      </c>
      <c r="E221" s="14">
        <v>1</v>
      </c>
      <c r="F221" s="19">
        <v>1</v>
      </c>
      <c r="G221" s="15">
        <f>G220</f>
        <v>101</v>
      </c>
      <c r="H221" s="15">
        <f>H220</f>
        <v>101</v>
      </c>
      <c r="I221" s="15">
        <f>I220</f>
        <v>5666</v>
      </c>
      <c r="J221" s="15">
        <f>J220</f>
        <v>32</v>
      </c>
      <c r="K221" s="15">
        <f>K220</f>
        <v>28</v>
      </c>
      <c r="L221" s="16"/>
      <c r="M221" s="15">
        <f t="shared" ref="M221:V221" si="864">M220</f>
        <v>200</v>
      </c>
      <c r="N221" s="15">
        <f t="shared" si="864"/>
        <v>0</v>
      </c>
      <c r="O221" s="15">
        <f t="shared" si="864"/>
        <v>300</v>
      </c>
      <c r="P221" s="15">
        <f t="shared" si="864"/>
        <v>200</v>
      </c>
      <c r="Q221" s="15">
        <f t="shared" si="864"/>
        <v>0</v>
      </c>
      <c r="R221" s="15">
        <f t="shared" si="864"/>
        <v>0</v>
      </c>
      <c r="S221" s="15">
        <f t="shared" si="864"/>
        <v>100</v>
      </c>
      <c r="T221" s="15">
        <f t="shared" si="864"/>
        <v>0</v>
      </c>
      <c r="U221" s="15">
        <f t="shared" si="864"/>
        <v>0</v>
      </c>
      <c r="V221" s="15">
        <f t="shared" si="864"/>
        <v>0</v>
      </c>
      <c r="W221" s="16"/>
      <c r="X221" s="15">
        <f t="shared" ref="X221:AI221" si="865">X220</f>
        <v>200</v>
      </c>
      <c r="Y221" s="15">
        <f t="shared" si="865"/>
        <v>0</v>
      </c>
      <c r="Z221" s="15">
        <f t="shared" si="865"/>
        <v>300</v>
      </c>
      <c r="AA221" s="15">
        <f t="shared" si="865"/>
        <v>200</v>
      </c>
      <c r="AB221" s="15">
        <f t="shared" si="865"/>
        <v>0</v>
      </c>
      <c r="AC221" s="15">
        <f t="shared" si="865"/>
        <v>0</v>
      </c>
      <c r="AD221" s="15">
        <f t="shared" si="865"/>
        <v>100</v>
      </c>
      <c r="AE221" s="15">
        <f t="shared" si="865"/>
        <v>0</v>
      </c>
      <c r="AF221" s="15">
        <f t="shared" si="865"/>
        <v>0</v>
      </c>
      <c r="AG221" s="15">
        <f t="shared" si="865"/>
        <v>0</v>
      </c>
      <c r="AH221" s="15">
        <f t="shared" si="865"/>
        <v>0</v>
      </c>
      <c r="AI221" s="15">
        <f t="shared" si="865"/>
        <v>0</v>
      </c>
      <c r="AJ221" s="17"/>
      <c r="AK221" s="15">
        <f>AK220</f>
        <v>0</v>
      </c>
      <c r="AL221" s="15">
        <f>AL220</f>
        <v>0</v>
      </c>
      <c r="AM221" s="17"/>
      <c r="AN221" s="15">
        <f t="shared" ref="AN221:AX221" si="866">AN220</f>
        <v>0</v>
      </c>
      <c r="AO221" s="15">
        <f t="shared" si="866"/>
        <v>0</v>
      </c>
      <c r="AP221" s="15">
        <f t="shared" si="866"/>
        <v>0</v>
      </c>
      <c r="AQ221" s="15">
        <f t="shared" si="866"/>
        <v>0</v>
      </c>
      <c r="AR221" s="15">
        <f t="shared" si="866"/>
        <v>0</v>
      </c>
      <c r="AS221" s="15">
        <f t="shared" si="866"/>
        <v>0</v>
      </c>
      <c r="AT221" s="15">
        <f t="shared" si="866"/>
        <v>0</v>
      </c>
      <c r="AU221" s="15">
        <f t="shared" si="866"/>
        <v>0</v>
      </c>
      <c r="AV221" s="15">
        <f t="shared" si="866"/>
        <v>0</v>
      </c>
      <c r="AW221" s="15">
        <f t="shared" si="866"/>
        <v>0</v>
      </c>
      <c r="AX221" s="15">
        <f t="shared" si="866"/>
        <v>0</v>
      </c>
      <c r="AY221" s="17"/>
      <c r="AZ221" s="15">
        <f t="shared" ref="AZ221:BA221" si="867">AZ220</f>
        <v>6000</v>
      </c>
      <c r="BA221" s="15">
        <f t="shared" si="867"/>
        <v>2000</v>
      </c>
      <c r="BB221" s="15">
        <v>292</v>
      </c>
      <c r="BC221" s="15">
        <f t="shared" ref="BC221:BE221" si="868">BC220</f>
        <v>0</v>
      </c>
      <c r="BD221" s="15">
        <f t="shared" si="868"/>
        <v>0</v>
      </c>
      <c r="BE221" s="15">
        <f t="shared" si="868"/>
        <v>60</v>
      </c>
      <c r="BF221" s="17"/>
      <c r="BG221" s="15">
        <f t="shared" ref="BG221:BH221" si="869">BG220</f>
        <v>1000</v>
      </c>
      <c r="BH221" s="15">
        <f t="shared" si="869"/>
        <v>5000</v>
      </c>
      <c r="BI221" s="17"/>
      <c r="BJ221" s="22">
        <f>G221/G220</f>
        <v>1</v>
      </c>
      <c r="BK221" s="65">
        <f t="shared" ref="BK221:BL221" si="870">BK220</f>
        <v>0</v>
      </c>
      <c r="BL221" s="65">
        <f t="shared" si="870"/>
        <v>0</v>
      </c>
      <c r="BM221" s="6">
        <f t="shared" si="859"/>
        <v>130.44149999999999</v>
      </c>
      <c r="BN221" s="8">
        <f t="shared" si="860"/>
        <v>385.30245660461935</v>
      </c>
      <c r="BO221" s="12">
        <f t="shared" si="861"/>
        <v>224.18615120740947</v>
      </c>
      <c r="BP221" s="50">
        <f>(1-'#Constant'!$A$3)/($J221*'#Constant'!$B$3/'#Constant'!$C$3^($D221-1)+1)+'#Constant'!$A$3</f>
        <v>0.91416058394160582</v>
      </c>
      <c r="BQ221" s="4">
        <f t="shared" si="862"/>
        <v>387.37723570744168</v>
      </c>
      <c r="BR221" s="50">
        <f>(1-'#Constant'!$A$3)/($K221*'#Constant'!$B$3/'#Constant'!$C$3^($D221-1)+1)+'#Constant'!$A$3</f>
        <v>0.92405904059040589</v>
      </c>
      <c r="BS221" s="4">
        <f t="shared" si="863"/>
        <v>383.22767750179702</v>
      </c>
      <c r="BT221"/>
    </row>
    <row r="222" spans="1:72" x14ac:dyDescent="0.3">
      <c r="A222">
        <v>90</v>
      </c>
      <c r="B222" s="18" t="str">
        <f>VLOOKUP(CONCATENATE("CREATURE_NAME_",A222),[1]Localization_Hero!$A:$E,2,FALSE)</f>
        <v>메이</v>
      </c>
      <c r="C222" s="43" t="str">
        <f>VLOOKUP($A222,[2]CreatureTable!$A:$I,9,FALSE)</f>
        <v>Priest</v>
      </c>
      <c r="D222">
        <v>1</v>
      </c>
      <c r="E222">
        <v>1</v>
      </c>
      <c r="F222" s="18">
        <v>1</v>
      </c>
      <c r="G222" s="10">
        <f>ROUND(VLOOKUP($C222,$B$4:$BH$42,6,FALSE),0)</f>
        <v>95</v>
      </c>
      <c r="H222" s="10">
        <f>ROUND(VLOOKUP($C222,$B$4:$BH$42,7,FALSE),0)</f>
        <v>95</v>
      </c>
      <c r="I222" s="10">
        <f>ROUND(VLOOKUP($C222,$B$4:$BH$42,8,FALSE),0)</f>
        <v>4520</v>
      </c>
      <c r="J222" s="10">
        <f>ROUND(VLOOKUP($C222,$B$4:$BH$42,9,FALSE),0)</f>
        <v>20</v>
      </c>
      <c r="K222" s="10">
        <f>ROUND(VLOOKUP($C222,$B$4:$BH$42,10,FALSE),0)</f>
        <v>25</v>
      </c>
      <c r="L222" s="2"/>
      <c r="M222" s="10">
        <f>ROUND(VLOOKUP($C222,$B$4:$BH$42,12,FALSE),0)</f>
        <v>100</v>
      </c>
      <c r="N222" s="10">
        <f>ROUND(VLOOKUP($C222,$B$4:$BH$42,13,FALSE),0)</f>
        <v>0</v>
      </c>
      <c r="O222" s="10">
        <f>ROUND(VLOOKUP($C222,$B$4:$BH$42,14,FALSE),0)</f>
        <v>0</v>
      </c>
      <c r="P222" s="10">
        <f>ROUND(VLOOKUP($C222,$B$4:$BH$42,15,FALSE),0)</f>
        <v>0</v>
      </c>
      <c r="Q222" s="10">
        <f>ROUND(VLOOKUP($C222,$B$4:$BH$42,16,FALSE),0)</f>
        <v>0</v>
      </c>
      <c r="R222" s="10">
        <f>ROUND(VLOOKUP($C222,$B$4:$BH$42,17,FALSE),0)</f>
        <v>0</v>
      </c>
      <c r="S222" s="10">
        <f>ROUND(VLOOKUP($C222,$B$4:$BH$42,18,FALSE),0)</f>
        <v>100</v>
      </c>
      <c r="T222" s="10">
        <f>ROUND(VLOOKUP($C222,$B$4:$BH$42,19,FALSE),0)</f>
        <v>0</v>
      </c>
      <c r="U222" s="10">
        <f>ROUND(VLOOKUP($C222,$B$4:$BH$42,20,FALSE),0)</f>
        <v>0</v>
      </c>
      <c r="V222" s="10">
        <f>ROUND(VLOOKUP($C222,$B$4:$BH$42,21,FALSE),0)</f>
        <v>0</v>
      </c>
      <c r="W222" s="2"/>
      <c r="X222" s="10">
        <f>ROUND(VLOOKUP($C222,$B$4:$BH$42,23,FALSE),0)</f>
        <v>100</v>
      </c>
      <c r="Y222" s="10">
        <f>ROUND(VLOOKUP($C222,$B$4:$BH$42,24,FALSE),0)</f>
        <v>0</v>
      </c>
      <c r="Z222" s="10">
        <f>ROUND(VLOOKUP($C222,$B$4:$BH$42,25,FALSE),0)</f>
        <v>0</v>
      </c>
      <c r="AA222" s="10">
        <f>ROUND(VLOOKUP($C222,$B$4:$BH$42,26,FALSE),0)</f>
        <v>0</v>
      </c>
      <c r="AB222" s="10">
        <f>ROUND(VLOOKUP($C222,$B$4:$BH$42,27,FALSE),0)</f>
        <v>500</v>
      </c>
      <c r="AC222" s="10">
        <f>ROUND(VLOOKUP($C222,$B$4:$BH$42,28,FALSE),0)</f>
        <v>250</v>
      </c>
      <c r="AD222" s="10">
        <f>ROUND(VLOOKUP($C222,$B$4:$BH$42,29,FALSE),0)</f>
        <v>100</v>
      </c>
      <c r="AE222" s="10">
        <f>ROUND(VLOOKUP($C222,$B$4:$BH$42,30,FALSE),0)</f>
        <v>0</v>
      </c>
      <c r="AF222" s="10">
        <f>ROUND(VLOOKUP($C222,$B$4:$BH$42,31,FALSE),0)</f>
        <v>0</v>
      </c>
      <c r="AG222" s="10">
        <f>ROUND(VLOOKUP($C222,$B$4:$BH$42,32,FALSE),0)</f>
        <v>150</v>
      </c>
      <c r="AH222" s="10">
        <f>ROUND(VLOOKUP($C222,$B$4:$BH$42,33,FALSE),0)</f>
        <v>0</v>
      </c>
      <c r="AI222" s="10">
        <f>ROUND(VLOOKUP($C222,$B$4:$BH$42,34,FALSE),0)</f>
        <v>0</v>
      </c>
      <c r="AJ222" s="3"/>
      <c r="AK222" s="10">
        <f>ROUND(VLOOKUP($C222,$B$4:$BH$42,36,FALSE),0)</f>
        <v>0</v>
      </c>
      <c r="AL222" s="10">
        <f>ROUND(VLOOKUP($C222,$B$4:$BH$42,37,FALSE),0)</f>
        <v>0</v>
      </c>
      <c r="AM222" s="3"/>
      <c r="AN222" s="10">
        <f>ROUND(VLOOKUP($C222,$B$4:$BH$42,39,FALSE),0)</f>
        <v>0</v>
      </c>
      <c r="AO222" s="10">
        <f>ROUND(VLOOKUP($C222,$B$4:$BH$42,40,FALSE),0)</f>
        <v>0</v>
      </c>
      <c r="AP222" s="10">
        <f>ROUND(VLOOKUP($C222,$B$4:$BH$42,41,FALSE),0)</f>
        <v>0</v>
      </c>
      <c r="AQ222" s="10">
        <f>ROUND(VLOOKUP($C222,$B$4:$BH$42,42,FALSE),0)</f>
        <v>0</v>
      </c>
      <c r="AR222" s="10">
        <f>ROUND(VLOOKUP($C222,$B$4:$BH$42,43,FALSE),0)</f>
        <v>0</v>
      </c>
      <c r="AS222" s="10">
        <f>ROUND(VLOOKUP($C222,$B$4:$BH$42,44,FALSE),0)</f>
        <v>0</v>
      </c>
      <c r="AT222" s="10">
        <f>ROUND(VLOOKUP($C222,$B$4:$BH$42,45,FALSE),0)</f>
        <v>0</v>
      </c>
      <c r="AU222" s="10">
        <f>ROUND(VLOOKUP($C222,$B$4:$BH$42,46,FALSE),0)</f>
        <v>0</v>
      </c>
      <c r="AV222" s="10">
        <f>ROUND(VLOOKUP($C222,$B$4:$BH$42,47,FALSE),0)</f>
        <v>0</v>
      </c>
      <c r="AW222" s="10">
        <f>ROUND(VLOOKUP($C222,$B$4:$BH$42,48,FALSE),0)</f>
        <v>0</v>
      </c>
      <c r="AX222" s="10">
        <f>ROUND(VLOOKUP($C222,$B$4:$BH$42,49,FALSE),0)</f>
        <v>0</v>
      </c>
      <c r="AY222" s="3"/>
      <c r="AZ222" s="10">
        <v>6000</v>
      </c>
      <c r="BA222" s="10">
        <v>2000</v>
      </c>
      <c r="BB222" s="10">
        <v>425</v>
      </c>
      <c r="BC222" s="10">
        <v>0</v>
      </c>
      <c r="BD222" s="10">
        <v>0</v>
      </c>
      <c r="BE222" s="10">
        <v>60</v>
      </c>
      <c r="BF222" s="3"/>
      <c r="BG222" s="10">
        <v>1000</v>
      </c>
      <c r="BH222" s="10">
        <v>5000</v>
      </c>
      <c r="BI222" s="3"/>
      <c r="BJ222" s="21">
        <v>1</v>
      </c>
      <c r="BK222" s="65">
        <v>0</v>
      </c>
      <c r="BL222" s="65">
        <v>0</v>
      </c>
      <c r="BM222" s="6">
        <f t="shared" si="406"/>
        <v>107.11250000000001</v>
      </c>
      <c r="BN222" s="8">
        <f t="shared" si="407"/>
        <v>347.95278528237111</v>
      </c>
      <c r="BO222" s="12">
        <f t="shared" si="492"/>
        <v>193.05463660207172</v>
      </c>
      <c r="BP222" s="50">
        <f>(1-'#Constant'!$A$3)/($J222*'#Constant'!$B$3/'#Constant'!$C$3^($D222-1)+1)+'#Constant'!$A$3</f>
        <v>0.94452830188679238</v>
      </c>
      <c r="BQ222" s="4">
        <f t="shared" si="408"/>
        <v>239.27287255293649</v>
      </c>
      <c r="BR222" s="50">
        <f>(1-'#Constant'!$A$3)/($K222*'#Constant'!$B$3/'#Constant'!$C$3^($D222-1)+1)+'#Constant'!$A$3</f>
        <v>0.93162790697674425</v>
      </c>
      <c r="BS222" s="4">
        <f t="shared" si="409"/>
        <v>456.63269801180576</v>
      </c>
      <c r="BT222">
        <f>BO222/$BO$4*100</f>
        <v>146.72883194020091</v>
      </c>
    </row>
    <row r="223" spans="1:72" s="13" customFormat="1" ht="17.25" thickBot="1" x14ac:dyDescent="0.35">
      <c r="B223" s="20"/>
      <c r="C223" s="43"/>
      <c r="D223" s="14">
        <v>1</v>
      </c>
      <c r="E223" s="14">
        <v>1</v>
      </c>
      <c r="F223" s="19">
        <v>1</v>
      </c>
      <c r="G223" s="15">
        <f>G222</f>
        <v>95</v>
      </c>
      <c r="H223" s="15">
        <f>H222</f>
        <v>95</v>
      </c>
      <c r="I223" s="15">
        <f>I222</f>
        <v>4520</v>
      </c>
      <c r="J223" s="15">
        <f>J222</f>
        <v>20</v>
      </c>
      <c r="K223" s="15">
        <f>K222</f>
        <v>25</v>
      </c>
      <c r="L223" s="16"/>
      <c r="M223" s="15">
        <f t="shared" ref="M223:V223" si="871">M222</f>
        <v>100</v>
      </c>
      <c r="N223" s="15">
        <f t="shared" si="871"/>
        <v>0</v>
      </c>
      <c r="O223" s="15">
        <f t="shared" si="871"/>
        <v>0</v>
      </c>
      <c r="P223" s="15">
        <f t="shared" si="871"/>
        <v>0</v>
      </c>
      <c r="Q223" s="15">
        <f t="shared" si="871"/>
        <v>0</v>
      </c>
      <c r="R223" s="15">
        <f t="shared" si="871"/>
        <v>0</v>
      </c>
      <c r="S223" s="15">
        <f t="shared" si="871"/>
        <v>100</v>
      </c>
      <c r="T223" s="15">
        <f t="shared" si="871"/>
        <v>0</v>
      </c>
      <c r="U223" s="15">
        <f t="shared" si="871"/>
        <v>0</v>
      </c>
      <c r="V223" s="15">
        <f t="shared" si="871"/>
        <v>0</v>
      </c>
      <c r="W223" s="16"/>
      <c r="X223" s="15">
        <f t="shared" ref="X223:AI223" si="872">X222</f>
        <v>100</v>
      </c>
      <c r="Y223" s="15">
        <f t="shared" si="872"/>
        <v>0</v>
      </c>
      <c r="Z223" s="15">
        <f t="shared" si="872"/>
        <v>0</v>
      </c>
      <c r="AA223" s="15">
        <f t="shared" si="872"/>
        <v>0</v>
      </c>
      <c r="AB223" s="15">
        <f t="shared" si="872"/>
        <v>500</v>
      </c>
      <c r="AC223" s="15">
        <f t="shared" si="872"/>
        <v>250</v>
      </c>
      <c r="AD223" s="15">
        <f t="shared" si="872"/>
        <v>100</v>
      </c>
      <c r="AE223" s="15">
        <f t="shared" si="872"/>
        <v>0</v>
      </c>
      <c r="AF223" s="15">
        <f t="shared" si="872"/>
        <v>0</v>
      </c>
      <c r="AG223" s="15">
        <f t="shared" si="872"/>
        <v>150</v>
      </c>
      <c r="AH223" s="15">
        <f t="shared" si="872"/>
        <v>0</v>
      </c>
      <c r="AI223" s="15">
        <f t="shared" si="872"/>
        <v>0</v>
      </c>
      <c r="AJ223" s="17"/>
      <c r="AK223" s="15">
        <f>AK222</f>
        <v>0</v>
      </c>
      <c r="AL223" s="15">
        <f>AL222</f>
        <v>0</v>
      </c>
      <c r="AM223" s="17"/>
      <c r="AN223" s="15">
        <f t="shared" ref="AN223:AX223" si="873">AN222</f>
        <v>0</v>
      </c>
      <c r="AO223" s="15">
        <f t="shared" si="873"/>
        <v>0</v>
      </c>
      <c r="AP223" s="15">
        <f t="shared" si="873"/>
        <v>0</v>
      </c>
      <c r="AQ223" s="15">
        <f t="shared" si="873"/>
        <v>0</v>
      </c>
      <c r="AR223" s="15">
        <f t="shared" si="873"/>
        <v>0</v>
      </c>
      <c r="AS223" s="15">
        <f t="shared" si="873"/>
        <v>0</v>
      </c>
      <c r="AT223" s="15">
        <f t="shared" si="873"/>
        <v>0</v>
      </c>
      <c r="AU223" s="15">
        <f t="shared" si="873"/>
        <v>0</v>
      </c>
      <c r="AV223" s="15">
        <f t="shared" si="873"/>
        <v>0</v>
      </c>
      <c r="AW223" s="15">
        <f t="shared" si="873"/>
        <v>0</v>
      </c>
      <c r="AX223" s="15">
        <f t="shared" si="873"/>
        <v>0</v>
      </c>
      <c r="AY223" s="17"/>
      <c r="AZ223" s="15">
        <f t="shared" ref="AZ223:BE223" si="874">AZ222</f>
        <v>6000</v>
      </c>
      <c r="BA223" s="15">
        <f t="shared" si="874"/>
        <v>2000</v>
      </c>
      <c r="BB223" s="15">
        <v>425</v>
      </c>
      <c r="BC223" s="15">
        <f t="shared" si="874"/>
        <v>0</v>
      </c>
      <c r="BD223" s="15">
        <f t="shared" si="874"/>
        <v>0</v>
      </c>
      <c r="BE223" s="15">
        <f t="shared" si="874"/>
        <v>60</v>
      </c>
      <c r="BF223" s="17"/>
      <c r="BG223" s="15">
        <f t="shared" ref="BG223:BH223" si="875">BG222</f>
        <v>1000</v>
      </c>
      <c r="BH223" s="15">
        <f t="shared" si="875"/>
        <v>5000</v>
      </c>
      <c r="BI223" s="17"/>
      <c r="BJ223" s="22">
        <f>G223/G222</f>
        <v>1</v>
      </c>
      <c r="BK223" s="65">
        <f t="shared" si="498"/>
        <v>0</v>
      </c>
      <c r="BL223" s="65">
        <f t="shared" si="498"/>
        <v>0</v>
      </c>
      <c r="BM223" s="6">
        <f t="shared" si="406"/>
        <v>107.11250000000001</v>
      </c>
      <c r="BN223" s="8">
        <f t="shared" si="407"/>
        <v>347.95278528237111</v>
      </c>
      <c r="BO223" s="12">
        <f t="shared" si="492"/>
        <v>193.05463660207172</v>
      </c>
      <c r="BP223" s="50">
        <f>(1-'#Constant'!$A$3)/($J223*'#Constant'!$B$3/'#Constant'!$C$3^($D223-1)+1)+'#Constant'!$A$3</f>
        <v>0.94452830188679238</v>
      </c>
      <c r="BQ223" s="4">
        <f t="shared" si="408"/>
        <v>239.27287255293649</v>
      </c>
      <c r="BR223" s="50">
        <f>(1-'#Constant'!$A$3)/($K223*'#Constant'!$B$3/'#Constant'!$C$3^($D223-1)+1)+'#Constant'!$A$3</f>
        <v>0.93162790697674425</v>
      </c>
      <c r="BS223" s="4">
        <f t="shared" si="409"/>
        <v>456.63269801180576</v>
      </c>
      <c r="BT223"/>
    </row>
    <row r="224" spans="1:72" x14ac:dyDescent="0.3">
      <c r="A224">
        <v>91</v>
      </c>
      <c r="B224" s="18" t="str">
        <f>VLOOKUP(CONCATENATE("CREATURE_NAME_",A224),[1]Localization_Hero!$A:$E,2,FALSE)</f>
        <v>글라디</v>
      </c>
      <c r="C224" s="43" t="str">
        <f>VLOOKUP($A224,[2]CreatureTable!$A:$I,9,FALSE)</f>
        <v>Assassin</v>
      </c>
      <c r="D224">
        <v>1</v>
      </c>
      <c r="E224">
        <v>1</v>
      </c>
      <c r="F224" s="18">
        <v>1</v>
      </c>
      <c r="G224" s="10">
        <f>ROUND(VLOOKUP($C224,$B$4:$BH$42,6,FALSE),0)</f>
        <v>101</v>
      </c>
      <c r="H224" s="10">
        <f>ROUND(VLOOKUP($C224,$B$4:$BH$42,7,FALSE),0)</f>
        <v>101</v>
      </c>
      <c r="I224" s="10">
        <f>ROUND(VLOOKUP($C224,$B$4:$BH$42,8,FALSE),0)</f>
        <v>5666</v>
      </c>
      <c r="J224" s="10">
        <f>ROUND(VLOOKUP($C224,$B$4:$BH$42,9,FALSE),0)</f>
        <v>32</v>
      </c>
      <c r="K224" s="10">
        <f>ROUND(VLOOKUP($C224,$B$4:$BH$42,10,FALSE),0)</f>
        <v>28</v>
      </c>
      <c r="L224" s="2"/>
      <c r="M224" s="10">
        <f>ROUND(VLOOKUP($C224,$B$4:$BH$42,12,FALSE),0)</f>
        <v>200</v>
      </c>
      <c r="N224" s="10">
        <f>ROUND(VLOOKUP($C224,$B$4:$BH$42,13,FALSE),0)</f>
        <v>0</v>
      </c>
      <c r="O224" s="10">
        <f>ROUND(VLOOKUP($C224,$B$4:$BH$42,14,FALSE),0)</f>
        <v>300</v>
      </c>
      <c r="P224" s="10">
        <f>ROUND(VLOOKUP($C224,$B$4:$BH$42,15,FALSE),0)</f>
        <v>200</v>
      </c>
      <c r="Q224" s="10">
        <f>ROUND(VLOOKUP($C224,$B$4:$BH$42,16,FALSE),0)</f>
        <v>0</v>
      </c>
      <c r="R224" s="10">
        <f>ROUND(VLOOKUP($C224,$B$4:$BH$42,17,FALSE),0)</f>
        <v>0</v>
      </c>
      <c r="S224" s="10">
        <f>ROUND(VLOOKUP($C224,$B$4:$BH$42,18,FALSE),0)</f>
        <v>100</v>
      </c>
      <c r="T224" s="10">
        <f>ROUND(VLOOKUP($C224,$B$4:$BH$42,19,FALSE),0)</f>
        <v>0</v>
      </c>
      <c r="U224" s="10">
        <f>ROUND(VLOOKUP($C224,$B$4:$BH$42,20,FALSE),0)</f>
        <v>0</v>
      </c>
      <c r="V224" s="10">
        <f>ROUND(VLOOKUP($C224,$B$4:$BH$42,21,FALSE),0)</f>
        <v>0</v>
      </c>
      <c r="W224" s="2"/>
      <c r="X224" s="10">
        <f>ROUND(VLOOKUP($C224,$B$4:$BH$42,23,FALSE),0)</f>
        <v>200</v>
      </c>
      <c r="Y224" s="10">
        <f>ROUND(VLOOKUP($C224,$B$4:$BH$42,24,FALSE),0)</f>
        <v>0</v>
      </c>
      <c r="Z224" s="10">
        <f>ROUND(VLOOKUP($C224,$B$4:$BH$42,25,FALSE),0)</f>
        <v>300</v>
      </c>
      <c r="AA224" s="10">
        <f>ROUND(VLOOKUP($C224,$B$4:$BH$42,26,FALSE),0)</f>
        <v>200</v>
      </c>
      <c r="AB224" s="10">
        <f>ROUND(VLOOKUP($C224,$B$4:$BH$42,27,FALSE),0)</f>
        <v>0</v>
      </c>
      <c r="AC224" s="10">
        <f>ROUND(VLOOKUP($C224,$B$4:$BH$42,28,FALSE),0)</f>
        <v>0</v>
      </c>
      <c r="AD224" s="10">
        <f>ROUND(VLOOKUP($C224,$B$4:$BH$42,29,FALSE),0)</f>
        <v>100</v>
      </c>
      <c r="AE224" s="10">
        <f>ROUND(VLOOKUP($C224,$B$4:$BH$42,30,FALSE),0)</f>
        <v>0</v>
      </c>
      <c r="AF224" s="10">
        <f>ROUND(VLOOKUP($C224,$B$4:$BH$42,31,FALSE),0)</f>
        <v>0</v>
      </c>
      <c r="AG224" s="10">
        <f>ROUND(VLOOKUP($C224,$B$4:$BH$42,32,FALSE),0)</f>
        <v>0</v>
      </c>
      <c r="AH224" s="10">
        <f>ROUND(VLOOKUP($C224,$B$4:$BH$42,33,FALSE),0)</f>
        <v>0</v>
      </c>
      <c r="AI224" s="10">
        <f>ROUND(VLOOKUP($C224,$B$4:$BH$42,34,FALSE),0)</f>
        <v>0</v>
      </c>
      <c r="AJ224" s="3"/>
      <c r="AK224" s="10">
        <f>ROUND(VLOOKUP($C224,$B$4:$BH$42,36,FALSE),0)</f>
        <v>0</v>
      </c>
      <c r="AL224" s="10">
        <f>ROUND(VLOOKUP($C224,$B$4:$BH$42,37,FALSE),0)</f>
        <v>0</v>
      </c>
      <c r="AM224" s="3"/>
      <c r="AN224" s="10">
        <f>ROUND(VLOOKUP($C224,$B$4:$BH$42,39,FALSE),0)</f>
        <v>0</v>
      </c>
      <c r="AO224" s="10">
        <f>ROUND(VLOOKUP($C224,$B$4:$BH$42,40,FALSE),0)</f>
        <v>0</v>
      </c>
      <c r="AP224" s="10">
        <f>ROUND(VLOOKUP($C224,$B$4:$BH$42,41,FALSE),0)</f>
        <v>0</v>
      </c>
      <c r="AQ224" s="10">
        <f>ROUND(VLOOKUP($C224,$B$4:$BH$42,42,FALSE),0)</f>
        <v>0</v>
      </c>
      <c r="AR224" s="10">
        <f>ROUND(VLOOKUP($C224,$B$4:$BH$42,43,FALSE),0)</f>
        <v>0</v>
      </c>
      <c r="AS224" s="10">
        <f>ROUND(VLOOKUP($C224,$B$4:$BH$42,44,FALSE),0)</f>
        <v>0</v>
      </c>
      <c r="AT224" s="10">
        <f>ROUND(VLOOKUP($C224,$B$4:$BH$42,45,FALSE),0)</f>
        <v>0</v>
      </c>
      <c r="AU224" s="10">
        <f>ROUND(VLOOKUP($C224,$B$4:$BH$42,46,FALSE),0)</f>
        <v>0</v>
      </c>
      <c r="AV224" s="10">
        <f>ROUND(VLOOKUP($C224,$B$4:$BH$42,47,FALSE),0)</f>
        <v>0</v>
      </c>
      <c r="AW224" s="10">
        <f>ROUND(VLOOKUP($C224,$B$4:$BH$42,48,FALSE),0)</f>
        <v>0</v>
      </c>
      <c r="AX224" s="10">
        <f>ROUND(VLOOKUP($C224,$B$4:$BH$42,49,FALSE),0)</f>
        <v>0</v>
      </c>
      <c r="AY224" s="3"/>
      <c r="AZ224" s="10">
        <v>6000</v>
      </c>
      <c r="BA224" s="10">
        <v>2000</v>
      </c>
      <c r="BB224" s="10">
        <v>210</v>
      </c>
      <c r="BC224" s="10">
        <v>0</v>
      </c>
      <c r="BD224" s="10">
        <v>0</v>
      </c>
      <c r="BE224" s="10">
        <v>60</v>
      </c>
      <c r="BF224" s="3"/>
      <c r="BG224" s="10">
        <v>1000</v>
      </c>
      <c r="BH224" s="10">
        <v>5000</v>
      </c>
      <c r="BI224" s="3"/>
      <c r="BJ224" s="21">
        <v>1</v>
      </c>
      <c r="BK224" s="65">
        <v>0</v>
      </c>
      <c r="BL224" s="65">
        <v>0</v>
      </c>
      <c r="BM224" s="6">
        <f t="shared" ref="BM224:BM229" si="876">MAX(G224*(1+M224/1000*(1+O224/1000))*(1+0.5*T224/1000)*(1+0.25*S224/1000),(H224*(1+X224/1000*(1+Z224/1000))*(1+0.5*AE224/1000)*(1+0.25*AD224/1000)))*BG224/1000</f>
        <v>130.44149999999999</v>
      </c>
      <c r="BN224" s="8">
        <f t="shared" ref="BN224:BN229" si="877">(BQ224+BS224)/2*(1+AI224/2000)*(1+AH224/2000)*(1+AN224/2000)*(1+AK224/2000)</f>
        <v>385.30245660461935</v>
      </c>
      <c r="BO224" s="12">
        <f t="shared" si="492"/>
        <v>224.18615120740947</v>
      </c>
      <c r="BP224" s="50">
        <f>(1-'#Constant'!$A$3)/($J224*'#Constant'!$B$3/'#Constant'!$C$3^($D224-1)+1)+'#Constant'!$A$3</f>
        <v>0.91416058394160582</v>
      </c>
      <c r="BQ224" s="4">
        <f t="shared" ref="BQ224:BQ229" si="878">I224/(BP224*(1-Q224/1000*(0.5+R224/1000))*(1-P224/1000)*(1-V224/1000)*(1+U224/1000))/20</f>
        <v>387.37723570744168</v>
      </c>
      <c r="BR224" s="50">
        <f>(1-'#Constant'!$A$3)/($K224*'#Constant'!$B$3/'#Constant'!$C$3^($D224-1)+1)+'#Constant'!$A$3</f>
        <v>0.92405904059040589</v>
      </c>
      <c r="BS224" s="4">
        <f t="shared" ref="BS224:BS229" si="879">I224/(BR224*(1-AB224/1000*(0.5+AC224/1000))*(1-AA224/1000)*(1-AG224/1000)*(1+AF224/1000))/20</f>
        <v>383.22767750179702</v>
      </c>
      <c r="BT224">
        <f>BO224/$BO$4*100</f>
        <v>170.38996153008969</v>
      </c>
    </row>
    <row r="225" spans="1:72" s="13" customFormat="1" ht="17.25" thickBot="1" x14ac:dyDescent="0.35">
      <c r="B225" s="20"/>
      <c r="C225" s="43"/>
      <c r="D225" s="14">
        <v>1</v>
      </c>
      <c r="E225" s="14">
        <v>1</v>
      </c>
      <c r="F225" s="19">
        <v>1</v>
      </c>
      <c r="G225" s="15">
        <f>G224</f>
        <v>101</v>
      </c>
      <c r="H225" s="15">
        <f>H224</f>
        <v>101</v>
      </c>
      <c r="I225" s="15">
        <f>I224</f>
        <v>5666</v>
      </c>
      <c r="J225" s="15">
        <f>J224</f>
        <v>32</v>
      </c>
      <c r="K225" s="15">
        <f>K224</f>
        <v>28</v>
      </c>
      <c r="L225" s="16"/>
      <c r="M225" s="15">
        <f t="shared" ref="M225:V225" si="880">M224</f>
        <v>200</v>
      </c>
      <c r="N225" s="15">
        <f t="shared" si="880"/>
        <v>0</v>
      </c>
      <c r="O225" s="15">
        <f t="shared" si="880"/>
        <v>300</v>
      </c>
      <c r="P225" s="15">
        <f t="shared" si="880"/>
        <v>200</v>
      </c>
      <c r="Q225" s="15">
        <f t="shared" si="880"/>
        <v>0</v>
      </c>
      <c r="R225" s="15">
        <f t="shared" si="880"/>
        <v>0</v>
      </c>
      <c r="S225" s="15">
        <f t="shared" si="880"/>
        <v>100</v>
      </c>
      <c r="T225" s="15">
        <f t="shared" si="880"/>
        <v>0</v>
      </c>
      <c r="U225" s="15">
        <f t="shared" si="880"/>
        <v>0</v>
      </c>
      <c r="V225" s="15">
        <f t="shared" si="880"/>
        <v>0</v>
      </c>
      <c r="W225" s="16"/>
      <c r="X225" s="15">
        <f t="shared" ref="X225:AI225" si="881">X224</f>
        <v>200</v>
      </c>
      <c r="Y225" s="15">
        <f t="shared" si="881"/>
        <v>0</v>
      </c>
      <c r="Z225" s="15">
        <f t="shared" si="881"/>
        <v>300</v>
      </c>
      <c r="AA225" s="15">
        <f t="shared" si="881"/>
        <v>200</v>
      </c>
      <c r="AB225" s="15">
        <f t="shared" si="881"/>
        <v>0</v>
      </c>
      <c r="AC225" s="15">
        <f t="shared" si="881"/>
        <v>0</v>
      </c>
      <c r="AD225" s="15">
        <f t="shared" si="881"/>
        <v>100</v>
      </c>
      <c r="AE225" s="15">
        <f t="shared" si="881"/>
        <v>0</v>
      </c>
      <c r="AF225" s="15">
        <f t="shared" si="881"/>
        <v>0</v>
      </c>
      <c r="AG225" s="15">
        <f t="shared" si="881"/>
        <v>0</v>
      </c>
      <c r="AH225" s="15">
        <f t="shared" si="881"/>
        <v>0</v>
      </c>
      <c r="AI225" s="15">
        <f t="shared" si="881"/>
        <v>0</v>
      </c>
      <c r="AJ225" s="17"/>
      <c r="AK225" s="15">
        <f>AK224</f>
        <v>0</v>
      </c>
      <c r="AL225" s="15">
        <f>AL224</f>
        <v>0</v>
      </c>
      <c r="AM225" s="17"/>
      <c r="AN225" s="15">
        <f t="shared" ref="AN225:AX225" si="882">AN224</f>
        <v>0</v>
      </c>
      <c r="AO225" s="15">
        <f t="shared" si="882"/>
        <v>0</v>
      </c>
      <c r="AP225" s="15">
        <f t="shared" si="882"/>
        <v>0</v>
      </c>
      <c r="AQ225" s="15">
        <f t="shared" si="882"/>
        <v>0</v>
      </c>
      <c r="AR225" s="15">
        <f t="shared" si="882"/>
        <v>0</v>
      </c>
      <c r="AS225" s="15">
        <f t="shared" si="882"/>
        <v>0</v>
      </c>
      <c r="AT225" s="15">
        <f t="shared" si="882"/>
        <v>0</v>
      </c>
      <c r="AU225" s="15">
        <f t="shared" si="882"/>
        <v>0</v>
      </c>
      <c r="AV225" s="15">
        <f t="shared" si="882"/>
        <v>0</v>
      </c>
      <c r="AW225" s="15">
        <f t="shared" si="882"/>
        <v>0</v>
      </c>
      <c r="AX225" s="15">
        <f t="shared" si="882"/>
        <v>0</v>
      </c>
      <c r="AY225" s="17"/>
      <c r="AZ225" s="15">
        <f t="shared" ref="AZ225:BA225" si="883">AZ224</f>
        <v>6000</v>
      </c>
      <c r="BA225" s="15">
        <f t="shared" si="883"/>
        <v>2000</v>
      </c>
      <c r="BB225" s="15">
        <v>210</v>
      </c>
      <c r="BC225" s="15">
        <f t="shared" ref="BC225:BE225" si="884">BC224</f>
        <v>0</v>
      </c>
      <c r="BD225" s="15">
        <f t="shared" si="884"/>
        <v>0</v>
      </c>
      <c r="BE225" s="15">
        <f t="shared" si="884"/>
        <v>60</v>
      </c>
      <c r="BF225" s="17"/>
      <c r="BG225" s="15">
        <f t="shared" ref="BG225:BH225" si="885">BG224</f>
        <v>1000</v>
      </c>
      <c r="BH225" s="15">
        <f t="shared" si="885"/>
        <v>5000</v>
      </c>
      <c r="BI225" s="17"/>
      <c r="BJ225" s="22">
        <f>G225/G224</f>
        <v>1</v>
      </c>
      <c r="BK225" s="65">
        <f t="shared" ref="BK225:BL225" si="886">BK224</f>
        <v>0</v>
      </c>
      <c r="BL225" s="65">
        <f t="shared" si="886"/>
        <v>0</v>
      </c>
      <c r="BM225" s="6">
        <f t="shared" si="876"/>
        <v>130.44149999999999</v>
      </c>
      <c r="BN225" s="8">
        <f t="shared" si="877"/>
        <v>385.30245660461935</v>
      </c>
      <c r="BO225" s="12">
        <f t="shared" si="492"/>
        <v>224.18615120740947</v>
      </c>
      <c r="BP225" s="50">
        <f>(1-'#Constant'!$A$3)/($J225*'#Constant'!$B$3/'#Constant'!$C$3^($D225-1)+1)+'#Constant'!$A$3</f>
        <v>0.91416058394160582</v>
      </c>
      <c r="BQ225" s="4">
        <f t="shared" si="878"/>
        <v>387.37723570744168</v>
      </c>
      <c r="BR225" s="50">
        <f>(1-'#Constant'!$A$3)/($K225*'#Constant'!$B$3/'#Constant'!$C$3^($D225-1)+1)+'#Constant'!$A$3</f>
        <v>0.92405904059040589</v>
      </c>
      <c r="BS225" s="4">
        <f t="shared" si="879"/>
        <v>383.22767750179702</v>
      </c>
      <c r="BT225"/>
    </row>
    <row r="226" spans="1:72" x14ac:dyDescent="0.3">
      <c r="A226">
        <v>92</v>
      </c>
      <c r="B226" s="18" t="str">
        <f>VLOOKUP(CONCATENATE("CREATURE_NAME_",A226),[1]Localization_Hero!$A:$E,2,FALSE)</f>
        <v>베로니카</v>
      </c>
      <c r="C226" s="43" t="str">
        <f>VLOOKUP($A226,[2]CreatureTable!$A:$I,9,FALSE)</f>
        <v>Wizard</v>
      </c>
      <c r="D226">
        <v>1</v>
      </c>
      <c r="E226">
        <v>1</v>
      </c>
      <c r="F226" s="18">
        <v>1</v>
      </c>
      <c r="G226" s="10">
        <f>ROUND(VLOOKUP($C226,$B$4:$BH$42,6,FALSE),0)</f>
        <v>120</v>
      </c>
      <c r="H226" s="10">
        <f>ROUND(VLOOKUP($C226,$B$4:$BH$42,7,FALSE),0)</f>
        <v>120</v>
      </c>
      <c r="I226" s="10">
        <f>ROUND(VLOOKUP($C226,$B$4:$BH$42,8,FALSE),0)</f>
        <v>4031</v>
      </c>
      <c r="J226" s="10">
        <f>ROUND(VLOOKUP($C226,$B$4:$BH$42,9,FALSE),0)</f>
        <v>16</v>
      </c>
      <c r="K226" s="10">
        <f>ROUND(VLOOKUP($C226,$B$4:$BH$42,10,FALSE),0)</f>
        <v>24</v>
      </c>
      <c r="L226" s="2"/>
      <c r="M226" s="10">
        <f>ROUND(VLOOKUP($C226,$B$4:$BH$42,12,FALSE),0)</f>
        <v>100</v>
      </c>
      <c r="N226" s="10">
        <f>ROUND(VLOOKUP($C226,$B$4:$BH$42,13,FALSE),0)</f>
        <v>0</v>
      </c>
      <c r="O226" s="10">
        <f>ROUND(VLOOKUP($C226,$B$4:$BH$42,14,FALSE),0)</f>
        <v>0</v>
      </c>
      <c r="P226" s="10">
        <f>ROUND(VLOOKUP($C226,$B$4:$BH$42,15,FALSE),0)</f>
        <v>0</v>
      </c>
      <c r="Q226" s="10">
        <f>ROUND(VLOOKUP($C226,$B$4:$BH$42,16,FALSE),0)</f>
        <v>0</v>
      </c>
      <c r="R226" s="10">
        <f>ROUND(VLOOKUP($C226,$B$4:$BH$42,17,FALSE),0)</f>
        <v>0</v>
      </c>
      <c r="S226" s="10">
        <f>ROUND(VLOOKUP($C226,$B$4:$BH$42,18,FALSE),0)</f>
        <v>100</v>
      </c>
      <c r="T226" s="10">
        <f>ROUND(VLOOKUP($C226,$B$4:$BH$42,19,FALSE),0)</f>
        <v>150</v>
      </c>
      <c r="U226" s="10">
        <f>ROUND(VLOOKUP($C226,$B$4:$BH$42,20,FALSE),0)</f>
        <v>0</v>
      </c>
      <c r="V226" s="10">
        <f>ROUND(VLOOKUP($C226,$B$4:$BH$42,21,FALSE),0)</f>
        <v>0</v>
      </c>
      <c r="W226" s="2"/>
      <c r="X226" s="10">
        <f>ROUND(VLOOKUP($C226,$B$4:$BH$42,23,FALSE),0)</f>
        <v>100</v>
      </c>
      <c r="Y226" s="10">
        <f>ROUND(VLOOKUP($C226,$B$4:$BH$42,24,FALSE),0)</f>
        <v>0</v>
      </c>
      <c r="Z226" s="10">
        <f>ROUND(VLOOKUP($C226,$B$4:$BH$42,25,FALSE),0)</f>
        <v>0</v>
      </c>
      <c r="AA226" s="10">
        <f>ROUND(VLOOKUP($C226,$B$4:$BH$42,26,FALSE),0)</f>
        <v>200</v>
      </c>
      <c r="AB226" s="10">
        <f>ROUND(VLOOKUP($C226,$B$4:$BH$42,27,FALSE),0)</f>
        <v>250</v>
      </c>
      <c r="AC226" s="10">
        <f>ROUND(VLOOKUP($C226,$B$4:$BH$42,28,FALSE),0)</f>
        <v>0</v>
      </c>
      <c r="AD226" s="10">
        <f>ROUND(VLOOKUP($C226,$B$4:$BH$42,29,FALSE),0)</f>
        <v>100</v>
      </c>
      <c r="AE226" s="10">
        <f>ROUND(VLOOKUP($C226,$B$4:$BH$42,30,FALSE),0)</f>
        <v>150</v>
      </c>
      <c r="AF226" s="10">
        <f>ROUND(VLOOKUP($C226,$B$4:$BH$42,31,FALSE),0)</f>
        <v>0</v>
      </c>
      <c r="AG226" s="10">
        <f>ROUND(VLOOKUP($C226,$B$4:$BH$42,32,FALSE),0)</f>
        <v>0</v>
      </c>
      <c r="AH226" s="10">
        <f>ROUND(VLOOKUP($C226,$B$4:$BH$42,33,FALSE),0)</f>
        <v>0</v>
      </c>
      <c r="AI226" s="10">
        <f>ROUND(VLOOKUP($C226,$B$4:$BH$42,34,FALSE),0)</f>
        <v>0</v>
      </c>
      <c r="AJ226" s="3"/>
      <c r="AK226" s="10">
        <f>ROUND(VLOOKUP($C226,$B$4:$BH$42,36,FALSE),0)</f>
        <v>0</v>
      </c>
      <c r="AL226" s="10">
        <f>ROUND(VLOOKUP($C226,$B$4:$BH$42,37,FALSE),0)</f>
        <v>0</v>
      </c>
      <c r="AM226" s="3"/>
      <c r="AN226" s="10">
        <f>ROUND(VLOOKUP($C226,$B$4:$BH$42,39,FALSE),0)</f>
        <v>0</v>
      </c>
      <c r="AO226" s="10">
        <f>ROUND(VLOOKUP($C226,$B$4:$BH$42,40,FALSE),0)</f>
        <v>0</v>
      </c>
      <c r="AP226" s="10">
        <f>ROUND(VLOOKUP($C226,$B$4:$BH$42,41,FALSE),0)</f>
        <v>0</v>
      </c>
      <c r="AQ226" s="10">
        <f>ROUND(VLOOKUP($C226,$B$4:$BH$42,42,FALSE),0)</f>
        <v>0</v>
      </c>
      <c r="AR226" s="10">
        <f>ROUND(VLOOKUP($C226,$B$4:$BH$42,43,FALSE),0)</f>
        <v>0</v>
      </c>
      <c r="AS226" s="10">
        <f>ROUND(VLOOKUP($C226,$B$4:$BH$42,44,FALSE),0)</f>
        <v>0</v>
      </c>
      <c r="AT226" s="10">
        <f>ROUND(VLOOKUP($C226,$B$4:$BH$42,45,FALSE),0)</f>
        <v>0</v>
      </c>
      <c r="AU226" s="10">
        <f>ROUND(VLOOKUP($C226,$B$4:$BH$42,46,FALSE),0)</f>
        <v>0</v>
      </c>
      <c r="AV226" s="10">
        <f>ROUND(VLOOKUP($C226,$B$4:$BH$42,47,FALSE),0)</f>
        <v>0</v>
      </c>
      <c r="AW226" s="10">
        <f>ROUND(VLOOKUP($C226,$B$4:$BH$42,48,FALSE),0)</f>
        <v>0</v>
      </c>
      <c r="AX226" s="10">
        <f>ROUND(VLOOKUP($C226,$B$4:$BH$42,49,FALSE),0)</f>
        <v>0</v>
      </c>
      <c r="AY226" s="3"/>
      <c r="AZ226" s="10">
        <v>6000</v>
      </c>
      <c r="BA226" s="10">
        <v>2000</v>
      </c>
      <c r="BB226" s="10">
        <v>350</v>
      </c>
      <c r="BC226" s="10">
        <v>0</v>
      </c>
      <c r="BD226" s="10">
        <v>0</v>
      </c>
      <c r="BE226" s="10">
        <v>60</v>
      </c>
      <c r="BF226" s="3"/>
      <c r="BG226" s="10">
        <v>1000</v>
      </c>
      <c r="BH226" s="10">
        <v>5000</v>
      </c>
      <c r="BI226" s="3"/>
      <c r="BJ226" s="21">
        <v>1</v>
      </c>
      <c r="BK226" s="65">
        <v>0</v>
      </c>
      <c r="BL226" s="65">
        <v>0</v>
      </c>
      <c r="BM226" s="6">
        <f t="shared" si="876"/>
        <v>145.44749999999999</v>
      </c>
      <c r="BN226" s="8">
        <f t="shared" si="877"/>
        <v>259.61870858192918</v>
      </c>
      <c r="BO226" s="12">
        <f t="shared" ref="BO226:BO229" si="887">SQRT(BM226*BN226)</f>
        <v>194.32162030116501</v>
      </c>
      <c r="BP226" s="50">
        <f>(1-'#Constant'!$A$3)/($J226*'#Constant'!$B$3/'#Constant'!$C$3^($D226-1)+1)+'#Constant'!$A$3</f>
        <v>0.95511450381679386</v>
      </c>
      <c r="BQ226" s="4">
        <f t="shared" si="878"/>
        <v>211.02181905370844</v>
      </c>
      <c r="BR226" s="50">
        <f>(1-'#Constant'!$A$3)/($K226*'#Constant'!$B$3/'#Constant'!$C$3^($D226-1)+1)+'#Constant'!$A$3</f>
        <v>0.93417910447761188</v>
      </c>
      <c r="BS226" s="4">
        <f t="shared" si="879"/>
        <v>308.21559811014993</v>
      </c>
      <c r="BT226">
        <f>BO226/$BO$4*100</f>
        <v>147.69178751343802</v>
      </c>
    </row>
    <row r="227" spans="1:72" s="13" customFormat="1" ht="17.25" thickBot="1" x14ac:dyDescent="0.35">
      <c r="B227" s="20"/>
      <c r="D227" s="14">
        <v>1</v>
      </c>
      <c r="E227" s="14">
        <v>1</v>
      </c>
      <c r="F227" s="19">
        <v>1</v>
      </c>
      <c r="G227" s="15">
        <f>G226</f>
        <v>120</v>
      </c>
      <c r="H227" s="15">
        <f>H226</f>
        <v>120</v>
      </c>
      <c r="I227" s="15">
        <f>I226</f>
        <v>4031</v>
      </c>
      <c r="J227" s="15">
        <f>J226</f>
        <v>16</v>
      </c>
      <c r="K227" s="15">
        <f>K226</f>
        <v>24</v>
      </c>
      <c r="L227" s="16"/>
      <c r="M227" s="15">
        <f t="shared" ref="M227:V227" si="888">M226</f>
        <v>100</v>
      </c>
      <c r="N227" s="15">
        <f t="shared" si="888"/>
        <v>0</v>
      </c>
      <c r="O227" s="15">
        <f t="shared" si="888"/>
        <v>0</v>
      </c>
      <c r="P227" s="15">
        <f t="shared" si="888"/>
        <v>0</v>
      </c>
      <c r="Q227" s="15">
        <f t="shared" si="888"/>
        <v>0</v>
      </c>
      <c r="R227" s="15">
        <f t="shared" si="888"/>
        <v>0</v>
      </c>
      <c r="S227" s="15">
        <f t="shared" si="888"/>
        <v>100</v>
      </c>
      <c r="T227" s="15">
        <f t="shared" si="888"/>
        <v>150</v>
      </c>
      <c r="U227" s="15">
        <f t="shared" si="888"/>
        <v>0</v>
      </c>
      <c r="V227" s="15">
        <f t="shared" si="888"/>
        <v>0</v>
      </c>
      <c r="W227" s="16"/>
      <c r="X227" s="15">
        <f t="shared" ref="X227:AI227" si="889">X226</f>
        <v>100</v>
      </c>
      <c r="Y227" s="15">
        <f t="shared" si="889"/>
        <v>0</v>
      </c>
      <c r="Z227" s="15">
        <f t="shared" si="889"/>
        <v>0</v>
      </c>
      <c r="AA227" s="15">
        <f t="shared" si="889"/>
        <v>200</v>
      </c>
      <c r="AB227" s="15">
        <f t="shared" si="889"/>
        <v>250</v>
      </c>
      <c r="AC227" s="15">
        <f t="shared" si="889"/>
        <v>0</v>
      </c>
      <c r="AD227" s="15">
        <f t="shared" si="889"/>
        <v>100</v>
      </c>
      <c r="AE227" s="15">
        <f t="shared" si="889"/>
        <v>150</v>
      </c>
      <c r="AF227" s="15">
        <f t="shared" si="889"/>
        <v>0</v>
      </c>
      <c r="AG227" s="15">
        <f t="shared" si="889"/>
        <v>0</v>
      </c>
      <c r="AH227" s="15">
        <f t="shared" si="889"/>
        <v>0</v>
      </c>
      <c r="AI227" s="15">
        <f t="shared" si="889"/>
        <v>0</v>
      </c>
      <c r="AJ227" s="17"/>
      <c r="AK227" s="15">
        <f>AK226</f>
        <v>0</v>
      </c>
      <c r="AL227" s="15">
        <f>AL226</f>
        <v>0</v>
      </c>
      <c r="AM227" s="17"/>
      <c r="AN227" s="15">
        <f t="shared" ref="AN227:AX227" si="890">AN226</f>
        <v>0</v>
      </c>
      <c r="AO227" s="15">
        <f t="shared" si="890"/>
        <v>0</v>
      </c>
      <c r="AP227" s="15">
        <f t="shared" si="890"/>
        <v>0</v>
      </c>
      <c r="AQ227" s="15">
        <f t="shared" si="890"/>
        <v>0</v>
      </c>
      <c r="AR227" s="15">
        <f t="shared" si="890"/>
        <v>0</v>
      </c>
      <c r="AS227" s="15">
        <f t="shared" si="890"/>
        <v>0</v>
      </c>
      <c r="AT227" s="15">
        <f t="shared" si="890"/>
        <v>0</v>
      </c>
      <c r="AU227" s="15">
        <f t="shared" si="890"/>
        <v>0</v>
      </c>
      <c r="AV227" s="15">
        <f t="shared" si="890"/>
        <v>0</v>
      </c>
      <c r="AW227" s="15">
        <f t="shared" si="890"/>
        <v>0</v>
      </c>
      <c r="AX227" s="15">
        <f t="shared" si="890"/>
        <v>0</v>
      </c>
      <c r="AY227" s="17"/>
      <c r="AZ227" s="15">
        <f t="shared" ref="AZ227:BA227" si="891">AZ226</f>
        <v>6000</v>
      </c>
      <c r="BA227" s="15">
        <f t="shared" si="891"/>
        <v>2000</v>
      </c>
      <c r="BB227" s="15">
        <f>BB226</f>
        <v>350</v>
      </c>
      <c r="BC227" s="15">
        <f t="shared" ref="BC227:BE227" si="892">BC226</f>
        <v>0</v>
      </c>
      <c r="BD227" s="15">
        <f t="shared" si="892"/>
        <v>0</v>
      </c>
      <c r="BE227" s="15">
        <f t="shared" si="892"/>
        <v>60</v>
      </c>
      <c r="BF227" s="17"/>
      <c r="BG227" s="15">
        <f t="shared" ref="BG227:BH227" si="893">BG226</f>
        <v>1000</v>
      </c>
      <c r="BH227" s="15">
        <f t="shared" si="893"/>
        <v>5000</v>
      </c>
      <c r="BI227" s="17"/>
      <c r="BJ227" s="22">
        <f>G227/G226</f>
        <v>1</v>
      </c>
      <c r="BK227" s="65">
        <f t="shared" ref="BK227:BL227" si="894">BK226</f>
        <v>0</v>
      </c>
      <c r="BL227" s="65">
        <f t="shared" si="894"/>
        <v>0</v>
      </c>
      <c r="BM227" s="6">
        <f t="shared" si="876"/>
        <v>145.44749999999999</v>
      </c>
      <c r="BN227" s="8">
        <f t="shared" si="877"/>
        <v>259.61870858192918</v>
      </c>
      <c r="BO227" s="12">
        <f t="shared" si="887"/>
        <v>194.32162030116501</v>
      </c>
      <c r="BP227" s="50">
        <f>(1-'#Constant'!$A$3)/($J227*'#Constant'!$B$3/'#Constant'!$C$3^($D227-1)+1)+'#Constant'!$A$3</f>
        <v>0.95511450381679386</v>
      </c>
      <c r="BQ227" s="4">
        <f t="shared" si="878"/>
        <v>211.02181905370844</v>
      </c>
      <c r="BR227" s="50">
        <f>(1-'#Constant'!$A$3)/($K227*'#Constant'!$B$3/'#Constant'!$C$3^($D227-1)+1)+'#Constant'!$A$3</f>
        <v>0.93417910447761188</v>
      </c>
      <c r="BS227" s="4">
        <f t="shared" si="879"/>
        <v>308.21559811014993</v>
      </c>
      <c r="BT227"/>
    </row>
    <row r="228" spans="1:72" x14ac:dyDescent="0.3">
      <c r="A228">
        <v>93</v>
      </c>
      <c r="B228" s="18" t="str">
        <f>VLOOKUP(CONCATENATE("CREATURE_NAME_",A228),[1]Localization_Hero!$A:$E,2,FALSE)</f>
        <v>로만</v>
      </c>
      <c r="C228" s="43" t="str">
        <f>VLOOKUP($A228,[2]CreatureTable!$A:$I,9,FALSE)</f>
        <v>Knight</v>
      </c>
      <c r="D228">
        <v>1</v>
      </c>
      <c r="E228">
        <v>1</v>
      </c>
      <c r="F228" s="18">
        <v>1</v>
      </c>
      <c r="G228" s="10">
        <f>ROUND(VLOOKUP($C228,$B$4:$BH$42,6,FALSE),0)</f>
        <v>81</v>
      </c>
      <c r="H228" s="10">
        <f>ROUND(VLOOKUP($C228,$B$4:$BH$42,7,FALSE),0)</f>
        <v>81</v>
      </c>
      <c r="I228" s="10">
        <f>ROUND(VLOOKUP($C228,$B$4:$BH$42,8,FALSE),0)</f>
        <v>6982</v>
      </c>
      <c r="J228" s="10">
        <f>ROUND(VLOOKUP($C228,$B$4:$BH$42,9,FALSE),0)</f>
        <v>36</v>
      </c>
      <c r="K228" s="10">
        <f>ROUND(VLOOKUP($C228,$B$4:$BH$42,10,FALSE),0)</f>
        <v>28</v>
      </c>
      <c r="L228" s="2"/>
      <c r="M228" s="10">
        <f>ROUND(VLOOKUP($C228,$B$4:$BH$42,12,FALSE),0)</f>
        <v>50</v>
      </c>
      <c r="N228" s="10">
        <f>ROUND(VLOOKUP($C228,$B$4:$BH$42,13,FALSE),0)</f>
        <v>0</v>
      </c>
      <c r="O228" s="10">
        <f>ROUND(VLOOKUP($C228,$B$4:$BH$42,14,FALSE),0)</f>
        <v>0</v>
      </c>
      <c r="P228" s="10">
        <f>ROUND(VLOOKUP($C228,$B$4:$BH$42,15,FALSE),0)</f>
        <v>0</v>
      </c>
      <c r="Q228" s="10">
        <f>ROUND(VLOOKUP($C228,$B$4:$BH$42,16,FALSE),0)</f>
        <v>100</v>
      </c>
      <c r="R228" s="10">
        <f>ROUND(VLOOKUP($C228,$B$4:$BH$42,17,FALSE),0)</f>
        <v>0</v>
      </c>
      <c r="S228" s="10">
        <f>ROUND(VLOOKUP($C228,$B$4:$BH$42,18,FALSE),0)</f>
        <v>0</v>
      </c>
      <c r="T228" s="10">
        <f>ROUND(VLOOKUP($C228,$B$4:$BH$42,19,FALSE),0)</f>
        <v>0</v>
      </c>
      <c r="U228" s="10">
        <f>ROUND(VLOOKUP($C228,$B$4:$BH$42,20,FALSE),0)</f>
        <v>0</v>
      </c>
      <c r="V228" s="10">
        <f>ROUND(VLOOKUP($C228,$B$4:$BH$42,21,FALSE),0)</f>
        <v>250</v>
      </c>
      <c r="W228" s="2"/>
      <c r="X228" s="10">
        <f>ROUND(VLOOKUP($C228,$B$4:$BH$42,23,FALSE),0)</f>
        <v>50</v>
      </c>
      <c r="Y228" s="10">
        <f>ROUND(VLOOKUP($C228,$B$4:$BH$42,24,FALSE),0)</f>
        <v>0</v>
      </c>
      <c r="Z228" s="10">
        <f>ROUND(VLOOKUP($C228,$B$4:$BH$42,25,FALSE),0)</f>
        <v>0</v>
      </c>
      <c r="AA228" s="10">
        <f>ROUND(VLOOKUP($C228,$B$4:$BH$42,26,FALSE),0)</f>
        <v>0</v>
      </c>
      <c r="AB228" s="10">
        <f>ROUND(VLOOKUP($C228,$B$4:$BH$42,27,FALSE),0)</f>
        <v>100</v>
      </c>
      <c r="AC228" s="10">
        <f>ROUND(VLOOKUP($C228,$B$4:$BH$42,28,FALSE),0)</f>
        <v>0</v>
      </c>
      <c r="AD228" s="10">
        <f>ROUND(VLOOKUP($C228,$B$4:$BH$42,29,FALSE),0)</f>
        <v>0</v>
      </c>
      <c r="AE228" s="10">
        <f>ROUND(VLOOKUP($C228,$B$4:$BH$42,30,FALSE),0)</f>
        <v>0</v>
      </c>
      <c r="AF228" s="10">
        <f>ROUND(VLOOKUP($C228,$B$4:$BH$42,31,FALSE),0)</f>
        <v>0</v>
      </c>
      <c r="AG228" s="10">
        <f>ROUND(VLOOKUP($C228,$B$4:$BH$42,32,FALSE),0)</f>
        <v>250</v>
      </c>
      <c r="AH228" s="10">
        <f>ROUND(VLOOKUP($C228,$B$4:$BH$42,33,FALSE),0)</f>
        <v>0</v>
      </c>
      <c r="AI228" s="10">
        <f>ROUND(VLOOKUP($C228,$B$4:$BH$42,34,FALSE),0)</f>
        <v>0</v>
      </c>
      <c r="AJ228" s="3"/>
      <c r="AK228" s="10">
        <f>ROUND(VLOOKUP($C228,$B$4:$BH$42,36,FALSE),0)</f>
        <v>0</v>
      </c>
      <c r="AL228" s="10">
        <f>ROUND(VLOOKUP($C228,$B$4:$BH$42,37,FALSE),0)</f>
        <v>0</v>
      </c>
      <c r="AM228" s="3"/>
      <c r="AN228" s="10">
        <f>ROUND(VLOOKUP($C228,$B$4:$BH$42,39,FALSE),0)</f>
        <v>0</v>
      </c>
      <c r="AO228" s="10">
        <f>ROUND(VLOOKUP($C228,$B$4:$BH$42,40,FALSE),0)</f>
        <v>0</v>
      </c>
      <c r="AP228" s="10">
        <f>ROUND(VLOOKUP($C228,$B$4:$BH$42,41,FALSE),0)</f>
        <v>0</v>
      </c>
      <c r="AQ228" s="10">
        <f>ROUND(VLOOKUP($C228,$B$4:$BH$42,42,FALSE),0)</f>
        <v>0</v>
      </c>
      <c r="AR228" s="10">
        <f>ROUND(VLOOKUP($C228,$B$4:$BH$42,43,FALSE),0)</f>
        <v>0</v>
      </c>
      <c r="AS228" s="10">
        <f>ROUND(VLOOKUP($C228,$B$4:$BH$42,44,FALSE),0)</f>
        <v>0</v>
      </c>
      <c r="AT228" s="10">
        <f>ROUND(VLOOKUP($C228,$B$4:$BH$42,45,FALSE),0)</f>
        <v>0</v>
      </c>
      <c r="AU228" s="10">
        <f>ROUND(VLOOKUP($C228,$B$4:$BH$42,46,FALSE),0)</f>
        <v>0</v>
      </c>
      <c r="AV228" s="10">
        <f>ROUND(VLOOKUP($C228,$B$4:$BH$42,47,FALSE),0)</f>
        <v>0</v>
      </c>
      <c r="AW228" s="10">
        <f>ROUND(VLOOKUP($C228,$B$4:$BH$42,48,FALSE),0)</f>
        <v>0</v>
      </c>
      <c r="AX228" s="10">
        <f>ROUND(VLOOKUP($C228,$B$4:$BH$42,49,FALSE),0)</f>
        <v>0</v>
      </c>
      <c r="AY228" s="3"/>
      <c r="AZ228" s="10">
        <v>6000</v>
      </c>
      <c r="BA228" s="10">
        <v>2000</v>
      </c>
      <c r="BB228" s="10">
        <v>250</v>
      </c>
      <c r="BC228" s="10">
        <v>0</v>
      </c>
      <c r="BD228" s="10">
        <v>0</v>
      </c>
      <c r="BE228" s="10">
        <v>60</v>
      </c>
      <c r="BF228" s="3"/>
      <c r="BG228" s="10">
        <v>1000</v>
      </c>
      <c r="BH228" s="10">
        <v>5000</v>
      </c>
      <c r="BI228" s="3"/>
      <c r="BJ228" s="21">
        <v>1</v>
      </c>
      <c r="BK228" s="65">
        <v>0</v>
      </c>
      <c r="BL228" s="65">
        <v>0</v>
      </c>
      <c r="BM228" s="6">
        <f t="shared" si="876"/>
        <v>85.05</v>
      </c>
      <c r="BN228" s="8">
        <f t="shared" si="877"/>
        <v>535.97110176221133</v>
      </c>
      <c r="BO228" s="12">
        <f t="shared" si="887"/>
        <v>213.50489972100422</v>
      </c>
      <c r="BP228" s="50">
        <f>(1-'#Constant'!$A$3)/($J228*'#Constant'!$B$3/'#Constant'!$C$3^($D228-1)+1)+'#Constant'!$A$3</f>
        <v>0.90447653429602881</v>
      </c>
      <c r="BQ228" s="4">
        <f t="shared" si="878"/>
        <v>541.71102698872187</v>
      </c>
      <c r="BR228" s="50">
        <f>(1-'#Constant'!$A$3)/($K228*'#Constant'!$B$3/'#Constant'!$C$3^($D228-1)+1)+'#Constant'!$A$3</f>
        <v>0.92405904059040589</v>
      </c>
      <c r="BS228" s="4">
        <f t="shared" si="879"/>
        <v>530.2311765357008</v>
      </c>
      <c r="BT228">
        <f>BO228/$BO$4*100</f>
        <v>162.27180605946913</v>
      </c>
    </row>
    <row r="229" spans="1:72" s="13" customFormat="1" ht="17.25" thickBot="1" x14ac:dyDescent="0.35">
      <c r="B229" s="20"/>
      <c r="D229" s="14">
        <v>1</v>
      </c>
      <c r="E229" s="14">
        <v>1</v>
      </c>
      <c r="F229" s="19">
        <v>1</v>
      </c>
      <c r="G229" s="15">
        <f>G228</f>
        <v>81</v>
      </c>
      <c r="H229" s="15">
        <f>H228</f>
        <v>81</v>
      </c>
      <c r="I229" s="15">
        <f>I228</f>
        <v>6982</v>
      </c>
      <c r="J229" s="15">
        <f>J228</f>
        <v>36</v>
      </c>
      <c r="K229" s="15">
        <f>K228</f>
        <v>28</v>
      </c>
      <c r="L229" s="16"/>
      <c r="M229" s="15">
        <f t="shared" ref="M229:V229" si="895">M228</f>
        <v>50</v>
      </c>
      <c r="N229" s="15">
        <f t="shared" si="895"/>
        <v>0</v>
      </c>
      <c r="O229" s="15">
        <f t="shared" si="895"/>
        <v>0</v>
      </c>
      <c r="P229" s="15">
        <f t="shared" si="895"/>
        <v>0</v>
      </c>
      <c r="Q229" s="15">
        <f t="shared" si="895"/>
        <v>100</v>
      </c>
      <c r="R229" s="15">
        <f t="shared" si="895"/>
        <v>0</v>
      </c>
      <c r="S229" s="15">
        <f t="shared" si="895"/>
        <v>0</v>
      </c>
      <c r="T229" s="15">
        <f t="shared" si="895"/>
        <v>0</v>
      </c>
      <c r="U229" s="15">
        <f t="shared" si="895"/>
        <v>0</v>
      </c>
      <c r="V229" s="15">
        <f t="shared" si="895"/>
        <v>250</v>
      </c>
      <c r="W229" s="16"/>
      <c r="X229" s="15">
        <f t="shared" ref="X229:AI229" si="896">X228</f>
        <v>50</v>
      </c>
      <c r="Y229" s="15">
        <f t="shared" si="896"/>
        <v>0</v>
      </c>
      <c r="Z229" s="15">
        <f t="shared" si="896"/>
        <v>0</v>
      </c>
      <c r="AA229" s="15">
        <f t="shared" si="896"/>
        <v>0</v>
      </c>
      <c r="AB229" s="15">
        <f t="shared" si="896"/>
        <v>100</v>
      </c>
      <c r="AC229" s="15">
        <f t="shared" si="896"/>
        <v>0</v>
      </c>
      <c r="AD229" s="15">
        <f t="shared" si="896"/>
        <v>0</v>
      </c>
      <c r="AE229" s="15">
        <f t="shared" si="896"/>
        <v>0</v>
      </c>
      <c r="AF229" s="15">
        <f t="shared" si="896"/>
        <v>0</v>
      </c>
      <c r="AG229" s="15">
        <f t="shared" si="896"/>
        <v>250</v>
      </c>
      <c r="AH229" s="15">
        <f t="shared" si="896"/>
        <v>0</v>
      </c>
      <c r="AI229" s="15">
        <f t="shared" si="896"/>
        <v>0</v>
      </c>
      <c r="AJ229" s="17"/>
      <c r="AK229" s="15">
        <f>AK228</f>
        <v>0</v>
      </c>
      <c r="AL229" s="15">
        <f>AL228</f>
        <v>0</v>
      </c>
      <c r="AM229" s="17"/>
      <c r="AN229" s="15">
        <f t="shared" ref="AN229:AX229" si="897">AN228</f>
        <v>0</v>
      </c>
      <c r="AO229" s="15">
        <f t="shared" si="897"/>
        <v>0</v>
      </c>
      <c r="AP229" s="15">
        <f t="shared" si="897"/>
        <v>0</v>
      </c>
      <c r="AQ229" s="15">
        <f t="shared" si="897"/>
        <v>0</v>
      </c>
      <c r="AR229" s="15">
        <f t="shared" si="897"/>
        <v>0</v>
      </c>
      <c r="AS229" s="15">
        <f t="shared" si="897"/>
        <v>0</v>
      </c>
      <c r="AT229" s="15">
        <f t="shared" si="897"/>
        <v>0</v>
      </c>
      <c r="AU229" s="15">
        <f t="shared" si="897"/>
        <v>0</v>
      </c>
      <c r="AV229" s="15">
        <f t="shared" si="897"/>
        <v>0</v>
      </c>
      <c r="AW229" s="15">
        <f t="shared" si="897"/>
        <v>0</v>
      </c>
      <c r="AX229" s="15">
        <f t="shared" si="897"/>
        <v>0</v>
      </c>
      <c r="AY229" s="17"/>
      <c r="AZ229" s="15">
        <f t="shared" ref="AZ229:BA229" si="898">AZ228</f>
        <v>6000</v>
      </c>
      <c r="BA229" s="15">
        <f t="shared" si="898"/>
        <v>2000</v>
      </c>
      <c r="BB229" s="15">
        <v>250</v>
      </c>
      <c r="BC229" s="15">
        <f t="shared" ref="BC229:BE229" si="899">BC228</f>
        <v>0</v>
      </c>
      <c r="BD229" s="15">
        <f t="shared" si="899"/>
        <v>0</v>
      </c>
      <c r="BE229" s="15">
        <f t="shared" si="899"/>
        <v>60</v>
      </c>
      <c r="BF229" s="17"/>
      <c r="BG229" s="15">
        <f t="shared" ref="BG229:BH229" si="900">BG228</f>
        <v>1000</v>
      </c>
      <c r="BH229" s="15">
        <f t="shared" si="900"/>
        <v>5000</v>
      </c>
      <c r="BI229" s="17"/>
      <c r="BJ229" s="22">
        <f>G229/G228</f>
        <v>1</v>
      </c>
      <c r="BK229" s="65">
        <f t="shared" ref="BK229:BL229" si="901">BK228</f>
        <v>0</v>
      </c>
      <c r="BL229" s="65">
        <f t="shared" si="901"/>
        <v>0</v>
      </c>
      <c r="BM229" s="6">
        <f t="shared" si="876"/>
        <v>85.05</v>
      </c>
      <c r="BN229" s="8">
        <f t="shared" si="877"/>
        <v>535.97110176221133</v>
      </c>
      <c r="BO229" s="12">
        <f t="shared" si="887"/>
        <v>213.50489972100422</v>
      </c>
      <c r="BP229" s="50">
        <f>(1-'#Constant'!$A$3)/($J229*'#Constant'!$B$3/'#Constant'!$C$3^($D229-1)+1)+'#Constant'!$A$3</f>
        <v>0.90447653429602881</v>
      </c>
      <c r="BQ229" s="4">
        <f t="shared" si="878"/>
        <v>541.71102698872187</v>
      </c>
      <c r="BR229" s="50">
        <f>(1-'#Constant'!$A$3)/($K229*'#Constant'!$B$3/'#Constant'!$C$3^($D229-1)+1)+'#Constant'!$A$3</f>
        <v>0.92405904059040589</v>
      </c>
      <c r="BS229" s="4">
        <f t="shared" si="879"/>
        <v>530.2311765357008</v>
      </c>
      <c r="BT229"/>
    </row>
    <row r="230" spans="1:72" x14ac:dyDescent="0.3">
      <c r="A230">
        <v>94</v>
      </c>
      <c r="B230" s="18" t="s">
        <v>232</v>
      </c>
      <c r="C230" s="43" t="str">
        <f>VLOOKUP($A230,[2]CreatureTable!$A:$I,9,FALSE)</f>
        <v>Priest</v>
      </c>
      <c r="D230">
        <v>1</v>
      </c>
      <c r="E230">
        <v>1</v>
      </c>
      <c r="F230" s="18">
        <v>1</v>
      </c>
      <c r="G230" s="10">
        <f>ROUND(VLOOKUP($C230,$B$4:$BH$42,6,FALSE),0)</f>
        <v>95</v>
      </c>
      <c r="H230" s="10">
        <f>ROUND(VLOOKUP($C230,$B$4:$BH$42,7,FALSE),0)</f>
        <v>95</v>
      </c>
      <c r="I230" s="10">
        <f>ROUND(VLOOKUP($C230,$B$4:$BH$42,8,FALSE),0)</f>
        <v>4520</v>
      </c>
      <c r="J230" s="10">
        <f>ROUND(VLOOKUP($C230,$B$4:$BH$42,9,FALSE),0)</f>
        <v>20</v>
      </c>
      <c r="K230" s="10">
        <f>ROUND(VLOOKUP($C230,$B$4:$BH$42,10,FALSE),0)</f>
        <v>25</v>
      </c>
      <c r="L230" s="2"/>
      <c r="M230" s="10">
        <f>ROUND(VLOOKUP($C230,$B$4:$BH$42,12,FALSE),0)</f>
        <v>100</v>
      </c>
      <c r="N230" s="10">
        <f>ROUND(VLOOKUP($C230,$B$4:$BH$42,13,FALSE),0)</f>
        <v>0</v>
      </c>
      <c r="O230" s="10">
        <f>ROUND(VLOOKUP($C230,$B$4:$BH$42,14,FALSE),0)</f>
        <v>0</v>
      </c>
      <c r="P230" s="10">
        <f>ROUND(VLOOKUP($C230,$B$4:$BH$42,15,FALSE),0)</f>
        <v>0</v>
      </c>
      <c r="Q230" s="10">
        <f>ROUND(VLOOKUP($C230,$B$4:$BH$42,16,FALSE),0)</f>
        <v>0</v>
      </c>
      <c r="R230" s="10">
        <f>ROUND(VLOOKUP($C230,$B$4:$BH$42,17,FALSE),0)</f>
        <v>0</v>
      </c>
      <c r="S230" s="10">
        <f>ROUND(VLOOKUP($C230,$B$4:$BH$42,18,FALSE),0)</f>
        <v>100</v>
      </c>
      <c r="T230" s="10">
        <f>ROUND(VLOOKUP($C230,$B$4:$BH$42,19,FALSE),0)</f>
        <v>0</v>
      </c>
      <c r="U230" s="10">
        <f>ROUND(VLOOKUP($C230,$B$4:$BH$42,20,FALSE),0)</f>
        <v>0</v>
      </c>
      <c r="V230" s="10">
        <f>ROUND(VLOOKUP($C230,$B$4:$BH$42,21,FALSE),0)</f>
        <v>0</v>
      </c>
      <c r="W230" s="2"/>
      <c r="X230" s="10">
        <f>ROUND(VLOOKUP($C230,$B$4:$BH$42,23,FALSE),0)</f>
        <v>100</v>
      </c>
      <c r="Y230" s="10">
        <f>ROUND(VLOOKUP($C230,$B$4:$BH$42,24,FALSE),0)</f>
        <v>0</v>
      </c>
      <c r="Z230" s="10">
        <f>ROUND(VLOOKUP($C230,$B$4:$BH$42,25,FALSE),0)</f>
        <v>0</v>
      </c>
      <c r="AA230" s="10">
        <f>ROUND(VLOOKUP($C230,$B$4:$BH$42,26,FALSE),0)</f>
        <v>0</v>
      </c>
      <c r="AB230" s="10">
        <f>ROUND(VLOOKUP($C230,$B$4:$BH$42,27,FALSE),0)</f>
        <v>500</v>
      </c>
      <c r="AC230" s="10">
        <f>ROUND(VLOOKUP($C230,$B$4:$BH$42,28,FALSE),0)</f>
        <v>250</v>
      </c>
      <c r="AD230" s="10">
        <f>ROUND(VLOOKUP($C230,$B$4:$BH$42,29,FALSE),0)</f>
        <v>100</v>
      </c>
      <c r="AE230" s="10">
        <f>ROUND(VLOOKUP($C230,$B$4:$BH$42,30,FALSE),0)</f>
        <v>0</v>
      </c>
      <c r="AF230" s="10">
        <f>ROUND(VLOOKUP($C230,$B$4:$BH$42,31,FALSE),0)</f>
        <v>0</v>
      </c>
      <c r="AG230" s="10">
        <f>ROUND(VLOOKUP($C230,$B$4:$BH$42,32,FALSE),0)</f>
        <v>150</v>
      </c>
      <c r="AH230" s="10">
        <f>ROUND(VLOOKUP($C230,$B$4:$BH$42,33,FALSE),0)</f>
        <v>0</v>
      </c>
      <c r="AI230" s="10">
        <f>ROUND(VLOOKUP($C230,$B$4:$BH$42,34,FALSE),0)</f>
        <v>0</v>
      </c>
      <c r="AJ230" s="3"/>
      <c r="AK230" s="10">
        <f>ROUND(VLOOKUP($C230,$B$4:$BH$42,36,FALSE),0)</f>
        <v>0</v>
      </c>
      <c r="AL230" s="10">
        <f>ROUND(VLOOKUP($C230,$B$4:$BH$42,37,FALSE),0)</f>
        <v>0</v>
      </c>
      <c r="AM230" s="3"/>
      <c r="AN230" s="10">
        <f>ROUND(VLOOKUP($C230,$B$4:$BH$42,39,FALSE),0)</f>
        <v>0</v>
      </c>
      <c r="AO230" s="10">
        <f>ROUND(VLOOKUP($C230,$B$4:$BH$42,40,FALSE),0)</f>
        <v>0</v>
      </c>
      <c r="AP230" s="10">
        <f>ROUND(VLOOKUP($C230,$B$4:$BH$42,41,FALSE),0)</f>
        <v>0</v>
      </c>
      <c r="AQ230" s="10">
        <f>ROUND(VLOOKUP($C230,$B$4:$BH$42,42,FALSE),0)</f>
        <v>0</v>
      </c>
      <c r="AR230" s="10">
        <f>ROUND(VLOOKUP($C230,$B$4:$BH$42,43,FALSE),0)</f>
        <v>0</v>
      </c>
      <c r="AS230" s="10">
        <f>ROUND(VLOOKUP($C230,$B$4:$BH$42,44,FALSE),0)</f>
        <v>0</v>
      </c>
      <c r="AT230" s="10">
        <f>ROUND(VLOOKUP($C230,$B$4:$BH$42,45,FALSE),0)</f>
        <v>0</v>
      </c>
      <c r="AU230" s="10">
        <f>ROUND(VLOOKUP($C230,$B$4:$BH$42,46,FALSE),0)</f>
        <v>0</v>
      </c>
      <c r="AV230" s="10">
        <f>ROUND(VLOOKUP($C230,$B$4:$BH$42,47,FALSE),0)</f>
        <v>0</v>
      </c>
      <c r="AW230" s="10">
        <f>ROUND(VLOOKUP($C230,$B$4:$BH$42,48,FALSE),0)</f>
        <v>0</v>
      </c>
      <c r="AX230" s="10">
        <f>ROUND(VLOOKUP($C230,$B$4:$BH$42,49,FALSE),0)</f>
        <v>0</v>
      </c>
      <c r="AY230" s="3"/>
      <c r="AZ230" s="10">
        <v>6000</v>
      </c>
      <c r="BA230" s="10">
        <v>2000</v>
      </c>
      <c r="BB230" s="10">
        <v>500</v>
      </c>
      <c r="BC230" s="10">
        <v>0</v>
      </c>
      <c r="BD230" s="10">
        <v>0</v>
      </c>
      <c r="BE230" s="10">
        <v>60</v>
      </c>
      <c r="BF230" s="3"/>
      <c r="BG230" s="10">
        <v>1000</v>
      </c>
      <c r="BH230" s="10">
        <v>5000</v>
      </c>
      <c r="BI230" s="3"/>
      <c r="BJ230" s="21">
        <v>1</v>
      </c>
      <c r="BK230" s="65">
        <v>0</v>
      </c>
      <c r="BL230" s="65">
        <v>0</v>
      </c>
      <c r="BM230" s="6">
        <f t="shared" ref="BM230:BM247" si="902">MAX(G230*(1+M230/1000*(1+O230/1000))*(1+0.5*T230/1000)*(1+0.25*S230/1000),(H230*(1+X230/1000*(1+Z230/1000))*(1+0.5*AE230/1000)*(1+0.25*AD230/1000)))*BG230/1000</f>
        <v>107.11250000000001</v>
      </c>
      <c r="BN230" s="8">
        <f t="shared" ref="BN230:BN247" si="903">(BQ230+BS230)/2*(1+AI230/2000)*(1+AH230/2000)*(1+AN230/2000)*(1+AK230/2000)</f>
        <v>347.95278528237111</v>
      </c>
      <c r="BO230" s="12">
        <f t="shared" ref="BO230:BO247" si="904">SQRT(BM230*BN230)</f>
        <v>193.05463660207172</v>
      </c>
      <c r="BP230" s="50">
        <f>(1-'#Constant'!$A$3)/($J230*'#Constant'!$B$3/'#Constant'!$C$3^($D230-1)+1)+'#Constant'!$A$3</f>
        <v>0.94452830188679238</v>
      </c>
      <c r="BQ230" s="4">
        <f t="shared" ref="BQ230:BQ247" si="905">I230/(BP230*(1-Q230/1000*(0.5+R230/1000))*(1-P230/1000)*(1-V230/1000)*(1+U230/1000))/20</f>
        <v>239.27287255293649</v>
      </c>
      <c r="BR230" s="50">
        <f>(1-'#Constant'!$A$3)/($K230*'#Constant'!$B$3/'#Constant'!$C$3^($D230-1)+1)+'#Constant'!$A$3</f>
        <v>0.93162790697674425</v>
      </c>
      <c r="BS230" s="4">
        <f t="shared" ref="BS230:BS247" si="906">I230/(BR230*(1-AB230/1000*(0.5+AC230/1000))*(1-AA230/1000)*(1-AG230/1000)*(1+AF230/1000))/20</f>
        <v>456.63269801180576</v>
      </c>
      <c r="BT230">
        <f>BO230/$BO$4*100</f>
        <v>146.72883194020091</v>
      </c>
    </row>
    <row r="231" spans="1:72" s="13" customFormat="1" ht="17.25" thickBot="1" x14ac:dyDescent="0.35">
      <c r="B231" s="20"/>
      <c r="D231" s="14">
        <v>1</v>
      </c>
      <c r="E231" s="14">
        <v>1</v>
      </c>
      <c r="F231" s="19">
        <v>1</v>
      </c>
      <c r="G231" s="15">
        <f>G230</f>
        <v>95</v>
      </c>
      <c r="H231" s="15">
        <f>H230</f>
        <v>95</v>
      </c>
      <c r="I231" s="15">
        <f>I230</f>
        <v>4520</v>
      </c>
      <c r="J231" s="15">
        <f>J230</f>
        <v>20</v>
      </c>
      <c r="K231" s="15">
        <f>K230</f>
        <v>25</v>
      </c>
      <c r="L231" s="16"/>
      <c r="M231" s="15">
        <f t="shared" ref="M231:V231" si="907">M230</f>
        <v>100</v>
      </c>
      <c r="N231" s="15">
        <f t="shared" si="907"/>
        <v>0</v>
      </c>
      <c r="O231" s="15">
        <f t="shared" si="907"/>
        <v>0</v>
      </c>
      <c r="P231" s="15">
        <f t="shared" si="907"/>
        <v>0</v>
      </c>
      <c r="Q231" s="15">
        <f t="shared" si="907"/>
        <v>0</v>
      </c>
      <c r="R231" s="15">
        <f t="shared" si="907"/>
        <v>0</v>
      </c>
      <c r="S231" s="15">
        <f t="shared" si="907"/>
        <v>100</v>
      </c>
      <c r="T231" s="15">
        <f t="shared" si="907"/>
        <v>0</v>
      </c>
      <c r="U231" s="15">
        <f t="shared" si="907"/>
        <v>0</v>
      </c>
      <c r="V231" s="15">
        <f t="shared" si="907"/>
        <v>0</v>
      </c>
      <c r="W231" s="16"/>
      <c r="X231" s="15">
        <f t="shared" ref="X231:AI231" si="908">X230</f>
        <v>100</v>
      </c>
      <c r="Y231" s="15">
        <f t="shared" si="908"/>
        <v>0</v>
      </c>
      <c r="Z231" s="15">
        <f t="shared" si="908"/>
        <v>0</v>
      </c>
      <c r="AA231" s="15">
        <f t="shared" si="908"/>
        <v>0</v>
      </c>
      <c r="AB231" s="15">
        <f t="shared" si="908"/>
        <v>500</v>
      </c>
      <c r="AC231" s="15">
        <f t="shared" si="908"/>
        <v>250</v>
      </c>
      <c r="AD231" s="15">
        <f t="shared" si="908"/>
        <v>100</v>
      </c>
      <c r="AE231" s="15">
        <f t="shared" si="908"/>
        <v>0</v>
      </c>
      <c r="AF231" s="15">
        <f t="shared" si="908"/>
        <v>0</v>
      </c>
      <c r="AG231" s="15">
        <f t="shared" si="908"/>
        <v>150</v>
      </c>
      <c r="AH231" s="15">
        <f t="shared" si="908"/>
        <v>0</v>
      </c>
      <c r="AI231" s="15">
        <f t="shared" si="908"/>
        <v>0</v>
      </c>
      <c r="AJ231" s="17"/>
      <c r="AK231" s="15">
        <f>AK230</f>
        <v>0</v>
      </c>
      <c r="AL231" s="15">
        <f>AL230</f>
        <v>0</v>
      </c>
      <c r="AM231" s="17"/>
      <c r="AN231" s="15">
        <f t="shared" ref="AN231:AX231" si="909">AN230</f>
        <v>0</v>
      </c>
      <c r="AO231" s="15">
        <f t="shared" si="909"/>
        <v>0</v>
      </c>
      <c r="AP231" s="15">
        <f t="shared" si="909"/>
        <v>0</v>
      </c>
      <c r="AQ231" s="15">
        <f t="shared" si="909"/>
        <v>0</v>
      </c>
      <c r="AR231" s="15">
        <f t="shared" si="909"/>
        <v>0</v>
      </c>
      <c r="AS231" s="15">
        <f t="shared" si="909"/>
        <v>0</v>
      </c>
      <c r="AT231" s="15">
        <f t="shared" si="909"/>
        <v>0</v>
      </c>
      <c r="AU231" s="15">
        <f t="shared" si="909"/>
        <v>0</v>
      </c>
      <c r="AV231" s="15">
        <f t="shared" si="909"/>
        <v>0</v>
      </c>
      <c r="AW231" s="15">
        <f t="shared" si="909"/>
        <v>0</v>
      </c>
      <c r="AX231" s="15">
        <f t="shared" si="909"/>
        <v>0</v>
      </c>
      <c r="AY231" s="17"/>
      <c r="AZ231" s="15">
        <f t="shared" ref="AZ231:BA231" si="910">AZ230</f>
        <v>6000</v>
      </c>
      <c r="BA231" s="15">
        <f t="shared" si="910"/>
        <v>2000</v>
      </c>
      <c r="BB231" s="15">
        <f>BB230</f>
        <v>500</v>
      </c>
      <c r="BC231" s="15">
        <f t="shared" ref="BC231:BE231" si="911">BC230</f>
        <v>0</v>
      </c>
      <c r="BD231" s="15">
        <f t="shared" si="911"/>
        <v>0</v>
      </c>
      <c r="BE231" s="15">
        <f t="shared" si="911"/>
        <v>60</v>
      </c>
      <c r="BF231" s="17"/>
      <c r="BG231" s="15">
        <f t="shared" ref="BG231:BH231" si="912">BG230</f>
        <v>1000</v>
      </c>
      <c r="BH231" s="15">
        <f t="shared" si="912"/>
        <v>5000</v>
      </c>
      <c r="BI231" s="17"/>
      <c r="BJ231" s="22">
        <f>G231/G230</f>
        <v>1</v>
      </c>
      <c r="BK231" s="65">
        <f t="shared" ref="BK231:BL231" si="913">BK230</f>
        <v>0</v>
      </c>
      <c r="BL231" s="65">
        <f t="shared" si="913"/>
        <v>0</v>
      </c>
      <c r="BM231" s="6">
        <f t="shared" si="902"/>
        <v>107.11250000000001</v>
      </c>
      <c r="BN231" s="8">
        <f t="shared" si="903"/>
        <v>347.95278528237111</v>
      </c>
      <c r="BO231" s="12">
        <f t="shared" si="904"/>
        <v>193.05463660207172</v>
      </c>
      <c r="BP231" s="50">
        <f>(1-'#Constant'!$A$3)/($J231*'#Constant'!$B$3/'#Constant'!$C$3^($D231-1)+1)+'#Constant'!$A$3</f>
        <v>0.94452830188679238</v>
      </c>
      <c r="BQ231" s="4">
        <f t="shared" si="905"/>
        <v>239.27287255293649</v>
      </c>
      <c r="BR231" s="50">
        <f>(1-'#Constant'!$A$3)/($K231*'#Constant'!$B$3/'#Constant'!$C$3^($D231-1)+1)+'#Constant'!$A$3</f>
        <v>0.93162790697674425</v>
      </c>
      <c r="BS231" s="4">
        <f t="shared" si="906"/>
        <v>456.63269801180576</v>
      </c>
      <c r="BT231"/>
    </row>
    <row r="232" spans="1:72" x14ac:dyDescent="0.3">
      <c r="A232">
        <v>95</v>
      </c>
      <c r="B232" s="18" t="str">
        <f>VLOOKUP(CONCATENATE("CREATURE_NAME_",A232),[1]Localization_Hero!$A:$E,2,FALSE)</f>
        <v>니키</v>
      </c>
      <c r="C232" s="43" t="str">
        <f>VLOOKUP($A232,[2]CreatureTable!$A:$I,9,FALSE)</f>
        <v>Warrior</v>
      </c>
      <c r="D232">
        <v>1</v>
      </c>
      <c r="E232">
        <v>1</v>
      </c>
      <c r="F232" s="18">
        <v>1</v>
      </c>
      <c r="G232" s="10">
        <f>ROUND(VLOOKUP($C232,$B$4:$BH$42,6,FALSE),0)</f>
        <v>92</v>
      </c>
      <c r="H232" s="10">
        <f>ROUND(VLOOKUP($C232,$B$4:$BH$42,7,FALSE),0)</f>
        <v>92</v>
      </c>
      <c r="I232" s="10">
        <f>ROUND(VLOOKUP($C232,$B$4:$BH$42,8,FALSE),0)</f>
        <v>5930</v>
      </c>
      <c r="J232" s="10">
        <f>ROUND(VLOOKUP($C232,$B$4:$BH$42,9,FALSE),0)</f>
        <v>30</v>
      </c>
      <c r="K232" s="10">
        <f>ROUND(VLOOKUP($C232,$B$4:$BH$42,10,FALSE),0)</f>
        <v>36</v>
      </c>
      <c r="L232" s="2"/>
      <c r="M232" s="10">
        <f>ROUND(VLOOKUP($C232,$B$4:$BH$42,12,FALSE),0)</f>
        <v>150</v>
      </c>
      <c r="N232" s="10">
        <f>ROUND(VLOOKUP($C232,$B$4:$BH$42,13,FALSE),0)</f>
        <v>0</v>
      </c>
      <c r="O232" s="10">
        <f>ROUND(VLOOKUP($C232,$B$4:$BH$42,14,FALSE),0)</f>
        <v>0</v>
      </c>
      <c r="P232" s="10">
        <f>ROUND(VLOOKUP($C232,$B$4:$BH$42,15,FALSE),0)</f>
        <v>100</v>
      </c>
      <c r="Q232" s="10">
        <f>ROUND(VLOOKUP($C232,$B$4:$BH$42,16,FALSE),0)</f>
        <v>0</v>
      </c>
      <c r="R232" s="10">
        <f>ROUND(VLOOKUP($C232,$B$4:$BH$42,17,FALSE),0)</f>
        <v>0</v>
      </c>
      <c r="S232" s="10">
        <f>ROUND(VLOOKUP($C232,$B$4:$BH$42,18,FALSE),0)</f>
        <v>100</v>
      </c>
      <c r="T232" s="10">
        <f>ROUND(VLOOKUP($C232,$B$4:$BH$42,19,FALSE),0)</f>
        <v>150</v>
      </c>
      <c r="U232" s="10">
        <f>ROUND(VLOOKUP($C232,$B$4:$BH$42,20,FALSE),0)</f>
        <v>0</v>
      </c>
      <c r="V232" s="10">
        <f>ROUND(VLOOKUP($C232,$B$4:$BH$42,21,FALSE),0)</f>
        <v>0</v>
      </c>
      <c r="W232" s="2"/>
      <c r="X232" s="10">
        <f>ROUND(VLOOKUP($C232,$B$4:$BH$42,23,FALSE),0)</f>
        <v>150</v>
      </c>
      <c r="Y232" s="10">
        <f>ROUND(VLOOKUP($C232,$B$4:$BH$42,24,FALSE),0)</f>
        <v>0</v>
      </c>
      <c r="Z232" s="10">
        <f>ROUND(VLOOKUP($C232,$B$4:$BH$42,25,FALSE),0)</f>
        <v>0</v>
      </c>
      <c r="AA232" s="10">
        <f>ROUND(VLOOKUP($C232,$B$4:$BH$42,26,FALSE),0)</f>
        <v>100</v>
      </c>
      <c r="AB232" s="10">
        <f>ROUND(VLOOKUP($C232,$B$4:$BH$42,27,FALSE),0)</f>
        <v>0</v>
      </c>
      <c r="AC232" s="10">
        <f>ROUND(VLOOKUP($C232,$B$4:$BH$42,28,FALSE),0)</f>
        <v>0</v>
      </c>
      <c r="AD232" s="10">
        <f>ROUND(VLOOKUP($C232,$B$4:$BH$42,29,FALSE),0)</f>
        <v>100</v>
      </c>
      <c r="AE232" s="10">
        <f>ROUND(VLOOKUP($C232,$B$4:$BH$42,30,FALSE),0)</f>
        <v>150</v>
      </c>
      <c r="AF232" s="10">
        <f>ROUND(VLOOKUP($C232,$B$4:$BH$42,31,FALSE),0)</f>
        <v>0</v>
      </c>
      <c r="AG232" s="10">
        <f>ROUND(VLOOKUP($C232,$B$4:$BH$42,32,FALSE),0)</f>
        <v>0</v>
      </c>
      <c r="AH232" s="10">
        <f>ROUND(VLOOKUP($C232,$B$4:$BH$42,33,FALSE),0)</f>
        <v>0</v>
      </c>
      <c r="AI232" s="10">
        <f>ROUND(VLOOKUP($C232,$B$4:$BH$42,34,FALSE),0)</f>
        <v>0</v>
      </c>
      <c r="AJ232" s="3"/>
      <c r="AK232" s="10">
        <f>ROUND(VLOOKUP($C232,$B$4:$BH$42,36,FALSE),0)</f>
        <v>150</v>
      </c>
      <c r="AL232" s="10">
        <f>ROUND(VLOOKUP($C232,$B$4:$BH$42,37,FALSE),0)</f>
        <v>0</v>
      </c>
      <c r="AM232" s="3"/>
      <c r="AN232" s="10">
        <f>ROUND(VLOOKUP($C232,$B$4:$BH$42,39,FALSE),0)</f>
        <v>0</v>
      </c>
      <c r="AO232" s="10">
        <f>ROUND(VLOOKUP($C232,$B$4:$BH$42,40,FALSE),0)</f>
        <v>0</v>
      </c>
      <c r="AP232" s="10">
        <f>ROUND(VLOOKUP($C232,$B$4:$BH$42,41,FALSE),0)</f>
        <v>0</v>
      </c>
      <c r="AQ232" s="10">
        <f>ROUND(VLOOKUP($C232,$B$4:$BH$42,42,FALSE),0)</f>
        <v>0</v>
      </c>
      <c r="AR232" s="10">
        <f>ROUND(VLOOKUP($C232,$B$4:$BH$42,43,FALSE),0)</f>
        <v>0</v>
      </c>
      <c r="AS232" s="10">
        <f>ROUND(VLOOKUP($C232,$B$4:$BH$42,44,FALSE),0)</f>
        <v>0</v>
      </c>
      <c r="AT232" s="10">
        <f>ROUND(VLOOKUP($C232,$B$4:$BH$42,45,FALSE),0)</f>
        <v>0</v>
      </c>
      <c r="AU232" s="10">
        <f>ROUND(VLOOKUP($C232,$B$4:$BH$42,46,FALSE),0)</f>
        <v>0</v>
      </c>
      <c r="AV232" s="10">
        <f>ROUND(VLOOKUP($C232,$B$4:$BH$42,47,FALSE),0)</f>
        <v>0</v>
      </c>
      <c r="AW232" s="10">
        <f>ROUND(VLOOKUP($C232,$B$4:$BH$42,48,FALSE),0)</f>
        <v>0</v>
      </c>
      <c r="AX232" s="10">
        <f>ROUND(VLOOKUP($C232,$B$4:$BH$42,49,FALSE),0)</f>
        <v>0</v>
      </c>
      <c r="AY232" s="3"/>
      <c r="AZ232" s="10">
        <v>6000</v>
      </c>
      <c r="BA232" s="10">
        <v>2000</v>
      </c>
      <c r="BB232" s="10">
        <v>315</v>
      </c>
      <c r="BC232" s="10">
        <v>0</v>
      </c>
      <c r="BD232" s="10">
        <v>0</v>
      </c>
      <c r="BE232" s="10">
        <v>60</v>
      </c>
      <c r="BF232" s="3"/>
      <c r="BG232" s="10">
        <v>1000</v>
      </c>
      <c r="BH232" s="10">
        <v>5000</v>
      </c>
      <c r="BI232" s="3"/>
      <c r="BJ232" s="21">
        <v>1</v>
      </c>
      <c r="BK232" s="65">
        <v>0</v>
      </c>
      <c r="BL232" s="65">
        <v>0</v>
      </c>
      <c r="BM232" s="6">
        <f t="shared" si="902"/>
        <v>116.57837499999998</v>
      </c>
      <c r="BN232" s="8">
        <f t="shared" si="903"/>
        <v>388.44422318283398</v>
      </c>
      <c r="BO232" s="12">
        <f t="shared" si="904"/>
        <v>212.80083720886088</v>
      </c>
      <c r="BP232" s="50">
        <f>(1-'#Constant'!$A$3)/($J232*'#Constant'!$B$3/'#Constant'!$C$3^($D232-1)+1)+'#Constant'!$A$3</f>
        <v>0.91908256880733941</v>
      </c>
      <c r="BQ232" s="4">
        <f t="shared" si="905"/>
        <v>358.44923581996852</v>
      </c>
      <c r="BR232" s="50">
        <f>(1-'#Constant'!$A$3)/($K232*'#Constant'!$B$3/'#Constant'!$C$3^($D232-1)+1)+'#Constant'!$A$3</f>
        <v>0.90447653429602881</v>
      </c>
      <c r="BS232" s="4">
        <f t="shared" si="906"/>
        <v>364.2376910318157</v>
      </c>
      <c r="BT232">
        <f>BO232/$BO$4*100</f>
        <v>161.73669189781026</v>
      </c>
    </row>
    <row r="233" spans="1:72" s="13" customFormat="1" ht="17.25" thickBot="1" x14ac:dyDescent="0.35">
      <c r="B233" s="20"/>
      <c r="D233" s="14">
        <v>1</v>
      </c>
      <c r="E233" s="14">
        <v>1</v>
      </c>
      <c r="F233" s="19">
        <v>1</v>
      </c>
      <c r="G233" s="15">
        <f>G232</f>
        <v>92</v>
      </c>
      <c r="H233" s="15">
        <f>H232</f>
        <v>92</v>
      </c>
      <c r="I233" s="15">
        <f>I232</f>
        <v>5930</v>
      </c>
      <c r="J233" s="15">
        <f>J232</f>
        <v>30</v>
      </c>
      <c r="K233" s="15">
        <f>K232</f>
        <v>36</v>
      </c>
      <c r="L233" s="16"/>
      <c r="M233" s="15">
        <f t="shared" ref="M233:V233" si="914">M232</f>
        <v>150</v>
      </c>
      <c r="N233" s="15">
        <f t="shared" si="914"/>
        <v>0</v>
      </c>
      <c r="O233" s="15">
        <f t="shared" si="914"/>
        <v>0</v>
      </c>
      <c r="P233" s="15">
        <f t="shared" si="914"/>
        <v>100</v>
      </c>
      <c r="Q233" s="15">
        <f t="shared" si="914"/>
        <v>0</v>
      </c>
      <c r="R233" s="15">
        <f t="shared" si="914"/>
        <v>0</v>
      </c>
      <c r="S233" s="15">
        <f t="shared" si="914"/>
        <v>100</v>
      </c>
      <c r="T233" s="15">
        <f t="shared" si="914"/>
        <v>150</v>
      </c>
      <c r="U233" s="15">
        <f t="shared" si="914"/>
        <v>0</v>
      </c>
      <c r="V233" s="15">
        <f t="shared" si="914"/>
        <v>0</v>
      </c>
      <c r="W233" s="16"/>
      <c r="X233" s="15">
        <f t="shared" ref="X233:AI233" si="915">X232</f>
        <v>150</v>
      </c>
      <c r="Y233" s="15">
        <f t="shared" si="915"/>
        <v>0</v>
      </c>
      <c r="Z233" s="15">
        <f t="shared" si="915"/>
        <v>0</v>
      </c>
      <c r="AA233" s="15">
        <f t="shared" si="915"/>
        <v>100</v>
      </c>
      <c r="AB233" s="15">
        <f t="shared" si="915"/>
        <v>0</v>
      </c>
      <c r="AC233" s="15">
        <f t="shared" si="915"/>
        <v>0</v>
      </c>
      <c r="AD233" s="15">
        <f t="shared" si="915"/>
        <v>100</v>
      </c>
      <c r="AE233" s="15">
        <f t="shared" si="915"/>
        <v>150</v>
      </c>
      <c r="AF233" s="15">
        <f t="shared" si="915"/>
        <v>0</v>
      </c>
      <c r="AG233" s="15">
        <f t="shared" si="915"/>
        <v>0</v>
      </c>
      <c r="AH233" s="15">
        <f t="shared" si="915"/>
        <v>0</v>
      </c>
      <c r="AI233" s="15">
        <f t="shared" si="915"/>
        <v>0</v>
      </c>
      <c r="AJ233" s="17"/>
      <c r="AK233" s="15">
        <f>AK232</f>
        <v>150</v>
      </c>
      <c r="AL233" s="15">
        <f>AL232</f>
        <v>0</v>
      </c>
      <c r="AM233" s="17"/>
      <c r="AN233" s="15">
        <f t="shared" ref="AN233:AX233" si="916">AN232</f>
        <v>0</v>
      </c>
      <c r="AO233" s="15">
        <f t="shared" si="916"/>
        <v>0</v>
      </c>
      <c r="AP233" s="15">
        <f t="shared" si="916"/>
        <v>0</v>
      </c>
      <c r="AQ233" s="15">
        <f t="shared" si="916"/>
        <v>0</v>
      </c>
      <c r="AR233" s="15">
        <f t="shared" si="916"/>
        <v>0</v>
      </c>
      <c r="AS233" s="15">
        <f t="shared" si="916"/>
        <v>0</v>
      </c>
      <c r="AT233" s="15">
        <f t="shared" si="916"/>
        <v>0</v>
      </c>
      <c r="AU233" s="15">
        <f t="shared" si="916"/>
        <v>0</v>
      </c>
      <c r="AV233" s="15">
        <f t="shared" si="916"/>
        <v>0</v>
      </c>
      <c r="AW233" s="15">
        <f t="shared" si="916"/>
        <v>0</v>
      </c>
      <c r="AX233" s="15">
        <f t="shared" si="916"/>
        <v>0</v>
      </c>
      <c r="AY233" s="17"/>
      <c r="AZ233" s="15">
        <f t="shared" ref="AZ233:BA233" si="917">AZ232</f>
        <v>6000</v>
      </c>
      <c r="BA233" s="15">
        <f t="shared" si="917"/>
        <v>2000</v>
      </c>
      <c r="BB233" s="15">
        <v>315</v>
      </c>
      <c r="BC233" s="15">
        <f t="shared" ref="BC233:BE233" si="918">BC232</f>
        <v>0</v>
      </c>
      <c r="BD233" s="15">
        <f t="shared" si="918"/>
        <v>0</v>
      </c>
      <c r="BE233" s="15">
        <f t="shared" si="918"/>
        <v>60</v>
      </c>
      <c r="BF233" s="17"/>
      <c r="BG233" s="15">
        <f t="shared" ref="BG233:BH233" si="919">BG232</f>
        <v>1000</v>
      </c>
      <c r="BH233" s="15">
        <f t="shared" si="919"/>
        <v>5000</v>
      </c>
      <c r="BI233" s="17"/>
      <c r="BJ233" s="22">
        <f>G233/G232</f>
        <v>1</v>
      </c>
      <c r="BK233" s="65">
        <f t="shared" ref="BK233:BL233" si="920">BK232</f>
        <v>0</v>
      </c>
      <c r="BL233" s="65">
        <f t="shared" si="920"/>
        <v>0</v>
      </c>
      <c r="BM233" s="6">
        <f t="shared" si="902"/>
        <v>116.57837499999998</v>
      </c>
      <c r="BN233" s="8">
        <f t="shared" si="903"/>
        <v>388.44422318283398</v>
      </c>
      <c r="BO233" s="12">
        <f t="shared" si="904"/>
        <v>212.80083720886088</v>
      </c>
      <c r="BP233" s="50">
        <f>(1-'#Constant'!$A$3)/($J233*'#Constant'!$B$3/'#Constant'!$C$3^($D233-1)+1)+'#Constant'!$A$3</f>
        <v>0.91908256880733941</v>
      </c>
      <c r="BQ233" s="4">
        <f t="shared" si="905"/>
        <v>358.44923581996852</v>
      </c>
      <c r="BR233" s="50">
        <f>(1-'#Constant'!$A$3)/($K233*'#Constant'!$B$3/'#Constant'!$C$3^($D233-1)+1)+'#Constant'!$A$3</f>
        <v>0.90447653429602881</v>
      </c>
      <c r="BS233" s="4">
        <f t="shared" si="906"/>
        <v>364.2376910318157</v>
      </c>
      <c r="BT233"/>
    </row>
    <row r="234" spans="1:72" x14ac:dyDescent="0.3">
      <c r="A234">
        <v>96</v>
      </c>
      <c r="B234" s="18" t="str">
        <f>VLOOKUP(CONCATENATE("CREATURE_NAME_",A234),[1]Localization_Hero!$A:$E,2,FALSE)</f>
        <v>도자르타</v>
      </c>
      <c r="C234" s="43" t="str">
        <f>VLOOKUP($A234,[2]CreatureTable!$A:$I,9,FALSE)</f>
        <v>Knight</v>
      </c>
      <c r="D234">
        <v>1</v>
      </c>
      <c r="E234">
        <v>1</v>
      </c>
      <c r="F234" s="18">
        <v>1</v>
      </c>
      <c r="G234" s="10">
        <f>ROUND(VLOOKUP($C234,$B$4:$BH$42,6,FALSE),0)</f>
        <v>81</v>
      </c>
      <c r="H234" s="10">
        <f>ROUND(VLOOKUP($C234,$B$4:$BH$42,7,FALSE),0)</f>
        <v>81</v>
      </c>
      <c r="I234" s="10">
        <f>ROUND(VLOOKUP($C234,$B$4:$BH$42,8,FALSE),0)</f>
        <v>6982</v>
      </c>
      <c r="J234" s="10">
        <f>ROUND(VLOOKUP($C234,$B$4:$BH$42,9,FALSE),0)</f>
        <v>36</v>
      </c>
      <c r="K234" s="10">
        <f>ROUND(VLOOKUP($C234,$B$4:$BH$42,10,FALSE),0)</f>
        <v>28</v>
      </c>
      <c r="L234" s="2"/>
      <c r="M234" s="10">
        <f>ROUND(VLOOKUP($C234,$B$4:$BH$42,12,FALSE),0)</f>
        <v>50</v>
      </c>
      <c r="N234" s="10">
        <f>ROUND(VLOOKUP($C234,$B$4:$BH$42,13,FALSE),0)</f>
        <v>0</v>
      </c>
      <c r="O234" s="10">
        <f>ROUND(VLOOKUP($C234,$B$4:$BH$42,14,FALSE),0)</f>
        <v>0</v>
      </c>
      <c r="P234" s="10">
        <f>ROUND(VLOOKUP($C234,$B$4:$BH$42,15,FALSE),0)</f>
        <v>0</v>
      </c>
      <c r="Q234" s="10">
        <f>ROUND(VLOOKUP($C234,$B$4:$BH$42,16,FALSE),0)</f>
        <v>100</v>
      </c>
      <c r="R234" s="10">
        <f>ROUND(VLOOKUP($C234,$B$4:$BH$42,17,FALSE),0)</f>
        <v>0</v>
      </c>
      <c r="S234" s="10">
        <f>ROUND(VLOOKUP($C234,$B$4:$BH$42,18,FALSE),0)</f>
        <v>0</v>
      </c>
      <c r="T234" s="10">
        <f>ROUND(VLOOKUP($C234,$B$4:$BH$42,19,FALSE),0)</f>
        <v>0</v>
      </c>
      <c r="U234" s="10">
        <f>ROUND(VLOOKUP($C234,$B$4:$BH$42,20,FALSE),0)</f>
        <v>0</v>
      </c>
      <c r="V234" s="10">
        <f>ROUND(VLOOKUP($C234,$B$4:$BH$42,21,FALSE),0)</f>
        <v>250</v>
      </c>
      <c r="W234" s="2"/>
      <c r="X234" s="10">
        <f>ROUND(VLOOKUP($C234,$B$4:$BH$42,23,FALSE),0)</f>
        <v>50</v>
      </c>
      <c r="Y234" s="10">
        <f>ROUND(VLOOKUP($C234,$B$4:$BH$42,24,FALSE),0)</f>
        <v>0</v>
      </c>
      <c r="Z234" s="10">
        <f>ROUND(VLOOKUP($C234,$B$4:$BH$42,25,FALSE),0)</f>
        <v>0</v>
      </c>
      <c r="AA234" s="10">
        <f>ROUND(VLOOKUP($C234,$B$4:$BH$42,26,FALSE),0)</f>
        <v>0</v>
      </c>
      <c r="AB234" s="10">
        <f>ROUND(VLOOKUP($C234,$B$4:$BH$42,27,FALSE),0)</f>
        <v>100</v>
      </c>
      <c r="AC234" s="10">
        <f>ROUND(VLOOKUP($C234,$B$4:$BH$42,28,FALSE),0)</f>
        <v>0</v>
      </c>
      <c r="AD234" s="10">
        <f>ROUND(VLOOKUP($C234,$B$4:$BH$42,29,FALSE),0)</f>
        <v>0</v>
      </c>
      <c r="AE234" s="10">
        <f>ROUND(VLOOKUP($C234,$B$4:$BH$42,30,FALSE),0)</f>
        <v>0</v>
      </c>
      <c r="AF234" s="10">
        <f>ROUND(VLOOKUP($C234,$B$4:$BH$42,31,FALSE),0)</f>
        <v>0</v>
      </c>
      <c r="AG234" s="10">
        <f>ROUND(VLOOKUP($C234,$B$4:$BH$42,32,FALSE),0)</f>
        <v>250</v>
      </c>
      <c r="AH234" s="10">
        <f>ROUND(VLOOKUP($C234,$B$4:$BH$42,33,FALSE),0)</f>
        <v>0</v>
      </c>
      <c r="AI234" s="10">
        <f>ROUND(VLOOKUP($C234,$B$4:$BH$42,34,FALSE),0)</f>
        <v>0</v>
      </c>
      <c r="AJ234" s="3"/>
      <c r="AK234" s="10">
        <f>ROUND(VLOOKUP($C234,$B$4:$BH$42,36,FALSE),0)</f>
        <v>0</v>
      </c>
      <c r="AL234" s="10">
        <f>ROUND(VLOOKUP($C234,$B$4:$BH$42,37,FALSE),0)</f>
        <v>0</v>
      </c>
      <c r="AM234" s="3"/>
      <c r="AN234" s="10">
        <f>ROUND(VLOOKUP($C234,$B$4:$BH$42,39,FALSE),0)</f>
        <v>0</v>
      </c>
      <c r="AO234" s="10">
        <f>ROUND(VLOOKUP($C234,$B$4:$BH$42,40,FALSE),0)</f>
        <v>0</v>
      </c>
      <c r="AP234" s="10">
        <f>ROUND(VLOOKUP($C234,$B$4:$BH$42,41,FALSE),0)</f>
        <v>0</v>
      </c>
      <c r="AQ234" s="10">
        <f>ROUND(VLOOKUP($C234,$B$4:$BH$42,42,FALSE),0)</f>
        <v>0</v>
      </c>
      <c r="AR234" s="10">
        <f>ROUND(VLOOKUP($C234,$B$4:$BH$42,43,FALSE),0)</f>
        <v>0</v>
      </c>
      <c r="AS234" s="10">
        <f>ROUND(VLOOKUP($C234,$B$4:$BH$42,44,FALSE),0)</f>
        <v>0</v>
      </c>
      <c r="AT234" s="10">
        <f>ROUND(VLOOKUP($C234,$B$4:$BH$42,45,FALSE),0)</f>
        <v>0</v>
      </c>
      <c r="AU234" s="10">
        <f>ROUND(VLOOKUP($C234,$B$4:$BH$42,46,FALSE),0)</f>
        <v>0</v>
      </c>
      <c r="AV234" s="10">
        <f>ROUND(VLOOKUP($C234,$B$4:$BH$42,47,FALSE),0)</f>
        <v>0</v>
      </c>
      <c r="AW234" s="10">
        <f>ROUND(VLOOKUP($C234,$B$4:$BH$42,48,FALSE),0)</f>
        <v>0</v>
      </c>
      <c r="AX234" s="10">
        <f>ROUND(VLOOKUP($C234,$B$4:$BH$42,49,FALSE),0)</f>
        <v>0</v>
      </c>
      <c r="AY234" s="3"/>
      <c r="AZ234" s="10">
        <v>6000</v>
      </c>
      <c r="BA234" s="10">
        <v>2000</v>
      </c>
      <c r="BB234" s="10">
        <v>260</v>
      </c>
      <c r="BC234" s="10">
        <v>0</v>
      </c>
      <c r="BD234" s="10">
        <v>0</v>
      </c>
      <c r="BE234" s="10">
        <v>60</v>
      </c>
      <c r="BF234" s="3"/>
      <c r="BG234" s="10">
        <v>1000</v>
      </c>
      <c r="BH234" s="10">
        <v>5000</v>
      </c>
      <c r="BI234" s="3"/>
      <c r="BJ234" s="21">
        <v>1</v>
      </c>
      <c r="BK234" s="65">
        <v>0</v>
      </c>
      <c r="BL234" s="65">
        <v>0</v>
      </c>
      <c r="BM234" s="6">
        <f t="shared" si="902"/>
        <v>85.05</v>
      </c>
      <c r="BN234" s="8">
        <f t="shared" si="903"/>
        <v>535.97110176221133</v>
      </c>
      <c r="BO234" s="12">
        <f t="shared" si="904"/>
        <v>213.50489972100422</v>
      </c>
      <c r="BP234" s="50">
        <f>(1-'#Constant'!$A$3)/($J234*'#Constant'!$B$3/'#Constant'!$C$3^($D234-1)+1)+'#Constant'!$A$3</f>
        <v>0.90447653429602881</v>
      </c>
      <c r="BQ234" s="4">
        <f t="shared" si="905"/>
        <v>541.71102698872187</v>
      </c>
      <c r="BR234" s="50">
        <f>(1-'#Constant'!$A$3)/($K234*'#Constant'!$B$3/'#Constant'!$C$3^($D234-1)+1)+'#Constant'!$A$3</f>
        <v>0.92405904059040589</v>
      </c>
      <c r="BS234" s="4">
        <f t="shared" si="906"/>
        <v>530.2311765357008</v>
      </c>
      <c r="BT234">
        <f>BO234/$BO$4*100</f>
        <v>162.27180605946913</v>
      </c>
    </row>
    <row r="235" spans="1:72" s="13" customFormat="1" ht="17.25" thickBot="1" x14ac:dyDescent="0.35">
      <c r="B235" s="20"/>
      <c r="D235" s="14">
        <v>1</v>
      </c>
      <c r="E235" s="14">
        <v>1</v>
      </c>
      <c r="F235" s="19">
        <v>1</v>
      </c>
      <c r="G235" s="15">
        <f>G234</f>
        <v>81</v>
      </c>
      <c r="H235" s="15">
        <f>H234</f>
        <v>81</v>
      </c>
      <c r="I235" s="15">
        <f>I234</f>
        <v>6982</v>
      </c>
      <c r="J235" s="15">
        <f>J234</f>
        <v>36</v>
      </c>
      <c r="K235" s="15">
        <f>K234</f>
        <v>28</v>
      </c>
      <c r="L235" s="16"/>
      <c r="M235" s="15">
        <f t="shared" ref="M235:V235" si="921">M234</f>
        <v>50</v>
      </c>
      <c r="N235" s="15">
        <f t="shared" si="921"/>
        <v>0</v>
      </c>
      <c r="O235" s="15">
        <f t="shared" si="921"/>
        <v>0</v>
      </c>
      <c r="P235" s="15">
        <f t="shared" si="921"/>
        <v>0</v>
      </c>
      <c r="Q235" s="15">
        <f t="shared" si="921"/>
        <v>100</v>
      </c>
      <c r="R235" s="15">
        <f t="shared" si="921"/>
        <v>0</v>
      </c>
      <c r="S235" s="15">
        <f t="shared" si="921"/>
        <v>0</v>
      </c>
      <c r="T235" s="15">
        <f t="shared" si="921"/>
        <v>0</v>
      </c>
      <c r="U235" s="15">
        <f t="shared" si="921"/>
        <v>0</v>
      </c>
      <c r="V235" s="15">
        <f t="shared" si="921"/>
        <v>250</v>
      </c>
      <c r="W235" s="16"/>
      <c r="X235" s="15">
        <f t="shared" ref="X235:AI235" si="922">X234</f>
        <v>50</v>
      </c>
      <c r="Y235" s="15">
        <f t="shared" si="922"/>
        <v>0</v>
      </c>
      <c r="Z235" s="15">
        <f t="shared" si="922"/>
        <v>0</v>
      </c>
      <c r="AA235" s="15">
        <f t="shared" si="922"/>
        <v>0</v>
      </c>
      <c r="AB235" s="15">
        <f t="shared" si="922"/>
        <v>100</v>
      </c>
      <c r="AC235" s="15">
        <f t="shared" si="922"/>
        <v>0</v>
      </c>
      <c r="AD235" s="15">
        <f t="shared" si="922"/>
        <v>0</v>
      </c>
      <c r="AE235" s="15">
        <f t="shared" si="922"/>
        <v>0</v>
      </c>
      <c r="AF235" s="15">
        <f t="shared" si="922"/>
        <v>0</v>
      </c>
      <c r="AG235" s="15">
        <f t="shared" si="922"/>
        <v>250</v>
      </c>
      <c r="AH235" s="15">
        <f t="shared" si="922"/>
        <v>0</v>
      </c>
      <c r="AI235" s="15">
        <f t="shared" si="922"/>
        <v>0</v>
      </c>
      <c r="AJ235" s="17"/>
      <c r="AK235" s="15">
        <f>AK234</f>
        <v>0</v>
      </c>
      <c r="AL235" s="15">
        <f>AL234</f>
        <v>0</v>
      </c>
      <c r="AM235" s="17"/>
      <c r="AN235" s="15">
        <f t="shared" ref="AN235:AX235" si="923">AN234</f>
        <v>0</v>
      </c>
      <c r="AO235" s="15">
        <f t="shared" si="923"/>
        <v>0</v>
      </c>
      <c r="AP235" s="15">
        <f t="shared" si="923"/>
        <v>0</v>
      </c>
      <c r="AQ235" s="15">
        <f t="shared" si="923"/>
        <v>0</v>
      </c>
      <c r="AR235" s="15">
        <f t="shared" si="923"/>
        <v>0</v>
      </c>
      <c r="AS235" s="15">
        <f t="shared" si="923"/>
        <v>0</v>
      </c>
      <c r="AT235" s="15">
        <f t="shared" si="923"/>
        <v>0</v>
      </c>
      <c r="AU235" s="15">
        <f t="shared" si="923"/>
        <v>0</v>
      </c>
      <c r="AV235" s="15">
        <f t="shared" si="923"/>
        <v>0</v>
      </c>
      <c r="AW235" s="15">
        <f t="shared" si="923"/>
        <v>0</v>
      </c>
      <c r="AX235" s="15">
        <f t="shared" si="923"/>
        <v>0</v>
      </c>
      <c r="AY235" s="17"/>
      <c r="AZ235" s="15">
        <f t="shared" ref="AZ235:BA235" si="924">AZ234</f>
        <v>6000</v>
      </c>
      <c r="BA235" s="15">
        <f t="shared" si="924"/>
        <v>2000</v>
      </c>
      <c r="BB235" s="15">
        <v>260</v>
      </c>
      <c r="BC235" s="15">
        <f t="shared" ref="BC235:BE235" si="925">BC234</f>
        <v>0</v>
      </c>
      <c r="BD235" s="15">
        <f t="shared" si="925"/>
        <v>0</v>
      </c>
      <c r="BE235" s="15">
        <f t="shared" si="925"/>
        <v>60</v>
      </c>
      <c r="BF235" s="17"/>
      <c r="BG235" s="15">
        <f t="shared" ref="BG235:BH235" si="926">BG234</f>
        <v>1000</v>
      </c>
      <c r="BH235" s="15">
        <f t="shared" si="926"/>
        <v>5000</v>
      </c>
      <c r="BI235" s="17"/>
      <c r="BJ235" s="22">
        <f>G235/G234</f>
        <v>1</v>
      </c>
      <c r="BK235" s="65">
        <f t="shared" ref="BK235:BL235" si="927">BK234</f>
        <v>0</v>
      </c>
      <c r="BL235" s="65">
        <f t="shared" si="927"/>
        <v>0</v>
      </c>
      <c r="BM235" s="6">
        <f t="shared" si="902"/>
        <v>85.05</v>
      </c>
      <c r="BN235" s="8">
        <f t="shared" si="903"/>
        <v>535.97110176221133</v>
      </c>
      <c r="BO235" s="12">
        <f t="shared" si="904"/>
        <v>213.50489972100422</v>
      </c>
      <c r="BP235" s="50">
        <f>(1-'#Constant'!$A$3)/($J235*'#Constant'!$B$3/'#Constant'!$C$3^($D235-1)+1)+'#Constant'!$A$3</f>
        <v>0.90447653429602881</v>
      </c>
      <c r="BQ235" s="4">
        <f t="shared" si="905"/>
        <v>541.71102698872187</v>
      </c>
      <c r="BR235" s="50">
        <f>(1-'#Constant'!$A$3)/($K235*'#Constant'!$B$3/'#Constant'!$C$3^($D235-1)+1)+'#Constant'!$A$3</f>
        <v>0.92405904059040589</v>
      </c>
      <c r="BS235" s="4">
        <f t="shared" si="906"/>
        <v>530.2311765357008</v>
      </c>
      <c r="BT235"/>
    </row>
    <row r="236" spans="1:72" x14ac:dyDescent="0.3">
      <c r="A236">
        <v>97</v>
      </c>
      <c r="B236" s="18" t="e">
        <f>VLOOKUP(CONCATENATE("CREATURE_NAME_",A236),[1]Localization_Hero!$A:$E,2,FALSE)</f>
        <v>#N/A</v>
      </c>
      <c r="C236" s="43" t="str">
        <f>VLOOKUP($A236,[2]CreatureTable!$A:$I,9,FALSE)</f>
        <v>Mechanic</v>
      </c>
      <c r="D236">
        <v>1</v>
      </c>
      <c r="E236">
        <v>1</v>
      </c>
      <c r="F236" s="18">
        <v>1</v>
      </c>
      <c r="G236" s="10">
        <f>ROUND(VLOOKUP($C236,$B$4:$BH$42,6,FALSE),0)</f>
        <v>104</v>
      </c>
      <c r="H236" s="10">
        <f>ROUND(VLOOKUP($C236,$B$4:$BH$42,7,FALSE),0)</f>
        <v>104</v>
      </c>
      <c r="I236" s="10">
        <f>ROUND(VLOOKUP($C236,$B$4:$BH$42,8,FALSE),0)</f>
        <v>4734</v>
      </c>
      <c r="J236" s="10">
        <f>ROUND(VLOOKUP($C236,$B$4:$BH$42,9,FALSE),0)</f>
        <v>22</v>
      </c>
      <c r="K236" s="10">
        <f>ROUND(VLOOKUP($C236,$B$4:$BH$42,10,FALSE),0)</f>
        <v>18</v>
      </c>
      <c r="L236" s="2"/>
      <c r="M236" s="10">
        <f>ROUND(VLOOKUP($C236,$B$4:$BH$42,12,FALSE),0)</f>
        <v>150</v>
      </c>
      <c r="N236" s="10">
        <f>ROUND(VLOOKUP($C236,$B$4:$BH$42,13,FALSE),0)</f>
        <v>0</v>
      </c>
      <c r="O236" s="10">
        <f>ROUND(VLOOKUP($C236,$B$4:$BH$42,14,FALSE),0)</f>
        <v>500</v>
      </c>
      <c r="P236" s="10">
        <f>ROUND(VLOOKUP($C236,$B$4:$BH$42,15,FALSE),0)</f>
        <v>0</v>
      </c>
      <c r="Q236" s="10">
        <f>ROUND(VLOOKUP($C236,$B$4:$BH$42,16,FALSE),0)</f>
        <v>0</v>
      </c>
      <c r="R236" s="10">
        <f>ROUND(VLOOKUP($C236,$B$4:$BH$42,17,FALSE),0)</f>
        <v>0</v>
      </c>
      <c r="S236" s="10">
        <f>ROUND(VLOOKUP($C236,$B$4:$BH$42,18,FALSE),0)</f>
        <v>200</v>
      </c>
      <c r="T236" s="10">
        <f>ROUND(VLOOKUP($C236,$B$4:$BH$42,19,FALSE),0)</f>
        <v>100</v>
      </c>
      <c r="U236" s="10">
        <f>ROUND(VLOOKUP($C236,$B$4:$BH$42,20,FALSE),0)</f>
        <v>0</v>
      </c>
      <c r="V236" s="10">
        <f>ROUND(VLOOKUP($C236,$B$4:$BH$42,21,FALSE),0)</f>
        <v>0</v>
      </c>
      <c r="W236" s="2"/>
      <c r="X236" s="10">
        <f>ROUND(VLOOKUP($C236,$B$4:$BH$42,23,FALSE),0)</f>
        <v>150</v>
      </c>
      <c r="Y236" s="10">
        <f>ROUND(VLOOKUP($C236,$B$4:$BH$42,24,FALSE),0)</f>
        <v>0</v>
      </c>
      <c r="Z236" s="10">
        <f>ROUND(VLOOKUP($C236,$B$4:$BH$42,25,FALSE),0)</f>
        <v>500</v>
      </c>
      <c r="AA236" s="10">
        <f>ROUND(VLOOKUP($C236,$B$4:$BH$42,26,FALSE),0)</f>
        <v>0</v>
      </c>
      <c r="AB236" s="10">
        <f>ROUND(VLOOKUP($C236,$B$4:$BH$42,27,FALSE),0)</f>
        <v>0</v>
      </c>
      <c r="AC236" s="10">
        <f>ROUND(VLOOKUP($C236,$B$4:$BH$42,28,FALSE),0)</f>
        <v>0</v>
      </c>
      <c r="AD236" s="10">
        <f>ROUND(VLOOKUP($C236,$B$4:$BH$42,29,FALSE),0)</f>
        <v>200</v>
      </c>
      <c r="AE236" s="10">
        <f>ROUND(VLOOKUP($C236,$B$4:$BH$42,30,FALSE),0)</f>
        <v>100</v>
      </c>
      <c r="AF236" s="10">
        <f>ROUND(VLOOKUP($C236,$B$4:$BH$42,31,FALSE),0)</f>
        <v>0</v>
      </c>
      <c r="AG236" s="10">
        <f>ROUND(VLOOKUP($C236,$B$4:$BH$42,32,FALSE),0)</f>
        <v>0</v>
      </c>
      <c r="AH236" s="10">
        <f>ROUND(VLOOKUP($C236,$B$4:$BH$42,33,FALSE),0)</f>
        <v>0</v>
      </c>
      <c r="AI236" s="10">
        <f>ROUND(VLOOKUP($C236,$B$4:$BH$42,34,FALSE),0)</f>
        <v>0</v>
      </c>
      <c r="AJ236" s="3"/>
      <c r="AK236" s="10">
        <f>ROUND(VLOOKUP($C236,$B$4:$BH$42,36,FALSE),0)</f>
        <v>0</v>
      </c>
      <c r="AL236" s="10">
        <f>ROUND(VLOOKUP($C236,$B$4:$BH$42,37,FALSE),0)</f>
        <v>0</v>
      </c>
      <c r="AM236" s="3"/>
      <c r="AN236" s="10">
        <f>ROUND(VLOOKUP($C236,$B$4:$BH$42,39,FALSE),0)</f>
        <v>0</v>
      </c>
      <c r="AO236" s="10">
        <f>ROUND(VLOOKUP($C236,$B$4:$BH$42,40,FALSE),0)</f>
        <v>0</v>
      </c>
      <c r="AP236" s="10">
        <f>ROUND(VLOOKUP($C236,$B$4:$BH$42,41,FALSE),0)</f>
        <v>0</v>
      </c>
      <c r="AQ236" s="10">
        <f>ROUND(VLOOKUP($C236,$B$4:$BH$42,42,FALSE),0)</f>
        <v>0</v>
      </c>
      <c r="AR236" s="10">
        <f>ROUND(VLOOKUP($C236,$B$4:$BH$42,43,FALSE),0)</f>
        <v>0</v>
      </c>
      <c r="AS236" s="10">
        <f>ROUND(VLOOKUP($C236,$B$4:$BH$42,44,FALSE),0)</f>
        <v>0</v>
      </c>
      <c r="AT236" s="10">
        <f>ROUND(VLOOKUP($C236,$B$4:$BH$42,45,FALSE),0)</f>
        <v>0</v>
      </c>
      <c r="AU236" s="10">
        <f>ROUND(VLOOKUP($C236,$B$4:$BH$42,46,FALSE),0)</f>
        <v>0</v>
      </c>
      <c r="AV236" s="10">
        <f>ROUND(VLOOKUP($C236,$B$4:$BH$42,47,FALSE),0)</f>
        <v>0</v>
      </c>
      <c r="AW236" s="10">
        <f>ROUND(VLOOKUP($C236,$B$4:$BH$42,48,FALSE),0)</f>
        <v>0</v>
      </c>
      <c r="AX236" s="10">
        <f>ROUND(VLOOKUP($C236,$B$4:$BH$42,49,FALSE),0)</f>
        <v>0</v>
      </c>
      <c r="AY236" s="3"/>
      <c r="AZ236" s="10">
        <v>6000</v>
      </c>
      <c r="BA236" s="10">
        <v>2000</v>
      </c>
      <c r="BB236" s="10">
        <v>425</v>
      </c>
      <c r="BC236" s="10">
        <v>0</v>
      </c>
      <c r="BD236" s="10">
        <v>0</v>
      </c>
      <c r="BE236" s="10">
        <v>60</v>
      </c>
      <c r="BF236" s="3"/>
      <c r="BG236" s="10">
        <v>1000</v>
      </c>
      <c r="BH236" s="10">
        <v>5000</v>
      </c>
      <c r="BI236" s="3"/>
      <c r="BJ236" s="21">
        <v>1</v>
      </c>
      <c r="BK236" s="65">
        <v>0</v>
      </c>
      <c r="BL236" s="65">
        <v>0</v>
      </c>
      <c r="BM236" s="6">
        <f t="shared" si="902"/>
        <v>140.45850000000002</v>
      </c>
      <c r="BN236" s="8">
        <f t="shared" si="903"/>
        <v>250.60111205013436</v>
      </c>
      <c r="BO236" s="12">
        <f t="shared" si="904"/>
        <v>187.61411539885214</v>
      </c>
      <c r="BP236" s="50">
        <f>(1-'#Constant'!$A$3)/($J236*'#Constant'!$B$3/'#Constant'!$C$3^($D236-1)+1)+'#Constant'!$A$3</f>
        <v>0.93932457786116319</v>
      </c>
      <c r="BQ236" s="4">
        <f t="shared" si="905"/>
        <v>251.98957376263334</v>
      </c>
      <c r="BR236" s="50">
        <f>(1-'#Constant'!$A$3)/($K236*'#Constant'!$B$3/'#Constant'!$C$3^($D236-1)+1)+'#Constant'!$A$3</f>
        <v>0.9497912713472485</v>
      </c>
      <c r="BS236" s="4">
        <f t="shared" si="906"/>
        <v>249.21265033763538</v>
      </c>
      <c r="BT236">
        <f>BO236/$BO$4*100</f>
        <v>142.5938298737147</v>
      </c>
    </row>
    <row r="237" spans="1:72" s="13" customFormat="1" ht="17.25" thickBot="1" x14ac:dyDescent="0.35">
      <c r="B237" s="20"/>
      <c r="D237" s="14">
        <v>1</v>
      </c>
      <c r="E237" s="14">
        <v>1</v>
      </c>
      <c r="F237" s="19">
        <v>1</v>
      </c>
      <c r="G237" s="15">
        <f>G236</f>
        <v>104</v>
      </c>
      <c r="H237" s="15">
        <f>H236</f>
        <v>104</v>
      </c>
      <c r="I237" s="15">
        <f>I236</f>
        <v>4734</v>
      </c>
      <c r="J237" s="15">
        <f>J236</f>
        <v>22</v>
      </c>
      <c r="K237" s="15">
        <f>K236</f>
        <v>18</v>
      </c>
      <c r="L237" s="16"/>
      <c r="M237" s="15">
        <f t="shared" ref="M237:V237" si="928">M236</f>
        <v>150</v>
      </c>
      <c r="N237" s="15">
        <f t="shared" si="928"/>
        <v>0</v>
      </c>
      <c r="O237" s="15">
        <f t="shared" si="928"/>
        <v>500</v>
      </c>
      <c r="P237" s="15">
        <f t="shared" si="928"/>
        <v>0</v>
      </c>
      <c r="Q237" s="15">
        <f t="shared" si="928"/>
        <v>0</v>
      </c>
      <c r="R237" s="15">
        <f t="shared" si="928"/>
        <v>0</v>
      </c>
      <c r="S237" s="15">
        <f t="shared" si="928"/>
        <v>200</v>
      </c>
      <c r="T237" s="15">
        <f t="shared" si="928"/>
        <v>100</v>
      </c>
      <c r="U237" s="15">
        <f t="shared" si="928"/>
        <v>0</v>
      </c>
      <c r="V237" s="15">
        <f t="shared" si="928"/>
        <v>0</v>
      </c>
      <c r="W237" s="16"/>
      <c r="X237" s="15">
        <f t="shared" ref="X237:AI237" si="929">X236</f>
        <v>150</v>
      </c>
      <c r="Y237" s="15">
        <f t="shared" si="929"/>
        <v>0</v>
      </c>
      <c r="Z237" s="15">
        <f t="shared" si="929"/>
        <v>500</v>
      </c>
      <c r="AA237" s="15">
        <f t="shared" si="929"/>
        <v>0</v>
      </c>
      <c r="AB237" s="15">
        <f t="shared" si="929"/>
        <v>0</v>
      </c>
      <c r="AC237" s="15">
        <f t="shared" si="929"/>
        <v>0</v>
      </c>
      <c r="AD237" s="15">
        <f t="shared" si="929"/>
        <v>200</v>
      </c>
      <c r="AE237" s="15">
        <f t="shared" si="929"/>
        <v>100</v>
      </c>
      <c r="AF237" s="15">
        <f t="shared" si="929"/>
        <v>0</v>
      </c>
      <c r="AG237" s="15">
        <f t="shared" si="929"/>
        <v>0</v>
      </c>
      <c r="AH237" s="15">
        <f t="shared" si="929"/>
        <v>0</v>
      </c>
      <c r="AI237" s="15">
        <f t="shared" si="929"/>
        <v>0</v>
      </c>
      <c r="AJ237" s="17"/>
      <c r="AK237" s="15">
        <f>AK236</f>
        <v>0</v>
      </c>
      <c r="AL237" s="15">
        <f>AL236</f>
        <v>0</v>
      </c>
      <c r="AM237" s="17"/>
      <c r="AN237" s="15">
        <f t="shared" ref="AN237:AX237" si="930">AN236</f>
        <v>0</v>
      </c>
      <c r="AO237" s="15">
        <f t="shared" si="930"/>
        <v>0</v>
      </c>
      <c r="AP237" s="15">
        <f t="shared" si="930"/>
        <v>0</v>
      </c>
      <c r="AQ237" s="15">
        <f t="shared" si="930"/>
        <v>0</v>
      </c>
      <c r="AR237" s="15">
        <f t="shared" si="930"/>
        <v>0</v>
      </c>
      <c r="AS237" s="15">
        <f t="shared" si="930"/>
        <v>0</v>
      </c>
      <c r="AT237" s="15">
        <f t="shared" si="930"/>
        <v>0</v>
      </c>
      <c r="AU237" s="15">
        <f t="shared" si="930"/>
        <v>0</v>
      </c>
      <c r="AV237" s="15">
        <f t="shared" si="930"/>
        <v>0</v>
      </c>
      <c r="AW237" s="15">
        <f t="shared" si="930"/>
        <v>0</v>
      </c>
      <c r="AX237" s="15">
        <f t="shared" si="930"/>
        <v>0</v>
      </c>
      <c r="AY237" s="17"/>
      <c r="AZ237" s="15">
        <f t="shared" ref="AZ237:BA237" si="931">AZ236</f>
        <v>6000</v>
      </c>
      <c r="BA237" s="15">
        <f t="shared" si="931"/>
        <v>2000</v>
      </c>
      <c r="BB237" s="15">
        <v>425</v>
      </c>
      <c r="BC237" s="15">
        <f t="shared" ref="BC237:BE237" si="932">BC236</f>
        <v>0</v>
      </c>
      <c r="BD237" s="15">
        <f t="shared" si="932"/>
        <v>0</v>
      </c>
      <c r="BE237" s="15">
        <f t="shared" si="932"/>
        <v>60</v>
      </c>
      <c r="BF237" s="17"/>
      <c r="BG237" s="15">
        <f t="shared" ref="BG237:BH237" si="933">BG236</f>
        <v>1000</v>
      </c>
      <c r="BH237" s="15">
        <f t="shared" si="933"/>
        <v>5000</v>
      </c>
      <c r="BI237" s="17"/>
      <c r="BJ237" s="22">
        <f>G237/G236</f>
        <v>1</v>
      </c>
      <c r="BK237" s="65">
        <f t="shared" ref="BK237:BL237" si="934">BK236</f>
        <v>0</v>
      </c>
      <c r="BL237" s="65">
        <f t="shared" si="934"/>
        <v>0</v>
      </c>
      <c r="BM237" s="6">
        <f t="shared" si="902"/>
        <v>140.45850000000002</v>
      </c>
      <c r="BN237" s="8">
        <f t="shared" si="903"/>
        <v>250.60111205013436</v>
      </c>
      <c r="BO237" s="12">
        <f t="shared" si="904"/>
        <v>187.61411539885214</v>
      </c>
      <c r="BP237" s="50">
        <f>(1-'#Constant'!$A$3)/($J237*'#Constant'!$B$3/'#Constant'!$C$3^($D237-1)+1)+'#Constant'!$A$3</f>
        <v>0.93932457786116319</v>
      </c>
      <c r="BQ237" s="4">
        <f t="shared" si="905"/>
        <v>251.98957376263334</v>
      </c>
      <c r="BR237" s="50">
        <f>(1-'#Constant'!$A$3)/($K237*'#Constant'!$B$3/'#Constant'!$C$3^($D237-1)+1)+'#Constant'!$A$3</f>
        <v>0.9497912713472485</v>
      </c>
      <c r="BS237" s="4">
        <f t="shared" si="906"/>
        <v>249.21265033763538</v>
      </c>
      <c r="BT237"/>
    </row>
    <row r="238" spans="1:72" x14ac:dyDescent="0.3">
      <c r="A238">
        <v>98</v>
      </c>
      <c r="B238" s="18" t="e">
        <f>VLOOKUP(CONCATENATE("CREATURE_NAME_",A238),[1]Localization_Hero!$A:$E,2,FALSE)</f>
        <v>#N/A</v>
      </c>
      <c r="C238" s="43" t="str">
        <f>VLOOKUP($A238,[2]CreatureTable!$A:$I,9,FALSE)</f>
        <v>Wizard</v>
      </c>
      <c r="D238">
        <v>1</v>
      </c>
      <c r="E238">
        <v>1</v>
      </c>
      <c r="F238" s="18">
        <v>1</v>
      </c>
      <c r="G238" s="10">
        <f>ROUND(VLOOKUP($C238,$B$4:$BH$42,6,FALSE),0)</f>
        <v>120</v>
      </c>
      <c r="H238" s="10">
        <f>ROUND(VLOOKUP($C238,$B$4:$BH$42,7,FALSE),0)</f>
        <v>120</v>
      </c>
      <c r="I238" s="10">
        <f>ROUND(VLOOKUP($C238,$B$4:$BH$42,8,FALSE),0)</f>
        <v>4031</v>
      </c>
      <c r="J238" s="10">
        <f>ROUND(VLOOKUP($C238,$B$4:$BH$42,9,FALSE),0)</f>
        <v>16</v>
      </c>
      <c r="K238" s="10">
        <f>ROUND(VLOOKUP($C238,$B$4:$BH$42,10,FALSE),0)</f>
        <v>24</v>
      </c>
      <c r="L238" s="2"/>
      <c r="M238" s="10">
        <f>ROUND(VLOOKUP($C238,$B$4:$BH$42,12,FALSE),0)</f>
        <v>100</v>
      </c>
      <c r="N238" s="10">
        <f>ROUND(VLOOKUP($C238,$B$4:$BH$42,13,FALSE),0)</f>
        <v>0</v>
      </c>
      <c r="O238" s="10">
        <f>ROUND(VLOOKUP($C238,$B$4:$BH$42,14,FALSE),0)</f>
        <v>0</v>
      </c>
      <c r="P238" s="10">
        <f>ROUND(VLOOKUP($C238,$B$4:$BH$42,15,FALSE),0)</f>
        <v>0</v>
      </c>
      <c r="Q238" s="10">
        <f>ROUND(VLOOKUP($C238,$B$4:$BH$42,16,FALSE),0)</f>
        <v>0</v>
      </c>
      <c r="R238" s="10">
        <f>ROUND(VLOOKUP($C238,$B$4:$BH$42,17,FALSE),0)</f>
        <v>0</v>
      </c>
      <c r="S238" s="10">
        <f>ROUND(VLOOKUP($C238,$B$4:$BH$42,18,FALSE),0)</f>
        <v>100</v>
      </c>
      <c r="T238" s="10">
        <f>ROUND(VLOOKUP($C238,$B$4:$BH$42,19,FALSE),0)</f>
        <v>150</v>
      </c>
      <c r="U238" s="10">
        <f>ROUND(VLOOKUP($C238,$B$4:$BH$42,20,FALSE),0)</f>
        <v>0</v>
      </c>
      <c r="V238" s="10">
        <f>ROUND(VLOOKUP($C238,$B$4:$BH$42,21,FALSE),0)</f>
        <v>0</v>
      </c>
      <c r="W238" s="2"/>
      <c r="X238" s="10">
        <f>ROUND(VLOOKUP($C238,$B$4:$BH$42,23,FALSE),0)</f>
        <v>100</v>
      </c>
      <c r="Y238" s="10">
        <f>ROUND(VLOOKUP($C238,$B$4:$BH$42,24,FALSE),0)</f>
        <v>0</v>
      </c>
      <c r="Z238" s="10">
        <f>ROUND(VLOOKUP($C238,$B$4:$BH$42,25,FALSE),0)</f>
        <v>0</v>
      </c>
      <c r="AA238" s="10">
        <f>ROUND(VLOOKUP($C238,$B$4:$BH$42,26,FALSE),0)</f>
        <v>200</v>
      </c>
      <c r="AB238" s="10">
        <f>ROUND(VLOOKUP($C238,$B$4:$BH$42,27,FALSE),0)</f>
        <v>250</v>
      </c>
      <c r="AC238" s="10">
        <f>ROUND(VLOOKUP($C238,$B$4:$BH$42,28,FALSE),0)</f>
        <v>0</v>
      </c>
      <c r="AD238" s="10">
        <f>ROUND(VLOOKUP($C238,$B$4:$BH$42,29,FALSE),0)</f>
        <v>100</v>
      </c>
      <c r="AE238" s="10">
        <f>ROUND(VLOOKUP($C238,$B$4:$BH$42,30,FALSE),0)</f>
        <v>150</v>
      </c>
      <c r="AF238" s="10">
        <f>ROUND(VLOOKUP($C238,$B$4:$BH$42,31,FALSE),0)</f>
        <v>0</v>
      </c>
      <c r="AG238" s="10">
        <f>ROUND(VLOOKUP($C238,$B$4:$BH$42,32,FALSE),0)</f>
        <v>0</v>
      </c>
      <c r="AH238" s="10">
        <f>ROUND(VLOOKUP($C238,$B$4:$BH$42,33,FALSE),0)</f>
        <v>0</v>
      </c>
      <c r="AI238" s="10">
        <f>ROUND(VLOOKUP($C238,$B$4:$BH$42,34,FALSE),0)</f>
        <v>0</v>
      </c>
      <c r="AJ238" s="3"/>
      <c r="AK238" s="10">
        <f>ROUND(VLOOKUP($C238,$B$4:$BH$42,36,FALSE),0)</f>
        <v>0</v>
      </c>
      <c r="AL238" s="10">
        <f>ROUND(VLOOKUP($C238,$B$4:$BH$42,37,FALSE),0)</f>
        <v>0</v>
      </c>
      <c r="AM238" s="3"/>
      <c r="AN238" s="10">
        <f>ROUND(VLOOKUP($C238,$B$4:$BH$42,39,FALSE),0)</f>
        <v>0</v>
      </c>
      <c r="AO238" s="10">
        <f>ROUND(VLOOKUP($C238,$B$4:$BH$42,40,FALSE),0)</f>
        <v>0</v>
      </c>
      <c r="AP238" s="10">
        <f>ROUND(VLOOKUP($C238,$B$4:$BH$42,41,FALSE),0)</f>
        <v>0</v>
      </c>
      <c r="AQ238" s="10">
        <f>ROUND(VLOOKUP($C238,$B$4:$BH$42,42,FALSE),0)</f>
        <v>0</v>
      </c>
      <c r="AR238" s="10">
        <f>ROUND(VLOOKUP($C238,$B$4:$BH$42,43,FALSE),0)</f>
        <v>0</v>
      </c>
      <c r="AS238" s="10">
        <f>ROUND(VLOOKUP($C238,$B$4:$BH$42,44,FALSE),0)</f>
        <v>0</v>
      </c>
      <c r="AT238" s="10">
        <f>ROUND(VLOOKUP($C238,$B$4:$BH$42,45,FALSE),0)</f>
        <v>0</v>
      </c>
      <c r="AU238" s="10">
        <f>ROUND(VLOOKUP($C238,$B$4:$BH$42,46,FALSE),0)</f>
        <v>0</v>
      </c>
      <c r="AV238" s="10">
        <f>ROUND(VLOOKUP($C238,$B$4:$BH$42,47,FALSE),0)</f>
        <v>0</v>
      </c>
      <c r="AW238" s="10">
        <f>ROUND(VLOOKUP($C238,$B$4:$BH$42,48,FALSE),0)</f>
        <v>0</v>
      </c>
      <c r="AX238" s="10">
        <f>ROUND(VLOOKUP($C238,$B$4:$BH$42,49,FALSE),0)</f>
        <v>0</v>
      </c>
      <c r="AY238" s="3"/>
      <c r="AZ238" s="10">
        <v>6000</v>
      </c>
      <c r="BA238" s="10">
        <v>2000</v>
      </c>
      <c r="BB238" s="10">
        <v>275</v>
      </c>
      <c r="BC238" s="10">
        <v>0</v>
      </c>
      <c r="BD238" s="10">
        <v>0</v>
      </c>
      <c r="BE238" s="10">
        <v>60</v>
      </c>
      <c r="BF238" s="3"/>
      <c r="BG238" s="10">
        <v>1000</v>
      </c>
      <c r="BH238" s="10">
        <v>5000</v>
      </c>
      <c r="BI238" s="3"/>
      <c r="BJ238" s="21">
        <v>1</v>
      </c>
      <c r="BK238" s="65">
        <v>0</v>
      </c>
      <c r="BL238" s="65">
        <v>0</v>
      </c>
      <c r="BM238" s="6">
        <f t="shared" si="902"/>
        <v>145.44749999999999</v>
      </c>
      <c r="BN238" s="8">
        <f t="shared" si="903"/>
        <v>259.61870858192918</v>
      </c>
      <c r="BO238" s="12">
        <f t="shared" si="904"/>
        <v>194.32162030116501</v>
      </c>
      <c r="BP238" s="50">
        <f>(1-'#Constant'!$A$3)/($J238*'#Constant'!$B$3/'#Constant'!$C$3^($D238-1)+1)+'#Constant'!$A$3</f>
        <v>0.95511450381679386</v>
      </c>
      <c r="BQ238" s="4">
        <f t="shared" si="905"/>
        <v>211.02181905370844</v>
      </c>
      <c r="BR238" s="50">
        <f>(1-'#Constant'!$A$3)/($K238*'#Constant'!$B$3/'#Constant'!$C$3^($D238-1)+1)+'#Constant'!$A$3</f>
        <v>0.93417910447761188</v>
      </c>
      <c r="BS238" s="4">
        <f t="shared" si="906"/>
        <v>308.21559811014993</v>
      </c>
      <c r="BT238">
        <f>BO238/$BO$4*100</f>
        <v>147.69178751343802</v>
      </c>
    </row>
    <row r="239" spans="1:72" s="13" customFormat="1" ht="17.25" thickBot="1" x14ac:dyDescent="0.35">
      <c r="B239" s="20"/>
      <c r="C239" s="43"/>
      <c r="D239" s="14">
        <v>1</v>
      </c>
      <c r="E239" s="14">
        <v>1</v>
      </c>
      <c r="F239" s="19">
        <v>1</v>
      </c>
      <c r="G239" s="15">
        <f>G238</f>
        <v>120</v>
      </c>
      <c r="H239" s="15">
        <f>H238</f>
        <v>120</v>
      </c>
      <c r="I239" s="15">
        <f>I238</f>
        <v>4031</v>
      </c>
      <c r="J239" s="15">
        <f>J238</f>
        <v>16</v>
      </c>
      <c r="K239" s="15">
        <f>K238</f>
        <v>24</v>
      </c>
      <c r="L239" s="16"/>
      <c r="M239" s="15">
        <f t="shared" ref="M239:V239" si="935">M238</f>
        <v>100</v>
      </c>
      <c r="N239" s="15">
        <f t="shared" si="935"/>
        <v>0</v>
      </c>
      <c r="O239" s="15">
        <f t="shared" si="935"/>
        <v>0</v>
      </c>
      <c r="P239" s="15">
        <f t="shared" si="935"/>
        <v>0</v>
      </c>
      <c r="Q239" s="15">
        <f t="shared" si="935"/>
        <v>0</v>
      </c>
      <c r="R239" s="15">
        <f t="shared" si="935"/>
        <v>0</v>
      </c>
      <c r="S239" s="15">
        <f t="shared" si="935"/>
        <v>100</v>
      </c>
      <c r="T239" s="15">
        <f t="shared" si="935"/>
        <v>150</v>
      </c>
      <c r="U239" s="15">
        <f t="shared" si="935"/>
        <v>0</v>
      </c>
      <c r="V239" s="15">
        <f t="shared" si="935"/>
        <v>0</v>
      </c>
      <c r="W239" s="16"/>
      <c r="X239" s="15">
        <f t="shared" ref="X239:AI239" si="936">X238</f>
        <v>100</v>
      </c>
      <c r="Y239" s="15">
        <f t="shared" si="936"/>
        <v>0</v>
      </c>
      <c r="Z239" s="15">
        <f t="shared" si="936"/>
        <v>0</v>
      </c>
      <c r="AA239" s="15">
        <f t="shared" si="936"/>
        <v>200</v>
      </c>
      <c r="AB239" s="15">
        <f t="shared" si="936"/>
        <v>250</v>
      </c>
      <c r="AC239" s="15">
        <f t="shared" si="936"/>
        <v>0</v>
      </c>
      <c r="AD239" s="15">
        <f t="shared" si="936"/>
        <v>100</v>
      </c>
      <c r="AE239" s="15">
        <f t="shared" si="936"/>
        <v>150</v>
      </c>
      <c r="AF239" s="15">
        <f t="shared" si="936"/>
        <v>0</v>
      </c>
      <c r="AG239" s="15">
        <f t="shared" si="936"/>
        <v>0</v>
      </c>
      <c r="AH239" s="15">
        <f t="shared" si="936"/>
        <v>0</v>
      </c>
      <c r="AI239" s="15">
        <f t="shared" si="936"/>
        <v>0</v>
      </c>
      <c r="AJ239" s="17"/>
      <c r="AK239" s="15">
        <f>AK238</f>
        <v>0</v>
      </c>
      <c r="AL239" s="15">
        <f>AL238</f>
        <v>0</v>
      </c>
      <c r="AM239" s="17"/>
      <c r="AN239" s="15">
        <f t="shared" ref="AN239:AX239" si="937">AN238</f>
        <v>0</v>
      </c>
      <c r="AO239" s="15">
        <f t="shared" si="937"/>
        <v>0</v>
      </c>
      <c r="AP239" s="15">
        <f t="shared" si="937"/>
        <v>0</v>
      </c>
      <c r="AQ239" s="15">
        <f t="shared" si="937"/>
        <v>0</v>
      </c>
      <c r="AR239" s="15">
        <f t="shared" si="937"/>
        <v>0</v>
      </c>
      <c r="AS239" s="15">
        <f t="shared" si="937"/>
        <v>0</v>
      </c>
      <c r="AT239" s="15">
        <f t="shared" si="937"/>
        <v>0</v>
      </c>
      <c r="AU239" s="15">
        <f t="shared" si="937"/>
        <v>0</v>
      </c>
      <c r="AV239" s="15">
        <f t="shared" si="937"/>
        <v>0</v>
      </c>
      <c r="AW239" s="15">
        <f t="shared" si="937"/>
        <v>0</v>
      </c>
      <c r="AX239" s="15">
        <f t="shared" si="937"/>
        <v>0</v>
      </c>
      <c r="AY239" s="17"/>
      <c r="AZ239" s="15">
        <f t="shared" ref="AZ239:BA239" si="938">AZ238</f>
        <v>6000</v>
      </c>
      <c r="BA239" s="15">
        <f t="shared" si="938"/>
        <v>2000</v>
      </c>
      <c r="BB239" s="15">
        <f>BB238</f>
        <v>275</v>
      </c>
      <c r="BC239" s="15">
        <f t="shared" ref="BC239:BE239" si="939">BC238</f>
        <v>0</v>
      </c>
      <c r="BD239" s="15">
        <f t="shared" si="939"/>
        <v>0</v>
      </c>
      <c r="BE239" s="15">
        <f t="shared" si="939"/>
        <v>60</v>
      </c>
      <c r="BF239" s="17"/>
      <c r="BG239" s="15">
        <f t="shared" ref="BG239:BH239" si="940">BG238</f>
        <v>1000</v>
      </c>
      <c r="BH239" s="15">
        <f t="shared" si="940"/>
        <v>5000</v>
      </c>
      <c r="BI239" s="17"/>
      <c r="BJ239" s="22">
        <f>G239/G238</f>
        <v>1</v>
      </c>
      <c r="BK239" s="65">
        <f t="shared" ref="BK239:BL239" si="941">BK238</f>
        <v>0</v>
      </c>
      <c r="BL239" s="65">
        <f t="shared" si="941"/>
        <v>0</v>
      </c>
      <c r="BM239" s="6">
        <f t="shared" si="902"/>
        <v>145.44749999999999</v>
      </c>
      <c r="BN239" s="8">
        <f t="shared" si="903"/>
        <v>259.61870858192918</v>
      </c>
      <c r="BO239" s="12">
        <f t="shared" si="904"/>
        <v>194.32162030116501</v>
      </c>
      <c r="BP239" s="50">
        <f>(1-'#Constant'!$A$3)/($J239*'#Constant'!$B$3/'#Constant'!$C$3^($D239-1)+1)+'#Constant'!$A$3</f>
        <v>0.95511450381679386</v>
      </c>
      <c r="BQ239" s="4">
        <f t="shared" si="905"/>
        <v>211.02181905370844</v>
      </c>
      <c r="BR239" s="50">
        <f>(1-'#Constant'!$A$3)/($K239*'#Constant'!$B$3/'#Constant'!$C$3^($D239-1)+1)+'#Constant'!$A$3</f>
        <v>0.93417910447761188</v>
      </c>
      <c r="BS239" s="4">
        <f t="shared" si="906"/>
        <v>308.21559811014993</v>
      </c>
      <c r="BT239"/>
    </row>
    <row r="240" spans="1:72" x14ac:dyDescent="0.3">
      <c r="A240">
        <v>99</v>
      </c>
      <c r="B240" s="18" t="e">
        <f>VLOOKUP(CONCATENATE("CREATURE_NAME_",A240),[1]Localization_Hero!$A:$E,2,FALSE)</f>
        <v>#N/A</v>
      </c>
      <c r="C240" s="43" t="str">
        <f>VLOOKUP($A240,[2]CreatureTable!$A:$I,9,FALSE)</f>
        <v>Archer</v>
      </c>
      <c r="D240">
        <v>1</v>
      </c>
      <c r="E240">
        <v>1</v>
      </c>
      <c r="F240" s="18">
        <v>1</v>
      </c>
      <c r="G240" s="10">
        <f>ROUND(VLOOKUP($C240,$B$4:$BH$42,6,FALSE),0)</f>
        <v>114</v>
      </c>
      <c r="H240" s="10">
        <f>ROUND(VLOOKUP($C240,$B$4:$BH$42,7,FALSE),0)</f>
        <v>114</v>
      </c>
      <c r="I240" s="10">
        <f>ROUND(VLOOKUP($C240,$B$4:$BH$42,8,FALSE),0)</f>
        <v>4364</v>
      </c>
      <c r="J240" s="10">
        <f>ROUND(VLOOKUP($C240,$B$4:$BH$42,9,FALSE),0)</f>
        <v>22</v>
      </c>
      <c r="K240" s="10">
        <f>ROUND(VLOOKUP($C240,$B$4:$BH$42,10,FALSE),0)</f>
        <v>18</v>
      </c>
      <c r="L240" s="2"/>
      <c r="M240" s="10">
        <f>ROUND(VLOOKUP($C240,$B$4:$BH$42,12,FALSE),0)</f>
        <v>150</v>
      </c>
      <c r="N240" s="10">
        <f>ROUND(VLOOKUP($C240,$B$4:$BH$42,13,FALSE),0)</f>
        <v>0</v>
      </c>
      <c r="O240" s="10">
        <f>ROUND(VLOOKUP($C240,$B$4:$BH$42,14,FALSE),0)</f>
        <v>0</v>
      </c>
      <c r="P240" s="10">
        <f>ROUND(VLOOKUP($C240,$B$4:$BH$42,15,FALSE),0)</f>
        <v>0</v>
      </c>
      <c r="Q240" s="10">
        <f>ROUND(VLOOKUP($C240,$B$4:$BH$42,16,FALSE),0)</f>
        <v>0</v>
      </c>
      <c r="R240" s="10">
        <f>ROUND(VLOOKUP($C240,$B$4:$BH$42,17,FALSE),0)</f>
        <v>0</v>
      </c>
      <c r="S240" s="10">
        <f>ROUND(VLOOKUP($C240,$B$4:$BH$42,18,FALSE),0)</f>
        <v>100</v>
      </c>
      <c r="T240" s="10">
        <f>ROUND(VLOOKUP($C240,$B$4:$BH$42,19,FALSE),0)</f>
        <v>250</v>
      </c>
      <c r="U240" s="10">
        <f>ROUND(VLOOKUP($C240,$B$4:$BH$42,20,FALSE),0)</f>
        <v>0</v>
      </c>
      <c r="V240" s="10">
        <f>ROUND(VLOOKUP($C240,$B$4:$BH$42,21,FALSE),0)</f>
        <v>0</v>
      </c>
      <c r="W240" s="2"/>
      <c r="X240" s="10">
        <f>ROUND(VLOOKUP($C240,$B$4:$BH$42,23,FALSE),0)</f>
        <v>150</v>
      </c>
      <c r="Y240" s="10">
        <f>ROUND(VLOOKUP($C240,$B$4:$BH$42,24,FALSE),0)</f>
        <v>0</v>
      </c>
      <c r="Z240" s="10">
        <f>ROUND(VLOOKUP($C240,$B$4:$BH$42,25,FALSE),0)</f>
        <v>0</v>
      </c>
      <c r="AA240" s="10">
        <f>ROUND(VLOOKUP($C240,$B$4:$BH$42,26,FALSE),0)</f>
        <v>0</v>
      </c>
      <c r="AB240" s="10">
        <f>ROUND(VLOOKUP($C240,$B$4:$BH$42,27,FALSE),0)</f>
        <v>0</v>
      </c>
      <c r="AC240" s="10">
        <f>ROUND(VLOOKUP($C240,$B$4:$BH$42,28,FALSE),0)</f>
        <v>0</v>
      </c>
      <c r="AD240" s="10">
        <f>ROUND(VLOOKUP($C240,$B$4:$BH$42,29,FALSE),0)</f>
        <v>100</v>
      </c>
      <c r="AE240" s="10">
        <f>ROUND(VLOOKUP($C240,$B$4:$BH$42,30,FALSE),0)</f>
        <v>250</v>
      </c>
      <c r="AF240" s="10">
        <f>ROUND(VLOOKUP($C240,$B$4:$BH$42,31,FALSE),0)</f>
        <v>0</v>
      </c>
      <c r="AG240" s="10">
        <f>ROUND(VLOOKUP($C240,$B$4:$BH$42,32,FALSE),0)</f>
        <v>0</v>
      </c>
      <c r="AH240" s="10">
        <f>ROUND(VLOOKUP($C240,$B$4:$BH$42,33,FALSE),0)</f>
        <v>0</v>
      </c>
      <c r="AI240" s="10">
        <f>ROUND(VLOOKUP($C240,$B$4:$BH$42,34,FALSE),0)</f>
        <v>0</v>
      </c>
      <c r="AJ240" s="3"/>
      <c r="AK240" s="10">
        <f>ROUND(VLOOKUP($C240,$B$4:$BH$42,36,FALSE),0)</f>
        <v>0</v>
      </c>
      <c r="AL240" s="10">
        <f>ROUND(VLOOKUP($C240,$B$4:$BH$42,37,FALSE),0)</f>
        <v>0</v>
      </c>
      <c r="AM240" s="3"/>
      <c r="AN240" s="10">
        <f>ROUND(VLOOKUP($C240,$B$4:$BH$42,39,FALSE),0)</f>
        <v>0</v>
      </c>
      <c r="AO240" s="10">
        <f>ROUND(VLOOKUP($C240,$B$4:$BH$42,40,FALSE),0)</f>
        <v>0</v>
      </c>
      <c r="AP240" s="10">
        <f>ROUND(VLOOKUP($C240,$B$4:$BH$42,41,FALSE),0)</f>
        <v>0</v>
      </c>
      <c r="AQ240" s="10">
        <f>ROUND(VLOOKUP($C240,$B$4:$BH$42,42,FALSE),0)</f>
        <v>0</v>
      </c>
      <c r="AR240" s="10">
        <f>ROUND(VLOOKUP($C240,$B$4:$BH$42,43,FALSE),0)</f>
        <v>0</v>
      </c>
      <c r="AS240" s="10">
        <f>ROUND(VLOOKUP($C240,$B$4:$BH$42,44,FALSE),0)</f>
        <v>0</v>
      </c>
      <c r="AT240" s="10">
        <f>ROUND(VLOOKUP($C240,$B$4:$BH$42,45,FALSE),0)</f>
        <v>0</v>
      </c>
      <c r="AU240" s="10">
        <f>ROUND(VLOOKUP($C240,$B$4:$BH$42,46,FALSE),0)</f>
        <v>0</v>
      </c>
      <c r="AV240" s="10">
        <f>ROUND(VLOOKUP($C240,$B$4:$BH$42,47,FALSE),0)</f>
        <v>0</v>
      </c>
      <c r="AW240" s="10">
        <f>ROUND(VLOOKUP($C240,$B$4:$BH$42,48,FALSE),0)</f>
        <v>0</v>
      </c>
      <c r="AX240" s="10">
        <f>ROUND(VLOOKUP($C240,$B$4:$BH$42,49,FALSE),0)</f>
        <v>0</v>
      </c>
      <c r="AY240" s="3"/>
      <c r="AZ240" s="10">
        <v>6000</v>
      </c>
      <c r="BA240" s="10">
        <v>2000</v>
      </c>
      <c r="BB240" s="10">
        <v>600</v>
      </c>
      <c r="BC240" s="10">
        <v>0</v>
      </c>
      <c r="BD240" s="10">
        <v>0</v>
      </c>
      <c r="BE240" s="10">
        <v>60</v>
      </c>
      <c r="BF240" s="3"/>
      <c r="BG240" s="10">
        <v>1000</v>
      </c>
      <c r="BH240" s="10">
        <v>5000</v>
      </c>
      <c r="BI240" s="3"/>
      <c r="BJ240" s="21">
        <v>1</v>
      </c>
      <c r="BK240" s="65">
        <v>0</v>
      </c>
      <c r="BL240" s="65">
        <v>0</v>
      </c>
      <c r="BM240" s="6">
        <f t="shared" si="902"/>
        <v>151.17468749999998</v>
      </c>
      <c r="BN240" s="8">
        <f t="shared" si="903"/>
        <v>231.01462885229961</v>
      </c>
      <c r="BO240" s="12">
        <f t="shared" si="904"/>
        <v>186.87847474943408</v>
      </c>
      <c r="BP240" s="50">
        <f>(1-'#Constant'!$A$3)/($J240*'#Constant'!$B$3/'#Constant'!$C$3^($D240-1)+1)+'#Constant'!$A$3</f>
        <v>0.93932457786116319</v>
      </c>
      <c r="BQ240" s="4">
        <f t="shared" si="905"/>
        <v>232.29457116606082</v>
      </c>
      <c r="BR240" s="50">
        <f>(1-'#Constant'!$A$3)/($K240*'#Constant'!$B$3/'#Constant'!$C$3^($D240-1)+1)+'#Constant'!$A$3</f>
        <v>0.9497912713472485</v>
      </c>
      <c r="BS240" s="4">
        <f t="shared" si="906"/>
        <v>229.73468653853837</v>
      </c>
      <c r="BT240">
        <f>BO240/$BO$4*100</f>
        <v>142.03471513233021</v>
      </c>
    </row>
    <row r="241" spans="1:72" s="13" customFormat="1" ht="17.25" thickBot="1" x14ac:dyDescent="0.35">
      <c r="B241" s="20"/>
      <c r="C241" s="43"/>
      <c r="D241" s="14">
        <v>1</v>
      </c>
      <c r="E241" s="14">
        <v>1</v>
      </c>
      <c r="F241" s="19">
        <v>1</v>
      </c>
      <c r="G241" s="15">
        <f>G240</f>
        <v>114</v>
      </c>
      <c r="H241" s="15">
        <f>H240</f>
        <v>114</v>
      </c>
      <c r="I241" s="15">
        <f>I240</f>
        <v>4364</v>
      </c>
      <c r="J241" s="15">
        <f>J240</f>
        <v>22</v>
      </c>
      <c r="K241" s="15">
        <f>K240</f>
        <v>18</v>
      </c>
      <c r="L241" s="16"/>
      <c r="M241" s="15">
        <f t="shared" ref="M241:V241" si="942">M240</f>
        <v>150</v>
      </c>
      <c r="N241" s="15">
        <f t="shared" si="942"/>
        <v>0</v>
      </c>
      <c r="O241" s="15">
        <f t="shared" si="942"/>
        <v>0</v>
      </c>
      <c r="P241" s="15">
        <f t="shared" si="942"/>
        <v>0</v>
      </c>
      <c r="Q241" s="15">
        <f t="shared" si="942"/>
        <v>0</v>
      </c>
      <c r="R241" s="15">
        <f t="shared" si="942"/>
        <v>0</v>
      </c>
      <c r="S241" s="15">
        <f t="shared" si="942"/>
        <v>100</v>
      </c>
      <c r="T241" s="15">
        <f t="shared" si="942"/>
        <v>250</v>
      </c>
      <c r="U241" s="15">
        <f t="shared" si="942"/>
        <v>0</v>
      </c>
      <c r="V241" s="15">
        <f t="shared" si="942"/>
        <v>0</v>
      </c>
      <c r="W241" s="16"/>
      <c r="X241" s="15">
        <f t="shared" ref="X241:AI241" si="943">X240</f>
        <v>150</v>
      </c>
      <c r="Y241" s="15">
        <f t="shared" si="943"/>
        <v>0</v>
      </c>
      <c r="Z241" s="15">
        <f t="shared" si="943"/>
        <v>0</v>
      </c>
      <c r="AA241" s="15">
        <f t="shared" si="943"/>
        <v>0</v>
      </c>
      <c r="AB241" s="15">
        <f t="shared" si="943"/>
        <v>0</v>
      </c>
      <c r="AC241" s="15">
        <f t="shared" si="943"/>
        <v>0</v>
      </c>
      <c r="AD241" s="15">
        <f t="shared" si="943"/>
        <v>100</v>
      </c>
      <c r="AE241" s="15">
        <f t="shared" si="943"/>
        <v>250</v>
      </c>
      <c r="AF241" s="15">
        <f t="shared" si="943"/>
        <v>0</v>
      </c>
      <c r="AG241" s="15">
        <f t="shared" si="943"/>
        <v>0</v>
      </c>
      <c r="AH241" s="15">
        <f t="shared" si="943"/>
        <v>0</v>
      </c>
      <c r="AI241" s="15">
        <f t="shared" si="943"/>
        <v>0</v>
      </c>
      <c r="AJ241" s="17"/>
      <c r="AK241" s="15">
        <f>AK240</f>
        <v>0</v>
      </c>
      <c r="AL241" s="15">
        <f>AL240</f>
        <v>0</v>
      </c>
      <c r="AM241" s="17"/>
      <c r="AN241" s="15">
        <f t="shared" ref="AN241:AX241" si="944">AN240</f>
        <v>0</v>
      </c>
      <c r="AO241" s="15">
        <f t="shared" si="944"/>
        <v>0</v>
      </c>
      <c r="AP241" s="15">
        <f t="shared" si="944"/>
        <v>0</v>
      </c>
      <c r="AQ241" s="15">
        <f t="shared" si="944"/>
        <v>0</v>
      </c>
      <c r="AR241" s="15">
        <f t="shared" si="944"/>
        <v>0</v>
      </c>
      <c r="AS241" s="15">
        <f t="shared" si="944"/>
        <v>0</v>
      </c>
      <c r="AT241" s="15">
        <f t="shared" si="944"/>
        <v>0</v>
      </c>
      <c r="AU241" s="15">
        <f t="shared" si="944"/>
        <v>0</v>
      </c>
      <c r="AV241" s="15">
        <f t="shared" si="944"/>
        <v>0</v>
      </c>
      <c r="AW241" s="15">
        <f t="shared" si="944"/>
        <v>0</v>
      </c>
      <c r="AX241" s="15">
        <f t="shared" si="944"/>
        <v>0</v>
      </c>
      <c r="AY241" s="17"/>
      <c r="AZ241" s="15">
        <f t="shared" ref="AZ241:BA241" si="945">AZ240</f>
        <v>6000</v>
      </c>
      <c r="BA241" s="15">
        <f t="shared" si="945"/>
        <v>2000</v>
      </c>
      <c r="BB241" s="15">
        <f>BB240</f>
        <v>600</v>
      </c>
      <c r="BC241" s="15">
        <f t="shared" ref="BC241:BE241" si="946">BC240</f>
        <v>0</v>
      </c>
      <c r="BD241" s="15">
        <f t="shared" si="946"/>
        <v>0</v>
      </c>
      <c r="BE241" s="15">
        <f t="shared" si="946"/>
        <v>60</v>
      </c>
      <c r="BF241" s="17"/>
      <c r="BG241" s="15">
        <f t="shared" ref="BG241:BH241" si="947">BG240</f>
        <v>1000</v>
      </c>
      <c r="BH241" s="15">
        <f t="shared" si="947"/>
        <v>5000</v>
      </c>
      <c r="BI241" s="17"/>
      <c r="BJ241" s="22">
        <f>G241/G240</f>
        <v>1</v>
      </c>
      <c r="BK241" s="65">
        <f t="shared" ref="BK241:BL241" si="948">BK240</f>
        <v>0</v>
      </c>
      <c r="BL241" s="65">
        <f t="shared" si="948"/>
        <v>0</v>
      </c>
      <c r="BM241" s="6">
        <f t="shared" si="902"/>
        <v>151.17468749999998</v>
      </c>
      <c r="BN241" s="8">
        <f t="shared" si="903"/>
        <v>231.01462885229961</v>
      </c>
      <c r="BO241" s="12">
        <f t="shared" si="904"/>
        <v>186.87847474943408</v>
      </c>
      <c r="BP241" s="50">
        <f>(1-'#Constant'!$A$3)/($J241*'#Constant'!$B$3/'#Constant'!$C$3^($D241-1)+1)+'#Constant'!$A$3</f>
        <v>0.93932457786116319</v>
      </c>
      <c r="BQ241" s="4">
        <f t="shared" si="905"/>
        <v>232.29457116606082</v>
      </c>
      <c r="BR241" s="50">
        <f>(1-'#Constant'!$A$3)/($K241*'#Constant'!$B$3/'#Constant'!$C$3^($D241-1)+1)+'#Constant'!$A$3</f>
        <v>0.9497912713472485</v>
      </c>
      <c r="BS241" s="4">
        <f t="shared" si="906"/>
        <v>229.73468653853837</v>
      </c>
      <c r="BT241"/>
    </row>
    <row r="242" spans="1:72" x14ac:dyDescent="0.3">
      <c r="A242">
        <v>100</v>
      </c>
      <c r="B242" s="18" t="s">
        <v>490</v>
      </c>
      <c r="C242" s="43" t="str">
        <f>VLOOKUP($A242,[2]CreatureTable!$A:$I,9,FALSE)</f>
        <v>Wizard</v>
      </c>
      <c r="D242">
        <v>1</v>
      </c>
      <c r="E242">
        <v>1</v>
      </c>
      <c r="F242" s="18">
        <v>1</v>
      </c>
      <c r="G242" s="10">
        <f>ROUND(VLOOKUP($C242,$B$4:$BH$42,6,FALSE),0)</f>
        <v>120</v>
      </c>
      <c r="H242" s="10">
        <f>ROUND(VLOOKUP($C242,$B$4:$BH$42,7,FALSE),0)</f>
        <v>120</v>
      </c>
      <c r="I242" s="10">
        <f>ROUND(VLOOKUP($C242,$B$4:$BH$42,8,FALSE),0)</f>
        <v>4031</v>
      </c>
      <c r="J242" s="10">
        <f>ROUND(VLOOKUP($C242,$B$4:$BH$42,9,FALSE),0)</f>
        <v>16</v>
      </c>
      <c r="K242" s="10">
        <f>ROUND(VLOOKUP($C242,$B$4:$BH$42,10,FALSE),0)</f>
        <v>24</v>
      </c>
      <c r="L242" s="2"/>
      <c r="M242" s="10">
        <f>ROUND(VLOOKUP($C242,$B$4:$BH$42,12,FALSE),0)</f>
        <v>100</v>
      </c>
      <c r="N242" s="10">
        <f>ROUND(VLOOKUP($C242,$B$4:$BH$42,13,FALSE),0)</f>
        <v>0</v>
      </c>
      <c r="O242" s="10">
        <f>ROUND(VLOOKUP($C242,$B$4:$BH$42,14,FALSE),0)</f>
        <v>0</v>
      </c>
      <c r="P242" s="10">
        <f>ROUND(VLOOKUP($C242,$B$4:$BH$42,15,FALSE),0)</f>
        <v>0</v>
      </c>
      <c r="Q242" s="10">
        <f>ROUND(VLOOKUP($C242,$B$4:$BH$42,16,FALSE),0)</f>
        <v>0</v>
      </c>
      <c r="R242" s="10">
        <f>ROUND(VLOOKUP($C242,$B$4:$BH$42,17,FALSE),0)</f>
        <v>0</v>
      </c>
      <c r="S242" s="10">
        <f>ROUND(VLOOKUP($C242,$B$4:$BH$42,18,FALSE),0)</f>
        <v>100</v>
      </c>
      <c r="T242" s="10">
        <f>ROUND(VLOOKUP($C242,$B$4:$BH$42,19,FALSE),0)</f>
        <v>150</v>
      </c>
      <c r="U242" s="10">
        <f>ROUND(VLOOKUP($C242,$B$4:$BH$42,20,FALSE),0)</f>
        <v>0</v>
      </c>
      <c r="V242" s="10">
        <f>ROUND(VLOOKUP($C242,$B$4:$BH$42,21,FALSE),0)</f>
        <v>0</v>
      </c>
      <c r="W242" s="2"/>
      <c r="X242" s="10">
        <f>ROUND(VLOOKUP($C242,$B$4:$BH$42,23,FALSE),0)</f>
        <v>100</v>
      </c>
      <c r="Y242" s="10">
        <f>ROUND(VLOOKUP($C242,$B$4:$BH$42,24,FALSE),0)</f>
        <v>0</v>
      </c>
      <c r="Z242" s="10">
        <f>ROUND(VLOOKUP($C242,$B$4:$BH$42,25,FALSE),0)</f>
        <v>0</v>
      </c>
      <c r="AA242" s="10">
        <f>ROUND(VLOOKUP($C242,$B$4:$BH$42,26,FALSE),0)</f>
        <v>200</v>
      </c>
      <c r="AB242" s="10">
        <f>ROUND(VLOOKUP($C242,$B$4:$BH$42,27,FALSE),0)</f>
        <v>250</v>
      </c>
      <c r="AC242" s="10">
        <f>ROUND(VLOOKUP($C242,$B$4:$BH$42,28,FALSE),0)</f>
        <v>0</v>
      </c>
      <c r="AD242" s="10">
        <f>ROUND(VLOOKUP($C242,$B$4:$BH$42,29,FALSE),0)</f>
        <v>100</v>
      </c>
      <c r="AE242" s="10">
        <f>ROUND(VLOOKUP($C242,$B$4:$BH$42,30,FALSE),0)</f>
        <v>150</v>
      </c>
      <c r="AF242" s="10">
        <f>ROUND(VLOOKUP($C242,$B$4:$BH$42,31,FALSE),0)</f>
        <v>0</v>
      </c>
      <c r="AG242" s="10">
        <f>ROUND(VLOOKUP($C242,$B$4:$BH$42,32,FALSE),0)</f>
        <v>0</v>
      </c>
      <c r="AH242" s="10">
        <f>ROUND(VLOOKUP($C242,$B$4:$BH$42,33,FALSE),0)</f>
        <v>0</v>
      </c>
      <c r="AI242" s="10">
        <f>ROUND(VLOOKUP($C242,$B$4:$BH$42,34,FALSE),0)</f>
        <v>0</v>
      </c>
      <c r="AJ242" s="3"/>
      <c r="AK242" s="10">
        <f>ROUND(VLOOKUP($C242,$B$4:$BH$42,36,FALSE),0)</f>
        <v>0</v>
      </c>
      <c r="AL242" s="10">
        <f>ROUND(VLOOKUP($C242,$B$4:$BH$42,37,FALSE),0)</f>
        <v>0</v>
      </c>
      <c r="AM242" s="3"/>
      <c r="AN242" s="10">
        <f>ROUND(VLOOKUP($C242,$B$4:$BH$42,39,FALSE),0)</f>
        <v>0</v>
      </c>
      <c r="AO242" s="10">
        <f>ROUND(VLOOKUP($C242,$B$4:$BH$42,40,FALSE),0)</f>
        <v>0</v>
      </c>
      <c r="AP242" s="10">
        <f>ROUND(VLOOKUP($C242,$B$4:$BH$42,41,FALSE),0)</f>
        <v>0</v>
      </c>
      <c r="AQ242" s="10">
        <f>ROUND(VLOOKUP($C242,$B$4:$BH$42,42,FALSE),0)</f>
        <v>0</v>
      </c>
      <c r="AR242" s="10">
        <f>ROUND(VLOOKUP($C242,$B$4:$BH$42,43,FALSE),0)</f>
        <v>0</v>
      </c>
      <c r="AS242" s="10">
        <f>ROUND(VLOOKUP($C242,$B$4:$BH$42,44,FALSE),0)</f>
        <v>0</v>
      </c>
      <c r="AT242" s="10">
        <f>ROUND(VLOOKUP($C242,$B$4:$BH$42,45,FALSE),0)</f>
        <v>0</v>
      </c>
      <c r="AU242" s="10">
        <f>ROUND(VLOOKUP($C242,$B$4:$BH$42,46,FALSE),0)</f>
        <v>0</v>
      </c>
      <c r="AV242" s="10">
        <f>ROUND(VLOOKUP($C242,$B$4:$BH$42,47,FALSE),0)</f>
        <v>0</v>
      </c>
      <c r="AW242" s="10">
        <f>ROUND(VLOOKUP($C242,$B$4:$BH$42,48,FALSE),0)</f>
        <v>0</v>
      </c>
      <c r="AX242" s="10">
        <f>ROUND(VLOOKUP($C242,$B$4:$BH$42,49,FALSE),0)</f>
        <v>0</v>
      </c>
      <c r="AY242" s="3"/>
      <c r="AZ242" s="10">
        <v>6000</v>
      </c>
      <c r="BA242" s="10">
        <v>2000</v>
      </c>
      <c r="BB242" s="10">
        <v>292</v>
      </c>
      <c r="BC242" s="10">
        <v>0</v>
      </c>
      <c r="BD242" s="10">
        <v>0</v>
      </c>
      <c r="BE242" s="10">
        <v>60</v>
      </c>
      <c r="BF242" s="3"/>
      <c r="BG242" s="10">
        <v>1000</v>
      </c>
      <c r="BH242" s="10">
        <v>5000</v>
      </c>
      <c r="BI242" s="3"/>
      <c r="BJ242" s="21">
        <v>1</v>
      </c>
      <c r="BK242" s="65">
        <v>0</v>
      </c>
      <c r="BL242" s="65">
        <v>0</v>
      </c>
      <c r="BM242" s="6">
        <f t="shared" si="902"/>
        <v>145.44749999999999</v>
      </c>
      <c r="BN242" s="8">
        <f t="shared" si="903"/>
        <v>259.61870858192918</v>
      </c>
      <c r="BO242" s="12">
        <f t="shared" si="904"/>
        <v>194.32162030116501</v>
      </c>
      <c r="BP242" s="50">
        <f>(1-'#Constant'!$A$3)/($J242*'#Constant'!$B$3/'#Constant'!$C$3^($D242-1)+1)+'#Constant'!$A$3</f>
        <v>0.95511450381679386</v>
      </c>
      <c r="BQ242" s="4">
        <f t="shared" si="905"/>
        <v>211.02181905370844</v>
      </c>
      <c r="BR242" s="50">
        <f>(1-'#Constant'!$A$3)/($K242*'#Constant'!$B$3/'#Constant'!$C$3^($D242-1)+1)+'#Constant'!$A$3</f>
        <v>0.93417910447761188</v>
      </c>
      <c r="BS242" s="4">
        <f t="shared" si="906"/>
        <v>308.21559811014993</v>
      </c>
      <c r="BT242">
        <f>BO242/$BO$4*100</f>
        <v>147.69178751343802</v>
      </c>
    </row>
    <row r="243" spans="1:72" s="13" customFormat="1" ht="17.25" thickBot="1" x14ac:dyDescent="0.35">
      <c r="B243" s="20"/>
      <c r="D243" s="14">
        <v>1</v>
      </c>
      <c r="E243" s="14">
        <v>1</v>
      </c>
      <c r="F243" s="19">
        <v>1</v>
      </c>
      <c r="G243" s="15">
        <f>G242</f>
        <v>120</v>
      </c>
      <c r="H243" s="15">
        <f>H242</f>
        <v>120</v>
      </c>
      <c r="I243" s="15">
        <f>I242</f>
        <v>4031</v>
      </c>
      <c r="J243" s="15">
        <f>J242</f>
        <v>16</v>
      </c>
      <c r="K243" s="15">
        <f>K242</f>
        <v>24</v>
      </c>
      <c r="L243" s="16"/>
      <c r="M243" s="15">
        <f t="shared" ref="M243:V243" si="949">M242</f>
        <v>100</v>
      </c>
      <c r="N243" s="15">
        <f t="shared" si="949"/>
        <v>0</v>
      </c>
      <c r="O243" s="15">
        <f t="shared" si="949"/>
        <v>0</v>
      </c>
      <c r="P243" s="15">
        <f t="shared" si="949"/>
        <v>0</v>
      </c>
      <c r="Q243" s="15">
        <f t="shared" si="949"/>
        <v>0</v>
      </c>
      <c r="R243" s="15">
        <f t="shared" si="949"/>
        <v>0</v>
      </c>
      <c r="S243" s="15">
        <f t="shared" si="949"/>
        <v>100</v>
      </c>
      <c r="T243" s="15">
        <f t="shared" si="949"/>
        <v>150</v>
      </c>
      <c r="U243" s="15">
        <f t="shared" si="949"/>
        <v>0</v>
      </c>
      <c r="V243" s="15">
        <f t="shared" si="949"/>
        <v>0</v>
      </c>
      <c r="W243" s="16"/>
      <c r="X243" s="15">
        <f t="shared" ref="X243:AI243" si="950">X242</f>
        <v>100</v>
      </c>
      <c r="Y243" s="15">
        <f t="shared" si="950"/>
        <v>0</v>
      </c>
      <c r="Z243" s="15">
        <f t="shared" si="950"/>
        <v>0</v>
      </c>
      <c r="AA243" s="15">
        <f t="shared" si="950"/>
        <v>200</v>
      </c>
      <c r="AB243" s="15">
        <f t="shared" si="950"/>
        <v>250</v>
      </c>
      <c r="AC243" s="15">
        <f t="shared" si="950"/>
        <v>0</v>
      </c>
      <c r="AD243" s="15">
        <f t="shared" si="950"/>
        <v>100</v>
      </c>
      <c r="AE243" s="15">
        <f t="shared" si="950"/>
        <v>150</v>
      </c>
      <c r="AF243" s="15">
        <f t="shared" si="950"/>
        <v>0</v>
      </c>
      <c r="AG243" s="15">
        <f t="shared" si="950"/>
        <v>0</v>
      </c>
      <c r="AH243" s="15">
        <f t="shared" si="950"/>
        <v>0</v>
      </c>
      <c r="AI243" s="15">
        <f t="shared" si="950"/>
        <v>0</v>
      </c>
      <c r="AJ243" s="17"/>
      <c r="AK243" s="15">
        <f>AK242</f>
        <v>0</v>
      </c>
      <c r="AL243" s="15">
        <f>AL242</f>
        <v>0</v>
      </c>
      <c r="AM243" s="17"/>
      <c r="AN243" s="15">
        <f t="shared" ref="AN243:AX243" si="951">AN242</f>
        <v>0</v>
      </c>
      <c r="AO243" s="15">
        <f t="shared" si="951"/>
        <v>0</v>
      </c>
      <c r="AP243" s="15">
        <f t="shared" si="951"/>
        <v>0</v>
      </c>
      <c r="AQ243" s="15">
        <f t="shared" si="951"/>
        <v>0</v>
      </c>
      <c r="AR243" s="15">
        <f t="shared" si="951"/>
        <v>0</v>
      </c>
      <c r="AS243" s="15">
        <f t="shared" si="951"/>
        <v>0</v>
      </c>
      <c r="AT243" s="15">
        <f t="shared" si="951"/>
        <v>0</v>
      </c>
      <c r="AU243" s="15">
        <f t="shared" si="951"/>
        <v>0</v>
      </c>
      <c r="AV243" s="15">
        <f t="shared" si="951"/>
        <v>0</v>
      </c>
      <c r="AW243" s="15">
        <f t="shared" si="951"/>
        <v>0</v>
      </c>
      <c r="AX243" s="15">
        <f t="shared" si="951"/>
        <v>0</v>
      </c>
      <c r="AY243" s="17"/>
      <c r="AZ243" s="15">
        <f t="shared" ref="AZ243:BE243" si="952">AZ242</f>
        <v>6000</v>
      </c>
      <c r="BA243" s="15">
        <f t="shared" si="952"/>
        <v>2000</v>
      </c>
      <c r="BB243" s="15">
        <f t="shared" si="952"/>
        <v>292</v>
      </c>
      <c r="BC243" s="15">
        <f t="shared" si="952"/>
        <v>0</v>
      </c>
      <c r="BD243" s="15">
        <f t="shared" si="952"/>
        <v>0</v>
      </c>
      <c r="BE243" s="15">
        <f t="shared" si="952"/>
        <v>60</v>
      </c>
      <c r="BF243" s="17"/>
      <c r="BG243" s="15">
        <f>BG242</f>
        <v>1000</v>
      </c>
      <c r="BH243" s="15">
        <f>BH242</f>
        <v>5000</v>
      </c>
      <c r="BI243" s="17"/>
      <c r="BJ243" s="22">
        <f>G243/G242</f>
        <v>1</v>
      </c>
      <c r="BK243" s="65">
        <f>BK242</f>
        <v>0</v>
      </c>
      <c r="BL243" s="65">
        <f>BL242</f>
        <v>0</v>
      </c>
      <c r="BM243" s="6">
        <f t="shared" si="902"/>
        <v>145.44749999999999</v>
      </c>
      <c r="BN243" s="8">
        <f t="shared" si="903"/>
        <v>259.61870858192918</v>
      </c>
      <c r="BO243" s="12">
        <f t="shared" si="904"/>
        <v>194.32162030116501</v>
      </c>
      <c r="BP243" s="50">
        <f>(1-'#Constant'!$A$3)/($J243*'#Constant'!$B$3/'#Constant'!$C$3^($D243-1)+1)+'#Constant'!$A$3</f>
        <v>0.95511450381679386</v>
      </c>
      <c r="BQ243" s="4">
        <f t="shared" si="905"/>
        <v>211.02181905370844</v>
      </c>
      <c r="BR243" s="50">
        <f>(1-'#Constant'!$A$3)/($K243*'#Constant'!$B$3/'#Constant'!$C$3^($D243-1)+1)+'#Constant'!$A$3</f>
        <v>0.93417910447761188</v>
      </c>
      <c r="BS243" s="4">
        <f t="shared" si="906"/>
        <v>308.21559811014993</v>
      </c>
      <c r="BT243"/>
    </row>
    <row r="244" spans="1:72" x14ac:dyDescent="0.3">
      <c r="A244">
        <v>101</v>
      </c>
      <c r="B244" s="18" t="s">
        <v>494</v>
      </c>
      <c r="C244" s="43" t="str">
        <f>VLOOKUP($A244,[2]CreatureTable!$A:$I,9,FALSE)</f>
        <v>Archer</v>
      </c>
      <c r="D244">
        <v>1</v>
      </c>
      <c r="E244">
        <v>1</v>
      </c>
      <c r="F244" s="18">
        <v>1</v>
      </c>
      <c r="G244" s="10">
        <f>ROUND(VLOOKUP($C244,$B$4:$BH$42,6,FALSE),0)</f>
        <v>114</v>
      </c>
      <c r="H244" s="10">
        <f>ROUND(VLOOKUP($C244,$B$4:$BH$42,7,FALSE),0)</f>
        <v>114</v>
      </c>
      <c r="I244" s="10">
        <f>ROUND(VLOOKUP($C244,$B$4:$BH$42,8,FALSE),0)</f>
        <v>4364</v>
      </c>
      <c r="J244" s="10">
        <f>ROUND(VLOOKUP($C244,$B$4:$BH$42,9,FALSE),0)</f>
        <v>22</v>
      </c>
      <c r="K244" s="10">
        <f>ROUND(VLOOKUP($C244,$B$4:$BH$42,10,FALSE),0)</f>
        <v>18</v>
      </c>
      <c r="L244" s="2"/>
      <c r="M244" s="10">
        <f>ROUND(VLOOKUP($C244,$B$4:$BH$42,12,FALSE),0)</f>
        <v>150</v>
      </c>
      <c r="N244" s="10">
        <f>ROUND(VLOOKUP($C244,$B$4:$BH$42,13,FALSE),0)</f>
        <v>0</v>
      </c>
      <c r="O244" s="10">
        <f>ROUND(VLOOKUP($C244,$B$4:$BH$42,14,FALSE),0)</f>
        <v>0</v>
      </c>
      <c r="P244" s="10">
        <f>ROUND(VLOOKUP($C244,$B$4:$BH$42,15,FALSE),0)</f>
        <v>0</v>
      </c>
      <c r="Q244" s="10">
        <f>ROUND(VLOOKUP($C244,$B$4:$BH$42,16,FALSE),0)</f>
        <v>0</v>
      </c>
      <c r="R244" s="10">
        <f>ROUND(VLOOKUP($C244,$B$4:$BH$42,17,FALSE),0)</f>
        <v>0</v>
      </c>
      <c r="S244" s="10">
        <f>ROUND(VLOOKUP($C244,$B$4:$BH$42,18,FALSE),0)</f>
        <v>100</v>
      </c>
      <c r="T244" s="10">
        <f>ROUND(VLOOKUP($C244,$B$4:$BH$42,19,FALSE),0)</f>
        <v>250</v>
      </c>
      <c r="U244" s="10">
        <f>ROUND(VLOOKUP($C244,$B$4:$BH$42,20,FALSE),0)</f>
        <v>0</v>
      </c>
      <c r="V244" s="10">
        <f>ROUND(VLOOKUP($C244,$B$4:$BH$42,21,FALSE),0)</f>
        <v>0</v>
      </c>
      <c r="W244" s="2"/>
      <c r="X244" s="10">
        <f>ROUND(VLOOKUP($C244,$B$4:$BH$42,23,FALSE),0)</f>
        <v>150</v>
      </c>
      <c r="Y244" s="10">
        <f>ROUND(VLOOKUP($C244,$B$4:$BH$42,24,FALSE),0)</f>
        <v>0</v>
      </c>
      <c r="Z244" s="10">
        <f>ROUND(VLOOKUP($C244,$B$4:$BH$42,25,FALSE),0)</f>
        <v>0</v>
      </c>
      <c r="AA244" s="10">
        <f>ROUND(VLOOKUP($C244,$B$4:$BH$42,26,FALSE),0)</f>
        <v>0</v>
      </c>
      <c r="AB244" s="10">
        <f>ROUND(VLOOKUP($C244,$B$4:$BH$42,27,FALSE),0)</f>
        <v>0</v>
      </c>
      <c r="AC244" s="10">
        <f>ROUND(VLOOKUP($C244,$B$4:$BH$42,28,FALSE),0)</f>
        <v>0</v>
      </c>
      <c r="AD244" s="10">
        <f>ROUND(VLOOKUP($C244,$B$4:$BH$42,29,FALSE),0)</f>
        <v>100</v>
      </c>
      <c r="AE244" s="10">
        <f>ROUND(VLOOKUP($C244,$B$4:$BH$42,30,FALSE),0)</f>
        <v>250</v>
      </c>
      <c r="AF244" s="10">
        <f>ROUND(VLOOKUP($C244,$B$4:$BH$42,31,FALSE),0)</f>
        <v>0</v>
      </c>
      <c r="AG244" s="10">
        <f>ROUND(VLOOKUP($C244,$B$4:$BH$42,32,FALSE),0)</f>
        <v>0</v>
      </c>
      <c r="AH244" s="10">
        <f>ROUND(VLOOKUP($C244,$B$4:$BH$42,33,FALSE),0)</f>
        <v>0</v>
      </c>
      <c r="AI244" s="10">
        <f>ROUND(VLOOKUP($C244,$B$4:$BH$42,34,FALSE),0)</f>
        <v>0</v>
      </c>
      <c r="AJ244" s="3"/>
      <c r="AK244" s="10">
        <f>ROUND(VLOOKUP($C244,$B$4:$BH$42,36,FALSE),0)</f>
        <v>0</v>
      </c>
      <c r="AL244" s="10">
        <f>ROUND(VLOOKUP($C244,$B$4:$BH$42,37,FALSE),0)</f>
        <v>0</v>
      </c>
      <c r="AM244" s="3"/>
      <c r="AN244" s="10">
        <f>ROUND(VLOOKUP($C244,$B$4:$BH$42,39,FALSE),0)</f>
        <v>0</v>
      </c>
      <c r="AO244" s="10">
        <f>ROUND(VLOOKUP($C244,$B$4:$BH$42,40,FALSE),0)</f>
        <v>0</v>
      </c>
      <c r="AP244" s="10">
        <f>ROUND(VLOOKUP($C244,$B$4:$BH$42,41,FALSE),0)</f>
        <v>0</v>
      </c>
      <c r="AQ244" s="10">
        <f>ROUND(VLOOKUP($C244,$B$4:$BH$42,42,FALSE),0)</f>
        <v>0</v>
      </c>
      <c r="AR244" s="10">
        <f>ROUND(VLOOKUP($C244,$B$4:$BH$42,43,FALSE),0)</f>
        <v>0</v>
      </c>
      <c r="AS244" s="10">
        <f>ROUND(VLOOKUP($C244,$B$4:$BH$42,44,FALSE),0)</f>
        <v>0</v>
      </c>
      <c r="AT244" s="10">
        <f>ROUND(VLOOKUP($C244,$B$4:$BH$42,45,FALSE),0)</f>
        <v>0</v>
      </c>
      <c r="AU244" s="10">
        <f>ROUND(VLOOKUP($C244,$B$4:$BH$42,46,FALSE),0)</f>
        <v>0</v>
      </c>
      <c r="AV244" s="10">
        <f>ROUND(VLOOKUP($C244,$B$4:$BH$42,47,FALSE),0)</f>
        <v>0</v>
      </c>
      <c r="AW244" s="10">
        <f>ROUND(VLOOKUP($C244,$B$4:$BH$42,48,FALSE),0)</f>
        <v>0</v>
      </c>
      <c r="AX244" s="10">
        <f>ROUND(VLOOKUP($C244,$B$4:$BH$42,49,FALSE),0)</f>
        <v>0</v>
      </c>
      <c r="AY244" s="3"/>
      <c r="AZ244" s="10">
        <v>6000</v>
      </c>
      <c r="BA244" s="10">
        <v>2000</v>
      </c>
      <c r="BB244" s="10">
        <v>412</v>
      </c>
      <c r="BC244" s="10">
        <v>0</v>
      </c>
      <c r="BD244" s="10">
        <v>0</v>
      </c>
      <c r="BE244" s="10">
        <v>60</v>
      </c>
      <c r="BF244" s="3"/>
      <c r="BG244" s="10">
        <v>1000</v>
      </c>
      <c r="BH244" s="10">
        <v>5000</v>
      </c>
      <c r="BI244" s="3"/>
      <c r="BJ244" s="21">
        <v>1</v>
      </c>
      <c r="BK244" s="65">
        <v>0</v>
      </c>
      <c r="BL244" s="65">
        <v>0</v>
      </c>
      <c r="BM244" s="6">
        <f t="shared" si="902"/>
        <v>151.17468749999998</v>
      </c>
      <c r="BN244" s="8">
        <f t="shared" si="903"/>
        <v>231.01462885229961</v>
      </c>
      <c r="BO244" s="12">
        <f t="shared" si="904"/>
        <v>186.87847474943408</v>
      </c>
      <c r="BP244" s="50">
        <f>(1-'#Constant'!$A$3)/($J244*'#Constant'!$B$3/'#Constant'!$C$3^($D244-1)+1)+'#Constant'!$A$3</f>
        <v>0.93932457786116319</v>
      </c>
      <c r="BQ244" s="4">
        <f t="shared" si="905"/>
        <v>232.29457116606082</v>
      </c>
      <c r="BR244" s="50">
        <f>(1-'#Constant'!$A$3)/($K244*'#Constant'!$B$3/'#Constant'!$C$3^($D244-1)+1)+'#Constant'!$A$3</f>
        <v>0.9497912713472485</v>
      </c>
      <c r="BS244" s="4">
        <f t="shared" si="906"/>
        <v>229.73468653853837</v>
      </c>
      <c r="BT244">
        <f>BO244/$BO$4*100</f>
        <v>142.03471513233021</v>
      </c>
    </row>
    <row r="245" spans="1:72" s="13" customFormat="1" ht="17.25" thickBot="1" x14ac:dyDescent="0.35">
      <c r="B245" s="20"/>
      <c r="D245" s="14">
        <v>1</v>
      </c>
      <c r="E245" s="14">
        <v>1</v>
      </c>
      <c r="F245" s="19">
        <v>1</v>
      </c>
      <c r="G245" s="15">
        <f>G244</f>
        <v>114</v>
      </c>
      <c r="H245" s="15">
        <f>H244</f>
        <v>114</v>
      </c>
      <c r="I245" s="15">
        <f>I244</f>
        <v>4364</v>
      </c>
      <c r="J245" s="15">
        <f>J244</f>
        <v>22</v>
      </c>
      <c r="K245" s="15">
        <f>K244</f>
        <v>18</v>
      </c>
      <c r="L245" s="16"/>
      <c r="M245" s="15">
        <f t="shared" ref="M245:V245" si="953">M244</f>
        <v>150</v>
      </c>
      <c r="N245" s="15">
        <f t="shared" si="953"/>
        <v>0</v>
      </c>
      <c r="O245" s="15">
        <f t="shared" si="953"/>
        <v>0</v>
      </c>
      <c r="P245" s="15">
        <f t="shared" si="953"/>
        <v>0</v>
      </c>
      <c r="Q245" s="15">
        <f t="shared" si="953"/>
        <v>0</v>
      </c>
      <c r="R245" s="15">
        <f t="shared" si="953"/>
        <v>0</v>
      </c>
      <c r="S245" s="15">
        <f t="shared" si="953"/>
        <v>100</v>
      </c>
      <c r="T245" s="15">
        <f t="shared" si="953"/>
        <v>250</v>
      </c>
      <c r="U245" s="15">
        <f t="shared" si="953"/>
        <v>0</v>
      </c>
      <c r="V245" s="15">
        <f t="shared" si="953"/>
        <v>0</v>
      </c>
      <c r="W245" s="16"/>
      <c r="X245" s="15">
        <f t="shared" ref="X245:AI245" si="954">X244</f>
        <v>150</v>
      </c>
      <c r="Y245" s="15">
        <f t="shared" si="954"/>
        <v>0</v>
      </c>
      <c r="Z245" s="15">
        <f t="shared" si="954"/>
        <v>0</v>
      </c>
      <c r="AA245" s="15">
        <f t="shared" si="954"/>
        <v>0</v>
      </c>
      <c r="AB245" s="15">
        <f t="shared" si="954"/>
        <v>0</v>
      </c>
      <c r="AC245" s="15">
        <f t="shared" si="954"/>
        <v>0</v>
      </c>
      <c r="AD245" s="15">
        <f t="shared" si="954"/>
        <v>100</v>
      </c>
      <c r="AE245" s="15">
        <f t="shared" si="954"/>
        <v>250</v>
      </c>
      <c r="AF245" s="15">
        <f t="shared" si="954"/>
        <v>0</v>
      </c>
      <c r="AG245" s="15">
        <f t="shared" si="954"/>
        <v>0</v>
      </c>
      <c r="AH245" s="15">
        <f t="shared" si="954"/>
        <v>0</v>
      </c>
      <c r="AI245" s="15">
        <f t="shared" si="954"/>
        <v>0</v>
      </c>
      <c r="AJ245" s="17"/>
      <c r="AK245" s="15">
        <f>AK244</f>
        <v>0</v>
      </c>
      <c r="AL245" s="15">
        <f>AL244</f>
        <v>0</v>
      </c>
      <c r="AM245" s="17"/>
      <c r="AN245" s="15">
        <f t="shared" ref="AN245:AX245" si="955">AN244</f>
        <v>0</v>
      </c>
      <c r="AO245" s="15">
        <f t="shared" si="955"/>
        <v>0</v>
      </c>
      <c r="AP245" s="15">
        <f t="shared" si="955"/>
        <v>0</v>
      </c>
      <c r="AQ245" s="15">
        <f t="shared" si="955"/>
        <v>0</v>
      </c>
      <c r="AR245" s="15">
        <f t="shared" si="955"/>
        <v>0</v>
      </c>
      <c r="AS245" s="15">
        <f t="shared" si="955"/>
        <v>0</v>
      </c>
      <c r="AT245" s="15">
        <f t="shared" si="955"/>
        <v>0</v>
      </c>
      <c r="AU245" s="15">
        <f t="shared" si="955"/>
        <v>0</v>
      </c>
      <c r="AV245" s="15">
        <f t="shared" si="955"/>
        <v>0</v>
      </c>
      <c r="AW245" s="15">
        <f t="shared" si="955"/>
        <v>0</v>
      </c>
      <c r="AX245" s="15">
        <f t="shared" si="955"/>
        <v>0</v>
      </c>
      <c r="AY245" s="17"/>
      <c r="AZ245" s="15">
        <f t="shared" ref="AZ245:BA245" si="956">AZ244</f>
        <v>6000</v>
      </c>
      <c r="BA245" s="15">
        <f t="shared" si="956"/>
        <v>2000</v>
      </c>
      <c r="BB245" s="15">
        <v>412</v>
      </c>
      <c r="BC245" s="15">
        <f t="shared" ref="BC245:BE245" si="957">BC244</f>
        <v>0</v>
      </c>
      <c r="BD245" s="15">
        <f t="shared" si="957"/>
        <v>0</v>
      </c>
      <c r="BE245" s="15">
        <f t="shared" si="957"/>
        <v>60</v>
      </c>
      <c r="BF245" s="17"/>
      <c r="BG245" s="15">
        <f t="shared" ref="BG245:BH245" si="958">BG244</f>
        <v>1000</v>
      </c>
      <c r="BH245" s="15">
        <f t="shared" si="958"/>
        <v>5000</v>
      </c>
      <c r="BI245" s="17"/>
      <c r="BJ245" s="22">
        <f>G245/G244</f>
        <v>1</v>
      </c>
      <c r="BK245" s="65">
        <f t="shared" ref="BK245:BL245" si="959">BK244</f>
        <v>0</v>
      </c>
      <c r="BL245" s="65">
        <f t="shared" si="959"/>
        <v>0</v>
      </c>
      <c r="BM245" s="6">
        <f t="shared" si="902"/>
        <v>151.17468749999998</v>
      </c>
      <c r="BN245" s="8">
        <f t="shared" si="903"/>
        <v>231.01462885229961</v>
      </c>
      <c r="BO245" s="12">
        <f t="shared" si="904"/>
        <v>186.87847474943408</v>
      </c>
      <c r="BP245" s="50">
        <f>(1-'#Constant'!$A$3)/($J245*'#Constant'!$B$3/'#Constant'!$C$3^($D245-1)+1)+'#Constant'!$A$3</f>
        <v>0.93932457786116319</v>
      </c>
      <c r="BQ245" s="4">
        <f t="shared" si="905"/>
        <v>232.29457116606082</v>
      </c>
      <c r="BR245" s="50">
        <f>(1-'#Constant'!$A$3)/($K245*'#Constant'!$B$3/'#Constant'!$C$3^($D245-1)+1)+'#Constant'!$A$3</f>
        <v>0.9497912713472485</v>
      </c>
      <c r="BS245" s="4">
        <f t="shared" si="906"/>
        <v>229.73468653853837</v>
      </c>
      <c r="BT245"/>
    </row>
    <row r="246" spans="1:72" x14ac:dyDescent="0.3">
      <c r="A246">
        <v>102</v>
      </c>
      <c r="B246" s="18" t="s">
        <v>508</v>
      </c>
      <c r="C246" s="43" t="str">
        <f>VLOOKUP($A246,[2]CreatureTable!$A:$I,9,FALSE)</f>
        <v>Priest</v>
      </c>
      <c r="D246">
        <v>1</v>
      </c>
      <c r="E246">
        <v>1</v>
      </c>
      <c r="F246" s="18">
        <v>1</v>
      </c>
      <c r="G246" s="10">
        <f>ROUND(VLOOKUP($C246,$B$4:$BH$42,6,FALSE),0)</f>
        <v>95</v>
      </c>
      <c r="H246" s="10">
        <f>ROUND(VLOOKUP($C246,$B$4:$BH$42,7,FALSE),0)</f>
        <v>95</v>
      </c>
      <c r="I246" s="10">
        <f>ROUND(VLOOKUP($C246,$B$4:$BH$42,8,FALSE),0)</f>
        <v>4520</v>
      </c>
      <c r="J246" s="10">
        <f>ROUND(VLOOKUP($C246,$B$4:$BH$42,9,FALSE),0)</f>
        <v>20</v>
      </c>
      <c r="K246" s="10">
        <f>ROUND(VLOOKUP($C246,$B$4:$BH$42,10,FALSE),0)</f>
        <v>25</v>
      </c>
      <c r="L246" s="2"/>
      <c r="M246" s="10">
        <f>ROUND(VLOOKUP($C246,$B$4:$BH$42,12,FALSE),0)</f>
        <v>100</v>
      </c>
      <c r="N246" s="10">
        <f>ROUND(VLOOKUP($C246,$B$4:$BH$42,13,FALSE),0)</f>
        <v>0</v>
      </c>
      <c r="O246" s="10">
        <f>ROUND(VLOOKUP($C246,$B$4:$BH$42,14,FALSE),0)</f>
        <v>0</v>
      </c>
      <c r="P246" s="10">
        <f>ROUND(VLOOKUP($C246,$B$4:$BH$42,15,FALSE),0)</f>
        <v>0</v>
      </c>
      <c r="Q246" s="10">
        <f>ROUND(VLOOKUP($C246,$B$4:$BH$42,16,FALSE),0)</f>
        <v>0</v>
      </c>
      <c r="R246" s="10">
        <f>ROUND(VLOOKUP($C246,$B$4:$BH$42,17,FALSE),0)</f>
        <v>0</v>
      </c>
      <c r="S246" s="10">
        <f>ROUND(VLOOKUP($C246,$B$4:$BH$42,18,FALSE),0)</f>
        <v>100</v>
      </c>
      <c r="T246" s="10">
        <f>ROUND(VLOOKUP($C246,$B$4:$BH$42,19,FALSE),0)</f>
        <v>0</v>
      </c>
      <c r="U246" s="10">
        <f>ROUND(VLOOKUP($C246,$B$4:$BH$42,20,FALSE),0)</f>
        <v>0</v>
      </c>
      <c r="V246" s="10">
        <f>ROUND(VLOOKUP($C246,$B$4:$BH$42,21,FALSE),0)</f>
        <v>0</v>
      </c>
      <c r="W246" s="2"/>
      <c r="X246" s="10">
        <f>ROUND(VLOOKUP($C246,$B$4:$BH$42,23,FALSE),0)</f>
        <v>100</v>
      </c>
      <c r="Y246" s="10">
        <f>ROUND(VLOOKUP($C246,$B$4:$BH$42,24,FALSE),0)</f>
        <v>0</v>
      </c>
      <c r="Z246" s="10">
        <f>ROUND(VLOOKUP($C246,$B$4:$BH$42,25,FALSE),0)</f>
        <v>0</v>
      </c>
      <c r="AA246" s="10">
        <f>ROUND(VLOOKUP($C246,$B$4:$BH$42,26,FALSE),0)</f>
        <v>0</v>
      </c>
      <c r="AB246" s="10">
        <f>ROUND(VLOOKUP($C246,$B$4:$BH$42,27,FALSE),0)</f>
        <v>500</v>
      </c>
      <c r="AC246" s="10">
        <f>ROUND(VLOOKUP($C246,$B$4:$BH$42,28,FALSE),0)</f>
        <v>250</v>
      </c>
      <c r="AD246" s="10">
        <f>ROUND(VLOOKUP($C246,$B$4:$BH$42,29,FALSE),0)</f>
        <v>100</v>
      </c>
      <c r="AE246" s="10">
        <f>ROUND(VLOOKUP($C246,$B$4:$BH$42,30,FALSE),0)</f>
        <v>0</v>
      </c>
      <c r="AF246" s="10">
        <f>ROUND(VLOOKUP($C246,$B$4:$BH$42,31,FALSE),0)</f>
        <v>0</v>
      </c>
      <c r="AG246" s="10">
        <f>ROUND(VLOOKUP($C246,$B$4:$BH$42,32,FALSE),0)</f>
        <v>150</v>
      </c>
      <c r="AH246" s="10">
        <f>ROUND(VLOOKUP($C246,$B$4:$BH$42,33,FALSE),0)</f>
        <v>0</v>
      </c>
      <c r="AI246" s="10">
        <f>ROUND(VLOOKUP($C246,$B$4:$BH$42,34,FALSE),0)</f>
        <v>0</v>
      </c>
      <c r="AJ246" s="3"/>
      <c r="AK246" s="10">
        <f>ROUND(VLOOKUP($C246,$B$4:$BH$42,36,FALSE),0)</f>
        <v>0</v>
      </c>
      <c r="AL246" s="10">
        <f>ROUND(VLOOKUP($C246,$B$4:$BH$42,37,FALSE),0)</f>
        <v>0</v>
      </c>
      <c r="AM246" s="3"/>
      <c r="AN246" s="10">
        <f>ROUND(VLOOKUP($C246,$B$4:$BH$42,39,FALSE),0)</f>
        <v>0</v>
      </c>
      <c r="AO246" s="10">
        <f>ROUND(VLOOKUP($C246,$B$4:$BH$42,40,FALSE),0)</f>
        <v>0</v>
      </c>
      <c r="AP246" s="10">
        <f>ROUND(VLOOKUP($C246,$B$4:$BH$42,41,FALSE),0)</f>
        <v>0</v>
      </c>
      <c r="AQ246" s="10">
        <f>ROUND(VLOOKUP($C246,$B$4:$BH$42,42,FALSE),0)</f>
        <v>0</v>
      </c>
      <c r="AR246" s="10">
        <f>ROUND(VLOOKUP($C246,$B$4:$BH$42,43,FALSE),0)</f>
        <v>0</v>
      </c>
      <c r="AS246" s="10">
        <f>ROUND(VLOOKUP($C246,$B$4:$BH$42,44,FALSE),0)</f>
        <v>0</v>
      </c>
      <c r="AT246" s="10">
        <f>ROUND(VLOOKUP($C246,$B$4:$BH$42,45,FALSE),0)</f>
        <v>0</v>
      </c>
      <c r="AU246" s="10">
        <f>ROUND(VLOOKUP($C246,$B$4:$BH$42,46,FALSE),0)</f>
        <v>0</v>
      </c>
      <c r="AV246" s="10">
        <f>ROUND(VLOOKUP($C246,$B$4:$BH$42,47,FALSE),0)</f>
        <v>0</v>
      </c>
      <c r="AW246" s="10">
        <f>ROUND(VLOOKUP($C246,$B$4:$BH$42,48,FALSE),0)</f>
        <v>0</v>
      </c>
      <c r="AX246" s="10">
        <f>ROUND(VLOOKUP($C246,$B$4:$BH$42,49,FALSE),0)</f>
        <v>0</v>
      </c>
      <c r="AY246" s="3"/>
      <c r="AZ246" s="10">
        <v>6000</v>
      </c>
      <c r="BA246" s="10">
        <v>2000</v>
      </c>
      <c r="BB246" s="10">
        <v>575</v>
      </c>
      <c r="BC246" s="10">
        <v>0</v>
      </c>
      <c r="BD246" s="10">
        <v>0</v>
      </c>
      <c r="BE246" s="10">
        <v>60</v>
      </c>
      <c r="BF246" s="3"/>
      <c r="BG246" s="10">
        <v>1000</v>
      </c>
      <c r="BH246" s="10">
        <v>5000</v>
      </c>
      <c r="BI246" s="3"/>
      <c r="BJ246" s="21">
        <v>1</v>
      </c>
      <c r="BK246" s="65">
        <v>0</v>
      </c>
      <c r="BL246" s="65">
        <v>0</v>
      </c>
      <c r="BM246" s="6">
        <f t="shared" si="902"/>
        <v>107.11250000000001</v>
      </c>
      <c r="BN246" s="8">
        <f t="shared" si="903"/>
        <v>347.95278528237111</v>
      </c>
      <c r="BO246" s="12">
        <f t="shared" si="904"/>
        <v>193.05463660207172</v>
      </c>
      <c r="BP246" s="50">
        <f>(1-'#Constant'!$A$3)/($J246*'#Constant'!$B$3/'#Constant'!$C$3^($D246-1)+1)+'#Constant'!$A$3</f>
        <v>0.94452830188679238</v>
      </c>
      <c r="BQ246" s="4">
        <f t="shared" si="905"/>
        <v>239.27287255293649</v>
      </c>
      <c r="BR246" s="50">
        <f>(1-'#Constant'!$A$3)/($K246*'#Constant'!$B$3/'#Constant'!$C$3^($D246-1)+1)+'#Constant'!$A$3</f>
        <v>0.93162790697674425</v>
      </c>
      <c r="BS246" s="4">
        <f t="shared" si="906"/>
        <v>456.63269801180576</v>
      </c>
      <c r="BT246">
        <f>BO246/$BO$4*100</f>
        <v>146.72883194020091</v>
      </c>
    </row>
    <row r="247" spans="1:72" s="13" customFormat="1" ht="17.25" thickBot="1" x14ac:dyDescent="0.35">
      <c r="B247" s="20"/>
      <c r="C247" s="43"/>
      <c r="D247" s="14">
        <v>1</v>
      </c>
      <c r="E247" s="14">
        <v>1</v>
      </c>
      <c r="F247" s="19">
        <v>1</v>
      </c>
      <c r="G247" s="15">
        <f>G246</f>
        <v>95</v>
      </c>
      <c r="H247" s="15">
        <f>H246</f>
        <v>95</v>
      </c>
      <c r="I247" s="15">
        <f>I246</f>
        <v>4520</v>
      </c>
      <c r="J247" s="15">
        <f>J246</f>
        <v>20</v>
      </c>
      <c r="K247" s="15">
        <f>K246</f>
        <v>25</v>
      </c>
      <c r="L247" s="16"/>
      <c r="M247" s="15">
        <f t="shared" ref="M247:V247" si="960">M246</f>
        <v>100</v>
      </c>
      <c r="N247" s="15">
        <f t="shared" si="960"/>
        <v>0</v>
      </c>
      <c r="O247" s="15">
        <f t="shared" si="960"/>
        <v>0</v>
      </c>
      <c r="P247" s="15">
        <f t="shared" si="960"/>
        <v>0</v>
      </c>
      <c r="Q247" s="15">
        <f t="shared" si="960"/>
        <v>0</v>
      </c>
      <c r="R247" s="15">
        <f t="shared" si="960"/>
        <v>0</v>
      </c>
      <c r="S247" s="15">
        <f t="shared" si="960"/>
        <v>100</v>
      </c>
      <c r="T247" s="15">
        <f t="shared" si="960"/>
        <v>0</v>
      </c>
      <c r="U247" s="15">
        <f t="shared" si="960"/>
        <v>0</v>
      </c>
      <c r="V247" s="15">
        <f t="shared" si="960"/>
        <v>0</v>
      </c>
      <c r="W247" s="16"/>
      <c r="X247" s="15">
        <f t="shared" ref="X247:AI247" si="961">X246</f>
        <v>100</v>
      </c>
      <c r="Y247" s="15">
        <f t="shared" si="961"/>
        <v>0</v>
      </c>
      <c r="Z247" s="15">
        <f t="shared" si="961"/>
        <v>0</v>
      </c>
      <c r="AA247" s="15">
        <f t="shared" si="961"/>
        <v>0</v>
      </c>
      <c r="AB247" s="15">
        <f t="shared" si="961"/>
        <v>500</v>
      </c>
      <c r="AC247" s="15">
        <f t="shared" si="961"/>
        <v>250</v>
      </c>
      <c r="AD247" s="15">
        <f t="shared" si="961"/>
        <v>100</v>
      </c>
      <c r="AE247" s="15">
        <f t="shared" si="961"/>
        <v>0</v>
      </c>
      <c r="AF247" s="15">
        <f t="shared" si="961"/>
        <v>0</v>
      </c>
      <c r="AG247" s="15">
        <f t="shared" si="961"/>
        <v>150</v>
      </c>
      <c r="AH247" s="15">
        <f t="shared" si="961"/>
        <v>0</v>
      </c>
      <c r="AI247" s="15">
        <f t="shared" si="961"/>
        <v>0</v>
      </c>
      <c r="AJ247" s="17"/>
      <c r="AK247" s="15">
        <f>AK246</f>
        <v>0</v>
      </c>
      <c r="AL247" s="15">
        <f>AL246</f>
        <v>0</v>
      </c>
      <c r="AM247" s="17"/>
      <c r="AN247" s="15">
        <f t="shared" ref="AN247:AX247" si="962">AN246</f>
        <v>0</v>
      </c>
      <c r="AO247" s="15">
        <f t="shared" si="962"/>
        <v>0</v>
      </c>
      <c r="AP247" s="15">
        <f t="shared" si="962"/>
        <v>0</v>
      </c>
      <c r="AQ247" s="15">
        <f t="shared" si="962"/>
        <v>0</v>
      </c>
      <c r="AR247" s="15">
        <f t="shared" si="962"/>
        <v>0</v>
      </c>
      <c r="AS247" s="15">
        <f t="shared" si="962"/>
        <v>0</v>
      </c>
      <c r="AT247" s="15">
        <f t="shared" si="962"/>
        <v>0</v>
      </c>
      <c r="AU247" s="15">
        <f t="shared" si="962"/>
        <v>0</v>
      </c>
      <c r="AV247" s="15">
        <f t="shared" si="962"/>
        <v>0</v>
      </c>
      <c r="AW247" s="15">
        <f t="shared" si="962"/>
        <v>0</v>
      </c>
      <c r="AX247" s="15">
        <f t="shared" si="962"/>
        <v>0</v>
      </c>
      <c r="AY247" s="17"/>
      <c r="AZ247" s="15">
        <f t="shared" ref="AZ247:BA247" si="963">AZ246</f>
        <v>6000</v>
      </c>
      <c r="BA247" s="15">
        <f t="shared" si="963"/>
        <v>2000</v>
      </c>
      <c r="BB247" s="15">
        <v>575</v>
      </c>
      <c r="BC247" s="15">
        <f t="shared" ref="BC247:BE247" si="964">BC246</f>
        <v>0</v>
      </c>
      <c r="BD247" s="15">
        <f t="shared" si="964"/>
        <v>0</v>
      </c>
      <c r="BE247" s="15">
        <f t="shared" si="964"/>
        <v>60</v>
      </c>
      <c r="BF247" s="17"/>
      <c r="BG247" s="15">
        <f t="shared" ref="BG247:BH247" si="965">BG246</f>
        <v>1000</v>
      </c>
      <c r="BH247" s="15">
        <f t="shared" si="965"/>
        <v>5000</v>
      </c>
      <c r="BI247" s="17"/>
      <c r="BJ247" s="22">
        <f>G247/G246</f>
        <v>1</v>
      </c>
      <c r="BK247" s="65">
        <f t="shared" ref="BK247:BL247" si="966">BK246</f>
        <v>0</v>
      </c>
      <c r="BL247" s="65">
        <f t="shared" si="966"/>
        <v>0</v>
      </c>
      <c r="BM247" s="6">
        <f t="shared" si="902"/>
        <v>107.11250000000001</v>
      </c>
      <c r="BN247" s="8">
        <f t="shared" si="903"/>
        <v>347.95278528237111</v>
      </c>
      <c r="BO247" s="12">
        <f t="shared" si="904"/>
        <v>193.05463660207172</v>
      </c>
      <c r="BP247" s="50">
        <f>(1-'#Constant'!$A$3)/($J247*'#Constant'!$B$3/'#Constant'!$C$3^($D247-1)+1)+'#Constant'!$A$3</f>
        <v>0.94452830188679238</v>
      </c>
      <c r="BQ247" s="4">
        <f t="shared" si="905"/>
        <v>239.27287255293649</v>
      </c>
      <c r="BR247" s="50">
        <f>(1-'#Constant'!$A$3)/($K247*'#Constant'!$B$3/'#Constant'!$C$3^($D247-1)+1)+'#Constant'!$A$3</f>
        <v>0.93162790697674425</v>
      </c>
      <c r="BS247" s="4">
        <f t="shared" si="906"/>
        <v>456.63269801180576</v>
      </c>
      <c r="BT247"/>
    </row>
    <row r="248" spans="1:72" x14ac:dyDescent="0.3">
      <c r="A248">
        <v>111</v>
      </c>
      <c r="B248" s="18" t="s">
        <v>452</v>
      </c>
      <c r="C248" s="43" t="str">
        <f>VLOOKUP($A248,[2]CreatureTable!$A:$I,9,FALSE)</f>
        <v>Mechanic</v>
      </c>
      <c r="D248">
        <v>1</v>
      </c>
      <c r="E248">
        <v>1</v>
      </c>
      <c r="F248" s="18">
        <v>1</v>
      </c>
      <c r="G248" s="10">
        <f>ROUND(VLOOKUP($C248,$B$4:$BH$42,6,FALSE),0)</f>
        <v>104</v>
      </c>
      <c r="H248" s="10">
        <f>ROUND(VLOOKUP($C248,$B$4:$BH$42,7,FALSE),0)</f>
        <v>104</v>
      </c>
      <c r="I248" s="10">
        <f>ROUND(VLOOKUP($C248,$B$4:$BH$42,8,FALSE),0)</f>
        <v>4734</v>
      </c>
      <c r="J248" s="10">
        <f>ROUND(VLOOKUP($C248,$B$4:$BH$42,9,FALSE),0)</f>
        <v>22</v>
      </c>
      <c r="K248" s="10">
        <f>ROUND(VLOOKUP($C248,$B$4:$BH$42,10,FALSE),0)</f>
        <v>18</v>
      </c>
      <c r="L248" s="2"/>
      <c r="M248" s="10">
        <f>ROUND(VLOOKUP($C248,$B$4:$BH$42,12,FALSE),0)</f>
        <v>150</v>
      </c>
      <c r="N248" s="10">
        <f>ROUND(VLOOKUP($C248,$B$4:$BH$42,13,FALSE),0)</f>
        <v>0</v>
      </c>
      <c r="O248" s="10">
        <f>ROUND(VLOOKUP($C248,$B$4:$BH$42,14,FALSE),0)</f>
        <v>500</v>
      </c>
      <c r="P248" s="10">
        <f>ROUND(VLOOKUP($C248,$B$4:$BH$42,15,FALSE),0)</f>
        <v>0</v>
      </c>
      <c r="Q248" s="10">
        <f>ROUND(VLOOKUP($C248,$B$4:$BH$42,16,FALSE),0)</f>
        <v>0</v>
      </c>
      <c r="R248" s="10">
        <f>ROUND(VLOOKUP($C248,$B$4:$BH$42,17,FALSE),0)</f>
        <v>0</v>
      </c>
      <c r="S248" s="10">
        <f>ROUND(VLOOKUP($C248,$B$4:$BH$42,18,FALSE),0)</f>
        <v>200</v>
      </c>
      <c r="T248" s="10">
        <f>ROUND(VLOOKUP($C248,$B$4:$BH$42,19,FALSE),0)</f>
        <v>100</v>
      </c>
      <c r="U248" s="10">
        <f>ROUND(VLOOKUP($C248,$B$4:$BH$42,20,FALSE),0)</f>
        <v>0</v>
      </c>
      <c r="V248" s="10">
        <f>ROUND(VLOOKUP($C248,$B$4:$BH$42,21,FALSE),0)</f>
        <v>0</v>
      </c>
      <c r="W248" s="2"/>
      <c r="X248" s="10">
        <f>ROUND(VLOOKUP($C248,$B$4:$BH$42,23,FALSE),0)</f>
        <v>150</v>
      </c>
      <c r="Y248" s="10">
        <f>ROUND(VLOOKUP($C248,$B$4:$BH$42,24,FALSE),0)</f>
        <v>0</v>
      </c>
      <c r="Z248" s="10">
        <f>ROUND(VLOOKUP($C248,$B$4:$BH$42,25,FALSE),0)</f>
        <v>500</v>
      </c>
      <c r="AA248" s="10">
        <f>ROUND(VLOOKUP($C248,$B$4:$BH$42,26,FALSE),0)</f>
        <v>0</v>
      </c>
      <c r="AB248" s="10">
        <f>ROUND(VLOOKUP($C248,$B$4:$BH$42,27,FALSE),0)</f>
        <v>0</v>
      </c>
      <c r="AC248" s="10">
        <f>ROUND(VLOOKUP($C248,$B$4:$BH$42,28,FALSE),0)</f>
        <v>0</v>
      </c>
      <c r="AD248" s="10">
        <f>ROUND(VLOOKUP($C248,$B$4:$BH$42,29,FALSE),0)</f>
        <v>200</v>
      </c>
      <c r="AE248" s="10">
        <f>ROUND(VLOOKUP($C248,$B$4:$BH$42,30,FALSE),0)</f>
        <v>100</v>
      </c>
      <c r="AF248" s="10">
        <f>ROUND(VLOOKUP($C248,$B$4:$BH$42,31,FALSE),0)</f>
        <v>0</v>
      </c>
      <c r="AG248" s="10">
        <f>ROUND(VLOOKUP($C248,$B$4:$BH$42,32,FALSE),0)</f>
        <v>0</v>
      </c>
      <c r="AH248" s="10">
        <f>ROUND(VLOOKUP($C248,$B$4:$BH$42,33,FALSE),0)</f>
        <v>0</v>
      </c>
      <c r="AI248" s="10">
        <f>ROUND(VLOOKUP($C248,$B$4:$BH$42,34,FALSE),0)</f>
        <v>0</v>
      </c>
      <c r="AJ248" s="3"/>
      <c r="AK248" s="10">
        <f>ROUND(VLOOKUP($C248,$B$4:$BH$42,36,FALSE),0)</f>
        <v>0</v>
      </c>
      <c r="AL248" s="10">
        <f>ROUND(VLOOKUP($C248,$B$4:$BH$42,37,FALSE),0)</f>
        <v>0</v>
      </c>
      <c r="AM248" s="3"/>
      <c r="AN248" s="10">
        <f>ROUND(VLOOKUP($C248,$B$4:$BH$42,39,FALSE),0)</f>
        <v>0</v>
      </c>
      <c r="AO248" s="10">
        <f>ROUND(VLOOKUP($C248,$B$4:$BH$42,40,FALSE),0)</f>
        <v>0</v>
      </c>
      <c r="AP248" s="10">
        <f>ROUND(VLOOKUP($C248,$B$4:$BH$42,41,FALSE),0)</f>
        <v>0</v>
      </c>
      <c r="AQ248" s="10">
        <f>ROUND(VLOOKUP($C248,$B$4:$BH$42,42,FALSE),0)</f>
        <v>0</v>
      </c>
      <c r="AR248" s="10">
        <f>ROUND(VLOOKUP($C248,$B$4:$BH$42,43,FALSE),0)</f>
        <v>0</v>
      </c>
      <c r="AS248" s="10">
        <f>ROUND(VLOOKUP($C248,$B$4:$BH$42,44,FALSE),0)</f>
        <v>0</v>
      </c>
      <c r="AT248" s="10">
        <f>ROUND(VLOOKUP($C248,$B$4:$BH$42,45,FALSE),0)</f>
        <v>0</v>
      </c>
      <c r="AU248" s="10">
        <f>ROUND(VLOOKUP($C248,$B$4:$BH$42,46,FALSE),0)</f>
        <v>0</v>
      </c>
      <c r="AV248" s="10">
        <f>ROUND(VLOOKUP($C248,$B$4:$BH$42,47,FALSE),0)</f>
        <v>0</v>
      </c>
      <c r="AW248" s="10">
        <f>ROUND(VLOOKUP($C248,$B$4:$BH$42,48,FALSE),0)</f>
        <v>0</v>
      </c>
      <c r="AX248" s="10">
        <f>ROUND(VLOOKUP($C248,$B$4:$BH$42,49,FALSE),0)</f>
        <v>0</v>
      </c>
      <c r="AY248" s="3"/>
      <c r="AZ248" s="10">
        <v>6000</v>
      </c>
      <c r="BA248" s="10">
        <v>2000</v>
      </c>
      <c r="BB248" s="10">
        <v>425</v>
      </c>
      <c r="BC248" s="10">
        <v>0</v>
      </c>
      <c r="BD248" s="10">
        <v>0</v>
      </c>
      <c r="BE248" s="10">
        <v>60</v>
      </c>
      <c r="BF248" s="3"/>
      <c r="BG248" s="10">
        <v>1000</v>
      </c>
      <c r="BH248" s="10">
        <v>5000</v>
      </c>
      <c r="BI248" s="3"/>
      <c r="BJ248" s="21">
        <v>1</v>
      </c>
      <c r="BK248" s="65">
        <v>0</v>
      </c>
      <c r="BL248" s="65">
        <v>0</v>
      </c>
      <c r="BM248" s="6">
        <f t="shared" ref="BM248:BM249" si="967">MAX(G248*(1+M248/1000*(1+O248/1000))*(1+0.5*T248/1000)*(1+0.25*S248/1000),(H248*(1+X248/1000*(1+Z248/1000))*(1+0.5*AE248/1000)*(1+0.25*AD248/1000)))*BG248/1000</f>
        <v>140.45850000000002</v>
      </c>
      <c r="BN248" s="8">
        <f t="shared" ref="BN248:BN249" si="968">(BQ248+BS248)/2*(1+AI248/2000)*(1+AH248/2000)*(1+AN248/2000)*(1+AK248/2000)</f>
        <v>250.60111205013436</v>
      </c>
      <c r="BO248" s="12">
        <f t="shared" ref="BO248:BO249" si="969">SQRT(BM248*BN248)</f>
        <v>187.61411539885214</v>
      </c>
      <c r="BP248" s="50">
        <f>(1-'#Constant'!$A$3)/($J248*'#Constant'!$B$3/'#Constant'!$C$3^($D248-1)+1)+'#Constant'!$A$3</f>
        <v>0.93932457786116319</v>
      </c>
      <c r="BQ248" s="4">
        <f t="shared" ref="BQ248:BQ249" si="970">I248/(BP248*(1-Q248/1000*(0.5+R248/1000))*(1-P248/1000)*(1-V248/1000)*(1+U248/1000))/20</f>
        <v>251.98957376263334</v>
      </c>
      <c r="BR248" s="50">
        <f>(1-'#Constant'!$A$3)/($K248*'#Constant'!$B$3/'#Constant'!$C$3^($D248-1)+1)+'#Constant'!$A$3</f>
        <v>0.9497912713472485</v>
      </c>
      <c r="BS248" s="4">
        <f t="shared" ref="BS248:BS249" si="971">I248/(BR248*(1-AB248/1000*(0.5+AC248/1000))*(1-AA248/1000)*(1-AG248/1000)*(1+AF248/1000))/20</f>
        <v>249.21265033763538</v>
      </c>
      <c r="BT248">
        <f>BO248/$BO$4*100</f>
        <v>142.5938298737147</v>
      </c>
    </row>
    <row r="249" spans="1:72" s="13" customFormat="1" ht="17.25" thickBot="1" x14ac:dyDescent="0.35">
      <c r="B249" s="20"/>
      <c r="D249" s="14">
        <v>1</v>
      </c>
      <c r="E249" s="14">
        <v>1</v>
      </c>
      <c r="F249" s="19">
        <v>1</v>
      </c>
      <c r="G249" s="15">
        <f>G248</f>
        <v>104</v>
      </c>
      <c r="H249" s="15">
        <f>H248</f>
        <v>104</v>
      </c>
      <c r="I249" s="15">
        <f>I248</f>
        <v>4734</v>
      </c>
      <c r="J249" s="15">
        <f>J248</f>
        <v>22</v>
      </c>
      <c r="K249" s="15">
        <f>K248</f>
        <v>18</v>
      </c>
      <c r="L249" s="16"/>
      <c r="M249" s="15">
        <f t="shared" ref="M249:V249" si="972">M248</f>
        <v>150</v>
      </c>
      <c r="N249" s="15">
        <f t="shared" si="972"/>
        <v>0</v>
      </c>
      <c r="O249" s="15">
        <f t="shared" si="972"/>
        <v>500</v>
      </c>
      <c r="P249" s="15">
        <f t="shared" si="972"/>
        <v>0</v>
      </c>
      <c r="Q249" s="15">
        <f t="shared" si="972"/>
        <v>0</v>
      </c>
      <c r="R249" s="15">
        <f t="shared" si="972"/>
        <v>0</v>
      </c>
      <c r="S249" s="15">
        <f t="shared" si="972"/>
        <v>200</v>
      </c>
      <c r="T249" s="15">
        <f t="shared" si="972"/>
        <v>100</v>
      </c>
      <c r="U249" s="15">
        <f t="shared" si="972"/>
        <v>0</v>
      </c>
      <c r="V249" s="15">
        <f t="shared" si="972"/>
        <v>0</v>
      </c>
      <c r="W249" s="16"/>
      <c r="X249" s="15">
        <f t="shared" ref="X249:AI249" si="973">X248</f>
        <v>150</v>
      </c>
      <c r="Y249" s="15">
        <f t="shared" si="973"/>
        <v>0</v>
      </c>
      <c r="Z249" s="15">
        <f t="shared" si="973"/>
        <v>500</v>
      </c>
      <c r="AA249" s="15">
        <f t="shared" si="973"/>
        <v>0</v>
      </c>
      <c r="AB249" s="15">
        <f t="shared" si="973"/>
        <v>0</v>
      </c>
      <c r="AC249" s="15">
        <f t="shared" si="973"/>
        <v>0</v>
      </c>
      <c r="AD249" s="15">
        <f t="shared" si="973"/>
        <v>200</v>
      </c>
      <c r="AE249" s="15">
        <f t="shared" si="973"/>
        <v>100</v>
      </c>
      <c r="AF249" s="15">
        <f t="shared" si="973"/>
        <v>0</v>
      </c>
      <c r="AG249" s="15">
        <f t="shared" si="973"/>
        <v>0</v>
      </c>
      <c r="AH249" s="15">
        <f t="shared" si="973"/>
        <v>0</v>
      </c>
      <c r="AI249" s="15">
        <f t="shared" si="973"/>
        <v>0</v>
      </c>
      <c r="AJ249" s="17"/>
      <c r="AK249" s="15">
        <f>AK248</f>
        <v>0</v>
      </c>
      <c r="AL249" s="15">
        <f>AL248</f>
        <v>0</v>
      </c>
      <c r="AM249" s="17"/>
      <c r="AN249" s="15">
        <f t="shared" ref="AN249:AX249" si="974">AN248</f>
        <v>0</v>
      </c>
      <c r="AO249" s="15">
        <f t="shared" si="974"/>
        <v>0</v>
      </c>
      <c r="AP249" s="15">
        <f t="shared" si="974"/>
        <v>0</v>
      </c>
      <c r="AQ249" s="15">
        <f t="shared" si="974"/>
        <v>0</v>
      </c>
      <c r="AR249" s="15">
        <f t="shared" si="974"/>
        <v>0</v>
      </c>
      <c r="AS249" s="15">
        <f t="shared" si="974"/>
        <v>0</v>
      </c>
      <c r="AT249" s="15">
        <f t="shared" si="974"/>
        <v>0</v>
      </c>
      <c r="AU249" s="15">
        <f t="shared" si="974"/>
        <v>0</v>
      </c>
      <c r="AV249" s="15">
        <f t="shared" si="974"/>
        <v>0</v>
      </c>
      <c r="AW249" s="15">
        <f t="shared" si="974"/>
        <v>0</v>
      </c>
      <c r="AX249" s="15">
        <f t="shared" si="974"/>
        <v>0</v>
      </c>
      <c r="AY249" s="17"/>
      <c r="AZ249" s="15">
        <f t="shared" ref="AZ249:BA249" si="975">AZ248</f>
        <v>6000</v>
      </c>
      <c r="BA249" s="15">
        <f t="shared" si="975"/>
        <v>2000</v>
      </c>
      <c r="BB249" s="15">
        <v>425</v>
      </c>
      <c r="BC249" s="15">
        <f t="shared" ref="BC249:BE249" si="976">BC248</f>
        <v>0</v>
      </c>
      <c r="BD249" s="15">
        <f t="shared" si="976"/>
        <v>0</v>
      </c>
      <c r="BE249" s="15">
        <f t="shared" si="976"/>
        <v>60</v>
      </c>
      <c r="BF249" s="17"/>
      <c r="BG249" s="15">
        <f t="shared" ref="BG249:BH249" si="977">BG248</f>
        <v>1000</v>
      </c>
      <c r="BH249" s="15">
        <f t="shared" si="977"/>
        <v>5000</v>
      </c>
      <c r="BI249" s="17"/>
      <c r="BJ249" s="22">
        <f>G249/G248</f>
        <v>1</v>
      </c>
      <c r="BK249" s="65">
        <f t="shared" ref="BK249:BL249" si="978">BK248</f>
        <v>0</v>
      </c>
      <c r="BL249" s="65">
        <f t="shared" si="978"/>
        <v>0</v>
      </c>
      <c r="BM249" s="6">
        <f t="shared" si="967"/>
        <v>140.45850000000002</v>
      </c>
      <c r="BN249" s="8">
        <f t="shared" si="968"/>
        <v>250.60111205013436</v>
      </c>
      <c r="BO249" s="12">
        <f t="shared" si="969"/>
        <v>187.61411539885214</v>
      </c>
      <c r="BP249" s="50">
        <f>(1-'#Constant'!$A$3)/($J249*'#Constant'!$B$3/'#Constant'!$C$3^($D249-1)+1)+'#Constant'!$A$3</f>
        <v>0.93932457786116319</v>
      </c>
      <c r="BQ249" s="4">
        <f t="shared" si="970"/>
        <v>251.98957376263334</v>
      </c>
      <c r="BR249" s="50">
        <f>(1-'#Constant'!$A$3)/($K249*'#Constant'!$B$3/'#Constant'!$C$3^($D249-1)+1)+'#Constant'!$A$3</f>
        <v>0.9497912713472485</v>
      </c>
      <c r="BS249" s="4">
        <f t="shared" si="971"/>
        <v>249.21265033763538</v>
      </c>
      <c r="BT249"/>
    </row>
    <row r="250" spans="1:72" x14ac:dyDescent="0.3">
      <c r="A250">
        <v>901</v>
      </c>
      <c r="B250" s="18" t="e">
        <f>VLOOKUP(CONCATENATE("CREATURE_NAME_",A250),[1]Localization_Hero!$A:$E,2,FALSE)</f>
        <v>#N/A</v>
      </c>
      <c r="C250" s="43" t="str">
        <f>VLOOKUP($A250,[2]CreatureTable!$A:$I,9,FALSE)</f>
        <v>Warrior</v>
      </c>
      <c r="D250">
        <v>1</v>
      </c>
      <c r="E250">
        <v>1</v>
      </c>
      <c r="F250" s="18">
        <v>1</v>
      </c>
      <c r="G250" s="10">
        <f>ROUND(VLOOKUP($C250,$B$4:$BH$42,6,FALSE),0)</f>
        <v>92</v>
      </c>
      <c r="H250" s="10">
        <f>ROUND(VLOOKUP($C250,$B$4:$BH$42,7,FALSE),0)</f>
        <v>92</v>
      </c>
      <c r="I250" s="10">
        <f>ROUND(VLOOKUP($C250,$B$4:$BH$42,8,FALSE),0)</f>
        <v>5930</v>
      </c>
      <c r="J250" s="10">
        <f>ROUND(VLOOKUP($C250,$B$4:$BH$42,9,FALSE),0)</f>
        <v>30</v>
      </c>
      <c r="K250" s="10">
        <f>ROUND(VLOOKUP($C250,$B$4:$BH$42,10,FALSE),0)</f>
        <v>36</v>
      </c>
      <c r="L250" s="2"/>
      <c r="M250" s="10">
        <f>ROUND(VLOOKUP($C250,$B$4:$BH$42,12,FALSE),0)</f>
        <v>150</v>
      </c>
      <c r="N250" s="10">
        <f>ROUND(VLOOKUP($C250,$B$4:$BH$42,13,FALSE),0)</f>
        <v>0</v>
      </c>
      <c r="O250" s="10">
        <f>ROUND(VLOOKUP($C250,$B$4:$BH$42,14,FALSE),0)</f>
        <v>0</v>
      </c>
      <c r="P250" s="10">
        <f>ROUND(VLOOKUP($C250,$B$4:$BH$42,15,FALSE),0)</f>
        <v>100</v>
      </c>
      <c r="Q250" s="10">
        <f>ROUND(VLOOKUP($C250,$B$4:$BH$42,16,FALSE),0)</f>
        <v>0</v>
      </c>
      <c r="R250" s="10">
        <f>ROUND(VLOOKUP($C250,$B$4:$BH$42,17,FALSE),0)</f>
        <v>0</v>
      </c>
      <c r="S250" s="10">
        <f>ROUND(VLOOKUP($C250,$B$4:$BH$42,18,FALSE),0)</f>
        <v>100</v>
      </c>
      <c r="T250" s="10">
        <f>ROUND(VLOOKUP($C250,$B$4:$BH$42,19,FALSE),0)</f>
        <v>150</v>
      </c>
      <c r="U250" s="10">
        <f>ROUND(VLOOKUP($C250,$B$4:$BH$42,20,FALSE),0)</f>
        <v>0</v>
      </c>
      <c r="V250" s="10">
        <f>ROUND(VLOOKUP($C250,$B$4:$BH$42,21,FALSE),0)</f>
        <v>0</v>
      </c>
      <c r="W250" s="2"/>
      <c r="X250" s="10">
        <f>ROUND(VLOOKUP($C250,$B$4:$BH$42,23,FALSE),0)</f>
        <v>150</v>
      </c>
      <c r="Y250" s="10">
        <f>ROUND(VLOOKUP($C250,$B$4:$BH$42,24,FALSE),0)</f>
        <v>0</v>
      </c>
      <c r="Z250" s="10">
        <f>ROUND(VLOOKUP($C250,$B$4:$BH$42,25,FALSE),0)</f>
        <v>0</v>
      </c>
      <c r="AA250" s="10">
        <f>ROUND(VLOOKUP($C250,$B$4:$BH$42,26,FALSE),0)</f>
        <v>100</v>
      </c>
      <c r="AB250" s="10">
        <f>ROUND(VLOOKUP($C250,$B$4:$BH$42,27,FALSE),0)</f>
        <v>0</v>
      </c>
      <c r="AC250" s="10">
        <f>ROUND(VLOOKUP($C250,$B$4:$BH$42,28,FALSE),0)</f>
        <v>0</v>
      </c>
      <c r="AD250" s="10">
        <f>ROUND(VLOOKUP($C250,$B$4:$BH$42,29,FALSE),0)</f>
        <v>100</v>
      </c>
      <c r="AE250" s="10">
        <f>ROUND(VLOOKUP($C250,$B$4:$BH$42,30,FALSE),0)</f>
        <v>150</v>
      </c>
      <c r="AF250" s="10">
        <f>ROUND(VLOOKUP($C250,$B$4:$BH$42,31,FALSE),0)</f>
        <v>0</v>
      </c>
      <c r="AG250" s="10">
        <f>ROUND(VLOOKUP($C250,$B$4:$BH$42,32,FALSE),0)</f>
        <v>0</v>
      </c>
      <c r="AH250" s="10">
        <f>ROUND(VLOOKUP($C250,$B$4:$BH$42,33,FALSE),0)</f>
        <v>0</v>
      </c>
      <c r="AI250" s="10">
        <f>ROUND(VLOOKUP($C250,$B$4:$BH$42,34,FALSE),0)</f>
        <v>0</v>
      </c>
      <c r="AJ250" s="3"/>
      <c r="AK250" s="10">
        <f>ROUND(VLOOKUP($C250,$B$4:$BH$42,36,FALSE),0)</f>
        <v>150</v>
      </c>
      <c r="AL250" s="10">
        <f>ROUND(VLOOKUP($C250,$B$4:$BH$42,37,FALSE),0)</f>
        <v>0</v>
      </c>
      <c r="AM250" s="3"/>
      <c r="AN250" s="10">
        <f>ROUND(VLOOKUP($C250,$B$4:$BH$42,39,FALSE),0)</f>
        <v>0</v>
      </c>
      <c r="AO250" s="10">
        <f>ROUND(VLOOKUP($C250,$B$4:$BH$42,40,FALSE),0)</f>
        <v>0</v>
      </c>
      <c r="AP250" s="10">
        <f>ROUND(VLOOKUP($C250,$B$4:$BH$42,41,FALSE),0)</f>
        <v>0</v>
      </c>
      <c r="AQ250" s="10">
        <f>ROUND(VLOOKUP($C250,$B$4:$BH$42,42,FALSE),0)</f>
        <v>0</v>
      </c>
      <c r="AR250" s="10">
        <f>ROUND(VLOOKUP($C250,$B$4:$BH$42,43,FALSE),0)</f>
        <v>0</v>
      </c>
      <c r="AS250" s="10">
        <f>ROUND(VLOOKUP($C250,$B$4:$BH$42,44,FALSE),0)</f>
        <v>0</v>
      </c>
      <c r="AT250" s="10">
        <f>ROUND(VLOOKUP($C250,$B$4:$BH$42,45,FALSE),0)</f>
        <v>0</v>
      </c>
      <c r="AU250" s="10">
        <f>ROUND(VLOOKUP($C250,$B$4:$BH$42,46,FALSE),0)</f>
        <v>0</v>
      </c>
      <c r="AV250" s="10">
        <f>ROUND(VLOOKUP($C250,$B$4:$BH$42,47,FALSE),0)</f>
        <v>0</v>
      </c>
      <c r="AW250" s="10">
        <f>ROUND(VLOOKUP($C250,$B$4:$BH$42,48,FALSE),0)</f>
        <v>0</v>
      </c>
      <c r="AX250" s="10">
        <f>ROUND(VLOOKUP($C250,$B$4:$BH$42,49,FALSE),0)</f>
        <v>0</v>
      </c>
      <c r="AY250" s="3"/>
      <c r="AZ250" s="10">
        <v>6000</v>
      </c>
      <c r="BA250" s="10">
        <v>2000</v>
      </c>
      <c r="BB250" s="10">
        <v>260</v>
      </c>
      <c r="BC250" s="10">
        <v>0</v>
      </c>
      <c r="BD250" s="10">
        <v>0</v>
      </c>
      <c r="BE250" s="10">
        <v>60</v>
      </c>
      <c r="BF250" s="3"/>
      <c r="BG250" s="10">
        <v>1000</v>
      </c>
      <c r="BH250" s="10">
        <v>5000</v>
      </c>
      <c r="BI250" s="3"/>
      <c r="BJ250" s="21">
        <v>1</v>
      </c>
      <c r="BK250" s="65">
        <v>0</v>
      </c>
      <c r="BL250" s="65">
        <v>0</v>
      </c>
      <c r="BM250" s="6">
        <f t="shared" si="406"/>
        <v>116.57837499999998</v>
      </c>
      <c r="BN250" s="8">
        <f t="shared" si="407"/>
        <v>388.44422318283398</v>
      </c>
      <c r="BO250" s="12">
        <f t="shared" ref="BO250:BO251" si="979">SQRT(BM250*BN250)</f>
        <v>212.80083720886088</v>
      </c>
      <c r="BP250" s="50">
        <f>(1-'#Constant'!$A$3)/($J250*'#Constant'!$B$3/'#Constant'!$C$3^($D250-1)+1)+'#Constant'!$A$3</f>
        <v>0.91908256880733941</v>
      </c>
      <c r="BQ250" s="4">
        <f t="shared" si="408"/>
        <v>358.44923581996852</v>
      </c>
      <c r="BR250" s="50">
        <f>(1-'#Constant'!$A$3)/($K250*'#Constant'!$B$3/'#Constant'!$C$3^($D250-1)+1)+'#Constant'!$A$3</f>
        <v>0.90447653429602881</v>
      </c>
      <c r="BS250" s="4">
        <f t="shared" si="409"/>
        <v>364.2376910318157</v>
      </c>
      <c r="BT250">
        <f>BO250/$BO$4*100</f>
        <v>161.73669189781026</v>
      </c>
    </row>
    <row r="251" spans="1:72" s="13" customFormat="1" ht="17.25" thickBot="1" x14ac:dyDescent="0.35">
      <c r="B251" s="20"/>
      <c r="D251" s="14">
        <v>1</v>
      </c>
      <c r="E251" s="14">
        <v>1</v>
      </c>
      <c r="F251" s="19">
        <v>1</v>
      </c>
      <c r="G251" s="15">
        <f>G250</f>
        <v>92</v>
      </c>
      <c r="H251" s="15">
        <f>H250</f>
        <v>92</v>
      </c>
      <c r="I251" s="15">
        <f>I250</f>
        <v>5930</v>
      </c>
      <c r="J251" s="15">
        <f>J250</f>
        <v>30</v>
      </c>
      <c r="K251" s="15">
        <f>K250</f>
        <v>36</v>
      </c>
      <c r="L251" s="16"/>
      <c r="M251" s="15">
        <f t="shared" ref="M251:V251" si="980">M250</f>
        <v>150</v>
      </c>
      <c r="N251" s="15">
        <f t="shared" si="980"/>
        <v>0</v>
      </c>
      <c r="O251" s="15">
        <f t="shared" si="980"/>
        <v>0</v>
      </c>
      <c r="P251" s="15">
        <f t="shared" si="980"/>
        <v>100</v>
      </c>
      <c r="Q251" s="15">
        <f t="shared" si="980"/>
        <v>0</v>
      </c>
      <c r="R251" s="15">
        <f t="shared" si="980"/>
        <v>0</v>
      </c>
      <c r="S251" s="15">
        <f t="shared" si="980"/>
        <v>100</v>
      </c>
      <c r="T251" s="15">
        <f t="shared" si="980"/>
        <v>150</v>
      </c>
      <c r="U251" s="15">
        <f t="shared" si="980"/>
        <v>0</v>
      </c>
      <c r="V251" s="15">
        <f t="shared" si="980"/>
        <v>0</v>
      </c>
      <c r="W251" s="16"/>
      <c r="X251" s="15">
        <f t="shared" ref="X251:AI251" si="981">X250</f>
        <v>150</v>
      </c>
      <c r="Y251" s="15">
        <f t="shared" si="981"/>
        <v>0</v>
      </c>
      <c r="Z251" s="15">
        <f t="shared" si="981"/>
        <v>0</v>
      </c>
      <c r="AA251" s="15">
        <f t="shared" si="981"/>
        <v>100</v>
      </c>
      <c r="AB251" s="15">
        <f t="shared" si="981"/>
        <v>0</v>
      </c>
      <c r="AC251" s="15">
        <f t="shared" si="981"/>
        <v>0</v>
      </c>
      <c r="AD251" s="15">
        <f t="shared" si="981"/>
        <v>100</v>
      </c>
      <c r="AE251" s="15">
        <f t="shared" si="981"/>
        <v>150</v>
      </c>
      <c r="AF251" s="15">
        <f t="shared" si="981"/>
        <v>0</v>
      </c>
      <c r="AG251" s="15">
        <f t="shared" si="981"/>
        <v>0</v>
      </c>
      <c r="AH251" s="15">
        <f t="shared" si="981"/>
        <v>0</v>
      </c>
      <c r="AI251" s="15">
        <f t="shared" si="981"/>
        <v>0</v>
      </c>
      <c r="AJ251" s="17"/>
      <c r="AK251" s="15">
        <f>AK250</f>
        <v>150</v>
      </c>
      <c r="AL251" s="15">
        <f>AL250</f>
        <v>0</v>
      </c>
      <c r="AM251" s="17"/>
      <c r="AN251" s="15">
        <f t="shared" ref="AN251:AX251" si="982">AN250</f>
        <v>0</v>
      </c>
      <c r="AO251" s="15">
        <f t="shared" si="982"/>
        <v>0</v>
      </c>
      <c r="AP251" s="15">
        <f t="shared" si="982"/>
        <v>0</v>
      </c>
      <c r="AQ251" s="15">
        <f t="shared" si="982"/>
        <v>0</v>
      </c>
      <c r="AR251" s="15">
        <f t="shared" si="982"/>
        <v>0</v>
      </c>
      <c r="AS251" s="15">
        <f t="shared" si="982"/>
        <v>0</v>
      </c>
      <c r="AT251" s="15">
        <f t="shared" si="982"/>
        <v>0</v>
      </c>
      <c r="AU251" s="15">
        <f t="shared" si="982"/>
        <v>0</v>
      </c>
      <c r="AV251" s="15">
        <f t="shared" si="982"/>
        <v>0</v>
      </c>
      <c r="AW251" s="15">
        <f t="shared" si="982"/>
        <v>0</v>
      </c>
      <c r="AX251" s="15">
        <f t="shared" si="982"/>
        <v>0</v>
      </c>
      <c r="AY251" s="17"/>
      <c r="AZ251" s="15">
        <f>AZ250</f>
        <v>6000</v>
      </c>
      <c r="BA251" s="15">
        <f>BA250</f>
        <v>2000</v>
      </c>
      <c r="BB251" s="15">
        <v>260</v>
      </c>
      <c r="BC251" s="15">
        <f>BC250</f>
        <v>0</v>
      </c>
      <c r="BD251" s="15">
        <f>BD250</f>
        <v>0</v>
      </c>
      <c r="BE251" s="15">
        <f>BE250</f>
        <v>60</v>
      </c>
      <c r="BF251" s="17"/>
      <c r="BG251" s="15">
        <f>BG250</f>
        <v>1000</v>
      </c>
      <c r="BH251" s="15">
        <f>BH250</f>
        <v>5000</v>
      </c>
      <c r="BI251" s="17"/>
      <c r="BJ251" s="22">
        <f>G251/G250</f>
        <v>1</v>
      </c>
      <c r="BK251" s="65">
        <f>BK250</f>
        <v>0</v>
      </c>
      <c r="BL251" s="65">
        <f>BL250</f>
        <v>0</v>
      </c>
      <c r="BM251" s="6">
        <f t="shared" si="406"/>
        <v>116.57837499999998</v>
      </c>
      <c r="BN251" s="8">
        <f t="shared" si="407"/>
        <v>388.44422318283398</v>
      </c>
      <c r="BO251" s="12">
        <f t="shared" si="979"/>
        <v>212.80083720886088</v>
      </c>
      <c r="BP251" s="50">
        <f>(1-'#Constant'!$A$3)/($J251*'#Constant'!$B$3/'#Constant'!$C$3^($D251-1)+1)+'#Constant'!$A$3</f>
        <v>0.91908256880733941</v>
      </c>
      <c r="BQ251" s="4">
        <f t="shared" si="408"/>
        <v>358.44923581996852</v>
      </c>
      <c r="BR251" s="50">
        <f>(1-'#Constant'!$A$3)/($K251*'#Constant'!$B$3/'#Constant'!$C$3^($D251-1)+1)+'#Constant'!$A$3</f>
        <v>0.90447653429602881</v>
      </c>
      <c r="BS251" s="4">
        <f t="shared" si="409"/>
        <v>364.2376910318157</v>
      </c>
      <c r="BT251"/>
    </row>
    <row r="252" spans="1:72" x14ac:dyDescent="0.3">
      <c r="A252">
        <v>902</v>
      </c>
      <c r="B252" s="18" t="e">
        <f>VLOOKUP(CONCATENATE("CREATURE_NAME_",A252),[1]Localization_Hero!$A:$E,2,FALSE)</f>
        <v>#N/A</v>
      </c>
      <c r="C252" s="43" t="str">
        <f>VLOOKUP($A252,[2]CreatureTable!$A:$I,9,FALSE)</f>
        <v>Priest</v>
      </c>
      <c r="D252">
        <v>1</v>
      </c>
      <c r="E252">
        <v>1</v>
      </c>
      <c r="F252" s="18">
        <v>1</v>
      </c>
      <c r="G252" s="10">
        <f>ROUND(VLOOKUP($C252,$B$4:$BH$42,6,FALSE),0)</f>
        <v>95</v>
      </c>
      <c r="H252" s="10">
        <f>ROUND(VLOOKUP($C252,$B$4:$BH$42,7,FALSE),0)</f>
        <v>95</v>
      </c>
      <c r="I252" s="10">
        <f>ROUND(VLOOKUP($C252,$B$4:$BH$42,8,FALSE),0)</f>
        <v>4520</v>
      </c>
      <c r="J252" s="10">
        <f>ROUND(VLOOKUP($C252,$B$4:$BH$42,9,FALSE),0)</f>
        <v>20</v>
      </c>
      <c r="K252" s="10">
        <f>ROUND(VLOOKUP($C252,$B$4:$BH$42,10,FALSE),0)</f>
        <v>25</v>
      </c>
      <c r="L252" s="2"/>
      <c r="M252" s="10">
        <f>ROUND(VLOOKUP($C252,$B$4:$BH$42,12,FALSE),0)</f>
        <v>100</v>
      </c>
      <c r="N252" s="10">
        <f>ROUND(VLOOKUP($C252,$B$4:$BH$42,13,FALSE),0)</f>
        <v>0</v>
      </c>
      <c r="O252" s="10">
        <f>ROUND(VLOOKUP($C252,$B$4:$BH$42,14,FALSE),0)</f>
        <v>0</v>
      </c>
      <c r="P252" s="10">
        <f>ROUND(VLOOKUP($C252,$B$4:$BH$42,15,FALSE),0)</f>
        <v>0</v>
      </c>
      <c r="Q252" s="10">
        <f>ROUND(VLOOKUP($C252,$B$4:$BH$42,16,FALSE),0)</f>
        <v>0</v>
      </c>
      <c r="R252" s="10">
        <f>ROUND(VLOOKUP($C252,$B$4:$BH$42,17,FALSE),0)</f>
        <v>0</v>
      </c>
      <c r="S252" s="10">
        <f>ROUND(VLOOKUP($C252,$B$4:$BH$42,18,FALSE),0)</f>
        <v>100</v>
      </c>
      <c r="T252" s="10">
        <f>ROUND(VLOOKUP($C252,$B$4:$BH$42,19,FALSE),0)</f>
        <v>0</v>
      </c>
      <c r="U252" s="10">
        <f>ROUND(VLOOKUP($C252,$B$4:$BH$42,20,FALSE),0)</f>
        <v>0</v>
      </c>
      <c r="V252" s="10">
        <f>ROUND(VLOOKUP($C252,$B$4:$BH$42,21,FALSE),0)</f>
        <v>0</v>
      </c>
      <c r="W252" s="2"/>
      <c r="X252" s="10">
        <f>ROUND(VLOOKUP($C252,$B$4:$BH$42,23,FALSE),0)</f>
        <v>100</v>
      </c>
      <c r="Y252" s="10">
        <f>ROUND(VLOOKUP($C252,$B$4:$BH$42,24,FALSE),0)</f>
        <v>0</v>
      </c>
      <c r="Z252" s="10">
        <f>ROUND(VLOOKUP($C252,$B$4:$BH$42,25,FALSE),0)</f>
        <v>0</v>
      </c>
      <c r="AA252" s="10">
        <f>ROUND(VLOOKUP($C252,$B$4:$BH$42,26,FALSE),0)</f>
        <v>0</v>
      </c>
      <c r="AB252" s="10">
        <f>ROUND(VLOOKUP($C252,$B$4:$BH$42,27,FALSE),0)</f>
        <v>500</v>
      </c>
      <c r="AC252" s="10">
        <f>ROUND(VLOOKUP($C252,$B$4:$BH$42,28,FALSE),0)</f>
        <v>250</v>
      </c>
      <c r="AD252" s="10">
        <f>ROUND(VLOOKUP($C252,$B$4:$BH$42,29,FALSE),0)</f>
        <v>100</v>
      </c>
      <c r="AE252" s="10">
        <f>ROUND(VLOOKUP($C252,$B$4:$BH$42,30,FALSE),0)</f>
        <v>0</v>
      </c>
      <c r="AF252" s="10">
        <f>ROUND(VLOOKUP($C252,$B$4:$BH$42,31,FALSE),0)</f>
        <v>0</v>
      </c>
      <c r="AG252" s="10">
        <f>ROUND(VLOOKUP($C252,$B$4:$BH$42,32,FALSE),0)</f>
        <v>150</v>
      </c>
      <c r="AH252" s="10">
        <f>ROUND(VLOOKUP($C252,$B$4:$BH$42,33,FALSE),0)</f>
        <v>0</v>
      </c>
      <c r="AI252" s="10">
        <f>ROUND(VLOOKUP($C252,$B$4:$BH$42,34,FALSE),0)</f>
        <v>0</v>
      </c>
      <c r="AJ252" s="3"/>
      <c r="AK252" s="10">
        <f>ROUND(VLOOKUP($C252,$B$4:$BH$42,36,FALSE),0)</f>
        <v>0</v>
      </c>
      <c r="AL252" s="10">
        <f>ROUND(VLOOKUP($C252,$B$4:$BH$42,37,FALSE),0)</f>
        <v>0</v>
      </c>
      <c r="AM252" s="3"/>
      <c r="AN252" s="10">
        <f>ROUND(VLOOKUP($C252,$B$4:$BH$42,39,FALSE),0)</f>
        <v>0</v>
      </c>
      <c r="AO252" s="10">
        <f>ROUND(VLOOKUP($C252,$B$4:$BH$42,40,FALSE),0)</f>
        <v>0</v>
      </c>
      <c r="AP252" s="10">
        <f>ROUND(VLOOKUP($C252,$B$4:$BH$42,41,FALSE),0)</f>
        <v>0</v>
      </c>
      <c r="AQ252" s="10">
        <f>ROUND(VLOOKUP($C252,$B$4:$BH$42,42,FALSE),0)</f>
        <v>0</v>
      </c>
      <c r="AR252" s="10">
        <f>ROUND(VLOOKUP($C252,$B$4:$BH$42,43,FALSE),0)</f>
        <v>0</v>
      </c>
      <c r="AS252" s="10">
        <f>ROUND(VLOOKUP($C252,$B$4:$BH$42,44,FALSE),0)</f>
        <v>0</v>
      </c>
      <c r="AT252" s="10">
        <f>ROUND(VLOOKUP($C252,$B$4:$BH$42,45,FALSE),0)</f>
        <v>0</v>
      </c>
      <c r="AU252" s="10">
        <f>ROUND(VLOOKUP($C252,$B$4:$BH$42,46,FALSE),0)</f>
        <v>0</v>
      </c>
      <c r="AV252" s="10">
        <f>ROUND(VLOOKUP($C252,$B$4:$BH$42,47,FALSE),0)</f>
        <v>0</v>
      </c>
      <c r="AW252" s="10">
        <f>ROUND(VLOOKUP($C252,$B$4:$BH$42,48,FALSE),0)</f>
        <v>0</v>
      </c>
      <c r="AX252" s="10">
        <f>ROUND(VLOOKUP($C252,$B$4:$BH$42,49,FALSE),0)</f>
        <v>0</v>
      </c>
      <c r="AY252" s="3"/>
      <c r="AZ252" s="10">
        <v>6000</v>
      </c>
      <c r="BA252" s="10">
        <v>2000</v>
      </c>
      <c r="BB252" s="10">
        <v>260</v>
      </c>
      <c r="BC252" s="10">
        <v>0</v>
      </c>
      <c r="BD252" s="10">
        <v>0</v>
      </c>
      <c r="BE252" s="10">
        <v>60</v>
      </c>
      <c r="BF252" s="3"/>
      <c r="BG252" s="10">
        <v>1000</v>
      </c>
      <c r="BH252" s="10">
        <v>5000</v>
      </c>
      <c r="BI252" s="3"/>
      <c r="BJ252" s="21">
        <v>1</v>
      </c>
      <c r="BK252" s="65">
        <v>0</v>
      </c>
      <c r="BL252" s="65">
        <v>0</v>
      </c>
      <c r="BM252" s="6">
        <f t="shared" si="406"/>
        <v>107.11250000000001</v>
      </c>
      <c r="BN252" s="8">
        <f t="shared" si="407"/>
        <v>347.95278528237111</v>
      </c>
      <c r="BO252" s="12">
        <f t="shared" si="130"/>
        <v>193.05463660207172</v>
      </c>
      <c r="BP252" s="50">
        <f>(1-'#Constant'!$A$3)/($J252*'#Constant'!$B$3/'#Constant'!$C$3^($D252-1)+1)+'#Constant'!$A$3</f>
        <v>0.94452830188679238</v>
      </c>
      <c r="BQ252" s="4">
        <f t="shared" si="408"/>
        <v>239.27287255293649</v>
      </c>
      <c r="BR252" s="50">
        <f>(1-'#Constant'!$A$3)/($K252*'#Constant'!$B$3/'#Constant'!$C$3^($D252-1)+1)+'#Constant'!$A$3</f>
        <v>0.93162790697674425</v>
      </c>
      <c r="BS252" s="4">
        <f t="shared" si="409"/>
        <v>456.63269801180576</v>
      </c>
      <c r="BT252">
        <f>BO252/$BO$4*100</f>
        <v>146.72883194020091</v>
      </c>
    </row>
    <row r="253" spans="1:72" s="13" customFormat="1" ht="17.25" thickBot="1" x14ac:dyDescent="0.35">
      <c r="B253" s="20"/>
      <c r="D253" s="14">
        <v>1</v>
      </c>
      <c r="E253" s="14">
        <v>1</v>
      </c>
      <c r="F253" s="19">
        <v>1</v>
      </c>
      <c r="G253" s="15">
        <f>G252</f>
        <v>95</v>
      </c>
      <c r="H253" s="15">
        <f>H252</f>
        <v>95</v>
      </c>
      <c r="I253" s="15">
        <f>I252</f>
        <v>4520</v>
      </c>
      <c r="J253" s="15">
        <f>J252</f>
        <v>20</v>
      </c>
      <c r="K253" s="15">
        <f>K252</f>
        <v>25</v>
      </c>
      <c r="L253" s="16"/>
      <c r="M253" s="15">
        <f t="shared" ref="M253:V253" si="983">M252</f>
        <v>100</v>
      </c>
      <c r="N253" s="15">
        <f t="shared" si="983"/>
        <v>0</v>
      </c>
      <c r="O253" s="15">
        <f t="shared" si="983"/>
        <v>0</v>
      </c>
      <c r="P253" s="15">
        <f t="shared" si="983"/>
        <v>0</v>
      </c>
      <c r="Q253" s="15">
        <f t="shared" si="983"/>
        <v>0</v>
      </c>
      <c r="R253" s="15">
        <f t="shared" si="983"/>
        <v>0</v>
      </c>
      <c r="S253" s="15">
        <f t="shared" si="983"/>
        <v>100</v>
      </c>
      <c r="T253" s="15">
        <f t="shared" si="983"/>
        <v>0</v>
      </c>
      <c r="U253" s="15">
        <f t="shared" si="983"/>
        <v>0</v>
      </c>
      <c r="V253" s="15">
        <f t="shared" si="983"/>
        <v>0</v>
      </c>
      <c r="W253" s="16"/>
      <c r="X253" s="15">
        <f t="shared" ref="X253:AI253" si="984">X252</f>
        <v>100</v>
      </c>
      <c r="Y253" s="15">
        <f t="shared" si="984"/>
        <v>0</v>
      </c>
      <c r="Z253" s="15">
        <f t="shared" si="984"/>
        <v>0</v>
      </c>
      <c r="AA253" s="15">
        <f t="shared" si="984"/>
        <v>0</v>
      </c>
      <c r="AB253" s="15">
        <f t="shared" si="984"/>
        <v>500</v>
      </c>
      <c r="AC253" s="15">
        <f t="shared" si="984"/>
        <v>250</v>
      </c>
      <c r="AD253" s="15">
        <f t="shared" si="984"/>
        <v>100</v>
      </c>
      <c r="AE253" s="15">
        <f t="shared" si="984"/>
        <v>0</v>
      </c>
      <c r="AF253" s="15">
        <f t="shared" si="984"/>
        <v>0</v>
      </c>
      <c r="AG253" s="15">
        <f t="shared" si="984"/>
        <v>150</v>
      </c>
      <c r="AH253" s="15">
        <f t="shared" si="984"/>
        <v>0</v>
      </c>
      <c r="AI253" s="15">
        <f t="shared" si="984"/>
        <v>0</v>
      </c>
      <c r="AJ253" s="17"/>
      <c r="AK253" s="15">
        <f>AK252</f>
        <v>0</v>
      </c>
      <c r="AL253" s="15">
        <f>AL252</f>
        <v>0</v>
      </c>
      <c r="AM253" s="17"/>
      <c r="AN253" s="15">
        <f t="shared" ref="AN253:AX253" si="985">AN252</f>
        <v>0</v>
      </c>
      <c r="AO253" s="15">
        <f t="shared" si="985"/>
        <v>0</v>
      </c>
      <c r="AP253" s="15">
        <f t="shared" si="985"/>
        <v>0</v>
      </c>
      <c r="AQ253" s="15">
        <f t="shared" si="985"/>
        <v>0</v>
      </c>
      <c r="AR253" s="15">
        <f t="shared" si="985"/>
        <v>0</v>
      </c>
      <c r="AS253" s="15">
        <f t="shared" si="985"/>
        <v>0</v>
      </c>
      <c r="AT253" s="15">
        <f t="shared" si="985"/>
        <v>0</v>
      </c>
      <c r="AU253" s="15">
        <f t="shared" si="985"/>
        <v>0</v>
      </c>
      <c r="AV253" s="15">
        <f t="shared" si="985"/>
        <v>0</v>
      </c>
      <c r="AW253" s="15">
        <f t="shared" si="985"/>
        <v>0</v>
      </c>
      <c r="AX253" s="15">
        <f t="shared" si="985"/>
        <v>0</v>
      </c>
      <c r="AY253" s="17"/>
      <c r="AZ253" s="15">
        <f t="shared" ref="AZ253:BD253" si="986">AZ252</f>
        <v>6000</v>
      </c>
      <c r="BA253" s="15">
        <f t="shared" si="986"/>
        <v>2000</v>
      </c>
      <c r="BB253" s="15">
        <v>260</v>
      </c>
      <c r="BC253" s="15">
        <f t="shared" si="986"/>
        <v>0</v>
      </c>
      <c r="BD253" s="15">
        <f t="shared" si="986"/>
        <v>0</v>
      </c>
      <c r="BE253" s="15">
        <f t="shared" ref="BE253" si="987">BE252</f>
        <v>60</v>
      </c>
      <c r="BF253" s="17"/>
      <c r="BG253" s="15">
        <f t="shared" ref="BG253:BH253" si="988">BG252</f>
        <v>1000</v>
      </c>
      <c r="BH253" s="15">
        <f t="shared" si="988"/>
        <v>5000</v>
      </c>
      <c r="BI253" s="17"/>
      <c r="BJ253" s="22">
        <f>G253/G252</f>
        <v>1</v>
      </c>
      <c r="BK253" s="65">
        <f t="shared" si="498"/>
        <v>0</v>
      </c>
      <c r="BL253" s="65">
        <f t="shared" si="498"/>
        <v>0</v>
      </c>
      <c r="BM253" s="6">
        <f t="shared" si="406"/>
        <v>107.11250000000001</v>
      </c>
      <c r="BN253" s="8">
        <f t="shared" si="407"/>
        <v>347.95278528237111</v>
      </c>
      <c r="BO253" s="12">
        <f t="shared" si="130"/>
        <v>193.05463660207172</v>
      </c>
      <c r="BP253" s="50">
        <f>(1-'#Constant'!$A$3)/($J253*'#Constant'!$B$3/'#Constant'!$C$3^($D253-1)+1)+'#Constant'!$A$3</f>
        <v>0.94452830188679238</v>
      </c>
      <c r="BQ253" s="4">
        <f t="shared" si="408"/>
        <v>239.27287255293649</v>
      </c>
      <c r="BR253" s="50">
        <f>(1-'#Constant'!$A$3)/($K253*'#Constant'!$B$3/'#Constant'!$C$3^($D253-1)+1)+'#Constant'!$A$3</f>
        <v>0.93162790697674425</v>
      </c>
      <c r="BS253" s="4">
        <f t="shared" si="409"/>
        <v>456.63269801180576</v>
      </c>
      <c r="BT253"/>
    </row>
    <row r="254" spans="1:72" x14ac:dyDescent="0.3">
      <c r="A254">
        <v>903</v>
      </c>
      <c r="B254" s="18" t="e">
        <f>VLOOKUP(CONCATENATE("CREATURE_NAME_",A254),[1]Localization_Hero!$A:$E,2,FALSE)</f>
        <v>#N/A</v>
      </c>
      <c r="C254" s="43" t="str">
        <f>VLOOKUP($A254,[2]CreatureTable!$A:$I,9,FALSE)</f>
        <v>Warrior</v>
      </c>
      <c r="D254">
        <v>1</v>
      </c>
      <c r="E254">
        <v>1</v>
      </c>
      <c r="F254" s="18">
        <v>1</v>
      </c>
      <c r="G254" s="10">
        <f>ROUND(VLOOKUP($C254,$B$4:$BH$42,6,FALSE),0)</f>
        <v>92</v>
      </c>
      <c r="H254" s="10">
        <f>ROUND(VLOOKUP($C254,$B$4:$BH$42,7,FALSE),0)</f>
        <v>92</v>
      </c>
      <c r="I254" s="10">
        <f>ROUND(VLOOKUP($C254,$B$4:$BH$42,8,FALSE),0)</f>
        <v>5930</v>
      </c>
      <c r="J254" s="10">
        <f>ROUND(VLOOKUP($C254,$B$4:$BH$42,9,FALSE),0)</f>
        <v>30</v>
      </c>
      <c r="K254" s="10">
        <f>ROUND(VLOOKUP($C254,$B$4:$BH$42,10,FALSE),0)</f>
        <v>36</v>
      </c>
      <c r="L254" s="2"/>
      <c r="M254" s="10">
        <f>ROUND(VLOOKUP($C254,$B$4:$BH$42,12,FALSE),0)</f>
        <v>150</v>
      </c>
      <c r="N254" s="10">
        <f>ROUND(VLOOKUP($C254,$B$4:$BH$42,13,FALSE),0)</f>
        <v>0</v>
      </c>
      <c r="O254" s="10">
        <f>ROUND(VLOOKUP($C254,$B$4:$BH$42,14,FALSE),0)</f>
        <v>0</v>
      </c>
      <c r="P254" s="10">
        <f>ROUND(VLOOKUP($C254,$B$4:$BH$42,15,FALSE),0)</f>
        <v>100</v>
      </c>
      <c r="Q254" s="10">
        <f>ROUND(VLOOKUP($C254,$B$4:$BH$42,16,FALSE),0)</f>
        <v>0</v>
      </c>
      <c r="R254" s="10">
        <f>ROUND(VLOOKUP($C254,$B$4:$BH$42,17,FALSE),0)</f>
        <v>0</v>
      </c>
      <c r="S254" s="10">
        <f>ROUND(VLOOKUP($C254,$B$4:$BH$42,18,FALSE),0)</f>
        <v>100</v>
      </c>
      <c r="T254" s="10">
        <f>ROUND(VLOOKUP($C254,$B$4:$BH$42,19,FALSE),0)</f>
        <v>150</v>
      </c>
      <c r="U254" s="10">
        <f>ROUND(VLOOKUP($C254,$B$4:$BH$42,20,FALSE),0)</f>
        <v>0</v>
      </c>
      <c r="V254" s="10">
        <f>ROUND(VLOOKUP($C254,$B$4:$BH$42,21,FALSE),0)</f>
        <v>0</v>
      </c>
      <c r="W254" s="2"/>
      <c r="X254" s="10">
        <f>ROUND(VLOOKUP($C254,$B$4:$BH$42,23,FALSE),0)</f>
        <v>150</v>
      </c>
      <c r="Y254" s="10">
        <f>ROUND(VLOOKUP($C254,$B$4:$BH$42,24,FALSE),0)</f>
        <v>0</v>
      </c>
      <c r="Z254" s="10">
        <f>ROUND(VLOOKUP($C254,$B$4:$BH$42,25,FALSE),0)</f>
        <v>0</v>
      </c>
      <c r="AA254" s="10">
        <f>ROUND(VLOOKUP($C254,$B$4:$BH$42,26,FALSE),0)</f>
        <v>100</v>
      </c>
      <c r="AB254" s="10">
        <f>ROUND(VLOOKUP($C254,$B$4:$BH$42,27,FALSE),0)</f>
        <v>0</v>
      </c>
      <c r="AC254" s="10">
        <f>ROUND(VLOOKUP($C254,$B$4:$BH$42,28,FALSE),0)</f>
        <v>0</v>
      </c>
      <c r="AD254" s="10">
        <f>ROUND(VLOOKUP($C254,$B$4:$BH$42,29,FALSE),0)</f>
        <v>100</v>
      </c>
      <c r="AE254" s="10">
        <f>ROUND(VLOOKUP($C254,$B$4:$BH$42,30,FALSE),0)</f>
        <v>150</v>
      </c>
      <c r="AF254" s="10">
        <f>ROUND(VLOOKUP($C254,$B$4:$BH$42,31,FALSE),0)</f>
        <v>0</v>
      </c>
      <c r="AG254" s="10">
        <f>ROUND(VLOOKUP($C254,$B$4:$BH$42,32,FALSE),0)</f>
        <v>0</v>
      </c>
      <c r="AH254" s="10">
        <f>ROUND(VLOOKUP($C254,$B$4:$BH$42,33,FALSE),0)</f>
        <v>0</v>
      </c>
      <c r="AI254" s="10">
        <f>ROUND(VLOOKUP($C254,$B$4:$BH$42,34,FALSE),0)</f>
        <v>0</v>
      </c>
      <c r="AJ254" s="3"/>
      <c r="AK254" s="10">
        <f>ROUND(VLOOKUP($C254,$B$4:$BH$42,36,FALSE),0)</f>
        <v>150</v>
      </c>
      <c r="AL254" s="10">
        <f>ROUND(VLOOKUP($C254,$B$4:$BH$42,37,FALSE),0)</f>
        <v>0</v>
      </c>
      <c r="AM254" s="3"/>
      <c r="AN254" s="10">
        <f>ROUND(VLOOKUP($C254,$B$4:$BH$42,39,FALSE),0)</f>
        <v>0</v>
      </c>
      <c r="AO254" s="10">
        <f>ROUND(VLOOKUP($C254,$B$4:$BH$42,40,FALSE),0)</f>
        <v>0</v>
      </c>
      <c r="AP254" s="10">
        <f>ROUND(VLOOKUP($C254,$B$4:$BH$42,41,FALSE),0)</f>
        <v>0</v>
      </c>
      <c r="AQ254" s="10">
        <f>ROUND(VLOOKUP($C254,$B$4:$BH$42,42,FALSE),0)</f>
        <v>0</v>
      </c>
      <c r="AR254" s="10">
        <f>ROUND(VLOOKUP($C254,$B$4:$BH$42,43,FALSE),0)</f>
        <v>0</v>
      </c>
      <c r="AS254" s="10">
        <f>ROUND(VLOOKUP($C254,$B$4:$BH$42,44,FALSE),0)</f>
        <v>0</v>
      </c>
      <c r="AT254" s="10">
        <f>ROUND(VLOOKUP($C254,$B$4:$BH$42,45,FALSE),0)</f>
        <v>0</v>
      </c>
      <c r="AU254" s="10">
        <f>ROUND(VLOOKUP($C254,$B$4:$BH$42,46,FALSE),0)</f>
        <v>0</v>
      </c>
      <c r="AV254" s="10">
        <f>ROUND(VLOOKUP($C254,$B$4:$BH$42,47,FALSE),0)</f>
        <v>0</v>
      </c>
      <c r="AW254" s="10">
        <f>ROUND(VLOOKUP($C254,$B$4:$BH$42,48,FALSE),0)</f>
        <v>0</v>
      </c>
      <c r="AX254" s="10">
        <f>ROUND(VLOOKUP($C254,$B$4:$BH$42,49,FALSE),0)</f>
        <v>0</v>
      </c>
      <c r="AY254" s="3"/>
      <c r="AZ254" s="10">
        <v>6000</v>
      </c>
      <c r="BA254" s="10">
        <v>2000</v>
      </c>
      <c r="BB254" s="10">
        <v>270</v>
      </c>
      <c r="BC254" s="10">
        <v>0</v>
      </c>
      <c r="BD254" s="10">
        <v>0</v>
      </c>
      <c r="BE254" s="10">
        <v>60</v>
      </c>
      <c r="BF254" s="3"/>
      <c r="BG254" s="10">
        <v>1000</v>
      </c>
      <c r="BH254" s="10">
        <v>5000</v>
      </c>
      <c r="BI254" s="3"/>
      <c r="BJ254" s="21">
        <v>1</v>
      </c>
      <c r="BK254" s="65">
        <v>0</v>
      </c>
      <c r="BL254" s="65">
        <v>0</v>
      </c>
      <c r="BM254" s="6">
        <f t="shared" si="406"/>
        <v>116.57837499999998</v>
      </c>
      <c r="BN254" s="8">
        <f t="shared" si="407"/>
        <v>388.44422318283398</v>
      </c>
      <c r="BO254" s="12">
        <f t="shared" si="130"/>
        <v>212.80083720886088</v>
      </c>
      <c r="BP254" s="50">
        <f>(1-'#Constant'!$A$3)/($J254*'#Constant'!$B$3/'#Constant'!$C$3^($D254-1)+1)+'#Constant'!$A$3</f>
        <v>0.91908256880733941</v>
      </c>
      <c r="BQ254" s="4">
        <f t="shared" si="408"/>
        <v>358.44923581996852</v>
      </c>
      <c r="BR254" s="50">
        <f>(1-'#Constant'!$A$3)/($K254*'#Constant'!$B$3/'#Constant'!$C$3^($D254-1)+1)+'#Constant'!$A$3</f>
        <v>0.90447653429602881</v>
      </c>
      <c r="BS254" s="4">
        <f t="shared" si="409"/>
        <v>364.2376910318157</v>
      </c>
      <c r="BT254">
        <f>BO254/$BO$4*100</f>
        <v>161.73669189781026</v>
      </c>
    </row>
    <row r="255" spans="1:72" s="13" customFormat="1" ht="17.25" thickBot="1" x14ac:dyDescent="0.35">
      <c r="B255" s="20"/>
      <c r="D255" s="14">
        <v>1</v>
      </c>
      <c r="E255" s="14">
        <v>1</v>
      </c>
      <c r="F255" s="19">
        <v>1</v>
      </c>
      <c r="G255" s="15">
        <f>G254</f>
        <v>92</v>
      </c>
      <c r="H255" s="15">
        <f>H254</f>
        <v>92</v>
      </c>
      <c r="I255" s="15">
        <f>I254</f>
        <v>5930</v>
      </c>
      <c r="J255" s="15">
        <f>J254</f>
        <v>30</v>
      </c>
      <c r="K255" s="15">
        <f>K254</f>
        <v>36</v>
      </c>
      <c r="L255" s="16"/>
      <c r="M255" s="15">
        <f t="shared" ref="M255:V255" si="989">M254</f>
        <v>150</v>
      </c>
      <c r="N255" s="15">
        <f t="shared" si="989"/>
        <v>0</v>
      </c>
      <c r="O255" s="15">
        <f t="shared" si="989"/>
        <v>0</v>
      </c>
      <c r="P255" s="15">
        <f t="shared" si="989"/>
        <v>100</v>
      </c>
      <c r="Q255" s="15">
        <f t="shared" si="989"/>
        <v>0</v>
      </c>
      <c r="R255" s="15">
        <f t="shared" si="989"/>
        <v>0</v>
      </c>
      <c r="S255" s="15">
        <f t="shared" si="989"/>
        <v>100</v>
      </c>
      <c r="T255" s="15">
        <f t="shared" si="989"/>
        <v>150</v>
      </c>
      <c r="U255" s="15">
        <f t="shared" si="989"/>
        <v>0</v>
      </c>
      <c r="V255" s="15">
        <f t="shared" si="989"/>
        <v>0</v>
      </c>
      <c r="W255" s="16"/>
      <c r="X255" s="15">
        <f t="shared" ref="X255:AI255" si="990">X254</f>
        <v>150</v>
      </c>
      <c r="Y255" s="15">
        <f t="shared" si="990"/>
        <v>0</v>
      </c>
      <c r="Z255" s="15">
        <f t="shared" si="990"/>
        <v>0</v>
      </c>
      <c r="AA255" s="15">
        <f t="shared" si="990"/>
        <v>100</v>
      </c>
      <c r="AB255" s="15">
        <f t="shared" si="990"/>
        <v>0</v>
      </c>
      <c r="AC255" s="15">
        <f t="shared" si="990"/>
        <v>0</v>
      </c>
      <c r="AD255" s="15">
        <f t="shared" si="990"/>
        <v>100</v>
      </c>
      <c r="AE255" s="15">
        <f t="shared" si="990"/>
        <v>150</v>
      </c>
      <c r="AF255" s="15">
        <f t="shared" si="990"/>
        <v>0</v>
      </c>
      <c r="AG255" s="15">
        <f t="shared" si="990"/>
        <v>0</v>
      </c>
      <c r="AH255" s="15">
        <f t="shared" si="990"/>
        <v>0</v>
      </c>
      <c r="AI255" s="15">
        <f t="shared" si="990"/>
        <v>0</v>
      </c>
      <c r="AJ255" s="17"/>
      <c r="AK255" s="15">
        <f>AK254</f>
        <v>150</v>
      </c>
      <c r="AL255" s="15">
        <f>AL254</f>
        <v>0</v>
      </c>
      <c r="AM255" s="17"/>
      <c r="AN255" s="15">
        <f t="shared" ref="AN255:AX255" si="991">AN254</f>
        <v>0</v>
      </c>
      <c r="AO255" s="15">
        <f t="shared" si="991"/>
        <v>0</v>
      </c>
      <c r="AP255" s="15">
        <f t="shared" si="991"/>
        <v>0</v>
      </c>
      <c r="AQ255" s="15">
        <f t="shared" si="991"/>
        <v>0</v>
      </c>
      <c r="AR255" s="15">
        <f t="shared" si="991"/>
        <v>0</v>
      </c>
      <c r="AS255" s="15">
        <f t="shared" si="991"/>
        <v>0</v>
      </c>
      <c r="AT255" s="15">
        <f t="shared" si="991"/>
        <v>0</v>
      </c>
      <c r="AU255" s="15">
        <f t="shared" si="991"/>
        <v>0</v>
      </c>
      <c r="AV255" s="15">
        <f t="shared" si="991"/>
        <v>0</v>
      </c>
      <c r="AW255" s="15">
        <f t="shared" si="991"/>
        <v>0</v>
      </c>
      <c r="AX255" s="15">
        <f t="shared" si="991"/>
        <v>0</v>
      </c>
      <c r="AY255" s="17"/>
      <c r="AZ255" s="15">
        <f t="shared" ref="AZ255:BD255" si="992">AZ254</f>
        <v>6000</v>
      </c>
      <c r="BA255" s="15">
        <f t="shared" si="992"/>
        <v>2000</v>
      </c>
      <c r="BB255" s="15">
        <v>270</v>
      </c>
      <c r="BC255" s="15">
        <f t="shared" si="992"/>
        <v>0</v>
      </c>
      <c r="BD255" s="15">
        <f t="shared" si="992"/>
        <v>0</v>
      </c>
      <c r="BE255" s="15">
        <f t="shared" ref="BE255" si="993">BE254</f>
        <v>60</v>
      </c>
      <c r="BF255" s="17"/>
      <c r="BG255" s="15">
        <f t="shared" ref="BG255:BH255" si="994">BG254</f>
        <v>1000</v>
      </c>
      <c r="BH255" s="15">
        <f t="shared" si="994"/>
        <v>5000</v>
      </c>
      <c r="BI255" s="17"/>
      <c r="BJ255" s="22">
        <f>G255/G254</f>
        <v>1</v>
      </c>
      <c r="BK255" s="65">
        <f t="shared" si="498"/>
        <v>0</v>
      </c>
      <c r="BL255" s="65">
        <f t="shared" si="498"/>
        <v>0</v>
      </c>
      <c r="BM255" s="6">
        <f t="shared" si="406"/>
        <v>116.57837499999998</v>
      </c>
      <c r="BN255" s="8">
        <f t="shared" si="407"/>
        <v>388.44422318283398</v>
      </c>
      <c r="BO255" s="12">
        <f t="shared" si="130"/>
        <v>212.80083720886088</v>
      </c>
      <c r="BP255" s="50">
        <f>(1-'#Constant'!$A$3)/($J255*'#Constant'!$B$3/'#Constant'!$C$3^($D255-1)+1)+'#Constant'!$A$3</f>
        <v>0.91908256880733941</v>
      </c>
      <c r="BQ255" s="4">
        <f t="shared" si="408"/>
        <v>358.44923581996852</v>
      </c>
      <c r="BR255" s="50">
        <f>(1-'#Constant'!$A$3)/($K255*'#Constant'!$B$3/'#Constant'!$C$3^($D255-1)+1)+'#Constant'!$A$3</f>
        <v>0.90447653429602881</v>
      </c>
      <c r="BS255" s="4">
        <f t="shared" si="409"/>
        <v>364.2376910318157</v>
      </c>
      <c r="BT255"/>
    </row>
    <row r="256" spans="1:72" s="34" customFormat="1" ht="27" thickBot="1" x14ac:dyDescent="0.35">
      <c r="B256" s="39" t="s">
        <v>60</v>
      </c>
      <c r="C256" s="42"/>
      <c r="F256" s="35"/>
      <c r="G256" s="36"/>
      <c r="H256" s="36"/>
      <c r="I256" s="36"/>
      <c r="J256" s="36"/>
      <c r="K256" s="36"/>
      <c r="L256" s="16"/>
      <c r="M256" s="36"/>
      <c r="N256" s="36"/>
      <c r="O256" s="36"/>
      <c r="P256" s="36"/>
      <c r="Q256" s="36"/>
      <c r="R256" s="36"/>
      <c r="S256" s="36"/>
      <c r="T256" s="36"/>
      <c r="U256" s="36"/>
      <c r="V256" s="36"/>
      <c r="W256" s="16"/>
      <c r="X256" s="36"/>
      <c r="Y256" s="36"/>
      <c r="Z256" s="36"/>
      <c r="AA256" s="36"/>
      <c r="AB256" s="36"/>
      <c r="AC256" s="36"/>
      <c r="AD256" s="36"/>
      <c r="AE256" s="36"/>
      <c r="AF256" s="36"/>
      <c r="AG256" s="36"/>
      <c r="AH256" s="36"/>
      <c r="AI256" s="36"/>
      <c r="AJ256" s="17"/>
      <c r="AK256" s="36"/>
      <c r="AL256" s="36"/>
      <c r="AM256" s="17"/>
      <c r="AN256" s="36"/>
      <c r="AO256" s="36"/>
      <c r="AP256" s="36"/>
      <c r="AQ256" s="36"/>
      <c r="AR256" s="36"/>
      <c r="AS256" s="36"/>
      <c r="AT256" s="36"/>
      <c r="AU256" s="36"/>
      <c r="AV256" s="36"/>
      <c r="AW256" s="36"/>
      <c r="AX256" s="36"/>
      <c r="AY256" s="17"/>
      <c r="AZ256" s="36"/>
      <c r="BA256" s="36"/>
      <c r="BB256" s="36"/>
      <c r="BC256" s="36"/>
      <c r="BD256" s="36"/>
      <c r="BE256" s="36"/>
      <c r="BF256" s="17"/>
      <c r="BG256" s="36"/>
      <c r="BH256" s="36"/>
      <c r="BI256" s="17"/>
      <c r="BJ256" s="37"/>
      <c r="BK256" s="36"/>
      <c r="BL256" s="36"/>
      <c r="BM256" s="38"/>
      <c r="BN256" s="38"/>
      <c r="BO256" s="38"/>
      <c r="BP256" s="38"/>
      <c r="BQ256" s="38"/>
      <c r="BR256" s="38"/>
      <c r="BS256" s="38"/>
    </row>
    <row r="257" spans="1:72" x14ac:dyDescent="0.3">
      <c r="A257">
        <v>501</v>
      </c>
      <c r="B257" s="18" t="str">
        <f>VLOOKUP(CONCATENATE("CREATURE_NAME_",A257),[1]Localization_Hero!$A:$E,2,FALSE)</f>
        <v>{1}의 어둠</v>
      </c>
      <c r="C257" s="43" t="str">
        <f>VLOOKUP($A257,[2]CreatureTable!$A:$I,9,FALSE)</f>
        <v>Warrior</v>
      </c>
      <c r="D257">
        <v>1</v>
      </c>
      <c r="E257">
        <v>1</v>
      </c>
      <c r="F257" s="18">
        <v>1</v>
      </c>
      <c r="G257" s="10">
        <f>ROUND(VLOOKUP($C257,$B$4:$BH$42,6,FALSE),0)</f>
        <v>92</v>
      </c>
      <c r="H257" s="10">
        <f>ROUND(VLOOKUP($C257,$B$4:$BH$42,7,FALSE),0)</f>
        <v>92</v>
      </c>
      <c r="I257" s="10">
        <f>ROUND(VLOOKUP($C257,$B$4:$BH$42,8,FALSE),0)</f>
        <v>5930</v>
      </c>
      <c r="J257" s="10">
        <f>ROUND(VLOOKUP($C257,$B$4:$BH$42,9,FALSE),0)</f>
        <v>30</v>
      </c>
      <c r="K257" s="10">
        <f>ROUND(VLOOKUP($C257,$B$4:$BH$42,10,FALSE),0)</f>
        <v>36</v>
      </c>
      <c r="L257" s="2"/>
      <c r="M257" s="10">
        <f>ROUND(VLOOKUP($C257,$B$4:$BH$42,12,FALSE),0)</f>
        <v>150</v>
      </c>
      <c r="N257" s="10">
        <f>ROUND(VLOOKUP($C257,$B$4:$BH$42,13,FALSE),0)</f>
        <v>0</v>
      </c>
      <c r="O257" s="10">
        <f>ROUND(VLOOKUP($C257,$B$4:$BH$42,14,FALSE),0)</f>
        <v>0</v>
      </c>
      <c r="P257" s="10">
        <f>ROUND(VLOOKUP($C257,$B$4:$BH$42,15,FALSE),0)</f>
        <v>100</v>
      </c>
      <c r="Q257" s="10">
        <f>ROUND(VLOOKUP($C257,$B$4:$BH$42,16,FALSE),0)</f>
        <v>0</v>
      </c>
      <c r="R257" s="10">
        <f>ROUND(VLOOKUP($C257,$B$4:$BH$42,17,FALSE),0)</f>
        <v>0</v>
      </c>
      <c r="S257" s="10">
        <f>ROUND(VLOOKUP($C257,$B$4:$BH$42,18,FALSE),0)</f>
        <v>100</v>
      </c>
      <c r="T257" s="10">
        <f>ROUND(VLOOKUP($C257,$B$4:$BH$42,19,FALSE),0)</f>
        <v>150</v>
      </c>
      <c r="U257" s="10">
        <f>ROUND(VLOOKUP($C257,$B$4:$BH$42,20,FALSE),0)</f>
        <v>0</v>
      </c>
      <c r="V257" s="10">
        <f>ROUND(VLOOKUP($C257,$B$4:$BH$42,21,FALSE),0)</f>
        <v>0</v>
      </c>
      <c r="W257" s="2"/>
      <c r="X257" s="10">
        <f>ROUND(VLOOKUP($C257,$B$4:$BH$42,23,FALSE),0)</f>
        <v>150</v>
      </c>
      <c r="Y257" s="10">
        <f>ROUND(VLOOKUP($C257,$B$4:$BH$42,24,FALSE),0)</f>
        <v>0</v>
      </c>
      <c r="Z257" s="10">
        <f>ROUND(VLOOKUP($C257,$B$4:$BH$42,25,FALSE),0)</f>
        <v>0</v>
      </c>
      <c r="AA257" s="10">
        <f>ROUND(VLOOKUP($C257,$B$4:$BH$42,26,FALSE),0)</f>
        <v>100</v>
      </c>
      <c r="AB257" s="10">
        <f>ROUND(VLOOKUP($C257,$B$4:$BH$42,27,FALSE),0)</f>
        <v>0</v>
      </c>
      <c r="AC257" s="10">
        <f>ROUND(VLOOKUP($C257,$B$4:$BH$42,28,FALSE),0)</f>
        <v>0</v>
      </c>
      <c r="AD257" s="10">
        <f>ROUND(VLOOKUP($C257,$B$4:$BH$42,29,FALSE),0)</f>
        <v>100</v>
      </c>
      <c r="AE257" s="10">
        <f>ROUND(VLOOKUP($C257,$B$4:$BH$42,30,FALSE),0)</f>
        <v>150</v>
      </c>
      <c r="AF257" s="10">
        <f>ROUND(VLOOKUP($C257,$B$4:$BH$42,31,FALSE),0)</f>
        <v>0</v>
      </c>
      <c r="AG257" s="10">
        <f>ROUND(VLOOKUP($C257,$B$4:$BH$42,32,FALSE),0)</f>
        <v>0</v>
      </c>
      <c r="AH257" s="10">
        <f>ROUND(VLOOKUP($C257,$B$4:$BH$42,33,FALSE),0)</f>
        <v>0</v>
      </c>
      <c r="AI257" s="10">
        <f>ROUND(VLOOKUP($C257,$B$4:$BH$42,34,FALSE),0)</f>
        <v>0</v>
      </c>
      <c r="AJ257" s="3"/>
      <c r="AK257" s="10">
        <f>ROUND(VLOOKUP($C257,$B$4:$BH$42,36,FALSE),0)</f>
        <v>150</v>
      </c>
      <c r="AL257" s="10">
        <f>ROUND(VLOOKUP($C257,$B$4:$BH$42,37,FALSE),0)</f>
        <v>0</v>
      </c>
      <c r="AM257" s="3"/>
      <c r="AN257" s="10">
        <f>ROUND(VLOOKUP($C257,$B$4:$BH$42,39,FALSE),0)</f>
        <v>0</v>
      </c>
      <c r="AO257" s="10">
        <f>ROUND(VLOOKUP($C257,$B$4:$BH$42,40,FALSE),0)</f>
        <v>0</v>
      </c>
      <c r="AP257" s="10">
        <f>ROUND(VLOOKUP($C257,$B$4:$BH$42,41,FALSE),0)</f>
        <v>0</v>
      </c>
      <c r="AQ257" s="10">
        <f>ROUND(VLOOKUP($C257,$B$4:$BH$42,42,FALSE),0)</f>
        <v>0</v>
      </c>
      <c r="AR257" s="10">
        <f>ROUND(VLOOKUP($C257,$B$4:$BH$42,43,FALSE),0)</f>
        <v>0</v>
      </c>
      <c r="AS257" s="10">
        <f>ROUND(VLOOKUP($C257,$B$4:$BH$42,44,FALSE),0)</f>
        <v>0</v>
      </c>
      <c r="AT257" s="10">
        <f>ROUND(VLOOKUP($C257,$B$4:$BH$42,45,FALSE),0)</f>
        <v>0</v>
      </c>
      <c r="AU257" s="10">
        <f>ROUND(VLOOKUP($C257,$B$4:$BH$42,46,FALSE),0)</f>
        <v>0</v>
      </c>
      <c r="AV257" s="10">
        <f>ROUND(VLOOKUP($C257,$B$4:$BH$42,47,FALSE),0)</f>
        <v>0</v>
      </c>
      <c r="AW257" s="10">
        <f>ROUND(VLOOKUP($C257,$B$4:$BH$42,48,FALSE),0)</f>
        <v>0</v>
      </c>
      <c r="AX257" s="10">
        <f>ROUND(VLOOKUP($C257,$B$4:$BH$42,49,FALSE),0)</f>
        <v>0</v>
      </c>
      <c r="AY257" s="3"/>
      <c r="AZ257" s="10">
        <v>6000</v>
      </c>
      <c r="BA257" s="10">
        <v>6000</v>
      </c>
      <c r="BB257" s="10">
        <v>275</v>
      </c>
      <c r="BC257" s="10">
        <v>25</v>
      </c>
      <c r="BD257" s="10">
        <v>0</v>
      </c>
      <c r="BE257" s="10">
        <v>60</v>
      </c>
      <c r="BF257" s="3"/>
      <c r="BG257" s="10">
        <v>1000</v>
      </c>
      <c r="BH257" s="10">
        <v>5000</v>
      </c>
      <c r="BI257" s="3"/>
      <c r="BJ257" s="21">
        <v>1</v>
      </c>
      <c r="BK257" s="65">
        <v>0</v>
      </c>
      <c r="BL257" s="65">
        <v>0</v>
      </c>
      <c r="BM257" s="6">
        <f t="shared" ref="BM257:BM288" si="995">MAX(G257*(1+M257/1000*(1+O257/1000))*(1+0.5*T257/1000)*(1+0.25*S257/1000),(H257*(1+X257/1000*(1+Z257/1000))*(1+0.5*AE257/1000)*(1+0.25*AD257/1000)))*BG257/1000</f>
        <v>116.57837499999998</v>
      </c>
      <c r="BN257" s="8">
        <f t="shared" ref="BN257:BN288" si="996">(BQ257+BS257)/2*(1+AI257/2000)*(1+AH257/2000)*(1+AN257/2000)*(1+AK257/2000)</f>
        <v>388.44422318283398</v>
      </c>
      <c r="BO257" s="12">
        <f t="shared" ref="BO257:BO454" si="997">SQRT(BM257*BN257)</f>
        <v>212.80083720886088</v>
      </c>
      <c r="BP257" s="50">
        <f>(1-'#Constant'!$A$3)/($J257*'#Constant'!$B$3/'#Constant'!$C$3^($D257-1)+1)+'#Constant'!$A$3</f>
        <v>0.91908256880733941</v>
      </c>
      <c r="BQ257" s="4">
        <f t="shared" ref="BQ257:BQ288" si="998">I257/(BP257*(1-Q257/1000*(0.5+R257/1000))*(1-P257/1000)*(1-V257/1000)*(1+U257/1000))/20</f>
        <v>358.44923581996852</v>
      </c>
      <c r="BR257" s="50">
        <f>(1-'#Constant'!$A$3)/($K257*'#Constant'!$B$3/'#Constant'!$C$3^($D257-1)+1)+'#Constant'!$A$3</f>
        <v>0.90447653429602881</v>
      </c>
      <c r="BS257" s="4">
        <f t="shared" ref="BS257:BS288" si="999">I257/(BR257*(1-AB257/1000*(0.5+AC257/1000))*(1-AA257/1000)*(1-AG257/1000)*(1+AF257/1000))/20</f>
        <v>364.2376910318157</v>
      </c>
      <c r="BT257">
        <f>BO257/$BO$4*100</f>
        <v>161.73669189781026</v>
      </c>
    </row>
    <row r="258" spans="1:72" s="13" customFormat="1" ht="17.25" thickBot="1" x14ac:dyDescent="0.35">
      <c r="B258" s="20"/>
      <c r="D258" s="14">
        <v>1</v>
      </c>
      <c r="E258" s="14">
        <v>1</v>
      </c>
      <c r="F258" s="19">
        <v>1</v>
      </c>
      <c r="G258" s="15">
        <f>G257</f>
        <v>92</v>
      </c>
      <c r="H258" s="15">
        <f>H257</f>
        <v>92</v>
      </c>
      <c r="I258" s="15">
        <f>I257</f>
        <v>5930</v>
      </c>
      <c r="J258" s="15">
        <f>J257</f>
        <v>30</v>
      </c>
      <c r="K258" s="15">
        <f>K257</f>
        <v>36</v>
      </c>
      <c r="L258" s="16"/>
      <c r="M258" s="15">
        <f t="shared" ref="M258:V258" si="1000">M257</f>
        <v>150</v>
      </c>
      <c r="N258" s="15">
        <f t="shared" si="1000"/>
        <v>0</v>
      </c>
      <c r="O258" s="15">
        <f t="shared" si="1000"/>
        <v>0</v>
      </c>
      <c r="P258" s="15">
        <f t="shared" si="1000"/>
        <v>100</v>
      </c>
      <c r="Q258" s="15">
        <f t="shared" si="1000"/>
        <v>0</v>
      </c>
      <c r="R258" s="15">
        <f t="shared" si="1000"/>
        <v>0</v>
      </c>
      <c r="S258" s="15">
        <f t="shared" si="1000"/>
        <v>100</v>
      </c>
      <c r="T258" s="15">
        <f t="shared" si="1000"/>
        <v>150</v>
      </c>
      <c r="U258" s="15">
        <f t="shared" si="1000"/>
        <v>0</v>
      </c>
      <c r="V258" s="15">
        <f t="shared" si="1000"/>
        <v>0</v>
      </c>
      <c r="W258" s="16"/>
      <c r="X258" s="15">
        <f t="shared" ref="X258:AI258" si="1001">X257</f>
        <v>150</v>
      </c>
      <c r="Y258" s="15">
        <f t="shared" si="1001"/>
        <v>0</v>
      </c>
      <c r="Z258" s="15">
        <f t="shared" si="1001"/>
        <v>0</v>
      </c>
      <c r="AA258" s="15">
        <f t="shared" si="1001"/>
        <v>100</v>
      </c>
      <c r="AB258" s="15">
        <f t="shared" si="1001"/>
        <v>0</v>
      </c>
      <c r="AC258" s="15">
        <f t="shared" si="1001"/>
        <v>0</v>
      </c>
      <c r="AD258" s="15">
        <f t="shared" si="1001"/>
        <v>100</v>
      </c>
      <c r="AE258" s="15">
        <f t="shared" si="1001"/>
        <v>150</v>
      </c>
      <c r="AF258" s="15">
        <f t="shared" si="1001"/>
        <v>0</v>
      </c>
      <c r="AG258" s="15">
        <f t="shared" si="1001"/>
        <v>0</v>
      </c>
      <c r="AH258" s="15">
        <f t="shared" si="1001"/>
        <v>0</v>
      </c>
      <c r="AI258" s="15">
        <f t="shared" si="1001"/>
        <v>0</v>
      </c>
      <c r="AJ258" s="17"/>
      <c r="AK258" s="15">
        <f>AK257</f>
        <v>150</v>
      </c>
      <c r="AL258" s="15">
        <f>AL257</f>
        <v>0</v>
      </c>
      <c r="AM258" s="17"/>
      <c r="AN258" s="15">
        <f t="shared" ref="AN258:AX258" si="1002">AN257</f>
        <v>0</v>
      </c>
      <c r="AO258" s="15">
        <f t="shared" si="1002"/>
        <v>0</v>
      </c>
      <c r="AP258" s="15">
        <f t="shared" si="1002"/>
        <v>0</v>
      </c>
      <c r="AQ258" s="15">
        <f t="shared" si="1002"/>
        <v>0</v>
      </c>
      <c r="AR258" s="15">
        <f t="shared" si="1002"/>
        <v>0</v>
      </c>
      <c r="AS258" s="15">
        <f t="shared" si="1002"/>
        <v>0</v>
      </c>
      <c r="AT258" s="15">
        <f t="shared" si="1002"/>
        <v>0</v>
      </c>
      <c r="AU258" s="15">
        <f t="shared" si="1002"/>
        <v>0</v>
      </c>
      <c r="AV258" s="15">
        <f t="shared" si="1002"/>
        <v>0</v>
      </c>
      <c r="AW258" s="15">
        <f t="shared" si="1002"/>
        <v>0</v>
      </c>
      <c r="AX258" s="15">
        <f t="shared" si="1002"/>
        <v>0</v>
      </c>
      <c r="AY258" s="17"/>
      <c r="AZ258" s="15">
        <f t="shared" ref="AZ258:BD258" si="1003">AZ257</f>
        <v>6000</v>
      </c>
      <c r="BA258" s="15">
        <f t="shared" si="1003"/>
        <v>6000</v>
      </c>
      <c r="BB258" s="15">
        <v>275</v>
      </c>
      <c r="BC258" s="15">
        <f t="shared" si="1003"/>
        <v>25</v>
      </c>
      <c r="BD258" s="15">
        <f t="shared" si="1003"/>
        <v>0</v>
      </c>
      <c r="BE258" s="15">
        <f t="shared" ref="BE258" si="1004">BE257</f>
        <v>60</v>
      </c>
      <c r="BF258" s="17"/>
      <c r="BG258" s="15">
        <f t="shared" ref="BG258:BH258" si="1005">BG257</f>
        <v>1000</v>
      </c>
      <c r="BH258" s="15">
        <f t="shared" si="1005"/>
        <v>5000</v>
      </c>
      <c r="BI258" s="17"/>
      <c r="BJ258" s="22">
        <f>G258/G257</f>
        <v>1</v>
      </c>
      <c r="BK258" s="65">
        <f>BK257</f>
        <v>0</v>
      </c>
      <c r="BL258" s="65">
        <f>BL257</f>
        <v>0</v>
      </c>
      <c r="BM258" s="6">
        <f t="shared" si="995"/>
        <v>116.57837499999998</v>
      </c>
      <c r="BN258" s="8">
        <f t="shared" si="996"/>
        <v>388.44422318283398</v>
      </c>
      <c r="BO258" s="12">
        <f t="shared" si="997"/>
        <v>212.80083720886088</v>
      </c>
      <c r="BP258" s="50">
        <f>(1-'#Constant'!$A$3)/($J258*'#Constant'!$B$3/'#Constant'!$C$3^($D258-1)+1)+'#Constant'!$A$3</f>
        <v>0.91908256880733941</v>
      </c>
      <c r="BQ258" s="4">
        <f t="shared" si="998"/>
        <v>358.44923581996852</v>
      </c>
      <c r="BR258" s="50">
        <f>(1-'#Constant'!$A$3)/($K258*'#Constant'!$B$3/'#Constant'!$C$3^($D258-1)+1)+'#Constant'!$A$3</f>
        <v>0.90447653429602881</v>
      </c>
      <c r="BS258" s="4">
        <f t="shared" si="999"/>
        <v>364.2376910318157</v>
      </c>
      <c r="BT258"/>
    </row>
    <row r="259" spans="1:72" x14ac:dyDescent="0.3">
      <c r="A259">
        <v>502</v>
      </c>
      <c r="B259" s="18" t="str">
        <f>VLOOKUP(CONCATENATE("CREATURE_NAME_",A259),[1]Localization_Hero!$A:$E,2,FALSE)</f>
        <v>{1}의 어둠</v>
      </c>
      <c r="C259" s="43" t="str">
        <f>VLOOKUP($A259,[2]CreatureTable!$A:$I,9,FALSE)</f>
        <v>Priest</v>
      </c>
      <c r="D259">
        <v>1</v>
      </c>
      <c r="E259">
        <v>1</v>
      </c>
      <c r="F259" s="18">
        <v>1</v>
      </c>
      <c r="G259" s="10">
        <f>ROUND(VLOOKUP($C259,$B$4:$BH$42,6,FALSE),0)</f>
        <v>95</v>
      </c>
      <c r="H259" s="10">
        <f>ROUND(VLOOKUP($C259,$B$4:$BH$42,7,FALSE),0)</f>
        <v>95</v>
      </c>
      <c r="I259" s="10">
        <f>ROUND(VLOOKUP($C259,$B$4:$BH$42,8,FALSE),0)</f>
        <v>4520</v>
      </c>
      <c r="J259" s="10">
        <f>ROUND(VLOOKUP($C259,$B$4:$BH$42,9,FALSE),0)</f>
        <v>20</v>
      </c>
      <c r="K259" s="10">
        <f>ROUND(VLOOKUP($C259,$B$4:$BH$42,10,FALSE),0)</f>
        <v>25</v>
      </c>
      <c r="L259" s="2"/>
      <c r="M259" s="10">
        <f>ROUND(VLOOKUP($C259,$B$4:$BH$42,12,FALSE),0)</f>
        <v>100</v>
      </c>
      <c r="N259" s="10">
        <f>ROUND(VLOOKUP($C259,$B$4:$BH$42,13,FALSE),0)</f>
        <v>0</v>
      </c>
      <c r="O259" s="10">
        <f>ROUND(VLOOKUP($C259,$B$4:$BH$42,14,FALSE),0)</f>
        <v>0</v>
      </c>
      <c r="P259" s="10">
        <f>ROUND(VLOOKUP($C259,$B$4:$BH$42,15,FALSE),0)</f>
        <v>0</v>
      </c>
      <c r="Q259" s="10">
        <f>ROUND(VLOOKUP($C259,$B$4:$BH$42,16,FALSE),0)</f>
        <v>0</v>
      </c>
      <c r="R259" s="10">
        <f>ROUND(VLOOKUP($C259,$B$4:$BH$42,17,FALSE),0)</f>
        <v>0</v>
      </c>
      <c r="S259" s="10">
        <f>ROUND(VLOOKUP($C259,$B$4:$BH$42,18,FALSE),0)</f>
        <v>100</v>
      </c>
      <c r="T259" s="10">
        <f>ROUND(VLOOKUP($C259,$B$4:$BH$42,19,FALSE),0)</f>
        <v>0</v>
      </c>
      <c r="U259" s="10">
        <f>ROUND(VLOOKUP($C259,$B$4:$BH$42,20,FALSE),0)</f>
        <v>0</v>
      </c>
      <c r="V259" s="10">
        <f>ROUND(VLOOKUP($C259,$B$4:$BH$42,21,FALSE),0)</f>
        <v>0</v>
      </c>
      <c r="W259" s="2"/>
      <c r="X259" s="10">
        <f>ROUND(VLOOKUP($C259,$B$4:$BH$42,23,FALSE),0)</f>
        <v>100</v>
      </c>
      <c r="Y259" s="10">
        <f>ROUND(VLOOKUP($C259,$B$4:$BH$42,24,FALSE),0)</f>
        <v>0</v>
      </c>
      <c r="Z259" s="10">
        <f>ROUND(VLOOKUP($C259,$B$4:$BH$42,25,FALSE),0)</f>
        <v>0</v>
      </c>
      <c r="AA259" s="10">
        <f>ROUND(VLOOKUP($C259,$B$4:$BH$42,26,FALSE),0)</f>
        <v>0</v>
      </c>
      <c r="AB259" s="10">
        <f>ROUND(VLOOKUP($C259,$B$4:$BH$42,27,FALSE),0)</f>
        <v>500</v>
      </c>
      <c r="AC259" s="10">
        <f>ROUND(VLOOKUP($C259,$B$4:$BH$42,28,FALSE),0)</f>
        <v>250</v>
      </c>
      <c r="AD259" s="10">
        <f>ROUND(VLOOKUP($C259,$B$4:$BH$42,29,FALSE),0)</f>
        <v>100</v>
      </c>
      <c r="AE259" s="10">
        <f>ROUND(VLOOKUP($C259,$B$4:$BH$42,30,FALSE),0)</f>
        <v>0</v>
      </c>
      <c r="AF259" s="10">
        <f>ROUND(VLOOKUP($C259,$B$4:$BH$42,31,FALSE),0)</f>
        <v>0</v>
      </c>
      <c r="AG259" s="10">
        <f>ROUND(VLOOKUP($C259,$B$4:$BH$42,32,FALSE),0)</f>
        <v>150</v>
      </c>
      <c r="AH259" s="10">
        <f>ROUND(VLOOKUP($C259,$B$4:$BH$42,33,FALSE),0)</f>
        <v>0</v>
      </c>
      <c r="AI259" s="10">
        <f>ROUND(VLOOKUP($C259,$B$4:$BH$42,34,FALSE),0)</f>
        <v>0</v>
      </c>
      <c r="AJ259" s="3"/>
      <c r="AK259" s="10">
        <f>ROUND(VLOOKUP($C259,$B$4:$BH$42,36,FALSE),0)</f>
        <v>0</v>
      </c>
      <c r="AL259" s="10">
        <f>ROUND(VLOOKUP($C259,$B$4:$BH$42,37,FALSE),0)</f>
        <v>0</v>
      </c>
      <c r="AM259" s="3"/>
      <c r="AN259" s="10">
        <f>ROUND(VLOOKUP($C259,$B$4:$BH$42,39,FALSE),0)</f>
        <v>0</v>
      </c>
      <c r="AO259" s="10">
        <f>ROUND(VLOOKUP($C259,$B$4:$BH$42,40,FALSE),0)</f>
        <v>0</v>
      </c>
      <c r="AP259" s="10">
        <f>ROUND(VLOOKUP($C259,$B$4:$BH$42,41,FALSE),0)</f>
        <v>0</v>
      </c>
      <c r="AQ259" s="10">
        <f>ROUND(VLOOKUP($C259,$B$4:$BH$42,42,FALSE),0)</f>
        <v>0</v>
      </c>
      <c r="AR259" s="10">
        <f>ROUND(VLOOKUP($C259,$B$4:$BH$42,43,FALSE),0)</f>
        <v>0</v>
      </c>
      <c r="AS259" s="10">
        <f>ROUND(VLOOKUP($C259,$B$4:$BH$42,44,FALSE),0)</f>
        <v>0</v>
      </c>
      <c r="AT259" s="10">
        <f>ROUND(VLOOKUP($C259,$B$4:$BH$42,45,FALSE),0)</f>
        <v>0</v>
      </c>
      <c r="AU259" s="10">
        <f>ROUND(VLOOKUP($C259,$B$4:$BH$42,46,FALSE),0)</f>
        <v>0</v>
      </c>
      <c r="AV259" s="10">
        <f>ROUND(VLOOKUP($C259,$B$4:$BH$42,47,FALSE),0)</f>
        <v>0</v>
      </c>
      <c r="AW259" s="10">
        <f>ROUND(VLOOKUP($C259,$B$4:$BH$42,48,FALSE),0)</f>
        <v>0</v>
      </c>
      <c r="AX259" s="10">
        <f>ROUND(VLOOKUP($C259,$B$4:$BH$42,49,FALSE),0)</f>
        <v>0</v>
      </c>
      <c r="AY259" s="3"/>
      <c r="AZ259" s="10">
        <v>6000</v>
      </c>
      <c r="BA259" s="10">
        <v>6000</v>
      </c>
      <c r="BB259" s="10">
        <v>325</v>
      </c>
      <c r="BC259" s="10">
        <v>25</v>
      </c>
      <c r="BD259" s="10">
        <v>0</v>
      </c>
      <c r="BE259" s="10">
        <v>60</v>
      </c>
      <c r="BF259" s="3"/>
      <c r="BG259" s="10">
        <v>1000</v>
      </c>
      <c r="BH259" s="10">
        <v>5000</v>
      </c>
      <c r="BI259" s="3"/>
      <c r="BJ259" s="21">
        <v>1</v>
      </c>
      <c r="BK259" s="65">
        <v>0</v>
      </c>
      <c r="BL259" s="65">
        <v>0</v>
      </c>
      <c r="BM259" s="6">
        <f t="shared" si="995"/>
        <v>107.11250000000001</v>
      </c>
      <c r="BN259" s="8">
        <f t="shared" si="996"/>
        <v>347.95278528237111</v>
      </c>
      <c r="BO259" s="12">
        <f t="shared" si="997"/>
        <v>193.05463660207172</v>
      </c>
      <c r="BP259" s="50">
        <f>(1-'#Constant'!$A$3)/($J259*'#Constant'!$B$3/'#Constant'!$C$3^($D259-1)+1)+'#Constant'!$A$3</f>
        <v>0.94452830188679238</v>
      </c>
      <c r="BQ259" s="4">
        <f t="shared" si="998"/>
        <v>239.27287255293649</v>
      </c>
      <c r="BR259" s="50">
        <f>(1-'#Constant'!$A$3)/($K259*'#Constant'!$B$3/'#Constant'!$C$3^($D259-1)+1)+'#Constant'!$A$3</f>
        <v>0.93162790697674425</v>
      </c>
      <c r="BS259" s="4">
        <f t="shared" si="999"/>
        <v>456.63269801180576</v>
      </c>
      <c r="BT259">
        <f>BO259/$BO$4*100</f>
        <v>146.72883194020091</v>
      </c>
    </row>
    <row r="260" spans="1:72" s="13" customFormat="1" ht="17.25" thickBot="1" x14ac:dyDescent="0.35">
      <c r="B260" s="20"/>
      <c r="D260" s="14">
        <v>1</v>
      </c>
      <c r="E260" s="14">
        <v>1</v>
      </c>
      <c r="F260" s="19">
        <v>1</v>
      </c>
      <c r="G260" s="15">
        <f>G259</f>
        <v>95</v>
      </c>
      <c r="H260" s="15">
        <f>H259</f>
        <v>95</v>
      </c>
      <c r="I260" s="15">
        <f>I259</f>
        <v>4520</v>
      </c>
      <c r="J260" s="15">
        <f>J259</f>
        <v>20</v>
      </c>
      <c r="K260" s="15">
        <f>K259</f>
        <v>25</v>
      </c>
      <c r="L260" s="16"/>
      <c r="M260" s="15">
        <f t="shared" ref="M260:V260" si="1006">M259</f>
        <v>100</v>
      </c>
      <c r="N260" s="15">
        <f t="shared" si="1006"/>
        <v>0</v>
      </c>
      <c r="O260" s="15">
        <f t="shared" si="1006"/>
        <v>0</v>
      </c>
      <c r="P260" s="15">
        <f t="shared" si="1006"/>
        <v>0</v>
      </c>
      <c r="Q260" s="15">
        <f t="shared" si="1006"/>
        <v>0</v>
      </c>
      <c r="R260" s="15">
        <f t="shared" si="1006"/>
        <v>0</v>
      </c>
      <c r="S260" s="15">
        <f t="shared" si="1006"/>
        <v>100</v>
      </c>
      <c r="T260" s="15">
        <f t="shared" si="1006"/>
        <v>0</v>
      </c>
      <c r="U260" s="15">
        <f t="shared" si="1006"/>
        <v>0</v>
      </c>
      <c r="V260" s="15">
        <f t="shared" si="1006"/>
        <v>0</v>
      </c>
      <c r="W260" s="16"/>
      <c r="X260" s="15">
        <f t="shared" ref="X260:AI260" si="1007">X259</f>
        <v>100</v>
      </c>
      <c r="Y260" s="15">
        <f t="shared" si="1007"/>
        <v>0</v>
      </c>
      <c r="Z260" s="15">
        <f t="shared" si="1007"/>
        <v>0</v>
      </c>
      <c r="AA260" s="15">
        <f t="shared" si="1007"/>
        <v>0</v>
      </c>
      <c r="AB260" s="15">
        <f t="shared" si="1007"/>
        <v>500</v>
      </c>
      <c r="AC260" s="15">
        <f t="shared" si="1007"/>
        <v>250</v>
      </c>
      <c r="AD260" s="15">
        <f t="shared" si="1007"/>
        <v>100</v>
      </c>
      <c r="AE260" s="15">
        <f t="shared" si="1007"/>
        <v>0</v>
      </c>
      <c r="AF260" s="15">
        <f t="shared" si="1007"/>
        <v>0</v>
      </c>
      <c r="AG260" s="15">
        <f t="shared" si="1007"/>
        <v>150</v>
      </c>
      <c r="AH260" s="15">
        <f t="shared" si="1007"/>
        <v>0</v>
      </c>
      <c r="AI260" s="15">
        <f t="shared" si="1007"/>
        <v>0</v>
      </c>
      <c r="AJ260" s="17"/>
      <c r="AK260" s="15">
        <f>AK259</f>
        <v>0</v>
      </c>
      <c r="AL260" s="15">
        <f>AL259</f>
        <v>0</v>
      </c>
      <c r="AM260" s="17"/>
      <c r="AN260" s="15">
        <f t="shared" ref="AN260:AX260" si="1008">AN259</f>
        <v>0</v>
      </c>
      <c r="AO260" s="15">
        <f t="shared" si="1008"/>
        <v>0</v>
      </c>
      <c r="AP260" s="15">
        <f t="shared" si="1008"/>
        <v>0</v>
      </c>
      <c r="AQ260" s="15">
        <f t="shared" si="1008"/>
        <v>0</v>
      </c>
      <c r="AR260" s="15">
        <f t="shared" si="1008"/>
        <v>0</v>
      </c>
      <c r="AS260" s="15">
        <f t="shared" si="1008"/>
        <v>0</v>
      </c>
      <c r="AT260" s="15">
        <f t="shared" si="1008"/>
        <v>0</v>
      </c>
      <c r="AU260" s="15">
        <f t="shared" si="1008"/>
        <v>0</v>
      </c>
      <c r="AV260" s="15">
        <f t="shared" si="1008"/>
        <v>0</v>
      </c>
      <c r="AW260" s="15">
        <f t="shared" si="1008"/>
        <v>0</v>
      </c>
      <c r="AX260" s="15">
        <f t="shared" si="1008"/>
        <v>0</v>
      </c>
      <c r="AY260" s="17"/>
      <c r="AZ260" s="15">
        <f t="shared" ref="AZ260:BD260" si="1009">AZ259</f>
        <v>6000</v>
      </c>
      <c r="BA260" s="15">
        <f t="shared" si="1009"/>
        <v>6000</v>
      </c>
      <c r="BB260" s="15">
        <v>325</v>
      </c>
      <c r="BC260" s="15">
        <f t="shared" si="1009"/>
        <v>25</v>
      </c>
      <c r="BD260" s="15">
        <f t="shared" si="1009"/>
        <v>0</v>
      </c>
      <c r="BE260" s="15">
        <f t="shared" ref="BE260" si="1010">BE259</f>
        <v>60</v>
      </c>
      <c r="BF260" s="17"/>
      <c r="BG260" s="15">
        <f t="shared" ref="BG260:BH260" si="1011">BG259</f>
        <v>1000</v>
      </c>
      <c r="BH260" s="15">
        <f t="shared" si="1011"/>
        <v>5000</v>
      </c>
      <c r="BI260" s="17"/>
      <c r="BJ260" s="22">
        <f>G260/G259</f>
        <v>1</v>
      </c>
      <c r="BK260" s="65">
        <f t="shared" ref="BK260:BL260" si="1012">BK259</f>
        <v>0</v>
      </c>
      <c r="BL260" s="65">
        <f t="shared" si="1012"/>
        <v>0</v>
      </c>
      <c r="BM260" s="6">
        <f t="shared" si="995"/>
        <v>107.11250000000001</v>
      </c>
      <c r="BN260" s="8">
        <f t="shared" si="996"/>
        <v>347.95278528237111</v>
      </c>
      <c r="BO260" s="12">
        <f t="shared" si="997"/>
        <v>193.05463660207172</v>
      </c>
      <c r="BP260" s="50">
        <f>(1-'#Constant'!$A$3)/($J260*'#Constant'!$B$3/'#Constant'!$C$3^($D260-1)+1)+'#Constant'!$A$3</f>
        <v>0.94452830188679238</v>
      </c>
      <c r="BQ260" s="4">
        <f t="shared" si="998"/>
        <v>239.27287255293649</v>
      </c>
      <c r="BR260" s="50">
        <f>(1-'#Constant'!$A$3)/($K260*'#Constant'!$B$3/'#Constant'!$C$3^($D260-1)+1)+'#Constant'!$A$3</f>
        <v>0.93162790697674425</v>
      </c>
      <c r="BS260" s="4">
        <f t="shared" si="999"/>
        <v>456.63269801180576</v>
      </c>
      <c r="BT260"/>
    </row>
    <row r="261" spans="1:72" x14ac:dyDescent="0.3">
      <c r="A261">
        <v>503</v>
      </c>
      <c r="B261" s="18" t="str">
        <f>VLOOKUP(CONCATENATE("CREATURE_NAME_",A261),[1]Localization_Hero!$A:$E,2,FALSE)</f>
        <v>{1}의 어둠</v>
      </c>
      <c r="C261" s="43" t="str">
        <f>VLOOKUP($A261,[2]CreatureTable!$A:$I,9,FALSE)</f>
        <v>Wizard</v>
      </c>
      <c r="D261">
        <v>1</v>
      </c>
      <c r="E261">
        <v>1</v>
      </c>
      <c r="F261" s="18">
        <v>1</v>
      </c>
      <c r="G261" s="10">
        <f>ROUND(VLOOKUP($C261,$B$4:$BH$42,6,FALSE),0)</f>
        <v>120</v>
      </c>
      <c r="H261" s="10">
        <f>ROUND(VLOOKUP($C261,$B$4:$BH$42,7,FALSE),0)</f>
        <v>120</v>
      </c>
      <c r="I261" s="10">
        <f>ROUND(VLOOKUP($C261,$B$4:$BH$42,8,FALSE),0)</f>
        <v>4031</v>
      </c>
      <c r="J261" s="10">
        <f>ROUND(VLOOKUP($C261,$B$4:$BH$42,9,FALSE),0)</f>
        <v>16</v>
      </c>
      <c r="K261" s="10">
        <f>ROUND(VLOOKUP($C261,$B$4:$BH$42,10,FALSE),0)</f>
        <v>24</v>
      </c>
      <c r="L261" s="2"/>
      <c r="M261" s="10">
        <f>ROUND(VLOOKUP($C261,$B$4:$BH$42,12,FALSE),0)</f>
        <v>100</v>
      </c>
      <c r="N261" s="10">
        <f>ROUND(VLOOKUP($C261,$B$4:$BH$42,13,FALSE),0)</f>
        <v>0</v>
      </c>
      <c r="O261" s="10">
        <f>ROUND(VLOOKUP($C261,$B$4:$BH$42,14,FALSE),0)</f>
        <v>0</v>
      </c>
      <c r="P261" s="10">
        <f>ROUND(VLOOKUP($C261,$B$4:$BH$42,15,FALSE),0)</f>
        <v>0</v>
      </c>
      <c r="Q261" s="10">
        <f>ROUND(VLOOKUP($C261,$B$4:$BH$42,16,FALSE),0)</f>
        <v>0</v>
      </c>
      <c r="R261" s="10">
        <f>ROUND(VLOOKUP($C261,$B$4:$BH$42,17,FALSE),0)</f>
        <v>0</v>
      </c>
      <c r="S261" s="10">
        <f>ROUND(VLOOKUP($C261,$B$4:$BH$42,18,FALSE),0)</f>
        <v>100</v>
      </c>
      <c r="T261" s="10">
        <f>ROUND(VLOOKUP($C261,$B$4:$BH$42,19,FALSE),0)</f>
        <v>150</v>
      </c>
      <c r="U261" s="10">
        <f>ROUND(VLOOKUP($C261,$B$4:$BH$42,20,FALSE),0)</f>
        <v>0</v>
      </c>
      <c r="V261" s="10">
        <f>ROUND(VLOOKUP($C261,$B$4:$BH$42,21,FALSE),0)</f>
        <v>0</v>
      </c>
      <c r="W261" s="2"/>
      <c r="X261" s="10">
        <f>ROUND(VLOOKUP($C261,$B$4:$BH$42,23,FALSE),0)</f>
        <v>100</v>
      </c>
      <c r="Y261" s="10">
        <f>ROUND(VLOOKUP($C261,$B$4:$BH$42,24,FALSE),0)</f>
        <v>0</v>
      </c>
      <c r="Z261" s="10">
        <f>ROUND(VLOOKUP($C261,$B$4:$BH$42,25,FALSE),0)</f>
        <v>0</v>
      </c>
      <c r="AA261" s="10">
        <f>ROUND(VLOOKUP($C261,$B$4:$BH$42,26,FALSE),0)</f>
        <v>200</v>
      </c>
      <c r="AB261" s="10">
        <f>ROUND(VLOOKUP($C261,$B$4:$BH$42,27,FALSE),0)</f>
        <v>250</v>
      </c>
      <c r="AC261" s="10">
        <f>ROUND(VLOOKUP($C261,$B$4:$BH$42,28,FALSE),0)</f>
        <v>0</v>
      </c>
      <c r="AD261" s="10">
        <f>ROUND(VLOOKUP($C261,$B$4:$BH$42,29,FALSE),0)</f>
        <v>100</v>
      </c>
      <c r="AE261" s="10">
        <f>ROUND(VLOOKUP($C261,$B$4:$BH$42,30,FALSE),0)</f>
        <v>150</v>
      </c>
      <c r="AF261" s="10">
        <f>ROUND(VLOOKUP($C261,$B$4:$BH$42,31,FALSE),0)</f>
        <v>0</v>
      </c>
      <c r="AG261" s="10">
        <f>ROUND(VLOOKUP($C261,$B$4:$BH$42,32,FALSE),0)</f>
        <v>0</v>
      </c>
      <c r="AH261" s="10">
        <f>ROUND(VLOOKUP($C261,$B$4:$BH$42,33,FALSE),0)</f>
        <v>0</v>
      </c>
      <c r="AI261" s="10">
        <f>ROUND(VLOOKUP($C261,$B$4:$BH$42,34,FALSE),0)</f>
        <v>0</v>
      </c>
      <c r="AJ261" s="3"/>
      <c r="AK261" s="10">
        <f>ROUND(VLOOKUP($C261,$B$4:$BH$42,36,FALSE),0)</f>
        <v>0</v>
      </c>
      <c r="AL261" s="10">
        <f>ROUND(VLOOKUP($C261,$B$4:$BH$42,37,FALSE),0)</f>
        <v>0</v>
      </c>
      <c r="AM261" s="3"/>
      <c r="AN261" s="10">
        <f>ROUND(VLOOKUP($C261,$B$4:$BH$42,39,FALSE),0)</f>
        <v>0</v>
      </c>
      <c r="AO261" s="10">
        <f>ROUND(VLOOKUP($C261,$B$4:$BH$42,40,FALSE),0)</f>
        <v>0</v>
      </c>
      <c r="AP261" s="10">
        <f>ROUND(VLOOKUP($C261,$B$4:$BH$42,41,FALSE),0)</f>
        <v>0</v>
      </c>
      <c r="AQ261" s="10">
        <f>ROUND(VLOOKUP($C261,$B$4:$BH$42,42,FALSE),0)</f>
        <v>0</v>
      </c>
      <c r="AR261" s="10">
        <f>ROUND(VLOOKUP($C261,$B$4:$BH$42,43,FALSE),0)</f>
        <v>0</v>
      </c>
      <c r="AS261" s="10">
        <f>ROUND(VLOOKUP($C261,$B$4:$BH$42,44,FALSE),0)</f>
        <v>0</v>
      </c>
      <c r="AT261" s="10">
        <f>ROUND(VLOOKUP($C261,$B$4:$BH$42,45,FALSE),0)</f>
        <v>0</v>
      </c>
      <c r="AU261" s="10">
        <f>ROUND(VLOOKUP($C261,$B$4:$BH$42,46,FALSE),0)</f>
        <v>0</v>
      </c>
      <c r="AV261" s="10">
        <f>ROUND(VLOOKUP($C261,$B$4:$BH$42,47,FALSE),0)</f>
        <v>0</v>
      </c>
      <c r="AW261" s="10">
        <f>ROUND(VLOOKUP($C261,$B$4:$BH$42,48,FALSE),0)</f>
        <v>0</v>
      </c>
      <c r="AX261" s="10">
        <f>ROUND(VLOOKUP($C261,$B$4:$BH$42,49,FALSE),0)</f>
        <v>0</v>
      </c>
      <c r="AY261" s="3"/>
      <c r="AZ261" s="10">
        <v>6000</v>
      </c>
      <c r="BA261" s="10">
        <v>6000</v>
      </c>
      <c r="BB261" s="10">
        <v>475</v>
      </c>
      <c r="BC261" s="10">
        <v>25</v>
      </c>
      <c r="BD261" s="10">
        <v>0</v>
      </c>
      <c r="BE261" s="10">
        <v>60</v>
      </c>
      <c r="BF261" s="3"/>
      <c r="BG261" s="10">
        <v>1000</v>
      </c>
      <c r="BH261" s="10">
        <v>5000</v>
      </c>
      <c r="BI261" s="3"/>
      <c r="BJ261" s="21">
        <v>1</v>
      </c>
      <c r="BK261" s="65">
        <v>0</v>
      </c>
      <c r="BL261" s="65">
        <v>0</v>
      </c>
      <c r="BM261" s="6">
        <f t="shared" si="995"/>
        <v>145.44749999999999</v>
      </c>
      <c r="BN261" s="8">
        <f t="shared" si="996"/>
        <v>259.61870858192918</v>
      </c>
      <c r="BO261" s="12">
        <f t="shared" si="997"/>
        <v>194.32162030116501</v>
      </c>
      <c r="BP261" s="50">
        <f>(1-'#Constant'!$A$3)/($J261*'#Constant'!$B$3/'#Constant'!$C$3^($D261-1)+1)+'#Constant'!$A$3</f>
        <v>0.95511450381679386</v>
      </c>
      <c r="BQ261" s="4">
        <f t="shared" si="998"/>
        <v>211.02181905370844</v>
      </c>
      <c r="BR261" s="50">
        <f>(1-'#Constant'!$A$3)/($K261*'#Constant'!$B$3/'#Constant'!$C$3^($D261-1)+1)+'#Constant'!$A$3</f>
        <v>0.93417910447761188</v>
      </c>
      <c r="BS261" s="4">
        <f t="shared" si="999"/>
        <v>308.21559811014993</v>
      </c>
      <c r="BT261">
        <f>BO261/$BO$4*100</f>
        <v>147.69178751343802</v>
      </c>
    </row>
    <row r="262" spans="1:72" s="13" customFormat="1" ht="17.25" thickBot="1" x14ac:dyDescent="0.35">
      <c r="B262" s="20"/>
      <c r="D262" s="14">
        <v>1</v>
      </c>
      <c r="E262" s="14">
        <v>1</v>
      </c>
      <c r="F262" s="19">
        <v>1</v>
      </c>
      <c r="G262" s="15">
        <f>G261</f>
        <v>120</v>
      </c>
      <c r="H262" s="15">
        <f>H261</f>
        <v>120</v>
      </c>
      <c r="I262" s="15">
        <f>I261</f>
        <v>4031</v>
      </c>
      <c r="J262" s="15">
        <f>J261</f>
        <v>16</v>
      </c>
      <c r="K262" s="15">
        <f>K261</f>
        <v>24</v>
      </c>
      <c r="L262" s="16"/>
      <c r="M262" s="15">
        <f t="shared" ref="M262:V262" si="1013">M261</f>
        <v>100</v>
      </c>
      <c r="N262" s="15">
        <f t="shared" si="1013"/>
        <v>0</v>
      </c>
      <c r="O262" s="15">
        <f t="shared" si="1013"/>
        <v>0</v>
      </c>
      <c r="P262" s="15">
        <f t="shared" si="1013"/>
        <v>0</v>
      </c>
      <c r="Q262" s="15">
        <f t="shared" si="1013"/>
        <v>0</v>
      </c>
      <c r="R262" s="15">
        <f t="shared" si="1013"/>
        <v>0</v>
      </c>
      <c r="S262" s="15">
        <f t="shared" si="1013"/>
        <v>100</v>
      </c>
      <c r="T262" s="15">
        <f t="shared" si="1013"/>
        <v>150</v>
      </c>
      <c r="U262" s="15">
        <f t="shared" si="1013"/>
        <v>0</v>
      </c>
      <c r="V262" s="15">
        <f t="shared" si="1013"/>
        <v>0</v>
      </c>
      <c r="W262" s="16"/>
      <c r="X262" s="15">
        <f t="shared" ref="X262:AI262" si="1014">X261</f>
        <v>100</v>
      </c>
      <c r="Y262" s="15">
        <f t="shared" si="1014"/>
        <v>0</v>
      </c>
      <c r="Z262" s="15">
        <f t="shared" si="1014"/>
        <v>0</v>
      </c>
      <c r="AA262" s="15">
        <f t="shared" si="1014"/>
        <v>200</v>
      </c>
      <c r="AB262" s="15">
        <f t="shared" si="1014"/>
        <v>250</v>
      </c>
      <c r="AC262" s="15">
        <f t="shared" si="1014"/>
        <v>0</v>
      </c>
      <c r="AD262" s="15">
        <f t="shared" si="1014"/>
        <v>100</v>
      </c>
      <c r="AE262" s="15">
        <f t="shared" si="1014"/>
        <v>150</v>
      </c>
      <c r="AF262" s="15">
        <f t="shared" si="1014"/>
        <v>0</v>
      </c>
      <c r="AG262" s="15">
        <f t="shared" si="1014"/>
        <v>0</v>
      </c>
      <c r="AH262" s="15">
        <f t="shared" si="1014"/>
        <v>0</v>
      </c>
      <c r="AI262" s="15">
        <f t="shared" si="1014"/>
        <v>0</v>
      </c>
      <c r="AJ262" s="17"/>
      <c r="AK262" s="15">
        <f>AK261</f>
        <v>0</v>
      </c>
      <c r="AL262" s="15">
        <f>AL261</f>
        <v>0</v>
      </c>
      <c r="AM262" s="17"/>
      <c r="AN262" s="15">
        <f t="shared" ref="AN262:AX262" si="1015">AN261</f>
        <v>0</v>
      </c>
      <c r="AO262" s="15">
        <f t="shared" si="1015"/>
        <v>0</v>
      </c>
      <c r="AP262" s="15">
        <f t="shared" si="1015"/>
        <v>0</v>
      </c>
      <c r="AQ262" s="15">
        <f t="shared" si="1015"/>
        <v>0</v>
      </c>
      <c r="AR262" s="15">
        <f t="shared" si="1015"/>
        <v>0</v>
      </c>
      <c r="AS262" s="15">
        <f t="shared" si="1015"/>
        <v>0</v>
      </c>
      <c r="AT262" s="15">
        <f t="shared" si="1015"/>
        <v>0</v>
      </c>
      <c r="AU262" s="15">
        <f t="shared" si="1015"/>
        <v>0</v>
      </c>
      <c r="AV262" s="15">
        <f t="shared" si="1015"/>
        <v>0</v>
      </c>
      <c r="AW262" s="15">
        <f t="shared" si="1015"/>
        <v>0</v>
      </c>
      <c r="AX262" s="15">
        <f t="shared" si="1015"/>
        <v>0</v>
      </c>
      <c r="AY262" s="17"/>
      <c r="AZ262" s="15">
        <f t="shared" ref="AZ262:BD262" si="1016">AZ261</f>
        <v>6000</v>
      </c>
      <c r="BA262" s="15">
        <f t="shared" si="1016"/>
        <v>6000</v>
      </c>
      <c r="BB262" s="15">
        <v>475</v>
      </c>
      <c r="BC262" s="15">
        <f t="shared" si="1016"/>
        <v>25</v>
      </c>
      <c r="BD262" s="15">
        <f t="shared" si="1016"/>
        <v>0</v>
      </c>
      <c r="BE262" s="15">
        <f t="shared" ref="BE262" si="1017">BE261</f>
        <v>60</v>
      </c>
      <c r="BF262" s="17"/>
      <c r="BG262" s="15">
        <f t="shared" ref="BG262:BH262" si="1018">BG261</f>
        <v>1000</v>
      </c>
      <c r="BH262" s="15">
        <f t="shared" si="1018"/>
        <v>5000</v>
      </c>
      <c r="BI262" s="17"/>
      <c r="BJ262" s="22">
        <f>G262/G261</f>
        <v>1</v>
      </c>
      <c r="BK262" s="65">
        <f t="shared" ref="BK262:BL262" si="1019">BK261</f>
        <v>0</v>
      </c>
      <c r="BL262" s="65">
        <f t="shared" si="1019"/>
        <v>0</v>
      </c>
      <c r="BM262" s="6">
        <f t="shared" si="995"/>
        <v>145.44749999999999</v>
      </c>
      <c r="BN262" s="8">
        <f t="shared" si="996"/>
        <v>259.61870858192918</v>
      </c>
      <c r="BO262" s="12">
        <f t="shared" si="997"/>
        <v>194.32162030116501</v>
      </c>
      <c r="BP262" s="50">
        <f>(1-'#Constant'!$A$3)/($J262*'#Constant'!$B$3/'#Constant'!$C$3^($D262-1)+1)+'#Constant'!$A$3</f>
        <v>0.95511450381679386</v>
      </c>
      <c r="BQ262" s="4">
        <f t="shared" si="998"/>
        <v>211.02181905370844</v>
      </c>
      <c r="BR262" s="50">
        <f>(1-'#Constant'!$A$3)/($K262*'#Constant'!$B$3/'#Constant'!$C$3^($D262-1)+1)+'#Constant'!$A$3</f>
        <v>0.93417910447761188</v>
      </c>
      <c r="BS262" s="4">
        <f t="shared" si="999"/>
        <v>308.21559811014993</v>
      </c>
      <c r="BT262"/>
    </row>
    <row r="263" spans="1:72" x14ac:dyDescent="0.3">
      <c r="A263">
        <v>504</v>
      </c>
      <c r="B263" s="18" t="str">
        <f>VLOOKUP(CONCATENATE("CREATURE_NAME_",A263),[1]Localization_Hero!$A:$E,2,FALSE)</f>
        <v>{1}의 어둠</v>
      </c>
      <c r="C263" s="43" t="str">
        <f>VLOOKUP($A263,[2]CreatureTable!$A:$I,9,FALSE)</f>
        <v>Assassin</v>
      </c>
      <c r="D263">
        <v>1</v>
      </c>
      <c r="E263">
        <v>1</v>
      </c>
      <c r="F263" s="18">
        <v>1</v>
      </c>
      <c r="G263" s="10">
        <f>ROUND(VLOOKUP($C263,$B$4:$BH$42,6,FALSE),0)</f>
        <v>101</v>
      </c>
      <c r="H263" s="10">
        <f>ROUND(VLOOKUP($C263,$B$4:$BH$42,7,FALSE),0)</f>
        <v>101</v>
      </c>
      <c r="I263" s="10">
        <f>ROUND(VLOOKUP($C263,$B$4:$BH$42,8,FALSE),0)</f>
        <v>5666</v>
      </c>
      <c r="J263" s="10">
        <f>ROUND(VLOOKUP($C263,$B$4:$BH$42,9,FALSE),0)</f>
        <v>32</v>
      </c>
      <c r="K263" s="10">
        <f>ROUND(VLOOKUP($C263,$B$4:$BH$42,10,FALSE),0)</f>
        <v>28</v>
      </c>
      <c r="L263" s="2"/>
      <c r="M263" s="10">
        <f>ROUND(VLOOKUP($C263,$B$4:$BH$42,12,FALSE),0)</f>
        <v>200</v>
      </c>
      <c r="N263" s="10">
        <f>ROUND(VLOOKUP($C263,$B$4:$BH$42,13,FALSE),0)</f>
        <v>0</v>
      </c>
      <c r="O263" s="10">
        <f>ROUND(VLOOKUP($C263,$B$4:$BH$42,14,FALSE),0)</f>
        <v>300</v>
      </c>
      <c r="P263" s="10">
        <f>ROUND(VLOOKUP($C263,$B$4:$BH$42,15,FALSE),0)</f>
        <v>200</v>
      </c>
      <c r="Q263" s="10">
        <f>ROUND(VLOOKUP($C263,$B$4:$BH$42,16,FALSE),0)</f>
        <v>0</v>
      </c>
      <c r="R263" s="10">
        <f>ROUND(VLOOKUP($C263,$B$4:$BH$42,17,FALSE),0)</f>
        <v>0</v>
      </c>
      <c r="S263" s="10">
        <f>ROUND(VLOOKUP($C263,$B$4:$BH$42,18,FALSE),0)</f>
        <v>100</v>
      </c>
      <c r="T263" s="10">
        <f>ROUND(VLOOKUP($C263,$B$4:$BH$42,19,FALSE),0)</f>
        <v>0</v>
      </c>
      <c r="U263" s="10">
        <f>ROUND(VLOOKUP($C263,$B$4:$BH$42,20,FALSE),0)</f>
        <v>0</v>
      </c>
      <c r="V263" s="10">
        <f>ROUND(VLOOKUP($C263,$B$4:$BH$42,21,FALSE),0)</f>
        <v>0</v>
      </c>
      <c r="W263" s="2"/>
      <c r="X263" s="10">
        <f>ROUND(VLOOKUP($C263,$B$4:$BH$42,23,FALSE),0)</f>
        <v>200</v>
      </c>
      <c r="Y263" s="10">
        <f>ROUND(VLOOKUP($C263,$B$4:$BH$42,24,FALSE),0)</f>
        <v>0</v>
      </c>
      <c r="Z263" s="10">
        <f>ROUND(VLOOKUP($C263,$B$4:$BH$42,25,FALSE),0)</f>
        <v>300</v>
      </c>
      <c r="AA263" s="10">
        <f>ROUND(VLOOKUP($C263,$B$4:$BH$42,26,FALSE),0)</f>
        <v>200</v>
      </c>
      <c r="AB263" s="10">
        <f>ROUND(VLOOKUP($C263,$B$4:$BH$42,27,FALSE),0)</f>
        <v>0</v>
      </c>
      <c r="AC263" s="10">
        <f>ROUND(VLOOKUP($C263,$B$4:$BH$42,28,FALSE),0)</f>
        <v>0</v>
      </c>
      <c r="AD263" s="10">
        <f>ROUND(VLOOKUP($C263,$B$4:$BH$42,29,FALSE),0)</f>
        <v>100</v>
      </c>
      <c r="AE263" s="10">
        <f>ROUND(VLOOKUP($C263,$B$4:$BH$42,30,FALSE),0)</f>
        <v>0</v>
      </c>
      <c r="AF263" s="10">
        <f>ROUND(VLOOKUP($C263,$B$4:$BH$42,31,FALSE),0)</f>
        <v>0</v>
      </c>
      <c r="AG263" s="10">
        <f>ROUND(VLOOKUP($C263,$B$4:$BH$42,32,FALSE),0)</f>
        <v>0</v>
      </c>
      <c r="AH263" s="10">
        <f>ROUND(VLOOKUP($C263,$B$4:$BH$42,33,FALSE),0)</f>
        <v>0</v>
      </c>
      <c r="AI263" s="10">
        <f>ROUND(VLOOKUP($C263,$B$4:$BH$42,34,FALSE),0)</f>
        <v>0</v>
      </c>
      <c r="AJ263" s="3"/>
      <c r="AK263" s="10">
        <f>ROUND(VLOOKUP($C263,$B$4:$BH$42,36,FALSE),0)</f>
        <v>0</v>
      </c>
      <c r="AL263" s="10">
        <f>ROUND(VLOOKUP($C263,$B$4:$BH$42,37,FALSE),0)</f>
        <v>0</v>
      </c>
      <c r="AM263" s="3"/>
      <c r="AN263" s="10">
        <f>ROUND(VLOOKUP($C263,$B$4:$BH$42,39,FALSE),0)</f>
        <v>0</v>
      </c>
      <c r="AO263" s="10">
        <f>ROUND(VLOOKUP($C263,$B$4:$BH$42,40,FALSE),0)</f>
        <v>0</v>
      </c>
      <c r="AP263" s="10">
        <f>ROUND(VLOOKUP($C263,$B$4:$BH$42,41,FALSE),0)</f>
        <v>0</v>
      </c>
      <c r="AQ263" s="10">
        <f>ROUND(VLOOKUP($C263,$B$4:$BH$42,42,FALSE),0)</f>
        <v>0</v>
      </c>
      <c r="AR263" s="10">
        <f>ROUND(VLOOKUP($C263,$B$4:$BH$42,43,FALSE),0)</f>
        <v>0</v>
      </c>
      <c r="AS263" s="10">
        <f>ROUND(VLOOKUP($C263,$B$4:$BH$42,44,FALSE),0)</f>
        <v>0</v>
      </c>
      <c r="AT263" s="10">
        <f>ROUND(VLOOKUP($C263,$B$4:$BH$42,45,FALSE),0)</f>
        <v>0</v>
      </c>
      <c r="AU263" s="10">
        <f>ROUND(VLOOKUP($C263,$B$4:$BH$42,46,FALSE),0)</f>
        <v>0</v>
      </c>
      <c r="AV263" s="10">
        <f>ROUND(VLOOKUP($C263,$B$4:$BH$42,47,FALSE),0)</f>
        <v>0</v>
      </c>
      <c r="AW263" s="10">
        <f>ROUND(VLOOKUP($C263,$B$4:$BH$42,48,FALSE),0)</f>
        <v>0</v>
      </c>
      <c r="AX263" s="10">
        <f>ROUND(VLOOKUP($C263,$B$4:$BH$42,49,FALSE),0)</f>
        <v>0</v>
      </c>
      <c r="AY263" s="3"/>
      <c r="AZ263" s="10">
        <v>6000</v>
      </c>
      <c r="BA263" s="10">
        <v>6000</v>
      </c>
      <c r="BB263" s="10">
        <v>290</v>
      </c>
      <c r="BC263" s="10">
        <v>25</v>
      </c>
      <c r="BD263" s="10">
        <v>0</v>
      </c>
      <c r="BE263" s="10">
        <v>60</v>
      </c>
      <c r="BF263" s="3"/>
      <c r="BG263" s="10">
        <v>1000</v>
      </c>
      <c r="BH263" s="10">
        <v>5000</v>
      </c>
      <c r="BI263" s="3"/>
      <c r="BJ263" s="21">
        <v>1</v>
      </c>
      <c r="BK263" s="65">
        <v>0</v>
      </c>
      <c r="BL263" s="65">
        <v>0</v>
      </c>
      <c r="BM263" s="6">
        <f t="shared" si="995"/>
        <v>130.44149999999999</v>
      </c>
      <c r="BN263" s="8">
        <f t="shared" si="996"/>
        <v>385.30245660461935</v>
      </c>
      <c r="BO263" s="12">
        <f t="shared" si="997"/>
        <v>224.18615120740947</v>
      </c>
      <c r="BP263" s="50">
        <f>(1-'#Constant'!$A$3)/($J263*'#Constant'!$B$3/'#Constant'!$C$3^($D263-1)+1)+'#Constant'!$A$3</f>
        <v>0.91416058394160582</v>
      </c>
      <c r="BQ263" s="4">
        <f t="shared" si="998"/>
        <v>387.37723570744168</v>
      </c>
      <c r="BR263" s="50">
        <f>(1-'#Constant'!$A$3)/($K263*'#Constant'!$B$3/'#Constant'!$C$3^($D263-1)+1)+'#Constant'!$A$3</f>
        <v>0.92405904059040589</v>
      </c>
      <c r="BS263" s="4">
        <f t="shared" si="999"/>
        <v>383.22767750179702</v>
      </c>
      <c r="BT263">
        <f>BO263/$BO$4*100</f>
        <v>170.38996153008969</v>
      </c>
    </row>
    <row r="264" spans="1:72" s="13" customFormat="1" ht="17.25" thickBot="1" x14ac:dyDescent="0.35">
      <c r="B264" s="20"/>
      <c r="D264" s="14">
        <v>1</v>
      </c>
      <c r="E264" s="14">
        <v>1</v>
      </c>
      <c r="F264" s="19">
        <v>1</v>
      </c>
      <c r="G264" s="15">
        <f>G263</f>
        <v>101</v>
      </c>
      <c r="H264" s="15">
        <f>H263</f>
        <v>101</v>
      </c>
      <c r="I264" s="15">
        <f>I263</f>
        <v>5666</v>
      </c>
      <c r="J264" s="15">
        <f>J263</f>
        <v>32</v>
      </c>
      <c r="K264" s="15">
        <f>K263</f>
        <v>28</v>
      </c>
      <c r="L264" s="16"/>
      <c r="M264" s="15">
        <f t="shared" ref="M264:V264" si="1020">M263</f>
        <v>200</v>
      </c>
      <c r="N264" s="15">
        <f t="shared" si="1020"/>
        <v>0</v>
      </c>
      <c r="O264" s="15">
        <f t="shared" si="1020"/>
        <v>300</v>
      </c>
      <c r="P264" s="15">
        <f t="shared" si="1020"/>
        <v>200</v>
      </c>
      <c r="Q264" s="15">
        <f t="shared" si="1020"/>
        <v>0</v>
      </c>
      <c r="R264" s="15">
        <f t="shared" si="1020"/>
        <v>0</v>
      </c>
      <c r="S264" s="15">
        <f t="shared" si="1020"/>
        <v>100</v>
      </c>
      <c r="T264" s="15">
        <f t="shared" si="1020"/>
        <v>0</v>
      </c>
      <c r="U264" s="15">
        <f t="shared" si="1020"/>
        <v>0</v>
      </c>
      <c r="V264" s="15">
        <f t="shared" si="1020"/>
        <v>0</v>
      </c>
      <c r="W264" s="16"/>
      <c r="X264" s="15">
        <f t="shared" ref="X264:AI264" si="1021">X263</f>
        <v>200</v>
      </c>
      <c r="Y264" s="15">
        <f t="shared" si="1021"/>
        <v>0</v>
      </c>
      <c r="Z264" s="15">
        <f t="shared" si="1021"/>
        <v>300</v>
      </c>
      <c r="AA264" s="15">
        <f t="shared" si="1021"/>
        <v>200</v>
      </c>
      <c r="AB264" s="15">
        <f t="shared" si="1021"/>
        <v>0</v>
      </c>
      <c r="AC264" s="15">
        <f t="shared" si="1021"/>
        <v>0</v>
      </c>
      <c r="AD264" s="15">
        <f t="shared" si="1021"/>
        <v>100</v>
      </c>
      <c r="AE264" s="15">
        <f t="shared" si="1021"/>
        <v>0</v>
      </c>
      <c r="AF264" s="15">
        <f t="shared" si="1021"/>
        <v>0</v>
      </c>
      <c r="AG264" s="15">
        <f t="shared" si="1021"/>
        <v>0</v>
      </c>
      <c r="AH264" s="15">
        <f t="shared" si="1021"/>
        <v>0</v>
      </c>
      <c r="AI264" s="15">
        <f t="shared" si="1021"/>
        <v>0</v>
      </c>
      <c r="AJ264" s="17"/>
      <c r="AK264" s="15">
        <f>AK263</f>
        <v>0</v>
      </c>
      <c r="AL264" s="15">
        <f>AL263</f>
        <v>0</v>
      </c>
      <c r="AM264" s="17"/>
      <c r="AN264" s="15">
        <f t="shared" ref="AN264:AX264" si="1022">AN263</f>
        <v>0</v>
      </c>
      <c r="AO264" s="15">
        <f t="shared" si="1022"/>
        <v>0</v>
      </c>
      <c r="AP264" s="15">
        <f t="shared" si="1022"/>
        <v>0</v>
      </c>
      <c r="AQ264" s="15">
        <f t="shared" si="1022"/>
        <v>0</v>
      </c>
      <c r="AR264" s="15">
        <f t="shared" si="1022"/>
        <v>0</v>
      </c>
      <c r="AS264" s="15">
        <f t="shared" si="1022"/>
        <v>0</v>
      </c>
      <c r="AT264" s="15">
        <f t="shared" si="1022"/>
        <v>0</v>
      </c>
      <c r="AU264" s="15">
        <f t="shared" si="1022"/>
        <v>0</v>
      </c>
      <c r="AV264" s="15">
        <f t="shared" si="1022"/>
        <v>0</v>
      </c>
      <c r="AW264" s="15">
        <f t="shared" si="1022"/>
        <v>0</v>
      </c>
      <c r="AX264" s="15">
        <f t="shared" si="1022"/>
        <v>0</v>
      </c>
      <c r="AY264" s="17"/>
      <c r="AZ264" s="15">
        <f t="shared" ref="AZ264:BD264" si="1023">AZ263</f>
        <v>6000</v>
      </c>
      <c r="BA264" s="15">
        <f t="shared" si="1023"/>
        <v>6000</v>
      </c>
      <c r="BB264" s="15">
        <v>290</v>
      </c>
      <c r="BC264" s="15">
        <f t="shared" si="1023"/>
        <v>25</v>
      </c>
      <c r="BD264" s="15">
        <f t="shared" si="1023"/>
        <v>0</v>
      </c>
      <c r="BE264" s="15">
        <f t="shared" ref="BE264" si="1024">BE263</f>
        <v>60</v>
      </c>
      <c r="BF264" s="17"/>
      <c r="BG264" s="15">
        <f t="shared" ref="BG264:BH264" si="1025">BG263</f>
        <v>1000</v>
      </c>
      <c r="BH264" s="15">
        <f t="shared" si="1025"/>
        <v>5000</v>
      </c>
      <c r="BI264" s="17"/>
      <c r="BJ264" s="22">
        <f>G264/G263</f>
        <v>1</v>
      </c>
      <c r="BK264" s="65">
        <f t="shared" ref="BK264:BL264" si="1026">BK263</f>
        <v>0</v>
      </c>
      <c r="BL264" s="65">
        <f t="shared" si="1026"/>
        <v>0</v>
      </c>
      <c r="BM264" s="6">
        <f t="shared" si="995"/>
        <v>130.44149999999999</v>
      </c>
      <c r="BN264" s="8">
        <f t="shared" si="996"/>
        <v>385.30245660461935</v>
      </c>
      <c r="BO264" s="12">
        <f t="shared" si="997"/>
        <v>224.18615120740947</v>
      </c>
      <c r="BP264" s="50">
        <f>(1-'#Constant'!$A$3)/($J264*'#Constant'!$B$3/'#Constant'!$C$3^($D264-1)+1)+'#Constant'!$A$3</f>
        <v>0.91416058394160582</v>
      </c>
      <c r="BQ264" s="4">
        <f t="shared" si="998"/>
        <v>387.37723570744168</v>
      </c>
      <c r="BR264" s="50">
        <f>(1-'#Constant'!$A$3)/($K264*'#Constant'!$B$3/'#Constant'!$C$3^($D264-1)+1)+'#Constant'!$A$3</f>
        <v>0.92405904059040589</v>
      </c>
      <c r="BS264" s="4">
        <f t="shared" si="999"/>
        <v>383.22767750179702</v>
      </c>
      <c r="BT264"/>
    </row>
    <row r="265" spans="1:72" x14ac:dyDescent="0.3">
      <c r="A265">
        <v>505</v>
      </c>
      <c r="B265" s="18" t="str">
        <f>VLOOKUP(CONCATENATE("CREATURE_NAME_",A265),[1]Localization_Hero!$A:$E,2,FALSE)</f>
        <v>{1}의 어둠</v>
      </c>
      <c r="C265" s="43" t="str">
        <f>VLOOKUP($A265,[2]CreatureTable!$A:$I,9,FALSE)</f>
        <v>Warrior</v>
      </c>
      <c r="D265">
        <v>1</v>
      </c>
      <c r="E265">
        <v>1</v>
      </c>
      <c r="F265" s="18">
        <v>1</v>
      </c>
      <c r="G265" s="10">
        <f>ROUND(VLOOKUP($C265,$B$4:$BH$42,6,FALSE),0)</f>
        <v>92</v>
      </c>
      <c r="H265" s="10">
        <f>ROUND(VLOOKUP($C265,$B$4:$BH$42,7,FALSE),0)</f>
        <v>92</v>
      </c>
      <c r="I265" s="10">
        <f>ROUND(VLOOKUP($C265,$B$4:$BH$42,8,FALSE),0)</f>
        <v>5930</v>
      </c>
      <c r="J265" s="10">
        <f>ROUND(VLOOKUP($C265,$B$4:$BH$42,9,FALSE),0)</f>
        <v>30</v>
      </c>
      <c r="K265" s="10">
        <f>ROUND(VLOOKUP($C265,$B$4:$BH$42,10,FALSE),0)</f>
        <v>36</v>
      </c>
      <c r="L265" s="2"/>
      <c r="M265" s="10">
        <f>ROUND(VLOOKUP($C265,$B$4:$BH$42,12,FALSE),0)</f>
        <v>150</v>
      </c>
      <c r="N265" s="10">
        <f>ROUND(VLOOKUP($C265,$B$4:$BH$42,13,FALSE),0)</f>
        <v>0</v>
      </c>
      <c r="O265" s="10">
        <f>ROUND(VLOOKUP($C265,$B$4:$BH$42,14,FALSE),0)</f>
        <v>0</v>
      </c>
      <c r="P265" s="10">
        <f>ROUND(VLOOKUP($C265,$B$4:$BH$42,15,FALSE),0)</f>
        <v>100</v>
      </c>
      <c r="Q265" s="10">
        <f>ROUND(VLOOKUP($C265,$B$4:$BH$42,16,FALSE),0)</f>
        <v>0</v>
      </c>
      <c r="R265" s="10">
        <f>ROUND(VLOOKUP($C265,$B$4:$BH$42,17,FALSE),0)</f>
        <v>0</v>
      </c>
      <c r="S265" s="10">
        <f>ROUND(VLOOKUP($C265,$B$4:$BH$42,18,FALSE),0)</f>
        <v>100</v>
      </c>
      <c r="T265" s="10">
        <f>ROUND(VLOOKUP($C265,$B$4:$BH$42,19,FALSE),0)</f>
        <v>150</v>
      </c>
      <c r="U265" s="10">
        <f>ROUND(VLOOKUP($C265,$B$4:$BH$42,20,FALSE),0)</f>
        <v>0</v>
      </c>
      <c r="V265" s="10">
        <f>ROUND(VLOOKUP($C265,$B$4:$BH$42,21,FALSE),0)</f>
        <v>0</v>
      </c>
      <c r="W265" s="2"/>
      <c r="X265" s="10">
        <f>ROUND(VLOOKUP($C265,$B$4:$BH$42,23,FALSE),0)</f>
        <v>150</v>
      </c>
      <c r="Y265" s="10">
        <f>ROUND(VLOOKUP($C265,$B$4:$BH$42,24,FALSE),0)</f>
        <v>0</v>
      </c>
      <c r="Z265" s="10">
        <f>ROUND(VLOOKUP($C265,$B$4:$BH$42,25,FALSE),0)</f>
        <v>0</v>
      </c>
      <c r="AA265" s="10">
        <f>ROUND(VLOOKUP($C265,$B$4:$BH$42,26,FALSE),0)</f>
        <v>100</v>
      </c>
      <c r="AB265" s="10">
        <f>ROUND(VLOOKUP($C265,$B$4:$BH$42,27,FALSE),0)</f>
        <v>0</v>
      </c>
      <c r="AC265" s="10">
        <f>ROUND(VLOOKUP($C265,$B$4:$BH$42,28,FALSE),0)</f>
        <v>0</v>
      </c>
      <c r="AD265" s="10">
        <f>ROUND(VLOOKUP($C265,$B$4:$BH$42,29,FALSE),0)</f>
        <v>100</v>
      </c>
      <c r="AE265" s="10">
        <f>ROUND(VLOOKUP($C265,$B$4:$BH$42,30,FALSE),0)</f>
        <v>150</v>
      </c>
      <c r="AF265" s="10">
        <f>ROUND(VLOOKUP($C265,$B$4:$BH$42,31,FALSE),0)</f>
        <v>0</v>
      </c>
      <c r="AG265" s="10">
        <f>ROUND(VLOOKUP($C265,$B$4:$BH$42,32,FALSE),0)</f>
        <v>0</v>
      </c>
      <c r="AH265" s="10">
        <f>ROUND(VLOOKUP($C265,$B$4:$BH$42,33,FALSE),0)</f>
        <v>0</v>
      </c>
      <c r="AI265" s="10">
        <f>ROUND(VLOOKUP($C265,$B$4:$BH$42,34,FALSE),0)</f>
        <v>0</v>
      </c>
      <c r="AJ265" s="3"/>
      <c r="AK265" s="10">
        <f>ROUND(VLOOKUP($C265,$B$4:$BH$42,36,FALSE),0)</f>
        <v>150</v>
      </c>
      <c r="AL265" s="10">
        <f>ROUND(VLOOKUP($C265,$B$4:$BH$42,37,FALSE),0)</f>
        <v>0</v>
      </c>
      <c r="AM265" s="3"/>
      <c r="AN265" s="10">
        <f>ROUND(VLOOKUP($C265,$B$4:$BH$42,39,FALSE),0)</f>
        <v>0</v>
      </c>
      <c r="AO265" s="10">
        <f>ROUND(VLOOKUP($C265,$B$4:$BH$42,40,FALSE),0)</f>
        <v>0</v>
      </c>
      <c r="AP265" s="10">
        <f>ROUND(VLOOKUP($C265,$B$4:$BH$42,41,FALSE),0)</f>
        <v>0</v>
      </c>
      <c r="AQ265" s="10">
        <f>ROUND(VLOOKUP($C265,$B$4:$BH$42,42,FALSE),0)</f>
        <v>0</v>
      </c>
      <c r="AR265" s="10">
        <f>ROUND(VLOOKUP($C265,$B$4:$BH$42,43,FALSE),0)</f>
        <v>0</v>
      </c>
      <c r="AS265" s="10">
        <f>ROUND(VLOOKUP($C265,$B$4:$BH$42,44,FALSE),0)</f>
        <v>0</v>
      </c>
      <c r="AT265" s="10">
        <f>ROUND(VLOOKUP($C265,$B$4:$BH$42,45,FALSE),0)</f>
        <v>0</v>
      </c>
      <c r="AU265" s="10">
        <f>ROUND(VLOOKUP($C265,$B$4:$BH$42,46,FALSE),0)</f>
        <v>0</v>
      </c>
      <c r="AV265" s="10">
        <f>ROUND(VLOOKUP($C265,$B$4:$BH$42,47,FALSE),0)</f>
        <v>0</v>
      </c>
      <c r="AW265" s="10">
        <f>ROUND(VLOOKUP($C265,$B$4:$BH$42,48,FALSE),0)</f>
        <v>0</v>
      </c>
      <c r="AX265" s="10">
        <f>ROUND(VLOOKUP($C265,$B$4:$BH$42,49,FALSE),0)</f>
        <v>0</v>
      </c>
      <c r="AY265" s="3"/>
      <c r="AZ265" s="10">
        <v>6000</v>
      </c>
      <c r="BA265" s="10">
        <v>6000</v>
      </c>
      <c r="BB265" s="10">
        <v>340</v>
      </c>
      <c r="BC265" s="10">
        <v>25</v>
      </c>
      <c r="BD265" s="10">
        <v>0</v>
      </c>
      <c r="BE265" s="10">
        <v>60</v>
      </c>
      <c r="BF265" s="3"/>
      <c r="BG265" s="10">
        <v>1000</v>
      </c>
      <c r="BH265" s="10">
        <v>5000</v>
      </c>
      <c r="BI265" s="3"/>
      <c r="BJ265" s="21">
        <v>1</v>
      </c>
      <c r="BK265" s="65">
        <v>0</v>
      </c>
      <c r="BL265" s="65">
        <v>0</v>
      </c>
      <c r="BM265" s="6">
        <f t="shared" si="995"/>
        <v>116.57837499999998</v>
      </c>
      <c r="BN265" s="8">
        <f t="shared" si="996"/>
        <v>388.44422318283398</v>
      </c>
      <c r="BO265" s="12">
        <f t="shared" si="997"/>
        <v>212.80083720886088</v>
      </c>
      <c r="BP265" s="50">
        <f>(1-'#Constant'!$A$3)/($J265*'#Constant'!$B$3/'#Constant'!$C$3^($D265-1)+1)+'#Constant'!$A$3</f>
        <v>0.91908256880733941</v>
      </c>
      <c r="BQ265" s="4">
        <f t="shared" si="998"/>
        <v>358.44923581996852</v>
      </c>
      <c r="BR265" s="50">
        <f>(1-'#Constant'!$A$3)/($K265*'#Constant'!$B$3/'#Constant'!$C$3^($D265-1)+1)+'#Constant'!$A$3</f>
        <v>0.90447653429602881</v>
      </c>
      <c r="BS265" s="4">
        <f t="shared" si="999"/>
        <v>364.2376910318157</v>
      </c>
      <c r="BT265">
        <f>BO265/$BO$4*100</f>
        <v>161.73669189781026</v>
      </c>
    </row>
    <row r="266" spans="1:72" s="13" customFormat="1" ht="17.25" thickBot="1" x14ac:dyDescent="0.35">
      <c r="B266" s="20"/>
      <c r="D266" s="14">
        <v>1</v>
      </c>
      <c r="E266" s="14">
        <v>1</v>
      </c>
      <c r="F266" s="19">
        <v>1</v>
      </c>
      <c r="G266" s="15">
        <f>G265</f>
        <v>92</v>
      </c>
      <c r="H266" s="15">
        <f>H265</f>
        <v>92</v>
      </c>
      <c r="I266" s="15">
        <f>I265</f>
        <v>5930</v>
      </c>
      <c r="J266" s="15">
        <f>J265</f>
        <v>30</v>
      </c>
      <c r="K266" s="15">
        <f>K265</f>
        <v>36</v>
      </c>
      <c r="L266" s="16"/>
      <c r="M266" s="15">
        <f t="shared" ref="M266:V266" si="1027">M265</f>
        <v>150</v>
      </c>
      <c r="N266" s="15">
        <f t="shared" si="1027"/>
        <v>0</v>
      </c>
      <c r="O266" s="15">
        <f t="shared" si="1027"/>
        <v>0</v>
      </c>
      <c r="P266" s="15">
        <f t="shared" si="1027"/>
        <v>100</v>
      </c>
      <c r="Q266" s="15">
        <f t="shared" si="1027"/>
        <v>0</v>
      </c>
      <c r="R266" s="15">
        <f t="shared" si="1027"/>
        <v>0</v>
      </c>
      <c r="S266" s="15">
        <f t="shared" si="1027"/>
        <v>100</v>
      </c>
      <c r="T266" s="15">
        <f t="shared" si="1027"/>
        <v>150</v>
      </c>
      <c r="U266" s="15">
        <f t="shared" si="1027"/>
        <v>0</v>
      </c>
      <c r="V266" s="15">
        <f t="shared" si="1027"/>
        <v>0</v>
      </c>
      <c r="W266" s="16"/>
      <c r="X266" s="15">
        <f t="shared" ref="X266:AI266" si="1028">X265</f>
        <v>150</v>
      </c>
      <c r="Y266" s="15">
        <f t="shared" si="1028"/>
        <v>0</v>
      </c>
      <c r="Z266" s="15">
        <f t="shared" si="1028"/>
        <v>0</v>
      </c>
      <c r="AA266" s="15">
        <f t="shared" si="1028"/>
        <v>100</v>
      </c>
      <c r="AB266" s="15">
        <f t="shared" si="1028"/>
        <v>0</v>
      </c>
      <c r="AC266" s="15">
        <f t="shared" si="1028"/>
        <v>0</v>
      </c>
      <c r="AD266" s="15">
        <f t="shared" si="1028"/>
        <v>100</v>
      </c>
      <c r="AE266" s="15">
        <f t="shared" si="1028"/>
        <v>150</v>
      </c>
      <c r="AF266" s="15">
        <f t="shared" si="1028"/>
        <v>0</v>
      </c>
      <c r="AG266" s="15">
        <f t="shared" si="1028"/>
        <v>0</v>
      </c>
      <c r="AH266" s="15">
        <f t="shared" si="1028"/>
        <v>0</v>
      </c>
      <c r="AI266" s="15">
        <f t="shared" si="1028"/>
        <v>0</v>
      </c>
      <c r="AJ266" s="17"/>
      <c r="AK266" s="15">
        <f>AK265</f>
        <v>150</v>
      </c>
      <c r="AL266" s="15">
        <f>AL265</f>
        <v>0</v>
      </c>
      <c r="AM266" s="17"/>
      <c r="AN266" s="15">
        <f t="shared" ref="AN266:AX266" si="1029">AN265</f>
        <v>0</v>
      </c>
      <c r="AO266" s="15">
        <f t="shared" si="1029"/>
        <v>0</v>
      </c>
      <c r="AP266" s="15">
        <f t="shared" si="1029"/>
        <v>0</v>
      </c>
      <c r="AQ266" s="15">
        <f t="shared" si="1029"/>
        <v>0</v>
      </c>
      <c r="AR266" s="15">
        <f t="shared" si="1029"/>
        <v>0</v>
      </c>
      <c r="AS266" s="15">
        <f t="shared" si="1029"/>
        <v>0</v>
      </c>
      <c r="AT266" s="15">
        <f t="shared" si="1029"/>
        <v>0</v>
      </c>
      <c r="AU266" s="15">
        <f t="shared" si="1029"/>
        <v>0</v>
      </c>
      <c r="AV266" s="15">
        <f t="shared" si="1029"/>
        <v>0</v>
      </c>
      <c r="AW266" s="15">
        <f t="shared" si="1029"/>
        <v>0</v>
      </c>
      <c r="AX266" s="15">
        <f t="shared" si="1029"/>
        <v>0</v>
      </c>
      <c r="AY266" s="17"/>
      <c r="AZ266" s="15">
        <f t="shared" ref="AZ266:BD266" si="1030">AZ265</f>
        <v>6000</v>
      </c>
      <c r="BA266" s="15">
        <f t="shared" si="1030"/>
        <v>6000</v>
      </c>
      <c r="BB266" s="15">
        <v>340</v>
      </c>
      <c r="BC266" s="15">
        <f t="shared" si="1030"/>
        <v>25</v>
      </c>
      <c r="BD266" s="15">
        <f t="shared" si="1030"/>
        <v>0</v>
      </c>
      <c r="BE266" s="15">
        <f t="shared" ref="BE266" si="1031">BE265</f>
        <v>60</v>
      </c>
      <c r="BF266" s="17"/>
      <c r="BG266" s="15">
        <f t="shared" ref="BG266:BH266" si="1032">BG265</f>
        <v>1000</v>
      </c>
      <c r="BH266" s="15">
        <f t="shared" si="1032"/>
        <v>5000</v>
      </c>
      <c r="BI266" s="17"/>
      <c r="BJ266" s="22">
        <f>G266/G265</f>
        <v>1</v>
      </c>
      <c r="BK266" s="65">
        <f>BK265</f>
        <v>0</v>
      </c>
      <c r="BL266" s="65">
        <f>BL265</f>
        <v>0</v>
      </c>
      <c r="BM266" s="6">
        <f t="shared" si="995"/>
        <v>116.57837499999998</v>
      </c>
      <c r="BN266" s="8">
        <f t="shared" si="996"/>
        <v>388.44422318283398</v>
      </c>
      <c r="BO266" s="12">
        <f t="shared" si="997"/>
        <v>212.80083720886088</v>
      </c>
      <c r="BP266" s="50">
        <f>(1-'#Constant'!$A$3)/($J266*'#Constant'!$B$3/'#Constant'!$C$3^($D266-1)+1)+'#Constant'!$A$3</f>
        <v>0.91908256880733941</v>
      </c>
      <c r="BQ266" s="4">
        <f t="shared" si="998"/>
        <v>358.44923581996852</v>
      </c>
      <c r="BR266" s="50">
        <f>(1-'#Constant'!$A$3)/($K266*'#Constant'!$B$3/'#Constant'!$C$3^($D266-1)+1)+'#Constant'!$A$3</f>
        <v>0.90447653429602881</v>
      </c>
      <c r="BS266" s="4">
        <f t="shared" si="999"/>
        <v>364.2376910318157</v>
      </c>
      <c r="BT266"/>
    </row>
    <row r="267" spans="1:72" x14ac:dyDescent="0.3">
      <c r="A267">
        <v>506</v>
      </c>
      <c r="B267" s="18" t="str">
        <f>VLOOKUP(CONCATENATE("CREATURE_NAME_",A267),[1]Localization_Hero!$A:$E,2,FALSE)</f>
        <v>{1}의 어둠</v>
      </c>
      <c r="C267" s="43" t="str">
        <f>VLOOKUP($A267,[2]CreatureTable!$A:$I,9,FALSE)</f>
        <v>Knight</v>
      </c>
      <c r="D267">
        <v>1</v>
      </c>
      <c r="E267">
        <v>1</v>
      </c>
      <c r="F267" s="18">
        <v>1</v>
      </c>
      <c r="G267" s="10">
        <f>ROUND(VLOOKUP($C267,$B$4:$BH$42,6,FALSE),0)</f>
        <v>81</v>
      </c>
      <c r="H267" s="10">
        <f>ROUND(VLOOKUP($C267,$B$4:$BH$42,7,FALSE),0)</f>
        <v>81</v>
      </c>
      <c r="I267" s="10">
        <f>ROUND(VLOOKUP($C267,$B$4:$BH$42,8,FALSE),0)</f>
        <v>6982</v>
      </c>
      <c r="J267" s="10">
        <f>ROUND(VLOOKUP($C267,$B$4:$BH$42,9,FALSE),0)</f>
        <v>36</v>
      </c>
      <c r="K267" s="10">
        <f>ROUND(VLOOKUP($C267,$B$4:$BH$42,10,FALSE),0)</f>
        <v>28</v>
      </c>
      <c r="L267" s="2"/>
      <c r="M267" s="10">
        <f>ROUND(VLOOKUP($C267,$B$4:$BH$42,12,FALSE),0)</f>
        <v>50</v>
      </c>
      <c r="N267" s="10">
        <f>ROUND(VLOOKUP($C267,$B$4:$BH$42,13,FALSE),0)</f>
        <v>0</v>
      </c>
      <c r="O267" s="10">
        <f>ROUND(VLOOKUP($C267,$B$4:$BH$42,14,FALSE),0)</f>
        <v>0</v>
      </c>
      <c r="P267" s="10">
        <f>ROUND(VLOOKUP($C267,$B$4:$BH$42,15,FALSE),0)</f>
        <v>0</v>
      </c>
      <c r="Q267" s="10">
        <f>ROUND(VLOOKUP($C267,$B$4:$BH$42,16,FALSE),0)</f>
        <v>100</v>
      </c>
      <c r="R267" s="10">
        <f>ROUND(VLOOKUP($C267,$B$4:$BH$42,17,FALSE),0)</f>
        <v>0</v>
      </c>
      <c r="S267" s="10">
        <f>ROUND(VLOOKUP($C267,$B$4:$BH$42,18,FALSE),0)</f>
        <v>0</v>
      </c>
      <c r="T267" s="10">
        <f>ROUND(VLOOKUP($C267,$B$4:$BH$42,19,FALSE),0)</f>
        <v>0</v>
      </c>
      <c r="U267" s="10">
        <f>ROUND(VLOOKUP($C267,$B$4:$BH$42,20,FALSE),0)</f>
        <v>0</v>
      </c>
      <c r="V267" s="10">
        <f>ROUND(VLOOKUP($C267,$B$4:$BH$42,21,FALSE),0)</f>
        <v>250</v>
      </c>
      <c r="W267" s="2"/>
      <c r="X267" s="10">
        <f>ROUND(VLOOKUP($C267,$B$4:$BH$42,23,FALSE),0)</f>
        <v>50</v>
      </c>
      <c r="Y267" s="10">
        <f>ROUND(VLOOKUP($C267,$B$4:$BH$42,24,FALSE),0)</f>
        <v>0</v>
      </c>
      <c r="Z267" s="10">
        <f>ROUND(VLOOKUP($C267,$B$4:$BH$42,25,FALSE),0)</f>
        <v>0</v>
      </c>
      <c r="AA267" s="10">
        <f>ROUND(VLOOKUP($C267,$B$4:$BH$42,26,FALSE),0)</f>
        <v>0</v>
      </c>
      <c r="AB267" s="10">
        <f>ROUND(VLOOKUP($C267,$B$4:$BH$42,27,FALSE),0)</f>
        <v>100</v>
      </c>
      <c r="AC267" s="10">
        <f>ROUND(VLOOKUP($C267,$B$4:$BH$42,28,FALSE),0)</f>
        <v>0</v>
      </c>
      <c r="AD267" s="10">
        <f>ROUND(VLOOKUP($C267,$B$4:$BH$42,29,FALSE),0)</f>
        <v>0</v>
      </c>
      <c r="AE267" s="10">
        <f>ROUND(VLOOKUP($C267,$B$4:$BH$42,30,FALSE),0)</f>
        <v>0</v>
      </c>
      <c r="AF267" s="10">
        <f>ROUND(VLOOKUP($C267,$B$4:$BH$42,31,FALSE),0)</f>
        <v>0</v>
      </c>
      <c r="AG267" s="10">
        <f>ROUND(VLOOKUP($C267,$B$4:$BH$42,32,FALSE),0)</f>
        <v>250</v>
      </c>
      <c r="AH267" s="10">
        <f>ROUND(VLOOKUP($C267,$B$4:$BH$42,33,FALSE),0)</f>
        <v>0</v>
      </c>
      <c r="AI267" s="10">
        <f>ROUND(VLOOKUP($C267,$B$4:$BH$42,34,FALSE),0)</f>
        <v>0</v>
      </c>
      <c r="AJ267" s="3"/>
      <c r="AK267" s="10">
        <f>ROUND(VLOOKUP($C267,$B$4:$BH$42,36,FALSE),0)</f>
        <v>0</v>
      </c>
      <c r="AL267" s="10">
        <f>ROUND(VLOOKUP($C267,$B$4:$BH$42,37,FALSE),0)</f>
        <v>0</v>
      </c>
      <c r="AM267" s="3"/>
      <c r="AN267" s="10">
        <f>ROUND(VLOOKUP($C267,$B$4:$BH$42,39,FALSE),0)</f>
        <v>0</v>
      </c>
      <c r="AO267" s="10">
        <f>ROUND(VLOOKUP($C267,$B$4:$BH$42,40,FALSE),0)</f>
        <v>0</v>
      </c>
      <c r="AP267" s="10">
        <f>ROUND(VLOOKUP($C267,$B$4:$BH$42,41,FALSE),0)</f>
        <v>0</v>
      </c>
      <c r="AQ267" s="10">
        <f>ROUND(VLOOKUP($C267,$B$4:$BH$42,42,FALSE),0)</f>
        <v>0</v>
      </c>
      <c r="AR267" s="10">
        <f>ROUND(VLOOKUP($C267,$B$4:$BH$42,43,FALSE),0)</f>
        <v>0</v>
      </c>
      <c r="AS267" s="10">
        <f>ROUND(VLOOKUP($C267,$B$4:$BH$42,44,FALSE),0)</f>
        <v>0</v>
      </c>
      <c r="AT267" s="10">
        <f>ROUND(VLOOKUP($C267,$B$4:$BH$42,45,FALSE),0)</f>
        <v>0</v>
      </c>
      <c r="AU267" s="10">
        <f>ROUND(VLOOKUP($C267,$B$4:$BH$42,46,FALSE),0)</f>
        <v>0</v>
      </c>
      <c r="AV267" s="10">
        <f>ROUND(VLOOKUP($C267,$B$4:$BH$42,47,FALSE),0)</f>
        <v>0</v>
      </c>
      <c r="AW267" s="10">
        <f>ROUND(VLOOKUP($C267,$B$4:$BH$42,48,FALSE),0)</f>
        <v>0</v>
      </c>
      <c r="AX267" s="10">
        <f>ROUND(VLOOKUP($C267,$B$4:$BH$42,49,FALSE),0)</f>
        <v>0</v>
      </c>
      <c r="AY267" s="3"/>
      <c r="AZ267" s="10">
        <v>6000</v>
      </c>
      <c r="BA267" s="10">
        <v>6000</v>
      </c>
      <c r="BB267" s="10">
        <v>275</v>
      </c>
      <c r="BC267" s="10">
        <v>25</v>
      </c>
      <c r="BD267" s="10">
        <v>0</v>
      </c>
      <c r="BE267" s="10">
        <v>60</v>
      </c>
      <c r="BF267" s="3"/>
      <c r="BG267" s="10">
        <v>1000</v>
      </c>
      <c r="BH267" s="10">
        <v>5000</v>
      </c>
      <c r="BI267" s="3"/>
      <c r="BJ267" s="21">
        <v>1</v>
      </c>
      <c r="BK267" s="65">
        <v>0</v>
      </c>
      <c r="BL267" s="65">
        <v>0</v>
      </c>
      <c r="BM267" s="6">
        <f t="shared" si="995"/>
        <v>85.05</v>
      </c>
      <c r="BN267" s="8">
        <f t="shared" si="996"/>
        <v>535.97110176221133</v>
      </c>
      <c r="BO267" s="12">
        <f t="shared" si="997"/>
        <v>213.50489972100422</v>
      </c>
      <c r="BP267" s="50">
        <f>(1-'#Constant'!$A$3)/($J267*'#Constant'!$B$3/'#Constant'!$C$3^($D267-1)+1)+'#Constant'!$A$3</f>
        <v>0.90447653429602881</v>
      </c>
      <c r="BQ267" s="4">
        <f t="shared" si="998"/>
        <v>541.71102698872187</v>
      </c>
      <c r="BR267" s="50">
        <f>(1-'#Constant'!$A$3)/($K267*'#Constant'!$B$3/'#Constant'!$C$3^($D267-1)+1)+'#Constant'!$A$3</f>
        <v>0.92405904059040589</v>
      </c>
      <c r="BS267" s="4">
        <f t="shared" si="999"/>
        <v>530.2311765357008</v>
      </c>
      <c r="BT267">
        <f>BO267/$BO$4*100</f>
        <v>162.27180605946913</v>
      </c>
    </row>
    <row r="268" spans="1:72" s="13" customFormat="1" ht="17.25" thickBot="1" x14ac:dyDescent="0.35">
      <c r="B268" s="20"/>
      <c r="D268" s="14">
        <v>1</v>
      </c>
      <c r="E268" s="14">
        <v>1</v>
      </c>
      <c r="F268" s="19">
        <v>1</v>
      </c>
      <c r="G268" s="15">
        <f>G267</f>
        <v>81</v>
      </c>
      <c r="H268" s="15">
        <f>H267</f>
        <v>81</v>
      </c>
      <c r="I268" s="15">
        <f>I267</f>
        <v>6982</v>
      </c>
      <c r="J268" s="15">
        <f>J267</f>
        <v>36</v>
      </c>
      <c r="K268" s="15">
        <f>K267</f>
        <v>28</v>
      </c>
      <c r="L268" s="16"/>
      <c r="M268" s="15">
        <f t="shared" ref="M268:V268" si="1033">M267</f>
        <v>50</v>
      </c>
      <c r="N268" s="15">
        <f t="shared" si="1033"/>
        <v>0</v>
      </c>
      <c r="O268" s="15">
        <f t="shared" si="1033"/>
        <v>0</v>
      </c>
      <c r="P268" s="15">
        <f t="shared" si="1033"/>
        <v>0</v>
      </c>
      <c r="Q268" s="15">
        <f t="shared" si="1033"/>
        <v>100</v>
      </c>
      <c r="R268" s="15">
        <f t="shared" si="1033"/>
        <v>0</v>
      </c>
      <c r="S268" s="15">
        <f t="shared" si="1033"/>
        <v>0</v>
      </c>
      <c r="T268" s="15">
        <f t="shared" si="1033"/>
        <v>0</v>
      </c>
      <c r="U268" s="15">
        <f t="shared" si="1033"/>
        <v>0</v>
      </c>
      <c r="V268" s="15">
        <f t="shared" si="1033"/>
        <v>250</v>
      </c>
      <c r="W268" s="16"/>
      <c r="X268" s="15">
        <f t="shared" ref="X268:AI268" si="1034">X267</f>
        <v>50</v>
      </c>
      <c r="Y268" s="15">
        <f t="shared" si="1034"/>
        <v>0</v>
      </c>
      <c r="Z268" s="15">
        <f t="shared" si="1034"/>
        <v>0</v>
      </c>
      <c r="AA268" s="15">
        <f t="shared" si="1034"/>
        <v>0</v>
      </c>
      <c r="AB268" s="15">
        <f t="shared" si="1034"/>
        <v>100</v>
      </c>
      <c r="AC268" s="15">
        <f t="shared" si="1034"/>
        <v>0</v>
      </c>
      <c r="AD268" s="15">
        <f t="shared" si="1034"/>
        <v>0</v>
      </c>
      <c r="AE268" s="15">
        <f t="shared" si="1034"/>
        <v>0</v>
      </c>
      <c r="AF268" s="15">
        <f t="shared" si="1034"/>
        <v>0</v>
      </c>
      <c r="AG268" s="15">
        <f t="shared" si="1034"/>
        <v>250</v>
      </c>
      <c r="AH268" s="15">
        <f t="shared" si="1034"/>
        <v>0</v>
      </c>
      <c r="AI268" s="15">
        <f t="shared" si="1034"/>
        <v>0</v>
      </c>
      <c r="AJ268" s="17"/>
      <c r="AK268" s="15">
        <f>AK267</f>
        <v>0</v>
      </c>
      <c r="AL268" s="15">
        <f>AL267</f>
        <v>0</v>
      </c>
      <c r="AM268" s="17"/>
      <c r="AN268" s="15">
        <f t="shared" ref="AN268:AX268" si="1035">AN267</f>
        <v>0</v>
      </c>
      <c r="AO268" s="15">
        <f t="shared" si="1035"/>
        <v>0</v>
      </c>
      <c r="AP268" s="15">
        <f t="shared" si="1035"/>
        <v>0</v>
      </c>
      <c r="AQ268" s="15">
        <f t="shared" si="1035"/>
        <v>0</v>
      </c>
      <c r="AR268" s="15">
        <f t="shared" si="1035"/>
        <v>0</v>
      </c>
      <c r="AS268" s="15">
        <f t="shared" si="1035"/>
        <v>0</v>
      </c>
      <c r="AT268" s="15">
        <f t="shared" si="1035"/>
        <v>0</v>
      </c>
      <c r="AU268" s="15">
        <f t="shared" si="1035"/>
        <v>0</v>
      </c>
      <c r="AV268" s="15">
        <f t="shared" si="1035"/>
        <v>0</v>
      </c>
      <c r="AW268" s="15">
        <f t="shared" si="1035"/>
        <v>0</v>
      </c>
      <c r="AX268" s="15">
        <f t="shared" si="1035"/>
        <v>0</v>
      </c>
      <c r="AY268" s="17"/>
      <c r="AZ268" s="15">
        <f t="shared" ref="AZ268:BD268" si="1036">AZ267</f>
        <v>6000</v>
      </c>
      <c r="BA268" s="15">
        <f t="shared" si="1036"/>
        <v>6000</v>
      </c>
      <c r="BB268" s="15">
        <v>275</v>
      </c>
      <c r="BC268" s="15">
        <f t="shared" si="1036"/>
        <v>25</v>
      </c>
      <c r="BD268" s="15">
        <f t="shared" si="1036"/>
        <v>0</v>
      </c>
      <c r="BE268" s="15">
        <f t="shared" ref="BE268" si="1037">BE267</f>
        <v>60</v>
      </c>
      <c r="BF268" s="17"/>
      <c r="BG268" s="15">
        <f t="shared" ref="BG268:BH268" si="1038">BG267</f>
        <v>1000</v>
      </c>
      <c r="BH268" s="15">
        <f t="shared" si="1038"/>
        <v>5000</v>
      </c>
      <c r="BI268" s="17"/>
      <c r="BJ268" s="22">
        <f>G268/G267</f>
        <v>1</v>
      </c>
      <c r="BK268" s="65">
        <f t="shared" ref="BK268:BL270" si="1039">BK267</f>
        <v>0</v>
      </c>
      <c r="BL268" s="65">
        <f t="shared" si="1039"/>
        <v>0</v>
      </c>
      <c r="BM268" s="6">
        <f t="shared" si="995"/>
        <v>85.05</v>
      </c>
      <c r="BN268" s="8">
        <f t="shared" si="996"/>
        <v>535.97110176221133</v>
      </c>
      <c r="BO268" s="12">
        <f t="shared" si="997"/>
        <v>213.50489972100422</v>
      </c>
      <c r="BP268" s="50">
        <f>(1-'#Constant'!$A$3)/($J268*'#Constant'!$B$3/'#Constant'!$C$3^($D268-1)+1)+'#Constant'!$A$3</f>
        <v>0.90447653429602881</v>
      </c>
      <c r="BQ268" s="4">
        <f t="shared" si="998"/>
        <v>541.71102698872187</v>
      </c>
      <c r="BR268" s="50">
        <f>(1-'#Constant'!$A$3)/($K268*'#Constant'!$B$3/'#Constant'!$C$3^($D268-1)+1)+'#Constant'!$A$3</f>
        <v>0.92405904059040589</v>
      </c>
      <c r="BS268" s="4">
        <f t="shared" si="999"/>
        <v>530.2311765357008</v>
      </c>
      <c r="BT268"/>
    </row>
    <row r="269" spans="1:72" x14ac:dyDescent="0.3">
      <c r="A269">
        <v>507</v>
      </c>
      <c r="B269" s="18" t="str">
        <f>VLOOKUP(CONCATENATE("CREATURE_NAME_",A269),[1]Localization_Hero!$A:$E,2,FALSE)</f>
        <v>{1}의 어둠</v>
      </c>
      <c r="C269" s="43" t="str">
        <f>VLOOKUP($A269,[2]CreatureTable!$A:$I,9,FALSE)</f>
        <v>Mechanic</v>
      </c>
      <c r="D269">
        <v>1</v>
      </c>
      <c r="E269">
        <v>1</v>
      </c>
      <c r="F269" s="18">
        <v>1</v>
      </c>
      <c r="G269" s="10">
        <f>ROUND(VLOOKUP($C269,$B$4:$BH$42,6,FALSE),0)</f>
        <v>104</v>
      </c>
      <c r="H269" s="10">
        <f>ROUND(VLOOKUP($C269,$B$4:$BH$42,7,FALSE),0)</f>
        <v>104</v>
      </c>
      <c r="I269" s="10">
        <f>ROUND(VLOOKUP($C269,$B$4:$BH$42,8,FALSE),0)</f>
        <v>4734</v>
      </c>
      <c r="J269" s="10">
        <f>ROUND(VLOOKUP($C269,$B$4:$BH$42,9,FALSE),0)</f>
        <v>22</v>
      </c>
      <c r="K269" s="10">
        <f>ROUND(VLOOKUP($C269,$B$4:$BH$42,10,FALSE),0)</f>
        <v>18</v>
      </c>
      <c r="L269" s="2"/>
      <c r="M269" s="10">
        <f>ROUND(VLOOKUP($C269,$B$4:$BH$42,12,FALSE),0)</f>
        <v>150</v>
      </c>
      <c r="N269" s="10">
        <f>ROUND(VLOOKUP($C269,$B$4:$BH$42,13,FALSE),0)</f>
        <v>0</v>
      </c>
      <c r="O269" s="10">
        <f>ROUND(VLOOKUP($C269,$B$4:$BH$42,14,FALSE),0)</f>
        <v>500</v>
      </c>
      <c r="P269" s="10">
        <f>ROUND(VLOOKUP($C269,$B$4:$BH$42,15,FALSE),0)</f>
        <v>0</v>
      </c>
      <c r="Q269" s="10">
        <f>ROUND(VLOOKUP($C269,$B$4:$BH$42,16,FALSE),0)</f>
        <v>0</v>
      </c>
      <c r="R269" s="10">
        <f>ROUND(VLOOKUP($C269,$B$4:$BH$42,17,FALSE),0)</f>
        <v>0</v>
      </c>
      <c r="S269" s="10">
        <f>ROUND(VLOOKUP($C269,$B$4:$BH$42,18,FALSE),0)</f>
        <v>200</v>
      </c>
      <c r="T269" s="10">
        <f>ROUND(VLOOKUP($C269,$B$4:$BH$42,19,FALSE),0)</f>
        <v>100</v>
      </c>
      <c r="U269" s="10">
        <f>ROUND(VLOOKUP($C269,$B$4:$BH$42,20,FALSE),0)</f>
        <v>0</v>
      </c>
      <c r="V269" s="10">
        <f>ROUND(VLOOKUP($C269,$B$4:$BH$42,21,FALSE),0)</f>
        <v>0</v>
      </c>
      <c r="W269" s="2"/>
      <c r="X269" s="10">
        <f>ROUND(VLOOKUP($C269,$B$4:$BH$42,23,FALSE),0)</f>
        <v>150</v>
      </c>
      <c r="Y269" s="10">
        <f>ROUND(VLOOKUP($C269,$B$4:$BH$42,24,FALSE),0)</f>
        <v>0</v>
      </c>
      <c r="Z269" s="10">
        <f>ROUND(VLOOKUP($C269,$B$4:$BH$42,25,FALSE),0)</f>
        <v>500</v>
      </c>
      <c r="AA269" s="10">
        <f>ROUND(VLOOKUP($C269,$B$4:$BH$42,26,FALSE),0)</f>
        <v>0</v>
      </c>
      <c r="AB269" s="10">
        <f>ROUND(VLOOKUP($C269,$B$4:$BH$42,27,FALSE),0)</f>
        <v>0</v>
      </c>
      <c r="AC269" s="10">
        <f>ROUND(VLOOKUP($C269,$B$4:$BH$42,28,FALSE),0)</f>
        <v>0</v>
      </c>
      <c r="AD269" s="10">
        <f>ROUND(VLOOKUP($C269,$B$4:$BH$42,29,FALSE),0)</f>
        <v>200</v>
      </c>
      <c r="AE269" s="10">
        <f>ROUND(VLOOKUP($C269,$B$4:$BH$42,30,FALSE),0)</f>
        <v>100</v>
      </c>
      <c r="AF269" s="10">
        <f>ROUND(VLOOKUP($C269,$B$4:$BH$42,31,FALSE),0)</f>
        <v>0</v>
      </c>
      <c r="AG269" s="10">
        <f>ROUND(VLOOKUP($C269,$B$4:$BH$42,32,FALSE),0)</f>
        <v>0</v>
      </c>
      <c r="AH269" s="10">
        <f>ROUND(VLOOKUP($C269,$B$4:$BH$42,33,FALSE),0)</f>
        <v>0</v>
      </c>
      <c r="AI269" s="10">
        <f>ROUND(VLOOKUP($C269,$B$4:$BH$42,34,FALSE),0)</f>
        <v>0</v>
      </c>
      <c r="AJ269" s="3"/>
      <c r="AK269" s="10">
        <f>ROUND(VLOOKUP($C269,$B$4:$BH$42,36,FALSE),0)</f>
        <v>0</v>
      </c>
      <c r="AL269" s="10">
        <f>ROUND(VLOOKUP($C269,$B$4:$BH$42,37,FALSE),0)</f>
        <v>0</v>
      </c>
      <c r="AM269" s="3"/>
      <c r="AN269" s="10">
        <f>ROUND(VLOOKUP($C269,$B$4:$BH$42,39,FALSE),0)</f>
        <v>0</v>
      </c>
      <c r="AO269" s="10">
        <f>ROUND(VLOOKUP($C269,$B$4:$BH$42,40,FALSE),0)</f>
        <v>0</v>
      </c>
      <c r="AP269" s="10">
        <f>ROUND(VLOOKUP($C269,$B$4:$BH$42,41,FALSE),0)</f>
        <v>0</v>
      </c>
      <c r="AQ269" s="10">
        <f>ROUND(VLOOKUP($C269,$B$4:$BH$42,42,FALSE),0)</f>
        <v>0</v>
      </c>
      <c r="AR269" s="10">
        <f>ROUND(VLOOKUP($C269,$B$4:$BH$42,43,FALSE),0)</f>
        <v>0</v>
      </c>
      <c r="AS269" s="10">
        <f>ROUND(VLOOKUP($C269,$B$4:$BH$42,44,FALSE),0)</f>
        <v>0</v>
      </c>
      <c r="AT269" s="10">
        <f>ROUND(VLOOKUP($C269,$B$4:$BH$42,45,FALSE),0)</f>
        <v>0</v>
      </c>
      <c r="AU269" s="10">
        <f>ROUND(VLOOKUP($C269,$B$4:$BH$42,46,FALSE),0)</f>
        <v>0</v>
      </c>
      <c r="AV269" s="10">
        <f>ROUND(VLOOKUP($C269,$B$4:$BH$42,47,FALSE),0)</f>
        <v>0</v>
      </c>
      <c r="AW269" s="10">
        <f>ROUND(VLOOKUP($C269,$B$4:$BH$42,48,FALSE),0)</f>
        <v>0</v>
      </c>
      <c r="AX269" s="10">
        <f>ROUND(VLOOKUP($C269,$B$4:$BH$42,49,FALSE),0)</f>
        <v>0</v>
      </c>
      <c r="AY269" s="3"/>
      <c r="AZ269" s="10">
        <v>6000</v>
      </c>
      <c r="BA269" s="10">
        <v>6000</v>
      </c>
      <c r="BB269" s="10">
        <v>325</v>
      </c>
      <c r="BC269" s="10">
        <v>25</v>
      </c>
      <c r="BD269" s="10">
        <v>0</v>
      </c>
      <c r="BE269" s="10">
        <v>60</v>
      </c>
      <c r="BF269" s="3"/>
      <c r="BG269" s="10">
        <v>1000</v>
      </c>
      <c r="BH269" s="10">
        <v>5000</v>
      </c>
      <c r="BI269" s="3"/>
      <c r="BJ269" s="21">
        <v>1</v>
      </c>
      <c r="BK269" s="65">
        <v>0</v>
      </c>
      <c r="BL269" s="65">
        <v>0</v>
      </c>
      <c r="BM269" s="6">
        <f t="shared" si="995"/>
        <v>140.45850000000002</v>
      </c>
      <c r="BN269" s="8">
        <f t="shared" si="996"/>
        <v>250.60111205013436</v>
      </c>
      <c r="BO269" s="12">
        <f t="shared" si="997"/>
        <v>187.61411539885214</v>
      </c>
      <c r="BP269" s="50">
        <f>(1-'#Constant'!$A$3)/($J269*'#Constant'!$B$3/'#Constant'!$C$3^($D269-1)+1)+'#Constant'!$A$3</f>
        <v>0.93932457786116319</v>
      </c>
      <c r="BQ269" s="4">
        <f t="shared" si="998"/>
        <v>251.98957376263334</v>
      </c>
      <c r="BR269" s="50">
        <f>(1-'#Constant'!$A$3)/($K269*'#Constant'!$B$3/'#Constant'!$C$3^($D269-1)+1)+'#Constant'!$A$3</f>
        <v>0.9497912713472485</v>
      </c>
      <c r="BS269" s="4">
        <f t="shared" si="999"/>
        <v>249.21265033763538</v>
      </c>
      <c r="BT269">
        <f>BO269/$BO$4*100</f>
        <v>142.5938298737147</v>
      </c>
    </row>
    <row r="270" spans="1:72" s="13" customFormat="1" ht="17.25" thickBot="1" x14ac:dyDescent="0.35">
      <c r="B270" s="20"/>
      <c r="D270" s="14">
        <v>1</v>
      </c>
      <c r="E270" s="14">
        <v>1</v>
      </c>
      <c r="F270" s="19">
        <v>1</v>
      </c>
      <c r="G270" s="15">
        <f>G269</f>
        <v>104</v>
      </c>
      <c r="H270" s="15">
        <f>H269</f>
        <v>104</v>
      </c>
      <c r="I270" s="15">
        <f>I269</f>
        <v>4734</v>
      </c>
      <c r="J270" s="15">
        <f>J269</f>
        <v>22</v>
      </c>
      <c r="K270" s="15">
        <f>K269</f>
        <v>18</v>
      </c>
      <c r="L270" s="16"/>
      <c r="M270" s="15">
        <f t="shared" ref="M270:V270" si="1040">M269</f>
        <v>150</v>
      </c>
      <c r="N270" s="15">
        <f t="shared" si="1040"/>
        <v>0</v>
      </c>
      <c r="O270" s="15">
        <f t="shared" si="1040"/>
        <v>500</v>
      </c>
      <c r="P270" s="15">
        <f t="shared" si="1040"/>
        <v>0</v>
      </c>
      <c r="Q270" s="15">
        <f t="shared" si="1040"/>
        <v>0</v>
      </c>
      <c r="R270" s="15">
        <f t="shared" si="1040"/>
        <v>0</v>
      </c>
      <c r="S270" s="15">
        <f t="shared" si="1040"/>
        <v>200</v>
      </c>
      <c r="T270" s="15">
        <f t="shared" si="1040"/>
        <v>100</v>
      </c>
      <c r="U270" s="15">
        <f t="shared" si="1040"/>
        <v>0</v>
      </c>
      <c r="V270" s="15">
        <f t="shared" si="1040"/>
        <v>0</v>
      </c>
      <c r="W270" s="16"/>
      <c r="X270" s="15">
        <f t="shared" ref="X270:AI270" si="1041">X269</f>
        <v>150</v>
      </c>
      <c r="Y270" s="15">
        <f t="shared" si="1041"/>
        <v>0</v>
      </c>
      <c r="Z270" s="15">
        <f t="shared" si="1041"/>
        <v>500</v>
      </c>
      <c r="AA270" s="15">
        <f t="shared" si="1041"/>
        <v>0</v>
      </c>
      <c r="AB270" s="15">
        <f t="shared" si="1041"/>
        <v>0</v>
      </c>
      <c r="AC270" s="15">
        <f t="shared" si="1041"/>
        <v>0</v>
      </c>
      <c r="AD270" s="15">
        <f t="shared" si="1041"/>
        <v>200</v>
      </c>
      <c r="AE270" s="15">
        <f t="shared" si="1041"/>
        <v>100</v>
      </c>
      <c r="AF270" s="15">
        <f t="shared" si="1041"/>
        <v>0</v>
      </c>
      <c r="AG270" s="15">
        <f t="shared" si="1041"/>
        <v>0</v>
      </c>
      <c r="AH270" s="15">
        <f t="shared" si="1041"/>
        <v>0</v>
      </c>
      <c r="AI270" s="15">
        <f t="shared" si="1041"/>
        <v>0</v>
      </c>
      <c r="AJ270" s="17"/>
      <c r="AK270" s="15">
        <f>AK269</f>
        <v>0</v>
      </c>
      <c r="AL270" s="15">
        <f>AL269</f>
        <v>0</v>
      </c>
      <c r="AM270" s="17"/>
      <c r="AN270" s="15">
        <f t="shared" ref="AN270:AX270" si="1042">AN269</f>
        <v>0</v>
      </c>
      <c r="AO270" s="15">
        <f t="shared" si="1042"/>
        <v>0</v>
      </c>
      <c r="AP270" s="15">
        <f t="shared" si="1042"/>
        <v>0</v>
      </c>
      <c r="AQ270" s="15">
        <f t="shared" si="1042"/>
        <v>0</v>
      </c>
      <c r="AR270" s="15">
        <f t="shared" si="1042"/>
        <v>0</v>
      </c>
      <c r="AS270" s="15">
        <f t="shared" si="1042"/>
        <v>0</v>
      </c>
      <c r="AT270" s="15">
        <f t="shared" si="1042"/>
        <v>0</v>
      </c>
      <c r="AU270" s="15">
        <f t="shared" si="1042"/>
        <v>0</v>
      </c>
      <c r="AV270" s="15">
        <f t="shared" si="1042"/>
        <v>0</v>
      </c>
      <c r="AW270" s="15">
        <f t="shared" si="1042"/>
        <v>0</v>
      </c>
      <c r="AX270" s="15">
        <f t="shared" si="1042"/>
        <v>0</v>
      </c>
      <c r="AY270" s="17"/>
      <c r="AZ270" s="15">
        <f t="shared" ref="AZ270:BD270" si="1043">AZ269</f>
        <v>6000</v>
      </c>
      <c r="BA270" s="15">
        <f t="shared" si="1043"/>
        <v>6000</v>
      </c>
      <c r="BB270" s="15">
        <v>325</v>
      </c>
      <c r="BC270" s="15">
        <f t="shared" si="1043"/>
        <v>25</v>
      </c>
      <c r="BD270" s="15">
        <f t="shared" si="1043"/>
        <v>0</v>
      </c>
      <c r="BE270" s="15">
        <f t="shared" ref="BE270" si="1044">BE269</f>
        <v>60</v>
      </c>
      <c r="BF270" s="17"/>
      <c r="BG270" s="15">
        <f t="shared" ref="BG270:BH270" si="1045">BG269</f>
        <v>1000</v>
      </c>
      <c r="BH270" s="15">
        <f t="shared" si="1045"/>
        <v>5000</v>
      </c>
      <c r="BI270" s="17"/>
      <c r="BJ270" s="22">
        <f>G270/G269</f>
        <v>1</v>
      </c>
      <c r="BK270" s="65">
        <f t="shared" si="1039"/>
        <v>0</v>
      </c>
      <c r="BL270" s="65">
        <f t="shared" si="1039"/>
        <v>0</v>
      </c>
      <c r="BM270" s="6">
        <f t="shared" si="995"/>
        <v>140.45850000000002</v>
      </c>
      <c r="BN270" s="8">
        <f t="shared" si="996"/>
        <v>250.60111205013436</v>
      </c>
      <c r="BO270" s="12">
        <f t="shared" si="997"/>
        <v>187.61411539885214</v>
      </c>
      <c r="BP270" s="50">
        <f>(1-'#Constant'!$A$3)/($J270*'#Constant'!$B$3/'#Constant'!$C$3^($D270-1)+1)+'#Constant'!$A$3</f>
        <v>0.93932457786116319</v>
      </c>
      <c r="BQ270" s="4">
        <f t="shared" si="998"/>
        <v>251.98957376263334</v>
      </c>
      <c r="BR270" s="50">
        <f>(1-'#Constant'!$A$3)/($K270*'#Constant'!$B$3/'#Constant'!$C$3^($D270-1)+1)+'#Constant'!$A$3</f>
        <v>0.9497912713472485</v>
      </c>
      <c r="BS270" s="4">
        <f t="shared" si="999"/>
        <v>249.21265033763538</v>
      </c>
      <c r="BT270"/>
    </row>
    <row r="271" spans="1:72" x14ac:dyDescent="0.3">
      <c r="A271">
        <v>508</v>
      </c>
      <c r="B271" s="18" t="str">
        <f>VLOOKUP(CONCATENATE("CREATURE_NAME_",A271),[1]Localization_Hero!$A:$E,2,FALSE)</f>
        <v>{1}의 어둠</v>
      </c>
      <c r="C271" s="43" t="str">
        <f>VLOOKUP($A271,[2]CreatureTable!$A:$I,9,FALSE)</f>
        <v>Priest</v>
      </c>
      <c r="D271">
        <v>1</v>
      </c>
      <c r="E271">
        <v>1</v>
      </c>
      <c r="F271" s="18">
        <v>1</v>
      </c>
      <c r="G271" s="10">
        <f>ROUND(VLOOKUP($C271,$B$4:$BH$42,6,FALSE),0)</f>
        <v>95</v>
      </c>
      <c r="H271" s="10">
        <f>ROUND(VLOOKUP($C271,$B$4:$BH$42,7,FALSE),0)</f>
        <v>95</v>
      </c>
      <c r="I271" s="10">
        <f>ROUND(VLOOKUP($C271,$B$4:$BH$42,8,FALSE),0)</f>
        <v>4520</v>
      </c>
      <c r="J271" s="10">
        <f>ROUND(VLOOKUP($C271,$B$4:$BH$42,9,FALSE),0)</f>
        <v>20</v>
      </c>
      <c r="K271" s="10">
        <f>ROUND(VLOOKUP($C271,$B$4:$BH$42,10,FALSE),0)</f>
        <v>25</v>
      </c>
      <c r="L271" s="2"/>
      <c r="M271" s="10">
        <f>ROUND(VLOOKUP($C271,$B$4:$BH$42,12,FALSE),0)</f>
        <v>100</v>
      </c>
      <c r="N271" s="10">
        <f>ROUND(VLOOKUP($C271,$B$4:$BH$42,13,FALSE),0)</f>
        <v>0</v>
      </c>
      <c r="O271" s="10">
        <f>ROUND(VLOOKUP($C271,$B$4:$BH$42,14,FALSE),0)</f>
        <v>0</v>
      </c>
      <c r="P271" s="10">
        <f>ROUND(VLOOKUP($C271,$B$4:$BH$42,15,FALSE),0)</f>
        <v>0</v>
      </c>
      <c r="Q271" s="10">
        <f>ROUND(VLOOKUP($C271,$B$4:$BH$42,16,FALSE),0)</f>
        <v>0</v>
      </c>
      <c r="R271" s="10">
        <f>ROUND(VLOOKUP($C271,$B$4:$BH$42,17,FALSE),0)</f>
        <v>0</v>
      </c>
      <c r="S271" s="10">
        <f>ROUND(VLOOKUP($C271,$B$4:$BH$42,18,FALSE),0)</f>
        <v>100</v>
      </c>
      <c r="T271" s="10">
        <f>ROUND(VLOOKUP($C271,$B$4:$BH$42,19,FALSE),0)</f>
        <v>0</v>
      </c>
      <c r="U271" s="10">
        <f>ROUND(VLOOKUP($C271,$B$4:$BH$42,20,FALSE),0)</f>
        <v>0</v>
      </c>
      <c r="V271" s="10">
        <f>ROUND(VLOOKUP($C271,$B$4:$BH$42,21,FALSE),0)</f>
        <v>0</v>
      </c>
      <c r="W271" s="2"/>
      <c r="X271" s="10">
        <f>ROUND(VLOOKUP($C271,$B$4:$BH$42,23,FALSE),0)</f>
        <v>100</v>
      </c>
      <c r="Y271" s="10">
        <f>ROUND(VLOOKUP($C271,$B$4:$BH$42,24,FALSE),0)</f>
        <v>0</v>
      </c>
      <c r="Z271" s="10">
        <f>ROUND(VLOOKUP($C271,$B$4:$BH$42,25,FALSE),0)</f>
        <v>0</v>
      </c>
      <c r="AA271" s="10">
        <f>ROUND(VLOOKUP($C271,$B$4:$BH$42,26,FALSE),0)</f>
        <v>0</v>
      </c>
      <c r="AB271" s="10">
        <f>ROUND(VLOOKUP($C271,$B$4:$BH$42,27,FALSE),0)</f>
        <v>500</v>
      </c>
      <c r="AC271" s="10">
        <f>ROUND(VLOOKUP($C271,$B$4:$BH$42,28,FALSE),0)</f>
        <v>250</v>
      </c>
      <c r="AD271" s="10">
        <f>ROUND(VLOOKUP($C271,$B$4:$BH$42,29,FALSE),0)</f>
        <v>100</v>
      </c>
      <c r="AE271" s="10">
        <f>ROUND(VLOOKUP($C271,$B$4:$BH$42,30,FALSE),0)</f>
        <v>0</v>
      </c>
      <c r="AF271" s="10">
        <f>ROUND(VLOOKUP($C271,$B$4:$BH$42,31,FALSE),0)</f>
        <v>0</v>
      </c>
      <c r="AG271" s="10">
        <f>ROUND(VLOOKUP($C271,$B$4:$BH$42,32,FALSE),0)</f>
        <v>150</v>
      </c>
      <c r="AH271" s="10">
        <f>ROUND(VLOOKUP($C271,$B$4:$BH$42,33,FALSE),0)</f>
        <v>0</v>
      </c>
      <c r="AI271" s="10">
        <f>ROUND(VLOOKUP($C271,$B$4:$BH$42,34,FALSE),0)</f>
        <v>0</v>
      </c>
      <c r="AJ271" s="3"/>
      <c r="AK271" s="10">
        <f>ROUND(VLOOKUP($C271,$B$4:$BH$42,36,FALSE),0)</f>
        <v>0</v>
      </c>
      <c r="AL271" s="10">
        <f>ROUND(VLOOKUP($C271,$B$4:$BH$42,37,FALSE),0)</f>
        <v>0</v>
      </c>
      <c r="AM271" s="3"/>
      <c r="AN271" s="10">
        <f>ROUND(VLOOKUP($C271,$B$4:$BH$42,39,FALSE),0)</f>
        <v>0</v>
      </c>
      <c r="AO271" s="10">
        <f>ROUND(VLOOKUP($C271,$B$4:$BH$42,40,FALSE),0)</f>
        <v>0</v>
      </c>
      <c r="AP271" s="10">
        <f>ROUND(VLOOKUP($C271,$B$4:$BH$42,41,FALSE),0)</f>
        <v>0</v>
      </c>
      <c r="AQ271" s="10">
        <f>ROUND(VLOOKUP($C271,$B$4:$BH$42,42,FALSE),0)</f>
        <v>0</v>
      </c>
      <c r="AR271" s="10">
        <f>ROUND(VLOOKUP($C271,$B$4:$BH$42,43,FALSE),0)</f>
        <v>0</v>
      </c>
      <c r="AS271" s="10">
        <f>ROUND(VLOOKUP($C271,$B$4:$BH$42,44,FALSE),0)</f>
        <v>0</v>
      </c>
      <c r="AT271" s="10">
        <f>ROUND(VLOOKUP($C271,$B$4:$BH$42,45,FALSE),0)</f>
        <v>0</v>
      </c>
      <c r="AU271" s="10">
        <f>ROUND(VLOOKUP($C271,$B$4:$BH$42,46,FALSE),0)</f>
        <v>0</v>
      </c>
      <c r="AV271" s="10">
        <f>ROUND(VLOOKUP($C271,$B$4:$BH$42,47,FALSE),0)</f>
        <v>0</v>
      </c>
      <c r="AW271" s="10">
        <f>ROUND(VLOOKUP($C271,$B$4:$BH$42,48,FALSE),0)</f>
        <v>0</v>
      </c>
      <c r="AX271" s="10">
        <f>ROUND(VLOOKUP($C271,$B$4:$BH$42,49,FALSE),0)</f>
        <v>0</v>
      </c>
      <c r="AY271" s="3"/>
      <c r="AZ271" s="10">
        <v>6000</v>
      </c>
      <c r="BA271" s="10">
        <v>6000</v>
      </c>
      <c r="BB271" s="10">
        <v>375</v>
      </c>
      <c r="BC271" s="10">
        <v>25</v>
      </c>
      <c r="BD271" s="10">
        <v>0</v>
      </c>
      <c r="BE271" s="10">
        <v>60</v>
      </c>
      <c r="BF271" s="3"/>
      <c r="BG271" s="10">
        <v>1000</v>
      </c>
      <c r="BH271" s="10">
        <v>5000</v>
      </c>
      <c r="BI271" s="3"/>
      <c r="BJ271" s="21">
        <v>1</v>
      </c>
      <c r="BK271" s="65">
        <v>0</v>
      </c>
      <c r="BL271" s="65">
        <v>0</v>
      </c>
      <c r="BM271" s="6">
        <f t="shared" si="995"/>
        <v>107.11250000000001</v>
      </c>
      <c r="BN271" s="8">
        <f t="shared" si="996"/>
        <v>347.95278528237111</v>
      </c>
      <c r="BO271" s="12">
        <f t="shared" si="997"/>
        <v>193.05463660207172</v>
      </c>
      <c r="BP271" s="50">
        <f>(1-'#Constant'!$A$3)/($J271*'#Constant'!$B$3/'#Constant'!$C$3^($D271-1)+1)+'#Constant'!$A$3</f>
        <v>0.94452830188679238</v>
      </c>
      <c r="BQ271" s="4">
        <f t="shared" si="998"/>
        <v>239.27287255293649</v>
      </c>
      <c r="BR271" s="50">
        <f>(1-'#Constant'!$A$3)/($K271*'#Constant'!$B$3/'#Constant'!$C$3^($D271-1)+1)+'#Constant'!$A$3</f>
        <v>0.93162790697674425</v>
      </c>
      <c r="BS271" s="4">
        <f t="shared" si="999"/>
        <v>456.63269801180576</v>
      </c>
      <c r="BT271">
        <f>BO271/$BO$4*100</f>
        <v>146.72883194020091</v>
      </c>
    </row>
    <row r="272" spans="1:72" s="13" customFormat="1" ht="17.25" thickBot="1" x14ac:dyDescent="0.35">
      <c r="B272" s="20"/>
      <c r="D272" s="14">
        <v>1</v>
      </c>
      <c r="E272" s="14">
        <v>1</v>
      </c>
      <c r="F272" s="19">
        <v>1</v>
      </c>
      <c r="G272" s="15">
        <f>G271</f>
        <v>95</v>
      </c>
      <c r="H272" s="15">
        <f>H271</f>
        <v>95</v>
      </c>
      <c r="I272" s="15">
        <f>I271</f>
        <v>4520</v>
      </c>
      <c r="J272" s="15">
        <f>J271</f>
        <v>20</v>
      </c>
      <c r="K272" s="15">
        <f>K271</f>
        <v>25</v>
      </c>
      <c r="L272" s="16"/>
      <c r="M272" s="15">
        <f t="shared" ref="M272:V272" si="1046">M271</f>
        <v>100</v>
      </c>
      <c r="N272" s="15">
        <f t="shared" si="1046"/>
        <v>0</v>
      </c>
      <c r="O272" s="15">
        <f t="shared" si="1046"/>
        <v>0</v>
      </c>
      <c r="P272" s="15">
        <f t="shared" si="1046"/>
        <v>0</v>
      </c>
      <c r="Q272" s="15">
        <f t="shared" si="1046"/>
        <v>0</v>
      </c>
      <c r="R272" s="15">
        <f t="shared" si="1046"/>
        <v>0</v>
      </c>
      <c r="S272" s="15">
        <f t="shared" si="1046"/>
        <v>100</v>
      </c>
      <c r="T272" s="15">
        <f t="shared" si="1046"/>
        <v>0</v>
      </c>
      <c r="U272" s="15">
        <f t="shared" si="1046"/>
        <v>0</v>
      </c>
      <c r="V272" s="15">
        <f t="shared" si="1046"/>
        <v>0</v>
      </c>
      <c r="W272" s="16"/>
      <c r="X272" s="15">
        <f t="shared" ref="X272:AI272" si="1047">X271</f>
        <v>100</v>
      </c>
      <c r="Y272" s="15">
        <f t="shared" si="1047"/>
        <v>0</v>
      </c>
      <c r="Z272" s="15">
        <f t="shared" si="1047"/>
        <v>0</v>
      </c>
      <c r="AA272" s="15">
        <f t="shared" si="1047"/>
        <v>0</v>
      </c>
      <c r="AB272" s="15">
        <f t="shared" si="1047"/>
        <v>500</v>
      </c>
      <c r="AC272" s="15">
        <f t="shared" si="1047"/>
        <v>250</v>
      </c>
      <c r="AD272" s="15">
        <f t="shared" si="1047"/>
        <v>100</v>
      </c>
      <c r="AE272" s="15">
        <f t="shared" si="1047"/>
        <v>0</v>
      </c>
      <c r="AF272" s="15">
        <f t="shared" si="1047"/>
        <v>0</v>
      </c>
      <c r="AG272" s="15">
        <f t="shared" si="1047"/>
        <v>150</v>
      </c>
      <c r="AH272" s="15">
        <f t="shared" si="1047"/>
        <v>0</v>
      </c>
      <c r="AI272" s="15">
        <f t="shared" si="1047"/>
        <v>0</v>
      </c>
      <c r="AJ272" s="17"/>
      <c r="AK272" s="15">
        <f>AK271</f>
        <v>0</v>
      </c>
      <c r="AL272" s="15">
        <f>AL271</f>
        <v>0</v>
      </c>
      <c r="AM272" s="17"/>
      <c r="AN272" s="15">
        <f t="shared" ref="AN272:AX272" si="1048">AN271</f>
        <v>0</v>
      </c>
      <c r="AO272" s="15">
        <f t="shared" si="1048"/>
        <v>0</v>
      </c>
      <c r="AP272" s="15">
        <f t="shared" si="1048"/>
        <v>0</v>
      </c>
      <c r="AQ272" s="15">
        <f t="shared" si="1048"/>
        <v>0</v>
      </c>
      <c r="AR272" s="15">
        <f t="shared" si="1048"/>
        <v>0</v>
      </c>
      <c r="AS272" s="15">
        <f t="shared" si="1048"/>
        <v>0</v>
      </c>
      <c r="AT272" s="15">
        <f t="shared" si="1048"/>
        <v>0</v>
      </c>
      <c r="AU272" s="15">
        <f t="shared" si="1048"/>
        <v>0</v>
      </c>
      <c r="AV272" s="15">
        <f t="shared" si="1048"/>
        <v>0</v>
      </c>
      <c r="AW272" s="15">
        <f t="shared" si="1048"/>
        <v>0</v>
      </c>
      <c r="AX272" s="15">
        <f t="shared" si="1048"/>
        <v>0</v>
      </c>
      <c r="AY272" s="17"/>
      <c r="AZ272" s="15">
        <f t="shared" ref="AZ272:BD272" si="1049">AZ271</f>
        <v>6000</v>
      </c>
      <c r="BA272" s="15">
        <f t="shared" si="1049"/>
        <v>6000</v>
      </c>
      <c r="BB272" s="15">
        <v>375</v>
      </c>
      <c r="BC272" s="15">
        <f t="shared" si="1049"/>
        <v>25</v>
      </c>
      <c r="BD272" s="15">
        <f t="shared" si="1049"/>
        <v>0</v>
      </c>
      <c r="BE272" s="15">
        <f t="shared" ref="BE272" si="1050">BE271</f>
        <v>60</v>
      </c>
      <c r="BF272" s="17"/>
      <c r="BG272" s="15">
        <f t="shared" ref="BG272:BH272" si="1051">BG271</f>
        <v>1000</v>
      </c>
      <c r="BH272" s="15">
        <f t="shared" si="1051"/>
        <v>5000</v>
      </c>
      <c r="BI272" s="17"/>
      <c r="BJ272" s="22">
        <f>G272/G271</f>
        <v>1</v>
      </c>
      <c r="BK272" s="65">
        <f>BK271</f>
        <v>0</v>
      </c>
      <c r="BL272" s="65">
        <f>BL271</f>
        <v>0</v>
      </c>
      <c r="BM272" s="6">
        <f t="shared" si="995"/>
        <v>107.11250000000001</v>
      </c>
      <c r="BN272" s="8">
        <f t="shared" si="996"/>
        <v>347.95278528237111</v>
      </c>
      <c r="BO272" s="12">
        <f t="shared" si="997"/>
        <v>193.05463660207172</v>
      </c>
      <c r="BP272" s="50">
        <f>(1-'#Constant'!$A$3)/($J272*'#Constant'!$B$3/'#Constant'!$C$3^($D272-1)+1)+'#Constant'!$A$3</f>
        <v>0.94452830188679238</v>
      </c>
      <c r="BQ272" s="4">
        <f t="shared" si="998"/>
        <v>239.27287255293649</v>
      </c>
      <c r="BR272" s="50">
        <f>(1-'#Constant'!$A$3)/($K272*'#Constant'!$B$3/'#Constant'!$C$3^($D272-1)+1)+'#Constant'!$A$3</f>
        <v>0.93162790697674425</v>
      </c>
      <c r="BS272" s="4">
        <f t="shared" si="999"/>
        <v>456.63269801180576</v>
      </c>
      <c r="BT272"/>
    </row>
    <row r="273" spans="1:72" x14ac:dyDescent="0.3">
      <c r="A273">
        <v>509</v>
      </c>
      <c r="B273" s="18" t="str">
        <f>VLOOKUP(CONCATENATE("CREATURE_NAME_",A273),[1]Localization_Hero!$A:$E,2,FALSE)</f>
        <v>{1}의 어둠</v>
      </c>
      <c r="C273" s="43" t="str">
        <f>VLOOKUP($A273,[2]CreatureTable!$A:$I,9,FALSE)</f>
        <v>Assassin</v>
      </c>
      <c r="D273">
        <v>1</v>
      </c>
      <c r="E273">
        <v>1</v>
      </c>
      <c r="F273" s="18">
        <v>1</v>
      </c>
      <c r="G273" s="10">
        <f>ROUND(VLOOKUP($C273,$B$4:$BH$42,6,FALSE),0)</f>
        <v>101</v>
      </c>
      <c r="H273" s="10">
        <f>ROUND(VLOOKUP($C273,$B$4:$BH$42,7,FALSE),0)</f>
        <v>101</v>
      </c>
      <c r="I273" s="10">
        <f>ROUND(VLOOKUP($C273,$B$4:$BH$42,8,FALSE),0)</f>
        <v>5666</v>
      </c>
      <c r="J273" s="10">
        <f>ROUND(VLOOKUP($C273,$B$4:$BH$42,9,FALSE),0)</f>
        <v>32</v>
      </c>
      <c r="K273" s="10">
        <f>ROUND(VLOOKUP($C273,$B$4:$BH$42,10,FALSE),0)</f>
        <v>28</v>
      </c>
      <c r="L273" s="2"/>
      <c r="M273" s="10">
        <f>ROUND(VLOOKUP($C273,$B$4:$BH$42,12,FALSE),0)</f>
        <v>200</v>
      </c>
      <c r="N273" s="10">
        <f>ROUND(VLOOKUP($C273,$B$4:$BH$42,13,FALSE),0)</f>
        <v>0</v>
      </c>
      <c r="O273" s="10">
        <f>ROUND(VLOOKUP($C273,$B$4:$BH$42,14,FALSE),0)</f>
        <v>300</v>
      </c>
      <c r="P273" s="10">
        <f>ROUND(VLOOKUP($C273,$B$4:$BH$42,15,FALSE),0)</f>
        <v>200</v>
      </c>
      <c r="Q273" s="10">
        <f>ROUND(VLOOKUP($C273,$B$4:$BH$42,16,FALSE),0)</f>
        <v>0</v>
      </c>
      <c r="R273" s="10">
        <f>ROUND(VLOOKUP($C273,$B$4:$BH$42,17,FALSE),0)</f>
        <v>0</v>
      </c>
      <c r="S273" s="10">
        <f>ROUND(VLOOKUP($C273,$B$4:$BH$42,18,FALSE),0)</f>
        <v>100</v>
      </c>
      <c r="T273" s="10">
        <f>ROUND(VLOOKUP($C273,$B$4:$BH$42,19,FALSE),0)</f>
        <v>0</v>
      </c>
      <c r="U273" s="10">
        <f>ROUND(VLOOKUP($C273,$B$4:$BH$42,20,FALSE),0)</f>
        <v>0</v>
      </c>
      <c r="V273" s="10">
        <f>ROUND(VLOOKUP($C273,$B$4:$BH$42,21,FALSE),0)</f>
        <v>0</v>
      </c>
      <c r="W273" s="2"/>
      <c r="X273" s="10">
        <f>ROUND(VLOOKUP($C273,$B$4:$BH$42,23,FALSE),0)</f>
        <v>200</v>
      </c>
      <c r="Y273" s="10">
        <f>ROUND(VLOOKUP($C273,$B$4:$BH$42,24,FALSE),0)</f>
        <v>0</v>
      </c>
      <c r="Z273" s="10">
        <f>ROUND(VLOOKUP($C273,$B$4:$BH$42,25,FALSE),0)</f>
        <v>300</v>
      </c>
      <c r="AA273" s="10">
        <f>ROUND(VLOOKUP($C273,$B$4:$BH$42,26,FALSE),0)</f>
        <v>200</v>
      </c>
      <c r="AB273" s="10">
        <f>ROUND(VLOOKUP($C273,$B$4:$BH$42,27,FALSE),0)</f>
        <v>0</v>
      </c>
      <c r="AC273" s="10">
        <f>ROUND(VLOOKUP($C273,$B$4:$BH$42,28,FALSE),0)</f>
        <v>0</v>
      </c>
      <c r="AD273" s="10">
        <f>ROUND(VLOOKUP($C273,$B$4:$BH$42,29,FALSE),0)</f>
        <v>100</v>
      </c>
      <c r="AE273" s="10">
        <f>ROUND(VLOOKUP($C273,$B$4:$BH$42,30,FALSE),0)</f>
        <v>0</v>
      </c>
      <c r="AF273" s="10">
        <f>ROUND(VLOOKUP($C273,$B$4:$BH$42,31,FALSE),0)</f>
        <v>0</v>
      </c>
      <c r="AG273" s="10">
        <f>ROUND(VLOOKUP($C273,$B$4:$BH$42,32,FALSE),0)</f>
        <v>0</v>
      </c>
      <c r="AH273" s="10">
        <f>ROUND(VLOOKUP($C273,$B$4:$BH$42,33,FALSE),0)</f>
        <v>0</v>
      </c>
      <c r="AI273" s="10">
        <f>ROUND(VLOOKUP($C273,$B$4:$BH$42,34,FALSE),0)</f>
        <v>0</v>
      </c>
      <c r="AJ273" s="3"/>
      <c r="AK273" s="10">
        <f>ROUND(VLOOKUP($C273,$B$4:$BH$42,36,FALSE),0)</f>
        <v>0</v>
      </c>
      <c r="AL273" s="10">
        <f>ROUND(VLOOKUP($C273,$B$4:$BH$42,37,FALSE),0)</f>
        <v>0</v>
      </c>
      <c r="AM273" s="3"/>
      <c r="AN273" s="10">
        <f>ROUND(VLOOKUP($C273,$B$4:$BH$42,39,FALSE),0)</f>
        <v>0</v>
      </c>
      <c r="AO273" s="10">
        <f>ROUND(VLOOKUP($C273,$B$4:$BH$42,40,FALSE),0)</f>
        <v>0</v>
      </c>
      <c r="AP273" s="10">
        <f>ROUND(VLOOKUP($C273,$B$4:$BH$42,41,FALSE),0)</f>
        <v>0</v>
      </c>
      <c r="AQ273" s="10">
        <f>ROUND(VLOOKUP($C273,$B$4:$BH$42,42,FALSE),0)</f>
        <v>0</v>
      </c>
      <c r="AR273" s="10">
        <f>ROUND(VLOOKUP($C273,$B$4:$BH$42,43,FALSE),0)</f>
        <v>0</v>
      </c>
      <c r="AS273" s="10">
        <f>ROUND(VLOOKUP($C273,$B$4:$BH$42,44,FALSE),0)</f>
        <v>0</v>
      </c>
      <c r="AT273" s="10">
        <f>ROUND(VLOOKUP($C273,$B$4:$BH$42,45,FALSE),0)</f>
        <v>0</v>
      </c>
      <c r="AU273" s="10">
        <f>ROUND(VLOOKUP($C273,$B$4:$BH$42,46,FALSE),0)</f>
        <v>0</v>
      </c>
      <c r="AV273" s="10">
        <f>ROUND(VLOOKUP($C273,$B$4:$BH$42,47,FALSE),0)</f>
        <v>0</v>
      </c>
      <c r="AW273" s="10">
        <f>ROUND(VLOOKUP($C273,$B$4:$BH$42,48,FALSE),0)</f>
        <v>0</v>
      </c>
      <c r="AX273" s="10">
        <f>ROUND(VLOOKUP($C273,$B$4:$BH$42,49,FALSE),0)</f>
        <v>0</v>
      </c>
      <c r="AY273" s="3"/>
      <c r="AZ273" s="10">
        <v>6000</v>
      </c>
      <c r="BA273" s="10">
        <v>6000</v>
      </c>
      <c r="BB273" s="10">
        <v>300</v>
      </c>
      <c r="BC273" s="10">
        <v>25</v>
      </c>
      <c r="BD273" s="10">
        <v>0</v>
      </c>
      <c r="BE273" s="10">
        <v>60</v>
      </c>
      <c r="BF273" s="3"/>
      <c r="BG273" s="10">
        <v>1000</v>
      </c>
      <c r="BH273" s="10">
        <v>5000</v>
      </c>
      <c r="BI273" s="3"/>
      <c r="BJ273" s="21">
        <v>1</v>
      </c>
      <c r="BK273" s="65">
        <v>0</v>
      </c>
      <c r="BL273" s="65">
        <v>0</v>
      </c>
      <c r="BM273" s="6">
        <f t="shared" si="995"/>
        <v>130.44149999999999</v>
      </c>
      <c r="BN273" s="8">
        <f t="shared" si="996"/>
        <v>385.30245660461935</v>
      </c>
      <c r="BO273" s="12">
        <f t="shared" si="997"/>
        <v>224.18615120740947</v>
      </c>
      <c r="BP273" s="50">
        <f>(1-'#Constant'!$A$3)/($J273*'#Constant'!$B$3/'#Constant'!$C$3^($D273-1)+1)+'#Constant'!$A$3</f>
        <v>0.91416058394160582</v>
      </c>
      <c r="BQ273" s="4">
        <f t="shared" si="998"/>
        <v>387.37723570744168</v>
      </c>
      <c r="BR273" s="50">
        <f>(1-'#Constant'!$A$3)/($K273*'#Constant'!$B$3/'#Constant'!$C$3^($D273-1)+1)+'#Constant'!$A$3</f>
        <v>0.92405904059040589</v>
      </c>
      <c r="BS273" s="4">
        <f t="shared" si="999"/>
        <v>383.22767750179702</v>
      </c>
      <c r="BT273">
        <f>BO273/$BO$4*100</f>
        <v>170.38996153008969</v>
      </c>
    </row>
    <row r="274" spans="1:72" s="13" customFormat="1" ht="17.25" thickBot="1" x14ac:dyDescent="0.35">
      <c r="B274" s="20"/>
      <c r="D274" s="14">
        <v>1</v>
      </c>
      <c r="E274" s="14">
        <v>1</v>
      </c>
      <c r="F274" s="19">
        <v>1</v>
      </c>
      <c r="G274" s="15">
        <f>G273</f>
        <v>101</v>
      </c>
      <c r="H274" s="15">
        <f>H273</f>
        <v>101</v>
      </c>
      <c r="I274" s="15">
        <f>I273</f>
        <v>5666</v>
      </c>
      <c r="J274" s="15">
        <f>J273</f>
        <v>32</v>
      </c>
      <c r="K274" s="15">
        <f>K273</f>
        <v>28</v>
      </c>
      <c r="L274" s="16"/>
      <c r="M274" s="15">
        <f t="shared" ref="M274:V274" si="1052">M273</f>
        <v>200</v>
      </c>
      <c r="N274" s="15">
        <f t="shared" si="1052"/>
        <v>0</v>
      </c>
      <c r="O274" s="15">
        <f t="shared" si="1052"/>
        <v>300</v>
      </c>
      <c r="P274" s="15">
        <f t="shared" si="1052"/>
        <v>200</v>
      </c>
      <c r="Q274" s="15">
        <f t="shared" si="1052"/>
        <v>0</v>
      </c>
      <c r="R274" s="15">
        <f t="shared" si="1052"/>
        <v>0</v>
      </c>
      <c r="S274" s="15">
        <f t="shared" si="1052"/>
        <v>100</v>
      </c>
      <c r="T274" s="15">
        <f t="shared" si="1052"/>
        <v>0</v>
      </c>
      <c r="U274" s="15">
        <f t="shared" si="1052"/>
        <v>0</v>
      </c>
      <c r="V274" s="15">
        <f t="shared" si="1052"/>
        <v>0</v>
      </c>
      <c r="W274" s="16"/>
      <c r="X274" s="15">
        <f t="shared" ref="X274:AI274" si="1053">X273</f>
        <v>200</v>
      </c>
      <c r="Y274" s="15">
        <f t="shared" si="1053"/>
        <v>0</v>
      </c>
      <c r="Z274" s="15">
        <f t="shared" si="1053"/>
        <v>300</v>
      </c>
      <c r="AA274" s="15">
        <f t="shared" si="1053"/>
        <v>200</v>
      </c>
      <c r="AB274" s="15">
        <f t="shared" si="1053"/>
        <v>0</v>
      </c>
      <c r="AC274" s="15">
        <f t="shared" si="1053"/>
        <v>0</v>
      </c>
      <c r="AD274" s="15">
        <f t="shared" si="1053"/>
        <v>100</v>
      </c>
      <c r="AE274" s="15">
        <f t="shared" si="1053"/>
        <v>0</v>
      </c>
      <c r="AF274" s="15">
        <f t="shared" si="1053"/>
        <v>0</v>
      </c>
      <c r="AG274" s="15">
        <f t="shared" si="1053"/>
        <v>0</v>
      </c>
      <c r="AH274" s="15">
        <f t="shared" si="1053"/>
        <v>0</v>
      </c>
      <c r="AI274" s="15">
        <f t="shared" si="1053"/>
        <v>0</v>
      </c>
      <c r="AJ274" s="17"/>
      <c r="AK274" s="15">
        <f>AK273</f>
        <v>0</v>
      </c>
      <c r="AL274" s="15">
        <f>AL273</f>
        <v>0</v>
      </c>
      <c r="AM274" s="17"/>
      <c r="AN274" s="15">
        <f t="shared" ref="AN274:AX274" si="1054">AN273</f>
        <v>0</v>
      </c>
      <c r="AO274" s="15">
        <f t="shared" si="1054"/>
        <v>0</v>
      </c>
      <c r="AP274" s="15">
        <f t="shared" si="1054"/>
        <v>0</v>
      </c>
      <c r="AQ274" s="15">
        <f t="shared" si="1054"/>
        <v>0</v>
      </c>
      <c r="AR274" s="15">
        <f t="shared" si="1054"/>
        <v>0</v>
      </c>
      <c r="AS274" s="15">
        <f t="shared" si="1054"/>
        <v>0</v>
      </c>
      <c r="AT274" s="15">
        <f t="shared" si="1054"/>
        <v>0</v>
      </c>
      <c r="AU274" s="15">
        <f t="shared" si="1054"/>
        <v>0</v>
      </c>
      <c r="AV274" s="15">
        <f t="shared" si="1054"/>
        <v>0</v>
      </c>
      <c r="AW274" s="15">
        <f t="shared" si="1054"/>
        <v>0</v>
      </c>
      <c r="AX274" s="15">
        <f t="shared" si="1054"/>
        <v>0</v>
      </c>
      <c r="AY274" s="17"/>
      <c r="AZ274" s="15">
        <f t="shared" ref="AZ274:BD274" si="1055">AZ273</f>
        <v>6000</v>
      </c>
      <c r="BA274" s="15">
        <f t="shared" si="1055"/>
        <v>6000</v>
      </c>
      <c r="BB274" s="15">
        <v>300</v>
      </c>
      <c r="BC274" s="15">
        <f t="shared" si="1055"/>
        <v>25</v>
      </c>
      <c r="BD274" s="15">
        <f t="shared" si="1055"/>
        <v>0</v>
      </c>
      <c r="BE274" s="15">
        <f t="shared" ref="BE274" si="1056">BE273</f>
        <v>60</v>
      </c>
      <c r="BF274" s="17"/>
      <c r="BG274" s="15">
        <f t="shared" ref="BG274:BH274" si="1057">BG273</f>
        <v>1000</v>
      </c>
      <c r="BH274" s="15">
        <f t="shared" si="1057"/>
        <v>5000</v>
      </c>
      <c r="BI274" s="17"/>
      <c r="BJ274" s="22">
        <f>G274/G273</f>
        <v>1</v>
      </c>
      <c r="BK274" s="65">
        <f t="shared" ref="BK274:BL274" si="1058">BK273</f>
        <v>0</v>
      </c>
      <c r="BL274" s="65">
        <f t="shared" si="1058"/>
        <v>0</v>
      </c>
      <c r="BM274" s="6">
        <f t="shared" si="995"/>
        <v>130.44149999999999</v>
      </c>
      <c r="BN274" s="8">
        <f t="shared" si="996"/>
        <v>385.30245660461935</v>
      </c>
      <c r="BO274" s="12">
        <f t="shared" si="997"/>
        <v>224.18615120740947</v>
      </c>
      <c r="BP274" s="50">
        <f>(1-'#Constant'!$A$3)/($J274*'#Constant'!$B$3/'#Constant'!$C$3^($D274-1)+1)+'#Constant'!$A$3</f>
        <v>0.91416058394160582</v>
      </c>
      <c r="BQ274" s="4">
        <f t="shared" si="998"/>
        <v>387.37723570744168</v>
      </c>
      <c r="BR274" s="50">
        <f>(1-'#Constant'!$A$3)/($K274*'#Constant'!$B$3/'#Constant'!$C$3^($D274-1)+1)+'#Constant'!$A$3</f>
        <v>0.92405904059040589</v>
      </c>
      <c r="BS274" s="4">
        <f t="shared" si="999"/>
        <v>383.22767750179702</v>
      </c>
      <c r="BT274"/>
    </row>
    <row r="275" spans="1:72" x14ac:dyDescent="0.3">
      <c r="A275">
        <v>510</v>
      </c>
      <c r="B275" s="18" t="str">
        <f>VLOOKUP(CONCATENATE("CREATURE_NAME_",A275),[1]Localization_Hero!$A:$E,2,FALSE)</f>
        <v>{1}의 어둠</v>
      </c>
      <c r="C275" s="43" t="str">
        <f>VLOOKUP($A275,[2]CreatureTable!$A:$I,9,FALSE)</f>
        <v>Archer</v>
      </c>
      <c r="D275">
        <v>1</v>
      </c>
      <c r="E275">
        <v>1</v>
      </c>
      <c r="F275" s="18">
        <v>1</v>
      </c>
      <c r="G275" s="10">
        <f>ROUND(VLOOKUP($C275,$B$4:$BH$42,6,FALSE),0)</f>
        <v>114</v>
      </c>
      <c r="H275" s="10">
        <f>ROUND(VLOOKUP($C275,$B$4:$BH$42,7,FALSE),0)</f>
        <v>114</v>
      </c>
      <c r="I275" s="10">
        <f>ROUND(VLOOKUP($C275,$B$4:$BH$42,8,FALSE),0)</f>
        <v>4364</v>
      </c>
      <c r="J275" s="10">
        <f>ROUND(VLOOKUP($C275,$B$4:$BH$42,9,FALSE),0)</f>
        <v>22</v>
      </c>
      <c r="K275" s="10">
        <f>ROUND(VLOOKUP($C275,$B$4:$BH$42,10,FALSE),0)</f>
        <v>18</v>
      </c>
      <c r="L275" s="2"/>
      <c r="M275" s="10">
        <f>ROUND(VLOOKUP($C275,$B$4:$BH$42,12,FALSE),0)</f>
        <v>150</v>
      </c>
      <c r="N275" s="10">
        <f>ROUND(VLOOKUP($C275,$B$4:$BH$42,13,FALSE),0)</f>
        <v>0</v>
      </c>
      <c r="O275" s="10">
        <f>ROUND(VLOOKUP($C275,$B$4:$BH$42,14,FALSE),0)</f>
        <v>0</v>
      </c>
      <c r="P275" s="10">
        <f>ROUND(VLOOKUP($C275,$B$4:$BH$42,15,FALSE),0)</f>
        <v>0</v>
      </c>
      <c r="Q275" s="10">
        <f>ROUND(VLOOKUP($C275,$B$4:$BH$42,16,FALSE),0)</f>
        <v>0</v>
      </c>
      <c r="R275" s="10">
        <f>ROUND(VLOOKUP($C275,$B$4:$BH$42,17,FALSE),0)</f>
        <v>0</v>
      </c>
      <c r="S275" s="10">
        <f>ROUND(VLOOKUP($C275,$B$4:$BH$42,18,FALSE),0)</f>
        <v>100</v>
      </c>
      <c r="T275" s="10">
        <f>ROUND(VLOOKUP($C275,$B$4:$BH$42,19,FALSE),0)</f>
        <v>250</v>
      </c>
      <c r="U275" s="10">
        <f>ROUND(VLOOKUP($C275,$B$4:$BH$42,20,FALSE),0)</f>
        <v>0</v>
      </c>
      <c r="V275" s="10">
        <f>ROUND(VLOOKUP($C275,$B$4:$BH$42,21,FALSE),0)</f>
        <v>0</v>
      </c>
      <c r="W275" s="2"/>
      <c r="X275" s="10">
        <f>ROUND(VLOOKUP($C275,$B$4:$BH$42,23,FALSE),0)</f>
        <v>150</v>
      </c>
      <c r="Y275" s="10">
        <f>ROUND(VLOOKUP($C275,$B$4:$BH$42,24,FALSE),0)</f>
        <v>0</v>
      </c>
      <c r="Z275" s="10">
        <f>ROUND(VLOOKUP($C275,$B$4:$BH$42,25,FALSE),0)</f>
        <v>0</v>
      </c>
      <c r="AA275" s="10">
        <f>ROUND(VLOOKUP($C275,$B$4:$BH$42,26,FALSE),0)</f>
        <v>0</v>
      </c>
      <c r="AB275" s="10">
        <f>ROUND(VLOOKUP($C275,$B$4:$BH$42,27,FALSE),0)</f>
        <v>0</v>
      </c>
      <c r="AC275" s="10">
        <f>ROUND(VLOOKUP($C275,$B$4:$BH$42,28,FALSE),0)</f>
        <v>0</v>
      </c>
      <c r="AD275" s="10">
        <f>ROUND(VLOOKUP($C275,$B$4:$BH$42,29,FALSE),0)</f>
        <v>100</v>
      </c>
      <c r="AE275" s="10">
        <f>ROUND(VLOOKUP($C275,$B$4:$BH$42,30,FALSE),0)</f>
        <v>250</v>
      </c>
      <c r="AF275" s="10">
        <f>ROUND(VLOOKUP($C275,$B$4:$BH$42,31,FALSE),0)</f>
        <v>0</v>
      </c>
      <c r="AG275" s="10">
        <f>ROUND(VLOOKUP($C275,$B$4:$BH$42,32,FALSE),0)</f>
        <v>0</v>
      </c>
      <c r="AH275" s="10">
        <f>ROUND(VLOOKUP($C275,$B$4:$BH$42,33,FALSE),0)</f>
        <v>0</v>
      </c>
      <c r="AI275" s="10">
        <f>ROUND(VLOOKUP($C275,$B$4:$BH$42,34,FALSE),0)</f>
        <v>0</v>
      </c>
      <c r="AJ275" s="3"/>
      <c r="AK275" s="10">
        <f>ROUND(VLOOKUP($C275,$B$4:$BH$42,36,FALSE),0)</f>
        <v>0</v>
      </c>
      <c r="AL275" s="10">
        <f>ROUND(VLOOKUP($C275,$B$4:$BH$42,37,FALSE),0)</f>
        <v>0</v>
      </c>
      <c r="AM275" s="3"/>
      <c r="AN275" s="10">
        <f>ROUND(VLOOKUP($C275,$B$4:$BH$42,39,FALSE),0)</f>
        <v>0</v>
      </c>
      <c r="AO275" s="10">
        <f>ROUND(VLOOKUP($C275,$B$4:$BH$42,40,FALSE),0)</f>
        <v>0</v>
      </c>
      <c r="AP275" s="10">
        <f>ROUND(VLOOKUP($C275,$B$4:$BH$42,41,FALSE),0)</f>
        <v>0</v>
      </c>
      <c r="AQ275" s="10">
        <f>ROUND(VLOOKUP($C275,$B$4:$BH$42,42,FALSE),0)</f>
        <v>0</v>
      </c>
      <c r="AR275" s="10">
        <f>ROUND(VLOOKUP($C275,$B$4:$BH$42,43,FALSE),0)</f>
        <v>0</v>
      </c>
      <c r="AS275" s="10">
        <f>ROUND(VLOOKUP($C275,$B$4:$BH$42,44,FALSE),0)</f>
        <v>0</v>
      </c>
      <c r="AT275" s="10">
        <f>ROUND(VLOOKUP($C275,$B$4:$BH$42,45,FALSE),0)</f>
        <v>0</v>
      </c>
      <c r="AU275" s="10">
        <f>ROUND(VLOOKUP($C275,$B$4:$BH$42,46,FALSE),0)</f>
        <v>0</v>
      </c>
      <c r="AV275" s="10">
        <f>ROUND(VLOOKUP($C275,$B$4:$BH$42,47,FALSE),0)</f>
        <v>0</v>
      </c>
      <c r="AW275" s="10">
        <f>ROUND(VLOOKUP($C275,$B$4:$BH$42,48,FALSE),0)</f>
        <v>0</v>
      </c>
      <c r="AX275" s="10">
        <f>ROUND(VLOOKUP($C275,$B$4:$BH$42,49,FALSE),0)</f>
        <v>0</v>
      </c>
      <c r="AY275" s="3"/>
      <c r="AZ275" s="10">
        <v>6000</v>
      </c>
      <c r="BA275" s="10">
        <v>6000</v>
      </c>
      <c r="BB275" s="10">
        <v>500</v>
      </c>
      <c r="BC275" s="10">
        <v>25</v>
      </c>
      <c r="BD275" s="10">
        <v>0</v>
      </c>
      <c r="BE275" s="10">
        <v>60</v>
      </c>
      <c r="BF275" s="3"/>
      <c r="BG275" s="10">
        <v>1000</v>
      </c>
      <c r="BH275" s="10">
        <v>5000</v>
      </c>
      <c r="BI275" s="3"/>
      <c r="BJ275" s="21">
        <v>1</v>
      </c>
      <c r="BK275" s="65">
        <v>0</v>
      </c>
      <c r="BL275" s="65">
        <v>0</v>
      </c>
      <c r="BM275" s="6">
        <f t="shared" si="995"/>
        <v>151.17468749999998</v>
      </c>
      <c r="BN275" s="8">
        <f t="shared" si="996"/>
        <v>231.01462885229961</v>
      </c>
      <c r="BO275" s="12">
        <f t="shared" si="997"/>
        <v>186.87847474943408</v>
      </c>
      <c r="BP275" s="50">
        <f>(1-'#Constant'!$A$3)/($J275*'#Constant'!$B$3/'#Constant'!$C$3^($D275-1)+1)+'#Constant'!$A$3</f>
        <v>0.93932457786116319</v>
      </c>
      <c r="BQ275" s="4">
        <f t="shared" si="998"/>
        <v>232.29457116606082</v>
      </c>
      <c r="BR275" s="50">
        <f>(1-'#Constant'!$A$3)/($K275*'#Constant'!$B$3/'#Constant'!$C$3^($D275-1)+1)+'#Constant'!$A$3</f>
        <v>0.9497912713472485</v>
      </c>
      <c r="BS275" s="4">
        <f t="shared" si="999"/>
        <v>229.73468653853837</v>
      </c>
      <c r="BT275">
        <f>BO275/$BO$4*100</f>
        <v>142.03471513233021</v>
      </c>
    </row>
    <row r="276" spans="1:72" s="13" customFormat="1" ht="17.25" thickBot="1" x14ac:dyDescent="0.35">
      <c r="B276" s="20"/>
      <c r="D276" s="14">
        <v>1</v>
      </c>
      <c r="E276" s="14">
        <v>1</v>
      </c>
      <c r="F276" s="19">
        <v>1</v>
      </c>
      <c r="G276" s="15">
        <f>G275</f>
        <v>114</v>
      </c>
      <c r="H276" s="15">
        <f>H275</f>
        <v>114</v>
      </c>
      <c r="I276" s="15">
        <f>I275</f>
        <v>4364</v>
      </c>
      <c r="J276" s="15">
        <f>J275</f>
        <v>22</v>
      </c>
      <c r="K276" s="15">
        <f>K275</f>
        <v>18</v>
      </c>
      <c r="L276" s="16"/>
      <c r="M276" s="15">
        <f t="shared" ref="M276:V276" si="1059">M275</f>
        <v>150</v>
      </c>
      <c r="N276" s="15">
        <f t="shared" si="1059"/>
        <v>0</v>
      </c>
      <c r="O276" s="15">
        <f t="shared" si="1059"/>
        <v>0</v>
      </c>
      <c r="P276" s="15">
        <f t="shared" si="1059"/>
        <v>0</v>
      </c>
      <c r="Q276" s="15">
        <f t="shared" si="1059"/>
        <v>0</v>
      </c>
      <c r="R276" s="15">
        <f t="shared" si="1059"/>
        <v>0</v>
      </c>
      <c r="S276" s="15">
        <f t="shared" si="1059"/>
        <v>100</v>
      </c>
      <c r="T276" s="15">
        <f t="shared" si="1059"/>
        <v>250</v>
      </c>
      <c r="U276" s="15">
        <f t="shared" si="1059"/>
        <v>0</v>
      </c>
      <c r="V276" s="15">
        <f t="shared" si="1059"/>
        <v>0</v>
      </c>
      <c r="W276" s="16"/>
      <c r="X276" s="15">
        <f t="shared" ref="X276:AI276" si="1060">X275</f>
        <v>150</v>
      </c>
      <c r="Y276" s="15">
        <f t="shared" si="1060"/>
        <v>0</v>
      </c>
      <c r="Z276" s="15">
        <f t="shared" si="1060"/>
        <v>0</v>
      </c>
      <c r="AA276" s="15">
        <f t="shared" si="1060"/>
        <v>0</v>
      </c>
      <c r="AB276" s="15">
        <f t="shared" si="1060"/>
        <v>0</v>
      </c>
      <c r="AC276" s="15">
        <f t="shared" si="1060"/>
        <v>0</v>
      </c>
      <c r="AD276" s="15">
        <f t="shared" si="1060"/>
        <v>100</v>
      </c>
      <c r="AE276" s="15">
        <f t="shared" si="1060"/>
        <v>250</v>
      </c>
      <c r="AF276" s="15">
        <f t="shared" si="1060"/>
        <v>0</v>
      </c>
      <c r="AG276" s="15">
        <f t="shared" si="1060"/>
        <v>0</v>
      </c>
      <c r="AH276" s="15">
        <f t="shared" si="1060"/>
        <v>0</v>
      </c>
      <c r="AI276" s="15">
        <f t="shared" si="1060"/>
        <v>0</v>
      </c>
      <c r="AJ276" s="17"/>
      <c r="AK276" s="15">
        <f>AK275</f>
        <v>0</v>
      </c>
      <c r="AL276" s="15">
        <f>AL275</f>
        <v>0</v>
      </c>
      <c r="AM276" s="17"/>
      <c r="AN276" s="15">
        <f t="shared" ref="AN276:AX276" si="1061">AN275</f>
        <v>0</v>
      </c>
      <c r="AO276" s="15">
        <f t="shared" si="1061"/>
        <v>0</v>
      </c>
      <c r="AP276" s="15">
        <f t="shared" si="1061"/>
        <v>0</v>
      </c>
      <c r="AQ276" s="15">
        <f t="shared" si="1061"/>
        <v>0</v>
      </c>
      <c r="AR276" s="15">
        <f t="shared" si="1061"/>
        <v>0</v>
      </c>
      <c r="AS276" s="15">
        <f t="shared" si="1061"/>
        <v>0</v>
      </c>
      <c r="AT276" s="15">
        <f t="shared" si="1061"/>
        <v>0</v>
      </c>
      <c r="AU276" s="15">
        <f t="shared" si="1061"/>
        <v>0</v>
      </c>
      <c r="AV276" s="15">
        <f t="shared" si="1061"/>
        <v>0</v>
      </c>
      <c r="AW276" s="15">
        <f t="shared" si="1061"/>
        <v>0</v>
      </c>
      <c r="AX276" s="15">
        <f t="shared" si="1061"/>
        <v>0</v>
      </c>
      <c r="AY276" s="17"/>
      <c r="AZ276" s="15">
        <f t="shared" ref="AZ276:BD276" si="1062">AZ275</f>
        <v>6000</v>
      </c>
      <c r="BA276" s="15">
        <f t="shared" si="1062"/>
        <v>6000</v>
      </c>
      <c r="BB276" s="15">
        <v>500</v>
      </c>
      <c r="BC276" s="15">
        <f t="shared" si="1062"/>
        <v>25</v>
      </c>
      <c r="BD276" s="15">
        <f t="shared" si="1062"/>
        <v>0</v>
      </c>
      <c r="BE276" s="15">
        <f t="shared" ref="BE276" si="1063">BE275</f>
        <v>60</v>
      </c>
      <c r="BF276" s="17"/>
      <c r="BG276" s="15">
        <f t="shared" ref="BG276:BH276" si="1064">BG275</f>
        <v>1000</v>
      </c>
      <c r="BH276" s="15">
        <f t="shared" si="1064"/>
        <v>5000</v>
      </c>
      <c r="BI276" s="17"/>
      <c r="BJ276" s="22">
        <f>G276/G275</f>
        <v>1</v>
      </c>
      <c r="BK276" s="65">
        <f t="shared" ref="BK276:BL276" si="1065">BK275</f>
        <v>0</v>
      </c>
      <c r="BL276" s="65">
        <f t="shared" si="1065"/>
        <v>0</v>
      </c>
      <c r="BM276" s="6">
        <f t="shared" si="995"/>
        <v>151.17468749999998</v>
      </c>
      <c r="BN276" s="8">
        <f t="shared" si="996"/>
        <v>231.01462885229961</v>
      </c>
      <c r="BO276" s="12">
        <f t="shared" si="997"/>
        <v>186.87847474943408</v>
      </c>
      <c r="BP276" s="50">
        <f>(1-'#Constant'!$A$3)/($J276*'#Constant'!$B$3/'#Constant'!$C$3^($D276-1)+1)+'#Constant'!$A$3</f>
        <v>0.93932457786116319</v>
      </c>
      <c r="BQ276" s="4">
        <f t="shared" si="998"/>
        <v>232.29457116606082</v>
      </c>
      <c r="BR276" s="50">
        <f>(1-'#Constant'!$A$3)/($K276*'#Constant'!$B$3/'#Constant'!$C$3^($D276-1)+1)+'#Constant'!$A$3</f>
        <v>0.9497912713472485</v>
      </c>
      <c r="BS276" s="4">
        <f t="shared" si="999"/>
        <v>229.73468653853837</v>
      </c>
      <c r="BT276"/>
    </row>
    <row r="277" spans="1:72" x14ac:dyDescent="0.3">
      <c r="A277">
        <v>511</v>
      </c>
      <c r="B277" s="18" t="str">
        <f>VLOOKUP(CONCATENATE("CREATURE_NAME_",A277),[1]Localization_Hero!$A:$E,2,FALSE)</f>
        <v>{1}의 어둠</v>
      </c>
      <c r="C277" s="43" t="str">
        <f>VLOOKUP($A277,[2]CreatureTable!$A:$I,9,FALSE)</f>
        <v>Wizard</v>
      </c>
      <c r="D277">
        <v>1</v>
      </c>
      <c r="E277">
        <v>1</v>
      </c>
      <c r="F277" s="18">
        <v>1</v>
      </c>
      <c r="G277" s="10">
        <f>ROUND(VLOOKUP($C277,$B$4:$BH$42,6,FALSE),0)</f>
        <v>120</v>
      </c>
      <c r="H277" s="10">
        <f>ROUND(VLOOKUP($C277,$B$4:$BH$42,7,FALSE),0)</f>
        <v>120</v>
      </c>
      <c r="I277" s="10">
        <f>ROUND(VLOOKUP($C277,$B$4:$BH$42,8,FALSE),0)</f>
        <v>4031</v>
      </c>
      <c r="J277" s="10">
        <f>ROUND(VLOOKUP($C277,$B$4:$BH$42,9,FALSE),0)</f>
        <v>16</v>
      </c>
      <c r="K277" s="10">
        <f>ROUND(VLOOKUP($C277,$B$4:$BH$42,10,FALSE),0)</f>
        <v>24</v>
      </c>
      <c r="L277" s="2"/>
      <c r="M277" s="10">
        <f>ROUND(VLOOKUP($C277,$B$4:$BH$42,12,FALSE),0)</f>
        <v>100</v>
      </c>
      <c r="N277" s="10">
        <f>ROUND(VLOOKUP($C277,$B$4:$BH$42,13,FALSE),0)</f>
        <v>0</v>
      </c>
      <c r="O277" s="10">
        <f>ROUND(VLOOKUP($C277,$B$4:$BH$42,14,FALSE),0)</f>
        <v>0</v>
      </c>
      <c r="P277" s="10">
        <f>ROUND(VLOOKUP($C277,$B$4:$BH$42,15,FALSE),0)</f>
        <v>0</v>
      </c>
      <c r="Q277" s="10">
        <f>ROUND(VLOOKUP($C277,$B$4:$BH$42,16,FALSE),0)</f>
        <v>0</v>
      </c>
      <c r="R277" s="10">
        <f>ROUND(VLOOKUP($C277,$B$4:$BH$42,17,FALSE),0)</f>
        <v>0</v>
      </c>
      <c r="S277" s="10">
        <f>ROUND(VLOOKUP($C277,$B$4:$BH$42,18,FALSE),0)</f>
        <v>100</v>
      </c>
      <c r="T277" s="10">
        <f>ROUND(VLOOKUP($C277,$B$4:$BH$42,19,FALSE),0)</f>
        <v>150</v>
      </c>
      <c r="U277" s="10">
        <f>ROUND(VLOOKUP($C277,$B$4:$BH$42,20,FALSE),0)</f>
        <v>0</v>
      </c>
      <c r="V277" s="10">
        <f>ROUND(VLOOKUP($C277,$B$4:$BH$42,21,FALSE),0)</f>
        <v>0</v>
      </c>
      <c r="W277" s="2"/>
      <c r="X277" s="10">
        <f>ROUND(VLOOKUP($C277,$B$4:$BH$42,23,FALSE),0)</f>
        <v>100</v>
      </c>
      <c r="Y277" s="10">
        <f>ROUND(VLOOKUP($C277,$B$4:$BH$42,24,FALSE),0)</f>
        <v>0</v>
      </c>
      <c r="Z277" s="10">
        <f>ROUND(VLOOKUP($C277,$B$4:$BH$42,25,FALSE),0)</f>
        <v>0</v>
      </c>
      <c r="AA277" s="10">
        <f>ROUND(VLOOKUP($C277,$B$4:$BH$42,26,FALSE),0)</f>
        <v>200</v>
      </c>
      <c r="AB277" s="10">
        <f>ROUND(VLOOKUP($C277,$B$4:$BH$42,27,FALSE),0)</f>
        <v>250</v>
      </c>
      <c r="AC277" s="10">
        <f>ROUND(VLOOKUP($C277,$B$4:$BH$42,28,FALSE),0)</f>
        <v>0</v>
      </c>
      <c r="AD277" s="10">
        <f>ROUND(VLOOKUP($C277,$B$4:$BH$42,29,FALSE),0)</f>
        <v>100</v>
      </c>
      <c r="AE277" s="10">
        <f>ROUND(VLOOKUP($C277,$B$4:$BH$42,30,FALSE),0)</f>
        <v>150</v>
      </c>
      <c r="AF277" s="10">
        <f>ROUND(VLOOKUP($C277,$B$4:$BH$42,31,FALSE),0)</f>
        <v>0</v>
      </c>
      <c r="AG277" s="10">
        <f>ROUND(VLOOKUP($C277,$B$4:$BH$42,32,FALSE),0)</f>
        <v>0</v>
      </c>
      <c r="AH277" s="10">
        <f>ROUND(VLOOKUP($C277,$B$4:$BH$42,33,FALSE),0)</f>
        <v>0</v>
      </c>
      <c r="AI277" s="10">
        <f>ROUND(VLOOKUP($C277,$B$4:$BH$42,34,FALSE),0)</f>
        <v>0</v>
      </c>
      <c r="AJ277" s="3"/>
      <c r="AK277" s="10">
        <f>ROUND(VLOOKUP($C277,$B$4:$BH$42,36,FALSE),0)</f>
        <v>0</v>
      </c>
      <c r="AL277" s="10">
        <f>ROUND(VLOOKUP($C277,$B$4:$BH$42,37,FALSE),0)</f>
        <v>0</v>
      </c>
      <c r="AM277" s="3"/>
      <c r="AN277" s="10">
        <f>ROUND(VLOOKUP($C277,$B$4:$BH$42,39,FALSE),0)</f>
        <v>0</v>
      </c>
      <c r="AO277" s="10">
        <f>ROUND(VLOOKUP($C277,$B$4:$BH$42,40,FALSE),0)</f>
        <v>0</v>
      </c>
      <c r="AP277" s="10">
        <f>ROUND(VLOOKUP($C277,$B$4:$BH$42,41,FALSE),0)</f>
        <v>0</v>
      </c>
      <c r="AQ277" s="10">
        <f>ROUND(VLOOKUP($C277,$B$4:$BH$42,42,FALSE),0)</f>
        <v>0</v>
      </c>
      <c r="AR277" s="10">
        <f>ROUND(VLOOKUP($C277,$B$4:$BH$42,43,FALSE),0)</f>
        <v>0</v>
      </c>
      <c r="AS277" s="10">
        <f>ROUND(VLOOKUP($C277,$B$4:$BH$42,44,FALSE),0)</f>
        <v>0</v>
      </c>
      <c r="AT277" s="10">
        <f>ROUND(VLOOKUP($C277,$B$4:$BH$42,45,FALSE),0)</f>
        <v>0</v>
      </c>
      <c r="AU277" s="10">
        <f>ROUND(VLOOKUP($C277,$B$4:$BH$42,46,FALSE),0)</f>
        <v>0</v>
      </c>
      <c r="AV277" s="10">
        <f>ROUND(VLOOKUP($C277,$B$4:$BH$42,47,FALSE),0)</f>
        <v>0</v>
      </c>
      <c r="AW277" s="10">
        <f>ROUND(VLOOKUP($C277,$B$4:$BH$42,48,FALSE),0)</f>
        <v>0</v>
      </c>
      <c r="AX277" s="10">
        <f>ROUND(VLOOKUP($C277,$B$4:$BH$42,49,FALSE),0)</f>
        <v>0</v>
      </c>
      <c r="AY277" s="3"/>
      <c r="AZ277" s="10">
        <v>6000</v>
      </c>
      <c r="BA277" s="10">
        <v>6000</v>
      </c>
      <c r="BB277" s="10">
        <v>350</v>
      </c>
      <c r="BC277" s="10">
        <v>25</v>
      </c>
      <c r="BD277" s="10">
        <v>0</v>
      </c>
      <c r="BE277" s="10">
        <v>60</v>
      </c>
      <c r="BF277" s="3"/>
      <c r="BG277" s="10">
        <v>1000</v>
      </c>
      <c r="BH277" s="10">
        <v>5000</v>
      </c>
      <c r="BI277" s="3"/>
      <c r="BJ277" s="21">
        <v>1</v>
      </c>
      <c r="BK277" s="65">
        <v>0</v>
      </c>
      <c r="BL277" s="65">
        <v>0</v>
      </c>
      <c r="BM277" s="6">
        <f t="shared" si="995"/>
        <v>145.44749999999999</v>
      </c>
      <c r="BN277" s="8">
        <f t="shared" si="996"/>
        <v>259.61870858192918</v>
      </c>
      <c r="BO277" s="12">
        <f t="shared" si="997"/>
        <v>194.32162030116501</v>
      </c>
      <c r="BP277" s="50">
        <f>(1-'#Constant'!$A$3)/($J277*'#Constant'!$B$3/'#Constant'!$C$3^($D277-1)+1)+'#Constant'!$A$3</f>
        <v>0.95511450381679386</v>
      </c>
      <c r="BQ277" s="4">
        <f t="shared" si="998"/>
        <v>211.02181905370844</v>
      </c>
      <c r="BR277" s="50">
        <f>(1-'#Constant'!$A$3)/($K277*'#Constant'!$B$3/'#Constant'!$C$3^($D277-1)+1)+'#Constant'!$A$3</f>
        <v>0.93417910447761188</v>
      </c>
      <c r="BS277" s="4">
        <f t="shared" si="999"/>
        <v>308.21559811014993</v>
      </c>
      <c r="BT277">
        <f>BO277/$BO$4*100</f>
        <v>147.69178751343802</v>
      </c>
    </row>
    <row r="278" spans="1:72" s="13" customFormat="1" ht="17.25" thickBot="1" x14ac:dyDescent="0.35">
      <c r="B278" s="20"/>
      <c r="D278" s="14">
        <v>1</v>
      </c>
      <c r="E278" s="14">
        <v>1</v>
      </c>
      <c r="F278" s="19">
        <v>1</v>
      </c>
      <c r="G278" s="15">
        <f>G277</f>
        <v>120</v>
      </c>
      <c r="H278" s="15">
        <f>H277</f>
        <v>120</v>
      </c>
      <c r="I278" s="15">
        <f>I277</f>
        <v>4031</v>
      </c>
      <c r="J278" s="15">
        <f>J277</f>
        <v>16</v>
      </c>
      <c r="K278" s="15">
        <f>K277</f>
        <v>24</v>
      </c>
      <c r="L278" s="16"/>
      <c r="M278" s="15">
        <f t="shared" ref="M278:V278" si="1066">M277</f>
        <v>100</v>
      </c>
      <c r="N278" s="15">
        <f t="shared" si="1066"/>
        <v>0</v>
      </c>
      <c r="O278" s="15">
        <f t="shared" si="1066"/>
        <v>0</v>
      </c>
      <c r="P278" s="15">
        <f t="shared" si="1066"/>
        <v>0</v>
      </c>
      <c r="Q278" s="15">
        <f t="shared" si="1066"/>
        <v>0</v>
      </c>
      <c r="R278" s="15">
        <f t="shared" si="1066"/>
        <v>0</v>
      </c>
      <c r="S278" s="15">
        <f t="shared" si="1066"/>
        <v>100</v>
      </c>
      <c r="T278" s="15">
        <f t="shared" si="1066"/>
        <v>150</v>
      </c>
      <c r="U278" s="15">
        <f t="shared" si="1066"/>
        <v>0</v>
      </c>
      <c r="V278" s="15">
        <f t="shared" si="1066"/>
        <v>0</v>
      </c>
      <c r="W278" s="16"/>
      <c r="X278" s="15">
        <f t="shared" ref="X278:AI278" si="1067">X277</f>
        <v>100</v>
      </c>
      <c r="Y278" s="15">
        <f t="shared" si="1067"/>
        <v>0</v>
      </c>
      <c r="Z278" s="15">
        <f t="shared" si="1067"/>
        <v>0</v>
      </c>
      <c r="AA278" s="15">
        <f t="shared" si="1067"/>
        <v>200</v>
      </c>
      <c r="AB278" s="15">
        <f t="shared" si="1067"/>
        <v>250</v>
      </c>
      <c r="AC278" s="15">
        <f t="shared" si="1067"/>
        <v>0</v>
      </c>
      <c r="AD278" s="15">
        <f t="shared" si="1067"/>
        <v>100</v>
      </c>
      <c r="AE278" s="15">
        <f t="shared" si="1067"/>
        <v>150</v>
      </c>
      <c r="AF278" s="15">
        <f t="shared" si="1067"/>
        <v>0</v>
      </c>
      <c r="AG278" s="15">
        <f t="shared" si="1067"/>
        <v>0</v>
      </c>
      <c r="AH278" s="15">
        <f t="shared" si="1067"/>
        <v>0</v>
      </c>
      <c r="AI278" s="15">
        <f t="shared" si="1067"/>
        <v>0</v>
      </c>
      <c r="AJ278" s="17"/>
      <c r="AK278" s="15">
        <f>AK277</f>
        <v>0</v>
      </c>
      <c r="AL278" s="15">
        <f>AL277</f>
        <v>0</v>
      </c>
      <c r="AM278" s="17"/>
      <c r="AN278" s="15">
        <f t="shared" ref="AN278:AX278" si="1068">AN277</f>
        <v>0</v>
      </c>
      <c r="AO278" s="15">
        <f t="shared" si="1068"/>
        <v>0</v>
      </c>
      <c r="AP278" s="15">
        <f t="shared" si="1068"/>
        <v>0</v>
      </c>
      <c r="AQ278" s="15">
        <f t="shared" si="1068"/>
        <v>0</v>
      </c>
      <c r="AR278" s="15">
        <f t="shared" si="1068"/>
        <v>0</v>
      </c>
      <c r="AS278" s="15">
        <f t="shared" si="1068"/>
        <v>0</v>
      </c>
      <c r="AT278" s="15">
        <f t="shared" si="1068"/>
        <v>0</v>
      </c>
      <c r="AU278" s="15">
        <f t="shared" si="1068"/>
        <v>0</v>
      </c>
      <c r="AV278" s="15">
        <f t="shared" si="1068"/>
        <v>0</v>
      </c>
      <c r="AW278" s="15">
        <f t="shared" si="1068"/>
        <v>0</v>
      </c>
      <c r="AX278" s="15">
        <f t="shared" si="1068"/>
        <v>0</v>
      </c>
      <c r="AY278" s="17"/>
      <c r="AZ278" s="15">
        <f t="shared" ref="AZ278:BD278" si="1069">AZ277</f>
        <v>6000</v>
      </c>
      <c r="BA278" s="15">
        <f t="shared" si="1069"/>
        <v>6000</v>
      </c>
      <c r="BB278" s="15">
        <v>350</v>
      </c>
      <c r="BC278" s="15">
        <f t="shared" si="1069"/>
        <v>25</v>
      </c>
      <c r="BD278" s="15">
        <f t="shared" si="1069"/>
        <v>0</v>
      </c>
      <c r="BE278" s="15">
        <f t="shared" ref="BE278" si="1070">BE277</f>
        <v>60</v>
      </c>
      <c r="BF278" s="17"/>
      <c r="BG278" s="15">
        <f t="shared" ref="BG278:BH278" si="1071">BG277</f>
        <v>1000</v>
      </c>
      <c r="BH278" s="15">
        <f t="shared" si="1071"/>
        <v>5000</v>
      </c>
      <c r="BI278" s="17"/>
      <c r="BJ278" s="22">
        <f>G278/G277</f>
        <v>1</v>
      </c>
      <c r="BK278" s="65">
        <f t="shared" ref="BK278:BL278" si="1072">BK277</f>
        <v>0</v>
      </c>
      <c r="BL278" s="65">
        <f t="shared" si="1072"/>
        <v>0</v>
      </c>
      <c r="BM278" s="6">
        <f t="shared" si="995"/>
        <v>145.44749999999999</v>
      </c>
      <c r="BN278" s="8">
        <f t="shared" si="996"/>
        <v>259.61870858192918</v>
      </c>
      <c r="BO278" s="12">
        <f t="shared" si="997"/>
        <v>194.32162030116501</v>
      </c>
      <c r="BP278" s="50">
        <f>(1-'#Constant'!$A$3)/($J278*'#Constant'!$B$3/'#Constant'!$C$3^($D278-1)+1)+'#Constant'!$A$3</f>
        <v>0.95511450381679386</v>
      </c>
      <c r="BQ278" s="4">
        <f t="shared" si="998"/>
        <v>211.02181905370844</v>
      </c>
      <c r="BR278" s="50">
        <f>(1-'#Constant'!$A$3)/($K278*'#Constant'!$B$3/'#Constant'!$C$3^($D278-1)+1)+'#Constant'!$A$3</f>
        <v>0.93417910447761188</v>
      </c>
      <c r="BS278" s="4">
        <f t="shared" si="999"/>
        <v>308.21559811014993</v>
      </c>
      <c r="BT278"/>
    </row>
    <row r="279" spans="1:72" x14ac:dyDescent="0.3">
      <c r="A279">
        <v>512</v>
      </c>
      <c r="B279" s="18" t="str">
        <f>VLOOKUP(CONCATENATE("CREATURE_NAME_",A279),[1]Localization_Hero!$A:$E,2,FALSE)</f>
        <v>{1}의 어둠</v>
      </c>
      <c r="C279" s="43" t="str">
        <f>VLOOKUP($A279,[2]CreatureTable!$A:$I,9,FALSE)</f>
        <v>Mechanic</v>
      </c>
      <c r="D279">
        <v>1</v>
      </c>
      <c r="E279">
        <v>1</v>
      </c>
      <c r="F279" s="18">
        <v>1</v>
      </c>
      <c r="G279" s="10">
        <f>ROUND(VLOOKUP($C279,$B$4:$BH$42,6,FALSE),0)</f>
        <v>104</v>
      </c>
      <c r="H279" s="10">
        <f>ROUND(VLOOKUP($C279,$B$4:$BH$42,7,FALSE),0)</f>
        <v>104</v>
      </c>
      <c r="I279" s="10">
        <f>ROUND(VLOOKUP($C279,$B$4:$BH$42,8,FALSE),0)</f>
        <v>4734</v>
      </c>
      <c r="J279" s="10">
        <f>ROUND(VLOOKUP($C279,$B$4:$BH$42,9,FALSE),0)</f>
        <v>22</v>
      </c>
      <c r="K279" s="10">
        <f>ROUND(VLOOKUP($C279,$B$4:$BH$42,10,FALSE),0)</f>
        <v>18</v>
      </c>
      <c r="L279" s="2"/>
      <c r="M279" s="10">
        <f>ROUND(VLOOKUP($C279,$B$4:$BH$42,12,FALSE),0)</f>
        <v>150</v>
      </c>
      <c r="N279" s="10">
        <f>ROUND(VLOOKUP($C279,$B$4:$BH$42,13,FALSE),0)</f>
        <v>0</v>
      </c>
      <c r="O279" s="10">
        <f>ROUND(VLOOKUP($C279,$B$4:$BH$42,14,FALSE),0)</f>
        <v>500</v>
      </c>
      <c r="P279" s="10">
        <f>ROUND(VLOOKUP($C279,$B$4:$BH$42,15,FALSE),0)</f>
        <v>0</v>
      </c>
      <c r="Q279" s="10">
        <f>ROUND(VLOOKUP($C279,$B$4:$BH$42,16,FALSE),0)</f>
        <v>0</v>
      </c>
      <c r="R279" s="10">
        <f>ROUND(VLOOKUP($C279,$B$4:$BH$42,17,FALSE),0)</f>
        <v>0</v>
      </c>
      <c r="S279" s="10">
        <f>ROUND(VLOOKUP($C279,$B$4:$BH$42,18,FALSE),0)</f>
        <v>200</v>
      </c>
      <c r="T279" s="10">
        <f>ROUND(VLOOKUP($C279,$B$4:$BH$42,19,FALSE),0)</f>
        <v>100</v>
      </c>
      <c r="U279" s="10">
        <f>ROUND(VLOOKUP($C279,$B$4:$BH$42,20,FALSE),0)</f>
        <v>0</v>
      </c>
      <c r="V279" s="10">
        <f>ROUND(VLOOKUP($C279,$B$4:$BH$42,21,FALSE),0)</f>
        <v>0</v>
      </c>
      <c r="W279" s="2"/>
      <c r="X279" s="10">
        <f>ROUND(VLOOKUP($C279,$B$4:$BH$42,23,FALSE),0)</f>
        <v>150</v>
      </c>
      <c r="Y279" s="10">
        <f>ROUND(VLOOKUP($C279,$B$4:$BH$42,24,FALSE),0)</f>
        <v>0</v>
      </c>
      <c r="Z279" s="10">
        <f>ROUND(VLOOKUP($C279,$B$4:$BH$42,25,FALSE),0)</f>
        <v>500</v>
      </c>
      <c r="AA279" s="10">
        <f>ROUND(VLOOKUP($C279,$B$4:$BH$42,26,FALSE),0)</f>
        <v>0</v>
      </c>
      <c r="AB279" s="10">
        <f>ROUND(VLOOKUP($C279,$B$4:$BH$42,27,FALSE),0)</f>
        <v>0</v>
      </c>
      <c r="AC279" s="10">
        <f>ROUND(VLOOKUP($C279,$B$4:$BH$42,28,FALSE),0)</f>
        <v>0</v>
      </c>
      <c r="AD279" s="10">
        <f>ROUND(VLOOKUP($C279,$B$4:$BH$42,29,FALSE),0)</f>
        <v>200</v>
      </c>
      <c r="AE279" s="10">
        <f>ROUND(VLOOKUP($C279,$B$4:$BH$42,30,FALSE),0)</f>
        <v>100</v>
      </c>
      <c r="AF279" s="10">
        <f>ROUND(VLOOKUP($C279,$B$4:$BH$42,31,FALSE),0)</f>
        <v>0</v>
      </c>
      <c r="AG279" s="10">
        <f>ROUND(VLOOKUP($C279,$B$4:$BH$42,32,FALSE),0)</f>
        <v>0</v>
      </c>
      <c r="AH279" s="10">
        <f>ROUND(VLOOKUP($C279,$B$4:$BH$42,33,FALSE),0)</f>
        <v>0</v>
      </c>
      <c r="AI279" s="10">
        <f>ROUND(VLOOKUP($C279,$B$4:$BH$42,34,FALSE),0)</f>
        <v>0</v>
      </c>
      <c r="AJ279" s="3"/>
      <c r="AK279" s="10">
        <f>ROUND(VLOOKUP($C279,$B$4:$BH$42,36,FALSE),0)</f>
        <v>0</v>
      </c>
      <c r="AL279" s="10">
        <f>ROUND(VLOOKUP($C279,$B$4:$BH$42,37,FALSE),0)</f>
        <v>0</v>
      </c>
      <c r="AM279" s="3"/>
      <c r="AN279" s="10">
        <f>ROUND(VLOOKUP($C279,$B$4:$BH$42,39,FALSE),0)</f>
        <v>0</v>
      </c>
      <c r="AO279" s="10">
        <f>ROUND(VLOOKUP($C279,$B$4:$BH$42,40,FALSE),0)</f>
        <v>0</v>
      </c>
      <c r="AP279" s="10">
        <f>ROUND(VLOOKUP($C279,$B$4:$BH$42,41,FALSE),0)</f>
        <v>0</v>
      </c>
      <c r="AQ279" s="10">
        <f>ROUND(VLOOKUP($C279,$B$4:$BH$42,42,FALSE),0)</f>
        <v>0</v>
      </c>
      <c r="AR279" s="10">
        <f>ROUND(VLOOKUP($C279,$B$4:$BH$42,43,FALSE),0)</f>
        <v>0</v>
      </c>
      <c r="AS279" s="10">
        <f>ROUND(VLOOKUP($C279,$B$4:$BH$42,44,FALSE),0)</f>
        <v>0</v>
      </c>
      <c r="AT279" s="10">
        <f>ROUND(VLOOKUP($C279,$B$4:$BH$42,45,FALSE),0)</f>
        <v>0</v>
      </c>
      <c r="AU279" s="10">
        <f>ROUND(VLOOKUP($C279,$B$4:$BH$42,46,FALSE),0)</f>
        <v>0</v>
      </c>
      <c r="AV279" s="10">
        <f>ROUND(VLOOKUP($C279,$B$4:$BH$42,47,FALSE),0)</f>
        <v>0</v>
      </c>
      <c r="AW279" s="10">
        <f>ROUND(VLOOKUP($C279,$B$4:$BH$42,48,FALSE),0)</f>
        <v>0</v>
      </c>
      <c r="AX279" s="10">
        <f>ROUND(VLOOKUP($C279,$B$4:$BH$42,49,FALSE),0)</f>
        <v>0</v>
      </c>
      <c r="AY279" s="3"/>
      <c r="AZ279" s="10">
        <v>6000</v>
      </c>
      <c r="BA279" s="10">
        <v>6000</v>
      </c>
      <c r="BB279" s="10">
        <v>450</v>
      </c>
      <c r="BC279" s="10">
        <v>25</v>
      </c>
      <c r="BD279" s="10">
        <v>0</v>
      </c>
      <c r="BE279" s="10">
        <v>60</v>
      </c>
      <c r="BF279" s="3"/>
      <c r="BG279" s="10">
        <v>1000</v>
      </c>
      <c r="BH279" s="10">
        <v>5000</v>
      </c>
      <c r="BI279" s="3"/>
      <c r="BJ279" s="21">
        <v>1</v>
      </c>
      <c r="BK279" s="65">
        <v>0</v>
      </c>
      <c r="BL279" s="65">
        <v>0</v>
      </c>
      <c r="BM279" s="6">
        <f t="shared" si="995"/>
        <v>140.45850000000002</v>
      </c>
      <c r="BN279" s="8">
        <f t="shared" si="996"/>
        <v>250.60111205013436</v>
      </c>
      <c r="BO279" s="12">
        <f t="shared" si="997"/>
        <v>187.61411539885214</v>
      </c>
      <c r="BP279" s="50">
        <f>(1-'#Constant'!$A$3)/($J279*'#Constant'!$B$3/'#Constant'!$C$3^($D279-1)+1)+'#Constant'!$A$3</f>
        <v>0.93932457786116319</v>
      </c>
      <c r="BQ279" s="4">
        <f t="shared" si="998"/>
        <v>251.98957376263334</v>
      </c>
      <c r="BR279" s="50">
        <f>(1-'#Constant'!$A$3)/($K279*'#Constant'!$B$3/'#Constant'!$C$3^($D279-1)+1)+'#Constant'!$A$3</f>
        <v>0.9497912713472485</v>
      </c>
      <c r="BS279" s="4">
        <f t="shared" si="999"/>
        <v>249.21265033763538</v>
      </c>
      <c r="BT279">
        <f>BO279/$BO$4*100</f>
        <v>142.5938298737147</v>
      </c>
    </row>
    <row r="280" spans="1:72" s="13" customFormat="1" ht="17.25" thickBot="1" x14ac:dyDescent="0.35">
      <c r="B280" s="20"/>
      <c r="D280" s="14">
        <v>1</v>
      </c>
      <c r="E280" s="14">
        <v>1</v>
      </c>
      <c r="F280" s="19">
        <v>1</v>
      </c>
      <c r="G280" s="15">
        <f>G279</f>
        <v>104</v>
      </c>
      <c r="H280" s="15">
        <f>H279</f>
        <v>104</v>
      </c>
      <c r="I280" s="15">
        <f>I279</f>
        <v>4734</v>
      </c>
      <c r="J280" s="15">
        <f>J279</f>
        <v>22</v>
      </c>
      <c r="K280" s="15">
        <f>K279</f>
        <v>18</v>
      </c>
      <c r="L280" s="16"/>
      <c r="M280" s="15">
        <f t="shared" ref="M280:V280" si="1073">M279</f>
        <v>150</v>
      </c>
      <c r="N280" s="15">
        <f t="shared" si="1073"/>
        <v>0</v>
      </c>
      <c r="O280" s="15">
        <f t="shared" si="1073"/>
        <v>500</v>
      </c>
      <c r="P280" s="15">
        <f t="shared" si="1073"/>
        <v>0</v>
      </c>
      <c r="Q280" s="15">
        <f t="shared" si="1073"/>
        <v>0</v>
      </c>
      <c r="R280" s="15">
        <f t="shared" si="1073"/>
        <v>0</v>
      </c>
      <c r="S280" s="15">
        <f t="shared" si="1073"/>
        <v>200</v>
      </c>
      <c r="T280" s="15">
        <f t="shared" si="1073"/>
        <v>100</v>
      </c>
      <c r="U280" s="15">
        <f t="shared" si="1073"/>
        <v>0</v>
      </c>
      <c r="V280" s="15">
        <f t="shared" si="1073"/>
        <v>0</v>
      </c>
      <c r="W280" s="16"/>
      <c r="X280" s="15">
        <f t="shared" ref="X280:AI280" si="1074">X279</f>
        <v>150</v>
      </c>
      <c r="Y280" s="15">
        <f t="shared" si="1074"/>
        <v>0</v>
      </c>
      <c r="Z280" s="15">
        <f t="shared" si="1074"/>
        <v>500</v>
      </c>
      <c r="AA280" s="15">
        <f t="shared" si="1074"/>
        <v>0</v>
      </c>
      <c r="AB280" s="15">
        <f t="shared" si="1074"/>
        <v>0</v>
      </c>
      <c r="AC280" s="15">
        <f t="shared" si="1074"/>
        <v>0</v>
      </c>
      <c r="AD280" s="15">
        <f t="shared" si="1074"/>
        <v>200</v>
      </c>
      <c r="AE280" s="15">
        <f t="shared" si="1074"/>
        <v>100</v>
      </c>
      <c r="AF280" s="15">
        <f t="shared" si="1074"/>
        <v>0</v>
      </c>
      <c r="AG280" s="15">
        <f t="shared" si="1074"/>
        <v>0</v>
      </c>
      <c r="AH280" s="15">
        <f t="shared" si="1074"/>
        <v>0</v>
      </c>
      <c r="AI280" s="15">
        <f t="shared" si="1074"/>
        <v>0</v>
      </c>
      <c r="AJ280" s="17"/>
      <c r="AK280" s="15">
        <f>AK279</f>
        <v>0</v>
      </c>
      <c r="AL280" s="15">
        <f>AL279</f>
        <v>0</v>
      </c>
      <c r="AM280" s="17"/>
      <c r="AN280" s="15">
        <f t="shared" ref="AN280:AX280" si="1075">AN279</f>
        <v>0</v>
      </c>
      <c r="AO280" s="15">
        <f t="shared" si="1075"/>
        <v>0</v>
      </c>
      <c r="AP280" s="15">
        <f t="shared" si="1075"/>
        <v>0</v>
      </c>
      <c r="AQ280" s="15">
        <f t="shared" si="1075"/>
        <v>0</v>
      </c>
      <c r="AR280" s="15">
        <f t="shared" si="1075"/>
        <v>0</v>
      </c>
      <c r="AS280" s="15">
        <f t="shared" si="1075"/>
        <v>0</v>
      </c>
      <c r="AT280" s="15">
        <f t="shared" si="1075"/>
        <v>0</v>
      </c>
      <c r="AU280" s="15">
        <f t="shared" si="1075"/>
        <v>0</v>
      </c>
      <c r="AV280" s="15">
        <f t="shared" si="1075"/>
        <v>0</v>
      </c>
      <c r="AW280" s="15">
        <f t="shared" si="1075"/>
        <v>0</v>
      </c>
      <c r="AX280" s="15">
        <f t="shared" si="1075"/>
        <v>0</v>
      </c>
      <c r="AY280" s="17"/>
      <c r="AZ280" s="15">
        <f t="shared" ref="AZ280:BD280" si="1076">AZ279</f>
        <v>6000</v>
      </c>
      <c r="BA280" s="15">
        <f t="shared" si="1076"/>
        <v>6000</v>
      </c>
      <c r="BB280" s="15">
        <v>450</v>
      </c>
      <c r="BC280" s="15">
        <f t="shared" si="1076"/>
        <v>25</v>
      </c>
      <c r="BD280" s="15">
        <f t="shared" si="1076"/>
        <v>0</v>
      </c>
      <c r="BE280" s="15">
        <f t="shared" ref="BE280" si="1077">BE279</f>
        <v>60</v>
      </c>
      <c r="BF280" s="17"/>
      <c r="BG280" s="15">
        <f t="shared" ref="BG280:BH280" si="1078">BG279</f>
        <v>1000</v>
      </c>
      <c r="BH280" s="15">
        <f t="shared" si="1078"/>
        <v>5000</v>
      </c>
      <c r="BI280" s="17"/>
      <c r="BJ280" s="22">
        <f>G280/G279</f>
        <v>1</v>
      </c>
      <c r="BK280" s="65">
        <f>BK279</f>
        <v>0</v>
      </c>
      <c r="BL280" s="65">
        <f>BL279</f>
        <v>0</v>
      </c>
      <c r="BM280" s="6">
        <f t="shared" si="995"/>
        <v>140.45850000000002</v>
      </c>
      <c r="BN280" s="8">
        <f t="shared" si="996"/>
        <v>250.60111205013436</v>
      </c>
      <c r="BO280" s="12">
        <f t="shared" si="997"/>
        <v>187.61411539885214</v>
      </c>
      <c r="BP280" s="50">
        <f>(1-'#Constant'!$A$3)/($J280*'#Constant'!$B$3/'#Constant'!$C$3^($D280-1)+1)+'#Constant'!$A$3</f>
        <v>0.93932457786116319</v>
      </c>
      <c r="BQ280" s="4">
        <f t="shared" si="998"/>
        <v>251.98957376263334</v>
      </c>
      <c r="BR280" s="50">
        <f>(1-'#Constant'!$A$3)/($K280*'#Constant'!$B$3/'#Constant'!$C$3^($D280-1)+1)+'#Constant'!$A$3</f>
        <v>0.9497912713472485</v>
      </c>
      <c r="BS280" s="4">
        <f t="shared" si="999"/>
        <v>249.21265033763538</v>
      </c>
      <c r="BT280"/>
    </row>
    <row r="281" spans="1:72" x14ac:dyDescent="0.3">
      <c r="A281">
        <v>513</v>
      </c>
      <c r="B281" s="18" t="str">
        <f>VLOOKUP(CONCATENATE("CREATURE_NAME_",A281),[1]Localization_Hero!$A:$E,2,FALSE)</f>
        <v>{1}의 어둠</v>
      </c>
      <c r="C281" s="43" t="str">
        <f>VLOOKUP($A281,[2]CreatureTable!$A:$I,9,FALSE)</f>
        <v>Wizard</v>
      </c>
      <c r="D281">
        <v>1</v>
      </c>
      <c r="E281">
        <v>1</v>
      </c>
      <c r="F281" s="18">
        <v>1</v>
      </c>
      <c r="G281" s="10">
        <f>ROUND(VLOOKUP($C281,$B$4:$BH$42,6,FALSE),0)</f>
        <v>120</v>
      </c>
      <c r="H281" s="10">
        <f>ROUND(VLOOKUP($C281,$B$4:$BH$42,7,FALSE),0)</f>
        <v>120</v>
      </c>
      <c r="I281" s="10">
        <f>ROUND(VLOOKUP($C281,$B$4:$BH$42,8,FALSE),0)</f>
        <v>4031</v>
      </c>
      <c r="J281" s="10">
        <f>ROUND(VLOOKUP($C281,$B$4:$BH$42,9,FALSE),0)</f>
        <v>16</v>
      </c>
      <c r="K281" s="10">
        <f>ROUND(VLOOKUP($C281,$B$4:$BH$42,10,FALSE),0)</f>
        <v>24</v>
      </c>
      <c r="L281" s="2"/>
      <c r="M281" s="10">
        <f>ROUND(VLOOKUP($C281,$B$4:$BH$42,12,FALSE),0)</f>
        <v>100</v>
      </c>
      <c r="N281" s="10">
        <f>ROUND(VLOOKUP($C281,$B$4:$BH$42,13,FALSE),0)</f>
        <v>0</v>
      </c>
      <c r="O281" s="10">
        <f>ROUND(VLOOKUP($C281,$B$4:$BH$42,14,FALSE),0)</f>
        <v>0</v>
      </c>
      <c r="P281" s="10">
        <f>ROUND(VLOOKUP($C281,$B$4:$BH$42,15,FALSE),0)</f>
        <v>0</v>
      </c>
      <c r="Q281" s="10">
        <f>ROUND(VLOOKUP($C281,$B$4:$BH$42,16,FALSE),0)</f>
        <v>0</v>
      </c>
      <c r="R281" s="10">
        <f>ROUND(VLOOKUP($C281,$B$4:$BH$42,17,FALSE),0)</f>
        <v>0</v>
      </c>
      <c r="S281" s="10">
        <f>ROUND(VLOOKUP($C281,$B$4:$BH$42,18,FALSE),0)</f>
        <v>100</v>
      </c>
      <c r="T281" s="10">
        <f>ROUND(VLOOKUP($C281,$B$4:$BH$42,19,FALSE),0)</f>
        <v>150</v>
      </c>
      <c r="U281" s="10">
        <f>ROUND(VLOOKUP($C281,$B$4:$BH$42,20,FALSE),0)</f>
        <v>0</v>
      </c>
      <c r="V281" s="10">
        <f>ROUND(VLOOKUP($C281,$B$4:$BH$42,21,FALSE),0)</f>
        <v>0</v>
      </c>
      <c r="W281" s="2"/>
      <c r="X281" s="10">
        <f>ROUND(VLOOKUP($C281,$B$4:$BH$42,23,FALSE),0)</f>
        <v>100</v>
      </c>
      <c r="Y281" s="10">
        <f>ROUND(VLOOKUP($C281,$B$4:$BH$42,24,FALSE),0)</f>
        <v>0</v>
      </c>
      <c r="Z281" s="10">
        <f>ROUND(VLOOKUP($C281,$B$4:$BH$42,25,FALSE),0)</f>
        <v>0</v>
      </c>
      <c r="AA281" s="10">
        <f>ROUND(VLOOKUP($C281,$B$4:$BH$42,26,FALSE),0)</f>
        <v>200</v>
      </c>
      <c r="AB281" s="10">
        <f>ROUND(VLOOKUP($C281,$B$4:$BH$42,27,FALSE),0)</f>
        <v>250</v>
      </c>
      <c r="AC281" s="10">
        <f>ROUND(VLOOKUP($C281,$B$4:$BH$42,28,FALSE),0)</f>
        <v>0</v>
      </c>
      <c r="AD281" s="10">
        <f>ROUND(VLOOKUP($C281,$B$4:$BH$42,29,FALSE),0)</f>
        <v>100</v>
      </c>
      <c r="AE281" s="10">
        <f>ROUND(VLOOKUP($C281,$B$4:$BH$42,30,FALSE),0)</f>
        <v>150</v>
      </c>
      <c r="AF281" s="10">
        <f>ROUND(VLOOKUP($C281,$B$4:$BH$42,31,FALSE),0)</f>
        <v>0</v>
      </c>
      <c r="AG281" s="10">
        <f>ROUND(VLOOKUP($C281,$B$4:$BH$42,32,FALSE),0)</f>
        <v>0</v>
      </c>
      <c r="AH281" s="10">
        <f>ROUND(VLOOKUP($C281,$B$4:$BH$42,33,FALSE),0)</f>
        <v>0</v>
      </c>
      <c r="AI281" s="10">
        <f>ROUND(VLOOKUP($C281,$B$4:$BH$42,34,FALSE),0)</f>
        <v>0</v>
      </c>
      <c r="AJ281" s="3"/>
      <c r="AK281" s="10">
        <f>ROUND(VLOOKUP($C281,$B$4:$BH$42,36,FALSE),0)</f>
        <v>0</v>
      </c>
      <c r="AL281" s="10">
        <f>ROUND(VLOOKUP($C281,$B$4:$BH$42,37,FALSE),0)</f>
        <v>0</v>
      </c>
      <c r="AM281" s="3"/>
      <c r="AN281" s="10">
        <f>ROUND(VLOOKUP($C281,$B$4:$BH$42,39,FALSE),0)</f>
        <v>0</v>
      </c>
      <c r="AO281" s="10">
        <f>ROUND(VLOOKUP($C281,$B$4:$BH$42,40,FALSE),0)</f>
        <v>0</v>
      </c>
      <c r="AP281" s="10">
        <f>ROUND(VLOOKUP($C281,$B$4:$BH$42,41,FALSE),0)</f>
        <v>0</v>
      </c>
      <c r="AQ281" s="10">
        <f>ROUND(VLOOKUP($C281,$B$4:$BH$42,42,FALSE),0)</f>
        <v>0</v>
      </c>
      <c r="AR281" s="10">
        <f>ROUND(VLOOKUP($C281,$B$4:$BH$42,43,FALSE),0)</f>
        <v>0</v>
      </c>
      <c r="AS281" s="10">
        <f>ROUND(VLOOKUP($C281,$B$4:$BH$42,44,FALSE),0)</f>
        <v>0</v>
      </c>
      <c r="AT281" s="10">
        <f>ROUND(VLOOKUP($C281,$B$4:$BH$42,45,FALSE),0)</f>
        <v>0</v>
      </c>
      <c r="AU281" s="10">
        <f>ROUND(VLOOKUP($C281,$B$4:$BH$42,46,FALSE),0)</f>
        <v>0</v>
      </c>
      <c r="AV281" s="10">
        <f>ROUND(VLOOKUP($C281,$B$4:$BH$42,47,FALSE),0)</f>
        <v>0</v>
      </c>
      <c r="AW281" s="10">
        <f>ROUND(VLOOKUP($C281,$B$4:$BH$42,48,FALSE),0)</f>
        <v>0</v>
      </c>
      <c r="AX281" s="10">
        <f>ROUND(VLOOKUP($C281,$B$4:$BH$42,49,FALSE),0)</f>
        <v>0</v>
      </c>
      <c r="AY281" s="3"/>
      <c r="AZ281" s="10">
        <v>6000</v>
      </c>
      <c r="BA281" s="10">
        <v>6000</v>
      </c>
      <c r="BB281" s="10">
        <v>325</v>
      </c>
      <c r="BC281" s="10">
        <v>25</v>
      </c>
      <c r="BD281" s="10">
        <v>0</v>
      </c>
      <c r="BE281" s="10">
        <v>60</v>
      </c>
      <c r="BF281" s="3"/>
      <c r="BG281" s="10">
        <v>1000</v>
      </c>
      <c r="BH281" s="10">
        <v>5000</v>
      </c>
      <c r="BI281" s="3"/>
      <c r="BJ281" s="21">
        <v>1</v>
      </c>
      <c r="BK281" s="65">
        <v>0</v>
      </c>
      <c r="BL281" s="65">
        <v>0</v>
      </c>
      <c r="BM281" s="6">
        <f t="shared" si="995"/>
        <v>145.44749999999999</v>
      </c>
      <c r="BN281" s="8">
        <f t="shared" si="996"/>
        <v>259.61870858192918</v>
      </c>
      <c r="BO281" s="12">
        <f t="shared" si="997"/>
        <v>194.32162030116501</v>
      </c>
      <c r="BP281" s="50">
        <f>(1-'#Constant'!$A$3)/($J281*'#Constant'!$B$3/'#Constant'!$C$3^($D281-1)+1)+'#Constant'!$A$3</f>
        <v>0.95511450381679386</v>
      </c>
      <c r="BQ281" s="4">
        <f t="shared" si="998"/>
        <v>211.02181905370844</v>
      </c>
      <c r="BR281" s="50">
        <f>(1-'#Constant'!$A$3)/($K281*'#Constant'!$B$3/'#Constant'!$C$3^($D281-1)+1)+'#Constant'!$A$3</f>
        <v>0.93417910447761188</v>
      </c>
      <c r="BS281" s="4">
        <f t="shared" si="999"/>
        <v>308.21559811014993</v>
      </c>
      <c r="BT281">
        <f>BO281/$BO$4*100</f>
        <v>147.69178751343802</v>
      </c>
    </row>
    <row r="282" spans="1:72" s="13" customFormat="1" ht="17.25" thickBot="1" x14ac:dyDescent="0.35">
      <c r="B282" s="20"/>
      <c r="D282" s="14">
        <v>1</v>
      </c>
      <c r="E282" s="14">
        <v>1</v>
      </c>
      <c r="F282" s="19">
        <v>1</v>
      </c>
      <c r="G282" s="15">
        <f>G281</f>
        <v>120</v>
      </c>
      <c r="H282" s="15">
        <f>H281</f>
        <v>120</v>
      </c>
      <c r="I282" s="15">
        <f>I281</f>
        <v>4031</v>
      </c>
      <c r="J282" s="15">
        <f>J281</f>
        <v>16</v>
      </c>
      <c r="K282" s="15">
        <f>K281</f>
        <v>24</v>
      </c>
      <c r="L282" s="16"/>
      <c r="M282" s="15">
        <f t="shared" ref="M282:V282" si="1079">M281</f>
        <v>100</v>
      </c>
      <c r="N282" s="15">
        <f t="shared" si="1079"/>
        <v>0</v>
      </c>
      <c r="O282" s="15">
        <f t="shared" si="1079"/>
        <v>0</v>
      </c>
      <c r="P282" s="15">
        <f t="shared" si="1079"/>
        <v>0</v>
      </c>
      <c r="Q282" s="15">
        <f t="shared" si="1079"/>
        <v>0</v>
      </c>
      <c r="R282" s="15">
        <f t="shared" si="1079"/>
        <v>0</v>
      </c>
      <c r="S282" s="15">
        <f t="shared" si="1079"/>
        <v>100</v>
      </c>
      <c r="T282" s="15">
        <f t="shared" si="1079"/>
        <v>150</v>
      </c>
      <c r="U282" s="15">
        <f t="shared" si="1079"/>
        <v>0</v>
      </c>
      <c r="V282" s="15">
        <f t="shared" si="1079"/>
        <v>0</v>
      </c>
      <c r="W282" s="16"/>
      <c r="X282" s="15">
        <f t="shared" ref="X282:AI282" si="1080">X281</f>
        <v>100</v>
      </c>
      <c r="Y282" s="15">
        <f t="shared" si="1080"/>
        <v>0</v>
      </c>
      <c r="Z282" s="15">
        <f t="shared" si="1080"/>
        <v>0</v>
      </c>
      <c r="AA282" s="15">
        <f t="shared" si="1080"/>
        <v>200</v>
      </c>
      <c r="AB282" s="15">
        <f t="shared" si="1080"/>
        <v>250</v>
      </c>
      <c r="AC282" s="15">
        <f t="shared" si="1080"/>
        <v>0</v>
      </c>
      <c r="AD282" s="15">
        <f t="shared" si="1080"/>
        <v>100</v>
      </c>
      <c r="AE282" s="15">
        <f t="shared" si="1080"/>
        <v>150</v>
      </c>
      <c r="AF282" s="15">
        <f t="shared" si="1080"/>
        <v>0</v>
      </c>
      <c r="AG282" s="15">
        <f t="shared" si="1080"/>
        <v>0</v>
      </c>
      <c r="AH282" s="15">
        <f t="shared" si="1080"/>
        <v>0</v>
      </c>
      <c r="AI282" s="15">
        <f t="shared" si="1080"/>
        <v>0</v>
      </c>
      <c r="AJ282" s="17"/>
      <c r="AK282" s="15">
        <f>AK281</f>
        <v>0</v>
      </c>
      <c r="AL282" s="15">
        <f>AL281</f>
        <v>0</v>
      </c>
      <c r="AM282" s="17"/>
      <c r="AN282" s="15">
        <f t="shared" ref="AN282:AX282" si="1081">AN281</f>
        <v>0</v>
      </c>
      <c r="AO282" s="15">
        <f t="shared" si="1081"/>
        <v>0</v>
      </c>
      <c r="AP282" s="15">
        <f t="shared" si="1081"/>
        <v>0</v>
      </c>
      <c r="AQ282" s="15">
        <f t="shared" si="1081"/>
        <v>0</v>
      </c>
      <c r="AR282" s="15">
        <f t="shared" si="1081"/>
        <v>0</v>
      </c>
      <c r="AS282" s="15">
        <f t="shared" si="1081"/>
        <v>0</v>
      </c>
      <c r="AT282" s="15">
        <f t="shared" si="1081"/>
        <v>0</v>
      </c>
      <c r="AU282" s="15">
        <f t="shared" si="1081"/>
        <v>0</v>
      </c>
      <c r="AV282" s="15">
        <f t="shared" si="1081"/>
        <v>0</v>
      </c>
      <c r="AW282" s="15">
        <f t="shared" si="1081"/>
        <v>0</v>
      </c>
      <c r="AX282" s="15">
        <f t="shared" si="1081"/>
        <v>0</v>
      </c>
      <c r="AY282" s="17"/>
      <c r="AZ282" s="15">
        <f t="shared" ref="AZ282:BD282" si="1082">AZ281</f>
        <v>6000</v>
      </c>
      <c r="BA282" s="15">
        <f t="shared" si="1082"/>
        <v>6000</v>
      </c>
      <c r="BB282" s="15">
        <v>325</v>
      </c>
      <c r="BC282" s="15">
        <f t="shared" si="1082"/>
        <v>25</v>
      </c>
      <c r="BD282" s="15">
        <f t="shared" si="1082"/>
        <v>0</v>
      </c>
      <c r="BE282" s="15">
        <f t="shared" ref="BE282" si="1083">BE281</f>
        <v>60</v>
      </c>
      <c r="BF282" s="17"/>
      <c r="BG282" s="15">
        <f t="shared" ref="BG282:BH282" si="1084">BG281</f>
        <v>1000</v>
      </c>
      <c r="BH282" s="15">
        <f t="shared" si="1084"/>
        <v>5000</v>
      </c>
      <c r="BI282" s="17"/>
      <c r="BJ282" s="22">
        <f>G282/G281</f>
        <v>1</v>
      </c>
      <c r="BK282" s="65">
        <f t="shared" ref="BK282:BL284" si="1085">BK281</f>
        <v>0</v>
      </c>
      <c r="BL282" s="65">
        <f t="shared" si="1085"/>
        <v>0</v>
      </c>
      <c r="BM282" s="6">
        <f t="shared" si="995"/>
        <v>145.44749999999999</v>
      </c>
      <c r="BN282" s="8">
        <f t="shared" si="996"/>
        <v>259.61870858192918</v>
      </c>
      <c r="BO282" s="12">
        <f t="shared" si="997"/>
        <v>194.32162030116501</v>
      </c>
      <c r="BP282" s="50">
        <f>(1-'#Constant'!$A$3)/($J282*'#Constant'!$B$3/'#Constant'!$C$3^($D282-1)+1)+'#Constant'!$A$3</f>
        <v>0.95511450381679386</v>
      </c>
      <c r="BQ282" s="4">
        <f t="shared" si="998"/>
        <v>211.02181905370844</v>
      </c>
      <c r="BR282" s="50">
        <f>(1-'#Constant'!$A$3)/($K282*'#Constant'!$B$3/'#Constant'!$C$3^($D282-1)+1)+'#Constant'!$A$3</f>
        <v>0.93417910447761188</v>
      </c>
      <c r="BS282" s="4">
        <f t="shared" si="999"/>
        <v>308.21559811014993</v>
      </c>
      <c r="BT282"/>
    </row>
    <row r="283" spans="1:72" x14ac:dyDescent="0.3">
      <c r="A283">
        <v>514</v>
      </c>
      <c r="B283" s="18" t="str">
        <f>VLOOKUP(CONCATENATE("CREATURE_NAME_",A283),[1]Localization_Hero!$A:$E,2,FALSE)</f>
        <v>{1}의 어둠</v>
      </c>
      <c r="C283" s="43" t="str">
        <f>VLOOKUP($A283,[2]CreatureTable!$A:$I,9,FALSE)</f>
        <v>Archer</v>
      </c>
      <c r="D283">
        <v>1</v>
      </c>
      <c r="E283">
        <v>1</v>
      </c>
      <c r="F283" s="18">
        <v>1</v>
      </c>
      <c r="G283" s="10">
        <f>ROUND(VLOOKUP($C283,$B$4:$BH$42,6,FALSE),0)</f>
        <v>114</v>
      </c>
      <c r="H283" s="10">
        <f>ROUND(VLOOKUP($C283,$B$4:$BH$42,7,FALSE),0)</f>
        <v>114</v>
      </c>
      <c r="I283" s="10">
        <f>ROUND(VLOOKUP($C283,$B$4:$BH$42,8,FALSE),0)</f>
        <v>4364</v>
      </c>
      <c r="J283" s="10">
        <f>ROUND(VLOOKUP($C283,$B$4:$BH$42,9,FALSE),0)</f>
        <v>22</v>
      </c>
      <c r="K283" s="10">
        <f>ROUND(VLOOKUP($C283,$B$4:$BH$42,10,FALSE),0)</f>
        <v>18</v>
      </c>
      <c r="L283" s="2"/>
      <c r="M283" s="10">
        <f>ROUND(VLOOKUP($C283,$B$4:$BH$42,12,FALSE),0)</f>
        <v>150</v>
      </c>
      <c r="N283" s="10">
        <f>ROUND(VLOOKUP($C283,$B$4:$BH$42,13,FALSE),0)</f>
        <v>0</v>
      </c>
      <c r="O283" s="10">
        <f>ROUND(VLOOKUP($C283,$B$4:$BH$42,14,FALSE),0)</f>
        <v>0</v>
      </c>
      <c r="P283" s="10">
        <f>ROUND(VLOOKUP($C283,$B$4:$BH$42,15,FALSE),0)</f>
        <v>0</v>
      </c>
      <c r="Q283" s="10">
        <f>ROUND(VLOOKUP($C283,$B$4:$BH$42,16,FALSE),0)</f>
        <v>0</v>
      </c>
      <c r="R283" s="10">
        <f>ROUND(VLOOKUP($C283,$B$4:$BH$42,17,FALSE),0)</f>
        <v>0</v>
      </c>
      <c r="S283" s="10">
        <f>ROUND(VLOOKUP($C283,$B$4:$BH$42,18,FALSE),0)</f>
        <v>100</v>
      </c>
      <c r="T283" s="10">
        <f>ROUND(VLOOKUP($C283,$B$4:$BH$42,19,FALSE),0)</f>
        <v>250</v>
      </c>
      <c r="U283" s="10">
        <f>ROUND(VLOOKUP($C283,$B$4:$BH$42,20,FALSE),0)</f>
        <v>0</v>
      </c>
      <c r="V283" s="10">
        <f>ROUND(VLOOKUP($C283,$B$4:$BH$42,21,FALSE),0)</f>
        <v>0</v>
      </c>
      <c r="W283" s="2"/>
      <c r="X283" s="10">
        <f>ROUND(VLOOKUP($C283,$B$4:$BH$42,23,FALSE),0)</f>
        <v>150</v>
      </c>
      <c r="Y283" s="10">
        <f>ROUND(VLOOKUP($C283,$B$4:$BH$42,24,FALSE),0)</f>
        <v>0</v>
      </c>
      <c r="Z283" s="10">
        <f>ROUND(VLOOKUP($C283,$B$4:$BH$42,25,FALSE),0)</f>
        <v>0</v>
      </c>
      <c r="AA283" s="10">
        <f>ROUND(VLOOKUP($C283,$B$4:$BH$42,26,FALSE),0)</f>
        <v>0</v>
      </c>
      <c r="AB283" s="10">
        <f>ROUND(VLOOKUP($C283,$B$4:$BH$42,27,FALSE),0)</f>
        <v>0</v>
      </c>
      <c r="AC283" s="10">
        <f>ROUND(VLOOKUP($C283,$B$4:$BH$42,28,FALSE),0)</f>
        <v>0</v>
      </c>
      <c r="AD283" s="10">
        <f>ROUND(VLOOKUP($C283,$B$4:$BH$42,29,FALSE),0)</f>
        <v>100</v>
      </c>
      <c r="AE283" s="10">
        <f>ROUND(VLOOKUP($C283,$B$4:$BH$42,30,FALSE),0)</f>
        <v>250</v>
      </c>
      <c r="AF283" s="10">
        <f>ROUND(VLOOKUP($C283,$B$4:$BH$42,31,FALSE),0)</f>
        <v>0</v>
      </c>
      <c r="AG283" s="10">
        <f>ROUND(VLOOKUP($C283,$B$4:$BH$42,32,FALSE),0)</f>
        <v>0</v>
      </c>
      <c r="AH283" s="10">
        <f>ROUND(VLOOKUP($C283,$B$4:$BH$42,33,FALSE),0)</f>
        <v>0</v>
      </c>
      <c r="AI283" s="10">
        <f>ROUND(VLOOKUP($C283,$B$4:$BH$42,34,FALSE),0)</f>
        <v>0</v>
      </c>
      <c r="AJ283" s="3"/>
      <c r="AK283" s="10">
        <f>ROUND(VLOOKUP($C283,$B$4:$BH$42,36,FALSE),0)</f>
        <v>0</v>
      </c>
      <c r="AL283" s="10">
        <f>ROUND(VLOOKUP($C283,$B$4:$BH$42,37,FALSE),0)</f>
        <v>0</v>
      </c>
      <c r="AM283" s="3"/>
      <c r="AN283" s="10">
        <f>ROUND(VLOOKUP($C283,$B$4:$BH$42,39,FALSE),0)</f>
        <v>0</v>
      </c>
      <c r="AO283" s="10">
        <f>ROUND(VLOOKUP($C283,$B$4:$BH$42,40,FALSE),0)</f>
        <v>0</v>
      </c>
      <c r="AP283" s="10">
        <f>ROUND(VLOOKUP($C283,$B$4:$BH$42,41,FALSE),0)</f>
        <v>0</v>
      </c>
      <c r="AQ283" s="10">
        <f>ROUND(VLOOKUP($C283,$B$4:$BH$42,42,FALSE),0)</f>
        <v>0</v>
      </c>
      <c r="AR283" s="10">
        <f>ROUND(VLOOKUP($C283,$B$4:$BH$42,43,FALSE),0)</f>
        <v>0</v>
      </c>
      <c r="AS283" s="10">
        <f>ROUND(VLOOKUP($C283,$B$4:$BH$42,44,FALSE),0)</f>
        <v>0</v>
      </c>
      <c r="AT283" s="10">
        <f>ROUND(VLOOKUP($C283,$B$4:$BH$42,45,FALSE),0)</f>
        <v>0</v>
      </c>
      <c r="AU283" s="10">
        <f>ROUND(VLOOKUP($C283,$B$4:$BH$42,46,FALSE),0)</f>
        <v>0</v>
      </c>
      <c r="AV283" s="10">
        <f>ROUND(VLOOKUP($C283,$B$4:$BH$42,47,FALSE),0)</f>
        <v>0</v>
      </c>
      <c r="AW283" s="10">
        <f>ROUND(VLOOKUP($C283,$B$4:$BH$42,48,FALSE),0)</f>
        <v>0</v>
      </c>
      <c r="AX283" s="10">
        <f>ROUND(VLOOKUP($C283,$B$4:$BH$42,49,FALSE),0)</f>
        <v>0</v>
      </c>
      <c r="AY283" s="3"/>
      <c r="AZ283" s="10">
        <v>6000</v>
      </c>
      <c r="BA283" s="10">
        <v>6000</v>
      </c>
      <c r="BB283" s="10">
        <v>260</v>
      </c>
      <c r="BC283" s="10">
        <v>25</v>
      </c>
      <c r="BD283" s="10">
        <v>0</v>
      </c>
      <c r="BE283" s="10">
        <v>60</v>
      </c>
      <c r="BF283" s="3"/>
      <c r="BG283" s="10">
        <v>1000</v>
      </c>
      <c r="BH283" s="10">
        <v>5000</v>
      </c>
      <c r="BI283" s="3"/>
      <c r="BJ283" s="21">
        <v>1</v>
      </c>
      <c r="BK283" s="65">
        <v>0</v>
      </c>
      <c r="BL283" s="65">
        <v>0</v>
      </c>
      <c r="BM283" s="6">
        <f t="shared" si="995"/>
        <v>151.17468749999998</v>
      </c>
      <c r="BN283" s="8">
        <f t="shared" si="996"/>
        <v>231.01462885229961</v>
      </c>
      <c r="BO283" s="12">
        <f t="shared" si="997"/>
        <v>186.87847474943408</v>
      </c>
      <c r="BP283" s="50">
        <f>(1-'#Constant'!$A$3)/($J283*'#Constant'!$B$3/'#Constant'!$C$3^($D283-1)+1)+'#Constant'!$A$3</f>
        <v>0.93932457786116319</v>
      </c>
      <c r="BQ283" s="4">
        <f t="shared" si="998"/>
        <v>232.29457116606082</v>
      </c>
      <c r="BR283" s="50">
        <f>(1-'#Constant'!$A$3)/($K283*'#Constant'!$B$3/'#Constant'!$C$3^($D283-1)+1)+'#Constant'!$A$3</f>
        <v>0.9497912713472485</v>
      </c>
      <c r="BS283" s="4">
        <f t="shared" si="999"/>
        <v>229.73468653853837</v>
      </c>
      <c r="BT283">
        <f>BO283/$BO$4*100</f>
        <v>142.03471513233021</v>
      </c>
    </row>
    <row r="284" spans="1:72" s="13" customFormat="1" ht="17.25" thickBot="1" x14ac:dyDescent="0.35">
      <c r="B284" s="20"/>
      <c r="D284" s="14">
        <v>1</v>
      </c>
      <c r="E284" s="14">
        <v>1</v>
      </c>
      <c r="F284" s="19">
        <v>1</v>
      </c>
      <c r="G284" s="15">
        <f>G283</f>
        <v>114</v>
      </c>
      <c r="H284" s="15">
        <f>H283</f>
        <v>114</v>
      </c>
      <c r="I284" s="15">
        <f>I283</f>
        <v>4364</v>
      </c>
      <c r="J284" s="15">
        <f>J283</f>
        <v>22</v>
      </c>
      <c r="K284" s="15">
        <f>K283</f>
        <v>18</v>
      </c>
      <c r="L284" s="16"/>
      <c r="M284" s="15">
        <f t="shared" ref="M284:V284" si="1086">M283</f>
        <v>150</v>
      </c>
      <c r="N284" s="15">
        <f t="shared" si="1086"/>
        <v>0</v>
      </c>
      <c r="O284" s="15">
        <f t="shared" si="1086"/>
        <v>0</v>
      </c>
      <c r="P284" s="15">
        <f t="shared" si="1086"/>
        <v>0</v>
      </c>
      <c r="Q284" s="15">
        <f t="shared" si="1086"/>
        <v>0</v>
      </c>
      <c r="R284" s="15">
        <f t="shared" si="1086"/>
        <v>0</v>
      </c>
      <c r="S284" s="15">
        <f t="shared" si="1086"/>
        <v>100</v>
      </c>
      <c r="T284" s="15">
        <f t="shared" si="1086"/>
        <v>250</v>
      </c>
      <c r="U284" s="15">
        <f t="shared" si="1086"/>
        <v>0</v>
      </c>
      <c r="V284" s="15">
        <f t="shared" si="1086"/>
        <v>0</v>
      </c>
      <c r="W284" s="16"/>
      <c r="X284" s="15">
        <f t="shared" ref="X284:AI284" si="1087">X283</f>
        <v>150</v>
      </c>
      <c r="Y284" s="15">
        <f t="shared" si="1087"/>
        <v>0</v>
      </c>
      <c r="Z284" s="15">
        <f t="shared" si="1087"/>
        <v>0</v>
      </c>
      <c r="AA284" s="15">
        <f t="shared" si="1087"/>
        <v>0</v>
      </c>
      <c r="AB284" s="15">
        <f t="shared" si="1087"/>
        <v>0</v>
      </c>
      <c r="AC284" s="15">
        <f t="shared" si="1087"/>
        <v>0</v>
      </c>
      <c r="AD284" s="15">
        <f t="shared" si="1087"/>
        <v>100</v>
      </c>
      <c r="AE284" s="15">
        <f t="shared" si="1087"/>
        <v>250</v>
      </c>
      <c r="AF284" s="15">
        <f t="shared" si="1087"/>
        <v>0</v>
      </c>
      <c r="AG284" s="15">
        <f t="shared" si="1087"/>
        <v>0</v>
      </c>
      <c r="AH284" s="15">
        <f t="shared" si="1087"/>
        <v>0</v>
      </c>
      <c r="AI284" s="15">
        <f t="shared" si="1087"/>
        <v>0</v>
      </c>
      <c r="AJ284" s="17"/>
      <c r="AK284" s="15">
        <f>AK283</f>
        <v>0</v>
      </c>
      <c r="AL284" s="15">
        <f>AL283</f>
        <v>0</v>
      </c>
      <c r="AM284" s="17"/>
      <c r="AN284" s="15">
        <f t="shared" ref="AN284:AX284" si="1088">AN283</f>
        <v>0</v>
      </c>
      <c r="AO284" s="15">
        <f t="shared" si="1088"/>
        <v>0</v>
      </c>
      <c r="AP284" s="15">
        <f t="shared" si="1088"/>
        <v>0</v>
      </c>
      <c r="AQ284" s="15">
        <f t="shared" si="1088"/>
        <v>0</v>
      </c>
      <c r="AR284" s="15">
        <f t="shared" si="1088"/>
        <v>0</v>
      </c>
      <c r="AS284" s="15">
        <f t="shared" si="1088"/>
        <v>0</v>
      </c>
      <c r="AT284" s="15">
        <f t="shared" si="1088"/>
        <v>0</v>
      </c>
      <c r="AU284" s="15">
        <f t="shared" si="1088"/>
        <v>0</v>
      </c>
      <c r="AV284" s="15">
        <f t="shared" si="1088"/>
        <v>0</v>
      </c>
      <c r="AW284" s="15">
        <f t="shared" si="1088"/>
        <v>0</v>
      </c>
      <c r="AX284" s="15">
        <f t="shared" si="1088"/>
        <v>0</v>
      </c>
      <c r="AY284" s="17"/>
      <c r="AZ284" s="15">
        <f t="shared" ref="AZ284:BD284" si="1089">AZ283</f>
        <v>6000</v>
      </c>
      <c r="BA284" s="15">
        <f t="shared" si="1089"/>
        <v>6000</v>
      </c>
      <c r="BB284" s="15">
        <v>260</v>
      </c>
      <c r="BC284" s="15">
        <f t="shared" si="1089"/>
        <v>25</v>
      </c>
      <c r="BD284" s="15">
        <f t="shared" si="1089"/>
        <v>0</v>
      </c>
      <c r="BE284" s="15">
        <f t="shared" ref="BE284" si="1090">BE283</f>
        <v>60</v>
      </c>
      <c r="BF284" s="17"/>
      <c r="BG284" s="15">
        <f t="shared" ref="BG284:BH284" si="1091">BG283</f>
        <v>1000</v>
      </c>
      <c r="BH284" s="15">
        <f t="shared" si="1091"/>
        <v>5000</v>
      </c>
      <c r="BI284" s="17"/>
      <c r="BJ284" s="22">
        <f>G284/G283</f>
        <v>1</v>
      </c>
      <c r="BK284" s="65">
        <f t="shared" si="1085"/>
        <v>0</v>
      </c>
      <c r="BL284" s="65">
        <f t="shared" si="1085"/>
        <v>0</v>
      </c>
      <c r="BM284" s="6">
        <f t="shared" si="995"/>
        <v>151.17468749999998</v>
      </c>
      <c r="BN284" s="8">
        <f t="shared" si="996"/>
        <v>231.01462885229961</v>
      </c>
      <c r="BO284" s="12">
        <f t="shared" si="997"/>
        <v>186.87847474943408</v>
      </c>
      <c r="BP284" s="50">
        <f>(1-'#Constant'!$A$3)/($J284*'#Constant'!$B$3/'#Constant'!$C$3^($D284-1)+1)+'#Constant'!$A$3</f>
        <v>0.93932457786116319</v>
      </c>
      <c r="BQ284" s="4">
        <f t="shared" si="998"/>
        <v>232.29457116606082</v>
      </c>
      <c r="BR284" s="50">
        <f>(1-'#Constant'!$A$3)/($K284*'#Constant'!$B$3/'#Constant'!$C$3^($D284-1)+1)+'#Constant'!$A$3</f>
        <v>0.9497912713472485</v>
      </c>
      <c r="BS284" s="4">
        <f t="shared" si="999"/>
        <v>229.73468653853837</v>
      </c>
      <c r="BT284"/>
    </row>
    <row r="285" spans="1:72" x14ac:dyDescent="0.3">
      <c r="A285">
        <v>515</v>
      </c>
      <c r="B285" s="18" t="str">
        <f>VLOOKUP(CONCATENATE("CREATURE_NAME_",A285),[1]Localization_Hero!$A:$E,2,FALSE)</f>
        <v>{1}의 어둠</v>
      </c>
      <c r="C285" s="43" t="str">
        <f>VLOOKUP($A285,[2]CreatureTable!$A:$I,9,FALSE)</f>
        <v>Knight</v>
      </c>
      <c r="D285">
        <v>1</v>
      </c>
      <c r="E285">
        <v>1</v>
      </c>
      <c r="F285" s="18">
        <v>1</v>
      </c>
      <c r="G285" s="10">
        <f>ROUND(VLOOKUP($C285,$B$4:$BH$42,6,FALSE),0)</f>
        <v>81</v>
      </c>
      <c r="H285" s="10">
        <f>ROUND(VLOOKUP($C285,$B$4:$BH$42,7,FALSE),0)</f>
        <v>81</v>
      </c>
      <c r="I285" s="10">
        <f>ROUND(VLOOKUP($C285,$B$4:$BH$42,8,FALSE),0)</f>
        <v>6982</v>
      </c>
      <c r="J285" s="10">
        <f>ROUND(VLOOKUP($C285,$B$4:$BH$42,9,FALSE),0)</f>
        <v>36</v>
      </c>
      <c r="K285" s="10">
        <f>ROUND(VLOOKUP($C285,$B$4:$BH$42,10,FALSE),0)</f>
        <v>28</v>
      </c>
      <c r="L285" s="2"/>
      <c r="M285" s="10">
        <f>ROUND(VLOOKUP($C285,$B$4:$BH$42,12,FALSE),0)</f>
        <v>50</v>
      </c>
      <c r="N285" s="10">
        <f>ROUND(VLOOKUP($C285,$B$4:$BH$42,13,FALSE),0)</f>
        <v>0</v>
      </c>
      <c r="O285" s="10">
        <f>ROUND(VLOOKUP($C285,$B$4:$BH$42,14,FALSE),0)</f>
        <v>0</v>
      </c>
      <c r="P285" s="10">
        <f>ROUND(VLOOKUP($C285,$B$4:$BH$42,15,FALSE),0)</f>
        <v>0</v>
      </c>
      <c r="Q285" s="10">
        <f>ROUND(VLOOKUP($C285,$B$4:$BH$42,16,FALSE),0)</f>
        <v>100</v>
      </c>
      <c r="R285" s="10">
        <f>ROUND(VLOOKUP($C285,$B$4:$BH$42,17,FALSE),0)</f>
        <v>0</v>
      </c>
      <c r="S285" s="10">
        <f>ROUND(VLOOKUP($C285,$B$4:$BH$42,18,FALSE),0)</f>
        <v>0</v>
      </c>
      <c r="T285" s="10">
        <f>ROUND(VLOOKUP($C285,$B$4:$BH$42,19,FALSE),0)</f>
        <v>0</v>
      </c>
      <c r="U285" s="10">
        <f>ROUND(VLOOKUP($C285,$B$4:$BH$42,20,FALSE),0)</f>
        <v>0</v>
      </c>
      <c r="V285" s="10">
        <f>ROUND(VLOOKUP($C285,$B$4:$BH$42,21,FALSE),0)</f>
        <v>250</v>
      </c>
      <c r="W285" s="2"/>
      <c r="X285" s="10">
        <f>ROUND(VLOOKUP($C285,$B$4:$BH$42,23,FALSE),0)</f>
        <v>50</v>
      </c>
      <c r="Y285" s="10">
        <f>ROUND(VLOOKUP($C285,$B$4:$BH$42,24,FALSE),0)</f>
        <v>0</v>
      </c>
      <c r="Z285" s="10">
        <f>ROUND(VLOOKUP($C285,$B$4:$BH$42,25,FALSE),0)</f>
        <v>0</v>
      </c>
      <c r="AA285" s="10">
        <f>ROUND(VLOOKUP($C285,$B$4:$BH$42,26,FALSE),0)</f>
        <v>0</v>
      </c>
      <c r="AB285" s="10">
        <f>ROUND(VLOOKUP($C285,$B$4:$BH$42,27,FALSE),0)</f>
        <v>100</v>
      </c>
      <c r="AC285" s="10">
        <f>ROUND(VLOOKUP($C285,$B$4:$BH$42,28,FALSE),0)</f>
        <v>0</v>
      </c>
      <c r="AD285" s="10">
        <f>ROUND(VLOOKUP($C285,$B$4:$BH$42,29,FALSE),0)</f>
        <v>0</v>
      </c>
      <c r="AE285" s="10">
        <f>ROUND(VLOOKUP($C285,$B$4:$BH$42,30,FALSE),0)</f>
        <v>0</v>
      </c>
      <c r="AF285" s="10">
        <f>ROUND(VLOOKUP($C285,$B$4:$BH$42,31,FALSE),0)</f>
        <v>0</v>
      </c>
      <c r="AG285" s="10">
        <f>ROUND(VLOOKUP($C285,$B$4:$BH$42,32,FALSE),0)</f>
        <v>250</v>
      </c>
      <c r="AH285" s="10">
        <f>ROUND(VLOOKUP($C285,$B$4:$BH$42,33,FALSE),0)</f>
        <v>0</v>
      </c>
      <c r="AI285" s="10">
        <f>ROUND(VLOOKUP($C285,$B$4:$BH$42,34,FALSE),0)</f>
        <v>0</v>
      </c>
      <c r="AJ285" s="3"/>
      <c r="AK285" s="10">
        <f>ROUND(VLOOKUP($C285,$B$4:$BH$42,36,FALSE),0)</f>
        <v>0</v>
      </c>
      <c r="AL285" s="10">
        <f>ROUND(VLOOKUP($C285,$B$4:$BH$42,37,FALSE),0)</f>
        <v>0</v>
      </c>
      <c r="AM285" s="3"/>
      <c r="AN285" s="10">
        <f>ROUND(VLOOKUP($C285,$B$4:$BH$42,39,FALSE),0)</f>
        <v>0</v>
      </c>
      <c r="AO285" s="10">
        <f>ROUND(VLOOKUP($C285,$B$4:$BH$42,40,FALSE),0)</f>
        <v>0</v>
      </c>
      <c r="AP285" s="10">
        <f>ROUND(VLOOKUP($C285,$B$4:$BH$42,41,FALSE),0)</f>
        <v>0</v>
      </c>
      <c r="AQ285" s="10">
        <f>ROUND(VLOOKUP($C285,$B$4:$BH$42,42,FALSE),0)</f>
        <v>0</v>
      </c>
      <c r="AR285" s="10">
        <f>ROUND(VLOOKUP($C285,$B$4:$BH$42,43,FALSE),0)</f>
        <v>0</v>
      </c>
      <c r="AS285" s="10">
        <f>ROUND(VLOOKUP($C285,$B$4:$BH$42,44,FALSE),0)</f>
        <v>0</v>
      </c>
      <c r="AT285" s="10">
        <f>ROUND(VLOOKUP($C285,$B$4:$BH$42,45,FALSE),0)</f>
        <v>0</v>
      </c>
      <c r="AU285" s="10">
        <f>ROUND(VLOOKUP($C285,$B$4:$BH$42,46,FALSE),0)</f>
        <v>0</v>
      </c>
      <c r="AV285" s="10">
        <f>ROUND(VLOOKUP($C285,$B$4:$BH$42,47,FALSE),0)</f>
        <v>0</v>
      </c>
      <c r="AW285" s="10">
        <f>ROUND(VLOOKUP($C285,$B$4:$BH$42,48,FALSE),0)</f>
        <v>0</v>
      </c>
      <c r="AX285" s="10">
        <f>ROUND(VLOOKUP($C285,$B$4:$BH$42,49,FALSE),0)</f>
        <v>0</v>
      </c>
      <c r="AY285" s="3"/>
      <c r="AZ285" s="10">
        <v>6000</v>
      </c>
      <c r="BA285" s="10">
        <v>6000</v>
      </c>
      <c r="BB285" s="10">
        <v>330</v>
      </c>
      <c r="BC285" s="10">
        <v>25</v>
      </c>
      <c r="BD285" s="10">
        <v>0</v>
      </c>
      <c r="BE285" s="10">
        <v>60</v>
      </c>
      <c r="BF285" s="3"/>
      <c r="BG285" s="10">
        <v>1000</v>
      </c>
      <c r="BH285" s="10">
        <v>5000</v>
      </c>
      <c r="BI285" s="3"/>
      <c r="BJ285" s="21">
        <v>1</v>
      </c>
      <c r="BK285" s="65">
        <v>0</v>
      </c>
      <c r="BL285" s="65">
        <v>0</v>
      </c>
      <c r="BM285" s="6">
        <f t="shared" si="995"/>
        <v>85.05</v>
      </c>
      <c r="BN285" s="8">
        <f t="shared" si="996"/>
        <v>535.97110176221133</v>
      </c>
      <c r="BO285" s="12">
        <f t="shared" si="997"/>
        <v>213.50489972100422</v>
      </c>
      <c r="BP285" s="50">
        <f>(1-'#Constant'!$A$3)/($J285*'#Constant'!$B$3/'#Constant'!$C$3^($D285-1)+1)+'#Constant'!$A$3</f>
        <v>0.90447653429602881</v>
      </c>
      <c r="BQ285" s="4">
        <f t="shared" si="998"/>
        <v>541.71102698872187</v>
      </c>
      <c r="BR285" s="50">
        <f>(1-'#Constant'!$A$3)/($K285*'#Constant'!$B$3/'#Constant'!$C$3^($D285-1)+1)+'#Constant'!$A$3</f>
        <v>0.92405904059040589</v>
      </c>
      <c r="BS285" s="4">
        <f t="shared" si="999"/>
        <v>530.2311765357008</v>
      </c>
      <c r="BT285">
        <f>BO285/$BO$4*100</f>
        <v>162.27180605946913</v>
      </c>
    </row>
    <row r="286" spans="1:72" s="13" customFormat="1" ht="17.25" thickBot="1" x14ac:dyDescent="0.35">
      <c r="B286" s="20"/>
      <c r="D286" s="14">
        <v>1</v>
      </c>
      <c r="E286" s="14">
        <v>1</v>
      </c>
      <c r="F286" s="19">
        <v>1</v>
      </c>
      <c r="G286" s="15">
        <f>G285</f>
        <v>81</v>
      </c>
      <c r="H286" s="15">
        <f>H285</f>
        <v>81</v>
      </c>
      <c r="I286" s="15">
        <f>I285</f>
        <v>6982</v>
      </c>
      <c r="J286" s="15">
        <f>J285</f>
        <v>36</v>
      </c>
      <c r="K286" s="15">
        <f>K285</f>
        <v>28</v>
      </c>
      <c r="L286" s="16"/>
      <c r="M286" s="15">
        <f t="shared" ref="M286:V286" si="1092">M285</f>
        <v>50</v>
      </c>
      <c r="N286" s="15">
        <f t="shared" si="1092"/>
        <v>0</v>
      </c>
      <c r="O286" s="15">
        <f t="shared" si="1092"/>
        <v>0</v>
      </c>
      <c r="P286" s="15">
        <f t="shared" si="1092"/>
        <v>0</v>
      </c>
      <c r="Q286" s="15">
        <f t="shared" si="1092"/>
        <v>100</v>
      </c>
      <c r="R286" s="15">
        <f t="shared" si="1092"/>
        <v>0</v>
      </c>
      <c r="S286" s="15">
        <f t="shared" si="1092"/>
        <v>0</v>
      </c>
      <c r="T286" s="15">
        <f t="shared" si="1092"/>
        <v>0</v>
      </c>
      <c r="U286" s="15">
        <f t="shared" si="1092"/>
        <v>0</v>
      </c>
      <c r="V286" s="15">
        <f t="shared" si="1092"/>
        <v>250</v>
      </c>
      <c r="W286" s="16"/>
      <c r="X286" s="15">
        <f t="shared" ref="X286:AI286" si="1093">X285</f>
        <v>50</v>
      </c>
      <c r="Y286" s="15">
        <f t="shared" si="1093"/>
        <v>0</v>
      </c>
      <c r="Z286" s="15">
        <f t="shared" si="1093"/>
        <v>0</v>
      </c>
      <c r="AA286" s="15">
        <f t="shared" si="1093"/>
        <v>0</v>
      </c>
      <c r="AB286" s="15">
        <f t="shared" si="1093"/>
        <v>100</v>
      </c>
      <c r="AC286" s="15">
        <f t="shared" si="1093"/>
        <v>0</v>
      </c>
      <c r="AD286" s="15">
        <f t="shared" si="1093"/>
        <v>0</v>
      </c>
      <c r="AE286" s="15">
        <f t="shared" si="1093"/>
        <v>0</v>
      </c>
      <c r="AF286" s="15">
        <f t="shared" si="1093"/>
        <v>0</v>
      </c>
      <c r="AG286" s="15">
        <f t="shared" si="1093"/>
        <v>250</v>
      </c>
      <c r="AH286" s="15">
        <f t="shared" si="1093"/>
        <v>0</v>
      </c>
      <c r="AI286" s="15">
        <f t="shared" si="1093"/>
        <v>0</v>
      </c>
      <c r="AJ286" s="17"/>
      <c r="AK286" s="15">
        <f>AK285</f>
        <v>0</v>
      </c>
      <c r="AL286" s="15">
        <f>AL285</f>
        <v>0</v>
      </c>
      <c r="AM286" s="17"/>
      <c r="AN286" s="15">
        <f t="shared" ref="AN286:AX286" si="1094">AN285</f>
        <v>0</v>
      </c>
      <c r="AO286" s="15">
        <f t="shared" si="1094"/>
        <v>0</v>
      </c>
      <c r="AP286" s="15">
        <f t="shared" si="1094"/>
        <v>0</v>
      </c>
      <c r="AQ286" s="15">
        <f t="shared" si="1094"/>
        <v>0</v>
      </c>
      <c r="AR286" s="15">
        <f t="shared" si="1094"/>
        <v>0</v>
      </c>
      <c r="AS286" s="15">
        <f t="shared" si="1094"/>
        <v>0</v>
      </c>
      <c r="AT286" s="15">
        <f t="shared" si="1094"/>
        <v>0</v>
      </c>
      <c r="AU286" s="15">
        <f t="shared" si="1094"/>
        <v>0</v>
      </c>
      <c r="AV286" s="15">
        <f t="shared" si="1094"/>
        <v>0</v>
      </c>
      <c r="AW286" s="15">
        <f t="shared" si="1094"/>
        <v>0</v>
      </c>
      <c r="AX286" s="15">
        <f t="shared" si="1094"/>
        <v>0</v>
      </c>
      <c r="AY286" s="17"/>
      <c r="AZ286" s="15">
        <f t="shared" ref="AZ286:BD286" si="1095">AZ285</f>
        <v>6000</v>
      </c>
      <c r="BA286" s="15">
        <f t="shared" si="1095"/>
        <v>6000</v>
      </c>
      <c r="BB286" s="15">
        <v>330</v>
      </c>
      <c r="BC286" s="15">
        <f t="shared" si="1095"/>
        <v>25</v>
      </c>
      <c r="BD286" s="15">
        <f t="shared" si="1095"/>
        <v>0</v>
      </c>
      <c r="BE286" s="15">
        <f t="shared" ref="BE286" si="1096">BE285</f>
        <v>60</v>
      </c>
      <c r="BF286" s="17"/>
      <c r="BG286" s="15">
        <f t="shared" ref="BG286:BH286" si="1097">BG285</f>
        <v>1000</v>
      </c>
      <c r="BH286" s="15">
        <f t="shared" si="1097"/>
        <v>5000</v>
      </c>
      <c r="BI286" s="17"/>
      <c r="BJ286" s="22">
        <f>G286/G285</f>
        <v>1</v>
      </c>
      <c r="BK286" s="65">
        <f>BK285</f>
        <v>0</v>
      </c>
      <c r="BL286" s="65">
        <f>BL285</f>
        <v>0</v>
      </c>
      <c r="BM286" s="6">
        <f t="shared" si="995"/>
        <v>85.05</v>
      </c>
      <c r="BN286" s="8">
        <f t="shared" si="996"/>
        <v>535.97110176221133</v>
      </c>
      <c r="BO286" s="12">
        <f t="shared" si="997"/>
        <v>213.50489972100422</v>
      </c>
      <c r="BP286" s="50">
        <f>(1-'#Constant'!$A$3)/($J286*'#Constant'!$B$3/'#Constant'!$C$3^($D286-1)+1)+'#Constant'!$A$3</f>
        <v>0.90447653429602881</v>
      </c>
      <c r="BQ286" s="4">
        <f t="shared" si="998"/>
        <v>541.71102698872187</v>
      </c>
      <c r="BR286" s="50">
        <f>(1-'#Constant'!$A$3)/($K286*'#Constant'!$B$3/'#Constant'!$C$3^($D286-1)+1)+'#Constant'!$A$3</f>
        <v>0.92405904059040589</v>
      </c>
      <c r="BS286" s="4">
        <f t="shared" si="999"/>
        <v>530.2311765357008</v>
      </c>
      <c r="BT286"/>
    </row>
    <row r="287" spans="1:72" x14ac:dyDescent="0.3">
      <c r="A287">
        <v>516</v>
      </c>
      <c r="B287" s="18" t="str">
        <f>VLOOKUP(CONCATENATE("CREATURE_NAME_",A287),[1]Localization_Hero!$A:$E,2,FALSE)</f>
        <v>{1}의 어둠</v>
      </c>
      <c r="C287" s="43" t="str">
        <f>VLOOKUP($A287,[2]CreatureTable!$A:$I,9,FALSE)</f>
        <v>Priest</v>
      </c>
      <c r="D287">
        <v>1</v>
      </c>
      <c r="E287">
        <v>1</v>
      </c>
      <c r="F287" s="18">
        <v>1</v>
      </c>
      <c r="G287" s="10">
        <f>ROUND(VLOOKUP($C287,$B$4:$BH$42,6,FALSE),0)</f>
        <v>95</v>
      </c>
      <c r="H287" s="10">
        <f>ROUND(VLOOKUP($C287,$B$4:$BH$42,7,FALSE),0)</f>
        <v>95</v>
      </c>
      <c r="I287" s="10">
        <f>ROUND(VLOOKUP($C287,$B$4:$BH$42,8,FALSE),0)</f>
        <v>4520</v>
      </c>
      <c r="J287" s="10">
        <f>ROUND(VLOOKUP($C287,$B$4:$BH$42,9,FALSE),0)</f>
        <v>20</v>
      </c>
      <c r="K287" s="10">
        <f>ROUND(VLOOKUP($C287,$B$4:$BH$42,10,FALSE),0)</f>
        <v>25</v>
      </c>
      <c r="L287" s="2"/>
      <c r="M287" s="10">
        <f>ROUND(VLOOKUP($C287,$B$4:$BH$42,12,FALSE),0)</f>
        <v>100</v>
      </c>
      <c r="N287" s="10">
        <f>ROUND(VLOOKUP($C287,$B$4:$BH$42,13,FALSE),0)</f>
        <v>0</v>
      </c>
      <c r="O287" s="10">
        <f>ROUND(VLOOKUP($C287,$B$4:$BH$42,14,FALSE),0)</f>
        <v>0</v>
      </c>
      <c r="P287" s="10">
        <f>ROUND(VLOOKUP($C287,$B$4:$BH$42,15,FALSE),0)</f>
        <v>0</v>
      </c>
      <c r="Q287" s="10">
        <f>ROUND(VLOOKUP($C287,$B$4:$BH$42,16,FALSE),0)</f>
        <v>0</v>
      </c>
      <c r="R287" s="10">
        <f>ROUND(VLOOKUP($C287,$B$4:$BH$42,17,FALSE),0)</f>
        <v>0</v>
      </c>
      <c r="S287" s="10">
        <f>ROUND(VLOOKUP($C287,$B$4:$BH$42,18,FALSE),0)</f>
        <v>100</v>
      </c>
      <c r="T287" s="10">
        <f>ROUND(VLOOKUP($C287,$B$4:$BH$42,19,FALSE),0)</f>
        <v>0</v>
      </c>
      <c r="U287" s="10">
        <f>ROUND(VLOOKUP($C287,$B$4:$BH$42,20,FALSE),0)</f>
        <v>0</v>
      </c>
      <c r="V287" s="10">
        <f>ROUND(VLOOKUP($C287,$B$4:$BH$42,21,FALSE),0)</f>
        <v>0</v>
      </c>
      <c r="W287" s="2"/>
      <c r="X287" s="10">
        <f>ROUND(VLOOKUP($C287,$B$4:$BH$42,23,FALSE),0)</f>
        <v>100</v>
      </c>
      <c r="Y287" s="10">
        <f>ROUND(VLOOKUP($C287,$B$4:$BH$42,24,FALSE),0)</f>
        <v>0</v>
      </c>
      <c r="Z287" s="10">
        <f>ROUND(VLOOKUP($C287,$B$4:$BH$42,25,FALSE),0)</f>
        <v>0</v>
      </c>
      <c r="AA287" s="10">
        <f>ROUND(VLOOKUP($C287,$B$4:$BH$42,26,FALSE),0)</f>
        <v>0</v>
      </c>
      <c r="AB287" s="10">
        <f>ROUND(VLOOKUP($C287,$B$4:$BH$42,27,FALSE),0)</f>
        <v>500</v>
      </c>
      <c r="AC287" s="10">
        <f>ROUND(VLOOKUP($C287,$B$4:$BH$42,28,FALSE),0)</f>
        <v>250</v>
      </c>
      <c r="AD287" s="10">
        <f>ROUND(VLOOKUP($C287,$B$4:$BH$42,29,FALSE),0)</f>
        <v>100</v>
      </c>
      <c r="AE287" s="10">
        <f>ROUND(VLOOKUP($C287,$B$4:$BH$42,30,FALSE),0)</f>
        <v>0</v>
      </c>
      <c r="AF287" s="10">
        <f>ROUND(VLOOKUP($C287,$B$4:$BH$42,31,FALSE),0)</f>
        <v>0</v>
      </c>
      <c r="AG287" s="10">
        <f>ROUND(VLOOKUP($C287,$B$4:$BH$42,32,FALSE),0)</f>
        <v>150</v>
      </c>
      <c r="AH287" s="10">
        <f>ROUND(VLOOKUP($C287,$B$4:$BH$42,33,FALSE),0)</f>
        <v>0</v>
      </c>
      <c r="AI287" s="10">
        <f>ROUND(VLOOKUP($C287,$B$4:$BH$42,34,FALSE),0)</f>
        <v>0</v>
      </c>
      <c r="AJ287" s="3"/>
      <c r="AK287" s="10">
        <f>ROUND(VLOOKUP($C287,$B$4:$BH$42,36,FALSE),0)</f>
        <v>0</v>
      </c>
      <c r="AL287" s="10">
        <f>ROUND(VLOOKUP($C287,$B$4:$BH$42,37,FALSE),0)</f>
        <v>0</v>
      </c>
      <c r="AM287" s="3"/>
      <c r="AN287" s="10">
        <f>ROUND(VLOOKUP($C287,$B$4:$BH$42,39,FALSE),0)</f>
        <v>0</v>
      </c>
      <c r="AO287" s="10">
        <f>ROUND(VLOOKUP($C287,$B$4:$BH$42,40,FALSE),0)</f>
        <v>0</v>
      </c>
      <c r="AP287" s="10">
        <f>ROUND(VLOOKUP($C287,$B$4:$BH$42,41,FALSE),0)</f>
        <v>0</v>
      </c>
      <c r="AQ287" s="10">
        <f>ROUND(VLOOKUP($C287,$B$4:$BH$42,42,FALSE),0)</f>
        <v>0</v>
      </c>
      <c r="AR287" s="10">
        <f>ROUND(VLOOKUP($C287,$B$4:$BH$42,43,FALSE),0)</f>
        <v>0</v>
      </c>
      <c r="AS287" s="10">
        <f>ROUND(VLOOKUP($C287,$B$4:$BH$42,44,FALSE),0)</f>
        <v>0</v>
      </c>
      <c r="AT287" s="10">
        <f>ROUND(VLOOKUP($C287,$B$4:$BH$42,45,FALSE),0)</f>
        <v>0</v>
      </c>
      <c r="AU287" s="10">
        <f>ROUND(VLOOKUP($C287,$B$4:$BH$42,46,FALSE),0)</f>
        <v>0</v>
      </c>
      <c r="AV287" s="10">
        <f>ROUND(VLOOKUP($C287,$B$4:$BH$42,47,FALSE),0)</f>
        <v>0</v>
      </c>
      <c r="AW287" s="10">
        <f>ROUND(VLOOKUP($C287,$B$4:$BH$42,48,FALSE),0)</f>
        <v>0</v>
      </c>
      <c r="AX287" s="10">
        <f>ROUND(VLOOKUP($C287,$B$4:$BH$42,49,FALSE),0)</f>
        <v>0</v>
      </c>
      <c r="AY287" s="3"/>
      <c r="AZ287" s="10">
        <v>6000</v>
      </c>
      <c r="BA287" s="10">
        <v>6000</v>
      </c>
      <c r="BB287" s="10">
        <v>375</v>
      </c>
      <c r="BC287" s="10">
        <v>25</v>
      </c>
      <c r="BD287" s="10">
        <v>0</v>
      </c>
      <c r="BE287" s="10">
        <v>60</v>
      </c>
      <c r="BF287" s="3"/>
      <c r="BG287" s="10">
        <v>1000</v>
      </c>
      <c r="BH287" s="10">
        <v>5000</v>
      </c>
      <c r="BI287" s="3"/>
      <c r="BJ287" s="21">
        <v>1</v>
      </c>
      <c r="BK287" s="65">
        <v>0</v>
      </c>
      <c r="BL287" s="65">
        <v>0</v>
      </c>
      <c r="BM287" s="6">
        <f t="shared" si="995"/>
        <v>107.11250000000001</v>
      </c>
      <c r="BN287" s="8">
        <f t="shared" si="996"/>
        <v>347.95278528237111</v>
      </c>
      <c r="BO287" s="12">
        <f t="shared" si="997"/>
        <v>193.05463660207172</v>
      </c>
      <c r="BP287" s="50">
        <f>(1-'#Constant'!$A$3)/($J287*'#Constant'!$B$3/'#Constant'!$C$3^($D287-1)+1)+'#Constant'!$A$3</f>
        <v>0.94452830188679238</v>
      </c>
      <c r="BQ287" s="4">
        <f t="shared" si="998"/>
        <v>239.27287255293649</v>
      </c>
      <c r="BR287" s="50">
        <f>(1-'#Constant'!$A$3)/($K287*'#Constant'!$B$3/'#Constant'!$C$3^($D287-1)+1)+'#Constant'!$A$3</f>
        <v>0.93162790697674425</v>
      </c>
      <c r="BS287" s="4">
        <f t="shared" si="999"/>
        <v>456.63269801180576</v>
      </c>
      <c r="BT287">
        <f>BO287/$BO$4*100</f>
        <v>146.72883194020091</v>
      </c>
    </row>
    <row r="288" spans="1:72" s="13" customFormat="1" ht="17.25" thickBot="1" x14ac:dyDescent="0.35">
      <c r="B288" s="20"/>
      <c r="D288" s="14">
        <v>1</v>
      </c>
      <c r="E288" s="14">
        <v>1</v>
      </c>
      <c r="F288" s="19">
        <v>1</v>
      </c>
      <c r="G288" s="15">
        <f>G287</f>
        <v>95</v>
      </c>
      <c r="H288" s="15">
        <f>H287</f>
        <v>95</v>
      </c>
      <c r="I288" s="15">
        <f>I287</f>
        <v>4520</v>
      </c>
      <c r="J288" s="15">
        <f>J287</f>
        <v>20</v>
      </c>
      <c r="K288" s="15">
        <f>K287</f>
        <v>25</v>
      </c>
      <c r="L288" s="16"/>
      <c r="M288" s="15">
        <f t="shared" ref="M288:V288" si="1098">M287</f>
        <v>100</v>
      </c>
      <c r="N288" s="15">
        <f t="shared" si="1098"/>
        <v>0</v>
      </c>
      <c r="O288" s="15">
        <f t="shared" si="1098"/>
        <v>0</v>
      </c>
      <c r="P288" s="15">
        <f t="shared" si="1098"/>
        <v>0</v>
      </c>
      <c r="Q288" s="15">
        <f t="shared" si="1098"/>
        <v>0</v>
      </c>
      <c r="R288" s="15">
        <f t="shared" si="1098"/>
        <v>0</v>
      </c>
      <c r="S288" s="15">
        <f t="shared" si="1098"/>
        <v>100</v>
      </c>
      <c r="T288" s="15">
        <f t="shared" si="1098"/>
        <v>0</v>
      </c>
      <c r="U288" s="15">
        <f t="shared" si="1098"/>
        <v>0</v>
      </c>
      <c r="V288" s="15">
        <f t="shared" si="1098"/>
        <v>0</v>
      </c>
      <c r="W288" s="16"/>
      <c r="X288" s="15">
        <f t="shared" ref="X288:AI288" si="1099">X287</f>
        <v>100</v>
      </c>
      <c r="Y288" s="15">
        <f t="shared" si="1099"/>
        <v>0</v>
      </c>
      <c r="Z288" s="15">
        <f t="shared" si="1099"/>
        <v>0</v>
      </c>
      <c r="AA288" s="15">
        <f t="shared" si="1099"/>
        <v>0</v>
      </c>
      <c r="AB288" s="15">
        <f t="shared" si="1099"/>
        <v>500</v>
      </c>
      <c r="AC288" s="15">
        <f t="shared" si="1099"/>
        <v>250</v>
      </c>
      <c r="AD288" s="15">
        <f t="shared" si="1099"/>
        <v>100</v>
      </c>
      <c r="AE288" s="15">
        <f t="shared" si="1099"/>
        <v>0</v>
      </c>
      <c r="AF288" s="15">
        <f t="shared" si="1099"/>
        <v>0</v>
      </c>
      <c r="AG288" s="15">
        <f t="shared" si="1099"/>
        <v>150</v>
      </c>
      <c r="AH288" s="15">
        <f t="shared" si="1099"/>
        <v>0</v>
      </c>
      <c r="AI288" s="15">
        <f t="shared" si="1099"/>
        <v>0</v>
      </c>
      <c r="AJ288" s="17"/>
      <c r="AK288" s="15">
        <f>AK287</f>
        <v>0</v>
      </c>
      <c r="AL288" s="15">
        <f>AL287</f>
        <v>0</v>
      </c>
      <c r="AM288" s="17"/>
      <c r="AN288" s="15">
        <f t="shared" ref="AN288:AX288" si="1100">AN287</f>
        <v>0</v>
      </c>
      <c r="AO288" s="15">
        <f t="shared" si="1100"/>
        <v>0</v>
      </c>
      <c r="AP288" s="15">
        <f t="shared" si="1100"/>
        <v>0</v>
      </c>
      <c r="AQ288" s="15">
        <f t="shared" si="1100"/>
        <v>0</v>
      </c>
      <c r="AR288" s="15">
        <f t="shared" si="1100"/>
        <v>0</v>
      </c>
      <c r="AS288" s="15">
        <f t="shared" si="1100"/>
        <v>0</v>
      </c>
      <c r="AT288" s="15">
        <f t="shared" si="1100"/>
        <v>0</v>
      </c>
      <c r="AU288" s="15">
        <f t="shared" si="1100"/>
        <v>0</v>
      </c>
      <c r="AV288" s="15">
        <f t="shared" si="1100"/>
        <v>0</v>
      </c>
      <c r="AW288" s="15">
        <f t="shared" si="1100"/>
        <v>0</v>
      </c>
      <c r="AX288" s="15">
        <f t="shared" si="1100"/>
        <v>0</v>
      </c>
      <c r="AY288" s="17"/>
      <c r="AZ288" s="15">
        <f t="shared" ref="AZ288:BD288" si="1101">AZ287</f>
        <v>6000</v>
      </c>
      <c r="BA288" s="15">
        <f t="shared" si="1101"/>
        <v>6000</v>
      </c>
      <c r="BB288" s="15">
        <v>375</v>
      </c>
      <c r="BC288" s="15">
        <f t="shared" si="1101"/>
        <v>25</v>
      </c>
      <c r="BD288" s="15">
        <f t="shared" si="1101"/>
        <v>0</v>
      </c>
      <c r="BE288" s="15">
        <f t="shared" ref="BE288" si="1102">BE287</f>
        <v>60</v>
      </c>
      <c r="BF288" s="17"/>
      <c r="BG288" s="15">
        <f t="shared" ref="BG288:BH288" si="1103">BG287</f>
        <v>1000</v>
      </c>
      <c r="BH288" s="15">
        <f t="shared" si="1103"/>
        <v>5000</v>
      </c>
      <c r="BI288" s="17"/>
      <c r="BJ288" s="22">
        <f>G288/G287</f>
        <v>1</v>
      </c>
      <c r="BK288" s="65">
        <f t="shared" ref="BK288:BL288" si="1104">BK287</f>
        <v>0</v>
      </c>
      <c r="BL288" s="65">
        <f t="shared" si="1104"/>
        <v>0</v>
      </c>
      <c r="BM288" s="6">
        <f t="shared" si="995"/>
        <v>107.11250000000001</v>
      </c>
      <c r="BN288" s="8">
        <f t="shared" si="996"/>
        <v>347.95278528237111</v>
      </c>
      <c r="BO288" s="12">
        <f t="shared" si="997"/>
        <v>193.05463660207172</v>
      </c>
      <c r="BP288" s="50">
        <f>(1-'#Constant'!$A$3)/($J288*'#Constant'!$B$3/'#Constant'!$C$3^($D288-1)+1)+'#Constant'!$A$3</f>
        <v>0.94452830188679238</v>
      </c>
      <c r="BQ288" s="4">
        <f t="shared" si="998"/>
        <v>239.27287255293649</v>
      </c>
      <c r="BR288" s="50">
        <f>(1-'#Constant'!$A$3)/($K288*'#Constant'!$B$3/'#Constant'!$C$3^($D288-1)+1)+'#Constant'!$A$3</f>
        <v>0.93162790697674425</v>
      </c>
      <c r="BS288" s="4">
        <f t="shared" si="999"/>
        <v>456.63269801180576</v>
      </c>
      <c r="BT288"/>
    </row>
    <row r="289" spans="1:72" x14ac:dyDescent="0.3">
      <c r="A289">
        <v>517</v>
      </c>
      <c r="B289" s="18" t="str">
        <f>VLOOKUP(CONCATENATE("CREATURE_NAME_",A289),[1]Localization_Hero!$A:$E,2,FALSE)</f>
        <v>{1}의 어둠</v>
      </c>
      <c r="C289" s="43" t="str">
        <f>VLOOKUP($A289,[2]CreatureTable!$A:$I,9,FALSE)</f>
        <v>Archer</v>
      </c>
      <c r="D289">
        <v>1</v>
      </c>
      <c r="E289">
        <v>1</v>
      </c>
      <c r="F289" s="18">
        <v>1</v>
      </c>
      <c r="G289" s="10">
        <f>ROUND(VLOOKUP($C289,$B$4:$BH$42,6,FALSE),0)</f>
        <v>114</v>
      </c>
      <c r="H289" s="10">
        <f>ROUND(VLOOKUP($C289,$B$4:$BH$42,7,FALSE),0)</f>
        <v>114</v>
      </c>
      <c r="I289" s="10">
        <f>ROUND(VLOOKUP($C289,$B$4:$BH$42,8,FALSE),0)</f>
        <v>4364</v>
      </c>
      <c r="J289" s="10">
        <f>ROUND(VLOOKUP($C289,$B$4:$BH$42,9,FALSE),0)</f>
        <v>22</v>
      </c>
      <c r="K289" s="10">
        <f>ROUND(VLOOKUP($C289,$B$4:$BH$42,10,FALSE),0)</f>
        <v>18</v>
      </c>
      <c r="L289" s="2"/>
      <c r="M289" s="10">
        <f>ROUND(VLOOKUP($C289,$B$4:$BH$42,12,FALSE),0)</f>
        <v>150</v>
      </c>
      <c r="N289" s="10">
        <f>ROUND(VLOOKUP($C289,$B$4:$BH$42,13,FALSE),0)</f>
        <v>0</v>
      </c>
      <c r="O289" s="10">
        <f>ROUND(VLOOKUP($C289,$B$4:$BH$42,14,FALSE),0)</f>
        <v>0</v>
      </c>
      <c r="P289" s="10">
        <f>ROUND(VLOOKUP($C289,$B$4:$BH$42,15,FALSE),0)</f>
        <v>0</v>
      </c>
      <c r="Q289" s="10">
        <f>ROUND(VLOOKUP($C289,$B$4:$BH$42,16,FALSE),0)</f>
        <v>0</v>
      </c>
      <c r="R289" s="10">
        <f>ROUND(VLOOKUP($C289,$B$4:$BH$42,17,FALSE),0)</f>
        <v>0</v>
      </c>
      <c r="S289" s="10">
        <f>ROUND(VLOOKUP($C289,$B$4:$BH$42,18,FALSE),0)</f>
        <v>100</v>
      </c>
      <c r="T289" s="10">
        <f>ROUND(VLOOKUP($C289,$B$4:$BH$42,19,FALSE),0)</f>
        <v>250</v>
      </c>
      <c r="U289" s="10">
        <f>ROUND(VLOOKUP($C289,$B$4:$BH$42,20,FALSE),0)</f>
        <v>0</v>
      </c>
      <c r="V289" s="10">
        <f>ROUND(VLOOKUP($C289,$B$4:$BH$42,21,FALSE),0)</f>
        <v>0</v>
      </c>
      <c r="W289" s="2"/>
      <c r="X289" s="10">
        <f>ROUND(VLOOKUP($C289,$B$4:$BH$42,23,FALSE),0)</f>
        <v>150</v>
      </c>
      <c r="Y289" s="10">
        <f>ROUND(VLOOKUP($C289,$B$4:$BH$42,24,FALSE),0)</f>
        <v>0</v>
      </c>
      <c r="Z289" s="10">
        <f>ROUND(VLOOKUP($C289,$B$4:$BH$42,25,FALSE),0)</f>
        <v>0</v>
      </c>
      <c r="AA289" s="10">
        <f>ROUND(VLOOKUP($C289,$B$4:$BH$42,26,FALSE),0)</f>
        <v>0</v>
      </c>
      <c r="AB289" s="10">
        <f>ROUND(VLOOKUP($C289,$B$4:$BH$42,27,FALSE),0)</f>
        <v>0</v>
      </c>
      <c r="AC289" s="10">
        <f>ROUND(VLOOKUP($C289,$B$4:$BH$42,28,FALSE),0)</f>
        <v>0</v>
      </c>
      <c r="AD289" s="10">
        <f>ROUND(VLOOKUP($C289,$B$4:$BH$42,29,FALSE),0)</f>
        <v>100</v>
      </c>
      <c r="AE289" s="10">
        <f>ROUND(VLOOKUP($C289,$B$4:$BH$42,30,FALSE),0)</f>
        <v>250</v>
      </c>
      <c r="AF289" s="10">
        <f>ROUND(VLOOKUP($C289,$B$4:$BH$42,31,FALSE),0)</f>
        <v>0</v>
      </c>
      <c r="AG289" s="10">
        <f>ROUND(VLOOKUP($C289,$B$4:$BH$42,32,FALSE),0)</f>
        <v>0</v>
      </c>
      <c r="AH289" s="10">
        <f>ROUND(VLOOKUP($C289,$B$4:$BH$42,33,FALSE),0)</f>
        <v>0</v>
      </c>
      <c r="AI289" s="10">
        <f>ROUND(VLOOKUP($C289,$B$4:$BH$42,34,FALSE),0)</f>
        <v>0</v>
      </c>
      <c r="AJ289" s="3"/>
      <c r="AK289" s="10">
        <f>ROUND(VLOOKUP($C289,$B$4:$BH$42,36,FALSE),0)</f>
        <v>0</v>
      </c>
      <c r="AL289" s="10">
        <f>ROUND(VLOOKUP($C289,$B$4:$BH$42,37,FALSE),0)</f>
        <v>0</v>
      </c>
      <c r="AM289" s="3"/>
      <c r="AN289" s="10">
        <f>ROUND(VLOOKUP($C289,$B$4:$BH$42,39,FALSE),0)</f>
        <v>0</v>
      </c>
      <c r="AO289" s="10">
        <f>ROUND(VLOOKUP($C289,$B$4:$BH$42,40,FALSE),0)</f>
        <v>0</v>
      </c>
      <c r="AP289" s="10">
        <f>ROUND(VLOOKUP($C289,$B$4:$BH$42,41,FALSE),0)</f>
        <v>0</v>
      </c>
      <c r="AQ289" s="10">
        <f>ROUND(VLOOKUP($C289,$B$4:$BH$42,42,FALSE),0)</f>
        <v>0</v>
      </c>
      <c r="AR289" s="10">
        <f>ROUND(VLOOKUP($C289,$B$4:$BH$42,43,FALSE),0)</f>
        <v>0</v>
      </c>
      <c r="AS289" s="10">
        <f>ROUND(VLOOKUP($C289,$B$4:$BH$42,44,FALSE),0)</f>
        <v>0</v>
      </c>
      <c r="AT289" s="10">
        <f>ROUND(VLOOKUP($C289,$B$4:$BH$42,45,FALSE),0)</f>
        <v>0</v>
      </c>
      <c r="AU289" s="10">
        <f>ROUND(VLOOKUP($C289,$B$4:$BH$42,46,FALSE),0)</f>
        <v>0</v>
      </c>
      <c r="AV289" s="10">
        <f>ROUND(VLOOKUP($C289,$B$4:$BH$42,47,FALSE),0)</f>
        <v>0</v>
      </c>
      <c r="AW289" s="10">
        <f>ROUND(VLOOKUP($C289,$B$4:$BH$42,48,FALSE),0)</f>
        <v>0</v>
      </c>
      <c r="AX289" s="10">
        <f>ROUND(VLOOKUP($C289,$B$4:$BH$42,49,FALSE),0)</f>
        <v>0</v>
      </c>
      <c r="AY289" s="3"/>
      <c r="AZ289" s="10">
        <v>6000</v>
      </c>
      <c r="BA289" s="10">
        <v>6000</v>
      </c>
      <c r="BB289" s="10">
        <v>215</v>
      </c>
      <c r="BC289" s="10">
        <v>25</v>
      </c>
      <c r="BD289" s="10">
        <v>0</v>
      </c>
      <c r="BE289" s="10">
        <v>60</v>
      </c>
      <c r="BF289" s="3"/>
      <c r="BG289" s="10">
        <v>1000</v>
      </c>
      <c r="BH289" s="10">
        <v>5000</v>
      </c>
      <c r="BI289" s="3"/>
      <c r="BJ289" s="21">
        <v>1</v>
      </c>
      <c r="BK289" s="65">
        <v>0</v>
      </c>
      <c r="BL289" s="65">
        <v>0</v>
      </c>
      <c r="BM289" s="6">
        <f t="shared" ref="BM289:BM320" si="1105">MAX(G289*(1+M289/1000*(1+O289/1000))*(1+0.5*T289/1000)*(1+0.25*S289/1000),(H289*(1+X289/1000*(1+Z289/1000))*(1+0.5*AE289/1000)*(1+0.25*AD289/1000)))*BG289/1000</f>
        <v>151.17468749999998</v>
      </c>
      <c r="BN289" s="8">
        <f t="shared" ref="BN289:BN320" si="1106">(BQ289+BS289)/2*(1+AI289/2000)*(1+AH289/2000)*(1+AN289/2000)*(1+AK289/2000)</f>
        <v>231.01462885229961</v>
      </c>
      <c r="BO289" s="12">
        <f t="shared" si="997"/>
        <v>186.87847474943408</v>
      </c>
      <c r="BP289" s="50">
        <f>(1-'#Constant'!$A$3)/($J289*'#Constant'!$B$3/'#Constant'!$C$3^($D289-1)+1)+'#Constant'!$A$3</f>
        <v>0.93932457786116319</v>
      </c>
      <c r="BQ289" s="4">
        <f t="shared" ref="BQ289:BQ320" si="1107">I289/(BP289*(1-Q289/1000*(0.5+R289/1000))*(1-P289/1000)*(1-V289/1000)*(1+U289/1000))/20</f>
        <v>232.29457116606082</v>
      </c>
      <c r="BR289" s="50">
        <f>(1-'#Constant'!$A$3)/($K289*'#Constant'!$B$3/'#Constant'!$C$3^($D289-1)+1)+'#Constant'!$A$3</f>
        <v>0.9497912713472485</v>
      </c>
      <c r="BS289" s="4">
        <f t="shared" ref="BS289:BS320" si="1108">I289/(BR289*(1-AB289/1000*(0.5+AC289/1000))*(1-AA289/1000)*(1-AG289/1000)*(1+AF289/1000))/20</f>
        <v>229.73468653853837</v>
      </c>
      <c r="BT289">
        <f>BO289/$BO$4*100</f>
        <v>142.03471513233021</v>
      </c>
    </row>
    <row r="290" spans="1:72" s="13" customFormat="1" ht="17.25" thickBot="1" x14ac:dyDescent="0.35">
      <c r="B290" s="20"/>
      <c r="D290" s="14">
        <v>1</v>
      </c>
      <c r="E290" s="14">
        <v>1</v>
      </c>
      <c r="F290" s="19">
        <v>1</v>
      </c>
      <c r="G290" s="15">
        <f>G289</f>
        <v>114</v>
      </c>
      <c r="H290" s="15">
        <f>H289</f>
        <v>114</v>
      </c>
      <c r="I290" s="15">
        <f>I289</f>
        <v>4364</v>
      </c>
      <c r="J290" s="15">
        <f>J289</f>
        <v>22</v>
      </c>
      <c r="K290" s="15">
        <f>K289</f>
        <v>18</v>
      </c>
      <c r="L290" s="16"/>
      <c r="M290" s="15">
        <f t="shared" ref="M290:V290" si="1109">M289</f>
        <v>150</v>
      </c>
      <c r="N290" s="15">
        <f t="shared" si="1109"/>
        <v>0</v>
      </c>
      <c r="O290" s="15">
        <f t="shared" si="1109"/>
        <v>0</v>
      </c>
      <c r="P290" s="15">
        <f t="shared" si="1109"/>
        <v>0</v>
      </c>
      <c r="Q290" s="15">
        <f t="shared" si="1109"/>
        <v>0</v>
      </c>
      <c r="R290" s="15">
        <f t="shared" si="1109"/>
        <v>0</v>
      </c>
      <c r="S290" s="15">
        <f t="shared" si="1109"/>
        <v>100</v>
      </c>
      <c r="T290" s="15">
        <f t="shared" si="1109"/>
        <v>250</v>
      </c>
      <c r="U290" s="15">
        <f t="shared" si="1109"/>
        <v>0</v>
      </c>
      <c r="V290" s="15">
        <f t="shared" si="1109"/>
        <v>0</v>
      </c>
      <c r="W290" s="16"/>
      <c r="X290" s="15">
        <f t="shared" ref="X290:AI290" si="1110">X289</f>
        <v>150</v>
      </c>
      <c r="Y290" s="15">
        <f t="shared" si="1110"/>
        <v>0</v>
      </c>
      <c r="Z290" s="15">
        <f t="shared" si="1110"/>
        <v>0</v>
      </c>
      <c r="AA290" s="15">
        <f t="shared" si="1110"/>
        <v>0</v>
      </c>
      <c r="AB290" s="15">
        <f t="shared" si="1110"/>
        <v>0</v>
      </c>
      <c r="AC290" s="15">
        <f t="shared" si="1110"/>
        <v>0</v>
      </c>
      <c r="AD290" s="15">
        <f t="shared" si="1110"/>
        <v>100</v>
      </c>
      <c r="AE290" s="15">
        <f t="shared" si="1110"/>
        <v>250</v>
      </c>
      <c r="AF290" s="15">
        <f t="shared" si="1110"/>
        <v>0</v>
      </c>
      <c r="AG290" s="15">
        <f t="shared" si="1110"/>
        <v>0</v>
      </c>
      <c r="AH290" s="15">
        <f t="shared" si="1110"/>
        <v>0</v>
      </c>
      <c r="AI290" s="15">
        <f t="shared" si="1110"/>
        <v>0</v>
      </c>
      <c r="AJ290" s="17"/>
      <c r="AK290" s="15">
        <f>AK289</f>
        <v>0</v>
      </c>
      <c r="AL290" s="15">
        <f>AL289</f>
        <v>0</v>
      </c>
      <c r="AM290" s="17"/>
      <c r="AN290" s="15">
        <f t="shared" ref="AN290:AX290" si="1111">AN289</f>
        <v>0</v>
      </c>
      <c r="AO290" s="15">
        <f t="shared" si="1111"/>
        <v>0</v>
      </c>
      <c r="AP290" s="15">
        <f t="shared" si="1111"/>
        <v>0</v>
      </c>
      <c r="AQ290" s="15">
        <f t="shared" si="1111"/>
        <v>0</v>
      </c>
      <c r="AR290" s="15">
        <f t="shared" si="1111"/>
        <v>0</v>
      </c>
      <c r="AS290" s="15">
        <f t="shared" si="1111"/>
        <v>0</v>
      </c>
      <c r="AT290" s="15">
        <f t="shared" si="1111"/>
        <v>0</v>
      </c>
      <c r="AU290" s="15">
        <f t="shared" si="1111"/>
        <v>0</v>
      </c>
      <c r="AV290" s="15">
        <f t="shared" si="1111"/>
        <v>0</v>
      </c>
      <c r="AW290" s="15">
        <f t="shared" si="1111"/>
        <v>0</v>
      </c>
      <c r="AX290" s="15">
        <f t="shared" si="1111"/>
        <v>0</v>
      </c>
      <c r="AY290" s="17"/>
      <c r="AZ290" s="15">
        <f t="shared" ref="AZ290:BD290" si="1112">AZ289</f>
        <v>6000</v>
      </c>
      <c r="BA290" s="15">
        <f t="shared" si="1112"/>
        <v>6000</v>
      </c>
      <c r="BB290" s="15">
        <v>215</v>
      </c>
      <c r="BC290" s="15">
        <f t="shared" si="1112"/>
        <v>25</v>
      </c>
      <c r="BD290" s="15">
        <f t="shared" si="1112"/>
        <v>0</v>
      </c>
      <c r="BE290" s="15">
        <f t="shared" ref="BE290" si="1113">BE289</f>
        <v>60</v>
      </c>
      <c r="BF290" s="17"/>
      <c r="BG290" s="15">
        <f t="shared" ref="BG290:BH290" si="1114">BG289</f>
        <v>1000</v>
      </c>
      <c r="BH290" s="15">
        <f t="shared" si="1114"/>
        <v>5000</v>
      </c>
      <c r="BI290" s="17"/>
      <c r="BJ290" s="22">
        <f>G290/G289</f>
        <v>1</v>
      </c>
      <c r="BK290" s="65">
        <f t="shared" ref="BK290:BL290" si="1115">BK289</f>
        <v>0</v>
      </c>
      <c r="BL290" s="65">
        <f t="shared" si="1115"/>
        <v>0</v>
      </c>
      <c r="BM290" s="6">
        <f t="shared" si="1105"/>
        <v>151.17468749999998</v>
      </c>
      <c r="BN290" s="8">
        <f t="shared" si="1106"/>
        <v>231.01462885229961</v>
      </c>
      <c r="BO290" s="12">
        <f t="shared" si="997"/>
        <v>186.87847474943408</v>
      </c>
      <c r="BP290" s="50">
        <f>(1-'#Constant'!$A$3)/($J290*'#Constant'!$B$3/'#Constant'!$C$3^($D290-1)+1)+'#Constant'!$A$3</f>
        <v>0.93932457786116319</v>
      </c>
      <c r="BQ290" s="4">
        <f t="shared" si="1107"/>
        <v>232.29457116606082</v>
      </c>
      <c r="BR290" s="50">
        <f>(1-'#Constant'!$A$3)/($K290*'#Constant'!$B$3/'#Constant'!$C$3^($D290-1)+1)+'#Constant'!$A$3</f>
        <v>0.9497912713472485</v>
      </c>
      <c r="BS290" s="4">
        <f t="shared" si="1108"/>
        <v>229.73468653853837</v>
      </c>
      <c r="BT290"/>
    </row>
    <row r="291" spans="1:72" x14ac:dyDescent="0.3">
      <c r="A291">
        <v>518</v>
      </c>
      <c r="B291" s="18" t="str">
        <f>VLOOKUP(CONCATENATE("CREATURE_NAME_",A291),[1]Localization_Hero!$A:$E,2,FALSE)</f>
        <v>{1}의 어둠</v>
      </c>
      <c r="C291" s="43" t="str">
        <f>VLOOKUP($A291,[2]CreatureTable!$A:$I,9,FALSE)</f>
        <v>Assassin</v>
      </c>
      <c r="D291">
        <v>1</v>
      </c>
      <c r="E291">
        <v>1</v>
      </c>
      <c r="F291" s="18">
        <v>1</v>
      </c>
      <c r="G291" s="10">
        <f>ROUND(VLOOKUP($C291,$B$4:$BH$42,6,FALSE),0)</f>
        <v>101</v>
      </c>
      <c r="H291" s="10">
        <f>ROUND(VLOOKUP($C291,$B$4:$BH$42,7,FALSE),0)</f>
        <v>101</v>
      </c>
      <c r="I291" s="10">
        <f>ROUND(VLOOKUP($C291,$B$4:$BH$42,8,FALSE),0)</f>
        <v>5666</v>
      </c>
      <c r="J291" s="10">
        <f>ROUND(VLOOKUP($C291,$B$4:$BH$42,9,FALSE),0)</f>
        <v>32</v>
      </c>
      <c r="K291" s="10">
        <f>ROUND(VLOOKUP($C291,$B$4:$BH$42,10,FALSE),0)</f>
        <v>28</v>
      </c>
      <c r="L291" s="2"/>
      <c r="M291" s="10">
        <f>ROUND(VLOOKUP($C291,$B$4:$BH$42,12,FALSE),0)</f>
        <v>200</v>
      </c>
      <c r="N291" s="10">
        <f>ROUND(VLOOKUP($C291,$B$4:$BH$42,13,FALSE),0)</f>
        <v>0</v>
      </c>
      <c r="O291" s="10">
        <f>ROUND(VLOOKUP($C291,$B$4:$BH$42,14,FALSE),0)</f>
        <v>300</v>
      </c>
      <c r="P291" s="10">
        <f>ROUND(VLOOKUP($C291,$B$4:$BH$42,15,FALSE),0)</f>
        <v>200</v>
      </c>
      <c r="Q291" s="10">
        <f>ROUND(VLOOKUP($C291,$B$4:$BH$42,16,FALSE),0)</f>
        <v>0</v>
      </c>
      <c r="R291" s="10">
        <f>ROUND(VLOOKUP($C291,$B$4:$BH$42,17,FALSE),0)</f>
        <v>0</v>
      </c>
      <c r="S291" s="10">
        <f>ROUND(VLOOKUP($C291,$B$4:$BH$42,18,FALSE),0)</f>
        <v>100</v>
      </c>
      <c r="T291" s="10">
        <f>ROUND(VLOOKUP($C291,$B$4:$BH$42,19,FALSE),0)</f>
        <v>0</v>
      </c>
      <c r="U291" s="10">
        <f>ROUND(VLOOKUP($C291,$B$4:$BH$42,20,FALSE),0)</f>
        <v>0</v>
      </c>
      <c r="V291" s="10">
        <f>ROUND(VLOOKUP($C291,$B$4:$BH$42,21,FALSE),0)</f>
        <v>0</v>
      </c>
      <c r="W291" s="2"/>
      <c r="X291" s="10">
        <f>ROUND(VLOOKUP($C291,$B$4:$BH$42,23,FALSE),0)</f>
        <v>200</v>
      </c>
      <c r="Y291" s="10">
        <f>ROUND(VLOOKUP($C291,$B$4:$BH$42,24,FALSE),0)</f>
        <v>0</v>
      </c>
      <c r="Z291" s="10">
        <f>ROUND(VLOOKUP($C291,$B$4:$BH$42,25,FALSE),0)</f>
        <v>300</v>
      </c>
      <c r="AA291" s="10">
        <f>ROUND(VLOOKUP($C291,$B$4:$BH$42,26,FALSE),0)</f>
        <v>200</v>
      </c>
      <c r="AB291" s="10">
        <f>ROUND(VLOOKUP($C291,$B$4:$BH$42,27,FALSE),0)</f>
        <v>0</v>
      </c>
      <c r="AC291" s="10">
        <f>ROUND(VLOOKUP($C291,$B$4:$BH$42,28,FALSE),0)</f>
        <v>0</v>
      </c>
      <c r="AD291" s="10">
        <f>ROUND(VLOOKUP($C291,$B$4:$BH$42,29,FALSE),0)</f>
        <v>100</v>
      </c>
      <c r="AE291" s="10">
        <f>ROUND(VLOOKUP($C291,$B$4:$BH$42,30,FALSE),0)</f>
        <v>0</v>
      </c>
      <c r="AF291" s="10">
        <f>ROUND(VLOOKUP($C291,$B$4:$BH$42,31,FALSE),0)</f>
        <v>0</v>
      </c>
      <c r="AG291" s="10">
        <f>ROUND(VLOOKUP($C291,$B$4:$BH$42,32,FALSE),0)</f>
        <v>0</v>
      </c>
      <c r="AH291" s="10">
        <f>ROUND(VLOOKUP($C291,$B$4:$BH$42,33,FALSE),0)</f>
        <v>0</v>
      </c>
      <c r="AI291" s="10">
        <f>ROUND(VLOOKUP($C291,$B$4:$BH$42,34,FALSE),0)</f>
        <v>0</v>
      </c>
      <c r="AJ291" s="3"/>
      <c r="AK291" s="10">
        <f>ROUND(VLOOKUP($C291,$B$4:$BH$42,36,FALSE),0)</f>
        <v>0</v>
      </c>
      <c r="AL291" s="10">
        <f>ROUND(VLOOKUP($C291,$B$4:$BH$42,37,FALSE),0)</f>
        <v>0</v>
      </c>
      <c r="AM291" s="3"/>
      <c r="AN291" s="10">
        <f>ROUND(VLOOKUP($C291,$B$4:$BH$42,39,FALSE),0)</f>
        <v>0</v>
      </c>
      <c r="AO291" s="10">
        <f>ROUND(VLOOKUP($C291,$B$4:$BH$42,40,FALSE),0)</f>
        <v>0</v>
      </c>
      <c r="AP291" s="10">
        <f>ROUND(VLOOKUP($C291,$B$4:$BH$42,41,FALSE),0)</f>
        <v>0</v>
      </c>
      <c r="AQ291" s="10">
        <f>ROUND(VLOOKUP($C291,$B$4:$BH$42,42,FALSE),0)</f>
        <v>0</v>
      </c>
      <c r="AR291" s="10">
        <f>ROUND(VLOOKUP($C291,$B$4:$BH$42,43,FALSE),0)</f>
        <v>0</v>
      </c>
      <c r="AS291" s="10">
        <f>ROUND(VLOOKUP($C291,$B$4:$BH$42,44,FALSE),0)</f>
        <v>0</v>
      </c>
      <c r="AT291" s="10">
        <f>ROUND(VLOOKUP($C291,$B$4:$BH$42,45,FALSE),0)</f>
        <v>0</v>
      </c>
      <c r="AU291" s="10">
        <f>ROUND(VLOOKUP($C291,$B$4:$BH$42,46,FALSE),0)</f>
        <v>0</v>
      </c>
      <c r="AV291" s="10">
        <f>ROUND(VLOOKUP($C291,$B$4:$BH$42,47,FALSE),0)</f>
        <v>0</v>
      </c>
      <c r="AW291" s="10">
        <f>ROUND(VLOOKUP($C291,$B$4:$BH$42,48,FALSE),0)</f>
        <v>0</v>
      </c>
      <c r="AX291" s="10">
        <f>ROUND(VLOOKUP($C291,$B$4:$BH$42,49,FALSE),0)</f>
        <v>0</v>
      </c>
      <c r="AY291" s="3"/>
      <c r="AZ291" s="10">
        <v>6000</v>
      </c>
      <c r="BA291" s="10">
        <v>6000</v>
      </c>
      <c r="BB291" s="10">
        <v>260</v>
      </c>
      <c r="BC291" s="10">
        <v>25</v>
      </c>
      <c r="BD291" s="10">
        <v>0</v>
      </c>
      <c r="BE291" s="10">
        <v>60</v>
      </c>
      <c r="BF291" s="3"/>
      <c r="BG291" s="10">
        <v>1000</v>
      </c>
      <c r="BH291" s="10">
        <v>5000</v>
      </c>
      <c r="BI291" s="3"/>
      <c r="BJ291" s="21">
        <v>1</v>
      </c>
      <c r="BK291" s="65">
        <v>0</v>
      </c>
      <c r="BL291" s="65">
        <v>0</v>
      </c>
      <c r="BM291" s="6">
        <f t="shared" si="1105"/>
        <v>130.44149999999999</v>
      </c>
      <c r="BN291" s="8">
        <f t="shared" si="1106"/>
        <v>385.30245660461935</v>
      </c>
      <c r="BO291" s="12">
        <f t="shared" si="997"/>
        <v>224.18615120740947</v>
      </c>
      <c r="BP291" s="50">
        <f>(1-'#Constant'!$A$3)/($J291*'#Constant'!$B$3/'#Constant'!$C$3^($D291-1)+1)+'#Constant'!$A$3</f>
        <v>0.91416058394160582</v>
      </c>
      <c r="BQ291" s="4">
        <f t="shared" si="1107"/>
        <v>387.37723570744168</v>
      </c>
      <c r="BR291" s="50">
        <f>(1-'#Constant'!$A$3)/($K291*'#Constant'!$B$3/'#Constant'!$C$3^($D291-1)+1)+'#Constant'!$A$3</f>
        <v>0.92405904059040589</v>
      </c>
      <c r="BS291" s="4">
        <f t="shared" si="1108"/>
        <v>383.22767750179702</v>
      </c>
      <c r="BT291">
        <f>BO291/$BO$4*100</f>
        <v>170.38996153008969</v>
      </c>
    </row>
    <row r="292" spans="1:72" s="13" customFormat="1" ht="17.25" thickBot="1" x14ac:dyDescent="0.35">
      <c r="B292" s="20"/>
      <c r="D292" s="14">
        <v>1</v>
      </c>
      <c r="E292" s="14">
        <v>1</v>
      </c>
      <c r="F292" s="19">
        <v>1</v>
      </c>
      <c r="G292" s="15">
        <f>G291</f>
        <v>101</v>
      </c>
      <c r="H292" s="15">
        <f>H291</f>
        <v>101</v>
      </c>
      <c r="I292" s="15">
        <f>I291</f>
        <v>5666</v>
      </c>
      <c r="J292" s="15">
        <f>J291</f>
        <v>32</v>
      </c>
      <c r="K292" s="15">
        <f>K291</f>
        <v>28</v>
      </c>
      <c r="L292" s="16"/>
      <c r="M292" s="15">
        <f t="shared" ref="M292:V292" si="1116">M291</f>
        <v>200</v>
      </c>
      <c r="N292" s="15">
        <f t="shared" si="1116"/>
        <v>0</v>
      </c>
      <c r="O292" s="15">
        <f t="shared" si="1116"/>
        <v>300</v>
      </c>
      <c r="P292" s="15">
        <f t="shared" si="1116"/>
        <v>200</v>
      </c>
      <c r="Q292" s="15">
        <f t="shared" si="1116"/>
        <v>0</v>
      </c>
      <c r="R292" s="15">
        <f t="shared" si="1116"/>
        <v>0</v>
      </c>
      <c r="S292" s="15">
        <f t="shared" si="1116"/>
        <v>100</v>
      </c>
      <c r="T292" s="15">
        <f t="shared" si="1116"/>
        <v>0</v>
      </c>
      <c r="U292" s="15">
        <f t="shared" si="1116"/>
        <v>0</v>
      </c>
      <c r="V292" s="15">
        <f t="shared" si="1116"/>
        <v>0</v>
      </c>
      <c r="W292" s="16"/>
      <c r="X292" s="15">
        <f t="shared" ref="X292:AI292" si="1117">X291</f>
        <v>200</v>
      </c>
      <c r="Y292" s="15">
        <f t="shared" si="1117"/>
        <v>0</v>
      </c>
      <c r="Z292" s="15">
        <f t="shared" si="1117"/>
        <v>300</v>
      </c>
      <c r="AA292" s="15">
        <f t="shared" si="1117"/>
        <v>200</v>
      </c>
      <c r="AB292" s="15">
        <f t="shared" si="1117"/>
        <v>0</v>
      </c>
      <c r="AC292" s="15">
        <f t="shared" si="1117"/>
        <v>0</v>
      </c>
      <c r="AD292" s="15">
        <f t="shared" si="1117"/>
        <v>100</v>
      </c>
      <c r="AE292" s="15">
        <f t="shared" si="1117"/>
        <v>0</v>
      </c>
      <c r="AF292" s="15">
        <f t="shared" si="1117"/>
        <v>0</v>
      </c>
      <c r="AG292" s="15">
        <f t="shared" si="1117"/>
        <v>0</v>
      </c>
      <c r="AH292" s="15">
        <f t="shared" si="1117"/>
        <v>0</v>
      </c>
      <c r="AI292" s="15">
        <f t="shared" si="1117"/>
        <v>0</v>
      </c>
      <c r="AJ292" s="17"/>
      <c r="AK292" s="15">
        <f>AK291</f>
        <v>0</v>
      </c>
      <c r="AL292" s="15">
        <f>AL291</f>
        <v>0</v>
      </c>
      <c r="AM292" s="17"/>
      <c r="AN292" s="15">
        <f t="shared" ref="AN292:AX292" si="1118">AN291</f>
        <v>0</v>
      </c>
      <c r="AO292" s="15">
        <f t="shared" si="1118"/>
        <v>0</v>
      </c>
      <c r="AP292" s="15">
        <f t="shared" si="1118"/>
        <v>0</v>
      </c>
      <c r="AQ292" s="15">
        <f t="shared" si="1118"/>
        <v>0</v>
      </c>
      <c r="AR292" s="15">
        <f t="shared" si="1118"/>
        <v>0</v>
      </c>
      <c r="AS292" s="15">
        <f t="shared" si="1118"/>
        <v>0</v>
      </c>
      <c r="AT292" s="15">
        <f t="shared" si="1118"/>
        <v>0</v>
      </c>
      <c r="AU292" s="15">
        <f t="shared" si="1118"/>
        <v>0</v>
      </c>
      <c r="AV292" s="15">
        <f t="shared" si="1118"/>
        <v>0</v>
      </c>
      <c r="AW292" s="15">
        <f t="shared" si="1118"/>
        <v>0</v>
      </c>
      <c r="AX292" s="15">
        <f t="shared" si="1118"/>
        <v>0</v>
      </c>
      <c r="AY292" s="17"/>
      <c r="AZ292" s="15">
        <f t="shared" ref="AZ292:BD292" si="1119">AZ291</f>
        <v>6000</v>
      </c>
      <c r="BA292" s="15">
        <f t="shared" si="1119"/>
        <v>6000</v>
      </c>
      <c r="BB292" s="15">
        <v>260</v>
      </c>
      <c r="BC292" s="15">
        <f t="shared" si="1119"/>
        <v>25</v>
      </c>
      <c r="BD292" s="15">
        <f t="shared" si="1119"/>
        <v>0</v>
      </c>
      <c r="BE292" s="15">
        <f t="shared" ref="BE292" si="1120">BE291</f>
        <v>60</v>
      </c>
      <c r="BF292" s="17"/>
      <c r="BG292" s="15">
        <f t="shared" ref="BG292:BH292" si="1121">BG291</f>
        <v>1000</v>
      </c>
      <c r="BH292" s="15">
        <f t="shared" si="1121"/>
        <v>5000</v>
      </c>
      <c r="BI292" s="17"/>
      <c r="BJ292" s="22">
        <f>G292/G291</f>
        <v>1</v>
      </c>
      <c r="BK292" s="65">
        <f t="shared" ref="BK292:BL292" si="1122">BK291</f>
        <v>0</v>
      </c>
      <c r="BL292" s="65">
        <f t="shared" si="1122"/>
        <v>0</v>
      </c>
      <c r="BM292" s="6">
        <f t="shared" si="1105"/>
        <v>130.44149999999999</v>
      </c>
      <c r="BN292" s="8">
        <f t="shared" si="1106"/>
        <v>385.30245660461935</v>
      </c>
      <c r="BO292" s="12">
        <f t="shared" si="997"/>
        <v>224.18615120740947</v>
      </c>
      <c r="BP292" s="50">
        <f>(1-'#Constant'!$A$3)/($J292*'#Constant'!$B$3/'#Constant'!$C$3^($D292-1)+1)+'#Constant'!$A$3</f>
        <v>0.91416058394160582</v>
      </c>
      <c r="BQ292" s="4">
        <f t="shared" si="1107"/>
        <v>387.37723570744168</v>
      </c>
      <c r="BR292" s="50">
        <f>(1-'#Constant'!$A$3)/($K292*'#Constant'!$B$3/'#Constant'!$C$3^($D292-1)+1)+'#Constant'!$A$3</f>
        <v>0.92405904059040589</v>
      </c>
      <c r="BS292" s="4">
        <f t="shared" si="1108"/>
        <v>383.22767750179702</v>
      </c>
      <c r="BT292"/>
    </row>
    <row r="293" spans="1:72" x14ac:dyDescent="0.3">
      <c r="A293">
        <v>519</v>
      </c>
      <c r="B293" s="18" t="str">
        <f>VLOOKUP(CONCATENATE("CREATURE_NAME_",A293),[1]Localization_Hero!$A:$E,2,FALSE)</f>
        <v>{1}의 어둠</v>
      </c>
      <c r="C293" s="43" t="str">
        <f>VLOOKUP($A293,[2]CreatureTable!$A:$I,9,FALSE)</f>
        <v>Wizard</v>
      </c>
      <c r="D293">
        <v>1</v>
      </c>
      <c r="E293">
        <v>1</v>
      </c>
      <c r="F293" s="18">
        <v>1</v>
      </c>
      <c r="G293" s="10">
        <f>ROUND(VLOOKUP($C293,$B$4:$BH$42,6,FALSE),0)</f>
        <v>120</v>
      </c>
      <c r="H293" s="10">
        <f>ROUND(VLOOKUP($C293,$B$4:$BH$42,7,FALSE),0)</f>
        <v>120</v>
      </c>
      <c r="I293" s="10">
        <f>ROUND(VLOOKUP($C293,$B$4:$BH$42,8,FALSE),0)</f>
        <v>4031</v>
      </c>
      <c r="J293" s="10">
        <f>ROUND(VLOOKUP($C293,$B$4:$BH$42,9,FALSE),0)</f>
        <v>16</v>
      </c>
      <c r="K293" s="10">
        <f>ROUND(VLOOKUP($C293,$B$4:$BH$42,10,FALSE),0)</f>
        <v>24</v>
      </c>
      <c r="L293" s="2"/>
      <c r="M293" s="10">
        <f>ROUND(VLOOKUP($C293,$B$4:$BH$42,12,FALSE),0)</f>
        <v>100</v>
      </c>
      <c r="N293" s="10">
        <f>ROUND(VLOOKUP($C293,$B$4:$BH$42,13,FALSE),0)</f>
        <v>0</v>
      </c>
      <c r="O293" s="10">
        <f>ROUND(VLOOKUP($C293,$B$4:$BH$42,14,FALSE),0)</f>
        <v>0</v>
      </c>
      <c r="P293" s="10">
        <f>ROUND(VLOOKUP($C293,$B$4:$BH$42,15,FALSE),0)</f>
        <v>0</v>
      </c>
      <c r="Q293" s="10">
        <f>ROUND(VLOOKUP($C293,$B$4:$BH$42,16,FALSE),0)</f>
        <v>0</v>
      </c>
      <c r="R293" s="10">
        <f>ROUND(VLOOKUP($C293,$B$4:$BH$42,17,FALSE),0)</f>
        <v>0</v>
      </c>
      <c r="S293" s="10">
        <f>ROUND(VLOOKUP($C293,$B$4:$BH$42,18,FALSE),0)</f>
        <v>100</v>
      </c>
      <c r="T293" s="10">
        <f>ROUND(VLOOKUP($C293,$B$4:$BH$42,19,FALSE),0)</f>
        <v>150</v>
      </c>
      <c r="U293" s="10">
        <f>ROUND(VLOOKUP($C293,$B$4:$BH$42,20,FALSE),0)</f>
        <v>0</v>
      </c>
      <c r="V293" s="10">
        <f>ROUND(VLOOKUP($C293,$B$4:$BH$42,21,FALSE),0)</f>
        <v>0</v>
      </c>
      <c r="W293" s="2"/>
      <c r="X293" s="10">
        <f>ROUND(VLOOKUP($C293,$B$4:$BH$42,23,FALSE),0)</f>
        <v>100</v>
      </c>
      <c r="Y293" s="10">
        <f>ROUND(VLOOKUP($C293,$B$4:$BH$42,24,FALSE),0)</f>
        <v>0</v>
      </c>
      <c r="Z293" s="10">
        <f>ROUND(VLOOKUP($C293,$B$4:$BH$42,25,FALSE),0)</f>
        <v>0</v>
      </c>
      <c r="AA293" s="10">
        <f>ROUND(VLOOKUP($C293,$B$4:$BH$42,26,FALSE),0)</f>
        <v>200</v>
      </c>
      <c r="AB293" s="10">
        <f>ROUND(VLOOKUP($C293,$B$4:$BH$42,27,FALSE),0)</f>
        <v>250</v>
      </c>
      <c r="AC293" s="10">
        <f>ROUND(VLOOKUP($C293,$B$4:$BH$42,28,FALSE),0)</f>
        <v>0</v>
      </c>
      <c r="AD293" s="10">
        <f>ROUND(VLOOKUP($C293,$B$4:$BH$42,29,FALSE),0)</f>
        <v>100</v>
      </c>
      <c r="AE293" s="10">
        <f>ROUND(VLOOKUP($C293,$B$4:$BH$42,30,FALSE),0)</f>
        <v>150</v>
      </c>
      <c r="AF293" s="10">
        <f>ROUND(VLOOKUP($C293,$B$4:$BH$42,31,FALSE),0)</f>
        <v>0</v>
      </c>
      <c r="AG293" s="10">
        <f>ROUND(VLOOKUP($C293,$B$4:$BH$42,32,FALSE),0)</f>
        <v>0</v>
      </c>
      <c r="AH293" s="10">
        <f>ROUND(VLOOKUP($C293,$B$4:$BH$42,33,FALSE),0)</f>
        <v>0</v>
      </c>
      <c r="AI293" s="10">
        <f>ROUND(VLOOKUP($C293,$B$4:$BH$42,34,FALSE),0)</f>
        <v>0</v>
      </c>
      <c r="AJ293" s="3"/>
      <c r="AK293" s="10">
        <f>ROUND(VLOOKUP($C293,$B$4:$BH$42,36,FALSE),0)</f>
        <v>0</v>
      </c>
      <c r="AL293" s="10">
        <f>ROUND(VLOOKUP($C293,$B$4:$BH$42,37,FALSE),0)</f>
        <v>0</v>
      </c>
      <c r="AM293" s="3"/>
      <c r="AN293" s="10">
        <f>ROUND(VLOOKUP($C293,$B$4:$BH$42,39,FALSE),0)</f>
        <v>0</v>
      </c>
      <c r="AO293" s="10">
        <f>ROUND(VLOOKUP($C293,$B$4:$BH$42,40,FALSE),0)</f>
        <v>0</v>
      </c>
      <c r="AP293" s="10">
        <f>ROUND(VLOOKUP($C293,$B$4:$BH$42,41,FALSE),0)</f>
        <v>0</v>
      </c>
      <c r="AQ293" s="10">
        <f>ROUND(VLOOKUP($C293,$B$4:$BH$42,42,FALSE),0)</f>
        <v>0</v>
      </c>
      <c r="AR293" s="10">
        <f>ROUND(VLOOKUP($C293,$B$4:$BH$42,43,FALSE),0)</f>
        <v>0</v>
      </c>
      <c r="AS293" s="10">
        <f>ROUND(VLOOKUP($C293,$B$4:$BH$42,44,FALSE),0)</f>
        <v>0</v>
      </c>
      <c r="AT293" s="10">
        <f>ROUND(VLOOKUP($C293,$B$4:$BH$42,45,FALSE),0)</f>
        <v>0</v>
      </c>
      <c r="AU293" s="10">
        <f>ROUND(VLOOKUP($C293,$B$4:$BH$42,46,FALSE),0)</f>
        <v>0</v>
      </c>
      <c r="AV293" s="10">
        <f>ROUND(VLOOKUP($C293,$B$4:$BH$42,47,FALSE),0)</f>
        <v>0</v>
      </c>
      <c r="AW293" s="10">
        <f>ROUND(VLOOKUP($C293,$B$4:$BH$42,48,FALSE),0)</f>
        <v>0</v>
      </c>
      <c r="AX293" s="10">
        <f>ROUND(VLOOKUP($C293,$B$4:$BH$42,49,FALSE),0)</f>
        <v>0</v>
      </c>
      <c r="AY293" s="3"/>
      <c r="AZ293" s="10">
        <v>6000</v>
      </c>
      <c r="BA293" s="10">
        <v>6000</v>
      </c>
      <c r="BB293" s="10">
        <v>425</v>
      </c>
      <c r="BC293" s="10">
        <v>25</v>
      </c>
      <c r="BD293" s="10">
        <v>0</v>
      </c>
      <c r="BE293" s="10">
        <v>60</v>
      </c>
      <c r="BF293" s="3"/>
      <c r="BG293" s="10">
        <v>1000</v>
      </c>
      <c r="BH293" s="10">
        <v>5000</v>
      </c>
      <c r="BI293" s="3"/>
      <c r="BJ293" s="21">
        <v>1</v>
      </c>
      <c r="BK293" s="65">
        <v>0</v>
      </c>
      <c r="BL293" s="65">
        <v>0</v>
      </c>
      <c r="BM293" s="6">
        <f t="shared" si="1105"/>
        <v>145.44749999999999</v>
      </c>
      <c r="BN293" s="8">
        <f t="shared" si="1106"/>
        <v>259.61870858192918</v>
      </c>
      <c r="BO293" s="12">
        <f t="shared" si="997"/>
        <v>194.32162030116501</v>
      </c>
      <c r="BP293" s="50">
        <f>(1-'#Constant'!$A$3)/($J293*'#Constant'!$B$3/'#Constant'!$C$3^($D293-1)+1)+'#Constant'!$A$3</f>
        <v>0.95511450381679386</v>
      </c>
      <c r="BQ293" s="4">
        <f t="shared" si="1107"/>
        <v>211.02181905370844</v>
      </c>
      <c r="BR293" s="50">
        <f>(1-'#Constant'!$A$3)/($K293*'#Constant'!$B$3/'#Constant'!$C$3^($D293-1)+1)+'#Constant'!$A$3</f>
        <v>0.93417910447761188</v>
      </c>
      <c r="BS293" s="4">
        <f t="shared" si="1108"/>
        <v>308.21559811014993</v>
      </c>
      <c r="BT293">
        <f>BO293/$BO$4*100</f>
        <v>147.69178751343802</v>
      </c>
    </row>
    <row r="294" spans="1:72" s="13" customFormat="1" ht="17.25" thickBot="1" x14ac:dyDescent="0.35">
      <c r="B294" s="20"/>
      <c r="D294" s="14">
        <v>1</v>
      </c>
      <c r="E294" s="14">
        <v>1</v>
      </c>
      <c r="F294" s="19">
        <v>1</v>
      </c>
      <c r="G294" s="15">
        <f>G293</f>
        <v>120</v>
      </c>
      <c r="H294" s="15">
        <f>H293</f>
        <v>120</v>
      </c>
      <c r="I294" s="15">
        <f>I293</f>
        <v>4031</v>
      </c>
      <c r="J294" s="15">
        <f>J293</f>
        <v>16</v>
      </c>
      <c r="K294" s="15">
        <f>K293</f>
        <v>24</v>
      </c>
      <c r="L294" s="16"/>
      <c r="M294" s="15">
        <f t="shared" ref="M294:V294" si="1123">M293</f>
        <v>100</v>
      </c>
      <c r="N294" s="15">
        <f t="shared" si="1123"/>
        <v>0</v>
      </c>
      <c r="O294" s="15">
        <f t="shared" si="1123"/>
        <v>0</v>
      </c>
      <c r="P294" s="15">
        <f t="shared" si="1123"/>
        <v>0</v>
      </c>
      <c r="Q294" s="15">
        <f t="shared" si="1123"/>
        <v>0</v>
      </c>
      <c r="R294" s="15">
        <f t="shared" si="1123"/>
        <v>0</v>
      </c>
      <c r="S294" s="15">
        <f t="shared" si="1123"/>
        <v>100</v>
      </c>
      <c r="T294" s="15">
        <f t="shared" si="1123"/>
        <v>150</v>
      </c>
      <c r="U294" s="15">
        <f t="shared" si="1123"/>
        <v>0</v>
      </c>
      <c r="V294" s="15">
        <f t="shared" si="1123"/>
        <v>0</v>
      </c>
      <c r="W294" s="16"/>
      <c r="X294" s="15">
        <f t="shared" ref="X294:AI294" si="1124">X293</f>
        <v>100</v>
      </c>
      <c r="Y294" s="15">
        <f t="shared" si="1124"/>
        <v>0</v>
      </c>
      <c r="Z294" s="15">
        <f t="shared" si="1124"/>
        <v>0</v>
      </c>
      <c r="AA294" s="15">
        <f t="shared" si="1124"/>
        <v>200</v>
      </c>
      <c r="AB294" s="15">
        <f t="shared" si="1124"/>
        <v>250</v>
      </c>
      <c r="AC294" s="15">
        <f t="shared" si="1124"/>
        <v>0</v>
      </c>
      <c r="AD294" s="15">
        <f t="shared" si="1124"/>
        <v>100</v>
      </c>
      <c r="AE294" s="15">
        <f t="shared" si="1124"/>
        <v>150</v>
      </c>
      <c r="AF294" s="15">
        <f t="shared" si="1124"/>
        <v>0</v>
      </c>
      <c r="AG294" s="15">
        <f t="shared" si="1124"/>
        <v>0</v>
      </c>
      <c r="AH294" s="15">
        <f t="shared" si="1124"/>
        <v>0</v>
      </c>
      <c r="AI294" s="15">
        <f t="shared" si="1124"/>
        <v>0</v>
      </c>
      <c r="AJ294" s="17"/>
      <c r="AK294" s="15">
        <f>AK293</f>
        <v>0</v>
      </c>
      <c r="AL294" s="15">
        <f>AL293</f>
        <v>0</v>
      </c>
      <c r="AM294" s="17"/>
      <c r="AN294" s="15">
        <f t="shared" ref="AN294:AX294" si="1125">AN293</f>
        <v>0</v>
      </c>
      <c r="AO294" s="15">
        <f t="shared" si="1125"/>
        <v>0</v>
      </c>
      <c r="AP294" s="15">
        <f t="shared" si="1125"/>
        <v>0</v>
      </c>
      <c r="AQ294" s="15">
        <f t="shared" si="1125"/>
        <v>0</v>
      </c>
      <c r="AR294" s="15">
        <f t="shared" si="1125"/>
        <v>0</v>
      </c>
      <c r="AS294" s="15">
        <f t="shared" si="1125"/>
        <v>0</v>
      </c>
      <c r="AT294" s="15">
        <f t="shared" si="1125"/>
        <v>0</v>
      </c>
      <c r="AU294" s="15">
        <f t="shared" si="1125"/>
        <v>0</v>
      </c>
      <c r="AV294" s="15">
        <f t="shared" si="1125"/>
        <v>0</v>
      </c>
      <c r="AW294" s="15">
        <f t="shared" si="1125"/>
        <v>0</v>
      </c>
      <c r="AX294" s="15">
        <f t="shared" si="1125"/>
        <v>0</v>
      </c>
      <c r="AY294" s="17"/>
      <c r="AZ294" s="15">
        <f t="shared" ref="AZ294:BD294" si="1126">AZ293</f>
        <v>6000</v>
      </c>
      <c r="BA294" s="15">
        <f t="shared" si="1126"/>
        <v>6000</v>
      </c>
      <c r="BB294" s="15">
        <v>425</v>
      </c>
      <c r="BC294" s="15">
        <f t="shared" si="1126"/>
        <v>25</v>
      </c>
      <c r="BD294" s="15">
        <f t="shared" si="1126"/>
        <v>0</v>
      </c>
      <c r="BE294" s="15">
        <f t="shared" ref="BE294" si="1127">BE293</f>
        <v>60</v>
      </c>
      <c r="BF294" s="17"/>
      <c r="BG294" s="15">
        <f t="shared" ref="BG294:BH294" si="1128">BG293</f>
        <v>1000</v>
      </c>
      <c r="BH294" s="15">
        <f t="shared" si="1128"/>
        <v>5000</v>
      </c>
      <c r="BI294" s="17"/>
      <c r="BJ294" s="22">
        <f>G294/G293</f>
        <v>1</v>
      </c>
      <c r="BK294" s="65">
        <f>BK293</f>
        <v>0</v>
      </c>
      <c r="BL294" s="65">
        <f>BL293</f>
        <v>0</v>
      </c>
      <c r="BM294" s="6">
        <f t="shared" si="1105"/>
        <v>145.44749999999999</v>
      </c>
      <c r="BN294" s="8">
        <f t="shared" si="1106"/>
        <v>259.61870858192918</v>
      </c>
      <c r="BO294" s="12">
        <f t="shared" si="997"/>
        <v>194.32162030116501</v>
      </c>
      <c r="BP294" s="50">
        <f>(1-'#Constant'!$A$3)/($J294*'#Constant'!$B$3/'#Constant'!$C$3^($D294-1)+1)+'#Constant'!$A$3</f>
        <v>0.95511450381679386</v>
      </c>
      <c r="BQ294" s="4">
        <f t="shared" si="1107"/>
        <v>211.02181905370844</v>
      </c>
      <c r="BR294" s="50">
        <f>(1-'#Constant'!$A$3)/($K294*'#Constant'!$B$3/'#Constant'!$C$3^($D294-1)+1)+'#Constant'!$A$3</f>
        <v>0.93417910447761188</v>
      </c>
      <c r="BS294" s="4">
        <f t="shared" si="1108"/>
        <v>308.21559811014993</v>
      </c>
      <c r="BT294"/>
    </row>
    <row r="295" spans="1:72" x14ac:dyDescent="0.3">
      <c r="A295">
        <v>520</v>
      </c>
      <c r="B295" s="18" t="str">
        <f>VLOOKUP(CONCATENATE("CREATURE_NAME_",A295),[1]Localization_Hero!$A:$E,2,FALSE)</f>
        <v>{1}의 어둠</v>
      </c>
      <c r="C295" s="43" t="str">
        <f>VLOOKUP($A295,[2]CreatureTable!$A:$I,9,FALSE)</f>
        <v>Knight</v>
      </c>
      <c r="D295">
        <v>1</v>
      </c>
      <c r="E295">
        <v>1</v>
      </c>
      <c r="F295" s="18">
        <v>1</v>
      </c>
      <c r="G295" s="10">
        <f>ROUND(VLOOKUP($C295,$B$4:$BH$42,6,FALSE),0)</f>
        <v>81</v>
      </c>
      <c r="H295" s="10">
        <f>ROUND(VLOOKUP($C295,$B$4:$BH$42,7,FALSE),0)</f>
        <v>81</v>
      </c>
      <c r="I295" s="10">
        <f>ROUND(VLOOKUP($C295,$B$4:$BH$42,8,FALSE),0)</f>
        <v>6982</v>
      </c>
      <c r="J295" s="10">
        <f>ROUND(VLOOKUP($C295,$B$4:$BH$42,9,FALSE),0)</f>
        <v>36</v>
      </c>
      <c r="K295" s="10">
        <f>ROUND(VLOOKUP($C295,$B$4:$BH$42,10,FALSE),0)</f>
        <v>28</v>
      </c>
      <c r="L295" s="2"/>
      <c r="M295" s="10">
        <f>ROUND(VLOOKUP($C295,$B$4:$BH$42,12,FALSE),0)</f>
        <v>50</v>
      </c>
      <c r="N295" s="10">
        <f>ROUND(VLOOKUP($C295,$B$4:$BH$42,13,FALSE),0)</f>
        <v>0</v>
      </c>
      <c r="O295" s="10">
        <f>ROUND(VLOOKUP($C295,$B$4:$BH$42,14,FALSE),0)</f>
        <v>0</v>
      </c>
      <c r="P295" s="10">
        <f>ROUND(VLOOKUP($C295,$B$4:$BH$42,15,FALSE),0)</f>
        <v>0</v>
      </c>
      <c r="Q295" s="10">
        <f>ROUND(VLOOKUP($C295,$B$4:$BH$42,16,FALSE),0)</f>
        <v>100</v>
      </c>
      <c r="R295" s="10">
        <f>ROUND(VLOOKUP($C295,$B$4:$BH$42,17,FALSE),0)</f>
        <v>0</v>
      </c>
      <c r="S295" s="10">
        <f>ROUND(VLOOKUP($C295,$B$4:$BH$42,18,FALSE),0)</f>
        <v>0</v>
      </c>
      <c r="T295" s="10">
        <f>ROUND(VLOOKUP($C295,$B$4:$BH$42,19,FALSE),0)</f>
        <v>0</v>
      </c>
      <c r="U295" s="10">
        <f>ROUND(VLOOKUP($C295,$B$4:$BH$42,20,FALSE),0)</f>
        <v>0</v>
      </c>
      <c r="V295" s="10">
        <f>ROUND(VLOOKUP($C295,$B$4:$BH$42,21,FALSE),0)</f>
        <v>250</v>
      </c>
      <c r="W295" s="2"/>
      <c r="X295" s="10">
        <f>ROUND(VLOOKUP($C295,$B$4:$BH$42,23,FALSE),0)</f>
        <v>50</v>
      </c>
      <c r="Y295" s="10">
        <f>ROUND(VLOOKUP($C295,$B$4:$BH$42,24,FALSE),0)</f>
        <v>0</v>
      </c>
      <c r="Z295" s="10">
        <f>ROUND(VLOOKUP($C295,$B$4:$BH$42,25,FALSE),0)</f>
        <v>0</v>
      </c>
      <c r="AA295" s="10">
        <f>ROUND(VLOOKUP($C295,$B$4:$BH$42,26,FALSE),0)</f>
        <v>0</v>
      </c>
      <c r="AB295" s="10">
        <f>ROUND(VLOOKUP($C295,$B$4:$BH$42,27,FALSE),0)</f>
        <v>100</v>
      </c>
      <c r="AC295" s="10">
        <f>ROUND(VLOOKUP($C295,$B$4:$BH$42,28,FALSE),0)</f>
        <v>0</v>
      </c>
      <c r="AD295" s="10">
        <f>ROUND(VLOOKUP($C295,$B$4:$BH$42,29,FALSE),0)</f>
        <v>0</v>
      </c>
      <c r="AE295" s="10">
        <f>ROUND(VLOOKUP($C295,$B$4:$BH$42,30,FALSE),0)</f>
        <v>0</v>
      </c>
      <c r="AF295" s="10">
        <f>ROUND(VLOOKUP($C295,$B$4:$BH$42,31,FALSE),0)</f>
        <v>0</v>
      </c>
      <c r="AG295" s="10">
        <f>ROUND(VLOOKUP($C295,$B$4:$BH$42,32,FALSE),0)</f>
        <v>250</v>
      </c>
      <c r="AH295" s="10">
        <f>ROUND(VLOOKUP($C295,$B$4:$BH$42,33,FALSE),0)</f>
        <v>0</v>
      </c>
      <c r="AI295" s="10">
        <f>ROUND(VLOOKUP($C295,$B$4:$BH$42,34,FALSE),0)</f>
        <v>0</v>
      </c>
      <c r="AJ295" s="3"/>
      <c r="AK295" s="10">
        <f>ROUND(VLOOKUP($C295,$B$4:$BH$42,36,FALSE),0)</f>
        <v>0</v>
      </c>
      <c r="AL295" s="10">
        <f>ROUND(VLOOKUP($C295,$B$4:$BH$42,37,FALSE),0)</f>
        <v>0</v>
      </c>
      <c r="AM295" s="3"/>
      <c r="AN295" s="10">
        <f>ROUND(VLOOKUP($C295,$B$4:$BH$42,39,FALSE),0)</f>
        <v>0</v>
      </c>
      <c r="AO295" s="10">
        <f>ROUND(VLOOKUP($C295,$B$4:$BH$42,40,FALSE),0)</f>
        <v>0</v>
      </c>
      <c r="AP295" s="10">
        <f>ROUND(VLOOKUP($C295,$B$4:$BH$42,41,FALSE),0)</f>
        <v>0</v>
      </c>
      <c r="AQ295" s="10">
        <f>ROUND(VLOOKUP($C295,$B$4:$BH$42,42,FALSE),0)</f>
        <v>0</v>
      </c>
      <c r="AR295" s="10">
        <f>ROUND(VLOOKUP($C295,$B$4:$BH$42,43,FALSE),0)</f>
        <v>0</v>
      </c>
      <c r="AS295" s="10">
        <f>ROUND(VLOOKUP($C295,$B$4:$BH$42,44,FALSE),0)</f>
        <v>0</v>
      </c>
      <c r="AT295" s="10">
        <f>ROUND(VLOOKUP($C295,$B$4:$BH$42,45,FALSE),0)</f>
        <v>0</v>
      </c>
      <c r="AU295" s="10">
        <f>ROUND(VLOOKUP($C295,$B$4:$BH$42,46,FALSE),0)</f>
        <v>0</v>
      </c>
      <c r="AV295" s="10">
        <f>ROUND(VLOOKUP($C295,$B$4:$BH$42,47,FALSE),0)</f>
        <v>0</v>
      </c>
      <c r="AW295" s="10">
        <f>ROUND(VLOOKUP($C295,$B$4:$BH$42,48,FALSE),0)</f>
        <v>0</v>
      </c>
      <c r="AX295" s="10">
        <f>ROUND(VLOOKUP($C295,$B$4:$BH$42,49,FALSE),0)</f>
        <v>0</v>
      </c>
      <c r="AY295" s="3"/>
      <c r="AZ295" s="10">
        <v>6000</v>
      </c>
      <c r="BA295" s="10">
        <v>6000</v>
      </c>
      <c r="BB295" s="10">
        <v>300</v>
      </c>
      <c r="BC295" s="10">
        <v>25</v>
      </c>
      <c r="BD295" s="10">
        <v>0</v>
      </c>
      <c r="BE295" s="10">
        <v>60</v>
      </c>
      <c r="BF295" s="3"/>
      <c r="BG295" s="10">
        <v>1000</v>
      </c>
      <c r="BH295" s="10">
        <v>5000</v>
      </c>
      <c r="BI295" s="3"/>
      <c r="BJ295" s="21">
        <v>1</v>
      </c>
      <c r="BK295" s="65">
        <v>0</v>
      </c>
      <c r="BL295" s="65">
        <v>0</v>
      </c>
      <c r="BM295" s="6">
        <f t="shared" si="1105"/>
        <v>85.05</v>
      </c>
      <c r="BN295" s="8">
        <f t="shared" si="1106"/>
        <v>535.97110176221133</v>
      </c>
      <c r="BO295" s="12">
        <f t="shared" si="997"/>
        <v>213.50489972100422</v>
      </c>
      <c r="BP295" s="50">
        <f>(1-'#Constant'!$A$3)/($J295*'#Constant'!$B$3/'#Constant'!$C$3^($D295-1)+1)+'#Constant'!$A$3</f>
        <v>0.90447653429602881</v>
      </c>
      <c r="BQ295" s="4">
        <f t="shared" si="1107"/>
        <v>541.71102698872187</v>
      </c>
      <c r="BR295" s="50">
        <f>(1-'#Constant'!$A$3)/($K295*'#Constant'!$B$3/'#Constant'!$C$3^($D295-1)+1)+'#Constant'!$A$3</f>
        <v>0.92405904059040589</v>
      </c>
      <c r="BS295" s="4">
        <f t="shared" si="1108"/>
        <v>530.2311765357008</v>
      </c>
      <c r="BT295">
        <f>BO295/$BO$4*100</f>
        <v>162.27180605946913</v>
      </c>
    </row>
    <row r="296" spans="1:72" s="13" customFormat="1" ht="17.25" thickBot="1" x14ac:dyDescent="0.35">
      <c r="B296" s="20"/>
      <c r="D296" s="14">
        <v>1</v>
      </c>
      <c r="E296" s="14">
        <v>1</v>
      </c>
      <c r="F296" s="19">
        <v>1</v>
      </c>
      <c r="G296" s="15">
        <f>G295</f>
        <v>81</v>
      </c>
      <c r="H296" s="15">
        <f>H295</f>
        <v>81</v>
      </c>
      <c r="I296" s="15">
        <f>I295</f>
        <v>6982</v>
      </c>
      <c r="J296" s="15">
        <f>J295</f>
        <v>36</v>
      </c>
      <c r="K296" s="15">
        <f>K295</f>
        <v>28</v>
      </c>
      <c r="L296" s="16"/>
      <c r="M296" s="15">
        <f t="shared" ref="M296:V296" si="1129">M295</f>
        <v>50</v>
      </c>
      <c r="N296" s="15">
        <f t="shared" si="1129"/>
        <v>0</v>
      </c>
      <c r="O296" s="15">
        <f t="shared" si="1129"/>
        <v>0</v>
      </c>
      <c r="P296" s="15">
        <f t="shared" si="1129"/>
        <v>0</v>
      </c>
      <c r="Q296" s="15">
        <f t="shared" si="1129"/>
        <v>100</v>
      </c>
      <c r="R296" s="15">
        <f t="shared" si="1129"/>
        <v>0</v>
      </c>
      <c r="S296" s="15">
        <f t="shared" si="1129"/>
        <v>0</v>
      </c>
      <c r="T296" s="15">
        <f t="shared" si="1129"/>
        <v>0</v>
      </c>
      <c r="U296" s="15">
        <f t="shared" si="1129"/>
        <v>0</v>
      </c>
      <c r="V296" s="15">
        <f t="shared" si="1129"/>
        <v>250</v>
      </c>
      <c r="W296" s="16"/>
      <c r="X296" s="15">
        <f t="shared" ref="X296:AI296" si="1130">X295</f>
        <v>50</v>
      </c>
      <c r="Y296" s="15">
        <f t="shared" si="1130"/>
        <v>0</v>
      </c>
      <c r="Z296" s="15">
        <f t="shared" si="1130"/>
        <v>0</v>
      </c>
      <c r="AA296" s="15">
        <f t="shared" si="1130"/>
        <v>0</v>
      </c>
      <c r="AB296" s="15">
        <f t="shared" si="1130"/>
        <v>100</v>
      </c>
      <c r="AC296" s="15">
        <f t="shared" si="1130"/>
        <v>0</v>
      </c>
      <c r="AD296" s="15">
        <f t="shared" si="1130"/>
        <v>0</v>
      </c>
      <c r="AE296" s="15">
        <f t="shared" si="1130"/>
        <v>0</v>
      </c>
      <c r="AF296" s="15">
        <f t="shared" si="1130"/>
        <v>0</v>
      </c>
      <c r="AG296" s="15">
        <f t="shared" si="1130"/>
        <v>250</v>
      </c>
      <c r="AH296" s="15">
        <f t="shared" si="1130"/>
        <v>0</v>
      </c>
      <c r="AI296" s="15">
        <f t="shared" si="1130"/>
        <v>0</v>
      </c>
      <c r="AJ296" s="17"/>
      <c r="AK296" s="15">
        <f>AK295</f>
        <v>0</v>
      </c>
      <c r="AL296" s="15">
        <f>AL295</f>
        <v>0</v>
      </c>
      <c r="AM296" s="17"/>
      <c r="AN296" s="15">
        <f t="shared" ref="AN296:AX296" si="1131">AN295</f>
        <v>0</v>
      </c>
      <c r="AO296" s="15">
        <f t="shared" si="1131"/>
        <v>0</v>
      </c>
      <c r="AP296" s="15">
        <f t="shared" si="1131"/>
        <v>0</v>
      </c>
      <c r="AQ296" s="15">
        <f t="shared" si="1131"/>
        <v>0</v>
      </c>
      <c r="AR296" s="15">
        <f t="shared" si="1131"/>
        <v>0</v>
      </c>
      <c r="AS296" s="15">
        <f t="shared" si="1131"/>
        <v>0</v>
      </c>
      <c r="AT296" s="15">
        <f t="shared" si="1131"/>
        <v>0</v>
      </c>
      <c r="AU296" s="15">
        <f t="shared" si="1131"/>
        <v>0</v>
      </c>
      <c r="AV296" s="15">
        <f t="shared" si="1131"/>
        <v>0</v>
      </c>
      <c r="AW296" s="15">
        <f t="shared" si="1131"/>
        <v>0</v>
      </c>
      <c r="AX296" s="15">
        <f t="shared" si="1131"/>
        <v>0</v>
      </c>
      <c r="AY296" s="17"/>
      <c r="AZ296" s="15">
        <f t="shared" ref="AZ296:BD296" si="1132">AZ295</f>
        <v>6000</v>
      </c>
      <c r="BA296" s="15">
        <f t="shared" si="1132"/>
        <v>6000</v>
      </c>
      <c r="BB296" s="15">
        <v>300</v>
      </c>
      <c r="BC296" s="15">
        <f t="shared" si="1132"/>
        <v>25</v>
      </c>
      <c r="BD296" s="15">
        <f t="shared" si="1132"/>
        <v>0</v>
      </c>
      <c r="BE296" s="15">
        <f t="shared" ref="BE296" si="1133">BE295</f>
        <v>60</v>
      </c>
      <c r="BF296" s="17"/>
      <c r="BG296" s="15">
        <f t="shared" ref="BG296:BH296" si="1134">BG295</f>
        <v>1000</v>
      </c>
      <c r="BH296" s="15">
        <f t="shared" si="1134"/>
        <v>5000</v>
      </c>
      <c r="BI296" s="17"/>
      <c r="BJ296" s="22">
        <f>G296/G295</f>
        <v>1</v>
      </c>
      <c r="BK296" s="65">
        <f t="shared" ref="BK296:BL298" si="1135">BK295</f>
        <v>0</v>
      </c>
      <c r="BL296" s="65">
        <f t="shared" si="1135"/>
        <v>0</v>
      </c>
      <c r="BM296" s="6">
        <f t="shared" si="1105"/>
        <v>85.05</v>
      </c>
      <c r="BN296" s="8">
        <f t="shared" si="1106"/>
        <v>535.97110176221133</v>
      </c>
      <c r="BO296" s="12">
        <f t="shared" si="997"/>
        <v>213.50489972100422</v>
      </c>
      <c r="BP296" s="50">
        <f>(1-'#Constant'!$A$3)/($J296*'#Constant'!$B$3/'#Constant'!$C$3^($D296-1)+1)+'#Constant'!$A$3</f>
        <v>0.90447653429602881</v>
      </c>
      <c r="BQ296" s="4">
        <f t="shared" si="1107"/>
        <v>541.71102698872187</v>
      </c>
      <c r="BR296" s="50">
        <f>(1-'#Constant'!$A$3)/($K296*'#Constant'!$B$3/'#Constant'!$C$3^($D296-1)+1)+'#Constant'!$A$3</f>
        <v>0.92405904059040589</v>
      </c>
      <c r="BS296" s="4">
        <f t="shared" si="1108"/>
        <v>530.2311765357008</v>
      </c>
      <c r="BT296"/>
    </row>
    <row r="297" spans="1:72" x14ac:dyDescent="0.3">
      <c r="A297">
        <v>521</v>
      </c>
      <c r="B297" s="18" t="str">
        <f>VLOOKUP(CONCATENATE("CREATURE_NAME_",A297),[1]Localization_Hero!$A:$E,2,FALSE)</f>
        <v>{1}의 어둠</v>
      </c>
      <c r="C297" s="43" t="str">
        <f>VLOOKUP($A297,[2]CreatureTable!$A:$I,9,FALSE)</f>
        <v>Warrior</v>
      </c>
      <c r="D297">
        <v>1</v>
      </c>
      <c r="E297">
        <v>1</v>
      </c>
      <c r="F297" s="18">
        <v>1</v>
      </c>
      <c r="G297" s="10">
        <f>ROUND(VLOOKUP($C297,$B$4:$BH$42,6,FALSE),0)</f>
        <v>92</v>
      </c>
      <c r="H297" s="10">
        <f>ROUND(VLOOKUP($C297,$B$4:$BH$42,7,FALSE),0)</f>
        <v>92</v>
      </c>
      <c r="I297" s="10">
        <f>ROUND(VLOOKUP($C297,$B$4:$BH$42,8,FALSE),0)</f>
        <v>5930</v>
      </c>
      <c r="J297" s="10">
        <f>ROUND(VLOOKUP($C297,$B$4:$BH$42,9,FALSE),0)</f>
        <v>30</v>
      </c>
      <c r="K297" s="10">
        <f>ROUND(VLOOKUP($C297,$B$4:$BH$42,10,FALSE),0)</f>
        <v>36</v>
      </c>
      <c r="L297" s="2"/>
      <c r="M297" s="10">
        <f>ROUND(VLOOKUP($C297,$B$4:$BH$42,12,FALSE),0)</f>
        <v>150</v>
      </c>
      <c r="N297" s="10">
        <f>ROUND(VLOOKUP($C297,$B$4:$BH$42,13,FALSE),0)</f>
        <v>0</v>
      </c>
      <c r="O297" s="10">
        <f>ROUND(VLOOKUP($C297,$B$4:$BH$42,14,FALSE),0)</f>
        <v>0</v>
      </c>
      <c r="P297" s="10">
        <f>ROUND(VLOOKUP($C297,$B$4:$BH$42,15,FALSE),0)</f>
        <v>100</v>
      </c>
      <c r="Q297" s="10">
        <f>ROUND(VLOOKUP($C297,$B$4:$BH$42,16,FALSE),0)</f>
        <v>0</v>
      </c>
      <c r="R297" s="10">
        <f>ROUND(VLOOKUP($C297,$B$4:$BH$42,17,FALSE),0)</f>
        <v>0</v>
      </c>
      <c r="S297" s="10">
        <f>ROUND(VLOOKUP($C297,$B$4:$BH$42,18,FALSE),0)</f>
        <v>100</v>
      </c>
      <c r="T297" s="10">
        <f>ROUND(VLOOKUP($C297,$B$4:$BH$42,19,FALSE),0)</f>
        <v>150</v>
      </c>
      <c r="U297" s="10">
        <f>ROUND(VLOOKUP($C297,$B$4:$BH$42,20,FALSE),0)</f>
        <v>0</v>
      </c>
      <c r="V297" s="10">
        <f>ROUND(VLOOKUP($C297,$B$4:$BH$42,21,FALSE),0)</f>
        <v>0</v>
      </c>
      <c r="W297" s="2"/>
      <c r="X297" s="10">
        <f>ROUND(VLOOKUP($C297,$B$4:$BH$42,23,FALSE),0)</f>
        <v>150</v>
      </c>
      <c r="Y297" s="10">
        <f>ROUND(VLOOKUP($C297,$B$4:$BH$42,24,FALSE),0)</f>
        <v>0</v>
      </c>
      <c r="Z297" s="10">
        <f>ROUND(VLOOKUP($C297,$B$4:$BH$42,25,FALSE),0)</f>
        <v>0</v>
      </c>
      <c r="AA297" s="10">
        <f>ROUND(VLOOKUP($C297,$B$4:$BH$42,26,FALSE),0)</f>
        <v>100</v>
      </c>
      <c r="AB297" s="10">
        <f>ROUND(VLOOKUP($C297,$B$4:$BH$42,27,FALSE),0)</f>
        <v>0</v>
      </c>
      <c r="AC297" s="10">
        <f>ROUND(VLOOKUP($C297,$B$4:$BH$42,28,FALSE),0)</f>
        <v>0</v>
      </c>
      <c r="AD297" s="10">
        <f>ROUND(VLOOKUP($C297,$B$4:$BH$42,29,FALSE),0)</f>
        <v>100</v>
      </c>
      <c r="AE297" s="10">
        <f>ROUND(VLOOKUP($C297,$B$4:$BH$42,30,FALSE),0)</f>
        <v>150</v>
      </c>
      <c r="AF297" s="10">
        <f>ROUND(VLOOKUP($C297,$B$4:$BH$42,31,FALSE),0)</f>
        <v>0</v>
      </c>
      <c r="AG297" s="10">
        <f>ROUND(VLOOKUP($C297,$B$4:$BH$42,32,FALSE),0)</f>
        <v>0</v>
      </c>
      <c r="AH297" s="10">
        <f>ROUND(VLOOKUP($C297,$B$4:$BH$42,33,FALSE),0)</f>
        <v>0</v>
      </c>
      <c r="AI297" s="10">
        <f>ROUND(VLOOKUP($C297,$B$4:$BH$42,34,FALSE),0)</f>
        <v>0</v>
      </c>
      <c r="AJ297" s="3"/>
      <c r="AK297" s="10">
        <f>ROUND(VLOOKUP($C297,$B$4:$BH$42,36,FALSE),0)</f>
        <v>150</v>
      </c>
      <c r="AL297" s="10">
        <f>ROUND(VLOOKUP($C297,$B$4:$BH$42,37,FALSE),0)</f>
        <v>0</v>
      </c>
      <c r="AM297" s="3"/>
      <c r="AN297" s="10">
        <f>ROUND(VLOOKUP($C297,$B$4:$BH$42,39,FALSE),0)</f>
        <v>0</v>
      </c>
      <c r="AO297" s="10">
        <f>ROUND(VLOOKUP($C297,$B$4:$BH$42,40,FALSE),0)</f>
        <v>0</v>
      </c>
      <c r="AP297" s="10">
        <f>ROUND(VLOOKUP($C297,$B$4:$BH$42,41,FALSE),0)</f>
        <v>0</v>
      </c>
      <c r="AQ297" s="10">
        <f>ROUND(VLOOKUP($C297,$B$4:$BH$42,42,FALSE),0)</f>
        <v>0</v>
      </c>
      <c r="AR297" s="10">
        <f>ROUND(VLOOKUP($C297,$B$4:$BH$42,43,FALSE),0)</f>
        <v>0</v>
      </c>
      <c r="AS297" s="10">
        <f>ROUND(VLOOKUP($C297,$B$4:$BH$42,44,FALSE),0)</f>
        <v>0</v>
      </c>
      <c r="AT297" s="10">
        <f>ROUND(VLOOKUP($C297,$B$4:$BH$42,45,FALSE),0)</f>
        <v>0</v>
      </c>
      <c r="AU297" s="10">
        <f>ROUND(VLOOKUP($C297,$B$4:$BH$42,46,FALSE),0)</f>
        <v>0</v>
      </c>
      <c r="AV297" s="10">
        <f>ROUND(VLOOKUP($C297,$B$4:$BH$42,47,FALSE),0)</f>
        <v>0</v>
      </c>
      <c r="AW297" s="10">
        <f>ROUND(VLOOKUP($C297,$B$4:$BH$42,48,FALSE),0)</f>
        <v>0</v>
      </c>
      <c r="AX297" s="10">
        <f>ROUND(VLOOKUP($C297,$B$4:$BH$42,49,FALSE),0)</f>
        <v>0</v>
      </c>
      <c r="AY297" s="3"/>
      <c r="AZ297" s="10">
        <v>6000</v>
      </c>
      <c r="BA297" s="10">
        <v>6000</v>
      </c>
      <c r="BB297" s="10">
        <v>235</v>
      </c>
      <c r="BC297" s="10">
        <v>25</v>
      </c>
      <c r="BD297" s="10">
        <v>0</v>
      </c>
      <c r="BE297" s="10">
        <v>60</v>
      </c>
      <c r="BF297" s="3"/>
      <c r="BG297" s="10">
        <v>1000</v>
      </c>
      <c r="BH297" s="10">
        <v>5000</v>
      </c>
      <c r="BI297" s="3"/>
      <c r="BJ297" s="21">
        <v>1</v>
      </c>
      <c r="BK297" s="65">
        <v>0</v>
      </c>
      <c r="BL297" s="65">
        <v>0</v>
      </c>
      <c r="BM297" s="6">
        <f t="shared" si="1105"/>
        <v>116.57837499999998</v>
      </c>
      <c r="BN297" s="8">
        <f t="shared" si="1106"/>
        <v>388.44422318283398</v>
      </c>
      <c r="BO297" s="12">
        <f t="shared" si="997"/>
        <v>212.80083720886088</v>
      </c>
      <c r="BP297" s="50">
        <f>(1-'#Constant'!$A$3)/($J297*'#Constant'!$B$3/'#Constant'!$C$3^($D297-1)+1)+'#Constant'!$A$3</f>
        <v>0.91908256880733941</v>
      </c>
      <c r="BQ297" s="4">
        <f t="shared" si="1107"/>
        <v>358.44923581996852</v>
      </c>
      <c r="BR297" s="50">
        <f>(1-'#Constant'!$A$3)/($K297*'#Constant'!$B$3/'#Constant'!$C$3^($D297-1)+1)+'#Constant'!$A$3</f>
        <v>0.90447653429602881</v>
      </c>
      <c r="BS297" s="4">
        <f t="shared" si="1108"/>
        <v>364.2376910318157</v>
      </c>
      <c r="BT297">
        <f>BO297/$BO$4*100</f>
        <v>161.73669189781026</v>
      </c>
    </row>
    <row r="298" spans="1:72" s="13" customFormat="1" ht="17.25" thickBot="1" x14ac:dyDescent="0.35">
      <c r="B298" s="20"/>
      <c r="D298" s="14">
        <v>1</v>
      </c>
      <c r="E298" s="14">
        <v>1</v>
      </c>
      <c r="F298" s="19">
        <v>1</v>
      </c>
      <c r="G298" s="15">
        <f>G297</f>
        <v>92</v>
      </c>
      <c r="H298" s="15">
        <f>H297</f>
        <v>92</v>
      </c>
      <c r="I298" s="15">
        <f>I297</f>
        <v>5930</v>
      </c>
      <c r="J298" s="15">
        <f>J297</f>
        <v>30</v>
      </c>
      <c r="K298" s="15">
        <f>K297</f>
        <v>36</v>
      </c>
      <c r="L298" s="16"/>
      <c r="M298" s="15">
        <f t="shared" ref="M298:V298" si="1136">M297</f>
        <v>150</v>
      </c>
      <c r="N298" s="15">
        <f t="shared" si="1136"/>
        <v>0</v>
      </c>
      <c r="O298" s="15">
        <f t="shared" si="1136"/>
        <v>0</v>
      </c>
      <c r="P298" s="15">
        <f t="shared" si="1136"/>
        <v>100</v>
      </c>
      <c r="Q298" s="15">
        <f t="shared" si="1136"/>
        <v>0</v>
      </c>
      <c r="R298" s="15">
        <f t="shared" si="1136"/>
        <v>0</v>
      </c>
      <c r="S298" s="15">
        <f t="shared" si="1136"/>
        <v>100</v>
      </c>
      <c r="T298" s="15">
        <f t="shared" si="1136"/>
        <v>150</v>
      </c>
      <c r="U298" s="15">
        <f t="shared" si="1136"/>
        <v>0</v>
      </c>
      <c r="V298" s="15">
        <f t="shared" si="1136"/>
        <v>0</v>
      </c>
      <c r="W298" s="16"/>
      <c r="X298" s="15">
        <f t="shared" ref="X298:AI298" si="1137">X297</f>
        <v>150</v>
      </c>
      <c r="Y298" s="15">
        <f t="shared" si="1137"/>
        <v>0</v>
      </c>
      <c r="Z298" s="15">
        <f t="shared" si="1137"/>
        <v>0</v>
      </c>
      <c r="AA298" s="15">
        <f t="shared" si="1137"/>
        <v>100</v>
      </c>
      <c r="AB298" s="15">
        <f t="shared" si="1137"/>
        <v>0</v>
      </c>
      <c r="AC298" s="15">
        <f t="shared" si="1137"/>
        <v>0</v>
      </c>
      <c r="AD298" s="15">
        <f t="shared" si="1137"/>
        <v>100</v>
      </c>
      <c r="AE298" s="15">
        <f t="shared" si="1137"/>
        <v>150</v>
      </c>
      <c r="AF298" s="15">
        <f t="shared" si="1137"/>
        <v>0</v>
      </c>
      <c r="AG298" s="15">
        <f t="shared" si="1137"/>
        <v>0</v>
      </c>
      <c r="AH298" s="15">
        <f t="shared" si="1137"/>
        <v>0</v>
      </c>
      <c r="AI298" s="15">
        <f t="shared" si="1137"/>
        <v>0</v>
      </c>
      <c r="AJ298" s="17"/>
      <c r="AK298" s="15">
        <f>AK297</f>
        <v>150</v>
      </c>
      <c r="AL298" s="15">
        <f>AL297</f>
        <v>0</v>
      </c>
      <c r="AM298" s="17"/>
      <c r="AN298" s="15">
        <f t="shared" ref="AN298:AX298" si="1138">AN297</f>
        <v>0</v>
      </c>
      <c r="AO298" s="15">
        <f t="shared" si="1138"/>
        <v>0</v>
      </c>
      <c r="AP298" s="15">
        <f t="shared" si="1138"/>
        <v>0</v>
      </c>
      <c r="AQ298" s="15">
        <f t="shared" si="1138"/>
        <v>0</v>
      </c>
      <c r="AR298" s="15">
        <f t="shared" si="1138"/>
        <v>0</v>
      </c>
      <c r="AS298" s="15">
        <f t="shared" si="1138"/>
        <v>0</v>
      </c>
      <c r="AT298" s="15">
        <f t="shared" si="1138"/>
        <v>0</v>
      </c>
      <c r="AU298" s="15">
        <f t="shared" si="1138"/>
        <v>0</v>
      </c>
      <c r="AV298" s="15">
        <f t="shared" si="1138"/>
        <v>0</v>
      </c>
      <c r="AW298" s="15">
        <f t="shared" si="1138"/>
        <v>0</v>
      </c>
      <c r="AX298" s="15">
        <f t="shared" si="1138"/>
        <v>0</v>
      </c>
      <c r="AY298" s="17"/>
      <c r="AZ298" s="15">
        <f t="shared" ref="AZ298:BD298" si="1139">AZ297</f>
        <v>6000</v>
      </c>
      <c r="BA298" s="15">
        <f t="shared" si="1139"/>
        <v>6000</v>
      </c>
      <c r="BB298" s="15">
        <v>235</v>
      </c>
      <c r="BC298" s="15">
        <f t="shared" si="1139"/>
        <v>25</v>
      </c>
      <c r="BD298" s="15">
        <f t="shared" si="1139"/>
        <v>0</v>
      </c>
      <c r="BE298" s="15">
        <f t="shared" ref="BE298" si="1140">BE297</f>
        <v>60</v>
      </c>
      <c r="BF298" s="17"/>
      <c r="BG298" s="15">
        <f t="shared" ref="BG298:BH298" si="1141">BG297</f>
        <v>1000</v>
      </c>
      <c r="BH298" s="15">
        <f t="shared" si="1141"/>
        <v>5000</v>
      </c>
      <c r="BI298" s="17"/>
      <c r="BJ298" s="22">
        <f>G298/G297</f>
        <v>1</v>
      </c>
      <c r="BK298" s="65">
        <f t="shared" si="1135"/>
        <v>0</v>
      </c>
      <c r="BL298" s="65">
        <f t="shared" si="1135"/>
        <v>0</v>
      </c>
      <c r="BM298" s="6">
        <f t="shared" si="1105"/>
        <v>116.57837499999998</v>
      </c>
      <c r="BN298" s="8">
        <f t="shared" si="1106"/>
        <v>388.44422318283398</v>
      </c>
      <c r="BO298" s="12">
        <f t="shared" si="997"/>
        <v>212.80083720886088</v>
      </c>
      <c r="BP298" s="50">
        <f>(1-'#Constant'!$A$3)/($J298*'#Constant'!$B$3/'#Constant'!$C$3^($D298-1)+1)+'#Constant'!$A$3</f>
        <v>0.91908256880733941</v>
      </c>
      <c r="BQ298" s="4">
        <f t="shared" si="1107"/>
        <v>358.44923581996852</v>
      </c>
      <c r="BR298" s="50">
        <f>(1-'#Constant'!$A$3)/($K298*'#Constant'!$B$3/'#Constant'!$C$3^($D298-1)+1)+'#Constant'!$A$3</f>
        <v>0.90447653429602881</v>
      </c>
      <c r="BS298" s="4">
        <f t="shared" si="1108"/>
        <v>364.2376910318157</v>
      </c>
      <c r="BT298"/>
    </row>
    <row r="299" spans="1:72" x14ac:dyDescent="0.3">
      <c r="A299">
        <v>522</v>
      </c>
      <c r="B299" s="18" t="str">
        <f>VLOOKUP(CONCATENATE("CREATURE_NAME_",A299),[1]Localization_Hero!$A:$E,2,FALSE)</f>
        <v>{1}의 어둠</v>
      </c>
      <c r="C299" s="43" t="str">
        <f>VLOOKUP($A299,[2]CreatureTable!$A:$I,9,FALSE)</f>
        <v>Mechanic</v>
      </c>
      <c r="D299">
        <v>1</v>
      </c>
      <c r="E299">
        <v>1</v>
      </c>
      <c r="F299" s="18">
        <v>1</v>
      </c>
      <c r="G299" s="10">
        <f>ROUND(VLOOKUP($C299,$B$4:$BH$42,6,FALSE),0)</f>
        <v>104</v>
      </c>
      <c r="H299" s="10">
        <f>ROUND(VLOOKUP($C299,$B$4:$BH$42,7,FALSE),0)</f>
        <v>104</v>
      </c>
      <c r="I299" s="10">
        <f>ROUND(VLOOKUP($C299,$B$4:$BH$42,8,FALSE),0)</f>
        <v>4734</v>
      </c>
      <c r="J299" s="10">
        <f>ROUND(VLOOKUP($C299,$B$4:$BH$42,9,FALSE),0)</f>
        <v>22</v>
      </c>
      <c r="K299" s="10">
        <f>ROUND(VLOOKUP($C299,$B$4:$BH$42,10,FALSE),0)</f>
        <v>18</v>
      </c>
      <c r="L299" s="2"/>
      <c r="M299" s="10">
        <f>ROUND(VLOOKUP($C299,$B$4:$BH$42,12,FALSE),0)</f>
        <v>150</v>
      </c>
      <c r="N299" s="10">
        <f>ROUND(VLOOKUP($C299,$B$4:$BH$42,13,FALSE),0)</f>
        <v>0</v>
      </c>
      <c r="O299" s="10">
        <f>ROUND(VLOOKUP($C299,$B$4:$BH$42,14,FALSE),0)</f>
        <v>500</v>
      </c>
      <c r="P299" s="10">
        <f>ROUND(VLOOKUP($C299,$B$4:$BH$42,15,FALSE),0)</f>
        <v>0</v>
      </c>
      <c r="Q299" s="10">
        <f>ROUND(VLOOKUP($C299,$B$4:$BH$42,16,FALSE),0)</f>
        <v>0</v>
      </c>
      <c r="R299" s="10">
        <f>ROUND(VLOOKUP($C299,$B$4:$BH$42,17,FALSE),0)</f>
        <v>0</v>
      </c>
      <c r="S299" s="10">
        <f>ROUND(VLOOKUP($C299,$B$4:$BH$42,18,FALSE),0)</f>
        <v>200</v>
      </c>
      <c r="T299" s="10">
        <f>ROUND(VLOOKUP($C299,$B$4:$BH$42,19,FALSE),0)</f>
        <v>100</v>
      </c>
      <c r="U299" s="10">
        <f>ROUND(VLOOKUP($C299,$B$4:$BH$42,20,FALSE),0)</f>
        <v>0</v>
      </c>
      <c r="V299" s="10">
        <f>ROUND(VLOOKUP($C299,$B$4:$BH$42,21,FALSE),0)</f>
        <v>0</v>
      </c>
      <c r="W299" s="2"/>
      <c r="X299" s="10">
        <f>ROUND(VLOOKUP($C299,$B$4:$BH$42,23,FALSE),0)</f>
        <v>150</v>
      </c>
      <c r="Y299" s="10">
        <f>ROUND(VLOOKUP($C299,$B$4:$BH$42,24,FALSE),0)</f>
        <v>0</v>
      </c>
      <c r="Z299" s="10">
        <f>ROUND(VLOOKUP($C299,$B$4:$BH$42,25,FALSE),0)</f>
        <v>500</v>
      </c>
      <c r="AA299" s="10">
        <f>ROUND(VLOOKUP($C299,$B$4:$BH$42,26,FALSE),0)</f>
        <v>0</v>
      </c>
      <c r="AB299" s="10">
        <f>ROUND(VLOOKUP($C299,$B$4:$BH$42,27,FALSE),0)</f>
        <v>0</v>
      </c>
      <c r="AC299" s="10">
        <f>ROUND(VLOOKUP($C299,$B$4:$BH$42,28,FALSE),0)</f>
        <v>0</v>
      </c>
      <c r="AD299" s="10">
        <f>ROUND(VLOOKUP($C299,$B$4:$BH$42,29,FALSE),0)</f>
        <v>200</v>
      </c>
      <c r="AE299" s="10">
        <f>ROUND(VLOOKUP($C299,$B$4:$BH$42,30,FALSE),0)</f>
        <v>100</v>
      </c>
      <c r="AF299" s="10">
        <f>ROUND(VLOOKUP($C299,$B$4:$BH$42,31,FALSE),0)</f>
        <v>0</v>
      </c>
      <c r="AG299" s="10">
        <f>ROUND(VLOOKUP($C299,$B$4:$BH$42,32,FALSE),0)</f>
        <v>0</v>
      </c>
      <c r="AH299" s="10">
        <f>ROUND(VLOOKUP($C299,$B$4:$BH$42,33,FALSE),0)</f>
        <v>0</v>
      </c>
      <c r="AI299" s="10">
        <f>ROUND(VLOOKUP($C299,$B$4:$BH$42,34,FALSE),0)</f>
        <v>0</v>
      </c>
      <c r="AJ299" s="3"/>
      <c r="AK299" s="10">
        <f>ROUND(VLOOKUP($C299,$B$4:$BH$42,36,FALSE),0)</f>
        <v>0</v>
      </c>
      <c r="AL299" s="10">
        <f>ROUND(VLOOKUP($C299,$B$4:$BH$42,37,FALSE),0)</f>
        <v>0</v>
      </c>
      <c r="AM299" s="3"/>
      <c r="AN299" s="10">
        <f>ROUND(VLOOKUP($C299,$B$4:$BH$42,39,FALSE),0)</f>
        <v>0</v>
      </c>
      <c r="AO299" s="10">
        <f>ROUND(VLOOKUP($C299,$B$4:$BH$42,40,FALSE),0)</f>
        <v>0</v>
      </c>
      <c r="AP299" s="10">
        <f>ROUND(VLOOKUP($C299,$B$4:$BH$42,41,FALSE),0)</f>
        <v>0</v>
      </c>
      <c r="AQ299" s="10">
        <f>ROUND(VLOOKUP($C299,$B$4:$BH$42,42,FALSE),0)</f>
        <v>0</v>
      </c>
      <c r="AR299" s="10">
        <f>ROUND(VLOOKUP($C299,$B$4:$BH$42,43,FALSE),0)</f>
        <v>0</v>
      </c>
      <c r="AS299" s="10">
        <f>ROUND(VLOOKUP($C299,$B$4:$BH$42,44,FALSE),0)</f>
        <v>0</v>
      </c>
      <c r="AT299" s="10">
        <f>ROUND(VLOOKUP($C299,$B$4:$BH$42,45,FALSE),0)</f>
        <v>0</v>
      </c>
      <c r="AU299" s="10">
        <f>ROUND(VLOOKUP($C299,$B$4:$BH$42,46,FALSE),0)</f>
        <v>0</v>
      </c>
      <c r="AV299" s="10">
        <f>ROUND(VLOOKUP($C299,$B$4:$BH$42,47,FALSE),0)</f>
        <v>0</v>
      </c>
      <c r="AW299" s="10">
        <f>ROUND(VLOOKUP($C299,$B$4:$BH$42,48,FALSE),0)</f>
        <v>0</v>
      </c>
      <c r="AX299" s="10">
        <f>ROUND(VLOOKUP($C299,$B$4:$BH$42,49,FALSE),0)</f>
        <v>0</v>
      </c>
      <c r="AY299" s="3"/>
      <c r="AZ299" s="10">
        <v>6000</v>
      </c>
      <c r="BA299" s="10">
        <v>6000</v>
      </c>
      <c r="BB299" s="10">
        <v>675</v>
      </c>
      <c r="BC299" s="10">
        <v>25</v>
      </c>
      <c r="BD299" s="10">
        <v>0</v>
      </c>
      <c r="BE299" s="10">
        <v>60</v>
      </c>
      <c r="BF299" s="3"/>
      <c r="BG299" s="10">
        <v>1000</v>
      </c>
      <c r="BH299" s="10">
        <v>5000</v>
      </c>
      <c r="BI299" s="3"/>
      <c r="BJ299" s="21">
        <v>1</v>
      </c>
      <c r="BK299" s="65">
        <v>0</v>
      </c>
      <c r="BL299" s="65">
        <v>0</v>
      </c>
      <c r="BM299" s="6">
        <f t="shared" si="1105"/>
        <v>140.45850000000002</v>
      </c>
      <c r="BN299" s="8">
        <f t="shared" si="1106"/>
        <v>250.60111205013436</v>
      </c>
      <c r="BO299" s="12">
        <f t="shared" si="997"/>
        <v>187.61411539885214</v>
      </c>
      <c r="BP299" s="50">
        <f>(1-'#Constant'!$A$3)/($J299*'#Constant'!$B$3/'#Constant'!$C$3^($D299-1)+1)+'#Constant'!$A$3</f>
        <v>0.93932457786116319</v>
      </c>
      <c r="BQ299" s="4">
        <f t="shared" si="1107"/>
        <v>251.98957376263334</v>
      </c>
      <c r="BR299" s="50">
        <f>(1-'#Constant'!$A$3)/($K299*'#Constant'!$B$3/'#Constant'!$C$3^($D299-1)+1)+'#Constant'!$A$3</f>
        <v>0.9497912713472485</v>
      </c>
      <c r="BS299" s="4">
        <f t="shared" si="1108"/>
        <v>249.21265033763538</v>
      </c>
      <c r="BT299">
        <f>BO299/$BO$4*100</f>
        <v>142.5938298737147</v>
      </c>
    </row>
    <row r="300" spans="1:72" s="13" customFormat="1" ht="17.25" thickBot="1" x14ac:dyDescent="0.35">
      <c r="B300" s="20"/>
      <c r="D300" s="14">
        <v>1</v>
      </c>
      <c r="E300" s="14">
        <v>1</v>
      </c>
      <c r="F300" s="19">
        <v>1</v>
      </c>
      <c r="G300" s="15">
        <f>G299</f>
        <v>104</v>
      </c>
      <c r="H300" s="15">
        <f>H299</f>
        <v>104</v>
      </c>
      <c r="I300" s="15">
        <f>I299</f>
        <v>4734</v>
      </c>
      <c r="J300" s="15">
        <f>J299</f>
        <v>22</v>
      </c>
      <c r="K300" s="15">
        <f>K299</f>
        <v>18</v>
      </c>
      <c r="L300" s="16"/>
      <c r="M300" s="15">
        <f t="shared" ref="M300:V300" si="1142">M299</f>
        <v>150</v>
      </c>
      <c r="N300" s="15">
        <f t="shared" si="1142"/>
        <v>0</v>
      </c>
      <c r="O300" s="15">
        <f t="shared" si="1142"/>
        <v>500</v>
      </c>
      <c r="P300" s="15">
        <f t="shared" si="1142"/>
        <v>0</v>
      </c>
      <c r="Q300" s="15">
        <f t="shared" si="1142"/>
        <v>0</v>
      </c>
      <c r="R300" s="15">
        <f t="shared" si="1142"/>
        <v>0</v>
      </c>
      <c r="S300" s="15">
        <f t="shared" si="1142"/>
        <v>200</v>
      </c>
      <c r="T300" s="15">
        <f t="shared" si="1142"/>
        <v>100</v>
      </c>
      <c r="U300" s="15">
        <f t="shared" si="1142"/>
        <v>0</v>
      </c>
      <c r="V300" s="15">
        <f t="shared" si="1142"/>
        <v>0</v>
      </c>
      <c r="W300" s="16"/>
      <c r="X300" s="15">
        <f t="shared" ref="X300:AI300" si="1143">X299</f>
        <v>150</v>
      </c>
      <c r="Y300" s="15">
        <f t="shared" si="1143"/>
        <v>0</v>
      </c>
      <c r="Z300" s="15">
        <f t="shared" si="1143"/>
        <v>500</v>
      </c>
      <c r="AA300" s="15">
        <f t="shared" si="1143"/>
        <v>0</v>
      </c>
      <c r="AB300" s="15">
        <f t="shared" si="1143"/>
        <v>0</v>
      </c>
      <c r="AC300" s="15">
        <f t="shared" si="1143"/>
        <v>0</v>
      </c>
      <c r="AD300" s="15">
        <f t="shared" si="1143"/>
        <v>200</v>
      </c>
      <c r="AE300" s="15">
        <f t="shared" si="1143"/>
        <v>100</v>
      </c>
      <c r="AF300" s="15">
        <f t="shared" si="1143"/>
        <v>0</v>
      </c>
      <c r="AG300" s="15">
        <f t="shared" si="1143"/>
        <v>0</v>
      </c>
      <c r="AH300" s="15">
        <f t="shared" si="1143"/>
        <v>0</v>
      </c>
      <c r="AI300" s="15">
        <f t="shared" si="1143"/>
        <v>0</v>
      </c>
      <c r="AJ300" s="17"/>
      <c r="AK300" s="15">
        <f>AK299</f>
        <v>0</v>
      </c>
      <c r="AL300" s="15">
        <f>AL299</f>
        <v>0</v>
      </c>
      <c r="AM300" s="17"/>
      <c r="AN300" s="15">
        <f t="shared" ref="AN300:AX300" si="1144">AN299</f>
        <v>0</v>
      </c>
      <c r="AO300" s="15">
        <f t="shared" si="1144"/>
        <v>0</v>
      </c>
      <c r="AP300" s="15">
        <f t="shared" si="1144"/>
        <v>0</v>
      </c>
      <c r="AQ300" s="15">
        <f t="shared" si="1144"/>
        <v>0</v>
      </c>
      <c r="AR300" s="15">
        <f t="shared" si="1144"/>
        <v>0</v>
      </c>
      <c r="AS300" s="15">
        <f t="shared" si="1144"/>
        <v>0</v>
      </c>
      <c r="AT300" s="15">
        <f t="shared" si="1144"/>
        <v>0</v>
      </c>
      <c r="AU300" s="15">
        <f t="shared" si="1144"/>
        <v>0</v>
      </c>
      <c r="AV300" s="15">
        <f t="shared" si="1144"/>
        <v>0</v>
      </c>
      <c r="AW300" s="15">
        <f t="shared" si="1144"/>
        <v>0</v>
      </c>
      <c r="AX300" s="15">
        <f t="shared" si="1144"/>
        <v>0</v>
      </c>
      <c r="AY300" s="17"/>
      <c r="AZ300" s="15">
        <f t="shared" ref="AZ300:BD300" si="1145">AZ299</f>
        <v>6000</v>
      </c>
      <c r="BA300" s="15">
        <f t="shared" si="1145"/>
        <v>6000</v>
      </c>
      <c r="BB300" s="15">
        <v>675</v>
      </c>
      <c r="BC300" s="15">
        <f t="shared" si="1145"/>
        <v>25</v>
      </c>
      <c r="BD300" s="15">
        <f t="shared" si="1145"/>
        <v>0</v>
      </c>
      <c r="BE300" s="15">
        <f t="shared" ref="BE300" si="1146">BE299</f>
        <v>60</v>
      </c>
      <c r="BF300" s="17"/>
      <c r="BG300" s="15">
        <f t="shared" ref="BG300:BH300" si="1147">BG299</f>
        <v>1000</v>
      </c>
      <c r="BH300" s="15">
        <f t="shared" si="1147"/>
        <v>5000</v>
      </c>
      <c r="BI300" s="17"/>
      <c r="BJ300" s="22">
        <f>G300/G299</f>
        <v>1</v>
      </c>
      <c r="BK300" s="65">
        <f>BK299</f>
        <v>0</v>
      </c>
      <c r="BL300" s="65">
        <f>BL299</f>
        <v>0</v>
      </c>
      <c r="BM300" s="6">
        <f t="shared" si="1105"/>
        <v>140.45850000000002</v>
      </c>
      <c r="BN300" s="8">
        <f t="shared" si="1106"/>
        <v>250.60111205013436</v>
      </c>
      <c r="BO300" s="12">
        <f t="shared" si="997"/>
        <v>187.61411539885214</v>
      </c>
      <c r="BP300" s="50">
        <f>(1-'#Constant'!$A$3)/($J300*'#Constant'!$B$3/'#Constant'!$C$3^($D300-1)+1)+'#Constant'!$A$3</f>
        <v>0.93932457786116319</v>
      </c>
      <c r="BQ300" s="4">
        <f t="shared" si="1107"/>
        <v>251.98957376263334</v>
      </c>
      <c r="BR300" s="50">
        <f>(1-'#Constant'!$A$3)/($K300*'#Constant'!$B$3/'#Constant'!$C$3^($D300-1)+1)+'#Constant'!$A$3</f>
        <v>0.9497912713472485</v>
      </c>
      <c r="BS300" s="4">
        <f t="shared" si="1108"/>
        <v>249.21265033763538</v>
      </c>
      <c r="BT300"/>
    </row>
    <row r="301" spans="1:72" x14ac:dyDescent="0.3">
      <c r="A301">
        <v>523</v>
      </c>
      <c r="B301" s="18" t="str">
        <f>VLOOKUP(CONCATENATE("CREATURE_NAME_",A301),[1]Localization_Hero!$A:$E,2,FALSE)</f>
        <v>{1}의 어둠</v>
      </c>
      <c r="C301" s="43" t="str">
        <f>VLOOKUP($A301,[2]CreatureTable!$A:$I,9,FALSE)</f>
        <v>Knight</v>
      </c>
      <c r="D301">
        <v>1</v>
      </c>
      <c r="E301">
        <v>1</v>
      </c>
      <c r="F301" s="18">
        <v>1</v>
      </c>
      <c r="G301" s="10">
        <f>ROUND(VLOOKUP($C301,$B$4:$BH$42,6,FALSE),0)</f>
        <v>81</v>
      </c>
      <c r="H301" s="10">
        <f>ROUND(VLOOKUP($C301,$B$4:$BH$42,7,FALSE),0)</f>
        <v>81</v>
      </c>
      <c r="I301" s="10">
        <f>ROUND(VLOOKUP($C301,$B$4:$BH$42,8,FALSE),0)</f>
        <v>6982</v>
      </c>
      <c r="J301" s="10">
        <f>ROUND(VLOOKUP($C301,$B$4:$BH$42,9,FALSE),0)</f>
        <v>36</v>
      </c>
      <c r="K301" s="10">
        <f>ROUND(VLOOKUP($C301,$B$4:$BH$42,10,FALSE),0)</f>
        <v>28</v>
      </c>
      <c r="L301" s="2"/>
      <c r="M301" s="10">
        <f>ROUND(VLOOKUP($C301,$B$4:$BH$42,12,FALSE),0)</f>
        <v>50</v>
      </c>
      <c r="N301" s="10">
        <f>ROUND(VLOOKUP($C301,$B$4:$BH$42,13,FALSE),0)</f>
        <v>0</v>
      </c>
      <c r="O301" s="10">
        <f>ROUND(VLOOKUP($C301,$B$4:$BH$42,14,FALSE),0)</f>
        <v>0</v>
      </c>
      <c r="P301" s="10">
        <f>ROUND(VLOOKUP($C301,$B$4:$BH$42,15,FALSE),0)</f>
        <v>0</v>
      </c>
      <c r="Q301" s="10">
        <f>ROUND(VLOOKUP($C301,$B$4:$BH$42,16,FALSE),0)</f>
        <v>100</v>
      </c>
      <c r="R301" s="10">
        <f>ROUND(VLOOKUP($C301,$B$4:$BH$42,17,FALSE),0)</f>
        <v>0</v>
      </c>
      <c r="S301" s="10">
        <f>ROUND(VLOOKUP($C301,$B$4:$BH$42,18,FALSE),0)</f>
        <v>0</v>
      </c>
      <c r="T301" s="10">
        <f>ROUND(VLOOKUP($C301,$B$4:$BH$42,19,FALSE),0)</f>
        <v>0</v>
      </c>
      <c r="U301" s="10">
        <f>ROUND(VLOOKUP($C301,$B$4:$BH$42,20,FALSE),0)</f>
        <v>0</v>
      </c>
      <c r="V301" s="10">
        <f>ROUND(VLOOKUP($C301,$B$4:$BH$42,21,FALSE),0)</f>
        <v>250</v>
      </c>
      <c r="W301" s="2"/>
      <c r="X301" s="10">
        <f>ROUND(VLOOKUP($C301,$B$4:$BH$42,23,FALSE),0)</f>
        <v>50</v>
      </c>
      <c r="Y301" s="10">
        <f>ROUND(VLOOKUP($C301,$B$4:$BH$42,24,FALSE),0)</f>
        <v>0</v>
      </c>
      <c r="Z301" s="10">
        <f>ROUND(VLOOKUP($C301,$B$4:$BH$42,25,FALSE),0)</f>
        <v>0</v>
      </c>
      <c r="AA301" s="10">
        <f>ROUND(VLOOKUP($C301,$B$4:$BH$42,26,FALSE),0)</f>
        <v>0</v>
      </c>
      <c r="AB301" s="10">
        <f>ROUND(VLOOKUP($C301,$B$4:$BH$42,27,FALSE),0)</f>
        <v>100</v>
      </c>
      <c r="AC301" s="10">
        <f>ROUND(VLOOKUP($C301,$B$4:$BH$42,28,FALSE),0)</f>
        <v>0</v>
      </c>
      <c r="AD301" s="10">
        <f>ROUND(VLOOKUP($C301,$B$4:$BH$42,29,FALSE),0)</f>
        <v>0</v>
      </c>
      <c r="AE301" s="10">
        <f>ROUND(VLOOKUP($C301,$B$4:$BH$42,30,FALSE),0)</f>
        <v>0</v>
      </c>
      <c r="AF301" s="10">
        <f>ROUND(VLOOKUP($C301,$B$4:$BH$42,31,FALSE),0)</f>
        <v>0</v>
      </c>
      <c r="AG301" s="10">
        <f>ROUND(VLOOKUP($C301,$B$4:$BH$42,32,FALSE),0)</f>
        <v>250</v>
      </c>
      <c r="AH301" s="10">
        <f>ROUND(VLOOKUP($C301,$B$4:$BH$42,33,FALSE),0)</f>
        <v>0</v>
      </c>
      <c r="AI301" s="10">
        <f>ROUND(VLOOKUP($C301,$B$4:$BH$42,34,FALSE),0)</f>
        <v>0</v>
      </c>
      <c r="AJ301" s="3"/>
      <c r="AK301" s="10">
        <f>ROUND(VLOOKUP($C301,$B$4:$BH$42,36,FALSE),0)</f>
        <v>0</v>
      </c>
      <c r="AL301" s="10">
        <f>ROUND(VLOOKUP($C301,$B$4:$BH$42,37,FALSE),0)</f>
        <v>0</v>
      </c>
      <c r="AM301" s="3"/>
      <c r="AN301" s="10">
        <f>ROUND(VLOOKUP($C301,$B$4:$BH$42,39,FALSE),0)</f>
        <v>0</v>
      </c>
      <c r="AO301" s="10">
        <f>ROUND(VLOOKUP($C301,$B$4:$BH$42,40,FALSE),0)</f>
        <v>0</v>
      </c>
      <c r="AP301" s="10">
        <f>ROUND(VLOOKUP($C301,$B$4:$BH$42,41,FALSE),0)</f>
        <v>0</v>
      </c>
      <c r="AQ301" s="10">
        <f>ROUND(VLOOKUP($C301,$B$4:$BH$42,42,FALSE),0)</f>
        <v>0</v>
      </c>
      <c r="AR301" s="10">
        <f>ROUND(VLOOKUP($C301,$B$4:$BH$42,43,FALSE),0)</f>
        <v>0</v>
      </c>
      <c r="AS301" s="10">
        <f>ROUND(VLOOKUP($C301,$B$4:$BH$42,44,FALSE),0)</f>
        <v>0</v>
      </c>
      <c r="AT301" s="10">
        <f>ROUND(VLOOKUP($C301,$B$4:$BH$42,45,FALSE),0)</f>
        <v>0</v>
      </c>
      <c r="AU301" s="10">
        <f>ROUND(VLOOKUP($C301,$B$4:$BH$42,46,FALSE),0)</f>
        <v>0</v>
      </c>
      <c r="AV301" s="10">
        <f>ROUND(VLOOKUP($C301,$B$4:$BH$42,47,FALSE),0)</f>
        <v>0</v>
      </c>
      <c r="AW301" s="10">
        <f>ROUND(VLOOKUP($C301,$B$4:$BH$42,48,FALSE),0)</f>
        <v>0</v>
      </c>
      <c r="AX301" s="10">
        <f>ROUND(VLOOKUP($C301,$B$4:$BH$42,49,FALSE),0)</f>
        <v>0</v>
      </c>
      <c r="AY301" s="3"/>
      <c r="AZ301" s="10">
        <v>6000</v>
      </c>
      <c r="BA301" s="10">
        <v>6000</v>
      </c>
      <c r="BB301" s="10">
        <v>240</v>
      </c>
      <c r="BC301" s="10">
        <v>25</v>
      </c>
      <c r="BD301" s="10">
        <v>0</v>
      </c>
      <c r="BE301" s="10">
        <v>60</v>
      </c>
      <c r="BF301" s="3"/>
      <c r="BG301" s="10">
        <v>1000</v>
      </c>
      <c r="BH301" s="10">
        <v>5000</v>
      </c>
      <c r="BI301" s="3"/>
      <c r="BJ301" s="21">
        <v>1</v>
      </c>
      <c r="BK301" s="65">
        <v>0</v>
      </c>
      <c r="BL301" s="65">
        <v>0</v>
      </c>
      <c r="BM301" s="6">
        <f t="shared" si="1105"/>
        <v>85.05</v>
      </c>
      <c r="BN301" s="8">
        <f t="shared" si="1106"/>
        <v>535.97110176221133</v>
      </c>
      <c r="BO301" s="12">
        <f t="shared" si="997"/>
        <v>213.50489972100422</v>
      </c>
      <c r="BP301" s="50">
        <f>(1-'#Constant'!$A$3)/($J301*'#Constant'!$B$3/'#Constant'!$C$3^($D301-1)+1)+'#Constant'!$A$3</f>
        <v>0.90447653429602881</v>
      </c>
      <c r="BQ301" s="4">
        <f t="shared" si="1107"/>
        <v>541.71102698872187</v>
      </c>
      <c r="BR301" s="50">
        <f>(1-'#Constant'!$A$3)/($K301*'#Constant'!$B$3/'#Constant'!$C$3^($D301-1)+1)+'#Constant'!$A$3</f>
        <v>0.92405904059040589</v>
      </c>
      <c r="BS301" s="4">
        <f t="shared" si="1108"/>
        <v>530.2311765357008</v>
      </c>
      <c r="BT301">
        <f>BO301/$BO$4*100</f>
        <v>162.27180605946913</v>
      </c>
    </row>
    <row r="302" spans="1:72" s="13" customFormat="1" ht="17.25" thickBot="1" x14ac:dyDescent="0.35">
      <c r="B302" s="20"/>
      <c r="D302" s="14">
        <v>1</v>
      </c>
      <c r="E302" s="14">
        <v>1</v>
      </c>
      <c r="F302" s="19">
        <v>1</v>
      </c>
      <c r="G302" s="15">
        <f>G301</f>
        <v>81</v>
      </c>
      <c r="H302" s="15">
        <f>H301</f>
        <v>81</v>
      </c>
      <c r="I302" s="15">
        <f>I301</f>
        <v>6982</v>
      </c>
      <c r="J302" s="15">
        <f>J301</f>
        <v>36</v>
      </c>
      <c r="K302" s="15">
        <f>K301</f>
        <v>28</v>
      </c>
      <c r="L302" s="16"/>
      <c r="M302" s="15">
        <f t="shared" ref="M302:V302" si="1148">M301</f>
        <v>50</v>
      </c>
      <c r="N302" s="15">
        <f t="shared" si="1148"/>
        <v>0</v>
      </c>
      <c r="O302" s="15">
        <f t="shared" si="1148"/>
        <v>0</v>
      </c>
      <c r="P302" s="15">
        <f t="shared" si="1148"/>
        <v>0</v>
      </c>
      <c r="Q302" s="15">
        <f t="shared" si="1148"/>
        <v>100</v>
      </c>
      <c r="R302" s="15">
        <f t="shared" si="1148"/>
        <v>0</v>
      </c>
      <c r="S302" s="15">
        <f t="shared" si="1148"/>
        <v>0</v>
      </c>
      <c r="T302" s="15">
        <f t="shared" si="1148"/>
        <v>0</v>
      </c>
      <c r="U302" s="15">
        <f t="shared" si="1148"/>
        <v>0</v>
      </c>
      <c r="V302" s="15">
        <f t="shared" si="1148"/>
        <v>250</v>
      </c>
      <c r="W302" s="16"/>
      <c r="X302" s="15">
        <f t="shared" ref="X302:AI302" si="1149">X301</f>
        <v>50</v>
      </c>
      <c r="Y302" s="15">
        <f t="shared" si="1149"/>
        <v>0</v>
      </c>
      <c r="Z302" s="15">
        <f t="shared" si="1149"/>
        <v>0</v>
      </c>
      <c r="AA302" s="15">
        <f t="shared" si="1149"/>
        <v>0</v>
      </c>
      <c r="AB302" s="15">
        <f t="shared" si="1149"/>
        <v>100</v>
      </c>
      <c r="AC302" s="15">
        <f t="shared" si="1149"/>
        <v>0</v>
      </c>
      <c r="AD302" s="15">
        <f t="shared" si="1149"/>
        <v>0</v>
      </c>
      <c r="AE302" s="15">
        <f t="shared" si="1149"/>
        <v>0</v>
      </c>
      <c r="AF302" s="15">
        <f t="shared" si="1149"/>
        <v>0</v>
      </c>
      <c r="AG302" s="15">
        <f t="shared" si="1149"/>
        <v>250</v>
      </c>
      <c r="AH302" s="15">
        <f t="shared" si="1149"/>
        <v>0</v>
      </c>
      <c r="AI302" s="15">
        <f t="shared" si="1149"/>
        <v>0</v>
      </c>
      <c r="AJ302" s="17"/>
      <c r="AK302" s="15">
        <f>AK301</f>
        <v>0</v>
      </c>
      <c r="AL302" s="15">
        <f>AL301</f>
        <v>0</v>
      </c>
      <c r="AM302" s="17"/>
      <c r="AN302" s="15">
        <f t="shared" ref="AN302:AX302" si="1150">AN301</f>
        <v>0</v>
      </c>
      <c r="AO302" s="15">
        <f t="shared" si="1150"/>
        <v>0</v>
      </c>
      <c r="AP302" s="15">
        <f t="shared" si="1150"/>
        <v>0</v>
      </c>
      <c r="AQ302" s="15">
        <f t="shared" si="1150"/>
        <v>0</v>
      </c>
      <c r="AR302" s="15">
        <f t="shared" si="1150"/>
        <v>0</v>
      </c>
      <c r="AS302" s="15">
        <f t="shared" si="1150"/>
        <v>0</v>
      </c>
      <c r="AT302" s="15">
        <f t="shared" si="1150"/>
        <v>0</v>
      </c>
      <c r="AU302" s="15">
        <f t="shared" si="1150"/>
        <v>0</v>
      </c>
      <c r="AV302" s="15">
        <f t="shared" si="1150"/>
        <v>0</v>
      </c>
      <c r="AW302" s="15">
        <f t="shared" si="1150"/>
        <v>0</v>
      </c>
      <c r="AX302" s="15">
        <f t="shared" si="1150"/>
        <v>0</v>
      </c>
      <c r="AY302" s="17"/>
      <c r="AZ302" s="15">
        <f t="shared" ref="AZ302:BD302" si="1151">AZ301</f>
        <v>6000</v>
      </c>
      <c r="BA302" s="15">
        <f t="shared" si="1151"/>
        <v>6000</v>
      </c>
      <c r="BB302" s="15">
        <v>240</v>
      </c>
      <c r="BC302" s="15">
        <f t="shared" si="1151"/>
        <v>25</v>
      </c>
      <c r="BD302" s="15">
        <f t="shared" si="1151"/>
        <v>0</v>
      </c>
      <c r="BE302" s="15">
        <f t="shared" ref="BE302" si="1152">BE301</f>
        <v>60</v>
      </c>
      <c r="BF302" s="17"/>
      <c r="BG302" s="15">
        <f t="shared" ref="BG302:BH302" si="1153">BG301</f>
        <v>1000</v>
      </c>
      <c r="BH302" s="15">
        <f t="shared" si="1153"/>
        <v>5000</v>
      </c>
      <c r="BI302" s="17"/>
      <c r="BJ302" s="22">
        <f>G302/G301</f>
        <v>1</v>
      </c>
      <c r="BK302" s="65">
        <f t="shared" ref="BK302:BL302" si="1154">BK301</f>
        <v>0</v>
      </c>
      <c r="BL302" s="65">
        <f t="shared" si="1154"/>
        <v>0</v>
      </c>
      <c r="BM302" s="6">
        <f t="shared" si="1105"/>
        <v>85.05</v>
      </c>
      <c r="BN302" s="8">
        <f t="shared" si="1106"/>
        <v>535.97110176221133</v>
      </c>
      <c r="BO302" s="12">
        <f t="shared" si="997"/>
        <v>213.50489972100422</v>
      </c>
      <c r="BP302" s="50">
        <f>(1-'#Constant'!$A$3)/($J302*'#Constant'!$B$3/'#Constant'!$C$3^($D302-1)+1)+'#Constant'!$A$3</f>
        <v>0.90447653429602881</v>
      </c>
      <c r="BQ302" s="4">
        <f t="shared" si="1107"/>
        <v>541.71102698872187</v>
      </c>
      <c r="BR302" s="50">
        <f>(1-'#Constant'!$A$3)/($K302*'#Constant'!$B$3/'#Constant'!$C$3^($D302-1)+1)+'#Constant'!$A$3</f>
        <v>0.92405904059040589</v>
      </c>
      <c r="BS302" s="4">
        <f t="shared" si="1108"/>
        <v>530.2311765357008</v>
      </c>
      <c r="BT302"/>
    </row>
    <row r="303" spans="1:72" x14ac:dyDescent="0.3">
      <c r="A303">
        <v>524</v>
      </c>
      <c r="B303" s="18" t="str">
        <f>VLOOKUP(CONCATENATE("CREATURE_NAME_",A303),[1]Localization_Hero!$A:$E,2,FALSE)</f>
        <v>{1}의 어둠</v>
      </c>
      <c r="C303" s="43" t="str">
        <f>VLOOKUP($A303,[2]CreatureTable!$A:$I,9,FALSE)</f>
        <v>Priest</v>
      </c>
      <c r="D303">
        <v>1</v>
      </c>
      <c r="E303">
        <v>1</v>
      </c>
      <c r="F303" s="18">
        <v>1</v>
      </c>
      <c r="G303" s="10">
        <f>ROUND(VLOOKUP($C303,$B$4:$BH$42,6,FALSE),0)</f>
        <v>95</v>
      </c>
      <c r="H303" s="10">
        <f>ROUND(VLOOKUP($C303,$B$4:$BH$42,7,FALSE),0)</f>
        <v>95</v>
      </c>
      <c r="I303" s="10">
        <f>ROUND(VLOOKUP($C303,$B$4:$BH$42,8,FALSE),0)</f>
        <v>4520</v>
      </c>
      <c r="J303" s="10">
        <f>ROUND(VLOOKUP($C303,$B$4:$BH$42,9,FALSE),0)</f>
        <v>20</v>
      </c>
      <c r="K303" s="10">
        <f>ROUND(VLOOKUP($C303,$B$4:$BH$42,10,FALSE),0)</f>
        <v>25</v>
      </c>
      <c r="L303" s="2"/>
      <c r="M303" s="10">
        <f>ROUND(VLOOKUP($C303,$B$4:$BH$42,12,FALSE),0)</f>
        <v>100</v>
      </c>
      <c r="N303" s="10">
        <f>ROUND(VLOOKUP($C303,$B$4:$BH$42,13,FALSE),0)</f>
        <v>0</v>
      </c>
      <c r="O303" s="10">
        <f>ROUND(VLOOKUP($C303,$B$4:$BH$42,14,FALSE),0)</f>
        <v>0</v>
      </c>
      <c r="P303" s="10">
        <f>ROUND(VLOOKUP($C303,$B$4:$BH$42,15,FALSE),0)</f>
        <v>0</v>
      </c>
      <c r="Q303" s="10">
        <f>ROUND(VLOOKUP($C303,$B$4:$BH$42,16,FALSE),0)</f>
        <v>0</v>
      </c>
      <c r="R303" s="10">
        <f>ROUND(VLOOKUP($C303,$B$4:$BH$42,17,FALSE),0)</f>
        <v>0</v>
      </c>
      <c r="S303" s="10">
        <f>ROUND(VLOOKUP($C303,$B$4:$BH$42,18,FALSE),0)</f>
        <v>100</v>
      </c>
      <c r="T303" s="10">
        <f>ROUND(VLOOKUP($C303,$B$4:$BH$42,19,FALSE),0)</f>
        <v>0</v>
      </c>
      <c r="U303" s="10">
        <f>ROUND(VLOOKUP($C303,$B$4:$BH$42,20,FALSE),0)</f>
        <v>0</v>
      </c>
      <c r="V303" s="10">
        <f>ROUND(VLOOKUP($C303,$B$4:$BH$42,21,FALSE),0)</f>
        <v>0</v>
      </c>
      <c r="W303" s="2"/>
      <c r="X303" s="10">
        <f>ROUND(VLOOKUP($C303,$B$4:$BH$42,23,FALSE),0)</f>
        <v>100</v>
      </c>
      <c r="Y303" s="10">
        <f>ROUND(VLOOKUP($C303,$B$4:$BH$42,24,FALSE),0)</f>
        <v>0</v>
      </c>
      <c r="Z303" s="10">
        <f>ROUND(VLOOKUP($C303,$B$4:$BH$42,25,FALSE),0)</f>
        <v>0</v>
      </c>
      <c r="AA303" s="10">
        <f>ROUND(VLOOKUP($C303,$B$4:$BH$42,26,FALSE),0)</f>
        <v>0</v>
      </c>
      <c r="AB303" s="10">
        <f>ROUND(VLOOKUP($C303,$B$4:$BH$42,27,FALSE),0)</f>
        <v>500</v>
      </c>
      <c r="AC303" s="10">
        <f>ROUND(VLOOKUP($C303,$B$4:$BH$42,28,FALSE),0)</f>
        <v>250</v>
      </c>
      <c r="AD303" s="10">
        <f>ROUND(VLOOKUP($C303,$B$4:$BH$42,29,FALSE),0)</f>
        <v>100</v>
      </c>
      <c r="AE303" s="10">
        <f>ROUND(VLOOKUP($C303,$B$4:$BH$42,30,FALSE),0)</f>
        <v>0</v>
      </c>
      <c r="AF303" s="10">
        <f>ROUND(VLOOKUP($C303,$B$4:$BH$42,31,FALSE),0)</f>
        <v>0</v>
      </c>
      <c r="AG303" s="10">
        <f>ROUND(VLOOKUP($C303,$B$4:$BH$42,32,FALSE),0)</f>
        <v>150</v>
      </c>
      <c r="AH303" s="10">
        <f>ROUND(VLOOKUP($C303,$B$4:$BH$42,33,FALSE),0)</f>
        <v>0</v>
      </c>
      <c r="AI303" s="10">
        <f>ROUND(VLOOKUP($C303,$B$4:$BH$42,34,FALSE),0)</f>
        <v>0</v>
      </c>
      <c r="AJ303" s="3"/>
      <c r="AK303" s="10">
        <f>ROUND(VLOOKUP($C303,$B$4:$BH$42,36,FALSE),0)</f>
        <v>0</v>
      </c>
      <c r="AL303" s="10">
        <f>ROUND(VLOOKUP($C303,$B$4:$BH$42,37,FALSE),0)</f>
        <v>0</v>
      </c>
      <c r="AM303" s="3"/>
      <c r="AN303" s="10">
        <f>ROUND(VLOOKUP($C303,$B$4:$BH$42,39,FALSE),0)</f>
        <v>0</v>
      </c>
      <c r="AO303" s="10">
        <f>ROUND(VLOOKUP($C303,$B$4:$BH$42,40,FALSE),0)</f>
        <v>0</v>
      </c>
      <c r="AP303" s="10">
        <f>ROUND(VLOOKUP($C303,$B$4:$BH$42,41,FALSE),0)</f>
        <v>0</v>
      </c>
      <c r="AQ303" s="10">
        <f>ROUND(VLOOKUP($C303,$B$4:$BH$42,42,FALSE),0)</f>
        <v>0</v>
      </c>
      <c r="AR303" s="10">
        <f>ROUND(VLOOKUP($C303,$B$4:$BH$42,43,FALSE),0)</f>
        <v>0</v>
      </c>
      <c r="AS303" s="10">
        <f>ROUND(VLOOKUP($C303,$B$4:$BH$42,44,FALSE),0)</f>
        <v>0</v>
      </c>
      <c r="AT303" s="10">
        <f>ROUND(VLOOKUP($C303,$B$4:$BH$42,45,FALSE),0)</f>
        <v>0</v>
      </c>
      <c r="AU303" s="10">
        <f>ROUND(VLOOKUP($C303,$B$4:$BH$42,46,FALSE),0)</f>
        <v>0</v>
      </c>
      <c r="AV303" s="10">
        <f>ROUND(VLOOKUP($C303,$B$4:$BH$42,47,FALSE),0)</f>
        <v>0</v>
      </c>
      <c r="AW303" s="10">
        <f>ROUND(VLOOKUP($C303,$B$4:$BH$42,48,FALSE),0)</f>
        <v>0</v>
      </c>
      <c r="AX303" s="10">
        <f>ROUND(VLOOKUP($C303,$B$4:$BH$42,49,FALSE),0)</f>
        <v>0</v>
      </c>
      <c r="AY303" s="3"/>
      <c r="AZ303" s="10">
        <v>6000</v>
      </c>
      <c r="BA303" s="10">
        <v>6000</v>
      </c>
      <c r="BB303" s="10">
        <v>400</v>
      </c>
      <c r="BC303" s="10">
        <v>25</v>
      </c>
      <c r="BD303" s="10">
        <v>0</v>
      </c>
      <c r="BE303" s="10">
        <v>60</v>
      </c>
      <c r="BF303" s="3"/>
      <c r="BG303" s="10">
        <v>1000</v>
      </c>
      <c r="BH303" s="10">
        <v>5000</v>
      </c>
      <c r="BI303" s="3"/>
      <c r="BJ303" s="21">
        <v>1</v>
      </c>
      <c r="BK303" s="65">
        <v>0</v>
      </c>
      <c r="BL303" s="65">
        <v>0</v>
      </c>
      <c r="BM303" s="6">
        <f t="shared" si="1105"/>
        <v>107.11250000000001</v>
      </c>
      <c r="BN303" s="8">
        <f t="shared" si="1106"/>
        <v>347.95278528237111</v>
      </c>
      <c r="BO303" s="12">
        <f t="shared" si="997"/>
        <v>193.05463660207172</v>
      </c>
      <c r="BP303" s="50">
        <f>(1-'#Constant'!$A$3)/($J303*'#Constant'!$B$3/'#Constant'!$C$3^($D303-1)+1)+'#Constant'!$A$3</f>
        <v>0.94452830188679238</v>
      </c>
      <c r="BQ303" s="4">
        <f t="shared" si="1107"/>
        <v>239.27287255293649</v>
      </c>
      <c r="BR303" s="50">
        <f>(1-'#Constant'!$A$3)/($K303*'#Constant'!$B$3/'#Constant'!$C$3^($D303-1)+1)+'#Constant'!$A$3</f>
        <v>0.93162790697674425</v>
      </c>
      <c r="BS303" s="4">
        <f t="shared" si="1108"/>
        <v>456.63269801180576</v>
      </c>
      <c r="BT303">
        <f>BO303/$BO$4*100</f>
        <v>146.72883194020091</v>
      </c>
    </row>
    <row r="304" spans="1:72" s="13" customFormat="1" ht="17.25" thickBot="1" x14ac:dyDescent="0.35">
      <c r="B304" s="20"/>
      <c r="D304" s="14">
        <v>1</v>
      </c>
      <c r="E304" s="14">
        <v>1</v>
      </c>
      <c r="F304" s="19">
        <v>1</v>
      </c>
      <c r="G304" s="15">
        <f>G303</f>
        <v>95</v>
      </c>
      <c r="H304" s="15">
        <f>H303</f>
        <v>95</v>
      </c>
      <c r="I304" s="15">
        <f>I303</f>
        <v>4520</v>
      </c>
      <c r="J304" s="15">
        <f>J303</f>
        <v>20</v>
      </c>
      <c r="K304" s="15">
        <f>K303</f>
        <v>25</v>
      </c>
      <c r="L304" s="16"/>
      <c r="M304" s="15">
        <f t="shared" ref="M304:V304" si="1155">M303</f>
        <v>100</v>
      </c>
      <c r="N304" s="15">
        <f t="shared" si="1155"/>
        <v>0</v>
      </c>
      <c r="O304" s="15">
        <f t="shared" si="1155"/>
        <v>0</v>
      </c>
      <c r="P304" s="15">
        <f t="shared" si="1155"/>
        <v>0</v>
      </c>
      <c r="Q304" s="15">
        <f t="shared" si="1155"/>
        <v>0</v>
      </c>
      <c r="R304" s="15">
        <f t="shared" si="1155"/>
        <v>0</v>
      </c>
      <c r="S304" s="15">
        <f t="shared" si="1155"/>
        <v>100</v>
      </c>
      <c r="T304" s="15">
        <f t="shared" si="1155"/>
        <v>0</v>
      </c>
      <c r="U304" s="15">
        <f t="shared" si="1155"/>
        <v>0</v>
      </c>
      <c r="V304" s="15">
        <f t="shared" si="1155"/>
        <v>0</v>
      </c>
      <c r="W304" s="16"/>
      <c r="X304" s="15">
        <f t="shared" ref="X304:AI304" si="1156">X303</f>
        <v>100</v>
      </c>
      <c r="Y304" s="15">
        <f t="shared" si="1156"/>
        <v>0</v>
      </c>
      <c r="Z304" s="15">
        <f t="shared" si="1156"/>
        <v>0</v>
      </c>
      <c r="AA304" s="15">
        <f t="shared" si="1156"/>
        <v>0</v>
      </c>
      <c r="AB304" s="15">
        <f t="shared" si="1156"/>
        <v>500</v>
      </c>
      <c r="AC304" s="15">
        <f t="shared" si="1156"/>
        <v>250</v>
      </c>
      <c r="AD304" s="15">
        <f t="shared" si="1156"/>
        <v>100</v>
      </c>
      <c r="AE304" s="15">
        <f t="shared" si="1156"/>
        <v>0</v>
      </c>
      <c r="AF304" s="15">
        <f t="shared" si="1156"/>
        <v>0</v>
      </c>
      <c r="AG304" s="15">
        <f t="shared" si="1156"/>
        <v>150</v>
      </c>
      <c r="AH304" s="15">
        <f t="shared" si="1156"/>
        <v>0</v>
      </c>
      <c r="AI304" s="15">
        <f t="shared" si="1156"/>
        <v>0</v>
      </c>
      <c r="AJ304" s="17"/>
      <c r="AK304" s="15">
        <f>AK303</f>
        <v>0</v>
      </c>
      <c r="AL304" s="15">
        <f>AL303</f>
        <v>0</v>
      </c>
      <c r="AM304" s="17"/>
      <c r="AN304" s="15">
        <f t="shared" ref="AN304:AX304" si="1157">AN303</f>
        <v>0</v>
      </c>
      <c r="AO304" s="15">
        <f t="shared" si="1157"/>
        <v>0</v>
      </c>
      <c r="AP304" s="15">
        <f t="shared" si="1157"/>
        <v>0</v>
      </c>
      <c r="AQ304" s="15">
        <f t="shared" si="1157"/>
        <v>0</v>
      </c>
      <c r="AR304" s="15">
        <f t="shared" si="1157"/>
        <v>0</v>
      </c>
      <c r="AS304" s="15">
        <f t="shared" si="1157"/>
        <v>0</v>
      </c>
      <c r="AT304" s="15">
        <f t="shared" si="1157"/>
        <v>0</v>
      </c>
      <c r="AU304" s="15">
        <f t="shared" si="1157"/>
        <v>0</v>
      </c>
      <c r="AV304" s="15">
        <f t="shared" si="1157"/>
        <v>0</v>
      </c>
      <c r="AW304" s="15">
        <f t="shared" si="1157"/>
        <v>0</v>
      </c>
      <c r="AX304" s="15">
        <f t="shared" si="1157"/>
        <v>0</v>
      </c>
      <c r="AY304" s="17"/>
      <c r="AZ304" s="15">
        <f t="shared" ref="AZ304:BD304" si="1158">AZ303</f>
        <v>6000</v>
      </c>
      <c r="BA304" s="15">
        <f t="shared" si="1158"/>
        <v>6000</v>
      </c>
      <c r="BB304" s="15">
        <v>400</v>
      </c>
      <c r="BC304" s="15">
        <f t="shared" si="1158"/>
        <v>25</v>
      </c>
      <c r="BD304" s="15">
        <f t="shared" si="1158"/>
        <v>0</v>
      </c>
      <c r="BE304" s="15">
        <f t="shared" ref="BE304" si="1159">BE303</f>
        <v>60</v>
      </c>
      <c r="BF304" s="17"/>
      <c r="BG304" s="15">
        <f t="shared" ref="BG304:BH304" si="1160">BG303</f>
        <v>1000</v>
      </c>
      <c r="BH304" s="15">
        <f t="shared" si="1160"/>
        <v>5000</v>
      </c>
      <c r="BI304" s="17"/>
      <c r="BJ304" s="22">
        <f>G304/G303</f>
        <v>1</v>
      </c>
      <c r="BK304" s="65">
        <f t="shared" ref="BK304:BL304" si="1161">BK303</f>
        <v>0</v>
      </c>
      <c r="BL304" s="65">
        <f t="shared" si="1161"/>
        <v>0</v>
      </c>
      <c r="BM304" s="6">
        <f t="shared" si="1105"/>
        <v>107.11250000000001</v>
      </c>
      <c r="BN304" s="8">
        <f t="shared" si="1106"/>
        <v>347.95278528237111</v>
      </c>
      <c r="BO304" s="12">
        <f t="shared" si="997"/>
        <v>193.05463660207172</v>
      </c>
      <c r="BP304" s="50">
        <f>(1-'#Constant'!$A$3)/($J304*'#Constant'!$B$3/'#Constant'!$C$3^($D304-1)+1)+'#Constant'!$A$3</f>
        <v>0.94452830188679238</v>
      </c>
      <c r="BQ304" s="4">
        <f t="shared" si="1107"/>
        <v>239.27287255293649</v>
      </c>
      <c r="BR304" s="50">
        <f>(1-'#Constant'!$A$3)/($K304*'#Constant'!$B$3/'#Constant'!$C$3^($D304-1)+1)+'#Constant'!$A$3</f>
        <v>0.93162790697674425</v>
      </c>
      <c r="BS304" s="4">
        <f t="shared" si="1108"/>
        <v>456.63269801180576</v>
      </c>
      <c r="BT304"/>
    </row>
    <row r="305" spans="1:72" x14ac:dyDescent="0.3">
      <c r="A305">
        <v>525</v>
      </c>
      <c r="B305" s="18" t="str">
        <f>VLOOKUP(CONCATENATE("CREATURE_NAME_",A305),[1]Localization_Hero!$A:$E,2,FALSE)</f>
        <v>{1}의 어둠</v>
      </c>
      <c r="C305" s="43" t="str">
        <f>VLOOKUP($A305,[2]CreatureTable!$A:$I,9,FALSE)</f>
        <v>Knight</v>
      </c>
      <c r="D305">
        <v>1</v>
      </c>
      <c r="E305">
        <v>1</v>
      </c>
      <c r="F305" s="18">
        <v>1</v>
      </c>
      <c r="G305" s="10">
        <f>ROUND(VLOOKUP($C305,$B$4:$BH$42,6,FALSE),0)</f>
        <v>81</v>
      </c>
      <c r="H305" s="10">
        <f>ROUND(VLOOKUP($C305,$B$4:$BH$42,7,FALSE),0)</f>
        <v>81</v>
      </c>
      <c r="I305" s="10">
        <f>ROUND(VLOOKUP($C305,$B$4:$BH$42,8,FALSE),0)</f>
        <v>6982</v>
      </c>
      <c r="J305" s="10">
        <f>ROUND(VLOOKUP($C305,$B$4:$BH$42,9,FALSE),0)</f>
        <v>36</v>
      </c>
      <c r="K305" s="10">
        <f>ROUND(VLOOKUP($C305,$B$4:$BH$42,10,FALSE),0)</f>
        <v>28</v>
      </c>
      <c r="L305" s="2"/>
      <c r="M305" s="10">
        <f>ROUND(VLOOKUP($C305,$B$4:$BH$42,12,FALSE),0)</f>
        <v>50</v>
      </c>
      <c r="N305" s="10">
        <f>ROUND(VLOOKUP($C305,$B$4:$BH$42,13,FALSE),0)</f>
        <v>0</v>
      </c>
      <c r="O305" s="10">
        <f>ROUND(VLOOKUP($C305,$B$4:$BH$42,14,FALSE),0)</f>
        <v>0</v>
      </c>
      <c r="P305" s="10">
        <f>ROUND(VLOOKUP($C305,$B$4:$BH$42,15,FALSE),0)</f>
        <v>0</v>
      </c>
      <c r="Q305" s="10">
        <f>ROUND(VLOOKUP($C305,$B$4:$BH$42,16,FALSE),0)</f>
        <v>100</v>
      </c>
      <c r="R305" s="10">
        <f>ROUND(VLOOKUP($C305,$B$4:$BH$42,17,FALSE),0)</f>
        <v>0</v>
      </c>
      <c r="S305" s="10">
        <f>ROUND(VLOOKUP($C305,$B$4:$BH$42,18,FALSE),0)</f>
        <v>0</v>
      </c>
      <c r="T305" s="10">
        <f>ROUND(VLOOKUP($C305,$B$4:$BH$42,19,FALSE),0)</f>
        <v>0</v>
      </c>
      <c r="U305" s="10">
        <f>ROUND(VLOOKUP($C305,$B$4:$BH$42,20,FALSE),0)</f>
        <v>0</v>
      </c>
      <c r="V305" s="10">
        <f>ROUND(VLOOKUP($C305,$B$4:$BH$42,21,FALSE),0)</f>
        <v>250</v>
      </c>
      <c r="W305" s="2"/>
      <c r="X305" s="10">
        <f>ROUND(VLOOKUP($C305,$B$4:$BH$42,23,FALSE),0)</f>
        <v>50</v>
      </c>
      <c r="Y305" s="10">
        <f>ROUND(VLOOKUP($C305,$B$4:$BH$42,24,FALSE),0)</f>
        <v>0</v>
      </c>
      <c r="Z305" s="10">
        <f>ROUND(VLOOKUP($C305,$B$4:$BH$42,25,FALSE),0)</f>
        <v>0</v>
      </c>
      <c r="AA305" s="10">
        <f>ROUND(VLOOKUP($C305,$B$4:$BH$42,26,FALSE),0)</f>
        <v>0</v>
      </c>
      <c r="AB305" s="10">
        <f>ROUND(VLOOKUP($C305,$B$4:$BH$42,27,FALSE),0)</f>
        <v>100</v>
      </c>
      <c r="AC305" s="10">
        <f>ROUND(VLOOKUP($C305,$B$4:$BH$42,28,FALSE),0)</f>
        <v>0</v>
      </c>
      <c r="AD305" s="10">
        <f>ROUND(VLOOKUP($C305,$B$4:$BH$42,29,FALSE),0)</f>
        <v>0</v>
      </c>
      <c r="AE305" s="10">
        <f>ROUND(VLOOKUP($C305,$B$4:$BH$42,30,FALSE),0)</f>
        <v>0</v>
      </c>
      <c r="AF305" s="10">
        <f>ROUND(VLOOKUP($C305,$B$4:$BH$42,31,FALSE),0)</f>
        <v>0</v>
      </c>
      <c r="AG305" s="10">
        <f>ROUND(VLOOKUP($C305,$B$4:$BH$42,32,FALSE),0)</f>
        <v>250</v>
      </c>
      <c r="AH305" s="10">
        <f>ROUND(VLOOKUP($C305,$B$4:$BH$42,33,FALSE),0)</f>
        <v>0</v>
      </c>
      <c r="AI305" s="10">
        <f>ROUND(VLOOKUP($C305,$B$4:$BH$42,34,FALSE),0)</f>
        <v>0</v>
      </c>
      <c r="AJ305" s="3"/>
      <c r="AK305" s="10">
        <f>ROUND(VLOOKUP($C305,$B$4:$BH$42,36,FALSE),0)</f>
        <v>0</v>
      </c>
      <c r="AL305" s="10">
        <f>ROUND(VLOOKUP($C305,$B$4:$BH$42,37,FALSE),0)</f>
        <v>0</v>
      </c>
      <c r="AM305" s="3"/>
      <c r="AN305" s="10">
        <f>ROUND(VLOOKUP($C305,$B$4:$BH$42,39,FALSE),0)</f>
        <v>0</v>
      </c>
      <c r="AO305" s="10">
        <f>ROUND(VLOOKUP($C305,$B$4:$BH$42,40,FALSE),0)</f>
        <v>0</v>
      </c>
      <c r="AP305" s="10">
        <f>ROUND(VLOOKUP($C305,$B$4:$BH$42,41,FALSE),0)</f>
        <v>0</v>
      </c>
      <c r="AQ305" s="10">
        <f>ROUND(VLOOKUP($C305,$B$4:$BH$42,42,FALSE),0)</f>
        <v>0</v>
      </c>
      <c r="AR305" s="10">
        <f>ROUND(VLOOKUP($C305,$B$4:$BH$42,43,FALSE),0)</f>
        <v>0</v>
      </c>
      <c r="AS305" s="10">
        <f>ROUND(VLOOKUP($C305,$B$4:$BH$42,44,FALSE),0)</f>
        <v>0</v>
      </c>
      <c r="AT305" s="10">
        <f>ROUND(VLOOKUP($C305,$B$4:$BH$42,45,FALSE),0)</f>
        <v>0</v>
      </c>
      <c r="AU305" s="10">
        <f>ROUND(VLOOKUP($C305,$B$4:$BH$42,46,FALSE),0)</f>
        <v>0</v>
      </c>
      <c r="AV305" s="10">
        <f>ROUND(VLOOKUP($C305,$B$4:$BH$42,47,FALSE),0)</f>
        <v>0</v>
      </c>
      <c r="AW305" s="10">
        <f>ROUND(VLOOKUP($C305,$B$4:$BH$42,48,FALSE),0)</f>
        <v>0</v>
      </c>
      <c r="AX305" s="10">
        <f>ROUND(VLOOKUP($C305,$B$4:$BH$42,49,FALSE),0)</f>
        <v>0</v>
      </c>
      <c r="AY305" s="3"/>
      <c r="AZ305" s="10">
        <v>6000</v>
      </c>
      <c r="BA305" s="10">
        <v>6000</v>
      </c>
      <c r="BB305" s="10">
        <v>440</v>
      </c>
      <c r="BC305" s="10">
        <v>25</v>
      </c>
      <c r="BD305" s="10">
        <v>0</v>
      </c>
      <c r="BE305" s="10">
        <v>60</v>
      </c>
      <c r="BF305" s="3"/>
      <c r="BG305" s="10">
        <v>1000</v>
      </c>
      <c r="BH305" s="10">
        <v>5000</v>
      </c>
      <c r="BI305" s="3"/>
      <c r="BJ305" s="21">
        <v>1</v>
      </c>
      <c r="BK305" s="65">
        <v>0</v>
      </c>
      <c r="BL305" s="65">
        <v>0</v>
      </c>
      <c r="BM305" s="6">
        <f t="shared" si="1105"/>
        <v>85.05</v>
      </c>
      <c r="BN305" s="8">
        <f t="shared" si="1106"/>
        <v>535.97110176221133</v>
      </c>
      <c r="BO305" s="12">
        <f t="shared" si="997"/>
        <v>213.50489972100422</v>
      </c>
      <c r="BP305" s="50">
        <f>(1-'#Constant'!$A$3)/($J305*'#Constant'!$B$3/'#Constant'!$C$3^($D305-1)+1)+'#Constant'!$A$3</f>
        <v>0.90447653429602881</v>
      </c>
      <c r="BQ305" s="4">
        <f t="shared" si="1107"/>
        <v>541.71102698872187</v>
      </c>
      <c r="BR305" s="50">
        <f>(1-'#Constant'!$A$3)/($K305*'#Constant'!$B$3/'#Constant'!$C$3^($D305-1)+1)+'#Constant'!$A$3</f>
        <v>0.92405904059040589</v>
      </c>
      <c r="BS305" s="4">
        <f t="shared" si="1108"/>
        <v>530.2311765357008</v>
      </c>
      <c r="BT305">
        <f>BO305/$BO$4*100</f>
        <v>162.27180605946913</v>
      </c>
    </row>
    <row r="306" spans="1:72" s="13" customFormat="1" ht="17.25" thickBot="1" x14ac:dyDescent="0.35">
      <c r="B306" s="20"/>
      <c r="D306" s="14">
        <v>1</v>
      </c>
      <c r="E306" s="14">
        <v>1</v>
      </c>
      <c r="F306" s="19">
        <v>1</v>
      </c>
      <c r="G306" s="15">
        <f>G305</f>
        <v>81</v>
      </c>
      <c r="H306" s="15">
        <f>H305</f>
        <v>81</v>
      </c>
      <c r="I306" s="15">
        <f>I305</f>
        <v>6982</v>
      </c>
      <c r="J306" s="15">
        <f>J305</f>
        <v>36</v>
      </c>
      <c r="K306" s="15">
        <f>K305</f>
        <v>28</v>
      </c>
      <c r="L306" s="16"/>
      <c r="M306" s="15">
        <f t="shared" ref="M306:V306" si="1162">M305</f>
        <v>50</v>
      </c>
      <c r="N306" s="15">
        <f t="shared" si="1162"/>
        <v>0</v>
      </c>
      <c r="O306" s="15">
        <f t="shared" si="1162"/>
        <v>0</v>
      </c>
      <c r="P306" s="15">
        <f t="shared" si="1162"/>
        <v>0</v>
      </c>
      <c r="Q306" s="15">
        <f t="shared" si="1162"/>
        <v>100</v>
      </c>
      <c r="R306" s="15">
        <f t="shared" si="1162"/>
        <v>0</v>
      </c>
      <c r="S306" s="15">
        <f t="shared" si="1162"/>
        <v>0</v>
      </c>
      <c r="T306" s="15">
        <f t="shared" si="1162"/>
        <v>0</v>
      </c>
      <c r="U306" s="15">
        <f t="shared" si="1162"/>
        <v>0</v>
      </c>
      <c r="V306" s="15">
        <f t="shared" si="1162"/>
        <v>250</v>
      </c>
      <c r="W306" s="16"/>
      <c r="X306" s="15">
        <f t="shared" ref="X306:AI306" si="1163">X305</f>
        <v>50</v>
      </c>
      <c r="Y306" s="15">
        <f t="shared" si="1163"/>
        <v>0</v>
      </c>
      <c r="Z306" s="15">
        <f t="shared" si="1163"/>
        <v>0</v>
      </c>
      <c r="AA306" s="15">
        <f t="shared" si="1163"/>
        <v>0</v>
      </c>
      <c r="AB306" s="15">
        <f t="shared" si="1163"/>
        <v>100</v>
      </c>
      <c r="AC306" s="15">
        <f t="shared" si="1163"/>
        <v>0</v>
      </c>
      <c r="AD306" s="15">
        <f t="shared" si="1163"/>
        <v>0</v>
      </c>
      <c r="AE306" s="15">
        <f t="shared" si="1163"/>
        <v>0</v>
      </c>
      <c r="AF306" s="15">
        <f t="shared" si="1163"/>
        <v>0</v>
      </c>
      <c r="AG306" s="15">
        <f t="shared" si="1163"/>
        <v>250</v>
      </c>
      <c r="AH306" s="15">
        <f t="shared" si="1163"/>
        <v>0</v>
      </c>
      <c r="AI306" s="15">
        <f t="shared" si="1163"/>
        <v>0</v>
      </c>
      <c r="AJ306" s="17"/>
      <c r="AK306" s="15">
        <f>AK305</f>
        <v>0</v>
      </c>
      <c r="AL306" s="15">
        <f>AL305</f>
        <v>0</v>
      </c>
      <c r="AM306" s="17"/>
      <c r="AN306" s="15">
        <f t="shared" ref="AN306:AX306" si="1164">AN305</f>
        <v>0</v>
      </c>
      <c r="AO306" s="15">
        <f t="shared" si="1164"/>
        <v>0</v>
      </c>
      <c r="AP306" s="15">
        <f t="shared" si="1164"/>
        <v>0</v>
      </c>
      <c r="AQ306" s="15">
        <f t="shared" si="1164"/>
        <v>0</v>
      </c>
      <c r="AR306" s="15">
        <f t="shared" si="1164"/>
        <v>0</v>
      </c>
      <c r="AS306" s="15">
        <f t="shared" si="1164"/>
        <v>0</v>
      </c>
      <c r="AT306" s="15">
        <f t="shared" si="1164"/>
        <v>0</v>
      </c>
      <c r="AU306" s="15">
        <f t="shared" si="1164"/>
        <v>0</v>
      </c>
      <c r="AV306" s="15">
        <f t="shared" si="1164"/>
        <v>0</v>
      </c>
      <c r="AW306" s="15">
        <f t="shared" si="1164"/>
        <v>0</v>
      </c>
      <c r="AX306" s="15">
        <f t="shared" si="1164"/>
        <v>0</v>
      </c>
      <c r="AY306" s="17"/>
      <c r="AZ306" s="15">
        <f t="shared" ref="AZ306:BD306" si="1165">AZ305</f>
        <v>6000</v>
      </c>
      <c r="BA306" s="15">
        <f t="shared" si="1165"/>
        <v>6000</v>
      </c>
      <c r="BB306" s="15">
        <v>440</v>
      </c>
      <c r="BC306" s="15">
        <f t="shared" si="1165"/>
        <v>25</v>
      </c>
      <c r="BD306" s="15">
        <f t="shared" si="1165"/>
        <v>0</v>
      </c>
      <c r="BE306" s="15">
        <f t="shared" ref="BE306:BE316" si="1166">BE305</f>
        <v>60</v>
      </c>
      <c r="BF306" s="17"/>
      <c r="BG306" s="15">
        <f t="shared" ref="BG306:BH306" si="1167">BG305</f>
        <v>1000</v>
      </c>
      <c r="BH306" s="15">
        <f t="shared" si="1167"/>
        <v>5000</v>
      </c>
      <c r="BI306" s="17"/>
      <c r="BJ306" s="22">
        <f>G306/G305</f>
        <v>1</v>
      </c>
      <c r="BK306" s="65">
        <f t="shared" ref="BK306:BL306" si="1168">BK305</f>
        <v>0</v>
      </c>
      <c r="BL306" s="65">
        <f t="shared" si="1168"/>
        <v>0</v>
      </c>
      <c r="BM306" s="6">
        <f t="shared" si="1105"/>
        <v>85.05</v>
      </c>
      <c r="BN306" s="8">
        <f t="shared" si="1106"/>
        <v>535.97110176221133</v>
      </c>
      <c r="BO306" s="12">
        <f t="shared" si="997"/>
        <v>213.50489972100422</v>
      </c>
      <c r="BP306" s="50">
        <f>(1-'#Constant'!$A$3)/($J306*'#Constant'!$B$3/'#Constant'!$C$3^($D306-1)+1)+'#Constant'!$A$3</f>
        <v>0.90447653429602881</v>
      </c>
      <c r="BQ306" s="4">
        <f t="shared" si="1107"/>
        <v>541.71102698872187</v>
      </c>
      <c r="BR306" s="50">
        <f>(1-'#Constant'!$A$3)/($K306*'#Constant'!$B$3/'#Constant'!$C$3^($D306-1)+1)+'#Constant'!$A$3</f>
        <v>0.92405904059040589</v>
      </c>
      <c r="BS306" s="4">
        <f t="shared" si="1108"/>
        <v>530.2311765357008</v>
      </c>
      <c r="BT306"/>
    </row>
    <row r="307" spans="1:72" x14ac:dyDescent="0.3">
      <c r="A307">
        <v>526</v>
      </c>
      <c r="B307" s="18" t="str">
        <f>VLOOKUP(CONCATENATE("CREATURE_NAME_",A307),[1]Localization_Hero!$A:$E,2,FALSE)</f>
        <v>{1}의 어둠</v>
      </c>
      <c r="C307" s="43" t="str">
        <f>VLOOKUP($A307,[2]CreatureTable!$A:$I,9,FALSE)</f>
        <v>Wizard</v>
      </c>
      <c r="D307">
        <v>1</v>
      </c>
      <c r="E307">
        <v>1</v>
      </c>
      <c r="F307" s="18">
        <v>1</v>
      </c>
      <c r="G307" s="10">
        <f>ROUND(VLOOKUP($C307,$B$4:$BH$42,6,FALSE),0)</f>
        <v>120</v>
      </c>
      <c r="H307" s="10">
        <f>ROUND(VLOOKUP($C307,$B$4:$BH$42,7,FALSE),0)</f>
        <v>120</v>
      </c>
      <c r="I307" s="10">
        <f>ROUND(VLOOKUP($C307,$B$4:$BH$42,8,FALSE),0)</f>
        <v>4031</v>
      </c>
      <c r="J307" s="10">
        <f>ROUND(VLOOKUP($C307,$B$4:$BH$42,9,FALSE),0)</f>
        <v>16</v>
      </c>
      <c r="K307" s="10">
        <f>ROUND(VLOOKUP($C307,$B$4:$BH$42,10,FALSE),0)</f>
        <v>24</v>
      </c>
      <c r="L307" s="2"/>
      <c r="M307" s="10">
        <f>ROUND(VLOOKUP($C307,$B$4:$BH$42,12,FALSE),0)</f>
        <v>100</v>
      </c>
      <c r="N307" s="10">
        <f>ROUND(VLOOKUP($C307,$B$4:$BH$42,13,FALSE),0)</f>
        <v>0</v>
      </c>
      <c r="O307" s="10">
        <f>ROUND(VLOOKUP($C307,$B$4:$BH$42,14,FALSE),0)</f>
        <v>0</v>
      </c>
      <c r="P307" s="10">
        <f>ROUND(VLOOKUP($C307,$B$4:$BH$42,15,FALSE),0)</f>
        <v>0</v>
      </c>
      <c r="Q307" s="10">
        <f>ROUND(VLOOKUP($C307,$B$4:$BH$42,16,FALSE),0)</f>
        <v>0</v>
      </c>
      <c r="R307" s="10">
        <f>ROUND(VLOOKUP($C307,$B$4:$BH$42,17,FALSE),0)</f>
        <v>0</v>
      </c>
      <c r="S307" s="10">
        <f>ROUND(VLOOKUP($C307,$B$4:$BH$42,18,FALSE),0)</f>
        <v>100</v>
      </c>
      <c r="T307" s="10">
        <f>ROUND(VLOOKUP($C307,$B$4:$BH$42,19,FALSE),0)</f>
        <v>150</v>
      </c>
      <c r="U307" s="10">
        <f>ROUND(VLOOKUP($C307,$B$4:$BH$42,20,FALSE),0)</f>
        <v>0</v>
      </c>
      <c r="V307" s="10">
        <f>ROUND(VLOOKUP($C307,$B$4:$BH$42,21,FALSE),0)</f>
        <v>0</v>
      </c>
      <c r="W307" s="2"/>
      <c r="X307" s="10">
        <f>ROUND(VLOOKUP($C307,$B$4:$BH$42,23,FALSE),0)</f>
        <v>100</v>
      </c>
      <c r="Y307" s="10">
        <f>ROUND(VLOOKUP($C307,$B$4:$BH$42,24,FALSE),0)</f>
        <v>0</v>
      </c>
      <c r="Z307" s="10">
        <f>ROUND(VLOOKUP($C307,$B$4:$BH$42,25,FALSE),0)</f>
        <v>0</v>
      </c>
      <c r="AA307" s="10">
        <f>ROUND(VLOOKUP($C307,$B$4:$BH$42,26,FALSE),0)</f>
        <v>200</v>
      </c>
      <c r="AB307" s="10">
        <f>ROUND(VLOOKUP($C307,$B$4:$BH$42,27,FALSE),0)</f>
        <v>250</v>
      </c>
      <c r="AC307" s="10">
        <f>ROUND(VLOOKUP($C307,$B$4:$BH$42,28,FALSE),0)</f>
        <v>0</v>
      </c>
      <c r="AD307" s="10">
        <f>ROUND(VLOOKUP($C307,$B$4:$BH$42,29,FALSE),0)</f>
        <v>100</v>
      </c>
      <c r="AE307" s="10">
        <f>ROUND(VLOOKUP($C307,$B$4:$BH$42,30,FALSE),0)</f>
        <v>150</v>
      </c>
      <c r="AF307" s="10">
        <f>ROUND(VLOOKUP($C307,$B$4:$BH$42,31,FALSE),0)</f>
        <v>0</v>
      </c>
      <c r="AG307" s="10">
        <f>ROUND(VLOOKUP($C307,$B$4:$BH$42,32,FALSE),0)</f>
        <v>0</v>
      </c>
      <c r="AH307" s="10">
        <f>ROUND(VLOOKUP($C307,$B$4:$BH$42,33,FALSE),0)</f>
        <v>0</v>
      </c>
      <c r="AI307" s="10">
        <f>ROUND(VLOOKUP($C307,$B$4:$BH$42,34,FALSE),0)</f>
        <v>0</v>
      </c>
      <c r="AJ307" s="3"/>
      <c r="AK307" s="10">
        <f>ROUND(VLOOKUP($C307,$B$4:$BH$42,36,FALSE),0)</f>
        <v>0</v>
      </c>
      <c r="AL307" s="10">
        <f>ROUND(VLOOKUP($C307,$B$4:$BH$42,37,FALSE),0)</f>
        <v>0</v>
      </c>
      <c r="AM307" s="3"/>
      <c r="AN307" s="10">
        <f>ROUND(VLOOKUP($C307,$B$4:$BH$42,39,FALSE),0)</f>
        <v>0</v>
      </c>
      <c r="AO307" s="10">
        <f>ROUND(VLOOKUP($C307,$B$4:$BH$42,40,FALSE),0)</f>
        <v>0</v>
      </c>
      <c r="AP307" s="10">
        <f>ROUND(VLOOKUP($C307,$B$4:$BH$42,41,FALSE),0)</f>
        <v>0</v>
      </c>
      <c r="AQ307" s="10">
        <f>ROUND(VLOOKUP($C307,$B$4:$BH$42,42,FALSE),0)</f>
        <v>0</v>
      </c>
      <c r="AR307" s="10">
        <f>ROUND(VLOOKUP($C307,$B$4:$BH$42,43,FALSE),0)</f>
        <v>0</v>
      </c>
      <c r="AS307" s="10">
        <f>ROUND(VLOOKUP($C307,$B$4:$BH$42,44,FALSE),0)</f>
        <v>0</v>
      </c>
      <c r="AT307" s="10">
        <f>ROUND(VLOOKUP($C307,$B$4:$BH$42,45,FALSE),0)</f>
        <v>0</v>
      </c>
      <c r="AU307" s="10">
        <f>ROUND(VLOOKUP($C307,$B$4:$BH$42,46,FALSE),0)</f>
        <v>0</v>
      </c>
      <c r="AV307" s="10">
        <f>ROUND(VLOOKUP($C307,$B$4:$BH$42,47,FALSE),0)</f>
        <v>0</v>
      </c>
      <c r="AW307" s="10">
        <f>ROUND(VLOOKUP($C307,$B$4:$BH$42,48,FALSE),0)</f>
        <v>0</v>
      </c>
      <c r="AX307" s="10">
        <f>ROUND(VLOOKUP($C307,$B$4:$BH$42,49,FALSE),0)</f>
        <v>0</v>
      </c>
      <c r="AY307" s="3"/>
      <c r="AZ307" s="10">
        <v>6000</v>
      </c>
      <c r="BA307" s="10">
        <v>6000</v>
      </c>
      <c r="BB307" s="10">
        <v>525</v>
      </c>
      <c r="BC307" s="10">
        <v>25</v>
      </c>
      <c r="BD307" s="10">
        <v>0</v>
      </c>
      <c r="BE307" s="10">
        <v>60</v>
      </c>
      <c r="BF307" s="3"/>
      <c r="BG307" s="10">
        <v>1000</v>
      </c>
      <c r="BH307" s="10">
        <v>5000</v>
      </c>
      <c r="BI307" s="3"/>
      <c r="BJ307" s="21">
        <v>1</v>
      </c>
      <c r="BK307" s="65">
        <v>0</v>
      </c>
      <c r="BL307" s="65">
        <v>0</v>
      </c>
      <c r="BM307" s="6">
        <f t="shared" si="1105"/>
        <v>145.44749999999999</v>
      </c>
      <c r="BN307" s="8">
        <f t="shared" si="1106"/>
        <v>259.61870858192918</v>
      </c>
      <c r="BO307" s="12">
        <f t="shared" si="997"/>
        <v>194.32162030116501</v>
      </c>
      <c r="BP307" s="50">
        <f>(1-'#Constant'!$A$3)/($J307*'#Constant'!$B$3/'#Constant'!$C$3^($D307-1)+1)+'#Constant'!$A$3</f>
        <v>0.95511450381679386</v>
      </c>
      <c r="BQ307" s="4">
        <f t="shared" si="1107"/>
        <v>211.02181905370844</v>
      </c>
      <c r="BR307" s="50">
        <f>(1-'#Constant'!$A$3)/($K307*'#Constant'!$B$3/'#Constant'!$C$3^($D307-1)+1)+'#Constant'!$A$3</f>
        <v>0.93417910447761188</v>
      </c>
      <c r="BS307" s="4">
        <f t="shared" si="1108"/>
        <v>308.21559811014993</v>
      </c>
      <c r="BT307">
        <f>BO307/$BO$4*100</f>
        <v>147.69178751343802</v>
      </c>
    </row>
    <row r="308" spans="1:72" s="13" customFormat="1" ht="17.25" thickBot="1" x14ac:dyDescent="0.35">
      <c r="B308" s="20"/>
      <c r="D308" s="14">
        <v>1</v>
      </c>
      <c r="E308" s="14">
        <v>1</v>
      </c>
      <c r="F308" s="19">
        <v>1</v>
      </c>
      <c r="G308" s="15">
        <f>G307</f>
        <v>120</v>
      </c>
      <c r="H308" s="15">
        <f>H307</f>
        <v>120</v>
      </c>
      <c r="I308" s="15">
        <f>I307</f>
        <v>4031</v>
      </c>
      <c r="J308" s="15">
        <f>J307</f>
        <v>16</v>
      </c>
      <c r="K308" s="15">
        <f>K307</f>
        <v>24</v>
      </c>
      <c r="L308" s="16"/>
      <c r="M308" s="15">
        <f t="shared" ref="M308:V308" si="1169">M307</f>
        <v>100</v>
      </c>
      <c r="N308" s="15">
        <f t="shared" si="1169"/>
        <v>0</v>
      </c>
      <c r="O308" s="15">
        <f t="shared" si="1169"/>
        <v>0</v>
      </c>
      <c r="P308" s="15">
        <f t="shared" si="1169"/>
        <v>0</v>
      </c>
      <c r="Q308" s="15">
        <f t="shared" si="1169"/>
        <v>0</v>
      </c>
      <c r="R308" s="15">
        <f t="shared" si="1169"/>
        <v>0</v>
      </c>
      <c r="S308" s="15">
        <f t="shared" si="1169"/>
        <v>100</v>
      </c>
      <c r="T308" s="15">
        <f t="shared" si="1169"/>
        <v>150</v>
      </c>
      <c r="U308" s="15">
        <f t="shared" si="1169"/>
        <v>0</v>
      </c>
      <c r="V308" s="15">
        <f t="shared" si="1169"/>
        <v>0</v>
      </c>
      <c r="W308" s="16"/>
      <c r="X308" s="15">
        <f t="shared" ref="X308:AI308" si="1170">X307</f>
        <v>100</v>
      </c>
      <c r="Y308" s="15">
        <f t="shared" si="1170"/>
        <v>0</v>
      </c>
      <c r="Z308" s="15">
        <f t="shared" si="1170"/>
        <v>0</v>
      </c>
      <c r="AA308" s="15">
        <f t="shared" si="1170"/>
        <v>200</v>
      </c>
      <c r="AB308" s="15">
        <f t="shared" si="1170"/>
        <v>250</v>
      </c>
      <c r="AC308" s="15">
        <f t="shared" si="1170"/>
        <v>0</v>
      </c>
      <c r="AD308" s="15">
        <f t="shared" si="1170"/>
        <v>100</v>
      </c>
      <c r="AE308" s="15">
        <f t="shared" si="1170"/>
        <v>150</v>
      </c>
      <c r="AF308" s="15">
        <f t="shared" si="1170"/>
        <v>0</v>
      </c>
      <c r="AG308" s="15">
        <f t="shared" si="1170"/>
        <v>0</v>
      </c>
      <c r="AH308" s="15">
        <f t="shared" si="1170"/>
        <v>0</v>
      </c>
      <c r="AI308" s="15">
        <f t="shared" si="1170"/>
        <v>0</v>
      </c>
      <c r="AJ308" s="17"/>
      <c r="AK308" s="15">
        <f>AK307</f>
        <v>0</v>
      </c>
      <c r="AL308" s="15">
        <f>AL307</f>
        <v>0</v>
      </c>
      <c r="AM308" s="17"/>
      <c r="AN308" s="15">
        <f t="shared" ref="AN308:AX308" si="1171">AN307</f>
        <v>0</v>
      </c>
      <c r="AO308" s="15">
        <f t="shared" si="1171"/>
        <v>0</v>
      </c>
      <c r="AP308" s="15">
        <f t="shared" si="1171"/>
        <v>0</v>
      </c>
      <c r="AQ308" s="15">
        <f t="shared" si="1171"/>
        <v>0</v>
      </c>
      <c r="AR308" s="15">
        <f t="shared" si="1171"/>
        <v>0</v>
      </c>
      <c r="AS308" s="15">
        <f t="shared" si="1171"/>
        <v>0</v>
      </c>
      <c r="AT308" s="15">
        <f t="shared" si="1171"/>
        <v>0</v>
      </c>
      <c r="AU308" s="15">
        <f t="shared" si="1171"/>
        <v>0</v>
      </c>
      <c r="AV308" s="15">
        <f t="shared" si="1171"/>
        <v>0</v>
      </c>
      <c r="AW308" s="15">
        <f t="shared" si="1171"/>
        <v>0</v>
      </c>
      <c r="AX308" s="15">
        <f t="shared" si="1171"/>
        <v>0</v>
      </c>
      <c r="AY308" s="17"/>
      <c r="AZ308" s="15">
        <f t="shared" ref="AZ308:BE308" si="1172">AZ307</f>
        <v>6000</v>
      </c>
      <c r="BA308" s="15">
        <f t="shared" si="1172"/>
        <v>6000</v>
      </c>
      <c r="BB308" s="15">
        <v>525</v>
      </c>
      <c r="BC308" s="15">
        <f t="shared" si="1172"/>
        <v>25</v>
      </c>
      <c r="BD308" s="15">
        <f t="shared" si="1172"/>
        <v>0</v>
      </c>
      <c r="BE308" s="15">
        <f t="shared" si="1172"/>
        <v>60</v>
      </c>
      <c r="BF308" s="17"/>
      <c r="BG308" s="15">
        <f t="shared" ref="BG308:BH308" si="1173">BG307</f>
        <v>1000</v>
      </c>
      <c r="BH308" s="15">
        <f t="shared" si="1173"/>
        <v>5000</v>
      </c>
      <c r="BI308" s="17"/>
      <c r="BJ308" s="22">
        <f>G308/G307</f>
        <v>1</v>
      </c>
      <c r="BK308" s="65">
        <f>BK307</f>
        <v>0</v>
      </c>
      <c r="BL308" s="65">
        <f>BL307</f>
        <v>0</v>
      </c>
      <c r="BM308" s="6">
        <f t="shared" si="1105"/>
        <v>145.44749999999999</v>
      </c>
      <c r="BN308" s="8">
        <f t="shared" si="1106"/>
        <v>259.61870858192918</v>
      </c>
      <c r="BO308" s="12">
        <f t="shared" si="997"/>
        <v>194.32162030116501</v>
      </c>
      <c r="BP308" s="50">
        <f>(1-'#Constant'!$A$3)/($J308*'#Constant'!$B$3/'#Constant'!$C$3^($D308-1)+1)+'#Constant'!$A$3</f>
        <v>0.95511450381679386</v>
      </c>
      <c r="BQ308" s="4">
        <f t="shared" si="1107"/>
        <v>211.02181905370844</v>
      </c>
      <c r="BR308" s="50">
        <f>(1-'#Constant'!$A$3)/($K308*'#Constant'!$B$3/'#Constant'!$C$3^($D308-1)+1)+'#Constant'!$A$3</f>
        <v>0.93417910447761188</v>
      </c>
      <c r="BS308" s="4">
        <f t="shared" si="1108"/>
        <v>308.21559811014993</v>
      </c>
      <c r="BT308"/>
    </row>
    <row r="309" spans="1:72" ht="17.25" customHeight="1" x14ac:dyDescent="0.3">
      <c r="A309">
        <v>527</v>
      </c>
      <c r="B309" s="18" t="str">
        <f>VLOOKUP(CONCATENATE("CREATURE_NAME_",A309),[1]Localization_Hero!$A:$E,2,FALSE)</f>
        <v>{1}의 어둠</v>
      </c>
      <c r="C309" s="43" t="str">
        <f>VLOOKUP($A309,[2]CreatureTable!$A:$I,9,FALSE)</f>
        <v>Priest</v>
      </c>
      <c r="D309">
        <v>1</v>
      </c>
      <c r="E309">
        <v>1</v>
      </c>
      <c r="F309" s="18">
        <v>1</v>
      </c>
      <c r="G309" s="10">
        <f>ROUND(VLOOKUP($C309,$B$4:$BH$42,6,FALSE),0)</f>
        <v>95</v>
      </c>
      <c r="H309" s="10">
        <f>ROUND(VLOOKUP($C309,$B$4:$BH$42,7,FALSE),0)</f>
        <v>95</v>
      </c>
      <c r="I309" s="10">
        <f>ROUND(VLOOKUP($C309,$B$4:$BH$42,8,FALSE),0)</f>
        <v>4520</v>
      </c>
      <c r="J309" s="10">
        <f>ROUND(VLOOKUP($C309,$B$4:$BH$42,9,FALSE),0)</f>
        <v>20</v>
      </c>
      <c r="K309" s="10">
        <f>ROUND(VLOOKUP($C309,$B$4:$BH$42,10,FALSE),0)</f>
        <v>25</v>
      </c>
      <c r="L309" s="2"/>
      <c r="M309" s="10">
        <f>ROUND(VLOOKUP($C309,$B$4:$BH$42,12,FALSE),0)</f>
        <v>100</v>
      </c>
      <c r="N309" s="10">
        <f>ROUND(VLOOKUP($C309,$B$4:$BH$42,13,FALSE),0)</f>
        <v>0</v>
      </c>
      <c r="O309" s="10">
        <f>ROUND(VLOOKUP($C309,$B$4:$BH$42,14,FALSE),0)</f>
        <v>0</v>
      </c>
      <c r="P309" s="10">
        <f>ROUND(VLOOKUP($C309,$B$4:$BH$42,15,FALSE),0)</f>
        <v>0</v>
      </c>
      <c r="Q309" s="10">
        <f>ROUND(VLOOKUP($C309,$B$4:$BH$42,16,FALSE),0)</f>
        <v>0</v>
      </c>
      <c r="R309" s="10">
        <f>ROUND(VLOOKUP($C309,$B$4:$BH$42,17,FALSE),0)</f>
        <v>0</v>
      </c>
      <c r="S309" s="10">
        <f>ROUND(VLOOKUP($C309,$B$4:$BH$42,18,FALSE),0)</f>
        <v>100</v>
      </c>
      <c r="T309" s="10">
        <f>ROUND(VLOOKUP($C309,$B$4:$BH$42,19,FALSE),0)</f>
        <v>0</v>
      </c>
      <c r="U309" s="10">
        <f>ROUND(VLOOKUP($C309,$B$4:$BH$42,20,FALSE),0)</f>
        <v>0</v>
      </c>
      <c r="V309" s="10">
        <f>ROUND(VLOOKUP($C309,$B$4:$BH$42,21,FALSE),0)</f>
        <v>0</v>
      </c>
      <c r="W309" s="2"/>
      <c r="X309" s="10">
        <f>ROUND(VLOOKUP($C309,$B$4:$BH$42,23,FALSE),0)</f>
        <v>100</v>
      </c>
      <c r="Y309" s="10">
        <f>ROUND(VLOOKUP($C309,$B$4:$BH$42,24,FALSE),0)</f>
        <v>0</v>
      </c>
      <c r="Z309" s="10">
        <f>ROUND(VLOOKUP($C309,$B$4:$BH$42,25,FALSE),0)</f>
        <v>0</v>
      </c>
      <c r="AA309" s="10">
        <f>ROUND(VLOOKUP($C309,$B$4:$BH$42,26,FALSE),0)</f>
        <v>0</v>
      </c>
      <c r="AB309" s="10">
        <f>ROUND(VLOOKUP($C309,$B$4:$BH$42,27,FALSE),0)</f>
        <v>500</v>
      </c>
      <c r="AC309" s="10">
        <f>ROUND(VLOOKUP($C309,$B$4:$BH$42,28,FALSE),0)</f>
        <v>250</v>
      </c>
      <c r="AD309" s="10">
        <f>ROUND(VLOOKUP($C309,$B$4:$BH$42,29,FALSE),0)</f>
        <v>100</v>
      </c>
      <c r="AE309" s="10">
        <f>ROUND(VLOOKUP($C309,$B$4:$BH$42,30,FALSE),0)</f>
        <v>0</v>
      </c>
      <c r="AF309" s="10">
        <f>ROUND(VLOOKUP($C309,$B$4:$BH$42,31,FALSE),0)</f>
        <v>0</v>
      </c>
      <c r="AG309" s="10">
        <f>ROUND(VLOOKUP($C309,$B$4:$BH$42,32,FALSE),0)</f>
        <v>150</v>
      </c>
      <c r="AH309" s="10">
        <f>ROUND(VLOOKUP($C309,$B$4:$BH$42,33,FALSE),0)</f>
        <v>0</v>
      </c>
      <c r="AI309" s="10">
        <f>ROUND(VLOOKUP($C309,$B$4:$BH$42,34,FALSE),0)</f>
        <v>0</v>
      </c>
      <c r="AJ309" s="3"/>
      <c r="AK309" s="10">
        <f>ROUND(VLOOKUP($C309,$B$4:$BH$42,36,FALSE),0)</f>
        <v>0</v>
      </c>
      <c r="AL309" s="10">
        <f>ROUND(VLOOKUP($C309,$B$4:$BH$42,37,FALSE),0)</f>
        <v>0</v>
      </c>
      <c r="AM309" s="3"/>
      <c r="AN309" s="10">
        <f>ROUND(VLOOKUP($C309,$B$4:$BH$42,39,FALSE),0)</f>
        <v>0</v>
      </c>
      <c r="AO309" s="10">
        <f>ROUND(VLOOKUP($C309,$B$4:$BH$42,40,FALSE),0)</f>
        <v>0</v>
      </c>
      <c r="AP309" s="10">
        <f>ROUND(VLOOKUP($C309,$B$4:$BH$42,41,FALSE),0)</f>
        <v>0</v>
      </c>
      <c r="AQ309" s="10">
        <f>ROUND(VLOOKUP($C309,$B$4:$BH$42,42,FALSE),0)</f>
        <v>0</v>
      </c>
      <c r="AR309" s="10">
        <f>ROUND(VLOOKUP($C309,$B$4:$BH$42,43,FALSE),0)</f>
        <v>0</v>
      </c>
      <c r="AS309" s="10">
        <f>ROUND(VLOOKUP($C309,$B$4:$BH$42,44,FALSE),0)</f>
        <v>0</v>
      </c>
      <c r="AT309" s="10">
        <f>ROUND(VLOOKUP($C309,$B$4:$BH$42,45,FALSE),0)</f>
        <v>0</v>
      </c>
      <c r="AU309" s="10">
        <f>ROUND(VLOOKUP($C309,$B$4:$BH$42,46,FALSE),0)</f>
        <v>0</v>
      </c>
      <c r="AV309" s="10">
        <f>ROUND(VLOOKUP($C309,$B$4:$BH$42,47,FALSE),0)</f>
        <v>0</v>
      </c>
      <c r="AW309" s="10">
        <f>ROUND(VLOOKUP($C309,$B$4:$BH$42,48,FALSE),0)</f>
        <v>0</v>
      </c>
      <c r="AX309" s="10">
        <f>ROUND(VLOOKUP($C309,$B$4:$BH$42,49,FALSE),0)</f>
        <v>0</v>
      </c>
      <c r="AY309" s="3"/>
      <c r="AZ309" s="10">
        <v>6000</v>
      </c>
      <c r="BA309" s="10">
        <v>6000</v>
      </c>
      <c r="BB309" s="10">
        <v>375</v>
      </c>
      <c r="BC309" s="10">
        <v>25</v>
      </c>
      <c r="BD309" s="10">
        <v>0</v>
      </c>
      <c r="BE309" s="10">
        <v>60</v>
      </c>
      <c r="BF309" s="3"/>
      <c r="BG309" s="10">
        <v>1000</v>
      </c>
      <c r="BH309" s="10">
        <v>5000</v>
      </c>
      <c r="BI309" s="3"/>
      <c r="BJ309" s="21">
        <v>1</v>
      </c>
      <c r="BK309" s="65">
        <v>0</v>
      </c>
      <c r="BL309" s="65">
        <v>0</v>
      </c>
      <c r="BM309" s="6">
        <f t="shared" si="1105"/>
        <v>107.11250000000001</v>
      </c>
      <c r="BN309" s="8">
        <f t="shared" si="1106"/>
        <v>347.95278528237111</v>
      </c>
      <c r="BO309" s="12">
        <f t="shared" ref="BO309:BO310" si="1174">SQRT(BM309*BN309)</f>
        <v>193.05463660207172</v>
      </c>
      <c r="BP309" s="50">
        <f>(1-'#Constant'!$A$3)/($J309*'#Constant'!$B$3/'#Constant'!$C$3^($D309-1)+1)+'#Constant'!$A$3</f>
        <v>0.94452830188679238</v>
      </c>
      <c r="BQ309" s="4">
        <f t="shared" si="1107"/>
        <v>239.27287255293649</v>
      </c>
      <c r="BR309" s="50">
        <f>(1-'#Constant'!$A$3)/($K309*'#Constant'!$B$3/'#Constant'!$C$3^($D309-1)+1)+'#Constant'!$A$3</f>
        <v>0.93162790697674425</v>
      </c>
      <c r="BS309" s="4">
        <f t="shared" si="1108"/>
        <v>456.63269801180576</v>
      </c>
      <c r="BT309">
        <f>BO309/$BO$4*100</f>
        <v>146.72883194020091</v>
      </c>
    </row>
    <row r="310" spans="1:72" s="13" customFormat="1" ht="17.25" thickBot="1" x14ac:dyDescent="0.35">
      <c r="B310" s="20"/>
      <c r="D310" s="14">
        <v>1</v>
      </c>
      <c r="E310" s="14">
        <v>1</v>
      </c>
      <c r="F310" s="19">
        <v>1</v>
      </c>
      <c r="G310" s="15">
        <f>G309</f>
        <v>95</v>
      </c>
      <c r="H310" s="15">
        <f>H309</f>
        <v>95</v>
      </c>
      <c r="I310" s="15">
        <f>I309</f>
        <v>4520</v>
      </c>
      <c r="J310" s="15">
        <f>J309</f>
        <v>20</v>
      </c>
      <c r="K310" s="15">
        <f>K309</f>
        <v>25</v>
      </c>
      <c r="L310" s="16"/>
      <c r="M310" s="15">
        <f t="shared" ref="M310:V310" si="1175">M309</f>
        <v>100</v>
      </c>
      <c r="N310" s="15">
        <f t="shared" si="1175"/>
        <v>0</v>
      </c>
      <c r="O310" s="15">
        <f t="shared" si="1175"/>
        <v>0</v>
      </c>
      <c r="P310" s="15">
        <f t="shared" si="1175"/>
        <v>0</v>
      </c>
      <c r="Q310" s="15">
        <f t="shared" si="1175"/>
        <v>0</v>
      </c>
      <c r="R310" s="15">
        <f t="shared" si="1175"/>
        <v>0</v>
      </c>
      <c r="S310" s="15">
        <f t="shared" si="1175"/>
        <v>100</v>
      </c>
      <c r="T310" s="15">
        <f t="shared" si="1175"/>
        <v>0</v>
      </c>
      <c r="U310" s="15">
        <f t="shared" si="1175"/>
        <v>0</v>
      </c>
      <c r="V310" s="15">
        <f t="shared" si="1175"/>
        <v>0</v>
      </c>
      <c r="W310" s="16"/>
      <c r="X310" s="15">
        <f t="shared" ref="X310:AI310" si="1176">X309</f>
        <v>100</v>
      </c>
      <c r="Y310" s="15">
        <f t="shared" si="1176"/>
        <v>0</v>
      </c>
      <c r="Z310" s="15">
        <f t="shared" si="1176"/>
        <v>0</v>
      </c>
      <c r="AA310" s="15">
        <f t="shared" si="1176"/>
        <v>0</v>
      </c>
      <c r="AB310" s="15">
        <f t="shared" si="1176"/>
        <v>500</v>
      </c>
      <c r="AC310" s="15">
        <f t="shared" si="1176"/>
        <v>250</v>
      </c>
      <c r="AD310" s="15">
        <f t="shared" si="1176"/>
        <v>100</v>
      </c>
      <c r="AE310" s="15">
        <f t="shared" si="1176"/>
        <v>0</v>
      </c>
      <c r="AF310" s="15">
        <f t="shared" si="1176"/>
        <v>0</v>
      </c>
      <c r="AG310" s="15">
        <f t="shared" si="1176"/>
        <v>150</v>
      </c>
      <c r="AH310" s="15">
        <f t="shared" si="1176"/>
        <v>0</v>
      </c>
      <c r="AI310" s="15">
        <f t="shared" si="1176"/>
        <v>0</v>
      </c>
      <c r="AJ310" s="17"/>
      <c r="AK310" s="15">
        <f>AK309</f>
        <v>0</v>
      </c>
      <c r="AL310" s="15">
        <f>AL309</f>
        <v>0</v>
      </c>
      <c r="AM310" s="17"/>
      <c r="AN310" s="15">
        <f t="shared" ref="AN310:AX310" si="1177">AN309</f>
        <v>0</v>
      </c>
      <c r="AO310" s="15">
        <f t="shared" si="1177"/>
        <v>0</v>
      </c>
      <c r="AP310" s="15">
        <f t="shared" si="1177"/>
        <v>0</v>
      </c>
      <c r="AQ310" s="15">
        <f t="shared" si="1177"/>
        <v>0</v>
      </c>
      <c r="AR310" s="15">
        <f t="shared" si="1177"/>
        <v>0</v>
      </c>
      <c r="AS310" s="15">
        <f t="shared" si="1177"/>
        <v>0</v>
      </c>
      <c r="AT310" s="15">
        <f t="shared" si="1177"/>
        <v>0</v>
      </c>
      <c r="AU310" s="15">
        <f t="shared" si="1177"/>
        <v>0</v>
      </c>
      <c r="AV310" s="15">
        <f t="shared" si="1177"/>
        <v>0</v>
      </c>
      <c r="AW310" s="15">
        <f t="shared" si="1177"/>
        <v>0</v>
      </c>
      <c r="AX310" s="15">
        <f t="shared" si="1177"/>
        <v>0</v>
      </c>
      <c r="AY310" s="17"/>
      <c r="AZ310" s="15">
        <f t="shared" ref="AZ310:BD310" si="1178">AZ309</f>
        <v>6000</v>
      </c>
      <c r="BA310" s="15">
        <f t="shared" si="1178"/>
        <v>6000</v>
      </c>
      <c r="BB310" s="15">
        <v>375</v>
      </c>
      <c r="BC310" s="15">
        <f t="shared" si="1178"/>
        <v>25</v>
      </c>
      <c r="BD310" s="15">
        <f t="shared" si="1178"/>
        <v>0</v>
      </c>
      <c r="BE310" s="15">
        <f t="shared" si="1166"/>
        <v>60</v>
      </c>
      <c r="BF310" s="17"/>
      <c r="BG310" s="15">
        <f t="shared" ref="BG310:BH310" si="1179">BG309</f>
        <v>1000</v>
      </c>
      <c r="BH310" s="15">
        <f t="shared" si="1179"/>
        <v>5000</v>
      </c>
      <c r="BI310" s="17"/>
      <c r="BJ310" s="22">
        <f>G310/G309</f>
        <v>1</v>
      </c>
      <c r="BK310" s="65">
        <f t="shared" ref="BK310:BL312" si="1180">BK309</f>
        <v>0</v>
      </c>
      <c r="BL310" s="65">
        <f t="shared" si="1180"/>
        <v>0</v>
      </c>
      <c r="BM310" s="6">
        <f t="shared" si="1105"/>
        <v>107.11250000000001</v>
      </c>
      <c r="BN310" s="8">
        <f t="shared" si="1106"/>
        <v>347.95278528237111</v>
      </c>
      <c r="BO310" s="12">
        <f t="shared" si="1174"/>
        <v>193.05463660207172</v>
      </c>
      <c r="BP310" s="50">
        <f>(1-'#Constant'!$A$3)/($J310*'#Constant'!$B$3/'#Constant'!$C$3^($D310-1)+1)+'#Constant'!$A$3</f>
        <v>0.94452830188679238</v>
      </c>
      <c r="BQ310" s="4">
        <f t="shared" si="1107"/>
        <v>239.27287255293649</v>
      </c>
      <c r="BR310" s="50">
        <f>(1-'#Constant'!$A$3)/($K310*'#Constant'!$B$3/'#Constant'!$C$3^($D310-1)+1)+'#Constant'!$A$3</f>
        <v>0.93162790697674425</v>
      </c>
      <c r="BS310" s="4">
        <f t="shared" si="1108"/>
        <v>456.63269801180576</v>
      </c>
      <c r="BT310"/>
    </row>
    <row r="311" spans="1:72" x14ac:dyDescent="0.3">
      <c r="A311">
        <v>528</v>
      </c>
      <c r="B311" s="18" t="str">
        <f>VLOOKUP(CONCATENATE("CREATURE_NAME_",A311),[1]Localization_Hero!$A:$E,2,FALSE)</f>
        <v>{1}의 어둠</v>
      </c>
      <c r="C311" s="43" t="str">
        <f>VLOOKUP($A311,[2]CreatureTable!$A:$I,9,FALSE)</f>
        <v>Assassin</v>
      </c>
      <c r="D311">
        <v>1</v>
      </c>
      <c r="E311">
        <v>1</v>
      </c>
      <c r="F311" s="18">
        <v>1</v>
      </c>
      <c r="G311" s="10">
        <f>ROUND(VLOOKUP($C311,$B$4:$BH$42,6,FALSE),0)</f>
        <v>101</v>
      </c>
      <c r="H311" s="10">
        <f>ROUND(VLOOKUP($C311,$B$4:$BH$42,7,FALSE),0)</f>
        <v>101</v>
      </c>
      <c r="I311" s="10">
        <f>ROUND(VLOOKUP($C311,$B$4:$BH$42,8,FALSE),0)</f>
        <v>5666</v>
      </c>
      <c r="J311" s="10">
        <f>ROUND(VLOOKUP($C311,$B$4:$BH$42,9,FALSE),0)</f>
        <v>32</v>
      </c>
      <c r="K311" s="10">
        <f>ROUND(VLOOKUP($C311,$B$4:$BH$42,10,FALSE),0)</f>
        <v>28</v>
      </c>
      <c r="L311" s="2"/>
      <c r="M311" s="10">
        <f>ROUND(VLOOKUP($C311,$B$4:$BH$42,12,FALSE),0)</f>
        <v>200</v>
      </c>
      <c r="N311" s="10">
        <f>ROUND(VLOOKUP($C311,$B$4:$BH$42,13,FALSE),0)</f>
        <v>0</v>
      </c>
      <c r="O311" s="10">
        <f>ROUND(VLOOKUP($C311,$B$4:$BH$42,14,FALSE),0)</f>
        <v>300</v>
      </c>
      <c r="P311" s="10">
        <f>ROUND(VLOOKUP($C311,$B$4:$BH$42,15,FALSE),0)</f>
        <v>200</v>
      </c>
      <c r="Q311" s="10">
        <f>ROUND(VLOOKUP($C311,$B$4:$BH$42,16,FALSE),0)</f>
        <v>0</v>
      </c>
      <c r="R311" s="10">
        <f>ROUND(VLOOKUP($C311,$B$4:$BH$42,17,FALSE),0)</f>
        <v>0</v>
      </c>
      <c r="S311" s="10">
        <f>ROUND(VLOOKUP($C311,$B$4:$BH$42,18,FALSE),0)</f>
        <v>100</v>
      </c>
      <c r="T311" s="10">
        <f>ROUND(VLOOKUP($C311,$B$4:$BH$42,19,FALSE),0)</f>
        <v>0</v>
      </c>
      <c r="U311" s="10">
        <f>ROUND(VLOOKUP($C311,$B$4:$BH$42,20,FALSE),0)</f>
        <v>0</v>
      </c>
      <c r="V311" s="10">
        <f>ROUND(VLOOKUP($C311,$B$4:$BH$42,21,FALSE),0)</f>
        <v>0</v>
      </c>
      <c r="W311" s="2"/>
      <c r="X311" s="10">
        <f>ROUND(VLOOKUP($C311,$B$4:$BH$42,23,FALSE),0)</f>
        <v>200</v>
      </c>
      <c r="Y311" s="10">
        <f>ROUND(VLOOKUP($C311,$B$4:$BH$42,24,FALSE),0)</f>
        <v>0</v>
      </c>
      <c r="Z311" s="10">
        <f>ROUND(VLOOKUP($C311,$B$4:$BH$42,25,FALSE),0)</f>
        <v>300</v>
      </c>
      <c r="AA311" s="10">
        <f>ROUND(VLOOKUP($C311,$B$4:$BH$42,26,FALSE),0)</f>
        <v>200</v>
      </c>
      <c r="AB311" s="10">
        <f>ROUND(VLOOKUP($C311,$B$4:$BH$42,27,FALSE),0)</f>
        <v>0</v>
      </c>
      <c r="AC311" s="10">
        <f>ROUND(VLOOKUP($C311,$B$4:$BH$42,28,FALSE),0)</f>
        <v>0</v>
      </c>
      <c r="AD311" s="10">
        <f>ROUND(VLOOKUP($C311,$B$4:$BH$42,29,FALSE),0)</f>
        <v>100</v>
      </c>
      <c r="AE311" s="10">
        <f>ROUND(VLOOKUP($C311,$B$4:$BH$42,30,FALSE),0)</f>
        <v>0</v>
      </c>
      <c r="AF311" s="10">
        <f>ROUND(VLOOKUP($C311,$B$4:$BH$42,31,FALSE),0)</f>
        <v>0</v>
      </c>
      <c r="AG311" s="10">
        <f>ROUND(VLOOKUP($C311,$B$4:$BH$42,32,FALSE),0)</f>
        <v>0</v>
      </c>
      <c r="AH311" s="10">
        <f>ROUND(VLOOKUP($C311,$B$4:$BH$42,33,FALSE),0)</f>
        <v>0</v>
      </c>
      <c r="AI311" s="10">
        <f>ROUND(VLOOKUP($C311,$B$4:$BH$42,34,FALSE),0)</f>
        <v>0</v>
      </c>
      <c r="AJ311" s="3"/>
      <c r="AK311" s="10">
        <f>ROUND(VLOOKUP($C311,$B$4:$BH$42,36,FALSE),0)</f>
        <v>0</v>
      </c>
      <c r="AL311" s="10">
        <f>ROUND(VLOOKUP($C311,$B$4:$BH$42,37,FALSE),0)</f>
        <v>0</v>
      </c>
      <c r="AM311" s="3"/>
      <c r="AN311" s="10">
        <f>ROUND(VLOOKUP($C311,$B$4:$BH$42,39,FALSE),0)</f>
        <v>0</v>
      </c>
      <c r="AO311" s="10">
        <f>ROUND(VLOOKUP($C311,$B$4:$BH$42,40,FALSE),0)</f>
        <v>0</v>
      </c>
      <c r="AP311" s="10">
        <f>ROUND(VLOOKUP($C311,$B$4:$BH$42,41,FALSE),0)</f>
        <v>0</v>
      </c>
      <c r="AQ311" s="10">
        <f>ROUND(VLOOKUP($C311,$B$4:$BH$42,42,FALSE),0)</f>
        <v>0</v>
      </c>
      <c r="AR311" s="10">
        <f>ROUND(VLOOKUP($C311,$B$4:$BH$42,43,FALSE),0)</f>
        <v>0</v>
      </c>
      <c r="AS311" s="10">
        <f>ROUND(VLOOKUP($C311,$B$4:$BH$42,44,FALSE),0)</f>
        <v>0</v>
      </c>
      <c r="AT311" s="10">
        <f>ROUND(VLOOKUP($C311,$B$4:$BH$42,45,FALSE),0)</f>
        <v>0</v>
      </c>
      <c r="AU311" s="10">
        <f>ROUND(VLOOKUP($C311,$B$4:$BH$42,46,FALSE),0)</f>
        <v>0</v>
      </c>
      <c r="AV311" s="10">
        <f>ROUND(VLOOKUP($C311,$B$4:$BH$42,47,FALSE),0)</f>
        <v>0</v>
      </c>
      <c r="AW311" s="10">
        <f>ROUND(VLOOKUP($C311,$B$4:$BH$42,48,FALSE),0)</f>
        <v>0</v>
      </c>
      <c r="AX311" s="10">
        <f>ROUND(VLOOKUP($C311,$B$4:$BH$42,49,FALSE),0)</f>
        <v>0</v>
      </c>
      <c r="AY311" s="3"/>
      <c r="AZ311" s="10">
        <v>6000</v>
      </c>
      <c r="BA311" s="10">
        <v>6000</v>
      </c>
      <c r="BB311" s="10">
        <v>180</v>
      </c>
      <c r="BC311" s="10">
        <v>25</v>
      </c>
      <c r="BD311" s="10">
        <v>0</v>
      </c>
      <c r="BE311" s="10">
        <v>60</v>
      </c>
      <c r="BF311" s="3"/>
      <c r="BG311" s="10">
        <v>1000</v>
      </c>
      <c r="BH311" s="10">
        <v>5000</v>
      </c>
      <c r="BI311" s="3"/>
      <c r="BJ311" s="21">
        <v>1</v>
      </c>
      <c r="BK311" s="65">
        <v>0</v>
      </c>
      <c r="BL311" s="65">
        <v>0</v>
      </c>
      <c r="BM311" s="6">
        <f t="shared" si="1105"/>
        <v>130.44149999999999</v>
      </c>
      <c r="BN311" s="8">
        <f t="shared" si="1106"/>
        <v>385.30245660461935</v>
      </c>
      <c r="BO311" s="12">
        <f t="shared" ref="BO311:BO342" si="1181">SQRT(BM311*BN311)</f>
        <v>224.18615120740947</v>
      </c>
      <c r="BP311" s="50">
        <f>(1-'#Constant'!$A$3)/($J311*'#Constant'!$B$3/'#Constant'!$C$3^($D311-1)+1)+'#Constant'!$A$3</f>
        <v>0.91416058394160582</v>
      </c>
      <c r="BQ311" s="4">
        <f t="shared" si="1107"/>
        <v>387.37723570744168</v>
      </c>
      <c r="BR311" s="50">
        <f>(1-'#Constant'!$A$3)/($K311*'#Constant'!$B$3/'#Constant'!$C$3^($D311-1)+1)+'#Constant'!$A$3</f>
        <v>0.92405904059040589</v>
      </c>
      <c r="BS311" s="4">
        <f t="shared" si="1108"/>
        <v>383.22767750179702</v>
      </c>
      <c r="BT311">
        <f>BO311/$BO$4*100</f>
        <v>170.38996153008969</v>
      </c>
    </row>
    <row r="312" spans="1:72" s="13" customFormat="1" ht="17.25" thickBot="1" x14ac:dyDescent="0.35">
      <c r="B312" s="20"/>
      <c r="D312" s="14">
        <v>1</v>
      </c>
      <c r="E312" s="14">
        <v>1</v>
      </c>
      <c r="F312" s="19">
        <v>1</v>
      </c>
      <c r="G312" s="15">
        <f>G311</f>
        <v>101</v>
      </c>
      <c r="H312" s="15">
        <f>H311</f>
        <v>101</v>
      </c>
      <c r="I312" s="15">
        <f>I311</f>
        <v>5666</v>
      </c>
      <c r="J312" s="15">
        <f>J311</f>
        <v>32</v>
      </c>
      <c r="K312" s="15">
        <f>K311</f>
        <v>28</v>
      </c>
      <c r="L312" s="16"/>
      <c r="M312" s="15">
        <f t="shared" ref="M312:V312" si="1182">M311</f>
        <v>200</v>
      </c>
      <c r="N312" s="15">
        <f t="shared" si="1182"/>
        <v>0</v>
      </c>
      <c r="O312" s="15">
        <f t="shared" si="1182"/>
        <v>300</v>
      </c>
      <c r="P312" s="15">
        <f t="shared" si="1182"/>
        <v>200</v>
      </c>
      <c r="Q312" s="15">
        <f t="shared" si="1182"/>
        <v>0</v>
      </c>
      <c r="R312" s="15">
        <f t="shared" si="1182"/>
        <v>0</v>
      </c>
      <c r="S312" s="15">
        <f t="shared" si="1182"/>
        <v>100</v>
      </c>
      <c r="T312" s="15">
        <f t="shared" si="1182"/>
        <v>0</v>
      </c>
      <c r="U312" s="15">
        <f t="shared" si="1182"/>
        <v>0</v>
      </c>
      <c r="V312" s="15">
        <f t="shared" si="1182"/>
        <v>0</v>
      </c>
      <c r="W312" s="16"/>
      <c r="X312" s="15">
        <f t="shared" ref="X312:AI312" si="1183">X311</f>
        <v>200</v>
      </c>
      <c r="Y312" s="15">
        <f t="shared" si="1183"/>
        <v>0</v>
      </c>
      <c r="Z312" s="15">
        <f t="shared" si="1183"/>
        <v>300</v>
      </c>
      <c r="AA312" s="15">
        <f t="shared" si="1183"/>
        <v>200</v>
      </c>
      <c r="AB312" s="15">
        <f t="shared" si="1183"/>
        <v>0</v>
      </c>
      <c r="AC312" s="15">
        <f t="shared" si="1183"/>
        <v>0</v>
      </c>
      <c r="AD312" s="15">
        <f t="shared" si="1183"/>
        <v>100</v>
      </c>
      <c r="AE312" s="15">
        <f t="shared" si="1183"/>
        <v>0</v>
      </c>
      <c r="AF312" s="15">
        <f t="shared" si="1183"/>
        <v>0</v>
      </c>
      <c r="AG312" s="15">
        <f t="shared" si="1183"/>
        <v>0</v>
      </c>
      <c r="AH312" s="15">
        <f t="shared" si="1183"/>
        <v>0</v>
      </c>
      <c r="AI312" s="15">
        <f t="shared" si="1183"/>
        <v>0</v>
      </c>
      <c r="AJ312" s="17"/>
      <c r="AK312" s="15">
        <f>AK311</f>
        <v>0</v>
      </c>
      <c r="AL312" s="15">
        <f>AL311</f>
        <v>0</v>
      </c>
      <c r="AM312" s="17"/>
      <c r="AN312" s="15">
        <f t="shared" ref="AN312:AX312" si="1184">AN311</f>
        <v>0</v>
      </c>
      <c r="AO312" s="15">
        <f t="shared" si="1184"/>
        <v>0</v>
      </c>
      <c r="AP312" s="15">
        <f t="shared" si="1184"/>
        <v>0</v>
      </c>
      <c r="AQ312" s="15">
        <f t="shared" si="1184"/>
        <v>0</v>
      </c>
      <c r="AR312" s="15">
        <f t="shared" si="1184"/>
        <v>0</v>
      </c>
      <c r="AS312" s="15">
        <f t="shared" si="1184"/>
        <v>0</v>
      </c>
      <c r="AT312" s="15">
        <f t="shared" si="1184"/>
        <v>0</v>
      </c>
      <c r="AU312" s="15">
        <f t="shared" si="1184"/>
        <v>0</v>
      </c>
      <c r="AV312" s="15">
        <f t="shared" si="1184"/>
        <v>0</v>
      </c>
      <c r="AW312" s="15">
        <f t="shared" si="1184"/>
        <v>0</v>
      </c>
      <c r="AX312" s="15">
        <f t="shared" si="1184"/>
        <v>0</v>
      </c>
      <c r="AY312" s="17"/>
      <c r="AZ312" s="15">
        <f t="shared" ref="AZ312:BD312" si="1185">AZ311</f>
        <v>6000</v>
      </c>
      <c r="BA312" s="15">
        <f t="shared" si="1185"/>
        <v>6000</v>
      </c>
      <c r="BB312" s="15">
        <v>180</v>
      </c>
      <c r="BC312" s="15">
        <f t="shared" si="1185"/>
        <v>25</v>
      </c>
      <c r="BD312" s="15">
        <f t="shared" si="1185"/>
        <v>0</v>
      </c>
      <c r="BE312" s="15">
        <f t="shared" si="1166"/>
        <v>60</v>
      </c>
      <c r="BF312" s="17"/>
      <c r="BG312" s="15">
        <f t="shared" ref="BG312:BH312" si="1186">BG311</f>
        <v>1000</v>
      </c>
      <c r="BH312" s="15">
        <f t="shared" si="1186"/>
        <v>5000</v>
      </c>
      <c r="BI312" s="17"/>
      <c r="BJ312" s="22">
        <f>G312/G311</f>
        <v>1</v>
      </c>
      <c r="BK312" s="65">
        <f t="shared" si="1180"/>
        <v>0</v>
      </c>
      <c r="BL312" s="65">
        <f t="shared" si="1180"/>
        <v>0</v>
      </c>
      <c r="BM312" s="6">
        <f t="shared" si="1105"/>
        <v>130.44149999999999</v>
      </c>
      <c r="BN312" s="8">
        <f t="shared" si="1106"/>
        <v>385.30245660461935</v>
      </c>
      <c r="BO312" s="12">
        <f t="shared" si="1181"/>
        <v>224.18615120740947</v>
      </c>
      <c r="BP312" s="50">
        <f>(1-'#Constant'!$A$3)/($J312*'#Constant'!$B$3/'#Constant'!$C$3^($D312-1)+1)+'#Constant'!$A$3</f>
        <v>0.91416058394160582</v>
      </c>
      <c r="BQ312" s="4">
        <f t="shared" si="1107"/>
        <v>387.37723570744168</v>
      </c>
      <c r="BR312" s="50">
        <f>(1-'#Constant'!$A$3)/($K312*'#Constant'!$B$3/'#Constant'!$C$3^($D312-1)+1)+'#Constant'!$A$3</f>
        <v>0.92405904059040589</v>
      </c>
      <c r="BS312" s="4">
        <f t="shared" si="1108"/>
        <v>383.22767750179702</v>
      </c>
      <c r="BT312"/>
    </row>
    <row r="313" spans="1:72" x14ac:dyDescent="0.3">
      <c r="A313">
        <v>529</v>
      </c>
      <c r="B313" s="18" t="str">
        <f>VLOOKUP(CONCATENATE("CREATURE_NAME_",A313),[1]Localization_Hero!$A:$E,2,FALSE)</f>
        <v>{1}의 어둠</v>
      </c>
      <c r="C313" s="43" t="str">
        <f>VLOOKUP($A313,[2]CreatureTable!$A:$I,9,FALSE)</f>
        <v>Archer</v>
      </c>
      <c r="D313">
        <v>1</v>
      </c>
      <c r="E313">
        <v>1</v>
      </c>
      <c r="F313" s="18">
        <v>1</v>
      </c>
      <c r="G313" s="10">
        <f>ROUND(VLOOKUP($C313,$B$4:$BH$42,6,FALSE),0)</f>
        <v>114</v>
      </c>
      <c r="H313" s="10">
        <f>ROUND(VLOOKUP($C313,$B$4:$BH$42,7,FALSE),0)</f>
        <v>114</v>
      </c>
      <c r="I313" s="10">
        <f>ROUND(VLOOKUP($C313,$B$4:$BH$42,8,FALSE),0)</f>
        <v>4364</v>
      </c>
      <c r="J313" s="10">
        <f>ROUND(VLOOKUP($C313,$B$4:$BH$42,9,FALSE),0)</f>
        <v>22</v>
      </c>
      <c r="K313" s="10">
        <f>ROUND(VLOOKUP($C313,$B$4:$BH$42,10,FALSE),0)</f>
        <v>18</v>
      </c>
      <c r="L313" s="2"/>
      <c r="M313" s="10">
        <f>ROUND(VLOOKUP($C313,$B$4:$BH$42,12,FALSE),0)</f>
        <v>150</v>
      </c>
      <c r="N313" s="10">
        <f>ROUND(VLOOKUP($C313,$B$4:$BH$42,13,FALSE),0)</f>
        <v>0</v>
      </c>
      <c r="O313" s="10">
        <f>ROUND(VLOOKUP($C313,$B$4:$BH$42,14,FALSE),0)</f>
        <v>0</v>
      </c>
      <c r="P313" s="10">
        <f>ROUND(VLOOKUP($C313,$B$4:$BH$42,15,FALSE),0)</f>
        <v>0</v>
      </c>
      <c r="Q313" s="10">
        <f>ROUND(VLOOKUP($C313,$B$4:$BH$42,16,FALSE),0)</f>
        <v>0</v>
      </c>
      <c r="R313" s="10">
        <f>ROUND(VLOOKUP($C313,$B$4:$BH$42,17,FALSE),0)</f>
        <v>0</v>
      </c>
      <c r="S313" s="10">
        <f>ROUND(VLOOKUP($C313,$B$4:$BH$42,18,FALSE),0)</f>
        <v>100</v>
      </c>
      <c r="T313" s="10">
        <f>ROUND(VLOOKUP($C313,$B$4:$BH$42,19,FALSE),0)</f>
        <v>250</v>
      </c>
      <c r="U313" s="10">
        <f>ROUND(VLOOKUP($C313,$B$4:$BH$42,20,FALSE),0)</f>
        <v>0</v>
      </c>
      <c r="V313" s="10">
        <f>ROUND(VLOOKUP($C313,$B$4:$BH$42,21,FALSE),0)</f>
        <v>0</v>
      </c>
      <c r="W313" s="2"/>
      <c r="X313" s="10">
        <f>ROUND(VLOOKUP($C313,$B$4:$BH$42,23,FALSE),0)</f>
        <v>150</v>
      </c>
      <c r="Y313" s="10">
        <f>ROUND(VLOOKUP($C313,$B$4:$BH$42,24,FALSE),0)</f>
        <v>0</v>
      </c>
      <c r="Z313" s="10">
        <f>ROUND(VLOOKUP($C313,$B$4:$BH$42,25,FALSE),0)</f>
        <v>0</v>
      </c>
      <c r="AA313" s="10">
        <f>ROUND(VLOOKUP($C313,$B$4:$BH$42,26,FALSE),0)</f>
        <v>0</v>
      </c>
      <c r="AB313" s="10">
        <f>ROUND(VLOOKUP($C313,$B$4:$BH$42,27,FALSE),0)</f>
        <v>0</v>
      </c>
      <c r="AC313" s="10">
        <f>ROUND(VLOOKUP($C313,$B$4:$BH$42,28,FALSE),0)</f>
        <v>0</v>
      </c>
      <c r="AD313" s="10">
        <f>ROUND(VLOOKUP($C313,$B$4:$BH$42,29,FALSE),0)</f>
        <v>100</v>
      </c>
      <c r="AE313" s="10">
        <f>ROUND(VLOOKUP($C313,$B$4:$BH$42,30,FALSE),0)</f>
        <v>250</v>
      </c>
      <c r="AF313" s="10">
        <f>ROUND(VLOOKUP($C313,$B$4:$BH$42,31,FALSE),0)</f>
        <v>0</v>
      </c>
      <c r="AG313" s="10">
        <f>ROUND(VLOOKUP($C313,$B$4:$BH$42,32,FALSE),0)</f>
        <v>0</v>
      </c>
      <c r="AH313" s="10">
        <f>ROUND(VLOOKUP($C313,$B$4:$BH$42,33,FALSE),0)</f>
        <v>0</v>
      </c>
      <c r="AI313" s="10">
        <f>ROUND(VLOOKUP($C313,$B$4:$BH$42,34,FALSE),0)</f>
        <v>0</v>
      </c>
      <c r="AJ313" s="3"/>
      <c r="AK313" s="10">
        <f>ROUND(VLOOKUP($C313,$B$4:$BH$42,36,FALSE),0)</f>
        <v>0</v>
      </c>
      <c r="AL313" s="10">
        <f>ROUND(VLOOKUP($C313,$B$4:$BH$42,37,FALSE),0)</f>
        <v>0</v>
      </c>
      <c r="AM313" s="3"/>
      <c r="AN313" s="10">
        <f>ROUND(VLOOKUP($C313,$B$4:$BH$42,39,FALSE),0)</f>
        <v>0</v>
      </c>
      <c r="AO313" s="10">
        <f>ROUND(VLOOKUP($C313,$B$4:$BH$42,40,FALSE),0)</f>
        <v>0</v>
      </c>
      <c r="AP313" s="10">
        <f>ROUND(VLOOKUP($C313,$B$4:$BH$42,41,FALSE),0)</f>
        <v>0</v>
      </c>
      <c r="AQ313" s="10">
        <f>ROUND(VLOOKUP($C313,$B$4:$BH$42,42,FALSE),0)</f>
        <v>0</v>
      </c>
      <c r="AR313" s="10">
        <f>ROUND(VLOOKUP($C313,$B$4:$BH$42,43,FALSE),0)</f>
        <v>0</v>
      </c>
      <c r="AS313" s="10">
        <f>ROUND(VLOOKUP($C313,$B$4:$BH$42,44,FALSE),0)</f>
        <v>0</v>
      </c>
      <c r="AT313" s="10">
        <f>ROUND(VLOOKUP($C313,$B$4:$BH$42,45,FALSE),0)</f>
        <v>0</v>
      </c>
      <c r="AU313" s="10">
        <f>ROUND(VLOOKUP($C313,$B$4:$BH$42,46,FALSE),0)</f>
        <v>0</v>
      </c>
      <c r="AV313" s="10">
        <f>ROUND(VLOOKUP($C313,$B$4:$BH$42,47,FALSE),0)</f>
        <v>0</v>
      </c>
      <c r="AW313" s="10">
        <f>ROUND(VLOOKUP($C313,$B$4:$BH$42,48,FALSE),0)</f>
        <v>0</v>
      </c>
      <c r="AX313" s="10">
        <f>ROUND(VLOOKUP($C313,$B$4:$BH$42,49,FALSE),0)</f>
        <v>0</v>
      </c>
      <c r="AY313" s="3"/>
      <c r="AZ313" s="10">
        <v>6000</v>
      </c>
      <c r="BA313" s="10">
        <v>6000</v>
      </c>
      <c r="BB313" s="10">
        <v>500</v>
      </c>
      <c r="BC313" s="10">
        <v>25</v>
      </c>
      <c r="BD313" s="10">
        <v>0</v>
      </c>
      <c r="BE313" s="10">
        <v>60</v>
      </c>
      <c r="BF313" s="3"/>
      <c r="BG313" s="10">
        <v>1000</v>
      </c>
      <c r="BH313" s="10">
        <v>5000</v>
      </c>
      <c r="BI313" s="3"/>
      <c r="BJ313" s="21">
        <v>1</v>
      </c>
      <c r="BK313" s="65">
        <v>0</v>
      </c>
      <c r="BL313" s="65">
        <v>0</v>
      </c>
      <c r="BM313" s="6">
        <f t="shared" si="1105"/>
        <v>151.17468749999998</v>
      </c>
      <c r="BN313" s="8">
        <f t="shared" si="1106"/>
        <v>231.01462885229961</v>
      </c>
      <c r="BO313" s="12">
        <f t="shared" si="1181"/>
        <v>186.87847474943408</v>
      </c>
      <c r="BP313" s="50">
        <f>(1-'#Constant'!$A$3)/($J313*'#Constant'!$B$3/'#Constant'!$C$3^($D313-1)+1)+'#Constant'!$A$3</f>
        <v>0.93932457786116319</v>
      </c>
      <c r="BQ313" s="4">
        <f t="shared" si="1107"/>
        <v>232.29457116606082</v>
      </c>
      <c r="BR313" s="50">
        <f>(1-'#Constant'!$A$3)/($K313*'#Constant'!$B$3/'#Constant'!$C$3^($D313-1)+1)+'#Constant'!$A$3</f>
        <v>0.9497912713472485</v>
      </c>
      <c r="BS313" s="4">
        <f t="shared" si="1108"/>
        <v>229.73468653853837</v>
      </c>
      <c r="BT313">
        <f>BO313/$BO$4*100</f>
        <v>142.03471513233021</v>
      </c>
    </row>
    <row r="314" spans="1:72" s="13" customFormat="1" ht="17.25" thickBot="1" x14ac:dyDescent="0.35">
      <c r="B314" s="20"/>
      <c r="D314" s="14">
        <v>1</v>
      </c>
      <c r="E314" s="14">
        <v>1</v>
      </c>
      <c r="F314" s="19">
        <v>1</v>
      </c>
      <c r="G314" s="15">
        <f>G313</f>
        <v>114</v>
      </c>
      <c r="H314" s="15">
        <f>H313</f>
        <v>114</v>
      </c>
      <c r="I314" s="15">
        <f>I313</f>
        <v>4364</v>
      </c>
      <c r="J314" s="15">
        <f>J313</f>
        <v>22</v>
      </c>
      <c r="K314" s="15">
        <f>K313</f>
        <v>18</v>
      </c>
      <c r="L314" s="16"/>
      <c r="M314" s="15">
        <f t="shared" ref="M314:V314" si="1187">M313</f>
        <v>150</v>
      </c>
      <c r="N314" s="15">
        <f t="shared" si="1187"/>
        <v>0</v>
      </c>
      <c r="O314" s="15">
        <f t="shared" si="1187"/>
        <v>0</v>
      </c>
      <c r="P314" s="15">
        <f t="shared" si="1187"/>
        <v>0</v>
      </c>
      <c r="Q314" s="15">
        <f t="shared" si="1187"/>
        <v>0</v>
      </c>
      <c r="R314" s="15">
        <f t="shared" si="1187"/>
        <v>0</v>
      </c>
      <c r="S314" s="15">
        <f t="shared" si="1187"/>
        <v>100</v>
      </c>
      <c r="T314" s="15">
        <f t="shared" si="1187"/>
        <v>250</v>
      </c>
      <c r="U314" s="15">
        <f t="shared" si="1187"/>
        <v>0</v>
      </c>
      <c r="V314" s="15">
        <f t="shared" si="1187"/>
        <v>0</v>
      </c>
      <c r="W314" s="16"/>
      <c r="X314" s="15">
        <f t="shared" ref="X314:AI314" si="1188">X313</f>
        <v>150</v>
      </c>
      <c r="Y314" s="15">
        <f t="shared" si="1188"/>
        <v>0</v>
      </c>
      <c r="Z314" s="15">
        <f t="shared" si="1188"/>
        <v>0</v>
      </c>
      <c r="AA314" s="15">
        <f t="shared" si="1188"/>
        <v>0</v>
      </c>
      <c r="AB314" s="15">
        <f t="shared" si="1188"/>
        <v>0</v>
      </c>
      <c r="AC314" s="15">
        <f t="shared" si="1188"/>
        <v>0</v>
      </c>
      <c r="AD314" s="15">
        <f t="shared" si="1188"/>
        <v>100</v>
      </c>
      <c r="AE314" s="15">
        <f t="shared" si="1188"/>
        <v>250</v>
      </c>
      <c r="AF314" s="15">
        <f t="shared" si="1188"/>
        <v>0</v>
      </c>
      <c r="AG314" s="15">
        <f t="shared" si="1188"/>
        <v>0</v>
      </c>
      <c r="AH314" s="15">
        <f t="shared" si="1188"/>
        <v>0</v>
      </c>
      <c r="AI314" s="15">
        <f t="shared" si="1188"/>
        <v>0</v>
      </c>
      <c r="AJ314" s="17"/>
      <c r="AK314" s="15">
        <f>AK313</f>
        <v>0</v>
      </c>
      <c r="AL314" s="15">
        <f>AL313</f>
        <v>0</v>
      </c>
      <c r="AM314" s="17"/>
      <c r="AN314" s="15">
        <f t="shared" ref="AN314:AX314" si="1189">AN313</f>
        <v>0</v>
      </c>
      <c r="AO314" s="15">
        <f t="shared" si="1189"/>
        <v>0</v>
      </c>
      <c r="AP314" s="15">
        <f t="shared" si="1189"/>
        <v>0</v>
      </c>
      <c r="AQ314" s="15">
        <f t="shared" si="1189"/>
        <v>0</v>
      </c>
      <c r="AR314" s="15">
        <f t="shared" si="1189"/>
        <v>0</v>
      </c>
      <c r="AS314" s="15">
        <f t="shared" si="1189"/>
        <v>0</v>
      </c>
      <c r="AT314" s="15">
        <f t="shared" si="1189"/>
        <v>0</v>
      </c>
      <c r="AU314" s="15">
        <f t="shared" si="1189"/>
        <v>0</v>
      </c>
      <c r="AV314" s="15">
        <f t="shared" si="1189"/>
        <v>0</v>
      </c>
      <c r="AW314" s="15">
        <f t="shared" si="1189"/>
        <v>0</v>
      </c>
      <c r="AX314" s="15">
        <f t="shared" si="1189"/>
        <v>0</v>
      </c>
      <c r="AY314" s="17"/>
      <c r="AZ314" s="15">
        <f t="shared" ref="AZ314:BD314" si="1190">AZ313</f>
        <v>6000</v>
      </c>
      <c r="BA314" s="15">
        <f t="shared" si="1190"/>
        <v>6000</v>
      </c>
      <c r="BB314" s="15">
        <v>500</v>
      </c>
      <c r="BC314" s="15">
        <f t="shared" si="1190"/>
        <v>25</v>
      </c>
      <c r="BD314" s="15">
        <f t="shared" si="1190"/>
        <v>0</v>
      </c>
      <c r="BE314" s="15">
        <f t="shared" si="1166"/>
        <v>60</v>
      </c>
      <c r="BF314" s="17"/>
      <c r="BG314" s="15">
        <f t="shared" ref="BG314:BH314" si="1191">BG313</f>
        <v>1000</v>
      </c>
      <c r="BH314" s="15">
        <f t="shared" si="1191"/>
        <v>5000</v>
      </c>
      <c r="BI314" s="17"/>
      <c r="BJ314" s="22">
        <f>G314/G313</f>
        <v>1</v>
      </c>
      <c r="BK314" s="65">
        <f>BK313</f>
        <v>0</v>
      </c>
      <c r="BL314" s="65">
        <f>BL313</f>
        <v>0</v>
      </c>
      <c r="BM314" s="6">
        <f t="shared" si="1105"/>
        <v>151.17468749999998</v>
      </c>
      <c r="BN314" s="8">
        <f t="shared" si="1106"/>
        <v>231.01462885229961</v>
      </c>
      <c r="BO314" s="12">
        <f t="shared" si="1181"/>
        <v>186.87847474943408</v>
      </c>
      <c r="BP314" s="50">
        <f>(1-'#Constant'!$A$3)/($J314*'#Constant'!$B$3/'#Constant'!$C$3^($D314-1)+1)+'#Constant'!$A$3</f>
        <v>0.93932457786116319</v>
      </c>
      <c r="BQ314" s="4">
        <f t="shared" si="1107"/>
        <v>232.29457116606082</v>
      </c>
      <c r="BR314" s="50">
        <f>(1-'#Constant'!$A$3)/($K314*'#Constant'!$B$3/'#Constant'!$C$3^($D314-1)+1)+'#Constant'!$A$3</f>
        <v>0.9497912713472485</v>
      </c>
      <c r="BS314" s="4">
        <f t="shared" si="1108"/>
        <v>229.73468653853837</v>
      </c>
      <c r="BT314"/>
    </row>
    <row r="315" spans="1:72" ht="17.25" customHeight="1" x14ac:dyDescent="0.3">
      <c r="A315">
        <v>530</v>
      </c>
      <c r="B315" s="18" t="str">
        <f>VLOOKUP(CONCATENATE("CREATURE_NAME_",A315),[1]Localization_Hero!$A:$E,2,FALSE)</f>
        <v>{1}의 어둠</v>
      </c>
      <c r="C315" s="43" t="str">
        <f>VLOOKUP($A315,[2]CreatureTable!$A:$I,9,FALSE)</f>
        <v>Priest</v>
      </c>
      <c r="D315">
        <v>1</v>
      </c>
      <c r="E315">
        <v>1</v>
      </c>
      <c r="F315" s="18">
        <v>1</v>
      </c>
      <c r="G315" s="10">
        <f>ROUND(VLOOKUP($C315,$B$4:$BH$42,6,FALSE),0)</f>
        <v>95</v>
      </c>
      <c r="H315" s="10">
        <f>ROUND(VLOOKUP($C315,$B$4:$BH$42,7,FALSE),0)</f>
        <v>95</v>
      </c>
      <c r="I315" s="10">
        <f>ROUND(VLOOKUP($C315,$B$4:$BH$42,8,FALSE),0)</f>
        <v>4520</v>
      </c>
      <c r="J315" s="10">
        <f>ROUND(VLOOKUP($C315,$B$4:$BH$42,9,FALSE),0)</f>
        <v>20</v>
      </c>
      <c r="K315" s="10">
        <f>ROUND(VLOOKUP($C315,$B$4:$BH$42,10,FALSE),0)</f>
        <v>25</v>
      </c>
      <c r="L315" s="2"/>
      <c r="M315" s="10">
        <f>ROUND(VLOOKUP($C315,$B$4:$BH$42,12,FALSE),0)</f>
        <v>100</v>
      </c>
      <c r="N315" s="10">
        <f>ROUND(VLOOKUP($C315,$B$4:$BH$42,13,FALSE),0)</f>
        <v>0</v>
      </c>
      <c r="O315" s="10">
        <f>ROUND(VLOOKUP($C315,$B$4:$BH$42,14,FALSE),0)</f>
        <v>0</v>
      </c>
      <c r="P315" s="10">
        <f>ROUND(VLOOKUP($C315,$B$4:$BH$42,15,FALSE),0)</f>
        <v>0</v>
      </c>
      <c r="Q315" s="10">
        <f>ROUND(VLOOKUP($C315,$B$4:$BH$42,16,FALSE),0)</f>
        <v>0</v>
      </c>
      <c r="R315" s="10">
        <f>ROUND(VLOOKUP($C315,$B$4:$BH$42,17,FALSE),0)</f>
        <v>0</v>
      </c>
      <c r="S315" s="10">
        <f>ROUND(VLOOKUP($C315,$B$4:$BH$42,18,FALSE),0)</f>
        <v>100</v>
      </c>
      <c r="T315" s="10">
        <f>ROUND(VLOOKUP($C315,$B$4:$BH$42,19,FALSE),0)</f>
        <v>0</v>
      </c>
      <c r="U315" s="10">
        <f>ROUND(VLOOKUP($C315,$B$4:$BH$42,20,FALSE),0)</f>
        <v>0</v>
      </c>
      <c r="V315" s="10">
        <f>ROUND(VLOOKUP($C315,$B$4:$BH$42,21,FALSE),0)</f>
        <v>0</v>
      </c>
      <c r="W315" s="2"/>
      <c r="X315" s="10">
        <f>ROUND(VLOOKUP($C315,$B$4:$BH$42,23,FALSE),0)</f>
        <v>100</v>
      </c>
      <c r="Y315" s="10">
        <f>ROUND(VLOOKUP($C315,$B$4:$BH$42,24,FALSE),0)</f>
        <v>0</v>
      </c>
      <c r="Z315" s="10">
        <f>ROUND(VLOOKUP($C315,$B$4:$BH$42,25,FALSE),0)</f>
        <v>0</v>
      </c>
      <c r="AA315" s="10">
        <f>ROUND(VLOOKUP($C315,$B$4:$BH$42,26,FALSE),0)</f>
        <v>0</v>
      </c>
      <c r="AB315" s="10">
        <f>ROUND(VLOOKUP($C315,$B$4:$BH$42,27,FALSE),0)</f>
        <v>500</v>
      </c>
      <c r="AC315" s="10">
        <f>ROUND(VLOOKUP($C315,$B$4:$BH$42,28,FALSE),0)</f>
        <v>250</v>
      </c>
      <c r="AD315" s="10">
        <f>ROUND(VLOOKUP($C315,$B$4:$BH$42,29,FALSE),0)</f>
        <v>100</v>
      </c>
      <c r="AE315" s="10">
        <f>ROUND(VLOOKUP($C315,$B$4:$BH$42,30,FALSE),0)</f>
        <v>0</v>
      </c>
      <c r="AF315" s="10">
        <f>ROUND(VLOOKUP($C315,$B$4:$BH$42,31,FALSE),0)</f>
        <v>0</v>
      </c>
      <c r="AG315" s="10">
        <f>ROUND(VLOOKUP($C315,$B$4:$BH$42,32,FALSE),0)</f>
        <v>150</v>
      </c>
      <c r="AH315" s="10">
        <f>ROUND(VLOOKUP($C315,$B$4:$BH$42,33,FALSE),0)</f>
        <v>0</v>
      </c>
      <c r="AI315" s="10">
        <f>ROUND(VLOOKUP($C315,$B$4:$BH$42,34,FALSE),0)</f>
        <v>0</v>
      </c>
      <c r="AJ315" s="3"/>
      <c r="AK315" s="10">
        <f>ROUND(VLOOKUP($C315,$B$4:$BH$42,36,FALSE),0)</f>
        <v>0</v>
      </c>
      <c r="AL315" s="10">
        <f>ROUND(VLOOKUP($C315,$B$4:$BH$42,37,FALSE),0)</f>
        <v>0</v>
      </c>
      <c r="AM315" s="3"/>
      <c r="AN315" s="10">
        <f>ROUND(VLOOKUP($C315,$B$4:$BH$42,39,FALSE),0)</f>
        <v>0</v>
      </c>
      <c r="AO315" s="10">
        <f>ROUND(VLOOKUP($C315,$B$4:$BH$42,40,FALSE),0)</f>
        <v>0</v>
      </c>
      <c r="AP315" s="10">
        <f>ROUND(VLOOKUP($C315,$B$4:$BH$42,41,FALSE),0)</f>
        <v>0</v>
      </c>
      <c r="AQ315" s="10">
        <f>ROUND(VLOOKUP($C315,$B$4:$BH$42,42,FALSE),0)</f>
        <v>0</v>
      </c>
      <c r="AR315" s="10">
        <f>ROUND(VLOOKUP($C315,$B$4:$BH$42,43,FALSE),0)</f>
        <v>0</v>
      </c>
      <c r="AS315" s="10">
        <f>ROUND(VLOOKUP($C315,$B$4:$BH$42,44,FALSE),0)</f>
        <v>0</v>
      </c>
      <c r="AT315" s="10">
        <f>ROUND(VLOOKUP($C315,$B$4:$BH$42,45,FALSE),0)</f>
        <v>0</v>
      </c>
      <c r="AU315" s="10">
        <f>ROUND(VLOOKUP($C315,$B$4:$BH$42,46,FALSE),0)</f>
        <v>0</v>
      </c>
      <c r="AV315" s="10">
        <f>ROUND(VLOOKUP($C315,$B$4:$BH$42,47,FALSE),0)</f>
        <v>0</v>
      </c>
      <c r="AW315" s="10">
        <f>ROUND(VLOOKUP($C315,$B$4:$BH$42,48,FALSE),0)</f>
        <v>0</v>
      </c>
      <c r="AX315" s="10">
        <f>ROUND(VLOOKUP($C315,$B$4:$BH$42,49,FALSE),0)</f>
        <v>0</v>
      </c>
      <c r="AY315" s="3"/>
      <c r="AZ315" s="10">
        <v>6000</v>
      </c>
      <c r="BA315" s="10">
        <v>6000</v>
      </c>
      <c r="BB315" s="10">
        <v>425</v>
      </c>
      <c r="BC315" s="10">
        <v>25</v>
      </c>
      <c r="BD315" s="10">
        <v>0</v>
      </c>
      <c r="BE315" s="10">
        <v>60</v>
      </c>
      <c r="BF315" s="3"/>
      <c r="BG315" s="10">
        <v>1000</v>
      </c>
      <c r="BH315" s="10">
        <v>5000</v>
      </c>
      <c r="BI315" s="3"/>
      <c r="BJ315" s="21">
        <v>1</v>
      </c>
      <c r="BK315" s="65">
        <v>0</v>
      </c>
      <c r="BL315" s="65">
        <v>0</v>
      </c>
      <c r="BM315" s="6">
        <f t="shared" si="1105"/>
        <v>107.11250000000001</v>
      </c>
      <c r="BN315" s="8">
        <f t="shared" si="1106"/>
        <v>347.95278528237111</v>
      </c>
      <c r="BO315" s="12">
        <f t="shared" si="1181"/>
        <v>193.05463660207172</v>
      </c>
      <c r="BP315" s="50">
        <f>(1-'#Constant'!$A$3)/($J315*'#Constant'!$B$3/'#Constant'!$C$3^($D315-1)+1)+'#Constant'!$A$3</f>
        <v>0.94452830188679238</v>
      </c>
      <c r="BQ315" s="4">
        <f t="shared" si="1107"/>
        <v>239.27287255293649</v>
      </c>
      <c r="BR315" s="50">
        <f>(1-'#Constant'!$A$3)/($K315*'#Constant'!$B$3/'#Constant'!$C$3^($D315-1)+1)+'#Constant'!$A$3</f>
        <v>0.93162790697674425</v>
      </c>
      <c r="BS315" s="4">
        <f t="shared" si="1108"/>
        <v>456.63269801180576</v>
      </c>
      <c r="BT315">
        <f>BO315/$BO$4*100</f>
        <v>146.72883194020091</v>
      </c>
    </row>
    <row r="316" spans="1:72" s="13" customFormat="1" ht="17.25" thickBot="1" x14ac:dyDescent="0.35">
      <c r="B316" s="20"/>
      <c r="D316" s="14">
        <v>1</v>
      </c>
      <c r="E316" s="14">
        <v>1</v>
      </c>
      <c r="F316" s="19">
        <v>1</v>
      </c>
      <c r="G316" s="15">
        <f>G315</f>
        <v>95</v>
      </c>
      <c r="H316" s="15">
        <f>H315</f>
        <v>95</v>
      </c>
      <c r="I316" s="15">
        <f>I315</f>
        <v>4520</v>
      </c>
      <c r="J316" s="15">
        <f>J315</f>
        <v>20</v>
      </c>
      <c r="K316" s="15">
        <f>K315</f>
        <v>25</v>
      </c>
      <c r="L316" s="16"/>
      <c r="M316" s="15">
        <f t="shared" ref="M316:V316" si="1192">M315</f>
        <v>100</v>
      </c>
      <c r="N316" s="15">
        <f t="shared" si="1192"/>
        <v>0</v>
      </c>
      <c r="O316" s="15">
        <f t="shared" si="1192"/>
        <v>0</v>
      </c>
      <c r="P316" s="15">
        <f t="shared" si="1192"/>
        <v>0</v>
      </c>
      <c r="Q316" s="15">
        <f t="shared" si="1192"/>
        <v>0</v>
      </c>
      <c r="R316" s="15">
        <f t="shared" si="1192"/>
        <v>0</v>
      </c>
      <c r="S316" s="15">
        <f t="shared" si="1192"/>
        <v>100</v>
      </c>
      <c r="T316" s="15">
        <f t="shared" si="1192"/>
        <v>0</v>
      </c>
      <c r="U316" s="15">
        <f t="shared" si="1192"/>
        <v>0</v>
      </c>
      <c r="V316" s="15">
        <f t="shared" si="1192"/>
        <v>0</v>
      </c>
      <c r="W316" s="16"/>
      <c r="X316" s="15">
        <f t="shared" ref="X316:AI316" si="1193">X315</f>
        <v>100</v>
      </c>
      <c r="Y316" s="15">
        <f t="shared" si="1193"/>
        <v>0</v>
      </c>
      <c r="Z316" s="15">
        <f t="shared" si="1193"/>
        <v>0</v>
      </c>
      <c r="AA316" s="15">
        <f t="shared" si="1193"/>
        <v>0</v>
      </c>
      <c r="AB316" s="15">
        <f t="shared" si="1193"/>
        <v>500</v>
      </c>
      <c r="AC316" s="15">
        <f t="shared" si="1193"/>
        <v>250</v>
      </c>
      <c r="AD316" s="15">
        <f t="shared" si="1193"/>
        <v>100</v>
      </c>
      <c r="AE316" s="15">
        <f t="shared" si="1193"/>
        <v>0</v>
      </c>
      <c r="AF316" s="15">
        <f t="shared" si="1193"/>
        <v>0</v>
      </c>
      <c r="AG316" s="15">
        <f t="shared" si="1193"/>
        <v>150</v>
      </c>
      <c r="AH316" s="15">
        <f t="shared" si="1193"/>
        <v>0</v>
      </c>
      <c r="AI316" s="15">
        <f t="shared" si="1193"/>
        <v>0</v>
      </c>
      <c r="AJ316" s="17"/>
      <c r="AK316" s="15">
        <f>AK315</f>
        <v>0</v>
      </c>
      <c r="AL316" s="15">
        <f>AL315</f>
        <v>0</v>
      </c>
      <c r="AM316" s="17"/>
      <c r="AN316" s="15">
        <f t="shared" ref="AN316:AX316" si="1194">AN315</f>
        <v>0</v>
      </c>
      <c r="AO316" s="15">
        <f t="shared" si="1194"/>
        <v>0</v>
      </c>
      <c r="AP316" s="15">
        <f t="shared" si="1194"/>
        <v>0</v>
      </c>
      <c r="AQ316" s="15">
        <f t="shared" si="1194"/>
        <v>0</v>
      </c>
      <c r="AR316" s="15">
        <f t="shared" si="1194"/>
        <v>0</v>
      </c>
      <c r="AS316" s="15">
        <f t="shared" si="1194"/>
        <v>0</v>
      </c>
      <c r="AT316" s="15">
        <f t="shared" si="1194"/>
        <v>0</v>
      </c>
      <c r="AU316" s="15">
        <f t="shared" si="1194"/>
        <v>0</v>
      </c>
      <c r="AV316" s="15">
        <f t="shared" si="1194"/>
        <v>0</v>
      </c>
      <c r="AW316" s="15">
        <f t="shared" si="1194"/>
        <v>0</v>
      </c>
      <c r="AX316" s="15">
        <f t="shared" si="1194"/>
        <v>0</v>
      </c>
      <c r="AY316" s="17"/>
      <c r="AZ316" s="15">
        <f t="shared" ref="AZ316:BD316" si="1195">AZ315</f>
        <v>6000</v>
      </c>
      <c r="BA316" s="15">
        <f t="shared" si="1195"/>
        <v>6000</v>
      </c>
      <c r="BB316" s="15">
        <v>425</v>
      </c>
      <c r="BC316" s="15">
        <f t="shared" si="1195"/>
        <v>25</v>
      </c>
      <c r="BD316" s="15">
        <f t="shared" si="1195"/>
        <v>0</v>
      </c>
      <c r="BE316" s="15">
        <f t="shared" si="1166"/>
        <v>60</v>
      </c>
      <c r="BF316" s="17"/>
      <c r="BG316" s="15">
        <f t="shared" ref="BG316:BH316" si="1196">BG315</f>
        <v>1000</v>
      </c>
      <c r="BH316" s="15">
        <f t="shared" si="1196"/>
        <v>5000</v>
      </c>
      <c r="BI316" s="17"/>
      <c r="BJ316" s="22">
        <f>G316/G315</f>
        <v>1</v>
      </c>
      <c r="BK316" s="65">
        <f t="shared" ref="BK316:BL316" si="1197">BK315</f>
        <v>0</v>
      </c>
      <c r="BL316" s="65">
        <f t="shared" si="1197"/>
        <v>0</v>
      </c>
      <c r="BM316" s="6">
        <f t="shared" si="1105"/>
        <v>107.11250000000001</v>
      </c>
      <c r="BN316" s="8">
        <f t="shared" si="1106"/>
        <v>347.95278528237111</v>
      </c>
      <c r="BO316" s="12">
        <f t="shared" si="1181"/>
        <v>193.05463660207172</v>
      </c>
      <c r="BP316" s="50">
        <f>(1-'#Constant'!$A$3)/($J316*'#Constant'!$B$3/'#Constant'!$C$3^($D316-1)+1)+'#Constant'!$A$3</f>
        <v>0.94452830188679238</v>
      </c>
      <c r="BQ316" s="4">
        <f t="shared" si="1107"/>
        <v>239.27287255293649</v>
      </c>
      <c r="BR316" s="50">
        <f>(1-'#Constant'!$A$3)/($K316*'#Constant'!$B$3/'#Constant'!$C$3^($D316-1)+1)+'#Constant'!$A$3</f>
        <v>0.93162790697674425</v>
      </c>
      <c r="BS316" s="4">
        <f t="shared" si="1108"/>
        <v>456.63269801180576</v>
      </c>
      <c r="BT316"/>
    </row>
    <row r="317" spans="1:72" x14ac:dyDescent="0.3">
      <c r="A317">
        <v>531</v>
      </c>
      <c r="B317" s="18" t="str">
        <f>VLOOKUP(CONCATENATE("CREATURE_NAME_",A317),[1]Localization_Hero!$A:$E,2,FALSE)</f>
        <v>{1}의 어둠</v>
      </c>
      <c r="C317" s="43" t="str">
        <f>VLOOKUP($A317,[2]CreatureTable!$A:$I,9,FALSE)</f>
        <v>Archer</v>
      </c>
      <c r="D317">
        <v>1</v>
      </c>
      <c r="E317">
        <v>1</v>
      </c>
      <c r="F317" s="18">
        <v>1</v>
      </c>
      <c r="G317" s="10">
        <f>ROUND(VLOOKUP($C317,$B$4:$BH$42,6,FALSE),0)</f>
        <v>114</v>
      </c>
      <c r="H317" s="10">
        <f>ROUND(VLOOKUP($C317,$B$4:$BH$42,7,FALSE),0)</f>
        <v>114</v>
      </c>
      <c r="I317" s="10">
        <f>ROUND(VLOOKUP($C317,$B$4:$BH$42,8,FALSE),0)</f>
        <v>4364</v>
      </c>
      <c r="J317" s="10">
        <f>ROUND(VLOOKUP($C317,$B$4:$BH$42,9,FALSE),0)</f>
        <v>22</v>
      </c>
      <c r="K317" s="10">
        <f>ROUND(VLOOKUP($C317,$B$4:$BH$42,10,FALSE),0)</f>
        <v>18</v>
      </c>
      <c r="L317" s="2"/>
      <c r="M317" s="10">
        <f>ROUND(VLOOKUP($C317,$B$4:$BH$42,12,FALSE),0)</f>
        <v>150</v>
      </c>
      <c r="N317" s="10">
        <f>ROUND(VLOOKUP($C317,$B$4:$BH$42,13,FALSE),0)</f>
        <v>0</v>
      </c>
      <c r="O317" s="10">
        <f>ROUND(VLOOKUP($C317,$B$4:$BH$42,14,FALSE),0)</f>
        <v>0</v>
      </c>
      <c r="P317" s="10">
        <f>ROUND(VLOOKUP($C317,$B$4:$BH$42,15,FALSE),0)</f>
        <v>0</v>
      </c>
      <c r="Q317" s="10">
        <f>ROUND(VLOOKUP($C317,$B$4:$BH$42,16,FALSE),0)</f>
        <v>0</v>
      </c>
      <c r="R317" s="10">
        <f>ROUND(VLOOKUP($C317,$B$4:$BH$42,17,FALSE),0)</f>
        <v>0</v>
      </c>
      <c r="S317" s="10">
        <f>ROUND(VLOOKUP($C317,$B$4:$BH$42,18,FALSE),0)</f>
        <v>100</v>
      </c>
      <c r="T317" s="10">
        <f>ROUND(VLOOKUP($C317,$B$4:$BH$42,19,FALSE),0)</f>
        <v>250</v>
      </c>
      <c r="U317" s="10">
        <f>ROUND(VLOOKUP($C317,$B$4:$BH$42,20,FALSE),0)</f>
        <v>0</v>
      </c>
      <c r="V317" s="10">
        <f>ROUND(VLOOKUP($C317,$B$4:$BH$42,21,FALSE),0)</f>
        <v>0</v>
      </c>
      <c r="W317" s="2"/>
      <c r="X317" s="10">
        <f>ROUND(VLOOKUP($C317,$B$4:$BH$42,23,FALSE),0)</f>
        <v>150</v>
      </c>
      <c r="Y317" s="10">
        <f>ROUND(VLOOKUP($C317,$B$4:$BH$42,24,FALSE),0)</f>
        <v>0</v>
      </c>
      <c r="Z317" s="10">
        <f>ROUND(VLOOKUP($C317,$B$4:$BH$42,25,FALSE),0)</f>
        <v>0</v>
      </c>
      <c r="AA317" s="10">
        <f>ROUND(VLOOKUP($C317,$B$4:$BH$42,26,FALSE),0)</f>
        <v>0</v>
      </c>
      <c r="AB317" s="10">
        <f>ROUND(VLOOKUP($C317,$B$4:$BH$42,27,FALSE),0)</f>
        <v>0</v>
      </c>
      <c r="AC317" s="10">
        <f>ROUND(VLOOKUP($C317,$B$4:$BH$42,28,FALSE),0)</f>
        <v>0</v>
      </c>
      <c r="AD317" s="10">
        <f>ROUND(VLOOKUP($C317,$B$4:$BH$42,29,FALSE),0)</f>
        <v>100</v>
      </c>
      <c r="AE317" s="10">
        <f>ROUND(VLOOKUP($C317,$B$4:$BH$42,30,FALSE),0)</f>
        <v>250</v>
      </c>
      <c r="AF317" s="10">
        <f>ROUND(VLOOKUP($C317,$B$4:$BH$42,31,FALSE),0)</f>
        <v>0</v>
      </c>
      <c r="AG317" s="10">
        <f>ROUND(VLOOKUP($C317,$B$4:$BH$42,32,FALSE),0)</f>
        <v>0</v>
      </c>
      <c r="AH317" s="10">
        <f>ROUND(VLOOKUP($C317,$B$4:$BH$42,33,FALSE),0)</f>
        <v>0</v>
      </c>
      <c r="AI317" s="10">
        <f>ROUND(VLOOKUP($C317,$B$4:$BH$42,34,FALSE),0)</f>
        <v>0</v>
      </c>
      <c r="AJ317" s="3"/>
      <c r="AK317" s="10">
        <f>ROUND(VLOOKUP($C317,$B$4:$BH$42,36,FALSE),0)</f>
        <v>0</v>
      </c>
      <c r="AL317" s="10">
        <f>ROUND(VLOOKUP($C317,$B$4:$BH$42,37,FALSE),0)</f>
        <v>0</v>
      </c>
      <c r="AM317" s="3"/>
      <c r="AN317" s="10">
        <f>ROUND(VLOOKUP($C317,$B$4:$BH$42,39,FALSE),0)</f>
        <v>0</v>
      </c>
      <c r="AO317" s="10">
        <f>ROUND(VLOOKUP($C317,$B$4:$BH$42,40,FALSE),0)</f>
        <v>0</v>
      </c>
      <c r="AP317" s="10">
        <f>ROUND(VLOOKUP($C317,$B$4:$BH$42,41,FALSE),0)</f>
        <v>0</v>
      </c>
      <c r="AQ317" s="10">
        <f>ROUND(VLOOKUP($C317,$B$4:$BH$42,42,FALSE),0)</f>
        <v>0</v>
      </c>
      <c r="AR317" s="10">
        <f>ROUND(VLOOKUP($C317,$B$4:$BH$42,43,FALSE),0)</f>
        <v>0</v>
      </c>
      <c r="AS317" s="10">
        <f>ROUND(VLOOKUP($C317,$B$4:$BH$42,44,FALSE),0)</f>
        <v>0</v>
      </c>
      <c r="AT317" s="10">
        <f>ROUND(VLOOKUP($C317,$B$4:$BH$42,45,FALSE),0)</f>
        <v>0</v>
      </c>
      <c r="AU317" s="10">
        <f>ROUND(VLOOKUP($C317,$B$4:$BH$42,46,FALSE),0)</f>
        <v>0</v>
      </c>
      <c r="AV317" s="10">
        <f>ROUND(VLOOKUP($C317,$B$4:$BH$42,47,FALSE),0)</f>
        <v>0</v>
      </c>
      <c r="AW317" s="10">
        <f>ROUND(VLOOKUP($C317,$B$4:$BH$42,48,FALSE),0)</f>
        <v>0</v>
      </c>
      <c r="AX317" s="10">
        <f>ROUND(VLOOKUP($C317,$B$4:$BH$42,49,FALSE),0)</f>
        <v>0</v>
      </c>
      <c r="AY317" s="3"/>
      <c r="AZ317" s="10">
        <v>6000</v>
      </c>
      <c r="BA317" s="10">
        <v>6000</v>
      </c>
      <c r="BB317" s="10">
        <v>375</v>
      </c>
      <c r="BC317" s="10">
        <v>25</v>
      </c>
      <c r="BD317" s="10">
        <v>0</v>
      </c>
      <c r="BE317" s="10">
        <v>60</v>
      </c>
      <c r="BF317" s="3"/>
      <c r="BG317" s="10">
        <v>1000</v>
      </c>
      <c r="BH317" s="10">
        <v>5000</v>
      </c>
      <c r="BI317" s="3"/>
      <c r="BJ317" s="21">
        <v>1</v>
      </c>
      <c r="BK317" s="65">
        <v>0</v>
      </c>
      <c r="BL317" s="65">
        <v>0</v>
      </c>
      <c r="BM317" s="6">
        <f t="shared" si="1105"/>
        <v>151.17468749999998</v>
      </c>
      <c r="BN317" s="8">
        <f t="shared" si="1106"/>
        <v>231.01462885229961</v>
      </c>
      <c r="BO317" s="12">
        <f t="shared" si="1181"/>
        <v>186.87847474943408</v>
      </c>
      <c r="BP317" s="50">
        <f>(1-'#Constant'!$A$3)/($J317*'#Constant'!$B$3/'#Constant'!$C$3^($D317-1)+1)+'#Constant'!$A$3</f>
        <v>0.93932457786116319</v>
      </c>
      <c r="BQ317" s="4">
        <f t="shared" si="1107"/>
        <v>232.29457116606082</v>
      </c>
      <c r="BR317" s="50">
        <f>(1-'#Constant'!$A$3)/($K317*'#Constant'!$B$3/'#Constant'!$C$3^($D317-1)+1)+'#Constant'!$A$3</f>
        <v>0.9497912713472485</v>
      </c>
      <c r="BS317" s="4">
        <f t="shared" si="1108"/>
        <v>229.73468653853837</v>
      </c>
      <c r="BT317">
        <f>BO317/$BO$4*100</f>
        <v>142.03471513233021</v>
      </c>
    </row>
    <row r="318" spans="1:72" s="13" customFormat="1" ht="17.25" thickBot="1" x14ac:dyDescent="0.35">
      <c r="B318" s="20"/>
      <c r="D318" s="14">
        <v>1</v>
      </c>
      <c r="E318" s="14">
        <v>1</v>
      </c>
      <c r="F318" s="19">
        <v>1</v>
      </c>
      <c r="G318" s="15">
        <f>G317</f>
        <v>114</v>
      </c>
      <c r="H318" s="15">
        <f>H317</f>
        <v>114</v>
      </c>
      <c r="I318" s="15">
        <f>I317</f>
        <v>4364</v>
      </c>
      <c r="J318" s="15">
        <f>J317</f>
        <v>22</v>
      </c>
      <c r="K318" s="15">
        <f>K317</f>
        <v>18</v>
      </c>
      <c r="L318" s="16"/>
      <c r="M318" s="15">
        <f t="shared" ref="M318:V318" si="1198">M317</f>
        <v>150</v>
      </c>
      <c r="N318" s="15">
        <f t="shared" si="1198"/>
        <v>0</v>
      </c>
      <c r="O318" s="15">
        <f t="shared" si="1198"/>
        <v>0</v>
      </c>
      <c r="P318" s="15">
        <f t="shared" si="1198"/>
        <v>0</v>
      </c>
      <c r="Q318" s="15">
        <f t="shared" si="1198"/>
        <v>0</v>
      </c>
      <c r="R318" s="15">
        <f t="shared" si="1198"/>
        <v>0</v>
      </c>
      <c r="S318" s="15">
        <f t="shared" si="1198"/>
        <v>100</v>
      </c>
      <c r="T318" s="15">
        <f t="shared" si="1198"/>
        <v>250</v>
      </c>
      <c r="U318" s="15">
        <f t="shared" si="1198"/>
        <v>0</v>
      </c>
      <c r="V318" s="15">
        <f t="shared" si="1198"/>
        <v>0</v>
      </c>
      <c r="W318" s="16"/>
      <c r="X318" s="15">
        <f t="shared" ref="X318:AI318" si="1199">X317</f>
        <v>150</v>
      </c>
      <c r="Y318" s="15">
        <f t="shared" si="1199"/>
        <v>0</v>
      </c>
      <c r="Z318" s="15">
        <f t="shared" si="1199"/>
        <v>0</v>
      </c>
      <c r="AA318" s="15">
        <f t="shared" si="1199"/>
        <v>0</v>
      </c>
      <c r="AB318" s="15">
        <f t="shared" si="1199"/>
        <v>0</v>
      </c>
      <c r="AC318" s="15">
        <f t="shared" si="1199"/>
        <v>0</v>
      </c>
      <c r="AD318" s="15">
        <f t="shared" si="1199"/>
        <v>100</v>
      </c>
      <c r="AE318" s="15">
        <f t="shared" si="1199"/>
        <v>250</v>
      </c>
      <c r="AF318" s="15">
        <f t="shared" si="1199"/>
        <v>0</v>
      </c>
      <c r="AG318" s="15">
        <f t="shared" si="1199"/>
        <v>0</v>
      </c>
      <c r="AH318" s="15">
        <f t="shared" si="1199"/>
        <v>0</v>
      </c>
      <c r="AI318" s="15">
        <f t="shared" si="1199"/>
        <v>0</v>
      </c>
      <c r="AJ318" s="17"/>
      <c r="AK318" s="15">
        <f>AK317</f>
        <v>0</v>
      </c>
      <c r="AL318" s="15">
        <f>AL317</f>
        <v>0</v>
      </c>
      <c r="AM318" s="17"/>
      <c r="AN318" s="15">
        <f t="shared" ref="AN318:AX318" si="1200">AN317</f>
        <v>0</v>
      </c>
      <c r="AO318" s="15">
        <f t="shared" si="1200"/>
        <v>0</v>
      </c>
      <c r="AP318" s="15">
        <f t="shared" si="1200"/>
        <v>0</v>
      </c>
      <c r="AQ318" s="15">
        <f t="shared" si="1200"/>
        <v>0</v>
      </c>
      <c r="AR318" s="15">
        <f t="shared" si="1200"/>
        <v>0</v>
      </c>
      <c r="AS318" s="15">
        <f t="shared" si="1200"/>
        <v>0</v>
      </c>
      <c r="AT318" s="15">
        <f t="shared" si="1200"/>
        <v>0</v>
      </c>
      <c r="AU318" s="15">
        <f t="shared" si="1200"/>
        <v>0</v>
      </c>
      <c r="AV318" s="15">
        <f t="shared" si="1200"/>
        <v>0</v>
      </c>
      <c r="AW318" s="15">
        <f t="shared" si="1200"/>
        <v>0</v>
      </c>
      <c r="AX318" s="15">
        <f t="shared" si="1200"/>
        <v>0</v>
      </c>
      <c r="AY318" s="17"/>
      <c r="AZ318" s="15">
        <f t="shared" ref="AZ318:BE318" si="1201">AZ317</f>
        <v>6000</v>
      </c>
      <c r="BA318" s="15">
        <f t="shared" si="1201"/>
        <v>6000</v>
      </c>
      <c r="BB318" s="15">
        <v>375</v>
      </c>
      <c r="BC318" s="15">
        <f t="shared" si="1201"/>
        <v>25</v>
      </c>
      <c r="BD318" s="15">
        <f t="shared" si="1201"/>
        <v>0</v>
      </c>
      <c r="BE318" s="15">
        <f t="shared" si="1201"/>
        <v>60</v>
      </c>
      <c r="BF318" s="17"/>
      <c r="BG318" s="15">
        <f t="shared" ref="BG318:BH318" si="1202">BG317</f>
        <v>1000</v>
      </c>
      <c r="BH318" s="15">
        <f t="shared" si="1202"/>
        <v>5000</v>
      </c>
      <c r="BI318" s="17"/>
      <c r="BJ318" s="22">
        <f>G318/G317</f>
        <v>1</v>
      </c>
      <c r="BK318" s="65">
        <f t="shared" ref="BK318:BL318" si="1203">BK317</f>
        <v>0</v>
      </c>
      <c r="BL318" s="65">
        <f t="shared" si="1203"/>
        <v>0</v>
      </c>
      <c r="BM318" s="6">
        <f t="shared" si="1105"/>
        <v>151.17468749999998</v>
      </c>
      <c r="BN318" s="8">
        <f t="shared" si="1106"/>
        <v>231.01462885229961</v>
      </c>
      <c r="BO318" s="12">
        <f t="shared" si="1181"/>
        <v>186.87847474943408</v>
      </c>
      <c r="BP318" s="50">
        <f>(1-'#Constant'!$A$3)/($J318*'#Constant'!$B$3/'#Constant'!$C$3^($D318-1)+1)+'#Constant'!$A$3</f>
        <v>0.93932457786116319</v>
      </c>
      <c r="BQ318" s="4">
        <f t="shared" si="1107"/>
        <v>232.29457116606082</v>
      </c>
      <c r="BR318" s="50">
        <f>(1-'#Constant'!$A$3)/($K318*'#Constant'!$B$3/'#Constant'!$C$3^($D318-1)+1)+'#Constant'!$A$3</f>
        <v>0.9497912713472485</v>
      </c>
      <c r="BS318" s="4">
        <f t="shared" si="1108"/>
        <v>229.73468653853837</v>
      </c>
      <c r="BT318"/>
    </row>
    <row r="319" spans="1:72" x14ac:dyDescent="0.3">
      <c r="A319">
        <v>532</v>
      </c>
      <c r="B319" s="18" t="str">
        <f>VLOOKUP(CONCATENATE("CREATURE_NAME_",A319),[1]Localization_Hero!$A:$E,2,FALSE)</f>
        <v>{1}의 어둠</v>
      </c>
      <c r="C319" s="43" t="str">
        <f>VLOOKUP($A319,[2]CreatureTable!$A:$I,9,FALSE)</f>
        <v>Wizard</v>
      </c>
      <c r="D319">
        <v>1</v>
      </c>
      <c r="E319">
        <v>1</v>
      </c>
      <c r="F319" s="18">
        <v>1</v>
      </c>
      <c r="G319" s="10">
        <f>ROUND(VLOOKUP($C319,$B$4:$BH$42,6,FALSE),0)</f>
        <v>120</v>
      </c>
      <c r="H319" s="10">
        <f>ROUND(VLOOKUP($C319,$B$4:$BH$42,7,FALSE),0)</f>
        <v>120</v>
      </c>
      <c r="I319" s="10">
        <f>ROUND(VLOOKUP($C319,$B$4:$BH$42,8,FALSE),0)</f>
        <v>4031</v>
      </c>
      <c r="J319" s="10">
        <f>ROUND(VLOOKUP($C319,$B$4:$BH$42,9,FALSE),0)</f>
        <v>16</v>
      </c>
      <c r="K319" s="10">
        <f>ROUND(VLOOKUP($C319,$B$4:$BH$42,10,FALSE),0)</f>
        <v>24</v>
      </c>
      <c r="L319" s="2"/>
      <c r="M319" s="10">
        <f>ROUND(VLOOKUP($C319,$B$4:$BH$42,12,FALSE),0)</f>
        <v>100</v>
      </c>
      <c r="N319" s="10">
        <f>ROUND(VLOOKUP($C319,$B$4:$BH$42,13,FALSE),0)</f>
        <v>0</v>
      </c>
      <c r="O319" s="10">
        <f>ROUND(VLOOKUP($C319,$B$4:$BH$42,14,FALSE),0)</f>
        <v>0</v>
      </c>
      <c r="P319" s="10">
        <f>ROUND(VLOOKUP($C319,$B$4:$BH$42,15,FALSE),0)</f>
        <v>0</v>
      </c>
      <c r="Q319" s="10">
        <f>ROUND(VLOOKUP($C319,$B$4:$BH$42,16,FALSE),0)</f>
        <v>0</v>
      </c>
      <c r="R319" s="10">
        <f>ROUND(VLOOKUP($C319,$B$4:$BH$42,17,FALSE),0)</f>
        <v>0</v>
      </c>
      <c r="S319" s="10">
        <f>ROUND(VLOOKUP($C319,$B$4:$BH$42,18,FALSE),0)</f>
        <v>100</v>
      </c>
      <c r="T319" s="10">
        <f>ROUND(VLOOKUP($C319,$B$4:$BH$42,19,FALSE),0)</f>
        <v>150</v>
      </c>
      <c r="U319" s="10">
        <f>ROUND(VLOOKUP($C319,$B$4:$BH$42,20,FALSE),0)</f>
        <v>0</v>
      </c>
      <c r="V319" s="10">
        <f>ROUND(VLOOKUP($C319,$B$4:$BH$42,21,FALSE),0)</f>
        <v>0</v>
      </c>
      <c r="W319" s="2"/>
      <c r="X319" s="10">
        <f>ROUND(VLOOKUP($C319,$B$4:$BH$42,23,FALSE),0)</f>
        <v>100</v>
      </c>
      <c r="Y319" s="10">
        <f>ROUND(VLOOKUP($C319,$B$4:$BH$42,24,FALSE),0)</f>
        <v>0</v>
      </c>
      <c r="Z319" s="10">
        <f>ROUND(VLOOKUP($C319,$B$4:$BH$42,25,FALSE),0)</f>
        <v>0</v>
      </c>
      <c r="AA319" s="10">
        <f>ROUND(VLOOKUP($C319,$B$4:$BH$42,26,FALSE),0)</f>
        <v>200</v>
      </c>
      <c r="AB319" s="10">
        <f>ROUND(VLOOKUP($C319,$B$4:$BH$42,27,FALSE),0)</f>
        <v>250</v>
      </c>
      <c r="AC319" s="10">
        <f>ROUND(VLOOKUP($C319,$B$4:$BH$42,28,FALSE),0)</f>
        <v>0</v>
      </c>
      <c r="AD319" s="10">
        <f>ROUND(VLOOKUP($C319,$B$4:$BH$42,29,FALSE),0)</f>
        <v>100</v>
      </c>
      <c r="AE319" s="10">
        <f>ROUND(VLOOKUP($C319,$B$4:$BH$42,30,FALSE),0)</f>
        <v>150</v>
      </c>
      <c r="AF319" s="10">
        <f>ROUND(VLOOKUP($C319,$B$4:$BH$42,31,FALSE),0)</f>
        <v>0</v>
      </c>
      <c r="AG319" s="10">
        <f>ROUND(VLOOKUP($C319,$B$4:$BH$42,32,FALSE),0)</f>
        <v>0</v>
      </c>
      <c r="AH319" s="10">
        <f>ROUND(VLOOKUP($C319,$B$4:$BH$42,33,FALSE),0)</f>
        <v>0</v>
      </c>
      <c r="AI319" s="10">
        <f>ROUND(VLOOKUP($C319,$B$4:$BH$42,34,FALSE),0)</f>
        <v>0</v>
      </c>
      <c r="AJ319" s="3"/>
      <c r="AK319" s="10">
        <f>ROUND(VLOOKUP($C319,$B$4:$BH$42,36,FALSE),0)</f>
        <v>0</v>
      </c>
      <c r="AL319" s="10">
        <f>ROUND(VLOOKUP($C319,$B$4:$BH$42,37,FALSE),0)</f>
        <v>0</v>
      </c>
      <c r="AM319" s="3"/>
      <c r="AN319" s="10">
        <f>ROUND(VLOOKUP($C319,$B$4:$BH$42,39,FALSE),0)</f>
        <v>0</v>
      </c>
      <c r="AO319" s="10">
        <f>ROUND(VLOOKUP($C319,$B$4:$BH$42,40,FALSE),0)</f>
        <v>0</v>
      </c>
      <c r="AP319" s="10">
        <f>ROUND(VLOOKUP($C319,$B$4:$BH$42,41,FALSE),0)</f>
        <v>0</v>
      </c>
      <c r="AQ319" s="10">
        <f>ROUND(VLOOKUP($C319,$B$4:$BH$42,42,FALSE),0)</f>
        <v>0</v>
      </c>
      <c r="AR319" s="10">
        <f>ROUND(VLOOKUP($C319,$B$4:$BH$42,43,FALSE),0)</f>
        <v>0</v>
      </c>
      <c r="AS319" s="10">
        <f>ROUND(VLOOKUP($C319,$B$4:$BH$42,44,FALSE),0)</f>
        <v>0</v>
      </c>
      <c r="AT319" s="10">
        <f>ROUND(VLOOKUP($C319,$B$4:$BH$42,45,FALSE),0)</f>
        <v>0</v>
      </c>
      <c r="AU319" s="10">
        <f>ROUND(VLOOKUP($C319,$B$4:$BH$42,46,FALSE),0)</f>
        <v>0</v>
      </c>
      <c r="AV319" s="10">
        <f>ROUND(VLOOKUP($C319,$B$4:$BH$42,47,FALSE),0)</f>
        <v>0</v>
      </c>
      <c r="AW319" s="10">
        <f>ROUND(VLOOKUP($C319,$B$4:$BH$42,48,FALSE),0)</f>
        <v>0</v>
      </c>
      <c r="AX319" s="10">
        <f>ROUND(VLOOKUP($C319,$B$4:$BH$42,49,FALSE),0)</f>
        <v>0</v>
      </c>
      <c r="AY319" s="3"/>
      <c r="AZ319" s="10">
        <v>6000</v>
      </c>
      <c r="BA319" s="10">
        <v>2000</v>
      </c>
      <c r="BB319" s="10">
        <v>425</v>
      </c>
      <c r="BC319" s="10">
        <v>0</v>
      </c>
      <c r="BD319" s="10">
        <v>0</v>
      </c>
      <c r="BE319" s="10">
        <v>60</v>
      </c>
      <c r="BF319" s="3"/>
      <c r="BG319" s="10">
        <v>1000</v>
      </c>
      <c r="BH319" s="10">
        <v>5000</v>
      </c>
      <c r="BI319" s="3"/>
      <c r="BJ319" s="21">
        <v>1</v>
      </c>
      <c r="BK319" s="65">
        <v>0</v>
      </c>
      <c r="BL319" s="65">
        <v>0</v>
      </c>
      <c r="BM319" s="6">
        <f t="shared" si="1105"/>
        <v>145.44749999999999</v>
      </c>
      <c r="BN319" s="8">
        <f t="shared" si="1106"/>
        <v>259.61870858192918</v>
      </c>
      <c r="BO319" s="12">
        <f t="shared" ref="BO319:BO320" si="1204">SQRT(BM319*BN319)</f>
        <v>194.32162030116501</v>
      </c>
      <c r="BP319" s="50">
        <f>(1-'#Constant'!$A$3)/($J319*'#Constant'!$B$3/'#Constant'!$C$3^($D319-1)+1)+'#Constant'!$A$3</f>
        <v>0.95511450381679386</v>
      </c>
      <c r="BQ319" s="4">
        <f t="shared" si="1107"/>
        <v>211.02181905370844</v>
      </c>
      <c r="BR319" s="50">
        <f>(1-'#Constant'!$A$3)/($K319*'#Constant'!$B$3/'#Constant'!$C$3^($D319-1)+1)+'#Constant'!$A$3</f>
        <v>0.93417910447761188</v>
      </c>
      <c r="BS319" s="4">
        <f t="shared" si="1108"/>
        <v>308.21559811014993</v>
      </c>
      <c r="BT319">
        <f>BO319/$BO$4*100</f>
        <v>147.69178751343802</v>
      </c>
    </row>
    <row r="320" spans="1:72" s="13" customFormat="1" ht="17.25" thickBot="1" x14ac:dyDescent="0.35">
      <c r="B320" s="20"/>
      <c r="D320" s="14">
        <v>1</v>
      </c>
      <c r="E320" s="14">
        <v>1</v>
      </c>
      <c r="F320" s="19">
        <v>1</v>
      </c>
      <c r="G320" s="15">
        <f>G319</f>
        <v>120</v>
      </c>
      <c r="H320" s="15">
        <f>H319</f>
        <v>120</v>
      </c>
      <c r="I320" s="15">
        <f>I319</f>
        <v>4031</v>
      </c>
      <c r="J320" s="15">
        <f>J319</f>
        <v>16</v>
      </c>
      <c r="K320" s="15">
        <f>K319</f>
        <v>24</v>
      </c>
      <c r="L320" s="16"/>
      <c r="M320" s="15">
        <f t="shared" ref="M320:V320" si="1205">M319</f>
        <v>100</v>
      </c>
      <c r="N320" s="15">
        <f t="shared" si="1205"/>
        <v>0</v>
      </c>
      <c r="O320" s="15">
        <f t="shared" si="1205"/>
        <v>0</v>
      </c>
      <c r="P320" s="15">
        <f t="shared" si="1205"/>
        <v>0</v>
      </c>
      <c r="Q320" s="15">
        <f t="shared" si="1205"/>
        <v>0</v>
      </c>
      <c r="R320" s="15">
        <f t="shared" si="1205"/>
        <v>0</v>
      </c>
      <c r="S320" s="15">
        <f t="shared" si="1205"/>
        <v>100</v>
      </c>
      <c r="T320" s="15">
        <f t="shared" si="1205"/>
        <v>150</v>
      </c>
      <c r="U320" s="15">
        <f t="shared" si="1205"/>
        <v>0</v>
      </c>
      <c r="V320" s="15">
        <f t="shared" si="1205"/>
        <v>0</v>
      </c>
      <c r="W320" s="16"/>
      <c r="X320" s="15">
        <f t="shared" ref="X320:AI320" si="1206">X319</f>
        <v>100</v>
      </c>
      <c r="Y320" s="15">
        <f t="shared" si="1206"/>
        <v>0</v>
      </c>
      <c r="Z320" s="15">
        <f t="shared" si="1206"/>
        <v>0</v>
      </c>
      <c r="AA320" s="15">
        <f t="shared" si="1206"/>
        <v>200</v>
      </c>
      <c r="AB320" s="15">
        <f t="shared" si="1206"/>
        <v>250</v>
      </c>
      <c r="AC320" s="15">
        <f t="shared" si="1206"/>
        <v>0</v>
      </c>
      <c r="AD320" s="15">
        <f t="shared" si="1206"/>
        <v>100</v>
      </c>
      <c r="AE320" s="15">
        <f t="shared" si="1206"/>
        <v>150</v>
      </c>
      <c r="AF320" s="15">
        <f t="shared" si="1206"/>
        <v>0</v>
      </c>
      <c r="AG320" s="15">
        <f t="shared" si="1206"/>
        <v>0</v>
      </c>
      <c r="AH320" s="15">
        <f t="shared" si="1206"/>
        <v>0</v>
      </c>
      <c r="AI320" s="15">
        <f t="shared" si="1206"/>
        <v>0</v>
      </c>
      <c r="AJ320" s="17"/>
      <c r="AK320" s="15">
        <f>AK319</f>
        <v>0</v>
      </c>
      <c r="AL320" s="15">
        <f>AL319</f>
        <v>0</v>
      </c>
      <c r="AM320" s="17"/>
      <c r="AN320" s="15">
        <f t="shared" ref="AN320:AX320" si="1207">AN319</f>
        <v>0</v>
      </c>
      <c r="AO320" s="15">
        <f t="shared" si="1207"/>
        <v>0</v>
      </c>
      <c r="AP320" s="15">
        <f t="shared" si="1207"/>
        <v>0</v>
      </c>
      <c r="AQ320" s="15">
        <f t="shared" si="1207"/>
        <v>0</v>
      </c>
      <c r="AR320" s="15">
        <f t="shared" si="1207"/>
        <v>0</v>
      </c>
      <c r="AS320" s="15">
        <f t="shared" si="1207"/>
        <v>0</v>
      </c>
      <c r="AT320" s="15">
        <f t="shared" si="1207"/>
        <v>0</v>
      </c>
      <c r="AU320" s="15">
        <f t="shared" si="1207"/>
        <v>0</v>
      </c>
      <c r="AV320" s="15">
        <f t="shared" si="1207"/>
        <v>0</v>
      </c>
      <c r="AW320" s="15">
        <f t="shared" si="1207"/>
        <v>0</v>
      </c>
      <c r="AX320" s="15">
        <f t="shared" si="1207"/>
        <v>0</v>
      </c>
      <c r="AY320" s="17"/>
      <c r="AZ320" s="15">
        <f t="shared" ref="AZ320:BE320" si="1208">AZ319</f>
        <v>6000</v>
      </c>
      <c r="BA320" s="15">
        <f t="shared" si="1208"/>
        <v>2000</v>
      </c>
      <c r="BB320" s="15">
        <v>425</v>
      </c>
      <c r="BC320" s="15">
        <f t="shared" si="1208"/>
        <v>0</v>
      </c>
      <c r="BD320" s="15">
        <f t="shared" si="1208"/>
        <v>0</v>
      </c>
      <c r="BE320" s="15">
        <f t="shared" si="1208"/>
        <v>60</v>
      </c>
      <c r="BF320" s="17"/>
      <c r="BG320" s="15">
        <f t="shared" ref="BG320:BH320" si="1209">BG319</f>
        <v>1000</v>
      </c>
      <c r="BH320" s="15">
        <f t="shared" si="1209"/>
        <v>5000</v>
      </c>
      <c r="BI320" s="17"/>
      <c r="BJ320" s="22">
        <f>G320/G319</f>
        <v>1</v>
      </c>
      <c r="BK320" s="65">
        <f t="shared" ref="BK320:BL320" si="1210">BK319</f>
        <v>0</v>
      </c>
      <c r="BL320" s="65">
        <f t="shared" si="1210"/>
        <v>0</v>
      </c>
      <c r="BM320" s="6">
        <f t="shared" si="1105"/>
        <v>145.44749999999999</v>
      </c>
      <c r="BN320" s="8">
        <f t="shared" si="1106"/>
        <v>259.61870858192918</v>
      </c>
      <c r="BO320" s="12">
        <f t="shared" si="1204"/>
        <v>194.32162030116501</v>
      </c>
      <c r="BP320" s="50">
        <f>(1-'#Constant'!$A$3)/($J320*'#Constant'!$B$3/'#Constant'!$C$3^($D320-1)+1)+'#Constant'!$A$3</f>
        <v>0.95511450381679386</v>
      </c>
      <c r="BQ320" s="4">
        <f t="shared" si="1107"/>
        <v>211.02181905370844</v>
      </c>
      <c r="BR320" s="50">
        <f>(1-'#Constant'!$A$3)/($K320*'#Constant'!$B$3/'#Constant'!$C$3^($D320-1)+1)+'#Constant'!$A$3</f>
        <v>0.93417910447761188</v>
      </c>
      <c r="BS320" s="4">
        <f t="shared" si="1108"/>
        <v>308.21559811014993</v>
      </c>
      <c r="BT320"/>
    </row>
    <row r="321" spans="1:72" x14ac:dyDescent="0.3">
      <c r="A321">
        <v>533</v>
      </c>
      <c r="B321" s="18" t="str">
        <f>VLOOKUP(CONCATENATE("CREATURE_NAME_",A321),[1]Localization_Hero!$A:$E,2,FALSE)</f>
        <v>{1}의 어둠</v>
      </c>
      <c r="C321" s="43" t="str">
        <f>VLOOKUP($A321,[2]CreatureTable!$A:$I,9,FALSE)</f>
        <v>Wizard</v>
      </c>
      <c r="D321">
        <v>1</v>
      </c>
      <c r="E321">
        <v>1</v>
      </c>
      <c r="F321" s="18">
        <v>1</v>
      </c>
      <c r="G321" s="10">
        <f>ROUND(VLOOKUP($C321,$B$4:$BH$42,6,FALSE),0)</f>
        <v>120</v>
      </c>
      <c r="H321" s="10">
        <f>ROUND(VLOOKUP($C321,$B$4:$BH$42,7,FALSE),0)</f>
        <v>120</v>
      </c>
      <c r="I321" s="10">
        <f>ROUND(VLOOKUP($C321,$B$4:$BH$42,8,FALSE),0)</f>
        <v>4031</v>
      </c>
      <c r="J321" s="10">
        <f>ROUND(VLOOKUP($C321,$B$4:$BH$42,9,FALSE),0)</f>
        <v>16</v>
      </c>
      <c r="K321" s="10">
        <f>ROUND(VLOOKUP($C321,$B$4:$BH$42,10,FALSE),0)</f>
        <v>24</v>
      </c>
      <c r="L321" s="2"/>
      <c r="M321" s="10">
        <f>ROUND(VLOOKUP($C321,$B$4:$BH$42,12,FALSE),0)</f>
        <v>100</v>
      </c>
      <c r="N321" s="10">
        <f>ROUND(VLOOKUP($C321,$B$4:$BH$42,13,FALSE),0)</f>
        <v>0</v>
      </c>
      <c r="O321" s="10">
        <f>ROUND(VLOOKUP($C321,$B$4:$BH$42,14,FALSE),0)</f>
        <v>0</v>
      </c>
      <c r="P321" s="10">
        <f>ROUND(VLOOKUP($C321,$B$4:$BH$42,15,FALSE),0)</f>
        <v>0</v>
      </c>
      <c r="Q321" s="10">
        <f>ROUND(VLOOKUP($C321,$B$4:$BH$42,16,FALSE),0)</f>
        <v>0</v>
      </c>
      <c r="R321" s="10">
        <f>ROUND(VLOOKUP($C321,$B$4:$BH$42,17,FALSE),0)</f>
        <v>0</v>
      </c>
      <c r="S321" s="10">
        <f>ROUND(VLOOKUP($C321,$B$4:$BH$42,18,FALSE),0)</f>
        <v>100</v>
      </c>
      <c r="T321" s="10">
        <f>ROUND(VLOOKUP($C321,$B$4:$BH$42,19,FALSE),0)</f>
        <v>150</v>
      </c>
      <c r="U321" s="10">
        <f>ROUND(VLOOKUP($C321,$B$4:$BH$42,20,FALSE),0)</f>
        <v>0</v>
      </c>
      <c r="V321" s="10">
        <f>ROUND(VLOOKUP($C321,$B$4:$BH$42,21,FALSE),0)</f>
        <v>0</v>
      </c>
      <c r="W321" s="2"/>
      <c r="X321" s="10">
        <f>ROUND(VLOOKUP($C321,$B$4:$BH$42,23,FALSE),0)</f>
        <v>100</v>
      </c>
      <c r="Y321" s="10">
        <f>ROUND(VLOOKUP($C321,$B$4:$BH$42,24,FALSE),0)</f>
        <v>0</v>
      </c>
      <c r="Z321" s="10">
        <f>ROUND(VLOOKUP($C321,$B$4:$BH$42,25,FALSE),0)</f>
        <v>0</v>
      </c>
      <c r="AA321" s="10">
        <f>ROUND(VLOOKUP($C321,$B$4:$BH$42,26,FALSE),0)</f>
        <v>200</v>
      </c>
      <c r="AB321" s="10">
        <f>ROUND(VLOOKUP($C321,$B$4:$BH$42,27,FALSE),0)</f>
        <v>250</v>
      </c>
      <c r="AC321" s="10">
        <f>ROUND(VLOOKUP($C321,$B$4:$BH$42,28,FALSE),0)</f>
        <v>0</v>
      </c>
      <c r="AD321" s="10">
        <f>ROUND(VLOOKUP($C321,$B$4:$BH$42,29,FALSE),0)</f>
        <v>100</v>
      </c>
      <c r="AE321" s="10">
        <f>ROUND(VLOOKUP($C321,$B$4:$BH$42,30,FALSE),0)</f>
        <v>150</v>
      </c>
      <c r="AF321" s="10">
        <f>ROUND(VLOOKUP($C321,$B$4:$BH$42,31,FALSE),0)</f>
        <v>0</v>
      </c>
      <c r="AG321" s="10">
        <f>ROUND(VLOOKUP($C321,$B$4:$BH$42,32,FALSE),0)</f>
        <v>0</v>
      </c>
      <c r="AH321" s="10">
        <f>ROUND(VLOOKUP($C321,$B$4:$BH$42,33,FALSE),0)</f>
        <v>0</v>
      </c>
      <c r="AI321" s="10">
        <f>ROUND(VLOOKUP($C321,$B$4:$BH$42,34,FALSE),0)</f>
        <v>0</v>
      </c>
      <c r="AJ321" s="3"/>
      <c r="AK321" s="10">
        <f>ROUND(VLOOKUP($C321,$B$4:$BH$42,36,FALSE),0)</f>
        <v>0</v>
      </c>
      <c r="AL321" s="10">
        <f>ROUND(VLOOKUP($C321,$B$4:$BH$42,37,FALSE),0)</f>
        <v>0</v>
      </c>
      <c r="AM321" s="3"/>
      <c r="AN321" s="10">
        <f>ROUND(VLOOKUP($C321,$B$4:$BH$42,39,FALSE),0)</f>
        <v>0</v>
      </c>
      <c r="AO321" s="10">
        <f>ROUND(VLOOKUP($C321,$B$4:$BH$42,40,FALSE),0)</f>
        <v>0</v>
      </c>
      <c r="AP321" s="10">
        <f>ROUND(VLOOKUP($C321,$B$4:$BH$42,41,FALSE),0)</f>
        <v>0</v>
      </c>
      <c r="AQ321" s="10">
        <f>ROUND(VLOOKUP($C321,$B$4:$BH$42,42,FALSE),0)</f>
        <v>0</v>
      </c>
      <c r="AR321" s="10">
        <f>ROUND(VLOOKUP($C321,$B$4:$BH$42,43,FALSE),0)</f>
        <v>0</v>
      </c>
      <c r="AS321" s="10">
        <f>ROUND(VLOOKUP($C321,$B$4:$BH$42,44,FALSE),0)</f>
        <v>0</v>
      </c>
      <c r="AT321" s="10">
        <f>ROUND(VLOOKUP($C321,$B$4:$BH$42,45,FALSE),0)</f>
        <v>0</v>
      </c>
      <c r="AU321" s="10">
        <f>ROUND(VLOOKUP($C321,$B$4:$BH$42,46,FALSE),0)</f>
        <v>0</v>
      </c>
      <c r="AV321" s="10">
        <f>ROUND(VLOOKUP($C321,$B$4:$BH$42,47,FALSE),0)</f>
        <v>0</v>
      </c>
      <c r="AW321" s="10">
        <f>ROUND(VLOOKUP($C321,$B$4:$BH$42,48,FALSE),0)</f>
        <v>0</v>
      </c>
      <c r="AX321" s="10">
        <f>ROUND(VLOOKUP($C321,$B$4:$BH$42,49,FALSE),0)</f>
        <v>0</v>
      </c>
      <c r="AY321" s="3"/>
      <c r="AZ321" s="10">
        <v>6000</v>
      </c>
      <c r="BA321" s="10">
        <v>2000</v>
      </c>
      <c r="BB321" s="10">
        <v>160</v>
      </c>
      <c r="BC321" s="10">
        <v>0</v>
      </c>
      <c r="BD321" s="10">
        <v>0</v>
      </c>
      <c r="BE321" s="10">
        <v>60</v>
      </c>
      <c r="BF321" s="3"/>
      <c r="BG321" s="10">
        <v>1000</v>
      </c>
      <c r="BH321" s="10">
        <v>5000</v>
      </c>
      <c r="BI321" s="3"/>
      <c r="BJ321" s="21">
        <v>1</v>
      </c>
      <c r="BK321" s="65">
        <v>0</v>
      </c>
      <c r="BL321" s="65">
        <v>0</v>
      </c>
      <c r="BM321" s="6">
        <f t="shared" ref="BM321:BM462" si="1211">MAX(G321*(1+M321/1000*(1+O321/1000))*(1+0.5*T321/1000)*(1+0.25*S321/1000),(H321*(1+X321/1000*(1+Z321/1000))*(1+0.5*AE321/1000)*(1+0.25*AD321/1000)))*BG321/1000</f>
        <v>145.44749999999999</v>
      </c>
      <c r="BN321" s="8">
        <f t="shared" ref="BN321:BN462" si="1212">(BQ321+BS321)/2*(1+AI321/2000)*(1+AH321/2000)*(1+AN321/2000)*(1+AK321/2000)</f>
        <v>259.61870858192918</v>
      </c>
      <c r="BO321" s="12">
        <f t="shared" si="1181"/>
        <v>194.32162030116501</v>
      </c>
      <c r="BP321" s="50">
        <f>(1-'#Constant'!$A$3)/($J321*'#Constant'!$B$3/'#Constant'!$C$3^($D321-1)+1)+'#Constant'!$A$3</f>
        <v>0.95511450381679386</v>
      </c>
      <c r="BQ321" s="4">
        <f t="shared" ref="BQ321:BQ462" si="1213">I321/(BP321*(1-Q321/1000*(0.5+R321/1000))*(1-P321/1000)*(1-V321/1000)*(1+U321/1000))/20</f>
        <v>211.02181905370844</v>
      </c>
      <c r="BR321" s="50">
        <f>(1-'#Constant'!$A$3)/($K321*'#Constant'!$B$3/'#Constant'!$C$3^($D321-1)+1)+'#Constant'!$A$3</f>
        <v>0.93417910447761188</v>
      </c>
      <c r="BS321" s="4">
        <f t="shared" ref="BS321:BS462" si="1214">I321/(BR321*(1-AB321/1000*(0.5+AC321/1000))*(1-AA321/1000)*(1-AG321/1000)*(1+AF321/1000))/20</f>
        <v>308.21559811014993</v>
      </c>
      <c r="BT321">
        <f>BO321/$BO$4*100</f>
        <v>147.69178751343802</v>
      </c>
    </row>
    <row r="322" spans="1:72" s="13" customFormat="1" ht="17.25" thickBot="1" x14ac:dyDescent="0.35">
      <c r="B322" s="20"/>
      <c r="D322" s="14">
        <v>1</v>
      </c>
      <c r="E322" s="14">
        <v>1</v>
      </c>
      <c r="F322" s="19">
        <v>1</v>
      </c>
      <c r="G322" s="15">
        <f>G321</f>
        <v>120</v>
      </c>
      <c r="H322" s="15">
        <f>H321</f>
        <v>120</v>
      </c>
      <c r="I322" s="15">
        <f>I321</f>
        <v>4031</v>
      </c>
      <c r="J322" s="15">
        <f>J321</f>
        <v>16</v>
      </c>
      <c r="K322" s="15">
        <f>K321</f>
        <v>24</v>
      </c>
      <c r="L322" s="16"/>
      <c r="M322" s="15">
        <f t="shared" ref="M322:V322" si="1215">M321</f>
        <v>100</v>
      </c>
      <c r="N322" s="15">
        <f t="shared" si="1215"/>
        <v>0</v>
      </c>
      <c r="O322" s="15">
        <f t="shared" si="1215"/>
        <v>0</v>
      </c>
      <c r="P322" s="15">
        <f t="shared" si="1215"/>
        <v>0</v>
      </c>
      <c r="Q322" s="15">
        <f t="shared" si="1215"/>
        <v>0</v>
      </c>
      <c r="R322" s="15">
        <f t="shared" si="1215"/>
        <v>0</v>
      </c>
      <c r="S322" s="15">
        <f t="shared" si="1215"/>
        <v>100</v>
      </c>
      <c r="T322" s="15">
        <f t="shared" si="1215"/>
        <v>150</v>
      </c>
      <c r="U322" s="15">
        <f t="shared" si="1215"/>
        <v>0</v>
      </c>
      <c r="V322" s="15">
        <f t="shared" si="1215"/>
        <v>0</v>
      </c>
      <c r="W322" s="16"/>
      <c r="X322" s="15">
        <f t="shared" ref="X322:AI322" si="1216">X321</f>
        <v>100</v>
      </c>
      <c r="Y322" s="15">
        <f t="shared" si="1216"/>
        <v>0</v>
      </c>
      <c r="Z322" s="15">
        <f t="shared" si="1216"/>
        <v>0</v>
      </c>
      <c r="AA322" s="15">
        <f t="shared" si="1216"/>
        <v>200</v>
      </c>
      <c r="AB322" s="15">
        <f t="shared" si="1216"/>
        <v>250</v>
      </c>
      <c r="AC322" s="15">
        <f t="shared" si="1216"/>
        <v>0</v>
      </c>
      <c r="AD322" s="15">
        <f t="shared" si="1216"/>
        <v>100</v>
      </c>
      <c r="AE322" s="15">
        <f t="shared" si="1216"/>
        <v>150</v>
      </c>
      <c r="AF322" s="15">
        <f t="shared" si="1216"/>
        <v>0</v>
      </c>
      <c r="AG322" s="15">
        <f t="shared" si="1216"/>
        <v>0</v>
      </c>
      <c r="AH322" s="15">
        <f t="shared" si="1216"/>
        <v>0</v>
      </c>
      <c r="AI322" s="15">
        <f t="shared" si="1216"/>
        <v>0</v>
      </c>
      <c r="AJ322" s="17"/>
      <c r="AK322" s="15">
        <f>AK321</f>
        <v>0</v>
      </c>
      <c r="AL322" s="15">
        <f>AL321</f>
        <v>0</v>
      </c>
      <c r="AM322" s="17"/>
      <c r="AN322" s="15">
        <f t="shared" ref="AN322:AX322" si="1217">AN321</f>
        <v>0</v>
      </c>
      <c r="AO322" s="15">
        <f t="shared" si="1217"/>
        <v>0</v>
      </c>
      <c r="AP322" s="15">
        <f t="shared" si="1217"/>
        <v>0</v>
      </c>
      <c r="AQ322" s="15">
        <f t="shared" si="1217"/>
        <v>0</v>
      </c>
      <c r="AR322" s="15">
        <f t="shared" si="1217"/>
        <v>0</v>
      </c>
      <c r="AS322" s="15">
        <f t="shared" si="1217"/>
        <v>0</v>
      </c>
      <c r="AT322" s="15">
        <f t="shared" si="1217"/>
        <v>0</v>
      </c>
      <c r="AU322" s="15">
        <f t="shared" si="1217"/>
        <v>0</v>
      </c>
      <c r="AV322" s="15">
        <f t="shared" si="1217"/>
        <v>0</v>
      </c>
      <c r="AW322" s="15">
        <f t="shared" si="1217"/>
        <v>0</v>
      </c>
      <c r="AX322" s="15">
        <f t="shared" si="1217"/>
        <v>0</v>
      </c>
      <c r="AY322" s="17"/>
      <c r="AZ322" s="15">
        <f t="shared" ref="AZ322:BE322" si="1218">AZ321</f>
        <v>6000</v>
      </c>
      <c r="BA322" s="15">
        <f t="shared" si="1218"/>
        <v>2000</v>
      </c>
      <c r="BB322" s="15">
        <v>160</v>
      </c>
      <c r="BC322" s="15">
        <f t="shared" si="1218"/>
        <v>0</v>
      </c>
      <c r="BD322" s="15">
        <f t="shared" si="1218"/>
        <v>0</v>
      </c>
      <c r="BE322" s="15">
        <f t="shared" si="1218"/>
        <v>60</v>
      </c>
      <c r="BF322" s="17"/>
      <c r="BG322" s="15">
        <f t="shared" ref="BG322:BH322" si="1219">BG321</f>
        <v>1000</v>
      </c>
      <c r="BH322" s="15">
        <f t="shared" si="1219"/>
        <v>5000</v>
      </c>
      <c r="BI322" s="17"/>
      <c r="BJ322" s="22">
        <f>G322/G321</f>
        <v>1</v>
      </c>
      <c r="BK322" s="65">
        <f>BK321</f>
        <v>0</v>
      </c>
      <c r="BL322" s="65">
        <f>BL321</f>
        <v>0</v>
      </c>
      <c r="BM322" s="6">
        <f t="shared" si="1211"/>
        <v>145.44749999999999</v>
      </c>
      <c r="BN322" s="8">
        <f t="shared" si="1212"/>
        <v>259.61870858192918</v>
      </c>
      <c r="BO322" s="12">
        <f t="shared" si="1181"/>
        <v>194.32162030116501</v>
      </c>
      <c r="BP322" s="50">
        <f>(1-'#Constant'!$A$3)/($J322*'#Constant'!$B$3/'#Constant'!$C$3^($D322-1)+1)+'#Constant'!$A$3</f>
        <v>0.95511450381679386</v>
      </c>
      <c r="BQ322" s="4">
        <f t="shared" si="1213"/>
        <v>211.02181905370844</v>
      </c>
      <c r="BR322" s="50">
        <f>(1-'#Constant'!$A$3)/($K322*'#Constant'!$B$3/'#Constant'!$C$3^($D322-1)+1)+'#Constant'!$A$3</f>
        <v>0.93417910447761188</v>
      </c>
      <c r="BS322" s="4">
        <f t="shared" si="1214"/>
        <v>308.21559811014993</v>
      </c>
      <c r="BT322"/>
    </row>
    <row r="323" spans="1:72" x14ac:dyDescent="0.3">
      <c r="A323">
        <v>534</v>
      </c>
      <c r="B323" s="18" t="str">
        <f>VLOOKUP(CONCATENATE("CREATURE_NAME_",A323),[1]Localization_Hero!$A:$E,2,FALSE)</f>
        <v>{1}의 어둠</v>
      </c>
      <c r="C323" s="43" t="str">
        <f>VLOOKUP($A323,[2]CreatureTable!$A:$I,9,FALSE)</f>
        <v>Mechanic</v>
      </c>
      <c r="D323">
        <v>1</v>
      </c>
      <c r="E323">
        <v>1</v>
      </c>
      <c r="F323" s="18">
        <v>1</v>
      </c>
      <c r="G323" s="10">
        <f>ROUND(VLOOKUP($C323,$B$4:$BH$42,6,FALSE),0)</f>
        <v>104</v>
      </c>
      <c r="H323" s="10">
        <f>ROUND(VLOOKUP($C323,$B$4:$BH$42,7,FALSE),0)</f>
        <v>104</v>
      </c>
      <c r="I323" s="10">
        <f>ROUND(VLOOKUP($C323,$B$4:$BH$42,8,FALSE),0)</f>
        <v>4734</v>
      </c>
      <c r="J323" s="10">
        <f>ROUND(VLOOKUP($C323,$B$4:$BH$42,9,FALSE),0)</f>
        <v>22</v>
      </c>
      <c r="K323" s="10">
        <f>ROUND(VLOOKUP($C323,$B$4:$BH$42,10,FALSE),0)</f>
        <v>18</v>
      </c>
      <c r="L323" s="2"/>
      <c r="M323" s="10">
        <f>ROUND(VLOOKUP($C323,$B$4:$BH$42,12,FALSE),0)</f>
        <v>150</v>
      </c>
      <c r="N323" s="10">
        <f>ROUND(VLOOKUP($C323,$B$4:$BH$42,13,FALSE),0)</f>
        <v>0</v>
      </c>
      <c r="O323" s="10">
        <f>ROUND(VLOOKUP($C323,$B$4:$BH$42,14,FALSE),0)</f>
        <v>500</v>
      </c>
      <c r="P323" s="10">
        <f>ROUND(VLOOKUP($C323,$B$4:$BH$42,15,FALSE),0)</f>
        <v>0</v>
      </c>
      <c r="Q323" s="10">
        <f>ROUND(VLOOKUP($C323,$B$4:$BH$42,16,FALSE),0)</f>
        <v>0</v>
      </c>
      <c r="R323" s="10">
        <f>ROUND(VLOOKUP($C323,$B$4:$BH$42,17,FALSE),0)</f>
        <v>0</v>
      </c>
      <c r="S323" s="10">
        <f>ROUND(VLOOKUP($C323,$B$4:$BH$42,18,FALSE),0)</f>
        <v>200</v>
      </c>
      <c r="T323" s="10">
        <f>ROUND(VLOOKUP($C323,$B$4:$BH$42,19,FALSE),0)</f>
        <v>100</v>
      </c>
      <c r="U323" s="10">
        <f>ROUND(VLOOKUP($C323,$B$4:$BH$42,20,FALSE),0)</f>
        <v>0</v>
      </c>
      <c r="V323" s="10">
        <f>ROUND(VLOOKUP($C323,$B$4:$BH$42,21,FALSE),0)</f>
        <v>0</v>
      </c>
      <c r="W323" s="2"/>
      <c r="X323" s="10">
        <f>ROUND(VLOOKUP($C323,$B$4:$BH$42,23,FALSE),0)</f>
        <v>150</v>
      </c>
      <c r="Y323" s="10">
        <f>ROUND(VLOOKUP($C323,$B$4:$BH$42,24,FALSE),0)</f>
        <v>0</v>
      </c>
      <c r="Z323" s="10">
        <f>ROUND(VLOOKUP($C323,$B$4:$BH$42,25,FALSE),0)</f>
        <v>500</v>
      </c>
      <c r="AA323" s="10">
        <f>ROUND(VLOOKUP($C323,$B$4:$BH$42,26,FALSE),0)</f>
        <v>0</v>
      </c>
      <c r="AB323" s="10">
        <f>ROUND(VLOOKUP($C323,$B$4:$BH$42,27,FALSE),0)</f>
        <v>0</v>
      </c>
      <c r="AC323" s="10">
        <f>ROUND(VLOOKUP($C323,$B$4:$BH$42,28,FALSE),0)</f>
        <v>0</v>
      </c>
      <c r="AD323" s="10">
        <f>ROUND(VLOOKUP($C323,$B$4:$BH$42,29,FALSE),0)</f>
        <v>200</v>
      </c>
      <c r="AE323" s="10">
        <f>ROUND(VLOOKUP($C323,$B$4:$BH$42,30,FALSE),0)</f>
        <v>100</v>
      </c>
      <c r="AF323" s="10">
        <f>ROUND(VLOOKUP($C323,$B$4:$BH$42,31,FALSE),0)</f>
        <v>0</v>
      </c>
      <c r="AG323" s="10">
        <f>ROUND(VLOOKUP($C323,$B$4:$BH$42,32,FALSE),0)</f>
        <v>0</v>
      </c>
      <c r="AH323" s="10">
        <f>ROUND(VLOOKUP($C323,$B$4:$BH$42,33,FALSE),0)</f>
        <v>0</v>
      </c>
      <c r="AI323" s="10">
        <f>ROUND(VLOOKUP($C323,$B$4:$BH$42,34,FALSE),0)</f>
        <v>0</v>
      </c>
      <c r="AJ323" s="3"/>
      <c r="AK323" s="10">
        <f>ROUND(VLOOKUP($C323,$B$4:$BH$42,36,FALSE),0)</f>
        <v>0</v>
      </c>
      <c r="AL323" s="10">
        <f>ROUND(VLOOKUP($C323,$B$4:$BH$42,37,FALSE),0)</f>
        <v>0</v>
      </c>
      <c r="AM323" s="3"/>
      <c r="AN323" s="10">
        <f>ROUND(VLOOKUP($C323,$B$4:$BH$42,39,FALSE),0)</f>
        <v>0</v>
      </c>
      <c r="AO323" s="10">
        <f>ROUND(VLOOKUP($C323,$B$4:$BH$42,40,FALSE),0)</f>
        <v>0</v>
      </c>
      <c r="AP323" s="10">
        <f>ROUND(VLOOKUP($C323,$B$4:$BH$42,41,FALSE),0)</f>
        <v>0</v>
      </c>
      <c r="AQ323" s="10">
        <f>ROUND(VLOOKUP($C323,$B$4:$BH$42,42,FALSE),0)</f>
        <v>0</v>
      </c>
      <c r="AR323" s="10">
        <f>ROUND(VLOOKUP($C323,$B$4:$BH$42,43,FALSE),0)</f>
        <v>0</v>
      </c>
      <c r="AS323" s="10">
        <f>ROUND(VLOOKUP($C323,$B$4:$BH$42,44,FALSE),0)</f>
        <v>0</v>
      </c>
      <c r="AT323" s="10">
        <f>ROUND(VLOOKUP($C323,$B$4:$BH$42,45,FALSE),0)</f>
        <v>0</v>
      </c>
      <c r="AU323" s="10">
        <f>ROUND(VLOOKUP($C323,$B$4:$BH$42,46,FALSE),0)</f>
        <v>0</v>
      </c>
      <c r="AV323" s="10">
        <f>ROUND(VLOOKUP($C323,$B$4:$BH$42,47,FALSE),0)</f>
        <v>0</v>
      </c>
      <c r="AW323" s="10">
        <f>ROUND(VLOOKUP($C323,$B$4:$BH$42,48,FALSE),0)</f>
        <v>0</v>
      </c>
      <c r="AX323" s="10">
        <f>ROUND(VLOOKUP($C323,$B$4:$BH$42,49,FALSE),0)</f>
        <v>0</v>
      </c>
      <c r="AY323" s="3"/>
      <c r="AZ323" s="10">
        <v>6000</v>
      </c>
      <c r="BA323" s="10">
        <v>2000</v>
      </c>
      <c r="BB323" s="10">
        <v>425</v>
      </c>
      <c r="BC323" s="10">
        <v>0</v>
      </c>
      <c r="BD323" s="10">
        <v>0</v>
      </c>
      <c r="BE323" s="10">
        <v>60</v>
      </c>
      <c r="BF323" s="3"/>
      <c r="BG323" s="10">
        <v>1000</v>
      </c>
      <c r="BH323" s="10">
        <v>5000</v>
      </c>
      <c r="BI323" s="3"/>
      <c r="BJ323" s="21">
        <v>1</v>
      </c>
      <c r="BK323" s="65">
        <v>0</v>
      </c>
      <c r="BL323" s="65">
        <v>0</v>
      </c>
      <c r="BM323" s="6">
        <f t="shared" si="1211"/>
        <v>140.45850000000002</v>
      </c>
      <c r="BN323" s="8">
        <f t="shared" si="1212"/>
        <v>250.60111205013436</v>
      </c>
      <c r="BO323" s="12">
        <f t="shared" si="1181"/>
        <v>187.61411539885214</v>
      </c>
      <c r="BP323" s="50">
        <f>(1-'#Constant'!$A$3)/($J323*'#Constant'!$B$3/'#Constant'!$C$3^($D323-1)+1)+'#Constant'!$A$3</f>
        <v>0.93932457786116319</v>
      </c>
      <c r="BQ323" s="4">
        <f t="shared" si="1213"/>
        <v>251.98957376263334</v>
      </c>
      <c r="BR323" s="50">
        <f>(1-'#Constant'!$A$3)/($K323*'#Constant'!$B$3/'#Constant'!$C$3^($D323-1)+1)+'#Constant'!$A$3</f>
        <v>0.9497912713472485</v>
      </c>
      <c r="BS323" s="4">
        <f t="shared" si="1214"/>
        <v>249.21265033763538</v>
      </c>
      <c r="BT323">
        <f>BO323/$BO$4*100</f>
        <v>142.5938298737147</v>
      </c>
    </row>
    <row r="324" spans="1:72" s="13" customFormat="1" ht="17.25" thickBot="1" x14ac:dyDescent="0.35">
      <c r="B324" s="20"/>
      <c r="D324" s="14">
        <v>1</v>
      </c>
      <c r="E324" s="14">
        <v>1</v>
      </c>
      <c r="F324" s="19">
        <v>1</v>
      </c>
      <c r="G324" s="15">
        <f>G323</f>
        <v>104</v>
      </c>
      <c r="H324" s="15">
        <f>H323</f>
        <v>104</v>
      </c>
      <c r="I324" s="15">
        <f>I323</f>
        <v>4734</v>
      </c>
      <c r="J324" s="15">
        <f>J323</f>
        <v>22</v>
      </c>
      <c r="K324" s="15">
        <f>K323</f>
        <v>18</v>
      </c>
      <c r="L324" s="16"/>
      <c r="M324" s="15">
        <f t="shared" ref="M324:V324" si="1220">M323</f>
        <v>150</v>
      </c>
      <c r="N324" s="15">
        <f t="shared" si="1220"/>
        <v>0</v>
      </c>
      <c r="O324" s="15">
        <f t="shared" si="1220"/>
        <v>500</v>
      </c>
      <c r="P324" s="15">
        <f t="shared" si="1220"/>
        <v>0</v>
      </c>
      <c r="Q324" s="15">
        <f t="shared" si="1220"/>
        <v>0</v>
      </c>
      <c r="R324" s="15">
        <f t="shared" si="1220"/>
        <v>0</v>
      </c>
      <c r="S324" s="15">
        <f t="shared" si="1220"/>
        <v>200</v>
      </c>
      <c r="T324" s="15">
        <f t="shared" si="1220"/>
        <v>100</v>
      </c>
      <c r="U324" s="15">
        <f t="shared" si="1220"/>
        <v>0</v>
      </c>
      <c r="V324" s="15">
        <f t="shared" si="1220"/>
        <v>0</v>
      </c>
      <c r="W324" s="16"/>
      <c r="X324" s="15">
        <f t="shared" ref="X324:AI324" si="1221">X323</f>
        <v>150</v>
      </c>
      <c r="Y324" s="15">
        <f t="shared" si="1221"/>
        <v>0</v>
      </c>
      <c r="Z324" s="15">
        <f t="shared" si="1221"/>
        <v>500</v>
      </c>
      <c r="AA324" s="15">
        <f t="shared" si="1221"/>
        <v>0</v>
      </c>
      <c r="AB324" s="15">
        <f t="shared" si="1221"/>
        <v>0</v>
      </c>
      <c r="AC324" s="15">
        <f t="shared" si="1221"/>
        <v>0</v>
      </c>
      <c r="AD324" s="15">
        <f t="shared" si="1221"/>
        <v>200</v>
      </c>
      <c r="AE324" s="15">
        <f t="shared" si="1221"/>
        <v>100</v>
      </c>
      <c r="AF324" s="15">
        <f t="shared" si="1221"/>
        <v>0</v>
      </c>
      <c r="AG324" s="15">
        <f t="shared" si="1221"/>
        <v>0</v>
      </c>
      <c r="AH324" s="15">
        <f t="shared" si="1221"/>
        <v>0</v>
      </c>
      <c r="AI324" s="15">
        <f t="shared" si="1221"/>
        <v>0</v>
      </c>
      <c r="AJ324" s="17"/>
      <c r="AK324" s="15">
        <f>AK323</f>
        <v>0</v>
      </c>
      <c r="AL324" s="15">
        <f>AL323</f>
        <v>0</v>
      </c>
      <c r="AM324" s="17"/>
      <c r="AN324" s="15">
        <f t="shared" ref="AN324:AX324" si="1222">AN323</f>
        <v>0</v>
      </c>
      <c r="AO324" s="15">
        <f t="shared" si="1222"/>
        <v>0</v>
      </c>
      <c r="AP324" s="15">
        <f t="shared" si="1222"/>
        <v>0</v>
      </c>
      <c r="AQ324" s="15">
        <f t="shared" si="1222"/>
        <v>0</v>
      </c>
      <c r="AR324" s="15">
        <f t="shared" si="1222"/>
        <v>0</v>
      </c>
      <c r="AS324" s="15">
        <f t="shared" si="1222"/>
        <v>0</v>
      </c>
      <c r="AT324" s="15">
        <f t="shared" si="1222"/>
        <v>0</v>
      </c>
      <c r="AU324" s="15">
        <f t="shared" si="1222"/>
        <v>0</v>
      </c>
      <c r="AV324" s="15">
        <f t="shared" si="1222"/>
        <v>0</v>
      </c>
      <c r="AW324" s="15">
        <f t="shared" si="1222"/>
        <v>0</v>
      </c>
      <c r="AX324" s="15">
        <f t="shared" si="1222"/>
        <v>0</v>
      </c>
      <c r="AY324" s="17"/>
      <c r="AZ324" s="15">
        <f t="shared" ref="AZ324:BE324" si="1223">AZ323</f>
        <v>6000</v>
      </c>
      <c r="BA324" s="15">
        <f t="shared" si="1223"/>
        <v>2000</v>
      </c>
      <c r="BB324" s="15">
        <v>425</v>
      </c>
      <c r="BC324" s="15">
        <f t="shared" si="1223"/>
        <v>0</v>
      </c>
      <c r="BD324" s="15">
        <f t="shared" si="1223"/>
        <v>0</v>
      </c>
      <c r="BE324" s="15">
        <f t="shared" si="1223"/>
        <v>60</v>
      </c>
      <c r="BF324" s="17"/>
      <c r="BG324" s="15">
        <f t="shared" ref="BG324:BH324" si="1224">BG323</f>
        <v>1000</v>
      </c>
      <c r="BH324" s="15">
        <f t="shared" si="1224"/>
        <v>5000</v>
      </c>
      <c r="BI324" s="17"/>
      <c r="BJ324" s="22">
        <f>G324/G323</f>
        <v>1</v>
      </c>
      <c r="BK324" s="65">
        <f t="shared" ref="BK324:BL326" si="1225">BK323</f>
        <v>0</v>
      </c>
      <c r="BL324" s="65">
        <f t="shared" si="1225"/>
        <v>0</v>
      </c>
      <c r="BM324" s="6">
        <f t="shared" si="1211"/>
        <v>140.45850000000002</v>
      </c>
      <c r="BN324" s="8">
        <f t="shared" si="1212"/>
        <v>250.60111205013436</v>
      </c>
      <c r="BO324" s="12">
        <f t="shared" si="1181"/>
        <v>187.61411539885214</v>
      </c>
      <c r="BP324" s="50">
        <f>(1-'#Constant'!$A$3)/($J324*'#Constant'!$B$3/'#Constant'!$C$3^($D324-1)+1)+'#Constant'!$A$3</f>
        <v>0.93932457786116319</v>
      </c>
      <c r="BQ324" s="4">
        <f t="shared" si="1213"/>
        <v>251.98957376263334</v>
      </c>
      <c r="BR324" s="50">
        <f>(1-'#Constant'!$A$3)/($K324*'#Constant'!$B$3/'#Constant'!$C$3^($D324-1)+1)+'#Constant'!$A$3</f>
        <v>0.9497912713472485</v>
      </c>
      <c r="BS324" s="4">
        <f t="shared" si="1214"/>
        <v>249.21265033763538</v>
      </c>
      <c r="BT324"/>
    </row>
    <row r="325" spans="1:72" x14ac:dyDescent="0.3">
      <c r="A325">
        <v>535</v>
      </c>
      <c r="B325" s="18" t="str">
        <f>VLOOKUP(CONCATENATE("CREATURE_NAME_",A325),[1]Localization_Hero!$A:$E,2,FALSE)</f>
        <v>{1}의 어둠</v>
      </c>
      <c r="C325" s="43" t="str">
        <f>VLOOKUP($A325,[2]CreatureTable!$A:$I,9,FALSE)</f>
        <v>Mechanic</v>
      </c>
      <c r="D325">
        <v>1</v>
      </c>
      <c r="E325">
        <v>1</v>
      </c>
      <c r="F325" s="18">
        <v>1</v>
      </c>
      <c r="G325" s="10">
        <f>ROUND(VLOOKUP($C325,$B$4:$BH$42,6,FALSE),0)</f>
        <v>104</v>
      </c>
      <c r="H325" s="10">
        <f>ROUND(VLOOKUP($C325,$B$4:$BH$42,7,FALSE),0)</f>
        <v>104</v>
      </c>
      <c r="I325" s="10">
        <f>ROUND(VLOOKUP($C325,$B$4:$BH$42,8,FALSE),0)</f>
        <v>4734</v>
      </c>
      <c r="J325" s="10">
        <f>ROUND(VLOOKUP($C325,$B$4:$BH$42,9,FALSE),0)</f>
        <v>22</v>
      </c>
      <c r="K325" s="10">
        <f>ROUND(VLOOKUP($C325,$B$4:$BH$42,10,FALSE),0)</f>
        <v>18</v>
      </c>
      <c r="L325" s="2"/>
      <c r="M325" s="10">
        <f>ROUND(VLOOKUP($C325,$B$4:$BH$42,12,FALSE),0)</f>
        <v>150</v>
      </c>
      <c r="N325" s="10">
        <f>ROUND(VLOOKUP($C325,$B$4:$BH$42,13,FALSE),0)</f>
        <v>0</v>
      </c>
      <c r="O325" s="10">
        <f>ROUND(VLOOKUP($C325,$B$4:$BH$42,14,FALSE),0)</f>
        <v>500</v>
      </c>
      <c r="P325" s="10">
        <f>ROUND(VLOOKUP($C325,$B$4:$BH$42,15,FALSE),0)</f>
        <v>0</v>
      </c>
      <c r="Q325" s="10">
        <f>ROUND(VLOOKUP($C325,$B$4:$BH$42,16,FALSE),0)</f>
        <v>0</v>
      </c>
      <c r="R325" s="10">
        <f>ROUND(VLOOKUP($C325,$B$4:$BH$42,17,FALSE),0)</f>
        <v>0</v>
      </c>
      <c r="S325" s="10">
        <f>ROUND(VLOOKUP($C325,$B$4:$BH$42,18,FALSE),0)</f>
        <v>200</v>
      </c>
      <c r="T325" s="10">
        <f>ROUND(VLOOKUP($C325,$B$4:$BH$42,19,FALSE),0)</f>
        <v>100</v>
      </c>
      <c r="U325" s="10">
        <f>ROUND(VLOOKUP($C325,$B$4:$BH$42,20,FALSE),0)</f>
        <v>0</v>
      </c>
      <c r="V325" s="10">
        <f>ROUND(VLOOKUP($C325,$B$4:$BH$42,21,FALSE),0)</f>
        <v>0</v>
      </c>
      <c r="W325" s="2"/>
      <c r="X325" s="10">
        <f>ROUND(VLOOKUP($C325,$B$4:$BH$42,23,FALSE),0)</f>
        <v>150</v>
      </c>
      <c r="Y325" s="10">
        <f>ROUND(VLOOKUP($C325,$B$4:$BH$42,24,FALSE),0)</f>
        <v>0</v>
      </c>
      <c r="Z325" s="10">
        <f>ROUND(VLOOKUP($C325,$B$4:$BH$42,25,FALSE),0)</f>
        <v>500</v>
      </c>
      <c r="AA325" s="10">
        <f>ROUND(VLOOKUP($C325,$B$4:$BH$42,26,FALSE),0)</f>
        <v>0</v>
      </c>
      <c r="AB325" s="10">
        <f>ROUND(VLOOKUP($C325,$B$4:$BH$42,27,FALSE),0)</f>
        <v>0</v>
      </c>
      <c r="AC325" s="10">
        <f>ROUND(VLOOKUP($C325,$B$4:$BH$42,28,FALSE),0)</f>
        <v>0</v>
      </c>
      <c r="AD325" s="10">
        <f>ROUND(VLOOKUP($C325,$B$4:$BH$42,29,FALSE),0)</f>
        <v>200</v>
      </c>
      <c r="AE325" s="10">
        <f>ROUND(VLOOKUP($C325,$B$4:$BH$42,30,FALSE),0)</f>
        <v>100</v>
      </c>
      <c r="AF325" s="10">
        <f>ROUND(VLOOKUP($C325,$B$4:$BH$42,31,FALSE),0)</f>
        <v>0</v>
      </c>
      <c r="AG325" s="10">
        <f>ROUND(VLOOKUP($C325,$B$4:$BH$42,32,FALSE),0)</f>
        <v>0</v>
      </c>
      <c r="AH325" s="10">
        <f>ROUND(VLOOKUP($C325,$B$4:$BH$42,33,FALSE),0)</f>
        <v>0</v>
      </c>
      <c r="AI325" s="10">
        <f>ROUND(VLOOKUP($C325,$B$4:$BH$42,34,FALSE),0)</f>
        <v>0</v>
      </c>
      <c r="AJ325" s="3"/>
      <c r="AK325" s="10">
        <f>ROUND(VLOOKUP($C325,$B$4:$BH$42,36,FALSE),0)</f>
        <v>0</v>
      </c>
      <c r="AL325" s="10">
        <f>ROUND(VLOOKUP($C325,$B$4:$BH$42,37,FALSE),0)</f>
        <v>0</v>
      </c>
      <c r="AM325" s="3"/>
      <c r="AN325" s="10">
        <f>ROUND(VLOOKUP($C325,$B$4:$BH$42,39,FALSE),0)</f>
        <v>0</v>
      </c>
      <c r="AO325" s="10">
        <f>ROUND(VLOOKUP($C325,$B$4:$BH$42,40,FALSE),0)</f>
        <v>0</v>
      </c>
      <c r="AP325" s="10">
        <f>ROUND(VLOOKUP($C325,$B$4:$BH$42,41,FALSE),0)</f>
        <v>0</v>
      </c>
      <c r="AQ325" s="10">
        <f>ROUND(VLOOKUP($C325,$B$4:$BH$42,42,FALSE),0)</f>
        <v>0</v>
      </c>
      <c r="AR325" s="10">
        <f>ROUND(VLOOKUP($C325,$B$4:$BH$42,43,FALSE),0)</f>
        <v>0</v>
      </c>
      <c r="AS325" s="10">
        <f>ROUND(VLOOKUP($C325,$B$4:$BH$42,44,FALSE),0)</f>
        <v>0</v>
      </c>
      <c r="AT325" s="10">
        <f>ROUND(VLOOKUP($C325,$B$4:$BH$42,45,FALSE),0)</f>
        <v>0</v>
      </c>
      <c r="AU325" s="10">
        <f>ROUND(VLOOKUP($C325,$B$4:$BH$42,46,FALSE),0)</f>
        <v>0</v>
      </c>
      <c r="AV325" s="10">
        <f>ROUND(VLOOKUP($C325,$B$4:$BH$42,47,FALSE),0)</f>
        <v>0</v>
      </c>
      <c r="AW325" s="10">
        <f>ROUND(VLOOKUP($C325,$B$4:$BH$42,48,FALSE),0)</f>
        <v>0</v>
      </c>
      <c r="AX325" s="10">
        <f>ROUND(VLOOKUP($C325,$B$4:$BH$42,49,FALSE),0)</f>
        <v>0</v>
      </c>
      <c r="AY325" s="3"/>
      <c r="AZ325" s="10">
        <v>6000</v>
      </c>
      <c r="BA325" s="10">
        <v>2000</v>
      </c>
      <c r="BB325" s="10">
        <v>175</v>
      </c>
      <c r="BC325" s="10">
        <v>0</v>
      </c>
      <c r="BD325" s="10">
        <v>0</v>
      </c>
      <c r="BE325" s="10">
        <v>60</v>
      </c>
      <c r="BF325" s="3"/>
      <c r="BG325" s="10">
        <v>1000</v>
      </c>
      <c r="BH325" s="10">
        <v>5000</v>
      </c>
      <c r="BI325" s="3"/>
      <c r="BJ325" s="21">
        <v>1</v>
      </c>
      <c r="BK325" s="65">
        <v>0</v>
      </c>
      <c r="BL325" s="65">
        <v>0</v>
      </c>
      <c r="BM325" s="6">
        <f t="shared" si="1211"/>
        <v>140.45850000000002</v>
      </c>
      <c r="BN325" s="8">
        <f t="shared" si="1212"/>
        <v>250.60111205013436</v>
      </c>
      <c r="BO325" s="12">
        <f t="shared" ref="BO325:BO328" si="1226">SQRT(BM325*BN325)</f>
        <v>187.61411539885214</v>
      </c>
      <c r="BP325" s="50">
        <f>(1-'#Constant'!$A$3)/($J325*'#Constant'!$B$3/'#Constant'!$C$3^($D325-1)+1)+'#Constant'!$A$3</f>
        <v>0.93932457786116319</v>
      </c>
      <c r="BQ325" s="4">
        <f t="shared" si="1213"/>
        <v>251.98957376263334</v>
      </c>
      <c r="BR325" s="50">
        <f>(1-'#Constant'!$A$3)/($K325*'#Constant'!$B$3/'#Constant'!$C$3^($D325-1)+1)+'#Constant'!$A$3</f>
        <v>0.9497912713472485</v>
      </c>
      <c r="BS325" s="4">
        <f t="shared" si="1214"/>
        <v>249.21265033763538</v>
      </c>
      <c r="BT325">
        <f>BO325/$BO$4*100</f>
        <v>142.5938298737147</v>
      </c>
    </row>
    <row r="326" spans="1:72" s="13" customFormat="1" ht="17.25" thickBot="1" x14ac:dyDescent="0.35">
      <c r="B326" s="20"/>
      <c r="D326" s="14">
        <v>1</v>
      </c>
      <c r="E326" s="14">
        <v>1</v>
      </c>
      <c r="F326" s="19">
        <v>1</v>
      </c>
      <c r="G326" s="15">
        <f>G325</f>
        <v>104</v>
      </c>
      <c r="H326" s="15">
        <f>H325</f>
        <v>104</v>
      </c>
      <c r="I326" s="15">
        <f>I325</f>
        <v>4734</v>
      </c>
      <c r="J326" s="15">
        <f>J325</f>
        <v>22</v>
      </c>
      <c r="K326" s="15">
        <f>K325</f>
        <v>18</v>
      </c>
      <c r="L326" s="16"/>
      <c r="M326" s="15">
        <f t="shared" ref="M326:V326" si="1227">M325</f>
        <v>150</v>
      </c>
      <c r="N326" s="15">
        <f t="shared" si="1227"/>
        <v>0</v>
      </c>
      <c r="O326" s="15">
        <f t="shared" si="1227"/>
        <v>500</v>
      </c>
      <c r="P326" s="15">
        <f t="shared" si="1227"/>
        <v>0</v>
      </c>
      <c r="Q326" s="15">
        <f t="shared" si="1227"/>
        <v>0</v>
      </c>
      <c r="R326" s="15">
        <f t="shared" si="1227"/>
        <v>0</v>
      </c>
      <c r="S326" s="15">
        <f t="shared" si="1227"/>
        <v>200</v>
      </c>
      <c r="T326" s="15">
        <f t="shared" si="1227"/>
        <v>100</v>
      </c>
      <c r="U326" s="15">
        <f t="shared" si="1227"/>
        <v>0</v>
      </c>
      <c r="V326" s="15">
        <f t="shared" si="1227"/>
        <v>0</v>
      </c>
      <c r="W326" s="16"/>
      <c r="X326" s="15">
        <f t="shared" ref="X326:AI326" si="1228">X325</f>
        <v>150</v>
      </c>
      <c r="Y326" s="15">
        <f t="shared" si="1228"/>
        <v>0</v>
      </c>
      <c r="Z326" s="15">
        <f t="shared" si="1228"/>
        <v>500</v>
      </c>
      <c r="AA326" s="15">
        <f t="shared" si="1228"/>
        <v>0</v>
      </c>
      <c r="AB326" s="15">
        <f t="shared" si="1228"/>
        <v>0</v>
      </c>
      <c r="AC326" s="15">
        <f t="shared" si="1228"/>
        <v>0</v>
      </c>
      <c r="AD326" s="15">
        <f t="shared" si="1228"/>
        <v>200</v>
      </c>
      <c r="AE326" s="15">
        <f t="shared" si="1228"/>
        <v>100</v>
      </c>
      <c r="AF326" s="15">
        <f t="shared" si="1228"/>
        <v>0</v>
      </c>
      <c r="AG326" s="15">
        <f t="shared" si="1228"/>
        <v>0</v>
      </c>
      <c r="AH326" s="15">
        <f t="shared" si="1228"/>
        <v>0</v>
      </c>
      <c r="AI326" s="15">
        <f t="shared" si="1228"/>
        <v>0</v>
      </c>
      <c r="AJ326" s="17"/>
      <c r="AK326" s="15">
        <f>AK325</f>
        <v>0</v>
      </c>
      <c r="AL326" s="15">
        <f>AL325</f>
        <v>0</v>
      </c>
      <c r="AM326" s="17"/>
      <c r="AN326" s="15">
        <f t="shared" ref="AN326:AX326" si="1229">AN325</f>
        <v>0</v>
      </c>
      <c r="AO326" s="15">
        <f t="shared" si="1229"/>
        <v>0</v>
      </c>
      <c r="AP326" s="15">
        <f t="shared" si="1229"/>
        <v>0</v>
      </c>
      <c r="AQ326" s="15">
        <f t="shared" si="1229"/>
        <v>0</v>
      </c>
      <c r="AR326" s="15">
        <f t="shared" si="1229"/>
        <v>0</v>
      </c>
      <c r="AS326" s="15">
        <f t="shared" si="1229"/>
        <v>0</v>
      </c>
      <c r="AT326" s="15">
        <f t="shared" si="1229"/>
        <v>0</v>
      </c>
      <c r="AU326" s="15">
        <f t="shared" si="1229"/>
        <v>0</v>
      </c>
      <c r="AV326" s="15">
        <f t="shared" si="1229"/>
        <v>0</v>
      </c>
      <c r="AW326" s="15">
        <f t="shared" si="1229"/>
        <v>0</v>
      </c>
      <c r="AX326" s="15">
        <f t="shared" si="1229"/>
        <v>0</v>
      </c>
      <c r="AY326" s="17"/>
      <c r="AZ326" s="15">
        <f t="shared" ref="AZ326:BE326" si="1230">AZ325</f>
        <v>6000</v>
      </c>
      <c r="BA326" s="15">
        <f t="shared" si="1230"/>
        <v>2000</v>
      </c>
      <c r="BB326" s="15">
        <v>175</v>
      </c>
      <c r="BC326" s="15">
        <f t="shared" si="1230"/>
        <v>0</v>
      </c>
      <c r="BD326" s="15">
        <f t="shared" si="1230"/>
        <v>0</v>
      </c>
      <c r="BE326" s="15">
        <f t="shared" si="1230"/>
        <v>60</v>
      </c>
      <c r="BF326" s="17"/>
      <c r="BG326" s="15">
        <f t="shared" ref="BG326:BH326" si="1231">BG325</f>
        <v>1000</v>
      </c>
      <c r="BH326" s="15">
        <f t="shared" si="1231"/>
        <v>5000</v>
      </c>
      <c r="BI326" s="17"/>
      <c r="BJ326" s="22">
        <f>G326/G325</f>
        <v>1</v>
      </c>
      <c r="BK326" s="65">
        <f t="shared" si="1225"/>
        <v>0</v>
      </c>
      <c r="BL326" s="65">
        <f t="shared" si="1225"/>
        <v>0</v>
      </c>
      <c r="BM326" s="6">
        <f t="shared" si="1211"/>
        <v>140.45850000000002</v>
      </c>
      <c r="BN326" s="8">
        <f t="shared" si="1212"/>
        <v>250.60111205013436</v>
      </c>
      <c r="BO326" s="12">
        <f t="shared" si="1226"/>
        <v>187.61411539885214</v>
      </c>
      <c r="BP326" s="50">
        <f>(1-'#Constant'!$A$3)/($J326*'#Constant'!$B$3/'#Constant'!$C$3^($D326-1)+1)+'#Constant'!$A$3</f>
        <v>0.93932457786116319</v>
      </c>
      <c r="BQ326" s="4">
        <f t="shared" si="1213"/>
        <v>251.98957376263334</v>
      </c>
      <c r="BR326" s="50">
        <f>(1-'#Constant'!$A$3)/($K326*'#Constant'!$B$3/'#Constant'!$C$3^($D326-1)+1)+'#Constant'!$A$3</f>
        <v>0.9497912713472485</v>
      </c>
      <c r="BS326" s="4">
        <f t="shared" si="1214"/>
        <v>249.21265033763538</v>
      </c>
      <c r="BT326"/>
    </row>
    <row r="327" spans="1:72" x14ac:dyDescent="0.3">
      <c r="A327">
        <v>536</v>
      </c>
      <c r="B327" s="18" t="str">
        <f>VLOOKUP(CONCATENATE("CREATURE_NAME_",A327),[1]Localization_Hero!$A:$E,2,FALSE)</f>
        <v>{1}의 어둠</v>
      </c>
      <c r="C327" s="43" t="str">
        <f>VLOOKUP($A327,[2]CreatureTable!$A:$I,9,FALSE)</f>
        <v>Knight</v>
      </c>
      <c r="D327">
        <v>1</v>
      </c>
      <c r="E327">
        <v>1</v>
      </c>
      <c r="F327" s="18">
        <v>1</v>
      </c>
      <c r="G327" s="10">
        <f>ROUND(VLOOKUP($C327,$B$4:$BH$42,6,FALSE),0)</f>
        <v>81</v>
      </c>
      <c r="H327" s="10">
        <f>ROUND(VLOOKUP($C327,$B$4:$BH$42,7,FALSE),0)</f>
        <v>81</v>
      </c>
      <c r="I327" s="10">
        <f>ROUND(VLOOKUP($C327,$B$4:$BH$42,8,FALSE),0)</f>
        <v>6982</v>
      </c>
      <c r="J327" s="10">
        <f>ROUND(VLOOKUP($C327,$B$4:$BH$42,9,FALSE),0)</f>
        <v>36</v>
      </c>
      <c r="K327" s="10">
        <f>ROUND(VLOOKUP($C327,$B$4:$BH$42,10,FALSE),0)</f>
        <v>28</v>
      </c>
      <c r="L327" s="2"/>
      <c r="M327" s="10">
        <f>ROUND(VLOOKUP($C327,$B$4:$BH$42,12,FALSE),0)</f>
        <v>50</v>
      </c>
      <c r="N327" s="10">
        <f>ROUND(VLOOKUP($C327,$B$4:$BH$42,13,FALSE),0)</f>
        <v>0</v>
      </c>
      <c r="O327" s="10">
        <f>ROUND(VLOOKUP($C327,$B$4:$BH$42,14,FALSE),0)</f>
        <v>0</v>
      </c>
      <c r="P327" s="10">
        <f>ROUND(VLOOKUP($C327,$B$4:$BH$42,15,FALSE),0)</f>
        <v>0</v>
      </c>
      <c r="Q327" s="10">
        <f>ROUND(VLOOKUP($C327,$B$4:$BH$42,16,FALSE),0)</f>
        <v>100</v>
      </c>
      <c r="R327" s="10">
        <f>ROUND(VLOOKUP($C327,$B$4:$BH$42,17,FALSE),0)</f>
        <v>0</v>
      </c>
      <c r="S327" s="10">
        <f>ROUND(VLOOKUP($C327,$B$4:$BH$42,18,FALSE),0)</f>
        <v>0</v>
      </c>
      <c r="T327" s="10">
        <f>ROUND(VLOOKUP($C327,$B$4:$BH$42,19,FALSE),0)</f>
        <v>0</v>
      </c>
      <c r="U327" s="10">
        <f>ROUND(VLOOKUP($C327,$B$4:$BH$42,20,FALSE),0)</f>
        <v>0</v>
      </c>
      <c r="V327" s="10">
        <f>ROUND(VLOOKUP($C327,$B$4:$BH$42,21,FALSE),0)</f>
        <v>250</v>
      </c>
      <c r="W327" s="2"/>
      <c r="X327" s="10">
        <f>ROUND(VLOOKUP($C327,$B$4:$BH$42,23,FALSE),0)</f>
        <v>50</v>
      </c>
      <c r="Y327" s="10">
        <f>ROUND(VLOOKUP($C327,$B$4:$BH$42,24,FALSE),0)</f>
        <v>0</v>
      </c>
      <c r="Z327" s="10">
        <f>ROUND(VLOOKUP($C327,$B$4:$BH$42,25,FALSE),0)</f>
        <v>0</v>
      </c>
      <c r="AA327" s="10">
        <f>ROUND(VLOOKUP($C327,$B$4:$BH$42,26,FALSE),0)</f>
        <v>0</v>
      </c>
      <c r="AB327" s="10">
        <f>ROUND(VLOOKUP($C327,$B$4:$BH$42,27,FALSE),0)</f>
        <v>100</v>
      </c>
      <c r="AC327" s="10">
        <f>ROUND(VLOOKUP($C327,$B$4:$BH$42,28,FALSE),0)</f>
        <v>0</v>
      </c>
      <c r="AD327" s="10">
        <f>ROUND(VLOOKUP($C327,$B$4:$BH$42,29,FALSE),0)</f>
        <v>0</v>
      </c>
      <c r="AE327" s="10">
        <f>ROUND(VLOOKUP($C327,$B$4:$BH$42,30,FALSE),0)</f>
        <v>0</v>
      </c>
      <c r="AF327" s="10">
        <f>ROUND(VLOOKUP($C327,$B$4:$BH$42,31,FALSE),0)</f>
        <v>0</v>
      </c>
      <c r="AG327" s="10">
        <f>ROUND(VLOOKUP($C327,$B$4:$BH$42,32,FALSE),0)</f>
        <v>250</v>
      </c>
      <c r="AH327" s="10">
        <f>ROUND(VLOOKUP($C327,$B$4:$BH$42,33,FALSE),0)</f>
        <v>0</v>
      </c>
      <c r="AI327" s="10">
        <f>ROUND(VLOOKUP($C327,$B$4:$BH$42,34,FALSE),0)</f>
        <v>0</v>
      </c>
      <c r="AJ327" s="3"/>
      <c r="AK327" s="10">
        <f>ROUND(VLOOKUP($C327,$B$4:$BH$42,36,FALSE),0)</f>
        <v>0</v>
      </c>
      <c r="AL327" s="10">
        <f>ROUND(VLOOKUP($C327,$B$4:$BH$42,37,FALSE),0)</f>
        <v>0</v>
      </c>
      <c r="AM327" s="3"/>
      <c r="AN327" s="10">
        <f>ROUND(VLOOKUP($C327,$B$4:$BH$42,39,FALSE),0)</f>
        <v>0</v>
      </c>
      <c r="AO327" s="10">
        <f>ROUND(VLOOKUP($C327,$B$4:$BH$42,40,FALSE),0)</f>
        <v>0</v>
      </c>
      <c r="AP327" s="10">
        <f>ROUND(VLOOKUP($C327,$B$4:$BH$42,41,FALSE),0)</f>
        <v>0</v>
      </c>
      <c r="AQ327" s="10">
        <f>ROUND(VLOOKUP($C327,$B$4:$BH$42,42,FALSE),0)</f>
        <v>0</v>
      </c>
      <c r="AR327" s="10">
        <f>ROUND(VLOOKUP($C327,$B$4:$BH$42,43,FALSE),0)</f>
        <v>0</v>
      </c>
      <c r="AS327" s="10">
        <f>ROUND(VLOOKUP($C327,$B$4:$BH$42,44,FALSE),0)</f>
        <v>0</v>
      </c>
      <c r="AT327" s="10">
        <f>ROUND(VLOOKUP($C327,$B$4:$BH$42,45,FALSE),0)</f>
        <v>0</v>
      </c>
      <c r="AU327" s="10">
        <f>ROUND(VLOOKUP($C327,$B$4:$BH$42,46,FALSE),0)</f>
        <v>0</v>
      </c>
      <c r="AV327" s="10">
        <f>ROUND(VLOOKUP($C327,$B$4:$BH$42,47,FALSE),0)</f>
        <v>0</v>
      </c>
      <c r="AW327" s="10">
        <f>ROUND(VLOOKUP($C327,$B$4:$BH$42,48,FALSE),0)</f>
        <v>0</v>
      </c>
      <c r="AX327" s="10">
        <f>ROUND(VLOOKUP($C327,$B$4:$BH$42,49,FALSE),0)</f>
        <v>0</v>
      </c>
      <c r="AY327" s="3"/>
      <c r="AZ327" s="10">
        <v>6000</v>
      </c>
      <c r="BA327" s="10">
        <v>6000</v>
      </c>
      <c r="BB327" s="10">
        <v>265</v>
      </c>
      <c r="BC327" s="10">
        <v>25</v>
      </c>
      <c r="BD327" s="10">
        <v>0</v>
      </c>
      <c r="BE327" s="10">
        <v>60</v>
      </c>
      <c r="BF327" s="3"/>
      <c r="BG327" s="10">
        <v>1000</v>
      </c>
      <c r="BH327" s="10">
        <v>5000</v>
      </c>
      <c r="BI327" s="3"/>
      <c r="BJ327" s="21">
        <v>1</v>
      </c>
      <c r="BK327" s="65">
        <v>0</v>
      </c>
      <c r="BL327" s="65">
        <v>0</v>
      </c>
      <c r="BM327" s="6">
        <f t="shared" si="1211"/>
        <v>85.05</v>
      </c>
      <c r="BN327" s="8">
        <f t="shared" si="1212"/>
        <v>535.97110176221133</v>
      </c>
      <c r="BO327" s="12">
        <f t="shared" si="1226"/>
        <v>213.50489972100422</v>
      </c>
      <c r="BP327" s="50">
        <f>(1-'#Constant'!$A$3)/($J327*'#Constant'!$B$3/'#Constant'!$C$3^($D327-1)+1)+'#Constant'!$A$3</f>
        <v>0.90447653429602881</v>
      </c>
      <c r="BQ327" s="4">
        <f t="shared" si="1213"/>
        <v>541.71102698872187</v>
      </c>
      <c r="BR327" s="50">
        <f>(1-'#Constant'!$A$3)/($K327*'#Constant'!$B$3/'#Constant'!$C$3^($D327-1)+1)+'#Constant'!$A$3</f>
        <v>0.92405904059040589</v>
      </c>
      <c r="BS327" s="4">
        <f t="shared" si="1214"/>
        <v>530.2311765357008</v>
      </c>
      <c r="BT327">
        <f>BO327/$BO$4*100</f>
        <v>162.27180605946913</v>
      </c>
    </row>
    <row r="328" spans="1:72" s="13" customFormat="1" ht="17.25" thickBot="1" x14ac:dyDescent="0.35">
      <c r="B328" s="20"/>
      <c r="D328" s="14">
        <v>1</v>
      </c>
      <c r="E328" s="14">
        <v>1</v>
      </c>
      <c r="F328" s="19">
        <v>1</v>
      </c>
      <c r="G328" s="15">
        <f>G327</f>
        <v>81</v>
      </c>
      <c r="H328" s="15">
        <f>H327</f>
        <v>81</v>
      </c>
      <c r="I328" s="15">
        <f>I327</f>
        <v>6982</v>
      </c>
      <c r="J328" s="15">
        <f>J327</f>
        <v>36</v>
      </c>
      <c r="K328" s="15">
        <f>K327</f>
        <v>28</v>
      </c>
      <c r="L328" s="16"/>
      <c r="M328" s="15">
        <f t="shared" ref="M328:V328" si="1232">M327</f>
        <v>50</v>
      </c>
      <c r="N328" s="15">
        <f t="shared" si="1232"/>
        <v>0</v>
      </c>
      <c r="O328" s="15">
        <f t="shared" si="1232"/>
        <v>0</v>
      </c>
      <c r="P328" s="15">
        <f t="shared" si="1232"/>
        <v>0</v>
      </c>
      <c r="Q328" s="15">
        <f t="shared" si="1232"/>
        <v>100</v>
      </c>
      <c r="R328" s="15">
        <f t="shared" si="1232"/>
        <v>0</v>
      </c>
      <c r="S328" s="15">
        <f t="shared" si="1232"/>
        <v>0</v>
      </c>
      <c r="T328" s="15">
        <f t="shared" si="1232"/>
        <v>0</v>
      </c>
      <c r="U328" s="15">
        <f t="shared" si="1232"/>
        <v>0</v>
      </c>
      <c r="V328" s="15">
        <f t="shared" si="1232"/>
        <v>250</v>
      </c>
      <c r="W328" s="16"/>
      <c r="X328" s="15">
        <f t="shared" ref="X328:AI328" si="1233">X327</f>
        <v>50</v>
      </c>
      <c r="Y328" s="15">
        <f t="shared" si="1233"/>
        <v>0</v>
      </c>
      <c r="Z328" s="15">
        <f t="shared" si="1233"/>
        <v>0</v>
      </c>
      <c r="AA328" s="15">
        <f t="shared" si="1233"/>
        <v>0</v>
      </c>
      <c r="AB328" s="15">
        <f t="shared" si="1233"/>
        <v>100</v>
      </c>
      <c r="AC328" s="15">
        <f t="shared" si="1233"/>
        <v>0</v>
      </c>
      <c r="AD328" s="15">
        <f t="shared" si="1233"/>
        <v>0</v>
      </c>
      <c r="AE328" s="15">
        <f t="shared" si="1233"/>
        <v>0</v>
      </c>
      <c r="AF328" s="15">
        <f t="shared" si="1233"/>
        <v>0</v>
      </c>
      <c r="AG328" s="15">
        <f t="shared" si="1233"/>
        <v>250</v>
      </c>
      <c r="AH328" s="15">
        <f t="shared" si="1233"/>
        <v>0</v>
      </c>
      <c r="AI328" s="15">
        <f t="shared" si="1233"/>
        <v>0</v>
      </c>
      <c r="AJ328" s="17"/>
      <c r="AK328" s="15">
        <f>AK327</f>
        <v>0</v>
      </c>
      <c r="AL328" s="15">
        <f>AL327</f>
        <v>0</v>
      </c>
      <c r="AM328" s="17"/>
      <c r="AN328" s="15">
        <f t="shared" ref="AN328:AX328" si="1234">AN327</f>
        <v>0</v>
      </c>
      <c r="AO328" s="15">
        <f t="shared" si="1234"/>
        <v>0</v>
      </c>
      <c r="AP328" s="15">
        <f t="shared" si="1234"/>
        <v>0</v>
      </c>
      <c r="AQ328" s="15">
        <f t="shared" si="1234"/>
        <v>0</v>
      </c>
      <c r="AR328" s="15">
        <f t="shared" si="1234"/>
        <v>0</v>
      </c>
      <c r="AS328" s="15">
        <f t="shared" si="1234"/>
        <v>0</v>
      </c>
      <c r="AT328" s="15">
        <f t="shared" si="1234"/>
        <v>0</v>
      </c>
      <c r="AU328" s="15">
        <f t="shared" si="1234"/>
        <v>0</v>
      </c>
      <c r="AV328" s="15">
        <f t="shared" si="1234"/>
        <v>0</v>
      </c>
      <c r="AW328" s="15">
        <f t="shared" si="1234"/>
        <v>0</v>
      </c>
      <c r="AX328" s="15">
        <f t="shared" si="1234"/>
        <v>0</v>
      </c>
      <c r="AY328" s="17"/>
      <c r="AZ328" s="15">
        <f t="shared" ref="AZ328:BE328" si="1235">AZ327</f>
        <v>6000</v>
      </c>
      <c r="BA328" s="15">
        <f t="shared" si="1235"/>
        <v>6000</v>
      </c>
      <c r="BB328" s="15">
        <v>265</v>
      </c>
      <c r="BC328" s="15">
        <f t="shared" si="1235"/>
        <v>25</v>
      </c>
      <c r="BD328" s="15">
        <f t="shared" si="1235"/>
        <v>0</v>
      </c>
      <c r="BE328" s="15">
        <f t="shared" si="1235"/>
        <v>60</v>
      </c>
      <c r="BF328" s="17"/>
      <c r="BG328" s="15">
        <f t="shared" ref="BG328:BH328" si="1236">BG327</f>
        <v>1000</v>
      </c>
      <c r="BH328" s="15">
        <f t="shared" si="1236"/>
        <v>5000</v>
      </c>
      <c r="BI328" s="17"/>
      <c r="BJ328" s="22">
        <f>G328/G327</f>
        <v>1</v>
      </c>
      <c r="BK328" s="65">
        <f>BK327</f>
        <v>0</v>
      </c>
      <c r="BL328" s="65">
        <f>BL327</f>
        <v>0</v>
      </c>
      <c r="BM328" s="6">
        <f t="shared" si="1211"/>
        <v>85.05</v>
      </c>
      <c r="BN328" s="8">
        <f t="shared" si="1212"/>
        <v>535.97110176221133</v>
      </c>
      <c r="BO328" s="12">
        <f t="shared" si="1226"/>
        <v>213.50489972100422</v>
      </c>
      <c r="BP328" s="50">
        <f>(1-'#Constant'!$A$3)/($J328*'#Constant'!$B$3/'#Constant'!$C$3^($D328-1)+1)+'#Constant'!$A$3</f>
        <v>0.90447653429602881</v>
      </c>
      <c r="BQ328" s="4">
        <f t="shared" si="1213"/>
        <v>541.71102698872187</v>
      </c>
      <c r="BR328" s="50">
        <f>(1-'#Constant'!$A$3)/($K328*'#Constant'!$B$3/'#Constant'!$C$3^($D328-1)+1)+'#Constant'!$A$3</f>
        <v>0.92405904059040589</v>
      </c>
      <c r="BS328" s="4">
        <f t="shared" si="1214"/>
        <v>530.2311765357008</v>
      </c>
      <c r="BT328"/>
    </row>
    <row r="329" spans="1:72" x14ac:dyDescent="0.3">
      <c r="A329">
        <v>537</v>
      </c>
      <c r="B329" s="18" t="str">
        <f>VLOOKUP(CONCATENATE("CREATURE_NAME_",A329),[1]Localization_Hero!$A:$E,2,FALSE)</f>
        <v>{1}의 어둠</v>
      </c>
      <c r="C329" s="43" t="str">
        <f>VLOOKUP($A329,[2]CreatureTable!$A:$I,9,FALSE)</f>
        <v>Assassin</v>
      </c>
      <c r="D329">
        <v>1</v>
      </c>
      <c r="E329">
        <v>1</v>
      </c>
      <c r="F329" s="18">
        <v>1</v>
      </c>
      <c r="G329" s="10">
        <f>ROUND(VLOOKUP($C329,$B$4:$BH$42,6,FALSE),0)</f>
        <v>101</v>
      </c>
      <c r="H329" s="10">
        <f>ROUND(VLOOKUP($C329,$B$4:$BH$42,7,FALSE),0)</f>
        <v>101</v>
      </c>
      <c r="I329" s="10">
        <f>ROUND(VLOOKUP($C329,$B$4:$BH$42,8,FALSE),0)</f>
        <v>5666</v>
      </c>
      <c r="J329" s="10">
        <f>ROUND(VLOOKUP($C329,$B$4:$BH$42,9,FALSE),0)</f>
        <v>32</v>
      </c>
      <c r="K329" s="10">
        <f>ROUND(VLOOKUP($C329,$B$4:$BH$42,10,FALSE),0)</f>
        <v>28</v>
      </c>
      <c r="L329" s="2"/>
      <c r="M329" s="10">
        <f>ROUND(VLOOKUP($C329,$B$4:$BH$42,12,FALSE),0)</f>
        <v>200</v>
      </c>
      <c r="N329" s="10">
        <f>ROUND(VLOOKUP($C329,$B$4:$BH$42,13,FALSE),0)</f>
        <v>0</v>
      </c>
      <c r="O329" s="10">
        <f>ROUND(VLOOKUP($C329,$B$4:$BH$42,14,FALSE),0)</f>
        <v>300</v>
      </c>
      <c r="P329" s="10">
        <f>ROUND(VLOOKUP($C329,$B$4:$BH$42,15,FALSE),0)</f>
        <v>200</v>
      </c>
      <c r="Q329" s="10">
        <f>ROUND(VLOOKUP($C329,$B$4:$BH$42,16,FALSE),0)</f>
        <v>0</v>
      </c>
      <c r="R329" s="10">
        <f>ROUND(VLOOKUP($C329,$B$4:$BH$42,17,FALSE),0)</f>
        <v>0</v>
      </c>
      <c r="S329" s="10">
        <f>ROUND(VLOOKUP($C329,$B$4:$BH$42,18,FALSE),0)</f>
        <v>100</v>
      </c>
      <c r="T329" s="10">
        <f>ROUND(VLOOKUP($C329,$B$4:$BH$42,19,FALSE),0)</f>
        <v>0</v>
      </c>
      <c r="U329" s="10">
        <f>ROUND(VLOOKUP($C329,$B$4:$BH$42,20,FALSE),0)</f>
        <v>0</v>
      </c>
      <c r="V329" s="10">
        <f>ROUND(VLOOKUP($C329,$B$4:$BH$42,21,FALSE),0)</f>
        <v>0</v>
      </c>
      <c r="W329" s="2"/>
      <c r="X329" s="10">
        <f>ROUND(VLOOKUP($C329,$B$4:$BH$42,23,FALSE),0)</f>
        <v>200</v>
      </c>
      <c r="Y329" s="10">
        <f>ROUND(VLOOKUP($C329,$B$4:$BH$42,24,FALSE),0)</f>
        <v>0</v>
      </c>
      <c r="Z329" s="10">
        <f>ROUND(VLOOKUP($C329,$B$4:$BH$42,25,FALSE),0)</f>
        <v>300</v>
      </c>
      <c r="AA329" s="10">
        <f>ROUND(VLOOKUP($C329,$B$4:$BH$42,26,FALSE),0)</f>
        <v>200</v>
      </c>
      <c r="AB329" s="10">
        <f>ROUND(VLOOKUP($C329,$B$4:$BH$42,27,FALSE),0)</f>
        <v>0</v>
      </c>
      <c r="AC329" s="10">
        <f>ROUND(VLOOKUP($C329,$B$4:$BH$42,28,FALSE),0)</f>
        <v>0</v>
      </c>
      <c r="AD329" s="10">
        <f>ROUND(VLOOKUP($C329,$B$4:$BH$42,29,FALSE),0)</f>
        <v>100</v>
      </c>
      <c r="AE329" s="10">
        <f>ROUND(VLOOKUP($C329,$B$4:$BH$42,30,FALSE),0)</f>
        <v>0</v>
      </c>
      <c r="AF329" s="10">
        <f>ROUND(VLOOKUP($C329,$B$4:$BH$42,31,FALSE),0)</f>
        <v>0</v>
      </c>
      <c r="AG329" s="10">
        <f>ROUND(VLOOKUP($C329,$B$4:$BH$42,32,FALSE),0)</f>
        <v>0</v>
      </c>
      <c r="AH329" s="10">
        <f>ROUND(VLOOKUP($C329,$B$4:$BH$42,33,FALSE),0)</f>
        <v>0</v>
      </c>
      <c r="AI329" s="10">
        <f>ROUND(VLOOKUP($C329,$B$4:$BH$42,34,FALSE),0)</f>
        <v>0</v>
      </c>
      <c r="AJ329" s="3"/>
      <c r="AK329" s="10">
        <f>ROUND(VLOOKUP($C329,$B$4:$BH$42,36,FALSE),0)</f>
        <v>0</v>
      </c>
      <c r="AL329" s="10">
        <f>ROUND(VLOOKUP($C329,$B$4:$BH$42,37,FALSE),0)</f>
        <v>0</v>
      </c>
      <c r="AM329" s="3"/>
      <c r="AN329" s="10">
        <f>ROUND(VLOOKUP($C329,$B$4:$BH$42,39,FALSE),0)</f>
        <v>0</v>
      </c>
      <c r="AO329" s="10">
        <f>ROUND(VLOOKUP($C329,$B$4:$BH$42,40,FALSE),0)</f>
        <v>0</v>
      </c>
      <c r="AP329" s="10">
        <f>ROUND(VLOOKUP($C329,$B$4:$BH$42,41,FALSE),0)</f>
        <v>0</v>
      </c>
      <c r="AQ329" s="10">
        <f>ROUND(VLOOKUP($C329,$B$4:$BH$42,42,FALSE),0)</f>
        <v>0</v>
      </c>
      <c r="AR329" s="10">
        <f>ROUND(VLOOKUP($C329,$B$4:$BH$42,43,FALSE),0)</f>
        <v>0</v>
      </c>
      <c r="AS329" s="10">
        <f>ROUND(VLOOKUP($C329,$B$4:$BH$42,44,FALSE),0)</f>
        <v>0</v>
      </c>
      <c r="AT329" s="10">
        <f>ROUND(VLOOKUP($C329,$B$4:$BH$42,45,FALSE),0)</f>
        <v>0</v>
      </c>
      <c r="AU329" s="10">
        <f>ROUND(VLOOKUP($C329,$B$4:$BH$42,46,FALSE),0)</f>
        <v>0</v>
      </c>
      <c r="AV329" s="10">
        <f>ROUND(VLOOKUP($C329,$B$4:$BH$42,47,FALSE),0)</f>
        <v>0</v>
      </c>
      <c r="AW329" s="10">
        <f>ROUND(VLOOKUP($C329,$B$4:$BH$42,48,FALSE),0)</f>
        <v>0</v>
      </c>
      <c r="AX329" s="10">
        <f>ROUND(VLOOKUP($C329,$B$4:$BH$42,49,FALSE),0)</f>
        <v>0</v>
      </c>
      <c r="AY329" s="3"/>
      <c r="AZ329" s="10">
        <v>6000</v>
      </c>
      <c r="BA329" s="10">
        <v>2000</v>
      </c>
      <c r="BB329" s="10">
        <v>285</v>
      </c>
      <c r="BC329" s="10">
        <v>0</v>
      </c>
      <c r="BD329" s="10">
        <v>0</v>
      </c>
      <c r="BE329" s="10">
        <v>60</v>
      </c>
      <c r="BF329" s="3"/>
      <c r="BG329" s="10">
        <v>1000</v>
      </c>
      <c r="BH329" s="10">
        <v>5000</v>
      </c>
      <c r="BI329" s="3"/>
      <c r="BJ329" s="21">
        <v>1</v>
      </c>
      <c r="BK329" s="65">
        <v>0</v>
      </c>
      <c r="BL329" s="65">
        <v>0</v>
      </c>
      <c r="BM329" s="6">
        <f t="shared" si="1211"/>
        <v>130.44149999999999</v>
      </c>
      <c r="BN329" s="8">
        <f t="shared" si="1212"/>
        <v>385.30245660461935</v>
      </c>
      <c r="BO329" s="12">
        <f t="shared" si="1181"/>
        <v>224.18615120740947</v>
      </c>
      <c r="BP329" s="50">
        <f>(1-'#Constant'!$A$3)/($J329*'#Constant'!$B$3/'#Constant'!$C$3^($D329-1)+1)+'#Constant'!$A$3</f>
        <v>0.91416058394160582</v>
      </c>
      <c r="BQ329" s="4">
        <f t="shared" si="1213"/>
        <v>387.37723570744168</v>
      </c>
      <c r="BR329" s="50">
        <f>(1-'#Constant'!$A$3)/($K329*'#Constant'!$B$3/'#Constant'!$C$3^($D329-1)+1)+'#Constant'!$A$3</f>
        <v>0.92405904059040589</v>
      </c>
      <c r="BS329" s="4">
        <f t="shared" si="1214"/>
        <v>383.22767750179702</v>
      </c>
      <c r="BT329">
        <f>BO329/$BO$4*100</f>
        <v>170.38996153008969</v>
      </c>
    </row>
    <row r="330" spans="1:72" s="13" customFormat="1" ht="17.25" thickBot="1" x14ac:dyDescent="0.35">
      <c r="B330" s="20"/>
      <c r="D330" s="14">
        <v>1</v>
      </c>
      <c r="E330" s="14">
        <v>1</v>
      </c>
      <c r="F330" s="19">
        <v>1</v>
      </c>
      <c r="G330" s="15">
        <f>G329</f>
        <v>101</v>
      </c>
      <c r="H330" s="15">
        <f>H329</f>
        <v>101</v>
      </c>
      <c r="I330" s="15">
        <f>I329</f>
        <v>5666</v>
      </c>
      <c r="J330" s="15">
        <f>J329</f>
        <v>32</v>
      </c>
      <c r="K330" s="15">
        <f>K329</f>
        <v>28</v>
      </c>
      <c r="L330" s="16"/>
      <c r="M330" s="15">
        <f t="shared" ref="M330:V330" si="1237">M329</f>
        <v>200</v>
      </c>
      <c r="N330" s="15">
        <f t="shared" si="1237"/>
        <v>0</v>
      </c>
      <c r="O330" s="15">
        <f t="shared" si="1237"/>
        <v>300</v>
      </c>
      <c r="P330" s="15">
        <f t="shared" si="1237"/>
        <v>200</v>
      </c>
      <c r="Q330" s="15">
        <f t="shared" si="1237"/>
        <v>0</v>
      </c>
      <c r="R330" s="15">
        <f t="shared" si="1237"/>
        <v>0</v>
      </c>
      <c r="S330" s="15">
        <f t="shared" si="1237"/>
        <v>100</v>
      </c>
      <c r="T330" s="15">
        <f t="shared" si="1237"/>
        <v>0</v>
      </c>
      <c r="U330" s="15">
        <f t="shared" si="1237"/>
        <v>0</v>
      </c>
      <c r="V330" s="15">
        <f t="shared" si="1237"/>
        <v>0</v>
      </c>
      <c r="W330" s="16"/>
      <c r="X330" s="15">
        <f t="shared" ref="X330:AI330" si="1238">X329</f>
        <v>200</v>
      </c>
      <c r="Y330" s="15">
        <f t="shared" si="1238"/>
        <v>0</v>
      </c>
      <c r="Z330" s="15">
        <f t="shared" si="1238"/>
        <v>300</v>
      </c>
      <c r="AA330" s="15">
        <f t="shared" si="1238"/>
        <v>200</v>
      </c>
      <c r="AB330" s="15">
        <f t="shared" si="1238"/>
        <v>0</v>
      </c>
      <c r="AC330" s="15">
        <f t="shared" si="1238"/>
        <v>0</v>
      </c>
      <c r="AD330" s="15">
        <f t="shared" si="1238"/>
        <v>100</v>
      </c>
      <c r="AE330" s="15">
        <f t="shared" si="1238"/>
        <v>0</v>
      </c>
      <c r="AF330" s="15">
        <f t="shared" si="1238"/>
        <v>0</v>
      </c>
      <c r="AG330" s="15">
        <f t="shared" si="1238"/>
        <v>0</v>
      </c>
      <c r="AH330" s="15">
        <f t="shared" si="1238"/>
        <v>0</v>
      </c>
      <c r="AI330" s="15">
        <f t="shared" si="1238"/>
        <v>0</v>
      </c>
      <c r="AJ330" s="17"/>
      <c r="AK330" s="15">
        <f>AK329</f>
        <v>0</v>
      </c>
      <c r="AL330" s="15">
        <f>AL329</f>
        <v>0</v>
      </c>
      <c r="AM330" s="17"/>
      <c r="AN330" s="15">
        <f t="shared" ref="AN330:AX330" si="1239">AN329</f>
        <v>0</v>
      </c>
      <c r="AO330" s="15">
        <f t="shared" si="1239"/>
        <v>0</v>
      </c>
      <c r="AP330" s="15">
        <f t="shared" si="1239"/>
        <v>0</v>
      </c>
      <c r="AQ330" s="15">
        <f t="shared" si="1239"/>
        <v>0</v>
      </c>
      <c r="AR330" s="15">
        <f t="shared" si="1239"/>
        <v>0</v>
      </c>
      <c r="AS330" s="15">
        <f t="shared" si="1239"/>
        <v>0</v>
      </c>
      <c r="AT330" s="15">
        <f t="shared" si="1239"/>
        <v>0</v>
      </c>
      <c r="AU330" s="15">
        <f t="shared" si="1239"/>
        <v>0</v>
      </c>
      <c r="AV330" s="15">
        <f t="shared" si="1239"/>
        <v>0</v>
      </c>
      <c r="AW330" s="15">
        <f t="shared" si="1239"/>
        <v>0</v>
      </c>
      <c r="AX330" s="15">
        <f t="shared" si="1239"/>
        <v>0</v>
      </c>
      <c r="AY330" s="17"/>
      <c r="AZ330" s="15">
        <f t="shared" ref="AZ330:BE330" si="1240">AZ329</f>
        <v>6000</v>
      </c>
      <c r="BA330" s="15">
        <f t="shared" si="1240"/>
        <v>2000</v>
      </c>
      <c r="BB330" s="15">
        <v>285</v>
      </c>
      <c r="BC330" s="15">
        <f t="shared" si="1240"/>
        <v>0</v>
      </c>
      <c r="BD330" s="15">
        <f t="shared" si="1240"/>
        <v>0</v>
      </c>
      <c r="BE330" s="15">
        <f t="shared" si="1240"/>
        <v>60</v>
      </c>
      <c r="BF330" s="17"/>
      <c r="BG330" s="15">
        <f t="shared" ref="BG330:BH330" si="1241">BG329</f>
        <v>1000</v>
      </c>
      <c r="BH330" s="15">
        <f t="shared" si="1241"/>
        <v>5000</v>
      </c>
      <c r="BI330" s="17"/>
      <c r="BJ330" s="22">
        <f>G330/G329</f>
        <v>1</v>
      </c>
      <c r="BK330" s="65">
        <f t="shared" ref="BK330:BL330" si="1242">BK329</f>
        <v>0</v>
      </c>
      <c r="BL330" s="65">
        <f t="shared" si="1242"/>
        <v>0</v>
      </c>
      <c r="BM330" s="6">
        <f t="shared" si="1211"/>
        <v>130.44149999999999</v>
      </c>
      <c r="BN330" s="8">
        <f t="shared" si="1212"/>
        <v>385.30245660461935</v>
      </c>
      <c r="BO330" s="12">
        <f t="shared" si="1181"/>
        <v>224.18615120740947</v>
      </c>
      <c r="BP330" s="50">
        <f>(1-'#Constant'!$A$3)/($J330*'#Constant'!$B$3/'#Constant'!$C$3^($D330-1)+1)+'#Constant'!$A$3</f>
        <v>0.91416058394160582</v>
      </c>
      <c r="BQ330" s="4">
        <f t="shared" si="1213"/>
        <v>387.37723570744168</v>
      </c>
      <c r="BR330" s="50">
        <f>(1-'#Constant'!$A$3)/($K330*'#Constant'!$B$3/'#Constant'!$C$3^($D330-1)+1)+'#Constant'!$A$3</f>
        <v>0.92405904059040589</v>
      </c>
      <c r="BS330" s="4">
        <f t="shared" si="1214"/>
        <v>383.22767750179702</v>
      </c>
      <c r="BT330"/>
    </row>
    <row r="331" spans="1:72" x14ac:dyDescent="0.3">
      <c r="A331">
        <v>538</v>
      </c>
      <c r="B331" s="18" t="str">
        <f>VLOOKUP(CONCATENATE("CREATURE_NAME_",A331),[1]Localization_Hero!$A:$E,2,FALSE)</f>
        <v>{1}의 어둠</v>
      </c>
      <c r="C331" s="43" t="str">
        <f>VLOOKUP($A331,[2]CreatureTable!$A:$I,9,FALSE)</f>
        <v>Assassin</v>
      </c>
      <c r="D331">
        <v>1</v>
      </c>
      <c r="E331">
        <v>1</v>
      </c>
      <c r="F331" s="18">
        <v>1</v>
      </c>
      <c r="G331" s="10">
        <f>ROUND(VLOOKUP($C331,$B$4:$BH$42,6,FALSE),0)</f>
        <v>101</v>
      </c>
      <c r="H331" s="10">
        <f>ROUND(VLOOKUP($C331,$B$4:$BH$42,7,FALSE),0)</f>
        <v>101</v>
      </c>
      <c r="I331" s="10">
        <f>ROUND(VLOOKUP($C331,$B$4:$BH$42,8,FALSE),0)</f>
        <v>5666</v>
      </c>
      <c r="J331" s="10">
        <f>ROUND(VLOOKUP($C331,$B$4:$BH$42,9,FALSE),0)</f>
        <v>32</v>
      </c>
      <c r="K331" s="10">
        <f>ROUND(VLOOKUP($C331,$B$4:$BH$42,10,FALSE),0)</f>
        <v>28</v>
      </c>
      <c r="L331" s="2"/>
      <c r="M331" s="10">
        <f>ROUND(VLOOKUP($C331,$B$4:$BH$42,12,FALSE),0)</f>
        <v>200</v>
      </c>
      <c r="N331" s="10">
        <f>ROUND(VLOOKUP($C331,$B$4:$BH$42,13,FALSE),0)</f>
        <v>0</v>
      </c>
      <c r="O331" s="10">
        <f>ROUND(VLOOKUP($C331,$B$4:$BH$42,14,FALSE),0)</f>
        <v>300</v>
      </c>
      <c r="P331" s="10">
        <f>ROUND(VLOOKUP($C331,$B$4:$BH$42,15,FALSE),0)</f>
        <v>200</v>
      </c>
      <c r="Q331" s="10">
        <f>ROUND(VLOOKUP($C331,$B$4:$BH$42,16,FALSE),0)</f>
        <v>0</v>
      </c>
      <c r="R331" s="10">
        <f>ROUND(VLOOKUP($C331,$B$4:$BH$42,17,FALSE),0)</f>
        <v>0</v>
      </c>
      <c r="S331" s="10">
        <f>ROUND(VLOOKUP($C331,$B$4:$BH$42,18,FALSE),0)</f>
        <v>100</v>
      </c>
      <c r="T331" s="10">
        <f>ROUND(VLOOKUP($C331,$B$4:$BH$42,19,FALSE),0)</f>
        <v>0</v>
      </c>
      <c r="U331" s="10">
        <f>ROUND(VLOOKUP($C331,$B$4:$BH$42,20,FALSE),0)</f>
        <v>0</v>
      </c>
      <c r="V331" s="10">
        <f>ROUND(VLOOKUP($C331,$B$4:$BH$42,21,FALSE),0)</f>
        <v>0</v>
      </c>
      <c r="W331" s="2"/>
      <c r="X331" s="10">
        <f>ROUND(VLOOKUP($C331,$B$4:$BH$42,23,FALSE),0)</f>
        <v>200</v>
      </c>
      <c r="Y331" s="10">
        <f>ROUND(VLOOKUP($C331,$B$4:$BH$42,24,FALSE),0)</f>
        <v>0</v>
      </c>
      <c r="Z331" s="10">
        <f>ROUND(VLOOKUP($C331,$B$4:$BH$42,25,FALSE),0)</f>
        <v>300</v>
      </c>
      <c r="AA331" s="10">
        <f>ROUND(VLOOKUP($C331,$B$4:$BH$42,26,FALSE),0)</f>
        <v>200</v>
      </c>
      <c r="AB331" s="10">
        <f>ROUND(VLOOKUP($C331,$B$4:$BH$42,27,FALSE),0)</f>
        <v>0</v>
      </c>
      <c r="AC331" s="10">
        <f>ROUND(VLOOKUP($C331,$B$4:$BH$42,28,FALSE),0)</f>
        <v>0</v>
      </c>
      <c r="AD331" s="10">
        <f>ROUND(VLOOKUP($C331,$B$4:$BH$42,29,FALSE),0)</f>
        <v>100</v>
      </c>
      <c r="AE331" s="10">
        <f>ROUND(VLOOKUP($C331,$B$4:$BH$42,30,FALSE),0)</f>
        <v>0</v>
      </c>
      <c r="AF331" s="10">
        <f>ROUND(VLOOKUP($C331,$B$4:$BH$42,31,FALSE),0)</f>
        <v>0</v>
      </c>
      <c r="AG331" s="10">
        <f>ROUND(VLOOKUP($C331,$B$4:$BH$42,32,FALSE),0)</f>
        <v>0</v>
      </c>
      <c r="AH331" s="10">
        <f>ROUND(VLOOKUP($C331,$B$4:$BH$42,33,FALSE),0)</f>
        <v>0</v>
      </c>
      <c r="AI331" s="10">
        <f>ROUND(VLOOKUP($C331,$B$4:$BH$42,34,FALSE),0)</f>
        <v>0</v>
      </c>
      <c r="AJ331" s="3"/>
      <c r="AK331" s="10">
        <f>ROUND(VLOOKUP($C331,$B$4:$BH$42,36,FALSE),0)</f>
        <v>0</v>
      </c>
      <c r="AL331" s="10">
        <f>ROUND(VLOOKUP($C331,$B$4:$BH$42,37,FALSE),0)</f>
        <v>0</v>
      </c>
      <c r="AM331" s="3"/>
      <c r="AN331" s="10">
        <f>ROUND(VLOOKUP($C331,$B$4:$BH$42,39,FALSE),0)</f>
        <v>0</v>
      </c>
      <c r="AO331" s="10">
        <f>ROUND(VLOOKUP($C331,$B$4:$BH$42,40,FALSE),0)</f>
        <v>0</v>
      </c>
      <c r="AP331" s="10">
        <f>ROUND(VLOOKUP($C331,$B$4:$BH$42,41,FALSE),0)</f>
        <v>0</v>
      </c>
      <c r="AQ331" s="10">
        <f>ROUND(VLOOKUP($C331,$B$4:$BH$42,42,FALSE),0)</f>
        <v>0</v>
      </c>
      <c r="AR331" s="10">
        <f>ROUND(VLOOKUP($C331,$B$4:$BH$42,43,FALSE),0)</f>
        <v>0</v>
      </c>
      <c r="AS331" s="10">
        <f>ROUND(VLOOKUP($C331,$B$4:$BH$42,44,FALSE),0)</f>
        <v>0</v>
      </c>
      <c r="AT331" s="10">
        <f>ROUND(VLOOKUP($C331,$B$4:$BH$42,45,FALSE),0)</f>
        <v>0</v>
      </c>
      <c r="AU331" s="10">
        <f>ROUND(VLOOKUP($C331,$B$4:$BH$42,46,FALSE),0)</f>
        <v>0</v>
      </c>
      <c r="AV331" s="10">
        <f>ROUND(VLOOKUP($C331,$B$4:$BH$42,47,FALSE),0)</f>
        <v>0</v>
      </c>
      <c r="AW331" s="10">
        <f>ROUND(VLOOKUP($C331,$B$4:$BH$42,48,FALSE),0)</f>
        <v>0</v>
      </c>
      <c r="AX331" s="10">
        <f>ROUND(VLOOKUP($C331,$B$4:$BH$42,49,FALSE),0)</f>
        <v>0</v>
      </c>
      <c r="AY331" s="3"/>
      <c r="AZ331" s="10">
        <v>6000</v>
      </c>
      <c r="BA331" s="10">
        <v>2000</v>
      </c>
      <c r="BB331" s="10">
        <v>185</v>
      </c>
      <c r="BC331" s="10">
        <v>0</v>
      </c>
      <c r="BD331" s="10">
        <v>0</v>
      </c>
      <c r="BE331" s="10">
        <v>60</v>
      </c>
      <c r="BF331" s="3"/>
      <c r="BG331" s="10">
        <v>1000</v>
      </c>
      <c r="BH331" s="10">
        <v>5000</v>
      </c>
      <c r="BI331" s="3"/>
      <c r="BJ331" s="21">
        <v>1</v>
      </c>
      <c r="BK331" s="65">
        <v>0</v>
      </c>
      <c r="BL331" s="65">
        <v>0</v>
      </c>
      <c r="BM331" s="6">
        <f t="shared" ref="BM331:BM332" si="1243">MAX(G331*(1+M331/1000*(1+O331/1000))*(1+0.5*T331/1000)*(1+0.25*S331/1000),(H331*(1+X331/1000*(1+Z331/1000))*(1+0.5*AE331/1000)*(1+0.25*AD331/1000)))*BG331/1000</f>
        <v>130.44149999999999</v>
      </c>
      <c r="BN331" s="8">
        <f t="shared" ref="BN331:BN332" si="1244">(BQ331+BS331)/2*(1+AI331/2000)*(1+AH331/2000)*(1+AN331/2000)*(1+AK331/2000)</f>
        <v>385.30245660461935</v>
      </c>
      <c r="BO331" s="12">
        <f t="shared" ref="BO331:BO332" si="1245">SQRT(BM331*BN331)</f>
        <v>224.18615120740947</v>
      </c>
      <c r="BP331" s="50">
        <f>(1-'#Constant'!$A$3)/($J331*'#Constant'!$B$3/'#Constant'!$C$3^($D331-1)+1)+'#Constant'!$A$3</f>
        <v>0.91416058394160582</v>
      </c>
      <c r="BQ331" s="4">
        <f t="shared" ref="BQ331:BQ332" si="1246">I331/(BP331*(1-Q331/1000*(0.5+R331/1000))*(1-P331/1000)*(1-V331/1000)*(1+U331/1000))/20</f>
        <v>387.37723570744168</v>
      </c>
      <c r="BR331" s="50">
        <f>(1-'#Constant'!$A$3)/($K331*'#Constant'!$B$3/'#Constant'!$C$3^($D331-1)+1)+'#Constant'!$A$3</f>
        <v>0.92405904059040589</v>
      </c>
      <c r="BS331" s="4">
        <f t="shared" ref="BS331:BS332" si="1247">I331/(BR331*(1-AB331/1000*(0.5+AC331/1000))*(1-AA331/1000)*(1-AG331/1000)*(1+AF331/1000))/20</f>
        <v>383.22767750179702</v>
      </c>
      <c r="BT331">
        <f>BO331/$BO$4*100</f>
        <v>170.38996153008969</v>
      </c>
    </row>
    <row r="332" spans="1:72" s="13" customFormat="1" ht="17.25" thickBot="1" x14ac:dyDescent="0.35">
      <c r="B332" s="20"/>
      <c r="D332" s="14">
        <v>1</v>
      </c>
      <c r="E332" s="14">
        <v>1</v>
      </c>
      <c r="F332" s="19">
        <v>1</v>
      </c>
      <c r="G332" s="15">
        <f>G331</f>
        <v>101</v>
      </c>
      <c r="H332" s="15">
        <f>H331</f>
        <v>101</v>
      </c>
      <c r="I332" s="15">
        <f>I331</f>
        <v>5666</v>
      </c>
      <c r="J332" s="15">
        <f>J331</f>
        <v>32</v>
      </c>
      <c r="K332" s="15">
        <f>K331</f>
        <v>28</v>
      </c>
      <c r="L332" s="16"/>
      <c r="M332" s="15">
        <f t="shared" ref="M332:V332" si="1248">M331</f>
        <v>200</v>
      </c>
      <c r="N332" s="15">
        <f t="shared" si="1248"/>
        <v>0</v>
      </c>
      <c r="O332" s="15">
        <f t="shared" si="1248"/>
        <v>300</v>
      </c>
      <c r="P332" s="15">
        <f t="shared" si="1248"/>
        <v>200</v>
      </c>
      <c r="Q332" s="15">
        <f t="shared" si="1248"/>
        <v>0</v>
      </c>
      <c r="R332" s="15">
        <f t="shared" si="1248"/>
        <v>0</v>
      </c>
      <c r="S332" s="15">
        <f t="shared" si="1248"/>
        <v>100</v>
      </c>
      <c r="T332" s="15">
        <f t="shared" si="1248"/>
        <v>0</v>
      </c>
      <c r="U332" s="15">
        <f t="shared" si="1248"/>
        <v>0</v>
      </c>
      <c r="V332" s="15">
        <f t="shared" si="1248"/>
        <v>0</v>
      </c>
      <c r="W332" s="16"/>
      <c r="X332" s="15">
        <f t="shared" ref="X332:AI332" si="1249">X331</f>
        <v>200</v>
      </c>
      <c r="Y332" s="15">
        <f t="shared" si="1249"/>
        <v>0</v>
      </c>
      <c r="Z332" s="15">
        <f t="shared" si="1249"/>
        <v>300</v>
      </c>
      <c r="AA332" s="15">
        <f t="shared" si="1249"/>
        <v>200</v>
      </c>
      <c r="AB332" s="15">
        <f t="shared" si="1249"/>
        <v>0</v>
      </c>
      <c r="AC332" s="15">
        <f t="shared" si="1249"/>
        <v>0</v>
      </c>
      <c r="AD332" s="15">
        <f t="shared" si="1249"/>
        <v>100</v>
      </c>
      <c r="AE332" s="15">
        <f t="shared" si="1249"/>
        <v>0</v>
      </c>
      <c r="AF332" s="15">
        <f t="shared" si="1249"/>
        <v>0</v>
      </c>
      <c r="AG332" s="15">
        <f t="shared" si="1249"/>
        <v>0</v>
      </c>
      <c r="AH332" s="15">
        <f t="shared" si="1249"/>
        <v>0</v>
      </c>
      <c r="AI332" s="15">
        <f t="shared" si="1249"/>
        <v>0</v>
      </c>
      <c r="AJ332" s="17"/>
      <c r="AK332" s="15">
        <f>AK331</f>
        <v>0</v>
      </c>
      <c r="AL332" s="15">
        <f>AL331</f>
        <v>0</v>
      </c>
      <c r="AM332" s="17"/>
      <c r="AN332" s="15">
        <f t="shared" ref="AN332:AX332" si="1250">AN331</f>
        <v>0</v>
      </c>
      <c r="AO332" s="15">
        <f t="shared" si="1250"/>
        <v>0</v>
      </c>
      <c r="AP332" s="15">
        <f t="shared" si="1250"/>
        <v>0</v>
      </c>
      <c r="AQ332" s="15">
        <f t="shared" si="1250"/>
        <v>0</v>
      </c>
      <c r="AR332" s="15">
        <f t="shared" si="1250"/>
        <v>0</v>
      </c>
      <c r="AS332" s="15">
        <f t="shared" si="1250"/>
        <v>0</v>
      </c>
      <c r="AT332" s="15">
        <f t="shared" si="1250"/>
        <v>0</v>
      </c>
      <c r="AU332" s="15">
        <f t="shared" si="1250"/>
        <v>0</v>
      </c>
      <c r="AV332" s="15">
        <f t="shared" si="1250"/>
        <v>0</v>
      </c>
      <c r="AW332" s="15">
        <f t="shared" si="1250"/>
        <v>0</v>
      </c>
      <c r="AX332" s="15">
        <f t="shared" si="1250"/>
        <v>0</v>
      </c>
      <c r="AY332" s="17"/>
      <c r="AZ332" s="15">
        <f t="shared" ref="AZ332:BA332" si="1251">AZ331</f>
        <v>6000</v>
      </c>
      <c r="BA332" s="15">
        <f t="shared" si="1251"/>
        <v>2000</v>
      </c>
      <c r="BB332" s="15">
        <f>BB331</f>
        <v>185</v>
      </c>
      <c r="BC332" s="15">
        <f t="shared" ref="BC332:BE332" si="1252">BC331</f>
        <v>0</v>
      </c>
      <c r="BD332" s="15">
        <f t="shared" si="1252"/>
        <v>0</v>
      </c>
      <c r="BE332" s="15">
        <f t="shared" si="1252"/>
        <v>60</v>
      </c>
      <c r="BF332" s="17"/>
      <c r="BG332" s="15">
        <f t="shared" ref="BG332:BH332" si="1253">BG331</f>
        <v>1000</v>
      </c>
      <c r="BH332" s="15">
        <f t="shared" si="1253"/>
        <v>5000</v>
      </c>
      <c r="BI332" s="17"/>
      <c r="BJ332" s="22">
        <f>G332/G331</f>
        <v>1</v>
      </c>
      <c r="BK332" s="65">
        <f t="shared" ref="BK332:BL332" si="1254">BK331</f>
        <v>0</v>
      </c>
      <c r="BL332" s="65">
        <f t="shared" si="1254"/>
        <v>0</v>
      </c>
      <c r="BM332" s="6">
        <f t="shared" si="1243"/>
        <v>130.44149999999999</v>
      </c>
      <c r="BN332" s="8">
        <f t="shared" si="1244"/>
        <v>385.30245660461935</v>
      </c>
      <c r="BO332" s="12">
        <f t="shared" si="1245"/>
        <v>224.18615120740947</v>
      </c>
      <c r="BP332" s="50">
        <f>(1-'#Constant'!$A$3)/($J332*'#Constant'!$B$3/'#Constant'!$C$3^($D332-1)+1)+'#Constant'!$A$3</f>
        <v>0.91416058394160582</v>
      </c>
      <c r="BQ332" s="4">
        <f t="shared" si="1246"/>
        <v>387.37723570744168</v>
      </c>
      <c r="BR332" s="50">
        <f>(1-'#Constant'!$A$3)/($K332*'#Constant'!$B$3/'#Constant'!$C$3^($D332-1)+1)+'#Constant'!$A$3</f>
        <v>0.92405904059040589</v>
      </c>
      <c r="BS332" s="4">
        <f t="shared" si="1247"/>
        <v>383.22767750179702</v>
      </c>
      <c r="BT332"/>
    </row>
    <row r="333" spans="1:72" ht="17.25" customHeight="1" x14ac:dyDescent="0.3">
      <c r="A333">
        <v>539</v>
      </c>
      <c r="B333" s="18" t="str">
        <f>VLOOKUP(CONCATENATE("CREATURE_NAME_",A333),[1]Localization_Hero!$A:$E,2,FALSE)</f>
        <v>{1}의 어둠</v>
      </c>
      <c r="C333" s="43" t="str">
        <f>VLOOKUP($A333,[2]CreatureTable!$A:$I,9,FALSE)</f>
        <v>Priest</v>
      </c>
      <c r="D333">
        <v>1</v>
      </c>
      <c r="E333">
        <v>1</v>
      </c>
      <c r="F333" s="18">
        <v>1</v>
      </c>
      <c r="G333" s="10">
        <f>ROUND(VLOOKUP($C333,$B$4:$BH$42,6,FALSE),0)</f>
        <v>95</v>
      </c>
      <c r="H333" s="10">
        <f>ROUND(VLOOKUP($C333,$B$4:$BH$42,7,FALSE),0)</f>
        <v>95</v>
      </c>
      <c r="I333" s="10">
        <f>ROUND(VLOOKUP($C333,$B$4:$BH$42,8,FALSE),0)</f>
        <v>4520</v>
      </c>
      <c r="J333" s="10">
        <f>ROUND(VLOOKUP($C333,$B$4:$BH$42,9,FALSE),0)</f>
        <v>20</v>
      </c>
      <c r="K333" s="10">
        <f>ROUND(VLOOKUP($C333,$B$4:$BH$42,10,FALSE),0)</f>
        <v>25</v>
      </c>
      <c r="L333" s="2"/>
      <c r="M333" s="10">
        <f>ROUND(VLOOKUP($C333,$B$4:$BH$42,12,FALSE),0)</f>
        <v>100</v>
      </c>
      <c r="N333" s="10">
        <f>ROUND(VLOOKUP($C333,$B$4:$BH$42,13,FALSE),0)</f>
        <v>0</v>
      </c>
      <c r="O333" s="10">
        <f>ROUND(VLOOKUP($C333,$B$4:$BH$42,14,FALSE),0)</f>
        <v>0</v>
      </c>
      <c r="P333" s="10">
        <f>ROUND(VLOOKUP($C333,$B$4:$BH$42,15,FALSE),0)</f>
        <v>0</v>
      </c>
      <c r="Q333" s="10">
        <f>ROUND(VLOOKUP($C333,$B$4:$BH$42,16,FALSE),0)</f>
        <v>0</v>
      </c>
      <c r="R333" s="10">
        <f>ROUND(VLOOKUP($C333,$B$4:$BH$42,17,FALSE),0)</f>
        <v>0</v>
      </c>
      <c r="S333" s="10">
        <f>ROUND(VLOOKUP($C333,$B$4:$BH$42,18,FALSE),0)</f>
        <v>100</v>
      </c>
      <c r="T333" s="10">
        <f>ROUND(VLOOKUP($C333,$B$4:$BH$42,19,FALSE),0)</f>
        <v>0</v>
      </c>
      <c r="U333" s="10">
        <f>ROUND(VLOOKUP($C333,$B$4:$BH$42,20,FALSE),0)</f>
        <v>0</v>
      </c>
      <c r="V333" s="10">
        <f>ROUND(VLOOKUP($C333,$B$4:$BH$42,21,FALSE),0)</f>
        <v>0</v>
      </c>
      <c r="W333" s="2"/>
      <c r="X333" s="10">
        <f>ROUND(VLOOKUP($C333,$B$4:$BH$42,23,FALSE),0)</f>
        <v>100</v>
      </c>
      <c r="Y333" s="10">
        <f>ROUND(VLOOKUP($C333,$B$4:$BH$42,24,FALSE),0)</f>
        <v>0</v>
      </c>
      <c r="Z333" s="10">
        <f>ROUND(VLOOKUP($C333,$B$4:$BH$42,25,FALSE),0)</f>
        <v>0</v>
      </c>
      <c r="AA333" s="10">
        <f>ROUND(VLOOKUP($C333,$B$4:$BH$42,26,FALSE),0)</f>
        <v>0</v>
      </c>
      <c r="AB333" s="10">
        <f>ROUND(VLOOKUP($C333,$B$4:$BH$42,27,FALSE),0)</f>
        <v>500</v>
      </c>
      <c r="AC333" s="10">
        <f>ROUND(VLOOKUP($C333,$B$4:$BH$42,28,FALSE),0)</f>
        <v>250</v>
      </c>
      <c r="AD333" s="10">
        <f>ROUND(VLOOKUP($C333,$B$4:$BH$42,29,FALSE),0)</f>
        <v>100</v>
      </c>
      <c r="AE333" s="10">
        <f>ROUND(VLOOKUP($C333,$B$4:$BH$42,30,FALSE),0)</f>
        <v>0</v>
      </c>
      <c r="AF333" s="10">
        <f>ROUND(VLOOKUP($C333,$B$4:$BH$42,31,FALSE),0)</f>
        <v>0</v>
      </c>
      <c r="AG333" s="10">
        <f>ROUND(VLOOKUP($C333,$B$4:$BH$42,32,FALSE),0)</f>
        <v>150</v>
      </c>
      <c r="AH333" s="10">
        <f>ROUND(VLOOKUP($C333,$B$4:$BH$42,33,FALSE),0)</f>
        <v>0</v>
      </c>
      <c r="AI333" s="10">
        <f>ROUND(VLOOKUP($C333,$B$4:$BH$42,34,FALSE),0)</f>
        <v>0</v>
      </c>
      <c r="AJ333" s="3"/>
      <c r="AK333" s="10">
        <f>ROUND(VLOOKUP($C333,$B$4:$BH$42,36,FALSE),0)</f>
        <v>0</v>
      </c>
      <c r="AL333" s="10">
        <f>ROUND(VLOOKUP($C333,$B$4:$BH$42,37,FALSE),0)</f>
        <v>0</v>
      </c>
      <c r="AM333" s="3"/>
      <c r="AN333" s="10">
        <f>ROUND(VLOOKUP($C333,$B$4:$BH$42,39,FALSE),0)</f>
        <v>0</v>
      </c>
      <c r="AO333" s="10">
        <f>ROUND(VLOOKUP($C333,$B$4:$BH$42,40,FALSE),0)</f>
        <v>0</v>
      </c>
      <c r="AP333" s="10">
        <f>ROUND(VLOOKUP($C333,$B$4:$BH$42,41,FALSE),0)</f>
        <v>0</v>
      </c>
      <c r="AQ333" s="10">
        <f>ROUND(VLOOKUP($C333,$B$4:$BH$42,42,FALSE),0)</f>
        <v>0</v>
      </c>
      <c r="AR333" s="10">
        <f>ROUND(VLOOKUP($C333,$B$4:$BH$42,43,FALSE),0)</f>
        <v>0</v>
      </c>
      <c r="AS333" s="10">
        <f>ROUND(VLOOKUP($C333,$B$4:$BH$42,44,FALSE),0)</f>
        <v>0</v>
      </c>
      <c r="AT333" s="10">
        <f>ROUND(VLOOKUP($C333,$B$4:$BH$42,45,FALSE),0)</f>
        <v>0</v>
      </c>
      <c r="AU333" s="10">
        <f>ROUND(VLOOKUP($C333,$B$4:$BH$42,46,FALSE),0)</f>
        <v>0</v>
      </c>
      <c r="AV333" s="10">
        <f>ROUND(VLOOKUP($C333,$B$4:$BH$42,47,FALSE),0)</f>
        <v>0</v>
      </c>
      <c r="AW333" s="10">
        <f>ROUND(VLOOKUP($C333,$B$4:$BH$42,48,FALSE),0)</f>
        <v>0</v>
      </c>
      <c r="AX333" s="10">
        <f>ROUND(VLOOKUP($C333,$B$4:$BH$42,49,FALSE),0)</f>
        <v>0</v>
      </c>
      <c r="AY333" s="3"/>
      <c r="AZ333" s="10">
        <v>6000</v>
      </c>
      <c r="BA333" s="10">
        <v>6000</v>
      </c>
      <c r="BB333" s="10">
        <v>310</v>
      </c>
      <c r="BC333" s="10">
        <v>25</v>
      </c>
      <c r="BD333" s="10">
        <v>0</v>
      </c>
      <c r="BE333" s="10">
        <v>60</v>
      </c>
      <c r="BF333" s="3"/>
      <c r="BG333" s="10">
        <v>1000</v>
      </c>
      <c r="BH333" s="10">
        <v>5000</v>
      </c>
      <c r="BI333" s="3"/>
      <c r="BJ333" s="21">
        <v>1</v>
      </c>
      <c r="BK333" s="65">
        <v>0</v>
      </c>
      <c r="BL333" s="65">
        <v>0</v>
      </c>
      <c r="BM333" s="6">
        <f t="shared" si="1211"/>
        <v>107.11250000000001</v>
      </c>
      <c r="BN333" s="8">
        <f t="shared" si="1212"/>
        <v>347.95278528237111</v>
      </c>
      <c r="BO333" s="12">
        <f t="shared" si="1181"/>
        <v>193.05463660207172</v>
      </c>
      <c r="BP333" s="50">
        <f>(1-'#Constant'!$A$3)/($J333*'#Constant'!$B$3/'#Constant'!$C$3^($D333-1)+1)+'#Constant'!$A$3</f>
        <v>0.94452830188679238</v>
      </c>
      <c r="BQ333" s="4">
        <f t="shared" si="1213"/>
        <v>239.27287255293649</v>
      </c>
      <c r="BR333" s="50">
        <f>(1-'#Constant'!$A$3)/($K333*'#Constant'!$B$3/'#Constant'!$C$3^($D333-1)+1)+'#Constant'!$A$3</f>
        <v>0.93162790697674425</v>
      </c>
      <c r="BS333" s="4">
        <f t="shared" si="1214"/>
        <v>456.63269801180576</v>
      </c>
      <c r="BT333">
        <f>BO333/$BO$4*100</f>
        <v>146.72883194020091</v>
      </c>
    </row>
    <row r="334" spans="1:72" s="13" customFormat="1" ht="17.25" thickBot="1" x14ac:dyDescent="0.35">
      <c r="B334" s="20"/>
      <c r="D334" s="14">
        <v>1</v>
      </c>
      <c r="E334" s="14">
        <v>1</v>
      </c>
      <c r="F334" s="19">
        <v>1</v>
      </c>
      <c r="G334" s="15">
        <f>G333</f>
        <v>95</v>
      </c>
      <c r="H334" s="15">
        <f>H333</f>
        <v>95</v>
      </c>
      <c r="I334" s="15">
        <f>I333</f>
        <v>4520</v>
      </c>
      <c r="J334" s="15">
        <f>J333</f>
        <v>20</v>
      </c>
      <c r="K334" s="15">
        <f>K333</f>
        <v>25</v>
      </c>
      <c r="L334" s="16"/>
      <c r="M334" s="15">
        <f t="shared" ref="M334:V334" si="1255">M333</f>
        <v>100</v>
      </c>
      <c r="N334" s="15">
        <f t="shared" si="1255"/>
        <v>0</v>
      </c>
      <c r="O334" s="15">
        <f t="shared" si="1255"/>
        <v>0</v>
      </c>
      <c r="P334" s="15">
        <f t="shared" si="1255"/>
        <v>0</v>
      </c>
      <c r="Q334" s="15">
        <f t="shared" si="1255"/>
        <v>0</v>
      </c>
      <c r="R334" s="15">
        <f t="shared" si="1255"/>
        <v>0</v>
      </c>
      <c r="S334" s="15">
        <f t="shared" si="1255"/>
        <v>100</v>
      </c>
      <c r="T334" s="15">
        <f t="shared" si="1255"/>
        <v>0</v>
      </c>
      <c r="U334" s="15">
        <f t="shared" si="1255"/>
        <v>0</v>
      </c>
      <c r="V334" s="15">
        <f t="shared" si="1255"/>
        <v>0</v>
      </c>
      <c r="W334" s="16"/>
      <c r="X334" s="15">
        <f t="shared" ref="X334:AI334" si="1256">X333</f>
        <v>100</v>
      </c>
      <c r="Y334" s="15">
        <f t="shared" si="1256"/>
        <v>0</v>
      </c>
      <c r="Z334" s="15">
        <f t="shared" si="1256"/>
        <v>0</v>
      </c>
      <c r="AA334" s="15">
        <f t="shared" si="1256"/>
        <v>0</v>
      </c>
      <c r="AB334" s="15">
        <f t="shared" si="1256"/>
        <v>500</v>
      </c>
      <c r="AC334" s="15">
        <f t="shared" si="1256"/>
        <v>250</v>
      </c>
      <c r="AD334" s="15">
        <f t="shared" si="1256"/>
        <v>100</v>
      </c>
      <c r="AE334" s="15">
        <f t="shared" si="1256"/>
        <v>0</v>
      </c>
      <c r="AF334" s="15">
        <f t="shared" si="1256"/>
        <v>0</v>
      </c>
      <c r="AG334" s="15">
        <f t="shared" si="1256"/>
        <v>150</v>
      </c>
      <c r="AH334" s="15">
        <f t="shared" si="1256"/>
        <v>0</v>
      </c>
      <c r="AI334" s="15">
        <f t="shared" si="1256"/>
        <v>0</v>
      </c>
      <c r="AJ334" s="17"/>
      <c r="AK334" s="15">
        <f>AK333</f>
        <v>0</v>
      </c>
      <c r="AL334" s="15">
        <f>AL333</f>
        <v>0</v>
      </c>
      <c r="AM334" s="17"/>
      <c r="AN334" s="15">
        <f t="shared" ref="AN334:AX334" si="1257">AN333</f>
        <v>0</v>
      </c>
      <c r="AO334" s="15">
        <f t="shared" si="1257"/>
        <v>0</v>
      </c>
      <c r="AP334" s="15">
        <f t="shared" si="1257"/>
        <v>0</v>
      </c>
      <c r="AQ334" s="15">
        <f t="shared" si="1257"/>
        <v>0</v>
      </c>
      <c r="AR334" s="15">
        <f t="shared" si="1257"/>
        <v>0</v>
      </c>
      <c r="AS334" s="15">
        <f t="shared" si="1257"/>
        <v>0</v>
      </c>
      <c r="AT334" s="15">
        <f t="shared" si="1257"/>
        <v>0</v>
      </c>
      <c r="AU334" s="15">
        <f t="shared" si="1257"/>
        <v>0</v>
      </c>
      <c r="AV334" s="15">
        <f t="shared" si="1257"/>
        <v>0</v>
      </c>
      <c r="AW334" s="15">
        <f t="shared" si="1257"/>
        <v>0</v>
      </c>
      <c r="AX334" s="15">
        <f t="shared" si="1257"/>
        <v>0</v>
      </c>
      <c r="AY334" s="17"/>
      <c r="AZ334" s="15">
        <f t="shared" ref="AZ334:BA334" si="1258">AZ333</f>
        <v>6000</v>
      </c>
      <c r="BA334" s="15">
        <f t="shared" si="1258"/>
        <v>6000</v>
      </c>
      <c r="BB334" s="15">
        <v>310</v>
      </c>
      <c r="BC334" s="15">
        <f t="shared" ref="BC334:BE334" si="1259">BC333</f>
        <v>25</v>
      </c>
      <c r="BD334" s="15">
        <f t="shared" si="1259"/>
        <v>0</v>
      </c>
      <c r="BE334" s="15">
        <f t="shared" si="1259"/>
        <v>60</v>
      </c>
      <c r="BF334" s="17"/>
      <c r="BG334" s="15">
        <f t="shared" ref="BG334:BH334" si="1260">BG333</f>
        <v>1000</v>
      </c>
      <c r="BH334" s="15">
        <f t="shared" si="1260"/>
        <v>5000</v>
      </c>
      <c r="BI334" s="17"/>
      <c r="BJ334" s="22">
        <f>G334/G333</f>
        <v>1</v>
      </c>
      <c r="BK334" s="65">
        <f t="shared" ref="BK334:BL334" si="1261">BK333</f>
        <v>0</v>
      </c>
      <c r="BL334" s="65">
        <f t="shared" si="1261"/>
        <v>0</v>
      </c>
      <c r="BM334" s="6">
        <f t="shared" si="1211"/>
        <v>107.11250000000001</v>
      </c>
      <c r="BN334" s="8">
        <f t="shared" si="1212"/>
        <v>347.95278528237111</v>
      </c>
      <c r="BO334" s="12">
        <f t="shared" si="1181"/>
        <v>193.05463660207172</v>
      </c>
      <c r="BP334" s="50">
        <f>(1-'#Constant'!$A$3)/($J334*'#Constant'!$B$3/'#Constant'!$C$3^($D334-1)+1)+'#Constant'!$A$3</f>
        <v>0.94452830188679238</v>
      </c>
      <c r="BQ334" s="4">
        <f t="shared" si="1213"/>
        <v>239.27287255293649</v>
      </c>
      <c r="BR334" s="50">
        <f>(1-'#Constant'!$A$3)/($K334*'#Constant'!$B$3/'#Constant'!$C$3^($D334-1)+1)+'#Constant'!$A$3</f>
        <v>0.93162790697674425</v>
      </c>
      <c r="BS334" s="4">
        <f t="shared" si="1214"/>
        <v>456.63269801180576</v>
      </c>
      <c r="BT334"/>
    </row>
    <row r="335" spans="1:72" x14ac:dyDescent="0.3">
      <c r="A335">
        <v>540</v>
      </c>
      <c r="B335" s="18" t="str">
        <f>VLOOKUP(CONCATENATE("CREATURE_NAME_",A335),[1]Localization_Hero!$A:$E,2,FALSE)</f>
        <v>{1}의 어둠</v>
      </c>
      <c r="C335" s="43" t="str">
        <f>VLOOKUP($A335,[2]CreatureTable!$A:$I,9,FALSE)</f>
        <v>Warrior</v>
      </c>
      <c r="D335">
        <v>1</v>
      </c>
      <c r="E335">
        <v>1</v>
      </c>
      <c r="F335" s="18">
        <v>1</v>
      </c>
      <c r="G335" s="10">
        <f>ROUND(VLOOKUP($C335,$B$4:$BH$42,6,FALSE),0)</f>
        <v>92</v>
      </c>
      <c r="H335" s="10">
        <f>ROUND(VLOOKUP($C335,$B$4:$BH$42,7,FALSE),0)</f>
        <v>92</v>
      </c>
      <c r="I335" s="10">
        <f>ROUND(VLOOKUP($C335,$B$4:$BH$42,8,FALSE),0)</f>
        <v>5930</v>
      </c>
      <c r="J335" s="10">
        <f>ROUND(VLOOKUP($C335,$B$4:$BH$42,9,FALSE),0)</f>
        <v>30</v>
      </c>
      <c r="K335" s="10">
        <f>ROUND(VLOOKUP($C335,$B$4:$BH$42,10,FALSE),0)</f>
        <v>36</v>
      </c>
      <c r="L335" s="2"/>
      <c r="M335" s="10">
        <f>ROUND(VLOOKUP($C335,$B$4:$BH$42,12,FALSE),0)</f>
        <v>150</v>
      </c>
      <c r="N335" s="10">
        <f>ROUND(VLOOKUP($C335,$B$4:$BH$42,13,FALSE),0)</f>
        <v>0</v>
      </c>
      <c r="O335" s="10">
        <f>ROUND(VLOOKUP($C335,$B$4:$BH$42,14,FALSE),0)</f>
        <v>0</v>
      </c>
      <c r="P335" s="10">
        <f>ROUND(VLOOKUP($C335,$B$4:$BH$42,15,FALSE),0)</f>
        <v>100</v>
      </c>
      <c r="Q335" s="10">
        <f>ROUND(VLOOKUP($C335,$B$4:$BH$42,16,FALSE),0)</f>
        <v>0</v>
      </c>
      <c r="R335" s="10">
        <f>ROUND(VLOOKUP($C335,$B$4:$BH$42,17,FALSE),0)</f>
        <v>0</v>
      </c>
      <c r="S335" s="10">
        <f>ROUND(VLOOKUP($C335,$B$4:$BH$42,18,FALSE),0)</f>
        <v>100</v>
      </c>
      <c r="T335" s="10">
        <f>ROUND(VLOOKUP($C335,$B$4:$BH$42,19,FALSE),0)</f>
        <v>150</v>
      </c>
      <c r="U335" s="10">
        <f>ROUND(VLOOKUP($C335,$B$4:$BH$42,20,FALSE),0)</f>
        <v>0</v>
      </c>
      <c r="V335" s="10">
        <f>ROUND(VLOOKUP($C335,$B$4:$BH$42,21,FALSE),0)</f>
        <v>0</v>
      </c>
      <c r="W335" s="2"/>
      <c r="X335" s="10">
        <f>ROUND(VLOOKUP($C335,$B$4:$BH$42,23,FALSE),0)</f>
        <v>150</v>
      </c>
      <c r="Y335" s="10">
        <f>ROUND(VLOOKUP($C335,$B$4:$BH$42,24,FALSE),0)</f>
        <v>0</v>
      </c>
      <c r="Z335" s="10">
        <f>ROUND(VLOOKUP($C335,$B$4:$BH$42,25,FALSE),0)</f>
        <v>0</v>
      </c>
      <c r="AA335" s="10">
        <f>ROUND(VLOOKUP($C335,$B$4:$BH$42,26,FALSE),0)</f>
        <v>100</v>
      </c>
      <c r="AB335" s="10">
        <f>ROUND(VLOOKUP($C335,$B$4:$BH$42,27,FALSE),0)</f>
        <v>0</v>
      </c>
      <c r="AC335" s="10">
        <f>ROUND(VLOOKUP($C335,$B$4:$BH$42,28,FALSE),0)</f>
        <v>0</v>
      </c>
      <c r="AD335" s="10">
        <f>ROUND(VLOOKUP($C335,$B$4:$BH$42,29,FALSE),0)</f>
        <v>100</v>
      </c>
      <c r="AE335" s="10">
        <f>ROUND(VLOOKUP($C335,$B$4:$BH$42,30,FALSE),0)</f>
        <v>150</v>
      </c>
      <c r="AF335" s="10">
        <f>ROUND(VLOOKUP($C335,$B$4:$BH$42,31,FALSE),0)</f>
        <v>0</v>
      </c>
      <c r="AG335" s="10">
        <f>ROUND(VLOOKUP($C335,$B$4:$BH$42,32,FALSE),0)</f>
        <v>0</v>
      </c>
      <c r="AH335" s="10">
        <f>ROUND(VLOOKUP($C335,$B$4:$BH$42,33,FALSE),0)</f>
        <v>0</v>
      </c>
      <c r="AI335" s="10">
        <f>ROUND(VLOOKUP($C335,$B$4:$BH$42,34,FALSE),0)</f>
        <v>0</v>
      </c>
      <c r="AJ335" s="3"/>
      <c r="AK335" s="10">
        <f>ROUND(VLOOKUP($C335,$B$4:$BH$42,36,FALSE),0)</f>
        <v>150</v>
      </c>
      <c r="AL335" s="10">
        <f>ROUND(VLOOKUP($C335,$B$4:$BH$42,37,FALSE),0)</f>
        <v>0</v>
      </c>
      <c r="AM335" s="3"/>
      <c r="AN335" s="10">
        <f>ROUND(VLOOKUP($C335,$B$4:$BH$42,39,FALSE),0)</f>
        <v>0</v>
      </c>
      <c r="AO335" s="10">
        <f>ROUND(VLOOKUP($C335,$B$4:$BH$42,40,FALSE),0)</f>
        <v>0</v>
      </c>
      <c r="AP335" s="10">
        <f>ROUND(VLOOKUP($C335,$B$4:$BH$42,41,FALSE),0)</f>
        <v>0</v>
      </c>
      <c r="AQ335" s="10">
        <f>ROUND(VLOOKUP($C335,$B$4:$BH$42,42,FALSE),0)</f>
        <v>0</v>
      </c>
      <c r="AR335" s="10">
        <f>ROUND(VLOOKUP($C335,$B$4:$BH$42,43,FALSE),0)</f>
        <v>0</v>
      </c>
      <c r="AS335" s="10">
        <f>ROUND(VLOOKUP($C335,$B$4:$BH$42,44,FALSE),0)</f>
        <v>0</v>
      </c>
      <c r="AT335" s="10">
        <f>ROUND(VLOOKUP($C335,$B$4:$BH$42,45,FALSE),0)</f>
        <v>0</v>
      </c>
      <c r="AU335" s="10">
        <f>ROUND(VLOOKUP($C335,$B$4:$BH$42,46,FALSE),0)</f>
        <v>0</v>
      </c>
      <c r="AV335" s="10">
        <f>ROUND(VLOOKUP($C335,$B$4:$BH$42,47,FALSE),0)</f>
        <v>0</v>
      </c>
      <c r="AW335" s="10">
        <f>ROUND(VLOOKUP($C335,$B$4:$BH$42,48,FALSE),0)</f>
        <v>0</v>
      </c>
      <c r="AX335" s="10">
        <f>ROUND(VLOOKUP($C335,$B$4:$BH$42,49,FALSE),0)</f>
        <v>0</v>
      </c>
      <c r="AY335" s="3"/>
      <c r="AZ335" s="10">
        <v>6000</v>
      </c>
      <c r="BA335" s="10">
        <v>2000</v>
      </c>
      <c r="BB335" s="10">
        <v>240</v>
      </c>
      <c r="BC335" s="10">
        <v>0</v>
      </c>
      <c r="BD335" s="10">
        <v>0</v>
      </c>
      <c r="BE335" s="10">
        <v>60</v>
      </c>
      <c r="BF335" s="3"/>
      <c r="BG335" s="10">
        <v>1000</v>
      </c>
      <c r="BH335" s="10">
        <v>5000</v>
      </c>
      <c r="BI335" s="3"/>
      <c r="BJ335" s="21">
        <v>1</v>
      </c>
      <c r="BK335" s="65">
        <v>0</v>
      </c>
      <c r="BL335" s="65">
        <v>0</v>
      </c>
      <c r="BM335" s="6">
        <f t="shared" si="1211"/>
        <v>116.57837499999998</v>
      </c>
      <c r="BN335" s="8">
        <f t="shared" si="1212"/>
        <v>388.44422318283398</v>
      </c>
      <c r="BO335" s="12">
        <f t="shared" si="1181"/>
        <v>212.80083720886088</v>
      </c>
      <c r="BP335" s="50">
        <f>(1-'#Constant'!$A$3)/($J335*'#Constant'!$B$3/'#Constant'!$C$3^($D335-1)+1)+'#Constant'!$A$3</f>
        <v>0.91908256880733941</v>
      </c>
      <c r="BQ335" s="4">
        <f t="shared" si="1213"/>
        <v>358.44923581996852</v>
      </c>
      <c r="BR335" s="50">
        <f>(1-'#Constant'!$A$3)/($K335*'#Constant'!$B$3/'#Constant'!$C$3^($D335-1)+1)+'#Constant'!$A$3</f>
        <v>0.90447653429602881</v>
      </c>
      <c r="BS335" s="4">
        <f t="shared" si="1214"/>
        <v>364.2376910318157</v>
      </c>
      <c r="BT335">
        <f>BO335/$BO$4*100</f>
        <v>161.73669189781026</v>
      </c>
    </row>
    <row r="336" spans="1:72" s="13" customFormat="1" ht="17.25" thickBot="1" x14ac:dyDescent="0.35">
      <c r="B336" s="20"/>
      <c r="D336" s="14">
        <v>1</v>
      </c>
      <c r="E336" s="14">
        <v>1</v>
      </c>
      <c r="F336" s="19">
        <v>1</v>
      </c>
      <c r="G336" s="15">
        <f>G335</f>
        <v>92</v>
      </c>
      <c r="H336" s="15">
        <f>H335</f>
        <v>92</v>
      </c>
      <c r="I336" s="15">
        <f>I335</f>
        <v>5930</v>
      </c>
      <c r="J336" s="15">
        <f>J335</f>
        <v>30</v>
      </c>
      <c r="K336" s="15">
        <f>K335</f>
        <v>36</v>
      </c>
      <c r="L336" s="16"/>
      <c r="M336" s="15">
        <f t="shared" ref="M336:V336" si="1262">M335</f>
        <v>150</v>
      </c>
      <c r="N336" s="15">
        <f t="shared" si="1262"/>
        <v>0</v>
      </c>
      <c r="O336" s="15">
        <f t="shared" si="1262"/>
        <v>0</v>
      </c>
      <c r="P336" s="15">
        <f t="shared" si="1262"/>
        <v>100</v>
      </c>
      <c r="Q336" s="15">
        <f t="shared" si="1262"/>
        <v>0</v>
      </c>
      <c r="R336" s="15">
        <f t="shared" si="1262"/>
        <v>0</v>
      </c>
      <c r="S336" s="15">
        <f t="shared" si="1262"/>
        <v>100</v>
      </c>
      <c r="T336" s="15">
        <f t="shared" si="1262"/>
        <v>150</v>
      </c>
      <c r="U336" s="15">
        <f t="shared" si="1262"/>
        <v>0</v>
      </c>
      <c r="V336" s="15">
        <f t="shared" si="1262"/>
        <v>0</v>
      </c>
      <c r="W336" s="16"/>
      <c r="X336" s="15">
        <f t="shared" ref="X336:AI336" si="1263">X335</f>
        <v>150</v>
      </c>
      <c r="Y336" s="15">
        <f t="shared" si="1263"/>
        <v>0</v>
      </c>
      <c r="Z336" s="15">
        <f t="shared" si="1263"/>
        <v>0</v>
      </c>
      <c r="AA336" s="15">
        <f t="shared" si="1263"/>
        <v>100</v>
      </c>
      <c r="AB336" s="15">
        <f t="shared" si="1263"/>
        <v>0</v>
      </c>
      <c r="AC336" s="15">
        <f t="shared" si="1263"/>
        <v>0</v>
      </c>
      <c r="AD336" s="15">
        <f t="shared" si="1263"/>
        <v>100</v>
      </c>
      <c r="AE336" s="15">
        <f t="shared" si="1263"/>
        <v>150</v>
      </c>
      <c r="AF336" s="15">
        <f t="shared" si="1263"/>
        <v>0</v>
      </c>
      <c r="AG336" s="15">
        <f t="shared" si="1263"/>
        <v>0</v>
      </c>
      <c r="AH336" s="15">
        <f t="shared" si="1263"/>
        <v>0</v>
      </c>
      <c r="AI336" s="15">
        <f t="shared" si="1263"/>
        <v>0</v>
      </c>
      <c r="AJ336" s="17"/>
      <c r="AK336" s="15">
        <f>AK335</f>
        <v>150</v>
      </c>
      <c r="AL336" s="15">
        <f>AL335</f>
        <v>0</v>
      </c>
      <c r="AM336" s="17"/>
      <c r="AN336" s="15">
        <f t="shared" ref="AN336:AX336" si="1264">AN335</f>
        <v>0</v>
      </c>
      <c r="AO336" s="15">
        <f t="shared" si="1264"/>
        <v>0</v>
      </c>
      <c r="AP336" s="15">
        <f t="shared" si="1264"/>
        <v>0</v>
      </c>
      <c r="AQ336" s="15">
        <f t="shared" si="1264"/>
        <v>0</v>
      </c>
      <c r="AR336" s="15">
        <f t="shared" si="1264"/>
        <v>0</v>
      </c>
      <c r="AS336" s="15">
        <f t="shared" si="1264"/>
        <v>0</v>
      </c>
      <c r="AT336" s="15">
        <f t="shared" si="1264"/>
        <v>0</v>
      </c>
      <c r="AU336" s="15">
        <f t="shared" si="1264"/>
        <v>0</v>
      </c>
      <c r="AV336" s="15">
        <f t="shared" si="1264"/>
        <v>0</v>
      </c>
      <c r="AW336" s="15">
        <f t="shared" si="1264"/>
        <v>0</v>
      </c>
      <c r="AX336" s="15">
        <f t="shared" si="1264"/>
        <v>0</v>
      </c>
      <c r="AY336" s="17"/>
      <c r="AZ336" s="15">
        <f t="shared" ref="AZ336:BA336" si="1265">AZ335</f>
        <v>6000</v>
      </c>
      <c r="BA336" s="15">
        <f t="shared" si="1265"/>
        <v>2000</v>
      </c>
      <c r="BB336" s="15">
        <v>240</v>
      </c>
      <c r="BC336" s="15">
        <f t="shared" ref="BC336:BE336" si="1266">BC335</f>
        <v>0</v>
      </c>
      <c r="BD336" s="15">
        <f t="shared" si="1266"/>
        <v>0</v>
      </c>
      <c r="BE336" s="15">
        <f t="shared" si="1266"/>
        <v>60</v>
      </c>
      <c r="BF336" s="17"/>
      <c r="BG336" s="15">
        <f t="shared" ref="BG336:BH336" si="1267">BG335</f>
        <v>1000</v>
      </c>
      <c r="BH336" s="15">
        <f t="shared" si="1267"/>
        <v>5000</v>
      </c>
      <c r="BI336" s="17"/>
      <c r="BJ336" s="22">
        <f>G336/G335</f>
        <v>1</v>
      </c>
      <c r="BK336" s="65">
        <f>BK335</f>
        <v>0</v>
      </c>
      <c r="BL336" s="65">
        <f>BL335</f>
        <v>0</v>
      </c>
      <c r="BM336" s="6">
        <f t="shared" si="1211"/>
        <v>116.57837499999998</v>
      </c>
      <c r="BN336" s="8">
        <f t="shared" si="1212"/>
        <v>388.44422318283398</v>
      </c>
      <c r="BO336" s="12">
        <f t="shared" si="1181"/>
        <v>212.80083720886088</v>
      </c>
      <c r="BP336" s="50">
        <f>(1-'#Constant'!$A$3)/($J336*'#Constant'!$B$3/'#Constant'!$C$3^($D336-1)+1)+'#Constant'!$A$3</f>
        <v>0.91908256880733941</v>
      </c>
      <c r="BQ336" s="4">
        <f t="shared" si="1213"/>
        <v>358.44923581996852</v>
      </c>
      <c r="BR336" s="50">
        <f>(1-'#Constant'!$A$3)/($K336*'#Constant'!$B$3/'#Constant'!$C$3^($D336-1)+1)+'#Constant'!$A$3</f>
        <v>0.90447653429602881</v>
      </c>
      <c r="BS336" s="4">
        <f t="shared" si="1214"/>
        <v>364.2376910318157</v>
      </c>
      <c r="BT336"/>
    </row>
    <row r="337" spans="1:72" x14ac:dyDescent="0.3">
      <c r="A337">
        <v>541</v>
      </c>
      <c r="B337" s="18" t="str">
        <f>VLOOKUP(CONCATENATE("CREATURE_NAME_",A337),[1]Localization_Hero!$A:$E,2,FALSE)</f>
        <v>{1}의 어둠</v>
      </c>
      <c r="C337" s="43" t="str">
        <f>VLOOKUP($A337,[2]CreatureTable!$A:$I,9,FALSE)</f>
        <v>Priest</v>
      </c>
      <c r="D337">
        <v>1</v>
      </c>
      <c r="E337">
        <v>1</v>
      </c>
      <c r="F337" s="18">
        <v>1</v>
      </c>
      <c r="G337" s="10">
        <f>ROUND(VLOOKUP($C337,$B$4:$BH$42,6,FALSE),0)</f>
        <v>95</v>
      </c>
      <c r="H337" s="10">
        <f>ROUND(VLOOKUP($C337,$B$4:$BH$42,7,FALSE),0)</f>
        <v>95</v>
      </c>
      <c r="I337" s="10">
        <f>ROUND(VLOOKUP($C337,$B$4:$BH$42,8,FALSE),0)</f>
        <v>4520</v>
      </c>
      <c r="J337" s="10">
        <f>ROUND(VLOOKUP($C337,$B$4:$BH$42,9,FALSE),0)</f>
        <v>20</v>
      </c>
      <c r="K337" s="10">
        <f>ROUND(VLOOKUP($C337,$B$4:$BH$42,10,FALSE),0)</f>
        <v>25</v>
      </c>
      <c r="L337" s="2"/>
      <c r="M337" s="10">
        <f>ROUND(VLOOKUP($C337,$B$4:$BH$42,12,FALSE),0)</f>
        <v>100</v>
      </c>
      <c r="N337" s="10">
        <f>ROUND(VLOOKUP($C337,$B$4:$BH$42,13,FALSE),0)</f>
        <v>0</v>
      </c>
      <c r="O337" s="10">
        <f>ROUND(VLOOKUP($C337,$B$4:$BH$42,14,FALSE),0)</f>
        <v>0</v>
      </c>
      <c r="P337" s="10">
        <f>ROUND(VLOOKUP($C337,$B$4:$BH$42,15,FALSE),0)</f>
        <v>0</v>
      </c>
      <c r="Q337" s="10">
        <f>ROUND(VLOOKUP($C337,$B$4:$BH$42,16,FALSE),0)</f>
        <v>0</v>
      </c>
      <c r="R337" s="10">
        <f>ROUND(VLOOKUP($C337,$B$4:$BH$42,17,FALSE),0)</f>
        <v>0</v>
      </c>
      <c r="S337" s="10">
        <f>ROUND(VLOOKUP($C337,$B$4:$BH$42,18,FALSE),0)</f>
        <v>100</v>
      </c>
      <c r="T337" s="10">
        <f>ROUND(VLOOKUP($C337,$B$4:$BH$42,19,FALSE),0)</f>
        <v>0</v>
      </c>
      <c r="U337" s="10">
        <f>ROUND(VLOOKUP($C337,$B$4:$BH$42,20,FALSE),0)</f>
        <v>0</v>
      </c>
      <c r="V337" s="10">
        <f>ROUND(VLOOKUP($C337,$B$4:$BH$42,21,FALSE),0)</f>
        <v>0</v>
      </c>
      <c r="W337" s="2"/>
      <c r="X337" s="10">
        <f>ROUND(VLOOKUP($C337,$B$4:$BH$42,23,FALSE),0)</f>
        <v>100</v>
      </c>
      <c r="Y337" s="10">
        <f>ROUND(VLOOKUP($C337,$B$4:$BH$42,24,FALSE),0)</f>
        <v>0</v>
      </c>
      <c r="Z337" s="10">
        <f>ROUND(VLOOKUP($C337,$B$4:$BH$42,25,FALSE),0)</f>
        <v>0</v>
      </c>
      <c r="AA337" s="10">
        <f>ROUND(VLOOKUP($C337,$B$4:$BH$42,26,FALSE),0)</f>
        <v>0</v>
      </c>
      <c r="AB337" s="10">
        <f>ROUND(VLOOKUP($C337,$B$4:$BH$42,27,FALSE),0)</f>
        <v>500</v>
      </c>
      <c r="AC337" s="10">
        <f>ROUND(VLOOKUP($C337,$B$4:$BH$42,28,FALSE),0)</f>
        <v>250</v>
      </c>
      <c r="AD337" s="10">
        <f>ROUND(VLOOKUP($C337,$B$4:$BH$42,29,FALSE),0)</f>
        <v>100</v>
      </c>
      <c r="AE337" s="10">
        <f>ROUND(VLOOKUP($C337,$B$4:$BH$42,30,FALSE),0)</f>
        <v>0</v>
      </c>
      <c r="AF337" s="10">
        <f>ROUND(VLOOKUP($C337,$B$4:$BH$42,31,FALSE),0)</f>
        <v>0</v>
      </c>
      <c r="AG337" s="10">
        <f>ROUND(VLOOKUP($C337,$B$4:$BH$42,32,FALSE),0)</f>
        <v>150</v>
      </c>
      <c r="AH337" s="10">
        <f>ROUND(VLOOKUP($C337,$B$4:$BH$42,33,FALSE),0)</f>
        <v>0</v>
      </c>
      <c r="AI337" s="10">
        <f>ROUND(VLOOKUP($C337,$B$4:$BH$42,34,FALSE),0)</f>
        <v>0</v>
      </c>
      <c r="AJ337" s="3"/>
      <c r="AK337" s="10">
        <f>ROUND(VLOOKUP($C337,$B$4:$BH$42,36,FALSE),0)</f>
        <v>0</v>
      </c>
      <c r="AL337" s="10">
        <f>ROUND(VLOOKUP($C337,$B$4:$BH$42,37,FALSE),0)</f>
        <v>0</v>
      </c>
      <c r="AM337" s="3"/>
      <c r="AN337" s="10">
        <f>ROUND(VLOOKUP($C337,$B$4:$BH$42,39,FALSE),0)</f>
        <v>0</v>
      </c>
      <c r="AO337" s="10">
        <f>ROUND(VLOOKUP($C337,$B$4:$BH$42,40,FALSE),0)</f>
        <v>0</v>
      </c>
      <c r="AP337" s="10">
        <f>ROUND(VLOOKUP($C337,$B$4:$BH$42,41,FALSE),0)</f>
        <v>0</v>
      </c>
      <c r="AQ337" s="10">
        <f>ROUND(VLOOKUP($C337,$B$4:$BH$42,42,FALSE),0)</f>
        <v>0</v>
      </c>
      <c r="AR337" s="10">
        <f>ROUND(VLOOKUP($C337,$B$4:$BH$42,43,FALSE),0)</f>
        <v>0</v>
      </c>
      <c r="AS337" s="10">
        <f>ROUND(VLOOKUP($C337,$B$4:$BH$42,44,FALSE),0)</f>
        <v>0</v>
      </c>
      <c r="AT337" s="10">
        <f>ROUND(VLOOKUP($C337,$B$4:$BH$42,45,FALSE),0)</f>
        <v>0</v>
      </c>
      <c r="AU337" s="10">
        <f>ROUND(VLOOKUP($C337,$B$4:$BH$42,46,FALSE),0)</f>
        <v>0</v>
      </c>
      <c r="AV337" s="10">
        <f>ROUND(VLOOKUP($C337,$B$4:$BH$42,47,FALSE),0)</f>
        <v>0</v>
      </c>
      <c r="AW337" s="10">
        <f>ROUND(VLOOKUP($C337,$B$4:$BH$42,48,FALSE),0)</f>
        <v>0</v>
      </c>
      <c r="AX337" s="10">
        <f>ROUND(VLOOKUP($C337,$B$4:$BH$42,49,FALSE),0)</f>
        <v>0</v>
      </c>
      <c r="AY337" s="3"/>
      <c r="AZ337" s="10">
        <v>6000</v>
      </c>
      <c r="BA337" s="10">
        <v>2000</v>
      </c>
      <c r="BB337" s="10">
        <v>350</v>
      </c>
      <c r="BC337" s="10">
        <v>0</v>
      </c>
      <c r="BD337" s="10">
        <v>0</v>
      </c>
      <c r="BE337" s="10">
        <v>60</v>
      </c>
      <c r="BF337" s="3"/>
      <c r="BG337" s="10">
        <v>1000</v>
      </c>
      <c r="BH337" s="10">
        <v>5000</v>
      </c>
      <c r="BI337" s="3"/>
      <c r="BJ337" s="21">
        <v>1</v>
      </c>
      <c r="BK337" s="65">
        <v>0</v>
      </c>
      <c r="BL337" s="65">
        <v>0</v>
      </c>
      <c r="BM337" s="6">
        <f t="shared" si="1211"/>
        <v>107.11250000000001</v>
      </c>
      <c r="BN337" s="8">
        <f t="shared" si="1212"/>
        <v>347.95278528237111</v>
      </c>
      <c r="BO337" s="12">
        <f t="shared" si="1181"/>
        <v>193.05463660207172</v>
      </c>
      <c r="BP337" s="50">
        <f>(1-'#Constant'!$A$3)/($J337*'#Constant'!$B$3/'#Constant'!$C$3^($D337-1)+1)+'#Constant'!$A$3</f>
        <v>0.94452830188679238</v>
      </c>
      <c r="BQ337" s="4">
        <f t="shared" si="1213"/>
        <v>239.27287255293649</v>
      </c>
      <c r="BR337" s="50">
        <f>(1-'#Constant'!$A$3)/($K337*'#Constant'!$B$3/'#Constant'!$C$3^($D337-1)+1)+'#Constant'!$A$3</f>
        <v>0.93162790697674425</v>
      </c>
      <c r="BS337" s="4">
        <f t="shared" si="1214"/>
        <v>456.63269801180576</v>
      </c>
      <c r="BT337">
        <f>BO337/$BO$4*100</f>
        <v>146.72883194020091</v>
      </c>
    </row>
    <row r="338" spans="1:72" s="13" customFormat="1" ht="17.25" thickBot="1" x14ac:dyDescent="0.35">
      <c r="B338" s="20"/>
      <c r="C338" s="43"/>
      <c r="D338" s="14">
        <v>1</v>
      </c>
      <c r="E338" s="14">
        <v>1</v>
      </c>
      <c r="F338" s="19">
        <v>1</v>
      </c>
      <c r="G338" s="15">
        <f>G337</f>
        <v>95</v>
      </c>
      <c r="H338" s="15">
        <f>H337</f>
        <v>95</v>
      </c>
      <c r="I338" s="15">
        <f>I337</f>
        <v>4520</v>
      </c>
      <c r="J338" s="15">
        <f>J337</f>
        <v>20</v>
      </c>
      <c r="K338" s="15">
        <f>K337</f>
        <v>25</v>
      </c>
      <c r="L338" s="16"/>
      <c r="M338" s="15">
        <f t="shared" ref="M338:V338" si="1268">M337</f>
        <v>100</v>
      </c>
      <c r="N338" s="15">
        <f t="shared" si="1268"/>
        <v>0</v>
      </c>
      <c r="O338" s="15">
        <f t="shared" si="1268"/>
        <v>0</v>
      </c>
      <c r="P338" s="15">
        <f t="shared" si="1268"/>
        <v>0</v>
      </c>
      <c r="Q338" s="15">
        <f t="shared" si="1268"/>
        <v>0</v>
      </c>
      <c r="R338" s="15">
        <f t="shared" si="1268"/>
        <v>0</v>
      </c>
      <c r="S338" s="15">
        <f t="shared" si="1268"/>
        <v>100</v>
      </c>
      <c r="T338" s="15">
        <f t="shared" si="1268"/>
        <v>0</v>
      </c>
      <c r="U338" s="15">
        <f t="shared" si="1268"/>
        <v>0</v>
      </c>
      <c r="V338" s="15">
        <f t="shared" si="1268"/>
        <v>0</v>
      </c>
      <c r="W338" s="16"/>
      <c r="X338" s="15">
        <f t="shared" ref="X338:AI338" si="1269">X337</f>
        <v>100</v>
      </c>
      <c r="Y338" s="15">
        <f t="shared" si="1269"/>
        <v>0</v>
      </c>
      <c r="Z338" s="15">
        <f t="shared" si="1269"/>
        <v>0</v>
      </c>
      <c r="AA338" s="15">
        <f t="shared" si="1269"/>
        <v>0</v>
      </c>
      <c r="AB338" s="15">
        <f t="shared" si="1269"/>
        <v>500</v>
      </c>
      <c r="AC338" s="15">
        <f t="shared" si="1269"/>
        <v>250</v>
      </c>
      <c r="AD338" s="15">
        <f t="shared" si="1269"/>
        <v>100</v>
      </c>
      <c r="AE338" s="15">
        <f t="shared" si="1269"/>
        <v>0</v>
      </c>
      <c r="AF338" s="15">
        <f t="shared" si="1269"/>
        <v>0</v>
      </c>
      <c r="AG338" s="15">
        <f t="shared" si="1269"/>
        <v>150</v>
      </c>
      <c r="AH338" s="15">
        <f t="shared" si="1269"/>
        <v>0</v>
      </c>
      <c r="AI338" s="15">
        <f t="shared" si="1269"/>
        <v>0</v>
      </c>
      <c r="AJ338" s="17"/>
      <c r="AK338" s="15">
        <f>AK337</f>
        <v>0</v>
      </c>
      <c r="AL338" s="15">
        <f>AL337</f>
        <v>0</v>
      </c>
      <c r="AM338" s="17"/>
      <c r="AN338" s="15">
        <f t="shared" ref="AN338:AX338" si="1270">AN337</f>
        <v>0</v>
      </c>
      <c r="AO338" s="15">
        <f t="shared" si="1270"/>
        <v>0</v>
      </c>
      <c r="AP338" s="15">
        <f t="shared" si="1270"/>
        <v>0</v>
      </c>
      <c r="AQ338" s="15">
        <f t="shared" si="1270"/>
        <v>0</v>
      </c>
      <c r="AR338" s="15">
        <f t="shared" si="1270"/>
        <v>0</v>
      </c>
      <c r="AS338" s="15">
        <f t="shared" si="1270"/>
        <v>0</v>
      </c>
      <c r="AT338" s="15">
        <f t="shared" si="1270"/>
        <v>0</v>
      </c>
      <c r="AU338" s="15">
        <f t="shared" si="1270"/>
        <v>0</v>
      </c>
      <c r="AV338" s="15">
        <f t="shared" si="1270"/>
        <v>0</v>
      </c>
      <c r="AW338" s="15">
        <f t="shared" si="1270"/>
        <v>0</v>
      </c>
      <c r="AX338" s="15">
        <f t="shared" si="1270"/>
        <v>0</v>
      </c>
      <c r="AY338" s="17"/>
      <c r="AZ338" s="15">
        <f t="shared" ref="AZ338:BA338" si="1271">AZ337</f>
        <v>6000</v>
      </c>
      <c r="BA338" s="15">
        <f t="shared" si="1271"/>
        <v>2000</v>
      </c>
      <c r="BB338" s="15">
        <v>350</v>
      </c>
      <c r="BC338" s="15">
        <f t="shared" ref="BC338:BE338" si="1272">BC337</f>
        <v>0</v>
      </c>
      <c r="BD338" s="15">
        <f t="shared" si="1272"/>
        <v>0</v>
      </c>
      <c r="BE338" s="15">
        <f t="shared" si="1272"/>
        <v>60</v>
      </c>
      <c r="BF338" s="17"/>
      <c r="BG338" s="15">
        <f t="shared" ref="BG338:BH338" si="1273">BG337</f>
        <v>1000</v>
      </c>
      <c r="BH338" s="15">
        <f t="shared" si="1273"/>
        <v>5000</v>
      </c>
      <c r="BI338" s="17"/>
      <c r="BJ338" s="22">
        <f>G338/G337</f>
        <v>1</v>
      </c>
      <c r="BK338" s="65">
        <f t="shared" ref="BK338:BL338" si="1274">BK337</f>
        <v>0</v>
      </c>
      <c r="BL338" s="65">
        <f t="shared" si="1274"/>
        <v>0</v>
      </c>
      <c r="BM338" s="6">
        <f t="shared" si="1211"/>
        <v>107.11250000000001</v>
      </c>
      <c r="BN338" s="8">
        <f t="shared" si="1212"/>
        <v>347.95278528237111</v>
      </c>
      <c r="BO338" s="12">
        <f t="shared" si="1181"/>
        <v>193.05463660207172</v>
      </c>
      <c r="BP338" s="50">
        <f>(1-'#Constant'!$A$3)/($J338*'#Constant'!$B$3/'#Constant'!$C$3^($D338-1)+1)+'#Constant'!$A$3</f>
        <v>0.94452830188679238</v>
      </c>
      <c r="BQ338" s="4">
        <f t="shared" si="1213"/>
        <v>239.27287255293649</v>
      </c>
      <c r="BR338" s="50">
        <f>(1-'#Constant'!$A$3)/($K338*'#Constant'!$B$3/'#Constant'!$C$3^($D338-1)+1)+'#Constant'!$A$3</f>
        <v>0.93162790697674425</v>
      </c>
      <c r="BS338" s="4">
        <f t="shared" si="1214"/>
        <v>456.63269801180576</v>
      </c>
      <c r="BT338"/>
    </row>
    <row r="339" spans="1:72" x14ac:dyDescent="0.3">
      <c r="A339">
        <v>542</v>
      </c>
      <c r="B339" s="18" t="str">
        <f>VLOOKUP(CONCATENATE("CREATURE_NAME_",A339),[1]Localization_Hero!$A:$E,2,FALSE)</f>
        <v>{1}의 어둠</v>
      </c>
      <c r="C339" s="43" t="str">
        <f>VLOOKUP($A339,[2]CreatureTable!$A:$I,9,FALSE)</f>
        <v>Mechanic</v>
      </c>
      <c r="D339">
        <v>1</v>
      </c>
      <c r="E339">
        <v>1</v>
      </c>
      <c r="F339" s="18">
        <v>1</v>
      </c>
      <c r="G339" s="10">
        <f>ROUND(VLOOKUP($C339,$B$4:$BH$42,6,FALSE),0)</f>
        <v>104</v>
      </c>
      <c r="H339" s="10">
        <f>ROUND(VLOOKUP($C339,$B$4:$BH$42,7,FALSE),0)</f>
        <v>104</v>
      </c>
      <c r="I339" s="10">
        <f>ROUND(VLOOKUP($C339,$B$4:$BH$42,8,FALSE),0)</f>
        <v>4734</v>
      </c>
      <c r="J339" s="10">
        <f>ROUND(VLOOKUP($C339,$B$4:$BH$42,9,FALSE),0)</f>
        <v>22</v>
      </c>
      <c r="K339" s="10">
        <f>ROUND(VLOOKUP($C339,$B$4:$BH$42,10,FALSE),0)</f>
        <v>18</v>
      </c>
      <c r="L339" s="2"/>
      <c r="M339" s="10">
        <f>ROUND(VLOOKUP($C339,$B$4:$BH$42,12,FALSE),0)</f>
        <v>150</v>
      </c>
      <c r="N339" s="10">
        <f>ROUND(VLOOKUP($C339,$B$4:$BH$42,13,FALSE),0)</f>
        <v>0</v>
      </c>
      <c r="O339" s="10">
        <f>ROUND(VLOOKUP($C339,$B$4:$BH$42,14,FALSE),0)</f>
        <v>500</v>
      </c>
      <c r="P339" s="10">
        <f>ROUND(VLOOKUP($C339,$B$4:$BH$42,15,FALSE),0)</f>
        <v>0</v>
      </c>
      <c r="Q339" s="10">
        <f>ROUND(VLOOKUP($C339,$B$4:$BH$42,16,FALSE),0)</f>
        <v>0</v>
      </c>
      <c r="R339" s="10">
        <f>ROUND(VLOOKUP($C339,$B$4:$BH$42,17,FALSE),0)</f>
        <v>0</v>
      </c>
      <c r="S339" s="10">
        <f>ROUND(VLOOKUP($C339,$B$4:$BH$42,18,FALSE),0)</f>
        <v>200</v>
      </c>
      <c r="T339" s="10">
        <f>ROUND(VLOOKUP($C339,$B$4:$BH$42,19,FALSE),0)</f>
        <v>100</v>
      </c>
      <c r="U339" s="10">
        <f>ROUND(VLOOKUP($C339,$B$4:$BH$42,20,FALSE),0)</f>
        <v>0</v>
      </c>
      <c r="V339" s="10">
        <f>ROUND(VLOOKUP($C339,$B$4:$BH$42,21,FALSE),0)</f>
        <v>0</v>
      </c>
      <c r="W339" s="2"/>
      <c r="X339" s="10">
        <f>ROUND(VLOOKUP($C339,$B$4:$BH$42,23,FALSE),0)</f>
        <v>150</v>
      </c>
      <c r="Y339" s="10">
        <f>ROUND(VLOOKUP($C339,$B$4:$BH$42,24,FALSE),0)</f>
        <v>0</v>
      </c>
      <c r="Z339" s="10">
        <f>ROUND(VLOOKUP($C339,$B$4:$BH$42,25,FALSE),0)</f>
        <v>500</v>
      </c>
      <c r="AA339" s="10">
        <f>ROUND(VLOOKUP($C339,$B$4:$BH$42,26,FALSE),0)</f>
        <v>0</v>
      </c>
      <c r="AB339" s="10">
        <f>ROUND(VLOOKUP($C339,$B$4:$BH$42,27,FALSE),0)</f>
        <v>0</v>
      </c>
      <c r="AC339" s="10">
        <f>ROUND(VLOOKUP($C339,$B$4:$BH$42,28,FALSE),0)</f>
        <v>0</v>
      </c>
      <c r="AD339" s="10">
        <f>ROUND(VLOOKUP($C339,$B$4:$BH$42,29,FALSE),0)</f>
        <v>200</v>
      </c>
      <c r="AE339" s="10">
        <f>ROUND(VLOOKUP($C339,$B$4:$BH$42,30,FALSE),0)</f>
        <v>100</v>
      </c>
      <c r="AF339" s="10">
        <f>ROUND(VLOOKUP($C339,$B$4:$BH$42,31,FALSE),0)</f>
        <v>0</v>
      </c>
      <c r="AG339" s="10">
        <f>ROUND(VLOOKUP($C339,$B$4:$BH$42,32,FALSE),0)</f>
        <v>0</v>
      </c>
      <c r="AH339" s="10">
        <f>ROUND(VLOOKUP($C339,$B$4:$BH$42,33,FALSE),0)</f>
        <v>0</v>
      </c>
      <c r="AI339" s="10">
        <f>ROUND(VLOOKUP($C339,$B$4:$BH$42,34,FALSE),0)</f>
        <v>0</v>
      </c>
      <c r="AJ339" s="3"/>
      <c r="AK339" s="10">
        <f>ROUND(VLOOKUP($C339,$B$4:$BH$42,36,FALSE),0)</f>
        <v>0</v>
      </c>
      <c r="AL339" s="10">
        <f>ROUND(VLOOKUP($C339,$B$4:$BH$42,37,FALSE),0)</f>
        <v>0</v>
      </c>
      <c r="AM339" s="3"/>
      <c r="AN339" s="10">
        <f>ROUND(VLOOKUP($C339,$B$4:$BH$42,39,FALSE),0)</f>
        <v>0</v>
      </c>
      <c r="AO339" s="10">
        <f>ROUND(VLOOKUP($C339,$B$4:$BH$42,40,FALSE),0)</f>
        <v>0</v>
      </c>
      <c r="AP339" s="10">
        <f>ROUND(VLOOKUP($C339,$B$4:$BH$42,41,FALSE),0)</f>
        <v>0</v>
      </c>
      <c r="AQ339" s="10">
        <f>ROUND(VLOOKUP($C339,$B$4:$BH$42,42,FALSE),0)</f>
        <v>0</v>
      </c>
      <c r="AR339" s="10">
        <f>ROUND(VLOOKUP($C339,$B$4:$BH$42,43,FALSE),0)</f>
        <v>0</v>
      </c>
      <c r="AS339" s="10">
        <f>ROUND(VLOOKUP($C339,$B$4:$BH$42,44,FALSE),0)</f>
        <v>0</v>
      </c>
      <c r="AT339" s="10">
        <f>ROUND(VLOOKUP($C339,$B$4:$BH$42,45,FALSE),0)</f>
        <v>0</v>
      </c>
      <c r="AU339" s="10">
        <f>ROUND(VLOOKUP($C339,$B$4:$BH$42,46,FALSE),0)</f>
        <v>0</v>
      </c>
      <c r="AV339" s="10">
        <f>ROUND(VLOOKUP($C339,$B$4:$BH$42,47,FALSE),0)</f>
        <v>0</v>
      </c>
      <c r="AW339" s="10">
        <f>ROUND(VLOOKUP($C339,$B$4:$BH$42,48,FALSE),0)</f>
        <v>0</v>
      </c>
      <c r="AX339" s="10">
        <f>ROUND(VLOOKUP($C339,$B$4:$BH$42,49,FALSE),0)</f>
        <v>0</v>
      </c>
      <c r="AY339" s="3"/>
      <c r="AZ339" s="10">
        <v>6000</v>
      </c>
      <c r="BA339" s="10">
        <v>2000</v>
      </c>
      <c r="BB339" s="10">
        <v>550</v>
      </c>
      <c r="BC339" s="10">
        <v>0</v>
      </c>
      <c r="BD339" s="10">
        <v>0</v>
      </c>
      <c r="BE339" s="10">
        <v>60</v>
      </c>
      <c r="BF339" s="3"/>
      <c r="BG339" s="10">
        <v>1000</v>
      </c>
      <c r="BH339" s="10">
        <v>5000</v>
      </c>
      <c r="BI339" s="3"/>
      <c r="BJ339" s="21">
        <v>1</v>
      </c>
      <c r="BK339" s="65">
        <v>0</v>
      </c>
      <c r="BL339" s="65">
        <v>0</v>
      </c>
      <c r="BM339" s="6">
        <f t="shared" si="1211"/>
        <v>140.45850000000002</v>
      </c>
      <c r="BN339" s="8">
        <f t="shared" si="1212"/>
        <v>250.60111205013436</v>
      </c>
      <c r="BO339" s="12">
        <f t="shared" si="1181"/>
        <v>187.61411539885214</v>
      </c>
      <c r="BP339" s="50">
        <f>(1-'#Constant'!$A$3)/($J339*'#Constant'!$B$3/'#Constant'!$C$3^($D339-1)+1)+'#Constant'!$A$3</f>
        <v>0.93932457786116319</v>
      </c>
      <c r="BQ339" s="4">
        <f t="shared" si="1213"/>
        <v>251.98957376263334</v>
      </c>
      <c r="BR339" s="50">
        <f>(1-'#Constant'!$A$3)/($K339*'#Constant'!$B$3/'#Constant'!$C$3^($D339-1)+1)+'#Constant'!$A$3</f>
        <v>0.9497912713472485</v>
      </c>
      <c r="BS339" s="4">
        <f t="shared" si="1214"/>
        <v>249.21265033763538</v>
      </c>
      <c r="BT339">
        <f>BO339/$BO$4*100</f>
        <v>142.5938298737147</v>
      </c>
    </row>
    <row r="340" spans="1:72" s="13" customFormat="1" ht="17.25" thickBot="1" x14ac:dyDescent="0.35">
      <c r="B340" s="20"/>
      <c r="D340" s="14">
        <v>1</v>
      </c>
      <c r="E340" s="14">
        <v>1</v>
      </c>
      <c r="F340" s="19">
        <v>1</v>
      </c>
      <c r="G340" s="15">
        <f>G339</f>
        <v>104</v>
      </c>
      <c r="H340" s="15">
        <f>H339</f>
        <v>104</v>
      </c>
      <c r="I340" s="15">
        <f>I339</f>
        <v>4734</v>
      </c>
      <c r="J340" s="15">
        <f>J339</f>
        <v>22</v>
      </c>
      <c r="K340" s="15">
        <f>K339</f>
        <v>18</v>
      </c>
      <c r="L340" s="16"/>
      <c r="M340" s="15">
        <f t="shared" ref="M340:V340" si="1275">M339</f>
        <v>150</v>
      </c>
      <c r="N340" s="15">
        <f t="shared" si="1275"/>
        <v>0</v>
      </c>
      <c r="O340" s="15">
        <f t="shared" si="1275"/>
        <v>500</v>
      </c>
      <c r="P340" s="15">
        <f t="shared" si="1275"/>
        <v>0</v>
      </c>
      <c r="Q340" s="15">
        <f t="shared" si="1275"/>
        <v>0</v>
      </c>
      <c r="R340" s="15">
        <f t="shared" si="1275"/>
        <v>0</v>
      </c>
      <c r="S340" s="15">
        <f t="shared" si="1275"/>
        <v>200</v>
      </c>
      <c r="T340" s="15">
        <f t="shared" si="1275"/>
        <v>100</v>
      </c>
      <c r="U340" s="15">
        <f t="shared" si="1275"/>
        <v>0</v>
      </c>
      <c r="V340" s="15">
        <f t="shared" si="1275"/>
        <v>0</v>
      </c>
      <c r="W340" s="16"/>
      <c r="X340" s="15">
        <f t="shared" ref="X340:AI340" si="1276">X339</f>
        <v>150</v>
      </c>
      <c r="Y340" s="15">
        <f t="shared" si="1276"/>
        <v>0</v>
      </c>
      <c r="Z340" s="15">
        <f t="shared" si="1276"/>
        <v>500</v>
      </c>
      <c r="AA340" s="15">
        <f t="shared" si="1276"/>
        <v>0</v>
      </c>
      <c r="AB340" s="15">
        <f t="shared" si="1276"/>
        <v>0</v>
      </c>
      <c r="AC340" s="15">
        <f t="shared" si="1276"/>
        <v>0</v>
      </c>
      <c r="AD340" s="15">
        <f t="shared" si="1276"/>
        <v>200</v>
      </c>
      <c r="AE340" s="15">
        <f t="shared" si="1276"/>
        <v>100</v>
      </c>
      <c r="AF340" s="15">
        <f t="shared" si="1276"/>
        <v>0</v>
      </c>
      <c r="AG340" s="15">
        <f t="shared" si="1276"/>
        <v>0</v>
      </c>
      <c r="AH340" s="15">
        <f t="shared" si="1276"/>
        <v>0</v>
      </c>
      <c r="AI340" s="15">
        <f t="shared" si="1276"/>
        <v>0</v>
      </c>
      <c r="AJ340" s="17"/>
      <c r="AK340" s="15">
        <f>AK339</f>
        <v>0</v>
      </c>
      <c r="AL340" s="15">
        <f>AL339</f>
        <v>0</v>
      </c>
      <c r="AM340" s="17"/>
      <c r="AN340" s="15">
        <f t="shared" ref="AN340:AX340" si="1277">AN339</f>
        <v>0</v>
      </c>
      <c r="AO340" s="15">
        <f t="shared" si="1277"/>
        <v>0</v>
      </c>
      <c r="AP340" s="15">
        <f t="shared" si="1277"/>
        <v>0</v>
      </c>
      <c r="AQ340" s="15">
        <f t="shared" si="1277"/>
        <v>0</v>
      </c>
      <c r="AR340" s="15">
        <f t="shared" si="1277"/>
        <v>0</v>
      </c>
      <c r="AS340" s="15">
        <f t="shared" si="1277"/>
        <v>0</v>
      </c>
      <c r="AT340" s="15">
        <f t="shared" si="1277"/>
        <v>0</v>
      </c>
      <c r="AU340" s="15">
        <f t="shared" si="1277"/>
        <v>0</v>
      </c>
      <c r="AV340" s="15">
        <f t="shared" si="1277"/>
        <v>0</v>
      </c>
      <c r="AW340" s="15">
        <f t="shared" si="1277"/>
        <v>0</v>
      </c>
      <c r="AX340" s="15">
        <f t="shared" si="1277"/>
        <v>0</v>
      </c>
      <c r="AY340" s="17"/>
      <c r="AZ340" s="15">
        <f t="shared" ref="AZ340:BA340" si="1278">AZ339</f>
        <v>6000</v>
      </c>
      <c r="BA340" s="15">
        <f t="shared" si="1278"/>
        <v>2000</v>
      </c>
      <c r="BB340" s="15">
        <v>550</v>
      </c>
      <c r="BC340" s="15">
        <f t="shared" ref="BC340:BE340" si="1279">BC339</f>
        <v>0</v>
      </c>
      <c r="BD340" s="15">
        <f t="shared" si="1279"/>
        <v>0</v>
      </c>
      <c r="BE340" s="15">
        <f t="shared" si="1279"/>
        <v>60</v>
      </c>
      <c r="BF340" s="17"/>
      <c r="BG340" s="15">
        <f t="shared" ref="BG340:BH340" si="1280">BG339</f>
        <v>1000</v>
      </c>
      <c r="BH340" s="15">
        <f t="shared" si="1280"/>
        <v>5000</v>
      </c>
      <c r="BI340" s="17"/>
      <c r="BJ340" s="22">
        <f>G340/G339</f>
        <v>1</v>
      </c>
      <c r="BK340" s="65">
        <f t="shared" ref="BK340:BL340" si="1281">BK339</f>
        <v>0</v>
      </c>
      <c r="BL340" s="65">
        <f t="shared" si="1281"/>
        <v>0</v>
      </c>
      <c r="BM340" s="6">
        <f t="shared" si="1211"/>
        <v>140.45850000000002</v>
      </c>
      <c r="BN340" s="8">
        <f t="shared" si="1212"/>
        <v>250.60111205013436</v>
      </c>
      <c r="BO340" s="12">
        <f t="shared" si="1181"/>
        <v>187.61411539885214</v>
      </c>
      <c r="BP340" s="50">
        <f>(1-'#Constant'!$A$3)/($J340*'#Constant'!$B$3/'#Constant'!$C$3^($D340-1)+1)+'#Constant'!$A$3</f>
        <v>0.93932457786116319</v>
      </c>
      <c r="BQ340" s="4">
        <f t="shared" si="1213"/>
        <v>251.98957376263334</v>
      </c>
      <c r="BR340" s="50">
        <f>(1-'#Constant'!$A$3)/($K340*'#Constant'!$B$3/'#Constant'!$C$3^($D340-1)+1)+'#Constant'!$A$3</f>
        <v>0.9497912713472485</v>
      </c>
      <c r="BS340" s="4">
        <f t="shared" si="1214"/>
        <v>249.21265033763538</v>
      </c>
      <c r="BT340"/>
    </row>
    <row r="341" spans="1:72" x14ac:dyDescent="0.3">
      <c r="A341">
        <v>543</v>
      </c>
      <c r="B341" s="18" t="str">
        <f>VLOOKUP(CONCATENATE("CREATURE_NAME_",A341),[1]Localization_Hero!$A:$E,2,FALSE)</f>
        <v>{1}의 어둠</v>
      </c>
      <c r="C341" s="43" t="str">
        <f>VLOOKUP($A341,[2]CreatureTable!$A:$I,9,FALSE)</f>
        <v>Warrior</v>
      </c>
      <c r="D341">
        <v>1</v>
      </c>
      <c r="E341">
        <v>1</v>
      </c>
      <c r="F341" s="18">
        <v>1</v>
      </c>
      <c r="G341" s="10">
        <f>ROUND(VLOOKUP($C341,$B$4:$BH$42,6,FALSE),0)</f>
        <v>92</v>
      </c>
      <c r="H341" s="10">
        <f>ROUND(VLOOKUP($C341,$B$4:$BH$42,7,FALSE),0)</f>
        <v>92</v>
      </c>
      <c r="I341" s="10">
        <f>ROUND(VLOOKUP($C341,$B$4:$BH$42,8,FALSE),0)</f>
        <v>5930</v>
      </c>
      <c r="J341" s="10">
        <f>ROUND(VLOOKUP($C341,$B$4:$BH$42,9,FALSE),0)</f>
        <v>30</v>
      </c>
      <c r="K341" s="10">
        <f>ROUND(VLOOKUP($C341,$B$4:$BH$42,10,FALSE),0)</f>
        <v>36</v>
      </c>
      <c r="L341" s="2"/>
      <c r="M341" s="10">
        <f>ROUND(VLOOKUP($C341,$B$4:$BH$42,12,FALSE),0)</f>
        <v>150</v>
      </c>
      <c r="N341" s="10">
        <f>ROUND(VLOOKUP($C341,$B$4:$BH$42,13,FALSE),0)</f>
        <v>0</v>
      </c>
      <c r="O341" s="10">
        <f>ROUND(VLOOKUP($C341,$B$4:$BH$42,14,FALSE),0)</f>
        <v>0</v>
      </c>
      <c r="P341" s="10">
        <f>ROUND(VLOOKUP($C341,$B$4:$BH$42,15,FALSE),0)</f>
        <v>100</v>
      </c>
      <c r="Q341" s="10">
        <f>ROUND(VLOOKUP($C341,$B$4:$BH$42,16,FALSE),0)</f>
        <v>0</v>
      </c>
      <c r="R341" s="10">
        <f>ROUND(VLOOKUP($C341,$B$4:$BH$42,17,FALSE),0)</f>
        <v>0</v>
      </c>
      <c r="S341" s="10">
        <f>ROUND(VLOOKUP($C341,$B$4:$BH$42,18,FALSE),0)</f>
        <v>100</v>
      </c>
      <c r="T341" s="10">
        <f>ROUND(VLOOKUP($C341,$B$4:$BH$42,19,FALSE),0)</f>
        <v>150</v>
      </c>
      <c r="U341" s="10">
        <f>ROUND(VLOOKUP($C341,$B$4:$BH$42,20,FALSE),0)</f>
        <v>0</v>
      </c>
      <c r="V341" s="10">
        <f>ROUND(VLOOKUP($C341,$B$4:$BH$42,21,FALSE),0)</f>
        <v>0</v>
      </c>
      <c r="W341" s="2"/>
      <c r="X341" s="10">
        <f>ROUND(VLOOKUP($C341,$B$4:$BH$42,23,FALSE),0)</f>
        <v>150</v>
      </c>
      <c r="Y341" s="10">
        <f>ROUND(VLOOKUP($C341,$B$4:$BH$42,24,FALSE),0)</f>
        <v>0</v>
      </c>
      <c r="Z341" s="10">
        <f>ROUND(VLOOKUP($C341,$B$4:$BH$42,25,FALSE),0)</f>
        <v>0</v>
      </c>
      <c r="AA341" s="10">
        <f>ROUND(VLOOKUP($C341,$B$4:$BH$42,26,FALSE),0)</f>
        <v>100</v>
      </c>
      <c r="AB341" s="10">
        <f>ROUND(VLOOKUP($C341,$B$4:$BH$42,27,FALSE),0)</f>
        <v>0</v>
      </c>
      <c r="AC341" s="10">
        <f>ROUND(VLOOKUP($C341,$B$4:$BH$42,28,FALSE),0)</f>
        <v>0</v>
      </c>
      <c r="AD341" s="10">
        <f>ROUND(VLOOKUP($C341,$B$4:$BH$42,29,FALSE),0)</f>
        <v>100</v>
      </c>
      <c r="AE341" s="10">
        <f>ROUND(VLOOKUP($C341,$B$4:$BH$42,30,FALSE),0)</f>
        <v>150</v>
      </c>
      <c r="AF341" s="10">
        <f>ROUND(VLOOKUP($C341,$B$4:$BH$42,31,FALSE),0)</f>
        <v>0</v>
      </c>
      <c r="AG341" s="10">
        <f>ROUND(VLOOKUP($C341,$B$4:$BH$42,32,FALSE),0)</f>
        <v>0</v>
      </c>
      <c r="AH341" s="10">
        <f>ROUND(VLOOKUP($C341,$B$4:$BH$42,33,FALSE),0)</f>
        <v>0</v>
      </c>
      <c r="AI341" s="10">
        <f>ROUND(VLOOKUP($C341,$B$4:$BH$42,34,FALSE),0)</f>
        <v>0</v>
      </c>
      <c r="AJ341" s="3"/>
      <c r="AK341" s="10">
        <f>ROUND(VLOOKUP($C341,$B$4:$BH$42,36,FALSE),0)</f>
        <v>150</v>
      </c>
      <c r="AL341" s="10">
        <f>ROUND(VLOOKUP($C341,$B$4:$BH$42,37,FALSE),0)</f>
        <v>0</v>
      </c>
      <c r="AM341" s="3"/>
      <c r="AN341" s="10">
        <f>ROUND(VLOOKUP($C341,$B$4:$BH$42,39,FALSE),0)</f>
        <v>0</v>
      </c>
      <c r="AO341" s="10">
        <f>ROUND(VLOOKUP($C341,$B$4:$BH$42,40,FALSE),0)</f>
        <v>0</v>
      </c>
      <c r="AP341" s="10">
        <f>ROUND(VLOOKUP($C341,$B$4:$BH$42,41,FALSE),0)</f>
        <v>0</v>
      </c>
      <c r="AQ341" s="10">
        <f>ROUND(VLOOKUP($C341,$B$4:$BH$42,42,FALSE),0)</f>
        <v>0</v>
      </c>
      <c r="AR341" s="10">
        <f>ROUND(VLOOKUP($C341,$B$4:$BH$42,43,FALSE),0)</f>
        <v>0</v>
      </c>
      <c r="AS341" s="10">
        <f>ROUND(VLOOKUP($C341,$B$4:$BH$42,44,FALSE),0)</f>
        <v>0</v>
      </c>
      <c r="AT341" s="10">
        <f>ROUND(VLOOKUP($C341,$B$4:$BH$42,45,FALSE),0)</f>
        <v>0</v>
      </c>
      <c r="AU341" s="10">
        <f>ROUND(VLOOKUP($C341,$B$4:$BH$42,46,FALSE),0)</f>
        <v>0</v>
      </c>
      <c r="AV341" s="10">
        <f>ROUND(VLOOKUP($C341,$B$4:$BH$42,47,FALSE),0)</f>
        <v>0</v>
      </c>
      <c r="AW341" s="10">
        <f>ROUND(VLOOKUP($C341,$B$4:$BH$42,48,FALSE),0)</f>
        <v>0</v>
      </c>
      <c r="AX341" s="10">
        <f>ROUND(VLOOKUP($C341,$B$4:$BH$42,49,FALSE),0)</f>
        <v>0</v>
      </c>
      <c r="AY341" s="3"/>
      <c r="AZ341" s="10">
        <v>6000</v>
      </c>
      <c r="BA341" s="10">
        <v>6000</v>
      </c>
      <c r="BB341" s="10">
        <v>325</v>
      </c>
      <c r="BC341" s="10">
        <v>25</v>
      </c>
      <c r="BD341" s="10">
        <v>0</v>
      </c>
      <c r="BE341" s="10">
        <v>60</v>
      </c>
      <c r="BF341" s="3"/>
      <c r="BG341" s="10">
        <v>1000</v>
      </c>
      <c r="BH341" s="10">
        <v>5000</v>
      </c>
      <c r="BI341" s="3"/>
      <c r="BJ341" s="21">
        <v>1</v>
      </c>
      <c r="BK341" s="65">
        <v>0</v>
      </c>
      <c r="BL341" s="65">
        <v>0</v>
      </c>
      <c r="BM341" s="6">
        <f t="shared" si="1211"/>
        <v>116.57837499999998</v>
      </c>
      <c r="BN341" s="8">
        <f t="shared" si="1212"/>
        <v>388.44422318283398</v>
      </c>
      <c r="BO341" s="12">
        <f t="shared" si="1181"/>
        <v>212.80083720886088</v>
      </c>
      <c r="BP341" s="50">
        <f>(1-'#Constant'!$A$3)/($J341*'#Constant'!$B$3/'#Constant'!$C$3^($D341-1)+1)+'#Constant'!$A$3</f>
        <v>0.91908256880733941</v>
      </c>
      <c r="BQ341" s="4">
        <f t="shared" si="1213"/>
        <v>358.44923581996852</v>
      </c>
      <c r="BR341" s="50">
        <f>(1-'#Constant'!$A$3)/($K341*'#Constant'!$B$3/'#Constant'!$C$3^($D341-1)+1)+'#Constant'!$A$3</f>
        <v>0.90447653429602881</v>
      </c>
      <c r="BS341" s="4">
        <f t="shared" si="1214"/>
        <v>364.2376910318157</v>
      </c>
      <c r="BT341">
        <f>BO341/$BO$4*100</f>
        <v>161.73669189781026</v>
      </c>
    </row>
    <row r="342" spans="1:72" s="13" customFormat="1" ht="17.25" thickBot="1" x14ac:dyDescent="0.35">
      <c r="B342" s="20"/>
      <c r="D342" s="14">
        <v>1</v>
      </c>
      <c r="E342" s="14">
        <v>1</v>
      </c>
      <c r="F342" s="19">
        <v>1</v>
      </c>
      <c r="G342" s="15">
        <f>G341</f>
        <v>92</v>
      </c>
      <c r="H342" s="15">
        <f>H341</f>
        <v>92</v>
      </c>
      <c r="I342" s="15">
        <f>I341</f>
        <v>5930</v>
      </c>
      <c r="J342" s="15">
        <f>J341</f>
        <v>30</v>
      </c>
      <c r="K342" s="15">
        <f>K341</f>
        <v>36</v>
      </c>
      <c r="L342" s="16"/>
      <c r="M342" s="15">
        <f t="shared" ref="M342:V342" si="1282">M341</f>
        <v>150</v>
      </c>
      <c r="N342" s="15">
        <f t="shared" si="1282"/>
        <v>0</v>
      </c>
      <c r="O342" s="15">
        <f t="shared" si="1282"/>
        <v>0</v>
      </c>
      <c r="P342" s="15">
        <f t="shared" si="1282"/>
        <v>100</v>
      </c>
      <c r="Q342" s="15">
        <f t="shared" si="1282"/>
        <v>0</v>
      </c>
      <c r="R342" s="15">
        <f t="shared" si="1282"/>
        <v>0</v>
      </c>
      <c r="S342" s="15">
        <f t="shared" si="1282"/>
        <v>100</v>
      </c>
      <c r="T342" s="15">
        <f t="shared" si="1282"/>
        <v>150</v>
      </c>
      <c r="U342" s="15">
        <f t="shared" si="1282"/>
        <v>0</v>
      </c>
      <c r="V342" s="15">
        <f t="shared" si="1282"/>
        <v>0</v>
      </c>
      <c r="W342" s="16"/>
      <c r="X342" s="15">
        <f t="shared" ref="X342:AI342" si="1283">X341</f>
        <v>150</v>
      </c>
      <c r="Y342" s="15">
        <f t="shared" si="1283"/>
        <v>0</v>
      </c>
      <c r="Z342" s="15">
        <f t="shared" si="1283"/>
        <v>0</v>
      </c>
      <c r="AA342" s="15">
        <f t="shared" si="1283"/>
        <v>100</v>
      </c>
      <c r="AB342" s="15">
        <f t="shared" si="1283"/>
        <v>0</v>
      </c>
      <c r="AC342" s="15">
        <f t="shared" si="1283"/>
        <v>0</v>
      </c>
      <c r="AD342" s="15">
        <f t="shared" si="1283"/>
        <v>100</v>
      </c>
      <c r="AE342" s="15">
        <f t="shared" si="1283"/>
        <v>150</v>
      </c>
      <c r="AF342" s="15">
        <f t="shared" si="1283"/>
        <v>0</v>
      </c>
      <c r="AG342" s="15">
        <f t="shared" si="1283"/>
        <v>0</v>
      </c>
      <c r="AH342" s="15">
        <f t="shared" si="1283"/>
        <v>0</v>
      </c>
      <c r="AI342" s="15">
        <f t="shared" si="1283"/>
        <v>0</v>
      </c>
      <c r="AJ342" s="17"/>
      <c r="AK342" s="15">
        <f>AK341</f>
        <v>150</v>
      </c>
      <c r="AL342" s="15">
        <f>AL341</f>
        <v>0</v>
      </c>
      <c r="AM342" s="17"/>
      <c r="AN342" s="15">
        <f t="shared" ref="AN342:AX342" si="1284">AN341</f>
        <v>0</v>
      </c>
      <c r="AO342" s="15">
        <f t="shared" si="1284"/>
        <v>0</v>
      </c>
      <c r="AP342" s="15">
        <f t="shared" si="1284"/>
        <v>0</v>
      </c>
      <c r="AQ342" s="15">
        <f t="shared" si="1284"/>
        <v>0</v>
      </c>
      <c r="AR342" s="15">
        <f t="shared" si="1284"/>
        <v>0</v>
      </c>
      <c r="AS342" s="15">
        <f t="shared" si="1284"/>
        <v>0</v>
      </c>
      <c r="AT342" s="15">
        <f t="shared" si="1284"/>
        <v>0</v>
      </c>
      <c r="AU342" s="15">
        <f t="shared" si="1284"/>
        <v>0</v>
      </c>
      <c r="AV342" s="15">
        <f t="shared" si="1284"/>
        <v>0</v>
      </c>
      <c r="AW342" s="15">
        <f t="shared" si="1284"/>
        <v>0</v>
      </c>
      <c r="AX342" s="15">
        <f t="shared" si="1284"/>
        <v>0</v>
      </c>
      <c r="AY342" s="17"/>
      <c r="AZ342" s="15">
        <f t="shared" ref="AZ342:BE342" si="1285">AZ341</f>
        <v>6000</v>
      </c>
      <c r="BA342" s="15">
        <f t="shared" si="1285"/>
        <v>6000</v>
      </c>
      <c r="BB342" s="15">
        <v>325</v>
      </c>
      <c r="BC342" s="15">
        <f t="shared" si="1285"/>
        <v>25</v>
      </c>
      <c r="BD342" s="15">
        <f t="shared" si="1285"/>
        <v>0</v>
      </c>
      <c r="BE342" s="15">
        <f t="shared" si="1285"/>
        <v>60</v>
      </c>
      <c r="BF342" s="17"/>
      <c r="BG342" s="15">
        <f t="shared" ref="BG342:BH342" si="1286">BG341</f>
        <v>1000</v>
      </c>
      <c r="BH342" s="15">
        <f t="shared" si="1286"/>
        <v>5000</v>
      </c>
      <c r="BI342" s="17"/>
      <c r="BJ342" s="22">
        <f>G342/G341</f>
        <v>1</v>
      </c>
      <c r="BK342" s="65">
        <f>BK341</f>
        <v>0</v>
      </c>
      <c r="BL342" s="65">
        <f>BL341</f>
        <v>0</v>
      </c>
      <c r="BM342" s="6">
        <f t="shared" si="1211"/>
        <v>116.57837499999998</v>
      </c>
      <c r="BN342" s="8">
        <f t="shared" si="1212"/>
        <v>388.44422318283398</v>
      </c>
      <c r="BO342" s="12">
        <f t="shared" si="1181"/>
        <v>212.80083720886088</v>
      </c>
      <c r="BP342" s="50">
        <f>(1-'#Constant'!$A$3)/($J342*'#Constant'!$B$3/'#Constant'!$C$3^($D342-1)+1)+'#Constant'!$A$3</f>
        <v>0.91908256880733941</v>
      </c>
      <c r="BQ342" s="4">
        <f t="shared" si="1213"/>
        <v>358.44923581996852</v>
      </c>
      <c r="BR342" s="50">
        <f>(1-'#Constant'!$A$3)/($K342*'#Constant'!$B$3/'#Constant'!$C$3^($D342-1)+1)+'#Constant'!$A$3</f>
        <v>0.90447653429602881</v>
      </c>
      <c r="BS342" s="4">
        <f t="shared" si="1214"/>
        <v>364.2376910318157</v>
      </c>
      <c r="BT342"/>
    </row>
    <row r="343" spans="1:72" x14ac:dyDescent="0.3">
      <c r="A343">
        <v>544</v>
      </c>
      <c r="B343" s="18" t="str">
        <f>VLOOKUP(CONCATENATE("CREATURE_NAME_",A343),[1]Localization_Hero!$A:$E,2,FALSE)</f>
        <v>{1}의 어둠</v>
      </c>
      <c r="C343" s="43" t="str">
        <f>VLOOKUP($A343,[2]CreatureTable!$A:$I,9,FALSE)</f>
        <v>Warrior</v>
      </c>
      <c r="D343">
        <v>1</v>
      </c>
      <c r="E343">
        <v>1</v>
      </c>
      <c r="F343" s="18">
        <v>1</v>
      </c>
      <c r="G343" s="10">
        <f>ROUND(VLOOKUP($C343,$B$4:$BH$42,6,FALSE),0)</f>
        <v>92</v>
      </c>
      <c r="H343" s="10">
        <f>ROUND(VLOOKUP($C343,$B$4:$BH$42,7,FALSE),0)</f>
        <v>92</v>
      </c>
      <c r="I343" s="10">
        <f>ROUND(VLOOKUP($C343,$B$4:$BH$42,8,FALSE),0)</f>
        <v>5930</v>
      </c>
      <c r="J343" s="10">
        <f>ROUND(VLOOKUP($C343,$B$4:$BH$42,9,FALSE),0)</f>
        <v>30</v>
      </c>
      <c r="K343" s="10">
        <f>ROUND(VLOOKUP($C343,$B$4:$BH$42,10,FALSE),0)</f>
        <v>36</v>
      </c>
      <c r="L343" s="2"/>
      <c r="M343" s="10">
        <f>ROUND(VLOOKUP($C343,$B$4:$BH$42,12,FALSE),0)</f>
        <v>150</v>
      </c>
      <c r="N343" s="10">
        <f>ROUND(VLOOKUP($C343,$B$4:$BH$42,13,FALSE),0)</f>
        <v>0</v>
      </c>
      <c r="O343" s="10">
        <f>ROUND(VLOOKUP($C343,$B$4:$BH$42,14,FALSE),0)</f>
        <v>0</v>
      </c>
      <c r="P343" s="10">
        <f>ROUND(VLOOKUP($C343,$B$4:$BH$42,15,FALSE),0)</f>
        <v>100</v>
      </c>
      <c r="Q343" s="10">
        <f>ROUND(VLOOKUP($C343,$B$4:$BH$42,16,FALSE),0)</f>
        <v>0</v>
      </c>
      <c r="R343" s="10">
        <f>ROUND(VLOOKUP($C343,$B$4:$BH$42,17,FALSE),0)</f>
        <v>0</v>
      </c>
      <c r="S343" s="10">
        <f>ROUND(VLOOKUP($C343,$B$4:$BH$42,18,FALSE),0)</f>
        <v>100</v>
      </c>
      <c r="T343" s="10">
        <f>ROUND(VLOOKUP($C343,$B$4:$BH$42,19,FALSE),0)</f>
        <v>150</v>
      </c>
      <c r="U343" s="10">
        <f>ROUND(VLOOKUP($C343,$B$4:$BH$42,20,FALSE),0)</f>
        <v>0</v>
      </c>
      <c r="V343" s="10">
        <f>ROUND(VLOOKUP($C343,$B$4:$BH$42,21,FALSE),0)</f>
        <v>0</v>
      </c>
      <c r="W343" s="2"/>
      <c r="X343" s="10">
        <f>ROUND(VLOOKUP($C343,$B$4:$BH$42,23,FALSE),0)</f>
        <v>150</v>
      </c>
      <c r="Y343" s="10">
        <f>ROUND(VLOOKUP($C343,$B$4:$BH$42,24,FALSE),0)</f>
        <v>0</v>
      </c>
      <c r="Z343" s="10">
        <f>ROUND(VLOOKUP($C343,$B$4:$BH$42,25,FALSE),0)</f>
        <v>0</v>
      </c>
      <c r="AA343" s="10">
        <f>ROUND(VLOOKUP($C343,$B$4:$BH$42,26,FALSE),0)</f>
        <v>100</v>
      </c>
      <c r="AB343" s="10">
        <f>ROUND(VLOOKUP($C343,$B$4:$BH$42,27,FALSE),0)</f>
        <v>0</v>
      </c>
      <c r="AC343" s="10">
        <f>ROUND(VLOOKUP($C343,$B$4:$BH$42,28,FALSE),0)</f>
        <v>0</v>
      </c>
      <c r="AD343" s="10">
        <f>ROUND(VLOOKUP($C343,$B$4:$BH$42,29,FALSE),0)</f>
        <v>100</v>
      </c>
      <c r="AE343" s="10">
        <f>ROUND(VLOOKUP($C343,$B$4:$BH$42,30,FALSE),0)</f>
        <v>150</v>
      </c>
      <c r="AF343" s="10">
        <f>ROUND(VLOOKUP($C343,$B$4:$BH$42,31,FALSE),0)</f>
        <v>0</v>
      </c>
      <c r="AG343" s="10">
        <f>ROUND(VLOOKUP($C343,$B$4:$BH$42,32,FALSE),0)</f>
        <v>0</v>
      </c>
      <c r="AH343" s="10">
        <f>ROUND(VLOOKUP($C343,$B$4:$BH$42,33,FALSE),0)</f>
        <v>0</v>
      </c>
      <c r="AI343" s="10">
        <f>ROUND(VLOOKUP($C343,$B$4:$BH$42,34,FALSE),0)</f>
        <v>0</v>
      </c>
      <c r="AJ343" s="3"/>
      <c r="AK343" s="10">
        <f>ROUND(VLOOKUP($C343,$B$4:$BH$42,36,FALSE),0)</f>
        <v>150</v>
      </c>
      <c r="AL343" s="10">
        <f>ROUND(VLOOKUP($C343,$B$4:$BH$42,37,FALSE),0)</f>
        <v>0</v>
      </c>
      <c r="AM343" s="3"/>
      <c r="AN343" s="10">
        <f>ROUND(VLOOKUP($C343,$B$4:$BH$42,39,FALSE),0)</f>
        <v>0</v>
      </c>
      <c r="AO343" s="10">
        <f>ROUND(VLOOKUP($C343,$B$4:$BH$42,40,FALSE),0)</f>
        <v>0</v>
      </c>
      <c r="AP343" s="10">
        <f>ROUND(VLOOKUP($C343,$B$4:$BH$42,41,FALSE),0)</f>
        <v>0</v>
      </c>
      <c r="AQ343" s="10">
        <f>ROUND(VLOOKUP($C343,$B$4:$BH$42,42,FALSE),0)</f>
        <v>0</v>
      </c>
      <c r="AR343" s="10">
        <f>ROUND(VLOOKUP($C343,$B$4:$BH$42,43,FALSE),0)</f>
        <v>0</v>
      </c>
      <c r="AS343" s="10">
        <f>ROUND(VLOOKUP($C343,$B$4:$BH$42,44,FALSE),0)</f>
        <v>0</v>
      </c>
      <c r="AT343" s="10">
        <f>ROUND(VLOOKUP($C343,$B$4:$BH$42,45,FALSE),0)</f>
        <v>0</v>
      </c>
      <c r="AU343" s="10">
        <f>ROUND(VLOOKUP($C343,$B$4:$BH$42,46,FALSE),0)</f>
        <v>0</v>
      </c>
      <c r="AV343" s="10">
        <f>ROUND(VLOOKUP($C343,$B$4:$BH$42,47,FALSE),0)</f>
        <v>0</v>
      </c>
      <c r="AW343" s="10">
        <f>ROUND(VLOOKUP($C343,$B$4:$BH$42,48,FALSE),0)</f>
        <v>0</v>
      </c>
      <c r="AX343" s="10">
        <f>ROUND(VLOOKUP($C343,$B$4:$BH$42,49,FALSE),0)</f>
        <v>0</v>
      </c>
      <c r="AY343" s="3"/>
      <c r="AZ343" s="10">
        <v>6000</v>
      </c>
      <c r="BA343" s="10">
        <v>6000</v>
      </c>
      <c r="BB343" s="10">
        <v>330</v>
      </c>
      <c r="BC343" s="10">
        <v>25</v>
      </c>
      <c r="BD343" s="10">
        <v>0</v>
      </c>
      <c r="BE343" s="10">
        <v>60</v>
      </c>
      <c r="BF343" s="3"/>
      <c r="BG343" s="10">
        <v>1000</v>
      </c>
      <c r="BH343" s="10">
        <v>5000</v>
      </c>
      <c r="BI343" s="3"/>
      <c r="BJ343" s="21">
        <v>1</v>
      </c>
      <c r="BK343" s="65">
        <v>0</v>
      </c>
      <c r="BL343" s="65">
        <v>0</v>
      </c>
      <c r="BM343" s="6">
        <f t="shared" si="1211"/>
        <v>116.57837499999998</v>
      </c>
      <c r="BN343" s="8">
        <f t="shared" si="1212"/>
        <v>388.44422318283398</v>
      </c>
      <c r="BO343" s="12">
        <f t="shared" ref="BO343:BO428" si="1287">SQRT(BM343*BN343)</f>
        <v>212.80083720886088</v>
      </c>
      <c r="BP343" s="50">
        <f>(1-'#Constant'!$A$3)/($J343*'#Constant'!$B$3/'#Constant'!$C$3^($D343-1)+1)+'#Constant'!$A$3</f>
        <v>0.91908256880733941</v>
      </c>
      <c r="BQ343" s="4">
        <f t="shared" si="1213"/>
        <v>358.44923581996852</v>
      </c>
      <c r="BR343" s="50">
        <f>(1-'#Constant'!$A$3)/($K343*'#Constant'!$B$3/'#Constant'!$C$3^($D343-1)+1)+'#Constant'!$A$3</f>
        <v>0.90447653429602881</v>
      </c>
      <c r="BS343" s="4">
        <f t="shared" si="1214"/>
        <v>364.2376910318157</v>
      </c>
      <c r="BT343">
        <f>BO343/$BO$4*100</f>
        <v>161.73669189781026</v>
      </c>
    </row>
    <row r="344" spans="1:72" s="13" customFormat="1" ht="17.25" thickBot="1" x14ac:dyDescent="0.35">
      <c r="B344" s="20"/>
      <c r="D344" s="14">
        <v>1</v>
      </c>
      <c r="E344" s="14">
        <v>1</v>
      </c>
      <c r="F344" s="19">
        <v>1</v>
      </c>
      <c r="G344" s="15">
        <f>G343</f>
        <v>92</v>
      </c>
      <c r="H344" s="15">
        <f>H343</f>
        <v>92</v>
      </c>
      <c r="I344" s="15">
        <f>I343</f>
        <v>5930</v>
      </c>
      <c r="J344" s="15">
        <f>J343</f>
        <v>30</v>
      </c>
      <c r="K344" s="15">
        <f>K343</f>
        <v>36</v>
      </c>
      <c r="L344" s="16"/>
      <c r="M344" s="15">
        <f t="shared" ref="M344:V344" si="1288">M343</f>
        <v>150</v>
      </c>
      <c r="N344" s="15">
        <f t="shared" si="1288"/>
        <v>0</v>
      </c>
      <c r="O344" s="15">
        <f t="shared" si="1288"/>
        <v>0</v>
      </c>
      <c r="P344" s="15">
        <f t="shared" si="1288"/>
        <v>100</v>
      </c>
      <c r="Q344" s="15">
        <f t="shared" si="1288"/>
        <v>0</v>
      </c>
      <c r="R344" s="15">
        <f t="shared" si="1288"/>
        <v>0</v>
      </c>
      <c r="S344" s="15">
        <f t="shared" si="1288"/>
        <v>100</v>
      </c>
      <c r="T344" s="15">
        <f t="shared" si="1288"/>
        <v>150</v>
      </c>
      <c r="U344" s="15">
        <f t="shared" si="1288"/>
        <v>0</v>
      </c>
      <c r="V344" s="15">
        <f t="shared" si="1288"/>
        <v>0</v>
      </c>
      <c r="W344" s="16"/>
      <c r="X344" s="15">
        <f t="shared" ref="X344:AI344" si="1289">X343</f>
        <v>150</v>
      </c>
      <c r="Y344" s="15">
        <f t="shared" si="1289"/>
        <v>0</v>
      </c>
      <c r="Z344" s="15">
        <f t="shared" si="1289"/>
        <v>0</v>
      </c>
      <c r="AA344" s="15">
        <f t="shared" si="1289"/>
        <v>100</v>
      </c>
      <c r="AB344" s="15">
        <f t="shared" si="1289"/>
        <v>0</v>
      </c>
      <c r="AC344" s="15">
        <f t="shared" si="1289"/>
        <v>0</v>
      </c>
      <c r="AD344" s="15">
        <f t="shared" si="1289"/>
        <v>100</v>
      </c>
      <c r="AE344" s="15">
        <f t="shared" si="1289"/>
        <v>150</v>
      </c>
      <c r="AF344" s="15">
        <f t="shared" si="1289"/>
        <v>0</v>
      </c>
      <c r="AG344" s="15">
        <f t="shared" si="1289"/>
        <v>0</v>
      </c>
      <c r="AH344" s="15">
        <f t="shared" si="1289"/>
        <v>0</v>
      </c>
      <c r="AI344" s="15">
        <f t="shared" si="1289"/>
        <v>0</v>
      </c>
      <c r="AJ344" s="17"/>
      <c r="AK344" s="15">
        <f>AK343</f>
        <v>150</v>
      </c>
      <c r="AL344" s="15">
        <f>AL343</f>
        <v>0</v>
      </c>
      <c r="AM344" s="17"/>
      <c r="AN344" s="15">
        <f t="shared" ref="AN344:AX344" si="1290">AN343</f>
        <v>0</v>
      </c>
      <c r="AO344" s="15">
        <f t="shared" si="1290"/>
        <v>0</v>
      </c>
      <c r="AP344" s="15">
        <f t="shared" si="1290"/>
        <v>0</v>
      </c>
      <c r="AQ344" s="15">
        <f t="shared" si="1290"/>
        <v>0</v>
      </c>
      <c r="AR344" s="15">
        <f t="shared" si="1290"/>
        <v>0</v>
      </c>
      <c r="AS344" s="15">
        <f t="shared" si="1290"/>
        <v>0</v>
      </c>
      <c r="AT344" s="15">
        <f t="shared" si="1290"/>
        <v>0</v>
      </c>
      <c r="AU344" s="15">
        <f t="shared" si="1290"/>
        <v>0</v>
      </c>
      <c r="AV344" s="15">
        <f t="shared" si="1290"/>
        <v>0</v>
      </c>
      <c r="AW344" s="15">
        <f t="shared" si="1290"/>
        <v>0</v>
      </c>
      <c r="AX344" s="15">
        <f t="shared" si="1290"/>
        <v>0</v>
      </c>
      <c r="AY344" s="17"/>
      <c r="AZ344" s="15">
        <f t="shared" ref="AZ344:BE344" si="1291">AZ343</f>
        <v>6000</v>
      </c>
      <c r="BA344" s="15">
        <f t="shared" si="1291"/>
        <v>6000</v>
      </c>
      <c r="BB344" s="15">
        <v>330</v>
      </c>
      <c r="BC344" s="15">
        <f t="shared" si="1291"/>
        <v>25</v>
      </c>
      <c r="BD344" s="15">
        <f t="shared" si="1291"/>
        <v>0</v>
      </c>
      <c r="BE344" s="15">
        <f t="shared" si="1291"/>
        <v>60</v>
      </c>
      <c r="BF344" s="17"/>
      <c r="BG344" s="15">
        <f t="shared" ref="BG344:BH344" si="1292">BG343</f>
        <v>1000</v>
      </c>
      <c r="BH344" s="15">
        <f t="shared" si="1292"/>
        <v>5000</v>
      </c>
      <c r="BI344" s="17"/>
      <c r="BJ344" s="22">
        <f>G344/G343</f>
        <v>1</v>
      </c>
      <c r="BK344" s="65">
        <f t="shared" ref="BK344:BL460" si="1293">BK343</f>
        <v>0</v>
      </c>
      <c r="BL344" s="65">
        <f t="shared" si="1293"/>
        <v>0</v>
      </c>
      <c r="BM344" s="6">
        <f t="shared" si="1211"/>
        <v>116.57837499999998</v>
      </c>
      <c r="BN344" s="8">
        <f t="shared" si="1212"/>
        <v>388.44422318283398</v>
      </c>
      <c r="BO344" s="12">
        <f t="shared" si="1287"/>
        <v>212.80083720886088</v>
      </c>
      <c r="BP344" s="50">
        <f>(1-'#Constant'!$A$3)/($J344*'#Constant'!$B$3/'#Constant'!$C$3^($D344-1)+1)+'#Constant'!$A$3</f>
        <v>0.91908256880733941</v>
      </c>
      <c r="BQ344" s="4">
        <f t="shared" si="1213"/>
        <v>358.44923581996852</v>
      </c>
      <c r="BR344" s="50">
        <f>(1-'#Constant'!$A$3)/($K344*'#Constant'!$B$3/'#Constant'!$C$3^($D344-1)+1)+'#Constant'!$A$3</f>
        <v>0.90447653429602881</v>
      </c>
      <c r="BS344" s="4">
        <f t="shared" si="1214"/>
        <v>364.2376910318157</v>
      </c>
      <c r="BT344"/>
    </row>
    <row r="345" spans="1:72" x14ac:dyDescent="0.3">
      <c r="A345">
        <v>545</v>
      </c>
      <c r="B345" s="18" t="str">
        <f>VLOOKUP(CONCATENATE("CREATURE_NAME_",A345),[1]Localization_Hero!$A:$E,2,FALSE)</f>
        <v>{1}의 어둠</v>
      </c>
      <c r="C345" s="43" t="str">
        <f>VLOOKUP($A345,[2]CreatureTable!$A:$I,9,FALSE)</f>
        <v>Archer</v>
      </c>
      <c r="D345">
        <v>1</v>
      </c>
      <c r="E345">
        <v>1</v>
      </c>
      <c r="F345" s="18">
        <v>1</v>
      </c>
      <c r="G345" s="10">
        <f>ROUND(VLOOKUP($C345,$B$4:$BH$42,6,FALSE),0)</f>
        <v>114</v>
      </c>
      <c r="H345" s="10">
        <f>ROUND(VLOOKUP($C345,$B$4:$BH$42,7,FALSE),0)</f>
        <v>114</v>
      </c>
      <c r="I345" s="10">
        <f>ROUND(VLOOKUP($C345,$B$4:$BH$42,8,FALSE),0)</f>
        <v>4364</v>
      </c>
      <c r="J345" s="10">
        <f>ROUND(VLOOKUP($C345,$B$4:$BH$42,9,FALSE),0)</f>
        <v>22</v>
      </c>
      <c r="K345" s="10">
        <f>ROUND(VLOOKUP($C345,$B$4:$BH$42,10,FALSE),0)</f>
        <v>18</v>
      </c>
      <c r="L345" s="2"/>
      <c r="M345" s="10">
        <f>ROUND(VLOOKUP($C345,$B$4:$BH$42,12,FALSE),0)</f>
        <v>150</v>
      </c>
      <c r="N345" s="10">
        <f>ROUND(VLOOKUP($C345,$B$4:$BH$42,13,FALSE),0)</f>
        <v>0</v>
      </c>
      <c r="O345" s="10">
        <f>ROUND(VLOOKUP($C345,$B$4:$BH$42,14,FALSE),0)</f>
        <v>0</v>
      </c>
      <c r="P345" s="10">
        <f>ROUND(VLOOKUP($C345,$B$4:$BH$42,15,FALSE),0)</f>
        <v>0</v>
      </c>
      <c r="Q345" s="10">
        <f>ROUND(VLOOKUP($C345,$B$4:$BH$42,16,FALSE),0)</f>
        <v>0</v>
      </c>
      <c r="R345" s="10">
        <f>ROUND(VLOOKUP($C345,$B$4:$BH$42,17,FALSE),0)</f>
        <v>0</v>
      </c>
      <c r="S345" s="10">
        <f>ROUND(VLOOKUP($C345,$B$4:$BH$42,18,FALSE),0)</f>
        <v>100</v>
      </c>
      <c r="T345" s="10">
        <f>ROUND(VLOOKUP($C345,$B$4:$BH$42,19,FALSE),0)</f>
        <v>250</v>
      </c>
      <c r="U345" s="10">
        <f>ROUND(VLOOKUP($C345,$B$4:$BH$42,20,FALSE),0)</f>
        <v>0</v>
      </c>
      <c r="V345" s="10">
        <f>ROUND(VLOOKUP($C345,$B$4:$BH$42,21,FALSE),0)</f>
        <v>0</v>
      </c>
      <c r="W345" s="2"/>
      <c r="X345" s="10">
        <f>ROUND(VLOOKUP($C345,$B$4:$BH$42,23,FALSE),0)</f>
        <v>150</v>
      </c>
      <c r="Y345" s="10">
        <f>ROUND(VLOOKUP($C345,$B$4:$BH$42,24,FALSE),0)</f>
        <v>0</v>
      </c>
      <c r="Z345" s="10">
        <f>ROUND(VLOOKUP($C345,$B$4:$BH$42,25,FALSE),0)</f>
        <v>0</v>
      </c>
      <c r="AA345" s="10">
        <f>ROUND(VLOOKUP($C345,$B$4:$BH$42,26,FALSE),0)</f>
        <v>0</v>
      </c>
      <c r="AB345" s="10">
        <f>ROUND(VLOOKUP($C345,$B$4:$BH$42,27,FALSE),0)</f>
        <v>0</v>
      </c>
      <c r="AC345" s="10">
        <f>ROUND(VLOOKUP($C345,$B$4:$BH$42,28,FALSE),0)</f>
        <v>0</v>
      </c>
      <c r="AD345" s="10">
        <f>ROUND(VLOOKUP($C345,$B$4:$BH$42,29,FALSE),0)</f>
        <v>100</v>
      </c>
      <c r="AE345" s="10">
        <f>ROUND(VLOOKUP($C345,$B$4:$BH$42,30,FALSE),0)</f>
        <v>250</v>
      </c>
      <c r="AF345" s="10">
        <f>ROUND(VLOOKUP($C345,$B$4:$BH$42,31,FALSE),0)</f>
        <v>0</v>
      </c>
      <c r="AG345" s="10">
        <f>ROUND(VLOOKUP($C345,$B$4:$BH$42,32,FALSE),0)</f>
        <v>0</v>
      </c>
      <c r="AH345" s="10">
        <f>ROUND(VLOOKUP($C345,$B$4:$BH$42,33,FALSE),0)</f>
        <v>0</v>
      </c>
      <c r="AI345" s="10">
        <f>ROUND(VLOOKUP($C345,$B$4:$BH$42,34,FALSE),0)</f>
        <v>0</v>
      </c>
      <c r="AJ345" s="3"/>
      <c r="AK345" s="10">
        <f>ROUND(VLOOKUP($C345,$B$4:$BH$42,36,FALSE),0)</f>
        <v>0</v>
      </c>
      <c r="AL345" s="10">
        <f>ROUND(VLOOKUP($C345,$B$4:$BH$42,37,FALSE),0)</f>
        <v>0</v>
      </c>
      <c r="AM345" s="3"/>
      <c r="AN345" s="10">
        <f>ROUND(VLOOKUP($C345,$B$4:$BH$42,39,FALSE),0)</f>
        <v>0</v>
      </c>
      <c r="AO345" s="10">
        <f>ROUND(VLOOKUP($C345,$B$4:$BH$42,40,FALSE),0)</f>
        <v>0</v>
      </c>
      <c r="AP345" s="10">
        <f>ROUND(VLOOKUP($C345,$B$4:$BH$42,41,FALSE),0)</f>
        <v>0</v>
      </c>
      <c r="AQ345" s="10">
        <f>ROUND(VLOOKUP($C345,$B$4:$BH$42,42,FALSE),0)</f>
        <v>0</v>
      </c>
      <c r="AR345" s="10">
        <f>ROUND(VLOOKUP($C345,$B$4:$BH$42,43,FALSE),0)</f>
        <v>0</v>
      </c>
      <c r="AS345" s="10">
        <f>ROUND(VLOOKUP($C345,$B$4:$BH$42,44,FALSE),0)</f>
        <v>0</v>
      </c>
      <c r="AT345" s="10">
        <f>ROUND(VLOOKUP($C345,$B$4:$BH$42,45,FALSE),0)</f>
        <v>0</v>
      </c>
      <c r="AU345" s="10">
        <f>ROUND(VLOOKUP($C345,$B$4:$BH$42,46,FALSE),0)</f>
        <v>0</v>
      </c>
      <c r="AV345" s="10">
        <f>ROUND(VLOOKUP($C345,$B$4:$BH$42,47,FALSE),0)</f>
        <v>0</v>
      </c>
      <c r="AW345" s="10">
        <f>ROUND(VLOOKUP($C345,$B$4:$BH$42,48,FALSE),0)</f>
        <v>0</v>
      </c>
      <c r="AX345" s="10">
        <f>ROUND(VLOOKUP($C345,$B$4:$BH$42,49,FALSE),0)</f>
        <v>0</v>
      </c>
      <c r="AY345" s="3"/>
      <c r="AZ345" s="10">
        <v>6000</v>
      </c>
      <c r="BA345" s="10">
        <v>6000</v>
      </c>
      <c r="BB345" s="10">
        <v>375</v>
      </c>
      <c r="BC345" s="10">
        <v>25</v>
      </c>
      <c r="BD345" s="10">
        <v>0</v>
      </c>
      <c r="BE345" s="10">
        <v>60</v>
      </c>
      <c r="BF345" s="3"/>
      <c r="BG345" s="10">
        <v>1000</v>
      </c>
      <c r="BH345" s="10">
        <v>5000</v>
      </c>
      <c r="BI345" s="3"/>
      <c r="BJ345" s="21">
        <v>1</v>
      </c>
      <c r="BK345" s="65">
        <v>0</v>
      </c>
      <c r="BL345" s="65">
        <v>0</v>
      </c>
      <c r="BM345" s="6">
        <f t="shared" si="1211"/>
        <v>151.17468749999998</v>
      </c>
      <c r="BN345" s="8">
        <f t="shared" si="1212"/>
        <v>231.01462885229961</v>
      </c>
      <c r="BO345" s="12">
        <f t="shared" si="1287"/>
        <v>186.87847474943408</v>
      </c>
      <c r="BP345" s="50">
        <f>(1-'#Constant'!$A$3)/($J345*'#Constant'!$B$3/'#Constant'!$C$3^($D345-1)+1)+'#Constant'!$A$3</f>
        <v>0.93932457786116319</v>
      </c>
      <c r="BQ345" s="4">
        <f t="shared" si="1213"/>
        <v>232.29457116606082</v>
      </c>
      <c r="BR345" s="50">
        <f>(1-'#Constant'!$A$3)/($K345*'#Constant'!$B$3/'#Constant'!$C$3^($D345-1)+1)+'#Constant'!$A$3</f>
        <v>0.9497912713472485</v>
      </c>
      <c r="BS345" s="4">
        <f t="shared" si="1214"/>
        <v>229.73468653853837</v>
      </c>
      <c r="BT345">
        <f>BO345/$BO$4*100</f>
        <v>142.03471513233021</v>
      </c>
    </row>
    <row r="346" spans="1:72" s="13" customFormat="1" ht="17.25" thickBot="1" x14ac:dyDescent="0.35">
      <c r="B346" s="20"/>
      <c r="D346" s="14">
        <v>1</v>
      </c>
      <c r="E346" s="14">
        <v>1</v>
      </c>
      <c r="F346" s="19">
        <v>1</v>
      </c>
      <c r="G346" s="15">
        <f>G345</f>
        <v>114</v>
      </c>
      <c r="H346" s="15">
        <f>H345</f>
        <v>114</v>
      </c>
      <c r="I346" s="15">
        <f>I345</f>
        <v>4364</v>
      </c>
      <c r="J346" s="15">
        <f>J345</f>
        <v>22</v>
      </c>
      <c r="K346" s="15">
        <f>K345</f>
        <v>18</v>
      </c>
      <c r="L346" s="16"/>
      <c r="M346" s="15">
        <f t="shared" ref="M346:V346" si="1294">M345</f>
        <v>150</v>
      </c>
      <c r="N346" s="15">
        <f t="shared" si="1294"/>
        <v>0</v>
      </c>
      <c r="O346" s="15">
        <f t="shared" si="1294"/>
        <v>0</v>
      </c>
      <c r="P346" s="15">
        <f t="shared" si="1294"/>
        <v>0</v>
      </c>
      <c r="Q346" s="15">
        <f t="shared" si="1294"/>
        <v>0</v>
      </c>
      <c r="R346" s="15">
        <f t="shared" si="1294"/>
        <v>0</v>
      </c>
      <c r="S346" s="15">
        <f t="shared" si="1294"/>
        <v>100</v>
      </c>
      <c r="T346" s="15">
        <f t="shared" si="1294"/>
        <v>250</v>
      </c>
      <c r="U346" s="15">
        <f t="shared" si="1294"/>
        <v>0</v>
      </c>
      <c r="V346" s="15">
        <f t="shared" si="1294"/>
        <v>0</v>
      </c>
      <c r="W346" s="16"/>
      <c r="X346" s="15">
        <f t="shared" ref="X346:AI346" si="1295">X345</f>
        <v>150</v>
      </c>
      <c r="Y346" s="15">
        <f t="shared" si="1295"/>
        <v>0</v>
      </c>
      <c r="Z346" s="15">
        <f t="shared" si="1295"/>
        <v>0</v>
      </c>
      <c r="AA346" s="15">
        <f t="shared" si="1295"/>
        <v>0</v>
      </c>
      <c r="AB346" s="15">
        <f t="shared" si="1295"/>
        <v>0</v>
      </c>
      <c r="AC346" s="15">
        <f t="shared" si="1295"/>
        <v>0</v>
      </c>
      <c r="AD346" s="15">
        <f t="shared" si="1295"/>
        <v>100</v>
      </c>
      <c r="AE346" s="15">
        <f t="shared" si="1295"/>
        <v>250</v>
      </c>
      <c r="AF346" s="15">
        <f t="shared" si="1295"/>
        <v>0</v>
      </c>
      <c r="AG346" s="15">
        <f t="shared" si="1295"/>
        <v>0</v>
      </c>
      <c r="AH346" s="15">
        <f t="shared" si="1295"/>
        <v>0</v>
      </c>
      <c r="AI346" s="15">
        <f t="shared" si="1295"/>
        <v>0</v>
      </c>
      <c r="AJ346" s="17"/>
      <c r="AK346" s="15">
        <f>AK345</f>
        <v>0</v>
      </c>
      <c r="AL346" s="15">
        <f>AL345</f>
        <v>0</v>
      </c>
      <c r="AM346" s="17"/>
      <c r="AN346" s="15">
        <f t="shared" ref="AN346:AX346" si="1296">AN345</f>
        <v>0</v>
      </c>
      <c r="AO346" s="15">
        <f t="shared" si="1296"/>
        <v>0</v>
      </c>
      <c r="AP346" s="15">
        <f t="shared" si="1296"/>
        <v>0</v>
      </c>
      <c r="AQ346" s="15">
        <f t="shared" si="1296"/>
        <v>0</v>
      </c>
      <c r="AR346" s="15">
        <f t="shared" si="1296"/>
        <v>0</v>
      </c>
      <c r="AS346" s="15">
        <f t="shared" si="1296"/>
        <v>0</v>
      </c>
      <c r="AT346" s="15">
        <f t="shared" si="1296"/>
        <v>0</v>
      </c>
      <c r="AU346" s="15">
        <f t="shared" si="1296"/>
        <v>0</v>
      </c>
      <c r="AV346" s="15">
        <f t="shared" si="1296"/>
        <v>0</v>
      </c>
      <c r="AW346" s="15">
        <f t="shared" si="1296"/>
        <v>0</v>
      </c>
      <c r="AX346" s="15">
        <f t="shared" si="1296"/>
        <v>0</v>
      </c>
      <c r="AY346" s="17"/>
      <c r="AZ346" s="15">
        <f t="shared" ref="AZ346:BA346" si="1297">AZ345</f>
        <v>6000</v>
      </c>
      <c r="BA346" s="15">
        <f t="shared" si="1297"/>
        <v>6000</v>
      </c>
      <c r="BB346" s="15">
        <v>375</v>
      </c>
      <c r="BC346" s="15">
        <f t="shared" ref="BC346:BE346" si="1298">BC345</f>
        <v>25</v>
      </c>
      <c r="BD346" s="15">
        <f t="shared" si="1298"/>
        <v>0</v>
      </c>
      <c r="BE346" s="15">
        <f t="shared" si="1298"/>
        <v>60</v>
      </c>
      <c r="BF346" s="17"/>
      <c r="BG346" s="15">
        <f t="shared" ref="BG346:BH346" si="1299">BG345</f>
        <v>1000</v>
      </c>
      <c r="BH346" s="15">
        <f t="shared" si="1299"/>
        <v>5000</v>
      </c>
      <c r="BI346" s="17"/>
      <c r="BJ346" s="22">
        <f>G346/G345</f>
        <v>1</v>
      </c>
      <c r="BK346" s="65">
        <f t="shared" si="1293"/>
        <v>0</v>
      </c>
      <c r="BL346" s="65">
        <f t="shared" si="1293"/>
        <v>0</v>
      </c>
      <c r="BM346" s="6">
        <f t="shared" si="1211"/>
        <v>151.17468749999998</v>
      </c>
      <c r="BN346" s="8">
        <f t="shared" si="1212"/>
        <v>231.01462885229961</v>
      </c>
      <c r="BO346" s="12">
        <f t="shared" si="1287"/>
        <v>186.87847474943408</v>
      </c>
      <c r="BP346" s="50">
        <f>(1-'#Constant'!$A$3)/($J346*'#Constant'!$B$3/'#Constant'!$C$3^($D346-1)+1)+'#Constant'!$A$3</f>
        <v>0.93932457786116319</v>
      </c>
      <c r="BQ346" s="4">
        <f t="shared" si="1213"/>
        <v>232.29457116606082</v>
      </c>
      <c r="BR346" s="50">
        <f>(1-'#Constant'!$A$3)/($K346*'#Constant'!$B$3/'#Constant'!$C$3^($D346-1)+1)+'#Constant'!$A$3</f>
        <v>0.9497912713472485</v>
      </c>
      <c r="BS346" s="4">
        <f t="shared" si="1214"/>
        <v>229.73468653853837</v>
      </c>
      <c r="BT346"/>
    </row>
    <row r="347" spans="1:72" x14ac:dyDescent="0.3">
      <c r="A347">
        <v>546</v>
      </c>
      <c r="B347" s="18" t="str">
        <f>VLOOKUP(CONCATENATE("CREATURE_NAME_",A347),[1]Localization_Hero!$A:$E,2,FALSE)</f>
        <v>{1}의 어둠</v>
      </c>
      <c r="C347" s="43" t="str">
        <f>VLOOKUP($A347,[2]CreatureTable!$A:$I,9,FALSE)</f>
        <v>Archer</v>
      </c>
      <c r="D347">
        <v>1</v>
      </c>
      <c r="E347">
        <v>1</v>
      </c>
      <c r="F347" s="18">
        <v>1</v>
      </c>
      <c r="G347" s="10">
        <f>ROUND(VLOOKUP($C347,$B$4:$BH$42,6,FALSE),0)</f>
        <v>114</v>
      </c>
      <c r="H347" s="10">
        <f>ROUND(VLOOKUP($C347,$B$4:$BH$42,7,FALSE),0)</f>
        <v>114</v>
      </c>
      <c r="I347" s="10">
        <f>ROUND(VLOOKUP($C347,$B$4:$BH$42,8,FALSE),0)</f>
        <v>4364</v>
      </c>
      <c r="J347" s="10">
        <f>ROUND(VLOOKUP($C347,$B$4:$BH$42,9,FALSE),0)</f>
        <v>22</v>
      </c>
      <c r="K347" s="10">
        <f>ROUND(VLOOKUP($C347,$B$4:$BH$42,10,FALSE),0)</f>
        <v>18</v>
      </c>
      <c r="L347" s="2"/>
      <c r="M347" s="10">
        <f>ROUND(VLOOKUP($C347,$B$4:$BH$42,12,FALSE),0)</f>
        <v>150</v>
      </c>
      <c r="N347" s="10">
        <f>ROUND(VLOOKUP($C347,$B$4:$BH$42,13,FALSE),0)</f>
        <v>0</v>
      </c>
      <c r="O347" s="10">
        <f>ROUND(VLOOKUP($C347,$B$4:$BH$42,14,FALSE),0)</f>
        <v>0</v>
      </c>
      <c r="P347" s="10">
        <f>ROUND(VLOOKUP($C347,$B$4:$BH$42,15,FALSE),0)</f>
        <v>0</v>
      </c>
      <c r="Q347" s="10">
        <f>ROUND(VLOOKUP($C347,$B$4:$BH$42,16,FALSE),0)</f>
        <v>0</v>
      </c>
      <c r="R347" s="10">
        <f>ROUND(VLOOKUP($C347,$B$4:$BH$42,17,FALSE),0)</f>
        <v>0</v>
      </c>
      <c r="S347" s="10">
        <f>ROUND(VLOOKUP($C347,$B$4:$BH$42,18,FALSE),0)</f>
        <v>100</v>
      </c>
      <c r="T347" s="10">
        <f>ROUND(VLOOKUP($C347,$B$4:$BH$42,19,FALSE),0)</f>
        <v>250</v>
      </c>
      <c r="U347" s="10">
        <f>ROUND(VLOOKUP($C347,$B$4:$BH$42,20,FALSE),0)</f>
        <v>0</v>
      </c>
      <c r="V347" s="10">
        <f>ROUND(VLOOKUP($C347,$B$4:$BH$42,21,FALSE),0)</f>
        <v>0</v>
      </c>
      <c r="W347" s="2"/>
      <c r="X347" s="10">
        <f>ROUND(VLOOKUP($C347,$B$4:$BH$42,23,FALSE),0)</f>
        <v>150</v>
      </c>
      <c r="Y347" s="10">
        <f>ROUND(VLOOKUP($C347,$B$4:$BH$42,24,FALSE),0)</f>
        <v>0</v>
      </c>
      <c r="Z347" s="10">
        <f>ROUND(VLOOKUP($C347,$B$4:$BH$42,25,FALSE),0)</f>
        <v>0</v>
      </c>
      <c r="AA347" s="10">
        <f>ROUND(VLOOKUP($C347,$B$4:$BH$42,26,FALSE),0)</f>
        <v>0</v>
      </c>
      <c r="AB347" s="10">
        <f>ROUND(VLOOKUP($C347,$B$4:$BH$42,27,FALSE),0)</f>
        <v>0</v>
      </c>
      <c r="AC347" s="10">
        <f>ROUND(VLOOKUP($C347,$B$4:$BH$42,28,FALSE),0)</f>
        <v>0</v>
      </c>
      <c r="AD347" s="10">
        <f>ROUND(VLOOKUP($C347,$B$4:$BH$42,29,FALSE),0)</f>
        <v>100</v>
      </c>
      <c r="AE347" s="10">
        <f>ROUND(VLOOKUP($C347,$B$4:$BH$42,30,FALSE),0)</f>
        <v>250</v>
      </c>
      <c r="AF347" s="10">
        <f>ROUND(VLOOKUP($C347,$B$4:$BH$42,31,FALSE),0)</f>
        <v>0</v>
      </c>
      <c r="AG347" s="10">
        <f>ROUND(VLOOKUP($C347,$B$4:$BH$42,32,FALSE),0)</f>
        <v>0</v>
      </c>
      <c r="AH347" s="10">
        <f>ROUND(VLOOKUP($C347,$B$4:$BH$42,33,FALSE),0)</f>
        <v>0</v>
      </c>
      <c r="AI347" s="10">
        <f>ROUND(VLOOKUP($C347,$B$4:$BH$42,34,FALSE),0)</f>
        <v>0</v>
      </c>
      <c r="AJ347" s="3"/>
      <c r="AK347" s="10">
        <f>ROUND(VLOOKUP($C347,$B$4:$BH$42,36,FALSE),0)</f>
        <v>0</v>
      </c>
      <c r="AL347" s="10">
        <f>ROUND(VLOOKUP($C347,$B$4:$BH$42,37,FALSE),0)</f>
        <v>0</v>
      </c>
      <c r="AM347" s="3"/>
      <c r="AN347" s="10">
        <f>ROUND(VLOOKUP($C347,$B$4:$BH$42,39,FALSE),0)</f>
        <v>0</v>
      </c>
      <c r="AO347" s="10">
        <f>ROUND(VLOOKUP($C347,$B$4:$BH$42,40,FALSE),0)</f>
        <v>0</v>
      </c>
      <c r="AP347" s="10">
        <f>ROUND(VLOOKUP($C347,$B$4:$BH$42,41,FALSE),0)</f>
        <v>0</v>
      </c>
      <c r="AQ347" s="10">
        <f>ROUND(VLOOKUP($C347,$B$4:$BH$42,42,FALSE),0)</f>
        <v>0</v>
      </c>
      <c r="AR347" s="10">
        <f>ROUND(VLOOKUP($C347,$B$4:$BH$42,43,FALSE),0)</f>
        <v>0</v>
      </c>
      <c r="AS347" s="10">
        <f>ROUND(VLOOKUP($C347,$B$4:$BH$42,44,FALSE),0)</f>
        <v>0</v>
      </c>
      <c r="AT347" s="10">
        <f>ROUND(VLOOKUP($C347,$B$4:$BH$42,45,FALSE),0)</f>
        <v>0</v>
      </c>
      <c r="AU347" s="10">
        <f>ROUND(VLOOKUP($C347,$B$4:$BH$42,46,FALSE),0)</f>
        <v>0</v>
      </c>
      <c r="AV347" s="10">
        <f>ROUND(VLOOKUP($C347,$B$4:$BH$42,47,FALSE),0)</f>
        <v>0</v>
      </c>
      <c r="AW347" s="10">
        <f>ROUND(VLOOKUP($C347,$B$4:$BH$42,48,FALSE),0)</f>
        <v>0</v>
      </c>
      <c r="AX347" s="10">
        <f>ROUND(VLOOKUP($C347,$B$4:$BH$42,49,FALSE),0)</f>
        <v>0</v>
      </c>
      <c r="AY347" s="3"/>
      <c r="AZ347" s="10">
        <v>6000</v>
      </c>
      <c r="BA347" s="10">
        <v>6000</v>
      </c>
      <c r="BB347" s="10">
        <v>450</v>
      </c>
      <c r="BC347" s="10">
        <v>25</v>
      </c>
      <c r="BD347" s="10">
        <v>0</v>
      </c>
      <c r="BE347" s="10">
        <v>60</v>
      </c>
      <c r="BF347" s="3"/>
      <c r="BG347" s="10">
        <v>1000</v>
      </c>
      <c r="BH347" s="10">
        <v>5000</v>
      </c>
      <c r="BI347" s="3"/>
      <c r="BJ347" s="21">
        <v>1</v>
      </c>
      <c r="BK347" s="65">
        <v>0</v>
      </c>
      <c r="BL347" s="65">
        <v>0</v>
      </c>
      <c r="BM347" s="6">
        <f t="shared" si="1211"/>
        <v>151.17468749999998</v>
      </c>
      <c r="BN347" s="8">
        <f t="shared" si="1212"/>
        <v>231.01462885229961</v>
      </c>
      <c r="BO347" s="12">
        <f t="shared" si="1287"/>
        <v>186.87847474943408</v>
      </c>
      <c r="BP347" s="50">
        <f>(1-'#Constant'!$A$3)/($J347*'#Constant'!$B$3/'#Constant'!$C$3^($D347-1)+1)+'#Constant'!$A$3</f>
        <v>0.93932457786116319</v>
      </c>
      <c r="BQ347" s="4">
        <f t="shared" si="1213"/>
        <v>232.29457116606082</v>
      </c>
      <c r="BR347" s="50">
        <f>(1-'#Constant'!$A$3)/($K347*'#Constant'!$B$3/'#Constant'!$C$3^($D347-1)+1)+'#Constant'!$A$3</f>
        <v>0.9497912713472485</v>
      </c>
      <c r="BS347" s="4">
        <f t="shared" si="1214"/>
        <v>229.73468653853837</v>
      </c>
      <c r="BT347">
        <f>BO347/$BO$4*100</f>
        <v>142.03471513233021</v>
      </c>
    </row>
    <row r="348" spans="1:72" s="13" customFormat="1" ht="17.25" thickBot="1" x14ac:dyDescent="0.35">
      <c r="B348" s="20"/>
      <c r="D348" s="14">
        <v>1</v>
      </c>
      <c r="E348" s="14">
        <v>1</v>
      </c>
      <c r="F348" s="19">
        <v>1</v>
      </c>
      <c r="G348" s="15">
        <f>G347</f>
        <v>114</v>
      </c>
      <c r="H348" s="15">
        <f>H347</f>
        <v>114</v>
      </c>
      <c r="I348" s="15">
        <f>I347</f>
        <v>4364</v>
      </c>
      <c r="J348" s="15">
        <f>J347</f>
        <v>22</v>
      </c>
      <c r="K348" s="15">
        <f>K347</f>
        <v>18</v>
      </c>
      <c r="L348" s="16"/>
      <c r="M348" s="15">
        <f t="shared" ref="M348:V348" si="1300">M347</f>
        <v>150</v>
      </c>
      <c r="N348" s="15">
        <f t="shared" si="1300"/>
        <v>0</v>
      </c>
      <c r="O348" s="15">
        <f t="shared" si="1300"/>
        <v>0</v>
      </c>
      <c r="P348" s="15">
        <f t="shared" si="1300"/>
        <v>0</v>
      </c>
      <c r="Q348" s="15">
        <f t="shared" si="1300"/>
        <v>0</v>
      </c>
      <c r="R348" s="15">
        <f t="shared" si="1300"/>
        <v>0</v>
      </c>
      <c r="S348" s="15">
        <f t="shared" si="1300"/>
        <v>100</v>
      </c>
      <c r="T348" s="15">
        <f t="shared" si="1300"/>
        <v>250</v>
      </c>
      <c r="U348" s="15">
        <f t="shared" si="1300"/>
        <v>0</v>
      </c>
      <c r="V348" s="15">
        <f t="shared" si="1300"/>
        <v>0</v>
      </c>
      <c r="W348" s="16"/>
      <c r="X348" s="15">
        <f t="shared" ref="X348:AI348" si="1301">X347</f>
        <v>150</v>
      </c>
      <c r="Y348" s="15">
        <f t="shared" si="1301"/>
        <v>0</v>
      </c>
      <c r="Z348" s="15">
        <f t="shared" si="1301"/>
        <v>0</v>
      </c>
      <c r="AA348" s="15">
        <f t="shared" si="1301"/>
        <v>0</v>
      </c>
      <c r="AB348" s="15">
        <f t="shared" si="1301"/>
        <v>0</v>
      </c>
      <c r="AC348" s="15">
        <f t="shared" si="1301"/>
        <v>0</v>
      </c>
      <c r="AD348" s="15">
        <f t="shared" si="1301"/>
        <v>100</v>
      </c>
      <c r="AE348" s="15">
        <f t="shared" si="1301"/>
        <v>250</v>
      </c>
      <c r="AF348" s="15">
        <f t="shared" si="1301"/>
        <v>0</v>
      </c>
      <c r="AG348" s="15">
        <f t="shared" si="1301"/>
        <v>0</v>
      </c>
      <c r="AH348" s="15">
        <f t="shared" si="1301"/>
        <v>0</v>
      </c>
      <c r="AI348" s="15">
        <f t="shared" si="1301"/>
        <v>0</v>
      </c>
      <c r="AJ348" s="17"/>
      <c r="AK348" s="15">
        <f>AK347</f>
        <v>0</v>
      </c>
      <c r="AL348" s="15">
        <f>AL347</f>
        <v>0</v>
      </c>
      <c r="AM348" s="17"/>
      <c r="AN348" s="15">
        <f t="shared" ref="AN348:AX348" si="1302">AN347</f>
        <v>0</v>
      </c>
      <c r="AO348" s="15">
        <f t="shared" si="1302"/>
        <v>0</v>
      </c>
      <c r="AP348" s="15">
        <f t="shared" si="1302"/>
        <v>0</v>
      </c>
      <c r="AQ348" s="15">
        <f t="shared" si="1302"/>
        <v>0</v>
      </c>
      <c r="AR348" s="15">
        <f t="shared" si="1302"/>
        <v>0</v>
      </c>
      <c r="AS348" s="15">
        <f t="shared" si="1302"/>
        <v>0</v>
      </c>
      <c r="AT348" s="15">
        <f t="shared" si="1302"/>
        <v>0</v>
      </c>
      <c r="AU348" s="15">
        <f t="shared" si="1302"/>
        <v>0</v>
      </c>
      <c r="AV348" s="15">
        <f t="shared" si="1302"/>
        <v>0</v>
      </c>
      <c r="AW348" s="15">
        <f t="shared" si="1302"/>
        <v>0</v>
      </c>
      <c r="AX348" s="15">
        <f t="shared" si="1302"/>
        <v>0</v>
      </c>
      <c r="AY348" s="17"/>
      <c r="AZ348" s="15">
        <f t="shared" ref="AZ348:BA348" si="1303">AZ347</f>
        <v>6000</v>
      </c>
      <c r="BA348" s="15">
        <f t="shared" si="1303"/>
        <v>6000</v>
      </c>
      <c r="BB348" s="15">
        <f>BB347</f>
        <v>450</v>
      </c>
      <c r="BC348" s="15">
        <f t="shared" ref="BC348:BE348" si="1304">BC347</f>
        <v>25</v>
      </c>
      <c r="BD348" s="15">
        <f t="shared" si="1304"/>
        <v>0</v>
      </c>
      <c r="BE348" s="15">
        <f t="shared" si="1304"/>
        <v>60</v>
      </c>
      <c r="BF348" s="17"/>
      <c r="BG348" s="15">
        <f t="shared" ref="BG348:BH348" si="1305">BG347</f>
        <v>1000</v>
      </c>
      <c r="BH348" s="15">
        <f t="shared" si="1305"/>
        <v>5000</v>
      </c>
      <c r="BI348" s="17"/>
      <c r="BJ348" s="22">
        <f>G348/G347</f>
        <v>1</v>
      </c>
      <c r="BK348" s="65">
        <f t="shared" ref="BK348:BL348" si="1306">BK347</f>
        <v>0</v>
      </c>
      <c r="BL348" s="65">
        <f t="shared" si="1306"/>
        <v>0</v>
      </c>
      <c r="BM348" s="6">
        <f t="shared" si="1211"/>
        <v>151.17468749999998</v>
      </c>
      <c r="BN348" s="8">
        <f t="shared" si="1212"/>
        <v>231.01462885229961</v>
      </c>
      <c r="BO348" s="12">
        <f t="shared" si="1287"/>
        <v>186.87847474943408</v>
      </c>
      <c r="BP348" s="50">
        <f>(1-'#Constant'!$A$3)/($J348*'#Constant'!$B$3/'#Constant'!$C$3^($D348-1)+1)+'#Constant'!$A$3</f>
        <v>0.93932457786116319</v>
      </c>
      <c r="BQ348" s="4">
        <f t="shared" si="1213"/>
        <v>232.29457116606082</v>
      </c>
      <c r="BR348" s="50">
        <f>(1-'#Constant'!$A$3)/($K348*'#Constant'!$B$3/'#Constant'!$C$3^($D348-1)+1)+'#Constant'!$A$3</f>
        <v>0.9497912713472485</v>
      </c>
      <c r="BS348" s="4">
        <f t="shared" si="1214"/>
        <v>229.73468653853837</v>
      </c>
      <c r="BT348"/>
    </row>
    <row r="349" spans="1:72" x14ac:dyDescent="0.3">
      <c r="A349">
        <v>547</v>
      </c>
      <c r="B349" s="18" t="str">
        <f>VLOOKUP(CONCATENATE("CREATURE_NAME_",A349),[1]Localization_Hero!$A:$E,2,FALSE)</f>
        <v>{1}의 어둠</v>
      </c>
      <c r="C349" s="43" t="str">
        <f>VLOOKUP($A349,[2]CreatureTable!$A:$I,9,FALSE)</f>
        <v>Archer</v>
      </c>
      <c r="D349">
        <v>1</v>
      </c>
      <c r="E349">
        <v>1</v>
      </c>
      <c r="F349" s="18">
        <v>1</v>
      </c>
      <c r="G349" s="10">
        <f>ROUND(VLOOKUP($C349,$B$4:$BH$42,6,FALSE),0)</f>
        <v>114</v>
      </c>
      <c r="H349" s="10">
        <f>ROUND(VLOOKUP($C349,$B$4:$BH$42,7,FALSE),0)</f>
        <v>114</v>
      </c>
      <c r="I349" s="10">
        <f>ROUND(VLOOKUP($C349,$B$4:$BH$42,8,FALSE),0)</f>
        <v>4364</v>
      </c>
      <c r="J349" s="10">
        <f>ROUND(VLOOKUP($C349,$B$4:$BH$42,9,FALSE),0)</f>
        <v>22</v>
      </c>
      <c r="K349" s="10">
        <f>ROUND(VLOOKUP($C349,$B$4:$BH$42,10,FALSE),0)</f>
        <v>18</v>
      </c>
      <c r="L349" s="2"/>
      <c r="M349" s="10">
        <f>ROUND(VLOOKUP($C349,$B$4:$BH$42,12,FALSE),0)</f>
        <v>150</v>
      </c>
      <c r="N349" s="10">
        <f>ROUND(VLOOKUP($C349,$B$4:$BH$42,13,FALSE),0)</f>
        <v>0</v>
      </c>
      <c r="O349" s="10">
        <f>ROUND(VLOOKUP($C349,$B$4:$BH$42,14,FALSE),0)</f>
        <v>0</v>
      </c>
      <c r="P349" s="10">
        <f>ROUND(VLOOKUP($C349,$B$4:$BH$42,15,FALSE),0)</f>
        <v>0</v>
      </c>
      <c r="Q349" s="10">
        <f>ROUND(VLOOKUP($C349,$B$4:$BH$42,16,FALSE),0)</f>
        <v>0</v>
      </c>
      <c r="R349" s="10">
        <f>ROUND(VLOOKUP($C349,$B$4:$BH$42,17,FALSE),0)</f>
        <v>0</v>
      </c>
      <c r="S349" s="10">
        <f>ROUND(VLOOKUP($C349,$B$4:$BH$42,18,FALSE),0)</f>
        <v>100</v>
      </c>
      <c r="T349" s="10">
        <f>ROUND(VLOOKUP($C349,$B$4:$BH$42,19,FALSE),0)</f>
        <v>250</v>
      </c>
      <c r="U349" s="10">
        <f>ROUND(VLOOKUP($C349,$B$4:$BH$42,20,FALSE),0)</f>
        <v>0</v>
      </c>
      <c r="V349" s="10">
        <f>ROUND(VLOOKUP($C349,$B$4:$BH$42,21,FALSE),0)</f>
        <v>0</v>
      </c>
      <c r="W349" s="2"/>
      <c r="X349" s="10">
        <f>ROUND(VLOOKUP($C349,$B$4:$BH$42,23,FALSE),0)</f>
        <v>150</v>
      </c>
      <c r="Y349" s="10">
        <f>ROUND(VLOOKUP($C349,$B$4:$BH$42,24,FALSE),0)</f>
        <v>0</v>
      </c>
      <c r="Z349" s="10">
        <f>ROUND(VLOOKUP($C349,$B$4:$BH$42,25,FALSE),0)</f>
        <v>0</v>
      </c>
      <c r="AA349" s="10">
        <f>ROUND(VLOOKUP($C349,$B$4:$BH$42,26,FALSE),0)</f>
        <v>0</v>
      </c>
      <c r="AB349" s="10">
        <f>ROUND(VLOOKUP($C349,$B$4:$BH$42,27,FALSE),0)</f>
        <v>0</v>
      </c>
      <c r="AC349" s="10">
        <f>ROUND(VLOOKUP($C349,$B$4:$BH$42,28,FALSE),0)</f>
        <v>0</v>
      </c>
      <c r="AD349" s="10">
        <f>ROUND(VLOOKUP($C349,$B$4:$BH$42,29,FALSE),0)</f>
        <v>100</v>
      </c>
      <c r="AE349" s="10">
        <f>ROUND(VLOOKUP($C349,$B$4:$BH$42,30,FALSE),0)</f>
        <v>250</v>
      </c>
      <c r="AF349" s="10">
        <f>ROUND(VLOOKUP($C349,$B$4:$BH$42,31,FALSE),0)</f>
        <v>0</v>
      </c>
      <c r="AG349" s="10">
        <f>ROUND(VLOOKUP($C349,$B$4:$BH$42,32,FALSE),0)</f>
        <v>0</v>
      </c>
      <c r="AH349" s="10">
        <f>ROUND(VLOOKUP($C349,$B$4:$BH$42,33,FALSE),0)</f>
        <v>0</v>
      </c>
      <c r="AI349" s="10">
        <f>ROUND(VLOOKUP($C349,$B$4:$BH$42,34,FALSE),0)</f>
        <v>0</v>
      </c>
      <c r="AJ349" s="3"/>
      <c r="AK349" s="10">
        <f>ROUND(VLOOKUP($C349,$B$4:$BH$42,36,FALSE),0)</f>
        <v>0</v>
      </c>
      <c r="AL349" s="10">
        <f>ROUND(VLOOKUP($C349,$B$4:$BH$42,37,FALSE),0)</f>
        <v>0</v>
      </c>
      <c r="AM349" s="3"/>
      <c r="AN349" s="10">
        <f>ROUND(VLOOKUP($C349,$B$4:$BH$42,39,FALSE),0)</f>
        <v>0</v>
      </c>
      <c r="AO349" s="10">
        <f>ROUND(VLOOKUP($C349,$B$4:$BH$42,40,FALSE),0)</f>
        <v>0</v>
      </c>
      <c r="AP349" s="10">
        <f>ROUND(VLOOKUP($C349,$B$4:$BH$42,41,FALSE),0)</f>
        <v>0</v>
      </c>
      <c r="AQ349" s="10">
        <f>ROUND(VLOOKUP($C349,$B$4:$BH$42,42,FALSE),0)</f>
        <v>0</v>
      </c>
      <c r="AR349" s="10">
        <f>ROUND(VLOOKUP($C349,$B$4:$BH$42,43,FALSE),0)</f>
        <v>0</v>
      </c>
      <c r="AS349" s="10">
        <f>ROUND(VLOOKUP($C349,$B$4:$BH$42,44,FALSE),0)</f>
        <v>0</v>
      </c>
      <c r="AT349" s="10">
        <f>ROUND(VLOOKUP($C349,$B$4:$BH$42,45,FALSE),0)</f>
        <v>0</v>
      </c>
      <c r="AU349" s="10">
        <f>ROUND(VLOOKUP($C349,$B$4:$BH$42,46,FALSE),0)</f>
        <v>0</v>
      </c>
      <c r="AV349" s="10">
        <f>ROUND(VLOOKUP($C349,$B$4:$BH$42,47,FALSE),0)</f>
        <v>0</v>
      </c>
      <c r="AW349" s="10">
        <f>ROUND(VLOOKUP($C349,$B$4:$BH$42,48,FALSE),0)</f>
        <v>0</v>
      </c>
      <c r="AX349" s="10">
        <f>ROUND(VLOOKUP($C349,$B$4:$BH$42,49,FALSE),0)</f>
        <v>0</v>
      </c>
      <c r="AY349" s="3"/>
      <c r="AZ349" s="10">
        <v>6000</v>
      </c>
      <c r="BA349" s="10">
        <v>6000</v>
      </c>
      <c r="BB349" s="10">
        <v>413</v>
      </c>
      <c r="BC349" s="10">
        <v>25</v>
      </c>
      <c r="BD349" s="10">
        <v>0</v>
      </c>
      <c r="BE349" s="10">
        <v>60</v>
      </c>
      <c r="BF349" s="3"/>
      <c r="BG349" s="10">
        <v>1000</v>
      </c>
      <c r="BH349" s="10">
        <v>5000</v>
      </c>
      <c r="BI349" s="3"/>
      <c r="BJ349" s="21">
        <v>1</v>
      </c>
      <c r="BK349" s="65">
        <v>0</v>
      </c>
      <c r="BL349" s="65">
        <v>0</v>
      </c>
      <c r="BM349" s="6">
        <f t="shared" ref="BM349:BM352" si="1307">MAX(G349*(1+M349/1000*(1+O349/1000))*(1+0.5*T349/1000)*(1+0.25*S349/1000),(H349*(1+X349/1000*(1+Z349/1000))*(1+0.5*AE349/1000)*(1+0.25*AD349/1000)))*BG349/1000</f>
        <v>151.17468749999998</v>
      </c>
      <c r="BN349" s="8">
        <f t="shared" ref="BN349:BN352" si="1308">(BQ349+BS349)/2*(1+AI349/2000)*(1+AH349/2000)*(1+AN349/2000)*(1+AK349/2000)</f>
        <v>231.01462885229961</v>
      </c>
      <c r="BO349" s="12">
        <f t="shared" ref="BO349:BO352" si="1309">SQRT(BM349*BN349)</f>
        <v>186.87847474943408</v>
      </c>
      <c r="BP349" s="50">
        <f>(1-'#Constant'!$A$3)/($J349*'#Constant'!$B$3/'#Constant'!$C$3^($D349-1)+1)+'#Constant'!$A$3</f>
        <v>0.93932457786116319</v>
      </c>
      <c r="BQ349" s="4">
        <f t="shared" ref="BQ349:BQ352" si="1310">I349/(BP349*(1-Q349/1000*(0.5+R349/1000))*(1-P349/1000)*(1-V349/1000)*(1+U349/1000))/20</f>
        <v>232.29457116606082</v>
      </c>
      <c r="BR349" s="50">
        <f>(1-'#Constant'!$A$3)/($K349*'#Constant'!$B$3/'#Constant'!$C$3^($D349-1)+1)+'#Constant'!$A$3</f>
        <v>0.9497912713472485</v>
      </c>
      <c r="BS349" s="4">
        <f t="shared" ref="BS349:BS352" si="1311">I349/(BR349*(1-AB349/1000*(0.5+AC349/1000))*(1-AA349/1000)*(1-AG349/1000)*(1+AF349/1000))/20</f>
        <v>229.73468653853837</v>
      </c>
      <c r="BT349">
        <f>BO349/$BO$4*100</f>
        <v>142.03471513233021</v>
      </c>
    </row>
    <row r="350" spans="1:72" s="13" customFormat="1" ht="17.25" thickBot="1" x14ac:dyDescent="0.35">
      <c r="B350" s="20"/>
      <c r="D350" s="14">
        <v>1</v>
      </c>
      <c r="E350" s="14">
        <v>1</v>
      </c>
      <c r="F350" s="19">
        <v>1</v>
      </c>
      <c r="G350" s="15">
        <f>G349</f>
        <v>114</v>
      </c>
      <c r="H350" s="15">
        <f>H349</f>
        <v>114</v>
      </c>
      <c r="I350" s="15">
        <f>I349</f>
        <v>4364</v>
      </c>
      <c r="J350" s="15">
        <f>J349</f>
        <v>22</v>
      </c>
      <c r="K350" s="15">
        <f>K349</f>
        <v>18</v>
      </c>
      <c r="L350" s="16"/>
      <c r="M350" s="15">
        <f t="shared" ref="M350:V350" si="1312">M349</f>
        <v>150</v>
      </c>
      <c r="N350" s="15">
        <f t="shared" si="1312"/>
        <v>0</v>
      </c>
      <c r="O350" s="15">
        <f t="shared" si="1312"/>
        <v>0</v>
      </c>
      <c r="P350" s="15">
        <f t="shared" si="1312"/>
        <v>0</v>
      </c>
      <c r="Q350" s="15">
        <f t="shared" si="1312"/>
        <v>0</v>
      </c>
      <c r="R350" s="15">
        <f t="shared" si="1312"/>
        <v>0</v>
      </c>
      <c r="S350" s="15">
        <f t="shared" si="1312"/>
        <v>100</v>
      </c>
      <c r="T350" s="15">
        <f t="shared" si="1312"/>
        <v>250</v>
      </c>
      <c r="U350" s="15">
        <f t="shared" si="1312"/>
        <v>0</v>
      </c>
      <c r="V350" s="15">
        <f t="shared" si="1312"/>
        <v>0</v>
      </c>
      <c r="W350" s="16"/>
      <c r="X350" s="15">
        <f t="shared" ref="X350:AI350" si="1313">X349</f>
        <v>150</v>
      </c>
      <c r="Y350" s="15">
        <f t="shared" si="1313"/>
        <v>0</v>
      </c>
      <c r="Z350" s="15">
        <f t="shared" si="1313"/>
        <v>0</v>
      </c>
      <c r="AA350" s="15">
        <f t="shared" si="1313"/>
        <v>0</v>
      </c>
      <c r="AB350" s="15">
        <f t="shared" si="1313"/>
        <v>0</v>
      </c>
      <c r="AC350" s="15">
        <f t="shared" si="1313"/>
        <v>0</v>
      </c>
      <c r="AD350" s="15">
        <f t="shared" si="1313"/>
        <v>100</v>
      </c>
      <c r="AE350" s="15">
        <f t="shared" si="1313"/>
        <v>250</v>
      </c>
      <c r="AF350" s="15">
        <f t="shared" si="1313"/>
        <v>0</v>
      </c>
      <c r="AG350" s="15">
        <f t="shared" si="1313"/>
        <v>0</v>
      </c>
      <c r="AH350" s="15">
        <f t="shared" si="1313"/>
        <v>0</v>
      </c>
      <c r="AI350" s="15">
        <f t="shared" si="1313"/>
        <v>0</v>
      </c>
      <c r="AJ350" s="17"/>
      <c r="AK350" s="15">
        <f>AK349</f>
        <v>0</v>
      </c>
      <c r="AL350" s="15">
        <f>AL349</f>
        <v>0</v>
      </c>
      <c r="AM350" s="17"/>
      <c r="AN350" s="15">
        <f t="shared" ref="AN350:AX350" si="1314">AN349</f>
        <v>0</v>
      </c>
      <c r="AO350" s="15">
        <f t="shared" si="1314"/>
        <v>0</v>
      </c>
      <c r="AP350" s="15">
        <f t="shared" si="1314"/>
        <v>0</v>
      </c>
      <c r="AQ350" s="15">
        <f t="shared" si="1314"/>
        <v>0</v>
      </c>
      <c r="AR350" s="15">
        <f t="shared" si="1314"/>
        <v>0</v>
      </c>
      <c r="AS350" s="15">
        <f t="shared" si="1314"/>
        <v>0</v>
      </c>
      <c r="AT350" s="15">
        <f t="shared" si="1314"/>
        <v>0</v>
      </c>
      <c r="AU350" s="15">
        <f t="shared" si="1314"/>
        <v>0</v>
      </c>
      <c r="AV350" s="15">
        <f t="shared" si="1314"/>
        <v>0</v>
      </c>
      <c r="AW350" s="15">
        <f t="shared" si="1314"/>
        <v>0</v>
      </c>
      <c r="AX350" s="15">
        <f t="shared" si="1314"/>
        <v>0</v>
      </c>
      <c r="AY350" s="17"/>
      <c r="AZ350" s="15">
        <f t="shared" ref="AZ350:BA350" si="1315">AZ349</f>
        <v>6000</v>
      </c>
      <c r="BA350" s="15">
        <f t="shared" si="1315"/>
        <v>6000</v>
      </c>
      <c r="BB350" s="15">
        <v>413</v>
      </c>
      <c r="BC350" s="15">
        <f t="shared" ref="BC350:BE350" si="1316">BC349</f>
        <v>25</v>
      </c>
      <c r="BD350" s="15">
        <f t="shared" si="1316"/>
        <v>0</v>
      </c>
      <c r="BE350" s="15">
        <f t="shared" si="1316"/>
        <v>60</v>
      </c>
      <c r="BF350" s="17"/>
      <c r="BG350" s="15">
        <f t="shared" ref="BG350:BH350" si="1317">BG349</f>
        <v>1000</v>
      </c>
      <c r="BH350" s="15">
        <f t="shared" si="1317"/>
        <v>5000</v>
      </c>
      <c r="BI350" s="17"/>
      <c r="BJ350" s="22">
        <f>G350/G349</f>
        <v>1</v>
      </c>
      <c r="BK350" s="65">
        <f t="shared" ref="BK350:BL350" si="1318">BK349</f>
        <v>0</v>
      </c>
      <c r="BL350" s="65">
        <f t="shared" si="1318"/>
        <v>0</v>
      </c>
      <c r="BM350" s="6">
        <f t="shared" si="1307"/>
        <v>151.17468749999998</v>
      </c>
      <c r="BN350" s="8">
        <f t="shared" si="1308"/>
        <v>231.01462885229961</v>
      </c>
      <c r="BO350" s="12">
        <f t="shared" si="1309"/>
        <v>186.87847474943408</v>
      </c>
      <c r="BP350" s="50">
        <f>(1-'#Constant'!$A$3)/($J350*'#Constant'!$B$3/'#Constant'!$C$3^($D350-1)+1)+'#Constant'!$A$3</f>
        <v>0.93932457786116319</v>
      </c>
      <c r="BQ350" s="4">
        <f t="shared" si="1310"/>
        <v>232.29457116606082</v>
      </c>
      <c r="BR350" s="50">
        <f>(1-'#Constant'!$A$3)/($K350*'#Constant'!$B$3/'#Constant'!$C$3^($D350-1)+1)+'#Constant'!$A$3</f>
        <v>0.9497912713472485</v>
      </c>
      <c r="BS350" s="4">
        <f t="shared" si="1311"/>
        <v>229.73468653853837</v>
      </c>
      <c r="BT350"/>
    </row>
    <row r="351" spans="1:72" x14ac:dyDescent="0.3">
      <c r="A351">
        <v>548</v>
      </c>
      <c r="B351" s="18" t="e">
        <f>VLOOKUP(CONCATENATE("CREATURE_NAME_",A351),[1]Localization_Hero!$A:$E,2,FALSE)</f>
        <v>#N/A</v>
      </c>
      <c r="C351" s="43" t="str">
        <f>VLOOKUP($A351,[2]CreatureTable!$A:$I,9,FALSE)</f>
        <v>Priest</v>
      </c>
      <c r="D351">
        <v>1</v>
      </c>
      <c r="E351">
        <v>1</v>
      </c>
      <c r="F351" s="18">
        <v>1</v>
      </c>
      <c r="G351" s="10">
        <f>ROUND(VLOOKUP($C351,$B$4:$BH$42,6,FALSE),0)</f>
        <v>95</v>
      </c>
      <c r="H351" s="10">
        <f>ROUND(VLOOKUP($C351,$B$4:$BH$42,7,FALSE),0)</f>
        <v>95</v>
      </c>
      <c r="I351" s="10">
        <f>ROUND(VLOOKUP($C351,$B$4:$BH$42,8,FALSE),0)</f>
        <v>4520</v>
      </c>
      <c r="J351" s="10">
        <f>ROUND(VLOOKUP($C351,$B$4:$BH$42,9,FALSE),0)</f>
        <v>20</v>
      </c>
      <c r="K351" s="10">
        <f>ROUND(VLOOKUP($C351,$B$4:$BH$42,10,FALSE),0)</f>
        <v>25</v>
      </c>
      <c r="L351" s="2"/>
      <c r="M351" s="10">
        <f>ROUND(VLOOKUP($C351,$B$4:$BH$42,12,FALSE),0)</f>
        <v>100</v>
      </c>
      <c r="N351" s="10">
        <f>ROUND(VLOOKUP($C351,$B$4:$BH$42,13,FALSE),0)</f>
        <v>0</v>
      </c>
      <c r="O351" s="10">
        <f>ROUND(VLOOKUP($C351,$B$4:$BH$42,14,FALSE),0)</f>
        <v>0</v>
      </c>
      <c r="P351" s="10">
        <f>ROUND(VLOOKUP($C351,$B$4:$BH$42,15,FALSE),0)</f>
        <v>0</v>
      </c>
      <c r="Q351" s="10">
        <f>ROUND(VLOOKUP($C351,$B$4:$BH$42,16,FALSE),0)</f>
        <v>0</v>
      </c>
      <c r="R351" s="10">
        <f>ROUND(VLOOKUP($C351,$B$4:$BH$42,17,FALSE),0)</f>
        <v>0</v>
      </c>
      <c r="S351" s="10">
        <f>ROUND(VLOOKUP($C351,$B$4:$BH$42,18,FALSE),0)</f>
        <v>100</v>
      </c>
      <c r="T351" s="10">
        <f>ROUND(VLOOKUP($C351,$B$4:$BH$42,19,FALSE),0)</f>
        <v>0</v>
      </c>
      <c r="U351" s="10">
        <f>ROUND(VLOOKUP($C351,$B$4:$BH$42,20,FALSE),0)</f>
        <v>0</v>
      </c>
      <c r="V351" s="10">
        <f>ROUND(VLOOKUP($C351,$B$4:$BH$42,21,FALSE),0)</f>
        <v>0</v>
      </c>
      <c r="W351" s="2"/>
      <c r="X351" s="10">
        <f>ROUND(VLOOKUP($C351,$B$4:$BH$42,23,FALSE),0)</f>
        <v>100</v>
      </c>
      <c r="Y351" s="10">
        <f>ROUND(VLOOKUP($C351,$B$4:$BH$42,24,FALSE),0)</f>
        <v>0</v>
      </c>
      <c r="Z351" s="10">
        <f>ROUND(VLOOKUP($C351,$B$4:$BH$42,25,FALSE),0)</f>
        <v>0</v>
      </c>
      <c r="AA351" s="10">
        <f>ROUND(VLOOKUP($C351,$B$4:$BH$42,26,FALSE),0)</f>
        <v>0</v>
      </c>
      <c r="AB351" s="10">
        <f>ROUND(VLOOKUP($C351,$B$4:$BH$42,27,FALSE),0)</f>
        <v>500</v>
      </c>
      <c r="AC351" s="10">
        <f>ROUND(VLOOKUP($C351,$B$4:$BH$42,28,FALSE),0)</f>
        <v>250</v>
      </c>
      <c r="AD351" s="10">
        <f>ROUND(VLOOKUP($C351,$B$4:$BH$42,29,FALSE),0)</f>
        <v>100</v>
      </c>
      <c r="AE351" s="10">
        <f>ROUND(VLOOKUP($C351,$B$4:$BH$42,30,FALSE),0)</f>
        <v>0</v>
      </c>
      <c r="AF351" s="10">
        <f>ROUND(VLOOKUP($C351,$B$4:$BH$42,31,FALSE),0)</f>
        <v>0</v>
      </c>
      <c r="AG351" s="10">
        <f>ROUND(VLOOKUP($C351,$B$4:$BH$42,32,FALSE),0)</f>
        <v>150</v>
      </c>
      <c r="AH351" s="10">
        <f>ROUND(VLOOKUP($C351,$B$4:$BH$42,33,FALSE),0)</f>
        <v>0</v>
      </c>
      <c r="AI351" s="10">
        <f>ROUND(VLOOKUP($C351,$B$4:$BH$42,34,FALSE),0)</f>
        <v>0</v>
      </c>
      <c r="AJ351" s="3"/>
      <c r="AK351" s="10">
        <f>ROUND(VLOOKUP($C351,$B$4:$BH$42,36,FALSE),0)</f>
        <v>0</v>
      </c>
      <c r="AL351" s="10">
        <f>ROUND(VLOOKUP($C351,$B$4:$BH$42,37,FALSE),0)</f>
        <v>0</v>
      </c>
      <c r="AM351" s="3"/>
      <c r="AN351" s="10">
        <f>ROUND(VLOOKUP($C351,$B$4:$BH$42,39,FALSE),0)</f>
        <v>0</v>
      </c>
      <c r="AO351" s="10">
        <f>ROUND(VLOOKUP($C351,$B$4:$BH$42,40,FALSE),0)</f>
        <v>0</v>
      </c>
      <c r="AP351" s="10">
        <f>ROUND(VLOOKUP($C351,$B$4:$BH$42,41,FALSE),0)</f>
        <v>0</v>
      </c>
      <c r="AQ351" s="10">
        <f>ROUND(VLOOKUP($C351,$B$4:$BH$42,42,FALSE),0)</f>
        <v>0</v>
      </c>
      <c r="AR351" s="10">
        <f>ROUND(VLOOKUP($C351,$B$4:$BH$42,43,FALSE),0)</f>
        <v>0</v>
      </c>
      <c r="AS351" s="10">
        <f>ROUND(VLOOKUP($C351,$B$4:$BH$42,44,FALSE),0)</f>
        <v>0</v>
      </c>
      <c r="AT351" s="10">
        <f>ROUND(VLOOKUP($C351,$B$4:$BH$42,45,FALSE),0)</f>
        <v>0</v>
      </c>
      <c r="AU351" s="10">
        <f>ROUND(VLOOKUP($C351,$B$4:$BH$42,46,FALSE),0)</f>
        <v>0</v>
      </c>
      <c r="AV351" s="10">
        <f>ROUND(VLOOKUP($C351,$B$4:$BH$42,47,FALSE),0)</f>
        <v>0</v>
      </c>
      <c r="AW351" s="10">
        <f>ROUND(VLOOKUP($C351,$B$4:$BH$42,48,FALSE),0)</f>
        <v>0</v>
      </c>
      <c r="AX351" s="10">
        <f>ROUND(VLOOKUP($C351,$B$4:$BH$42,49,FALSE),0)</f>
        <v>0</v>
      </c>
      <c r="AY351" s="3"/>
      <c r="AZ351" s="10">
        <v>6000</v>
      </c>
      <c r="BA351" s="10">
        <v>2000</v>
      </c>
      <c r="BB351" s="10">
        <v>525</v>
      </c>
      <c r="BC351" s="10">
        <v>0</v>
      </c>
      <c r="BD351" s="10">
        <v>0</v>
      </c>
      <c r="BE351" s="10">
        <v>60</v>
      </c>
      <c r="BF351" s="3"/>
      <c r="BG351" s="10">
        <v>1000</v>
      </c>
      <c r="BH351" s="10">
        <v>5000</v>
      </c>
      <c r="BI351" s="3"/>
      <c r="BJ351" s="21">
        <v>1</v>
      </c>
      <c r="BK351" s="65">
        <v>0</v>
      </c>
      <c r="BL351" s="65">
        <v>0</v>
      </c>
      <c r="BM351" s="6">
        <f t="shared" si="1307"/>
        <v>107.11250000000001</v>
      </c>
      <c r="BN351" s="8">
        <f t="shared" si="1308"/>
        <v>347.95278528237111</v>
      </c>
      <c r="BO351" s="12">
        <f t="shared" si="1309"/>
        <v>193.05463660207172</v>
      </c>
      <c r="BP351" s="50">
        <f>(1-'#Constant'!$A$3)/($J351*'#Constant'!$B$3/'#Constant'!$C$3^($D351-1)+1)+'#Constant'!$A$3</f>
        <v>0.94452830188679238</v>
      </c>
      <c r="BQ351" s="4">
        <f t="shared" si="1310"/>
        <v>239.27287255293649</v>
      </c>
      <c r="BR351" s="50">
        <f>(1-'#Constant'!$A$3)/($K351*'#Constant'!$B$3/'#Constant'!$C$3^($D351-1)+1)+'#Constant'!$A$3</f>
        <v>0.93162790697674425</v>
      </c>
      <c r="BS351" s="4">
        <f t="shared" si="1311"/>
        <v>456.63269801180576</v>
      </c>
      <c r="BT351">
        <f>BO351/$BO$4*100</f>
        <v>146.72883194020091</v>
      </c>
    </row>
    <row r="352" spans="1:72" s="13" customFormat="1" ht="17.25" thickBot="1" x14ac:dyDescent="0.35">
      <c r="B352" s="20"/>
      <c r="C352" s="43"/>
      <c r="D352" s="14">
        <v>1</v>
      </c>
      <c r="E352" s="14">
        <v>1</v>
      </c>
      <c r="F352" s="19">
        <v>1</v>
      </c>
      <c r="G352" s="15">
        <f>G351</f>
        <v>95</v>
      </c>
      <c r="H352" s="15">
        <f>H351</f>
        <v>95</v>
      </c>
      <c r="I352" s="15">
        <f>I351</f>
        <v>4520</v>
      </c>
      <c r="J352" s="15">
        <f>J351</f>
        <v>20</v>
      </c>
      <c r="K352" s="15">
        <f>K351</f>
        <v>25</v>
      </c>
      <c r="L352" s="16"/>
      <c r="M352" s="15">
        <f t="shared" ref="M352:V352" si="1319">M351</f>
        <v>100</v>
      </c>
      <c r="N352" s="15">
        <f t="shared" si="1319"/>
        <v>0</v>
      </c>
      <c r="O352" s="15">
        <f t="shared" si="1319"/>
        <v>0</v>
      </c>
      <c r="P352" s="15">
        <f t="shared" si="1319"/>
        <v>0</v>
      </c>
      <c r="Q352" s="15">
        <f t="shared" si="1319"/>
        <v>0</v>
      </c>
      <c r="R352" s="15">
        <f t="shared" si="1319"/>
        <v>0</v>
      </c>
      <c r="S352" s="15">
        <f t="shared" si="1319"/>
        <v>100</v>
      </c>
      <c r="T352" s="15">
        <f t="shared" si="1319"/>
        <v>0</v>
      </c>
      <c r="U352" s="15">
        <f t="shared" si="1319"/>
        <v>0</v>
      </c>
      <c r="V352" s="15">
        <f t="shared" si="1319"/>
        <v>0</v>
      </c>
      <c r="W352" s="16"/>
      <c r="X352" s="15">
        <f t="shared" ref="X352:AI352" si="1320">X351</f>
        <v>100</v>
      </c>
      <c r="Y352" s="15">
        <f t="shared" si="1320"/>
        <v>0</v>
      </c>
      <c r="Z352" s="15">
        <f t="shared" si="1320"/>
        <v>0</v>
      </c>
      <c r="AA352" s="15">
        <f t="shared" si="1320"/>
        <v>0</v>
      </c>
      <c r="AB352" s="15">
        <f t="shared" si="1320"/>
        <v>500</v>
      </c>
      <c r="AC352" s="15">
        <f t="shared" si="1320"/>
        <v>250</v>
      </c>
      <c r="AD352" s="15">
        <f t="shared" si="1320"/>
        <v>100</v>
      </c>
      <c r="AE352" s="15">
        <f t="shared" si="1320"/>
        <v>0</v>
      </c>
      <c r="AF352" s="15">
        <f t="shared" si="1320"/>
        <v>0</v>
      </c>
      <c r="AG352" s="15">
        <f t="shared" si="1320"/>
        <v>150</v>
      </c>
      <c r="AH352" s="15">
        <f t="shared" si="1320"/>
        <v>0</v>
      </c>
      <c r="AI352" s="15">
        <f t="shared" si="1320"/>
        <v>0</v>
      </c>
      <c r="AJ352" s="17"/>
      <c r="AK352" s="15">
        <f>AK351</f>
        <v>0</v>
      </c>
      <c r="AL352" s="15">
        <f>AL351</f>
        <v>0</v>
      </c>
      <c r="AM352" s="17"/>
      <c r="AN352" s="15">
        <f t="shared" ref="AN352:AX352" si="1321">AN351</f>
        <v>0</v>
      </c>
      <c r="AO352" s="15">
        <f t="shared" si="1321"/>
        <v>0</v>
      </c>
      <c r="AP352" s="15">
        <f t="shared" si="1321"/>
        <v>0</v>
      </c>
      <c r="AQ352" s="15">
        <f t="shared" si="1321"/>
        <v>0</v>
      </c>
      <c r="AR352" s="15">
        <f t="shared" si="1321"/>
        <v>0</v>
      </c>
      <c r="AS352" s="15">
        <f t="shared" si="1321"/>
        <v>0</v>
      </c>
      <c r="AT352" s="15">
        <f t="shared" si="1321"/>
        <v>0</v>
      </c>
      <c r="AU352" s="15">
        <f t="shared" si="1321"/>
        <v>0</v>
      </c>
      <c r="AV352" s="15">
        <f t="shared" si="1321"/>
        <v>0</v>
      </c>
      <c r="AW352" s="15">
        <f t="shared" si="1321"/>
        <v>0</v>
      </c>
      <c r="AX352" s="15">
        <f t="shared" si="1321"/>
        <v>0</v>
      </c>
      <c r="AY352" s="17"/>
      <c r="AZ352" s="15">
        <f t="shared" ref="AZ352:BA352" si="1322">AZ351</f>
        <v>6000</v>
      </c>
      <c r="BA352" s="15">
        <f t="shared" si="1322"/>
        <v>2000</v>
      </c>
      <c r="BB352" s="15">
        <f>BB351</f>
        <v>525</v>
      </c>
      <c r="BC352" s="15">
        <f t="shared" ref="BC352:BE352" si="1323">BC351</f>
        <v>0</v>
      </c>
      <c r="BD352" s="15">
        <f t="shared" si="1323"/>
        <v>0</v>
      </c>
      <c r="BE352" s="15">
        <f t="shared" si="1323"/>
        <v>60</v>
      </c>
      <c r="BF352" s="17"/>
      <c r="BG352" s="15">
        <f t="shared" ref="BG352:BH352" si="1324">BG351</f>
        <v>1000</v>
      </c>
      <c r="BH352" s="15">
        <f t="shared" si="1324"/>
        <v>5000</v>
      </c>
      <c r="BI352" s="17"/>
      <c r="BJ352" s="22">
        <f>G352/G351</f>
        <v>1</v>
      </c>
      <c r="BK352" s="65">
        <f t="shared" ref="BK352:BL352" si="1325">BK351</f>
        <v>0</v>
      </c>
      <c r="BL352" s="65">
        <f t="shared" si="1325"/>
        <v>0</v>
      </c>
      <c r="BM352" s="6">
        <f t="shared" si="1307"/>
        <v>107.11250000000001</v>
      </c>
      <c r="BN352" s="8">
        <f t="shared" si="1308"/>
        <v>347.95278528237111</v>
      </c>
      <c r="BO352" s="12">
        <f t="shared" si="1309"/>
        <v>193.05463660207172</v>
      </c>
      <c r="BP352" s="50">
        <f>(1-'#Constant'!$A$3)/($J352*'#Constant'!$B$3/'#Constant'!$C$3^($D352-1)+1)+'#Constant'!$A$3</f>
        <v>0.94452830188679238</v>
      </c>
      <c r="BQ352" s="4">
        <f t="shared" si="1310"/>
        <v>239.27287255293649</v>
      </c>
      <c r="BR352" s="50">
        <f>(1-'#Constant'!$A$3)/($K352*'#Constant'!$B$3/'#Constant'!$C$3^($D352-1)+1)+'#Constant'!$A$3</f>
        <v>0.93162790697674425</v>
      </c>
      <c r="BS352" s="4">
        <f t="shared" si="1311"/>
        <v>456.63269801180576</v>
      </c>
      <c r="BT352"/>
    </row>
    <row r="353" spans="1:72" x14ac:dyDescent="0.3">
      <c r="A353">
        <v>549</v>
      </c>
      <c r="B353" s="18" t="str">
        <f>VLOOKUP(CONCATENATE("CREATURE_NAME_",A353),[1]Localization_Hero!$A:$E,2,FALSE)</f>
        <v>{1}의 어둠</v>
      </c>
      <c r="C353" s="43" t="str">
        <f>VLOOKUP($A353,[2]CreatureTable!$A:$I,9,FALSE)</f>
        <v>Wizard</v>
      </c>
      <c r="D353">
        <v>1</v>
      </c>
      <c r="E353">
        <v>1</v>
      </c>
      <c r="F353" s="18">
        <v>1</v>
      </c>
      <c r="G353" s="10">
        <f>ROUND(VLOOKUP($C353,$B$4:$BH$42,6,FALSE),0)</f>
        <v>120</v>
      </c>
      <c r="H353" s="10">
        <f>ROUND(VLOOKUP($C353,$B$4:$BH$42,7,FALSE),0)</f>
        <v>120</v>
      </c>
      <c r="I353" s="10">
        <f>ROUND(VLOOKUP($C353,$B$4:$BH$42,8,FALSE),0)</f>
        <v>4031</v>
      </c>
      <c r="J353" s="10">
        <f>ROUND(VLOOKUP($C353,$B$4:$BH$42,9,FALSE),0)</f>
        <v>16</v>
      </c>
      <c r="K353" s="10">
        <f>ROUND(VLOOKUP($C353,$B$4:$BH$42,10,FALSE),0)</f>
        <v>24</v>
      </c>
      <c r="L353" s="2"/>
      <c r="M353" s="10">
        <f>ROUND(VLOOKUP($C353,$B$4:$BH$42,12,FALSE),0)</f>
        <v>100</v>
      </c>
      <c r="N353" s="10">
        <f>ROUND(VLOOKUP($C353,$B$4:$BH$42,13,FALSE),0)</f>
        <v>0</v>
      </c>
      <c r="O353" s="10">
        <f>ROUND(VLOOKUP($C353,$B$4:$BH$42,14,FALSE),0)</f>
        <v>0</v>
      </c>
      <c r="P353" s="10">
        <f>ROUND(VLOOKUP($C353,$B$4:$BH$42,15,FALSE),0)</f>
        <v>0</v>
      </c>
      <c r="Q353" s="10">
        <f>ROUND(VLOOKUP($C353,$B$4:$BH$42,16,FALSE),0)</f>
        <v>0</v>
      </c>
      <c r="R353" s="10">
        <f>ROUND(VLOOKUP($C353,$B$4:$BH$42,17,FALSE),0)</f>
        <v>0</v>
      </c>
      <c r="S353" s="10">
        <f>ROUND(VLOOKUP($C353,$B$4:$BH$42,18,FALSE),0)</f>
        <v>100</v>
      </c>
      <c r="T353" s="10">
        <f>ROUND(VLOOKUP($C353,$B$4:$BH$42,19,FALSE),0)</f>
        <v>150</v>
      </c>
      <c r="U353" s="10">
        <f>ROUND(VLOOKUP($C353,$B$4:$BH$42,20,FALSE),0)</f>
        <v>0</v>
      </c>
      <c r="V353" s="10">
        <f>ROUND(VLOOKUP($C353,$B$4:$BH$42,21,FALSE),0)</f>
        <v>0</v>
      </c>
      <c r="W353" s="2"/>
      <c r="X353" s="10">
        <f>ROUND(VLOOKUP($C353,$B$4:$BH$42,23,FALSE),0)</f>
        <v>100</v>
      </c>
      <c r="Y353" s="10">
        <f>ROUND(VLOOKUP($C353,$B$4:$BH$42,24,FALSE),0)</f>
        <v>0</v>
      </c>
      <c r="Z353" s="10">
        <f>ROUND(VLOOKUP($C353,$B$4:$BH$42,25,FALSE),0)</f>
        <v>0</v>
      </c>
      <c r="AA353" s="10">
        <f>ROUND(VLOOKUP($C353,$B$4:$BH$42,26,FALSE),0)</f>
        <v>200</v>
      </c>
      <c r="AB353" s="10">
        <f>ROUND(VLOOKUP($C353,$B$4:$BH$42,27,FALSE),0)</f>
        <v>250</v>
      </c>
      <c r="AC353" s="10">
        <f>ROUND(VLOOKUP($C353,$B$4:$BH$42,28,FALSE),0)</f>
        <v>0</v>
      </c>
      <c r="AD353" s="10">
        <f>ROUND(VLOOKUP($C353,$B$4:$BH$42,29,FALSE),0)</f>
        <v>100</v>
      </c>
      <c r="AE353" s="10">
        <f>ROUND(VLOOKUP($C353,$B$4:$BH$42,30,FALSE),0)</f>
        <v>150</v>
      </c>
      <c r="AF353" s="10">
        <f>ROUND(VLOOKUP($C353,$B$4:$BH$42,31,FALSE),0)</f>
        <v>0</v>
      </c>
      <c r="AG353" s="10">
        <f>ROUND(VLOOKUP($C353,$B$4:$BH$42,32,FALSE),0)</f>
        <v>0</v>
      </c>
      <c r="AH353" s="10">
        <f>ROUND(VLOOKUP($C353,$B$4:$BH$42,33,FALSE),0)</f>
        <v>0</v>
      </c>
      <c r="AI353" s="10">
        <f>ROUND(VLOOKUP($C353,$B$4:$BH$42,34,FALSE),0)</f>
        <v>0</v>
      </c>
      <c r="AJ353" s="3"/>
      <c r="AK353" s="10">
        <f>ROUND(VLOOKUP($C353,$B$4:$BH$42,36,FALSE),0)</f>
        <v>0</v>
      </c>
      <c r="AL353" s="10">
        <f>ROUND(VLOOKUP($C353,$B$4:$BH$42,37,FALSE),0)</f>
        <v>0</v>
      </c>
      <c r="AM353" s="3"/>
      <c r="AN353" s="10">
        <f>ROUND(VLOOKUP($C353,$B$4:$BH$42,39,FALSE),0)</f>
        <v>0</v>
      </c>
      <c r="AO353" s="10">
        <f>ROUND(VLOOKUP($C353,$B$4:$BH$42,40,FALSE),0)</f>
        <v>0</v>
      </c>
      <c r="AP353" s="10">
        <f>ROUND(VLOOKUP($C353,$B$4:$BH$42,41,FALSE),0)</f>
        <v>0</v>
      </c>
      <c r="AQ353" s="10">
        <f>ROUND(VLOOKUP($C353,$B$4:$BH$42,42,FALSE),0)</f>
        <v>0</v>
      </c>
      <c r="AR353" s="10">
        <f>ROUND(VLOOKUP($C353,$B$4:$BH$42,43,FALSE),0)</f>
        <v>0</v>
      </c>
      <c r="AS353" s="10">
        <f>ROUND(VLOOKUP($C353,$B$4:$BH$42,44,FALSE),0)</f>
        <v>0</v>
      </c>
      <c r="AT353" s="10">
        <f>ROUND(VLOOKUP($C353,$B$4:$BH$42,45,FALSE),0)</f>
        <v>0</v>
      </c>
      <c r="AU353" s="10">
        <f>ROUND(VLOOKUP($C353,$B$4:$BH$42,46,FALSE),0)</f>
        <v>0</v>
      </c>
      <c r="AV353" s="10">
        <f>ROUND(VLOOKUP($C353,$B$4:$BH$42,47,FALSE),0)</f>
        <v>0</v>
      </c>
      <c r="AW353" s="10">
        <f>ROUND(VLOOKUP($C353,$B$4:$BH$42,48,FALSE),0)</f>
        <v>0</v>
      </c>
      <c r="AX353" s="10">
        <f>ROUND(VLOOKUP($C353,$B$4:$BH$42,49,FALSE),0)</f>
        <v>0</v>
      </c>
      <c r="AY353" s="3"/>
      <c r="AZ353" s="10">
        <v>6000</v>
      </c>
      <c r="BA353" s="10">
        <v>6000</v>
      </c>
      <c r="BB353" s="10">
        <v>450</v>
      </c>
      <c r="BC353" s="10">
        <v>25</v>
      </c>
      <c r="BD353" s="10">
        <v>0</v>
      </c>
      <c r="BE353" s="10">
        <v>60</v>
      </c>
      <c r="BF353" s="3"/>
      <c r="BG353" s="10">
        <v>1000</v>
      </c>
      <c r="BH353" s="10">
        <v>5000</v>
      </c>
      <c r="BI353" s="3"/>
      <c r="BJ353" s="21">
        <v>1</v>
      </c>
      <c r="BK353" s="65">
        <v>0</v>
      </c>
      <c r="BL353" s="65">
        <v>0</v>
      </c>
      <c r="BM353" s="6">
        <f t="shared" ref="BM353:BM356" si="1326">MAX(G353*(1+M353/1000*(1+O353/1000))*(1+0.5*T353/1000)*(1+0.25*S353/1000),(H353*(1+X353/1000*(1+Z353/1000))*(1+0.5*AE353/1000)*(1+0.25*AD353/1000)))*BG353/1000</f>
        <v>145.44749999999999</v>
      </c>
      <c r="BN353" s="8">
        <f t="shared" ref="BN353:BN356" si="1327">(BQ353+BS353)/2*(1+AI353/2000)*(1+AH353/2000)*(1+AN353/2000)*(1+AK353/2000)</f>
        <v>259.61870858192918</v>
      </c>
      <c r="BO353" s="12">
        <f t="shared" ref="BO353:BO356" si="1328">SQRT(BM353*BN353)</f>
        <v>194.32162030116501</v>
      </c>
      <c r="BP353" s="50">
        <f>(1-'#Constant'!$A$3)/($J353*'#Constant'!$B$3/'#Constant'!$C$3^($D353-1)+1)+'#Constant'!$A$3</f>
        <v>0.95511450381679386</v>
      </c>
      <c r="BQ353" s="4">
        <f t="shared" ref="BQ353:BQ356" si="1329">I353/(BP353*(1-Q353/1000*(0.5+R353/1000))*(1-P353/1000)*(1-V353/1000)*(1+U353/1000))/20</f>
        <v>211.02181905370844</v>
      </c>
      <c r="BR353" s="50">
        <f>(1-'#Constant'!$A$3)/($K353*'#Constant'!$B$3/'#Constant'!$C$3^($D353-1)+1)+'#Constant'!$A$3</f>
        <v>0.93417910447761188</v>
      </c>
      <c r="BS353" s="4">
        <f t="shared" ref="BS353:BS356" si="1330">I353/(BR353*(1-AB353/1000*(0.5+AC353/1000))*(1-AA353/1000)*(1-AG353/1000)*(1+AF353/1000))/20</f>
        <v>308.21559811014993</v>
      </c>
      <c r="BT353">
        <f>BO353/$BO$4*100</f>
        <v>147.69178751343802</v>
      </c>
    </row>
    <row r="354" spans="1:72" s="13" customFormat="1" ht="17.25" thickBot="1" x14ac:dyDescent="0.35">
      <c r="B354" s="20"/>
      <c r="D354" s="14">
        <v>1</v>
      </c>
      <c r="E354" s="14">
        <v>1</v>
      </c>
      <c r="F354" s="19">
        <v>1</v>
      </c>
      <c r="G354" s="15">
        <f>G353</f>
        <v>120</v>
      </c>
      <c r="H354" s="15">
        <f>H353</f>
        <v>120</v>
      </c>
      <c r="I354" s="15">
        <f>I353</f>
        <v>4031</v>
      </c>
      <c r="J354" s="15">
        <f>J353</f>
        <v>16</v>
      </c>
      <c r="K354" s="15">
        <f>K353</f>
        <v>24</v>
      </c>
      <c r="L354" s="16"/>
      <c r="M354" s="15">
        <f t="shared" ref="M354:V354" si="1331">M353</f>
        <v>100</v>
      </c>
      <c r="N354" s="15">
        <f t="shared" si="1331"/>
        <v>0</v>
      </c>
      <c r="O354" s="15">
        <f t="shared" si="1331"/>
        <v>0</v>
      </c>
      <c r="P354" s="15">
        <f t="shared" si="1331"/>
        <v>0</v>
      </c>
      <c r="Q354" s="15">
        <f t="shared" si="1331"/>
        <v>0</v>
      </c>
      <c r="R354" s="15">
        <f t="shared" si="1331"/>
        <v>0</v>
      </c>
      <c r="S354" s="15">
        <f t="shared" si="1331"/>
        <v>100</v>
      </c>
      <c r="T354" s="15">
        <f t="shared" si="1331"/>
        <v>150</v>
      </c>
      <c r="U354" s="15">
        <f t="shared" si="1331"/>
        <v>0</v>
      </c>
      <c r="V354" s="15">
        <f t="shared" si="1331"/>
        <v>0</v>
      </c>
      <c r="W354" s="16"/>
      <c r="X354" s="15">
        <f t="shared" ref="X354:AI354" si="1332">X353</f>
        <v>100</v>
      </c>
      <c r="Y354" s="15">
        <f t="shared" si="1332"/>
        <v>0</v>
      </c>
      <c r="Z354" s="15">
        <f t="shared" si="1332"/>
        <v>0</v>
      </c>
      <c r="AA354" s="15">
        <f t="shared" si="1332"/>
        <v>200</v>
      </c>
      <c r="AB354" s="15">
        <f t="shared" si="1332"/>
        <v>250</v>
      </c>
      <c r="AC354" s="15">
        <f t="shared" si="1332"/>
        <v>0</v>
      </c>
      <c r="AD354" s="15">
        <f t="shared" si="1332"/>
        <v>100</v>
      </c>
      <c r="AE354" s="15">
        <f t="shared" si="1332"/>
        <v>150</v>
      </c>
      <c r="AF354" s="15">
        <f t="shared" si="1332"/>
        <v>0</v>
      </c>
      <c r="AG354" s="15">
        <f t="shared" si="1332"/>
        <v>0</v>
      </c>
      <c r="AH354" s="15">
        <f t="shared" si="1332"/>
        <v>0</v>
      </c>
      <c r="AI354" s="15">
        <f t="shared" si="1332"/>
        <v>0</v>
      </c>
      <c r="AJ354" s="17"/>
      <c r="AK354" s="15">
        <f>AK353</f>
        <v>0</v>
      </c>
      <c r="AL354" s="15">
        <f>AL353</f>
        <v>0</v>
      </c>
      <c r="AM354" s="17"/>
      <c r="AN354" s="15">
        <f t="shared" ref="AN354:AX354" si="1333">AN353</f>
        <v>0</v>
      </c>
      <c r="AO354" s="15">
        <f t="shared" si="1333"/>
        <v>0</v>
      </c>
      <c r="AP354" s="15">
        <f t="shared" si="1333"/>
        <v>0</v>
      </c>
      <c r="AQ354" s="15">
        <f t="shared" si="1333"/>
        <v>0</v>
      </c>
      <c r="AR354" s="15">
        <f t="shared" si="1333"/>
        <v>0</v>
      </c>
      <c r="AS354" s="15">
        <f t="shared" si="1333"/>
        <v>0</v>
      </c>
      <c r="AT354" s="15">
        <f t="shared" si="1333"/>
        <v>0</v>
      </c>
      <c r="AU354" s="15">
        <f t="shared" si="1333"/>
        <v>0</v>
      </c>
      <c r="AV354" s="15">
        <f t="shared" si="1333"/>
        <v>0</v>
      </c>
      <c r="AW354" s="15">
        <f t="shared" si="1333"/>
        <v>0</v>
      </c>
      <c r="AX354" s="15">
        <f t="shared" si="1333"/>
        <v>0</v>
      </c>
      <c r="AY354" s="17"/>
      <c r="AZ354" s="15">
        <f t="shared" ref="AZ354:BA354" si="1334">AZ353</f>
        <v>6000</v>
      </c>
      <c r="BA354" s="15">
        <f t="shared" si="1334"/>
        <v>6000</v>
      </c>
      <c r="BB354" s="15">
        <f>BB353</f>
        <v>450</v>
      </c>
      <c r="BC354" s="15">
        <f t="shared" ref="BC354:BE354" si="1335">BC353</f>
        <v>25</v>
      </c>
      <c r="BD354" s="15">
        <f t="shared" si="1335"/>
        <v>0</v>
      </c>
      <c r="BE354" s="15">
        <f t="shared" si="1335"/>
        <v>60</v>
      </c>
      <c r="BF354" s="17"/>
      <c r="BG354" s="15">
        <f t="shared" ref="BG354:BH354" si="1336">BG353</f>
        <v>1000</v>
      </c>
      <c r="BH354" s="15">
        <f t="shared" si="1336"/>
        <v>5000</v>
      </c>
      <c r="BI354" s="17"/>
      <c r="BJ354" s="22">
        <f>G354/G353</f>
        <v>1</v>
      </c>
      <c r="BK354" s="65">
        <f t="shared" ref="BK354:BL354" si="1337">BK353</f>
        <v>0</v>
      </c>
      <c r="BL354" s="65">
        <f t="shared" si="1337"/>
        <v>0</v>
      </c>
      <c r="BM354" s="6">
        <f t="shared" si="1326"/>
        <v>145.44749999999999</v>
      </c>
      <c r="BN354" s="8">
        <f t="shared" si="1327"/>
        <v>259.61870858192918</v>
      </c>
      <c r="BO354" s="12">
        <f t="shared" si="1328"/>
        <v>194.32162030116501</v>
      </c>
      <c r="BP354" s="50">
        <f>(1-'#Constant'!$A$3)/($J354*'#Constant'!$B$3/'#Constant'!$C$3^($D354-1)+1)+'#Constant'!$A$3</f>
        <v>0.95511450381679386</v>
      </c>
      <c r="BQ354" s="4">
        <f t="shared" si="1329"/>
        <v>211.02181905370844</v>
      </c>
      <c r="BR354" s="50">
        <f>(1-'#Constant'!$A$3)/($K354*'#Constant'!$B$3/'#Constant'!$C$3^($D354-1)+1)+'#Constant'!$A$3</f>
        <v>0.93417910447761188</v>
      </c>
      <c r="BS354" s="4">
        <f t="shared" si="1330"/>
        <v>308.21559811014993</v>
      </c>
      <c r="BT354"/>
    </row>
    <row r="355" spans="1:72" x14ac:dyDescent="0.3">
      <c r="A355">
        <v>550</v>
      </c>
      <c r="B355" s="18" t="str">
        <f>VLOOKUP(CONCATENATE("CREATURE_NAME_",A355),[1]Localization_Hero!$A:$E,2,FALSE)</f>
        <v>{1}의 어둠</v>
      </c>
      <c r="C355" s="43" t="str">
        <f>VLOOKUP($A355,[2]CreatureTable!$A:$I,9,FALSE)</f>
        <v>Archer</v>
      </c>
      <c r="D355">
        <v>1</v>
      </c>
      <c r="E355">
        <v>1</v>
      </c>
      <c r="F355" s="18">
        <v>1</v>
      </c>
      <c r="G355" s="10">
        <f>ROUND(VLOOKUP($C355,$B$4:$BH$42,6,FALSE),0)</f>
        <v>114</v>
      </c>
      <c r="H355" s="10">
        <f>ROUND(VLOOKUP($C355,$B$4:$BH$42,7,FALSE),0)</f>
        <v>114</v>
      </c>
      <c r="I355" s="10">
        <f>ROUND(VLOOKUP($C355,$B$4:$BH$42,8,FALSE),0)</f>
        <v>4364</v>
      </c>
      <c r="J355" s="10">
        <f>ROUND(VLOOKUP($C355,$B$4:$BH$42,9,FALSE),0)</f>
        <v>22</v>
      </c>
      <c r="K355" s="10">
        <f>ROUND(VLOOKUP($C355,$B$4:$BH$42,10,FALSE),0)</f>
        <v>18</v>
      </c>
      <c r="L355" s="2"/>
      <c r="M355" s="10">
        <f>ROUND(VLOOKUP($C355,$B$4:$BH$42,12,FALSE),0)</f>
        <v>150</v>
      </c>
      <c r="N355" s="10">
        <f>ROUND(VLOOKUP($C355,$B$4:$BH$42,13,FALSE),0)</f>
        <v>0</v>
      </c>
      <c r="O355" s="10">
        <f>ROUND(VLOOKUP($C355,$B$4:$BH$42,14,FALSE),0)</f>
        <v>0</v>
      </c>
      <c r="P355" s="10">
        <f>ROUND(VLOOKUP($C355,$B$4:$BH$42,15,FALSE),0)</f>
        <v>0</v>
      </c>
      <c r="Q355" s="10">
        <f>ROUND(VLOOKUP($C355,$B$4:$BH$42,16,FALSE),0)</f>
        <v>0</v>
      </c>
      <c r="R355" s="10">
        <f>ROUND(VLOOKUP($C355,$B$4:$BH$42,17,FALSE),0)</f>
        <v>0</v>
      </c>
      <c r="S355" s="10">
        <f>ROUND(VLOOKUP($C355,$B$4:$BH$42,18,FALSE),0)</f>
        <v>100</v>
      </c>
      <c r="T355" s="10">
        <f>ROUND(VLOOKUP($C355,$B$4:$BH$42,19,FALSE),0)</f>
        <v>250</v>
      </c>
      <c r="U355" s="10">
        <f>ROUND(VLOOKUP($C355,$B$4:$BH$42,20,FALSE),0)</f>
        <v>0</v>
      </c>
      <c r="V355" s="10">
        <f>ROUND(VLOOKUP($C355,$B$4:$BH$42,21,FALSE),0)</f>
        <v>0</v>
      </c>
      <c r="W355" s="2"/>
      <c r="X355" s="10">
        <f>ROUND(VLOOKUP($C355,$B$4:$BH$42,23,FALSE),0)</f>
        <v>150</v>
      </c>
      <c r="Y355" s="10">
        <f>ROUND(VLOOKUP($C355,$B$4:$BH$42,24,FALSE),0)</f>
        <v>0</v>
      </c>
      <c r="Z355" s="10">
        <f>ROUND(VLOOKUP($C355,$B$4:$BH$42,25,FALSE),0)</f>
        <v>0</v>
      </c>
      <c r="AA355" s="10">
        <f>ROUND(VLOOKUP($C355,$B$4:$BH$42,26,FALSE),0)</f>
        <v>0</v>
      </c>
      <c r="AB355" s="10">
        <f>ROUND(VLOOKUP($C355,$B$4:$BH$42,27,FALSE),0)</f>
        <v>0</v>
      </c>
      <c r="AC355" s="10">
        <f>ROUND(VLOOKUP($C355,$B$4:$BH$42,28,FALSE),0)</f>
        <v>0</v>
      </c>
      <c r="AD355" s="10">
        <f>ROUND(VLOOKUP($C355,$B$4:$BH$42,29,FALSE),0)</f>
        <v>100</v>
      </c>
      <c r="AE355" s="10">
        <f>ROUND(VLOOKUP($C355,$B$4:$BH$42,30,FALSE),0)</f>
        <v>250</v>
      </c>
      <c r="AF355" s="10">
        <f>ROUND(VLOOKUP($C355,$B$4:$BH$42,31,FALSE),0)</f>
        <v>0</v>
      </c>
      <c r="AG355" s="10">
        <f>ROUND(VLOOKUP($C355,$B$4:$BH$42,32,FALSE),0)</f>
        <v>0</v>
      </c>
      <c r="AH355" s="10">
        <f>ROUND(VLOOKUP($C355,$B$4:$BH$42,33,FALSE),0)</f>
        <v>0</v>
      </c>
      <c r="AI355" s="10">
        <f>ROUND(VLOOKUP($C355,$B$4:$BH$42,34,FALSE),0)</f>
        <v>0</v>
      </c>
      <c r="AJ355" s="3"/>
      <c r="AK355" s="10">
        <f>ROUND(VLOOKUP($C355,$B$4:$BH$42,36,FALSE),0)</f>
        <v>0</v>
      </c>
      <c r="AL355" s="10">
        <f>ROUND(VLOOKUP($C355,$B$4:$BH$42,37,FALSE),0)</f>
        <v>0</v>
      </c>
      <c r="AM355" s="3"/>
      <c r="AN355" s="10">
        <f>ROUND(VLOOKUP($C355,$B$4:$BH$42,39,FALSE),0)</f>
        <v>0</v>
      </c>
      <c r="AO355" s="10">
        <f>ROUND(VLOOKUP($C355,$B$4:$BH$42,40,FALSE),0)</f>
        <v>0</v>
      </c>
      <c r="AP355" s="10">
        <f>ROUND(VLOOKUP($C355,$B$4:$BH$42,41,FALSE),0)</f>
        <v>0</v>
      </c>
      <c r="AQ355" s="10">
        <f>ROUND(VLOOKUP($C355,$B$4:$BH$42,42,FALSE),0)</f>
        <v>0</v>
      </c>
      <c r="AR355" s="10">
        <f>ROUND(VLOOKUP($C355,$B$4:$BH$42,43,FALSE),0)</f>
        <v>0</v>
      </c>
      <c r="AS355" s="10">
        <f>ROUND(VLOOKUP($C355,$B$4:$BH$42,44,FALSE),0)</f>
        <v>0</v>
      </c>
      <c r="AT355" s="10">
        <f>ROUND(VLOOKUP($C355,$B$4:$BH$42,45,FALSE),0)</f>
        <v>0</v>
      </c>
      <c r="AU355" s="10">
        <f>ROUND(VLOOKUP($C355,$B$4:$BH$42,46,FALSE),0)</f>
        <v>0</v>
      </c>
      <c r="AV355" s="10">
        <f>ROUND(VLOOKUP($C355,$B$4:$BH$42,47,FALSE),0)</f>
        <v>0</v>
      </c>
      <c r="AW355" s="10">
        <f>ROUND(VLOOKUP($C355,$B$4:$BH$42,48,FALSE),0)</f>
        <v>0</v>
      </c>
      <c r="AX355" s="10">
        <f>ROUND(VLOOKUP($C355,$B$4:$BH$42,49,FALSE),0)</f>
        <v>0</v>
      </c>
      <c r="AY355" s="3"/>
      <c r="AZ355" s="10">
        <v>6000</v>
      </c>
      <c r="BA355" s="10">
        <v>6000</v>
      </c>
      <c r="BB355" s="10">
        <v>400</v>
      </c>
      <c r="BC355" s="10">
        <v>25</v>
      </c>
      <c r="BD355" s="10">
        <v>0</v>
      </c>
      <c r="BE355" s="10">
        <v>60</v>
      </c>
      <c r="BF355" s="3"/>
      <c r="BG355" s="10">
        <v>1000</v>
      </c>
      <c r="BH355" s="10">
        <v>5000</v>
      </c>
      <c r="BI355" s="3"/>
      <c r="BJ355" s="21">
        <v>1</v>
      </c>
      <c r="BK355" s="65">
        <v>0</v>
      </c>
      <c r="BL355" s="65">
        <v>0</v>
      </c>
      <c r="BM355" s="6">
        <f t="shared" si="1326"/>
        <v>151.17468749999998</v>
      </c>
      <c r="BN355" s="8">
        <f t="shared" si="1327"/>
        <v>231.01462885229961</v>
      </c>
      <c r="BO355" s="12">
        <f t="shared" si="1328"/>
        <v>186.87847474943408</v>
      </c>
      <c r="BP355" s="50">
        <f>(1-'#Constant'!$A$3)/($J355*'#Constant'!$B$3/'#Constant'!$C$3^($D355-1)+1)+'#Constant'!$A$3</f>
        <v>0.93932457786116319</v>
      </c>
      <c r="BQ355" s="4">
        <f t="shared" si="1329"/>
        <v>232.29457116606082</v>
      </c>
      <c r="BR355" s="50">
        <f>(1-'#Constant'!$A$3)/($K355*'#Constant'!$B$3/'#Constant'!$C$3^($D355-1)+1)+'#Constant'!$A$3</f>
        <v>0.9497912713472485</v>
      </c>
      <c r="BS355" s="4">
        <f t="shared" si="1330"/>
        <v>229.73468653853837</v>
      </c>
      <c r="BT355">
        <f>BO355/$BO$4*100</f>
        <v>142.03471513233021</v>
      </c>
    </row>
    <row r="356" spans="1:72" s="13" customFormat="1" ht="17.25" thickBot="1" x14ac:dyDescent="0.35">
      <c r="B356" s="20"/>
      <c r="D356" s="14">
        <v>1</v>
      </c>
      <c r="E356" s="14">
        <v>1</v>
      </c>
      <c r="F356" s="19">
        <v>1</v>
      </c>
      <c r="G356" s="15">
        <f>G355</f>
        <v>114</v>
      </c>
      <c r="H356" s="15">
        <f>H355</f>
        <v>114</v>
      </c>
      <c r="I356" s="15">
        <f>I355</f>
        <v>4364</v>
      </c>
      <c r="J356" s="15">
        <f>J355</f>
        <v>22</v>
      </c>
      <c r="K356" s="15">
        <f>K355</f>
        <v>18</v>
      </c>
      <c r="L356" s="16"/>
      <c r="M356" s="15">
        <f t="shared" ref="M356:V356" si="1338">M355</f>
        <v>150</v>
      </c>
      <c r="N356" s="15">
        <f t="shared" si="1338"/>
        <v>0</v>
      </c>
      <c r="O356" s="15">
        <f t="shared" si="1338"/>
        <v>0</v>
      </c>
      <c r="P356" s="15">
        <f t="shared" si="1338"/>
        <v>0</v>
      </c>
      <c r="Q356" s="15">
        <f t="shared" si="1338"/>
        <v>0</v>
      </c>
      <c r="R356" s="15">
        <f t="shared" si="1338"/>
        <v>0</v>
      </c>
      <c r="S356" s="15">
        <f t="shared" si="1338"/>
        <v>100</v>
      </c>
      <c r="T356" s="15">
        <f t="shared" si="1338"/>
        <v>250</v>
      </c>
      <c r="U356" s="15">
        <f t="shared" si="1338"/>
        <v>0</v>
      </c>
      <c r="V356" s="15">
        <f t="shared" si="1338"/>
        <v>0</v>
      </c>
      <c r="W356" s="16"/>
      <c r="X356" s="15">
        <f t="shared" ref="X356:AI356" si="1339">X355</f>
        <v>150</v>
      </c>
      <c r="Y356" s="15">
        <f t="shared" si="1339"/>
        <v>0</v>
      </c>
      <c r="Z356" s="15">
        <f t="shared" si="1339"/>
        <v>0</v>
      </c>
      <c r="AA356" s="15">
        <f t="shared" si="1339"/>
        <v>0</v>
      </c>
      <c r="AB356" s="15">
        <f t="shared" si="1339"/>
        <v>0</v>
      </c>
      <c r="AC356" s="15">
        <f t="shared" si="1339"/>
        <v>0</v>
      </c>
      <c r="AD356" s="15">
        <f t="shared" si="1339"/>
        <v>100</v>
      </c>
      <c r="AE356" s="15">
        <f t="shared" si="1339"/>
        <v>250</v>
      </c>
      <c r="AF356" s="15">
        <f t="shared" si="1339"/>
        <v>0</v>
      </c>
      <c r="AG356" s="15">
        <f t="shared" si="1339"/>
        <v>0</v>
      </c>
      <c r="AH356" s="15">
        <f t="shared" si="1339"/>
        <v>0</v>
      </c>
      <c r="AI356" s="15">
        <f t="shared" si="1339"/>
        <v>0</v>
      </c>
      <c r="AJ356" s="17"/>
      <c r="AK356" s="15">
        <f>AK355</f>
        <v>0</v>
      </c>
      <c r="AL356" s="15">
        <f>AL355</f>
        <v>0</v>
      </c>
      <c r="AM356" s="17"/>
      <c r="AN356" s="15">
        <f t="shared" ref="AN356:AX356" si="1340">AN355</f>
        <v>0</v>
      </c>
      <c r="AO356" s="15">
        <f t="shared" si="1340"/>
        <v>0</v>
      </c>
      <c r="AP356" s="15">
        <f t="shared" si="1340"/>
        <v>0</v>
      </c>
      <c r="AQ356" s="15">
        <f t="shared" si="1340"/>
        <v>0</v>
      </c>
      <c r="AR356" s="15">
        <f t="shared" si="1340"/>
        <v>0</v>
      </c>
      <c r="AS356" s="15">
        <f t="shared" si="1340"/>
        <v>0</v>
      </c>
      <c r="AT356" s="15">
        <f t="shared" si="1340"/>
        <v>0</v>
      </c>
      <c r="AU356" s="15">
        <f t="shared" si="1340"/>
        <v>0</v>
      </c>
      <c r="AV356" s="15">
        <f t="shared" si="1340"/>
        <v>0</v>
      </c>
      <c r="AW356" s="15">
        <f t="shared" si="1340"/>
        <v>0</v>
      </c>
      <c r="AX356" s="15">
        <f t="shared" si="1340"/>
        <v>0</v>
      </c>
      <c r="AY356" s="17"/>
      <c r="AZ356" s="15">
        <f t="shared" ref="AZ356:BA356" si="1341">AZ355</f>
        <v>6000</v>
      </c>
      <c r="BA356" s="15">
        <f t="shared" si="1341"/>
        <v>6000</v>
      </c>
      <c r="BB356" s="15">
        <f>BB355</f>
        <v>400</v>
      </c>
      <c r="BC356" s="15">
        <f t="shared" ref="BC356:BE356" si="1342">BC355</f>
        <v>25</v>
      </c>
      <c r="BD356" s="15">
        <f t="shared" si="1342"/>
        <v>0</v>
      </c>
      <c r="BE356" s="15">
        <f t="shared" si="1342"/>
        <v>60</v>
      </c>
      <c r="BF356" s="17"/>
      <c r="BG356" s="15">
        <f t="shared" ref="BG356:BH356" si="1343">BG355</f>
        <v>1000</v>
      </c>
      <c r="BH356" s="15">
        <f t="shared" si="1343"/>
        <v>5000</v>
      </c>
      <c r="BI356" s="17"/>
      <c r="BJ356" s="22">
        <f>G356/G355</f>
        <v>1</v>
      </c>
      <c r="BK356" s="65">
        <f t="shared" ref="BK356:BL356" si="1344">BK355</f>
        <v>0</v>
      </c>
      <c r="BL356" s="65">
        <f t="shared" si="1344"/>
        <v>0</v>
      </c>
      <c r="BM356" s="6">
        <f t="shared" si="1326"/>
        <v>151.17468749999998</v>
      </c>
      <c r="BN356" s="8">
        <f t="shared" si="1327"/>
        <v>231.01462885229961</v>
      </c>
      <c r="BO356" s="12">
        <f t="shared" si="1328"/>
        <v>186.87847474943408</v>
      </c>
      <c r="BP356" s="50">
        <f>(1-'#Constant'!$A$3)/($J356*'#Constant'!$B$3/'#Constant'!$C$3^($D356-1)+1)+'#Constant'!$A$3</f>
        <v>0.93932457786116319</v>
      </c>
      <c r="BQ356" s="4">
        <f t="shared" si="1329"/>
        <v>232.29457116606082</v>
      </c>
      <c r="BR356" s="50">
        <f>(1-'#Constant'!$A$3)/($K356*'#Constant'!$B$3/'#Constant'!$C$3^($D356-1)+1)+'#Constant'!$A$3</f>
        <v>0.9497912713472485</v>
      </c>
      <c r="BS356" s="4">
        <f t="shared" si="1330"/>
        <v>229.73468653853837</v>
      </c>
      <c r="BT356"/>
    </row>
    <row r="357" spans="1:72" x14ac:dyDescent="0.3">
      <c r="A357">
        <v>551</v>
      </c>
      <c r="B357" s="18" t="str">
        <f>VLOOKUP(CONCATENATE("CREATURE_NAME_",A357),[1]Localization_Hero!$A:$E,2,FALSE)</f>
        <v>{1}의 어둠</v>
      </c>
      <c r="C357" s="43" t="str">
        <f>VLOOKUP($A357,[2]CreatureTable!$A:$I,9,FALSE)</f>
        <v>Knight</v>
      </c>
      <c r="D357">
        <v>1</v>
      </c>
      <c r="E357">
        <v>1</v>
      </c>
      <c r="F357" s="18">
        <v>1</v>
      </c>
      <c r="G357" s="10">
        <f>ROUND(VLOOKUP($C357,$B$4:$BH$42,6,FALSE),0)</f>
        <v>81</v>
      </c>
      <c r="H357" s="10">
        <f>ROUND(VLOOKUP($C357,$B$4:$BH$42,7,FALSE),0)</f>
        <v>81</v>
      </c>
      <c r="I357" s="10">
        <f>ROUND(VLOOKUP($C357,$B$4:$BH$42,8,FALSE),0)</f>
        <v>6982</v>
      </c>
      <c r="J357" s="10">
        <f>ROUND(VLOOKUP($C357,$B$4:$BH$42,9,FALSE),0)</f>
        <v>36</v>
      </c>
      <c r="K357" s="10">
        <f>ROUND(VLOOKUP($C357,$B$4:$BH$42,10,FALSE),0)</f>
        <v>28</v>
      </c>
      <c r="L357" s="2"/>
      <c r="M357" s="10">
        <f>ROUND(VLOOKUP($C357,$B$4:$BH$42,12,FALSE),0)</f>
        <v>50</v>
      </c>
      <c r="N357" s="10">
        <f>ROUND(VLOOKUP($C357,$B$4:$BH$42,13,FALSE),0)</f>
        <v>0</v>
      </c>
      <c r="O357" s="10">
        <f>ROUND(VLOOKUP($C357,$B$4:$BH$42,14,FALSE),0)</f>
        <v>0</v>
      </c>
      <c r="P357" s="10">
        <f>ROUND(VLOOKUP($C357,$B$4:$BH$42,15,FALSE),0)</f>
        <v>0</v>
      </c>
      <c r="Q357" s="10">
        <f>ROUND(VLOOKUP($C357,$B$4:$BH$42,16,FALSE),0)</f>
        <v>100</v>
      </c>
      <c r="R357" s="10">
        <f>ROUND(VLOOKUP($C357,$B$4:$BH$42,17,FALSE),0)</f>
        <v>0</v>
      </c>
      <c r="S357" s="10">
        <f>ROUND(VLOOKUP($C357,$B$4:$BH$42,18,FALSE),0)</f>
        <v>0</v>
      </c>
      <c r="T357" s="10">
        <f>ROUND(VLOOKUP($C357,$B$4:$BH$42,19,FALSE),0)</f>
        <v>0</v>
      </c>
      <c r="U357" s="10">
        <f>ROUND(VLOOKUP($C357,$B$4:$BH$42,20,FALSE),0)</f>
        <v>0</v>
      </c>
      <c r="V357" s="10">
        <f>ROUND(VLOOKUP($C357,$B$4:$BH$42,21,FALSE),0)</f>
        <v>250</v>
      </c>
      <c r="W357" s="2"/>
      <c r="X357" s="10">
        <f>ROUND(VLOOKUP($C357,$B$4:$BH$42,23,FALSE),0)</f>
        <v>50</v>
      </c>
      <c r="Y357" s="10">
        <f>ROUND(VLOOKUP($C357,$B$4:$BH$42,24,FALSE),0)</f>
        <v>0</v>
      </c>
      <c r="Z357" s="10">
        <f>ROUND(VLOOKUP($C357,$B$4:$BH$42,25,FALSE),0)</f>
        <v>0</v>
      </c>
      <c r="AA357" s="10">
        <f>ROUND(VLOOKUP($C357,$B$4:$BH$42,26,FALSE),0)</f>
        <v>0</v>
      </c>
      <c r="AB357" s="10">
        <f>ROUND(VLOOKUP($C357,$B$4:$BH$42,27,FALSE),0)</f>
        <v>100</v>
      </c>
      <c r="AC357" s="10">
        <f>ROUND(VLOOKUP($C357,$B$4:$BH$42,28,FALSE),0)</f>
        <v>0</v>
      </c>
      <c r="AD357" s="10">
        <f>ROUND(VLOOKUP($C357,$B$4:$BH$42,29,FALSE),0)</f>
        <v>0</v>
      </c>
      <c r="AE357" s="10">
        <f>ROUND(VLOOKUP($C357,$B$4:$BH$42,30,FALSE),0)</f>
        <v>0</v>
      </c>
      <c r="AF357" s="10">
        <f>ROUND(VLOOKUP($C357,$B$4:$BH$42,31,FALSE),0)</f>
        <v>0</v>
      </c>
      <c r="AG357" s="10">
        <f>ROUND(VLOOKUP($C357,$B$4:$BH$42,32,FALSE),0)</f>
        <v>250</v>
      </c>
      <c r="AH357" s="10">
        <f>ROUND(VLOOKUP($C357,$B$4:$BH$42,33,FALSE),0)</f>
        <v>0</v>
      </c>
      <c r="AI357" s="10">
        <f>ROUND(VLOOKUP($C357,$B$4:$BH$42,34,FALSE),0)</f>
        <v>0</v>
      </c>
      <c r="AJ357" s="3"/>
      <c r="AK357" s="10">
        <f>ROUND(VLOOKUP($C357,$B$4:$BH$42,36,FALSE),0)</f>
        <v>0</v>
      </c>
      <c r="AL357" s="10">
        <f>ROUND(VLOOKUP($C357,$B$4:$BH$42,37,FALSE),0)</f>
        <v>0</v>
      </c>
      <c r="AM357" s="3"/>
      <c r="AN357" s="10">
        <f>ROUND(VLOOKUP($C357,$B$4:$BH$42,39,FALSE),0)</f>
        <v>0</v>
      </c>
      <c r="AO357" s="10">
        <f>ROUND(VLOOKUP($C357,$B$4:$BH$42,40,FALSE),0)</f>
        <v>0</v>
      </c>
      <c r="AP357" s="10">
        <f>ROUND(VLOOKUP($C357,$B$4:$BH$42,41,FALSE),0)</f>
        <v>0</v>
      </c>
      <c r="AQ357" s="10">
        <f>ROUND(VLOOKUP($C357,$B$4:$BH$42,42,FALSE),0)</f>
        <v>0</v>
      </c>
      <c r="AR357" s="10">
        <f>ROUND(VLOOKUP($C357,$B$4:$BH$42,43,FALSE),0)</f>
        <v>0</v>
      </c>
      <c r="AS357" s="10">
        <f>ROUND(VLOOKUP($C357,$B$4:$BH$42,44,FALSE),0)</f>
        <v>0</v>
      </c>
      <c r="AT357" s="10">
        <f>ROUND(VLOOKUP($C357,$B$4:$BH$42,45,FALSE),0)</f>
        <v>0</v>
      </c>
      <c r="AU357" s="10">
        <f>ROUND(VLOOKUP($C357,$B$4:$BH$42,46,FALSE),0)</f>
        <v>0</v>
      </c>
      <c r="AV357" s="10">
        <f>ROUND(VLOOKUP($C357,$B$4:$BH$42,47,FALSE),0)</f>
        <v>0</v>
      </c>
      <c r="AW357" s="10">
        <f>ROUND(VLOOKUP($C357,$B$4:$BH$42,48,FALSE),0)</f>
        <v>0</v>
      </c>
      <c r="AX357" s="10">
        <f>ROUND(VLOOKUP($C357,$B$4:$BH$42,49,FALSE),0)</f>
        <v>0</v>
      </c>
      <c r="AY357" s="3"/>
      <c r="AZ357" s="10">
        <v>6000</v>
      </c>
      <c r="BA357" s="10">
        <v>6000</v>
      </c>
      <c r="BB357" s="10">
        <v>210</v>
      </c>
      <c r="BC357" s="10">
        <v>25</v>
      </c>
      <c r="BD357" s="10">
        <v>0</v>
      </c>
      <c r="BE357" s="10">
        <v>60</v>
      </c>
      <c r="BF357" s="3"/>
      <c r="BG357" s="10">
        <v>1000</v>
      </c>
      <c r="BH357" s="10">
        <v>5000</v>
      </c>
      <c r="BI357" s="3"/>
      <c r="BJ357" s="21">
        <v>1</v>
      </c>
      <c r="BK357" s="65">
        <v>0</v>
      </c>
      <c r="BL357" s="65">
        <v>0</v>
      </c>
      <c r="BM357" s="6">
        <f t="shared" ref="BM357:BM370" si="1345">MAX(G357*(1+M357/1000*(1+O357/1000))*(1+0.5*T357/1000)*(1+0.25*S357/1000),(H357*(1+X357/1000*(1+Z357/1000))*(1+0.5*AE357/1000)*(1+0.25*AD357/1000)))*BG357/1000</f>
        <v>85.05</v>
      </c>
      <c r="BN357" s="8">
        <f t="shared" ref="BN357:BN370" si="1346">(BQ357+BS357)/2*(1+AI357/2000)*(1+AH357/2000)*(1+AN357/2000)*(1+AK357/2000)</f>
        <v>535.97110176221133</v>
      </c>
      <c r="BO357" s="12">
        <f t="shared" ref="BO357:BO370" si="1347">SQRT(BM357*BN357)</f>
        <v>213.50489972100422</v>
      </c>
      <c r="BP357" s="50">
        <f>(1-'#Constant'!$A$3)/($J357*'#Constant'!$B$3/'#Constant'!$C$3^($D357-1)+1)+'#Constant'!$A$3</f>
        <v>0.90447653429602881</v>
      </c>
      <c r="BQ357" s="4">
        <f t="shared" ref="BQ357:BQ370" si="1348">I357/(BP357*(1-Q357/1000*(0.5+R357/1000))*(1-P357/1000)*(1-V357/1000)*(1+U357/1000))/20</f>
        <v>541.71102698872187</v>
      </c>
      <c r="BR357" s="50">
        <f>(1-'#Constant'!$A$3)/($K357*'#Constant'!$B$3/'#Constant'!$C$3^($D357-1)+1)+'#Constant'!$A$3</f>
        <v>0.92405904059040589</v>
      </c>
      <c r="BS357" s="4">
        <f t="shared" ref="BS357:BS370" si="1349">I357/(BR357*(1-AB357/1000*(0.5+AC357/1000))*(1-AA357/1000)*(1-AG357/1000)*(1+AF357/1000))/20</f>
        <v>530.2311765357008</v>
      </c>
      <c r="BT357">
        <f>BO357/$BO$4*100</f>
        <v>162.27180605946913</v>
      </c>
    </row>
    <row r="358" spans="1:72" s="13" customFormat="1" ht="17.25" thickBot="1" x14ac:dyDescent="0.35">
      <c r="B358" s="20"/>
      <c r="D358" s="14">
        <v>1</v>
      </c>
      <c r="E358" s="14">
        <v>1</v>
      </c>
      <c r="F358" s="19">
        <v>1</v>
      </c>
      <c r="G358" s="15">
        <f>G357</f>
        <v>81</v>
      </c>
      <c r="H358" s="15">
        <f>H357</f>
        <v>81</v>
      </c>
      <c r="I358" s="15">
        <f>I357</f>
        <v>6982</v>
      </c>
      <c r="J358" s="15">
        <f>J357</f>
        <v>36</v>
      </c>
      <c r="K358" s="15">
        <f>K357</f>
        <v>28</v>
      </c>
      <c r="L358" s="16"/>
      <c r="M358" s="15">
        <f t="shared" ref="M358:V358" si="1350">M357</f>
        <v>50</v>
      </c>
      <c r="N358" s="15">
        <f t="shared" si="1350"/>
        <v>0</v>
      </c>
      <c r="O358" s="15">
        <f t="shared" si="1350"/>
        <v>0</v>
      </c>
      <c r="P358" s="15">
        <f t="shared" si="1350"/>
        <v>0</v>
      </c>
      <c r="Q358" s="15">
        <f t="shared" si="1350"/>
        <v>100</v>
      </c>
      <c r="R358" s="15">
        <f t="shared" si="1350"/>
        <v>0</v>
      </c>
      <c r="S358" s="15">
        <f t="shared" si="1350"/>
        <v>0</v>
      </c>
      <c r="T358" s="15">
        <f t="shared" si="1350"/>
        <v>0</v>
      </c>
      <c r="U358" s="15">
        <f t="shared" si="1350"/>
        <v>0</v>
      </c>
      <c r="V358" s="15">
        <f t="shared" si="1350"/>
        <v>250</v>
      </c>
      <c r="W358" s="16"/>
      <c r="X358" s="15">
        <f t="shared" ref="X358:AI358" si="1351">X357</f>
        <v>50</v>
      </c>
      <c r="Y358" s="15">
        <f t="shared" si="1351"/>
        <v>0</v>
      </c>
      <c r="Z358" s="15">
        <f t="shared" si="1351"/>
        <v>0</v>
      </c>
      <c r="AA358" s="15">
        <f t="shared" si="1351"/>
        <v>0</v>
      </c>
      <c r="AB358" s="15">
        <f t="shared" si="1351"/>
        <v>100</v>
      </c>
      <c r="AC358" s="15">
        <f t="shared" si="1351"/>
        <v>0</v>
      </c>
      <c r="AD358" s="15">
        <f t="shared" si="1351"/>
        <v>0</v>
      </c>
      <c r="AE358" s="15">
        <f t="shared" si="1351"/>
        <v>0</v>
      </c>
      <c r="AF358" s="15">
        <f t="shared" si="1351"/>
        <v>0</v>
      </c>
      <c r="AG358" s="15">
        <f t="shared" si="1351"/>
        <v>250</v>
      </c>
      <c r="AH358" s="15">
        <f t="shared" si="1351"/>
        <v>0</v>
      </c>
      <c r="AI358" s="15">
        <f t="shared" si="1351"/>
        <v>0</v>
      </c>
      <c r="AJ358" s="17"/>
      <c r="AK358" s="15">
        <f>AK357</f>
        <v>0</v>
      </c>
      <c r="AL358" s="15">
        <f>AL357</f>
        <v>0</v>
      </c>
      <c r="AM358" s="17"/>
      <c r="AN358" s="15">
        <f t="shared" ref="AN358:AX358" si="1352">AN357</f>
        <v>0</v>
      </c>
      <c r="AO358" s="15">
        <f t="shared" si="1352"/>
        <v>0</v>
      </c>
      <c r="AP358" s="15">
        <f t="shared" si="1352"/>
        <v>0</v>
      </c>
      <c r="AQ358" s="15">
        <f t="shared" si="1352"/>
        <v>0</v>
      </c>
      <c r="AR358" s="15">
        <f t="shared" si="1352"/>
        <v>0</v>
      </c>
      <c r="AS358" s="15">
        <f t="shared" si="1352"/>
        <v>0</v>
      </c>
      <c r="AT358" s="15">
        <f t="shared" si="1352"/>
        <v>0</v>
      </c>
      <c r="AU358" s="15">
        <f t="shared" si="1352"/>
        <v>0</v>
      </c>
      <c r="AV358" s="15">
        <f t="shared" si="1352"/>
        <v>0</v>
      </c>
      <c r="AW358" s="15">
        <f t="shared" si="1352"/>
        <v>0</v>
      </c>
      <c r="AX358" s="15">
        <f t="shared" si="1352"/>
        <v>0</v>
      </c>
      <c r="AY358" s="17"/>
      <c r="AZ358" s="15">
        <f t="shared" ref="AZ358:BA358" si="1353">AZ357</f>
        <v>6000</v>
      </c>
      <c r="BA358" s="15">
        <f t="shared" si="1353"/>
        <v>6000</v>
      </c>
      <c r="BB358" s="10">
        <v>210</v>
      </c>
      <c r="BC358" s="15">
        <f t="shared" ref="BC358:BE358" si="1354">BC357</f>
        <v>25</v>
      </c>
      <c r="BD358" s="15">
        <f t="shared" si="1354"/>
        <v>0</v>
      </c>
      <c r="BE358" s="15">
        <f t="shared" si="1354"/>
        <v>60</v>
      </c>
      <c r="BF358" s="17"/>
      <c r="BG358" s="15">
        <f t="shared" ref="BG358:BH358" si="1355">BG357</f>
        <v>1000</v>
      </c>
      <c r="BH358" s="15">
        <f t="shared" si="1355"/>
        <v>5000</v>
      </c>
      <c r="BI358" s="17"/>
      <c r="BJ358" s="22">
        <f>G358/G357</f>
        <v>1</v>
      </c>
      <c r="BK358" s="65">
        <f t="shared" ref="BK358:BL358" si="1356">BK357</f>
        <v>0</v>
      </c>
      <c r="BL358" s="65">
        <f t="shared" si="1356"/>
        <v>0</v>
      </c>
      <c r="BM358" s="6">
        <f t="shared" si="1345"/>
        <v>85.05</v>
      </c>
      <c r="BN358" s="8">
        <f t="shared" si="1346"/>
        <v>535.97110176221133</v>
      </c>
      <c r="BO358" s="12">
        <f t="shared" si="1347"/>
        <v>213.50489972100422</v>
      </c>
      <c r="BP358" s="50">
        <f>(1-'#Constant'!$A$3)/($J358*'#Constant'!$B$3/'#Constant'!$C$3^($D358-1)+1)+'#Constant'!$A$3</f>
        <v>0.90447653429602881</v>
      </c>
      <c r="BQ358" s="4">
        <f t="shared" si="1348"/>
        <v>541.71102698872187</v>
      </c>
      <c r="BR358" s="50">
        <f>(1-'#Constant'!$A$3)/($K358*'#Constant'!$B$3/'#Constant'!$C$3^($D358-1)+1)+'#Constant'!$A$3</f>
        <v>0.92405904059040589</v>
      </c>
      <c r="BS358" s="4">
        <f t="shared" si="1349"/>
        <v>530.2311765357008</v>
      </c>
      <c r="BT358"/>
    </row>
    <row r="359" spans="1:72" x14ac:dyDescent="0.3">
      <c r="A359">
        <v>552</v>
      </c>
      <c r="B359" s="18" t="str">
        <f>VLOOKUP(CONCATENATE("CREATURE_NAME_",A359),[1]Localization_Hero!$A:$E,2,FALSE)</f>
        <v>{1}의 어둠</v>
      </c>
      <c r="C359" s="43" t="str">
        <f>VLOOKUP($A359,[2]CreatureTable!$A:$I,9,FALSE)</f>
        <v>Mechanic</v>
      </c>
      <c r="D359">
        <v>1</v>
      </c>
      <c r="E359">
        <v>1</v>
      </c>
      <c r="F359" s="18">
        <v>1</v>
      </c>
      <c r="G359" s="10">
        <f>ROUND(VLOOKUP($C359,$B$4:$BH$42,6,FALSE),0)</f>
        <v>104</v>
      </c>
      <c r="H359" s="10">
        <f>ROUND(VLOOKUP($C359,$B$4:$BH$42,7,FALSE),0)</f>
        <v>104</v>
      </c>
      <c r="I359" s="10">
        <f>ROUND(VLOOKUP($C359,$B$4:$BH$42,8,FALSE),0)</f>
        <v>4734</v>
      </c>
      <c r="J359" s="10">
        <f>ROUND(VLOOKUP($C359,$B$4:$BH$42,9,FALSE),0)</f>
        <v>22</v>
      </c>
      <c r="K359" s="10">
        <f>ROUND(VLOOKUP($C359,$B$4:$BH$42,10,FALSE),0)</f>
        <v>18</v>
      </c>
      <c r="L359" s="2"/>
      <c r="M359" s="10">
        <f>ROUND(VLOOKUP($C359,$B$4:$BH$42,12,FALSE),0)</f>
        <v>150</v>
      </c>
      <c r="N359" s="10">
        <f>ROUND(VLOOKUP($C359,$B$4:$BH$42,13,FALSE),0)</f>
        <v>0</v>
      </c>
      <c r="O359" s="10">
        <f>ROUND(VLOOKUP($C359,$B$4:$BH$42,14,FALSE),0)</f>
        <v>500</v>
      </c>
      <c r="P359" s="10">
        <f>ROUND(VLOOKUP($C359,$B$4:$BH$42,15,FALSE),0)</f>
        <v>0</v>
      </c>
      <c r="Q359" s="10">
        <f>ROUND(VLOOKUP($C359,$B$4:$BH$42,16,FALSE),0)</f>
        <v>0</v>
      </c>
      <c r="R359" s="10">
        <f>ROUND(VLOOKUP($C359,$B$4:$BH$42,17,FALSE),0)</f>
        <v>0</v>
      </c>
      <c r="S359" s="10">
        <f>ROUND(VLOOKUP($C359,$B$4:$BH$42,18,FALSE),0)</f>
        <v>200</v>
      </c>
      <c r="T359" s="10">
        <f>ROUND(VLOOKUP($C359,$B$4:$BH$42,19,FALSE),0)</f>
        <v>100</v>
      </c>
      <c r="U359" s="10">
        <f>ROUND(VLOOKUP($C359,$B$4:$BH$42,20,FALSE),0)</f>
        <v>0</v>
      </c>
      <c r="V359" s="10">
        <f>ROUND(VLOOKUP($C359,$B$4:$BH$42,21,FALSE),0)</f>
        <v>0</v>
      </c>
      <c r="W359" s="2"/>
      <c r="X359" s="10">
        <f>ROUND(VLOOKUP($C359,$B$4:$BH$42,23,FALSE),0)</f>
        <v>150</v>
      </c>
      <c r="Y359" s="10">
        <f>ROUND(VLOOKUP($C359,$B$4:$BH$42,24,FALSE),0)</f>
        <v>0</v>
      </c>
      <c r="Z359" s="10">
        <f>ROUND(VLOOKUP($C359,$B$4:$BH$42,25,FALSE),0)</f>
        <v>500</v>
      </c>
      <c r="AA359" s="10">
        <f>ROUND(VLOOKUP($C359,$B$4:$BH$42,26,FALSE),0)</f>
        <v>0</v>
      </c>
      <c r="AB359" s="10">
        <f>ROUND(VLOOKUP($C359,$B$4:$BH$42,27,FALSE),0)</f>
        <v>0</v>
      </c>
      <c r="AC359" s="10">
        <f>ROUND(VLOOKUP($C359,$B$4:$BH$42,28,FALSE),0)</f>
        <v>0</v>
      </c>
      <c r="AD359" s="10">
        <f>ROUND(VLOOKUP($C359,$B$4:$BH$42,29,FALSE),0)</f>
        <v>200</v>
      </c>
      <c r="AE359" s="10">
        <f>ROUND(VLOOKUP($C359,$B$4:$BH$42,30,FALSE),0)</f>
        <v>100</v>
      </c>
      <c r="AF359" s="10">
        <f>ROUND(VLOOKUP($C359,$B$4:$BH$42,31,FALSE),0)</f>
        <v>0</v>
      </c>
      <c r="AG359" s="10">
        <f>ROUND(VLOOKUP($C359,$B$4:$BH$42,32,FALSE),0)</f>
        <v>0</v>
      </c>
      <c r="AH359" s="10">
        <f>ROUND(VLOOKUP($C359,$B$4:$BH$42,33,FALSE),0)</f>
        <v>0</v>
      </c>
      <c r="AI359" s="10">
        <f>ROUND(VLOOKUP($C359,$B$4:$BH$42,34,FALSE),0)</f>
        <v>0</v>
      </c>
      <c r="AJ359" s="3"/>
      <c r="AK359" s="10">
        <f>ROUND(VLOOKUP($C359,$B$4:$BH$42,36,FALSE),0)</f>
        <v>0</v>
      </c>
      <c r="AL359" s="10">
        <f>ROUND(VLOOKUP($C359,$B$4:$BH$42,37,FALSE),0)</f>
        <v>0</v>
      </c>
      <c r="AM359" s="3"/>
      <c r="AN359" s="10">
        <f>ROUND(VLOOKUP($C359,$B$4:$BH$42,39,FALSE),0)</f>
        <v>0</v>
      </c>
      <c r="AO359" s="10">
        <f>ROUND(VLOOKUP($C359,$B$4:$BH$42,40,FALSE),0)</f>
        <v>0</v>
      </c>
      <c r="AP359" s="10">
        <f>ROUND(VLOOKUP($C359,$B$4:$BH$42,41,FALSE),0)</f>
        <v>0</v>
      </c>
      <c r="AQ359" s="10">
        <f>ROUND(VLOOKUP($C359,$B$4:$BH$42,42,FALSE),0)</f>
        <v>0</v>
      </c>
      <c r="AR359" s="10">
        <f>ROUND(VLOOKUP($C359,$B$4:$BH$42,43,FALSE),0)</f>
        <v>0</v>
      </c>
      <c r="AS359" s="10">
        <f>ROUND(VLOOKUP($C359,$B$4:$BH$42,44,FALSE),0)</f>
        <v>0</v>
      </c>
      <c r="AT359" s="10">
        <f>ROUND(VLOOKUP($C359,$B$4:$BH$42,45,FALSE),0)</f>
        <v>0</v>
      </c>
      <c r="AU359" s="10">
        <f>ROUND(VLOOKUP($C359,$B$4:$BH$42,46,FALSE),0)</f>
        <v>0</v>
      </c>
      <c r="AV359" s="10">
        <f>ROUND(VLOOKUP($C359,$B$4:$BH$42,47,FALSE),0)</f>
        <v>0</v>
      </c>
      <c r="AW359" s="10">
        <f>ROUND(VLOOKUP($C359,$B$4:$BH$42,48,FALSE),0)</f>
        <v>0</v>
      </c>
      <c r="AX359" s="10">
        <f>ROUND(VLOOKUP($C359,$B$4:$BH$42,49,FALSE),0)</f>
        <v>0</v>
      </c>
      <c r="AY359" s="3"/>
      <c r="AZ359" s="10">
        <v>6000</v>
      </c>
      <c r="BA359" s="10">
        <v>6000</v>
      </c>
      <c r="BB359" s="10">
        <v>450</v>
      </c>
      <c r="BC359" s="10">
        <v>25</v>
      </c>
      <c r="BD359" s="10">
        <v>0</v>
      </c>
      <c r="BE359" s="10">
        <v>60</v>
      </c>
      <c r="BF359" s="3"/>
      <c r="BG359" s="10">
        <v>1000</v>
      </c>
      <c r="BH359" s="10">
        <v>5000</v>
      </c>
      <c r="BI359" s="3"/>
      <c r="BJ359" s="21">
        <v>1</v>
      </c>
      <c r="BK359" s="65">
        <v>0</v>
      </c>
      <c r="BL359" s="65">
        <v>0</v>
      </c>
      <c r="BM359" s="6">
        <f t="shared" si="1345"/>
        <v>140.45850000000002</v>
      </c>
      <c r="BN359" s="8">
        <f t="shared" si="1346"/>
        <v>250.60111205013436</v>
      </c>
      <c r="BO359" s="12">
        <f t="shared" si="1347"/>
        <v>187.61411539885214</v>
      </c>
      <c r="BP359" s="50">
        <f>(1-'#Constant'!$A$3)/($J359*'#Constant'!$B$3/'#Constant'!$C$3^($D359-1)+1)+'#Constant'!$A$3</f>
        <v>0.93932457786116319</v>
      </c>
      <c r="BQ359" s="4">
        <f t="shared" si="1348"/>
        <v>251.98957376263334</v>
      </c>
      <c r="BR359" s="50">
        <f>(1-'#Constant'!$A$3)/($K359*'#Constant'!$B$3/'#Constant'!$C$3^($D359-1)+1)+'#Constant'!$A$3</f>
        <v>0.9497912713472485</v>
      </c>
      <c r="BS359" s="4">
        <f t="shared" si="1349"/>
        <v>249.21265033763538</v>
      </c>
      <c r="BT359">
        <f>BO359/$BO$4*100</f>
        <v>142.5938298737147</v>
      </c>
    </row>
    <row r="360" spans="1:72" s="13" customFormat="1" ht="17.25" thickBot="1" x14ac:dyDescent="0.35">
      <c r="B360" s="20"/>
      <c r="D360" s="14">
        <v>1</v>
      </c>
      <c r="E360" s="14">
        <v>1</v>
      </c>
      <c r="F360" s="19">
        <v>1</v>
      </c>
      <c r="G360" s="15">
        <f>G359</f>
        <v>104</v>
      </c>
      <c r="H360" s="15">
        <f>H359</f>
        <v>104</v>
      </c>
      <c r="I360" s="15">
        <f>I359</f>
        <v>4734</v>
      </c>
      <c r="J360" s="15">
        <f>J359</f>
        <v>22</v>
      </c>
      <c r="K360" s="15">
        <f>K359</f>
        <v>18</v>
      </c>
      <c r="L360" s="16"/>
      <c r="M360" s="15">
        <f t="shared" ref="M360:V360" si="1357">M359</f>
        <v>150</v>
      </c>
      <c r="N360" s="15">
        <f t="shared" si="1357"/>
        <v>0</v>
      </c>
      <c r="O360" s="15">
        <f t="shared" si="1357"/>
        <v>500</v>
      </c>
      <c r="P360" s="15">
        <f t="shared" si="1357"/>
        <v>0</v>
      </c>
      <c r="Q360" s="15">
        <f t="shared" si="1357"/>
        <v>0</v>
      </c>
      <c r="R360" s="15">
        <f t="shared" si="1357"/>
        <v>0</v>
      </c>
      <c r="S360" s="15">
        <f t="shared" si="1357"/>
        <v>200</v>
      </c>
      <c r="T360" s="15">
        <f t="shared" si="1357"/>
        <v>100</v>
      </c>
      <c r="U360" s="15">
        <f t="shared" si="1357"/>
        <v>0</v>
      </c>
      <c r="V360" s="15">
        <f t="shared" si="1357"/>
        <v>0</v>
      </c>
      <c r="W360" s="16"/>
      <c r="X360" s="15">
        <f t="shared" ref="X360:AI360" si="1358">X359</f>
        <v>150</v>
      </c>
      <c r="Y360" s="15">
        <f t="shared" si="1358"/>
        <v>0</v>
      </c>
      <c r="Z360" s="15">
        <f t="shared" si="1358"/>
        <v>500</v>
      </c>
      <c r="AA360" s="15">
        <f t="shared" si="1358"/>
        <v>0</v>
      </c>
      <c r="AB360" s="15">
        <f t="shared" si="1358"/>
        <v>0</v>
      </c>
      <c r="AC360" s="15">
        <f t="shared" si="1358"/>
        <v>0</v>
      </c>
      <c r="AD360" s="15">
        <f t="shared" si="1358"/>
        <v>200</v>
      </c>
      <c r="AE360" s="15">
        <f t="shared" si="1358"/>
        <v>100</v>
      </c>
      <c r="AF360" s="15">
        <f t="shared" si="1358"/>
        <v>0</v>
      </c>
      <c r="AG360" s="15">
        <f t="shared" si="1358"/>
        <v>0</v>
      </c>
      <c r="AH360" s="15">
        <f t="shared" si="1358"/>
        <v>0</v>
      </c>
      <c r="AI360" s="15">
        <f t="shared" si="1358"/>
        <v>0</v>
      </c>
      <c r="AJ360" s="17"/>
      <c r="AK360" s="15">
        <f>AK359</f>
        <v>0</v>
      </c>
      <c r="AL360" s="15">
        <f>AL359</f>
        <v>0</v>
      </c>
      <c r="AM360" s="17"/>
      <c r="AN360" s="15">
        <f t="shared" ref="AN360:AX360" si="1359">AN359</f>
        <v>0</v>
      </c>
      <c r="AO360" s="15">
        <f t="shared" si="1359"/>
        <v>0</v>
      </c>
      <c r="AP360" s="15">
        <f t="shared" si="1359"/>
        <v>0</v>
      </c>
      <c r="AQ360" s="15">
        <f t="shared" si="1359"/>
        <v>0</v>
      </c>
      <c r="AR360" s="15">
        <f t="shared" si="1359"/>
        <v>0</v>
      </c>
      <c r="AS360" s="15">
        <f t="shared" si="1359"/>
        <v>0</v>
      </c>
      <c r="AT360" s="15">
        <f t="shared" si="1359"/>
        <v>0</v>
      </c>
      <c r="AU360" s="15">
        <f t="shared" si="1359"/>
        <v>0</v>
      </c>
      <c r="AV360" s="15">
        <f t="shared" si="1359"/>
        <v>0</v>
      </c>
      <c r="AW360" s="15">
        <f t="shared" si="1359"/>
        <v>0</v>
      </c>
      <c r="AX360" s="15">
        <f t="shared" si="1359"/>
        <v>0</v>
      </c>
      <c r="AY360" s="17"/>
      <c r="AZ360" s="15">
        <f t="shared" ref="AZ360:BA360" si="1360">AZ359</f>
        <v>6000</v>
      </c>
      <c r="BA360" s="15">
        <f t="shared" si="1360"/>
        <v>6000</v>
      </c>
      <c r="BB360" s="15">
        <v>450</v>
      </c>
      <c r="BC360" s="15">
        <f t="shared" ref="BC360:BE360" si="1361">BC359</f>
        <v>25</v>
      </c>
      <c r="BD360" s="15">
        <f t="shared" si="1361"/>
        <v>0</v>
      </c>
      <c r="BE360" s="15">
        <f t="shared" si="1361"/>
        <v>60</v>
      </c>
      <c r="BF360" s="17"/>
      <c r="BG360" s="15">
        <f t="shared" ref="BG360:BH360" si="1362">BG359</f>
        <v>1000</v>
      </c>
      <c r="BH360" s="15">
        <f t="shared" si="1362"/>
        <v>5000</v>
      </c>
      <c r="BI360" s="17"/>
      <c r="BJ360" s="22">
        <f>G360/G359</f>
        <v>1</v>
      </c>
      <c r="BK360" s="65">
        <f t="shared" ref="BK360:BL360" si="1363">BK359</f>
        <v>0</v>
      </c>
      <c r="BL360" s="65">
        <f t="shared" si="1363"/>
        <v>0</v>
      </c>
      <c r="BM360" s="6">
        <f t="shared" si="1345"/>
        <v>140.45850000000002</v>
      </c>
      <c r="BN360" s="8">
        <f t="shared" si="1346"/>
        <v>250.60111205013436</v>
      </c>
      <c r="BO360" s="12">
        <f t="shared" si="1347"/>
        <v>187.61411539885214</v>
      </c>
      <c r="BP360" s="50">
        <f>(1-'#Constant'!$A$3)/($J360*'#Constant'!$B$3/'#Constant'!$C$3^($D360-1)+1)+'#Constant'!$A$3</f>
        <v>0.93932457786116319</v>
      </c>
      <c r="BQ360" s="4">
        <f t="shared" si="1348"/>
        <v>251.98957376263334</v>
      </c>
      <c r="BR360" s="50">
        <f>(1-'#Constant'!$A$3)/($K360*'#Constant'!$B$3/'#Constant'!$C$3^($D360-1)+1)+'#Constant'!$A$3</f>
        <v>0.9497912713472485</v>
      </c>
      <c r="BS360" s="4">
        <f t="shared" si="1349"/>
        <v>249.21265033763538</v>
      </c>
      <c r="BT360"/>
    </row>
    <row r="361" spans="1:72" x14ac:dyDescent="0.3">
      <c r="A361">
        <v>553</v>
      </c>
      <c r="B361" s="18" t="s">
        <v>189</v>
      </c>
      <c r="C361" s="43" t="str">
        <f>VLOOKUP($A361,[2]CreatureTable!$A:$I,9,FALSE)</f>
        <v>Archer</v>
      </c>
      <c r="D361">
        <v>1</v>
      </c>
      <c r="E361">
        <v>1</v>
      </c>
      <c r="F361" s="18">
        <v>1</v>
      </c>
      <c r="G361" s="10">
        <f>ROUND(VLOOKUP($C361,$B$4:$BH$42,6,FALSE),0)</f>
        <v>114</v>
      </c>
      <c r="H361" s="10">
        <f>ROUND(VLOOKUP($C361,$B$4:$BH$42,7,FALSE),0)</f>
        <v>114</v>
      </c>
      <c r="I361" s="10">
        <f>ROUND(VLOOKUP($C361,$B$4:$BH$42,8,FALSE),0)</f>
        <v>4364</v>
      </c>
      <c r="J361" s="10">
        <f>ROUND(VLOOKUP($C361,$B$4:$BH$42,9,FALSE),0)</f>
        <v>22</v>
      </c>
      <c r="K361" s="10">
        <f>ROUND(VLOOKUP($C361,$B$4:$BH$42,10,FALSE),0)</f>
        <v>18</v>
      </c>
      <c r="L361" s="2"/>
      <c r="M361" s="10">
        <f>ROUND(VLOOKUP($C361,$B$4:$BH$42,12,FALSE),0)</f>
        <v>150</v>
      </c>
      <c r="N361" s="10">
        <f>ROUND(VLOOKUP($C361,$B$4:$BH$42,13,FALSE),0)</f>
        <v>0</v>
      </c>
      <c r="O361" s="10">
        <f>ROUND(VLOOKUP($C361,$B$4:$BH$42,14,FALSE),0)</f>
        <v>0</v>
      </c>
      <c r="P361" s="10">
        <f>ROUND(VLOOKUP($C361,$B$4:$BH$42,15,FALSE),0)</f>
        <v>0</v>
      </c>
      <c r="Q361" s="10">
        <f>ROUND(VLOOKUP($C361,$B$4:$BH$42,16,FALSE),0)</f>
        <v>0</v>
      </c>
      <c r="R361" s="10">
        <f>ROUND(VLOOKUP($C361,$B$4:$BH$42,17,FALSE),0)</f>
        <v>0</v>
      </c>
      <c r="S361" s="10">
        <f>ROUND(VLOOKUP($C361,$B$4:$BH$42,18,FALSE),0)</f>
        <v>100</v>
      </c>
      <c r="T361" s="10">
        <f>ROUND(VLOOKUP($C361,$B$4:$BH$42,19,FALSE),0)</f>
        <v>250</v>
      </c>
      <c r="U361" s="10">
        <f>ROUND(VLOOKUP($C361,$B$4:$BH$42,20,FALSE),0)</f>
        <v>0</v>
      </c>
      <c r="V361" s="10">
        <f>ROUND(VLOOKUP($C361,$B$4:$BH$42,21,FALSE),0)</f>
        <v>0</v>
      </c>
      <c r="W361" s="2"/>
      <c r="X361" s="10">
        <f>ROUND(VLOOKUP($C361,$B$4:$BH$42,23,FALSE),0)</f>
        <v>150</v>
      </c>
      <c r="Y361" s="10">
        <f>ROUND(VLOOKUP($C361,$B$4:$BH$42,24,FALSE),0)</f>
        <v>0</v>
      </c>
      <c r="Z361" s="10">
        <f>ROUND(VLOOKUP($C361,$B$4:$BH$42,25,FALSE),0)</f>
        <v>0</v>
      </c>
      <c r="AA361" s="10">
        <f>ROUND(VLOOKUP($C361,$B$4:$BH$42,26,FALSE),0)</f>
        <v>0</v>
      </c>
      <c r="AB361" s="10">
        <f>ROUND(VLOOKUP($C361,$B$4:$BH$42,27,FALSE),0)</f>
        <v>0</v>
      </c>
      <c r="AC361" s="10">
        <f>ROUND(VLOOKUP($C361,$B$4:$BH$42,28,FALSE),0)</f>
        <v>0</v>
      </c>
      <c r="AD361" s="10">
        <f>ROUND(VLOOKUP($C361,$B$4:$BH$42,29,FALSE),0)</f>
        <v>100</v>
      </c>
      <c r="AE361" s="10">
        <f>ROUND(VLOOKUP($C361,$B$4:$BH$42,30,FALSE),0)</f>
        <v>250</v>
      </c>
      <c r="AF361" s="10">
        <f>ROUND(VLOOKUP($C361,$B$4:$BH$42,31,FALSE),0)</f>
        <v>0</v>
      </c>
      <c r="AG361" s="10">
        <f>ROUND(VLOOKUP($C361,$B$4:$BH$42,32,FALSE),0)</f>
        <v>0</v>
      </c>
      <c r="AH361" s="10">
        <f>ROUND(VLOOKUP($C361,$B$4:$BH$42,33,FALSE),0)</f>
        <v>0</v>
      </c>
      <c r="AI361" s="10">
        <f>ROUND(VLOOKUP($C361,$B$4:$BH$42,34,FALSE),0)</f>
        <v>0</v>
      </c>
      <c r="AJ361" s="3"/>
      <c r="AK361" s="10">
        <f>ROUND(VLOOKUP($C361,$B$4:$BH$42,36,FALSE),0)</f>
        <v>0</v>
      </c>
      <c r="AL361" s="10">
        <f>ROUND(VLOOKUP($C361,$B$4:$BH$42,37,FALSE),0)</f>
        <v>0</v>
      </c>
      <c r="AM361" s="3"/>
      <c r="AN361" s="10">
        <f>ROUND(VLOOKUP($C361,$B$4:$BH$42,39,FALSE),0)</f>
        <v>0</v>
      </c>
      <c r="AO361" s="10">
        <f>ROUND(VLOOKUP($C361,$B$4:$BH$42,40,FALSE),0)</f>
        <v>0</v>
      </c>
      <c r="AP361" s="10">
        <f>ROUND(VLOOKUP($C361,$B$4:$BH$42,41,FALSE),0)</f>
        <v>0</v>
      </c>
      <c r="AQ361" s="10">
        <f>ROUND(VLOOKUP($C361,$B$4:$BH$42,42,FALSE),0)</f>
        <v>0</v>
      </c>
      <c r="AR361" s="10">
        <f>ROUND(VLOOKUP($C361,$B$4:$BH$42,43,FALSE),0)</f>
        <v>0</v>
      </c>
      <c r="AS361" s="10">
        <f>ROUND(VLOOKUP($C361,$B$4:$BH$42,44,FALSE),0)</f>
        <v>0</v>
      </c>
      <c r="AT361" s="10">
        <f>ROUND(VLOOKUP($C361,$B$4:$BH$42,45,FALSE),0)</f>
        <v>0</v>
      </c>
      <c r="AU361" s="10">
        <f>ROUND(VLOOKUP($C361,$B$4:$BH$42,46,FALSE),0)</f>
        <v>0</v>
      </c>
      <c r="AV361" s="10">
        <f>ROUND(VLOOKUP($C361,$B$4:$BH$42,47,FALSE),0)</f>
        <v>0</v>
      </c>
      <c r="AW361" s="10">
        <f>ROUND(VLOOKUP($C361,$B$4:$BH$42,48,FALSE),0)</f>
        <v>0</v>
      </c>
      <c r="AX361" s="10">
        <f>ROUND(VLOOKUP($C361,$B$4:$BH$42,49,FALSE),0)</f>
        <v>0</v>
      </c>
      <c r="AY361" s="3"/>
      <c r="AZ361" s="10">
        <v>6000</v>
      </c>
      <c r="BA361" s="10">
        <v>6000</v>
      </c>
      <c r="BB361" s="10">
        <v>375</v>
      </c>
      <c r="BC361" s="10">
        <v>25</v>
      </c>
      <c r="BD361" s="10">
        <v>0</v>
      </c>
      <c r="BE361" s="10">
        <v>60</v>
      </c>
      <c r="BF361" s="3"/>
      <c r="BG361" s="10">
        <v>1000</v>
      </c>
      <c r="BH361" s="10">
        <v>5000</v>
      </c>
      <c r="BI361" s="3"/>
      <c r="BJ361" s="21">
        <v>1</v>
      </c>
      <c r="BK361" s="65">
        <v>0</v>
      </c>
      <c r="BL361" s="65">
        <v>0</v>
      </c>
      <c r="BM361" s="6">
        <f t="shared" si="1345"/>
        <v>151.17468749999998</v>
      </c>
      <c r="BN361" s="8">
        <f t="shared" si="1346"/>
        <v>231.01462885229961</v>
      </c>
      <c r="BO361" s="12">
        <f t="shared" si="1347"/>
        <v>186.87847474943408</v>
      </c>
      <c r="BP361" s="50">
        <f>(1-'#Constant'!$A$3)/($J361*'#Constant'!$B$3/'#Constant'!$C$3^($D361-1)+1)+'#Constant'!$A$3</f>
        <v>0.93932457786116319</v>
      </c>
      <c r="BQ361" s="4">
        <f t="shared" si="1348"/>
        <v>232.29457116606082</v>
      </c>
      <c r="BR361" s="50">
        <f>(1-'#Constant'!$A$3)/($K361*'#Constant'!$B$3/'#Constant'!$C$3^($D361-1)+1)+'#Constant'!$A$3</f>
        <v>0.9497912713472485</v>
      </c>
      <c r="BS361" s="4">
        <f t="shared" si="1349"/>
        <v>229.73468653853837</v>
      </c>
      <c r="BT361">
        <f>BO361/$BO$4*100</f>
        <v>142.03471513233021</v>
      </c>
    </row>
    <row r="362" spans="1:72" s="13" customFormat="1" ht="17.25" thickBot="1" x14ac:dyDescent="0.35">
      <c r="B362" s="20"/>
      <c r="D362" s="14">
        <v>1</v>
      </c>
      <c r="E362" s="14">
        <v>1</v>
      </c>
      <c r="F362" s="19">
        <v>1</v>
      </c>
      <c r="G362" s="15">
        <f>G361</f>
        <v>114</v>
      </c>
      <c r="H362" s="15">
        <f>H361</f>
        <v>114</v>
      </c>
      <c r="I362" s="15">
        <f>I361</f>
        <v>4364</v>
      </c>
      <c r="J362" s="15">
        <f>J361</f>
        <v>22</v>
      </c>
      <c r="K362" s="15">
        <f>K361</f>
        <v>18</v>
      </c>
      <c r="L362" s="16"/>
      <c r="M362" s="15">
        <f t="shared" ref="M362:V362" si="1364">M361</f>
        <v>150</v>
      </c>
      <c r="N362" s="15">
        <f t="shared" si="1364"/>
        <v>0</v>
      </c>
      <c r="O362" s="15">
        <f t="shared" si="1364"/>
        <v>0</v>
      </c>
      <c r="P362" s="15">
        <f t="shared" si="1364"/>
        <v>0</v>
      </c>
      <c r="Q362" s="15">
        <f t="shared" si="1364"/>
        <v>0</v>
      </c>
      <c r="R362" s="15">
        <f t="shared" si="1364"/>
        <v>0</v>
      </c>
      <c r="S362" s="15">
        <f t="shared" si="1364"/>
        <v>100</v>
      </c>
      <c r="T362" s="15">
        <f t="shared" si="1364"/>
        <v>250</v>
      </c>
      <c r="U362" s="15">
        <f t="shared" si="1364"/>
        <v>0</v>
      </c>
      <c r="V362" s="15">
        <f t="shared" si="1364"/>
        <v>0</v>
      </c>
      <c r="W362" s="16"/>
      <c r="X362" s="15">
        <f t="shared" ref="X362:AI362" si="1365">X361</f>
        <v>150</v>
      </c>
      <c r="Y362" s="15">
        <f t="shared" si="1365"/>
        <v>0</v>
      </c>
      <c r="Z362" s="15">
        <f t="shared" si="1365"/>
        <v>0</v>
      </c>
      <c r="AA362" s="15">
        <f t="shared" si="1365"/>
        <v>0</v>
      </c>
      <c r="AB362" s="15">
        <f t="shared" si="1365"/>
        <v>0</v>
      </c>
      <c r="AC362" s="15">
        <f t="shared" si="1365"/>
        <v>0</v>
      </c>
      <c r="AD362" s="15">
        <f t="shared" si="1365"/>
        <v>100</v>
      </c>
      <c r="AE362" s="15">
        <f t="shared" si="1365"/>
        <v>250</v>
      </c>
      <c r="AF362" s="15">
        <f t="shared" si="1365"/>
        <v>0</v>
      </c>
      <c r="AG362" s="15">
        <f t="shared" si="1365"/>
        <v>0</v>
      </c>
      <c r="AH362" s="15">
        <f t="shared" si="1365"/>
        <v>0</v>
      </c>
      <c r="AI362" s="15">
        <f t="shared" si="1365"/>
        <v>0</v>
      </c>
      <c r="AJ362" s="17"/>
      <c r="AK362" s="15">
        <f>AK361</f>
        <v>0</v>
      </c>
      <c r="AL362" s="15">
        <f>AL361</f>
        <v>0</v>
      </c>
      <c r="AM362" s="17"/>
      <c r="AN362" s="15">
        <f t="shared" ref="AN362:AX362" si="1366">AN361</f>
        <v>0</v>
      </c>
      <c r="AO362" s="15">
        <f t="shared" si="1366"/>
        <v>0</v>
      </c>
      <c r="AP362" s="15">
        <f t="shared" si="1366"/>
        <v>0</v>
      </c>
      <c r="AQ362" s="15">
        <f t="shared" si="1366"/>
        <v>0</v>
      </c>
      <c r="AR362" s="15">
        <f t="shared" si="1366"/>
        <v>0</v>
      </c>
      <c r="AS362" s="15">
        <f t="shared" si="1366"/>
        <v>0</v>
      </c>
      <c r="AT362" s="15">
        <f t="shared" si="1366"/>
        <v>0</v>
      </c>
      <c r="AU362" s="15">
        <f t="shared" si="1366"/>
        <v>0</v>
      </c>
      <c r="AV362" s="15">
        <f t="shared" si="1366"/>
        <v>0</v>
      </c>
      <c r="AW362" s="15">
        <f t="shared" si="1366"/>
        <v>0</v>
      </c>
      <c r="AX362" s="15">
        <f t="shared" si="1366"/>
        <v>0</v>
      </c>
      <c r="AY362" s="17"/>
      <c r="AZ362" s="15">
        <f t="shared" ref="AZ362:BA362" si="1367">AZ361</f>
        <v>6000</v>
      </c>
      <c r="BA362" s="15">
        <f t="shared" si="1367"/>
        <v>6000</v>
      </c>
      <c r="BB362" s="15">
        <f>BB361</f>
        <v>375</v>
      </c>
      <c r="BC362" s="15">
        <f t="shared" ref="BC362:BE362" si="1368">BC361</f>
        <v>25</v>
      </c>
      <c r="BD362" s="15">
        <f t="shared" si="1368"/>
        <v>0</v>
      </c>
      <c r="BE362" s="15">
        <f t="shared" si="1368"/>
        <v>60</v>
      </c>
      <c r="BF362" s="17"/>
      <c r="BG362" s="15">
        <f t="shared" ref="BG362:BH362" si="1369">BG361</f>
        <v>1000</v>
      </c>
      <c r="BH362" s="15">
        <f t="shared" si="1369"/>
        <v>5000</v>
      </c>
      <c r="BI362" s="17"/>
      <c r="BJ362" s="22">
        <f>G362/G361</f>
        <v>1</v>
      </c>
      <c r="BK362" s="65">
        <f t="shared" ref="BK362:BL362" si="1370">BK361</f>
        <v>0</v>
      </c>
      <c r="BL362" s="65">
        <f t="shared" si="1370"/>
        <v>0</v>
      </c>
      <c r="BM362" s="6">
        <f t="shared" si="1345"/>
        <v>151.17468749999998</v>
      </c>
      <c r="BN362" s="8">
        <f t="shared" si="1346"/>
        <v>231.01462885229961</v>
      </c>
      <c r="BO362" s="12">
        <f t="shared" si="1347"/>
        <v>186.87847474943408</v>
      </c>
      <c r="BP362" s="50">
        <f>(1-'#Constant'!$A$3)/($J362*'#Constant'!$B$3/'#Constant'!$C$3^($D362-1)+1)+'#Constant'!$A$3</f>
        <v>0.93932457786116319</v>
      </c>
      <c r="BQ362" s="4">
        <f t="shared" si="1348"/>
        <v>232.29457116606082</v>
      </c>
      <c r="BR362" s="50">
        <f>(1-'#Constant'!$A$3)/($K362*'#Constant'!$B$3/'#Constant'!$C$3^($D362-1)+1)+'#Constant'!$A$3</f>
        <v>0.9497912713472485</v>
      </c>
      <c r="BS362" s="4">
        <f t="shared" si="1349"/>
        <v>229.73468653853837</v>
      </c>
      <c r="BT362"/>
    </row>
    <row r="363" spans="1:72" ht="17.25" customHeight="1" x14ac:dyDescent="0.3">
      <c r="A363">
        <v>554</v>
      </c>
      <c r="B363" s="18" t="str">
        <f>VLOOKUP(CONCATENATE("CREATURE_NAME_",A363),[1]Localization_Hero!$A:$E,2,FALSE)</f>
        <v>{1}의 어둠</v>
      </c>
      <c r="C363" s="43" t="str">
        <f>VLOOKUP($A363,[2]CreatureTable!$A:$I,9,FALSE)</f>
        <v>Priest</v>
      </c>
      <c r="D363">
        <v>1</v>
      </c>
      <c r="E363">
        <v>1</v>
      </c>
      <c r="F363" s="18">
        <v>1</v>
      </c>
      <c r="G363" s="10">
        <f>ROUND(VLOOKUP($C363,$B$4:$BH$42,6,FALSE),0)</f>
        <v>95</v>
      </c>
      <c r="H363" s="10">
        <f>ROUND(VLOOKUP($C363,$B$4:$BH$42,7,FALSE),0)</f>
        <v>95</v>
      </c>
      <c r="I363" s="10">
        <f>ROUND(VLOOKUP($C363,$B$4:$BH$42,8,FALSE),0)</f>
        <v>4520</v>
      </c>
      <c r="J363" s="10">
        <f>ROUND(VLOOKUP($C363,$B$4:$BH$42,9,FALSE),0)</f>
        <v>20</v>
      </c>
      <c r="K363" s="10">
        <f>ROUND(VLOOKUP($C363,$B$4:$BH$42,10,FALSE),0)</f>
        <v>25</v>
      </c>
      <c r="L363" s="2"/>
      <c r="M363" s="10">
        <f>ROUND(VLOOKUP($C363,$B$4:$BH$42,12,FALSE),0)</f>
        <v>100</v>
      </c>
      <c r="N363" s="10">
        <f>ROUND(VLOOKUP($C363,$B$4:$BH$42,13,FALSE),0)</f>
        <v>0</v>
      </c>
      <c r="O363" s="10">
        <f>ROUND(VLOOKUP($C363,$B$4:$BH$42,14,FALSE),0)</f>
        <v>0</v>
      </c>
      <c r="P363" s="10">
        <f>ROUND(VLOOKUP($C363,$B$4:$BH$42,15,FALSE),0)</f>
        <v>0</v>
      </c>
      <c r="Q363" s="10">
        <f>ROUND(VLOOKUP($C363,$B$4:$BH$42,16,FALSE),0)</f>
        <v>0</v>
      </c>
      <c r="R363" s="10">
        <f>ROUND(VLOOKUP($C363,$B$4:$BH$42,17,FALSE),0)</f>
        <v>0</v>
      </c>
      <c r="S363" s="10">
        <f>ROUND(VLOOKUP($C363,$B$4:$BH$42,18,FALSE),0)</f>
        <v>100</v>
      </c>
      <c r="T363" s="10">
        <f>ROUND(VLOOKUP($C363,$B$4:$BH$42,19,FALSE),0)</f>
        <v>0</v>
      </c>
      <c r="U363" s="10">
        <f>ROUND(VLOOKUP($C363,$B$4:$BH$42,20,FALSE),0)</f>
        <v>0</v>
      </c>
      <c r="V363" s="10">
        <f>ROUND(VLOOKUP($C363,$B$4:$BH$42,21,FALSE),0)</f>
        <v>0</v>
      </c>
      <c r="W363" s="2"/>
      <c r="X363" s="10">
        <f>ROUND(VLOOKUP($C363,$B$4:$BH$42,23,FALSE),0)</f>
        <v>100</v>
      </c>
      <c r="Y363" s="10">
        <f>ROUND(VLOOKUP($C363,$B$4:$BH$42,24,FALSE),0)</f>
        <v>0</v>
      </c>
      <c r="Z363" s="10">
        <f>ROUND(VLOOKUP($C363,$B$4:$BH$42,25,FALSE),0)</f>
        <v>0</v>
      </c>
      <c r="AA363" s="10">
        <f>ROUND(VLOOKUP($C363,$B$4:$BH$42,26,FALSE),0)</f>
        <v>0</v>
      </c>
      <c r="AB363" s="10">
        <f>ROUND(VLOOKUP($C363,$B$4:$BH$42,27,FALSE),0)</f>
        <v>500</v>
      </c>
      <c r="AC363" s="10">
        <f>ROUND(VLOOKUP($C363,$B$4:$BH$42,28,FALSE),0)</f>
        <v>250</v>
      </c>
      <c r="AD363" s="10">
        <f>ROUND(VLOOKUP($C363,$B$4:$BH$42,29,FALSE),0)</f>
        <v>100</v>
      </c>
      <c r="AE363" s="10">
        <f>ROUND(VLOOKUP($C363,$B$4:$BH$42,30,FALSE),0)</f>
        <v>0</v>
      </c>
      <c r="AF363" s="10">
        <f>ROUND(VLOOKUP($C363,$B$4:$BH$42,31,FALSE),0)</f>
        <v>0</v>
      </c>
      <c r="AG363" s="10">
        <f>ROUND(VLOOKUP($C363,$B$4:$BH$42,32,FALSE),0)</f>
        <v>150</v>
      </c>
      <c r="AH363" s="10">
        <f>ROUND(VLOOKUP($C363,$B$4:$BH$42,33,FALSE),0)</f>
        <v>0</v>
      </c>
      <c r="AI363" s="10">
        <f>ROUND(VLOOKUP($C363,$B$4:$BH$42,34,FALSE),0)</f>
        <v>0</v>
      </c>
      <c r="AJ363" s="3"/>
      <c r="AK363" s="10">
        <f>ROUND(VLOOKUP($C363,$B$4:$BH$42,36,FALSE),0)</f>
        <v>0</v>
      </c>
      <c r="AL363" s="10">
        <f>ROUND(VLOOKUP($C363,$B$4:$BH$42,37,FALSE),0)</f>
        <v>0</v>
      </c>
      <c r="AM363" s="3"/>
      <c r="AN363" s="10">
        <f>ROUND(VLOOKUP($C363,$B$4:$BH$42,39,FALSE),0)</f>
        <v>0</v>
      </c>
      <c r="AO363" s="10">
        <f>ROUND(VLOOKUP($C363,$B$4:$BH$42,40,FALSE),0)</f>
        <v>0</v>
      </c>
      <c r="AP363" s="10">
        <f>ROUND(VLOOKUP($C363,$B$4:$BH$42,41,FALSE),0)</f>
        <v>0</v>
      </c>
      <c r="AQ363" s="10">
        <f>ROUND(VLOOKUP($C363,$B$4:$BH$42,42,FALSE),0)</f>
        <v>0</v>
      </c>
      <c r="AR363" s="10">
        <f>ROUND(VLOOKUP($C363,$B$4:$BH$42,43,FALSE),0)</f>
        <v>0</v>
      </c>
      <c r="AS363" s="10">
        <f>ROUND(VLOOKUP($C363,$B$4:$BH$42,44,FALSE),0)</f>
        <v>0</v>
      </c>
      <c r="AT363" s="10">
        <f>ROUND(VLOOKUP($C363,$B$4:$BH$42,45,FALSE),0)</f>
        <v>0</v>
      </c>
      <c r="AU363" s="10">
        <f>ROUND(VLOOKUP($C363,$B$4:$BH$42,46,FALSE),0)</f>
        <v>0</v>
      </c>
      <c r="AV363" s="10">
        <f>ROUND(VLOOKUP($C363,$B$4:$BH$42,47,FALSE),0)</f>
        <v>0</v>
      </c>
      <c r="AW363" s="10">
        <f>ROUND(VLOOKUP($C363,$B$4:$BH$42,48,FALSE),0)</f>
        <v>0</v>
      </c>
      <c r="AX363" s="10">
        <f>ROUND(VLOOKUP($C363,$B$4:$BH$42,49,FALSE),0)</f>
        <v>0</v>
      </c>
      <c r="AY363" s="3"/>
      <c r="AZ363" s="10">
        <v>6000</v>
      </c>
      <c r="BA363" s="10">
        <v>2000</v>
      </c>
      <c r="BB363" s="10">
        <v>325</v>
      </c>
      <c r="BC363" s="10">
        <v>0</v>
      </c>
      <c r="BD363" s="10">
        <v>0</v>
      </c>
      <c r="BE363" s="10">
        <v>60</v>
      </c>
      <c r="BF363" s="3"/>
      <c r="BG363" s="10">
        <v>1000</v>
      </c>
      <c r="BH363" s="10">
        <v>5000</v>
      </c>
      <c r="BI363" s="3"/>
      <c r="BJ363" s="21">
        <v>1</v>
      </c>
      <c r="BK363" s="65">
        <v>0</v>
      </c>
      <c r="BL363" s="65">
        <v>0</v>
      </c>
      <c r="BM363" s="6">
        <f t="shared" si="1345"/>
        <v>107.11250000000001</v>
      </c>
      <c r="BN363" s="8">
        <f t="shared" si="1346"/>
        <v>347.95278528237111</v>
      </c>
      <c r="BO363" s="12">
        <f t="shared" si="1347"/>
        <v>193.05463660207172</v>
      </c>
      <c r="BP363" s="50">
        <f>(1-'#Constant'!$A$3)/($J363*'#Constant'!$B$3/'#Constant'!$C$3^($D363-1)+1)+'#Constant'!$A$3</f>
        <v>0.94452830188679238</v>
      </c>
      <c r="BQ363" s="4">
        <f t="shared" si="1348"/>
        <v>239.27287255293649</v>
      </c>
      <c r="BR363" s="50">
        <f>(1-'#Constant'!$A$3)/($K363*'#Constant'!$B$3/'#Constant'!$C$3^($D363-1)+1)+'#Constant'!$A$3</f>
        <v>0.93162790697674425</v>
      </c>
      <c r="BS363" s="4">
        <f t="shared" si="1349"/>
        <v>456.63269801180576</v>
      </c>
      <c r="BT363">
        <f>BO363/$BO$4*100</f>
        <v>146.72883194020091</v>
      </c>
    </row>
    <row r="364" spans="1:72" s="13" customFormat="1" ht="17.25" thickBot="1" x14ac:dyDescent="0.35">
      <c r="B364" s="20"/>
      <c r="D364" s="14">
        <v>1</v>
      </c>
      <c r="E364" s="14">
        <v>1</v>
      </c>
      <c r="F364" s="19">
        <v>1</v>
      </c>
      <c r="G364" s="15">
        <f>G363</f>
        <v>95</v>
      </c>
      <c r="H364" s="15">
        <f>H363</f>
        <v>95</v>
      </c>
      <c r="I364" s="15">
        <f>I363</f>
        <v>4520</v>
      </c>
      <c r="J364" s="15">
        <f>J363</f>
        <v>20</v>
      </c>
      <c r="K364" s="15">
        <f>K363</f>
        <v>25</v>
      </c>
      <c r="L364" s="16"/>
      <c r="M364" s="15">
        <f t="shared" ref="M364:V364" si="1371">M363</f>
        <v>100</v>
      </c>
      <c r="N364" s="15">
        <f t="shared" si="1371"/>
        <v>0</v>
      </c>
      <c r="O364" s="15">
        <f t="shared" si="1371"/>
        <v>0</v>
      </c>
      <c r="P364" s="15">
        <f t="shared" si="1371"/>
        <v>0</v>
      </c>
      <c r="Q364" s="15">
        <f t="shared" si="1371"/>
        <v>0</v>
      </c>
      <c r="R364" s="15">
        <f t="shared" si="1371"/>
        <v>0</v>
      </c>
      <c r="S364" s="15">
        <f t="shared" si="1371"/>
        <v>100</v>
      </c>
      <c r="T364" s="15">
        <f t="shared" si="1371"/>
        <v>0</v>
      </c>
      <c r="U364" s="15">
        <f t="shared" si="1371"/>
        <v>0</v>
      </c>
      <c r="V364" s="15">
        <f t="shared" si="1371"/>
        <v>0</v>
      </c>
      <c r="W364" s="16"/>
      <c r="X364" s="15">
        <f t="shared" ref="X364:AI364" si="1372">X363</f>
        <v>100</v>
      </c>
      <c r="Y364" s="15">
        <f t="shared" si="1372"/>
        <v>0</v>
      </c>
      <c r="Z364" s="15">
        <f t="shared" si="1372"/>
        <v>0</v>
      </c>
      <c r="AA364" s="15">
        <f t="shared" si="1372"/>
        <v>0</v>
      </c>
      <c r="AB364" s="15">
        <f t="shared" si="1372"/>
        <v>500</v>
      </c>
      <c r="AC364" s="15">
        <f t="shared" si="1372"/>
        <v>250</v>
      </c>
      <c r="AD364" s="15">
        <f t="shared" si="1372"/>
        <v>100</v>
      </c>
      <c r="AE364" s="15">
        <f t="shared" si="1372"/>
        <v>0</v>
      </c>
      <c r="AF364" s="15">
        <f t="shared" si="1372"/>
        <v>0</v>
      </c>
      <c r="AG364" s="15">
        <f t="shared" si="1372"/>
        <v>150</v>
      </c>
      <c r="AH364" s="15">
        <f t="shared" si="1372"/>
        <v>0</v>
      </c>
      <c r="AI364" s="15">
        <f t="shared" si="1372"/>
        <v>0</v>
      </c>
      <c r="AJ364" s="17"/>
      <c r="AK364" s="15">
        <f>AK363</f>
        <v>0</v>
      </c>
      <c r="AL364" s="15">
        <f>AL363</f>
        <v>0</v>
      </c>
      <c r="AM364" s="17"/>
      <c r="AN364" s="15">
        <f t="shared" ref="AN364:AX364" si="1373">AN363</f>
        <v>0</v>
      </c>
      <c r="AO364" s="15">
        <f t="shared" si="1373"/>
        <v>0</v>
      </c>
      <c r="AP364" s="15">
        <f t="shared" si="1373"/>
        <v>0</v>
      </c>
      <c r="AQ364" s="15">
        <f t="shared" si="1373"/>
        <v>0</v>
      </c>
      <c r="AR364" s="15">
        <f t="shared" si="1373"/>
        <v>0</v>
      </c>
      <c r="AS364" s="15">
        <f t="shared" si="1373"/>
        <v>0</v>
      </c>
      <c r="AT364" s="15">
        <f t="shared" si="1373"/>
        <v>0</v>
      </c>
      <c r="AU364" s="15">
        <f t="shared" si="1373"/>
        <v>0</v>
      </c>
      <c r="AV364" s="15">
        <f t="shared" si="1373"/>
        <v>0</v>
      </c>
      <c r="AW364" s="15">
        <f t="shared" si="1373"/>
        <v>0</v>
      </c>
      <c r="AX364" s="15">
        <f t="shared" si="1373"/>
        <v>0</v>
      </c>
      <c r="AY364" s="17"/>
      <c r="AZ364" s="15">
        <f t="shared" ref="AZ364:BA364" si="1374">AZ363</f>
        <v>6000</v>
      </c>
      <c r="BA364" s="15">
        <f t="shared" si="1374"/>
        <v>2000</v>
      </c>
      <c r="BB364" s="15">
        <v>325</v>
      </c>
      <c r="BC364" s="15">
        <f t="shared" ref="BC364:BE364" si="1375">BC363</f>
        <v>0</v>
      </c>
      <c r="BD364" s="15">
        <f t="shared" si="1375"/>
        <v>0</v>
      </c>
      <c r="BE364" s="15">
        <f t="shared" si="1375"/>
        <v>60</v>
      </c>
      <c r="BF364" s="17"/>
      <c r="BG364" s="15">
        <f t="shared" ref="BG364:BH364" si="1376">BG363</f>
        <v>1000</v>
      </c>
      <c r="BH364" s="15">
        <f t="shared" si="1376"/>
        <v>5000</v>
      </c>
      <c r="BI364" s="17"/>
      <c r="BJ364" s="22">
        <f>G364/G363</f>
        <v>1</v>
      </c>
      <c r="BK364" s="65">
        <f t="shared" ref="BK364:BL364" si="1377">BK363</f>
        <v>0</v>
      </c>
      <c r="BL364" s="65">
        <f t="shared" si="1377"/>
        <v>0</v>
      </c>
      <c r="BM364" s="6">
        <f t="shared" si="1345"/>
        <v>107.11250000000001</v>
      </c>
      <c r="BN364" s="8">
        <f t="shared" si="1346"/>
        <v>347.95278528237111</v>
      </c>
      <c r="BO364" s="12">
        <f t="shared" si="1347"/>
        <v>193.05463660207172</v>
      </c>
      <c r="BP364" s="50">
        <f>(1-'#Constant'!$A$3)/($J364*'#Constant'!$B$3/'#Constant'!$C$3^($D364-1)+1)+'#Constant'!$A$3</f>
        <v>0.94452830188679238</v>
      </c>
      <c r="BQ364" s="4">
        <f t="shared" si="1348"/>
        <v>239.27287255293649</v>
      </c>
      <c r="BR364" s="50">
        <f>(1-'#Constant'!$A$3)/($K364*'#Constant'!$B$3/'#Constant'!$C$3^($D364-1)+1)+'#Constant'!$A$3</f>
        <v>0.93162790697674425</v>
      </c>
      <c r="BS364" s="4">
        <f t="shared" si="1349"/>
        <v>456.63269801180576</v>
      </c>
      <c r="BT364"/>
    </row>
    <row r="365" spans="1:72" x14ac:dyDescent="0.3">
      <c r="A365">
        <v>555</v>
      </c>
      <c r="B365" s="18" t="str">
        <f>VLOOKUP(CONCATENATE("CREATURE_NAME_",A365),[1]Localization_Hero!$A:$E,2,FALSE)</f>
        <v>{1}의 어둠</v>
      </c>
      <c r="C365" s="43" t="str">
        <f>VLOOKUP($A365,[2]CreatureTable!$A:$I,9,FALSE)</f>
        <v>Warrior</v>
      </c>
      <c r="D365">
        <v>1</v>
      </c>
      <c r="E365">
        <v>1</v>
      </c>
      <c r="F365" s="18">
        <v>1</v>
      </c>
      <c r="G365" s="10">
        <f>ROUND(VLOOKUP($C365,$B$4:$BH$42,6,FALSE),0)</f>
        <v>92</v>
      </c>
      <c r="H365" s="10">
        <f>ROUND(VLOOKUP($C365,$B$4:$BH$42,7,FALSE),0)</f>
        <v>92</v>
      </c>
      <c r="I365" s="10">
        <f>ROUND(VLOOKUP($C365,$B$4:$BH$42,8,FALSE),0)</f>
        <v>5930</v>
      </c>
      <c r="J365" s="10">
        <f>ROUND(VLOOKUP($C365,$B$4:$BH$42,9,FALSE),0)</f>
        <v>30</v>
      </c>
      <c r="K365" s="10">
        <f>ROUND(VLOOKUP($C365,$B$4:$BH$42,10,FALSE),0)</f>
        <v>36</v>
      </c>
      <c r="L365" s="2"/>
      <c r="M365" s="10">
        <f>ROUND(VLOOKUP($C365,$B$4:$BH$42,12,FALSE),0)</f>
        <v>150</v>
      </c>
      <c r="N365" s="10">
        <f>ROUND(VLOOKUP($C365,$B$4:$BH$42,13,FALSE),0)</f>
        <v>0</v>
      </c>
      <c r="O365" s="10">
        <f>ROUND(VLOOKUP($C365,$B$4:$BH$42,14,FALSE),0)</f>
        <v>0</v>
      </c>
      <c r="P365" s="10">
        <f>ROUND(VLOOKUP($C365,$B$4:$BH$42,15,FALSE),0)</f>
        <v>100</v>
      </c>
      <c r="Q365" s="10">
        <f>ROUND(VLOOKUP($C365,$B$4:$BH$42,16,FALSE),0)</f>
        <v>0</v>
      </c>
      <c r="R365" s="10">
        <f>ROUND(VLOOKUP($C365,$B$4:$BH$42,17,FALSE),0)</f>
        <v>0</v>
      </c>
      <c r="S365" s="10">
        <f>ROUND(VLOOKUP($C365,$B$4:$BH$42,18,FALSE),0)</f>
        <v>100</v>
      </c>
      <c r="T365" s="10">
        <f>ROUND(VLOOKUP($C365,$B$4:$BH$42,19,FALSE),0)</f>
        <v>150</v>
      </c>
      <c r="U365" s="10">
        <f>ROUND(VLOOKUP($C365,$B$4:$BH$42,20,FALSE),0)</f>
        <v>0</v>
      </c>
      <c r="V365" s="10">
        <f>ROUND(VLOOKUP($C365,$B$4:$BH$42,21,FALSE),0)</f>
        <v>0</v>
      </c>
      <c r="W365" s="2"/>
      <c r="X365" s="10">
        <f>ROUND(VLOOKUP($C365,$B$4:$BH$42,23,FALSE),0)</f>
        <v>150</v>
      </c>
      <c r="Y365" s="10">
        <f>ROUND(VLOOKUP($C365,$B$4:$BH$42,24,FALSE),0)</f>
        <v>0</v>
      </c>
      <c r="Z365" s="10">
        <f>ROUND(VLOOKUP($C365,$B$4:$BH$42,25,FALSE),0)</f>
        <v>0</v>
      </c>
      <c r="AA365" s="10">
        <f>ROUND(VLOOKUP($C365,$B$4:$BH$42,26,FALSE),0)</f>
        <v>100</v>
      </c>
      <c r="AB365" s="10">
        <f>ROUND(VLOOKUP($C365,$B$4:$BH$42,27,FALSE),0)</f>
        <v>0</v>
      </c>
      <c r="AC365" s="10">
        <f>ROUND(VLOOKUP($C365,$B$4:$BH$42,28,FALSE),0)</f>
        <v>0</v>
      </c>
      <c r="AD365" s="10">
        <f>ROUND(VLOOKUP($C365,$B$4:$BH$42,29,FALSE),0)</f>
        <v>100</v>
      </c>
      <c r="AE365" s="10">
        <f>ROUND(VLOOKUP($C365,$B$4:$BH$42,30,FALSE),0)</f>
        <v>150</v>
      </c>
      <c r="AF365" s="10">
        <f>ROUND(VLOOKUP($C365,$B$4:$BH$42,31,FALSE),0)</f>
        <v>0</v>
      </c>
      <c r="AG365" s="10">
        <f>ROUND(VLOOKUP($C365,$B$4:$BH$42,32,FALSE),0)</f>
        <v>0</v>
      </c>
      <c r="AH365" s="10">
        <f>ROUND(VLOOKUP($C365,$B$4:$BH$42,33,FALSE),0)</f>
        <v>0</v>
      </c>
      <c r="AI365" s="10">
        <f>ROUND(VLOOKUP($C365,$B$4:$BH$42,34,FALSE),0)</f>
        <v>0</v>
      </c>
      <c r="AJ365" s="3"/>
      <c r="AK365" s="10">
        <f>ROUND(VLOOKUP($C365,$B$4:$BH$42,36,FALSE),0)</f>
        <v>150</v>
      </c>
      <c r="AL365" s="10">
        <f>ROUND(VLOOKUP($C365,$B$4:$BH$42,37,FALSE),0)</f>
        <v>0</v>
      </c>
      <c r="AM365" s="3"/>
      <c r="AN365" s="10">
        <f>ROUND(VLOOKUP($C365,$B$4:$BH$42,39,FALSE),0)</f>
        <v>0</v>
      </c>
      <c r="AO365" s="10">
        <f>ROUND(VLOOKUP($C365,$B$4:$BH$42,40,FALSE),0)</f>
        <v>0</v>
      </c>
      <c r="AP365" s="10">
        <f>ROUND(VLOOKUP($C365,$B$4:$BH$42,41,FALSE),0)</f>
        <v>0</v>
      </c>
      <c r="AQ365" s="10">
        <f>ROUND(VLOOKUP($C365,$B$4:$BH$42,42,FALSE),0)</f>
        <v>0</v>
      </c>
      <c r="AR365" s="10">
        <f>ROUND(VLOOKUP($C365,$B$4:$BH$42,43,FALSE),0)</f>
        <v>0</v>
      </c>
      <c r="AS365" s="10">
        <f>ROUND(VLOOKUP($C365,$B$4:$BH$42,44,FALSE),0)</f>
        <v>0</v>
      </c>
      <c r="AT365" s="10">
        <f>ROUND(VLOOKUP($C365,$B$4:$BH$42,45,FALSE),0)</f>
        <v>0</v>
      </c>
      <c r="AU365" s="10">
        <f>ROUND(VLOOKUP($C365,$B$4:$BH$42,46,FALSE),0)</f>
        <v>0</v>
      </c>
      <c r="AV365" s="10">
        <f>ROUND(VLOOKUP($C365,$B$4:$BH$42,47,FALSE),0)</f>
        <v>0</v>
      </c>
      <c r="AW365" s="10">
        <f>ROUND(VLOOKUP($C365,$B$4:$BH$42,48,FALSE),0)</f>
        <v>0</v>
      </c>
      <c r="AX365" s="10">
        <f>ROUND(VLOOKUP($C365,$B$4:$BH$42,49,FALSE),0)</f>
        <v>0</v>
      </c>
      <c r="AY365" s="3"/>
      <c r="AZ365" s="10">
        <v>6000</v>
      </c>
      <c r="BA365" s="10">
        <v>6000</v>
      </c>
      <c r="BB365" s="10">
        <v>275</v>
      </c>
      <c r="BC365" s="10">
        <v>25</v>
      </c>
      <c r="BD365" s="10">
        <v>0</v>
      </c>
      <c r="BE365" s="10">
        <v>60</v>
      </c>
      <c r="BF365" s="3"/>
      <c r="BG365" s="10">
        <v>1000</v>
      </c>
      <c r="BH365" s="10">
        <v>5000</v>
      </c>
      <c r="BI365" s="3"/>
      <c r="BJ365" s="21">
        <v>1</v>
      </c>
      <c r="BK365" s="65">
        <v>0</v>
      </c>
      <c r="BL365" s="65">
        <v>0</v>
      </c>
      <c r="BM365" s="6">
        <f t="shared" si="1345"/>
        <v>116.57837499999998</v>
      </c>
      <c r="BN365" s="8">
        <f t="shared" si="1346"/>
        <v>388.44422318283398</v>
      </c>
      <c r="BO365" s="12">
        <f t="shared" si="1347"/>
        <v>212.80083720886088</v>
      </c>
      <c r="BP365" s="50">
        <f>(1-'#Constant'!$A$3)/($J365*'#Constant'!$B$3/'#Constant'!$C$3^($D365-1)+1)+'#Constant'!$A$3</f>
        <v>0.91908256880733941</v>
      </c>
      <c r="BQ365" s="4">
        <f t="shared" si="1348"/>
        <v>358.44923581996852</v>
      </c>
      <c r="BR365" s="50">
        <f>(1-'#Constant'!$A$3)/($K365*'#Constant'!$B$3/'#Constant'!$C$3^($D365-1)+1)+'#Constant'!$A$3</f>
        <v>0.90447653429602881</v>
      </c>
      <c r="BS365" s="4">
        <f t="shared" si="1349"/>
        <v>364.2376910318157</v>
      </c>
      <c r="BT365">
        <f>BO365/$BO$4*100</f>
        <v>161.73669189781026</v>
      </c>
    </row>
    <row r="366" spans="1:72" s="13" customFormat="1" ht="17.25" thickBot="1" x14ac:dyDescent="0.35">
      <c r="B366" s="20"/>
      <c r="D366" s="14">
        <v>1</v>
      </c>
      <c r="E366" s="14">
        <v>1</v>
      </c>
      <c r="F366" s="19">
        <v>1</v>
      </c>
      <c r="G366" s="15">
        <f>G365</f>
        <v>92</v>
      </c>
      <c r="H366" s="15">
        <f>H365</f>
        <v>92</v>
      </c>
      <c r="I366" s="15">
        <f>I365</f>
        <v>5930</v>
      </c>
      <c r="J366" s="15">
        <f>J365</f>
        <v>30</v>
      </c>
      <c r="K366" s="15">
        <f>K365</f>
        <v>36</v>
      </c>
      <c r="L366" s="16"/>
      <c r="M366" s="15">
        <f t="shared" ref="M366:V366" si="1378">M365</f>
        <v>150</v>
      </c>
      <c r="N366" s="15">
        <f t="shared" si="1378"/>
        <v>0</v>
      </c>
      <c r="O366" s="15">
        <f t="shared" si="1378"/>
        <v>0</v>
      </c>
      <c r="P366" s="15">
        <f t="shared" si="1378"/>
        <v>100</v>
      </c>
      <c r="Q366" s="15">
        <f t="shared" si="1378"/>
        <v>0</v>
      </c>
      <c r="R366" s="15">
        <f t="shared" si="1378"/>
        <v>0</v>
      </c>
      <c r="S366" s="15">
        <f t="shared" si="1378"/>
        <v>100</v>
      </c>
      <c r="T366" s="15">
        <f t="shared" si="1378"/>
        <v>150</v>
      </c>
      <c r="U366" s="15">
        <f t="shared" si="1378"/>
        <v>0</v>
      </c>
      <c r="V366" s="15">
        <f t="shared" si="1378"/>
        <v>0</v>
      </c>
      <c r="W366" s="16"/>
      <c r="X366" s="15">
        <f t="shared" ref="X366:AI366" si="1379">X365</f>
        <v>150</v>
      </c>
      <c r="Y366" s="15">
        <f t="shared" si="1379"/>
        <v>0</v>
      </c>
      <c r="Z366" s="15">
        <f t="shared" si="1379"/>
        <v>0</v>
      </c>
      <c r="AA366" s="15">
        <f t="shared" si="1379"/>
        <v>100</v>
      </c>
      <c r="AB366" s="15">
        <f t="shared" si="1379"/>
        <v>0</v>
      </c>
      <c r="AC366" s="15">
        <f t="shared" si="1379"/>
        <v>0</v>
      </c>
      <c r="AD366" s="15">
        <f t="shared" si="1379"/>
        <v>100</v>
      </c>
      <c r="AE366" s="15">
        <f t="shared" si="1379"/>
        <v>150</v>
      </c>
      <c r="AF366" s="15">
        <f t="shared" si="1379"/>
        <v>0</v>
      </c>
      <c r="AG366" s="15">
        <f t="shared" si="1379"/>
        <v>0</v>
      </c>
      <c r="AH366" s="15">
        <f t="shared" si="1379"/>
        <v>0</v>
      </c>
      <c r="AI366" s="15">
        <f t="shared" si="1379"/>
        <v>0</v>
      </c>
      <c r="AJ366" s="17"/>
      <c r="AK366" s="15">
        <f>AK365</f>
        <v>150</v>
      </c>
      <c r="AL366" s="15">
        <f>AL365</f>
        <v>0</v>
      </c>
      <c r="AM366" s="17"/>
      <c r="AN366" s="15">
        <f t="shared" ref="AN366:AX366" si="1380">AN365</f>
        <v>0</v>
      </c>
      <c r="AO366" s="15">
        <f t="shared" si="1380"/>
        <v>0</v>
      </c>
      <c r="AP366" s="15">
        <f t="shared" si="1380"/>
        <v>0</v>
      </c>
      <c r="AQ366" s="15">
        <f t="shared" si="1380"/>
        <v>0</v>
      </c>
      <c r="AR366" s="15">
        <f t="shared" si="1380"/>
        <v>0</v>
      </c>
      <c r="AS366" s="15">
        <f t="shared" si="1380"/>
        <v>0</v>
      </c>
      <c r="AT366" s="15">
        <f t="shared" si="1380"/>
        <v>0</v>
      </c>
      <c r="AU366" s="15">
        <f t="shared" si="1380"/>
        <v>0</v>
      </c>
      <c r="AV366" s="15">
        <f t="shared" si="1380"/>
        <v>0</v>
      </c>
      <c r="AW366" s="15">
        <f t="shared" si="1380"/>
        <v>0</v>
      </c>
      <c r="AX366" s="15">
        <f t="shared" si="1380"/>
        <v>0</v>
      </c>
      <c r="AY366" s="17"/>
      <c r="AZ366" s="15">
        <f t="shared" ref="AZ366:BA366" si="1381">AZ365</f>
        <v>6000</v>
      </c>
      <c r="BA366" s="15">
        <f t="shared" si="1381"/>
        <v>6000</v>
      </c>
      <c r="BB366" s="15">
        <f>BB365</f>
        <v>275</v>
      </c>
      <c r="BC366" s="15">
        <f t="shared" ref="BC366:BE366" si="1382">BC365</f>
        <v>25</v>
      </c>
      <c r="BD366" s="15">
        <f t="shared" si="1382"/>
        <v>0</v>
      </c>
      <c r="BE366" s="15">
        <f t="shared" si="1382"/>
        <v>60</v>
      </c>
      <c r="BF366" s="17"/>
      <c r="BG366" s="15">
        <f t="shared" ref="BG366:BH366" si="1383">BG365</f>
        <v>1000</v>
      </c>
      <c r="BH366" s="15">
        <f t="shared" si="1383"/>
        <v>5000</v>
      </c>
      <c r="BI366" s="17"/>
      <c r="BJ366" s="22">
        <f>G366/G365</f>
        <v>1</v>
      </c>
      <c r="BK366" s="65">
        <f t="shared" ref="BK366:BL366" si="1384">BK365</f>
        <v>0</v>
      </c>
      <c r="BL366" s="65">
        <f t="shared" si="1384"/>
        <v>0</v>
      </c>
      <c r="BM366" s="6">
        <f t="shared" si="1345"/>
        <v>116.57837499999998</v>
      </c>
      <c r="BN366" s="8">
        <f t="shared" si="1346"/>
        <v>388.44422318283398</v>
      </c>
      <c r="BO366" s="12">
        <f t="shared" si="1347"/>
        <v>212.80083720886088</v>
      </c>
      <c r="BP366" s="50">
        <f>(1-'#Constant'!$A$3)/($J366*'#Constant'!$B$3/'#Constant'!$C$3^($D366-1)+1)+'#Constant'!$A$3</f>
        <v>0.91908256880733941</v>
      </c>
      <c r="BQ366" s="4">
        <f t="shared" si="1348"/>
        <v>358.44923581996852</v>
      </c>
      <c r="BR366" s="50">
        <f>(1-'#Constant'!$A$3)/($K366*'#Constant'!$B$3/'#Constant'!$C$3^($D366-1)+1)+'#Constant'!$A$3</f>
        <v>0.90447653429602881</v>
      </c>
      <c r="BS366" s="4">
        <f t="shared" si="1349"/>
        <v>364.2376910318157</v>
      </c>
      <c r="BT366"/>
    </row>
    <row r="367" spans="1:72" x14ac:dyDescent="0.3">
      <c r="A367">
        <v>556</v>
      </c>
      <c r="B367" s="18" t="str">
        <f>VLOOKUP(CONCATENATE("CREATURE_NAME_",A367),[1]Localization_Hero!$A:$E,2,FALSE)</f>
        <v>{1}의 어둠</v>
      </c>
      <c r="C367" s="43" t="str">
        <f>VLOOKUP($A367,[2]CreatureTable!$A:$I,9,FALSE)</f>
        <v>Assassin</v>
      </c>
      <c r="D367">
        <v>1</v>
      </c>
      <c r="E367">
        <v>1</v>
      </c>
      <c r="F367" s="18">
        <v>1</v>
      </c>
      <c r="G367" s="10">
        <f>ROUND(VLOOKUP($C367,$B$4:$BH$42,6,FALSE),0)</f>
        <v>101</v>
      </c>
      <c r="H367" s="10">
        <f>ROUND(VLOOKUP($C367,$B$4:$BH$42,7,FALSE),0)</f>
        <v>101</v>
      </c>
      <c r="I367" s="10">
        <f>ROUND(VLOOKUP($C367,$B$4:$BH$42,8,FALSE),0)</f>
        <v>5666</v>
      </c>
      <c r="J367" s="10">
        <f>ROUND(VLOOKUP($C367,$B$4:$BH$42,9,FALSE),0)</f>
        <v>32</v>
      </c>
      <c r="K367" s="10">
        <f>ROUND(VLOOKUP($C367,$B$4:$BH$42,10,FALSE),0)</f>
        <v>28</v>
      </c>
      <c r="L367" s="2"/>
      <c r="M367" s="10">
        <f>ROUND(VLOOKUP($C367,$B$4:$BH$42,12,FALSE),0)</f>
        <v>200</v>
      </c>
      <c r="N367" s="10">
        <f>ROUND(VLOOKUP($C367,$B$4:$BH$42,13,FALSE),0)</f>
        <v>0</v>
      </c>
      <c r="O367" s="10">
        <f>ROUND(VLOOKUP($C367,$B$4:$BH$42,14,FALSE),0)</f>
        <v>300</v>
      </c>
      <c r="P367" s="10">
        <f>ROUND(VLOOKUP($C367,$B$4:$BH$42,15,FALSE),0)</f>
        <v>200</v>
      </c>
      <c r="Q367" s="10">
        <f>ROUND(VLOOKUP($C367,$B$4:$BH$42,16,FALSE),0)</f>
        <v>0</v>
      </c>
      <c r="R367" s="10">
        <f>ROUND(VLOOKUP($C367,$B$4:$BH$42,17,FALSE),0)</f>
        <v>0</v>
      </c>
      <c r="S367" s="10">
        <f>ROUND(VLOOKUP($C367,$B$4:$BH$42,18,FALSE),0)</f>
        <v>100</v>
      </c>
      <c r="T367" s="10">
        <f>ROUND(VLOOKUP($C367,$B$4:$BH$42,19,FALSE),0)</f>
        <v>0</v>
      </c>
      <c r="U367" s="10">
        <f>ROUND(VLOOKUP($C367,$B$4:$BH$42,20,FALSE),0)</f>
        <v>0</v>
      </c>
      <c r="V367" s="10">
        <f>ROUND(VLOOKUP($C367,$B$4:$BH$42,21,FALSE),0)</f>
        <v>0</v>
      </c>
      <c r="W367" s="2"/>
      <c r="X367" s="10">
        <f>ROUND(VLOOKUP($C367,$B$4:$BH$42,23,FALSE),0)</f>
        <v>200</v>
      </c>
      <c r="Y367" s="10">
        <f>ROUND(VLOOKUP($C367,$B$4:$BH$42,24,FALSE),0)</f>
        <v>0</v>
      </c>
      <c r="Z367" s="10">
        <f>ROUND(VLOOKUP($C367,$B$4:$BH$42,25,FALSE),0)</f>
        <v>300</v>
      </c>
      <c r="AA367" s="10">
        <f>ROUND(VLOOKUP($C367,$B$4:$BH$42,26,FALSE),0)</f>
        <v>200</v>
      </c>
      <c r="AB367" s="10">
        <f>ROUND(VLOOKUP($C367,$B$4:$BH$42,27,FALSE),0)</f>
        <v>0</v>
      </c>
      <c r="AC367" s="10">
        <f>ROUND(VLOOKUP($C367,$B$4:$BH$42,28,FALSE),0)</f>
        <v>0</v>
      </c>
      <c r="AD367" s="10">
        <f>ROUND(VLOOKUP($C367,$B$4:$BH$42,29,FALSE),0)</f>
        <v>100</v>
      </c>
      <c r="AE367" s="10">
        <f>ROUND(VLOOKUP($C367,$B$4:$BH$42,30,FALSE),0)</f>
        <v>0</v>
      </c>
      <c r="AF367" s="10">
        <f>ROUND(VLOOKUP($C367,$B$4:$BH$42,31,FALSE),0)</f>
        <v>0</v>
      </c>
      <c r="AG367" s="10">
        <f>ROUND(VLOOKUP($C367,$B$4:$BH$42,32,FALSE),0)</f>
        <v>0</v>
      </c>
      <c r="AH367" s="10">
        <f>ROUND(VLOOKUP($C367,$B$4:$BH$42,33,FALSE),0)</f>
        <v>0</v>
      </c>
      <c r="AI367" s="10">
        <f>ROUND(VLOOKUP($C367,$B$4:$BH$42,34,FALSE),0)</f>
        <v>0</v>
      </c>
      <c r="AJ367" s="3"/>
      <c r="AK367" s="10">
        <f>ROUND(VLOOKUP($C367,$B$4:$BH$42,36,FALSE),0)</f>
        <v>0</v>
      </c>
      <c r="AL367" s="10">
        <f>ROUND(VLOOKUP($C367,$B$4:$BH$42,37,FALSE),0)</f>
        <v>0</v>
      </c>
      <c r="AM367" s="3"/>
      <c r="AN367" s="10">
        <f>ROUND(VLOOKUP($C367,$B$4:$BH$42,39,FALSE),0)</f>
        <v>0</v>
      </c>
      <c r="AO367" s="10">
        <f>ROUND(VLOOKUP($C367,$B$4:$BH$42,40,FALSE),0)</f>
        <v>0</v>
      </c>
      <c r="AP367" s="10">
        <f>ROUND(VLOOKUP($C367,$B$4:$BH$42,41,FALSE),0)</f>
        <v>0</v>
      </c>
      <c r="AQ367" s="10">
        <f>ROUND(VLOOKUP($C367,$B$4:$BH$42,42,FALSE),0)</f>
        <v>0</v>
      </c>
      <c r="AR367" s="10">
        <f>ROUND(VLOOKUP($C367,$B$4:$BH$42,43,FALSE),0)</f>
        <v>0</v>
      </c>
      <c r="AS367" s="10">
        <f>ROUND(VLOOKUP($C367,$B$4:$BH$42,44,FALSE),0)</f>
        <v>0</v>
      </c>
      <c r="AT367" s="10">
        <f>ROUND(VLOOKUP($C367,$B$4:$BH$42,45,FALSE),0)</f>
        <v>0</v>
      </c>
      <c r="AU367" s="10">
        <f>ROUND(VLOOKUP($C367,$B$4:$BH$42,46,FALSE),0)</f>
        <v>0</v>
      </c>
      <c r="AV367" s="10">
        <f>ROUND(VLOOKUP($C367,$B$4:$BH$42,47,FALSE),0)</f>
        <v>0</v>
      </c>
      <c r="AW367" s="10">
        <f>ROUND(VLOOKUP($C367,$B$4:$BH$42,48,FALSE),0)</f>
        <v>0</v>
      </c>
      <c r="AX367" s="10">
        <f>ROUND(VLOOKUP($C367,$B$4:$BH$42,49,FALSE),0)</f>
        <v>0</v>
      </c>
      <c r="AY367" s="3"/>
      <c r="AZ367" s="10">
        <v>6000</v>
      </c>
      <c r="BA367" s="10">
        <v>2000</v>
      </c>
      <c r="BB367" s="10">
        <v>250</v>
      </c>
      <c r="BC367" s="10">
        <v>0</v>
      </c>
      <c r="BD367" s="10">
        <v>0</v>
      </c>
      <c r="BE367" s="10">
        <v>60</v>
      </c>
      <c r="BF367" s="3"/>
      <c r="BG367" s="10">
        <v>1000</v>
      </c>
      <c r="BH367" s="10">
        <v>5000</v>
      </c>
      <c r="BI367" s="3"/>
      <c r="BJ367" s="21">
        <v>1</v>
      </c>
      <c r="BK367" s="65">
        <v>0</v>
      </c>
      <c r="BL367" s="65">
        <v>0</v>
      </c>
      <c r="BM367" s="6">
        <f t="shared" si="1345"/>
        <v>130.44149999999999</v>
      </c>
      <c r="BN367" s="8">
        <f t="shared" si="1346"/>
        <v>385.30245660461935</v>
      </c>
      <c r="BO367" s="12">
        <f t="shared" si="1347"/>
        <v>224.18615120740947</v>
      </c>
      <c r="BP367" s="50">
        <f>(1-'#Constant'!$A$3)/($J367*'#Constant'!$B$3/'#Constant'!$C$3^($D367-1)+1)+'#Constant'!$A$3</f>
        <v>0.91416058394160582</v>
      </c>
      <c r="BQ367" s="4">
        <f t="shared" si="1348"/>
        <v>387.37723570744168</v>
      </c>
      <c r="BR367" s="50">
        <f>(1-'#Constant'!$A$3)/($K367*'#Constant'!$B$3/'#Constant'!$C$3^($D367-1)+1)+'#Constant'!$A$3</f>
        <v>0.92405904059040589</v>
      </c>
      <c r="BS367" s="4">
        <f t="shared" si="1349"/>
        <v>383.22767750179702</v>
      </c>
      <c r="BT367">
        <f>BO367/$BO$4*100</f>
        <v>170.38996153008969</v>
      </c>
    </row>
    <row r="368" spans="1:72" s="13" customFormat="1" ht="18" customHeight="1" thickBot="1" x14ac:dyDescent="0.35">
      <c r="B368" s="20"/>
      <c r="D368" s="14">
        <v>1</v>
      </c>
      <c r="E368" s="14">
        <v>1</v>
      </c>
      <c r="F368" s="19">
        <v>1</v>
      </c>
      <c r="G368" s="15">
        <f>G367</f>
        <v>101</v>
      </c>
      <c r="H368" s="15">
        <f>H367</f>
        <v>101</v>
      </c>
      <c r="I368" s="15">
        <f>I367</f>
        <v>5666</v>
      </c>
      <c r="J368" s="15">
        <f>J367</f>
        <v>32</v>
      </c>
      <c r="K368" s="15">
        <f>K367</f>
        <v>28</v>
      </c>
      <c r="L368" s="16"/>
      <c r="M368" s="15">
        <f t="shared" ref="M368:V368" si="1385">M367</f>
        <v>200</v>
      </c>
      <c r="N368" s="15">
        <f t="shared" si="1385"/>
        <v>0</v>
      </c>
      <c r="O368" s="15">
        <f t="shared" si="1385"/>
        <v>300</v>
      </c>
      <c r="P368" s="15">
        <f t="shared" si="1385"/>
        <v>200</v>
      </c>
      <c r="Q368" s="15">
        <f t="shared" si="1385"/>
        <v>0</v>
      </c>
      <c r="R368" s="15">
        <f t="shared" si="1385"/>
        <v>0</v>
      </c>
      <c r="S368" s="15">
        <f t="shared" si="1385"/>
        <v>100</v>
      </c>
      <c r="T368" s="15">
        <f t="shared" si="1385"/>
        <v>0</v>
      </c>
      <c r="U368" s="15">
        <f t="shared" si="1385"/>
        <v>0</v>
      </c>
      <c r="V368" s="15">
        <f t="shared" si="1385"/>
        <v>0</v>
      </c>
      <c r="W368" s="16"/>
      <c r="X368" s="15">
        <f t="shared" ref="X368:AI368" si="1386">X367</f>
        <v>200</v>
      </c>
      <c r="Y368" s="15">
        <f t="shared" si="1386"/>
        <v>0</v>
      </c>
      <c r="Z368" s="15">
        <f t="shared" si="1386"/>
        <v>300</v>
      </c>
      <c r="AA368" s="15">
        <f t="shared" si="1386"/>
        <v>200</v>
      </c>
      <c r="AB368" s="15">
        <f t="shared" si="1386"/>
        <v>0</v>
      </c>
      <c r="AC368" s="15">
        <f t="shared" si="1386"/>
        <v>0</v>
      </c>
      <c r="AD368" s="15">
        <f t="shared" si="1386"/>
        <v>100</v>
      </c>
      <c r="AE368" s="15">
        <f t="shared" si="1386"/>
        <v>0</v>
      </c>
      <c r="AF368" s="15">
        <f t="shared" si="1386"/>
        <v>0</v>
      </c>
      <c r="AG368" s="15">
        <f t="shared" si="1386"/>
        <v>0</v>
      </c>
      <c r="AH368" s="15">
        <f t="shared" si="1386"/>
        <v>0</v>
      </c>
      <c r="AI368" s="15">
        <f t="shared" si="1386"/>
        <v>0</v>
      </c>
      <c r="AJ368" s="17"/>
      <c r="AK368" s="15">
        <f>AK367</f>
        <v>0</v>
      </c>
      <c r="AL368" s="15">
        <f>AL367</f>
        <v>0</v>
      </c>
      <c r="AM368" s="17"/>
      <c r="AN368" s="15">
        <f t="shared" ref="AN368:AX368" si="1387">AN367</f>
        <v>0</v>
      </c>
      <c r="AO368" s="15">
        <f t="shared" si="1387"/>
        <v>0</v>
      </c>
      <c r="AP368" s="15">
        <f t="shared" si="1387"/>
        <v>0</v>
      </c>
      <c r="AQ368" s="15">
        <f t="shared" si="1387"/>
        <v>0</v>
      </c>
      <c r="AR368" s="15">
        <f t="shared" si="1387"/>
        <v>0</v>
      </c>
      <c r="AS368" s="15">
        <f t="shared" si="1387"/>
        <v>0</v>
      </c>
      <c r="AT368" s="15">
        <f t="shared" si="1387"/>
        <v>0</v>
      </c>
      <c r="AU368" s="15">
        <f t="shared" si="1387"/>
        <v>0</v>
      </c>
      <c r="AV368" s="15">
        <f t="shared" si="1387"/>
        <v>0</v>
      </c>
      <c r="AW368" s="15">
        <f t="shared" si="1387"/>
        <v>0</v>
      </c>
      <c r="AX368" s="15">
        <f t="shared" si="1387"/>
        <v>0</v>
      </c>
      <c r="AY368" s="17"/>
      <c r="AZ368" s="15">
        <f t="shared" ref="AZ368:BA368" si="1388">AZ367</f>
        <v>6000</v>
      </c>
      <c r="BA368" s="15">
        <f t="shared" si="1388"/>
        <v>2000</v>
      </c>
      <c r="BB368" s="15">
        <f>BB367</f>
        <v>250</v>
      </c>
      <c r="BC368" s="15">
        <f t="shared" ref="BC368:BE368" si="1389">BC367</f>
        <v>0</v>
      </c>
      <c r="BD368" s="15">
        <f t="shared" si="1389"/>
        <v>0</v>
      </c>
      <c r="BE368" s="15">
        <f t="shared" si="1389"/>
        <v>60</v>
      </c>
      <c r="BF368" s="17"/>
      <c r="BG368" s="15">
        <f t="shared" ref="BG368:BH368" si="1390">BG367</f>
        <v>1000</v>
      </c>
      <c r="BH368" s="15">
        <f t="shared" si="1390"/>
        <v>5000</v>
      </c>
      <c r="BI368" s="17"/>
      <c r="BJ368" s="22">
        <f>G368/G367</f>
        <v>1</v>
      </c>
      <c r="BK368" s="65">
        <f t="shared" ref="BK368:BL368" si="1391">BK367</f>
        <v>0</v>
      </c>
      <c r="BL368" s="65">
        <f t="shared" si="1391"/>
        <v>0</v>
      </c>
      <c r="BM368" s="6">
        <f t="shared" si="1345"/>
        <v>130.44149999999999</v>
      </c>
      <c r="BN368" s="8">
        <f t="shared" si="1346"/>
        <v>385.30245660461935</v>
      </c>
      <c r="BO368" s="12">
        <f t="shared" si="1347"/>
        <v>224.18615120740947</v>
      </c>
      <c r="BP368" s="50">
        <f>(1-'#Constant'!$A$3)/($J368*'#Constant'!$B$3/'#Constant'!$C$3^($D368-1)+1)+'#Constant'!$A$3</f>
        <v>0.91416058394160582</v>
      </c>
      <c r="BQ368" s="4">
        <f t="shared" si="1348"/>
        <v>387.37723570744168</v>
      </c>
      <c r="BR368" s="50">
        <f>(1-'#Constant'!$A$3)/($K368*'#Constant'!$B$3/'#Constant'!$C$3^($D368-1)+1)+'#Constant'!$A$3</f>
        <v>0.92405904059040589</v>
      </c>
      <c r="BS368" s="4">
        <f t="shared" si="1349"/>
        <v>383.22767750179702</v>
      </c>
      <c r="BT368"/>
    </row>
    <row r="369" spans="1:72" x14ac:dyDescent="0.3">
      <c r="A369">
        <v>557</v>
      </c>
      <c r="B369" s="18" t="str">
        <f>VLOOKUP(CONCATENATE("CREATURE_NAME_",A369),[1]Localization_Hero!$A:$E,2,FALSE)</f>
        <v>{1}의 어둠</v>
      </c>
      <c r="C369" s="43" t="str">
        <f>VLOOKUP($A369,[2]CreatureTable!$A:$I,9,FALSE)</f>
        <v>Wizard</v>
      </c>
      <c r="D369">
        <v>1</v>
      </c>
      <c r="E369">
        <v>1</v>
      </c>
      <c r="F369" s="18">
        <v>1</v>
      </c>
      <c r="G369" s="10">
        <f>ROUND(VLOOKUP($C369,$B$4:$BH$42,6,FALSE),0)</f>
        <v>120</v>
      </c>
      <c r="H369" s="10">
        <f>ROUND(VLOOKUP($C369,$B$4:$BH$42,7,FALSE),0)</f>
        <v>120</v>
      </c>
      <c r="I369" s="10">
        <f>ROUND(VLOOKUP($C369,$B$4:$BH$42,8,FALSE),0)</f>
        <v>4031</v>
      </c>
      <c r="J369" s="10">
        <f>ROUND(VLOOKUP($C369,$B$4:$BH$42,9,FALSE),0)</f>
        <v>16</v>
      </c>
      <c r="K369" s="10">
        <f>ROUND(VLOOKUP($C369,$B$4:$BH$42,10,FALSE),0)</f>
        <v>24</v>
      </c>
      <c r="L369" s="2"/>
      <c r="M369" s="10">
        <f>ROUND(VLOOKUP($C369,$B$4:$BH$42,12,FALSE),0)</f>
        <v>100</v>
      </c>
      <c r="N369" s="10">
        <f>ROUND(VLOOKUP($C369,$B$4:$BH$42,13,FALSE),0)</f>
        <v>0</v>
      </c>
      <c r="O369" s="10">
        <f>ROUND(VLOOKUP($C369,$B$4:$BH$42,14,FALSE),0)</f>
        <v>0</v>
      </c>
      <c r="P369" s="10">
        <f>ROUND(VLOOKUP($C369,$B$4:$BH$42,15,FALSE),0)</f>
        <v>0</v>
      </c>
      <c r="Q369" s="10">
        <f>ROUND(VLOOKUP($C369,$B$4:$BH$42,16,FALSE),0)</f>
        <v>0</v>
      </c>
      <c r="R369" s="10">
        <f>ROUND(VLOOKUP($C369,$B$4:$BH$42,17,FALSE),0)</f>
        <v>0</v>
      </c>
      <c r="S369" s="10">
        <f>ROUND(VLOOKUP($C369,$B$4:$BH$42,18,FALSE),0)</f>
        <v>100</v>
      </c>
      <c r="T369" s="10">
        <f>ROUND(VLOOKUP($C369,$B$4:$BH$42,19,FALSE),0)</f>
        <v>150</v>
      </c>
      <c r="U369" s="10">
        <f>ROUND(VLOOKUP($C369,$B$4:$BH$42,20,FALSE),0)</f>
        <v>0</v>
      </c>
      <c r="V369" s="10">
        <f>ROUND(VLOOKUP($C369,$B$4:$BH$42,21,FALSE),0)</f>
        <v>0</v>
      </c>
      <c r="W369" s="2"/>
      <c r="X369" s="10">
        <f>ROUND(VLOOKUP($C369,$B$4:$BH$42,23,FALSE),0)</f>
        <v>100</v>
      </c>
      <c r="Y369" s="10">
        <f>ROUND(VLOOKUP($C369,$B$4:$BH$42,24,FALSE),0)</f>
        <v>0</v>
      </c>
      <c r="Z369" s="10">
        <f>ROUND(VLOOKUP($C369,$B$4:$BH$42,25,FALSE),0)</f>
        <v>0</v>
      </c>
      <c r="AA369" s="10">
        <f>ROUND(VLOOKUP($C369,$B$4:$BH$42,26,FALSE),0)</f>
        <v>200</v>
      </c>
      <c r="AB369" s="10">
        <f>ROUND(VLOOKUP($C369,$B$4:$BH$42,27,FALSE),0)</f>
        <v>250</v>
      </c>
      <c r="AC369" s="10">
        <f>ROUND(VLOOKUP($C369,$B$4:$BH$42,28,FALSE),0)</f>
        <v>0</v>
      </c>
      <c r="AD369" s="10">
        <f>ROUND(VLOOKUP($C369,$B$4:$BH$42,29,FALSE),0)</f>
        <v>100</v>
      </c>
      <c r="AE369" s="10">
        <f>ROUND(VLOOKUP($C369,$B$4:$BH$42,30,FALSE),0)</f>
        <v>150</v>
      </c>
      <c r="AF369" s="10">
        <f>ROUND(VLOOKUP($C369,$B$4:$BH$42,31,FALSE),0)</f>
        <v>0</v>
      </c>
      <c r="AG369" s="10">
        <f>ROUND(VLOOKUP($C369,$B$4:$BH$42,32,FALSE),0)</f>
        <v>0</v>
      </c>
      <c r="AH369" s="10">
        <f>ROUND(VLOOKUP($C369,$B$4:$BH$42,33,FALSE),0)</f>
        <v>0</v>
      </c>
      <c r="AI369" s="10">
        <f>ROUND(VLOOKUP($C369,$B$4:$BH$42,34,FALSE),0)</f>
        <v>0</v>
      </c>
      <c r="AJ369" s="3"/>
      <c r="AK369" s="10">
        <f>ROUND(VLOOKUP($C369,$B$4:$BH$42,36,FALSE),0)</f>
        <v>0</v>
      </c>
      <c r="AL369" s="10">
        <f>ROUND(VLOOKUP($C369,$B$4:$BH$42,37,FALSE),0)</f>
        <v>0</v>
      </c>
      <c r="AM369" s="3"/>
      <c r="AN369" s="10">
        <f>ROUND(VLOOKUP($C369,$B$4:$BH$42,39,FALSE),0)</f>
        <v>0</v>
      </c>
      <c r="AO369" s="10">
        <f>ROUND(VLOOKUP($C369,$B$4:$BH$42,40,FALSE),0)</f>
        <v>0</v>
      </c>
      <c r="AP369" s="10">
        <f>ROUND(VLOOKUP($C369,$B$4:$BH$42,41,FALSE),0)</f>
        <v>0</v>
      </c>
      <c r="AQ369" s="10">
        <f>ROUND(VLOOKUP($C369,$B$4:$BH$42,42,FALSE),0)</f>
        <v>0</v>
      </c>
      <c r="AR369" s="10">
        <f>ROUND(VLOOKUP($C369,$B$4:$BH$42,43,FALSE),0)</f>
        <v>0</v>
      </c>
      <c r="AS369" s="10">
        <f>ROUND(VLOOKUP($C369,$B$4:$BH$42,44,FALSE),0)</f>
        <v>0</v>
      </c>
      <c r="AT369" s="10">
        <f>ROUND(VLOOKUP($C369,$B$4:$BH$42,45,FALSE),0)</f>
        <v>0</v>
      </c>
      <c r="AU369" s="10">
        <f>ROUND(VLOOKUP($C369,$B$4:$BH$42,46,FALSE),0)</f>
        <v>0</v>
      </c>
      <c r="AV369" s="10">
        <f>ROUND(VLOOKUP($C369,$B$4:$BH$42,47,FALSE),0)</f>
        <v>0</v>
      </c>
      <c r="AW369" s="10">
        <f>ROUND(VLOOKUP($C369,$B$4:$BH$42,48,FALSE),0)</f>
        <v>0</v>
      </c>
      <c r="AX369" s="10">
        <f>ROUND(VLOOKUP($C369,$B$4:$BH$42,49,FALSE),0)</f>
        <v>0</v>
      </c>
      <c r="AY369" s="3"/>
      <c r="AZ369" s="10">
        <v>6000</v>
      </c>
      <c r="BA369" s="10">
        <v>2000</v>
      </c>
      <c r="BB369" s="10">
        <v>450</v>
      </c>
      <c r="BC369" s="10">
        <v>0</v>
      </c>
      <c r="BD369" s="10">
        <v>0</v>
      </c>
      <c r="BE369" s="10">
        <v>60</v>
      </c>
      <c r="BF369" s="3"/>
      <c r="BG369" s="10">
        <v>1000</v>
      </c>
      <c r="BH369" s="10">
        <v>5000</v>
      </c>
      <c r="BI369" s="3"/>
      <c r="BJ369" s="21">
        <v>1</v>
      </c>
      <c r="BK369" s="65">
        <v>0</v>
      </c>
      <c r="BL369" s="65">
        <v>0</v>
      </c>
      <c r="BM369" s="6">
        <f t="shared" si="1345"/>
        <v>145.44749999999999</v>
      </c>
      <c r="BN369" s="8">
        <f t="shared" si="1346"/>
        <v>259.61870858192918</v>
      </c>
      <c r="BO369" s="12">
        <f t="shared" si="1347"/>
        <v>194.32162030116501</v>
      </c>
      <c r="BP369" s="50">
        <f>(1-'#Constant'!$A$3)/($J369*'#Constant'!$B$3/'#Constant'!$C$3^($D369-1)+1)+'#Constant'!$A$3</f>
        <v>0.95511450381679386</v>
      </c>
      <c r="BQ369" s="4">
        <f t="shared" si="1348"/>
        <v>211.02181905370844</v>
      </c>
      <c r="BR369" s="50">
        <f>(1-'#Constant'!$A$3)/($K369*'#Constant'!$B$3/'#Constant'!$C$3^($D369-1)+1)+'#Constant'!$A$3</f>
        <v>0.93417910447761188</v>
      </c>
      <c r="BS369" s="4">
        <f t="shared" si="1349"/>
        <v>308.21559811014993</v>
      </c>
      <c r="BT369">
        <f>BO369/$BO$4*100</f>
        <v>147.69178751343802</v>
      </c>
    </row>
    <row r="370" spans="1:72" s="13" customFormat="1" ht="17.25" thickBot="1" x14ac:dyDescent="0.35">
      <c r="B370" s="20"/>
      <c r="D370" s="14">
        <v>1</v>
      </c>
      <c r="E370" s="14">
        <v>1</v>
      </c>
      <c r="F370" s="19">
        <v>1</v>
      </c>
      <c r="G370" s="15">
        <f>G369</f>
        <v>120</v>
      </c>
      <c r="H370" s="15">
        <f>H369</f>
        <v>120</v>
      </c>
      <c r="I370" s="15">
        <f>I369</f>
        <v>4031</v>
      </c>
      <c r="J370" s="15">
        <f>J369</f>
        <v>16</v>
      </c>
      <c r="K370" s="15">
        <f>K369</f>
        <v>24</v>
      </c>
      <c r="L370" s="16"/>
      <c r="M370" s="15">
        <f t="shared" ref="M370:V370" si="1392">M369</f>
        <v>100</v>
      </c>
      <c r="N370" s="15">
        <f t="shared" si="1392"/>
        <v>0</v>
      </c>
      <c r="O370" s="15">
        <f t="shared" si="1392"/>
        <v>0</v>
      </c>
      <c r="P370" s="15">
        <f t="shared" si="1392"/>
        <v>0</v>
      </c>
      <c r="Q370" s="15">
        <f t="shared" si="1392"/>
        <v>0</v>
      </c>
      <c r="R370" s="15">
        <f t="shared" si="1392"/>
        <v>0</v>
      </c>
      <c r="S370" s="15">
        <f t="shared" si="1392"/>
        <v>100</v>
      </c>
      <c r="T370" s="15">
        <f t="shared" si="1392"/>
        <v>150</v>
      </c>
      <c r="U370" s="15">
        <f t="shared" si="1392"/>
        <v>0</v>
      </c>
      <c r="V370" s="15">
        <f t="shared" si="1392"/>
        <v>0</v>
      </c>
      <c r="W370" s="16"/>
      <c r="X370" s="15">
        <f t="shared" ref="X370:AI370" si="1393">X369</f>
        <v>100</v>
      </c>
      <c r="Y370" s="15">
        <f t="shared" si="1393"/>
        <v>0</v>
      </c>
      <c r="Z370" s="15">
        <f t="shared" si="1393"/>
        <v>0</v>
      </c>
      <c r="AA370" s="15">
        <f t="shared" si="1393"/>
        <v>200</v>
      </c>
      <c r="AB370" s="15">
        <f t="shared" si="1393"/>
        <v>250</v>
      </c>
      <c r="AC370" s="15">
        <f t="shared" si="1393"/>
        <v>0</v>
      </c>
      <c r="AD370" s="15">
        <f t="shared" si="1393"/>
        <v>100</v>
      </c>
      <c r="AE370" s="15">
        <f t="shared" si="1393"/>
        <v>150</v>
      </c>
      <c r="AF370" s="15">
        <f t="shared" si="1393"/>
        <v>0</v>
      </c>
      <c r="AG370" s="15">
        <f t="shared" si="1393"/>
        <v>0</v>
      </c>
      <c r="AH370" s="15">
        <f t="shared" si="1393"/>
        <v>0</v>
      </c>
      <c r="AI370" s="15">
        <f t="shared" si="1393"/>
        <v>0</v>
      </c>
      <c r="AJ370" s="17"/>
      <c r="AK370" s="15">
        <f>AK369</f>
        <v>0</v>
      </c>
      <c r="AL370" s="15">
        <f>AL369</f>
        <v>0</v>
      </c>
      <c r="AM370" s="17"/>
      <c r="AN370" s="15">
        <f t="shared" ref="AN370:AX370" si="1394">AN369</f>
        <v>0</v>
      </c>
      <c r="AO370" s="15">
        <f t="shared" si="1394"/>
        <v>0</v>
      </c>
      <c r="AP370" s="15">
        <f t="shared" si="1394"/>
        <v>0</v>
      </c>
      <c r="AQ370" s="15">
        <f t="shared" si="1394"/>
        <v>0</v>
      </c>
      <c r="AR370" s="15">
        <f t="shared" si="1394"/>
        <v>0</v>
      </c>
      <c r="AS370" s="15">
        <f t="shared" si="1394"/>
        <v>0</v>
      </c>
      <c r="AT370" s="15">
        <f t="shared" si="1394"/>
        <v>0</v>
      </c>
      <c r="AU370" s="15">
        <f t="shared" si="1394"/>
        <v>0</v>
      </c>
      <c r="AV370" s="15">
        <f t="shared" si="1394"/>
        <v>0</v>
      </c>
      <c r="AW370" s="15">
        <f t="shared" si="1394"/>
        <v>0</v>
      </c>
      <c r="AX370" s="15">
        <f t="shared" si="1394"/>
        <v>0</v>
      </c>
      <c r="AY370" s="17"/>
      <c r="AZ370" s="15">
        <f t="shared" ref="AZ370:BA370" si="1395">AZ369</f>
        <v>6000</v>
      </c>
      <c r="BA370" s="15">
        <f t="shared" si="1395"/>
        <v>2000</v>
      </c>
      <c r="BB370" s="15">
        <v>450</v>
      </c>
      <c r="BC370" s="15">
        <f t="shared" ref="BC370:BE370" si="1396">BC369</f>
        <v>0</v>
      </c>
      <c r="BD370" s="15">
        <f t="shared" si="1396"/>
        <v>0</v>
      </c>
      <c r="BE370" s="15">
        <f t="shared" si="1396"/>
        <v>60</v>
      </c>
      <c r="BF370" s="17"/>
      <c r="BG370" s="15">
        <f t="shared" ref="BG370:BH370" si="1397">BG369</f>
        <v>1000</v>
      </c>
      <c r="BH370" s="15">
        <f t="shared" si="1397"/>
        <v>5000</v>
      </c>
      <c r="BI370" s="17"/>
      <c r="BJ370" s="22">
        <f>G370/G369</f>
        <v>1</v>
      </c>
      <c r="BK370" s="65">
        <f>BK369</f>
        <v>0</v>
      </c>
      <c r="BL370" s="65">
        <f>BL369</f>
        <v>0</v>
      </c>
      <c r="BM370" s="6">
        <f t="shared" si="1345"/>
        <v>145.44749999999999</v>
      </c>
      <c r="BN370" s="8">
        <f t="shared" si="1346"/>
        <v>259.61870858192918</v>
      </c>
      <c r="BO370" s="12">
        <f t="shared" si="1347"/>
        <v>194.32162030116501</v>
      </c>
      <c r="BP370" s="50">
        <f>(1-'#Constant'!$A$3)/($J370*'#Constant'!$B$3/'#Constant'!$C$3^($D370-1)+1)+'#Constant'!$A$3</f>
        <v>0.95511450381679386</v>
      </c>
      <c r="BQ370" s="4">
        <f t="shared" si="1348"/>
        <v>211.02181905370844</v>
      </c>
      <c r="BR370" s="50">
        <f>(1-'#Constant'!$A$3)/($K370*'#Constant'!$B$3/'#Constant'!$C$3^($D370-1)+1)+'#Constant'!$A$3</f>
        <v>0.93417910447761188</v>
      </c>
      <c r="BS370" s="4">
        <f t="shared" si="1349"/>
        <v>308.21559811014993</v>
      </c>
      <c r="BT370"/>
    </row>
    <row r="371" spans="1:72" x14ac:dyDescent="0.3">
      <c r="A371">
        <v>558</v>
      </c>
      <c r="B371" s="18" t="str">
        <f>VLOOKUP(CONCATENATE("CREATURE_NAME_",A371),[1]Localization_Hero!$A:$E,2,FALSE)</f>
        <v>{1}의 어둠</v>
      </c>
      <c r="C371" s="43" t="str">
        <f>VLOOKUP($A371,[2]CreatureTable!$A:$I,9,FALSE)</f>
        <v>Assassin</v>
      </c>
      <c r="D371">
        <v>1</v>
      </c>
      <c r="E371">
        <v>1</v>
      </c>
      <c r="F371" s="18">
        <v>1</v>
      </c>
      <c r="G371" s="10">
        <f>ROUND(VLOOKUP($C371,$B$4:$BH$42,6,FALSE),0)</f>
        <v>101</v>
      </c>
      <c r="H371" s="10">
        <f>ROUND(VLOOKUP($C371,$B$4:$BH$42,7,FALSE),0)</f>
        <v>101</v>
      </c>
      <c r="I371" s="10">
        <f>ROUND(VLOOKUP($C371,$B$4:$BH$42,8,FALSE),0)</f>
        <v>5666</v>
      </c>
      <c r="J371" s="10">
        <f>ROUND(VLOOKUP($C371,$B$4:$BH$42,9,FALSE),0)</f>
        <v>32</v>
      </c>
      <c r="K371" s="10">
        <f>ROUND(VLOOKUP($C371,$B$4:$BH$42,10,FALSE),0)</f>
        <v>28</v>
      </c>
      <c r="L371" s="2"/>
      <c r="M371" s="10">
        <f>ROUND(VLOOKUP($C371,$B$4:$BH$42,12,FALSE),0)</f>
        <v>200</v>
      </c>
      <c r="N371" s="10">
        <f>ROUND(VLOOKUP($C371,$B$4:$BH$42,13,FALSE),0)</f>
        <v>0</v>
      </c>
      <c r="O371" s="10">
        <f>ROUND(VLOOKUP($C371,$B$4:$BH$42,14,FALSE),0)</f>
        <v>300</v>
      </c>
      <c r="P371" s="10">
        <f>ROUND(VLOOKUP($C371,$B$4:$BH$42,15,FALSE),0)</f>
        <v>200</v>
      </c>
      <c r="Q371" s="10">
        <f>ROUND(VLOOKUP($C371,$B$4:$BH$42,16,FALSE),0)</f>
        <v>0</v>
      </c>
      <c r="R371" s="10">
        <f>ROUND(VLOOKUP($C371,$B$4:$BH$42,17,FALSE),0)</f>
        <v>0</v>
      </c>
      <c r="S371" s="10">
        <f>ROUND(VLOOKUP($C371,$B$4:$BH$42,18,FALSE),0)</f>
        <v>100</v>
      </c>
      <c r="T371" s="10">
        <f>ROUND(VLOOKUP($C371,$B$4:$BH$42,19,FALSE),0)</f>
        <v>0</v>
      </c>
      <c r="U371" s="10">
        <f>ROUND(VLOOKUP($C371,$B$4:$BH$42,20,FALSE),0)</f>
        <v>0</v>
      </c>
      <c r="V371" s="10">
        <f>ROUND(VLOOKUP($C371,$B$4:$BH$42,21,FALSE),0)</f>
        <v>0</v>
      </c>
      <c r="W371" s="2"/>
      <c r="X371" s="10">
        <f>ROUND(VLOOKUP($C371,$B$4:$BH$42,23,FALSE),0)</f>
        <v>200</v>
      </c>
      <c r="Y371" s="10">
        <f>ROUND(VLOOKUP($C371,$B$4:$BH$42,24,FALSE),0)</f>
        <v>0</v>
      </c>
      <c r="Z371" s="10">
        <f>ROUND(VLOOKUP($C371,$B$4:$BH$42,25,FALSE),0)</f>
        <v>300</v>
      </c>
      <c r="AA371" s="10">
        <f>ROUND(VLOOKUP($C371,$B$4:$BH$42,26,FALSE),0)</f>
        <v>200</v>
      </c>
      <c r="AB371" s="10">
        <f>ROUND(VLOOKUP($C371,$B$4:$BH$42,27,FALSE),0)</f>
        <v>0</v>
      </c>
      <c r="AC371" s="10">
        <f>ROUND(VLOOKUP($C371,$B$4:$BH$42,28,FALSE),0)</f>
        <v>0</v>
      </c>
      <c r="AD371" s="10">
        <f>ROUND(VLOOKUP($C371,$B$4:$BH$42,29,FALSE),0)</f>
        <v>100</v>
      </c>
      <c r="AE371" s="10">
        <f>ROUND(VLOOKUP($C371,$B$4:$BH$42,30,FALSE),0)</f>
        <v>0</v>
      </c>
      <c r="AF371" s="10">
        <f>ROUND(VLOOKUP($C371,$B$4:$BH$42,31,FALSE),0)</f>
        <v>0</v>
      </c>
      <c r="AG371" s="10">
        <f>ROUND(VLOOKUP($C371,$B$4:$BH$42,32,FALSE),0)</f>
        <v>0</v>
      </c>
      <c r="AH371" s="10">
        <f>ROUND(VLOOKUP($C371,$B$4:$BH$42,33,FALSE),0)</f>
        <v>0</v>
      </c>
      <c r="AI371" s="10">
        <f>ROUND(VLOOKUP($C371,$B$4:$BH$42,34,FALSE),0)</f>
        <v>0</v>
      </c>
      <c r="AJ371" s="3"/>
      <c r="AK371" s="10">
        <f>ROUND(VLOOKUP($C371,$B$4:$BH$42,36,FALSE),0)</f>
        <v>0</v>
      </c>
      <c r="AL371" s="10">
        <f>ROUND(VLOOKUP($C371,$B$4:$BH$42,37,FALSE),0)</f>
        <v>0</v>
      </c>
      <c r="AM371" s="3"/>
      <c r="AN371" s="10">
        <f>ROUND(VLOOKUP($C371,$B$4:$BH$42,39,FALSE),0)</f>
        <v>0</v>
      </c>
      <c r="AO371" s="10">
        <f>ROUND(VLOOKUP($C371,$B$4:$BH$42,40,FALSE),0)</f>
        <v>0</v>
      </c>
      <c r="AP371" s="10">
        <f>ROUND(VLOOKUP($C371,$B$4:$BH$42,41,FALSE),0)</f>
        <v>0</v>
      </c>
      <c r="AQ371" s="10">
        <f>ROUND(VLOOKUP($C371,$B$4:$BH$42,42,FALSE),0)</f>
        <v>0</v>
      </c>
      <c r="AR371" s="10">
        <f>ROUND(VLOOKUP($C371,$B$4:$BH$42,43,FALSE),0)</f>
        <v>0</v>
      </c>
      <c r="AS371" s="10">
        <f>ROUND(VLOOKUP($C371,$B$4:$BH$42,44,FALSE),0)</f>
        <v>0</v>
      </c>
      <c r="AT371" s="10">
        <f>ROUND(VLOOKUP($C371,$B$4:$BH$42,45,FALSE),0)</f>
        <v>0</v>
      </c>
      <c r="AU371" s="10">
        <f>ROUND(VLOOKUP($C371,$B$4:$BH$42,46,FALSE),0)</f>
        <v>0</v>
      </c>
      <c r="AV371" s="10">
        <f>ROUND(VLOOKUP($C371,$B$4:$BH$42,47,FALSE),0)</f>
        <v>0</v>
      </c>
      <c r="AW371" s="10">
        <f>ROUND(VLOOKUP($C371,$B$4:$BH$42,48,FALSE),0)</f>
        <v>0</v>
      </c>
      <c r="AX371" s="10">
        <f>ROUND(VLOOKUP($C371,$B$4:$BH$42,49,FALSE),0)</f>
        <v>0</v>
      </c>
      <c r="AY371" s="3"/>
      <c r="AZ371" s="10">
        <v>6000</v>
      </c>
      <c r="BA371" s="10">
        <v>6000</v>
      </c>
      <c r="BB371" s="10">
        <v>220</v>
      </c>
      <c r="BC371" s="10">
        <v>0</v>
      </c>
      <c r="BD371" s="10">
        <v>0</v>
      </c>
      <c r="BE371" s="10">
        <v>60</v>
      </c>
      <c r="BF371" s="3"/>
      <c r="BG371" s="10">
        <v>1000</v>
      </c>
      <c r="BH371" s="10">
        <v>5000</v>
      </c>
      <c r="BI371" s="3"/>
      <c r="BJ371" s="21">
        <v>1</v>
      </c>
      <c r="BK371" s="65">
        <v>0</v>
      </c>
      <c r="BL371" s="65">
        <v>0</v>
      </c>
      <c r="BM371" s="6">
        <f t="shared" ref="BM371:BM378" si="1398">MAX(G371*(1+M371/1000*(1+O371/1000))*(1+0.5*T371/1000)*(1+0.25*S371/1000),(H371*(1+X371/1000*(1+Z371/1000))*(1+0.5*AE371/1000)*(1+0.25*AD371/1000)))*BG371/1000</f>
        <v>130.44149999999999</v>
      </c>
      <c r="BN371" s="8">
        <f t="shared" ref="BN371:BN378" si="1399">(BQ371+BS371)/2*(1+AI371/2000)*(1+AH371/2000)*(1+AN371/2000)*(1+AK371/2000)</f>
        <v>385.30245660461935</v>
      </c>
      <c r="BO371" s="12">
        <f t="shared" ref="BO371:BO378" si="1400">SQRT(BM371*BN371)</f>
        <v>224.18615120740947</v>
      </c>
      <c r="BP371" s="50">
        <f>(1-'#Constant'!$A$3)/($J371*'#Constant'!$B$3/'#Constant'!$C$3^($D371-1)+1)+'#Constant'!$A$3</f>
        <v>0.91416058394160582</v>
      </c>
      <c r="BQ371" s="4">
        <f t="shared" ref="BQ371:BQ378" si="1401">I371/(BP371*(1-Q371/1000*(0.5+R371/1000))*(1-P371/1000)*(1-V371/1000)*(1+U371/1000))/20</f>
        <v>387.37723570744168</v>
      </c>
      <c r="BR371" s="50">
        <f>(1-'#Constant'!$A$3)/($K371*'#Constant'!$B$3/'#Constant'!$C$3^($D371-1)+1)+'#Constant'!$A$3</f>
        <v>0.92405904059040589</v>
      </c>
      <c r="BS371" s="4">
        <f t="shared" ref="BS371:BS378" si="1402">I371/(BR371*(1-AB371/1000*(0.5+AC371/1000))*(1-AA371/1000)*(1-AG371/1000)*(1+AF371/1000))/20</f>
        <v>383.22767750179702</v>
      </c>
      <c r="BT371">
        <f>BO371/$BO$4*100</f>
        <v>170.38996153008969</v>
      </c>
    </row>
    <row r="372" spans="1:72" s="13" customFormat="1" ht="17.25" thickBot="1" x14ac:dyDescent="0.35">
      <c r="B372" s="20"/>
      <c r="D372" s="14">
        <v>1</v>
      </c>
      <c r="E372" s="14">
        <v>1</v>
      </c>
      <c r="F372" s="19">
        <v>1</v>
      </c>
      <c r="G372" s="15">
        <f>G371</f>
        <v>101</v>
      </c>
      <c r="H372" s="15">
        <f>H371</f>
        <v>101</v>
      </c>
      <c r="I372" s="15">
        <f>I371</f>
        <v>5666</v>
      </c>
      <c r="J372" s="15">
        <f>J371</f>
        <v>32</v>
      </c>
      <c r="K372" s="15">
        <f>K371</f>
        <v>28</v>
      </c>
      <c r="L372" s="16"/>
      <c r="M372" s="15">
        <f t="shared" ref="M372:V372" si="1403">M371</f>
        <v>200</v>
      </c>
      <c r="N372" s="15">
        <f t="shared" si="1403"/>
        <v>0</v>
      </c>
      <c r="O372" s="15">
        <f t="shared" si="1403"/>
        <v>300</v>
      </c>
      <c r="P372" s="15">
        <f t="shared" si="1403"/>
        <v>200</v>
      </c>
      <c r="Q372" s="15">
        <f t="shared" si="1403"/>
        <v>0</v>
      </c>
      <c r="R372" s="15">
        <f t="shared" si="1403"/>
        <v>0</v>
      </c>
      <c r="S372" s="15">
        <f t="shared" si="1403"/>
        <v>100</v>
      </c>
      <c r="T372" s="15">
        <f t="shared" si="1403"/>
        <v>0</v>
      </c>
      <c r="U372" s="15">
        <f t="shared" si="1403"/>
        <v>0</v>
      </c>
      <c r="V372" s="15">
        <f t="shared" si="1403"/>
        <v>0</v>
      </c>
      <c r="W372" s="16"/>
      <c r="X372" s="15">
        <f t="shared" ref="X372:AI372" si="1404">X371</f>
        <v>200</v>
      </c>
      <c r="Y372" s="15">
        <f t="shared" si="1404"/>
        <v>0</v>
      </c>
      <c r="Z372" s="15">
        <f t="shared" si="1404"/>
        <v>300</v>
      </c>
      <c r="AA372" s="15">
        <f t="shared" si="1404"/>
        <v>200</v>
      </c>
      <c r="AB372" s="15">
        <f t="shared" si="1404"/>
        <v>0</v>
      </c>
      <c r="AC372" s="15">
        <f t="shared" si="1404"/>
        <v>0</v>
      </c>
      <c r="AD372" s="15">
        <f t="shared" si="1404"/>
        <v>100</v>
      </c>
      <c r="AE372" s="15">
        <f t="shared" si="1404"/>
        <v>0</v>
      </c>
      <c r="AF372" s="15">
        <f t="shared" si="1404"/>
        <v>0</v>
      </c>
      <c r="AG372" s="15">
        <f t="shared" si="1404"/>
        <v>0</v>
      </c>
      <c r="AH372" s="15">
        <f t="shared" si="1404"/>
        <v>0</v>
      </c>
      <c r="AI372" s="15">
        <f t="shared" si="1404"/>
        <v>0</v>
      </c>
      <c r="AJ372" s="17"/>
      <c r="AK372" s="15">
        <f>AK371</f>
        <v>0</v>
      </c>
      <c r="AL372" s="15">
        <f>AL371</f>
        <v>0</v>
      </c>
      <c r="AM372" s="17"/>
      <c r="AN372" s="15">
        <f t="shared" ref="AN372:AX372" si="1405">AN371</f>
        <v>0</v>
      </c>
      <c r="AO372" s="15">
        <f t="shared" si="1405"/>
        <v>0</v>
      </c>
      <c r="AP372" s="15">
        <f t="shared" si="1405"/>
        <v>0</v>
      </c>
      <c r="AQ372" s="15">
        <f t="shared" si="1405"/>
        <v>0</v>
      </c>
      <c r="AR372" s="15">
        <f t="shared" si="1405"/>
        <v>0</v>
      </c>
      <c r="AS372" s="15">
        <f t="shared" si="1405"/>
        <v>0</v>
      </c>
      <c r="AT372" s="15">
        <f t="shared" si="1405"/>
        <v>0</v>
      </c>
      <c r="AU372" s="15">
        <f t="shared" si="1405"/>
        <v>0</v>
      </c>
      <c r="AV372" s="15">
        <f t="shared" si="1405"/>
        <v>0</v>
      </c>
      <c r="AW372" s="15">
        <f t="shared" si="1405"/>
        <v>0</v>
      </c>
      <c r="AX372" s="15">
        <f t="shared" si="1405"/>
        <v>0</v>
      </c>
      <c r="AY372" s="17"/>
      <c r="AZ372" s="15">
        <f t="shared" ref="AZ372:BA372" si="1406">AZ371</f>
        <v>6000</v>
      </c>
      <c r="BA372" s="15">
        <f t="shared" si="1406"/>
        <v>6000</v>
      </c>
      <c r="BB372" s="15">
        <f>BB371</f>
        <v>220</v>
      </c>
      <c r="BC372" s="15">
        <f t="shared" ref="BC372:BE372" si="1407">BC371</f>
        <v>0</v>
      </c>
      <c r="BD372" s="15">
        <f t="shared" si="1407"/>
        <v>0</v>
      </c>
      <c r="BE372" s="15">
        <f t="shared" si="1407"/>
        <v>60</v>
      </c>
      <c r="BF372" s="17"/>
      <c r="BG372" s="15">
        <f t="shared" ref="BG372:BH372" si="1408">BG371</f>
        <v>1000</v>
      </c>
      <c r="BH372" s="15">
        <f t="shared" si="1408"/>
        <v>5000</v>
      </c>
      <c r="BI372" s="17"/>
      <c r="BJ372" s="22">
        <f>G372/G371</f>
        <v>1</v>
      </c>
      <c r="BK372" s="65">
        <f t="shared" ref="BK372:BL372" si="1409">BK371</f>
        <v>0</v>
      </c>
      <c r="BL372" s="65">
        <f t="shared" si="1409"/>
        <v>0</v>
      </c>
      <c r="BM372" s="6">
        <f t="shared" si="1398"/>
        <v>130.44149999999999</v>
      </c>
      <c r="BN372" s="8">
        <f t="shared" si="1399"/>
        <v>385.30245660461935</v>
      </c>
      <c r="BO372" s="12">
        <f t="shared" si="1400"/>
        <v>224.18615120740947</v>
      </c>
      <c r="BP372" s="50">
        <f>(1-'#Constant'!$A$3)/($J372*'#Constant'!$B$3/'#Constant'!$C$3^($D372-1)+1)+'#Constant'!$A$3</f>
        <v>0.91416058394160582</v>
      </c>
      <c r="BQ372" s="4">
        <f t="shared" si="1401"/>
        <v>387.37723570744168</v>
      </c>
      <c r="BR372" s="50">
        <f>(1-'#Constant'!$A$3)/($K372*'#Constant'!$B$3/'#Constant'!$C$3^($D372-1)+1)+'#Constant'!$A$3</f>
        <v>0.92405904059040589</v>
      </c>
      <c r="BS372" s="4">
        <f t="shared" si="1402"/>
        <v>383.22767750179702</v>
      </c>
      <c r="BT372"/>
    </row>
    <row r="373" spans="1:72" ht="17.25" customHeight="1" x14ac:dyDescent="0.3">
      <c r="A373">
        <v>559</v>
      </c>
      <c r="B373" s="18" t="str">
        <f>VLOOKUP(CONCATENATE("CREATURE_NAME_",A373),[1]Localization_Hero!$A:$E,2,FALSE)</f>
        <v>{1}의 어둠</v>
      </c>
      <c r="C373" s="43" t="str">
        <f>VLOOKUP($A373,[2]CreatureTable!$A:$I,9,FALSE)</f>
        <v>Priest</v>
      </c>
      <c r="D373">
        <v>1</v>
      </c>
      <c r="E373">
        <v>1</v>
      </c>
      <c r="F373" s="18">
        <v>1</v>
      </c>
      <c r="G373" s="10">
        <f>ROUND(VLOOKUP($C373,$B$4:$BH$42,6,FALSE),0)</f>
        <v>95</v>
      </c>
      <c r="H373" s="10">
        <f>ROUND(VLOOKUP($C373,$B$4:$BH$42,7,FALSE),0)</f>
        <v>95</v>
      </c>
      <c r="I373" s="10">
        <f>ROUND(VLOOKUP($C373,$B$4:$BH$42,8,FALSE),0)</f>
        <v>4520</v>
      </c>
      <c r="J373" s="10">
        <f>ROUND(VLOOKUP($C373,$B$4:$BH$42,9,FALSE),0)</f>
        <v>20</v>
      </c>
      <c r="K373" s="10">
        <f>ROUND(VLOOKUP($C373,$B$4:$BH$42,10,FALSE),0)</f>
        <v>25</v>
      </c>
      <c r="L373" s="2"/>
      <c r="M373" s="10">
        <f>ROUND(VLOOKUP($C373,$B$4:$BH$42,12,FALSE),0)</f>
        <v>100</v>
      </c>
      <c r="N373" s="10">
        <f>ROUND(VLOOKUP($C373,$B$4:$BH$42,13,FALSE),0)</f>
        <v>0</v>
      </c>
      <c r="O373" s="10">
        <f>ROUND(VLOOKUP($C373,$B$4:$BH$42,14,FALSE),0)</f>
        <v>0</v>
      </c>
      <c r="P373" s="10">
        <f>ROUND(VLOOKUP($C373,$B$4:$BH$42,15,FALSE),0)</f>
        <v>0</v>
      </c>
      <c r="Q373" s="10">
        <f>ROUND(VLOOKUP($C373,$B$4:$BH$42,16,FALSE),0)</f>
        <v>0</v>
      </c>
      <c r="R373" s="10">
        <f>ROUND(VLOOKUP($C373,$B$4:$BH$42,17,FALSE),0)</f>
        <v>0</v>
      </c>
      <c r="S373" s="10">
        <f>ROUND(VLOOKUP($C373,$B$4:$BH$42,18,FALSE),0)</f>
        <v>100</v>
      </c>
      <c r="T373" s="10">
        <f>ROUND(VLOOKUP($C373,$B$4:$BH$42,19,FALSE),0)</f>
        <v>0</v>
      </c>
      <c r="U373" s="10">
        <f>ROUND(VLOOKUP($C373,$B$4:$BH$42,20,FALSE),0)</f>
        <v>0</v>
      </c>
      <c r="V373" s="10">
        <f>ROUND(VLOOKUP($C373,$B$4:$BH$42,21,FALSE),0)</f>
        <v>0</v>
      </c>
      <c r="W373" s="2"/>
      <c r="X373" s="10">
        <f>ROUND(VLOOKUP($C373,$B$4:$BH$42,23,FALSE),0)</f>
        <v>100</v>
      </c>
      <c r="Y373" s="10">
        <f>ROUND(VLOOKUP($C373,$B$4:$BH$42,24,FALSE),0)</f>
        <v>0</v>
      </c>
      <c r="Z373" s="10">
        <f>ROUND(VLOOKUP($C373,$B$4:$BH$42,25,FALSE),0)</f>
        <v>0</v>
      </c>
      <c r="AA373" s="10">
        <f>ROUND(VLOOKUP($C373,$B$4:$BH$42,26,FALSE),0)</f>
        <v>0</v>
      </c>
      <c r="AB373" s="10">
        <f>ROUND(VLOOKUP($C373,$B$4:$BH$42,27,FALSE),0)</f>
        <v>500</v>
      </c>
      <c r="AC373" s="10">
        <f>ROUND(VLOOKUP($C373,$B$4:$BH$42,28,FALSE),0)</f>
        <v>250</v>
      </c>
      <c r="AD373" s="10">
        <f>ROUND(VLOOKUP($C373,$B$4:$BH$42,29,FALSE),0)</f>
        <v>100</v>
      </c>
      <c r="AE373" s="10">
        <f>ROUND(VLOOKUP($C373,$B$4:$BH$42,30,FALSE),0)</f>
        <v>0</v>
      </c>
      <c r="AF373" s="10">
        <f>ROUND(VLOOKUP($C373,$B$4:$BH$42,31,FALSE),0)</f>
        <v>0</v>
      </c>
      <c r="AG373" s="10">
        <f>ROUND(VLOOKUP($C373,$B$4:$BH$42,32,FALSE),0)</f>
        <v>150</v>
      </c>
      <c r="AH373" s="10">
        <f>ROUND(VLOOKUP($C373,$B$4:$BH$42,33,FALSE),0)</f>
        <v>0</v>
      </c>
      <c r="AI373" s="10">
        <f>ROUND(VLOOKUP($C373,$B$4:$BH$42,34,FALSE),0)</f>
        <v>0</v>
      </c>
      <c r="AJ373" s="3"/>
      <c r="AK373" s="10">
        <f>ROUND(VLOOKUP($C373,$B$4:$BH$42,36,FALSE),0)</f>
        <v>0</v>
      </c>
      <c r="AL373" s="10">
        <f>ROUND(VLOOKUP($C373,$B$4:$BH$42,37,FALSE),0)</f>
        <v>0</v>
      </c>
      <c r="AM373" s="3"/>
      <c r="AN373" s="10">
        <f>ROUND(VLOOKUP($C373,$B$4:$BH$42,39,FALSE),0)</f>
        <v>0</v>
      </c>
      <c r="AO373" s="10">
        <f>ROUND(VLOOKUP($C373,$B$4:$BH$42,40,FALSE),0)</f>
        <v>0</v>
      </c>
      <c r="AP373" s="10">
        <f>ROUND(VLOOKUP($C373,$B$4:$BH$42,41,FALSE),0)</f>
        <v>0</v>
      </c>
      <c r="AQ373" s="10">
        <f>ROUND(VLOOKUP($C373,$B$4:$BH$42,42,FALSE),0)</f>
        <v>0</v>
      </c>
      <c r="AR373" s="10">
        <f>ROUND(VLOOKUP($C373,$B$4:$BH$42,43,FALSE),0)</f>
        <v>0</v>
      </c>
      <c r="AS373" s="10">
        <f>ROUND(VLOOKUP($C373,$B$4:$BH$42,44,FALSE),0)</f>
        <v>0</v>
      </c>
      <c r="AT373" s="10">
        <f>ROUND(VLOOKUP($C373,$B$4:$BH$42,45,FALSE),0)</f>
        <v>0</v>
      </c>
      <c r="AU373" s="10">
        <f>ROUND(VLOOKUP($C373,$B$4:$BH$42,46,FALSE),0)</f>
        <v>0</v>
      </c>
      <c r="AV373" s="10">
        <f>ROUND(VLOOKUP($C373,$B$4:$BH$42,47,FALSE),0)</f>
        <v>0</v>
      </c>
      <c r="AW373" s="10">
        <f>ROUND(VLOOKUP($C373,$B$4:$BH$42,48,FALSE),0)</f>
        <v>0</v>
      </c>
      <c r="AX373" s="10">
        <f>ROUND(VLOOKUP($C373,$B$4:$BH$42,49,FALSE),0)</f>
        <v>0</v>
      </c>
      <c r="AY373" s="3"/>
      <c r="AZ373" s="10">
        <v>6000</v>
      </c>
      <c r="BA373" s="10">
        <v>2000</v>
      </c>
      <c r="BB373" s="10">
        <v>450</v>
      </c>
      <c r="BC373" s="10">
        <v>0</v>
      </c>
      <c r="BD373" s="10">
        <v>0</v>
      </c>
      <c r="BE373" s="10">
        <v>60</v>
      </c>
      <c r="BF373" s="3"/>
      <c r="BG373" s="10">
        <v>1000</v>
      </c>
      <c r="BH373" s="10">
        <v>5000</v>
      </c>
      <c r="BI373" s="3"/>
      <c r="BJ373" s="21">
        <v>1</v>
      </c>
      <c r="BK373" s="65">
        <v>0</v>
      </c>
      <c r="BL373" s="65">
        <v>0</v>
      </c>
      <c r="BM373" s="6">
        <f t="shared" si="1398"/>
        <v>107.11250000000001</v>
      </c>
      <c r="BN373" s="8">
        <f t="shared" si="1399"/>
        <v>347.95278528237111</v>
      </c>
      <c r="BO373" s="12">
        <f t="shared" si="1400"/>
        <v>193.05463660207172</v>
      </c>
      <c r="BP373" s="50">
        <f>(1-'#Constant'!$A$3)/($J373*'#Constant'!$B$3/'#Constant'!$C$3^($D373-1)+1)+'#Constant'!$A$3</f>
        <v>0.94452830188679238</v>
      </c>
      <c r="BQ373" s="4">
        <f t="shared" si="1401"/>
        <v>239.27287255293649</v>
      </c>
      <c r="BR373" s="50">
        <f>(1-'#Constant'!$A$3)/($K373*'#Constant'!$B$3/'#Constant'!$C$3^($D373-1)+1)+'#Constant'!$A$3</f>
        <v>0.93162790697674425</v>
      </c>
      <c r="BS373" s="4">
        <f t="shared" si="1402"/>
        <v>456.63269801180576</v>
      </c>
      <c r="BT373">
        <f>BO373/$BO$4*100</f>
        <v>146.72883194020091</v>
      </c>
    </row>
    <row r="374" spans="1:72" s="13" customFormat="1" ht="17.25" thickBot="1" x14ac:dyDescent="0.35">
      <c r="B374" s="20"/>
      <c r="D374" s="14">
        <v>1</v>
      </c>
      <c r="E374" s="14">
        <v>1</v>
      </c>
      <c r="F374" s="19">
        <v>1</v>
      </c>
      <c r="G374" s="15">
        <f>G373</f>
        <v>95</v>
      </c>
      <c r="H374" s="15">
        <f>H373</f>
        <v>95</v>
      </c>
      <c r="I374" s="15">
        <f>I373</f>
        <v>4520</v>
      </c>
      <c r="J374" s="15">
        <f>J373</f>
        <v>20</v>
      </c>
      <c r="K374" s="15">
        <f>K373</f>
        <v>25</v>
      </c>
      <c r="L374" s="16"/>
      <c r="M374" s="15">
        <f t="shared" ref="M374:V374" si="1410">M373</f>
        <v>100</v>
      </c>
      <c r="N374" s="15">
        <f t="shared" si="1410"/>
        <v>0</v>
      </c>
      <c r="O374" s="15">
        <f t="shared" si="1410"/>
        <v>0</v>
      </c>
      <c r="P374" s="15">
        <f t="shared" si="1410"/>
        <v>0</v>
      </c>
      <c r="Q374" s="15">
        <f t="shared" si="1410"/>
        <v>0</v>
      </c>
      <c r="R374" s="15">
        <f t="shared" si="1410"/>
        <v>0</v>
      </c>
      <c r="S374" s="15">
        <f t="shared" si="1410"/>
        <v>100</v>
      </c>
      <c r="T374" s="15">
        <f t="shared" si="1410"/>
        <v>0</v>
      </c>
      <c r="U374" s="15">
        <f t="shared" si="1410"/>
        <v>0</v>
      </c>
      <c r="V374" s="15">
        <f t="shared" si="1410"/>
        <v>0</v>
      </c>
      <c r="W374" s="16"/>
      <c r="X374" s="15">
        <f t="shared" ref="X374:AI374" si="1411">X373</f>
        <v>100</v>
      </c>
      <c r="Y374" s="15">
        <f t="shared" si="1411"/>
        <v>0</v>
      </c>
      <c r="Z374" s="15">
        <f t="shared" si="1411"/>
        <v>0</v>
      </c>
      <c r="AA374" s="15">
        <f t="shared" si="1411"/>
        <v>0</v>
      </c>
      <c r="AB374" s="15">
        <f t="shared" si="1411"/>
        <v>500</v>
      </c>
      <c r="AC374" s="15">
        <f t="shared" si="1411"/>
        <v>250</v>
      </c>
      <c r="AD374" s="15">
        <f t="shared" si="1411"/>
        <v>100</v>
      </c>
      <c r="AE374" s="15">
        <f t="shared" si="1411"/>
        <v>0</v>
      </c>
      <c r="AF374" s="15">
        <f t="shared" si="1411"/>
        <v>0</v>
      </c>
      <c r="AG374" s="15">
        <f t="shared" si="1411"/>
        <v>150</v>
      </c>
      <c r="AH374" s="15">
        <f t="shared" si="1411"/>
        <v>0</v>
      </c>
      <c r="AI374" s="15">
        <f t="shared" si="1411"/>
        <v>0</v>
      </c>
      <c r="AJ374" s="17"/>
      <c r="AK374" s="15">
        <f>AK373</f>
        <v>0</v>
      </c>
      <c r="AL374" s="15">
        <f>AL373</f>
        <v>0</v>
      </c>
      <c r="AM374" s="17"/>
      <c r="AN374" s="15">
        <f t="shared" ref="AN374:AX374" si="1412">AN373</f>
        <v>0</v>
      </c>
      <c r="AO374" s="15">
        <f t="shared" si="1412"/>
        <v>0</v>
      </c>
      <c r="AP374" s="15">
        <f t="shared" si="1412"/>
        <v>0</v>
      </c>
      <c r="AQ374" s="15">
        <f t="shared" si="1412"/>
        <v>0</v>
      </c>
      <c r="AR374" s="15">
        <f t="shared" si="1412"/>
        <v>0</v>
      </c>
      <c r="AS374" s="15">
        <f t="shared" si="1412"/>
        <v>0</v>
      </c>
      <c r="AT374" s="15">
        <f t="shared" si="1412"/>
        <v>0</v>
      </c>
      <c r="AU374" s="15">
        <f t="shared" si="1412"/>
        <v>0</v>
      </c>
      <c r="AV374" s="15">
        <f t="shared" si="1412"/>
        <v>0</v>
      </c>
      <c r="AW374" s="15">
        <f t="shared" si="1412"/>
        <v>0</v>
      </c>
      <c r="AX374" s="15">
        <f t="shared" si="1412"/>
        <v>0</v>
      </c>
      <c r="AY374" s="17"/>
      <c r="AZ374" s="15">
        <f t="shared" ref="AZ374:BB374" si="1413">AZ373</f>
        <v>6000</v>
      </c>
      <c r="BA374" s="15">
        <f t="shared" si="1413"/>
        <v>2000</v>
      </c>
      <c r="BB374" s="15">
        <f t="shared" si="1413"/>
        <v>450</v>
      </c>
      <c r="BC374" s="15">
        <f t="shared" ref="BC374:BE374" si="1414">BC373</f>
        <v>0</v>
      </c>
      <c r="BD374" s="15">
        <f t="shared" si="1414"/>
        <v>0</v>
      </c>
      <c r="BE374" s="15">
        <f t="shared" si="1414"/>
        <v>60</v>
      </c>
      <c r="BF374" s="17"/>
      <c r="BG374" s="15">
        <f t="shared" ref="BG374:BH374" si="1415">BG373</f>
        <v>1000</v>
      </c>
      <c r="BH374" s="15">
        <f t="shared" si="1415"/>
        <v>5000</v>
      </c>
      <c r="BI374" s="17"/>
      <c r="BJ374" s="22">
        <f>G374/G373</f>
        <v>1</v>
      </c>
      <c r="BK374" s="65">
        <f t="shared" ref="BK374:BL374" si="1416">BK373</f>
        <v>0</v>
      </c>
      <c r="BL374" s="65">
        <f t="shared" si="1416"/>
        <v>0</v>
      </c>
      <c r="BM374" s="6">
        <f t="shared" si="1398"/>
        <v>107.11250000000001</v>
      </c>
      <c r="BN374" s="8">
        <f t="shared" si="1399"/>
        <v>347.95278528237111</v>
      </c>
      <c r="BO374" s="12">
        <f t="shared" si="1400"/>
        <v>193.05463660207172</v>
      </c>
      <c r="BP374" s="50">
        <f>(1-'#Constant'!$A$3)/($J374*'#Constant'!$B$3/'#Constant'!$C$3^($D374-1)+1)+'#Constant'!$A$3</f>
        <v>0.94452830188679238</v>
      </c>
      <c r="BQ374" s="4">
        <f t="shared" si="1401"/>
        <v>239.27287255293649</v>
      </c>
      <c r="BR374" s="50">
        <f>(1-'#Constant'!$A$3)/($K374*'#Constant'!$B$3/'#Constant'!$C$3^($D374-1)+1)+'#Constant'!$A$3</f>
        <v>0.93162790697674425</v>
      </c>
      <c r="BS374" s="4">
        <f t="shared" si="1402"/>
        <v>456.63269801180576</v>
      </c>
      <c r="BT374"/>
    </row>
    <row r="375" spans="1:72" x14ac:dyDescent="0.3">
      <c r="A375">
        <v>560</v>
      </c>
      <c r="B375" s="18" t="str">
        <f>VLOOKUP(CONCATENATE("CREATURE_NAME_",A375),[1]Localization_Hero!$A:$E,2,FALSE)</f>
        <v>{1}의 어둠</v>
      </c>
      <c r="C375" s="43" t="str">
        <f>VLOOKUP($A375,[2]CreatureTable!$A:$I,9,FALSE)</f>
        <v>Mechanic</v>
      </c>
      <c r="D375">
        <v>1</v>
      </c>
      <c r="E375">
        <v>1</v>
      </c>
      <c r="F375" s="18">
        <v>1</v>
      </c>
      <c r="G375" s="10">
        <f>ROUND(VLOOKUP($C375,$B$4:$BH$42,6,FALSE),0)</f>
        <v>104</v>
      </c>
      <c r="H375" s="10">
        <f>ROUND(VLOOKUP($C375,$B$4:$BH$42,7,FALSE),0)</f>
        <v>104</v>
      </c>
      <c r="I375" s="10">
        <f>ROUND(VLOOKUP($C375,$B$4:$BH$42,8,FALSE),0)</f>
        <v>4734</v>
      </c>
      <c r="J375" s="10">
        <f>ROUND(VLOOKUP($C375,$B$4:$BH$42,9,FALSE),0)</f>
        <v>22</v>
      </c>
      <c r="K375" s="10">
        <f>ROUND(VLOOKUP($C375,$B$4:$BH$42,10,FALSE),0)</f>
        <v>18</v>
      </c>
      <c r="L375" s="2"/>
      <c r="M375" s="10">
        <f>ROUND(VLOOKUP($C375,$B$4:$BH$42,12,FALSE),0)</f>
        <v>150</v>
      </c>
      <c r="N375" s="10">
        <f>ROUND(VLOOKUP($C375,$B$4:$BH$42,13,FALSE),0)</f>
        <v>0</v>
      </c>
      <c r="O375" s="10">
        <f>ROUND(VLOOKUP($C375,$B$4:$BH$42,14,FALSE),0)</f>
        <v>500</v>
      </c>
      <c r="P375" s="10">
        <f>ROUND(VLOOKUP($C375,$B$4:$BH$42,15,FALSE),0)</f>
        <v>0</v>
      </c>
      <c r="Q375" s="10">
        <f>ROUND(VLOOKUP($C375,$B$4:$BH$42,16,FALSE),0)</f>
        <v>0</v>
      </c>
      <c r="R375" s="10">
        <f>ROUND(VLOOKUP($C375,$B$4:$BH$42,17,FALSE),0)</f>
        <v>0</v>
      </c>
      <c r="S375" s="10">
        <f>ROUND(VLOOKUP($C375,$B$4:$BH$42,18,FALSE),0)</f>
        <v>200</v>
      </c>
      <c r="T375" s="10">
        <f>ROUND(VLOOKUP($C375,$B$4:$BH$42,19,FALSE),0)</f>
        <v>100</v>
      </c>
      <c r="U375" s="10">
        <f>ROUND(VLOOKUP($C375,$B$4:$BH$42,20,FALSE),0)</f>
        <v>0</v>
      </c>
      <c r="V375" s="10">
        <f>ROUND(VLOOKUP($C375,$B$4:$BH$42,21,FALSE),0)</f>
        <v>0</v>
      </c>
      <c r="W375" s="2"/>
      <c r="X375" s="10">
        <f>ROUND(VLOOKUP($C375,$B$4:$BH$42,23,FALSE),0)</f>
        <v>150</v>
      </c>
      <c r="Y375" s="10">
        <f>ROUND(VLOOKUP($C375,$B$4:$BH$42,24,FALSE),0)</f>
        <v>0</v>
      </c>
      <c r="Z375" s="10">
        <f>ROUND(VLOOKUP($C375,$B$4:$BH$42,25,FALSE),0)</f>
        <v>500</v>
      </c>
      <c r="AA375" s="10">
        <f>ROUND(VLOOKUP($C375,$B$4:$BH$42,26,FALSE),0)</f>
        <v>0</v>
      </c>
      <c r="AB375" s="10">
        <f>ROUND(VLOOKUP($C375,$B$4:$BH$42,27,FALSE),0)</f>
        <v>0</v>
      </c>
      <c r="AC375" s="10">
        <f>ROUND(VLOOKUP($C375,$B$4:$BH$42,28,FALSE),0)</f>
        <v>0</v>
      </c>
      <c r="AD375" s="10">
        <f>ROUND(VLOOKUP($C375,$B$4:$BH$42,29,FALSE),0)</f>
        <v>200</v>
      </c>
      <c r="AE375" s="10">
        <f>ROUND(VLOOKUP($C375,$B$4:$BH$42,30,FALSE),0)</f>
        <v>100</v>
      </c>
      <c r="AF375" s="10">
        <f>ROUND(VLOOKUP($C375,$B$4:$BH$42,31,FALSE),0)</f>
        <v>0</v>
      </c>
      <c r="AG375" s="10">
        <f>ROUND(VLOOKUP($C375,$B$4:$BH$42,32,FALSE),0)</f>
        <v>0</v>
      </c>
      <c r="AH375" s="10">
        <f>ROUND(VLOOKUP($C375,$B$4:$BH$42,33,FALSE),0)</f>
        <v>0</v>
      </c>
      <c r="AI375" s="10">
        <f>ROUND(VLOOKUP($C375,$B$4:$BH$42,34,FALSE),0)</f>
        <v>0</v>
      </c>
      <c r="AJ375" s="3"/>
      <c r="AK375" s="10">
        <f>ROUND(VLOOKUP($C375,$B$4:$BH$42,36,FALSE),0)</f>
        <v>0</v>
      </c>
      <c r="AL375" s="10">
        <f>ROUND(VLOOKUP($C375,$B$4:$BH$42,37,FALSE),0)</f>
        <v>0</v>
      </c>
      <c r="AM375" s="3"/>
      <c r="AN375" s="10">
        <f>ROUND(VLOOKUP($C375,$B$4:$BH$42,39,FALSE),0)</f>
        <v>0</v>
      </c>
      <c r="AO375" s="10">
        <f>ROUND(VLOOKUP($C375,$B$4:$BH$42,40,FALSE),0)</f>
        <v>0</v>
      </c>
      <c r="AP375" s="10">
        <f>ROUND(VLOOKUP($C375,$B$4:$BH$42,41,FALSE),0)</f>
        <v>0</v>
      </c>
      <c r="AQ375" s="10">
        <f>ROUND(VLOOKUP($C375,$B$4:$BH$42,42,FALSE),0)</f>
        <v>0</v>
      </c>
      <c r="AR375" s="10">
        <f>ROUND(VLOOKUP($C375,$B$4:$BH$42,43,FALSE),0)</f>
        <v>0</v>
      </c>
      <c r="AS375" s="10">
        <f>ROUND(VLOOKUP($C375,$B$4:$BH$42,44,FALSE),0)</f>
        <v>0</v>
      </c>
      <c r="AT375" s="10">
        <f>ROUND(VLOOKUP($C375,$B$4:$BH$42,45,FALSE),0)</f>
        <v>0</v>
      </c>
      <c r="AU375" s="10">
        <f>ROUND(VLOOKUP($C375,$B$4:$BH$42,46,FALSE),0)</f>
        <v>0</v>
      </c>
      <c r="AV375" s="10">
        <f>ROUND(VLOOKUP($C375,$B$4:$BH$42,47,FALSE),0)</f>
        <v>0</v>
      </c>
      <c r="AW375" s="10">
        <f>ROUND(VLOOKUP($C375,$B$4:$BH$42,48,FALSE),0)</f>
        <v>0</v>
      </c>
      <c r="AX375" s="10">
        <f>ROUND(VLOOKUP($C375,$B$4:$BH$42,49,FALSE),0)</f>
        <v>0</v>
      </c>
      <c r="AY375" s="3"/>
      <c r="AZ375" s="10">
        <v>6000</v>
      </c>
      <c r="BA375" s="10">
        <v>6000</v>
      </c>
      <c r="BB375" s="10">
        <v>475</v>
      </c>
      <c r="BC375" s="10">
        <v>25</v>
      </c>
      <c r="BD375" s="10">
        <v>0</v>
      </c>
      <c r="BE375" s="10">
        <v>60</v>
      </c>
      <c r="BF375" s="3"/>
      <c r="BG375" s="10">
        <v>1000</v>
      </c>
      <c r="BH375" s="10">
        <v>5000</v>
      </c>
      <c r="BI375" s="3"/>
      <c r="BJ375" s="21">
        <v>1</v>
      </c>
      <c r="BK375" s="65">
        <v>0</v>
      </c>
      <c r="BL375" s="65">
        <v>0</v>
      </c>
      <c r="BM375" s="6">
        <f t="shared" si="1398"/>
        <v>140.45850000000002</v>
      </c>
      <c r="BN375" s="8">
        <f t="shared" si="1399"/>
        <v>250.60111205013436</v>
      </c>
      <c r="BO375" s="12">
        <f t="shared" si="1400"/>
        <v>187.61411539885214</v>
      </c>
      <c r="BP375" s="50">
        <f>(1-'#Constant'!$A$3)/($J375*'#Constant'!$B$3/'#Constant'!$C$3^($D375-1)+1)+'#Constant'!$A$3</f>
        <v>0.93932457786116319</v>
      </c>
      <c r="BQ375" s="4">
        <f t="shared" si="1401"/>
        <v>251.98957376263334</v>
      </c>
      <c r="BR375" s="50">
        <f>(1-'#Constant'!$A$3)/($K375*'#Constant'!$B$3/'#Constant'!$C$3^($D375-1)+1)+'#Constant'!$A$3</f>
        <v>0.9497912713472485</v>
      </c>
      <c r="BS375" s="4">
        <f t="shared" si="1402"/>
        <v>249.21265033763538</v>
      </c>
      <c r="BT375">
        <f>BO375/$BO$4*100</f>
        <v>142.5938298737147</v>
      </c>
    </row>
    <row r="376" spans="1:72" s="13" customFormat="1" ht="17.25" thickBot="1" x14ac:dyDescent="0.35">
      <c r="B376" s="20"/>
      <c r="D376" s="14">
        <v>1</v>
      </c>
      <c r="E376" s="14">
        <v>1</v>
      </c>
      <c r="F376" s="19">
        <v>1</v>
      </c>
      <c r="G376" s="15">
        <f>G375</f>
        <v>104</v>
      </c>
      <c r="H376" s="15">
        <f>H375</f>
        <v>104</v>
      </c>
      <c r="I376" s="15">
        <f>I375</f>
        <v>4734</v>
      </c>
      <c r="J376" s="15">
        <f>J375</f>
        <v>22</v>
      </c>
      <c r="K376" s="15">
        <f>K375</f>
        <v>18</v>
      </c>
      <c r="L376" s="16"/>
      <c r="M376" s="15">
        <f t="shared" ref="M376:V376" si="1417">M375</f>
        <v>150</v>
      </c>
      <c r="N376" s="15">
        <f t="shared" si="1417"/>
        <v>0</v>
      </c>
      <c r="O376" s="15">
        <f t="shared" si="1417"/>
        <v>500</v>
      </c>
      <c r="P376" s="15">
        <f t="shared" si="1417"/>
        <v>0</v>
      </c>
      <c r="Q376" s="15">
        <f t="shared" si="1417"/>
        <v>0</v>
      </c>
      <c r="R376" s="15">
        <f t="shared" si="1417"/>
        <v>0</v>
      </c>
      <c r="S376" s="15">
        <f t="shared" si="1417"/>
        <v>200</v>
      </c>
      <c r="T376" s="15">
        <f t="shared" si="1417"/>
        <v>100</v>
      </c>
      <c r="U376" s="15">
        <f t="shared" si="1417"/>
        <v>0</v>
      </c>
      <c r="V376" s="15">
        <f t="shared" si="1417"/>
        <v>0</v>
      </c>
      <c r="W376" s="16"/>
      <c r="X376" s="15">
        <f t="shared" ref="X376:AI376" si="1418">X375</f>
        <v>150</v>
      </c>
      <c r="Y376" s="15">
        <f t="shared" si="1418"/>
        <v>0</v>
      </c>
      <c r="Z376" s="15">
        <f t="shared" si="1418"/>
        <v>500</v>
      </c>
      <c r="AA376" s="15">
        <f t="shared" si="1418"/>
        <v>0</v>
      </c>
      <c r="AB376" s="15">
        <f t="shared" si="1418"/>
        <v>0</v>
      </c>
      <c r="AC376" s="15">
        <f t="shared" si="1418"/>
        <v>0</v>
      </c>
      <c r="AD376" s="15">
        <f t="shared" si="1418"/>
        <v>200</v>
      </c>
      <c r="AE376" s="15">
        <f t="shared" si="1418"/>
        <v>100</v>
      </c>
      <c r="AF376" s="15">
        <f t="shared" si="1418"/>
        <v>0</v>
      </c>
      <c r="AG376" s="15">
        <f t="shared" si="1418"/>
        <v>0</v>
      </c>
      <c r="AH376" s="15">
        <f t="shared" si="1418"/>
        <v>0</v>
      </c>
      <c r="AI376" s="15">
        <f t="shared" si="1418"/>
        <v>0</v>
      </c>
      <c r="AJ376" s="17"/>
      <c r="AK376" s="15">
        <f>AK375</f>
        <v>0</v>
      </c>
      <c r="AL376" s="15">
        <f>AL375</f>
        <v>0</v>
      </c>
      <c r="AM376" s="17"/>
      <c r="AN376" s="15">
        <f t="shared" ref="AN376:AX376" si="1419">AN375</f>
        <v>0</v>
      </c>
      <c r="AO376" s="15">
        <f t="shared" si="1419"/>
        <v>0</v>
      </c>
      <c r="AP376" s="15">
        <f t="shared" si="1419"/>
        <v>0</v>
      </c>
      <c r="AQ376" s="15">
        <f t="shared" si="1419"/>
        <v>0</v>
      </c>
      <c r="AR376" s="15">
        <f t="shared" si="1419"/>
        <v>0</v>
      </c>
      <c r="AS376" s="15">
        <f t="shared" si="1419"/>
        <v>0</v>
      </c>
      <c r="AT376" s="15">
        <f t="shared" si="1419"/>
        <v>0</v>
      </c>
      <c r="AU376" s="15">
        <f t="shared" si="1419"/>
        <v>0</v>
      </c>
      <c r="AV376" s="15">
        <f t="shared" si="1419"/>
        <v>0</v>
      </c>
      <c r="AW376" s="15">
        <f t="shared" si="1419"/>
        <v>0</v>
      </c>
      <c r="AX376" s="15">
        <f t="shared" si="1419"/>
        <v>0</v>
      </c>
      <c r="AY376" s="17"/>
      <c r="AZ376" s="15">
        <f t="shared" ref="AZ376:BA376" si="1420">AZ375</f>
        <v>6000</v>
      </c>
      <c r="BA376" s="15">
        <f t="shared" si="1420"/>
        <v>6000</v>
      </c>
      <c r="BB376" s="15">
        <v>475</v>
      </c>
      <c r="BC376" s="15">
        <f t="shared" ref="BC376:BE376" si="1421">BC375</f>
        <v>25</v>
      </c>
      <c r="BD376" s="15">
        <f t="shared" si="1421"/>
        <v>0</v>
      </c>
      <c r="BE376" s="15">
        <f t="shared" si="1421"/>
        <v>60</v>
      </c>
      <c r="BF376" s="17"/>
      <c r="BG376" s="15">
        <f t="shared" ref="BG376:BH376" si="1422">BG375</f>
        <v>1000</v>
      </c>
      <c r="BH376" s="15">
        <f t="shared" si="1422"/>
        <v>5000</v>
      </c>
      <c r="BI376" s="17"/>
      <c r="BJ376" s="22">
        <f>G376/G375</f>
        <v>1</v>
      </c>
      <c r="BK376" s="65">
        <f t="shared" ref="BK376:BL376" si="1423">BK375</f>
        <v>0</v>
      </c>
      <c r="BL376" s="65">
        <f t="shared" si="1423"/>
        <v>0</v>
      </c>
      <c r="BM376" s="6">
        <f t="shared" si="1398"/>
        <v>140.45850000000002</v>
      </c>
      <c r="BN376" s="8">
        <f t="shared" si="1399"/>
        <v>250.60111205013436</v>
      </c>
      <c r="BO376" s="12">
        <f t="shared" si="1400"/>
        <v>187.61411539885214</v>
      </c>
      <c r="BP376" s="50">
        <f>(1-'#Constant'!$A$3)/($J376*'#Constant'!$B$3/'#Constant'!$C$3^($D376-1)+1)+'#Constant'!$A$3</f>
        <v>0.93932457786116319</v>
      </c>
      <c r="BQ376" s="4">
        <f t="shared" si="1401"/>
        <v>251.98957376263334</v>
      </c>
      <c r="BR376" s="50">
        <f>(1-'#Constant'!$A$3)/($K376*'#Constant'!$B$3/'#Constant'!$C$3^($D376-1)+1)+'#Constant'!$A$3</f>
        <v>0.9497912713472485</v>
      </c>
      <c r="BS376" s="4">
        <f t="shared" si="1402"/>
        <v>249.21265033763538</v>
      </c>
      <c r="BT376"/>
    </row>
    <row r="377" spans="1:72" x14ac:dyDescent="0.3">
      <c r="A377">
        <v>561</v>
      </c>
      <c r="B377" s="18" t="str">
        <f>VLOOKUP(CONCATENATE("CREATURE_NAME_",A377),[1]Localization_Hero!$A:$E,2,FALSE)</f>
        <v>{1}의 어둠</v>
      </c>
      <c r="C377" s="43" t="str">
        <f>VLOOKUP($A377,[2]CreatureTable!$A:$I,9,FALSE)</f>
        <v>Knight</v>
      </c>
      <c r="D377">
        <v>1</v>
      </c>
      <c r="E377">
        <v>1</v>
      </c>
      <c r="F377" s="18">
        <v>1</v>
      </c>
      <c r="G377" s="10">
        <f>ROUND(VLOOKUP($C377,$B$4:$BH$42,6,FALSE),0)</f>
        <v>81</v>
      </c>
      <c r="H377" s="10">
        <f>ROUND(VLOOKUP($C377,$B$4:$BH$42,7,FALSE),0)</f>
        <v>81</v>
      </c>
      <c r="I377" s="10">
        <f>ROUND(VLOOKUP($C377,$B$4:$BH$42,8,FALSE),0)</f>
        <v>6982</v>
      </c>
      <c r="J377" s="10">
        <f>ROUND(VLOOKUP($C377,$B$4:$BH$42,9,FALSE),0)</f>
        <v>36</v>
      </c>
      <c r="K377" s="10">
        <f>ROUND(VLOOKUP($C377,$B$4:$BH$42,10,FALSE),0)</f>
        <v>28</v>
      </c>
      <c r="L377" s="2"/>
      <c r="M377" s="10">
        <f>ROUND(VLOOKUP($C377,$B$4:$BH$42,12,FALSE),0)</f>
        <v>50</v>
      </c>
      <c r="N377" s="10">
        <f>ROUND(VLOOKUP($C377,$B$4:$BH$42,13,FALSE),0)</f>
        <v>0</v>
      </c>
      <c r="O377" s="10">
        <f>ROUND(VLOOKUP($C377,$B$4:$BH$42,14,FALSE),0)</f>
        <v>0</v>
      </c>
      <c r="P377" s="10">
        <f>ROUND(VLOOKUP($C377,$B$4:$BH$42,15,FALSE),0)</f>
        <v>0</v>
      </c>
      <c r="Q377" s="10">
        <f>ROUND(VLOOKUP($C377,$B$4:$BH$42,16,FALSE),0)</f>
        <v>100</v>
      </c>
      <c r="R377" s="10">
        <f>ROUND(VLOOKUP($C377,$B$4:$BH$42,17,FALSE),0)</f>
        <v>0</v>
      </c>
      <c r="S377" s="10">
        <f>ROUND(VLOOKUP($C377,$B$4:$BH$42,18,FALSE),0)</f>
        <v>0</v>
      </c>
      <c r="T377" s="10">
        <f>ROUND(VLOOKUP($C377,$B$4:$BH$42,19,FALSE),0)</f>
        <v>0</v>
      </c>
      <c r="U377" s="10">
        <f>ROUND(VLOOKUP($C377,$B$4:$BH$42,20,FALSE),0)</f>
        <v>0</v>
      </c>
      <c r="V377" s="10">
        <f>ROUND(VLOOKUP($C377,$B$4:$BH$42,21,FALSE),0)</f>
        <v>250</v>
      </c>
      <c r="W377" s="2"/>
      <c r="X377" s="10">
        <f>ROUND(VLOOKUP($C377,$B$4:$BH$42,23,FALSE),0)</f>
        <v>50</v>
      </c>
      <c r="Y377" s="10">
        <f>ROUND(VLOOKUP($C377,$B$4:$BH$42,24,FALSE),0)</f>
        <v>0</v>
      </c>
      <c r="Z377" s="10">
        <f>ROUND(VLOOKUP($C377,$B$4:$BH$42,25,FALSE),0)</f>
        <v>0</v>
      </c>
      <c r="AA377" s="10">
        <f>ROUND(VLOOKUP($C377,$B$4:$BH$42,26,FALSE),0)</f>
        <v>0</v>
      </c>
      <c r="AB377" s="10">
        <f>ROUND(VLOOKUP($C377,$B$4:$BH$42,27,FALSE),0)</f>
        <v>100</v>
      </c>
      <c r="AC377" s="10">
        <f>ROUND(VLOOKUP($C377,$B$4:$BH$42,28,FALSE),0)</f>
        <v>0</v>
      </c>
      <c r="AD377" s="10">
        <f>ROUND(VLOOKUP($C377,$B$4:$BH$42,29,FALSE),0)</f>
        <v>0</v>
      </c>
      <c r="AE377" s="10">
        <f>ROUND(VLOOKUP($C377,$B$4:$BH$42,30,FALSE),0)</f>
        <v>0</v>
      </c>
      <c r="AF377" s="10">
        <f>ROUND(VLOOKUP($C377,$B$4:$BH$42,31,FALSE),0)</f>
        <v>0</v>
      </c>
      <c r="AG377" s="10">
        <f>ROUND(VLOOKUP($C377,$B$4:$BH$42,32,FALSE),0)</f>
        <v>250</v>
      </c>
      <c r="AH377" s="10">
        <f>ROUND(VLOOKUP($C377,$B$4:$BH$42,33,FALSE),0)</f>
        <v>0</v>
      </c>
      <c r="AI377" s="10">
        <f>ROUND(VLOOKUP($C377,$B$4:$BH$42,34,FALSE),0)</f>
        <v>0</v>
      </c>
      <c r="AJ377" s="3"/>
      <c r="AK377" s="10">
        <f>ROUND(VLOOKUP($C377,$B$4:$BH$42,36,FALSE),0)</f>
        <v>0</v>
      </c>
      <c r="AL377" s="10">
        <f>ROUND(VLOOKUP($C377,$B$4:$BH$42,37,FALSE),0)</f>
        <v>0</v>
      </c>
      <c r="AM377" s="3"/>
      <c r="AN377" s="10">
        <f>ROUND(VLOOKUP($C377,$B$4:$BH$42,39,FALSE),0)</f>
        <v>0</v>
      </c>
      <c r="AO377" s="10">
        <f>ROUND(VLOOKUP($C377,$B$4:$BH$42,40,FALSE),0)</f>
        <v>0</v>
      </c>
      <c r="AP377" s="10">
        <f>ROUND(VLOOKUP($C377,$B$4:$BH$42,41,FALSE),0)</f>
        <v>0</v>
      </c>
      <c r="AQ377" s="10">
        <f>ROUND(VLOOKUP($C377,$B$4:$BH$42,42,FALSE),0)</f>
        <v>0</v>
      </c>
      <c r="AR377" s="10">
        <f>ROUND(VLOOKUP($C377,$B$4:$BH$42,43,FALSE),0)</f>
        <v>0</v>
      </c>
      <c r="AS377" s="10">
        <f>ROUND(VLOOKUP($C377,$B$4:$BH$42,44,FALSE),0)</f>
        <v>0</v>
      </c>
      <c r="AT377" s="10">
        <f>ROUND(VLOOKUP($C377,$B$4:$BH$42,45,FALSE),0)</f>
        <v>0</v>
      </c>
      <c r="AU377" s="10">
        <f>ROUND(VLOOKUP($C377,$B$4:$BH$42,46,FALSE),0)</f>
        <v>0</v>
      </c>
      <c r="AV377" s="10">
        <f>ROUND(VLOOKUP($C377,$B$4:$BH$42,47,FALSE),0)</f>
        <v>0</v>
      </c>
      <c r="AW377" s="10">
        <f>ROUND(VLOOKUP($C377,$B$4:$BH$42,48,FALSE),0)</f>
        <v>0</v>
      </c>
      <c r="AX377" s="10">
        <f>ROUND(VLOOKUP($C377,$B$4:$BH$42,49,FALSE),0)</f>
        <v>0</v>
      </c>
      <c r="AY377" s="3"/>
      <c r="AZ377" s="10">
        <v>6000</v>
      </c>
      <c r="BA377" s="10">
        <v>6000</v>
      </c>
      <c r="BB377" s="10">
        <v>255</v>
      </c>
      <c r="BC377" s="10">
        <v>25</v>
      </c>
      <c r="BD377" s="10">
        <v>0</v>
      </c>
      <c r="BE377" s="10">
        <v>60</v>
      </c>
      <c r="BF377" s="3"/>
      <c r="BG377" s="10">
        <v>1000</v>
      </c>
      <c r="BH377" s="10">
        <v>5000</v>
      </c>
      <c r="BI377" s="3"/>
      <c r="BJ377" s="21">
        <v>1</v>
      </c>
      <c r="BK377" s="65">
        <v>0</v>
      </c>
      <c r="BL377" s="65">
        <v>0</v>
      </c>
      <c r="BM377" s="6">
        <f t="shared" si="1398"/>
        <v>85.05</v>
      </c>
      <c r="BN377" s="8">
        <f t="shared" si="1399"/>
        <v>535.97110176221133</v>
      </c>
      <c r="BO377" s="12">
        <f t="shared" si="1400"/>
        <v>213.50489972100422</v>
      </c>
      <c r="BP377" s="50">
        <f>(1-'#Constant'!$A$3)/($J377*'#Constant'!$B$3/'#Constant'!$C$3^($D377-1)+1)+'#Constant'!$A$3</f>
        <v>0.90447653429602881</v>
      </c>
      <c r="BQ377" s="4">
        <f t="shared" si="1401"/>
        <v>541.71102698872187</v>
      </c>
      <c r="BR377" s="50">
        <f>(1-'#Constant'!$A$3)/($K377*'#Constant'!$B$3/'#Constant'!$C$3^($D377-1)+1)+'#Constant'!$A$3</f>
        <v>0.92405904059040589</v>
      </c>
      <c r="BS377" s="4">
        <f t="shared" si="1402"/>
        <v>530.2311765357008</v>
      </c>
      <c r="BT377">
        <f>BO377/$BO$4*100</f>
        <v>162.27180605946913</v>
      </c>
    </row>
    <row r="378" spans="1:72" s="13" customFormat="1" ht="17.25" thickBot="1" x14ac:dyDescent="0.35">
      <c r="B378" s="20"/>
      <c r="D378" s="14">
        <v>1</v>
      </c>
      <c r="E378" s="14">
        <v>1</v>
      </c>
      <c r="F378" s="19">
        <v>1</v>
      </c>
      <c r="G378" s="15">
        <f>G377</f>
        <v>81</v>
      </c>
      <c r="H378" s="15">
        <f>H377</f>
        <v>81</v>
      </c>
      <c r="I378" s="15">
        <f>I377</f>
        <v>6982</v>
      </c>
      <c r="J378" s="15">
        <f>J377</f>
        <v>36</v>
      </c>
      <c r="K378" s="15">
        <f>K377</f>
        <v>28</v>
      </c>
      <c r="L378" s="16"/>
      <c r="M378" s="15">
        <f t="shared" ref="M378:V378" si="1424">M377</f>
        <v>50</v>
      </c>
      <c r="N378" s="15">
        <f t="shared" si="1424"/>
        <v>0</v>
      </c>
      <c r="O378" s="15">
        <f t="shared" si="1424"/>
        <v>0</v>
      </c>
      <c r="P378" s="15">
        <f t="shared" si="1424"/>
        <v>0</v>
      </c>
      <c r="Q378" s="15">
        <f t="shared" si="1424"/>
        <v>100</v>
      </c>
      <c r="R378" s="15">
        <f t="shared" si="1424"/>
        <v>0</v>
      </c>
      <c r="S378" s="15">
        <f t="shared" si="1424"/>
        <v>0</v>
      </c>
      <c r="T378" s="15">
        <f t="shared" si="1424"/>
        <v>0</v>
      </c>
      <c r="U378" s="15">
        <f t="shared" si="1424"/>
        <v>0</v>
      </c>
      <c r="V378" s="15">
        <f t="shared" si="1424"/>
        <v>250</v>
      </c>
      <c r="W378" s="16"/>
      <c r="X378" s="15">
        <f t="shared" ref="X378:AI378" si="1425">X377</f>
        <v>50</v>
      </c>
      <c r="Y378" s="15">
        <f t="shared" si="1425"/>
        <v>0</v>
      </c>
      <c r="Z378" s="15">
        <f t="shared" si="1425"/>
        <v>0</v>
      </c>
      <c r="AA378" s="15">
        <f t="shared" si="1425"/>
        <v>0</v>
      </c>
      <c r="AB378" s="15">
        <f t="shared" si="1425"/>
        <v>100</v>
      </c>
      <c r="AC378" s="15">
        <f t="shared" si="1425"/>
        <v>0</v>
      </c>
      <c r="AD378" s="15">
        <f t="shared" si="1425"/>
        <v>0</v>
      </c>
      <c r="AE378" s="15">
        <f t="shared" si="1425"/>
        <v>0</v>
      </c>
      <c r="AF378" s="15">
        <f t="shared" si="1425"/>
        <v>0</v>
      </c>
      <c r="AG378" s="15">
        <f t="shared" si="1425"/>
        <v>250</v>
      </c>
      <c r="AH378" s="15">
        <f t="shared" si="1425"/>
        <v>0</v>
      </c>
      <c r="AI378" s="15">
        <f t="shared" si="1425"/>
        <v>0</v>
      </c>
      <c r="AJ378" s="17"/>
      <c r="AK378" s="15">
        <f>AK377</f>
        <v>0</v>
      </c>
      <c r="AL378" s="15">
        <f>AL377</f>
        <v>0</v>
      </c>
      <c r="AM378" s="17"/>
      <c r="AN378" s="15">
        <f t="shared" ref="AN378:AX378" si="1426">AN377</f>
        <v>0</v>
      </c>
      <c r="AO378" s="15">
        <f t="shared" si="1426"/>
        <v>0</v>
      </c>
      <c r="AP378" s="15">
        <f t="shared" si="1426"/>
        <v>0</v>
      </c>
      <c r="AQ378" s="15">
        <f t="shared" si="1426"/>
        <v>0</v>
      </c>
      <c r="AR378" s="15">
        <f t="shared" si="1426"/>
        <v>0</v>
      </c>
      <c r="AS378" s="15">
        <f t="shared" si="1426"/>
        <v>0</v>
      </c>
      <c r="AT378" s="15">
        <f t="shared" si="1426"/>
        <v>0</v>
      </c>
      <c r="AU378" s="15">
        <f t="shared" si="1426"/>
        <v>0</v>
      </c>
      <c r="AV378" s="15">
        <f t="shared" si="1426"/>
        <v>0</v>
      </c>
      <c r="AW378" s="15">
        <f t="shared" si="1426"/>
        <v>0</v>
      </c>
      <c r="AX378" s="15">
        <f t="shared" si="1426"/>
        <v>0</v>
      </c>
      <c r="AY378" s="17"/>
      <c r="AZ378" s="15">
        <f t="shared" ref="AZ378:BA378" si="1427">AZ377</f>
        <v>6000</v>
      </c>
      <c r="BA378" s="15">
        <f t="shared" si="1427"/>
        <v>6000</v>
      </c>
      <c r="BB378" s="15">
        <v>205</v>
      </c>
      <c r="BC378" s="15">
        <f t="shared" ref="BC378:BE378" si="1428">BC377</f>
        <v>25</v>
      </c>
      <c r="BD378" s="15">
        <f t="shared" si="1428"/>
        <v>0</v>
      </c>
      <c r="BE378" s="15">
        <f t="shared" si="1428"/>
        <v>60</v>
      </c>
      <c r="BF378" s="17"/>
      <c r="BG378" s="15">
        <f t="shared" ref="BG378:BH378" si="1429">BG377</f>
        <v>1000</v>
      </c>
      <c r="BH378" s="15">
        <f t="shared" si="1429"/>
        <v>5000</v>
      </c>
      <c r="BI378" s="17"/>
      <c r="BJ378" s="22">
        <f>G378/G377</f>
        <v>1</v>
      </c>
      <c r="BK378" s="65">
        <f t="shared" ref="BK378:BL378" si="1430">BK377</f>
        <v>0</v>
      </c>
      <c r="BL378" s="65">
        <f t="shared" si="1430"/>
        <v>0</v>
      </c>
      <c r="BM378" s="6">
        <f t="shared" si="1398"/>
        <v>85.05</v>
      </c>
      <c r="BN378" s="8">
        <f t="shared" si="1399"/>
        <v>535.97110176221133</v>
      </c>
      <c r="BO378" s="12">
        <f t="shared" si="1400"/>
        <v>213.50489972100422</v>
      </c>
      <c r="BP378" s="50">
        <f>(1-'#Constant'!$A$3)/($J378*'#Constant'!$B$3/'#Constant'!$C$3^($D378-1)+1)+'#Constant'!$A$3</f>
        <v>0.90447653429602881</v>
      </c>
      <c r="BQ378" s="4">
        <f t="shared" si="1401"/>
        <v>541.71102698872187</v>
      </c>
      <c r="BR378" s="50">
        <f>(1-'#Constant'!$A$3)/($K378*'#Constant'!$B$3/'#Constant'!$C$3^($D378-1)+1)+'#Constant'!$A$3</f>
        <v>0.92405904059040589</v>
      </c>
      <c r="BS378" s="4">
        <f t="shared" si="1402"/>
        <v>530.2311765357008</v>
      </c>
      <c r="BT378"/>
    </row>
    <row r="379" spans="1:72" x14ac:dyDescent="0.3">
      <c r="A379">
        <v>562</v>
      </c>
      <c r="B379" s="18" t="str">
        <f>VLOOKUP(CONCATENATE("CREATURE_NAME_",A379),[1]Localization_Hero!$A:$E,2,FALSE)</f>
        <v>{1}의 어둠</v>
      </c>
      <c r="C379" s="43" t="str">
        <f>VLOOKUP($A379,[2]CreatureTable!$A:$I,9,FALSE)</f>
        <v>Warrior</v>
      </c>
      <c r="D379">
        <v>1</v>
      </c>
      <c r="E379">
        <v>1</v>
      </c>
      <c r="F379" s="18">
        <v>1</v>
      </c>
      <c r="G379" s="10">
        <f>ROUND(VLOOKUP($C379,$B$4:$BH$42,6,FALSE),0)</f>
        <v>92</v>
      </c>
      <c r="H379" s="10">
        <f>ROUND(VLOOKUP($C379,$B$4:$BH$42,7,FALSE),0)</f>
        <v>92</v>
      </c>
      <c r="I379" s="10">
        <f>ROUND(VLOOKUP($C379,$B$4:$BH$42,8,FALSE),0)</f>
        <v>5930</v>
      </c>
      <c r="J379" s="10">
        <f>ROUND(VLOOKUP($C379,$B$4:$BH$42,9,FALSE),0)</f>
        <v>30</v>
      </c>
      <c r="K379" s="10">
        <f>ROUND(VLOOKUP($C379,$B$4:$BH$42,10,FALSE),0)</f>
        <v>36</v>
      </c>
      <c r="L379" s="2"/>
      <c r="M379" s="10">
        <f>ROUND(VLOOKUP($C379,$B$4:$BH$42,12,FALSE),0)</f>
        <v>150</v>
      </c>
      <c r="N379" s="10">
        <f>ROUND(VLOOKUP($C379,$B$4:$BH$42,13,FALSE),0)</f>
        <v>0</v>
      </c>
      <c r="O379" s="10">
        <f>ROUND(VLOOKUP($C379,$B$4:$BH$42,14,FALSE),0)</f>
        <v>0</v>
      </c>
      <c r="P379" s="10">
        <f>ROUND(VLOOKUP($C379,$B$4:$BH$42,15,FALSE),0)</f>
        <v>100</v>
      </c>
      <c r="Q379" s="10">
        <f>ROUND(VLOOKUP($C379,$B$4:$BH$42,16,FALSE),0)</f>
        <v>0</v>
      </c>
      <c r="R379" s="10">
        <f>ROUND(VLOOKUP($C379,$B$4:$BH$42,17,FALSE),0)</f>
        <v>0</v>
      </c>
      <c r="S379" s="10">
        <f>ROUND(VLOOKUP($C379,$B$4:$BH$42,18,FALSE),0)</f>
        <v>100</v>
      </c>
      <c r="T379" s="10">
        <f>ROUND(VLOOKUP($C379,$B$4:$BH$42,19,FALSE),0)</f>
        <v>150</v>
      </c>
      <c r="U379" s="10">
        <f>ROUND(VLOOKUP($C379,$B$4:$BH$42,20,FALSE),0)</f>
        <v>0</v>
      </c>
      <c r="V379" s="10">
        <f>ROUND(VLOOKUP($C379,$B$4:$BH$42,21,FALSE),0)</f>
        <v>0</v>
      </c>
      <c r="W379" s="2"/>
      <c r="X379" s="10">
        <f>ROUND(VLOOKUP($C379,$B$4:$BH$42,23,FALSE),0)</f>
        <v>150</v>
      </c>
      <c r="Y379" s="10">
        <f>ROUND(VLOOKUP($C379,$B$4:$BH$42,24,FALSE),0)</f>
        <v>0</v>
      </c>
      <c r="Z379" s="10">
        <f>ROUND(VLOOKUP($C379,$B$4:$BH$42,25,FALSE),0)</f>
        <v>0</v>
      </c>
      <c r="AA379" s="10">
        <f>ROUND(VLOOKUP($C379,$B$4:$BH$42,26,FALSE),0)</f>
        <v>100</v>
      </c>
      <c r="AB379" s="10">
        <f>ROUND(VLOOKUP($C379,$B$4:$BH$42,27,FALSE),0)</f>
        <v>0</v>
      </c>
      <c r="AC379" s="10">
        <f>ROUND(VLOOKUP($C379,$B$4:$BH$42,28,FALSE),0)</f>
        <v>0</v>
      </c>
      <c r="AD379" s="10">
        <f>ROUND(VLOOKUP($C379,$B$4:$BH$42,29,FALSE),0)</f>
        <v>100</v>
      </c>
      <c r="AE379" s="10">
        <f>ROUND(VLOOKUP($C379,$B$4:$BH$42,30,FALSE),0)</f>
        <v>150</v>
      </c>
      <c r="AF379" s="10">
        <f>ROUND(VLOOKUP($C379,$B$4:$BH$42,31,FALSE),0)</f>
        <v>0</v>
      </c>
      <c r="AG379" s="10">
        <f>ROUND(VLOOKUP($C379,$B$4:$BH$42,32,FALSE),0)</f>
        <v>0</v>
      </c>
      <c r="AH379" s="10">
        <f>ROUND(VLOOKUP($C379,$B$4:$BH$42,33,FALSE),0)</f>
        <v>0</v>
      </c>
      <c r="AI379" s="10">
        <f>ROUND(VLOOKUP($C379,$B$4:$BH$42,34,FALSE),0)</f>
        <v>0</v>
      </c>
      <c r="AJ379" s="3"/>
      <c r="AK379" s="10">
        <f>ROUND(VLOOKUP($C379,$B$4:$BH$42,36,FALSE),0)</f>
        <v>150</v>
      </c>
      <c r="AL379" s="10">
        <f>ROUND(VLOOKUP($C379,$B$4:$BH$42,37,FALSE),0)</f>
        <v>0</v>
      </c>
      <c r="AM379" s="3"/>
      <c r="AN379" s="10">
        <f>ROUND(VLOOKUP($C379,$B$4:$BH$42,39,FALSE),0)</f>
        <v>0</v>
      </c>
      <c r="AO379" s="10">
        <f>ROUND(VLOOKUP($C379,$B$4:$BH$42,40,FALSE),0)</f>
        <v>0</v>
      </c>
      <c r="AP379" s="10">
        <f>ROUND(VLOOKUP($C379,$B$4:$BH$42,41,FALSE),0)</f>
        <v>0</v>
      </c>
      <c r="AQ379" s="10">
        <f>ROUND(VLOOKUP($C379,$B$4:$BH$42,42,FALSE),0)</f>
        <v>0</v>
      </c>
      <c r="AR379" s="10">
        <f>ROUND(VLOOKUP($C379,$B$4:$BH$42,43,FALSE),0)</f>
        <v>0</v>
      </c>
      <c r="AS379" s="10">
        <f>ROUND(VLOOKUP($C379,$B$4:$BH$42,44,FALSE),0)</f>
        <v>0</v>
      </c>
      <c r="AT379" s="10">
        <f>ROUND(VLOOKUP($C379,$B$4:$BH$42,45,FALSE),0)</f>
        <v>0</v>
      </c>
      <c r="AU379" s="10">
        <f>ROUND(VLOOKUP($C379,$B$4:$BH$42,46,FALSE),0)</f>
        <v>0</v>
      </c>
      <c r="AV379" s="10">
        <f>ROUND(VLOOKUP($C379,$B$4:$BH$42,47,FALSE),0)</f>
        <v>0</v>
      </c>
      <c r="AW379" s="10">
        <f>ROUND(VLOOKUP($C379,$B$4:$BH$42,48,FALSE),0)</f>
        <v>0</v>
      </c>
      <c r="AX379" s="10">
        <f>ROUND(VLOOKUP($C379,$B$4:$BH$42,49,FALSE),0)</f>
        <v>0</v>
      </c>
      <c r="AY379" s="3"/>
      <c r="AZ379" s="10">
        <v>6000</v>
      </c>
      <c r="BA379" s="10">
        <v>6000</v>
      </c>
      <c r="BB379" s="10">
        <v>285</v>
      </c>
      <c r="BC379" s="10">
        <v>25</v>
      </c>
      <c r="BD379" s="10">
        <v>0</v>
      </c>
      <c r="BE379" s="10">
        <v>60</v>
      </c>
      <c r="BF379" s="3"/>
      <c r="BG379" s="10">
        <v>1000</v>
      </c>
      <c r="BH379" s="10">
        <v>5000</v>
      </c>
      <c r="BI379" s="3"/>
      <c r="BJ379" s="21">
        <v>1</v>
      </c>
      <c r="BK379" s="65">
        <v>0</v>
      </c>
      <c r="BL379" s="65">
        <v>0</v>
      </c>
      <c r="BM379" s="6">
        <f t="shared" ref="BM379:BM382" si="1431">MAX(G379*(1+M379/1000*(1+O379/1000))*(1+0.5*T379/1000)*(1+0.25*S379/1000),(H379*(1+X379/1000*(1+Z379/1000))*(1+0.5*AE379/1000)*(1+0.25*AD379/1000)))*BG379/1000</f>
        <v>116.57837499999998</v>
      </c>
      <c r="BN379" s="8">
        <f t="shared" ref="BN379:BN382" si="1432">(BQ379+BS379)/2*(1+AI379/2000)*(1+AH379/2000)*(1+AN379/2000)*(1+AK379/2000)</f>
        <v>388.44422318283398</v>
      </c>
      <c r="BO379" s="12">
        <f t="shared" ref="BO379:BO382" si="1433">SQRT(BM379*BN379)</f>
        <v>212.80083720886088</v>
      </c>
      <c r="BP379" s="50">
        <f>(1-'#Constant'!$A$3)/($J379*'#Constant'!$B$3/'#Constant'!$C$3^($D379-1)+1)+'#Constant'!$A$3</f>
        <v>0.91908256880733941</v>
      </c>
      <c r="BQ379" s="4">
        <f t="shared" ref="BQ379:BQ382" si="1434">I379/(BP379*(1-Q379/1000*(0.5+R379/1000))*(1-P379/1000)*(1-V379/1000)*(1+U379/1000))/20</f>
        <v>358.44923581996852</v>
      </c>
      <c r="BR379" s="50">
        <f>(1-'#Constant'!$A$3)/($K379*'#Constant'!$B$3/'#Constant'!$C$3^($D379-1)+1)+'#Constant'!$A$3</f>
        <v>0.90447653429602881</v>
      </c>
      <c r="BS379" s="4">
        <f t="shared" ref="BS379:BS382" si="1435">I379/(BR379*(1-AB379/1000*(0.5+AC379/1000))*(1-AA379/1000)*(1-AG379/1000)*(1+AF379/1000))/20</f>
        <v>364.2376910318157</v>
      </c>
      <c r="BT379">
        <f>BO379/$BO$4*100</f>
        <v>161.73669189781026</v>
      </c>
    </row>
    <row r="380" spans="1:72" s="13" customFormat="1" ht="17.25" thickBot="1" x14ac:dyDescent="0.35">
      <c r="B380" s="20"/>
      <c r="D380" s="14">
        <v>1</v>
      </c>
      <c r="E380" s="14">
        <v>1</v>
      </c>
      <c r="F380" s="19">
        <v>1</v>
      </c>
      <c r="G380" s="15">
        <f>G379</f>
        <v>92</v>
      </c>
      <c r="H380" s="15">
        <f>H379</f>
        <v>92</v>
      </c>
      <c r="I380" s="15">
        <f>I379</f>
        <v>5930</v>
      </c>
      <c r="J380" s="15">
        <f>J379</f>
        <v>30</v>
      </c>
      <c r="K380" s="15">
        <f>K379</f>
        <v>36</v>
      </c>
      <c r="L380" s="16"/>
      <c r="M380" s="15">
        <f t="shared" ref="M380:V380" si="1436">M379</f>
        <v>150</v>
      </c>
      <c r="N380" s="15">
        <f t="shared" si="1436"/>
        <v>0</v>
      </c>
      <c r="O380" s="15">
        <f t="shared" si="1436"/>
        <v>0</v>
      </c>
      <c r="P380" s="15">
        <f t="shared" si="1436"/>
        <v>100</v>
      </c>
      <c r="Q380" s="15">
        <f t="shared" si="1436"/>
        <v>0</v>
      </c>
      <c r="R380" s="15">
        <f t="shared" si="1436"/>
        <v>0</v>
      </c>
      <c r="S380" s="15">
        <f t="shared" si="1436"/>
        <v>100</v>
      </c>
      <c r="T380" s="15">
        <f t="shared" si="1436"/>
        <v>150</v>
      </c>
      <c r="U380" s="15">
        <f t="shared" si="1436"/>
        <v>0</v>
      </c>
      <c r="V380" s="15">
        <f t="shared" si="1436"/>
        <v>0</v>
      </c>
      <c r="W380" s="16"/>
      <c r="X380" s="15">
        <f t="shared" ref="X380:AI380" si="1437">X379</f>
        <v>150</v>
      </c>
      <c r="Y380" s="15">
        <f t="shared" si="1437"/>
        <v>0</v>
      </c>
      <c r="Z380" s="15">
        <f t="shared" si="1437"/>
        <v>0</v>
      </c>
      <c r="AA380" s="15">
        <f t="shared" si="1437"/>
        <v>100</v>
      </c>
      <c r="AB380" s="15">
        <f t="shared" si="1437"/>
        <v>0</v>
      </c>
      <c r="AC380" s="15">
        <f t="shared" si="1437"/>
        <v>0</v>
      </c>
      <c r="AD380" s="15">
        <f t="shared" si="1437"/>
        <v>100</v>
      </c>
      <c r="AE380" s="15">
        <f t="shared" si="1437"/>
        <v>150</v>
      </c>
      <c r="AF380" s="15">
        <f t="shared" si="1437"/>
        <v>0</v>
      </c>
      <c r="AG380" s="15">
        <f t="shared" si="1437"/>
        <v>0</v>
      </c>
      <c r="AH380" s="15">
        <f t="shared" si="1437"/>
        <v>0</v>
      </c>
      <c r="AI380" s="15">
        <f t="shared" si="1437"/>
        <v>0</v>
      </c>
      <c r="AJ380" s="17"/>
      <c r="AK380" s="15">
        <f>AK379</f>
        <v>150</v>
      </c>
      <c r="AL380" s="15">
        <f>AL379</f>
        <v>0</v>
      </c>
      <c r="AM380" s="17"/>
      <c r="AN380" s="15">
        <f t="shared" ref="AN380:AX380" si="1438">AN379</f>
        <v>0</v>
      </c>
      <c r="AO380" s="15">
        <f t="shared" si="1438"/>
        <v>0</v>
      </c>
      <c r="AP380" s="15">
        <f t="shared" si="1438"/>
        <v>0</v>
      </c>
      <c r="AQ380" s="15">
        <f t="shared" si="1438"/>
        <v>0</v>
      </c>
      <c r="AR380" s="15">
        <f t="shared" si="1438"/>
        <v>0</v>
      </c>
      <c r="AS380" s="15">
        <f t="shared" si="1438"/>
        <v>0</v>
      </c>
      <c r="AT380" s="15">
        <f t="shared" si="1438"/>
        <v>0</v>
      </c>
      <c r="AU380" s="15">
        <f t="shared" si="1438"/>
        <v>0</v>
      </c>
      <c r="AV380" s="15">
        <f t="shared" si="1438"/>
        <v>0</v>
      </c>
      <c r="AW380" s="15">
        <f t="shared" si="1438"/>
        <v>0</v>
      </c>
      <c r="AX380" s="15">
        <f t="shared" si="1438"/>
        <v>0</v>
      </c>
      <c r="AY380" s="17"/>
      <c r="AZ380" s="15">
        <f t="shared" ref="AZ380:BA380" si="1439">AZ379</f>
        <v>6000</v>
      </c>
      <c r="BA380" s="15">
        <f t="shared" si="1439"/>
        <v>6000</v>
      </c>
      <c r="BB380" s="15">
        <v>285</v>
      </c>
      <c r="BC380" s="15">
        <f t="shared" ref="BC380:BE380" si="1440">BC379</f>
        <v>25</v>
      </c>
      <c r="BD380" s="15">
        <f t="shared" si="1440"/>
        <v>0</v>
      </c>
      <c r="BE380" s="15">
        <f t="shared" si="1440"/>
        <v>60</v>
      </c>
      <c r="BF380" s="17"/>
      <c r="BG380" s="15">
        <f t="shared" ref="BG380:BH380" si="1441">BG379</f>
        <v>1000</v>
      </c>
      <c r="BH380" s="15">
        <f t="shared" si="1441"/>
        <v>5000</v>
      </c>
      <c r="BI380" s="17"/>
      <c r="BJ380" s="22">
        <f>G380/G379</f>
        <v>1</v>
      </c>
      <c r="BK380" s="65">
        <f t="shared" ref="BK380:BL380" si="1442">BK379</f>
        <v>0</v>
      </c>
      <c r="BL380" s="65">
        <f t="shared" si="1442"/>
        <v>0</v>
      </c>
      <c r="BM380" s="6">
        <f t="shared" si="1431"/>
        <v>116.57837499999998</v>
      </c>
      <c r="BN380" s="8">
        <f t="shared" si="1432"/>
        <v>388.44422318283398</v>
      </c>
      <c r="BO380" s="12">
        <f t="shared" si="1433"/>
        <v>212.80083720886088</v>
      </c>
      <c r="BP380" s="50">
        <f>(1-'#Constant'!$A$3)/($J380*'#Constant'!$B$3/'#Constant'!$C$3^($D380-1)+1)+'#Constant'!$A$3</f>
        <v>0.91908256880733941</v>
      </c>
      <c r="BQ380" s="4">
        <f t="shared" si="1434"/>
        <v>358.44923581996852</v>
      </c>
      <c r="BR380" s="50">
        <f>(1-'#Constant'!$A$3)/($K380*'#Constant'!$B$3/'#Constant'!$C$3^($D380-1)+1)+'#Constant'!$A$3</f>
        <v>0.90447653429602881</v>
      </c>
      <c r="BS380" s="4">
        <f t="shared" si="1435"/>
        <v>364.2376910318157</v>
      </c>
      <c r="BT380"/>
    </row>
    <row r="381" spans="1:72" x14ac:dyDescent="0.3">
      <c r="A381">
        <v>563</v>
      </c>
      <c r="B381" s="18" t="str">
        <f>VLOOKUP(CONCATENATE("CREATURE_NAME_",A381),[1]Localization_Hero!$A:$E,2,FALSE)</f>
        <v>{1}의 어둠</v>
      </c>
      <c r="C381" s="43" t="str">
        <f>VLOOKUP($A381,[2]CreatureTable!$A:$I,9,FALSE)</f>
        <v>Knight</v>
      </c>
      <c r="D381">
        <v>1</v>
      </c>
      <c r="E381">
        <v>1</v>
      </c>
      <c r="F381" s="18">
        <v>1</v>
      </c>
      <c r="G381" s="10">
        <f>ROUND(VLOOKUP($C381,$B$4:$BH$42,6,FALSE),0)</f>
        <v>81</v>
      </c>
      <c r="H381" s="10">
        <f>ROUND(VLOOKUP($C381,$B$4:$BH$42,7,FALSE),0)</f>
        <v>81</v>
      </c>
      <c r="I381" s="10">
        <f>ROUND(VLOOKUP($C381,$B$4:$BH$42,8,FALSE),0)</f>
        <v>6982</v>
      </c>
      <c r="J381" s="10">
        <f>ROUND(VLOOKUP($C381,$B$4:$BH$42,9,FALSE),0)</f>
        <v>36</v>
      </c>
      <c r="K381" s="10">
        <f>ROUND(VLOOKUP($C381,$B$4:$BH$42,10,FALSE),0)</f>
        <v>28</v>
      </c>
      <c r="L381" s="2"/>
      <c r="M381" s="10">
        <f>ROUND(VLOOKUP($C381,$B$4:$BH$42,12,FALSE),0)</f>
        <v>50</v>
      </c>
      <c r="N381" s="10">
        <f>ROUND(VLOOKUP($C381,$B$4:$BH$42,13,FALSE),0)</f>
        <v>0</v>
      </c>
      <c r="O381" s="10">
        <f>ROUND(VLOOKUP($C381,$B$4:$BH$42,14,FALSE),0)</f>
        <v>0</v>
      </c>
      <c r="P381" s="10">
        <f>ROUND(VLOOKUP($C381,$B$4:$BH$42,15,FALSE),0)</f>
        <v>0</v>
      </c>
      <c r="Q381" s="10">
        <f>ROUND(VLOOKUP($C381,$B$4:$BH$42,16,FALSE),0)</f>
        <v>100</v>
      </c>
      <c r="R381" s="10">
        <f>ROUND(VLOOKUP($C381,$B$4:$BH$42,17,FALSE),0)</f>
        <v>0</v>
      </c>
      <c r="S381" s="10">
        <f>ROUND(VLOOKUP($C381,$B$4:$BH$42,18,FALSE),0)</f>
        <v>0</v>
      </c>
      <c r="T381" s="10">
        <f>ROUND(VLOOKUP($C381,$B$4:$BH$42,19,FALSE),0)</f>
        <v>0</v>
      </c>
      <c r="U381" s="10">
        <f>ROUND(VLOOKUP($C381,$B$4:$BH$42,20,FALSE),0)</f>
        <v>0</v>
      </c>
      <c r="V381" s="10">
        <f>ROUND(VLOOKUP($C381,$B$4:$BH$42,21,FALSE),0)</f>
        <v>250</v>
      </c>
      <c r="W381" s="2"/>
      <c r="X381" s="10">
        <f>ROUND(VLOOKUP($C381,$B$4:$BH$42,23,FALSE),0)</f>
        <v>50</v>
      </c>
      <c r="Y381" s="10">
        <f>ROUND(VLOOKUP($C381,$B$4:$BH$42,24,FALSE),0)</f>
        <v>0</v>
      </c>
      <c r="Z381" s="10">
        <f>ROUND(VLOOKUP($C381,$B$4:$BH$42,25,FALSE),0)</f>
        <v>0</v>
      </c>
      <c r="AA381" s="10">
        <f>ROUND(VLOOKUP($C381,$B$4:$BH$42,26,FALSE),0)</f>
        <v>0</v>
      </c>
      <c r="AB381" s="10">
        <f>ROUND(VLOOKUP($C381,$B$4:$BH$42,27,FALSE),0)</f>
        <v>100</v>
      </c>
      <c r="AC381" s="10">
        <f>ROUND(VLOOKUP($C381,$B$4:$BH$42,28,FALSE),0)</f>
        <v>0</v>
      </c>
      <c r="AD381" s="10">
        <f>ROUND(VLOOKUP($C381,$B$4:$BH$42,29,FALSE),0)</f>
        <v>0</v>
      </c>
      <c r="AE381" s="10">
        <f>ROUND(VLOOKUP($C381,$B$4:$BH$42,30,FALSE),0)</f>
        <v>0</v>
      </c>
      <c r="AF381" s="10">
        <f>ROUND(VLOOKUP($C381,$B$4:$BH$42,31,FALSE),0)</f>
        <v>0</v>
      </c>
      <c r="AG381" s="10">
        <f>ROUND(VLOOKUP($C381,$B$4:$BH$42,32,FALSE),0)</f>
        <v>250</v>
      </c>
      <c r="AH381" s="10">
        <f>ROUND(VLOOKUP($C381,$B$4:$BH$42,33,FALSE),0)</f>
        <v>0</v>
      </c>
      <c r="AI381" s="10">
        <f>ROUND(VLOOKUP($C381,$B$4:$BH$42,34,FALSE),0)</f>
        <v>0</v>
      </c>
      <c r="AJ381" s="3"/>
      <c r="AK381" s="10">
        <f>ROUND(VLOOKUP($C381,$B$4:$BH$42,36,FALSE),0)</f>
        <v>0</v>
      </c>
      <c r="AL381" s="10">
        <f>ROUND(VLOOKUP($C381,$B$4:$BH$42,37,FALSE),0)</f>
        <v>0</v>
      </c>
      <c r="AM381" s="3"/>
      <c r="AN381" s="10">
        <f>ROUND(VLOOKUP($C381,$B$4:$BH$42,39,FALSE),0)</f>
        <v>0</v>
      </c>
      <c r="AO381" s="10">
        <f>ROUND(VLOOKUP($C381,$B$4:$BH$42,40,FALSE),0)</f>
        <v>0</v>
      </c>
      <c r="AP381" s="10">
        <f>ROUND(VLOOKUP($C381,$B$4:$BH$42,41,FALSE),0)</f>
        <v>0</v>
      </c>
      <c r="AQ381" s="10">
        <f>ROUND(VLOOKUP($C381,$B$4:$BH$42,42,FALSE),0)</f>
        <v>0</v>
      </c>
      <c r="AR381" s="10">
        <f>ROUND(VLOOKUP($C381,$B$4:$BH$42,43,FALSE),0)</f>
        <v>0</v>
      </c>
      <c r="AS381" s="10">
        <f>ROUND(VLOOKUP($C381,$B$4:$BH$42,44,FALSE),0)</f>
        <v>0</v>
      </c>
      <c r="AT381" s="10">
        <f>ROUND(VLOOKUP($C381,$B$4:$BH$42,45,FALSE),0)</f>
        <v>0</v>
      </c>
      <c r="AU381" s="10">
        <f>ROUND(VLOOKUP($C381,$B$4:$BH$42,46,FALSE),0)</f>
        <v>0</v>
      </c>
      <c r="AV381" s="10">
        <f>ROUND(VLOOKUP($C381,$B$4:$BH$42,47,FALSE),0)</f>
        <v>0</v>
      </c>
      <c r="AW381" s="10">
        <f>ROUND(VLOOKUP($C381,$B$4:$BH$42,48,FALSE),0)</f>
        <v>0</v>
      </c>
      <c r="AX381" s="10">
        <f>ROUND(VLOOKUP($C381,$B$4:$BH$42,49,FALSE),0)</f>
        <v>0</v>
      </c>
      <c r="AY381" s="3"/>
      <c r="AZ381" s="10">
        <v>6000</v>
      </c>
      <c r="BA381" s="10">
        <v>6000</v>
      </c>
      <c r="BB381" s="10">
        <v>205</v>
      </c>
      <c r="BC381" s="10">
        <v>25</v>
      </c>
      <c r="BD381" s="10">
        <v>0</v>
      </c>
      <c r="BE381" s="10">
        <v>60</v>
      </c>
      <c r="BF381" s="3"/>
      <c r="BG381" s="10">
        <v>1000</v>
      </c>
      <c r="BH381" s="10">
        <v>5000</v>
      </c>
      <c r="BI381" s="3"/>
      <c r="BJ381" s="21">
        <v>1</v>
      </c>
      <c r="BK381" s="65">
        <v>0</v>
      </c>
      <c r="BL381" s="65">
        <v>0</v>
      </c>
      <c r="BM381" s="6">
        <f t="shared" si="1431"/>
        <v>85.05</v>
      </c>
      <c r="BN381" s="8">
        <f t="shared" si="1432"/>
        <v>535.97110176221133</v>
      </c>
      <c r="BO381" s="12">
        <f t="shared" si="1433"/>
        <v>213.50489972100422</v>
      </c>
      <c r="BP381" s="50">
        <f>(1-'#Constant'!$A$3)/($J381*'#Constant'!$B$3/'#Constant'!$C$3^($D381-1)+1)+'#Constant'!$A$3</f>
        <v>0.90447653429602881</v>
      </c>
      <c r="BQ381" s="4">
        <f t="shared" si="1434"/>
        <v>541.71102698872187</v>
      </c>
      <c r="BR381" s="50">
        <f>(1-'#Constant'!$A$3)/($K381*'#Constant'!$B$3/'#Constant'!$C$3^($D381-1)+1)+'#Constant'!$A$3</f>
        <v>0.92405904059040589</v>
      </c>
      <c r="BS381" s="4">
        <f t="shared" si="1435"/>
        <v>530.2311765357008</v>
      </c>
      <c r="BT381">
        <f>BO381/$BO$4*100</f>
        <v>162.27180605946913</v>
      </c>
    </row>
    <row r="382" spans="1:72" s="13" customFormat="1" ht="17.25" thickBot="1" x14ac:dyDescent="0.35">
      <c r="B382" s="20"/>
      <c r="D382" s="14">
        <v>1</v>
      </c>
      <c r="E382" s="14">
        <v>1</v>
      </c>
      <c r="F382" s="19">
        <v>1</v>
      </c>
      <c r="G382" s="15">
        <f>G381</f>
        <v>81</v>
      </c>
      <c r="H382" s="15">
        <f>H381</f>
        <v>81</v>
      </c>
      <c r="I382" s="15">
        <f>I381</f>
        <v>6982</v>
      </c>
      <c r="J382" s="15">
        <f>J381</f>
        <v>36</v>
      </c>
      <c r="K382" s="15">
        <f>K381</f>
        <v>28</v>
      </c>
      <c r="L382" s="16"/>
      <c r="M382" s="15">
        <f t="shared" ref="M382:V382" si="1443">M381</f>
        <v>50</v>
      </c>
      <c r="N382" s="15">
        <f t="shared" si="1443"/>
        <v>0</v>
      </c>
      <c r="O382" s="15">
        <f t="shared" si="1443"/>
        <v>0</v>
      </c>
      <c r="P382" s="15">
        <f t="shared" si="1443"/>
        <v>0</v>
      </c>
      <c r="Q382" s="15">
        <f t="shared" si="1443"/>
        <v>100</v>
      </c>
      <c r="R382" s="15">
        <f t="shared" si="1443"/>
        <v>0</v>
      </c>
      <c r="S382" s="15">
        <f t="shared" si="1443"/>
        <v>0</v>
      </c>
      <c r="T382" s="15">
        <f t="shared" si="1443"/>
        <v>0</v>
      </c>
      <c r="U382" s="15">
        <f t="shared" si="1443"/>
        <v>0</v>
      </c>
      <c r="V382" s="15">
        <f t="shared" si="1443"/>
        <v>250</v>
      </c>
      <c r="W382" s="16"/>
      <c r="X382" s="15">
        <f t="shared" ref="X382:AI382" si="1444">X381</f>
        <v>50</v>
      </c>
      <c r="Y382" s="15">
        <f t="shared" si="1444"/>
        <v>0</v>
      </c>
      <c r="Z382" s="15">
        <f t="shared" si="1444"/>
        <v>0</v>
      </c>
      <c r="AA382" s="15">
        <f t="shared" si="1444"/>
        <v>0</v>
      </c>
      <c r="AB382" s="15">
        <f t="shared" si="1444"/>
        <v>100</v>
      </c>
      <c r="AC382" s="15">
        <f t="shared" si="1444"/>
        <v>0</v>
      </c>
      <c r="AD382" s="15">
        <f t="shared" si="1444"/>
        <v>0</v>
      </c>
      <c r="AE382" s="15">
        <f t="shared" si="1444"/>
        <v>0</v>
      </c>
      <c r="AF382" s="15">
        <f t="shared" si="1444"/>
        <v>0</v>
      </c>
      <c r="AG382" s="15">
        <f t="shared" si="1444"/>
        <v>250</v>
      </c>
      <c r="AH382" s="15">
        <f t="shared" si="1444"/>
        <v>0</v>
      </c>
      <c r="AI382" s="15">
        <f t="shared" si="1444"/>
        <v>0</v>
      </c>
      <c r="AJ382" s="17"/>
      <c r="AK382" s="15">
        <f>AK381</f>
        <v>0</v>
      </c>
      <c r="AL382" s="15">
        <f>AL381</f>
        <v>0</v>
      </c>
      <c r="AM382" s="17"/>
      <c r="AN382" s="15">
        <f t="shared" ref="AN382:AX382" si="1445">AN381</f>
        <v>0</v>
      </c>
      <c r="AO382" s="15">
        <f t="shared" si="1445"/>
        <v>0</v>
      </c>
      <c r="AP382" s="15">
        <f t="shared" si="1445"/>
        <v>0</v>
      </c>
      <c r="AQ382" s="15">
        <f t="shared" si="1445"/>
        <v>0</v>
      </c>
      <c r="AR382" s="15">
        <f t="shared" si="1445"/>
        <v>0</v>
      </c>
      <c r="AS382" s="15">
        <f t="shared" si="1445"/>
        <v>0</v>
      </c>
      <c r="AT382" s="15">
        <f t="shared" si="1445"/>
        <v>0</v>
      </c>
      <c r="AU382" s="15">
        <f t="shared" si="1445"/>
        <v>0</v>
      </c>
      <c r="AV382" s="15">
        <f t="shared" si="1445"/>
        <v>0</v>
      </c>
      <c r="AW382" s="15">
        <f t="shared" si="1445"/>
        <v>0</v>
      </c>
      <c r="AX382" s="15">
        <f t="shared" si="1445"/>
        <v>0</v>
      </c>
      <c r="AY382" s="17"/>
      <c r="AZ382" s="15">
        <f t="shared" ref="AZ382:BA382" si="1446">AZ381</f>
        <v>6000</v>
      </c>
      <c r="BA382" s="15">
        <f t="shared" si="1446"/>
        <v>6000</v>
      </c>
      <c r="BB382" s="15">
        <v>205</v>
      </c>
      <c r="BC382" s="15">
        <f t="shared" ref="BC382:BE382" si="1447">BC381</f>
        <v>25</v>
      </c>
      <c r="BD382" s="15">
        <f t="shared" si="1447"/>
        <v>0</v>
      </c>
      <c r="BE382" s="15">
        <f t="shared" si="1447"/>
        <v>60</v>
      </c>
      <c r="BF382" s="17"/>
      <c r="BG382" s="15">
        <f t="shared" ref="BG382:BH382" si="1448">BG381</f>
        <v>1000</v>
      </c>
      <c r="BH382" s="15">
        <f t="shared" si="1448"/>
        <v>5000</v>
      </c>
      <c r="BI382" s="17"/>
      <c r="BJ382" s="22">
        <f>G382/G381</f>
        <v>1</v>
      </c>
      <c r="BK382" s="65">
        <f t="shared" ref="BK382:BL382" si="1449">BK381</f>
        <v>0</v>
      </c>
      <c r="BL382" s="65">
        <f t="shared" si="1449"/>
        <v>0</v>
      </c>
      <c r="BM382" s="6">
        <f t="shared" si="1431"/>
        <v>85.05</v>
      </c>
      <c r="BN382" s="8">
        <f t="shared" si="1432"/>
        <v>535.97110176221133</v>
      </c>
      <c r="BO382" s="12">
        <f t="shared" si="1433"/>
        <v>213.50489972100422</v>
      </c>
      <c r="BP382" s="50">
        <f>(1-'#Constant'!$A$3)/($J382*'#Constant'!$B$3/'#Constant'!$C$3^($D382-1)+1)+'#Constant'!$A$3</f>
        <v>0.90447653429602881</v>
      </c>
      <c r="BQ382" s="4">
        <f t="shared" si="1434"/>
        <v>541.71102698872187</v>
      </c>
      <c r="BR382" s="50">
        <f>(1-'#Constant'!$A$3)/($K382*'#Constant'!$B$3/'#Constant'!$C$3^($D382-1)+1)+'#Constant'!$A$3</f>
        <v>0.92405904059040589</v>
      </c>
      <c r="BS382" s="4">
        <f t="shared" si="1435"/>
        <v>530.2311765357008</v>
      </c>
      <c r="BT382"/>
    </row>
    <row r="383" spans="1:72" x14ac:dyDescent="0.3">
      <c r="A383">
        <v>564</v>
      </c>
      <c r="B383" s="18" t="str">
        <f>VLOOKUP(CONCATENATE("CREATURE_NAME_",A383),[1]Localization_Hero!$A:$E,2,FALSE)</f>
        <v>{1}의 어둠</v>
      </c>
      <c r="C383" s="43" t="str">
        <f>VLOOKUP($A383,[2]CreatureTable!$A:$I,9,FALSE)</f>
        <v>Wizard</v>
      </c>
      <c r="D383">
        <v>1</v>
      </c>
      <c r="E383">
        <v>1</v>
      </c>
      <c r="F383" s="18">
        <v>1</v>
      </c>
      <c r="G383" s="10">
        <f>ROUND(VLOOKUP($C383,$B$4:$BH$42,6,FALSE),0)</f>
        <v>120</v>
      </c>
      <c r="H383" s="10">
        <f>ROUND(VLOOKUP($C383,$B$4:$BH$42,7,FALSE),0)</f>
        <v>120</v>
      </c>
      <c r="I383" s="10">
        <f>ROUND(VLOOKUP($C383,$B$4:$BH$42,8,FALSE),0)</f>
        <v>4031</v>
      </c>
      <c r="J383" s="10">
        <f>ROUND(VLOOKUP($C383,$B$4:$BH$42,9,FALSE),0)</f>
        <v>16</v>
      </c>
      <c r="K383" s="10">
        <f>ROUND(VLOOKUP($C383,$B$4:$BH$42,10,FALSE),0)</f>
        <v>24</v>
      </c>
      <c r="L383" s="2"/>
      <c r="M383" s="10">
        <f>ROUND(VLOOKUP($C383,$B$4:$BH$42,12,FALSE),0)</f>
        <v>100</v>
      </c>
      <c r="N383" s="10">
        <f>ROUND(VLOOKUP($C383,$B$4:$BH$42,13,FALSE),0)</f>
        <v>0</v>
      </c>
      <c r="O383" s="10">
        <f>ROUND(VLOOKUP($C383,$B$4:$BH$42,14,FALSE),0)</f>
        <v>0</v>
      </c>
      <c r="P383" s="10">
        <f>ROUND(VLOOKUP($C383,$B$4:$BH$42,15,FALSE),0)</f>
        <v>0</v>
      </c>
      <c r="Q383" s="10">
        <f>ROUND(VLOOKUP($C383,$B$4:$BH$42,16,FALSE),0)</f>
        <v>0</v>
      </c>
      <c r="R383" s="10">
        <f>ROUND(VLOOKUP($C383,$B$4:$BH$42,17,FALSE),0)</f>
        <v>0</v>
      </c>
      <c r="S383" s="10">
        <f>ROUND(VLOOKUP($C383,$B$4:$BH$42,18,FALSE),0)</f>
        <v>100</v>
      </c>
      <c r="T383" s="10">
        <f>ROUND(VLOOKUP($C383,$B$4:$BH$42,19,FALSE),0)</f>
        <v>150</v>
      </c>
      <c r="U383" s="10">
        <f>ROUND(VLOOKUP($C383,$B$4:$BH$42,20,FALSE),0)</f>
        <v>0</v>
      </c>
      <c r="V383" s="10">
        <f>ROUND(VLOOKUP($C383,$B$4:$BH$42,21,FALSE),0)</f>
        <v>0</v>
      </c>
      <c r="W383" s="2"/>
      <c r="X383" s="10">
        <f>ROUND(VLOOKUP($C383,$B$4:$BH$42,23,FALSE),0)</f>
        <v>100</v>
      </c>
      <c r="Y383" s="10">
        <f>ROUND(VLOOKUP($C383,$B$4:$BH$42,24,FALSE),0)</f>
        <v>0</v>
      </c>
      <c r="Z383" s="10">
        <f>ROUND(VLOOKUP($C383,$B$4:$BH$42,25,FALSE),0)</f>
        <v>0</v>
      </c>
      <c r="AA383" s="10">
        <f>ROUND(VLOOKUP($C383,$B$4:$BH$42,26,FALSE),0)</f>
        <v>200</v>
      </c>
      <c r="AB383" s="10">
        <f>ROUND(VLOOKUP($C383,$B$4:$BH$42,27,FALSE),0)</f>
        <v>250</v>
      </c>
      <c r="AC383" s="10">
        <f>ROUND(VLOOKUP($C383,$B$4:$BH$42,28,FALSE),0)</f>
        <v>0</v>
      </c>
      <c r="AD383" s="10">
        <f>ROUND(VLOOKUP($C383,$B$4:$BH$42,29,FALSE),0)</f>
        <v>100</v>
      </c>
      <c r="AE383" s="10">
        <f>ROUND(VLOOKUP($C383,$B$4:$BH$42,30,FALSE),0)</f>
        <v>150</v>
      </c>
      <c r="AF383" s="10">
        <f>ROUND(VLOOKUP($C383,$B$4:$BH$42,31,FALSE),0)</f>
        <v>0</v>
      </c>
      <c r="AG383" s="10">
        <f>ROUND(VLOOKUP($C383,$B$4:$BH$42,32,FALSE),0)</f>
        <v>0</v>
      </c>
      <c r="AH383" s="10">
        <f>ROUND(VLOOKUP($C383,$B$4:$BH$42,33,FALSE),0)</f>
        <v>0</v>
      </c>
      <c r="AI383" s="10">
        <f>ROUND(VLOOKUP($C383,$B$4:$BH$42,34,FALSE),0)</f>
        <v>0</v>
      </c>
      <c r="AJ383" s="3"/>
      <c r="AK383" s="10">
        <f>ROUND(VLOOKUP($C383,$B$4:$BH$42,36,FALSE),0)</f>
        <v>0</v>
      </c>
      <c r="AL383" s="10">
        <f>ROUND(VLOOKUP($C383,$B$4:$BH$42,37,FALSE),0)</f>
        <v>0</v>
      </c>
      <c r="AM383" s="3"/>
      <c r="AN383" s="10">
        <f>ROUND(VLOOKUP($C383,$B$4:$BH$42,39,FALSE),0)</f>
        <v>0</v>
      </c>
      <c r="AO383" s="10">
        <f>ROUND(VLOOKUP($C383,$B$4:$BH$42,40,FALSE),0)</f>
        <v>0</v>
      </c>
      <c r="AP383" s="10">
        <f>ROUND(VLOOKUP($C383,$B$4:$BH$42,41,FALSE),0)</f>
        <v>0</v>
      </c>
      <c r="AQ383" s="10">
        <f>ROUND(VLOOKUP($C383,$B$4:$BH$42,42,FALSE),0)</f>
        <v>0</v>
      </c>
      <c r="AR383" s="10">
        <f>ROUND(VLOOKUP($C383,$B$4:$BH$42,43,FALSE),0)</f>
        <v>0</v>
      </c>
      <c r="AS383" s="10">
        <f>ROUND(VLOOKUP($C383,$B$4:$BH$42,44,FALSE),0)</f>
        <v>0</v>
      </c>
      <c r="AT383" s="10">
        <f>ROUND(VLOOKUP($C383,$B$4:$BH$42,45,FALSE),0)</f>
        <v>0</v>
      </c>
      <c r="AU383" s="10">
        <f>ROUND(VLOOKUP($C383,$B$4:$BH$42,46,FALSE),0)</f>
        <v>0</v>
      </c>
      <c r="AV383" s="10">
        <f>ROUND(VLOOKUP($C383,$B$4:$BH$42,47,FALSE),0)</f>
        <v>0</v>
      </c>
      <c r="AW383" s="10">
        <f>ROUND(VLOOKUP($C383,$B$4:$BH$42,48,FALSE),0)</f>
        <v>0</v>
      </c>
      <c r="AX383" s="10">
        <f>ROUND(VLOOKUP($C383,$B$4:$BH$42,49,FALSE),0)</f>
        <v>0</v>
      </c>
      <c r="AY383" s="3"/>
      <c r="AZ383" s="10">
        <v>6000</v>
      </c>
      <c r="BA383" s="10">
        <v>2000</v>
      </c>
      <c r="BB383" s="10">
        <v>475</v>
      </c>
      <c r="BC383" s="10">
        <v>0</v>
      </c>
      <c r="BD383" s="10">
        <v>0</v>
      </c>
      <c r="BE383" s="10">
        <v>60</v>
      </c>
      <c r="BF383" s="3"/>
      <c r="BG383" s="10">
        <v>1000</v>
      </c>
      <c r="BH383" s="10">
        <v>5000</v>
      </c>
      <c r="BI383" s="3"/>
      <c r="BJ383" s="21">
        <v>1</v>
      </c>
      <c r="BK383" s="65">
        <v>0</v>
      </c>
      <c r="BL383" s="65">
        <v>0</v>
      </c>
      <c r="BM383" s="6">
        <f t="shared" si="1211"/>
        <v>145.44749999999999</v>
      </c>
      <c r="BN383" s="8">
        <f t="shared" si="1212"/>
        <v>259.61870858192918</v>
      </c>
      <c r="BO383" s="12">
        <f t="shared" si="1287"/>
        <v>194.32162030116501</v>
      </c>
      <c r="BP383" s="50">
        <f>(1-'#Constant'!$A$3)/($J383*'#Constant'!$B$3/'#Constant'!$C$3^($D383-1)+1)+'#Constant'!$A$3</f>
        <v>0.95511450381679386</v>
      </c>
      <c r="BQ383" s="4">
        <f t="shared" si="1213"/>
        <v>211.02181905370844</v>
      </c>
      <c r="BR383" s="50">
        <f>(1-'#Constant'!$A$3)/($K383*'#Constant'!$B$3/'#Constant'!$C$3^($D383-1)+1)+'#Constant'!$A$3</f>
        <v>0.93417910447761188</v>
      </c>
      <c r="BS383" s="4">
        <f t="shared" si="1214"/>
        <v>308.21559811014993</v>
      </c>
      <c r="BT383">
        <f>BO383/$BO$4*100</f>
        <v>147.69178751343802</v>
      </c>
    </row>
    <row r="384" spans="1:72" s="13" customFormat="1" ht="17.25" thickBot="1" x14ac:dyDescent="0.35">
      <c r="B384" s="20"/>
      <c r="D384" s="14">
        <v>1</v>
      </c>
      <c r="E384" s="14">
        <v>1</v>
      </c>
      <c r="F384" s="19">
        <v>1</v>
      </c>
      <c r="G384" s="15">
        <f>G383</f>
        <v>120</v>
      </c>
      <c r="H384" s="15">
        <f>H383</f>
        <v>120</v>
      </c>
      <c r="I384" s="15">
        <f>I383</f>
        <v>4031</v>
      </c>
      <c r="J384" s="15">
        <f>J383</f>
        <v>16</v>
      </c>
      <c r="K384" s="15">
        <f>K383</f>
        <v>24</v>
      </c>
      <c r="L384" s="16"/>
      <c r="M384" s="15">
        <f t="shared" ref="M384:V384" si="1450">M383</f>
        <v>100</v>
      </c>
      <c r="N384" s="15">
        <f t="shared" si="1450"/>
        <v>0</v>
      </c>
      <c r="O384" s="15">
        <f t="shared" si="1450"/>
        <v>0</v>
      </c>
      <c r="P384" s="15">
        <f t="shared" si="1450"/>
        <v>0</v>
      </c>
      <c r="Q384" s="15">
        <f t="shared" si="1450"/>
        <v>0</v>
      </c>
      <c r="R384" s="15">
        <f t="shared" si="1450"/>
        <v>0</v>
      </c>
      <c r="S384" s="15">
        <f t="shared" si="1450"/>
        <v>100</v>
      </c>
      <c r="T384" s="15">
        <f t="shared" si="1450"/>
        <v>150</v>
      </c>
      <c r="U384" s="15">
        <f t="shared" si="1450"/>
        <v>0</v>
      </c>
      <c r="V384" s="15">
        <f t="shared" si="1450"/>
        <v>0</v>
      </c>
      <c r="W384" s="16"/>
      <c r="X384" s="15">
        <f t="shared" ref="X384:AI384" si="1451">X383</f>
        <v>100</v>
      </c>
      <c r="Y384" s="15">
        <f t="shared" si="1451"/>
        <v>0</v>
      </c>
      <c r="Z384" s="15">
        <f t="shared" si="1451"/>
        <v>0</v>
      </c>
      <c r="AA384" s="15">
        <f t="shared" si="1451"/>
        <v>200</v>
      </c>
      <c r="AB384" s="15">
        <f t="shared" si="1451"/>
        <v>250</v>
      </c>
      <c r="AC384" s="15">
        <f t="shared" si="1451"/>
        <v>0</v>
      </c>
      <c r="AD384" s="15">
        <f t="shared" si="1451"/>
        <v>100</v>
      </c>
      <c r="AE384" s="15">
        <f t="shared" si="1451"/>
        <v>150</v>
      </c>
      <c r="AF384" s="15">
        <f t="shared" si="1451"/>
        <v>0</v>
      </c>
      <c r="AG384" s="15">
        <f t="shared" si="1451"/>
        <v>0</v>
      </c>
      <c r="AH384" s="15">
        <f t="shared" si="1451"/>
        <v>0</v>
      </c>
      <c r="AI384" s="15">
        <f t="shared" si="1451"/>
        <v>0</v>
      </c>
      <c r="AJ384" s="17"/>
      <c r="AK384" s="15">
        <f>AK383</f>
        <v>0</v>
      </c>
      <c r="AL384" s="15">
        <f>AL383</f>
        <v>0</v>
      </c>
      <c r="AM384" s="17"/>
      <c r="AN384" s="15">
        <f t="shared" ref="AN384:AX384" si="1452">AN383</f>
        <v>0</v>
      </c>
      <c r="AO384" s="15">
        <f t="shared" si="1452"/>
        <v>0</v>
      </c>
      <c r="AP384" s="15">
        <f t="shared" si="1452"/>
        <v>0</v>
      </c>
      <c r="AQ384" s="15">
        <f t="shared" si="1452"/>
        <v>0</v>
      </c>
      <c r="AR384" s="15">
        <f t="shared" si="1452"/>
        <v>0</v>
      </c>
      <c r="AS384" s="15">
        <f t="shared" si="1452"/>
        <v>0</v>
      </c>
      <c r="AT384" s="15">
        <f t="shared" si="1452"/>
        <v>0</v>
      </c>
      <c r="AU384" s="15">
        <f t="shared" si="1452"/>
        <v>0</v>
      </c>
      <c r="AV384" s="15">
        <f t="shared" si="1452"/>
        <v>0</v>
      </c>
      <c r="AW384" s="15">
        <f t="shared" si="1452"/>
        <v>0</v>
      </c>
      <c r="AX384" s="15">
        <f t="shared" si="1452"/>
        <v>0</v>
      </c>
      <c r="AY384" s="17"/>
      <c r="AZ384" s="15">
        <f t="shared" ref="AZ384:BA384" si="1453">AZ383</f>
        <v>6000</v>
      </c>
      <c r="BA384" s="15">
        <f t="shared" si="1453"/>
        <v>2000</v>
      </c>
      <c r="BB384" s="15">
        <v>475</v>
      </c>
      <c r="BC384" s="15">
        <f t="shared" ref="BC384:BE384" si="1454">BC383</f>
        <v>0</v>
      </c>
      <c r="BD384" s="15">
        <f t="shared" si="1454"/>
        <v>0</v>
      </c>
      <c r="BE384" s="15">
        <f t="shared" si="1454"/>
        <v>60</v>
      </c>
      <c r="BF384" s="17"/>
      <c r="BG384" s="15">
        <f t="shared" ref="BG384:BH384" si="1455">BG383</f>
        <v>1000</v>
      </c>
      <c r="BH384" s="15">
        <f t="shared" si="1455"/>
        <v>5000</v>
      </c>
      <c r="BI384" s="17"/>
      <c r="BJ384" s="22">
        <f>G384/G383</f>
        <v>1</v>
      </c>
      <c r="BK384" s="65">
        <f t="shared" ref="BK384:BL384" si="1456">BK383</f>
        <v>0</v>
      </c>
      <c r="BL384" s="65">
        <f t="shared" si="1456"/>
        <v>0</v>
      </c>
      <c r="BM384" s="6">
        <f t="shared" si="1211"/>
        <v>145.44749999999999</v>
      </c>
      <c r="BN384" s="8">
        <f t="shared" si="1212"/>
        <v>259.61870858192918</v>
      </c>
      <c r="BO384" s="12">
        <f t="shared" si="1287"/>
        <v>194.32162030116501</v>
      </c>
      <c r="BP384" s="50">
        <f>(1-'#Constant'!$A$3)/($J384*'#Constant'!$B$3/'#Constant'!$C$3^($D384-1)+1)+'#Constant'!$A$3</f>
        <v>0.95511450381679386</v>
      </c>
      <c r="BQ384" s="4">
        <f t="shared" si="1213"/>
        <v>211.02181905370844</v>
      </c>
      <c r="BR384" s="50">
        <f>(1-'#Constant'!$A$3)/($K384*'#Constant'!$B$3/'#Constant'!$C$3^($D384-1)+1)+'#Constant'!$A$3</f>
        <v>0.93417910447761188</v>
      </c>
      <c r="BS384" s="4">
        <f t="shared" si="1214"/>
        <v>308.21559811014993</v>
      </c>
      <c r="BT384"/>
    </row>
    <row r="385" spans="1:72" ht="17.25" customHeight="1" x14ac:dyDescent="0.3">
      <c r="A385">
        <v>565</v>
      </c>
      <c r="B385" s="18" t="str">
        <f>VLOOKUP(CONCATENATE("CREATURE_NAME_",A385),[1]Localization_Hero!$A:$E,2,FALSE)</f>
        <v>{1}의 어둠</v>
      </c>
      <c r="C385" s="43" t="str">
        <f>VLOOKUP($A385,[2]CreatureTable!$A:$I,9,FALSE)</f>
        <v>Assassin</v>
      </c>
      <c r="D385">
        <v>1</v>
      </c>
      <c r="E385">
        <v>1</v>
      </c>
      <c r="F385" s="18">
        <v>1</v>
      </c>
      <c r="G385" s="10">
        <f>ROUND(VLOOKUP($C385,$B$4:$BH$42,6,FALSE),0)</f>
        <v>101</v>
      </c>
      <c r="H385" s="10">
        <f>ROUND(VLOOKUP($C385,$B$4:$BH$42,7,FALSE),0)</f>
        <v>101</v>
      </c>
      <c r="I385" s="10">
        <f>ROUND(VLOOKUP($C385,$B$4:$BH$42,8,FALSE),0)</f>
        <v>5666</v>
      </c>
      <c r="J385" s="10">
        <f>ROUND(VLOOKUP($C385,$B$4:$BH$42,9,FALSE),0)</f>
        <v>32</v>
      </c>
      <c r="K385" s="10">
        <f>ROUND(VLOOKUP($C385,$B$4:$BH$42,10,FALSE),0)</f>
        <v>28</v>
      </c>
      <c r="L385" s="2"/>
      <c r="M385" s="10">
        <f>ROUND(VLOOKUP($C385,$B$4:$BH$42,12,FALSE),0)</f>
        <v>200</v>
      </c>
      <c r="N385" s="10">
        <f>ROUND(VLOOKUP($C385,$B$4:$BH$42,13,FALSE),0)</f>
        <v>0</v>
      </c>
      <c r="O385" s="10">
        <f>ROUND(VLOOKUP($C385,$B$4:$BH$42,14,FALSE),0)</f>
        <v>300</v>
      </c>
      <c r="P385" s="10">
        <f>ROUND(VLOOKUP($C385,$B$4:$BH$42,15,FALSE),0)</f>
        <v>200</v>
      </c>
      <c r="Q385" s="10">
        <f>ROUND(VLOOKUP($C385,$B$4:$BH$42,16,FALSE),0)</f>
        <v>0</v>
      </c>
      <c r="R385" s="10">
        <f>ROUND(VLOOKUP($C385,$B$4:$BH$42,17,FALSE),0)</f>
        <v>0</v>
      </c>
      <c r="S385" s="10">
        <f>ROUND(VLOOKUP($C385,$B$4:$BH$42,18,FALSE),0)</f>
        <v>100</v>
      </c>
      <c r="T385" s="10">
        <f>ROUND(VLOOKUP($C385,$B$4:$BH$42,19,FALSE),0)</f>
        <v>0</v>
      </c>
      <c r="U385" s="10">
        <f>ROUND(VLOOKUP($C385,$B$4:$BH$42,20,FALSE),0)</f>
        <v>0</v>
      </c>
      <c r="V385" s="10">
        <f>ROUND(VLOOKUP($C385,$B$4:$BH$42,21,FALSE),0)</f>
        <v>0</v>
      </c>
      <c r="W385" s="2"/>
      <c r="X385" s="10">
        <f>ROUND(VLOOKUP($C385,$B$4:$BH$42,23,FALSE),0)</f>
        <v>200</v>
      </c>
      <c r="Y385" s="10">
        <f>ROUND(VLOOKUP($C385,$B$4:$BH$42,24,FALSE),0)</f>
        <v>0</v>
      </c>
      <c r="Z385" s="10">
        <f>ROUND(VLOOKUP($C385,$B$4:$BH$42,25,FALSE),0)</f>
        <v>300</v>
      </c>
      <c r="AA385" s="10">
        <f>ROUND(VLOOKUP($C385,$B$4:$BH$42,26,FALSE),0)</f>
        <v>200</v>
      </c>
      <c r="AB385" s="10">
        <f>ROUND(VLOOKUP($C385,$B$4:$BH$42,27,FALSE),0)</f>
        <v>0</v>
      </c>
      <c r="AC385" s="10">
        <f>ROUND(VLOOKUP($C385,$B$4:$BH$42,28,FALSE),0)</f>
        <v>0</v>
      </c>
      <c r="AD385" s="10">
        <f>ROUND(VLOOKUP($C385,$B$4:$BH$42,29,FALSE),0)</f>
        <v>100</v>
      </c>
      <c r="AE385" s="10">
        <f>ROUND(VLOOKUP($C385,$B$4:$BH$42,30,FALSE),0)</f>
        <v>0</v>
      </c>
      <c r="AF385" s="10">
        <f>ROUND(VLOOKUP($C385,$B$4:$BH$42,31,FALSE),0)</f>
        <v>0</v>
      </c>
      <c r="AG385" s="10">
        <f>ROUND(VLOOKUP($C385,$B$4:$BH$42,32,FALSE),0)</f>
        <v>0</v>
      </c>
      <c r="AH385" s="10">
        <f>ROUND(VLOOKUP($C385,$B$4:$BH$42,33,FALSE),0)</f>
        <v>0</v>
      </c>
      <c r="AI385" s="10">
        <f>ROUND(VLOOKUP($C385,$B$4:$BH$42,34,FALSE),0)</f>
        <v>0</v>
      </c>
      <c r="AJ385" s="3"/>
      <c r="AK385" s="10">
        <f>ROUND(VLOOKUP($C385,$B$4:$BH$42,36,FALSE),0)</f>
        <v>0</v>
      </c>
      <c r="AL385" s="10">
        <f>ROUND(VLOOKUP($C385,$B$4:$BH$42,37,FALSE),0)</f>
        <v>0</v>
      </c>
      <c r="AM385" s="3"/>
      <c r="AN385" s="10">
        <f>ROUND(VLOOKUP($C385,$B$4:$BH$42,39,FALSE),0)</f>
        <v>0</v>
      </c>
      <c r="AO385" s="10">
        <f>ROUND(VLOOKUP($C385,$B$4:$BH$42,40,FALSE),0)</f>
        <v>0</v>
      </c>
      <c r="AP385" s="10">
        <f>ROUND(VLOOKUP($C385,$B$4:$BH$42,41,FALSE),0)</f>
        <v>0</v>
      </c>
      <c r="AQ385" s="10">
        <f>ROUND(VLOOKUP($C385,$B$4:$BH$42,42,FALSE),0)</f>
        <v>0</v>
      </c>
      <c r="AR385" s="10">
        <f>ROUND(VLOOKUP($C385,$B$4:$BH$42,43,FALSE),0)</f>
        <v>0</v>
      </c>
      <c r="AS385" s="10">
        <f>ROUND(VLOOKUP($C385,$B$4:$BH$42,44,FALSE),0)</f>
        <v>0</v>
      </c>
      <c r="AT385" s="10">
        <f>ROUND(VLOOKUP($C385,$B$4:$BH$42,45,FALSE),0)</f>
        <v>0</v>
      </c>
      <c r="AU385" s="10">
        <f>ROUND(VLOOKUP($C385,$B$4:$BH$42,46,FALSE),0)</f>
        <v>0</v>
      </c>
      <c r="AV385" s="10">
        <f>ROUND(VLOOKUP($C385,$B$4:$BH$42,47,FALSE),0)</f>
        <v>0</v>
      </c>
      <c r="AW385" s="10">
        <f>ROUND(VLOOKUP($C385,$B$4:$BH$42,48,FALSE),0)</f>
        <v>0</v>
      </c>
      <c r="AX385" s="10">
        <f>ROUND(VLOOKUP($C385,$B$4:$BH$42,49,FALSE),0)</f>
        <v>0</v>
      </c>
      <c r="AY385" s="3"/>
      <c r="AZ385" s="10">
        <v>6000</v>
      </c>
      <c r="BA385" s="10">
        <v>6000</v>
      </c>
      <c r="BB385" s="10">
        <v>155</v>
      </c>
      <c r="BC385" s="10">
        <v>25</v>
      </c>
      <c r="BD385" s="10">
        <v>0</v>
      </c>
      <c r="BE385" s="10">
        <v>60</v>
      </c>
      <c r="BF385" s="3"/>
      <c r="BG385" s="10">
        <v>1000</v>
      </c>
      <c r="BH385" s="10">
        <v>5000</v>
      </c>
      <c r="BI385" s="3"/>
      <c r="BJ385" s="21">
        <v>1</v>
      </c>
      <c r="BK385" s="65">
        <v>0</v>
      </c>
      <c r="BL385" s="65">
        <v>0</v>
      </c>
      <c r="BM385" s="6">
        <f t="shared" ref="BM385:BM386" si="1457">MAX(G385*(1+M385/1000*(1+O385/1000))*(1+0.5*T385/1000)*(1+0.25*S385/1000),(H385*(1+X385/1000*(1+Z385/1000))*(1+0.5*AE385/1000)*(1+0.25*AD385/1000)))*BG385/1000</f>
        <v>130.44149999999999</v>
      </c>
      <c r="BN385" s="8">
        <f t="shared" ref="BN385:BN386" si="1458">(BQ385+BS385)/2*(1+AI385/2000)*(1+AH385/2000)*(1+AN385/2000)*(1+AK385/2000)</f>
        <v>385.30245660461935</v>
      </c>
      <c r="BO385" s="12">
        <f t="shared" ref="BO385:BO386" si="1459">SQRT(BM385*BN385)</f>
        <v>224.18615120740947</v>
      </c>
      <c r="BP385" s="50">
        <f>(1-'#Constant'!$A$3)/($J385*'#Constant'!$B$3/'#Constant'!$C$3^($D385-1)+1)+'#Constant'!$A$3</f>
        <v>0.91416058394160582</v>
      </c>
      <c r="BQ385" s="4">
        <f t="shared" ref="BQ385:BQ386" si="1460">I385/(BP385*(1-Q385/1000*(0.5+R385/1000))*(1-P385/1000)*(1-V385/1000)*(1+U385/1000))/20</f>
        <v>387.37723570744168</v>
      </c>
      <c r="BR385" s="50">
        <f>(1-'#Constant'!$A$3)/($K385*'#Constant'!$B$3/'#Constant'!$C$3^($D385-1)+1)+'#Constant'!$A$3</f>
        <v>0.92405904059040589</v>
      </c>
      <c r="BS385" s="4">
        <f t="shared" ref="BS385:BS386" si="1461">I385/(BR385*(1-AB385/1000*(0.5+AC385/1000))*(1-AA385/1000)*(1-AG385/1000)*(1+AF385/1000))/20</f>
        <v>383.22767750179702</v>
      </c>
      <c r="BT385">
        <f>BO385/$BO$4*100</f>
        <v>170.38996153008969</v>
      </c>
    </row>
    <row r="386" spans="1:72" s="13" customFormat="1" ht="17.25" thickBot="1" x14ac:dyDescent="0.35">
      <c r="B386" s="20"/>
      <c r="D386" s="14">
        <v>1</v>
      </c>
      <c r="E386" s="14">
        <v>1</v>
      </c>
      <c r="F386" s="19">
        <v>1</v>
      </c>
      <c r="G386" s="15">
        <f>G385</f>
        <v>101</v>
      </c>
      <c r="H386" s="15">
        <f>H385</f>
        <v>101</v>
      </c>
      <c r="I386" s="15">
        <f>I385</f>
        <v>5666</v>
      </c>
      <c r="J386" s="15">
        <f>J385</f>
        <v>32</v>
      </c>
      <c r="K386" s="15">
        <f>K385</f>
        <v>28</v>
      </c>
      <c r="L386" s="16"/>
      <c r="M386" s="15">
        <f t="shared" ref="M386:V386" si="1462">M385</f>
        <v>200</v>
      </c>
      <c r="N386" s="15">
        <f t="shared" si="1462"/>
        <v>0</v>
      </c>
      <c r="O386" s="15">
        <f t="shared" si="1462"/>
        <v>300</v>
      </c>
      <c r="P386" s="15">
        <f t="shared" si="1462"/>
        <v>200</v>
      </c>
      <c r="Q386" s="15">
        <f t="shared" si="1462"/>
        <v>0</v>
      </c>
      <c r="R386" s="15">
        <f t="shared" si="1462"/>
        <v>0</v>
      </c>
      <c r="S386" s="15">
        <f t="shared" si="1462"/>
        <v>100</v>
      </c>
      <c r="T386" s="15">
        <f t="shared" si="1462"/>
        <v>0</v>
      </c>
      <c r="U386" s="15">
        <f t="shared" si="1462"/>
        <v>0</v>
      </c>
      <c r="V386" s="15">
        <f t="shared" si="1462"/>
        <v>0</v>
      </c>
      <c r="W386" s="16"/>
      <c r="X386" s="15">
        <f t="shared" ref="X386:AI386" si="1463">X385</f>
        <v>200</v>
      </c>
      <c r="Y386" s="15">
        <f t="shared" si="1463"/>
        <v>0</v>
      </c>
      <c r="Z386" s="15">
        <f t="shared" si="1463"/>
        <v>300</v>
      </c>
      <c r="AA386" s="15">
        <f t="shared" si="1463"/>
        <v>200</v>
      </c>
      <c r="AB386" s="15">
        <f t="shared" si="1463"/>
        <v>0</v>
      </c>
      <c r="AC386" s="15">
        <f t="shared" si="1463"/>
        <v>0</v>
      </c>
      <c r="AD386" s="15">
        <f t="shared" si="1463"/>
        <v>100</v>
      </c>
      <c r="AE386" s="15">
        <f t="shared" si="1463"/>
        <v>0</v>
      </c>
      <c r="AF386" s="15">
        <f t="shared" si="1463"/>
        <v>0</v>
      </c>
      <c r="AG386" s="15">
        <f t="shared" si="1463"/>
        <v>0</v>
      </c>
      <c r="AH386" s="15">
        <f t="shared" si="1463"/>
        <v>0</v>
      </c>
      <c r="AI386" s="15">
        <f t="shared" si="1463"/>
        <v>0</v>
      </c>
      <c r="AJ386" s="17"/>
      <c r="AK386" s="15">
        <f>AK385</f>
        <v>0</v>
      </c>
      <c r="AL386" s="15">
        <f>AL385</f>
        <v>0</v>
      </c>
      <c r="AM386" s="17"/>
      <c r="AN386" s="15">
        <f t="shared" ref="AN386:AX386" si="1464">AN385</f>
        <v>0</v>
      </c>
      <c r="AO386" s="15">
        <f t="shared" si="1464"/>
        <v>0</v>
      </c>
      <c r="AP386" s="15">
        <f t="shared" si="1464"/>
        <v>0</v>
      </c>
      <c r="AQ386" s="15">
        <f t="shared" si="1464"/>
        <v>0</v>
      </c>
      <c r="AR386" s="15">
        <f t="shared" si="1464"/>
        <v>0</v>
      </c>
      <c r="AS386" s="15">
        <f t="shared" si="1464"/>
        <v>0</v>
      </c>
      <c r="AT386" s="15">
        <f t="shared" si="1464"/>
        <v>0</v>
      </c>
      <c r="AU386" s="15">
        <f t="shared" si="1464"/>
        <v>0</v>
      </c>
      <c r="AV386" s="15">
        <f t="shared" si="1464"/>
        <v>0</v>
      </c>
      <c r="AW386" s="15">
        <f t="shared" si="1464"/>
        <v>0</v>
      </c>
      <c r="AX386" s="15">
        <f t="shared" si="1464"/>
        <v>0</v>
      </c>
      <c r="AY386" s="17"/>
      <c r="AZ386" s="15">
        <f t="shared" ref="AZ386:BA386" si="1465">AZ385</f>
        <v>6000</v>
      </c>
      <c r="BA386" s="15">
        <f t="shared" si="1465"/>
        <v>6000</v>
      </c>
      <c r="BB386" s="15">
        <v>155</v>
      </c>
      <c r="BC386" s="15">
        <f t="shared" ref="BC386:BE386" si="1466">BC385</f>
        <v>25</v>
      </c>
      <c r="BD386" s="15">
        <f t="shared" si="1466"/>
        <v>0</v>
      </c>
      <c r="BE386" s="15">
        <f t="shared" si="1466"/>
        <v>60</v>
      </c>
      <c r="BF386" s="17"/>
      <c r="BG386" s="15">
        <f t="shared" ref="BG386:BH386" si="1467">BG385</f>
        <v>1000</v>
      </c>
      <c r="BH386" s="15">
        <f t="shared" si="1467"/>
        <v>5000</v>
      </c>
      <c r="BI386" s="17"/>
      <c r="BJ386" s="22">
        <f>G386/G385</f>
        <v>1</v>
      </c>
      <c r="BK386" s="65">
        <f t="shared" ref="BK386:BL386" si="1468">BK385</f>
        <v>0</v>
      </c>
      <c r="BL386" s="65">
        <f t="shared" si="1468"/>
        <v>0</v>
      </c>
      <c r="BM386" s="6">
        <f t="shared" si="1457"/>
        <v>130.44149999999999</v>
      </c>
      <c r="BN386" s="8">
        <f t="shared" si="1458"/>
        <v>385.30245660461935</v>
      </c>
      <c r="BO386" s="12">
        <f t="shared" si="1459"/>
        <v>224.18615120740947</v>
      </c>
      <c r="BP386" s="50">
        <f>(1-'#Constant'!$A$3)/($J386*'#Constant'!$B$3/'#Constant'!$C$3^($D386-1)+1)+'#Constant'!$A$3</f>
        <v>0.91416058394160582</v>
      </c>
      <c r="BQ386" s="4">
        <f t="shared" si="1460"/>
        <v>387.37723570744168</v>
      </c>
      <c r="BR386" s="50">
        <f>(1-'#Constant'!$A$3)/($K386*'#Constant'!$B$3/'#Constant'!$C$3^($D386-1)+1)+'#Constant'!$A$3</f>
        <v>0.92405904059040589</v>
      </c>
      <c r="BS386" s="4">
        <f t="shared" si="1461"/>
        <v>383.22767750179702</v>
      </c>
      <c r="BT386"/>
    </row>
    <row r="387" spans="1:72" ht="17.25" customHeight="1" x14ac:dyDescent="0.3">
      <c r="A387">
        <v>566</v>
      </c>
      <c r="B387" s="18" t="str">
        <f>VLOOKUP(CONCATENATE("CREATURE_NAME_",A387),[1]Localization_Hero!$A:$E,2,FALSE)</f>
        <v>{1}의 어둠</v>
      </c>
      <c r="C387" s="43" t="str">
        <f>VLOOKUP($A387,[2]CreatureTable!$A:$I,9,FALSE)</f>
        <v>Priest</v>
      </c>
      <c r="D387">
        <v>1</v>
      </c>
      <c r="E387">
        <v>1</v>
      </c>
      <c r="F387" s="18">
        <v>1</v>
      </c>
      <c r="G387" s="10">
        <f>ROUND(VLOOKUP($C387,$B$4:$BH$42,6,FALSE),0)</f>
        <v>95</v>
      </c>
      <c r="H387" s="10">
        <f>ROUND(VLOOKUP($C387,$B$4:$BH$42,7,FALSE),0)</f>
        <v>95</v>
      </c>
      <c r="I387" s="10">
        <f>ROUND(VLOOKUP($C387,$B$4:$BH$42,8,FALSE),0)</f>
        <v>4520</v>
      </c>
      <c r="J387" s="10">
        <f>ROUND(VLOOKUP($C387,$B$4:$BH$42,9,FALSE),0)</f>
        <v>20</v>
      </c>
      <c r="K387" s="10">
        <f>ROUND(VLOOKUP($C387,$B$4:$BH$42,10,FALSE),0)</f>
        <v>25</v>
      </c>
      <c r="L387" s="2"/>
      <c r="M387" s="10">
        <f>ROUND(VLOOKUP($C387,$B$4:$BH$42,12,FALSE),0)</f>
        <v>100</v>
      </c>
      <c r="N387" s="10">
        <f>ROUND(VLOOKUP($C387,$B$4:$BH$42,13,FALSE),0)</f>
        <v>0</v>
      </c>
      <c r="O387" s="10">
        <f>ROUND(VLOOKUP($C387,$B$4:$BH$42,14,FALSE),0)</f>
        <v>0</v>
      </c>
      <c r="P387" s="10">
        <f>ROUND(VLOOKUP($C387,$B$4:$BH$42,15,FALSE),0)</f>
        <v>0</v>
      </c>
      <c r="Q387" s="10">
        <f>ROUND(VLOOKUP($C387,$B$4:$BH$42,16,FALSE),0)</f>
        <v>0</v>
      </c>
      <c r="R387" s="10">
        <f>ROUND(VLOOKUP($C387,$B$4:$BH$42,17,FALSE),0)</f>
        <v>0</v>
      </c>
      <c r="S387" s="10">
        <f>ROUND(VLOOKUP($C387,$B$4:$BH$42,18,FALSE),0)</f>
        <v>100</v>
      </c>
      <c r="T387" s="10">
        <f>ROUND(VLOOKUP($C387,$B$4:$BH$42,19,FALSE),0)</f>
        <v>0</v>
      </c>
      <c r="U387" s="10">
        <f>ROUND(VLOOKUP($C387,$B$4:$BH$42,20,FALSE),0)</f>
        <v>0</v>
      </c>
      <c r="V387" s="10">
        <f>ROUND(VLOOKUP($C387,$B$4:$BH$42,21,FALSE),0)</f>
        <v>0</v>
      </c>
      <c r="W387" s="2"/>
      <c r="X387" s="10">
        <f>ROUND(VLOOKUP($C387,$B$4:$BH$42,23,FALSE),0)</f>
        <v>100</v>
      </c>
      <c r="Y387" s="10">
        <f>ROUND(VLOOKUP($C387,$B$4:$BH$42,24,FALSE),0)</f>
        <v>0</v>
      </c>
      <c r="Z387" s="10">
        <f>ROUND(VLOOKUP($C387,$B$4:$BH$42,25,FALSE),0)</f>
        <v>0</v>
      </c>
      <c r="AA387" s="10">
        <f>ROUND(VLOOKUP($C387,$B$4:$BH$42,26,FALSE),0)</f>
        <v>0</v>
      </c>
      <c r="AB387" s="10">
        <f>ROUND(VLOOKUP($C387,$B$4:$BH$42,27,FALSE),0)</f>
        <v>500</v>
      </c>
      <c r="AC387" s="10">
        <f>ROUND(VLOOKUP($C387,$B$4:$BH$42,28,FALSE),0)</f>
        <v>250</v>
      </c>
      <c r="AD387" s="10">
        <f>ROUND(VLOOKUP($C387,$B$4:$BH$42,29,FALSE),0)</f>
        <v>100</v>
      </c>
      <c r="AE387" s="10">
        <f>ROUND(VLOOKUP($C387,$B$4:$BH$42,30,FALSE),0)</f>
        <v>0</v>
      </c>
      <c r="AF387" s="10">
        <f>ROUND(VLOOKUP($C387,$B$4:$BH$42,31,FALSE),0)</f>
        <v>0</v>
      </c>
      <c r="AG387" s="10">
        <f>ROUND(VLOOKUP($C387,$B$4:$BH$42,32,FALSE),0)</f>
        <v>150</v>
      </c>
      <c r="AH387" s="10">
        <f>ROUND(VLOOKUP($C387,$B$4:$BH$42,33,FALSE),0)</f>
        <v>0</v>
      </c>
      <c r="AI387" s="10">
        <f>ROUND(VLOOKUP($C387,$B$4:$BH$42,34,FALSE),0)</f>
        <v>0</v>
      </c>
      <c r="AJ387" s="3"/>
      <c r="AK387" s="10">
        <f>ROUND(VLOOKUP($C387,$B$4:$BH$42,36,FALSE),0)</f>
        <v>0</v>
      </c>
      <c r="AL387" s="10">
        <f>ROUND(VLOOKUP($C387,$B$4:$BH$42,37,FALSE),0)</f>
        <v>0</v>
      </c>
      <c r="AM387" s="3"/>
      <c r="AN387" s="10">
        <f>ROUND(VLOOKUP($C387,$B$4:$BH$42,39,FALSE),0)</f>
        <v>0</v>
      </c>
      <c r="AO387" s="10">
        <f>ROUND(VLOOKUP($C387,$B$4:$BH$42,40,FALSE),0)</f>
        <v>0</v>
      </c>
      <c r="AP387" s="10">
        <f>ROUND(VLOOKUP($C387,$B$4:$BH$42,41,FALSE),0)</f>
        <v>0</v>
      </c>
      <c r="AQ387" s="10">
        <f>ROUND(VLOOKUP($C387,$B$4:$BH$42,42,FALSE),0)</f>
        <v>0</v>
      </c>
      <c r="AR387" s="10">
        <f>ROUND(VLOOKUP($C387,$B$4:$BH$42,43,FALSE),0)</f>
        <v>0</v>
      </c>
      <c r="AS387" s="10">
        <f>ROUND(VLOOKUP($C387,$B$4:$BH$42,44,FALSE),0)</f>
        <v>0</v>
      </c>
      <c r="AT387" s="10">
        <f>ROUND(VLOOKUP($C387,$B$4:$BH$42,45,FALSE),0)</f>
        <v>0</v>
      </c>
      <c r="AU387" s="10">
        <f>ROUND(VLOOKUP($C387,$B$4:$BH$42,46,FALSE),0)</f>
        <v>0</v>
      </c>
      <c r="AV387" s="10">
        <f>ROUND(VLOOKUP($C387,$B$4:$BH$42,47,FALSE),0)</f>
        <v>0</v>
      </c>
      <c r="AW387" s="10">
        <f>ROUND(VLOOKUP($C387,$B$4:$BH$42,48,FALSE),0)</f>
        <v>0</v>
      </c>
      <c r="AX387" s="10">
        <f>ROUND(VLOOKUP($C387,$B$4:$BH$42,49,FALSE),0)</f>
        <v>0</v>
      </c>
      <c r="AY387" s="3"/>
      <c r="AZ387" s="10">
        <v>6000</v>
      </c>
      <c r="BA387" s="10">
        <v>6000</v>
      </c>
      <c r="BB387" s="10">
        <v>400</v>
      </c>
      <c r="BC387" s="10">
        <v>25</v>
      </c>
      <c r="BD387" s="10">
        <v>0</v>
      </c>
      <c r="BE387" s="10">
        <v>60</v>
      </c>
      <c r="BF387" s="3"/>
      <c r="BG387" s="10">
        <v>1000</v>
      </c>
      <c r="BH387" s="10">
        <v>5000</v>
      </c>
      <c r="BI387" s="3"/>
      <c r="BJ387" s="21">
        <v>1</v>
      </c>
      <c r="BK387" s="65">
        <v>0</v>
      </c>
      <c r="BL387" s="65">
        <v>0</v>
      </c>
      <c r="BM387" s="6">
        <f t="shared" ref="BM387:BM388" si="1469">MAX(G387*(1+M387/1000*(1+O387/1000))*(1+0.5*T387/1000)*(1+0.25*S387/1000),(H387*(1+X387/1000*(1+Z387/1000))*(1+0.5*AE387/1000)*(1+0.25*AD387/1000)))*BG387/1000</f>
        <v>107.11250000000001</v>
      </c>
      <c r="BN387" s="8">
        <f t="shared" ref="BN387:BN388" si="1470">(BQ387+BS387)/2*(1+AI387/2000)*(1+AH387/2000)*(1+AN387/2000)*(1+AK387/2000)</f>
        <v>347.95278528237111</v>
      </c>
      <c r="BO387" s="12">
        <f t="shared" ref="BO387:BO388" si="1471">SQRT(BM387*BN387)</f>
        <v>193.05463660207172</v>
      </c>
      <c r="BP387" s="50">
        <f>(1-'#Constant'!$A$3)/($J387*'#Constant'!$B$3/'#Constant'!$C$3^($D387-1)+1)+'#Constant'!$A$3</f>
        <v>0.94452830188679238</v>
      </c>
      <c r="BQ387" s="4">
        <f t="shared" ref="BQ387:BQ388" si="1472">I387/(BP387*(1-Q387/1000*(0.5+R387/1000))*(1-P387/1000)*(1-V387/1000)*(1+U387/1000))/20</f>
        <v>239.27287255293649</v>
      </c>
      <c r="BR387" s="50">
        <f>(1-'#Constant'!$A$3)/($K387*'#Constant'!$B$3/'#Constant'!$C$3^($D387-1)+1)+'#Constant'!$A$3</f>
        <v>0.93162790697674425</v>
      </c>
      <c r="BS387" s="4">
        <f t="shared" ref="BS387:BS388" si="1473">I387/(BR387*(1-AB387/1000*(0.5+AC387/1000))*(1-AA387/1000)*(1-AG387/1000)*(1+AF387/1000))/20</f>
        <v>456.63269801180576</v>
      </c>
      <c r="BT387">
        <f>BO387/$BO$4*100</f>
        <v>146.72883194020091</v>
      </c>
    </row>
    <row r="388" spans="1:72" s="13" customFormat="1" ht="17.25" thickBot="1" x14ac:dyDescent="0.35">
      <c r="B388" s="20"/>
      <c r="D388" s="14">
        <v>1</v>
      </c>
      <c r="E388" s="14">
        <v>1</v>
      </c>
      <c r="F388" s="19">
        <v>1</v>
      </c>
      <c r="G388" s="15">
        <f>G387</f>
        <v>95</v>
      </c>
      <c r="H388" s="15">
        <f>H387</f>
        <v>95</v>
      </c>
      <c r="I388" s="15">
        <f>I387</f>
        <v>4520</v>
      </c>
      <c r="J388" s="15">
        <f>J387</f>
        <v>20</v>
      </c>
      <c r="K388" s="15">
        <f>K387</f>
        <v>25</v>
      </c>
      <c r="L388" s="16"/>
      <c r="M388" s="15">
        <f t="shared" ref="M388:V388" si="1474">M387</f>
        <v>100</v>
      </c>
      <c r="N388" s="15">
        <f t="shared" si="1474"/>
        <v>0</v>
      </c>
      <c r="O388" s="15">
        <f t="shared" si="1474"/>
        <v>0</v>
      </c>
      <c r="P388" s="15">
        <f t="shared" si="1474"/>
        <v>0</v>
      </c>
      <c r="Q388" s="15">
        <f t="shared" si="1474"/>
        <v>0</v>
      </c>
      <c r="R388" s="15">
        <f t="shared" si="1474"/>
        <v>0</v>
      </c>
      <c r="S388" s="15">
        <f t="shared" si="1474"/>
        <v>100</v>
      </c>
      <c r="T388" s="15">
        <f t="shared" si="1474"/>
        <v>0</v>
      </c>
      <c r="U388" s="15">
        <f t="shared" si="1474"/>
        <v>0</v>
      </c>
      <c r="V388" s="15">
        <f t="shared" si="1474"/>
        <v>0</v>
      </c>
      <c r="W388" s="16"/>
      <c r="X388" s="15">
        <f t="shared" ref="X388:AI388" si="1475">X387</f>
        <v>100</v>
      </c>
      <c r="Y388" s="15">
        <f t="shared" si="1475"/>
        <v>0</v>
      </c>
      <c r="Z388" s="15">
        <f t="shared" si="1475"/>
        <v>0</v>
      </c>
      <c r="AA388" s="15">
        <f t="shared" si="1475"/>
        <v>0</v>
      </c>
      <c r="AB388" s="15">
        <f t="shared" si="1475"/>
        <v>500</v>
      </c>
      <c r="AC388" s="15">
        <f t="shared" si="1475"/>
        <v>250</v>
      </c>
      <c r="AD388" s="15">
        <f t="shared" si="1475"/>
        <v>100</v>
      </c>
      <c r="AE388" s="15">
        <f t="shared" si="1475"/>
        <v>0</v>
      </c>
      <c r="AF388" s="15">
        <f t="shared" si="1475"/>
        <v>0</v>
      </c>
      <c r="AG388" s="15">
        <f t="shared" si="1475"/>
        <v>150</v>
      </c>
      <c r="AH388" s="15">
        <f t="shared" si="1475"/>
        <v>0</v>
      </c>
      <c r="AI388" s="15">
        <f t="shared" si="1475"/>
        <v>0</v>
      </c>
      <c r="AJ388" s="17"/>
      <c r="AK388" s="15">
        <f>AK387</f>
        <v>0</v>
      </c>
      <c r="AL388" s="15">
        <f>AL387</f>
        <v>0</v>
      </c>
      <c r="AM388" s="17"/>
      <c r="AN388" s="15">
        <f t="shared" ref="AN388:AX388" si="1476">AN387</f>
        <v>0</v>
      </c>
      <c r="AO388" s="15">
        <f t="shared" si="1476"/>
        <v>0</v>
      </c>
      <c r="AP388" s="15">
        <f t="shared" si="1476"/>
        <v>0</v>
      </c>
      <c r="AQ388" s="15">
        <f t="shared" si="1476"/>
        <v>0</v>
      </c>
      <c r="AR388" s="15">
        <f t="shared" si="1476"/>
        <v>0</v>
      </c>
      <c r="AS388" s="15">
        <f t="shared" si="1476"/>
        <v>0</v>
      </c>
      <c r="AT388" s="15">
        <f t="shared" si="1476"/>
        <v>0</v>
      </c>
      <c r="AU388" s="15">
        <f t="shared" si="1476"/>
        <v>0</v>
      </c>
      <c r="AV388" s="15">
        <f t="shared" si="1476"/>
        <v>0</v>
      </c>
      <c r="AW388" s="15">
        <f t="shared" si="1476"/>
        <v>0</v>
      </c>
      <c r="AX388" s="15">
        <f t="shared" si="1476"/>
        <v>0</v>
      </c>
      <c r="AY388" s="17"/>
      <c r="AZ388" s="15">
        <f t="shared" ref="AZ388:BA388" si="1477">AZ387</f>
        <v>6000</v>
      </c>
      <c r="BA388" s="15">
        <f t="shared" si="1477"/>
        <v>6000</v>
      </c>
      <c r="BB388" s="15">
        <f>BB387</f>
        <v>400</v>
      </c>
      <c r="BC388" s="15">
        <f t="shared" ref="BC388:BE388" si="1478">BC387</f>
        <v>25</v>
      </c>
      <c r="BD388" s="15">
        <f t="shared" si="1478"/>
        <v>0</v>
      </c>
      <c r="BE388" s="15">
        <f t="shared" si="1478"/>
        <v>60</v>
      </c>
      <c r="BF388" s="17"/>
      <c r="BG388" s="15">
        <f t="shared" ref="BG388:BH388" si="1479">BG387</f>
        <v>1000</v>
      </c>
      <c r="BH388" s="15">
        <f t="shared" si="1479"/>
        <v>5000</v>
      </c>
      <c r="BI388" s="17"/>
      <c r="BJ388" s="22">
        <f>G388/G387</f>
        <v>1</v>
      </c>
      <c r="BK388" s="65">
        <f t="shared" ref="BK388:BL388" si="1480">BK387</f>
        <v>0</v>
      </c>
      <c r="BL388" s="65">
        <f t="shared" si="1480"/>
        <v>0</v>
      </c>
      <c r="BM388" s="6">
        <f t="shared" si="1469"/>
        <v>107.11250000000001</v>
      </c>
      <c r="BN388" s="8">
        <f t="shared" si="1470"/>
        <v>347.95278528237111</v>
      </c>
      <c r="BO388" s="12">
        <f t="shared" si="1471"/>
        <v>193.05463660207172</v>
      </c>
      <c r="BP388" s="50">
        <f>(1-'#Constant'!$A$3)/($J388*'#Constant'!$B$3/'#Constant'!$C$3^($D388-1)+1)+'#Constant'!$A$3</f>
        <v>0.94452830188679238</v>
      </c>
      <c r="BQ388" s="4">
        <f t="shared" si="1472"/>
        <v>239.27287255293649</v>
      </c>
      <c r="BR388" s="50">
        <f>(1-'#Constant'!$A$3)/($K388*'#Constant'!$B$3/'#Constant'!$C$3^($D388-1)+1)+'#Constant'!$A$3</f>
        <v>0.93162790697674425</v>
      </c>
      <c r="BS388" s="4">
        <f t="shared" si="1473"/>
        <v>456.63269801180576</v>
      </c>
      <c r="BT388"/>
    </row>
    <row r="389" spans="1:72" x14ac:dyDescent="0.3">
      <c r="A389">
        <v>567</v>
      </c>
      <c r="B389" s="18" t="s">
        <v>190</v>
      </c>
      <c r="C389" s="43" t="s">
        <v>83</v>
      </c>
      <c r="D389">
        <v>1</v>
      </c>
      <c r="E389">
        <v>1</v>
      </c>
      <c r="F389" s="18">
        <v>1</v>
      </c>
      <c r="G389" s="10">
        <v>104</v>
      </c>
      <c r="H389" s="10">
        <v>104</v>
      </c>
      <c r="I389" s="10">
        <v>4734</v>
      </c>
      <c r="J389" s="10">
        <v>22</v>
      </c>
      <c r="K389" s="10">
        <v>18</v>
      </c>
      <c r="L389" s="2"/>
      <c r="M389" s="10">
        <v>150</v>
      </c>
      <c r="N389" s="10">
        <v>0</v>
      </c>
      <c r="O389" s="10">
        <v>500</v>
      </c>
      <c r="P389" s="10">
        <v>0</v>
      </c>
      <c r="Q389" s="10">
        <v>0</v>
      </c>
      <c r="R389" s="10">
        <v>0</v>
      </c>
      <c r="S389" s="10">
        <v>200</v>
      </c>
      <c r="T389" s="10">
        <v>100</v>
      </c>
      <c r="U389" s="10">
        <v>0</v>
      </c>
      <c r="V389" s="10">
        <v>0</v>
      </c>
      <c r="W389" s="2"/>
      <c r="X389" s="10">
        <v>150</v>
      </c>
      <c r="Y389" s="10">
        <v>0</v>
      </c>
      <c r="Z389" s="10">
        <v>500</v>
      </c>
      <c r="AA389" s="10">
        <v>0</v>
      </c>
      <c r="AB389" s="10">
        <v>0</v>
      </c>
      <c r="AC389" s="10">
        <v>0</v>
      </c>
      <c r="AD389" s="10">
        <v>200</v>
      </c>
      <c r="AE389" s="10">
        <v>100</v>
      </c>
      <c r="AF389" s="10">
        <v>0</v>
      </c>
      <c r="AG389" s="10">
        <v>0</v>
      </c>
      <c r="AH389" s="10">
        <v>0</v>
      </c>
      <c r="AI389" s="10">
        <v>0</v>
      </c>
      <c r="AJ389" s="3"/>
      <c r="AK389" s="10">
        <v>0</v>
      </c>
      <c r="AL389" s="10">
        <v>0</v>
      </c>
      <c r="AM389" s="3"/>
      <c r="AN389" s="10">
        <v>0</v>
      </c>
      <c r="AO389" s="10">
        <v>0</v>
      </c>
      <c r="AP389" s="10">
        <v>0</v>
      </c>
      <c r="AQ389" s="10">
        <v>0</v>
      </c>
      <c r="AR389" s="10">
        <v>0</v>
      </c>
      <c r="AS389" s="10">
        <v>0</v>
      </c>
      <c r="AT389" s="10">
        <v>0</v>
      </c>
      <c r="AU389" s="10">
        <v>0</v>
      </c>
      <c r="AV389" s="10">
        <v>0</v>
      </c>
      <c r="AW389" s="10">
        <v>0</v>
      </c>
      <c r="AX389" s="10">
        <v>0</v>
      </c>
      <c r="AY389" s="3"/>
      <c r="AZ389" s="10">
        <v>6000</v>
      </c>
      <c r="BA389" s="10">
        <v>2000</v>
      </c>
      <c r="BB389" s="10">
        <v>475</v>
      </c>
      <c r="BC389" s="10">
        <v>0</v>
      </c>
      <c r="BD389" s="10">
        <v>0</v>
      </c>
      <c r="BE389" s="10">
        <v>60</v>
      </c>
      <c r="BF389" s="3"/>
      <c r="BG389" s="10">
        <v>1000</v>
      </c>
      <c r="BH389" s="10">
        <v>5000</v>
      </c>
      <c r="BI389" s="3"/>
      <c r="BJ389" s="21">
        <v>1</v>
      </c>
      <c r="BK389" s="65">
        <v>0</v>
      </c>
      <c r="BL389" s="65">
        <v>0</v>
      </c>
      <c r="BM389" s="6">
        <v>140.45850000000002</v>
      </c>
      <c r="BN389" s="8">
        <v>250.60111205013436</v>
      </c>
      <c r="BO389" s="12">
        <v>187.61411539885214</v>
      </c>
      <c r="BP389" s="50">
        <v>0.93932457786116319</v>
      </c>
      <c r="BQ389" s="4">
        <v>251.98957376263334</v>
      </c>
      <c r="BR389" s="50">
        <v>0.9497912713472485</v>
      </c>
      <c r="BS389" s="4">
        <v>249.21265033763538</v>
      </c>
      <c r="BT389">
        <v>142.5938298737147</v>
      </c>
    </row>
    <row r="390" spans="1:72" s="13" customFormat="1" ht="17.25" thickBot="1" x14ac:dyDescent="0.35">
      <c r="B390" s="20"/>
      <c r="D390" s="14">
        <v>1</v>
      </c>
      <c r="E390" s="14">
        <v>1</v>
      </c>
      <c r="F390" s="19">
        <v>1</v>
      </c>
      <c r="G390" s="15">
        <v>104</v>
      </c>
      <c r="H390" s="15">
        <v>104</v>
      </c>
      <c r="I390" s="15">
        <v>4734</v>
      </c>
      <c r="J390" s="15">
        <v>22</v>
      </c>
      <c r="K390" s="15">
        <v>18</v>
      </c>
      <c r="L390" s="16"/>
      <c r="M390" s="15">
        <v>150</v>
      </c>
      <c r="N390" s="15">
        <v>0</v>
      </c>
      <c r="O390" s="15">
        <v>500</v>
      </c>
      <c r="P390" s="15">
        <v>0</v>
      </c>
      <c r="Q390" s="15">
        <v>0</v>
      </c>
      <c r="R390" s="15">
        <v>0</v>
      </c>
      <c r="S390" s="15">
        <v>200</v>
      </c>
      <c r="T390" s="15">
        <v>100</v>
      </c>
      <c r="U390" s="15">
        <v>0</v>
      </c>
      <c r="V390" s="15">
        <v>0</v>
      </c>
      <c r="W390" s="16"/>
      <c r="X390" s="15">
        <v>150</v>
      </c>
      <c r="Y390" s="15">
        <v>0</v>
      </c>
      <c r="Z390" s="15">
        <v>500</v>
      </c>
      <c r="AA390" s="15">
        <v>0</v>
      </c>
      <c r="AB390" s="15">
        <v>0</v>
      </c>
      <c r="AC390" s="15">
        <v>0</v>
      </c>
      <c r="AD390" s="15">
        <v>200</v>
      </c>
      <c r="AE390" s="15">
        <v>100</v>
      </c>
      <c r="AF390" s="15">
        <v>0</v>
      </c>
      <c r="AG390" s="15">
        <v>0</v>
      </c>
      <c r="AH390" s="15">
        <v>0</v>
      </c>
      <c r="AI390" s="15">
        <v>0</v>
      </c>
      <c r="AJ390" s="17"/>
      <c r="AK390" s="15">
        <v>0</v>
      </c>
      <c r="AL390" s="15">
        <v>0</v>
      </c>
      <c r="AM390" s="17"/>
      <c r="AN390" s="15">
        <v>0</v>
      </c>
      <c r="AO390" s="15">
        <v>0</v>
      </c>
      <c r="AP390" s="15">
        <v>0</v>
      </c>
      <c r="AQ390" s="15">
        <v>0</v>
      </c>
      <c r="AR390" s="15">
        <v>0</v>
      </c>
      <c r="AS390" s="15">
        <v>0</v>
      </c>
      <c r="AT390" s="15">
        <v>0</v>
      </c>
      <c r="AU390" s="15">
        <v>0</v>
      </c>
      <c r="AV390" s="15">
        <v>0</v>
      </c>
      <c r="AW390" s="15">
        <v>0</v>
      </c>
      <c r="AX390" s="15">
        <v>0</v>
      </c>
      <c r="AY390" s="17"/>
      <c r="AZ390" s="15">
        <v>6000</v>
      </c>
      <c r="BA390" s="15">
        <v>2000</v>
      </c>
      <c r="BB390" s="15">
        <f>BB389</f>
        <v>475</v>
      </c>
      <c r="BC390" s="15">
        <v>0</v>
      </c>
      <c r="BD390" s="15">
        <v>0</v>
      </c>
      <c r="BE390" s="15">
        <v>60</v>
      </c>
      <c r="BF390" s="17"/>
      <c r="BG390" s="15">
        <v>1000</v>
      </c>
      <c r="BH390" s="15">
        <v>5000</v>
      </c>
      <c r="BI390" s="17"/>
      <c r="BJ390" s="22">
        <v>1</v>
      </c>
      <c r="BK390" s="65">
        <v>0</v>
      </c>
      <c r="BL390" s="65">
        <v>0</v>
      </c>
      <c r="BM390" s="6">
        <v>140.45850000000002</v>
      </c>
      <c r="BN390" s="8">
        <v>250.60111205013436</v>
      </c>
      <c r="BO390" s="12">
        <v>187.61411539885214</v>
      </c>
      <c r="BP390" s="50">
        <v>0.93932457786116319</v>
      </c>
      <c r="BQ390" s="4">
        <v>251.98957376263334</v>
      </c>
      <c r="BR390" s="50">
        <v>0.9497912713472485</v>
      </c>
      <c r="BS390" s="4">
        <v>249.21265033763538</v>
      </c>
      <c r="BT390"/>
    </row>
    <row r="391" spans="1:72" ht="17.25" customHeight="1" x14ac:dyDescent="0.3">
      <c r="A391">
        <v>568</v>
      </c>
      <c r="B391" s="18" t="str">
        <f>VLOOKUP(CONCATENATE("CREATURE_NAME_",A391),[1]Localization_Hero!$A:$E,2,FALSE)</f>
        <v>{1}의 어둠</v>
      </c>
      <c r="C391" s="43" t="str">
        <f>VLOOKUP($A391,[2]CreatureTable!$A:$I,9,FALSE)</f>
        <v>Assassin</v>
      </c>
      <c r="D391">
        <v>1</v>
      </c>
      <c r="E391">
        <v>1</v>
      </c>
      <c r="F391" s="18">
        <v>1</v>
      </c>
      <c r="G391" s="10">
        <f>ROUND(VLOOKUP($C391,$B$4:$BH$42,6,FALSE),0)</f>
        <v>101</v>
      </c>
      <c r="H391" s="10">
        <f>ROUND(VLOOKUP($C391,$B$4:$BH$42,7,FALSE),0)</f>
        <v>101</v>
      </c>
      <c r="I391" s="10">
        <f>ROUND(VLOOKUP($C391,$B$4:$BH$42,8,FALSE),0)</f>
        <v>5666</v>
      </c>
      <c r="J391" s="10">
        <f>ROUND(VLOOKUP($C391,$B$4:$BH$42,9,FALSE),0)</f>
        <v>32</v>
      </c>
      <c r="K391" s="10">
        <f>ROUND(VLOOKUP($C391,$B$4:$BH$42,10,FALSE),0)</f>
        <v>28</v>
      </c>
      <c r="L391" s="2"/>
      <c r="M391" s="10">
        <f>ROUND(VLOOKUP($C391,$B$4:$BH$42,12,FALSE),0)</f>
        <v>200</v>
      </c>
      <c r="N391" s="10">
        <f>ROUND(VLOOKUP($C391,$B$4:$BH$42,13,FALSE),0)</f>
        <v>0</v>
      </c>
      <c r="O391" s="10">
        <f>ROUND(VLOOKUP($C391,$B$4:$BH$42,14,FALSE),0)</f>
        <v>300</v>
      </c>
      <c r="P391" s="10">
        <f>ROUND(VLOOKUP($C391,$B$4:$BH$42,15,FALSE),0)</f>
        <v>200</v>
      </c>
      <c r="Q391" s="10">
        <f>ROUND(VLOOKUP($C391,$B$4:$BH$42,16,FALSE),0)</f>
        <v>0</v>
      </c>
      <c r="R391" s="10">
        <f>ROUND(VLOOKUP($C391,$B$4:$BH$42,17,FALSE),0)</f>
        <v>0</v>
      </c>
      <c r="S391" s="10">
        <f>ROUND(VLOOKUP($C391,$B$4:$BH$42,18,FALSE),0)</f>
        <v>100</v>
      </c>
      <c r="T391" s="10">
        <f>ROUND(VLOOKUP($C391,$B$4:$BH$42,19,FALSE),0)</f>
        <v>0</v>
      </c>
      <c r="U391" s="10">
        <f>ROUND(VLOOKUP($C391,$B$4:$BH$42,20,FALSE),0)</f>
        <v>0</v>
      </c>
      <c r="V391" s="10">
        <f>ROUND(VLOOKUP($C391,$B$4:$BH$42,21,FALSE),0)</f>
        <v>0</v>
      </c>
      <c r="W391" s="2"/>
      <c r="X391" s="10">
        <f>ROUND(VLOOKUP($C391,$B$4:$BH$42,23,FALSE),0)</f>
        <v>200</v>
      </c>
      <c r="Y391" s="10">
        <f>ROUND(VLOOKUP($C391,$B$4:$BH$42,24,FALSE),0)</f>
        <v>0</v>
      </c>
      <c r="Z391" s="10">
        <f>ROUND(VLOOKUP($C391,$B$4:$BH$42,25,FALSE),0)</f>
        <v>300</v>
      </c>
      <c r="AA391" s="10">
        <f>ROUND(VLOOKUP($C391,$B$4:$BH$42,26,FALSE),0)</f>
        <v>200</v>
      </c>
      <c r="AB391" s="10">
        <f>ROUND(VLOOKUP($C391,$B$4:$BH$42,27,FALSE),0)</f>
        <v>0</v>
      </c>
      <c r="AC391" s="10">
        <f>ROUND(VLOOKUP($C391,$B$4:$BH$42,28,FALSE),0)</f>
        <v>0</v>
      </c>
      <c r="AD391" s="10">
        <f>ROUND(VLOOKUP($C391,$B$4:$BH$42,29,FALSE),0)</f>
        <v>100</v>
      </c>
      <c r="AE391" s="10">
        <f>ROUND(VLOOKUP($C391,$B$4:$BH$42,30,FALSE),0)</f>
        <v>0</v>
      </c>
      <c r="AF391" s="10">
        <f>ROUND(VLOOKUP($C391,$B$4:$BH$42,31,FALSE),0)</f>
        <v>0</v>
      </c>
      <c r="AG391" s="10">
        <f>ROUND(VLOOKUP($C391,$B$4:$BH$42,32,FALSE),0)</f>
        <v>0</v>
      </c>
      <c r="AH391" s="10">
        <f>ROUND(VLOOKUP($C391,$B$4:$BH$42,33,FALSE),0)</f>
        <v>0</v>
      </c>
      <c r="AI391" s="10">
        <f>ROUND(VLOOKUP($C391,$B$4:$BH$42,34,FALSE),0)</f>
        <v>0</v>
      </c>
      <c r="AJ391" s="3"/>
      <c r="AK391" s="10">
        <f>ROUND(VLOOKUP($C391,$B$4:$BH$42,36,FALSE),0)</f>
        <v>0</v>
      </c>
      <c r="AL391" s="10">
        <f>ROUND(VLOOKUP($C391,$B$4:$BH$42,37,FALSE),0)</f>
        <v>0</v>
      </c>
      <c r="AM391" s="3"/>
      <c r="AN391" s="10">
        <f>ROUND(VLOOKUP($C391,$B$4:$BH$42,39,FALSE),0)</f>
        <v>0</v>
      </c>
      <c r="AO391" s="10">
        <f>ROUND(VLOOKUP($C391,$B$4:$BH$42,40,FALSE),0)</f>
        <v>0</v>
      </c>
      <c r="AP391" s="10">
        <f>ROUND(VLOOKUP($C391,$B$4:$BH$42,41,FALSE),0)</f>
        <v>0</v>
      </c>
      <c r="AQ391" s="10">
        <f>ROUND(VLOOKUP($C391,$B$4:$BH$42,42,FALSE),0)</f>
        <v>0</v>
      </c>
      <c r="AR391" s="10">
        <f>ROUND(VLOOKUP($C391,$B$4:$BH$42,43,FALSE),0)</f>
        <v>0</v>
      </c>
      <c r="AS391" s="10">
        <f>ROUND(VLOOKUP($C391,$B$4:$BH$42,44,FALSE),0)</f>
        <v>0</v>
      </c>
      <c r="AT391" s="10">
        <f>ROUND(VLOOKUP($C391,$B$4:$BH$42,45,FALSE),0)</f>
        <v>0</v>
      </c>
      <c r="AU391" s="10">
        <f>ROUND(VLOOKUP($C391,$B$4:$BH$42,46,FALSE),0)</f>
        <v>0</v>
      </c>
      <c r="AV391" s="10">
        <f>ROUND(VLOOKUP($C391,$B$4:$BH$42,47,FALSE),0)</f>
        <v>0</v>
      </c>
      <c r="AW391" s="10">
        <f>ROUND(VLOOKUP($C391,$B$4:$BH$42,48,FALSE),0)</f>
        <v>0</v>
      </c>
      <c r="AX391" s="10">
        <f>ROUND(VLOOKUP($C391,$B$4:$BH$42,49,FALSE),0)</f>
        <v>0</v>
      </c>
      <c r="AY391" s="3"/>
      <c r="AZ391" s="10">
        <v>6000</v>
      </c>
      <c r="BA391" s="10">
        <v>6000</v>
      </c>
      <c r="BB391" s="10">
        <v>310</v>
      </c>
      <c r="BC391" s="10">
        <v>0</v>
      </c>
      <c r="BD391" s="10">
        <v>0</v>
      </c>
      <c r="BE391" s="10">
        <v>60</v>
      </c>
      <c r="BF391" s="3"/>
      <c r="BG391" s="10">
        <v>1000</v>
      </c>
      <c r="BH391" s="10">
        <v>5000</v>
      </c>
      <c r="BI391" s="3"/>
      <c r="BJ391" s="21">
        <v>1</v>
      </c>
      <c r="BK391" s="65">
        <v>0</v>
      </c>
      <c r="BL391" s="65">
        <v>0</v>
      </c>
      <c r="BM391" s="6">
        <f t="shared" ref="BM391:BM396" si="1481">MAX(G391*(1+M391/1000*(1+O391/1000))*(1+0.5*T391/1000)*(1+0.25*S391/1000),(H391*(1+X391/1000*(1+Z391/1000))*(1+0.5*AE391/1000)*(1+0.25*AD391/1000)))*BG391/1000</f>
        <v>130.44149999999999</v>
      </c>
      <c r="BN391" s="8">
        <f t="shared" ref="BN391:BN396" si="1482">(BQ391+BS391)/2*(1+AI391/2000)*(1+AH391/2000)*(1+AN391/2000)*(1+AK391/2000)</f>
        <v>385.30245660461935</v>
      </c>
      <c r="BO391" s="12">
        <f t="shared" ref="BO391:BO396" si="1483">SQRT(BM391*BN391)</f>
        <v>224.18615120740947</v>
      </c>
      <c r="BP391" s="50">
        <f>(1-'#Constant'!$A$3)/($J391*'#Constant'!$B$3/'#Constant'!$C$3^($D391-1)+1)+'#Constant'!$A$3</f>
        <v>0.91416058394160582</v>
      </c>
      <c r="BQ391" s="4">
        <f t="shared" ref="BQ391:BQ396" si="1484">I391/(BP391*(1-Q391/1000*(0.5+R391/1000))*(1-P391/1000)*(1-V391/1000)*(1+U391/1000))/20</f>
        <v>387.37723570744168</v>
      </c>
      <c r="BR391" s="50">
        <f>(1-'#Constant'!$A$3)/($K391*'#Constant'!$B$3/'#Constant'!$C$3^($D391-1)+1)+'#Constant'!$A$3</f>
        <v>0.92405904059040589</v>
      </c>
      <c r="BS391" s="4">
        <f t="shared" ref="BS391:BS396" si="1485">I391/(BR391*(1-AB391/1000*(0.5+AC391/1000))*(1-AA391/1000)*(1-AG391/1000)*(1+AF391/1000))/20</f>
        <v>383.22767750179702</v>
      </c>
      <c r="BT391">
        <f>BO391/$BO$4*100</f>
        <v>170.38996153008969</v>
      </c>
    </row>
    <row r="392" spans="1:72" s="13" customFormat="1" ht="17.25" thickBot="1" x14ac:dyDescent="0.35">
      <c r="B392" s="20"/>
      <c r="D392" s="14">
        <v>1</v>
      </c>
      <c r="E392" s="14">
        <v>1</v>
      </c>
      <c r="F392" s="19">
        <v>1</v>
      </c>
      <c r="G392" s="15">
        <f>G391</f>
        <v>101</v>
      </c>
      <c r="H392" s="15">
        <f>H391</f>
        <v>101</v>
      </c>
      <c r="I392" s="15">
        <f>I391</f>
        <v>5666</v>
      </c>
      <c r="J392" s="15">
        <f>J391</f>
        <v>32</v>
      </c>
      <c r="K392" s="15">
        <f>K391</f>
        <v>28</v>
      </c>
      <c r="L392" s="16"/>
      <c r="M392" s="15">
        <f t="shared" ref="M392:V392" si="1486">M391</f>
        <v>200</v>
      </c>
      <c r="N392" s="15">
        <f t="shared" si="1486"/>
        <v>0</v>
      </c>
      <c r="O392" s="15">
        <f t="shared" si="1486"/>
        <v>300</v>
      </c>
      <c r="P392" s="15">
        <f t="shared" si="1486"/>
        <v>200</v>
      </c>
      <c r="Q392" s="15">
        <f t="shared" si="1486"/>
        <v>0</v>
      </c>
      <c r="R392" s="15">
        <f t="shared" si="1486"/>
        <v>0</v>
      </c>
      <c r="S392" s="15">
        <f t="shared" si="1486"/>
        <v>100</v>
      </c>
      <c r="T392" s="15">
        <f t="shared" si="1486"/>
        <v>0</v>
      </c>
      <c r="U392" s="15">
        <f t="shared" si="1486"/>
        <v>0</v>
      </c>
      <c r="V392" s="15">
        <f t="shared" si="1486"/>
        <v>0</v>
      </c>
      <c r="W392" s="16"/>
      <c r="X392" s="15">
        <f t="shared" ref="X392:AI392" si="1487">X391</f>
        <v>200</v>
      </c>
      <c r="Y392" s="15">
        <f t="shared" si="1487"/>
        <v>0</v>
      </c>
      <c r="Z392" s="15">
        <f t="shared" si="1487"/>
        <v>300</v>
      </c>
      <c r="AA392" s="15">
        <f t="shared" si="1487"/>
        <v>200</v>
      </c>
      <c r="AB392" s="15">
        <f t="shared" si="1487"/>
        <v>0</v>
      </c>
      <c r="AC392" s="15">
        <f t="shared" si="1487"/>
        <v>0</v>
      </c>
      <c r="AD392" s="15">
        <f t="shared" si="1487"/>
        <v>100</v>
      </c>
      <c r="AE392" s="15">
        <f t="shared" si="1487"/>
        <v>0</v>
      </c>
      <c r="AF392" s="15">
        <f t="shared" si="1487"/>
        <v>0</v>
      </c>
      <c r="AG392" s="15">
        <f t="shared" si="1487"/>
        <v>0</v>
      </c>
      <c r="AH392" s="15">
        <f t="shared" si="1487"/>
        <v>0</v>
      </c>
      <c r="AI392" s="15">
        <f t="shared" si="1487"/>
        <v>0</v>
      </c>
      <c r="AJ392" s="17"/>
      <c r="AK392" s="15">
        <f>AK391</f>
        <v>0</v>
      </c>
      <c r="AL392" s="15">
        <f>AL391</f>
        <v>0</v>
      </c>
      <c r="AM392" s="17"/>
      <c r="AN392" s="15">
        <f t="shared" ref="AN392:AX392" si="1488">AN391</f>
        <v>0</v>
      </c>
      <c r="AO392" s="15">
        <f t="shared" si="1488"/>
        <v>0</v>
      </c>
      <c r="AP392" s="15">
        <f t="shared" si="1488"/>
        <v>0</v>
      </c>
      <c r="AQ392" s="15">
        <f t="shared" si="1488"/>
        <v>0</v>
      </c>
      <c r="AR392" s="15">
        <f t="shared" si="1488"/>
        <v>0</v>
      </c>
      <c r="AS392" s="15">
        <f t="shared" si="1488"/>
        <v>0</v>
      </c>
      <c r="AT392" s="15">
        <f t="shared" si="1488"/>
        <v>0</v>
      </c>
      <c r="AU392" s="15">
        <f t="shared" si="1488"/>
        <v>0</v>
      </c>
      <c r="AV392" s="15">
        <f t="shared" si="1488"/>
        <v>0</v>
      </c>
      <c r="AW392" s="15">
        <f t="shared" si="1488"/>
        <v>0</v>
      </c>
      <c r="AX392" s="15">
        <f t="shared" si="1488"/>
        <v>0</v>
      </c>
      <c r="AY392" s="17"/>
      <c r="AZ392" s="15">
        <f t="shared" ref="AZ392:BA392" si="1489">AZ391</f>
        <v>6000</v>
      </c>
      <c r="BA392" s="15">
        <f t="shared" si="1489"/>
        <v>6000</v>
      </c>
      <c r="BB392" s="15">
        <f>BB391</f>
        <v>310</v>
      </c>
      <c r="BC392" s="15">
        <f t="shared" ref="BC392:BE392" si="1490">BC391</f>
        <v>0</v>
      </c>
      <c r="BD392" s="15">
        <f t="shared" si="1490"/>
        <v>0</v>
      </c>
      <c r="BE392" s="15">
        <f t="shared" si="1490"/>
        <v>60</v>
      </c>
      <c r="BF392" s="17"/>
      <c r="BG392" s="15">
        <f t="shared" ref="BG392:BH392" si="1491">BG391</f>
        <v>1000</v>
      </c>
      <c r="BH392" s="15">
        <f t="shared" si="1491"/>
        <v>5000</v>
      </c>
      <c r="BI392" s="17"/>
      <c r="BJ392" s="22">
        <f>G392/G391</f>
        <v>1</v>
      </c>
      <c r="BK392" s="65">
        <f t="shared" ref="BK392:BL392" si="1492">BK391</f>
        <v>0</v>
      </c>
      <c r="BL392" s="65">
        <f t="shared" si="1492"/>
        <v>0</v>
      </c>
      <c r="BM392" s="6">
        <f t="shared" si="1481"/>
        <v>130.44149999999999</v>
      </c>
      <c r="BN392" s="8">
        <f t="shared" si="1482"/>
        <v>385.30245660461935</v>
      </c>
      <c r="BO392" s="12">
        <f t="shared" si="1483"/>
        <v>224.18615120740947</v>
      </c>
      <c r="BP392" s="50">
        <f>(1-'#Constant'!$A$3)/($J392*'#Constant'!$B$3/'#Constant'!$C$3^($D392-1)+1)+'#Constant'!$A$3</f>
        <v>0.91416058394160582</v>
      </c>
      <c r="BQ392" s="4">
        <f t="shared" si="1484"/>
        <v>387.37723570744168</v>
      </c>
      <c r="BR392" s="50">
        <f>(1-'#Constant'!$A$3)/($K392*'#Constant'!$B$3/'#Constant'!$C$3^($D392-1)+1)+'#Constant'!$A$3</f>
        <v>0.92405904059040589</v>
      </c>
      <c r="BS392" s="4">
        <f t="shared" si="1485"/>
        <v>383.22767750179702</v>
      </c>
      <c r="BT392"/>
    </row>
    <row r="393" spans="1:72" x14ac:dyDescent="0.3">
      <c r="A393">
        <v>569</v>
      </c>
      <c r="B393" s="18" t="str">
        <f>VLOOKUP(CONCATENATE("CREATURE_NAME_",A393),[1]Localization_Hero!$A:$E,2,FALSE)</f>
        <v>{1}의 어둠</v>
      </c>
      <c r="C393" s="43" t="str">
        <f>VLOOKUP($A393,[2]CreatureTable!$A:$I,9,FALSE)</f>
        <v>Wizard</v>
      </c>
      <c r="D393">
        <v>1</v>
      </c>
      <c r="E393">
        <v>1</v>
      </c>
      <c r="F393" s="18">
        <v>1</v>
      </c>
      <c r="G393" s="10">
        <f>ROUND(VLOOKUP($C393,$B$4:$BH$42,6,FALSE),0)</f>
        <v>120</v>
      </c>
      <c r="H393" s="10">
        <f>ROUND(VLOOKUP($C393,$B$4:$BH$42,7,FALSE),0)</f>
        <v>120</v>
      </c>
      <c r="I393" s="10">
        <f>ROUND(VLOOKUP($C393,$B$4:$BH$42,8,FALSE),0)</f>
        <v>4031</v>
      </c>
      <c r="J393" s="10">
        <f>ROUND(VLOOKUP($C393,$B$4:$BH$42,9,FALSE),0)</f>
        <v>16</v>
      </c>
      <c r="K393" s="10">
        <f>ROUND(VLOOKUP($C393,$B$4:$BH$42,10,FALSE),0)</f>
        <v>24</v>
      </c>
      <c r="L393" s="2"/>
      <c r="M393" s="10">
        <f>ROUND(VLOOKUP($C393,$B$4:$BH$42,12,FALSE),0)</f>
        <v>100</v>
      </c>
      <c r="N393" s="10">
        <f>ROUND(VLOOKUP($C393,$B$4:$BH$42,13,FALSE),0)</f>
        <v>0</v>
      </c>
      <c r="O393" s="10">
        <f>ROUND(VLOOKUP($C393,$B$4:$BH$42,14,FALSE),0)</f>
        <v>0</v>
      </c>
      <c r="P393" s="10">
        <f>ROUND(VLOOKUP($C393,$B$4:$BH$42,15,FALSE),0)</f>
        <v>0</v>
      </c>
      <c r="Q393" s="10">
        <f>ROUND(VLOOKUP($C393,$B$4:$BH$42,16,FALSE),0)</f>
        <v>0</v>
      </c>
      <c r="R393" s="10">
        <f>ROUND(VLOOKUP($C393,$B$4:$BH$42,17,FALSE),0)</f>
        <v>0</v>
      </c>
      <c r="S393" s="10">
        <f>ROUND(VLOOKUP($C393,$B$4:$BH$42,18,FALSE),0)</f>
        <v>100</v>
      </c>
      <c r="T393" s="10">
        <f>ROUND(VLOOKUP($C393,$B$4:$BH$42,19,FALSE),0)</f>
        <v>150</v>
      </c>
      <c r="U393" s="10">
        <f>ROUND(VLOOKUP($C393,$B$4:$BH$42,20,FALSE),0)</f>
        <v>0</v>
      </c>
      <c r="V393" s="10">
        <f>ROUND(VLOOKUP($C393,$B$4:$BH$42,21,FALSE),0)</f>
        <v>0</v>
      </c>
      <c r="W393" s="2"/>
      <c r="X393" s="10">
        <f>ROUND(VLOOKUP($C393,$B$4:$BH$42,23,FALSE),0)</f>
        <v>100</v>
      </c>
      <c r="Y393" s="10">
        <f>ROUND(VLOOKUP($C393,$B$4:$BH$42,24,FALSE),0)</f>
        <v>0</v>
      </c>
      <c r="Z393" s="10">
        <f>ROUND(VLOOKUP($C393,$B$4:$BH$42,25,FALSE),0)</f>
        <v>0</v>
      </c>
      <c r="AA393" s="10">
        <f>ROUND(VLOOKUP($C393,$B$4:$BH$42,26,FALSE),0)</f>
        <v>200</v>
      </c>
      <c r="AB393" s="10">
        <f>ROUND(VLOOKUP($C393,$B$4:$BH$42,27,FALSE),0)</f>
        <v>250</v>
      </c>
      <c r="AC393" s="10">
        <f>ROUND(VLOOKUP($C393,$B$4:$BH$42,28,FALSE),0)</f>
        <v>0</v>
      </c>
      <c r="AD393" s="10">
        <f>ROUND(VLOOKUP($C393,$B$4:$BH$42,29,FALSE),0)</f>
        <v>100</v>
      </c>
      <c r="AE393" s="10">
        <f>ROUND(VLOOKUP($C393,$B$4:$BH$42,30,FALSE),0)</f>
        <v>150</v>
      </c>
      <c r="AF393" s="10">
        <f>ROUND(VLOOKUP($C393,$B$4:$BH$42,31,FALSE),0)</f>
        <v>0</v>
      </c>
      <c r="AG393" s="10">
        <f>ROUND(VLOOKUP($C393,$B$4:$BH$42,32,FALSE),0)</f>
        <v>0</v>
      </c>
      <c r="AH393" s="10">
        <f>ROUND(VLOOKUP($C393,$B$4:$BH$42,33,FALSE),0)</f>
        <v>0</v>
      </c>
      <c r="AI393" s="10">
        <f>ROUND(VLOOKUP($C393,$B$4:$BH$42,34,FALSE),0)</f>
        <v>0</v>
      </c>
      <c r="AJ393" s="3"/>
      <c r="AK393" s="10">
        <f>ROUND(VLOOKUP($C393,$B$4:$BH$42,36,FALSE),0)</f>
        <v>0</v>
      </c>
      <c r="AL393" s="10">
        <f>ROUND(VLOOKUP($C393,$B$4:$BH$42,37,FALSE),0)</f>
        <v>0</v>
      </c>
      <c r="AM393" s="3"/>
      <c r="AN393" s="10">
        <f>ROUND(VLOOKUP($C393,$B$4:$BH$42,39,FALSE),0)</f>
        <v>0</v>
      </c>
      <c r="AO393" s="10">
        <f>ROUND(VLOOKUP($C393,$B$4:$BH$42,40,FALSE),0)</f>
        <v>0</v>
      </c>
      <c r="AP393" s="10">
        <f>ROUND(VLOOKUP($C393,$B$4:$BH$42,41,FALSE),0)</f>
        <v>0</v>
      </c>
      <c r="AQ393" s="10">
        <f>ROUND(VLOOKUP($C393,$B$4:$BH$42,42,FALSE),0)</f>
        <v>0</v>
      </c>
      <c r="AR393" s="10">
        <f>ROUND(VLOOKUP($C393,$B$4:$BH$42,43,FALSE),0)</f>
        <v>0</v>
      </c>
      <c r="AS393" s="10">
        <f>ROUND(VLOOKUP($C393,$B$4:$BH$42,44,FALSE),0)</f>
        <v>0</v>
      </c>
      <c r="AT393" s="10">
        <f>ROUND(VLOOKUP($C393,$B$4:$BH$42,45,FALSE),0)</f>
        <v>0</v>
      </c>
      <c r="AU393" s="10">
        <f>ROUND(VLOOKUP($C393,$B$4:$BH$42,46,FALSE),0)</f>
        <v>0</v>
      </c>
      <c r="AV393" s="10">
        <f>ROUND(VLOOKUP($C393,$B$4:$BH$42,47,FALSE),0)</f>
        <v>0</v>
      </c>
      <c r="AW393" s="10">
        <f>ROUND(VLOOKUP($C393,$B$4:$BH$42,48,FALSE),0)</f>
        <v>0</v>
      </c>
      <c r="AX393" s="10">
        <f>ROUND(VLOOKUP($C393,$B$4:$BH$42,49,FALSE),0)</f>
        <v>0</v>
      </c>
      <c r="AY393" s="3"/>
      <c r="AZ393" s="10">
        <v>6000</v>
      </c>
      <c r="BA393" s="10">
        <v>2000</v>
      </c>
      <c r="BB393" s="10">
        <v>210</v>
      </c>
      <c r="BC393" s="10">
        <v>0</v>
      </c>
      <c r="BD393" s="10">
        <v>0</v>
      </c>
      <c r="BE393" s="10">
        <v>60</v>
      </c>
      <c r="BF393" s="3"/>
      <c r="BG393" s="10">
        <v>1000</v>
      </c>
      <c r="BH393" s="10">
        <v>5000</v>
      </c>
      <c r="BI393" s="3"/>
      <c r="BJ393" s="21">
        <v>1</v>
      </c>
      <c r="BK393" s="65">
        <v>0</v>
      </c>
      <c r="BL393" s="65">
        <v>0</v>
      </c>
      <c r="BM393" s="6">
        <f t="shared" si="1481"/>
        <v>145.44749999999999</v>
      </c>
      <c r="BN393" s="8">
        <f t="shared" si="1482"/>
        <v>259.61870858192918</v>
      </c>
      <c r="BO393" s="12">
        <f t="shared" si="1483"/>
        <v>194.32162030116501</v>
      </c>
      <c r="BP393" s="50">
        <f>(1-'#Constant'!$A$3)/($J393*'#Constant'!$B$3/'#Constant'!$C$3^($D393-1)+1)+'#Constant'!$A$3</f>
        <v>0.95511450381679386</v>
      </c>
      <c r="BQ393" s="4">
        <f t="shared" si="1484"/>
        <v>211.02181905370844</v>
      </c>
      <c r="BR393" s="50">
        <f>(1-'#Constant'!$A$3)/($K393*'#Constant'!$B$3/'#Constant'!$C$3^($D393-1)+1)+'#Constant'!$A$3</f>
        <v>0.93417910447761188</v>
      </c>
      <c r="BS393" s="4">
        <f t="shared" si="1485"/>
        <v>308.21559811014993</v>
      </c>
      <c r="BT393">
        <f>BO393/$BO$4*100</f>
        <v>147.69178751343802</v>
      </c>
    </row>
    <row r="394" spans="1:72" s="13" customFormat="1" ht="17.25" thickBot="1" x14ac:dyDescent="0.35">
      <c r="B394" s="20"/>
      <c r="D394" s="14">
        <v>1</v>
      </c>
      <c r="E394" s="14">
        <v>1</v>
      </c>
      <c r="F394" s="19">
        <v>1</v>
      </c>
      <c r="G394" s="15">
        <f>G393</f>
        <v>120</v>
      </c>
      <c r="H394" s="15">
        <f>H393</f>
        <v>120</v>
      </c>
      <c r="I394" s="15">
        <f>I393</f>
        <v>4031</v>
      </c>
      <c r="J394" s="15">
        <f>J393</f>
        <v>16</v>
      </c>
      <c r="K394" s="15">
        <f>K393</f>
        <v>24</v>
      </c>
      <c r="L394" s="16"/>
      <c r="M394" s="15">
        <f t="shared" ref="M394:V394" si="1493">M393</f>
        <v>100</v>
      </c>
      <c r="N394" s="15">
        <f t="shared" si="1493"/>
        <v>0</v>
      </c>
      <c r="O394" s="15">
        <f t="shared" si="1493"/>
        <v>0</v>
      </c>
      <c r="P394" s="15">
        <f t="shared" si="1493"/>
        <v>0</v>
      </c>
      <c r="Q394" s="15">
        <f t="shared" si="1493"/>
        <v>0</v>
      </c>
      <c r="R394" s="15">
        <f t="shared" si="1493"/>
        <v>0</v>
      </c>
      <c r="S394" s="15">
        <f t="shared" si="1493"/>
        <v>100</v>
      </c>
      <c r="T394" s="15">
        <f t="shared" si="1493"/>
        <v>150</v>
      </c>
      <c r="U394" s="15">
        <f t="shared" si="1493"/>
        <v>0</v>
      </c>
      <c r="V394" s="15">
        <f t="shared" si="1493"/>
        <v>0</v>
      </c>
      <c r="W394" s="16"/>
      <c r="X394" s="15">
        <f t="shared" ref="X394:AI394" si="1494">X393</f>
        <v>100</v>
      </c>
      <c r="Y394" s="15">
        <f t="shared" si="1494"/>
        <v>0</v>
      </c>
      <c r="Z394" s="15">
        <f t="shared" si="1494"/>
        <v>0</v>
      </c>
      <c r="AA394" s="15">
        <f t="shared" si="1494"/>
        <v>200</v>
      </c>
      <c r="AB394" s="15">
        <f t="shared" si="1494"/>
        <v>250</v>
      </c>
      <c r="AC394" s="15">
        <f t="shared" si="1494"/>
        <v>0</v>
      </c>
      <c r="AD394" s="15">
        <f t="shared" si="1494"/>
        <v>100</v>
      </c>
      <c r="AE394" s="15">
        <f t="shared" si="1494"/>
        <v>150</v>
      </c>
      <c r="AF394" s="15">
        <f t="shared" si="1494"/>
        <v>0</v>
      </c>
      <c r="AG394" s="15">
        <f t="shared" si="1494"/>
        <v>0</v>
      </c>
      <c r="AH394" s="15">
        <f t="shared" si="1494"/>
        <v>0</v>
      </c>
      <c r="AI394" s="15">
        <f t="shared" si="1494"/>
        <v>0</v>
      </c>
      <c r="AJ394" s="17"/>
      <c r="AK394" s="15">
        <f>AK393</f>
        <v>0</v>
      </c>
      <c r="AL394" s="15">
        <f>AL393</f>
        <v>0</v>
      </c>
      <c r="AM394" s="17"/>
      <c r="AN394" s="15">
        <f t="shared" ref="AN394:AX394" si="1495">AN393</f>
        <v>0</v>
      </c>
      <c r="AO394" s="15">
        <f t="shared" si="1495"/>
        <v>0</v>
      </c>
      <c r="AP394" s="15">
        <f t="shared" si="1495"/>
        <v>0</v>
      </c>
      <c r="AQ394" s="15">
        <f t="shared" si="1495"/>
        <v>0</v>
      </c>
      <c r="AR394" s="15">
        <f t="shared" si="1495"/>
        <v>0</v>
      </c>
      <c r="AS394" s="15">
        <f t="shared" si="1495"/>
        <v>0</v>
      </c>
      <c r="AT394" s="15">
        <f t="shared" si="1495"/>
        <v>0</v>
      </c>
      <c r="AU394" s="15">
        <f t="shared" si="1495"/>
        <v>0</v>
      </c>
      <c r="AV394" s="15">
        <f t="shared" si="1495"/>
        <v>0</v>
      </c>
      <c r="AW394" s="15">
        <f t="shared" si="1495"/>
        <v>0</v>
      </c>
      <c r="AX394" s="15">
        <f t="shared" si="1495"/>
        <v>0</v>
      </c>
      <c r="AY394" s="17"/>
      <c r="AZ394" s="15">
        <f t="shared" ref="AZ394:BA394" si="1496">AZ393</f>
        <v>6000</v>
      </c>
      <c r="BA394" s="15">
        <f t="shared" si="1496"/>
        <v>2000</v>
      </c>
      <c r="BB394" s="15">
        <f>BB393</f>
        <v>210</v>
      </c>
      <c r="BC394" s="15">
        <f t="shared" ref="BC394:BE394" si="1497">BC393</f>
        <v>0</v>
      </c>
      <c r="BD394" s="15">
        <f t="shared" si="1497"/>
        <v>0</v>
      </c>
      <c r="BE394" s="15">
        <f t="shared" si="1497"/>
        <v>60</v>
      </c>
      <c r="BF394" s="17"/>
      <c r="BG394" s="15">
        <f t="shared" ref="BG394:BH394" si="1498">BG393</f>
        <v>1000</v>
      </c>
      <c r="BH394" s="15">
        <f t="shared" si="1498"/>
        <v>5000</v>
      </c>
      <c r="BI394" s="17"/>
      <c r="BJ394" s="22">
        <f>G394/G393</f>
        <v>1</v>
      </c>
      <c r="BK394" s="65">
        <f t="shared" ref="BK394:BL394" si="1499">BK393</f>
        <v>0</v>
      </c>
      <c r="BL394" s="65">
        <f t="shared" si="1499"/>
        <v>0</v>
      </c>
      <c r="BM394" s="6">
        <f t="shared" si="1481"/>
        <v>145.44749999999999</v>
      </c>
      <c r="BN394" s="8">
        <f t="shared" si="1482"/>
        <v>259.61870858192918</v>
      </c>
      <c r="BO394" s="12">
        <f t="shared" si="1483"/>
        <v>194.32162030116501</v>
      </c>
      <c r="BP394" s="50">
        <f>(1-'#Constant'!$A$3)/($J394*'#Constant'!$B$3/'#Constant'!$C$3^($D394-1)+1)+'#Constant'!$A$3</f>
        <v>0.95511450381679386</v>
      </c>
      <c r="BQ394" s="4">
        <f t="shared" si="1484"/>
        <v>211.02181905370844</v>
      </c>
      <c r="BR394" s="50">
        <f>(1-'#Constant'!$A$3)/($K394*'#Constant'!$B$3/'#Constant'!$C$3^($D394-1)+1)+'#Constant'!$A$3</f>
        <v>0.93417910447761188</v>
      </c>
      <c r="BS394" s="4">
        <f t="shared" si="1485"/>
        <v>308.21559811014993</v>
      </c>
      <c r="BT394"/>
    </row>
    <row r="395" spans="1:72" x14ac:dyDescent="0.3">
      <c r="A395">
        <v>570</v>
      </c>
      <c r="B395" s="18" t="str">
        <f>VLOOKUP(CONCATENATE("CREATURE_NAME_",A395),[1]Localization_Hero!$A:$E,2,FALSE)</f>
        <v>{1}의 어둠</v>
      </c>
      <c r="C395" s="43" t="str">
        <f>VLOOKUP($A395,[2]CreatureTable!$A:$I,9,FALSE)</f>
        <v>Mechanic</v>
      </c>
      <c r="D395">
        <v>1</v>
      </c>
      <c r="E395">
        <v>1</v>
      </c>
      <c r="F395" s="18">
        <v>1</v>
      </c>
      <c r="G395" s="10">
        <f>ROUND(VLOOKUP($C395,$B$4:$BH$42,6,FALSE),0)</f>
        <v>104</v>
      </c>
      <c r="H395" s="10">
        <f>ROUND(VLOOKUP($C395,$B$4:$BH$42,7,FALSE),0)</f>
        <v>104</v>
      </c>
      <c r="I395" s="10">
        <f>ROUND(VLOOKUP($C395,$B$4:$BH$42,8,FALSE),0)</f>
        <v>4734</v>
      </c>
      <c r="J395" s="10">
        <f>ROUND(VLOOKUP($C395,$B$4:$BH$42,9,FALSE),0)</f>
        <v>22</v>
      </c>
      <c r="K395" s="10">
        <f>ROUND(VLOOKUP($C395,$B$4:$BH$42,10,FALSE),0)</f>
        <v>18</v>
      </c>
      <c r="L395" s="2"/>
      <c r="M395" s="10">
        <f>ROUND(VLOOKUP($C395,$B$4:$BH$42,12,FALSE),0)</f>
        <v>150</v>
      </c>
      <c r="N395" s="10">
        <f>ROUND(VLOOKUP($C395,$B$4:$BH$42,13,FALSE),0)</f>
        <v>0</v>
      </c>
      <c r="O395" s="10">
        <f>ROUND(VLOOKUP($C395,$B$4:$BH$42,14,FALSE),0)</f>
        <v>500</v>
      </c>
      <c r="P395" s="10">
        <f>ROUND(VLOOKUP($C395,$B$4:$BH$42,15,FALSE),0)</f>
        <v>0</v>
      </c>
      <c r="Q395" s="10">
        <f>ROUND(VLOOKUP($C395,$B$4:$BH$42,16,FALSE),0)</f>
        <v>0</v>
      </c>
      <c r="R395" s="10">
        <f>ROUND(VLOOKUP($C395,$B$4:$BH$42,17,FALSE),0)</f>
        <v>0</v>
      </c>
      <c r="S395" s="10">
        <f>ROUND(VLOOKUP($C395,$B$4:$BH$42,18,FALSE),0)</f>
        <v>200</v>
      </c>
      <c r="T395" s="10">
        <f>ROUND(VLOOKUP($C395,$B$4:$BH$42,19,FALSE),0)</f>
        <v>100</v>
      </c>
      <c r="U395" s="10">
        <f>ROUND(VLOOKUP($C395,$B$4:$BH$42,20,FALSE),0)</f>
        <v>0</v>
      </c>
      <c r="V395" s="10">
        <f>ROUND(VLOOKUP($C395,$B$4:$BH$42,21,FALSE),0)</f>
        <v>0</v>
      </c>
      <c r="W395" s="2"/>
      <c r="X395" s="10">
        <f>ROUND(VLOOKUP($C395,$B$4:$BH$42,23,FALSE),0)</f>
        <v>150</v>
      </c>
      <c r="Y395" s="10">
        <f>ROUND(VLOOKUP($C395,$B$4:$BH$42,24,FALSE),0)</f>
        <v>0</v>
      </c>
      <c r="Z395" s="10">
        <f>ROUND(VLOOKUP($C395,$B$4:$BH$42,25,FALSE),0)</f>
        <v>500</v>
      </c>
      <c r="AA395" s="10">
        <f>ROUND(VLOOKUP($C395,$B$4:$BH$42,26,FALSE),0)</f>
        <v>0</v>
      </c>
      <c r="AB395" s="10">
        <f>ROUND(VLOOKUP($C395,$B$4:$BH$42,27,FALSE),0)</f>
        <v>0</v>
      </c>
      <c r="AC395" s="10">
        <f>ROUND(VLOOKUP($C395,$B$4:$BH$42,28,FALSE),0)</f>
        <v>0</v>
      </c>
      <c r="AD395" s="10">
        <f>ROUND(VLOOKUP($C395,$B$4:$BH$42,29,FALSE),0)</f>
        <v>200</v>
      </c>
      <c r="AE395" s="10">
        <f>ROUND(VLOOKUP($C395,$B$4:$BH$42,30,FALSE),0)</f>
        <v>100</v>
      </c>
      <c r="AF395" s="10">
        <f>ROUND(VLOOKUP($C395,$B$4:$BH$42,31,FALSE),0)</f>
        <v>0</v>
      </c>
      <c r="AG395" s="10">
        <f>ROUND(VLOOKUP($C395,$B$4:$BH$42,32,FALSE),0)</f>
        <v>0</v>
      </c>
      <c r="AH395" s="10">
        <f>ROUND(VLOOKUP($C395,$B$4:$BH$42,33,FALSE),0)</f>
        <v>0</v>
      </c>
      <c r="AI395" s="10">
        <f>ROUND(VLOOKUP($C395,$B$4:$BH$42,34,FALSE),0)</f>
        <v>0</v>
      </c>
      <c r="AJ395" s="3"/>
      <c r="AK395" s="10">
        <f>ROUND(VLOOKUP($C395,$B$4:$BH$42,36,FALSE),0)</f>
        <v>0</v>
      </c>
      <c r="AL395" s="10">
        <f>ROUND(VLOOKUP($C395,$B$4:$BH$42,37,FALSE),0)</f>
        <v>0</v>
      </c>
      <c r="AM395" s="3"/>
      <c r="AN395" s="10">
        <f>ROUND(VLOOKUP($C395,$B$4:$BH$42,39,FALSE),0)</f>
        <v>0</v>
      </c>
      <c r="AO395" s="10">
        <f>ROUND(VLOOKUP($C395,$B$4:$BH$42,40,FALSE),0)</f>
        <v>0</v>
      </c>
      <c r="AP395" s="10">
        <f>ROUND(VLOOKUP($C395,$B$4:$BH$42,41,FALSE),0)</f>
        <v>0</v>
      </c>
      <c r="AQ395" s="10">
        <f>ROUND(VLOOKUP($C395,$B$4:$BH$42,42,FALSE),0)</f>
        <v>0</v>
      </c>
      <c r="AR395" s="10">
        <f>ROUND(VLOOKUP($C395,$B$4:$BH$42,43,FALSE),0)</f>
        <v>0</v>
      </c>
      <c r="AS395" s="10">
        <f>ROUND(VLOOKUP($C395,$B$4:$BH$42,44,FALSE),0)</f>
        <v>0</v>
      </c>
      <c r="AT395" s="10">
        <f>ROUND(VLOOKUP($C395,$B$4:$BH$42,45,FALSE),0)</f>
        <v>0</v>
      </c>
      <c r="AU395" s="10">
        <f>ROUND(VLOOKUP($C395,$B$4:$BH$42,46,FALSE),0)</f>
        <v>0</v>
      </c>
      <c r="AV395" s="10">
        <f>ROUND(VLOOKUP($C395,$B$4:$BH$42,47,FALSE),0)</f>
        <v>0</v>
      </c>
      <c r="AW395" s="10">
        <f>ROUND(VLOOKUP($C395,$B$4:$BH$42,48,FALSE),0)</f>
        <v>0</v>
      </c>
      <c r="AX395" s="10">
        <f>ROUND(VLOOKUP($C395,$B$4:$BH$42,49,FALSE),0)</f>
        <v>0</v>
      </c>
      <c r="AY395" s="3"/>
      <c r="AZ395" s="10">
        <v>6000</v>
      </c>
      <c r="BA395" s="10">
        <v>6000</v>
      </c>
      <c r="BB395" s="10">
        <v>435</v>
      </c>
      <c r="BC395" s="10">
        <v>25</v>
      </c>
      <c r="BD395" s="10">
        <v>0</v>
      </c>
      <c r="BE395" s="10">
        <v>60</v>
      </c>
      <c r="BF395" s="3"/>
      <c r="BG395" s="10">
        <v>1000</v>
      </c>
      <c r="BH395" s="10">
        <v>5000</v>
      </c>
      <c r="BI395" s="3"/>
      <c r="BJ395" s="21">
        <v>1</v>
      </c>
      <c r="BK395" s="65">
        <v>0</v>
      </c>
      <c r="BL395" s="65">
        <v>0</v>
      </c>
      <c r="BM395" s="6">
        <f t="shared" si="1481"/>
        <v>140.45850000000002</v>
      </c>
      <c r="BN395" s="8">
        <f t="shared" si="1482"/>
        <v>250.60111205013436</v>
      </c>
      <c r="BO395" s="12">
        <f t="shared" si="1483"/>
        <v>187.61411539885214</v>
      </c>
      <c r="BP395" s="50">
        <f>(1-'#Constant'!$A$3)/($J395*'#Constant'!$B$3/'#Constant'!$C$3^($D395-1)+1)+'#Constant'!$A$3</f>
        <v>0.93932457786116319</v>
      </c>
      <c r="BQ395" s="4">
        <f t="shared" si="1484"/>
        <v>251.98957376263334</v>
      </c>
      <c r="BR395" s="50">
        <f>(1-'#Constant'!$A$3)/($K395*'#Constant'!$B$3/'#Constant'!$C$3^($D395-1)+1)+'#Constant'!$A$3</f>
        <v>0.9497912713472485</v>
      </c>
      <c r="BS395" s="4">
        <f t="shared" si="1485"/>
        <v>249.21265033763538</v>
      </c>
      <c r="BT395">
        <f>BO395/$BO$4*100</f>
        <v>142.5938298737147</v>
      </c>
    </row>
    <row r="396" spans="1:72" s="13" customFormat="1" ht="17.25" thickBot="1" x14ac:dyDescent="0.35">
      <c r="B396" s="20"/>
      <c r="D396" s="14">
        <v>1</v>
      </c>
      <c r="E396" s="14">
        <v>1</v>
      </c>
      <c r="F396" s="19">
        <v>1</v>
      </c>
      <c r="G396" s="15">
        <f>G395</f>
        <v>104</v>
      </c>
      <c r="H396" s="15">
        <f>H395</f>
        <v>104</v>
      </c>
      <c r="I396" s="15">
        <f>I395</f>
        <v>4734</v>
      </c>
      <c r="J396" s="15">
        <f>J395</f>
        <v>22</v>
      </c>
      <c r="K396" s="15">
        <f>K395</f>
        <v>18</v>
      </c>
      <c r="L396" s="16"/>
      <c r="M396" s="15">
        <f t="shared" ref="M396:V396" si="1500">M395</f>
        <v>150</v>
      </c>
      <c r="N396" s="15">
        <f t="shared" si="1500"/>
        <v>0</v>
      </c>
      <c r="O396" s="15">
        <f t="shared" si="1500"/>
        <v>500</v>
      </c>
      <c r="P396" s="15">
        <f t="shared" si="1500"/>
        <v>0</v>
      </c>
      <c r="Q396" s="15">
        <f t="shared" si="1500"/>
        <v>0</v>
      </c>
      <c r="R396" s="15">
        <f t="shared" si="1500"/>
        <v>0</v>
      </c>
      <c r="S396" s="15">
        <f t="shared" si="1500"/>
        <v>200</v>
      </c>
      <c r="T396" s="15">
        <f t="shared" si="1500"/>
        <v>100</v>
      </c>
      <c r="U396" s="15">
        <f t="shared" si="1500"/>
        <v>0</v>
      </c>
      <c r="V396" s="15">
        <f t="shared" si="1500"/>
        <v>0</v>
      </c>
      <c r="W396" s="16"/>
      <c r="X396" s="15">
        <f t="shared" ref="X396:AI396" si="1501">X395</f>
        <v>150</v>
      </c>
      <c r="Y396" s="15">
        <f t="shared" si="1501"/>
        <v>0</v>
      </c>
      <c r="Z396" s="15">
        <f t="shared" si="1501"/>
        <v>500</v>
      </c>
      <c r="AA396" s="15">
        <f t="shared" si="1501"/>
        <v>0</v>
      </c>
      <c r="AB396" s="15">
        <f t="shared" si="1501"/>
        <v>0</v>
      </c>
      <c r="AC396" s="15">
        <f t="shared" si="1501"/>
        <v>0</v>
      </c>
      <c r="AD396" s="15">
        <f t="shared" si="1501"/>
        <v>200</v>
      </c>
      <c r="AE396" s="15">
        <f t="shared" si="1501"/>
        <v>100</v>
      </c>
      <c r="AF396" s="15">
        <f t="shared" si="1501"/>
        <v>0</v>
      </c>
      <c r="AG396" s="15">
        <f t="shared" si="1501"/>
        <v>0</v>
      </c>
      <c r="AH396" s="15">
        <f t="shared" si="1501"/>
        <v>0</v>
      </c>
      <c r="AI396" s="15">
        <f t="shared" si="1501"/>
        <v>0</v>
      </c>
      <c r="AJ396" s="17"/>
      <c r="AK396" s="15">
        <f>AK395</f>
        <v>0</v>
      </c>
      <c r="AL396" s="15">
        <f>AL395</f>
        <v>0</v>
      </c>
      <c r="AM396" s="17"/>
      <c r="AN396" s="15">
        <f t="shared" ref="AN396:AX396" si="1502">AN395</f>
        <v>0</v>
      </c>
      <c r="AO396" s="15">
        <f t="shared" si="1502"/>
        <v>0</v>
      </c>
      <c r="AP396" s="15">
        <f t="shared" si="1502"/>
        <v>0</v>
      </c>
      <c r="AQ396" s="15">
        <f t="shared" si="1502"/>
        <v>0</v>
      </c>
      <c r="AR396" s="15">
        <f t="shared" si="1502"/>
        <v>0</v>
      </c>
      <c r="AS396" s="15">
        <f t="shared" si="1502"/>
        <v>0</v>
      </c>
      <c r="AT396" s="15">
        <f t="shared" si="1502"/>
        <v>0</v>
      </c>
      <c r="AU396" s="15">
        <f t="shared" si="1502"/>
        <v>0</v>
      </c>
      <c r="AV396" s="15">
        <f t="shared" si="1502"/>
        <v>0</v>
      </c>
      <c r="AW396" s="15">
        <f t="shared" si="1502"/>
        <v>0</v>
      </c>
      <c r="AX396" s="15">
        <f t="shared" si="1502"/>
        <v>0</v>
      </c>
      <c r="AY396" s="17"/>
      <c r="AZ396" s="15">
        <f t="shared" ref="AZ396:BA396" si="1503">AZ395</f>
        <v>6000</v>
      </c>
      <c r="BA396" s="15">
        <f t="shared" si="1503"/>
        <v>6000</v>
      </c>
      <c r="BB396" s="10">
        <f>BB395</f>
        <v>435</v>
      </c>
      <c r="BC396" s="15">
        <f t="shared" ref="BC396:BE396" si="1504">BC395</f>
        <v>25</v>
      </c>
      <c r="BD396" s="15">
        <f t="shared" si="1504"/>
        <v>0</v>
      </c>
      <c r="BE396" s="15">
        <f t="shared" si="1504"/>
        <v>60</v>
      </c>
      <c r="BF396" s="17"/>
      <c r="BG396" s="15">
        <f t="shared" ref="BG396:BH396" si="1505">BG395</f>
        <v>1000</v>
      </c>
      <c r="BH396" s="15">
        <f t="shared" si="1505"/>
        <v>5000</v>
      </c>
      <c r="BI396" s="17"/>
      <c r="BJ396" s="22">
        <f>G396/G395</f>
        <v>1</v>
      </c>
      <c r="BK396" s="65">
        <f t="shared" ref="BK396:BL396" si="1506">BK395</f>
        <v>0</v>
      </c>
      <c r="BL396" s="65">
        <f t="shared" si="1506"/>
        <v>0</v>
      </c>
      <c r="BM396" s="6">
        <f t="shared" si="1481"/>
        <v>140.45850000000002</v>
      </c>
      <c r="BN396" s="8">
        <f t="shared" si="1482"/>
        <v>250.60111205013436</v>
      </c>
      <c r="BO396" s="12">
        <f t="shared" si="1483"/>
        <v>187.61411539885214</v>
      </c>
      <c r="BP396" s="50">
        <f>(1-'#Constant'!$A$3)/($J396*'#Constant'!$B$3/'#Constant'!$C$3^($D396-1)+1)+'#Constant'!$A$3</f>
        <v>0.93932457786116319</v>
      </c>
      <c r="BQ396" s="4">
        <f t="shared" si="1484"/>
        <v>251.98957376263334</v>
      </c>
      <c r="BR396" s="50">
        <f>(1-'#Constant'!$A$3)/($K396*'#Constant'!$B$3/'#Constant'!$C$3^($D396-1)+1)+'#Constant'!$A$3</f>
        <v>0.9497912713472485</v>
      </c>
      <c r="BS396" s="4">
        <f t="shared" si="1485"/>
        <v>249.21265033763538</v>
      </c>
      <c r="BT396"/>
    </row>
    <row r="397" spans="1:72" x14ac:dyDescent="0.3">
      <c r="A397">
        <v>571</v>
      </c>
      <c r="B397" s="18" t="s">
        <v>293</v>
      </c>
      <c r="C397" s="43" t="s">
        <v>77</v>
      </c>
      <c r="D397">
        <v>1</v>
      </c>
      <c r="E397">
        <v>1</v>
      </c>
      <c r="F397" s="18">
        <v>1</v>
      </c>
      <c r="G397" s="10">
        <v>92</v>
      </c>
      <c r="H397" s="10">
        <v>92</v>
      </c>
      <c r="I397" s="10">
        <v>5930</v>
      </c>
      <c r="J397" s="10">
        <v>30</v>
      </c>
      <c r="K397" s="10">
        <v>36</v>
      </c>
      <c r="L397" s="2"/>
      <c r="M397" s="10">
        <v>150</v>
      </c>
      <c r="N397" s="10">
        <v>0</v>
      </c>
      <c r="O397" s="10">
        <v>0</v>
      </c>
      <c r="P397" s="10">
        <v>100</v>
      </c>
      <c r="Q397" s="10">
        <v>0</v>
      </c>
      <c r="R397" s="10">
        <v>0</v>
      </c>
      <c r="S397" s="10">
        <v>100</v>
      </c>
      <c r="T397" s="10">
        <v>150</v>
      </c>
      <c r="U397" s="10">
        <v>0</v>
      </c>
      <c r="V397" s="10">
        <v>100</v>
      </c>
      <c r="W397" s="2"/>
      <c r="X397" s="10">
        <v>150</v>
      </c>
      <c r="Y397" s="10">
        <v>0</v>
      </c>
      <c r="Z397" s="10">
        <v>0</v>
      </c>
      <c r="AA397" s="10">
        <v>100</v>
      </c>
      <c r="AB397" s="10">
        <v>0</v>
      </c>
      <c r="AC397" s="10">
        <v>0</v>
      </c>
      <c r="AD397" s="10">
        <v>100</v>
      </c>
      <c r="AE397" s="10">
        <v>150</v>
      </c>
      <c r="AF397" s="10">
        <v>0</v>
      </c>
      <c r="AG397" s="10">
        <v>100</v>
      </c>
      <c r="AH397" s="10">
        <v>0</v>
      </c>
      <c r="AI397" s="10">
        <v>0</v>
      </c>
      <c r="AJ397" s="3"/>
      <c r="AK397" s="10">
        <v>150</v>
      </c>
      <c r="AL397" s="10">
        <v>0</v>
      </c>
      <c r="AM397" s="3"/>
      <c r="AN397" s="10">
        <v>0</v>
      </c>
      <c r="AO397" s="10">
        <v>0</v>
      </c>
      <c r="AP397" s="10">
        <v>0</v>
      </c>
      <c r="AQ397" s="10">
        <v>0</v>
      </c>
      <c r="AR397" s="10">
        <v>0</v>
      </c>
      <c r="AS397" s="10">
        <v>0</v>
      </c>
      <c r="AT397" s="10">
        <v>0</v>
      </c>
      <c r="AU397" s="10">
        <v>0</v>
      </c>
      <c r="AV397" s="10">
        <v>0</v>
      </c>
      <c r="AW397" s="10">
        <v>0</v>
      </c>
      <c r="AX397" s="10">
        <v>0</v>
      </c>
      <c r="AY397" s="3"/>
      <c r="AZ397" s="10">
        <v>6000</v>
      </c>
      <c r="BA397" s="10">
        <v>6000</v>
      </c>
      <c r="BB397" s="10">
        <v>325</v>
      </c>
      <c r="BC397" s="10">
        <v>25</v>
      </c>
      <c r="BD397" s="10">
        <v>0</v>
      </c>
      <c r="BE397" s="10">
        <v>60</v>
      </c>
      <c r="BF397" s="3"/>
      <c r="BG397" s="10">
        <v>1000</v>
      </c>
      <c r="BH397" s="10">
        <v>5000</v>
      </c>
      <c r="BI397" s="3"/>
      <c r="BJ397" s="21">
        <v>1</v>
      </c>
      <c r="BK397" s="65">
        <v>0</v>
      </c>
      <c r="BL397" s="65">
        <v>0</v>
      </c>
      <c r="BM397" s="6">
        <v>116.57837499999998</v>
      </c>
      <c r="BN397" s="8">
        <v>431.60469242537107</v>
      </c>
      <c r="BO397" s="12">
        <v>224.31177785690292</v>
      </c>
      <c r="BP397" s="50">
        <v>0.91908256880733941</v>
      </c>
      <c r="BQ397" s="4">
        <v>398.2769286888539</v>
      </c>
      <c r="BR397" s="50">
        <v>0.90447653429602881</v>
      </c>
      <c r="BS397" s="4">
        <v>404.70854559090628</v>
      </c>
      <c r="BT397">
        <v>170.48544253932715</v>
      </c>
    </row>
    <row r="398" spans="1:72" s="13" customFormat="1" ht="17.25" thickBot="1" x14ac:dyDescent="0.35">
      <c r="B398" s="20"/>
      <c r="D398" s="14">
        <v>1</v>
      </c>
      <c r="E398" s="14">
        <v>1</v>
      </c>
      <c r="F398" s="19">
        <v>1</v>
      </c>
      <c r="G398" s="15">
        <v>92</v>
      </c>
      <c r="H398" s="15">
        <v>92</v>
      </c>
      <c r="I398" s="15">
        <v>5930</v>
      </c>
      <c r="J398" s="15">
        <v>30</v>
      </c>
      <c r="K398" s="15">
        <v>36</v>
      </c>
      <c r="L398" s="16"/>
      <c r="M398" s="15">
        <v>150</v>
      </c>
      <c r="N398" s="15">
        <v>0</v>
      </c>
      <c r="O398" s="15">
        <v>0</v>
      </c>
      <c r="P398" s="15">
        <v>100</v>
      </c>
      <c r="Q398" s="15">
        <v>0</v>
      </c>
      <c r="R398" s="15">
        <v>0</v>
      </c>
      <c r="S398" s="15">
        <v>100</v>
      </c>
      <c r="T398" s="15">
        <v>150</v>
      </c>
      <c r="U398" s="15">
        <v>0</v>
      </c>
      <c r="V398" s="15">
        <v>100</v>
      </c>
      <c r="W398" s="16"/>
      <c r="X398" s="15">
        <v>150</v>
      </c>
      <c r="Y398" s="15">
        <v>0</v>
      </c>
      <c r="Z398" s="15">
        <v>0</v>
      </c>
      <c r="AA398" s="15">
        <v>100</v>
      </c>
      <c r="AB398" s="15">
        <v>0</v>
      </c>
      <c r="AC398" s="15">
        <v>0</v>
      </c>
      <c r="AD398" s="15">
        <v>100</v>
      </c>
      <c r="AE398" s="15">
        <v>150</v>
      </c>
      <c r="AF398" s="15">
        <v>0</v>
      </c>
      <c r="AG398" s="15">
        <v>100</v>
      </c>
      <c r="AH398" s="15">
        <v>0</v>
      </c>
      <c r="AI398" s="15">
        <v>0</v>
      </c>
      <c r="AJ398" s="17"/>
      <c r="AK398" s="15">
        <v>150</v>
      </c>
      <c r="AL398" s="15">
        <v>0</v>
      </c>
      <c r="AM398" s="17"/>
      <c r="AN398" s="15">
        <v>0</v>
      </c>
      <c r="AO398" s="15">
        <v>0</v>
      </c>
      <c r="AP398" s="15">
        <v>0</v>
      </c>
      <c r="AQ398" s="15">
        <v>0</v>
      </c>
      <c r="AR398" s="15">
        <v>0</v>
      </c>
      <c r="AS398" s="15">
        <v>0</v>
      </c>
      <c r="AT398" s="15">
        <v>0</v>
      </c>
      <c r="AU398" s="15">
        <v>0</v>
      </c>
      <c r="AV398" s="15">
        <v>0</v>
      </c>
      <c r="AW398" s="15">
        <v>0</v>
      </c>
      <c r="AX398" s="15">
        <v>0</v>
      </c>
      <c r="AY398" s="17"/>
      <c r="AZ398" s="15">
        <v>6000</v>
      </c>
      <c r="BA398" s="15">
        <v>6000</v>
      </c>
      <c r="BB398" s="15">
        <f>BB397</f>
        <v>325</v>
      </c>
      <c r="BC398" s="15">
        <v>25</v>
      </c>
      <c r="BD398" s="15">
        <v>0</v>
      </c>
      <c r="BE398" s="15">
        <v>60</v>
      </c>
      <c r="BF398" s="17"/>
      <c r="BG398" s="15">
        <v>1000</v>
      </c>
      <c r="BH398" s="15">
        <v>5000</v>
      </c>
      <c r="BI398" s="17"/>
      <c r="BJ398" s="22">
        <v>1</v>
      </c>
      <c r="BK398" s="65">
        <v>0</v>
      </c>
      <c r="BL398" s="65">
        <v>0</v>
      </c>
      <c r="BM398" s="6">
        <v>116.57837499999998</v>
      </c>
      <c r="BN398" s="8">
        <v>431.60469242537107</v>
      </c>
      <c r="BO398" s="12">
        <v>224.31177785690292</v>
      </c>
      <c r="BP398" s="50">
        <v>0.91908256880733941</v>
      </c>
      <c r="BQ398" s="4">
        <v>398.2769286888539</v>
      </c>
      <c r="BR398" s="50">
        <v>0.90447653429602881</v>
      </c>
      <c r="BS398" s="4">
        <v>404.70854559090628</v>
      </c>
      <c r="BT398"/>
    </row>
    <row r="399" spans="1:72" x14ac:dyDescent="0.3">
      <c r="A399">
        <v>572</v>
      </c>
      <c r="B399" s="18" t="e">
        <f>VLOOKUP(CONCATENATE("CREATURE_NAME_",A399),[1]Localization_Hero!$A:$E,2,FALSE)</f>
        <v>#N/A</v>
      </c>
      <c r="C399" s="43" t="str">
        <f>VLOOKUP($A399,[2]CreatureTable!$A:$I,9,FALSE)</f>
        <v>Mechanic</v>
      </c>
      <c r="D399">
        <v>1</v>
      </c>
      <c r="E399">
        <v>1</v>
      </c>
      <c r="F399" s="18">
        <v>1</v>
      </c>
      <c r="G399" s="10">
        <f>ROUND(VLOOKUP($C399,$B$4:$BH$42,6,FALSE),0)</f>
        <v>104</v>
      </c>
      <c r="H399" s="10">
        <f>ROUND(VLOOKUP($C399,$B$4:$BH$42,7,FALSE),0)</f>
        <v>104</v>
      </c>
      <c r="I399" s="10">
        <f>ROUND(VLOOKUP($C399,$B$4:$BH$42,8,FALSE),0)</f>
        <v>4734</v>
      </c>
      <c r="J399" s="10">
        <f>ROUND(VLOOKUP($C399,$B$4:$BH$42,9,FALSE),0)</f>
        <v>22</v>
      </c>
      <c r="K399" s="10">
        <f>ROUND(VLOOKUP($C399,$B$4:$BH$42,10,FALSE),0)</f>
        <v>18</v>
      </c>
      <c r="L399" s="2"/>
      <c r="M399" s="10">
        <f>ROUND(VLOOKUP($C399,$B$4:$BH$42,12,FALSE),0)</f>
        <v>150</v>
      </c>
      <c r="N399" s="10">
        <f>ROUND(VLOOKUP($C399,$B$4:$BH$42,13,FALSE),0)</f>
        <v>0</v>
      </c>
      <c r="O399" s="10">
        <f>ROUND(VLOOKUP($C399,$B$4:$BH$42,14,FALSE),0)</f>
        <v>500</v>
      </c>
      <c r="P399" s="10">
        <f>ROUND(VLOOKUP($C399,$B$4:$BH$42,15,FALSE),0)</f>
        <v>0</v>
      </c>
      <c r="Q399" s="10">
        <f>ROUND(VLOOKUP($C399,$B$4:$BH$42,16,FALSE),0)</f>
        <v>0</v>
      </c>
      <c r="R399" s="10">
        <f>ROUND(VLOOKUP($C399,$B$4:$BH$42,17,FALSE),0)</f>
        <v>0</v>
      </c>
      <c r="S399" s="10">
        <f>ROUND(VLOOKUP($C399,$B$4:$BH$42,18,FALSE),0)</f>
        <v>200</v>
      </c>
      <c r="T399" s="10">
        <f>ROUND(VLOOKUP($C399,$B$4:$BH$42,19,FALSE),0)</f>
        <v>100</v>
      </c>
      <c r="U399" s="10">
        <f>ROUND(VLOOKUP($C399,$B$4:$BH$42,20,FALSE),0)</f>
        <v>0</v>
      </c>
      <c r="V399" s="10">
        <f>ROUND(VLOOKUP($C399,$B$4:$BH$42,21,FALSE),0)</f>
        <v>0</v>
      </c>
      <c r="W399" s="2"/>
      <c r="X399" s="10">
        <f>ROUND(VLOOKUP($C399,$B$4:$BH$42,23,FALSE),0)</f>
        <v>150</v>
      </c>
      <c r="Y399" s="10">
        <f>ROUND(VLOOKUP($C399,$B$4:$BH$42,24,FALSE),0)</f>
        <v>0</v>
      </c>
      <c r="Z399" s="10">
        <f>ROUND(VLOOKUP($C399,$B$4:$BH$42,25,FALSE),0)</f>
        <v>500</v>
      </c>
      <c r="AA399" s="10">
        <f>ROUND(VLOOKUP($C399,$B$4:$BH$42,26,FALSE),0)</f>
        <v>0</v>
      </c>
      <c r="AB399" s="10">
        <f>ROUND(VLOOKUP($C399,$B$4:$BH$42,27,FALSE),0)</f>
        <v>0</v>
      </c>
      <c r="AC399" s="10">
        <f>ROUND(VLOOKUP($C399,$B$4:$BH$42,28,FALSE),0)</f>
        <v>0</v>
      </c>
      <c r="AD399" s="10">
        <f>ROUND(VLOOKUP($C399,$B$4:$BH$42,29,FALSE),0)</f>
        <v>200</v>
      </c>
      <c r="AE399" s="10">
        <f>ROUND(VLOOKUP($C399,$B$4:$BH$42,30,FALSE),0)</f>
        <v>100</v>
      </c>
      <c r="AF399" s="10">
        <f>ROUND(VLOOKUP($C399,$B$4:$BH$42,31,FALSE),0)</f>
        <v>0</v>
      </c>
      <c r="AG399" s="10">
        <f>ROUND(VLOOKUP($C399,$B$4:$BH$42,32,FALSE),0)</f>
        <v>0</v>
      </c>
      <c r="AH399" s="10">
        <f>ROUND(VLOOKUP($C399,$B$4:$BH$42,33,FALSE),0)</f>
        <v>0</v>
      </c>
      <c r="AI399" s="10">
        <f>ROUND(VLOOKUP($C399,$B$4:$BH$42,34,FALSE),0)</f>
        <v>0</v>
      </c>
      <c r="AJ399" s="3"/>
      <c r="AK399" s="10">
        <f>ROUND(VLOOKUP($C399,$B$4:$BH$42,36,FALSE),0)</f>
        <v>0</v>
      </c>
      <c r="AL399" s="10">
        <f>ROUND(VLOOKUP($C399,$B$4:$BH$42,37,FALSE),0)</f>
        <v>0</v>
      </c>
      <c r="AM399" s="3"/>
      <c r="AN399" s="10">
        <f>ROUND(VLOOKUP($C399,$B$4:$BH$42,39,FALSE),0)</f>
        <v>0</v>
      </c>
      <c r="AO399" s="10">
        <f>ROUND(VLOOKUP($C399,$B$4:$BH$42,40,FALSE),0)</f>
        <v>0</v>
      </c>
      <c r="AP399" s="10">
        <f>ROUND(VLOOKUP($C399,$B$4:$BH$42,41,FALSE),0)</f>
        <v>0</v>
      </c>
      <c r="AQ399" s="10">
        <f>ROUND(VLOOKUP($C399,$B$4:$BH$42,42,FALSE),0)</f>
        <v>0</v>
      </c>
      <c r="AR399" s="10">
        <f>ROUND(VLOOKUP($C399,$B$4:$BH$42,43,FALSE),0)</f>
        <v>0</v>
      </c>
      <c r="AS399" s="10">
        <f>ROUND(VLOOKUP($C399,$B$4:$BH$42,44,FALSE),0)</f>
        <v>0</v>
      </c>
      <c r="AT399" s="10">
        <f>ROUND(VLOOKUP($C399,$B$4:$BH$42,45,FALSE),0)</f>
        <v>0</v>
      </c>
      <c r="AU399" s="10">
        <f>ROUND(VLOOKUP($C399,$B$4:$BH$42,46,FALSE),0)</f>
        <v>0</v>
      </c>
      <c r="AV399" s="10">
        <f>ROUND(VLOOKUP($C399,$B$4:$BH$42,47,FALSE),0)</f>
        <v>0</v>
      </c>
      <c r="AW399" s="10">
        <f>ROUND(VLOOKUP($C399,$B$4:$BH$42,48,FALSE),0)</f>
        <v>0</v>
      </c>
      <c r="AX399" s="10">
        <f>ROUND(VLOOKUP($C399,$B$4:$BH$42,49,FALSE),0)</f>
        <v>0</v>
      </c>
      <c r="AY399" s="3"/>
      <c r="AZ399" s="10">
        <v>6000</v>
      </c>
      <c r="BA399" s="10">
        <v>6000</v>
      </c>
      <c r="BB399" s="10">
        <v>475</v>
      </c>
      <c r="BC399" s="10">
        <v>25</v>
      </c>
      <c r="BD399" s="10">
        <v>0</v>
      </c>
      <c r="BE399" s="10">
        <v>60</v>
      </c>
      <c r="BF399" s="3"/>
      <c r="BG399" s="10">
        <v>1000</v>
      </c>
      <c r="BH399" s="10">
        <v>5000</v>
      </c>
      <c r="BI399" s="3"/>
      <c r="BJ399" s="21">
        <v>1</v>
      </c>
      <c r="BK399" s="65">
        <v>0</v>
      </c>
      <c r="BL399" s="65">
        <v>0</v>
      </c>
      <c r="BM399" s="6">
        <f t="shared" ref="BM399:BM400" si="1507">MAX(G399*(1+M399/1000*(1+O399/1000))*(1+0.5*T399/1000)*(1+0.25*S399/1000),(H399*(1+X399/1000*(1+Z399/1000))*(1+0.5*AE399/1000)*(1+0.25*AD399/1000)))*BG399/1000</f>
        <v>140.45850000000002</v>
      </c>
      <c r="BN399" s="8">
        <f t="shared" ref="BN399:BN400" si="1508">(BQ399+BS399)/2*(1+AI399/2000)*(1+AH399/2000)*(1+AN399/2000)*(1+AK399/2000)</f>
        <v>250.60111205013436</v>
      </c>
      <c r="BO399" s="12">
        <f t="shared" ref="BO399:BO400" si="1509">SQRT(BM399*BN399)</f>
        <v>187.61411539885214</v>
      </c>
      <c r="BP399" s="50">
        <f>(1-'#Constant'!$A$3)/($J399*'#Constant'!$B$3/'#Constant'!$C$3^($D399-1)+1)+'#Constant'!$A$3</f>
        <v>0.93932457786116319</v>
      </c>
      <c r="BQ399" s="4">
        <f t="shared" ref="BQ399:BQ400" si="1510">I399/(BP399*(1-Q399/1000*(0.5+R399/1000))*(1-P399/1000)*(1-V399/1000)*(1+U399/1000))/20</f>
        <v>251.98957376263334</v>
      </c>
      <c r="BR399" s="50">
        <f>(1-'#Constant'!$A$3)/($K399*'#Constant'!$B$3/'#Constant'!$C$3^($D399-1)+1)+'#Constant'!$A$3</f>
        <v>0.9497912713472485</v>
      </c>
      <c r="BS399" s="4">
        <f t="shared" ref="BS399:BS400" si="1511">I399/(BR399*(1-AB399/1000*(0.5+AC399/1000))*(1-AA399/1000)*(1-AG399/1000)*(1+AF399/1000))/20</f>
        <v>249.21265033763538</v>
      </c>
      <c r="BT399">
        <f>BO399/$BO$4*100</f>
        <v>142.5938298737147</v>
      </c>
    </row>
    <row r="400" spans="1:72" s="13" customFormat="1" ht="17.25" thickBot="1" x14ac:dyDescent="0.35">
      <c r="B400" s="20"/>
      <c r="D400" s="14">
        <v>1</v>
      </c>
      <c r="E400" s="14">
        <v>1</v>
      </c>
      <c r="F400" s="19">
        <v>1</v>
      </c>
      <c r="G400" s="15">
        <f>G399</f>
        <v>104</v>
      </c>
      <c r="H400" s="15">
        <f>H399</f>
        <v>104</v>
      </c>
      <c r="I400" s="15">
        <f>I399</f>
        <v>4734</v>
      </c>
      <c r="J400" s="15">
        <f>J399</f>
        <v>22</v>
      </c>
      <c r="K400" s="15">
        <f>K399</f>
        <v>18</v>
      </c>
      <c r="L400" s="16"/>
      <c r="M400" s="15">
        <f t="shared" ref="M400:V400" si="1512">M399</f>
        <v>150</v>
      </c>
      <c r="N400" s="15">
        <f t="shared" si="1512"/>
        <v>0</v>
      </c>
      <c r="O400" s="15">
        <f t="shared" si="1512"/>
        <v>500</v>
      </c>
      <c r="P400" s="15">
        <f t="shared" si="1512"/>
        <v>0</v>
      </c>
      <c r="Q400" s="15">
        <f t="shared" si="1512"/>
        <v>0</v>
      </c>
      <c r="R400" s="15">
        <f t="shared" si="1512"/>
        <v>0</v>
      </c>
      <c r="S400" s="15">
        <f t="shared" si="1512"/>
        <v>200</v>
      </c>
      <c r="T400" s="15">
        <f t="shared" si="1512"/>
        <v>100</v>
      </c>
      <c r="U400" s="15">
        <f t="shared" si="1512"/>
        <v>0</v>
      </c>
      <c r="V400" s="15">
        <f t="shared" si="1512"/>
        <v>0</v>
      </c>
      <c r="W400" s="16"/>
      <c r="X400" s="15">
        <f t="shared" ref="X400:AI400" si="1513">X399</f>
        <v>150</v>
      </c>
      <c r="Y400" s="15">
        <f t="shared" si="1513"/>
        <v>0</v>
      </c>
      <c r="Z400" s="15">
        <f t="shared" si="1513"/>
        <v>500</v>
      </c>
      <c r="AA400" s="15">
        <f t="shared" si="1513"/>
        <v>0</v>
      </c>
      <c r="AB400" s="15">
        <f t="shared" si="1513"/>
        <v>0</v>
      </c>
      <c r="AC400" s="15">
        <f t="shared" si="1513"/>
        <v>0</v>
      </c>
      <c r="AD400" s="15">
        <f t="shared" si="1513"/>
        <v>200</v>
      </c>
      <c r="AE400" s="15">
        <f t="shared" si="1513"/>
        <v>100</v>
      </c>
      <c r="AF400" s="15">
        <f t="shared" si="1513"/>
        <v>0</v>
      </c>
      <c r="AG400" s="15">
        <f t="shared" si="1513"/>
        <v>0</v>
      </c>
      <c r="AH400" s="15">
        <f t="shared" si="1513"/>
        <v>0</v>
      </c>
      <c r="AI400" s="15">
        <f t="shared" si="1513"/>
        <v>0</v>
      </c>
      <c r="AJ400" s="17"/>
      <c r="AK400" s="15">
        <f>AK399</f>
        <v>0</v>
      </c>
      <c r="AL400" s="15">
        <f>AL399</f>
        <v>0</v>
      </c>
      <c r="AM400" s="17"/>
      <c r="AN400" s="15">
        <f t="shared" ref="AN400:AX400" si="1514">AN399</f>
        <v>0</v>
      </c>
      <c r="AO400" s="15">
        <f t="shared" si="1514"/>
        <v>0</v>
      </c>
      <c r="AP400" s="15">
        <f t="shared" si="1514"/>
        <v>0</v>
      </c>
      <c r="AQ400" s="15">
        <f t="shared" si="1514"/>
        <v>0</v>
      </c>
      <c r="AR400" s="15">
        <f t="shared" si="1514"/>
        <v>0</v>
      </c>
      <c r="AS400" s="15">
        <f t="shared" si="1514"/>
        <v>0</v>
      </c>
      <c r="AT400" s="15">
        <f t="shared" si="1514"/>
        <v>0</v>
      </c>
      <c r="AU400" s="15">
        <f t="shared" si="1514"/>
        <v>0</v>
      </c>
      <c r="AV400" s="15">
        <f t="shared" si="1514"/>
        <v>0</v>
      </c>
      <c r="AW400" s="15">
        <f t="shared" si="1514"/>
        <v>0</v>
      </c>
      <c r="AX400" s="15">
        <f t="shared" si="1514"/>
        <v>0</v>
      </c>
      <c r="AY400" s="17"/>
      <c r="AZ400" s="15">
        <f t="shared" ref="AZ400:BA400" si="1515">AZ399</f>
        <v>6000</v>
      </c>
      <c r="BA400" s="15">
        <f t="shared" si="1515"/>
        <v>6000</v>
      </c>
      <c r="BB400" s="10">
        <f>BB399</f>
        <v>475</v>
      </c>
      <c r="BC400" s="15">
        <f t="shared" ref="BC400:BE400" si="1516">BC399</f>
        <v>25</v>
      </c>
      <c r="BD400" s="15">
        <f t="shared" si="1516"/>
        <v>0</v>
      </c>
      <c r="BE400" s="15">
        <f t="shared" si="1516"/>
        <v>60</v>
      </c>
      <c r="BF400" s="17"/>
      <c r="BG400" s="15">
        <f t="shared" ref="BG400:BH400" si="1517">BG399</f>
        <v>1000</v>
      </c>
      <c r="BH400" s="15">
        <f t="shared" si="1517"/>
        <v>5000</v>
      </c>
      <c r="BI400" s="17"/>
      <c r="BJ400" s="22">
        <f>G400/G399</f>
        <v>1</v>
      </c>
      <c r="BK400" s="65">
        <f t="shared" ref="BK400:BL400" si="1518">BK399</f>
        <v>0</v>
      </c>
      <c r="BL400" s="65">
        <f t="shared" si="1518"/>
        <v>0</v>
      </c>
      <c r="BM400" s="6">
        <f t="shared" si="1507"/>
        <v>140.45850000000002</v>
      </c>
      <c r="BN400" s="8">
        <f t="shared" si="1508"/>
        <v>250.60111205013436</v>
      </c>
      <c r="BO400" s="12">
        <f t="shared" si="1509"/>
        <v>187.61411539885214</v>
      </c>
      <c r="BP400" s="50">
        <f>(1-'#Constant'!$A$3)/($J400*'#Constant'!$B$3/'#Constant'!$C$3^($D400-1)+1)+'#Constant'!$A$3</f>
        <v>0.93932457786116319</v>
      </c>
      <c r="BQ400" s="4">
        <f t="shared" si="1510"/>
        <v>251.98957376263334</v>
      </c>
      <c r="BR400" s="50">
        <f>(1-'#Constant'!$A$3)/($K400*'#Constant'!$B$3/'#Constant'!$C$3^($D400-1)+1)+'#Constant'!$A$3</f>
        <v>0.9497912713472485</v>
      </c>
      <c r="BS400" s="4">
        <f t="shared" si="1511"/>
        <v>249.21265033763538</v>
      </c>
      <c r="BT400"/>
    </row>
    <row r="401" spans="1:72" x14ac:dyDescent="0.3">
      <c r="A401">
        <v>573</v>
      </c>
      <c r="B401" s="18" t="s">
        <v>191</v>
      </c>
      <c r="C401" s="43" t="s">
        <v>77</v>
      </c>
      <c r="D401">
        <v>1</v>
      </c>
      <c r="E401">
        <v>1</v>
      </c>
      <c r="F401" s="18">
        <v>1</v>
      </c>
      <c r="G401" s="10">
        <v>92</v>
      </c>
      <c r="H401" s="10">
        <v>92</v>
      </c>
      <c r="I401" s="10">
        <v>5930</v>
      </c>
      <c r="J401" s="10">
        <v>30</v>
      </c>
      <c r="K401" s="10">
        <v>36</v>
      </c>
      <c r="L401" s="2"/>
      <c r="M401" s="10">
        <v>150</v>
      </c>
      <c r="N401" s="10">
        <v>0</v>
      </c>
      <c r="O401" s="10">
        <v>0</v>
      </c>
      <c r="P401" s="10">
        <v>100</v>
      </c>
      <c r="Q401" s="10">
        <v>0</v>
      </c>
      <c r="R401" s="10">
        <v>0</v>
      </c>
      <c r="S401" s="10">
        <v>100</v>
      </c>
      <c r="T401" s="10">
        <v>150</v>
      </c>
      <c r="U401" s="10">
        <v>0</v>
      </c>
      <c r="V401" s="10">
        <v>100</v>
      </c>
      <c r="W401" s="2"/>
      <c r="X401" s="10">
        <v>150</v>
      </c>
      <c r="Y401" s="10">
        <v>0</v>
      </c>
      <c r="Z401" s="10">
        <v>0</v>
      </c>
      <c r="AA401" s="10">
        <v>100</v>
      </c>
      <c r="AB401" s="10">
        <v>0</v>
      </c>
      <c r="AC401" s="10">
        <v>0</v>
      </c>
      <c r="AD401" s="10">
        <v>100</v>
      </c>
      <c r="AE401" s="10">
        <v>150</v>
      </c>
      <c r="AF401" s="10">
        <v>0</v>
      </c>
      <c r="AG401" s="10">
        <v>100</v>
      </c>
      <c r="AH401" s="10">
        <v>0</v>
      </c>
      <c r="AI401" s="10">
        <v>0</v>
      </c>
      <c r="AJ401" s="3"/>
      <c r="AK401" s="10">
        <v>150</v>
      </c>
      <c r="AL401" s="10">
        <v>0</v>
      </c>
      <c r="AM401" s="3"/>
      <c r="AN401" s="10">
        <v>0</v>
      </c>
      <c r="AO401" s="10">
        <v>0</v>
      </c>
      <c r="AP401" s="10">
        <v>0</v>
      </c>
      <c r="AQ401" s="10">
        <v>0</v>
      </c>
      <c r="AR401" s="10">
        <v>0</v>
      </c>
      <c r="AS401" s="10">
        <v>0</v>
      </c>
      <c r="AT401" s="10">
        <v>0</v>
      </c>
      <c r="AU401" s="10">
        <v>0</v>
      </c>
      <c r="AV401" s="10">
        <v>0</v>
      </c>
      <c r="AW401" s="10">
        <v>0</v>
      </c>
      <c r="AX401" s="10">
        <v>0</v>
      </c>
      <c r="AY401" s="3"/>
      <c r="AZ401" s="10">
        <v>6000</v>
      </c>
      <c r="BA401" s="10">
        <v>6000</v>
      </c>
      <c r="BB401" s="10">
        <v>235</v>
      </c>
      <c r="BC401" s="10">
        <v>25</v>
      </c>
      <c r="BD401" s="10">
        <v>0</v>
      </c>
      <c r="BE401" s="10">
        <v>60</v>
      </c>
      <c r="BF401" s="3"/>
      <c r="BG401" s="10">
        <v>1000</v>
      </c>
      <c r="BH401" s="10">
        <v>5000</v>
      </c>
      <c r="BI401" s="3"/>
      <c r="BJ401" s="21">
        <v>1</v>
      </c>
      <c r="BK401" s="65">
        <v>0</v>
      </c>
      <c r="BL401" s="65">
        <v>0</v>
      </c>
      <c r="BM401" s="6">
        <v>116.57837499999998</v>
      </c>
      <c r="BN401" s="8">
        <v>431.60469242537107</v>
      </c>
      <c r="BO401" s="12">
        <v>224.31177785690292</v>
      </c>
      <c r="BP401" s="50">
        <v>0.91908256880733941</v>
      </c>
      <c r="BQ401" s="4">
        <v>398.2769286888539</v>
      </c>
      <c r="BR401" s="50">
        <v>0.90447653429602881</v>
      </c>
      <c r="BS401" s="4">
        <v>404.70854559090628</v>
      </c>
      <c r="BT401">
        <v>170.48544253932715</v>
      </c>
    </row>
    <row r="402" spans="1:72" s="13" customFormat="1" ht="17.25" thickBot="1" x14ac:dyDescent="0.35">
      <c r="B402" s="20"/>
      <c r="D402" s="14">
        <v>1</v>
      </c>
      <c r="E402" s="14">
        <v>1</v>
      </c>
      <c r="F402" s="19">
        <v>1</v>
      </c>
      <c r="G402" s="15">
        <v>92</v>
      </c>
      <c r="H402" s="15">
        <v>92</v>
      </c>
      <c r="I402" s="15">
        <v>5930</v>
      </c>
      <c r="J402" s="15">
        <v>30</v>
      </c>
      <c r="K402" s="15">
        <v>36</v>
      </c>
      <c r="L402" s="16"/>
      <c r="M402" s="15">
        <v>150</v>
      </c>
      <c r="N402" s="15">
        <v>0</v>
      </c>
      <c r="O402" s="15">
        <v>0</v>
      </c>
      <c r="P402" s="15">
        <v>100</v>
      </c>
      <c r="Q402" s="15">
        <v>0</v>
      </c>
      <c r="R402" s="15">
        <v>0</v>
      </c>
      <c r="S402" s="15">
        <v>100</v>
      </c>
      <c r="T402" s="15">
        <v>150</v>
      </c>
      <c r="U402" s="15">
        <v>0</v>
      </c>
      <c r="V402" s="15">
        <v>100</v>
      </c>
      <c r="W402" s="16"/>
      <c r="X402" s="15">
        <v>150</v>
      </c>
      <c r="Y402" s="15">
        <v>0</v>
      </c>
      <c r="Z402" s="15">
        <v>0</v>
      </c>
      <c r="AA402" s="15">
        <v>100</v>
      </c>
      <c r="AB402" s="15">
        <v>0</v>
      </c>
      <c r="AC402" s="15">
        <v>0</v>
      </c>
      <c r="AD402" s="15">
        <v>100</v>
      </c>
      <c r="AE402" s="15">
        <v>150</v>
      </c>
      <c r="AF402" s="15">
        <v>0</v>
      </c>
      <c r="AG402" s="15">
        <v>100</v>
      </c>
      <c r="AH402" s="15">
        <v>0</v>
      </c>
      <c r="AI402" s="15">
        <v>0</v>
      </c>
      <c r="AJ402" s="17"/>
      <c r="AK402" s="15">
        <v>150</v>
      </c>
      <c r="AL402" s="15">
        <v>0</v>
      </c>
      <c r="AM402" s="17"/>
      <c r="AN402" s="15">
        <v>0</v>
      </c>
      <c r="AO402" s="15">
        <v>0</v>
      </c>
      <c r="AP402" s="15">
        <v>0</v>
      </c>
      <c r="AQ402" s="15">
        <v>0</v>
      </c>
      <c r="AR402" s="15">
        <v>0</v>
      </c>
      <c r="AS402" s="15">
        <v>0</v>
      </c>
      <c r="AT402" s="15">
        <v>0</v>
      </c>
      <c r="AU402" s="15">
        <v>0</v>
      </c>
      <c r="AV402" s="15">
        <v>0</v>
      </c>
      <c r="AW402" s="15">
        <v>0</v>
      </c>
      <c r="AX402" s="15">
        <v>0</v>
      </c>
      <c r="AY402" s="17"/>
      <c r="AZ402" s="15">
        <v>6000</v>
      </c>
      <c r="BA402" s="15">
        <v>6000</v>
      </c>
      <c r="BB402" s="15">
        <f>BB401</f>
        <v>235</v>
      </c>
      <c r="BC402" s="15">
        <v>25</v>
      </c>
      <c r="BD402" s="15">
        <v>0</v>
      </c>
      <c r="BE402" s="15">
        <v>60</v>
      </c>
      <c r="BF402" s="17"/>
      <c r="BG402" s="15">
        <v>1000</v>
      </c>
      <c r="BH402" s="15">
        <v>5000</v>
      </c>
      <c r="BI402" s="17"/>
      <c r="BJ402" s="22">
        <v>1</v>
      </c>
      <c r="BK402" s="65">
        <v>0</v>
      </c>
      <c r="BL402" s="65">
        <v>0</v>
      </c>
      <c r="BM402" s="6">
        <v>116.57837499999998</v>
      </c>
      <c r="BN402" s="8">
        <v>431.60469242537107</v>
      </c>
      <c r="BO402" s="12">
        <v>224.31177785690292</v>
      </c>
      <c r="BP402" s="50">
        <v>0.91908256880733941</v>
      </c>
      <c r="BQ402" s="4">
        <v>398.2769286888539</v>
      </c>
      <c r="BR402" s="50">
        <v>0.90447653429602881</v>
      </c>
      <c r="BS402" s="4">
        <v>404.70854559090628</v>
      </c>
      <c r="BT402"/>
    </row>
    <row r="403" spans="1:72" ht="17.25" customHeight="1" x14ac:dyDescent="0.3">
      <c r="A403">
        <v>574</v>
      </c>
      <c r="B403" s="18" t="e">
        <f>VLOOKUP(CONCATENATE("CREATURE_NAME_",A403),[1]Localization_Hero!$A:$E,2,FALSE)</f>
        <v>#N/A</v>
      </c>
      <c r="C403" s="43" t="str">
        <f>VLOOKUP($A403,[2]CreatureTable!$A:$I,9,FALSE)</f>
        <v>Assassin</v>
      </c>
      <c r="D403">
        <v>1</v>
      </c>
      <c r="E403">
        <v>1</v>
      </c>
      <c r="F403" s="18">
        <v>1</v>
      </c>
      <c r="G403" s="10">
        <f>ROUND(VLOOKUP($C403,$B$4:$BH$42,6,FALSE),0)</f>
        <v>101</v>
      </c>
      <c r="H403" s="10">
        <f>ROUND(VLOOKUP($C403,$B$4:$BH$42,7,FALSE),0)</f>
        <v>101</v>
      </c>
      <c r="I403" s="10">
        <f>ROUND(VLOOKUP($C403,$B$4:$BH$42,8,FALSE),0)</f>
        <v>5666</v>
      </c>
      <c r="J403" s="10">
        <f>ROUND(VLOOKUP($C403,$B$4:$BH$42,9,FALSE),0)</f>
        <v>32</v>
      </c>
      <c r="K403" s="10">
        <f>ROUND(VLOOKUP($C403,$B$4:$BH$42,10,FALSE),0)</f>
        <v>28</v>
      </c>
      <c r="L403" s="2"/>
      <c r="M403" s="10">
        <f>ROUND(VLOOKUP($C403,$B$4:$BH$42,12,FALSE),0)</f>
        <v>200</v>
      </c>
      <c r="N403" s="10">
        <f>ROUND(VLOOKUP($C403,$B$4:$BH$42,13,FALSE),0)</f>
        <v>0</v>
      </c>
      <c r="O403" s="10">
        <f>ROUND(VLOOKUP($C403,$B$4:$BH$42,14,FALSE),0)</f>
        <v>300</v>
      </c>
      <c r="P403" s="10">
        <f>ROUND(VLOOKUP($C403,$B$4:$BH$42,15,FALSE),0)</f>
        <v>200</v>
      </c>
      <c r="Q403" s="10">
        <f>ROUND(VLOOKUP($C403,$B$4:$BH$42,16,FALSE),0)</f>
        <v>0</v>
      </c>
      <c r="R403" s="10">
        <f>ROUND(VLOOKUP($C403,$B$4:$BH$42,17,FALSE),0)</f>
        <v>0</v>
      </c>
      <c r="S403" s="10">
        <f>ROUND(VLOOKUP($C403,$B$4:$BH$42,18,FALSE),0)</f>
        <v>100</v>
      </c>
      <c r="T403" s="10">
        <f>ROUND(VLOOKUP($C403,$B$4:$BH$42,19,FALSE),0)</f>
        <v>0</v>
      </c>
      <c r="U403" s="10">
        <f>ROUND(VLOOKUP($C403,$B$4:$BH$42,20,FALSE),0)</f>
        <v>0</v>
      </c>
      <c r="V403" s="10">
        <f>ROUND(VLOOKUP($C403,$B$4:$BH$42,21,FALSE),0)</f>
        <v>0</v>
      </c>
      <c r="W403" s="2"/>
      <c r="X403" s="10">
        <f>ROUND(VLOOKUP($C403,$B$4:$BH$42,23,FALSE),0)</f>
        <v>200</v>
      </c>
      <c r="Y403" s="10">
        <f>ROUND(VLOOKUP($C403,$B$4:$BH$42,24,FALSE),0)</f>
        <v>0</v>
      </c>
      <c r="Z403" s="10">
        <f>ROUND(VLOOKUP($C403,$B$4:$BH$42,25,FALSE),0)</f>
        <v>300</v>
      </c>
      <c r="AA403" s="10">
        <f>ROUND(VLOOKUP($C403,$B$4:$BH$42,26,FALSE),0)</f>
        <v>200</v>
      </c>
      <c r="AB403" s="10">
        <f>ROUND(VLOOKUP($C403,$B$4:$BH$42,27,FALSE),0)</f>
        <v>0</v>
      </c>
      <c r="AC403" s="10">
        <f>ROUND(VLOOKUP($C403,$B$4:$BH$42,28,FALSE),0)</f>
        <v>0</v>
      </c>
      <c r="AD403" s="10">
        <f>ROUND(VLOOKUP($C403,$B$4:$BH$42,29,FALSE),0)</f>
        <v>100</v>
      </c>
      <c r="AE403" s="10">
        <f>ROUND(VLOOKUP($C403,$B$4:$BH$42,30,FALSE),0)</f>
        <v>0</v>
      </c>
      <c r="AF403" s="10">
        <f>ROUND(VLOOKUP($C403,$B$4:$BH$42,31,FALSE),0)</f>
        <v>0</v>
      </c>
      <c r="AG403" s="10">
        <f>ROUND(VLOOKUP($C403,$B$4:$BH$42,32,FALSE),0)</f>
        <v>0</v>
      </c>
      <c r="AH403" s="10">
        <f>ROUND(VLOOKUP($C403,$B$4:$BH$42,33,FALSE),0)</f>
        <v>0</v>
      </c>
      <c r="AI403" s="10">
        <f>ROUND(VLOOKUP($C403,$B$4:$BH$42,34,FALSE),0)</f>
        <v>0</v>
      </c>
      <c r="AJ403" s="3"/>
      <c r="AK403" s="10">
        <f>ROUND(VLOOKUP($C403,$B$4:$BH$42,36,FALSE),0)</f>
        <v>0</v>
      </c>
      <c r="AL403" s="10">
        <f>ROUND(VLOOKUP($C403,$B$4:$BH$42,37,FALSE),0)</f>
        <v>0</v>
      </c>
      <c r="AM403" s="3"/>
      <c r="AN403" s="10">
        <f>ROUND(VLOOKUP($C403,$B$4:$BH$42,39,FALSE),0)</f>
        <v>0</v>
      </c>
      <c r="AO403" s="10">
        <f>ROUND(VLOOKUP($C403,$B$4:$BH$42,40,FALSE),0)</f>
        <v>0</v>
      </c>
      <c r="AP403" s="10">
        <f>ROUND(VLOOKUP($C403,$B$4:$BH$42,41,FALSE),0)</f>
        <v>0</v>
      </c>
      <c r="AQ403" s="10">
        <f>ROUND(VLOOKUP($C403,$B$4:$BH$42,42,FALSE),0)</f>
        <v>0</v>
      </c>
      <c r="AR403" s="10">
        <f>ROUND(VLOOKUP($C403,$B$4:$BH$42,43,FALSE),0)</f>
        <v>0</v>
      </c>
      <c r="AS403" s="10">
        <f>ROUND(VLOOKUP($C403,$B$4:$BH$42,44,FALSE),0)</f>
        <v>0</v>
      </c>
      <c r="AT403" s="10">
        <f>ROUND(VLOOKUP($C403,$B$4:$BH$42,45,FALSE),0)</f>
        <v>0</v>
      </c>
      <c r="AU403" s="10">
        <f>ROUND(VLOOKUP($C403,$B$4:$BH$42,46,FALSE),0)</f>
        <v>0</v>
      </c>
      <c r="AV403" s="10">
        <f>ROUND(VLOOKUP($C403,$B$4:$BH$42,47,FALSE),0)</f>
        <v>0</v>
      </c>
      <c r="AW403" s="10">
        <f>ROUND(VLOOKUP($C403,$B$4:$BH$42,48,FALSE),0)</f>
        <v>0</v>
      </c>
      <c r="AX403" s="10">
        <f>ROUND(VLOOKUP($C403,$B$4:$BH$42,49,FALSE),0)</f>
        <v>0</v>
      </c>
      <c r="AY403" s="3"/>
      <c r="AZ403" s="10">
        <v>6000</v>
      </c>
      <c r="BA403" s="10">
        <v>6000</v>
      </c>
      <c r="BB403" s="10">
        <v>310</v>
      </c>
      <c r="BC403" s="10">
        <v>0</v>
      </c>
      <c r="BD403" s="10">
        <v>0</v>
      </c>
      <c r="BE403" s="10">
        <v>60</v>
      </c>
      <c r="BF403" s="3"/>
      <c r="BG403" s="10">
        <v>1000</v>
      </c>
      <c r="BH403" s="10">
        <v>5000</v>
      </c>
      <c r="BI403" s="3"/>
      <c r="BJ403" s="21">
        <v>1</v>
      </c>
      <c r="BK403" s="65">
        <v>0</v>
      </c>
      <c r="BL403" s="65">
        <v>0</v>
      </c>
      <c r="BM403" s="6">
        <f t="shared" ref="BM403:BM404" si="1519">MAX(G403*(1+M403/1000*(1+O403/1000))*(1+0.5*T403/1000)*(1+0.25*S403/1000),(H403*(1+X403/1000*(1+Z403/1000))*(1+0.5*AE403/1000)*(1+0.25*AD403/1000)))*BG403/1000</f>
        <v>130.44149999999999</v>
      </c>
      <c r="BN403" s="8">
        <f t="shared" ref="BN403:BN404" si="1520">(BQ403+BS403)/2*(1+AI403/2000)*(1+AH403/2000)*(1+AN403/2000)*(1+AK403/2000)</f>
        <v>385.30245660461935</v>
      </c>
      <c r="BO403" s="12">
        <f t="shared" ref="BO403:BO404" si="1521">SQRT(BM403*BN403)</f>
        <v>224.18615120740947</v>
      </c>
      <c r="BP403" s="50">
        <f>(1-'#Constant'!$A$3)/($J403*'#Constant'!$B$3/'#Constant'!$C$3^($D403-1)+1)+'#Constant'!$A$3</f>
        <v>0.91416058394160582</v>
      </c>
      <c r="BQ403" s="4">
        <f t="shared" ref="BQ403:BQ404" si="1522">I403/(BP403*(1-Q403/1000*(0.5+R403/1000))*(1-P403/1000)*(1-V403/1000)*(1+U403/1000))/20</f>
        <v>387.37723570744168</v>
      </c>
      <c r="BR403" s="50">
        <f>(1-'#Constant'!$A$3)/($K403*'#Constant'!$B$3/'#Constant'!$C$3^($D403-1)+1)+'#Constant'!$A$3</f>
        <v>0.92405904059040589</v>
      </c>
      <c r="BS403" s="4">
        <f t="shared" ref="BS403:BS404" si="1523">I403/(BR403*(1-AB403/1000*(0.5+AC403/1000))*(1-AA403/1000)*(1-AG403/1000)*(1+AF403/1000))/20</f>
        <v>383.22767750179702</v>
      </c>
      <c r="BT403">
        <f>BO403/$BO$4*100</f>
        <v>170.38996153008969</v>
      </c>
    </row>
    <row r="404" spans="1:72" s="13" customFormat="1" ht="17.25" thickBot="1" x14ac:dyDescent="0.35">
      <c r="B404" s="20"/>
      <c r="D404" s="14">
        <v>1</v>
      </c>
      <c r="E404" s="14">
        <v>1</v>
      </c>
      <c r="F404" s="19">
        <v>1</v>
      </c>
      <c r="G404" s="15">
        <f>G403</f>
        <v>101</v>
      </c>
      <c r="H404" s="15">
        <f>H403</f>
        <v>101</v>
      </c>
      <c r="I404" s="15">
        <f>I403</f>
        <v>5666</v>
      </c>
      <c r="J404" s="15">
        <f>J403</f>
        <v>32</v>
      </c>
      <c r="K404" s="15">
        <f>K403</f>
        <v>28</v>
      </c>
      <c r="L404" s="16"/>
      <c r="M404" s="15">
        <f t="shared" ref="M404:V404" si="1524">M403</f>
        <v>200</v>
      </c>
      <c r="N404" s="15">
        <f t="shared" si="1524"/>
        <v>0</v>
      </c>
      <c r="O404" s="15">
        <f t="shared" si="1524"/>
        <v>300</v>
      </c>
      <c r="P404" s="15">
        <f t="shared" si="1524"/>
        <v>200</v>
      </c>
      <c r="Q404" s="15">
        <f t="shared" si="1524"/>
        <v>0</v>
      </c>
      <c r="R404" s="15">
        <f t="shared" si="1524"/>
        <v>0</v>
      </c>
      <c r="S404" s="15">
        <f t="shared" si="1524"/>
        <v>100</v>
      </c>
      <c r="T404" s="15">
        <f t="shared" si="1524"/>
        <v>0</v>
      </c>
      <c r="U404" s="15">
        <f t="shared" si="1524"/>
        <v>0</v>
      </c>
      <c r="V404" s="15">
        <f t="shared" si="1524"/>
        <v>0</v>
      </c>
      <c r="W404" s="16"/>
      <c r="X404" s="15">
        <f t="shared" ref="X404:AI404" si="1525">X403</f>
        <v>200</v>
      </c>
      <c r="Y404" s="15">
        <f t="shared" si="1525"/>
        <v>0</v>
      </c>
      <c r="Z404" s="15">
        <f t="shared" si="1525"/>
        <v>300</v>
      </c>
      <c r="AA404" s="15">
        <f t="shared" si="1525"/>
        <v>200</v>
      </c>
      <c r="AB404" s="15">
        <f t="shared" si="1525"/>
        <v>0</v>
      </c>
      <c r="AC404" s="15">
        <f t="shared" si="1525"/>
        <v>0</v>
      </c>
      <c r="AD404" s="15">
        <f t="shared" si="1525"/>
        <v>100</v>
      </c>
      <c r="AE404" s="15">
        <f t="shared" si="1525"/>
        <v>0</v>
      </c>
      <c r="AF404" s="15">
        <f t="shared" si="1525"/>
        <v>0</v>
      </c>
      <c r="AG404" s="15">
        <f t="shared" si="1525"/>
        <v>0</v>
      </c>
      <c r="AH404" s="15">
        <f t="shared" si="1525"/>
        <v>0</v>
      </c>
      <c r="AI404" s="15">
        <f t="shared" si="1525"/>
        <v>0</v>
      </c>
      <c r="AJ404" s="17"/>
      <c r="AK404" s="15">
        <f>AK403</f>
        <v>0</v>
      </c>
      <c r="AL404" s="15">
        <f>AL403</f>
        <v>0</v>
      </c>
      <c r="AM404" s="17"/>
      <c r="AN404" s="15">
        <f t="shared" ref="AN404:AX404" si="1526">AN403</f>
        <v>0</v>
      </c>
      <c r="AO404" s="15">
        <f t="shared" si="1526"/>
        <v>0</v>
      </c>
      <c r="AP404" s="15">
        <f t="shared" si="1526"/>
        <v>0</v>
      </c>
      <c r="AQ404" s="15">
        <f t="shared" si="1526"/>
        <v>0</v>
      </c>
      <c r="AR404" s="15">
        <f t="shared" si="1526"/>
        <v>0</v>
      </c>
      <c r="AS404" s="15">
        <f t="shared" si="1526"/>
        <v>0</v>
      </c>
      <c r="AT404" s="15">
        <f t="shared" si="1526"/>
        <v>0</v>
      </c>
      <c r="AU404" s="15">
        <f t="shared" si="1526"/>
        <v>0</v>
      </c>
      <c r="AV404" s="15">
        <f t="shared" si="1526"/>
        <v>0</v>
      </c>
      <c r="AW404" s="15">
        <f t="shared" si="1526"/>
        <v>0</v>
      </c>
      <c r="AX404" s="15">
        <f t="shared" si="1526"/>
        <v>0</v>
      </c>
      <c r="AY404" s="17"/>
      <c r="AZ404" s="15">
        <f t="shared" ref="AZ404:BA404" si="1527">AZ403</f>
        <v>6000</v>
      </c>
      <c r="BA404" s="15">
        <f t="shared" si="1527"/>
        <v>6000</v>
      </c>
      <c r="BB404" s="15">
        <f>BB403</f>
        <v>310</v>
      </c>
      <c r="BC404" s="15">
        <f t="shared" ref="BC404:BE404" si="1528">BC403</f>
        <v>0</v>
      </c>
      <c r="BD404" s="15">
        <f t="shared" si="1528"/>
        <v>0</v>
      </c>
      <c r="BE404" s="15">
        <f t="shared" si="1528"/>
        <v>60</v>
      </c>
      <c r="BF404" s="17"/>
      <c r="BG404" s="15">
        <f t="shared" ref="BG404:BH404" si="1529">BG403</f>
        <v>1000</v>
      </c>
      <c r="BH404" s="15">
        <f t="shared" si="1529"/>
        <v>5000</v>
      </c>
      <c r="BI404" s="17"/>
      <c r="BJ404" s="22">
        <f>G404/G403</f>
        <v>1</v>
      </c>
      <c r="BK404" s="65">
        <f t="shared" ref="BK404:BL404" si="1530">BK403</f>
        <v>0</v>
      </c>
      <c r="BL404" s="65">
        <f t="shared" si="1530"/>
        <v>0</v>
      </c>
      <c r="BM404" s="6">
        <f t="shared" si="1519"/>
        <v>130.44149999999999</v>
      </c>
      <c r="BN404" s="8">
        <f t="shared" si="1520"/>
        <v>385.30245660461935</v>
      </c>
      <c r="BO404" s="12">
        <f t="shared" si="1521"/>
        <v>224.18615120740947</v>
      </c>
      <c r="BP404" s="50">
        <f>(1-'#Constant'!$A$3)/($J404*'#Constant'!$B$3/'#Constant'!$C$3^($D404-1)+1)+'#Constant'!$A$3</f>
        <v>0.91416058394160582</v>
      </c>
      <c r="BQ404" s="4">
        <f t="shared" si="1522"/>
        <v>387.37723570744168</v>
      </c>
      <c r="BR404" s="50">
        <f>(1-'#Constant'!$A$3)/($K404*'#Constant'!$B$3/'#Constant'!$C$3^($D404-1)+1)+'#Constant'!$A$3</f>
        <v>0.92405904059040589</v>
      </c>
      <c r="BS404" s="4">
        <f t="shared" si="1523"/>
        <v>383.22767750179702</v>
      </c>
      <c r="BT404"/>
    </row>
    <row r="405" spans="1:72" x14ac:dyDescent="0.3">
      <c r="A405">
        <v>575</v>
      </c>
      <c r="B405" s="18" t="str">
        <f>VLOOKUP(CONCATENATE("CREATURE_NAME_",A405),[1]Localization_Hero!$A:$E,2,FALSE)</f>
        <v>{1}의 어둠</v>
      </c>
      <c r="C405" s="43" t="str">
        <f>VLOOKUP($A405,[2]CreatureTable!$A:$I,9,FALSE)</f>
        <v>Wizard</v>
      </c>
      <c r="D405">
        <v>1</v>
      </c>
      <c r="E405">
        <v>1</v>
      </c>
      <c r="F405" s="18">
        <v>1</v>
      </c>
      <c r="G405" s="10">
        <f>ROUND(VLOOKUP($C405,$B$4:$BH$42,6,FALSE),0)</f>
        <v>120</v>
      </c>
      <c r="H405" s="10">
        <f>ROUND(VLOOKUP($C405,$B$4:$BH$42,7,FALSE),0)</f>
        <v>120</v>
      </c>
      <c r="I405" s="10">
        <f>ROUND(VLOOKUP($C405,$B$4:$BH$42,8,FALSE),0)</f>
        <v>4031</v>
      </c>
      <c r="J405" s="10">
        <f>ROUND(VLOOKUP($C405,$B$4:$BH$42,9,FALSE),0)</f>
        <v>16</v>
      </c>
      <c r="K405" s="10">
        <f>ROUND(VLOOKUP($C405,$B$4:$BH$42,10,FALSE),0)</f>
        <v>24</v>
      </c>
      <c r="L405" s="2"/>
      <c r="M405" s="10">
        <f>ROUND(VLOOKUP($C405,$B$4:$BH$42,12,FALSE),0)</f>
        <v>100</v>
      </c>
      <c r="N405" s="10">
        <f>ROUND(VLOOKUP($C405,$B$4:$BH$42,13,FALSE),0)</f>
        <v>0</v>
      </c>
      <c r="O405" s="10">
        <f>ROUND(VLOOKUP($C405,$B$4:$BH$42,14,FALSE),0)</f>
        <v>0</v>
      </c>
      <c r="P405" s="10">
        <f>ROUND(VLOOKUP($C405,$B$4:$BH$42,15,FALSE),0)</f>
        <v>0</v>
      </c>
      <c r="Q405" s="10">
        <f>ROUND(VLOOKUP($C405,$B$4:$BH$42,16,FALSE),0)</f>
        <v>0</v>
      </c>
      <c r="R405" s="10">
        <f>ROUND(VLOOKUP($C405,$B$4:$BH$42,17,FALSE),0)</f>
        <v>0</v>
      </c>
      <c r="S405" s="10">
        <f>ROUND(VLOOKUP($C405,$B$4:$BH$42,18,FALSE),0)</f>
        <v>100</v>
      </c>
      <c r="T405" s="10">
        <f>ROUND(VLOOKUP($C405,$B$4:$BH$42,19,FALSE),0)</f>
        <v>150</v>
      </c>
      <c r="U405" s="10">
        <f>ROUND(VLOOKUP($C405,$B$4:$BH$42,20,FALSE),0)</f>
        <v>0</v>
      </c>
      <c r="V405" s="10">
        <f>ROUND(VLOOKUP($C405,$B$4:$BH$42,21,FALSE),0)</f>
        <v>0</v>
      </c>
      <c r="W405" s="2"/>
      <c r="X405" s="10">
        <f>ROUND(VLOOKUP($C405,$B$4:$BH$42,23,FALSE),0)</f>
        <v>100</v>
      </c>
      <c r="Y405" s="10">
        <f>ROUND(VLOOKUP($C405,$B$4:$BH$42,24,FALSE),0)</f>
        <v>0</v>
      </c>
      <c r="Z405" s="10">
        <f>ROUND(VLOOKUP($C405,$B$4:$BH$42,25,FALSE),0)</f>
        <v>0</v>
      </c>
      <c r="AA405" s="10">
        <f>ROUND(VLOOKUP($C405,$B$4:$BH$42,26,FALSE),0)</f>
        <v>200</v>
      </c>
      <c r="AB405" s="10">
        <f>ROUND(VLOOKUP($C405,$B$4:$BH$42,27,FALSE),0)</f>
        <v>250</v>
      </c>
      <c r="AC405" s="10">
        <f>ROUND(VLOOKUP($C405,$B$4:$BH$42,28,FALSE),0)</f>
        <v>0</v>
      </c>
      <c r="AD405" s="10">
        <f>ROUND(VLOOKUP($C405,$B$4:$BH$42,29,FALSE),0)</f>
        <v>100</v>
      </c>
      <c r="AE405" s="10">
        <f>ROUND(VLOOKUP($C405,$B$4:$BH$42,30,FALSE),0)</f>
        <v>150</v>
      </c>
      <c r="AF405" s="10">
        <f>ROUND(VLOOKUP($C405,$B$4:$BH$42,31,FALSE),0)</f>
        <v>0</v>
      </c>
      <c r="AG405" s="10">
        <f>ROUND(VLOOKUP($C405,$B$4:$BH$42,32,FALSE),0)</f>
        <v>0</v>
      </c>
      <c r="AH405" s="10">
        <f>ROUND(VLOOKUP($C405,$B$4:$BH$42,33,FALSE),0)</f>
        <v>0</v>
      </c>
      <c r="AI405" s="10">
        <f>ROUND(VLOOKUP($C405,$B$4:$BH$42,34,FALSE),0)</f>
        <v>0</v>
      </c>
      <c r="AJ405" s="3"/>
      <c r="AK405" s="10">
        <f>ROUND(VLOOKUP($C405,$B$4:$BH$42,36,FALSE),0)</f>
        <v>0</v>
      </c>
      <c r="AL405" s="10">
        <f>ROUND(VLOOKUP($C405,$B$4:$BH$42,37,FALSE),0)</f>
        <v>0</v>
      </c>
      <c r="AM405" s="3"/>
      <c r="AN405" s="10">
        <f>ROUND(VLOOKUP($C405,$B$4:$BH$42,39,FALSE),0)</f>
        <v>0</v>
      </c>
      <c r="AO405" s="10">
        <f>ROUND(VLOOKUP($C405,$B$4:$BH$42,40,FALSE),0)</f>
        <v>0</v>
      </c>
      <c r="AP405" s="10">
        <f>ROUND(VLOOKUP($C405,$B$4:$BH$42,41,FALSE),0)</f>
        <v>0</v>
      </c>
      <c r="AQ405" s="10">
        <f>ROUND(VLOOKUP($C405,$B$4:$BH$42,42,FALSE),0)</f>
        <v>0</v>
      </c>
      <c r="AR405" s="10">
        <f>ROUND(VLOOKUP($C405,$B$4:$BH$42,43,FALSE),0)</f>
        <v>0</v>
      </c>
      <c r="AS405" s="10">
        <f>ROUND(VLOOKUP($C405,$B$4:$BH$42,44,FALSE),0)</f>
        <v>0</v>
      </c>
      <c r="AT405" s="10">
        <f>ROUND(VLOOKUP($C405,$B$4:$BH$42,45,FALSE),0)</f>
        <v>0</v>
      </c>
      <c r="AU405" s="10">
        <f>ROUND(VLOOKUP($C405,$B$4:$BH$42,46,FALSE),0)</f>
        <v>0</v>
      </c>
      <c r="AV405" s="10">
        <f>ROUND(VLOOKUP($C405,$B$4:$BH$42,47,FALSE),0)</f>
        <v>0</v>
      </c>
      <c r="AW405" s="10">
        <f>ROUND(VLOOKUP($C405,$B$4:$BH$42,48,FALSE),0)</f>
        <v>0</v>
      </c>
      <c r="AX405" s="10">
        <f>ROUND(VLOOKUP($C405,$B$4:$BH$42,49,FALSE),0)</f>
        <v>0</v>
      </c>
      <c r="AY405" s="3"/>
      <c r="AZ405" s="10">
        <v>6000</v>
      </c>
      <c r="BA405" s="10">
        <v>2000</v>
      </c>
      <c r="BB405" s="10">
        <v>305</v>
      </c>
      <c r="BC405" s="10">
        <v>0</v>
      </c>
      <c r="BD405" s="10">
        <v>0</v>
      </c>
      <c r="BE405" s="10">
        <v>60</v>
      </c>
      <c r="BF405" s="3"/>
      <c r="BG405" s="10">
        <v>1000</v>
      </c>
      <c r="BH405" s="10">
        <v>5000</v>
      </c>
      <c r="BI405" s="3"/>
      <c r="BJ405" s="21">
        <v>1</v>
      </c>
      <c r="BK405" s="65">
        <v>0</v>
      </c>
      <c r="BL405" s="65">
        <v>0</v>
      </c>
      <c r="BM405" s="6">
        <f t="shared" ref="BM405:BM408" si="1531">MAX(G405*(1+M405/1000*(1+O405/1000))*(1+0.5*T405/1000)*(1+0.25*S405/1000),(H405*(1+X405/1000*(1+Z405/1000))*(1+0.5*AE405/1000)*(1+0.25*AD405/1000)))*BG405/1000</f>
        <v>145.44749999999999</v>
      </c>
      <c r="BN405" s="8">
        <f t="shared" ref="BN405:BN408" si="1532">(BQ405+BS405)/2*(1+AI405/2000)*(1+AH405/2000)*(1+AN405/2000)*(1+AK405/2000)</f>
        <v>259.61870858192918</v>
      </c>
      <c r="BO405" s="12">
        <f t="shared" ref="BO405:BO408" si="1533">SQRT(BM405*BN405)</f>
        <v>194.32162030116501</v>
      </c>
      <c r="BP405" s="50">
        <f>(1-'#Constant'!$A$3)/($J405*'#Constant'!$B$3/'#Constant'!$C$3^($D405-1)+1)+'#Constant'!$A$3</f>
        <v>0.95511450381679386</v>
      </c>
      <c r="BQ405" s="4">
        <f t="shared" ref="BQ405:BQ408" si="1534">I405/(BP405*(1-Q405/1000*(0.5+R405/1000))*(1-P405/1000)*(1-V405/1000)*(1+U405/1000))/20</f>
        <v>211.02181905370844</v>
      </c>
      <c r="BR405" s="50">
        <f>(1-'#Constant'!$A$3)/($K405*'#Constant'!$B$3/'#Constant'!$C$3^($D405-1)+1)+'#Constant'!$A$3</f>
        <v>0.93417910447761188</v>
      </c>
      <c r="BS405" s="4">
        <f t="shared" ref="BS405:BS408" si="1535">I405/(BR405*(1-AB405/1000*(0.5+AC405/1000))*(1-AA405/1000)*(1-AG405/1000)*(1+AF405/1000))/20</f>
        <v>308.21559811014993</v>
      </c>
      <c r="BT405">
        <f>BO405/$BO$4*100</f>
        <v>147.69178751343802</v>
      </c>
    </row>
    <row r="406" spans="1:72" s="13" customFormat="1" ht="17.25" thickBot="1" x14ac:dyDescent="0.35">
      <c r="B406" s="20"/>
      <c r="D406" s="14">
        <v>1</v>
      </c>
      <c r="E406" s="14">
        <v>1</v>
      </c>
      <c r="F406" s="19">
        <v>1</v>
      </c>
      <c r="G406" s="15">
        <f>G405</f>
        <v>120</v>
      </c>
      <c r="H406" s="15">
        <f>H405</f>
        <v>120</v>
      </c>
      <c r="I406" s="15">
        <f>I405</f>
        <v>4031</v>
      </c>
      <c r="J406" s="15">
        <f>J405</f>
        <v>16</v>
      </c>
      <c r="K406" s="15">
        <f>K405</f>
        <v>24</v>
      </c>
      <c r="L406" s="16"/>
      <c r="M406" s="15">
        <f t="shared" ref="M406:V406" si="1536">M405</f>
        <v>100</v>
      </c>
      <c r="N406" s="15">
        <f t="shared" si="1536"/>
        <v>0</v>
      </c>
      <c r="O406" s="15">
        <f t="shared" si="1536"/>
        <v>0</v>
      </c>
      <c r="P406" s="15">
        <f t="shared" si="1536"/>
        <v>0</v>
      </c>
      <c r="Q406" s="15">
        <f t="shared" si="1536"/>
        <v>0</v>
      </c>
      <c r="R406" s="15">
        <f t="shared" si="1536"/>
        <v>0</v>
      </c>
      <c r="S406" s="15">
        <f t="shared" si="1536"/>
        <v>100</v>
      </c>
      <c r="T406" s="15">
        <f t="shared" si="1536"/>
        <v>150</v>
      </c>
      <c r="U406" s="15">
        <f t="shared" si="1536"/>
        <v>0</v>
      </c>
      <c r="V406" s="15">
        <f t="shared" si="1536"/>
        <v>0</v>
      </c>
      <c r="W406" s="16"/>
      <c r="X406" s="15">
        <f t="shared" ref="X406:AI406" si="1537">X405</f>
        <v>100</v>
      </c>
      <c r="Y406" s="15">
        <f t="shared" si="1537"/>
        <v>0</v>
      </c>
      <c r="Z406" s="15">
        <f t="shared" si="1537"/>
        <v>0</v>
      </c>
      <c r="AA406" s="15">
        <f t="shared" si="1537"/>
        <v>200</v>
      </c>
      <c r="AB406" s="15">
        <f t="shared" si="1537"/>
        <v>250</v>
      </c>
      <c r="AC406" s="15">
        <f t="shared" si="1537"/>
        <v>0</v>
      </c>
      <c r="AD406" s="15">
        <f t="shared" si="1537"/>
        <v>100</v>
      </c>
      <c r="AE406" s="15">
        <f t="shared" si="1537"/>
        <v>150</v>
      </c>
      <c r="AF406" s="15">
        <f t="shared" si="1537"/>
        <v>0</v>
      </c>
      <c r="AG406" s="15">
        <f t="shared" si="1537"/>
        <v>0</v>
      </c>
      <c r="AH406" s="15">
        <f t="shared" si="1537"/>
        <v>0</v>
      </c>
      <c r="AI406" s="15">
        <f t="shared" si="1537"/>
        <v>0</v>
      </c>
      <c r="AJ406" s="17"/>
      <c r="AK406" s="15">
        <f>AK405</f>
        <v>0</v>
      </c>
      <c r="AL406" s="15">
        <f>AL405</f>
        <v>0</v>
      </c>
      <c r="AM406" s="17"/>
      <c r="AN406" s="15">
        <f t="shared" ref="AN406:AX406" si="1538">AN405</f>
        <v>0</v>
      </c>
      <c r="AO406" s="15">
        <f t="shared" si="1538"/>
        <v>0</v>
      </c>
      <c r="AP406" s="15">
        <f t="shared" si="1538"/>
        <v>0</v>
      </c>
      <c r="AQ406" s="15">
        <f t="shared" si="1538"/>
        <v>0</v>
      </c>
      <c r="AR406" s="15">
        <f t="shared" si="1538"/>
        <v>0</v>
      </c>
      <c r="AS406" s="15">
        <f t="shared" si="1538"/>
        <v>0</v>
      </c>
      <c r="AT406" s="15">
        <f t="shared" si="1538"/>
        <v>0</v>
      </c>
      <c r="AU406" s="15">
        <f t="shared" si="1538"/>
        <v>0</v>
      </c>
      <c r="AV406" s="15">
        <f t="shared" si="1538"/>
        <v>0</v>
      </c>
      <c r="AW406" s="15">
        <f t="shared" si="1538"/>
        <v>0</v>
      </c>
      <c r="AX406" s="15">
        <f t="shared" si="1538"/>
        <v>0</v>
      </c>
      <c r="AY406" s="17"/>
      <c r="AZ406" s="15">
        <f t="shared" ref="AZ406:BA406" si="1539">AZ405</f>
        <v>6000</v>
      </c>
      <c r="BA406" s="15">
        <f t="shared" si="1539"/>
        <v>2000</v>
      </c>
      <c r="BB406" s="15">
        <f>BB405</f>
        <v>305</v>
      </c>
      <c r="BC406" s="15">
        <f t="shared" ref="BC406:BE406" si="1540">BC405</f>
        <v>0</v>
      </c>
      <c r="BD406" s="15">
        <f t="shared" si="1540"/>
        <v>0</v>
      </c>
      <c r="BE406" s="15">
        <f t="shared" si="1540"/>
        <v>60</v>
      </c>
      <c r="BF406" s="17"/>
      <c r="BG406" s="15">
        <f t="shared" ref="BG406:BH406" si="1541">BG405</f>
        <v>1000</v>
      </c>
      <c r="BH406" s="15">
        <f t="shared" si="1541"/>
        <v>5000</v>
      </c>
      <c r="BI406" s="17"/>
      <c r="BJ406" s="22">
        <f>G406/G405</f>
        <v>1</v>
      </c>
      <c r="BK406" s="65">
        <f t="shared" ref="BK406:BL406" si="1542">BK405</f>
        <v>0</v>
      </c>
      <c r="BL406" s="65">
        <f t="shared" si="1542"/>
        <v>0</v>
      </c>
      <c r="BM406" s="6">
        <f t="shared" si="1531"/>
        <v>145.44749999999999</v>
      </c>
      <c r="BN406" s="8">
        <f t="shared" si="1532"/>
        <v>259.61870858192918</v>
      </c>
      <c r="BO406" s="12">
        <f t="shared" si="1533"/>
        <v>194.32162030116501</v>
      </c>
      <c r="BP406" s="50">
        <f>(1-'#Constant'!$A$3)/($J406*'#Constant'!$B$3/'#Constant'!$C$3^($D406-1)+1)+'#Constant'!$A$3</f>
        <v>0.95511450381679386</v>
      </c>
      <c r="BQ406" s="4">
        <f t="shared" si="1534"/>
        <v>211.02181905370844</v>
      </c>
      <c r="BR406" s="50">
        <f>(1-'#Constant'!$A$3)/($K406*'#Constant'!$B$3/'#Constant'!$C$3^($D406-1)+1)+'#Constant'!$A$3</f>
        <v>0.93417910447761188</v>
      </c>
      <c r="BS406" s="4">
        <f t="shared" si="1535"/>
        <v>308.21559811014993</v>
      </c>
      <c r="BT406"/>
    </row>
    <row r="407" spans="1:72" x14ac:dyDescent="0.3">
      <c r="A407">
        <v>576</v>
      </c>
      <c r="B407" s="18" t="e">
        <f>VLOOKUP(CONCATENATE("CREATURE_NAME_",A407),[1]Localization_Hero!$A:$E,2,FALSE)</f>
        <v>#N/A</v>
      </c>
      <c r="C407" s="43" t="str">
        <f>VLOOKUP($A407,[2]CreatureTable!$A:$I,9,FALSE)</f>
        <v>Knight</v>
      </c>
      <c r="D407">
        <v>1</v>
      </c>
      <c r="E407">
        <v>1</v>
      </c>
      <c r="F407" s="18">
        <v>1</v>
      </c>
      <c r="G407" s="10">
        <f>ROUND(VLOOKUP($C407,$B$4:$BH$42,6,FALSE),0)</f>
        <v>81</v>
      </c>
      <c r="H407" s="10">
        <f>ROUND(VLOOKUP($C407,$B$4:$BH$42,7,FALSE),0)</f>
        <v>81</v>
      </c>
      <c r="I407" s="10">
        <f>ROUND(VLOOKUP($C407,$B$4:$BH$42,8,FALSE),0)</f>
        <v>6982</v>
      </c>
      <c r="J407" s="10">
        <f>ROUND(VLOOKUP($C407,$B$4:$BH$42,9,FALSE),0)</f>
        <v>36</v>
      </c>
      <c r="K407" s="10">
        <f>ROUND(VLOOKUP($C407,$B$4:$BH$42,10,FALSE),0)</f>
        <v>28</v>
      </c>
      <c r="L407" s="2"/>
      <c r="M407" s="10">
        <f>ROUND(VLOOKUP($C407,$B$4:$BH$42,12,FALSE),0)</f>
        <v>50</v>
      </c>
      <c r="N407" s="10">
        <f>ROUND(VLOOKUP($C407,$B$4:$BH$42,13,FALSE),0)</f>
        <v>0</v>
      </c>
      <c r="O407" s="10">
        <f>ROUND(VLOOKUP($C407,$B$4:$BH$42,14,FALSE),0)</f>
        <v>0</v>
      </c>
      <c r="P407" s="10">
        <f>ROUND(VLOOKUP($C407,$B$4:$BH$42,15,FALSE),0)</f>
        <v>0</v>
      </c>
      <c r="Q407" s="10">
        <f>ROUND(VLOOKUP($C407,$B$4:$BH$42,16,FALSE),0)</f>
        <v>100</v>
      </c>
      <c r="R407" s="10">
        <f>ROUND(VLOOKUP($C407,$B$4:$BH$42,17,FALSE),0)</f>
        <v>0</v>
      </c>
      <c r="S407" s="10">
        <f>ROUND(VLOOKUP($C407,$B$4:$BH$42,18,FALSE),0)</f>
        <v>0</v>
      </c>
      <c r="T407" s="10">
        <f>ROUND(VLOOKUP($C407,$B$4:$BH$42,19,FALSE),0)</f>
        <v>0</v>
      </c>
      <c r="U407" s="10">
        <f>ROUND(VLOOKUP($C407,$B$4:$BH$42,20,FALSE),0)</f>
        <v>0</v>
      </c>
      <c r="V407" s="10">
        <f>ROUND(VLOOKUP($C407,$B$4:$BH$42,21,FALSE),0)</f>
        <v>250</v>
      </c>
      <c r="W407" s="2"/>
      <c r="X407" s="10">
        <f>ROUND(VLOOKUP($C407,$B$4:$BH$42,23,FALSE),0)</f>
        <v>50</v>
      </c>
      <c r="Y407" s="10">
        <f>ROUND(VLOOKUP($C407,$B$4:$BH$42,24,FALSE),0)</f>
        <v>0</v>
      </c>
      <c r="Z407" s="10">
        <f>ROUND(VLOOKUP($C407,$B$4:$BH$42,25,FALSE),0)</f>
        <v>0</v>
      </c>
      <c r="AA407" s="10">
        <f>ROUND(VLOOKUP($C407,$B$4:$BH$42,26,FALSE),0)</f>
        <v>0</v>
      </c>
      <c r="AB407" s="10">
        <f>ROUND(VLOOKUP($C407,$B$4:$BH$42,27,FALSE),0)</f>
        <v>100</v>
      </c>
      <c r="AC407" s="10">
        <f>ROUND(VLOOKUP($C407,$B$4:$BH$42,28,FALSE),0)</f>
        <v>0</v>
      </c>
      <c r="AD407" s="10">
        <f>ROUND(VLOOKUP($C407,$B$4:$BH$42,29,FALSE),0)</f>
        <v>0</v>
      </c>
      <c r="AE407" s="10">
        <f>ROUND(VLOOKUP($C407,$B$4:$BH$42,30,FALSE),0)</f>
        <v>0</v>
      </c>
      <c r="AF407" s="10">
        <f>ROUND(VLOOKUP($C407,$B$4:$BH$42,31,FALSE),0)</f>
        <v>0</v>
      </c>
      <c r="AG407" s="10">
        <f>ROUND(VLOOKUP($C407,$B$4:$BH$42,32,FALSE),0)</f>
        <v>250</v>
      </c>
      <c r="AH407" s="10">
        <f>ROUND(VLOOKUP($C407,$B$4:$BH$42,33,FALSE),0)</f>
        <v>0</v>
      </c>
      <c r="AI407" s="10">
        <f>ROUND(VLOOKUP($C407,$B$4:$BH$42,34,FALSE),0)</f>
        <v>0</v>
      </c>
      <c r="AJ407" s="3"/>
      <c r="AK407" s="10">
        <f>ROUND(VLOOKUP($C407,$B$4:$BH$42,36,FALSE),0)</f>
        <v>0</v>
      </c>
      <c r="AL407" s="10">
        <f>ROUND(VLOOKUP($C407,$B$4:$BH$42,37,FALSE),0)</f>
        <v>0</v>
      </c>
      <c r="AM407" s="3"/>
      <c r="AN407" s="10">
        <f>ROUND(VLOOKUP($C407,$B$4:$BH$42,39,FALSE),0)</f>
        <v>0</v>
      </c>
      <c r="AO407" s="10">
        <f>ROUND(VLOOKUP($C407,$B$4:$BH$42,40,FALSE),0)</f>
        <v>0</v>
      </c>
      <c r="AP407" s="10">
        <f>ROUND(VLOOKUP($C407,$B$4:$BH$42,41,FALSE),0)</f>
        <v>0</v>
      </c>
      <c r="AQ407" s="10">
        <f>ROUND(VLOOKUP($C407,$B$4:$BH$42,42,FALSE),0)</f>
        <v>0</v>
      </c>
      <c r="AR407" s="10">
        <f>ROUND(VLOOKUP($C407,$B$4:$BH$42,43,FALSE),0)</f>
        <v>0</v>
      </c>
      <c r="AS407" s="10">
        <f>ROUND(VLOOKUP($C407,$B$4:$BH$42,44,FALSE),0)</f>
        <v>0</v>
      </c>
      <c r="AT407" s="10">
        <f>ROUND(VLOOKUP($C407,$B$4:$BH$42,45,FALSE),0)</f>
        <v>0</v>
      </c>
      <c r="AU407" s="10">
        <f>ROUND(VLOOKUP($C407,$B$4:$BH$42,46,FALSE),0)</f>
        <v>0</v>
      </c>
      <c r="AV407" s="10">
        <f>ROUND(VLOOKUP($C407,$B$4:$BH$42,47,FALSE),0)</f>
        <v>0</v>
      </c>
      <c r="AW407" s="10">
        <f>ROUND(VLOOKUP($C407,$B$4:$BH$42,48,FALSE),0)</f>
        <v>0</v>
      </c>
      <c r="AX407" s="10">
        <f>ROUND(VLOOKUP($C407,$B$4:$BH$42,49,FALSE),0)</f>
        <v>0</v>
      </c>
      <c r="AY407" s="3"/>
      <c r="AZ407" s="10">
        <v>6000</v>
      </c>
      <c r="BA407" s="10">
        <v>6000</v>
      </c>
      <c r="BB407" s="10">
        <v>308</v>
      </c>
      <c r="BC407" s="10">
        <v>0</v>
      </c>
      <c r="BD407" s="10">
        <v>0</v>
      </c>
      <c r="BE407" s="10">
        <v>60</v>
      </c>
      <c r="BF407" s="3"/>
      <c r="BG407" s="10">
        <v>1000</v>
      </c>
      <c r="BH407" s="10">
        <v>5000</v>
      </c>
      <c r="BI407" s="3"/>
      <c r="BJ407" s="21">
        <v>1</v>
      </c>
      <c r="BK407" s="65">
        <v>0</v>
      </c>
      <c r="BL407" s="65">
        <v>0</v>
      </c>
      <c r="BM407" s="6">
        <f t="shared" si="1531"/>
        <v>85.05</v>
      </c>
      <c r="BN407" s="8">
        <f t="shared" si="1532"/>
        <v>535.97110176221133</v>
      </c>
      <c r="BO407" s="12">
        <f t="shared" si="1533"/>
        <v>213.50489972100422</v>
      </c>
      <c r="BP407" s="50">
        <f>(1-'[3]#Constant'!$A$3)/($J407*'[3]#Constant'!$B$3/'[3]#Constant'!$C$3^($D407-1)+1)+'[3]#Constant'!$A$3</f>
        <v>0.90447653429602881</v>
      </c>
      <c r="BQ407" s="4">
        <f t="shared" si="1534"/>
        <v>541.71102698872187</v>
      </c>
      <c r="BR407" s="50">
        <f>(1-'[3]#Constant'!$A$3)/($K407*'[3]#Constant'!$B$3/'[3]#Constant'!$C$3^($D407-1)+1)+'[3]#Constant'!$A$3</f>
        <v>0.92405904059040589</v>
      </c>
      <c r="BS407" s="4">
        <f t="shared" si="1535"/>
        <v>530.2311765357008</v>
      </c>
      <c r="BT407">
        <f>BO407/$BO$4*100</f>
        <v>162.27180605946913</v>
      </c>
    </row>
    <row r="408" spans="1:72" s="13" customFormat="1" ht="17.25" thickBot="1" x14ac:dyDescent="0.35">
      <c r="B408" s="20"/>
      <c r="D408" s="14">
        <v>1</v>
      </c>
      <c r="E408" s="14">
        <v>1</v>
      </c>
      <c r="F408" s="19">
        <v>1</v>
      </c>
      <c r="G408" s="15">
        <f>G407</f>
        <v>81</v>
      </c>
      <c r="H408" s="15">
        <f>H407</f>
        <v>81</v>
      </c>
      <c r="I408" s="15">
        <f>I407</f>
        <v>6982</v>
      </c>
      <c r="J408" s="15">
        <f>J407</f>
        <v>36</v>
      </c>
      <c r="K408" s="15">
        <f>K407</f>
        <v>28</v>
      </c>
      <c r="L408" s="16"/>
      <c r="M408" s="15">
        <f t="shared" ref="M408:V408" si="1543">M407</f>
        <v>50</v>
      </c>
      <c r="N408" s="15">
        <f t="shared" si="1543"/>
        <v>0</v>
      </c>
      <c r="O408" s="15">
        <f t="shared" si="1543"/>
        <v>0</v>
      </c>
      <c r="P408" s="15">
        <f t="shared" si="1543"/>
        <v>0</v>
      </c>
      <c r="Q408" s="15">
        <f t="shared" si="1543"/>
        <v>100</v>
      </c>
      <c r="R408" s="15">
        <f t="shared" si="1543"/>
        <v>0</v>
      </c>
      <c r="S408" s="15">
        <f t="shared" si="1543"/>
        <v>0</v>
      </c>
      <c r="T408" s="15">
        <f t="shared" si="1543"/>
        <v>0</v>
      </c>
      <c r="U408" s="15">
        <f t="shared" si="1543"/>
        <v>0</v>
      </c>
      <c r="V408" s="15">
        <f t="shared" si="1543"/>
        <v>250</v>
      </c>
      <c r="W408" s="16"/>
      <c r="X408" s="15">
        <f t="shared" ref="X408:AI408" si="1544">X407</f>
        <v>50</v>
      </c>
      <c r="Y408" s="15">
        <f t="shared" si="1544"/>
        <v>0</v>
      </c>
      <c r="Z408" s="15">
        <f t="shared" si="1544"/>
        <v>0</v>
      </c>
      <c r="AA408" s="15">
        <f t="shared" si="1544"/>
        <v>0</v>
      </c>
      <c r="AB408" s="15">
        <f t="shared" si="1544"/>
        <v>100</v>
      </c>
      <c r="AC408" s="15">
        <f t="shared" si="1544"/>
        <v>0</v>
      </c>
      <c r="AD408" s="15">
        <f t="shared" si="1544"/>
        <v>0</v>
      </c>
      <c r="AE408" s="15">
        <f t="shared" si="1544"/>
        <v>0</v>
      </c>
      <c r="AF408" s="15">
        <f t="shared" si="1544"/>
        <v>0</v>
      </c>
      <c r="AG408" s="15">
        <f t="shared" si="1544"/>
        <v>250</v>
      </c>
      <c r="AH408" s="15">
        <f t="shared" si="1544"/>
        <v>0</v>
      </c>
      <c r="AI408" s="15">
        <f t="shared" si="1544"/>
        <v>0</v>
      </c>
      <c r="AJ408" s="17"/>
      <c r="AK408" s="15">
        <f>AK407</f>
        <v>0</v>
      </c>
      <c r="AL408" s="15">
        <f>AL407</f>
        <v>0</v>
      </c>
      <c r="AM408" s="17"/>
      <c r="AN408" s="15">
        <f t="shared" ref="AN408:AX408" si="1545">AN407</f>
        <v>0</v>
      </c>
      <c r="AO408" s="15">
        <f t="shared" si="1545"/>
        <v>0</v>
      </c>
      <c r="AP408" s="15">
        <f t="shared" si="1545"/>
        <v>0</v>
      </c>
      <c r="AQ408" s="15">
        <f t="shared" si="1545"/>
        <v>0</v>
      </c>
      <c r="AR408" s="15">
        <f t="shared" si="1545"/>
        <v>0</v>
      </c>
      <c r="AS408" s="15">
        <f t="shared" si="1545"/>
        <v>0</v>
      </c>
      <c r="AT408" s="15">
        <f t="shared" si="1545"/>
        <v>0</v>
      </c>
      <c r="AU408" s="15">
        <f t="shared" si="1545"/>
        <v>0</v>
      </c>
      <c r="AV408" s="15">
        <f t="shared" si="1545"/>
        <v>0</v>
      </c>
      <c r="AW408" s="15">
        <f t="shared" si="1545"/>
        <v>0</v>
      </c>
      <c r="AX408" s="15">
        <f t="shared" si="1545"/>
        <v>0</v>
      </c>
      <c r="AY408" s="17"/>
      <c r="AZ408" s="15">
        <f t="shared" ref="AZ408:BA408" si="1546">AZ407</f>
        <v>6000</v>
      </c>
      <c r="BA408" s="15">
        <f t="shared" si="1546"/>
        <v>6000</v>
      </c>
      <c r="BB408" s="15">
        <v>308</v>
      </c>
      <c r="BC408" s="15">
        <v>0</v>
      </c>
      <c r="BD408" s="15">
        <f t="shared" ref="BD408:BE408" si="1547">BD407</f>
        <v>0</v>
      </c>
      <c r="BE408" s="15">
        <f t="shared" si="1547"/>
        <v>60</v>
      </c>
      <c r="BF408" s="17"/>
      <c r="BG408" s="15">
        <f t="shared" ref="BG408:BH408" si="1548">BG407</f>
        <v>1000</v>
      </c>
      <c r="BH408" s="15">
        <f t="shared" si="1548"/>
        <v>5000</v>
      </c>
      <c r="BI408" s="17"/>
      <c r="BJ408" s="22">
        <f>G408/G407</f>
        <v>1</v>
      </c>
      <c r="BK408" s="65">
        <f t="shared" ref="BK408:BL408" si="1549">BK407</f>
        <v>0</v>
      </c>
      <c r="BL408" s="65">
        <f t="shared" si="1549"/>
        <v>0</v>
      </c>
      <c r="BM408" s="6">
        <f t="shared" si="1531"/>
        <v>85.05</v>
      </c>
      <c r="BN408" s="8">
        <f t="shared" si="1532"/>
        <v>535.97110176221133</v>
      </c>
      <c r="BO408" s="12">
        <f t="shared" si="1533"/>
        <v>213.50489972100422</v>
      </c>
      <c r="BP408" s="50">
        <f>(1-'[3]#Constant'!$A$3)/($J408*'[3]#Constant'!$B$3/'[3]#Constant'!$C$3^($D408-1)+1)+'[3]#Constant'!$A$3</f>
        <v>0.90447653429602881</v>
      </c>
      <c r="BQ408" s="4">
        <f t="shared" si="1534"/>
        <v>541.71102698872187</v>
      </c>
      <c r="BR408" s="50">
        <f>(1-'[3]#Constant'!$A$3)/($K408*'[3]#Constant'!$B$3/'[3]#Constant'!$C$3^($D408-1)+1)+'[3]#Constant'!$A$3</f>
        <v>0.92405904059040589</v>
      </c>
      <c r="BS408" s="4">
        <f t="shared" si="1535"/>
        <v>530.2311765357008</v>
      </c>
      <c r="BT408"/>
    </row>
    <row r="409" spans="1:72" x14ac:dyDescent="0.3">
      <c r="A409">
        <v>577</v>
      </c>
      <c r="B409" s="18" t="e">
        <f>VLOOKUP(CONCATENATE("CREATURE_NAME_",A409),[1]Localization_Hero!$A:$E,2,FALSE)</f>
        <v>#N/A</v>
      </c>
      <c r="C409" s="43" t="str">
        <f>VLOOKUP($A409,[2]CreatureTable!$A:$I,9,FALSE)</f>
        <v>Wizard</v>
      </c>
      <c r="D409">
        <v>1</v>
      </c>
      <c r="E409">
        <v>1</v>
      </c>
      <c r="F409" s="18">
        <v>1</v>
      </c>
      <c r="G409" s="10">
        <f>ROUND(VLOOKUP($C409,$B$6:$BH$44,6,FALSE),0)</f>
        <v>120</v>
      </c>
      <c r="H409" s="10">
        <f>ROUND(VLOOKUP($C409,$B$6:$BH$44,7,FALSE),0)</f>
        <v>120</v>
      </c>
      <c r="I409" s="10">
        <f>ROUND(VLOOKUP($C409,$B$6:$BH$44,8,FALSE),0)</f>
        <v>4031</v>
      </c>
      <c r="J409" s="10">
        <f>ROUND(VLOOKUP($C409,$B$6:$BH$44,9,FALSE),0)</f>
        <v>16</v>
      </c>
      <c r="K409" s="10">
        <f>ROUND(VLOOKUP($C409,$B$6:$BH$44,10,FALSE),0)</f>
        <v>24</v>
      </c>
      <c r="L409" s="2"/>
      <c r="M409" s="10">
        <f>ROUND(VLOOKUP($C409,$B$6:$BH$44,12,FALSE),0)</f>
        <v>100</v>
      </c>
      <c r="N409" s="10">
        <f>ROUND(VLOOKUP($C409,$B$6:$BH$44,13,FALSE),0)</f>
        <v>0</v>
      </c>
      <c r="O409" s="10">
        <f>ROUND(VLOOKUP($C409,$B$6:$BH$44,14,FALSE),0)</f>
        <v>0</v>
      </c>
      <c r="P409" s="10">
        <f>ROUND(VLOOKUP($C409,$B$6:$BH$44,15,FALSE),0)</f>
        <v>0</v>
      </c>
      <c r="Q409" s="10">
        <f>ROUND(VLOOKUP($C409,$B$6:$BH$44,16,FALSE),0)</f>
        <v>0</v>
      </c>
      <c r="R409" s="10">
        <f>ROUND(VLOOKUP($C409,$B$6:$BH$44,17,FALSE),0)</f>
        <v>0</v>
      </c>
      <c r="S409" s="10">
        <f>ROUND(VLOOKUP($C409,$B$6:$BH$44,18,FALSE),0)</f>
        <v>100</v>
      </c>
      <c r="T409" s="10">
        <f>ROUND(VLOOKUP($C409,$B$6:$BH$44,19,FALSE),0)</f>
        <v>150</v>
      </c>
      <c r="U409" s="10">
        <f>ROUND(VLOOKUP($C409,$B$6:$BH$44,20,FALSE),0)</f>
        <v>0</v>
      </c>
      <c r="V409" s="10">
        <f>ROUND(VLOOKUP($C409,$B$6:$BH$44,21,FALSE),0)</f>
        <v>0</v>
      </c>
      <c r="W409" s="2"/>
      <c r="X409" s="10">
        <f>ROUND(VLOOKUP($C409,$B$6:$BH$44,23,FALSE),0)</f>
        <v>100</v>
      </c>
      <c r="Y409" s="10">
        <f>ROUND(VLOOKUP($C409,$B$6:$BH$44,24,FALSE),0)</f>
        <v>0</v>
      </c>
      <c r="Z409" s="10">
        <f>ROUND(VLOOKUP($C409,$B$6:$BH$44,25,FALSE),0)</f>
        <v>0</v>
      </c>
      <c r="AA409" s="10">
        <f>ROUND(VLOOKUP($C409,$B$6:$BH$44,26,FALSE),0)</f>
        <v>200</v>
      </c>
      <c r="AB409" s="10">
        <f>ROUND(VLOOKUP($C409,$B$6:$BH$44,27,FALSE),0)</f>
        <v>250</v>
      </c>
      <c r="AC409" s="10">
        <f>ROUND(VLOOKUP($C409,$B$6:$BH$44,28,FALSE),0)</f>
        <v>0</v>
      </c>
      <c r="AD409" s="10">
        <f>ROUND(VLOOKUP($C409,$B$6:$BH$44,29,FALSE),0)</f>
        <v>100</v>
      </c>
      <c r="AE409" s="10">
        <f>ROUND(VLOOKUP($C409,$B$6:$BH$44,30,FALSE),0)</f>
        <v>150</v>
      </c>
      <c r="AF409" s="10">
        <f>ROUND(VLOOKUP($C409,$B$6:$BH$44,31,FALSE),0)</f>
        <v>0</v>
      </c>
      <c r="AG409" s="10">
        <f>ROUND(VLOOKUP($C409,$B$6:$BH$44,32,FALSE),0)</f>
        <v>0</v>
      </c>
      <c r="AH409" s="10">
        <f>ROUND(VLOOKUP($C409,$B$6:$BH$44,33,FALSE),0)</f>
        <v>0</v>
      </c>
      <c r="AI409" s="10">
        <f>ROUND(VLOOKUP($C409,$B$6:$BH$44,34,FALSE),0)</f>
        <v>0</v>
      </c>
      <c r="AJ409" s="3"/>
      <c r="AK409" s="10">
        <f>ROUND(VLOOKUP($C409,$B$6:$BH$44,36,FALSE),0)</f>
        <v>0</v>
      </c>
      <c r="AL409" s="10">
        <f>ROUND(VLOOKUP($C409,$B$6:$BH$44,37,FALSE),0)</f>
        <v>0</v>
      </c>
      <c r="AM409" s="3"/>
      <c r="AN409" s="10">
        <f>ROUND(VLOOKUP($C409,$B$6:$BH$44,39,FALSE),0)</f>
        <v>0</v>
      </c>
      <c r="AO409" s="10">
        <f>ROUND(VLOOKUP($C409,$B$6:$BH$44,40,FALSE),0)</f>
        <v>0</v>
      </c>
      <c r="AP409" s="10">
        <f>ROUND(VLOOKUP($C409,$B$6:$BH$44,41,FALSE),0)</f>
        <v>0</v>
      </c>
      <c r="AQ409" s="10">
        <f>ROUND(VLOOKUP($C409,$B$6:$BH$44,42,FALSE),0)</f>
        <v>0</v>
      </c>
      <c r="AR409" s="10">
        <f>ROUND(VLOOKUP($C409,$B$6:$BH$44,43,FALSE),0)</f>
        <v>0</v>
      </c>
      <c r="AS409" s="10">
        <f>ROUND(VLOOKUP($C409,$B$6:$BH$44,44,FALSE),0)</f>
        <v>0</v>
      </c>
      <c r="AT409" s="10">
        <f>ROUND(VLOOKUP($C409,$B$6:$BH$44,45,FALSE),0)</f>
        <v>0</v>
      </c>
      <c r="AU409" s="10">
        <f>ROUND(VLOOKUP($C409,$B$6:$BH$44,46,FALSE),0)</f>
        <v>0</v>
      </c>
      <c r="AV409" s="10">
        <f>ROUND(VLOOKUP($C409,$B$6:$BH$44,47,FALSE),0)</f>
        <v>0</v>
      </c>
      <c r="AW409" s="10">
        <f>ROUND(VLOOKUP($C409,$B$6:$BH$44,48,FALSE),0)</f>
        <v>0</v>
      </c>
      <c r="AX409" s="10">
        <f>ROUND(VLOOKUP($C409,$B$6:$BH$44,49,FALSE),0)</f>
        <v>0</v>
      </c>
      <c r="AY409" s="3"/>
      <c r="AZ409" s="10">
        <v>6000</v>
      </c>
      <c r="BA409" s="10">
        <v>2000</v>
      </c>
      <c r="BB409" s="10">
        <v>575</v>
      </c>
      <c r="BC409" s="10">
        <v>0</v>
      </c>
      <c r="BD409" s="10">
        <v>0</v>
      </c>
      <c r="BE409" s="10">
        <v>60</v>
      </c>
      <c r="BF409" s="3"/>
      <c r="BG409" s="10">
        <v>1000</v>
      </c>
      <c r="BH409" s="10">
        <v>5000</v>
      </c>
      <c r="BI409" s="3"/>
      <c r="BJ409" s="21">
        <v>1</v>
      </c>
      <c r="BK409" s="65">
        <v>0</v>
      </c>
      <c r="BL409" s="65">
        <v>0</v>
      </c>
      <c r="BM409" s="6">
        <f t="shared" ref="BM409:BM410" si="1550">MAX(G409*(1+M409/1000*(1+O409/1000))*(1+0.5*T409/1000)*(1+0.25*S409/1000),(H409*(1+X409/1000*(1+Z409/1000))*(1+0.5*AE409/1000)*(1+0.25*AD409/1000)))*BG409/1000</f>
        <v>145.44749999999999</v>
      </c>
      <c r="BN409" s="8">
        <f t="shared" ref="BN409:BN410" si="1551">(BQ409+BS409)/2*(1+AI409/2000)*(1+AH409/2000)*(1+AN409/2000)*(1+AK409/2000)</f>
        <v>259.61870858192918</v>
      </c>
      <c r="BO409" s="12">
        <f t="shared" ref="BO409:BO410" si="1552">SQRT(BM409*BN409)</f>
        <v>194.32162030116501</v>
      </c>
      <c r="BP409" s="50">
        <f>(1-'#Constant'!$A$3)/($J409*'#Constant'!$B$3/'#Constant'!$C$3^($D409-1)+1)+'#Constant'!$A$3</f>
        <v>0.95511450381679386</v>
      </c>
      <c r="BQ409" s="4">
        <f t="shared" ref="BQ409:BQ410" si="1553">I409/(BP409*(1-Q409/1000*(0.5+R409/1000))*(1-P409/1000)*(1-V409/1000)*(1+U409/1000))/20</f>
        <v>211.02181905370844</v>
      </c>
      <c r="BR409" s="50">
        <f>(1-'#Constant'!$A$3)/($K409*'#Constant'!$B$3/'#Constant'!$C$3^($D409-1)+1)+'#Constant'!$A$3</f>
        <v>0.93417910447761188</v>
      </c>
      <c r="BS409" s="4">
        <f t="shared" ref="BS409:BS410" si="1554">I409/(BR409*(1-AB409/1000*(0.5+AC409/1000))*(1-AA409/1000)*(1-AG409/1000)*(1+AF409/1000))/20</f>
        <v>308.21559811014993</v>
      </c>
      <c r="BT409">
        <f>BO409/$BO$6*100</f>
        <v>115.87859986082907</v>
      </c>
    </row>
    <row r="410" spans="1:72" s="13" customFormat="1" ht="17.25" thickBot="1" x14ac:dyDescent="0.35">
      <c r="B410" s="20"/>
      <c r="D410" s="14">
        <v>1</v>
      </c>
      <c r="E410" s="14">
        <v>1</v>
      </c>
      <c r="F410" s="19">
        <v>1</v>
      </c>
      <c r="G410" s="15">
        <f>G409</f>
        <v>120</v>
      </c>
      <c r="H410" s="15">
        <f>H409</f>
        <v>120</v>
      </c>
      <c r="I410" s="15">
        <f>I409</f>
        <v>4031</v>
      </c>
      <c r="J410" s="15">
        <f>J409</f>
        <v>16</v>
      </c>
      <c r="K410" s="15">
        <f>K409</f>
        <v>24</v>
      </c>
      <c r="L410" s="16"/>
      <c r="M410" s="15">
        <f t="shared" ref="M410:V410" si="1555">M409</f>
        <v>100</v>
      </c>
      <c r="N410" s="15">
        <f t="shared" si="1555"/>
        <v>0</v>
      </c>
      <c r="O410" s="15">
        <f t="shared" si="1555"/>
        <v>0</v>
      </c>
      <c r="P410" s="15">
        <f t="shared" si="1555"/>
        <v>0</v>
      </c>
      <c r="Q410" s="15">
        <f t="shared" si="1555"/>
        <v>0</v>
      </c>
      <c r="R410" s="15">
        <f t="shared" si="1555"/>
        <v>0</v>
      </c>
      <c r="S410" s="15">
        <f t="shared" si="1555"/>
        <v>100</v>
      </c>
      <c r="T410" s="15">
        <f t="shared" si="1555"/>
        <v>150</v>
      </c>
      <c r="U410" s="15">
        <f t="shared" si="1555"/>
        <v>0</v>
      </c>
      <c r="V410" s="15">
        <f t="shared" si="1555"/>
        <v>0</v>
      </c>
      <c r="W410" s="16"/>
      <c r="X410" s="15">
        <f t="shared" ref="X410:AI410" si="1556">X409</f>
        <v>100</v>
      </c>
      <c r="Y410" s="15">
        <f t="shared" si="1556"/>
        <v>0</v>
      </c>
      <c r="Z410" s="15">
        <f t="shared" si="1556"/>
        <v>0</v>
      </c>
      <c r="AA410" s="15">
        <f t="shared" si="1556"/>
        <v>200</v>
      </c>
      <c r="AB410" s="15">
        <f t="shared" si="1556"/>
        <v>250</v>
      </c>
      <c r="AC410" s="15">
        <f t="shared" si="1556"/>
        <v>0</v>
      </c>
      <c r="AD410" s="15">
        <f t="shared" si="1556"/>
        <v>100</v>
      </c>
      <c r="AE410" s="15">
        <f t="shared" si="1556"/>
        <v>150</v>
      </c>
      <c r="AF410" s="15">
        <f t="shared" si="1556"/>
        <v>0</v>
      </c>
      <c r="AG410" s="15">
        <f t="shared" si="1556"/>
        <v>0</v>
      </c>
      <c r="AH410" s="15">
        <f t="shared" si="1556"/>
        <v>0</v>
      </c>
      <c r="AI410" s="15">
        <f t="shared" si="1556"/>
        <v>0</v>
      </c>
      <c r="AJ410" s="17"/>
      <c r="AK410" s="15">
        <f>AK409</f>
        <v>0</v>
      </c>
      <c r="AL410" s="15">
        <f>AL409</f>
        <v>0</v>
      </c>
      <c r="AM410" s="17"/>
      <c r="AN410" s="15">
        <f t="shared" ref="AN410:AX410" si="1557">AN409</f>
        <v>0</v>
      </c>
      <c r="AO410" s="15">
        <f t="shared" si="1557"/>
        <v>0</v>
      </c>
      <c r="AP410" s="15">
        <f t="shared" si="1557"/>
        <v>0</v>
      </c>
      <c r="AQ410" s="15">
        <f t="shared" si="1557"/>
        <v>0</v>
      </c>
      <c r="AR410" s="15">
        <f t="shared" si="1557"/>
        <v>0</v>
      </c>
      <c r="AS410" s="15">
        <f t="shared" si="1557"/>
        <v>0</v>
      </c>
      <c r="AT410" s="15">
        <f t="shared" si="1557"/>
        <v>0</v>
      </c>
      <c r="AU410" s="15">
        <f t="shared" si="1557"/>
        <v>0</v>
      </c>
      <c r="AV410" s="15">
        <f t="shared" si="1557"/>
        <v>0</v>
      </c>
      <c r="AW410" s="15">
        <f t="shared" si="1557"/>
        <v>0</v>
      </c>
      <c r="AX410" s="15">
        <f t="shared" si="1557"/>
        <v>0</v>
      </c>
      <c r="AY410" s="17"/>
      <c r="AZ410" s="15">
        <f t="shared" ref="AZ410:BA410" si="1558">AZ409</f>
        <v>6000</v>
      </c>
      <c r="BA410" s="15">
        <f t="shared" si="1558"/>
        <v>2000</v>
      </c>
      <c r="BB410" s="15">
        <f>BB409</f>
        <v>575</v>
      </c>
      <c r="BC410" s="15">
        <f t="shared" ref="BC410:BE410" si="1559">BC409</f>
        <v>0</v>
      </c>
      <c r="BD410" s="15">
        <f t="shared" si="1559"/>
        <v>0</v>
      </c>
      <c r="BE410" s="15">
        <f t="shared" si="1559"/>
        <v>60</v>
      </c>
      <c r="BF410" s="17"/>
      <c r="BG410" s="15">
        <f t="shared" ref="BG410:BH410" si="1560">BG409</f>
        <v>1000</v>
      </c>
      <c r="BH410" s="15">
        <f t="shared" si="1560"/>
        <v>5000</v>
      </c>
      <c r="BI410" s="17"/>
      <c r="BJ410" s="22">
        <f>G410/G409</f>
        <v>1</v>
      </c>
      <c r="BK410" s="65">
        <f t="shared" ref="BK410:BL410" si="1561">BK409</f>
        <v>0</v>
      </c>
      <c r="BL410" s="65">
        <f t="shared" si="1561"/>
        <v>0</v>
      </c>
      <c r="BM410" s="6">
        <f t="shared" si="1550"/>
        <v>145.44749999999999</v>
      </c>
      <c r="BN410" s="8">
        <f t="shared" si="1551"/>
        <v>259.61870858192918</v>
      </c>
      <c r="BO410" s="12">
        <f t="shared" si="1552"/>
        <v>194.32162030116501</v>
      </c>
      <c r="BP410" s="50">
        <f>(1-'#Constant'!$A$3)/($J410*'#Constant'!$B$3/'#Constant'!$C$3^($D410-1)+1)+'#Constant'!$A$3</f>
        <v>0.95511450381679386</v>
      </c>
      <c r="BQ410" s="4">
        <f t="shared" si="1553"/>
        <v>211.02181905370844</v>
      </c>
      <c r="BR410" s="50">
        <f>(1-'#Constant'!$A$3)/($K410*'#Constant'!$B$3/'#Constant'!$C$3^($D410-1)+1)+'#Constant'!$A$3</f>
        <v>0.93417910447761188</v>
      </c>
      <c r="BS410" s="4">
        <f t="shared" si="1554"/>
        <v>308.21559811014993</v>
      </c>
      <c r="BT410"/>
    </row>
    <row r="411" spans="1:72" x14ac:dyDescent="0.3">
      <c r="A411">
        <v>578</v>
      </c>
      <c r="B411" s="18" t="str">
        <f>VLOOKUP(CONCATENATE("CREATURE_NAME_",A411),[1]Localization_Hero!$A:$E,2,FALSE)</f>
        <v>{1}의 어둠</v>
      </c>
      <c r="C411" s="43" t="s">
        <v>77</v>
      </c>
      <c r="D411">
        <v>1</v>
      </c>
      <c r="E411">
        <v>1</v>
      </c>
      <c r="F411" s="18">
        <v>1</v>
      </c>
      <c r="G411" s="10">
        <v>92</v>
      </c>
      <c r="H411" s="10">
        <v>92</v>
      </c>
      <c r="I411" s="10">
        <v>5930</v>
      </c>
      <c r="J411" s="10">
        <v>30</v>
      </c>
      <c r="K411" s="10">
        <v>36</v>
      </c>
      <c r="L411" s="2"/>
      <c r="M411" s="10">
        <v>150</v>
      </c>
      <c r="N411" s="10">
        <v>0</v>
      </c>
      <c r="O411" s="10">
        <v>0</v>
      </c>
      <c r="P411" s="10">
        <v>100</v>
      </c>
      <c r="Q411" s="10">
        <v>0</v>
      </c>
      <c r="R411" s="10">
        <v>0</v>
      </c>
      <c r="S411" s="10">
        <v>100</v>
      </c>
      <c r="T411" s="10">
        <v>150</v>
      </c>
      <c r="U411" s="10">
        <v>0</v>
      </c>
      <c r="V411" s="10">
        <v>100</v>
      </c>
      <c r="W411" s="2"/>
      <c r="X411" s="10">
        <v>150</v>
      </c>
      <c r="Y411" s="10">
        <v>0</v>
      </c>
      <c r="Z411" s="10">
        <v>0</v>
      </c>
      <c r="AA411" s="10">
        <v>100</v>
      </c>
      <c r="AB411" s="10">
        <v>0</v>
      </c>
      <c r="AC411" s="10">
        <v>0</v>
      </c>
      <c r="AD411" s="10">
        <v>100</v>
      </c>
      <c r="AE411" s="10">
        <v>150</v>
      </c>
      <c r="AF411" s="10">
        <v>0</v>
      </c>
      <c r="AG411" s="10">
        <v>100</v>
      </c>
      <c r="AH411" s="10">
        <v>0</v>
      </c>
      <c r="AI411" s="10">
        <v>0</v>
      </c>
      <c r="AJ411" s="3"/>
      <c r="AK411" s="10">
        <v>150</v>
      </c>
      <c r="AL411" s="10">
        <v>0</v>
      </c>
      <c r="AM411" s="3"/>
      <c r="AN411" s="10">
        <v>0</v>
      </c>
      <c r="AO411" s="10">
        <v>0</v>
      </c>
      <c r="AP411" s="10">
        <v>0</v>
      </c>
      <c r="AQ411" s="10">
        <v>0</v>
      </c>
      <c r="AR411" s="10">
        <v>0</v>
      </c>
      <c r="AS411" s="10">
        <v>0</v>
      </c>
      <c r="AT411" s="10">
        <v>0</v>
      </c>
      <c r="AU411" s="10">
        <v>0</v>
      </c>
      <c r="AV411" s="10">
        <v>0</v>
      </c>
      <c r="AW411" s="10">
        <v>0</v>
      </c>
      <c r="AX411" s="10">
        <v>0</v>
      </c>
      <c r="AY411" s="3"/>
      <c r="AZ411" s="10">
        <v>6000</v>
      </c>
      <c r="BA411" s="10">
        <v>6000</v>
      </c>
      <c r="BB411" s="10">
        <v>235</v>
      </c>
      <c r="BC411" s="10">
        <v>25</v>
      </c>
      <c r="BD411" s="10">
        <v>0</v>
      </c>
      <c r="BE411" s="10">
        <v>60</v>
      </c>
      <c r="BF411" s="3"/>
      <c r="BG411" s="10">
        <v>1000</v>
      </c>
      <c r="BH411" s="10">
        <v>5000</v>
      </c>
      <c r="BI411" s="3"/>
      <c r="BJ411" s="21">
        <v>1</v>
      </c>
      <c r="BK411" s="65">
        <v>0</v>
      </c>
      <c r="BL411" s="65">
        <v>0</v>
      </c>
      <c r="BM411" s="6">
        <v>116.57837499999998</v>
      </c>
      <c r="BN411" s="8">
        <v>431.60469242537107</v>
      </c>
      <c r="BO411" s="12">
        <v>224.31177785690292</v>
      </c>
      <c r="BP411" s="50">
        <v>0.91908256880733941</v>
      </c>
      <c r="BQ411" s="4">
        <v>398.2769286888539</v>
      </c>
      <c r="BR411" s="50">
        <v>0.90447653429602881</v>
      </c>
      <c r="BS411" s="4">
        <v>404.70854559090628</v>
      </c>
      <c r="BT411">
        <v>170.48544253932715</v>
      </c>
    </row>
    <row r="412" spans="1:72" s="13" customFormat="1" ht="17.25" thickBot="1" x14ac:dyDescent="0.35">
      <c r="B412" s="20"/>
      <c r="D412" s="14">
        <v>1</v>
      </c>
      <c r="E412" s="14">
        <v>1</v>
      </c>
      <c r="F412" s="19">
        <v>1</v>
      </c>
      <c r="G412" s="15">
        <v>92</v>
      </c>
      <c r="H412" s="15">
        <v>92</v>
      </c>
      <c r="I412" s="15">
        <v>5930</v>
      </c>
      <c r="J412" s="15">
        <v>30</v>
      </c>
      <c r="K412" s="15">
        <v>36</v>
      </c>
      <c r="L412" s="16"/>
      <c r="M412" s="15">
        <v>150</v>
      </c>
      <c r="N412" s="15">
        <v>0</v>
      </c>
      <c r="O412" s="15">
        <v>0</v>
      </c>
      <c r="P412" s="15">
        <v>100</v>
      </c>
      <c r="Q412" s="15">
        <v>0</v>
      </c>
      <c r="R412" s="15">
        <v>0</v>
      </c>
      <c r="S412" s="15">
        <v>100</v>
      </c>
      <c r="T412" s="15">
        <v>150</v>
      </c>
      <c r="U412" s="15">
        <v>0</v>
      </c>
      <c r="V412" s="15">
        <v>100</v>
      </c>
      <c r="W412" s="16"/>
      <c r="X412" s="15">
        <v>150</v>
      </c>
      <c r="Y412" s="15">
        <v>0</v>
      </c>
      <c r="Z412" s="15">
        <v>0</v>
      </c>
      <c r="AA412" s="15">
        <v>100</v>
      </c>
      <c r="AB412" s="15">
        <v>0</v>
      </c>
      <c r="AC412" s="15">
        <v>0</v>
      </c>
      <c r="AD412" s="15">
        <v>100</v>
      </c>
      <c r="AE412" s="15">
        <v>150</v>
      </c>
      <c r="AF412" s="15">
        <v>0</v>
      </c>
      <c r="AG412" s="15">
        <v>100</v>
      </c>
      <c r="AH412" s="15">
        <v>0</v>
      </c>
      <c r="AI412" s="15">
        <v>0</v>
      </c>
      <c r="AJ412" s="17"/>
      <c r="AK412" s="15">
        <v>150</v>
      </c>
      <c r="AL412" s="15">
        <v>0</v>
      </c>
      <c r="AM412" s="17"/>
      <c r="AN412" s="15">
        <v>0</v>
      </c>
      <c r="AO412" s="15">
        <v>0</v>
      </c>
      <c r="AP412" s="15">
        <v>0</v>
      </c>
      <c r="AQ412" s="15">
        <v>0</v>
      </c>
      <c r="AR412" s="15">
        <v>0</v>
      </c>
      <c r="AS412" s="15">
        <v>0</v>
      </c>
      <c r="AT412" s="15">
        <v>0</v>
      </c>
      <c r="AU412" s="15">
        <v>0</v>
      </c>
      <c r="AV412" s="15">
        <v>0</v>
      </c>
      <c r="AW412" s="15">
        <v>0</v>
      </c>
      <c r="AX412" s="15">
        <v>0</v>
      </c>
      <c r="AY412" s="17"/>
      <c r="AZ412" s="15">
        <v>6000</v>
      </c>
      <c r="BA412" s="15">
        <v>6000</v>
      </c>
      <c r="BB412" s="15">
        <f>BB411</f>
        <v>235</v>
      </c>
      <c r="BC412" s="15">
        <v>25</v>
      </c>
      <c r="BD412" s="15">
        <v>0</v>
      </c>
      <c r="BE412" s="15">
        <v>60</v>
      </c>
      <c r="BF412" s="17"/>
      <c r="BG412" s="15">
        <v>1000</v>
      </c>
      <c r="BH412" s="15">
        <v>5000</v>
      </c>
      <c r="BI412" s="17"/>
      <c r="BJ412" s="22">
        <v>1</v>
      </c>
      <c r="BK412" s="65">
        <v>0</v>
      </c>
      <c r="BL412" s="65">
        <v>0</v>
      </c>
      <c r="BM412" s="6">
        <v>116.57837499999998</v>
      </c>
      <c r="BN412" s="8">
        <v>431.60469242537107</v>
      </c>
      <c r="BO412" s="12">
        <v>224.31177785690292</v>
      </c>
      <c r="BP412" s="50">
        <v>0.91908256880733941</v>
      </c>
      <c r="BQ412" s="4">
        <v>398.2769286888539</v>
      </c>
      <c r="BR412" s="50">
        <v>0.90447653429602881</v>
      </c>
      <c r="BS412" s="4">
        <v>404.70854559090628</v>
      </c>
      <c r="BT412"/>
    </row>
    <row r="413" spans="1:72" ht="17.25" customHeight="1" x14ac:dyDescent="0.3">
      <c r="A413">
        <v>579</v>
      </c>
      <c r="B413" s="18" t="e">
        <f>VLOOKUP(CONCATENATE("CREATURE_NAME_",A413),[1]Localization_Hero!$A:$E,2,FALSE)</f>
        <v>#N/A</v>
      </c>
      <c r="C413" s="43" t="str">
        <f>VLOOKUP($A413,[2]CreatureTable!$A:$I,9,FALSE)</f>
        <v>Priest</v>
      </c>
      <c r="D413">
        <v>1</v>
      </c>
      <c r="E413">
        <v>1</v>
      </c>
      <c r="F413" s="18">
        <v>1</v>
      </c>
      <c r="G413" s="10">
        <f>ROUND(VLOOKUP($C413,$B$4:$BH$42,6,FALSE),0)</f>
        <v>95</v>
      </c>
      <c r="H413" s="10">
        <f>ROUND(VLOOKUP($C413,$B$4:$BH$42,7,FALSE),0)</f>
        <v>95</v>
      </c>
      <c r="I413" s="10">
        <f>ROUND(VLOOKUP($C413,$B$4:$BH$42,8,FALSE),0)</f>
        <v>4520</v>
      </c>
      <c r="J413" s="10">
        <f>ROUND(VLOOKUP($C413,$B$4:$BH$42,9,FALSE),0)</f>
        <v>20</v>
      </c>
      <c r="K413" s="10">
        <f>ROUND(VLOOKUP($C413,$B$4:$BH$42,10,FALSE),0)</f>
        <v>25</v>
      </c>
      <c r="L413" s="2"/>
      <c r="M413" s="10">
        <f>ROUND(VLOOKUP($C413,$B$4:$BH$42,12,FALSE),0)</f>
        <v>100</v>
      </c>
      <c r="N413" s="10">
        <f>ROUND(VLOOKUP($C413,$B$4:$BH$42,13,FALSE),0)</f>
        <v>0</v>
      </c>
      <c r="O413" s="10">
        <f>ROUND(VLOOKUP($C413,$B$4:$BH$42,14,FALSE),0)</f>
        <v>0</v>
      </c>
      <c r="P413" s="10">
        <f>ROUND(VLOOKUP($C413,$B$4:$BH$42,15,FALSE),0)</f>
        <v>0</v>
      </c>
      <c r="Q413" s="10">
        <f>ROUND(VLOOKUP($C413,$B$4:$BH$42,16,FALSE),0)</f>
        <v>0</v>
      </c>
      <c r="R413" s="10">
        <f>ROUND(VLOOKUP($C413,$B$4:$BH$42,17,FALSE),0)</f>
        <v>0</v>
      </c>
      <c r="S413" s="10">
        <f>ROUND(VLOOKUP($C413,$B$4:$BH$42,18,FALSE),0)</f>
        <v>100</v>
      </c>
      <c r="T413" s="10">
        <f>ROUND(VLOOKUP($C413,$B$4:$BH$42,19,FALSE),0)</f>
        <v>0</v>
      </c>
      <c r="U413" s="10">
        <f>ROUND(VLOOKUP($C413,$B$4:$BH$42,20,FALSE),0)</f>
        <v>0</v>
      </c>
      <c r="V413" s="10">
        <f>ROUND(VLOOKUP($C413,$B$4:$BH$42,21,FALSE),0)</f>
        <v>0</v>
      </c>
      <c r="W413" s="2"/>
      <c r="X413" s="10">
        <f>ROUND(VLOOKUP($C413,$B$4:$BH$42,23,FALSE),0)</f>
        <v>100</v>
      </c>
      <c r="Y413" s="10">
        <f>ROUND(VLOOKUP($C413,$B$4:$BH$42,24,FALSE),0)</f>
        <v>0</v>
      </c>
      <c r="Z413" s="10">
        <f>ROUND(VLOOKUP($C413,$B$4:$BH$42,25,FALSE),0)</f>
        <v>0</v>
      </c>
      <c r="AA413" s="10">
        <f>ROUND(VLOOKUP($C413,$B$4:$BH$42,26,FALSE),0)</f>
        <v>0</v>
      </c>
      <c r="AB413" s="10">
        <f>ROUND(VLOOKUP($C413,$B$4:$BH$42,27,FALSE),0)</f>
        <v>500</v>
      </c>
      <c r="AC413" s="10">
        <f>ROUND(VLOOKUP($C413,$B$4:$BH$42,28,FALSE),0)</f>
        <v>250</v>
      </c>
      <c r="AD413" s="10">
        <f>ROUND(VLOOKUP($C413,$B$4:$BH$42,29,FALSE),0)</f>
        <v>100</v>
      </c>
      <c r="AE413" s="10">
        <f>ROUND(VLOOKUP($C413,$B$4:$BH$42,30,FALSE),0)</f>
        <v>0</v>
      </c>
      <c r="AF413" s="10">
        <f>ROUND(VLOOKUP($C413,$B$4:$BH$42,31,FALSE),0)</f>
        <v>0</v>
      </c>
      <c r="AG413" s="10">
        <f>ROUND(VLOOKUP($C413,$B$4:$BH$42,32,FALSE),0)</f>
        <v>150</v>
      </c>
      <c r="AH413" s="10">
        <f>ROUND(VLOOKUP($C413,$B$4:$BH$42,33,FALSE),0)</f>
        <v>0</v>
      </c>
      <c r="AI413" s="10">
        <f>ROUND(VLOOKUP($C413,$B$4:$BH$42,34,FALSE),0)</f>
        <v>0</v>
      </c>
      <c r="AJ413" s="3"/>
      <c r="AK413" s="10">
        <f>ROUND(VLOOKUP($C413,$B$4:$BH$42,36,FALSE),0)</f>
        <v>0</v>
      </c>
      <c r="AL413" s="10">
        <f>ROUND(VLOOKUP($C413,$B$4:$BH$42,37,FALSE),0)</f>
        <v>0</v>
      </c>
      <c r="AM413" s="3"/>
      <c r="AN413" s="10">
        <f>ROUND(VLOOKUP($C413,$B$4:$BH$42,39,FALSE),0)</f>
        <v>0</v>
      </c>
      <c r="AO413" s="10">
        <f>ROUND(VLOOKUP($C413,$B$4:$BH$42,40,FALSE),0)</f>
        <v>0</v>
      </c>
      <c r="AP413" s="10">
        <f>ROUND(VLOOKUP($C413,$B$4:$BH$42,41,FALSE),0)</f>
        <v>0</v>
      </c>
      <c r="AQ413" s="10">
        <f>ROUND(VLOOKUP($C413,$B$4:$BH$42,42,FALSE),0)</f>
        <v>0</v>
      </c>
      <c r="AR413" s="10">
        <f>ROUND(VLOOKUP($C413,$B$4:$BH$42,43,FALSE),0)</f>
        <v>0</v>
      </c>
      <c r="AS413" s="10">
        <f>ROUND(VLOOKUP($C413,$B$4:$BH$42,44,FALSE),0)</f>
        <v>0</v>
      </c>
      <c r="AT413" s="10">
        <f>ROUND(VLOOKUP($C413,$B$4:$BH$42,45,FALSE),0)</f>
        <v>0</v>
      </c>
      <c r="AU413" s="10">
        <f>ROUND(VLOOKUP($C413,$B$4:$BH$42,46,FALSE),0)</f>
        <v>0</v>
      </c>
      <c r="AV413" s="10">
        <f>ROUND(VLOOKUP($C413,$B$4:$BH$42,47,FALSE),0)</f>
        <v>0</v>
      </c>
      <c r="AW413" s="10">
        <f>ROUND(VLOOKUP($C413,$B$4:$BH$42,48,FALSE),0)</f>
        <v>0</v>
      </c>
      <c r="AX413" s="10">
        <f>ROUND(VLOOKUP($C413,$B$4:$BH$42,49,FALSE),0)</f>
        <v>0</v>
      </c>
      <c r="AY413" s="3"/>
      <c r="AZ413" s="10">
        <v>6000</v>
      </c>
      <c r="BA413" s="10">
        <v>6000</v>
      </c>
      <c r="BB413" s="10">
        <v>400</v>
      </c>
      <c r="BC413" s="10">
        <v>25</v>
      </c>
      <c r="BD413" s="10">
        <v>0</v>
      </c>
      <c r="BE413" s="10">
        <v>60</v>
      </c>
      <c r="BF413" s="3"/>
      <c r="BG413" s="10">
        <v>1000</v>
      </c>
      <c r="BH413" s="10">
        <v>5000</v>
      </c>
      <c r="BI413" s="3"/>
      <c r="BJ413" s="21">
        <v>1</v>
      </c>
      <c r="BK413" s="65">
        <v>0</v>
      </c>
      <c r="BL413" s="65">
        <v>0</v>
      </c>
      <c r="BM413" s="6">
        <f t="shared" ref="BM413:BM416" si="1562">MAX(G413*(1+M413/1000*(1+O413/1000))*(1+0.5*T413/1000)*(1+0.25*S413/1000),(H413*(1+X413/1000*(1+Z413/1000))*(1+0.5*AE413/1000)*(1+0.25*AD413/1000)))*BG413/1000</f>
        <v>107.11250000000001</v>
      </c>
      <c r="BN413" s="8">
        <f t="shared" ref="BN413:BN416" si="1563">(BQ413+BS413)/2*(1+AI413/2000)*(1+AH413/2000)*(1+AN413/2000)*(1+AK413/2000)</f>
        <v>347.95278528237111</v>
      </c>
      <c r="BO413" s="12">
        <f t="shared" ref="BO413:BO416" si="1564">SQRT(BM413*BN413)</f>
        <v>193.05463660207172</v>
      </c>
      <c r="BP413" s="50">
        <f>(1-'#Constant'!$A$3)/($J413*'#Constant'!$B$3/'#Constant'!$C$3^($D413-1)+1)+'#Constant'!$A$3</f>
        <v>0.94452830188679238</v>
      </c>
      <c r="BQ413" s="4">
        <f t="shared" ref="BQ413:BQ416" si="1565">I413/(BP413*(1-Q413/1000*(0.5+R413/1000))*(1-P413/1000)*(1-V413/1000)*(1+U413/1000))/20</f>
        <v>239.27287255293649</v>
      </c>
      <c r="BR413" s="50">
        <f>(1-'#Constant'!$A$3)/($K413*'#Constant'!$B$3/'#Constant'!$C$3^($D413-1)+1)+'#Constant'!$A$3</f>
        <v>0.93162790697674425</v>
      </c>
      <c r="BS413" s="4">
        <f t="shared" ref="BS413:BS416" si="1566">I413/(BR413*(1-AB413/1000*(0.5+AC413/1000))*(1-AA413/1000)*(1-AG413/1000)*(1+AF413/1000))/20</f>
        <v>456.63269801180576</v>
      </c>
      <c r="BT413">
        <f>BO413/$BO$4*100</f>
        <v>146.72883194020091</v>
      </c>
    </row>
    <row r="414" spans="1:72" s="13" customFormat="1" ht="17.25" thickBot="1" x14ac:dyDescent="0.35">
      <c r="B414" s="20"/>
      <c r="D414" s="14">
        <v>1</v>
      </c>
      <c r="E414" s="14">
        <v>1</v>
      </c>
      <c r="F414" s="19">
        <v>1</v>
      </c>
      <c r="G414" s="15">
        <f>G413</f>
        <v>95</v>
      </c>
      <c r="H414" s="15">
        <f>H413</f>
        <v>95</v>
      </c>
      <c r="I414" s="15">
        <f>I413</f>
        <v>4520</v>
      </c>
      <c r="J414" s="15">
        <f>J413</f>
        <v>20</v>
      </c>
      <c r="K414" s="15">
        <f>K413</f>
        <v>25</v>
      </c>
      <c r="L414" s="16"/>
      <c r="M414" s="15">
        <f t="shared" ref="M414:V414" si="1567">M413</f>
        <v>100</v>
      </c>
      <c r="N414" s="15">
        <f t="shared" si="1567"/>
        <v>0</v>
      </c>
      <c r="O414" s="15">
        <f t="shared" si="1567"/>
        <v>0</v>
      </c>
      <c r="P414" s="15">
        <f t="shared" si="1567"/>
        <v>0</v>
      </c>
      <c r="Q414" s="15">
        <f t="shared" si="1567"/>
        <v>0</v>
      </c>
      <c r="R414" s="15">
        <f t="shared" si="1567"/>
        <v>0</v>
      </c>
      <c r="S414" s="15">
        <f t="shared" si="1567"/>
        <v>100</v>
      </c>
      <c r="T414" s="15">
        <f t="shared" si="1567"/>
        <v>0</v>
      </c>
      <c r="U414" s="15">
        <f t="shared" si="1567"/>
        <v>0</v>
      </c>
      <c r="V414" s="15">
        <f t="shared" si="1567"/>
        <v>0</v>
      </c>
      <c r="W414" s="16"/>
      <c r="X414" s="15">
        <f t="shared" ref="X414:AI414" si="1568">X413</f>
        <v>100</v>
      </c>
      <c r="Y414" s="15">
        <f t="shared" si="1568"/>
        <v>0</v>
      </c>
      <c r="Z414" s="15">
        <f t="shared" si="1568"/>
        <v>0</v>
      </c>
      <c r="AA414" s="15">
        <f t="shared" si="1568"/>
        <v>0</v>
      </c>
      <c r="AB414" s="15">
        <f t="shared" si="1568"/>
        <v>500</v>
      </c>
      <c r="AC414" s="15">
        <f t="shared" si="1568"/>
        <v>250</v>
      </c>
      <c r="AD414" s="15">
        <f t="shared" si="1568"/>
        <v>100</v>
      </c>
      <c r="AE414" s="15">
        <f t="shared" si="1568"/>
        <v>0</v>
      </c>
      <c r="AF414" s="15">
        <f t="shared" si="1568"/>
        <v>0</v>
      </c>
      <c r="AG414" s="15">
        <f t="shared" si="1568"/>
        <v>150</v>
      </c>
      <c r="AH414" s="15">
        <f t="shared" si="1568"/>
        <v>0</v>
      </c>
      <c r="AI414" s="15">
        <f t="shared" si="1568"/>
        <v>0</v>
      </c>
      <c r="AJ414" s="17"/>
      <c r="AK414" s="15">
        <f>AK413</f>
        <v>0</v>
      </c>
      <c r="AL414" s="15">
        <f>AL413</f>
        <v>0</v>
      </c>
      <c r="AM414" s="17"/>
      <c r="AN414" s="15">
        <f t="shared" ref="AN414:AX414" si="1569">AN413</f>
        <v>0</v>
      </c>
      <c r="AO414" s="15">
        <f t="shared" si="1569"/>
        <v>0</v>
      </c>
      <c r="AP414" s="15">
        <f t="shared" si="1569"/>
        <v>0</v>
      </c>
      <c r="AQ414" s="15">
        <f t="shared" si="1569"/>
        <v>0</v>
      </c>
      <c r="AR414" s="15">
        <f t="shared" si="1569"/>
        <v>0</v>
      </c>
      <c r="AS414" s="15">
        <f t="shared" si="1569"/>
        <v>0</v>
      </c>
      <c r="AT414" s="15">
        <f t="shared" si="1569"/>
        <v>0</v>
      </c>
      <c r="AU414" s="15">
        <f t="shared" si="1569"/>
        <v>0</v>
      </c>
      <c r="AV414" s="15">
        <f t="shared" si="1569"/>
        <v>0</v>
      </c>
      <c r="AW414" s="15">
        <f t="shared" si="1569"/>
        <v>0</v>
      </c>
      <c r="AX414" s="15">
        <f t="shared" si="1569"/>
        <v>0</v>
      </c>
      <c r="AY414" s="17"/>
      <c r="AZ414" s="15">
        <f t="shared" ref="AZ414:BA414" si="1570">AZ413</f>
        <v>6000</v>
      </c>
      <c r="BA414" s="15">
        <f t="shared" si="1570"/>
        <v>6000</v>
      </c>
      <c r="BB414" s="15">
        <f>BB413</f>
        <v>400</v>
      </c>
      <c r="BC414" s="15">
        <f t="shared" ref="BC414:BE414" si="1571">BC413</f>
        <v>25</v>
      </c>
      <c r="BD414" s="15">
        <f t="shared" si="1571"/>
        <v>0</v>
      </c>
      <c r="BE414" s="15">
        <f t="shared" si="1571"/>
        <v>60</v>
      </c>
      <c r="BF414" s="17"/>
      <c r="BG414" s="15">
        <f t="shared" ref="BG414:BH414" si="1572">BG413</f>
        <v>1000</v>
      </c>
      <c r="BH414" s="15">
        <f t="shared" si="1572"/>
        <v>5000</v>
      </c>
      <c r="BI414" s="17"/>
      <c r="BJ414" s="22">
        <f>G414/G413</f>
        <v>1</v>
      </c>
      <c r="BK414" s="65">
        <f t="shared" ref="BK414:BL414" si="1573">BK413</f>
        <v>0</v>
      </c>
      <c r="BL414" s="65">
        <f t="shared" si="1573"/>
        <v>0</v>
      </c>
      <c r="BM414" s="6">
        <f t="shared" si="1562"/>
        <v>107.11250000000001</v>
      </c>
      <c r="BN414" s="8">
        <f t="shared" si="1563"/>
        <v>347.95278528237111</v>
      </c>
      <c r="BO414" s="12">
        <f t="shared" si="1564"/>
        <v>193.05463660207172</v>
      </c>
      <c r="BP414" s="50">
        <f>(1-'#Constant'!$A$3)/($J414*'#Constant'!$B$3/'#Constant'!$C$3^($D414-1)+1)+'#Constant'!$A$3</f>
        <v>0.94452830188679238</v>
      </c>
      <c r="BQ414" s="4">
        <f t="shared" si="1565"/>
        <v>239.27287255293649</v>
      </c>
      <c r="BR414" s="50">
        <f>(1-'#Constant'!$A$3)/($K414*'#Constant'!$B$3/'#Constant'!$C$3^($D414-1)+1)+'#Constant'!$A$3</f>
        <v>0.93162790697674425</v>
      </c>
      <c r="BS414" s="4">
        <f t="shared" si="1566"/>
        <v>456.63269801180576</v>
      </c>
      <c r="BT414"/>
    </row>
    <row r="415" spans="1:72" x14ac:dyDescent="0.3">
      <c r="A415">
        <v>580</v>
      </c>
      <c r="B415" s="18" t="e">
        <f>VLOOKUP(CONCATENATE("CREATURE_NAME_",A415),[1]Localization_Hero!$A:$E,2,FALSE)</f>
        <v>#N/A</v>
      </c>
      <c r="C415" s="43" t="str">
        <f>VLOOKUP($A415,[2]CreatureTable!$A:$I,9,FALSE)</f>
        <v>Knight</v>
      </c>
      <c r="D415">
        <v>1</v>
      </c>
      <c r="E415">
        <v>1</v>
      </c>
      <c r="F415" s="18">
        <v>1</v>
      </c>
      <c r="G415" s="10">
        <f>ROUND(VLOOKUP($C415,$B$4:$BH$42,6,FALSE),0)</f>
        <v>81</v>
      </c>
      <c r="H415" s="10">
        <f>ROUND(VLOOKUP($C415,$B$4:$BH$42,7,FALSE),0)</f>
        <v>81</v>
      </c>
      <c r="I415" s="10">
        <f>ROUND(VLOOKUP($C415,$B$4:$BH$42,8,FALSE),0)</f>
        <v>6982</v>
      </c>
      <c r="J415" s="10">
        <f>ROUND(VLOOKUP($C415,$B$4:$BH$42,9,FALSE),0)</f>
        <v>36</v>
      </c>
      <c r="K415" s="10">
        <f>ROUND(VLOOKUP($C415,$B$4:$BH$42,10,FALSE),0)</f>
        <v>28</v>
      </c>
      <c r="L415" s="2"/>
      <c r="M415" s="10">
        <f>ROUND(VLOOKUP($C415,$B$4:$BH$42,12,FALSE),0)</f>
        <v>50</v>
      </c>
      <c r="N415" s="10">
        <f>ROUND(VLOOKUP($C415,$B$4:$BH$42,13,FALSE),0)</f>
        <v>0</v>
      </c>
      <c r="O415" s="10">
        <f>ROUND(VLOOKUP($C415,$B$4:$BH$42,14,FALSE),0)</f>
        <v>0</v>
      </c>
      <c r="P415" s="10">
        <f>ROUND(VLOOKUP($C415,$B$4:$BH$42,15,FALSE),0)</f>
        <v>0</v>
      </c>
      <c r="Q415" s="10">
        <f>ROUND(VLOOKUP($C415,$B$4:$BH$42,16,FALSE),0)</f>
        <v>100</v>
      </c>
      <c r="R415" s="10">
        <f>ROUND(VLOOKUP($C415,$B$4:$BH$42,17,FALSE),0)</f>
        <v>0</v>
      </c>
      <c r="S415" s="10">
        <f>ROUND(VLOOKUP($C415,$B$4:$BH$42,18,FALSE),0)</f>
        <v>0</v>
      </c>
      <c r="T415" s="10">
        <f>ROUND(VLOOKUP($C415,$B$4:$BH$42,19,FALSE),0)</f>
        <v>0</v>
      </c>
      <c r="U415" s="10">
        <f>ROUND(VLOOKUP($C415,$B$4:$BH$42,20,FALSE),0)</f>
        <v>0</v>
      </c>
      <c r="V415" s="10">
        <f>ROUND(VLOOKUP($C415,$B$4:$BH$42,21,FALSE),0)</f>
        <v>250</v>
      </c>
      <c r="W415" s="2"/>
      <c r="X415" s="10">
        <f>ROUND(VLOOKUP($C415,$B$4:$BH$42,23,FALSE),0)</f>
        <v>50</v>
      </c>
      <c r="Y415" s="10">
        <f>ROUND(VLOOKUP($C415,$B$4:$BH$42,24,FALSE),0)</f>
        <v>0</v>
      </c>
      <c r="Z415" s="10">
        <f>ROUND(VLOOKUP($C415,$B$4:$BH$42,25,FALSE),0)</f>
        <v>0</v>
      </c>
      <c r="AA415" s="10">
        <f>ROUND(VLOOKUP($C415,$B$4:$BH$42,26,FALSE),0)</f>
        <v>0</v>
      </c>
      <c r="AB415" s="10">
        <f>ROUND(VLOOKUP($C415,$B$4:$BH$42,27,FALSE),0)</f>
        <v>100</v>
      </c>
      <c r="AC415" s="10">
        <f>ROUND(VLOOKUP($C415,$B$4:$BH$42,28,FALSE),0)</f>
        <v>0</v>
      </c>
      <c r="AD415" s="10">
        <f>ROUND(VLOOKUP($C415,$B$4:$BH$42,29,FALSE),0)</f>
        <v>0</v>
      </c>
      <c r="AE415" s="10">
        <f>ROUND(VLOOKUP($C415,$B$4:$BH$42,30,FALSE),0)</f>
        <v>0</v>
      </c>
      <c r="AF415" s="10">
        <f>ROUND(VLOOKUP($C415,$B$4:$BH$42,31,FALSE),0)</f>
        <v>0</v>
      </c>
      <c r="AG415" s="10">
        <f>ROUND(VLOOKUP($C415,$B$4:$BH$42,32,FALSE),0)</f>
        <v>250</v>
      </c>
      <c r="AH415" s="10">
        <f>ROUND(VLOOKUP($C415,$B$4:$BH$42,33,FALSE),0)</f>
        <v>0</v>
      </c>
      <c r="AI415" s="10">
        <f>ROUND(VLOOKUP($C415,$B$4:$BH$42,34,FALSE),0)</f>
        <v>0</v>
      </c>
      <c r="AJ415" s="3"/>
      <c r="AK415" s="10">
        <f>ROUND(VLOOKUP($C415,$B$4:$BH$42,36,FALSE),0)</f>
        <v>0</v>
      </c>
      <c r="AL415" s="10">
        <f>ROUND(VLOOKUP($C415,$B$4:$BH$42,37,FALSE),0)</f>
        <v>0</v>
      </c>
      <c r="AM415" s="3"/>
      <c r="AN415" s="10">
        <f>ROUND(VLOOKUP($C415,$B$4:$BH$42,39,FALSE),0)</f>
        <v>0</v>
      </c>
      <c r="AO415" s="10">
        <f>ROUND(VLOOKUP($C415,$B$4:$BH$42,40,FALSE),0)</f>
        <v>0</v>
      </c>
      <c r="AP415" s="10">
        <f>ROUND(VLOOKUP($C415,$B$4:$BH$42,41,FALSE),0)</f>
        <v>0</v>
      </c>
      <c r="AQ415" s="10">
        <f>ROUND(VLOOKUP($C415,$B$4:$BH$42,42,FALSE),0)</f>
        <v>0</v>
      </c>
      <c r="AR415" s="10">
        <f>ROUND(VLOOKUP($C415,$B$4:$BH$42,43,FALSE),0)</f>
        <v>0</v>
      </c>
      <c r="AS415" s="10">
        <f>ROUND(VLOOKUP($C415,$B$4:$BH$42,44,FALSE),0)</f>
        <v>0</v>
      </c>
      <c r="AT415" s="10">
        <f>ROUND(VLOOKUP($C415,$B$4:$BH$42,45,FALSE),0)</f>
        <v>0</v>
      </c>
      <c r="AU415" s="10">
        <f>ROUND(VLOOKUP($C415,$B$4:$BH$42,46,FALSE),0)</f>
        <v>0</v>
      </c>
      <c r="AV415" s="10">
        <f>ROUND(VLOOKUP($C415,$B$4:$BH$42,47,FALSE),0)</f>
        <v>0</v>
      </c>
      <c r="AW415" s="10">
        <f>ROUND(VLOOKUP($C415,$B$4:$BH$42,48,FALSE),0)</f>
        <v>0</v>
      </c>
      <c r="AX415" s="10">
        <f>ROUND(VLOOKUP($C415,$B$4:$BH$42,49,FALSE),0)</f>
        <v>0</v>
      </c>
      <c r="AY415" s="3"/>
      <c r="AZ415" s="10">
        <v>6000</v>
      </c>
      <c r="BA415" s="10">
        <v>6000</v>
      </c>
      <c r="BB415" s="10">
        <v>183</v>
      </c>
      <c r="BC415" s="10">
        <v>0</v>
      </c>
      <c r="BD415" s="10">
        <v>0</v>
      </c>
      <c r="BE415" s="10">
        <v>60</v>
      </c>
      <c r="BF415" s="3"/>
      <c r="BG415" s="10">
        <v>1000</v>
      </c>
      <c r="BH415" s="10">
        <v>5000</v>
      </c>
      <c r="BI415" s="3"/>
      <c r="BJ415" s="21">
        <v>1</v>
      </c>
      <c r="BK415" s="65">
        <v>0</v>
      </c>
      <c r="BL415" s="65">
        <v>0</v>
      </c>
      <c r="BM415" s="6">
        <f t="shared" si="1562"/>
        <v>85.05</v>
      </c>
      <c r="BN415" s="8">
        <f t="shared" si="1563"/>
        <v>535.97110176221133</v>
      </c>
      <c r="BO415" s="12">
        <f t="shared" si="1564"/>
        <v>213.50489972100422</v>
      </c>
      <c r="BP415" s="50">
        <f>(1-'#Constant'!$A$3)/($J415*'#Constant'!$B$3/'#Constant'!$C$3^($D415-1)+1)+'#Constant'!$A$3</f>
        <v>0.90447653429602881</v>
      </c>
      <c r="BQ415" s="4">
        <f t="shared" si="1565"/>
        <v>541.71102698872187</v>
      </c>
      <c r="BR415" s="50">
        <f>(1-'#Constant'!$A$3)/($K415*'#Constant'!$B$3/'#Constant'!$C$3^($D415-1)+1)+'#Constant'!$A$3</f>
        <v>0.92405904059040589</v>
      </c>
      <c r="BS415" s="4">
        <f t="shared" si="1566"/>
        <v>530.2311765357008</v>
      </c>
      <c r="BT415">
        <f>BO415/$BO$4*100</f>
        <v>162.27180605946913</v>
      </c>
    </row>
    <row r="416" spans="1:72" s="13" customFormat="1" ht="17.25" thickBot="1" x14ac:dyDescent="0.35">
      <c r="B416" s="20"/>
      <c r="D416" s="14">
        <v>1</v>
      </c>
      <c r="E416" s="14">
        <v>1</v>
      </c>
      <c r="F416" s="19">
        <v>1</v>
      </c>
      <c r="G416" s="15">
        <f>G415</f>
        <v>81</v>
      </c>
      <c r="H416" s="15">
        <f>H415</f>
        <v>81</v>
      </c>
      <c r="I416" s="15">
        <f>I415</f>
        <v>6982</v>
      </c>
      <c r="J416" s="15">
        <f>J415</f>
        <v>36</v>
      </c>
      <c r="K416" s="15">
        <f>K415</f>
        <v>28</v>
      </c>
      <c r="L416" s="16"/>
      <c r="M416" s="15">
        <f t="shared" ref="M416:V416" si="1574">M415</f>
        <v>50</v>
      </c>
      <c r="N416" s="15">
        <f t="shared" si="1574"/>
        <v>0</v>
      </c>
      <c r="O416" s="15">
        <f t="shared" si="1574"/>
        <v>0</v>
      </c>
      <c r="P416" s="15">
        <f t="shared" si="1574"/>
        <v>0</v>
      </c>
      <c r="Q416" s="15">
        <f t="shared" si="1574"/>
        <v>100</v>
      </c>
      <c r="R416" s="15">
        <f t="shared" si="1574"/>
        <v>0</v>
      </c>
      <c r="S416" s="15">
        <f t="shared" si="1574"/>
        <v>0</v>
      </c>
      <c r="T416" s="15">
        <f t="shared" si="1574"/>
        <v>0</v>
      </c>
      <c r="U416" s="15">
        <f t="shared" si="1574"/>
        <v>0</v>
      </c>
      <c r="V416" s="15">
        <f t="shared" si="1574"/>
        <v>250</v>
      </c>
      <c r="W416" s="16"/>
      <c r="X416" s="15">
        <f t="shared" ref="X416:AI416" si="1575">X415</f>
        <v>50</v>
      </c>
      <c r="Y416" s="15">
        <f t="shared" si="1575"/>
        <v>0</v>
      </c>
      <c r="Z416" s="15">
        <f t="shared" si="1575"/>
        <v>0</v>
      </c>
      <c r="AA416" s="15">
        <f t="shared" si="1575"/>
        <v>0</v>
      </c>
      <c r="AB416" s="15">
        <f t="shared" si="1575"/>
        <v>100</v>
      </c>
      <c r="AC416" s="15">
        <f t="shared" si="1575"/>
        <v>0</v>
      </c>
      <c r="AD416" s="15">
        <f t="shared" si="1575"/>
        <v>0</v>
      </c>
      <c r="AE416" s="15">
        <f t="shared" si="1575"/>
        <v>0</v>
      </c>
      <c r="AF416" s="15">
        <f t="shared" si="1575"/>
        <v>0</v>
      </c>
      <c r="AG416" s="15">
        <f t="shared" si="1575"/>
        <v>250</v>
      </c>
      <c r="AH416" s="15">
        <f t="shared" si="1575"/>
        <v>0</v>
      </c>
      <c r="AI416" s="15">
        <f t="shared" si="1575"/>
        <v>0</v>
      </c>
      <c r="AJ416" s="17"/>
      <c r="AK416" s="15">
        <f>AK415</f>
        <v>0</v>
      </c>
      <c r="AL416" s="15">
        <f>AL415</f>
        <v>0</v>
      </c>
      <c r="AM416" s="17"/>
      <c r="AN416" s="15">
        <f t="shared" ref="AN416:AX416" si="1576">AN415</f>
        <v>0</v>
      </c>
      <c r="AO416" s="15">
        <f t="shared" si="1576"/>
        <v>0</v>
      </c>
      <c r="AP416" s="15">
        <f t="shared" si="1576"/>
        <v>0</v>
      </c>
      <c r="AQ416" s="15">
        <f t="shared" si="1576"/>
        <v>0</v>
      </c>
      <c r="AR416" s="15">
        <f t="shared" si="1576"/>
        <v>0</v>
      </c>
      <c r="AS416" s="15">
        <f t="shared" si="1576"/>
        <v>0</v>
      </c>
      <c r="AT416" s="15">
        <f t="shared" si="1576"/>
        <v>0</v>
      </c>
      <c r="AU416" s="15">
        <f t="shared" si="1576"/>
        <v>0</v>
      </c>
      <c r="AV416" s="15">
        <f t="shared" si="1576"/>
        <v>0</v>
      </c>
      <c r="AW416" s="15">
        <f t="shared" si="1576"/>
        <v>0</v>
      </c>
      <c r="AX416" s="15">
        <f t="shared" si="1576"/>
        <v>0</v>
      </c>
      <c r="AY416" s="17"/>
      <c r="AZ416" s="15">
        <f t="shared" ref="AZ416:BA416" si="1577">AZ415</f>
        <v>6000</v>
      </c>
      <c r="BA416" s="15">
        <f t="shared" si="1577"/>
        <v>6000</v>
      </c>
      <c r="BB416" s="15">
        <v>183</v>
      </c>
      <c r="BC416" s="15">
        <v>0</v>
      </c>
      <c r="BD416" s="15">
        <f t="shared" ref="BD416:BE416" si="1578">BD415</f>
        <v>0</v>
      </c>
      <c r="BE416" s="15">
        <f t="shared" si="1578"/>
        <v>60</v>
      </c>
      <c r="BF416" s="17"/>
      <c r="BG416" s="15">
        <f t="shared" ref="BG416:BH416" si="1579">BG415</f>
        <v>1000</v>
      </c>
      <c r="BH416" s="15">
        <f t="shared" si="1579"/>
        <v>5000</v>
      </c>
      <c r="BI416" s="17"/>
      <c r="BJ416" s="22">
        <f>G416/G415</f>
        <v>1</v>
      </c>
      <c r="BK416" s="65">
        <f t="shared" ref="BK416:BL416" si="1580">BK415</f>
        <v>0</v>
      </c>
      <c r="BL416" s="65">
        <f t="shared" si="1580"/>
        <v>0</v>
      </c>
      <c r="BM416" s="6">
        <f t="shared" si="1562"/>
        <v>85.05</v>
      </c>
      <c r="BN416" s="8">
        <f t="shared" si="1563"/>
        <v>535.97110176221133</v>
      </c>
      <c r="BO416" s="12">
        <f t="shared" si="1564"/>
        <v>213.50489972100422</v>
      </c>
      <c r="BP416" s="50">
        <f>(1-'#Constant'!$A$3)/($J416*'#Constant'!$B$3/'#Constant'!$C$3^($D416-1)+1)+'#Constant'!$A$3</f>
        <v>0.90447653429602881</v>
      </c>
      <c r="BQ416" s="4">
        <f t="shared" si="1565"/>
        <v>541.71102698872187</v>
      </c>
      <c r="BR416" s="50">
        <f>(1-'#Constant'!$A$3)/($K416*'#Constant'!$B$3/'#Constant'!$C$3^($D416-1)+1)+'#Constant'!$A$3</f>
        <v>0.92405904059040589</v>
      </c>
      <c r="BS416" s="4">
        <f t="shared" si="1566"/>
        <v>530.2311765357008</v>
      </c>
      <c r="BT416"/>
    </row>
    <row r="417" spans="1:72" x14ac:dyDescent="0.3">
      <c r="A417">
        <v>581</v>
      </c>
      <c r="B417" s="18" t="e">
        <f>VLOOKUP(CONCATENATE("CREATURE_NAME_",A417),[1]Localization_Hero!$A:$E,2,FALSE)</f>
        <v>#N/A</v>
      </c>
      <c r="C417" s="43" t="s">
        <v>77</v>
      </c>
      <c r="D417">
        <v>1</v>
      </c>
      <c r="E417">
        <v>1</v>
      </c>
      <c r="F417" s="18">
        <v>1</v>
      </c>
      <c r="G417" s="10">
        <v>92</v>
      </c>
      <c r="H417" s="10">
        <v>92</v>
      </c>
      <c r="I417" s="10">
        <v>5930</v>
      </c>
      <c r="J417" s="10">
        <v>30</v>
      </c>
      <c r="K417" s="10">
        <v>36</v>
      </c>
      <c r="L417" s="2"/>
      <c r="M417" s="10">
        <v>150</v>
      </c>
      <c r="N417" s="10">
        <v>0</v>
      </c>
      <c r="O417" s="10">
        <v>0</v>
      </c>
      <c r="P417" s="10">
        <v>100</v>
      </c>
      <c r="Q417" s="10">
        <v>0</v>
      </c>
      <c r="R417" s="10">
        <v>0</v>
      </c>
      <c r="S417" s="10">
        <v>100</v>
      </c>
      <c r="T417" s="10">
        <v>150</v>
      </c>
      <c r="U417" s="10">
        <v>0</v>
      </c>
      <c r="V417" s="10">
        <v>100</v>
      </c>
      <c r="W417" s="2"/>
      <c r="X417" s="10">
        <v>150</v>
      </c>
      <c r="Y417" s="10">
        <v>0</v>
      </c>
      <c r="Z417" s="10">
        <v>0</v>
      </c>
      <c r="AA417" s="10">
        <v>100</v>
      </c>
      <c r="AB417" s="10">
        <v>0</v>
      </c>
      <c r="AC417" s="10">
        <v>0</v>
      </c>
      <c r="AD417" s="10">
        <v>100</v>
      </c>
      <c r="AE417" s="10">
        <v>150</v>
      </c>
      <c r="AF417" s="10">
        <v>0</v>
      </c>
      <c r="AG417" s="10">
        <v>100</v>
      </c>
      <c r="AH417" s="10">
        <v>0</v>
      </c>
      <c r="AI417" s="10">
        <v>0</v>
      </c>
      <c r="AJ417" s="3"/>
      <c r="AK417" s="10">
        <v>150</v>
      </c>
      <c r="AL417" s="10">
        <v>0</v>
      </c>
      <c r="AM417" s="3"/>
      <c r="AN417" s="10">
        <v>0</v>
      </c>
      <c r="AO417" s="10">
        <v>0</v>
      </c>
      <c r="AP417" s="10">
        <v>0</v>
      </c>
      <c r="AQ417" s="10">
        <v>0</v>
      </c>
      <c r="AR417" s="10">
        <v>0</v>
      </c>
      <c r="AS417" s="10">
        <v>0</v>
      </c>
      <c r="AT417" s="10">
        <v>0</v>
      </c>
      <c r="AU417" s="10">
        <v>0</v>
      </c>
      <c r="AV417" s="10">
        <v>0</v>
      </c>
      <c r="AW417" s="10">
        <v>0</v>
      </c>
      <c r="AX417" s="10">
        <v>0</v>
      </c>
      <c r="AY417" s="3"/>
      <c r="AZ417" s="10">
        <v>6000</v>
      </c>
      <c r="BA417" s="10">
        <v>6000</v>
      </c>
      <c r="BB417" s="10">
        <v>466</v>
      </c>
      <c r="BC417" s="10">
        <v>25</v>
      </c>
      <c r="BD417" s="10">
        <v>0</v>
      </c>
      <c r="BE417" s="10">
        <v>60</v>
      </c>
      <c r="BF417" s="3"/>
      <c r="BG417" s="10">
        <v>1000</v>
      </c>
      <c r="BH417" s="10">
        <v>5000</v>
      </c>
      <c r="BI417" s="3"/>
      <c r="BJ417" s="21">
        <v>1</v>
      </c>
      <c r="BK417" s="65">
        <v>0</v>
      </c>
      <c r="BL417" s="65">
        <v>0</v>
      </c>
      <c r="BM417" s="6">
        <v>116.57837499999998</v>
      </c>
      <c r="BN417" s="8">
        <v>431.60469242537107</v>
      </c>
      <c r="BO417" s="12">
        <v>224.31177785690292</v>
      </c>
      <c r="BP417" s="50">
        <v>0.91908256880733941</v>
      </c>
      <c r="BQ417" s="4">
        <v>398.2769286888539</v>
      </c>
      <c r="BR417" s="50">
        <v>0.90447653429602881</v>
      </c>
      <c r="BS417" s="4">
        <v>404.70854559090628</v>
      </c>
      <c r="BT417">
        <v>170.48544253932715</v>
      </c>
    </row>
    <row r="418" spans="1:72" s="13" customFormat="1" ht="17.25" thickBot="1" x14ac:dyDescent="0.35">
      <c r="B418" s="20"/>
      <c r="D418" s="14">
        <v>1</v>
      </c>
      <c r="E418" s="14">
        <v>1</v>
      </c>
      <c r="F418" s="19">
        <v>1</v>
      </c>
      <c r="G418" s="15">
        <v>92</v>
      </c>
      <c r="H418" s="15">
        <v>92</v>
      </c>
      <c r="I418" s="15">
        <v>5930</v>
      </c>
      <c r="J418" s="15">
        <v>30</v>
      </c>
      <c r="K418" s="15">
        <v>36</v>
      </c>
      <c r="L418" s="16"/>
      <c r="M418" s="15">
        <v>150</v>
      </c>
      <c r="N418" s="15">
        <v>0</v>
      </c>
      <c r="O418" s="15">
        <v>0</v>
      </c>
      <c r="P418" s="15">
        <v>100</v>
      </c>
      <c r="Q418" s="15">
        <v>0</v>
      </c>
      <c r="R418" s="15">
        <v>0</v>
      </c>
      <c r="S418" s="15">
        <v>100</v>
      </c>
      <c r="T418" s="15">
        <v>150</v>
      </c>
      <c r="U418" s="15">
        <v>0</v>
      </c>
      <c r="V418" s="15">
        <v>100</v>
      </c>
      <c r="W418" s="16"/>
      <c r="X418" s="15">
        <v>150</v>
      </c>
      <c r="Y418" s="15">
        <v>0</v>
      </c>
      <c r="Z418" s="15">
        <v>0</v>
      </c>
      <c r="AA418" s="15">
        <v>100</v>
      </c>
      <c r="AB418" s="15">
        <v>0</v>
      </c>
      <c r="AC418" s="15">
        <v>0</v>
      </c>
      <c r="AD418" s="15">
        <v>100</v>
      </c>
      <c r="AE418" s="15">
        <v>150</v>
      </c>
      <c r="AF418" s="15">
        <v>0</v>
      </c>
      <c r="AG418" s="15">
        <v>100</v>
      </c>
      <c r="AH418" s="15">
        <v>0</v>
      </c>
      <c r="AI418" s="15">
        <v>0</v>
      </c>
      <c r="AJ418" s="17"/>
      <c r="AK418" s="15">
        <v>150</v>
      </c>
      <c r="AL418" s="15">
        <v>0</v>
      </c>
      <c r="AM418" s="17"/>
      <c r="AN418" s="15">
        <v>0</v>
      </c>
      <c r="AO418" s="15">
        <v>0</v>
      </c>
      <c r="AP418" s="15">
        <v>0</v>
      </c>
      <c r="AQ418" s="15">
        <v>0</v>
      </c>
      <c r="AR418" s="15">
        <v>0</v>
      </c>
      <c r="AS418" s="15">
        <v>0</v>
      </c>
      <c r="AT418" s="15">
        <v>0</v>
      </c>
      <c r="AU418" s="15">
        <v>0</v>
      </c>
      <c r="AV418" s="15">
        <v>0</v>
      </c>
      <c r="AW418" s="15">
        <v>0</v>
      </c>
      <c r="AX418" s="15">
        <v>0</v>
      </c>
      <c r="AY418" s="17"/>
      <c r="AZ418" s="15">
        <v>6000</v>
      </c>
      <c r="BA418" s="15">
        <v>6000</v>
      </c>
      <c r="BB418" s="15">
        <f>BB417</f>
        <v>466</v>
      </c>
      <c r="BC418" s="15">
        <v>25</v>
      </c>
      <c r="BD418" s="15">
        <v>0</v>
      </c>
      <c r="BE418" s="15">
        <v>60</v>
      </c>
      <c r="BF418" s="17"/>
      <c r="BG418" s="15">
        <v>1000</v>
      </c>
      <c r="BH418" s="15">
        <v>5000</v>
      </c>
      <c r="BI418" s="17"/>
      <c r="BJ418" s="22">
        <v>1</v>
      </c>
      <c r="BK418" s="65">
        <v>0</v>
      </c>
      <c r="BL418" s="65">
        <v>0</v>
      </c>
      <c r="BM418" s="6">
        <v>116.57837499999998</v>
      </c>
      <c r="BN418" s="8">
        <v>431.60469242537107</v>
      </c>
      <c r="BO418" s="12">
        <v>224.31177785690292</v>
      </c>
      <c r="BP418" s="50">
        <v>0.91908256880733941</v>
      </c>
      <c r="BQ418" s="4">
        <v>398.2769286888539</v>
      </c>
      <c r="BR418" s="50">
        <v>0.90447653429602881</v>
      </c>
      <c r="BS418" s="4">
        <v>404.70854559090628</v>
      </c>
      <c r="BT418"/>
    </row>
    <row r="419" spans="1:72" x14ac:dyDescent="0.3">
      <c r="A419">
        <v>582</v>
      </c>
      <c r="B419" s="18" t="e">
        <f>VLOOKUP(CONCATENATE("CREATURE_NAME_",A419),[1]Localization_Hero!$A:$E,2,FALSE)</f>
        <v>#N/A</v>
      </c>
      <c r="C419" s="43" t="str">
        <f>VLOOKUP($A419,[2]CreatureTable!$A:$I,9,FALSE)</f>
        <v>Wizard</v>
      </c>
      <c r="D419">
        <v>1</v>
      </c>
      <c r="E419">
        <v>1</v>
      </c>
      <c r="F419" s="18">
        <v>1</v>
      </c>
      <c r="G419" s="10">
        <f>ROUND(VLOOKUP($C419,$B$4:$BH$42,6,FALSE),0)</f>
        <v>120</v>
      </c>
      <c r="H419" s="10">
        <f>ROUND(VLOOKUP($C419,$B$4:$BH$42,7,FALSE),0)</f>
        <v>120</v>
      </c>
      <c r="I419" s="10">
        <f>ROUND(VLOOKUP($C419,$B$4:$BH$42,8,FALSE),0)</f>
        <v>4031</v>
      </c>
      <c r="J419" s="10">
        <f>ROUND(VLOOKUP($C419,$B$4:$BH$42,9,FALSE),0)</f>
        <v>16</v>
      </c>
      <c r="K419" s="10">
        <f>ROUND(VLOOKUP($C419,$B$4:$BH$42,10,FALSE),0)</f>
        <v>24</v>
      </c>
      <c r="L419" s="2"/>
      <c r="M419" s="10">
        <f>ROUND(VLOOKUP($C419,$B$4:$BH$42,12,FALSE),0)</f>
        <v>100</v>
      </c>
      <c r="N419" s="10">
        <f>ROUND(VLOOKUP($C419,$B$4:$BH$42,13,FALSE),0)</f>
        <v>0</v>
      </c>
      <c r="O419" s="10">
        <f>ROUND(VLOOKUP($C419,$B$4:$BH$42,14,FALSE),0)</f>
        <v>0</v>
      </c>
      <c r="P419" s="10">
        <f>ROUND(VLOOKUP($C419,$B$4:$BH$42,15,FALSE),0)</f>
        <v>0</v>
      </c>
      <c r="Q419" s="10">
        <f>ROUND(VLOOKUP($C419,$B$4:$BH$42,16,FALSE),0)</f>
        <v>0</v>
      </c>
      <c r="R419" s="10">
        <f>ROUND(VLOOKUP($C419,$B$4:$BH$42,17,FALSE),0)</f>
        <v>0</v>
      </c>
      <c r="S419" s="10">
        <f>ROUND(VLOOKUP($C419,$B$4:$BH$42,18,FALSE),0)</f>
        <v>100</v>
      </c>
      <c r="T419" s="10">
        <f>ROUND(VLOOKUP($C419,$B$4:$BH$42,19,FALSE),0)</f>
        <v>150</v>
      </c>
      <c r="U419" s="10">
        <f>ROUND(VLOOKUP($C419,$B$4:$BH$42,20,FALSE),0)</f>
        <v>0</v>
      </c>
      <c r="V419" s="10">
        <f>ROUND(VLOOKUP($C419,$B$4:$BH$42,21,FALSE),0)</f>
        <v>0</v>
      </c>
      <c r="W419" s="2"/>
      <c r="X419" s="10">
        <f>ROUND(VLOOKUP($C419,$B$4:$BH$42,23,FALSE),0)</f>
        <v>100</v>
      </c>
      <c r="Y419" s="10">
        <f>ROUND(VLOOKUP($C419,$B$4:$BH$42,24,FALSE),0)</f>
        <v>0</v>
      </c>
      <c r="Z419" s="10">
        <f>ROUND(VLOOKUP($C419,$B$4:$BH$42,25,FALSE),0)</f>
        <v>0</v>
      </c>
      <c r="AA419" s="10">
        <f>ROUND(VLOOKUP($C419,$B$4:$BH$42,26,FALSE),0)</f>
        <v>200</v>
      </c>
      <c r="AB419" s="10">
        <f>ROUND(VLOOKUP($C419,$B$4:$BH$42,27,FALSE),0)</f>
        <v>250</v>
      </c>
      <c r="AC419" s="10">
        <f>ROUND(VLOOKUP($C419,$B$4:$BH$42,28,FALSE),0)</f>
        <v>0</v>
      </c>
      <c r="AD419" s="10">
        <f>ROUND(VLOOKUP($C419,$B$4:$BH$42,29,FALSE),0)</f>
        <v>100</v>
      </c>
      <c r="AE419" s="10">
        <f>ROUND(VLOOKUP($C419,$B$4:$BH$42,30,FALSE),0)</f>
        <v>150</v>
      </c>
      <c r="AF419" s="10">
        <f>ROUND(VLOOKUP($C419,$B$4:$BH$42,31,FALSE),0)</f>
        <v>0</v>
      </c>
      <c r="AG419" s="10">
        <f>ROUND(VLOOKUP($C419,$B$4:$BH$42,32,FALSE),0)</f>
        <v>0</v>
      </c>
      <c r="AH419" s="10">
        <f>ROUND(VLOOKUP($C419,$B$4:$BH$42,33,FALSE),0)</f>
        <v>0</v>
      </c>
      <c r="AI419" s="10">
        <f>ROUND(VLOOKUP($C419,$B$4:$BH$42,34,FALSE),0)</f>
        <v>0</v>
      </c>
      <c r="AJ419" s="3"/>
      <c r="AK419" s="10">
        <f>ROUND(VLOOKUP($C419,$B$4:$BH$42,36,FALSE),0)</f>
        <v>0</v>
      </c>
      <c r="AL419" s="10">
        <f>ROUND(VLOOKUP($C419,$B$4:$BH$42,37,FALSE),0)</f>
        <v>0</v>
      </c>
      <c r="AM419" s="3"/>
      <c r="AN419" s="10">
        <f>ROUND(VLOOKUP($C419,$B$4:$BH$42,39,FALSE),0)</f>
        <v>0</v>
      </c>
      <c r="AO419" s="10">
        <f>ROUND(VLOOKUP($C419,$B$4:$BH$42,40,FALSE),0)</f>
        <v>0</v>
      </c>
      <c r="AP419" s="10">
        <f>ROUND(VLOOKUP($C419,$B$4:$BH$42,41,FALSE),0)</f>
        <v>0</v>
      </c>
      <c r="AQ419" s="10">
        <f>ROUND(VLOOKUP($C419,$B$4:$BH$42,42,FALSE),0)</f>
        <v>0</v>
      </c>
      <c r="AR419" s="10">
        <f>ROUND(VLOOKUP($C419,$B$4:$BH$42,43,FALSE),0)</f>
        <v>0</v>
      </c>
      <c r="AS419" s="10">
        <f>ROUND(VLOOKUP($C419,$B$4:$BH$42,44,FALSE),0)</f>
        <v>0</v>
      </c>
      <c r="AT419" s="10">
        <f>ROUND(VLOOKUP($C419,$B$4:$BH$42,45,FALSE),0)</f>
        <v>0</v>
      </c>
      <c r="AU419" s="10">
        <f>ROUND(VLOOKUP($C419,$B$4:$BH$42,46,FALSE),0)</f>
        <v>0</v>
      </c>
      <c r="AV419" s="10">
        <f>ROUND(VLOOKUP($C419,$B$4:$BH$42,47,FALSE),0)</f>
        <v>0</v>
      </c>
      <c r="AW419" s="10">
        <f>ROUND(VLOOKUP($C419,$B$4:$BH$42,48,FALSE),0)</f>
        <v>0</v>
      </c>
      <c r="AX419" s="10">
        <f>ROUND(VLOOKUP($C419,$B$4:$BH$42,49,FALSE),0)</f>
        <v>0</v>
      </c>
      <c r="AY419" s="3"/>
      <c r="AZ419" s="10">
        <v>6000</v>
      </c>
      <c r="BA419" s="10">
        <v>2000</v>
      </c>
      <c r="BB419" s="10">
        <v>350</v>
      </c>
      <c r="BC419" s="10">
        <v>0</v>
      </c>
      <c r="BD419" s="10">
        <v>0</v>
      </c>
      <c r="BE419" s="10">
        <v>60</v>
      </c>
      <c r="BF419" s="3"/>
      <c r="BG419" s="10">
        <v>1000</v>
      </c>
      <c r="BH419" s="10">
        <v>5000</v>
      </c>
      <c r="BI419" s="3"/>
      <c r="BJ419" s="21">
        <v>1</v>
      </c>
      <c r="BK419" s="65">
        <v>0</v>
      </c>
      <c r="BL419" s="65">
        <v>0</v>
      </c>
      <c r="BM419" s="6">
        <f t="shared" ref="BM419:BM422" si="1581">MAX(G419*(1+M419/1000*(1+O419/1000))*(1+0.5*T419/1000)*(1+0.25*S419/1000),(H419*(1+X419/1000*(1+Z419/1000))*(1+0.5*AE419/1000)*(1+0.25*AD419/1000)))*BG419/1000</f>
        <v>145.44749999999999</v>
      </c>
      <c r="BN419" s="8">
        <f t="shared" ref="BN419:BN422" si="1582">(BQ419+BS419)/2*(1+AI419/2000)*(1+AH419/2000)*(1+AN419/2000)*(1+AK419/2000)</f>
        <v>259.61870858192918</v>
      </c>
      <c r="BO419" s="12">
        <f t="shared" ref="BO419:BO422" si="1583">SQRT(BM419*BN419)</f>
        <v>194.32162030116501</v>
      </c>
      <c r="BP419" s="50">
        <f>(1-'#Constant'!$A$3)/($J419*'#Constant'!$B$3/'#Constant'!$C$3^($D419-1)+1)+'#Constant'!$A$3</f>
        <v>0.95511450381679386</v>
      </c>
      <c r="BQ419" s="4">
        <f t="shared" ref="BQ419:BQ422" si="1584">I419/(BP419*(1-Q419/1000*(0.5+R419/1000))*(1-P419/1000)*(1-V419/1000)*(1+U419/1000))/20</f>
        <v>211.02181905370844</v>
      </c>
      <c r="BR419" s="50">
        <f>(1-'#Constant'!$A$3)/($K419*'#Constant'!$B$3/'#Constant'!$C$3^($D419-1)+1)+'#Constant'!$A$3</f>
        <v>0.93417910447761188</v>
      </c>
      <c r="BS419" s="4">
        <f t="shared" ref="BS419:BS422" si="1585">I419/(BR419*(1-AB419/1000*(0.5+AC419/1000))*(1-AA419/1000)*(1-AG419/1000)*(1+AF419/1000))/20</f>
        <v>308.21559811014993</v>
      </c>
      <c r="BT419">
        <f>BO419/$BO$4*100</f>
        <v>147.69178751343802</v>
      </c>
    </row>
    <row r="420" spans="1:72" s="13" customFormat="1" ht="17.25" thickBot="1" x14ac:dyDescent="0.35">
      <c r="B420" s="20"/>
      <c r="D420" s="14">
        <v>1</v>
      </c>
      <c r="E420" s="14">
        <v>1</v>
      </c>
      <c r="F420" s="19">
        <v>1</v>
      </c>
      <c r="G420" s="15">
        <f>G419</f>
        <v>120</v>
      </c>
      <c r="H420" s="15">
        <f>H419</f>
        <v>120</v>
      </c>
      <c r="I420" s="15">
        <f>I419</f>
        <v>4031</v>
      </c>
      <c r="J420" s="15">
        <f>J419</f>
        <v>16</v>
      </c>
      <c r="K420" s="15">
        <f>K419</f>
        <v>24</v>
      </c>
      <c r="L420" s="16"/>
      <c r="M420" s="15">
        <f t="shared" ref="M420:V420" si="1586">M419</f>
        <v>100</v>
      </c>
      <c r="N420" s="15">
        <f t="shared" si="1586"/>
        <v>0</v>
      </c>
      <c r="O420" s="15">
        <f t="shared" si="1586"/>
        <v>0</v>
      </c>
      <c r="P420" s="15">
        <f t="shared" si="1586"/>
        <v>0</v>
      </c>
      <c r="Q420" s="15">
        <f t="shared" si="1586"/>
        <v>0</v>
      </c>
      <c r="R420" s="15">
        <f t="shared" si="1586"/>
        <v>0</v>
      </c>
      <c r="S420" s="15">
        <f t="shared" si="1586"/>
        <v>100</v>
      </c>
      <c r="T420" s="15">
        <f t="shared" si="1586"/>
        <v>150</v>
      </c>
      <c r="U420" s="15">
        <f t="shared" si="1586"/>
        <v>0</v>
      </c>
      <c r="V420" s="15">
        <f t="shared" si="1586"/>
        <v>0</v>
      </c>
      <c r="W420" s="16"/>
      <c r="X420" s="15">
        <f t="shared" ref="X420:AI420" si="1587">X419</f>
        <v>100</v>
      </c>
      <c r="Y420" s="15">
        <f t="shared" si="1587"/>
        <v>0</v>
      </c>
      <c r="Z420" s="15">
        <f t="shared" si="1587"/>
        <v>0</v>
      </c>
      <c r="AA420" s="15">
        <f t="shared" si="1587"/>
        <v>200</v>
      </c>
      <c r="AB420" s="15">
        <f t="shared" si="1587"/>
        <v>250</v>
      </c>
      <c r="AC420" s="15">
        <f t="shared" si="1587"/>
        <v>0</v>
      </c>
      <c r="AD420" s="15">
        <f t="shared" si="1587"/>
        <v>100</v>
      </c>
      <c r="AE420" s="15">
        <f t="shared" si="1587"/>
        <v>150</v>
      </c>
      <c r="AF420" s="15">
        <f t="shared" si="1587"/>
        <v>0</v>
      </c>
      <c r="AG420" s="15">
        <f t="shared" si="1587"/>
        <v>0</v>
      </c>
      <c r="AH420" s="15">
        <f t="shared" si="1587"/>
        <v>0</v>
      </c>
      <c r="AI420" s="15">
        <f t="shared" si="1587"/>
        <v>0</v>
      </c>
      <c r="AJ420" s="17"/>
      <c r="AK420" s="15">
        <f>AK419</f>
        <v>0</v>
      </c>
      <c r="AL420" s="15">
        <f>AL419</f>
        <v>0</v>
      </c>
      <c r="AM420" s="17"/>
      <c r="AN420" s="15">
        <f t="shared" ref="AN420:AX420" si="1588">AN419</f>
        <v>0</v>
      </c>
      <c r="AO420" s="15">
        <f t="shared" si="1588"/>
        <v>0</v>
      </c>
      <c r="AP420" s="15">
        <f t="shared" si="1588"/>
        <v>0</v>
      </c>
      <c r="AQ420" s="15">
        <f t="shared" si="1588"/>
        <v>0</v>
      </c>
      <c r="AR420" s="15">
        <f t="shared" si="1588"/>
        <v>0</v>
      </c>
      <c r="AS420" s="15">
        <f t="shared" si="1588"/>
        <v>0</v>
      </c>
      <c r="AT420" s="15">
        <f t="shared" si="1588"/>
        <v>0</v>
      </c>
      <c r="AU420" s="15">
        <f t="shared" si="1588"/>
        <v>0</v>
      </c>
      <c r="AV420" s="15">
        <f t="shared" si="1588"/>
        <v>0</v>
      </c>
      <c r="AW420" s="15">
        <f t="shared" si="1588"/>
        <v>0</v>
      </c>
      <c r="AX420" s="15">
        <f t="shared" si="1588"/>
        <v>0</v>
      </c>
      <c r="AY420" s="17"/>
      <c r="AZ420" s="15">
        <f t="shared" ref="AZ420:BA420" si="1589">AZ419</f>
        <v>6000</v>
      </c>
      <c r="BA420" s="15">
        <f t="shared" si="1589"/>
        <v>2000</v>
      </c>
      <c r="BB420" s="15">
        <f>BB419</f>
        <v>350</v>
      </c>
      <c r="BC420" s="15">
        <f t="shared" ref="BC420:BE420" si="1590">BC419</f>
        <v>0</v>
      </c>
      <c r="BD420" s="15">
        <f t="shared" si="1590"/>
        <v>0</v>
      </c>
      <c r="BE420" s="15">
        <f t="shared" si="1590"/>
        <v>60</v>
      </c>
      <c r="BF420" s="17"/>
      <c r="BG420" s="15">
        <f t="shared" ref="BG420:BH420" si="1591">BG419</f>
        <v>1000</v>
      </c>
      <c r="BH420" s="15">
        <f t="shared" si="1591"/>
        <v>5000</v>
      </c>
      <c r="BI420" s="17"/>
      <c r="BJ420" s="22">
        <f>G420/G419</f>
        <v>1</v>
      </c>
      <c r="BK420" s="65">
        <f t="shared" ref="BK420:BL420" si="1592">BK419</f>
        <v>0</v>
      </c>
      <c r="BL420" s="65">
        <f t="shared" si="1592"/>
        <v>0</v>
      </c>
      <c r="BM420" s="6">
        <f t="shared" si="1581"/>
        <v>145.44749999999999</v>
      </c>
      <c r="BN420" s="8">
        <f t="shared" si="1582"/>
        <v>259.61870858192918</v>
      </c>
      <c r="BO420" s="12">
        <f t="shared" si="1583"/>
        <v>194.32162030116501</v>
      </c>
      <c r="BP420" s="50">
        <f>(1-'#Constant'!$A$3)/($J420*'#Constant'!$B$3/'#Constant'!$C$3^($D420-1)+1)+'#Constant'!$A$3</f>
        <v>0.95511450381679386</v>
      </c>
      <c r="BQ420" s="4">
        <f t="shared" si="1584"/>
        <v>211.02181905370844</v>
      </c>
      <c r="BR420" s="50">
        <f>(1-'#Constant'!$A$3)/($K420*'#Constant'!$B$3/'#Constant'!$C$3^($D420-1)+1)+'#Constant'!$A$3</f>
        <v>0.93417910447761188</v>
      </c>
      <c r="BS420" s="4">
        <f t="shared" si="1585"/>
        <v>308.21559811014993</v>
      </c>
      <c r="BT420"/>
    </row>
    <row r="421" spans="1:72" x14ac:dyDescent="0.3">
      <c r="A421">
        <v>586</v>
      </c>
      <c r="B421" s="18" t="s">
        <v>473</v>
      </c>
      <c r="C421" s="43" t="str">
        <f>VLOOKUP($A421,[2]CreatureTable!$A:$I,9,FALSE)</f>
        <v>Assassin</v>
      </c>
      <c r="D421">
        <v>1</v>
      </c>
      <c r="E421">
        <v>1</v>
      </c>
      <c r="F421" s="18">
        <v>1</v>
      </c>
      <c r="G421" s="10">
        <v>100</v>
      </c>
      <c r="H421" s="10">
        <v>100</v>
      </c>
      <c r="I421" s="10">
        <v>3600</v>
      </c>
      <c r="J421" s="10">
        <v>50</v>
      </c>
      <c r="K421" s="10">
        <v>50</v>
      </c>
      <c r="L421" s="2"/>
      <c r="M421" s="10">
        <v>200</v>
      </c>
      <c r="N421" s="10">
        <v>0</v>
      </c>
      <c r="O421" s="10">
        <v>0</v>
      </c>
      <c r="P421" s="10">
        <v>200</v>
      </c>
      <c r="Q421" s="10">
        <v>0</v>
      </c>
      <c r="R421" s="10">
        <v>0</v>
      </c>
      <c r="S421" s="10">
        <v>0</v>
      </c>
      <c r="T421" s="10">
        <v>0</v>
      </c>
      <c r="U421" s="10">
        <v>0</v>
      </c>
      <c r="V421" s="10">
        <v>0</v>
      </c>
      <c r="W421" s="2"/>
      <c r="X421" s="10">
        <v>200</v>
      </c>
      <c r="Y421" s="10">
        <v>0</v>
      </c>
      <c r="Z421" s="10">
        <v>0</v>
      </c>
      <c r="AA421" s="10">
        <v>200</v>
      </c>
      <c r="AB421" s="10">
        <v>0</v>
      </c>
      <c r="AC421" s="10">
        <v>0</v>
      </c>
      <c r="AD421" s="10">
        <v>0</v>
      </c>
      <c r="AE421" s="10">
        <v>0</v>
      </c>
      <c r="AF421" s="10">
        <v>0</v>
      </c>
      <c r="AG421" s="10">
        <v>0</v>
      </c>
      <c r="AH421" s="10">
        <v>0</v>
      </c>
      <c r="AI421" s="10">
        <v>0</v>
      </c>
      <c r="AJ421" s="3"/>
      <c r="AK421" s="10">
        <v>0</v>
      </c>
      <c r="AL421" s="10">
        <v>0</v>
      </c>
      <c r="AM421" s="3"/>
      <c r="AN421" s="10">
        <f>ROUND(VLOOKUP($C421,$B$4:$BH$42,39,FALSE),0)</f>
        <v>0</v>
      </c>
      <c r="AO421" s="10">
        <f>ROUND(VLOOKUP($C421,$B$4:$BH$42,40,FALSE),0)</f>
        <v>0</v>
      </c>
      <c r="AP421" s="10">
        <f>ROUND(VLOOKUP($C421,$B$4:$BH$42,41,FALSE),0)</f>
        <v>0</v>
      </c>
      <c r="AQ421" s="10">
        <f>ROUND(VLOOKUP($C421,$B$4:$BH$42,42,FALSE),0)</f>
        <v>0</v>
      </c>
      <c r="AR421" s="10">
        <f>ROUND(VLOOKUP($C421,$B$4:$BH$42,43,FALSE),0)</f>
        <v>0</v>
      </c>
      <c r="AS421" s="10">
        <f>ROUND(VLOOKUP($C421,$B$4:$BH$42,44,FALSE),0)</f>
        <v>0</v>
      </c>
      <c r="AT421" s="10">
        <f>ROUND(VLOOKUP($C421,$B$4:$BH$42,45,FALSE),0)</f>
        <v>0</v>
      </c>
      <c r="AU421" s="10">
        <f>ROUND(VLOOKUP($C421,$B$4:$BH$42,46,FALSE),0)</f>
        <v>0</v>
      </c>
      <c r="AV421" s="10">
        <f>ROUND(VLOOKUP($C421,$B$4:$BH$42,47,FALSE),0)</f>
        <v>0</v>
      </c>
      <c r="AW421" s="10">
        <f>ROUND(VLOOKUP($C421,$B$4:$BH$42,48,FALSE),0)</f>
        <v>0</v>
      </c>
      <c r="AX421" s="10">
        <f>ROUND(VLOOKUP($C421,$B$4:$BH$42,49,FALSE),0)</f>
        <v>0</v>
      </c>
      <c r="AY421" s="3"/>
      <c r="AZ421" s="10">
        <v>6000</v>
      </c>
      <c r="BA421" s="10">
        <v>6000</v>
      </c>
      <c r="BB421" s="10">
        <v>300</v>
      </c>
      <c r="BC421" s="10">
        <v>25</v>
      </c>
      <c r="BD421" s="10">
        <v>0</v>
      </c>
      <c r="BE421" s="10">
        <v>60</v>
      </c>
      <c r="BF421" s="3"/>
      <c r="BG421" s="10">
        <v>1000</v>
      </c>
      <c r="BH421" s="10">
        <v>5000</v>
      </c>
      <c r="BI421" s="3"/>
      <c r="BJ421" s="21">
        <v>1</v>
      </c>
      <c r="BK421" s="65">
        <v>0</v>
      </c>
      <c r="BL421" s="65">
        <v>0</v>
      </c>
      <c r="BM421" s="6">
        <f t="shared" si="1581"/>
        <v>120</v>
      </c>
      <c r="BN421" s="8">
        <f t="shared" si="1582"/>
        <v>257.97607178464602</v>
      </c>
      <c r="BO421" s="12">
        <f t="shared" si="1583"/>
        <v>175.94637994047369</v>
      </c>
      <c r="BP421" s="50">
        <f>(1-'#Constant'!$A$3)/($J421*'#Constant'!$B$3/'#Constant'!$C$3^($D421-1)+1)+'#Constant'!$A$3</f>
        <v>0.87217391304347835</v>
      </c>
      <c r="BQ421" s="4">
        <f t="shared" si="1584"/>
        <v>257.97607178464602</v>
      </c>
      <c r="BR421" s="50">
        <f>(1-'#Constant'!$A$3)/($K421*'#Constant'!$B$3/'#Constant'!$C$3^($D421-1)+1)+'#Constant'!$A$3</f>
        <v>0.87217391304347835</v>
      </c>
      <c r="BS421" s="4">
        <f t="shared" si="1585"/>
        <v>257.97607178464602</v>
      </c>
      <c r="BT421">
        <f>BO421/$BO$4*100</f>
        <v>133.72590924084261</v>
      </c>
    </row>
    <row r="422" spans="1:72" s="13" customFormat="1" ht="17.25" thickBot="1" x14ac:dyDescent="0.35">
      <c r="B422" s="20"/>
      <c r="D422" s="14">
        <v>1</v>
      </c>
      <c r="E422" s="14">
        <v>1</v>
      </c>
      <c r="F422" s="19">
        <v>1</v>
      </c>
      <c r="G422" s="15">
        <f t="shared" ref="G422:K422" si="1593">G421</f>
        <v>100</v>
      </c>
      <c r="H422" s="15">
        <f t="shared" si="1593"/>
        <v>100</v>
      </c>
      <c r="I422" s="15">
        <f t="shared" si="1593"/>
        <v>3600</v>
      </c>
      <c r="J422" s="15">
        <f t="shared" si="1593"/>
        <v>50</v>
      </c>
      <c r="K422" s="15">
        <f t="shared" si="1593"/>
        <v>50</v>
      </c>
      <c r="L422" s="16"/>
      <c r="M422" s="15">
        <v>200</v>
      </c>
      <c r="N422" s="15">
        <v>0</v>
      </c>
      <c r="O422" s="15">
        <v>0</v>
      </c>
      <c r="P422" s="15">
        <v>200</v>
      </c>
      <c r="Q422" s="15">
        <v>0</v>
      </c>
      <c r="R422" s="15">
        <v>0</v>
      </c>
      <c r="S422" s="15">
        <v>0</v>
      </c>
      <c r="T422" s="15">
        <v>0</v>
      </c>
      <c r="U422" s="15">
        <v>0</v>
      </c>
      <c r="V422" s="15">
        <v>0</v>
      </c>
      <c r="W422" s="16"/>
      <c r="X422" s="15">
        <v>200</v>
      </c>
      <c r="Y422" s="15">
        <v>0</v>
      </c>
      <c r="Z422" s="15">
        <v>0</v>
      </c>
      <c r="AA422" s="15">
        <v>200</v>
      </c>
      <c r="AB422" s="15">
        <v>0</v>
      </c>
      <c r="AC422" s="15">
        <v>0</v>
      </c>
      <c r="AD422" s="15">
        <v>0</v>
      </c>
      <c r="AE422" s="15">
        <v>0</v>
      </c>
      <c r="AF422" s="15">
        <v>0</v>
      </c>
      <c r="AG422" s="15">
        <v>0</v>
      </c>
      <c r="AH422" s="15">
        <v>0</v>
      </c>
      <c r="AI422" s="15">
        <v>0</v>
      </c>
      <c r="AJ422" s="17"/>
      <c r="AK422" s="15">
        <v>0</v>
      </c>
      <c r="AL422" s="15">
        <v>0</v>
      </c>
      <c r="AM422" s="17"/>
      <c r="AN422" s="15">
        <f t="shared" ref="AN422:AX422" si="1594">AN421</f>
        <v>0</v>
      </c>
      <c r="AO422" s="15">
        <f t="shared" si="1594"/>
        <v>0</v>
      </c>
      <c r="AP422" s="15">
        <f t="shared" si="1594"/>
        <v>0</v>
      </c>
      <c r="AQ422" s="15">
        <f t="shared" si="1594"/>
        <v>0</v>
      </c>
      <c r="AR422" s="15">
        <f t="shared" si="1594"/>
        <v>0</v>
      </c>
      <c r="AS422" s="15">
        <f t="shared" si="1594"/>
        <v>0</v>
      </c>
      <c r="AT422" s="15">
        <f t="shared" si="1594"/>
        <v>0</v>
      </c>
      <c r="AU422" s="15">
        <f t="shared" si="1594"/>
        <v>0</v>
      </c>
      <c r="AV422" s="15">
        <f t="shared" si="1594"/>
        <v>0</v>
      </c>
      <c r="AW422" s="15">
        <f t="shared" si="1594"/>
        <v>0</v>
      </c>
      <c r="AX422" s="15">
        <f t="shared" si="1594"/>
        <v>0</v>
      </c>
      <c r="AY422" s="17"/>
      <c r="AZ422" s="15">
        <f t="shared" ref="AZ422:BA422" si="1595">AZ421</f>
        <v>6000</v>
      </c>
      <c r="BA422" s="15">
        <f t="shared" si="1595"/>
        <v>6000</v>
      </c>
      <c r="BB422" s="15">
        <v>300</v>
      </c>
      <c r="BC422" s="15">
        <f t="shared" ref="BC422:BE422" si="1596">BC421</f>
        <v>25</v>
      </c>
      <c r="BD422" s="15">
        <f t="shared" si="1596"/>
        <v>0</v>
      </c>
      <c r="BE422" s="15">
        <f t="shared" si="1596"/>
        <v>60</v>
      </c>
      <c r="BF422" s="17"/>
      <c r="BG422" s="15">
        <f t="shared" ref="BG422:BH422" si="1597">BG421</f>
        <v>1000</v>
      </c>
      <c r="BH422" s="15">
        <f t="shared" si="1597"/>
        <v>5000</v>
      </c>
      <c r="BI422" s="17"/>
      <c r="BJ422" s="22">
        <f>G422/G421</f>
        <v>1</v>
      </c>
      <c r="BK422" s="65">
        <f t="shared" ref="BK422:BL422" si="1598">BK421</f>
        <v>0</v>
      </c>
      <c r="BL422" s="65">
        <f t="shared" si="1598"/>
        <v>0</v>
      </c>
      <c r="BM422" s="6">
        <f t="shared" si="1581"/>
        <v>120</v>
      </c>
      <c r="BN422" s="8">
        <f t="shared" si="1582"/>
        <v>257.97607178464602</v>
      </c>
      <c r="BO422" s="12">
        <f t="shared" si="1583"/>
        <v>175.94637994047369</v>
      </c>
      <c r="BP422" s="50">
        <f>(1-'#Constant'!$A$3)/($J422*'#Constant'!$B$3/'#Constant'!$C$3^($D422-1)+1)+'#Constant'!$A$3</f>
        <v>0.87217391304347835</v>
      </c>
      <c r="BQ422" s="4">
        <f t="shared" si="1584"/>
        <v>257.97607178464602</v>
      </c>
      <c r="BR422" s="50">
        <f>(1-'#Constant'!$A$3)/($K422*'#Constant'!$B$3/'#Constant'!$C$3^($D422-1)+1)+'#Constant'!$A$3</f>
        <v>0.87217391304347835</v>
      </c>
      <c r="BS422" s="4">
        <f t="shared" si="1585"/>
        <v>257.97607178464602</v>
      </c>
      <c r="BT422"/>
    </row>
    <row r="423" spans="1:72" x14ac:dyDescent="0.3">
      <c r="A423">
        <v>587</v>
      </c>
      <c r="B423" s="18" t="str">
        <f>VLOOKUP(CONCATENATE("CREATURE_NAME_",A423),[1]Localization_Hero!$A:$E,2,FALSE)</f>
        <v>{1}의 어둠</v>
      </c>
      <c r="C423" s="43" t="str">
        <f>VLOOKUP($A423,[2]CreatureTable!$A:$I,9,FALSE)</f>
        <v>Knight</v>
      </c>
      <c r="D423">
        <v>1</v>
      </c>
      <c r="E423">
        <v>1</v>
      </c>
      <c r="F423" s="18">
        <v>1</v>
      </c>
      <c r="G423" s="10">
        <f>ROUND(VLOOKUP($C423,$B$4:$BH$42,6,FALSE),0)</f>
        <v>81</v>
      </c>
      <c r="H423" s="10">
        <f>ROUND(VLOOKUP($C423,$B$4:$BH$42,7,FALSE),0)</f>
        <v>81</v>
      </c>
      <c r="I423" s="10">
        <f>ROUND(VLOOKUP($C423,$B$4:$BH$42,8,FALSE),0)</f>
        <v>6982</v>
      </c>
      <c r="J423" s="10">
        <f>ROUND(VLOOKUP($C423,$B$4:$BH$42,9,FALSE),0)</f>
        <v>36</v>
      </c>
      <c r="K423" s="10">
        <f>ROUND(VLOOKUP($C423,$B$4:$BH$42,10,FALSE),0)</f>
        <v>28</v>
      </c>
      <c r="L423" s="2"/>
      <c r="M423" s="10">
        <f>ROUND(VLOOKUP($C423,$B$4:$BH$42,12,FALSE),0)</f>
        <v>50</v>
      </c>
      <c r="N423" s="10">
        <f>ROUND(VLOOKUP($C423,$B$4:$BH$42,13,FALSE),0)</f>
        <v>0</v>
      </c>
      <c r="O423" s="10">
        <f>ROUND(VLOOKUP($C423,$B$4:$BH$42,14,FALSE),0)</f>
        <v>0</v>
      </c>
      <c r="P423" s="10">
        <f>ROUND(VLOOKUP($C423,$B$4:$BH$42,15,FALSE),0)</f>
        <v>0</v>
      </c>
      <c r="Q423" s="10">
        <f>ROUND(VLOOKUP($C423,$B$4:$BH$42,16,FALSE),0)</f>
        <v>100</v>
      </c>
      <c r="R423" s="10">
        <f>ROUND(VLOOKUP($C423,$B$4:$BH$42,17,FALSE),0)</f>
        <v>0</v>
      </c>
      <c r="S423" s="10">
        <f>ROUND(VLOOKUP($C423,$B$4:$BH$42,18,FALSE),0)</f>
        <v>0</v>
      </c>
      <c r="T423" s="10">
        <f>ROUND(VLOOKUP($C423,$B$4:$BH$42,19,FALSE),0)</f>
        <v>0</v>
      </c>
      <c r="U423" s="10">
        <f>ROUND(VLOOKUP($C423,$B$4:$BH$42,20,FALSE),0)</f>
        <v>0</v>
      </c>
      <c r="V423" s="10">
        <f>ROUND(VLOOKUP($C423,$B$4:$BH$42,21,FALSE),0)</f>
        <v>250</v>
      </c>
      <c r="W423" s="2"/>
      <c r="X423" s="10">
        <f>ROUND(VLOOKUP($C423,$B$4:$BH$42,23,FALSE),0)</f>
        <v>50</v>
      </c>
      <c r="Y423" s="10">
        <f>ROUND(VLOOKUP($C423,$B$4:$BH$42,24,FALSE),0)</f>
        <v>0</v>
      </c>
      <c r="Z423" s="10">
        <f>ROUND(VLOOKUP($C423,$B$4:$BH$42,25,FALSE),0)</f>
        <v>0</v>
      </c>
      <c r="AA423" s="10">
        <f>ROUND(VLOOKUP($C423,$B$4:$BH$42,26,FALSE),0)</f>
        <v>0</v>
      </c>
      <c r="AB423" s="10">
        <f>ROUND(VLOOKUP($C423,$B$4:$BH$42,27,FALSE),0)</f>
        <v>100</v>
      </c>
      <c r="AC423" s="10">
        <f>ROUND(VLOOKUP($C423,$B$4:$BH$42,28,FALSE),0)</f>
        <v>0</v>
      </c>
      <c r="AD423" s="10">
        <f>ROUND(VLOOKUP($C423,$B$4:$BH$42,29,FALSE),0)</f>
        <v>0</v>
      </c>
      <c r="AE423" s="10">
        <f>ROUND(VLOOKUP($C423,$B$4:$BH$42,30,FALSE),0)</f>
        <v>0</v>
      </c>
      <c r="AF423" s="10">
        <f>ROUND(VLOOKUP($C423,$B$4:$BH$42,31,FALSE),0)</f>
        <v>0</v>
      </c>
      <c r="AG423" s="10">
        <f>ROUND(VLOOKUP($C423,$B$4:$BH$42,32,FALSE),0)</f>
        <v>250</v>
      </c>
      <c r="AH423" s="10">
        <f>ROUND(VLOOKUP($C423,$B$4:$BH$42,33,FALSE),0)</f>
        <v>0</v>
      </c>
      <c r="AI423" s="10">
        <f>ROUND(VLOOKUP($C423,$B$4:$BH$42,34,FALSE),0)</f>
        <v>0</v>
      </c>
      <c r="AJ423" s="3"/>
      <c r="AK423" s="10">
        <f>ROUND(VLOOKUP($C423,$B$4:$BH$42,36,FALSE),0)</f>
        <v>0</v>
      </c>
      <c r="AL423" s="10">
        <f>ROUND(VLOOKUP($C423,$B$4:$BH$42,37,FALSE),0)</f>
        <v>0</v>
      </c>
      <c r="AM423" s="3"/>
      <c r="AN423" s="10">
        <f>ROUND(VLOOKUP($C423,$B$4:$BH$42,39,FALSE),0)</f>
        <v>0</v>
      </c>
      <c r="AO423" s="10">
        <f>ROUND(VLOOKUP($C423,$B$4:$BH$42,40,FALSE),0)</f>
        <v>0</v>
      </c>
      <c r="AP423" s="10">
        <f>ROUND(VLOOKUP($C423,$B$4:$BH$42,41,FALSE),0)</f>
        <v>0</v>
      </c>
      <c r="AQ423" s="10">
        <f>ROUND(VLOOKUP($C423,$B$4:$BH$42,42,FALSE),0)</f>
        <v>0</v>
      </c>
      <c r="AR423" s="10">
        <f>ROUND(VLOOKUP($C423,$B$4:$BH$42,43,FALSE),0)</f>
        <v>0</v>
      </c>
      <c r="AS423" s="10">
        <f>ROUND(VLOOKUP($C423,$B$4:$BH$42,44,FALSE),0)</f>
        <v>0</v>
      </c>
      <c r="AT423" s="10">
        <f>ROUND(VLOOKUP($C423,$B$4:$BH$42,45,FALSE),0)</f>
        <v>0</v>
      </c>
      <c r="AU423" s="10">
        <f>ROUND(VLOOKUP($C423,$B$4:$BH$42,46,FALSE),0)</f>
        <v>0</v>
      </c>
      <c r="AV423" s="10">
        <f>ROUND(VLOOKUP($C423,$B$4:$BH$42,47,FALSE),0)</f>
        <v>0</v>
      </c>
      <c r="AW423" s="10">
        <f>ROUND(VLOOKUP($C423,$B$4:$BH$42,48,FALSE),0)</f>
        <v>0</v>
      </c>
      <c r="AX423" s="10">
        <f>ROUND(VLOOKUP($C423,$B$4:$BH$42,49,FALSE),0)</f>
        <v>0</v>
      </c>
      <c r="AY423" s="3"/>
      <c r="AZ423" s="10">
        <v>6000</v>
      </c>
      <c r="BA423" s="10">
        <v>6000</v>
      </c>
      <c r="BB423" s="10">
        <v>308</v>
      </c>
      <c r="BC423" s="10">
        <v>0</v>
      </c>
      <c r="BD423" s="10">
        <v>0</v>
      </c>
      <c r="BE423" s="10">
        <v>60</v>
      </c>
      <c r="BF423" s="3"/>
      <c r="BG423" s="10">
        <v>1000</v>
      </c>
      <c r="BH423" s="10">
        <v>5000</v>
      </c>
      <c r="BI423" s="3"/>
      <c r="BJ423" s="21">
        <v>1</v>
      </c>
      <c r="BK423" s="65">
        <v>0</v>
      </c>
      <c r="BL423" s="65">
        <v>0</v>
      </c>
      <c r="BM423" s="6">
        <f t="shared" ref="BM423:BM424" si="1599">MAX(G423*(1+M423/1000*(1+O423/1000))*(1+0.5*T423/1000)*(1+0.25*S423/1000),(H423*(1+X423/1000*(1+Z423/1000))*(1+0.5*AE423/1000)*(1+0.25*AD423/1000)))*BG423/1000</f>
        <v>85.05</v>
      </c>
      <c r="BN423" s="8">
        <f t="shared" ref="BN423:BN424" si="1600">(BQ423+BS423)/2*(1+AI423/2000)*(1+AH423/2000)*(1+AN423/2000)*(1+AK423/2000)</f>
        <v>535.97110176221133</v>
      </c>
      <c r="BO423" s="12">
        <f t="shared" ref="BO423:BO424" si="1601">SQRT(BM423*BN423)</f>
        <v>213.50489972100422</v>
      </c>
      <c r="BP423" s="50">
        <f>(1-'#Constant'!$A$3)/($J423*'#Constant'!$B$3/'#Constant'!$C$3^($D423-1)+1)+'#Constant'!$A$3</f>
        <v>0.90447653429602881</v>
      </c>
      <c r="BQ423" s="4">
        <f t="shared" ref="BQ423:BQ424" si="1602">I423/(BP423*(1-Q423/1000*(0.5+R423/1000))*(1-P423/1000)*(1-V423/1000)*(1+U423/1000))/20</f>
        <v>541.71102698872187</v>
      </c>
      <c r="BR423" s="50">
        <f>(1-'#Constant'!$A$3)/($K423*'#Constant'!$B$3/'#Constant'!$C$3^($D423-1)+1)+'#Constant'!$A$3</f>
        <v>0.92405904059040589</v>
      </c>
      <c r="BS423" s="4">
        <f t="shared" ref="BS423:BS424" si="1603">I423/(BR423*(1-AB423/1000*(0.5+AC423/1000))*(1-AA423/1000)*(1-AG423/1000)*(1+AF423/1000))/20</f>
        <v>530.2311765357008</v>
      </c>
      <c r="BT423">
        <f>BO423/$BO$4*100</f>
        <v>162.27180605946913</v>
      </c>
    </row>
    <row r="424" spans="1:72" s="13" customFormat="1" ht="17.25" thickBot="1" x14ac:dyDescent="0.35">
      <c r="B424" s="20"/>
      <c r="D424" s="14">
        <v>1</v>
      </c>
      <c r="E424" s="14">
        <v>1</v>
      </c>
      <c r="F424" s="19">
        <v>1</v>
      </c>
      <c r="G424" s="15">
        <f>G423</f>
        <v>81</v>
      </c>
      <c r="H424" s="15">
        <f>H423</f>
        <v>81</v>
      </c>
      <c r="I424" s="15">
        <f>I423</f>
        <v>6982</v>
      </c>
      <c r="J424" s="15">
        <f>J423</f>
        <v>36</v>
      </c>
      <c r="K424" s="15">
        <f>K423</f>
        <v>28</v>
      </c>
      <c r="L424" s="16"/>
      <c r="M424" s="15">
        <f t="shared" ref="M424:V424" si="1604">M423</f>
        <v>50</v>
      </c>
      <c r="N424" s="15">
        <f t="shared" si="1604"/>
        <v>0</v>
      </c>
      <c r="O424" s="15">
        <f t="shared" si="1604"/>
        <v>0</v>
      </c>
      <c r="P424" s="15">
        <f t="shared" si="1604"/>
        <v>0</v>
      </c>
      <c r="Q424" s="15">
        <f t="shared" si="1604"/>
        <v>100</v>
      </c>
      <c r="R424" s="15">
        <f t="shared" si="1604"/>
        <v>0</v>
      </c>
      <c r="S424" s="15">
        <f t="shared" si="1604"/>
        <v>0</v>
      </c>
      <c r="T424" s="15">
        <f t="shared" si="1604"/>
        <v>0</v>
      </c>
      <c r="U424" s="15">
        <f t="shared" si="1604"/>
        <v>0</v>
      </c>
      <c r="V424" s="15">
        <f t="shared" si="1604"/>
        <v>250</v>
      </c>
      <c r="W424" s="16"/>
      <c r="X424" s="15">
        <f t="shared" ref="X424:AI424" si="1605">X423</f>
        <v>50</v>
      </c>
      <c r="Y424" s="15">
        <f t="shared" si="1605"/>
        <v>0</v>
      </c>
      <c r="Z424" s="15">
        <f t="shared" si="1605"/>
        <v>0</v>
      </c>
      <c r="AA424" s="15">
        <f t="shared" si="1605"/>
        <v>0</v>
      </c>
      <c r="AB424" s="15">
        <f t="shared" si="1605"/>
        <v>100</v>
      </c>
      <c r="AC424" s="15">
        <f t="shared" si="1605"/>
        <v>0</v>
      </c>
      <c r="AD424" s="15">
        <f t="shared" si="1605"/>
        <v>0</v>
      </c>
      <c r="AE424" s="15">
        <f t="shared" si="1605"/>
        <v>0</v>
      </c>
      <c r="AF424" s="15">
        <f t="shared" si="1605"/>
        <v>0</v>
      </c>
      <c r="AG424" s="15">
        <f t="shared" si="1605"/>
        <v>250</v>
      </c>
      <c r="AH424" s="15">
        <f t="shared" si="1605"/>
        <v>0</v>
      </c>
      <c r="AI424" s="15">
        <f t="shared" si="1605"/>
        <v>0</v>
      </c>
      <c r="AJ424" s="17"/>
      <c r="AK424" s="15">
        <f>AK423</f>
        <v>0</v>
      </c>
      <c r="AL424" s="15">
        <f>AL423</f>
        <v>0</v>
      </c>
      <c r="AM424" s="17"/>
      <c r="AN424" s="15">
        <f t="shared" ref="AN424:AX424" si="1606">AN423</f>
        <v>0</v>
      </c>
      <c r="AO424" s="15">
        <f t="shared" si="1606"/>
        <v>0</v>
      </c>
      <c r="AP424" s="15">
        <f t="shared" si="1606"/>
        <v>0</v>
      </c>
      <c r="AQ424" s="15">
        <f t="shared" si="1606"/>
        <v>0</v>
      </c>
      <c r="AR424" s="15">
        <f t="shared" si="1606"/>
        <v>0</v>
      </c>
      <c r="AS424" s="15">
        <f t="shared" si="1606"/>
        <v>0</v>
      </c>
      <c r="AT424" s="15">
        <f t="shared" si="1606"/>
        <v>0</v>
      </c>
      <c r="AU424" s="15">
        <f t="shared" si="1606"/>
        <v>0</v>
      </c>
      <c r="AV424" s="15">
        <f t="shared" si="1606"/>
        <v>0</v>
      </c>
      <c r="AW424" s="15">
        <f t="shared" si="1606"/>
        <v>0</v>
      </c>
      <c r="AX424" s="15">
        <f t="shared" si="1606"/>
        <v>0</v>
      </c>
      <c r="AY424" s="17"/>
      <c r="AZ424" s="15">
        <f t="shared" ref="AZ424:BA424" si="1607">AZ423</f>
        <v>6000</v>
      </c>
      <c r="BA424" s="15">
        <f t="shared" si="1607"/>
        <v>6000</v>
      </c>
      <c r="BB424" s="15">
        <v>308</v>
      </c>
      <c r="BC424" s="15">
        <v>0</v>
      </c>
      <c r="BD424" s="15">
        <f t="shared" ref="BD424:BE424" si="1608">BD423</f>
        <v>0</v>
      </c>
      <c r="BE424" s="15">
        <f t="shared" si="1608"/>
        <v>60</v>
      </c>
      <c r="BF424" s="17"/>
      <c r="BG424" s="15">
        <f t="shared" ref="BG424:BH424" si="1609">BG423</f>
        <v>1000</v>
      </c>
      <c r="BH424" s="15">
        <f t="shared" si="1609"/>
        <v>5000</v>
      </c>
      <c r="BI424" s="17"/>
      <c r="BJ424" s="22">
        <f>G424/G423</f>
        <v>1</v>
      </c>
      <c r="BK424" s="65">
        <f t="shared" ref="BK424:BL424" si="1610">BK423</f>
        <v>0</v>
      </c>
      <c r="BL424" s="65">
        <f t="shared" si="1610"/>
        <v>0</v>
      </c>
      <c r="BM424" s="6">
        <f t="shared" si="1599"/>
        <v>85.05</v>
      </c>
      <c r="BN424" s="8">
        <f t="shared" si="1600"/>
        <v>535.97110176221133</v>
      </c>
      <c r="BO424" s="12">
        <f t="shared" si="1601"/>
        <v>213.50489972100422</v>
      </c>
      <c r="BP424" s="50">
        <f>(1-'#Constant'!$A$3)/($J424*'#Constant'!$B$3/'#Constant'!$C$3^($D424-1)+1)+'#Constant'!$A$3</f>
        <v>0.90447653429602881</v>
      </c>
      <c r="BQ424" s="4">
        <f t="shared" si="1602"/>
        <v>541.71102698872187</v>
      </c>
      <c r="BR424" s="50">
        <f>(1-'#Constant'!$A$3)/($K424*'#Constant'!$B$3/'#Constant'!$C$3^($D424-1)+1)+'#Constant'!$A$3</f>
        <v>0.92405904059040589</v>
      </c>
      <c r="BS424" s="4">
        <f t="shared" si="1603"/>
        <v>530.2311765357008</v>
      </c>
      <c r="BT424"/>
    </row>
    <row r="425" spans="1:72" ht="17.25" customHeight="1" x14ac:dyDescent="0.3">
      <c r="A425">
        <v>590</v>
      </c>
      <c r="B425" s="18" t="str">
        <f>VLOOKUP(CONCATENATE("CREATURE_NAME_",A425),[1]Localization_Hero!$A:$E,2,FALSE)</f>
        <v>{1}의 어둠</v>
      </c>
      <c r="C425" s="43" t="str">
        <f>VLOOKUP($A425,[2]CreatureTable!$A:$I,9,FALSE)</f>
        <v>Priest</v>
      </c>
      <c r="D425">
        <v>1</v>
      </c>
      <c r="E425">
        <v>1</v>
      </c>
      <c r="F425" s="18">
        <v>1</v>
      </c>
      <c r="G425" s="10">
        <f>ROUND(VLOOKUP($C425,$B$4:$BH$42,6,FALSE),0)</f>
        <v>95</v>
      </c>
      <c r="H425" s="10">
        <f>ROUND(VLOOKUP($C425,$B$4:$BH$42,7,FALSE),0)</f>
        <v>95</v>
      </c>
      <c r="I425" s="10">
        <f>ROUND(VLOOKUP($C425,$B$4:$BH$42,8,FALSE),0)</f>
        <v>4520</v>
      </c>
      <c r="J425" s="10">
        <f>ROUND(VLOOKUP($C425,$B$4:$BH$42,9,FALSE),0)</f>
        <v>20</v>
      </c>
      <c r="K425" s="10">
        <f>ROUND(VLOOKUP($C425,$B$4:$BH$42,10,FALSE),0)</f>
        <v>25</v>
      </c>
      <c r="L425" s="2"/>
      <c r="M425" s="10">
        <f>ROUND(VLOOKUP($C425,$B$4:$BH$42,12,FALSE),0)</f>
        <v>100</v>
      </c>
      <c r="N425" s="10">
        <f>ROUND(VLOOKUP($C425,$B$4:$BH$42,13,FALSE),0)</f>
        <v>0</v>
      </c>
      <c r="O425" s="10">
        <f>ROUND(VLOOKUP($C425,$B$4:$BH$42,14,FALSE),0)</f>
        <v>0</v>
      </c>
      <c r="P425" s="10">
        <f>ROUND(VLOOKUP($C425,$B$4:$BH$42,15,FALSE),0)</f>
        <v>0</v>
      </c>
      <c r="Q425" s="10">
        <f>ROUND(VLOOKUP($C425,$B$4:$BH$42,16,FALSE),0)</f>
        <v>0</v>
      </c>
      <c r="R425" s="10">
        <f>ROUND(VLOOKUP($C425,$B$4:$BH$42,17,FALSE),0)</f>
        <v>0</v>
      </c>
      <c r="S425" s="10">
        <f>ROUND(VLOOKUP($C425,$B$4:$BH$42,18,FALSE),0)</f>
        <v>100</v>
      </c>
      <c r="T425" s="10">
        <f>ROUND(VLOOKUP($C425,$B$4:$BH$42,19,FALSE),0)</f>
        <v>0</v>
      </c>
      <c r="U425" s="10">
        <f>ROUND(VLOOKUP($C425,$B$4:$BH$42,20,FALSE),0)</f>
        <v>0</v>
      </c>
      <c r="V425" s="10">
        <f>ROUND(VLOOKUP($C425,$B$4:$BH$42,21,FALSE),0)</f>
        <v>0</v>
      </c>
      <c r="W425" s="2"/>
      <c r="X425" s="10">
        <f>ROUND(VLOOKUP($C425,$B$4:$BH$42,23,FALSE),0)</f>
        <v>100</v>
      </c>
      <c r="Y425" s="10">
        <f>ROUND(VLOOKUP($C425,$B$4:$BH$42,24,FALSE),0)</f>
        <v>0</v>
      </c>
      <c r="Z425" s="10">
        <f>ROUND(VLOOKUP($C425,$B$4:$BH$42,25,FALSE),0)</f>
        <v>0</v>
      </c>
      <c r="AA425" s="10">
        <f>ROUND(VLOOKUP($C425,$B$4:$BH$42,26,FALSE),0)</f>
        <v>0</v>
      </c>
      <c r="AB425" s="10">
        <f>ROUND(VLOOKUP($C425,$B$4:$BH$42,27,FALSE),0)</f>
        <v>500</v>
      </c>
      <c r="AC425" s="10">
        <f>ROUND(VLOOKUP($C425,$B$4:$BH$42,28,FALSE),0)</f>
        <v>250</v>
      </c>
      <c r="AD425" s="10">
        <f>ROUND(VLOOKUP($C425,$B$4:$BH$42,29,FALSE),0)</f>
        <v>100</v>
      </c>
      <c r="AE425" s="10">
        <f>ROUND(VLOOKUP($C425,$B$4:$BH$42,30,FALSE),0)</f>
        <v>0</v>
      </c>
      <c r="AF425" s="10">
        <f>ROUND(VLOOKUP($C425,$B$4:$BH$42,31,FALSE),0)</f>
        <v>0</v>
      </c>
      <c r="AG425" s="10">
        <f>ROUND(VLOOKUP($C425,$B$4:$BH$42,32,FALSE),0)</f>
        <v>150</v>
      </c>
      <c r="AH425" s="10">
        <f>ROUND(VLOOKUP($C425,$B$4:$BH$42,33,FALSE),0)</f>
        <v>0</v>
      </c>
      <c r="AI425" s="10">
        <f>ROUND(VLOOKUP($C425,$B$4:$BH$42,34,FALSE),0)</f>
        <v>0</v>
      </c>
      <c r="AJ425" s="3"/>
      <c r="AK425" s="10">
        <f>ROUND(VLOOKUP($C425,$B$4:$BH$42,36,FALSE),0)</f>
        <v>0</v>
      </c>
      <c r="AL425" s="10">
        <f>ROUND(VLOOKUP($C425,$B$4:$BH$42,37,FALSE),0)</f>
        <v>0</v>
      </c>
      <c r="AM425" s="3"/>
      <c r="AN425" s="10">
        <f>ROUND(VLOOKUP($C425,$B$4:$BH$42,39,FALSE),0)</f>
        <v>0</v>
      </c>
      <c r="AO425" s="10">
        <f>ROUND(VLOOKUP($C425,$B$4:$BH$42,40,FALSE),0)</f>
        <v>0</v>
      </c>
      <c r="AP425" s="10">
        <f>ROUND(VLOOKUP($C425,$B$4:$BH$42,41,FALSE),0)</f>
        <v>0</v>
      </c>
      <c r="AQ425" s="10">
        <f>ROUND(VLOOKUP($C425,$B$4:$BH$42,42,FALSE),0)</f>
        <v>0</v>
      </c>
      <c r="AR425" s="10">
        <f>ROUND(VLOOKUP($C425,$B$4:$BH$42,43,FALSE),0)</f>
        <v>0</v>
      </c>
      <c r="AS425" s="10">
        <f>ROUND(VLOOKUP($C425,$B$4:$BH$42,44,FALSE),0)</f>
        <v>0</v>
      </c>
      <c r="AT425" s="10">
        <f>ROUND(VLOOKUP($C425,$B$4:$BH$42,45,FALSE),0)</f>
        <v>0</v>
      </c>
      <c r="AU425" s="10">
        <f>ROUND(VLOOKUP($C425,$B$4:$BH$42,46,FALSE),0)</f>
        <v>0</v>
      </c>
      <c r="AV425" s="10">
        <f>ROUND(VLOOKUP($C425,$B$4:$BH$42,47,FALSE),0)</f>
        <v>0</v>
      </c>
      <c r="AW425" s="10">
        <f>ROUND(VLOOKUP($C425,$B$4:$BH$42,48,FALSE),0)</f>
        <v>0</v>
      </c>
      <c r="AX425" s="10">
        <f>ROUND(VLOOKUP($C425,$B$4:$BH$42,49,FALSE),0)</f>
        <v>0</v>
      </c>
      <c r="AY425" s="3"/>
      <c r="AZ425" s="10">
        <v>6000</v>
      </c>
      <c r="BA425" s="10">
        <v>6000</v>
      </c>
      <c r="BB425" s="10">
        <v>425</v>
      </c>
      <c r="BC425" s="10">
        <v>25</v>
      </c>
      <c r="BD425" s="10">
        <v>0</v>
      </c>
      <c r="BE425" s="10">
        <v>60</v>
      </c>
      <c r="BF425" s="3"/>
      <c r="BG425" s="10">
        <v>1000</v>
      </c>
      <c r="BH425" s="10">
        <v>5000</v>
      </c>
      <c r="BI425" s="3"/>
      <c r="BJ425" s="21">
        <v>1</v>
      </c>
      <c r="BK425" s="65">
        <v>0</v>
      </c>
      <c r="BL425" s="65">
        <v>0</v>
      </c>
      <c r="BM425" s="6">
        <f t="shared" si="1211"/>
        <v>107.11250000000001</v>
      </c>
      <c r="BN425" s="8">
        <f t="shared" si="1212"/>
        <v>347.95278528237111</v>
      </c>
      <c r="BO425" s="12">
        <f t="shared" si="1287"/>
        <v>193.05463660207172</v>
      </c>
      <c r="BP425" s="50">
        <f>(1-'#Constant'!$A$3)/($J425*'#Constant'!$B$3/'#Constant'!$C$3^($D425-1)+1)+'#Constant'!$A$3</f>
        <v>0.94452830188679238</v>
      </c>
      <c r="BQ425" s="4">
        <f t="shared" si="1213"/>
        <v>239.27287255293649</v>
      </c>
      <c r="BR425" s="50">
        <f>(1-'#Constant'!$A$3)/($K425*'#Constant'!$B$3/'#Constant'!$C$3^($D425-1)+1)+'#Constant'!$A$3</f>
        <v>0.93162790697674425</v>
      </c>
      <c r="BS425" s="4">
        <f t="shared" si="1214"/>
        <v>456.63269801180576</v>
      </c>
      <c r="BT425">
        <f>BO425/$BO$4*100</f>
        <v>146.72883194020091</v>
      </c>
    </row>
    <row r="426" spans="1:72" s="13" customFormat="1" ht="17.25" thickBot="1" x14ac:dyDescent="0.35">
      <c r="B426" s="20"/>
      <c r="D426" s="14">
        <v>1</v>
      </c>
      <c r="E426" s="14">
        <v>1</v>
      </c>
      <c r="F426" s="19">
        <v>1</v>
      </c>
      <c r="G426" s="15">
        <f>G425</f>
        <v>95</v>
      </c>
      <c r="H426" s="15">
        <f>H425</f>
        <v>95</v>
      </c>
      <c r="I426" s="15">
        <f>I425</f>
        <v>4520</v>
      </c>
      <c r="J426" s="15">
        <f>J425</f>
        <v>20</v>
      </c>
      <c r="K426" s="15">
        <f>K425</f>
        <v>25</v>
      </c>
      <c r="L426" s="16"/>
      <c r="M426" s="15">
        <f t="shared" ref="M426:V426" si="1611">M425</f>
        <v>100</v>
      </c>
      <c r="N426" s="15">
        <f t="shared" si="1611"/>
        <v>0</v>
      </c>
      <c r="O426" s="15">
        <f t="shared" si="1611"/>
        <v>0</v>
      </c>
      <c r="P426" s="15">
        <f t="shared" si="1611"/>
        <v>0</v>
      </c>
      <c r="Q426" s="15">
        <f t="shared" si="1611"/>
        <v>0</v>
      </c>
      <c r="R426" s="15">
        <f t="shared" si="1611"/>
        <v>0</v>
      </c>
      <c r="S426" s="15">
        <f t="shared" si="1611"/>
        <v>100</v>
      </c>
      <c r="T426" s="15">
        <f t="shared" si="1611"/>
        <v>0</v>
      </c>
      <c r="U426" s="15">
        <f t="shared" si="1611"/>
        <v>0</v>
      </c>
      <c r="V426" s="15">
        <f t="shared" si="1611"/>
        <v>0</v>
      </c>
      <c r="W426" s="16"/>
      <c r="X426" s="15">
        <f t="shared" ref="X426:AI426" si="1612">X425</f>
        <v>100</v>
      </c>
      <c r="Y426" s="15">
        <f t="shared" si="1612"/>
        <v>0</v>
      </c>
      <c r="Z426" s="15">
        <f t="shared" si="1612"/>
        <v>0</v>
      </c>
      <c r="AA426" s="15">
        <f t="shared" si="1612"/>
        <v>0</v>
      </c>
      <c r="AB426" s="15">
        <f t="shared" si="1612"/>
        <v>500</v>
      </c>
      <c r="AC426" s="15">
        <f t="shared" si="1612"/>
        <v>250</v>
      </c>
      <c r="AD426" s="15">
        <f t="shared" si="1612"/>
        <v>100</v>
      </c>
      <c r="AE426" s="15">
        <f t="shared" si="1612"/>
        <v>0</v>
      </c>
      <c r="AF426" s="15">
        <f t="shared" si="1612"/>
        <v>0</v>
      </c>
      <c r="AG426" s="15">
        <f t="shared" si="1612"/>
        <v>150</v>
      </c>
      <c r="AH426" s="15">
        <f t="shared" si="1612"/>
        <v>0</v>
      </c>
      <c r="AI426" s="15">
        <f t="shared" si="1612"/>
        <v>0</v>
      </c>
      <c r="AJ426" s="17"/>
      <c r="AK426" s="15">
        <f>AK425</f>
        <v>0</v>
      </c>
      <c r="AL426" s="15">
        <f>AL425</f>
        <v>0</v>
      </c>
      <c r="AM426" s="17"/>
      <c r="AN426" s="15">
        <f t="shared" ref="AN426:AX426" si="1613">AN425</f>
        <v>0</v>
      </c>
      <c r="AO426" s="15">
        <f t="shared" si="1613"/>
        <v>0</v>
      </c>
      <c r="AP426" s="15">
        <f t="shared" si="1613"/>
        <v>0</v>
      </c>
      <c r="AQ426" s="15">
        <f t="shared" si="1613"/>
        <v>0</v>
      </c>
      <c r="AR426" s="15">
        <f t="shared" si="1613"/>
        <v>0</v>
      </c>
      <c r="AS426" s="15">
        <f t="shared" si="1613"/>
        <v>0</v>
      </c>
      <c r="AT426" s="15">
        <f t="shared" si="1613"/>
        <v>0</v>
      </c>
      <c r="AU426" s="15">
        <f t="shared" si="1613"/>
        <v>0</v>
      </c>
      <c r="AV426" s="15">
        <f t="shared" si="1613"/>
        <v>0</v>
      </c>
      <c r="AW426" s="15">
        <f t="shared" si="1613"/>
        <v>0</v>
      </c>
      <c r="AX426" s="15">
        <f t="shared" si="1613"/>
        <v>0</v>
      </c>
      <c r="AY426" s="17"/>
      <c r="AZ426" s="15">
        <f t="shared" ref="AZ426:BE426" si="1614">AZ425</f>
        <v>6000</v>
      </c>
      <c r="BA426" s="15">
        <f t="shared" si="1614"/>
        <v>6000</v>
      </c>
      <c r="BB426" s="15">
        <v>425</v>
      </c>
      <c r="BC426" s="15">
        <f t="shared" si="1614"/>
        <v>25</v>
      </c>
      <c r="BD426" s="15">
        <f t="shared" si="1614"/>
        <v>0</v>
      </c>
      <c r="BE426" s="15">
        <f t="shared" si="1614"/>
        <v>60</v>
      </c>
      <c r="BF426" s="17"/>
      <c r="BG426" s="15">
        <f t="shared" ref="BG426:BH426" si="1615">BG425</f>
        <v>1000</v>
      </c>
      <c r="BH426" s="15">
        <f t="shared" si="1615"/>
        <v>5000</v>
      </c>
      <c r="BI426" s="17"/>
      <c r="BJ426" s="22">
        <f>G426/G425</f>
        <v>1</v>
      </c>
      <c r="BK426" s="65">
        <f t="shared" si="1293"/>
        <v>0</v>
      </c>
      <c r="BL426" s="65">
        <f t="shared" si="1293"/>
        <v>0</v>
      </c>
      <c r="BM426" s="6">
        <f t="shared" si="1211"/>
        <v>107.11250000000001</v>
      </c>
      <c r="BN426" s="8">
        <f t="shared" si="1212"/>
        <v>347.95278528237111</v>
      </c>
      <c r="BO426" s="12">
        <f t="shared" si="1287"/>
        <v>193.05463660207172</v>
      </c>
      <c r="BP426" s="50">
        <f>(1-'#Constant'!$A$3)/($J426*'#Constant'!$B$3/'#Constant'!$C$3^($D426-1)+1)+'#Constant'!$A$3</f>
        <v>0.94452830188679238</v>
      </c>
      <c r="BQ426" s="4">
        <f t="shared" si="1213"/>
        <v>239.27287255293649</v>
      </c>
      <c r="BR426" s="50">
        <f>(1-'#Constant'!$A$3)/($K426*'#Constant'!$B$3/'#Constant'!$C$3^($D426-1)+1)+'#Constant'!$A$3</f>
        <v>0.93162790697674425</v>
      </c>
      <c r="BS426" s="4">
        <f t="shared" si="1214"/>
        <v>456.63269801180576</v>
      </c>
      <c r="BT426"/>
    </row>
    <row r="427" spans="1:72" x14ac:dyDescent="0.3">
      <c r="A427">
        <v>591</v>
      </c>
      <c r="B427" s="18" t="str">
        <f>VLOOKUP(CONCATENATE("CREATURE_NAME_",A427),[1]Localization_Hero!$A:$E,2,FALSE)</f>
        <v>{1}의 어둠</v>
      </c>
      <c r="C427" s="43" t="str">
        <f>VLOOKUP($A427,[2]CreatureTable!$A:$I,9,FALSE)</f>
        <v>Assassin</v>
      </c>
      <c r="D427">
        <v>1</v>
      </c>
      <c r="E427">
        <v>1</v>
      </c>
      <c r="F427" s="18">
        <v>1</v>
      </c>
      <c r="G427" s="10">
        <f>ROUND(VLOOKUP($C427,$B$4:$BH$42,6,FALSE),0)</f>
        <v>101</v>
      </c>
      <c r="H427" s="10">
        <f>ROUND(VLOOKUP($C427,$B$4:$BH$42,7,FALSE),0)</f>
        <v>101</v>
      </c>
      <c r="I427" s="10">
        <f>ROUND(VLOOKUP($C427,$B$4:$BH$42,8,FALSE),0)</f>
        <v>5666</v>
      </c>
      <c r="J427" s="10">
        <f>ROUND(VLOOKUP($C427,$B$4:$BH$42,9,FALSE),0)</f>
        <v>32</v>
      </c>
      <c r="K427" s="10">
        <f>ROUND(VLOOKUP($C427,$B$4:$BH$42,10,FALSE),0)</f>
        <v>28</v>
      </c>
      <c r="L427" s="2"/>
      <c r="M427" s="10">
        <f>ROUND(VLOOKUP($C427,$B$4:$BH$42,12,FALSE),0)</f>
        <v>200</v>
      </c>
      <c r="N427" s="10">
        <f>ROUND(VLOOKUP($C427,$B$4:$BH$42,13,FALSE),0)</f>
        <v>0</v>
      </c>
      <c r="O427" s="10">
        <f>ROUND(VLOOKUP($C427,$B$4:$BH$42,14,FALSE),0)</f>
        <v>300</v>
      </c>
      <c r="P427" s="10">
        <f>ROUND(VLOOKUP($C427,$B$4:$BH$42,15,FALSE),0)</f>
        <v>200</v>
      </c>
      <c r="Q427" s="10">
        <f>ROUND(VLOOKUP($C427,$B$4:$BH$42,16,FALSE),0)</f>
        <v>0</v>
      </c>
      <c r="R427" s="10">
        <f>ROUND(VLOOKUP($C427,$B$4:$BH$42,17,FALSE),0)</f>
        <v>0</v>
      </c>
      <c r="S427" s="10">
        <f>ROUND(VLOOKUP($C427,$B$4:$BH$42,18,FALSE),0)</f>
        <v>100</v>
      </c>
      <c r="T427" s="10">
        <f>ROUND(VLOOKUP($C427,$B$4:$BH$42,19,FALSE),0)</f>
        <v>0</v>
      </c>
      <c r="U427" s="10">
        <f>ROUND(VLOOKUP($C427,$B$4:$BH$42,20,FALSE),0)</f>
        <v>0</v>
      </c>
      <c r="V427" s="10">
        <f>ROUND(VLOOKUP($C427,$B$4:$BH$42,21,FALSE),0)</f>
        <v>0</v>
      </c>
      <c r="W427" s="2"/>
      <c r="X427" s="10">
        <f>ROUND(VLOOKUP($C427,$B$4:$BH$42,23,FALSE),0)</f>
        <v>200</v>
      </c>
      <c r="Y427" s="10">
        <f>ROUND(VLOOKUP($C427,$B$4:$BH$42,24,FALSE),0)</f>
        <v>0</v>
      </c>
      <c r="Z427" s="10">
        <f>ROUND(VLOOKUP($C427,$B$4:$BH$42,25,FALSE),0)</f>
        <v>300</v>
      </c>
      <c r="AA427" s="10">
        <f>ROUND(VLOOKUP($C427,$B$4:$BH$42,26,FALSE),0)</f>
        <v>200</v>
      </c>
      <c r="AB427" s="10">
        <f>ROUND(VLOOKUP($C427,$B$4:$BH$42,27,FALSE),0)</f>
        <v>0</v>
      </c>
      <c r="AC427" s="10">
        <f>ROUND(VLOOKUP($C427,$B$4:$BH$42,28,FALSE),0)</f>
        <v>0</v>
      </c>
      <c r="AD427" s="10">
        <f>ROUND(VLOOKUP($C427,$B$4:$BH$42,29,FALSE),0)</f>
        <v>100</v>
      </c>
      <c r="AE427" s="10">
        <f>ROUND(VLOOKUP($C427,$B$4:$BH$42,30,FALSE),0)</f>
        <v>0</v>
      </c>
      <c r="AF427" s="10">
        <f>ROUND(VLOOKUP($C427,$B$4:$BH$42,31,FALSE),0)</f>
        <v>0</v>
      </c>
      <c r="AG427" s="10">
        <f>ROUND(VLOOKUP($C427,$B$4:$BH$42,32,FALSE),0)</f>
        <v>0</v>
      </c>
      <c r="AH427" s="10">
        <f>ROUND(VLOOKUP($C427,$B$4:$BH$42,33,FALSE),0)</f>
        <v>0</v>
      </c>
      <c r="AI427" s="10">
        <f>ROUND(VLOOKUP($C427,$B$4:$BH$42,34,FALSE),0)</f>
        <v>0</v>
      </c>
      <c r="AJ427" s="3"/>
      <c r="AK427" s="10">
        <f>ROUND(VLOOKUP($C427,$B$4:$BH$42,36,FALSE),0)</f>
        <v>0</v>
      </c>
      <c r="AL427" s="10">
        <f>ROUND(VLOOKUP($C427,$B$4:$BH$42,37,FALSE),0)</f>
        <v>0</v>
      </c>
      <c r="AM427" s="3"/>
      <c r="AN427" s="10">
        <f>ROUND(VLOOKUP($C427,$B$4:$BH$42,39,FALSE),0)</f>
        <v>0</v>
      </c>
      <c r="AO427" s="10">
        <f>ROUND(VLOOKUP($C427,$B$4:$BH$42,40,FALSE),0)</f>
        <v>0</v>
      </c>
      <c r="AP427" s="10">
        <f>ROUND(VLOOKUP($C427,$B$4:$BH$42,41,FALSE),0)</f>
        <v>0</v>
      </c>
      <c r="AQ427" s="10">
        <f>ROUND(VLOOKUP($C427,$B$4:$BH$42,42,FALSE),0)</f>
        <v>0</v>
      </c>
      <c r="AR427" s="10">
        <f>ROUND(VLOOKUP($C427,$B$4:$BH$42,43,FALSE),0)</f>
        <v>0</v>
      </c>
      <c r="AS427" s="10">
        <f>ROUND(VLOOKUP($C427,$B$4:$BH$42,44,FALSE),0)</f>
        <v>0</v>
      </c>
      <c r="AT427" s="10">
        <f>ROUND(VLOOKUP($C427,$B$4:$BH$42,45,FALSE),0)</f>
        <v>0</v>
      </c>
      <c r="AU427" s="10">
        <f>ROUND(VLOOKUP($C427,$B$4:$BH$42,46,FALSE),0)</f>
        <v>0</v>
      </c>
      <c r="AV427" s="10">
        <f>ROUND(VLOOKUP($C427,$B$4:$BH$42,47,FALSE),0)</f>
        <v>0</v>
      </c>
      <c r="AW427" s="10">
        <f>ROUND(VLOOKUP($C427,$B$4:$BH$42,48,FALSE),0)</f>
        <v>0</v>
      </c>
      <c r="AX427" s="10">
        <f>ROUND(VLOOKUP($C427,$B$4:$BH$42,49,FALSE),0)</f>
        <v>0</v>
      </c>
      <c r="AY427" s="3"/>
      <c r="AZ427" s="10">
        <v>6000</v>
      </c>
      <c r="BA427" s="10">
        <v>2000</v>
      </c>
      <c r="BB427" s="10">
        <v>210</v>
      </c>
      <c r="BC427" s="10">
        <v>0</v>
      </c>
      <c r="BD427" s="10">
        <v>0</v>
      </c>
      <c r="BE427" s="10">
        <v>60</v>
      </c>
      <c r="BF427" s="3"/>
      <c r="BG427" s="10">
        <v>1000</v>
      </c>
      <c r="BH427" s="10">
        <v>5000</v>
      </c>
      <c r="BI427" s="3"/>
      <c r="BJ427" s="21">
        <v>1</v>
      </c>
      <c r="BK427" s="65">
        <v>0</v>
      </c>
      <c r="BL427" s="65">
        <v>0</v>
      </c>
      <c r="BM427" s="6">
        <f t="shared" ref="BM427:BM428" si="1616">MAX(G427*(1+M427/1000*(1+O427/1000))*(1+0.5*T427/1000)*(1+0.25*S427/1000),(H427*(1+X427/1000*(1+Z427/1000))*(1+0.5*AE427/1000)*(1+0.25*AD427/1000)))*BG427/1000</f>
        <v>130.44149999999999</v>
      </c>
      <c r="BN427" s="8">
        <f t="shared" ref="BN427:BN428" si="1617">(BQ427+BS427)/2*(1+AI427/2000)*(1+AH427/2000)*(1+AN427/2000)*(1+AK427/2000)</f>
        <v>385.30245660461935</v>
      </c>
      <c r="BO427" s="12">
        <f t="shared" si="1287"/>
        <v>224.18615120740947</v>
      </c>
      <c r="BP427" s="50">
        <f>(1-'#Constant'!$A$3)/($J427*'#Constant'!$B$3/'#Constant'!$C$3^($D427-1)+1)+'#Constant'!$A$3</f>
        <v>0.91416058394160582</v>
      </c>
      <c r="BQ427" s="4">
        <f t="shared" ref="BQ427:BQ428" si="1618">I427/(BP427*(1-Q427/1000*(0.5+R427/1000))*(1-P427/1000)*(1-V427/1000)*(1+U427/1000))/20</f>
        <v>387.37723570744168</v>
      </c>
      <c r="BR427" s="50">
        <f>(1-'#Constant'!$A$3)/($K427*'#Constant'!$B$3/'#Constant'!$C$3^($D427-1)+1)+'#Constant'!$A$3</f>
        <v>0.92405904059040589</v>
      </c>
      <c r="BS427" s="4">
        <f t="shared" ref="BS427:BS428" si="1619">I427/(BR427*(1-AB427/1000*(0.5+AC427/1000))*(1-AA427/1000)*(1-AG427/1000)*(1+AF427/1000))/20</f>
        <v>383.22767750179702</v>
      </c>
      <c r="BT427">
        <f>BO427/$BO$4*100</f>
        <v>170.38996153008969</v>
      </c>
    </row>
    <row r="428" spans="1:72" s="13" customFormat="1" ht="17.25" thickBot="1" x14ac:dyDescent="0.35">
      <c r="B428" s="20"/>
      <c r="D428" s="14">
        <v>1</v>
      </c>
      <c r="E428" s="14">
        <v>1</v>
      </c>
      <c r="F428" s="19">
        <v>1</v>
      </c>
      <c r="G428" s="15">
        <f>G427</f>
        <v>101</v>
      </c>
      <c r="H428" s="15">
        <f>H427</f>
        <v>101</v>
      </c>
      <c r="I428" s="15">
        <f>I427</f>
        <v>5666</v>
      </c>
      <c r="J428" s="15">
        <f>J427</f>
        <v>32</v>
      </c>
      <c r="K428" s="15">
        <f>K427</f>
        <v>28</v>
      </c>
      <c r="L428" s="16"/>
      <c r="M428" s="15">
        <f t="shared" ref="M428:V428" si="1620">M427</f>
        <v>200</v>
      </c>
      <c r="N428" s="15">
        <f t="shared" si="1620"/>
        <v>0</v>
      </c>
      <c r="O428" s="15">
        <f t="shared" si="1620"/>
        <v>300</v>
      </c>
      <c r="P428" s="15">
        <f t="shared" si="1620"/>
        <v>200</v>
      </c>
      <c r="Q428" s="15">
        <f t="shared" si="1620"/>
        <v>0</v>
      </c>
      <c r="R428" s="15">
        <f t="shared" si="1620"/>
        <v>0</v>
      </c>
      <c r="S428" s="15">
        <f t="shared" si="1620"/>
        <v>100</v>
      </c>
      <c r="T428" s="15">
        <f t="shared" si="1620"/>
        <v>0</v>
      </c>
      <c r="U428" s="15">
        <f t="shared" si="1620"/>
        <v>0</v>
      </c>
      <c r="V428" s="15">
        <f t="shared" si="1620"/>
        <v>0</v>
      </c>
      <c r="W428" s="16"/>
      <c r="X428" s="15">
        <f t="shared" ref="X428:AI428" si="1621">X427</f>
        <v>200</v>
      </c>
      <c r="Y428" s="15">
        <f t="shared" si="1621"/>
        <v>0</v>
      </c>
      <c r="Z428" s="15">
        <f t="shared" si="1621"/>
        <v>300</v>
      </c>
      <c r="AA428" s="15">
        <f t="shared" si="1621"/>
        <v>200</v>
      </c>
      <c r="AB428" s="15">
        <f t="shared" si="1621"/>
        <v>0</v>
      </c>
      <c r="AC428" s="15">
        <f t="shared" si="1621"/>
        <v>0</v>
      </c>
      <c r="AD428" s="15">
        <f t="shared" si="1621"/>
        <v>100</v>
      </c>
      <c r="AE428" s="15">
        <f t="shared" si="1621"/>
        <v>0</v>
      </c>
      <c r="AF428" s="15">
        <f t="shared" si="1621"/>
        <v>0</v>
      </c>
      <c r="AG428" s="15">
        <f t="shared" si="1621"/>
        <v>0</v>
      </c>
      <c r="AH428" s="15">
        <f t="shared" si="1621"/>
        <v>0</v>
      </c>
      <c r="AI428" s="15">
        <f t="shared" si="1621"/>
        <v>0</v>
      </c>
      <c r="AJ428" s="17"/>
      <c r="AK428" s="15">
        <f>AK427</f>
        <v>0</v>
      </c>
      <c r="AL428" s="15">
        <f>AL427</f>
        <v>0</v>
      </c>
      <c r="AM428" s="17"/>
      <c r="AN428" s="15">
        <f t="shared" ref="AN428:AX428" si="1622">AN427</f>
        <v>0</v>
      </c>
      <c r="AO428" s="15">
        <f t="shared" si="1622"/>
        <v>0</v>
      </c>
      <c r="AP428" s="15">
        <f t="shared" si="1622"/>
        <v>0</v>
      </c>
      <c r="AQ428" s="15">
        <f t="shared" si="1622"/>
        <v>0</v>
      </c>
      <c r="AR428" s="15">
        <f t="shared" si="1622"/>
        <v>0</v>
      </c>
      <c r="AS428" s="15">
        <f t="shared" si="1622"/>
        <v>0</v>
      </c>
      <c r="AT428" s="15">
        <f t="shared" si="1622"/>
        <v>0</v>
      </c>
      <c r="AU428" s="15">
        <f t="shared" si="1622"/>
        <v>0</v>
      </c>
      <c r="AV428" s="15">
        <f t="shared" si="1622"/>
        <v>0</v>
      </c>
      <c r="AW428" s="15">
        <f t="shared" si="1622"/>
        <v>0</v>
      </c>
      <c r="AX428" s="15">
        <f t="shared" si="1622"/>
        <v>0</v>
      </c>
      <c r="AY428" s="17"/>
      <c r="AZ428" s="15">
        <f t="shared" ref="AZ428:BA428" si="1623">AZ427</f>
        <v>6000</v>
      </c>
      <c r="BA428" s="15">
        <f t="shared" si="1623"/>
        <v>2000</v>
      </c>
      <c r="BB428" s="15">
        <v>210</v>
      </c>
      <c r="BC428" s="15">
        <f t="shared" ref="BC428:BE428" si="1624">BC427</f>
        <v>0</v>
      </c>
      <c r="BD428" s="15">
        <f t="shared" si="1624"/>
        <v>0</v>
      </c>
      <c r="BE428" s="15">
        <f t="shared" si="1624"/>
        <v>60</v>
      </c>
      <c r="BF428" s="17"/>
      <c r="BG428" s="15">
        <f t="shared" ref="BG428:BH428" si="1625">BG427</f>
        <v>1000</v>
      </c>
      <c r="BH428" s="15">
        <f t="shared" si="1625"/>
        <v>5000</v>
      </c>
      <c r="BI428" s="17"/>
      <c r="BJ428" s="22">
        <f>G428/G427</f>
        <v>1</v>
      </c>
      <c r="BK428" s="65">
        <f t="shared" ref="BK428:BL428" si="1626">BK427</f>
        <v>0</v>
      </c>
      <c r="BL428" s="65">
        <f t="shared" si="1626"/>
        <v>0</v>
      </c>
      <c r="BM428" s="6">
        <f t="shared" si="1616"/>
        <v>130.44149999999999</v>
      </c>
      <c r="BN428" s="8">
        <f t="shared" si="1617"/>
        <v>385.30245660461935</v>
      </c>
      <c r="BO428" s="12">
        <f t="shared" si="1287"/>
        <v>224.18615120740947</v>
      </c>
      <c r="BP428" s="50">
        <f>(1-'#Constant'!$A$3)/($J428*'#Constant'!$B$3/'#Constant'!$C$3^($D428-1)+1)+'#Constant'!$A$3</f>
        <v>0.91416058394160582</v>
      </c>
      <c r="BQ428" s="4">
        <f t="shared" si="1618"/>
        <v>387.37723570744168</v>
      </c>
      <c r="BR428" s="50">
        <f>(1-'#Constant'!$A$3)/($K428*'#Constant'!$B$3/'#Constant'!$C$3^($D428-1)+1)+'#Constant'!$A$3</f>
        <v>0.92405904059040589</v>
      </c>
      <c r="BS428" s="4">
        <f t="shared" si="1619"/>
        <v>383.22767750179702</v>
      </c>
      <c r="BT428"/>
    </row>
    <row r="429" spans="1:72" x14ac:dyDescent="0.3">
      <c r="A429">
        <v>592</v>
      </c>
      <c r="B429" s="18" t="str">
        <f>VLOOKUP(CONCATENATE("CREATURE_NAME_",A429),[1]Localization_Hero!$A:$E,2,FALSE)</f>
        <v>{1}의 어둠</v>
      </c>
      <c r="C429" s="43" t="str">
        <f>VLOOKUP($A429,[2]CreatureTable!$A:$I,9,FALSE)</f>
        <v>Wizard</v>
      </c>
      <c r="D429">
        <v>1</v>
      </c>
      <c r="E429">
        <v>1</v>
      </c>
      <c r="F429" s="18">
        <v>1</v>
      </c>
      <c r="G429" s="10">
        <f>ROUND(VLOOKUP($C429,$B$4:$BH$42,6,FALSE),0)</f>
        <v>120</v>
      </c>
      <c r="H429" s="10">
        <f>ROUND(VLOOKUP($C429,$B$4:$BH$42,7,FALSE),0)</f>
        <v>120</v>
      </c>
      <c r="I429" s="10">
        <f>ROUND(VLOOKUP($C429,$B$4:$BH$42,8,FALSE),0)</f>
        <v>4031</v>
      </c>
      <c r="J429" s="10">
        <f>ROUND(VLOOKUP($C429,$B$4:$BH$42,9,FALSE),0)</f>
        <v>16</v>
      </c>
      <c r="K429" s="10">
        <f>ROUND(VLOOKUP($C429,$B$4:$BH$42,10,FALSE),0)</f>
        <v>24</v>
      </c>
      <c r="L429" s="2"/>
      <c r="M429" s="10">
        <f>ROUND(VLOOKUP($C429,$B$4:$BH$42,12,FALSE),0)</f>
        <v>100</v>
      </c>
      <c r="N429" s="10">
        <f>ROUND(VLOOKUP($C429,$B$4:$BH$42,13,FALSE),0)</f>
        <v>0</v>
      </c>
      <c r="O429" s="10">
        <f>ROUND(VLOOKUP($C429,$B$4:$BH$42,14,FALSE),0)</f>
        <v>0</v>
      </c>
      <c r="P429" s="10">
        <f>ROUND(VLOOKUP($C429,$B$4:$BH$42,15,FALSE),0)</f>
        <v>0</v>
      </c>
      <c r="Q429" s="10">
        <f>ROUND(VLOOKUP($C429,$B$4:$BH$42,16,FALSE),0)</f>
        <v>0</v>
      </c>
      <c r="R429" s="10">
        <f>ROUND(VLOOKUP($C429,$B$4:$BH$42,17,FALSE),0)</f>
        <v>0</v>
      </c>
      <c r="S429" s="10">
        <f>ROUND(VLOOKUP($C429,$B$4:$BH$42,18,FALSE),0)</f>
        <v>100</v>
      </c>
      <c r="T429" s="10">
        <f>ROUND(VLOOKUP($C429,$B$4:$BH$42,19,FALSE),0)</f>
        <v>150</v>
      </c>
      <c r="U429" s="10">
        <f>ROUND(VLOOKUP($C429,$B$4:$BH$42,20,FALSE),0)</f>
        <v>0</v>
      </c>
      <c r="V429" s="10">
        <f>ROUND(VLOOKUP($C429,$B$4:$BH$42,21,FALSE),0)</f>
        <v>0</v>
      </c>
      <c r="W429" s="2"/>
      <c r="X429" s="10">
        <f>ROUND(VLOOKUP($C429,$B$4:$BH$42,23,FALSE),0)</f>
        <v>100</v>
      </c>
      <c r="Y429" s="10">
        <f>ROUND(VLOOKUP($C429,$B$4:$BH$42,24,FALSE),0)</f>
        <v>0</v>
      </c>
      <c r="Z429" s="10">
        <f>ROUND(VLOOKUP($C429,$B$4:$BH$42,25,FALSE),0)</f>
        <v>0</v>
      </c>
      <c r="AA429" s="10">
        <f>ROUND(VLOOKUP($C429,$B$4:$BH$42,26,FALSE),0)</f>
        <v>200</v>
      </c>
      <c r="AB429" s="10">
        <f>ROUND(VLOOKUP($C429,$B$4:$BH$42,27,FALSE),0)</f>
        <v>250</v>
      </c>
      <c r="AC429" s="10">
        <f>ROUND(VLOOKUP($C429,$B$4:$BH$42,28,FALSE),0)</f>
        <v>0</v>
      </c>
      <c r="AD429" s="10">
        <f>ROUND(VLOOKUP($C429,$B$4:$BH$42,29,FALSE),0)</f>
        <v>100</v>
      </c>
      <c r="AE429" s="10">
        <f>ROUND(VLOOKUP($C429,$B$4:$BH$42,30,FALSE),0)</f>
        <v>150</v>
      </c>
      <c r="AF429" s="10">
        <f>ROUND(VLOOKUP($C429,$B$4:$BH$42,31,FALSE),0)</f>
        <v>0</v>
      </c>
      <c r="AG429" s="10">
        <f>ROUND(VLOOKUP($C429,$B$4:$BH$42,32,FALSE),0)</f>
        <v>0</v>
      </c>
      <c r="AH429" s="10">
        <f>ROUND(VLOOKUP($C429,$B$4:$BH$42,33,FALSE),0)</f>
        <v>0</v>
      </c>
      <c r="AI429" s="10">
        <f>ROUND(VLOOKUP($C429,$B$4:$BH$42,34,FALSE),0)</f>
        <v>0</v>
      </c>
      <c r="AJ429" s="3"/>
      <c r="AK429" s="10">
        <f>ROUND(VLOOKUP($C429,$B$4:$BH$42,36,FALSE),0)</f>
        <v>0</v>
      </c>
      <c r="AL429" s="10">
        <f>ROUND(VLOOKUP($C429,$B$4:$BH$42,37,FALSE),0)</f>
        <v>0</v>
      </c>
      <c r="AM429" s="3"/>
      <c r="AN429" s="10">
        <f>ROUND(VLOOKUP($C429,$B$4:$BH$42,39,FALSE),0)</f>
        <v>0</v>
      </c>
      <c r="AO429" s="10">
        <f>ROUND(VLOOKUP($C429,$B$4:$BH$42,40,FALSE),0)</f>
        <v>0</v>
      </c>
      <c r="AP429" s="10">
        <f>ROUND(VLOOKUP($C429,$B$4:$BH$42,41,FALSE),0)</f>
        <v>0</v>
      </c>
      <c r="AQ429" s="10">
        <f>ROUND(VLOOKUP($C429,$B$4:$BH$42,42,FALSE),0)</f>
        <v>0</v>
      </c>
      <c r="AR429" s="10">
        <f>ROUND(VLOOKUP($C429,$B$4:$BH$42,43,FALSE),0)</f>
        <v>0</v>
      </c>
      <c r="AS429" s="10">
        <f>ROUND(VLOOKUP($C429,$B$4:$BH$42,44,FALSE),0)</f>
        <v>0</v>
      </c>
      <c r="AT429" s="10">
        <f>ROUND(VLOOKUP($C429,$B$4:$BH$42,45,FALSE),0)</f>
        <v>0</v>
      </c>
      <c r="AU429" s="10">
        <f>ROUND(VLOOKUP($C429,$B$4:$BH$42,46,FALSE),0)</f>
        <v>0</v>
      </c>
      <c r="AV429" s="10">
        <f>ROUND(VLOOKUP($C429,$B$4:$BH$42,47,FALSE),0)</f>
        <v>0</v>
      </c>
      <c r="AW429" s="10">
        <f>ROUND(VLOOKUP($C429,$B$4:$BH$42,48,FALSE),0)</f>
        <v>0</v>
      </c>
      <c r="AX429" s="10">
        <f>ROUND(VLOOKUP($C429,$B$4:$BH$42,49,FALSE),0)</f>
        <v>0</v>
      </c>
      <c r="AY429" s="3"/>
      <c r="AZ429" s="10">
        <v>6000</v>
      </c>
      <c r="BA429" s="10">
        <v>2000</v>
      </c>
      <c r="BB429" s="10">
        <v>350</v>
      </c>
      <c r="BC429" s="10">
        <v>0</v>
      </c>
      <c r="BD429" s="10">
        <v>0</v>
      </c>
      <c r="BE429" s="10">
        <v>60</v>
      </c>
      <c r="BF429" s="3"/>
      <c r="BG429" s="10">
        <v>1000</v>
      </c>
      <c r="BH429" s="10">
        <v>5000</v>
      </c>
      <c r="BI429" s="3"/>
      <c r="BJ429" s="21">
        <v>1</v>
      </c>
      <c r="BK429" s="65">
        <v>0</v>
      </c>
      <c r="BL429" s="65">
        <v>0</v>
      </c>
      <c r="BM429" s="6">
        <f t="shared" ref="BM429:BM432" si="1627">MAX(G429*(1+M429/1000*(1+O429/1000))*(1+0.5*T429/1000)*(1+0.25*S429/1000),(H429*(1+X429/1000*(1+Z429/1000))*(1+0.5*AE429/1000)*(1+0.25*AD429/1000)))*BG429/1000</f>
        <v>145.44749999999999</v>
      </c>
      <c r="BN429" s="8">
        <f t="shared" ref="BN429:BN432" si="1628">(BQ429+BS429)/2*(1+AI429/2000)*(1+AH429/2000)*(1+AN429/2000)*(1+AK429/2000)</f>
        <v>259.61870858192918</v>
      </c>
      <c r="BO429" s="12">
        <f t="shared" ref="BO429:BO432" si="1629">SQRT(BM429*BN429)</f>
        <v>194.32162030116501</v>
      </c>
      <c r="BP429" s="50">
        <f>(1-'#Constant'!$A$3)/($J429*'#Constant'!$B$3/'#Constant'!$C$3^($D429-1)+1)+'#Constant'!$A$3</f>
        <v>0.95511450381679386</v>
      </c>
      <c r="BQ429" s="4">
        <f t="shared" ref="BQ429:BQ432" si="1630">I429/(BP429*(1-Q429/1000*(0.5+R429/1000))*(1-P429/1000)*(1-V429/1000)*(1+U429/1000))/20</f>
        <v>211.02181905370844</v>
      </c>
      <c r="BR429" s="50">
        <f>(1-'#Constant'!$A$3)/($K429*'#Constant'!$B$3/'#Constant'!$C$3^($D429-1)+1)+'#Constant'!$A$3</f>
        <v>0.93417910447761188</v>
      </c>
      <c r="BS429" s="4">
        <f t="shared" ref="BS429:BS432" si="1631">I429/(BR429*(1-AB429/1000*(0.5+AC429/1000))*(1-AA429/1000)*(1-AG429/1000)*(1+AF429/1000))/20</f>
        <v>308.21559811014993</v>
      </c>
      <c r="BT429">
        <f>BO429/$BO$4*100</f>
        <v>147.69178751343802</v>
      </c>
    </row>
    <row r="430" spans="1:72" s="13" customFormat="1" ht="17.25" thickBot="1" x14ac:dyDescent="0.35">
      <c r="B430" s="20"/>
      <c r="D430" s="14">
        <v>1</v>
      </c>
      <c r="E430" s="14">
        <v>1</v>
      </c>
      <c r="F430" s="19">
        <v>1</v>
      </c>
      <c r="G430" s="15">
        <f>G429</f>
        <v>120</v>
      </c>
      <c r="H430" s="15">
        <f>H429</f>
        <v>120</v>
      </c>
      <c r="I430" s="15">
        <f>I429</f>
        <v>4031</v>
      </c>
      <c r="J430" s="15">
        <f>J429</f>
        <v>16</v>
      </c>
      <c r="K430" s="15">
        <f>K429</f>
        <v>24</v>
      </c>
      <c r="L430" s="16"/>
      <c r="M430" s="15">
        <f t="shared" ref="M430:V430" si="1632">M429</f>
        <v>100</v>
      </c>
      <c r="N430" s="15">
        <f t="shared" si="1632"/>
        <v>0</v>
      </c>
      <c r="O430" s="15">
        <f t="shared" si="1632"/>
        <v>0</v>
      </c>
      <c r="P430" s="15">
        <f t="shared" si="1632"/>
        <v>0</v>
      </c>
      <c r="Q430" s="15">
        <f t="shared" si="1632"/>
        <v>0</v>
      </c>
      <c r="R430" s="15">
        <f t="shared" si="1632"/>
        <v>0</v>
      </c>
      <c r="S430" s="15">
        <f t="shared" si="1632"/>
        <v>100</v>
      </c>
      <c r="T430" s="15">
        <f t="shared" si="1632"/>
        <v>150</v>
      </c>
      <c r="U430" s="15">
        <f t="shared" si="1632"/>
        <v>0</v>
      </c>
      <c r="V430" s="15">
        <f t="shared" si="1632"/>
        <v>0</v>
      </c>
      <c r="W430" s="16"/>
      <c r="X430" s="15">
        <f t="shared" ref="X430:AI430" si="1633">X429</f>
        <v>100</v>
      </c>
      <c r="Y430" s="15">
        <f t="shared" si="1633"/>
        <v>0</v>
      </c>
      <c r="Z430" s="15">
        <f t="shared" si="1633"/>
        <v>0</v>
      </c>
      <c r="AA430" s="15">
        <f t="shared" si="1633"/>
        <v>200</v>
      </c>
      <c r="AB430" s="15">
        <f t="shared" si="1633"/>
        <v>250</v>
      </c>
      <c r="AC430" s="15">
        <f t="shared" si="1633"/>
        <v>0</v>
      </c>
      <c r="AD430" s="15">
        <f t="shared" si="1633"/>
        <v>100</v>
      </c>
      <c r="AE430" s="15">
        <f t="shared" si="1633"/>
        <v>150</v>
      </c>
      <c r="AF430" s="15">
        <f t="shared" si="1633"/>
        <v>0</v>
      </c>
      <c r="AG430" s="15">
        <f t="shared" si="1633"/>
        <v>0</v>
      </c>
      <c r="AH430" s="15">
        <f t="shared" si="1633"/>
        <v>0</v>
      </c>
      <c r="AI430" s="15">
        <f t="shared" si="1633"/>
        <v>0</v>
      </c>
      <c r="AJ430" s="17"/>
      <c r="AK430" s="15">
        <f>AK429</f>
        <v>0</v>
      </c>
      <c r="AL430" s="15">
        <f>AL429</f>
        <v>0</v>
      </c>
      <c r="AM430" s="17"/>
      <c r="AN430" s="15">
        <f t="shared" ref="AN430:AX430" si="1634">AN429</f>
        <v>0</v>
      </c>
      <c r="AO430" s="15">
        <f t="shared" si="1634"/>
        <v>0</v>
      </c>
      <c r="AP430" s="15">
        <f t="shared" si="1634"/>
        <v>0</v>
      </c>
      <c r="AQ430" s="15">
        <f t="shared" si="1634"/>
        <v>0</v>
      </c>
      <c r="AR430" s="15">
        <f t="shared" si="1634"/>
        <v>0</v>
      </c>
      <c r="AS430" s="15">
        <f t="shared" si="1634"/>
        <v>0</v>
      </c>
      <c r="AT430" s="15">
        <f t="shared" si="1634"/>
        <v>0</v>
      </c>
      <c r="AU430" s="15">
        <f t="shared" si="1634"/>
        <v>0</v>
      </c>
      <c r="AV430" s="15">
        <f t="shared" si="1634"/>
        <v>0</v>
      </c>
      <c r="AW430" s="15">
        <f t="shared" si="1634"/>
        <v>0</v>
      </c>
      <c r="AX430" s="15">
        <f t="shared" si="1634"/>
        <v>0</v>
      </c>
      <c r="AY430" s="17"/>
      <c r="AZ430" s="15">
        <f t="shared" ref="AZ430:BA430" si="1635">AZ429</f>
        <v>6000</v>
      </c>
      <c r="BA430" s="15">
        <f t="shared" si="1635"/>
        <v>2000</v>
      </c>
      <c r="BB430" s="15">
        <f>BB429</f>
        <v>350</v>
      </c>
      <c r="BC430" s="15">
        <f t="shared" ref="BC430:BE430" si="1636">BC429</f>
        <v>0</v>
      </c>
      <c r="BD430" s="15">
        <f t="shared" si="1636"/>
        <v>0</v>
      </c>
      <c r="BE430" s="15">
        <f t="shared" si="1636"/>
        <v>60</v>
      </c>
      <c r="BF430" s="17"/>
      <c r="BG430" s="15">
        <f t="shared" ref="BG430:BH430" si="1637">BG429</f>
        <v>1000</v>
      </c>
      <c r="BH430" s="15">
        <f t="shared" si="1637"/>
        <v>5000</v>
      </c>
      <c r="BI430" s="17"/>
      <c r="BJ430" s="22">
        <f>G430/G429</f>
        <v>1</v>
      </c>
      <c r="BK430" s="65">
        <f t="shared" ref="BK430:BL430" si="1638">BK429</f>
        <v>0</v>
      </c>
      <c r="BL430" s="65">
        <f t="shared" si="1638"/>
        <v>0</v>
      </c>
      <c r="BM430" s="6">
        <f t="shared" si="1627"/>
        <v>145.44749999999999</v>
      </c>
      <c r="BN430" s="8">
        <f t="shared" si="1628"/>
        <v>259.61870858192918</v>
      </c>
      <c r="BO430" s="12">
        <f t="shared" si="1629"/>
        <v>194.32162030116501</v>
      </c>
      <c r="BP430" s="50">
        <f>(1-'#Constant'!$A$3)/($J430*'#Constant'!$B$3/'#Constant'!$C$3^($D430-1)+1)+'#Constant'!$A$3</f>
        <v>0.95511450381679386</v>
      </c>
      <c r="BQ430" s="4">
        <f t="shared" si="1630"/>
        <v>211.02181905370844</v>
      </c>
      <c r="BR430" s="50">
        <f>(1-'#Constant'!$A$3)/($K430*'#Constant'!$B$3/'#Constant'!$C$3^($D430-1)+1)+'#Constant'!$A$3</f>
        <v>0.93417910447761188</v>
      </c>
      <c r="BS430" s="4">
        <f t="shared" si="1631"/>
        <v>308.21559811014993</v>
      </c>
      <c r="BT430"/>
    </row>
    <row r="431" spans="1:72" x14ac:dyDescent="0.3">
      <c r="A431">
        <v>593</v>
      </c>
      <c r="B431" s="18" t="str">
        <f>VLOOKUP(CONCATENATE("CREATURE_NAME_",A431),[1]Localization_Hero!$A:$E,2,FALSE)</f>
        <v>{1}의 어둠</v>
      </c>
      <c r="C431" s="43" t="str">
        <f>VLOOKUP($A431,[2]CreatureTable!$A:$I,9,FALSE)</f>
        <v>Knight</v>
      </c>
      <c r="D431">
        <v>1</v>
      </c>
      <c r="E431">
        <v>1</v>
      </c>
      <c r="F431" s="18">
        <v>1</v>
      </c>
      <c r="G431" s="10">
        <f>ROUND(VLOOKUP($C431,$B$4:$BH$42,6,FALSE),0)</f>
        <v>81</v>
      </c>
      <c r="H431" s="10">
        <f>ROUND(VLOOKUP($C431,$B$4:$BH$42,7,FALSE),0)</f>
        <v>81</v>
      </c>
      <c r="I431" s="10">
        <f>ROUND(VLOOKUP($C431,$B$4:$BH$42,8,FALSE),0)</f>
        <v>6982</v>
      </c>
      <c r="J431" s="10">
        <f>ROUND(VLOOKUP($C431,$B$4:$BH$42,9,FALSE),0)</f>
        <v>36</v>
      </c>
      <c r="K431" s="10">
        <f>ROUND(VLOOKUP($C431,$B$4:$BH$42,10,FALSE),0)</f>
        <v>28</v>
      </c>
      <c r="L431" s="2"/>
      <c r="M431" s="10">
        <f>ROUND(VLOOKUP($C431,$B$4:$BH$42,12,FALSE),0)</f>
        <v>50</v>
      </c>
      <c r="N431" s="10">
        <f>ROUND(VLOOKUP($C431,$B$4:$BH$42,13,FALSE),0)</f>
        <v>0</v>
      </c>
      <c r="O431" s="10">
        <f>ROUND(VLOOKUP($C431,$B$4:$BH$42,14,FALSE),0)</f>
        <v>0</v>
      </c>
      <c r="P431" s="10">
        <f>ROUND(VLOOKUP($C431,$B$4:$BH$42,15,FALSE),0)</f>
        <v>0</v>
      </c>
      <c r="Q431" s="10">
        <f>ROUND(VLOOKUP($C431,$B$4:$BH$42,16,FALSE),0)</f>
        <v>100</v>
      </c>
      <c r="R431" s="10">
        <f>ROUND(VLOOKUP($C431,$B$4:$BH$42,17,FALSE),0)</f>
        <v>0</v>
      </c>
      <c r="S431" s="10">
        <f>ROUND(VLOOKUP($C431,$B$4:$BH$42,18,FALSE),0)</f>
        <v>0</v>
      </c>
      <c r="T431" s="10">
        <f>ROUND(VLOOKUP($C431,$B$4:$BH$42,19,FALSE),0)</f>
        <v>0</v>
      </c>
      <c r="U431" s="10">
        <f>ROUND(VLOOKUP($C431,$B$4:$BH$42,20,FALSE),0)</f>
        <v>0</v>
      </c>
      <c r="V431" s="10">
        <f>ROUND(VLOOKUP($C431,$B$4:$BH$42,21,FALSE),0)</f>
        <v>250</v>
      </c>
      <c r="W431" s="2"/>
      <c r="X431" s="10">
        <f>ROUND(VLOOKUP($C431,$B$4:$BH$42,23,FALSE),0)</f>
        <v>50</v>
      </c>
      <c r="Y431" s="10">
        <f>ROUND(VLOOKUP($C431,$B$4:$BH$42,24,FALSE),0)</f>
        <v>0</v>
      </c>
      <c r="Z431" s="10">
        <f>ROUND(VLOOKUP($C431,$B$4:$BH$42,25,FALSE),0)</f>
        <v>0</v>
      </c>
      <c r="AA431" s="10">
        <f>ROUND(VLOOKUP($C431,$B$4:$BH$42,26,FALSE),0)</f>
        <v>0</v>
      </c>
      <c r="AB431" s="10">
        <f>ROUND(VLOOKUP($C431,$B$4:$BH$42,27,FALSE),0)</f>
        <v>100</v>
      </c>
      <c r="AC431" s="10">
        <f>ROUND(VLOOKUP($C431,$B$4:$BH$42,28,FALSE),0)</f>
        <v>0</v>
      </c>
      <c r="AD431" s="10">
        <f>ROUND(VLOOKUP($C431,$B$4:$BH$42,29,FALSE),0)</f>
        <v>0</v>
      </c>
      <c r="AE431" s="10">
        <f>ROUND(VLOOKUP($C431,$B$4:$BH$42,30,FALSE),0)</f>
        <v>0</v>
      </c>
      <c r="AF431" s="10">
        <f>ROUND(VLOOKUP($C431,$B$4:$BH$42,31,FALSE),0)</f>
        <v>0</v>
      </c>
      <c r="AG431" s="10">
        <f>ROUND(VLOOKUP($C431,$B$4:$BH$42,32,FALSE),0)</f>
        <v>250</v>
      </c>
      <c r="AH431" s="10">
        <f>ROUND(VLOOKUP($C431,$B$4:$BH$42,33,FALSE),0)</f>
        <v>0</v>
      </c>
      <c r="AI431" s="10">
        <f>ROUND(VLOOKUP($C431,$B$4:$BH$42,34,FALSE),0)</f>
        <v>0</v>
      </c>
      <c r="AJ431" s="3"/>
      <c r="AK431" s="10">
        <f>ROUND(VLOOKUP($C431,$B$4:$BH$42,36,FALSE),0)</f>
        <v>0</v>
      </c>
      <c r="AL431" s="10">
        <f>ROUND(VLOOKUP($C431,$B$4:$BH$42,37,FALSE),0)</f>
        <v>0</v>
      </c>
      <c r="AM431" s="3"/>
      <c r="AN431" s="10">
        <f>ROUND(VLOOKUP($C431,$B$4:$BH$42,39,FALSE),0)</f>
        <v>0</v>
      </c>
      <c r="AO431" s="10">
        <f>ROUND(VLOOKUP($C431,$B$4:$BH$42,40,FALSE),0)</f>
        <v>0</v>
      </c>
      <c r="AP431" s="10">
        <f>ROUND(VLOOKUP($C431,$B$4:$BH$42,41,FALSE),0)</f>
        <v>0</v>
      </c>
      <c r="AQ431" s="10">
        <f>ROUND(VLOOKUP($C431,$B$4:$BH$42,42,FALSE),0)</f>
        <v>0</v>
      </c>
      <c r="AR431" s="10">
        <f>ROUND(VLOOKUP($C431,$B$4:$BH$42,43,FALSE),0)</f>
        <v>0</v>
      </c>
      <c r="AS431" s="10">
        <f>ROUND(VLOOKUP($C431,$B$4:$BH$42,44,FALSE),0)</f>
        <v>0</v>
      </c>
      <c r="AT431" s="10">
        <f>ROUND(VLOOKUP($C431,$B$4:$BH$42,45,FALSE),0)</f>
        <v>0</v>
      </c>
      <c r="AU431" s="10">
        <f>ROUND(VLOOKUP($C431,$B$4:$BH$42,46,FALSE),0)</f>
        <v>0</v>
      </c>
      <c r="AV431" s="10">
        <f>ROUND(VLOOKUP($C431,$B$4:$BH$42,47,FALSE),0)</f>
        <v>0</v>
      </c>
      <c r="AW431" s="10">
        <f>ROUND(VLOOKUP($C431,$B$4:$BH$42,48,FALSE),0)</f>
        <v>0</v>
      </c>
      <c r="AX431" s="10">
        <f>ROUND(VLOOKUP($C431,$B$4:$BH$42,49,FALSE),0)</f>
        <v>0</v>
      </c>
      <c r="AY431" s="3"/>
      <c r="AZ431" s="10">
        <v>6000</v>
      </c>
      <c r="BA431" s="10">
        <v>6000</v>
      </c>
      <c r="BB431" s="10">
        <v>250</v>
      </c>
      <c r="BC431" s="10">
        <v>0</v>
      </c>
      <c r="BD431" s="10">
        <v>0</v>
      </c>
      <c r="BE431" s="10">
        <v>60</v>
      </c>
      <c r="BF431" s="3"/>
      <c r="BG431" s="10">
        <v>1000</v>
      </c>
      <c r="BH431" s="10">
        <v>5000</v>
      </c>
      <c r="BI431" s="3"/>
      <c r="BJ431" s="21">
        <v>1</v>
      </c>
      <c r="BK431" s="65">
        <v>0</v>
      </c>
      <c r="BL431" s="65">
        <v>0</v>
      </c>
      <c r="BM431" s="6">
        <f t="shared" si="1627"/>
        <v>85.05</v>
      </c>
      <c r="BN431" s="8">
        <f t="shared" si="1628"/>
        <v>535.97110176221133</v>
      </c>
      <c r="BO431" s="12">
        <f t="shared" si="1629"/>
        <v>213.50489972100422</v>
      </c>
      <c r="BP431" s="50">
        <f>(1-'#Constant'!$A$3)/($J431*'#Constant'!$B$3/'#Constant'!$C$3^($D431-1)+1)+'#Constant'!$A$3</f>
        <v>0.90447653429602881</v>
      </c>
      <c r="BQ431" s="4">
        <f t="shared" si="1630"/>
        <v>541.71102698872187</v>
      </c>
      <c r="BR431" s="50">
        <f>(1-'#Constant'!$A$3)/($K431*'#Constant'!$B$3/'#Constant'!$C$3^($D431-1)+1)+'#Constant'!$A$3</f>
        <v>0.92405904059040589</v>
      </c>
      <c r="BS431" s="4">
        <f t="shared" si="1631"/>
        <v>530.2311765357008</v>
      </c>
      <c r="BT431">
        <f>BO431/$BO$4*100</f>
        <v>162.27180605946913</v>
      </c>
    </row>
    <row r="432" spans="1:72" s="13" customFormat="1" ht="17.25" thickBot="1" x14ac:dyDescent="0.35">
      <c r="B432" s="20"/>
      <c r="D432" s="14">
        <v>1</v>
      </c>
      <c r="E432" s="14">
        <v>1</v>
      </c>
      <c r="F432" s="19">
        <v>1</v>
      </c>
      <c r="G432" s="15">
        <f>G431</f>
        <v>81</v>
      </c>
      <c r="H432" s="15">
        <f>H431</f>
        <v>81</v>
      </c>
      <c r="I432" s="15">
        <f>I431</f>
        <v>6982</v>
      </c>
      <c r="J432" s="15">
        <f>J431</f>
        <v>36</v>
      </c>
      <c r="K432" s="15">
        <f>K431</f>
        <v>28</v>
      </c>
      <c r="L432" s="16"/>
      <c r="M432" s="15">
        <f t="shared" ref="M432:V432" si="1639">M431</f>
        <v>50</v>
      </c>
      <c r="N432" s="15">
        <f t="shared" si="1639"/>
        <v>0</v>
      </c>
      <c r="O432" s="15">
        <f t="shared" si="1639"/>
        <v>0</v>
      </c>
      <c r="P432" s="15">
        <f t="shared" si="1639"/>
        <v>0</v>
      </c>
      <c r="Q432" s="15">
        <f t="shared" si="1639"/>
        <v>100</v>
      </c>
      <c r="R432" s="15">
        <f t="shared" si="1639"/>
        <v>0</v>
      </c>
      <c r="S432" s="15">
        <f t="shared" si="1639"/>
        <v>0</v>
      </c>
      <c r="T432" s="15">
        <f t="shared" si="1639"/>
        <v>0</v>
      </c>
      <c r="U432" s="15">
        <f t="shared" si="1639"/>
        <v>0</v>
      </c>
      <c r="V432" s="15">
        <f t="shared" si="1639"/>
        <v>250</v>
      </c>
      <c r="W432" s="16"/>
      <c r="X432" s="15">
        <f t="shared" ref="X432:AI432" si="1640">X431</f>
        <v>50</v>
      </c>
      <c r="Y432" s="15">
        <f t="shared" si="1640"/>
        <v>0</v>
      </c>
      <c r="Z432" s="15">
        <f t="shared" si="1640"/>
        <v>0</v>
      </c>
      <c r="AA432" s="15">
        <f t="shared" si="1640"/>
        <v>0</v>
      </c>
      <c r="AB432" s="15">
        <f t="shared" si="1640"/>
        <v>100</v>
      </c>
      <c r="AC432" s="15">
        <f t="shared" si="1640"/>
        <v>0</v>
      </c>
      <c r="AD432" s="15">
        <f t="shared" si="1640"/>
        <v>0</v>
      </c>
      <c r="AE432" s="15">
        <f t="shared" si="1640"/>
        <v>0</v>
      </c>
      <c r="AF432" s="15">
        <f t="shared" si="1640"/>
        <v>0</v>
      </c>
      <c r="AG432" s="15">
        <f t="shared" si="1640"/>
        <v>250</v>
      </c>
      <c r="AH432" s="15">
        <f t="shared" si="1640"/>
        <v>0</v>
      </c>
      <c r="AI432" s="15">
        <f t="shared" si="1640"/>
        <v>0</v>
      </c>
      <c r="AJ432" s="17"/>
      <c r="AK432" s="15">
        <f>AK431</f>
        <v>0</v>
      </c>
      <c r="AL432" s="15">
        <f>AL431</f>
        <v>0</v>
      </c>
      <c r="AM432" s="17"/>
      <c r="AN432" s="15">
        <f t="shared" ref="AN432:AX432" si="1641">AN431</f>
        <v>0</v>
      </c>
      <c r="AO432" s="15">
        <f t="shared" si="1641"/>
        <v>0</v>
      </c>
      <c r="AP432" s="15">
        <f t="shared" si="1641"/>
        <v>0</v>
      </c>
      <c r="AQ432" s="15">
        <f t="shared" si="1641"/>
        <v>0</v>
      </c>
      <c r="AR432" s="15">
        <f t="shared" si="1641"/>
        <v>0</v>
      </c>
      <c r="AS432" s="15">
        <f t="shared" si="1641"/>
        <v>0</v>
      </c>
      <c r="AT432" s="15">
        <f t="shared" si="1641"/>
        <v>0</v>
      </c>
      <c r="AU432" s="15">
        <f t="shared" si="1641"/>
        <v>0</v>
      </c>
      <c r="AV432" s="15">
        <f t="shared" si="1641"/>
        <v>0</v>
      </c>
      <c r="AW432" s="15">
        <f t="shared" si="1641"/>
        <v>0</v>
      </c>
      <c r="AX432" s="15">
        <f t="shared" si="1641"/>
        <v>0</v>
      </c>
      <c r="AY432" s="17"/>
      <c r="AZ432" s="15">
        <f t="shared" ref="AZ432:BA432" si="1642">AZ431</f>
        <v>6000</v>
      </c>
      <c r="BA432" s="15">
        <f t="shared" si="1642"/>
        <v>6000</v>
      </c>
      <c r="BB432" s="15">
        <v>250</v>
      </c>
      <c r="BC432" s="15">
        <v>0</v>
      </c>
      <c r="BD432" s="15">
        <f t="shared" ref="BD432:BE432" si="1643">BD431</f>
        <v>0</v>
      </c>
      <c r="BE432" s="15">
        <f t="shared" si="1643"/>
        <v>60</v>
      </c>
      <c r="BF432" s="17"/>
      <c r="BG432" s="15">
        <f t="shared" ref="BG432:BH432" si="1644">BG431</f>
        <v>1000</v>
      </c>
      <c r="BH432" s="15">
        <f t="shared" si="1644"/>
        <v>5000</v>
      </c>
      <c r="BI432" s="17"/>
      <c r="BJ432" s="22">
        <f>G432/G431</f>
        <v>1</v>
      </c>
      <c r="BK432" s="65">
        <f t="shared" ref="BK432:BL432" si="1645">BK431</f>
        <v>0</v>
      </c>
      <c r="BL432" s="65">
        <f t="shared" si="1645"/>
        <v>0</v>
      </c>
      <c r="BM432" s="6">
        <f t="shared" si="1627"/>
        <v>85.05</v>
      </c>
      <c r="BN432" s="8">
        <f t="shared" si="1628"/>
        <v>535.97110176221133</v>
      </c>
      <c r="BO432" s="12">
        <f t="shared" si="1629"/>
        <v>213.50489972100422</v>
      </c>
      <c r="BP432" s="50">
        <f>(1-'#Constant'!$A$3)/($J432*'#Constant'!$B$3/'#Constant'!$C$3^($D432-1)+1)+'#Constant'!$A$3</f>
        <v>0.90447653429602881</v>
      </c>
      <c r="BQ432" s="4">
        <f t="shared" si="1630"/>
        <v>541.71102698872187</v>
      </c>
      <c r="BR432" s="50">
        <f>(1-'#Constant'!$A$3)/($K432*'#Constant'!$B$3/'#Constant'!$C$3^($D432-1)+1)+'#Constant'!$A$3</f>
        <v>0.92405904059040589</v>
      </c>
      <c r="BS432" s="4">
        <f t="shared" si="1631"/>
        <v>530.2311765357008</v>
      </c>
      <c r="BT432"/>
    </row>
    <row r="433" spans="1:72" x14ac:dyDescent="0.3">
      <c r="A433">
        <v>594</v>
      </c>
      <c r="B433" s="18" t="str">
        <f>VLOOKUP(CONCATENATE("CREATURE_NAME_",A433),[1]Localization_Hero!$A:$E,2,FALSE)</f>
        <v>{1}의 어둠</v>
      </c>
      <c r="C433" s="43" t="str">
        <f>VLOOKUP($A433,[2]CreatureTable!$A:$I,9,FALSE)</f>
        <v>Priest</v>
      </c>
      <c r="D433">
        <v>1</v>
      </c>
      <c r="E433">
        <v>1</v>
      </c>
      <c r="F433" s="18">
        <v>1</v>
      </c>
      <c r="G433" s="10">
        <f>ROUND(VLOOKUP($C433,$B$4:$BH$42,6,FALSE),0)</f>
        <v>95</v>
      </c>
      <c r="H433" s="10">
        <f>ROUND(VLOOKUP($C433,$B$4:$BH$42,7,FALSE),0)</f>
        <v>95</v>
      </c>
      <c r="I433" s="10">
        <f>ROUND(VLOOKUP($C433,$B$4:$BH$42,8,FALSE),0)</f>
        <v>4520</v>
      </c>
      <c r="J433" s="10">
        <f>ROUND(VLOOKUP($C433,$B$4:$BH$42,9,FALSE),0)</f>
        <v>20</v>
      </c>
      <c r="K433" s="10">
        <f>ROUND(VLOOKUP($C433,$B$4:$BH$42,10,FALSE),0)</f>
        <v>25</v>
      </c>
      <c r="L433" s="2"/>
      <c r="M433" s="10">
        <f>ROUND(VLOOKUP($C433,$B$4:$BH$42,12,FALSE),0)</f>
        <v>100</v>
      </c>
      <c r="N433" s="10">
        <f>ROUND(VLOOKUP($C433,$B$4:$BH$42,13,FALSE),0)</f>
        <v>0</v>
      </c>
      <c r="O433" s="10">
        <f>ROUND(VLOOKUP($C433,$B$4:$BH$42,14,FALSE),0)</f>
        <v>0</v>
      </c>
      <c r="P433" s="10">
        <f>ROUND(VLOOKUP($C433,$B$4:$BH$42,15,FALSE),0)</f>
        <v>0</v>
      </c>
      <c r="Q433" s="10">
        <f>ROUND(VLOOKUP($C433,$B$4:$BH$42,16,FALSE),0)</f>
        <v>0</v>
      </c>
      <c r="R433" s="10">
        <f>ROUND(VLOOKUP($C433,$B$4:$BH$42,17,FALSE),0)</f>
        <v>0</v>
      </c>
      <c r="S433" s="10">
        <f>ROUND(VLOOKUP($C433,$B$4:$BH$42,18,FALSE),0)</f>
        <v>100</v>
      </c>
      <c r="T433" s="10">
        <f>ROUND(VLOOKUP($C433,$B$4:$BH$42,19,FALSE),0)</f>
        <v>0</v>
      </c>
      <c r="U433" s="10">
        <f>ROUND(VLOOKUP($C433,$B$4:$BH$42,20,FALSE),0)</f>
        <v>0</v>
      </c>
      <c r="V433" s="10">
        <f>ROUND(VLOOKUP($C433,$B$4:$BH$42,21,FALSE),0)</f>
        <v>0</v>
      </c>
      <c r="W433" s="2"/>
      <c r="X433" s="10">
        <f>ROUND(VLOOKUP($C433,$B$4:$BH$42,23,FALSE),0)</f>
        <v>100</v>
      </c>
      <c r="Y433" s="10">
        <f>ROUND(VLOOKUP($C433,$B$4:$BH$42,24,FALSE),0)</f>
        <v>0</v>
      </c>
      <c r="Z433" s="10">
        <f>ROUND(VLOOKUP($C433,$B$4:$BH$42,25,FALSE),0)</f>
        <v>0</v>
      </c>
      <c r="AA433" s="10">
        <f>ROUND(VLOOKUP($C433,$B$4:$BH$42,26,FALSE),0)</f>
        <v>0</v>
      </c>
      <c r="AB433" s="10">
        <f>ROUND(VLOOKUP($C433,$B$4:$BH$42,27,FALSE),0)</f>
        <v>500</v>
      </c>
      <c r="AC433" s="10">
        <f>ROUND(VLOOKUP($C433,$B$4:$BH$42,28,FALSE),0)</f>
        <v>250</v>
      </c>
      <c r="AD433" s="10">
        <f>ROUND(VLOOKUP($C433,$B$4:$BH$42,29,FALSE),0)</f>
        <v>100</v>
      </c>
      <c r="AE433" s="10">
        <f>ROUND(VLOOKUP($C433,$B$4:$BH$42,30,FALSE),0)</f>
        <v>0</v>
      </c>
      <c r="AF433" s="10">
        <f>ROUND(VLOOKUP($C433,$B$4:$BH$42,31,FALSE),0)</f>
        <v>0</v>
      </c>
      <c r="AG433" s="10">
        <f>ROUND(VLOOKUP($C433,$B$4:$BH$42,32,FALSE),0)</f>
        <v>150</v>
      </c>
      <c r="AH433" s="10">
        <f>ROUND(VLOOKUP($C433,$B$4:$BH$42,33,FALSE),0)</f>
        <v>0</v>
      </c>
      <c r="AI433" s="10">
        <f>ROUND(VLOOKUP($C433,$B$4:$BH$42,34,FALSE),0)</f>
        <v>0</v>
      </c>
      <c r="AJ433" s="3"/>
      <c r="AK433" s="10">
        <f>ROUND(VLOOKUP($C433,$B$4:$BH$42,36,FALSE),0)</f>
        <v>0</v>
      </c>
      <c r="AL433" s="10">
        <f>ROUND(VLOOKUP($C433,$B$4:$BH$42,37,FALSE),0)</f>
        <v>0</v>
      </c>
      <c r="AM433" s="3"/>
      <c r="AN433" s="10">
        <f>ROUND(VLOOKUP($C433,$B$4:$BH$42,39,FALSE),0)</f>
        <v>0</v>
      </c>
      <c r="AO433" s="10">
        <f>ROUND(VLOOKUP($C433,$B$4:$BH$42,40,FALSE),0)</f>
        <v>0</v>
      </c>
      <c r="AP433" s="10">
        <f>ROUND(VLOOKUP($C433,$B$4:$BH$42,41,FALSE),0)</f>
        <v>0</v>
      </c>
      <c r="AQ433" s="10">
        <f>ROUND(VLOOKUP($C433,$B$4:$BH$42,42,FALSE),0)</f>
        <v>0</v>
      </c>
      <c r="AR433" s="10">
        <f>ROUND(VLOOKUP($C433,$B$4:$BH$42,43,FALSE),0)</f>
        <v>0</v>
      </c>
      <c r="AS433" s="10">
        <f>ROUND(VLOOKUP($C433,$B$4:$BH$42,44,FALSE),0)</f>
        <v>0</v>
      </c>
      <c r="AT433" s="10">
        <f>ROUND(VLOOKUP($C433,$B$4:$BH$42,45,FALSE),0)</f>
        <v>0</v>
      </c>
      <c r="AU433" s="10">
        <f>ROUND(VLOOKUP($C433,$B$4:$BH$42,46,FALSE),0)</f>
        <v>0</v>
      </c>
      <c r="AV433" s="10">
        <f>ROUND(VLOOKUP($C433,$B$4:$BH$42,47,FALSE),0)</f>
        <v>0</v>
      </c>
      <c r="AW433" s="10">
        <f>ROUND(VLOOKUP($C433,$B$4:$BH$42,48,FALSE),0)</f>
        <v>0</v>
      </c>
      <c r="AX433" s="10">
        <f>ROUND(VLOOKUP($C433,$B$4:$BH$42,49,FALSE),0)</f>
        <v>0</v>
      </c>
      <c r="AY433" s="3"/>
      <c r="AZ433" s="10">
        <v>6000</v>
      </c>
      <c r="BA433" s="10">
        <v>6000</v>
      </c>
      <c r="BB433" s="10">
        <v>500</v>
      </c>
      <c r="BC433" s="10">
        <v>0</v>
      </c>
      <c r="BD433" s="10">
        <v>0</v>
      </c>
      <c r="BE433" s="10">
        <v>60</v>
      </c>
      <c r="BF433" s="3"/>
      <c r="BG433" s="10">
        <v>1000</v>
      </c>
      <c r="BH433" s="10">
        <v>5000</v>
      </c>
      <c r="BI433" s="3"/>
      <c r="BJ433" s="21">
        <v>1</v>
      </c>
      <c r="BK433" s="65">
        <v>0</v>
      </c>
      <c r="BL433" s="65">
        <v>0</v>
      </c>
      <c r="BM433" s="6">
        <f t="shared" ref="BM433:BM444" si="1646">MAX(G433*(1+M433/1000*(1+O433/1000))*(1+0.5*T433/1000)*(1+0.25*S433/1000),(H433*(1+X433/1000*(1+Z433/1000))*(1+0.5*AE433/1000)*(1+0.25*AD433/1000)))*BG433/1000</f>
        <v>107.11250000000001</v>
      </c>
      <c r="BN433" s="8">
        <f t="shared" ref="BN433:BN444" si="1647">(BQ433+BS433)/2*(1+AI433/2000)*(1+AH433/2000)*(1+AN433/2000)*(1+AK433/2000)</f>
        <v>347.95278528237111</v>
      </c>
      <c r="BO433" s="12">
        <f t="shared" ref="BO433:BO444" si="1648">SQRT(BM433*BN433)</f>
        <v>193.05463660207172</v>
      </c>
      <c r="BP433" s="50">
        <f>(1-'#Constant'!$A$3)/($J433*'#Constant'!$B$3/'#Constant'!$C$3^($D433-1)+1)+'#Constant'!$A$3</f>
        <v>0.94452830188679238</v>
      </c>
      <c r="BQ433" s="4">
        <f t="shared" ref="BQ433:BQ444" si="1649">I433/(BP433*(1-Q433/1000*(0.5+R433/1000))*(1-P433/1000)*(1-V433/1000)*(1+U433/1000))/20</f>
        <v>239.27287255293649</v>
      </c>
      <c r="BR433" s="50">
        <f>(1-'#Constant'!$A$3)/($K433*'#Constant'!$B$3/'#Constant'!$C$3^($D433-1)+1)+'#Constant'!$A$3</f>
        <v>0.93162790697674425</v>
      </c>
      <c r="BS433" s="4">
        <f t="shared" ref="BS433:BS444" si="1650">I433/(BR433*(1-AB433/1000*(0.5+AC433/1000))*(1-AA433/1000)*(1-AG433/1000)*(1+AF433/1000))/20</f>
        <v>456.63269801180576</v>
      </c>
      <c r="BT433">
        <f>BO433/$BO$4*100</f>
        <v>146.72883194020091</v>
      </c>
    </row>
    <row r="434" spans="1:72" s="13" customFormat="1" ht="17.25" thickBot="1" x14ac:dyDescent="0.35">
      <c r="B434" s="20"/>
      <c r="D434" s="14">
        <v>1</v>
      </c>
      <c r="E434" s="14">
        <v>1</v>
      </c>
      <c r="F434" s="19">
        <v>1</v>
      </c>
      <c r="G434" s="15">
        <f>G433</f>
        <v>95</v>
      </c>
      <c r="H434" s="15">
        <f>H433</f>
        <v>95</v>
      </c>
      <c r="I434" s="15">
        <f>I433</f>
        <v>4520</v>
      </c>
      <c r="J434" s="15">
        <f>J433</f>
        <v>20</v>
      </c>
      <c r="K434" s="15">
        <f>K433</f>
        <v>25</v>
      </c>
      <c r="L434" s="16"/>
      <c r="M434" s="15">
        <f t="shared" ref="M434:V434" si="1651">M433</f>
        <v>100</v>
      </c>
      <c r="N434" s="15">
        <f t="shared" si="1651"/>
        <v>0</v>
      </c>
      <c r="O434" s="15">
        <f t="shared" si="1651"/>
        <v>0</v>
      </c>
      <c r="P434" s="15">
        <f t="shared" si="1651"/>
        <v>0</v>
      </c>
      <c r="Q434" s="15">
        <f t="shared" si="1651"/>
        <v>0</v>
      </c>
      <c r="R434" s="15">
        <f t="shared" si="1651"/>
        <v>0</v>
      </c>
      <c r="S434" s="15">
        <f t="shared" si="1651"/>
        <v>100</v>
      </c>
      <c r="T434" s="15">
        <f t="shared" si="1651"/>
        <v>0</v>
      </c>
      <c r="U434" s="15">
        <f t="shared" si="1651"/>
        <v>0</v>
      </c>
      <c r="V434" s="15">
        <f t="shared" si="1651"/>
        <v>0</v>
      </c>
      <c r="W434" s="16"/>
      <c r="X434" s="15">
        <f t="shared" ref="X434:AI434" si="1652">X433</f>
        <v>100</v>
      </c>
      <c r="Y434" s="15">
        <f t="shared" si="1652"/>
        <v>0</v>
      </c>
      <c r="Z434" s="15">
        <f t="shared" si="1652"/>
        <v>0</v>
      </c>
      <c r="AA434" s="15">
        <f t="shared" si="1652"/>
        <v>0</v>
      </c>
      <c r="AB434" s="15">
        <f t="shared" si="1652"/>
        <v>500</v>
      </c>
      <c r="AC434" s="15">
        <f t="shared" si="1652"/>
        <v>250</v>
      </c>
      <c r="AD434" s="15">
        <f t="shared" si="1652"/>
        <v>100</v>
      </c>
      <c r="AE434" s="15">
        <f t="shared" si="1652"/>
        <v>0</v>
      </c>
      <c r="AF434" s="15">
        <f t="shared" si="1652"/>
        <v>0</v>
      </c>
      <c r="AG434" s="15">
        <f t="shared" si="1652"/>
        <v>150</v>
      </c>
      <c r="AH434" s="15">
        <f t="shared" si="1652"/>
        <v>0</v>
      </c>
      <c r="AI434" s="15">
        <f t="shared" si="1652"/>
        <v>0</v>
      </c>
      <c r="AJ434" s="17"/>
      <c r="AK434" s="15">
        <f>AK433</f>
        <v>0</v>
      </c>
      <c r="AL434" s="15">
        <f>AL433</f>
        <v>0</v>
      </c>
      <c r="AM434" s="17"/>
      <c r="AN434" s="15">
        <f t="shared" ref="AN434:AX434" si="1653">AN433</f>
        <v>0</v>
      </c>
      <c r="AO434" s="15">
        <f t="shared" si="1653"/>
        <v>0</v>
      </c>
      <c r="AP434" s="15">
        <f t="shared" si="1653"/>
        <v>0</v>
      </c>
      <c r="AQ434" s="15">
        <f t="shared" si="1653"/>
        <v>0</v>
      </c>
      <c r="AR434" s="15">
        <f t="shared" si="1653"/>
        <v>0</v>
      </c>
      <c r="AS434" s="15">
        <f t="shared" si="1653"/>
        <v>0</v>
      </c>
      <c r="AT434" s="15">
        <f t="shared" si="1653"/>
        <v>0</v>
      </c>
      <c r="AU434" s="15">
        <f t="shared" si="1653"/>
        <v>0</v>
      </c>
      <c r="AV434" s="15">
        <f t="shared" si="1653"/>
        <v>0</v>
      </c>
      <c r="AW434" s="15">
        <f t="shared" si="1653"/>
        <v>0</v>
      </c>
      <c r="AX434" s="15">
        <f t="shared" si="1653"/>
        <v>0</v>
      </c>
      <c r="AY434" s="17"/>
      <c r="AZ434" s="15">
        <f t="shared" ref="AZ434:BA434" si="1654">AZ433</f>
        <v>6000</v>
      </c>
      <c r="BA434" s="15">
        <f t="shared" si="1654"/>
        <v>6000</v>
      </c>
      <c r="BB434" s="15">
        <f>BB433</f>
        <v>500</v>
      </c>
      <c r="BC434" s="15">
        <v>0</v>
      </c>
      <c r="BD434" s="15">
        <f t="shared" ref="BD434:BE434" si="1655">BD433</f>
        <v>0</v>
      </c>
      <c r="BE434" s="15">
        <f t="shared" si="1655"/>
        <v>60</v>
      </c>
      <c r="BF434" s="17"/>
      <c r="BG434" s="15">
        <f t="shared" ref="BG434:BH434" si="1656">BG433</f>
        <v>1000</v>
      </c>
      <c r="BH434" s="15">
        <f t="shared" si="1656"/>
        <v>5000</v>
      </c>
      <c r="BI434" s="17"/>
      <c r="BJ434" s="22">
        <f>G434/G433</f>
        <v>1</v>
      </c>
      <c r="BK434" s="65">
        <f t="shared" ref="BK434:BL434" si="1657">BK433</f>
        <v>0</v>
      </c>
      <c r="BL434" s="65">
        <f t="shared" si="1657"/>
        <v>0</v>
      </c>
      <c r="BM434" s="6">
        <f t="shared" si="1646"/>
        <v>107.11250000000001</v>
      </c>
      <c r="BN434" s="8">
        <f t="shared" si="1647"/>
        <v>347.95278528237111</v>
      </c>
      <c r="BO434" s="12">
        <f t="shared" si="1648"/>
        <v>193.05463660207172</v>
      </c>
      <c r="BP434" s="50">
        <f>(1-'#Constant'!$A$3)/($J434*'#Constant'!$B$3/'#Constant'!$C$3^($D434-1)+1)+'#Constant'!$A$3</f>
        <v>0.94452830188679238</v>
      </c>
      <c r="BQ434" s="4">
        <f t="shared" si="1649"/>
        <v>239.27287255293649</v>
      </c>
      <c r="BR434" s="50">
        <f>(1-'#Constant'!$A$3)/($K434*'#Constant'!$B$3/'#Constant'!$C$3^($D434-1)+1)+'#Constant'!$A$3</f>
        <v>0.93162790697674425</v>
      </c>
      <c r="BS434" s="4">
        <f t="shared" si="1650"/>
        <v>456.63269801180576</v>
      </c>
      <c r="BT434"/>
    </row>
    <row r="435" spans="1:72" x14ac:dyDescent="0.3">
      <c r="A435">
        <v>595</v>
      </c>
      <c r="B435" s="18" t="str">
        <f>VLOOKUP(CONCATENATE("CREATURE_NAME_",A435),[1]Localization_Hero!$A:$E,2,FALSE)</f>
        <v>{1}의 어둠</v>
      </c>
      <c r="C435" s="43" t="str">
        <f>VLOOKUP($A435,[2]CreatureTable!$A:$I,9,FALSE)</f>
        <v>Warrior</v>
      </c>
      <c r="D435">
        <v>1</v>
      </c>
      <c r="E435">
        <v>1</v>
      </c>
      <c r="F435" s="18">
        <v>1</v>
      </c>
      <c r="G435" s="10">
        <f>ROUND(VLOOKUP($C435,$B$4:$BH$42,6,FALSE),0)</f>
        <v>92</v>
      </c>
      <c r="H435" s="10">
        <f>ROUND(VLOOKUP($C435,$B$4:$BH$42,7,FALSE),0)</f>
        <v>92</v>
      </c>
      <c r="I435" s="10">
        <f>ROUND(VLOOKUP($C435,$B$4:$BH$42,8,FALSE),0)</f>
        <v>5930</v>
      </c>
      <c r="J435" s="10">
        <f>ROUND(VLOOKUP($C435,$B$4:$BH$42,9,FALSE),0)</f>
        <v>30</v>
      </c>
      <c r="K435" s="10">
        <f>ROUND(VLOOKUP($C435,$B$4:$BH$42,10,FALSE),0)</f>
        <v>36</v>
      </c>
      <c r="L435" s="2"/>
      <c r="M435" s="10">
        <f>ROUND(VLOOKUP($C435,$B$4:$BH$42,12,FALSE),0)</f>
        <v>150</v>
      </c>
      <c r="N435" s="10">
        <f>ROUND(VLOOKUP($C435,$B$4:$BH$42,13,FALSE),0)</f>
        <v>0</v>
      </c>
      <c r="O435" s="10">
        <f>ROUND(VLOOKUP($C435,$B$4:$BH$42,14,FALSE),0)</f>
        <v>0</v>
      </c>
      <c r="P435" s="10">
        <f>ROUND(VLOOKUP($C435,$B$4:$BH$42,15,FALSE),0)</f>
        <v>100</v>
      </c>
      <c r="Q435" s="10">
        <f>ROUND(VLOOKUP($C435,$B$4:$BH$42,16,FALSE),0)</f>
        <v>0</v>
      </c>
      <c r="R435" s="10">
        <f>ROUND(VLOOKUP($C435,$B$4:$BH$42,17,FALSE),0)</f>
        <v>0</v>
      </c>
      <c r="S435" s="10">
        <f>ROUND(VLOOKUP($C435,$B$4:$BH$42,18,FALSE),0)</f>
        <v>100</v>
      </c>
      <c r="T435" s="10">
        <f>ROUND(VLOOKUP($C435,$B$4:$BH$42,19,FALSE),0)</f>
        <v>150</v>
      </c>
      <c r="U435" s="10">
        <f>ROUND(VLOOKUP($C435,$B$4:$BH$42,20,FALSE),0)</f>
        <v>0</v>
      </c>
      <c r="V435" s="10">
        <f>ROUND(VLOOKUP($C435,$B$4:$BH$42,21,FALSE),0)</f>
        <v>0</v>
      </c>
      <c r="W435" s="2"/>
      <c r="X435" s="10">
        <f>ROUND(VLOOKUP($C435,$B$4:$BH$42,23,FALSE),0)</f>
        <v>150</v>
      </c>
      <c r="Y435" s="10">
        <f>ROUND(VLOOKUP($C435,$B$4:$BH$42,24,FALSE),0)</f>
        <v>0</v>
      </c>
      <c r="Z435" s="10">
        <f>ROUND(VLOOKUP($C435,$B$4:$BH$42,25,FALSE),0)</f>
        <v>0</v>
      </c>
      <c r="AA435" s="10">
        <f>ROUND(VLOOKUP($C435,$B$4:$BH$42,26,FALSE),0)</f>
        <v>100</v>
      </c>
      <c r="AB435" s="10">
        <f>ROUND(VLOOKUP($C435,$B$4:$BH$42,27,FALSE),0)</f>
        <v>0</v>
      </c>
      <c r="AC435" s="10">
        <f>ROUND(VLOOKUP($C435,$B$4:$BH$42,28,FALSE),0)</f>
        <v>0</v>
      </c>
      <c r="AD435" s="10">
        <f>ROUND(VLOOKUP($C435,$B$4:$BH$42,29,FALSE),0)</f>
        <v>100</v>
      </c>
      <c r="AE435" s="10">
        <f>ROUND(VLOOKUP($C435,$B$4:$BH$42,30,FALSE),0)</f>
        <v>150</v>
      </c>
      <c r="AF435" s="10">
        <f>ROUND(VLOOKUP($C435,$B$4:$BH$42,31,FALSE),0)</f>
        <v>0</v>
      </c>
      <c r="AG435" s="10">
        <f>ROUND(VLOOKUP($C435,$B$4:$BH$42,32,FALSE),0)</f>
        <v>0</v>
      </c>
      <c r="AH435" s="10">
        <f>ROUND(VLOOKUP($C435,$B$4:$BH$42,33,FALSE),0)</f>
        <v>0</v>
      </c>
      <c r="AI435" s="10">
        <f>ROUND(VLOOKUP($C435,$B$4:$BH$42,34,FALSE),0)</f>
        <v>0</v>
      </c>
      <c r="AJ435" s="3"/>
      <c r="AK435" s="10">
        <f>ROUND(VLOOKUP($C435,$B$4:$BH$42,36,FALSE),0)</f>
        <v>150</v>
      </c>
      <c r="AL435" s="10">
        <f>ROUND(VLOOKUP($C435,$B$4:$BH$42,37,FALSE),0)</f>
        <v>0</v>
      </c>
      <c r="AM435" s="3"/>
      <c r="AN435" s="10">
        <f>ROUND(VLOOKUP($C435,$B$4:$BH$42,39,FALSE),0)</f>
        <v>0</v>
      </c>
      <c r="AO435" s="10">
        <f>ROUND(VLOOKUP($C435,$B$4:$BH$42,40,FALSE),0)</f>
        <v>0</v>
      </c>
      <c r="AP435" s="10">
        <f>ROUND(VLOOKUP($C435,$B$4:$BH$42,41,FALSE),0)</f>
        <v>0</v>
      </c>
      <c r="AQ435" s="10">
        <f>ROUND(VLOOKUP($C435,$B$4:$BH$42,42,FALSE),0)</f>
        <v>0</v>
      </c>
      <c r="AR435" s="10">
        <f>ROUND(VLOOKUP($C435,$B$4:$BH$42,43,FALSE),0)</f>
        <v>0</v>
      </c>
      <c r="AS435" s="10">
        <f>ROUND(VLOOKUP($C435,$B$4:$BH$42,44,FALSE),0)</f>
        <v>0</v>
      </c>
      <c r="AT435" s="10">
        <f>ROUND(VLOOKUP($C435,$B$4:$BH$42,45,FALSE),0)</f>
        <v>0</v>
      </c>
      <c r="AU435" s="10">
        <f>ROUND(VLOOKUP($C435,$B$4:$BH$42,46,FALSE),0)</f>
        <v>0</v>
      </c>
      <c r="AV435" s="10">
        <f>ROUND(VLOOKUP($C435,$B$4:$BH$42,47,FALSE),0)</f>
        <v>0</v>
      </c>
      <c r="AW435" s="10">
        <f>ROUND(VLOOKUP($C435,$B$4:$BH$42,48,FALSE),0)</f>
        <v>0</v>
      </c>
      <c r="AX435" s="10">
        <f>ROUND(VLOOKUP($C435,$B$4:$BH$42,49,FALSE),0)</f>
        <v>0</v>
      </c>
      <c r="AY435" s="3"/>
      <c r="AZ435" s="10">
        <v>6000</v>
      </c>
      <c r="BA435" s="10">
        <v>6000</v>
      </c>
      <c r="BB435" s="10">
        <v>315</v>
      </c>
      <c r="BC435" s="10">
        <v>25</v>
      </c>
      <c r="BD435" s="10">
        <v>0</v>
      </c>
      <c r="BE435" s="10">
        <v>60</v>
      </c>
      <c r="BF435" s="3"/>
      <c r="BG435" s="10">
        <v>1000</v>
      </c>
      <c r="BH435" s="10">
        <v>5000</v>
      </c>
      <c r="BI435" s="3"/>
      <c r="BJ435" s="21">
        <v>1</v>
      </c>
      <c r="BK435" s="65">
        <v>0</v>
      </c>
      <c r="BL435" s="65">
        <v>0</v>
      </c>
      <c r="BM435" s="6">
        <f t="shared" si="1646"/>
        <v>116.57837499999998</v>
      </c>
      <c r="BN435" s="8">
        <f t="shared" si="1647"/>
        <v>388.44422318283398</v>
      </c>
      <c r="BO435" s="12">
        <f t="shared" si="1648"/>
        <v>212.80083720886088</v>
      </c>
      <c r="BP435" s="50">
        <f>(1-'#Constant'!$A$3)/($J435*'#Constant'!$B$3/'#Constant'!$C$3^($D435-1)+1)+'#Constant'!$A$3</f>
        <v>0.91908256880733941</v>
      </c>
      <c r="BQ435" s="4">
        <f t="shared" si="1649"/>
        <v>358.44923581996852</v>
      </c>
      <c r="BR435" s="50">
        <f>(1-'#Constant'!$A$3)/($K435*'#Constant'!$B$3/'#Constant'!$C$3^($D435-1)+1)+'#Constant'!$A$3</f>
        <v>0.90447653429602881</v>
      </c>
      <c r="BS435" s="4">
        <f t="shared" si="1650"/>
        <v>364.2376910318157</v>
      </c>
      <c r="BT435">
        <f>BO435/$BO$4*100</f>
        <v>161.73669189781026</v>
      </c>
    </row>
    <row r="436" spans="1:72" s="13" customFormat="1" ht="17.25" thickBot="1" x14ac:dyDescent="0.35">
      <c r="B436" s="20"/>
      <c r="D436" s="14">
        <v>1</v>
      </c>
      <c r="E436" s="14">
        <v>1</v>
      </c>
      <c r="F436" s="19">
        <v>1</v>
      </c>
      <c r="G436" s="15">
        <f>G435</f>
        <v>92</v>
      </c>
      <c r="H436" s="15">
        <f>H435</f>
        <v>92</v>
      </c>
      <c r="I436" s="15">
        <f>I435</f>
        <v>5930</v>
      </c>
      <c r="J436" s="15">
        <f>J435</f>
        <v>30</v>
      </c>
      <c r="K436" s="15">
        <f>K435</f>
        <v>36</v>
      </c>
      <c r="L436" s="16"/>
      <c r="M436" s="15">
        <f t="shared" ref="M436:V436" si="1658">M435</f>
        <v>150</v>
      </c>
      <c r="N436" s="15">
        <f t="shared" si="1658"/>
        <v>0</v>
      </c>
      <c r="O436" s="15">
        <f t="shared" si="1658"/>
        <v>0</v>
      </c>
      <c r="P436" s="15">
        <f t="shared" si="1658"/>
        <v>100</v>
      </c>
      <c r="Q436" s="15">
        <f t="shared" si="1658"/>
        <v>0</v>
      </c>
      <c r="R436" s="15">
        <f t="shared" si="1658"/>
        <v>0</v>
      </c>
      <c r="S436" s="15">
        <f t="shared" si="1658"/>
        <v>100</v>
      </c>
      <c r="T436" s="15">
        <f t="shared" si="1658"/>
        <v>150</v>
      </c>
      <c r="U436" s="15">
        <f t="shared" si="1658"/>
        <v>0</v>
      </c>
      <c r="V436" s="15">
        <f t="shared" si="1658"/>
        <v>0</v>
      </c>
      <c r="W436" s="16"/>
      <c r="X436" s="15">
        <f t="shared" ref="X436:AI436" si="1659">X435</f>
        <v>150</v>
      </c>
      <c r="Y436" s="15">
        <f t="shared" si="1659"/>
        <v>0</v>
      </c>
      <c r="Z436" s="15">
        <f t="shared" si="1659"/>
        <v>0</v>
      </c>
      <c r="AA436" s="15">
        <f t="shared" si="1659"/>
        <v>100</v>
      </c>
      <c r="AB436" s="15">
        <f t="shared" si="1659"/>
        <v>0</v>
      </c>
      <c r="AC436" s="15">
        <f t="shared" si="1659"/>
        <v>0</v>
      </c>
      <c r="AD436" s="15">
        <f t="shared" si="1659"/>
        <v>100</v>
      </c>
      <c r="AE436" s="15">
        <f t="shared" si="1659"/>
        <v>150</v>
      </c>
      <c r="AF436" s="15">
        <f t="shared" si="1659"/>
        <v>0</v>
      </c>
      <c r="AG436" s="15">
        <f t="shared" si="1659"/>
        <v>0</v>
      </c>
      <c r="AH436" s="15">
        <f t="shared" si="1659"/>
        <v>0</v>
      </c>
      <c r="AI436" s="15">
        <f t="shared" si="1659"/>
        <v>0</v>
      </c>
      <c r="AJ436" s="17"/>
      <c r="AK436" s="15">
        <f>AK435</f>
        <v>150</v>
      </c>
      <c r="AL436" s="15">
        <f>AL435</f>
        <v>0</v>
      </c>
      <c r="AM436" s="17"/>
      <c r="AN436" s="15">
        <f t="shared" ref="AN436:AX436" si="1660">AN435</f>
        <v>0</v>
      </c>
      <c r="AO436" s="15">
        <f t="shared" si="1660"/>
        <v>0</v>
      </c>
      <c r="AP436" s="15">
        <f t="shared" si="1660"/>
        <v>0</v>
      </c>
      <c r="AQ436" s="15">
        <f t="shared" si="1660"/>
        <v>0</v>
      </c>
      <c r="AR436" s="15">
        <f t="shared" si="1660"/>
        <v>0</v>
      </c>
      <c r="AS436" s="15">
        <f t="shared" si="1660"/>
        <v>0</v>
      </c>
      <c r="AT436" s="15">
        <f t="shared" si="1660"/>
        <v>0</v>
      </c>
      <c r="AU436" s="15">
        <f t="shared" si="1660"/>
        <v>0</v>
      </c>
      <c r="AV436" s="15">
        <f t="shared" si="1660"/>
        <v>0</v>
      </c>
      <c r="AW436" s="15">
        <f t="shared" si="1660"/>
        <v>0</v>
      </c>
      <c r="AX436" s="15">
        <f t="shared" si="1660"/>
        <v>0</v>
      </c>
      <c r="AY436" s="17"/>
      <c r="AZ436" s="15">
        <f t="shared" ref="AZ436:BA436" si="1661">AZ435</f>
        <v>6000</v>
      </c>
      <c r="BA436" s="15">
        <f t="shared" si="1661"/>
        <v>6000</v>
      </c>
      <c r="BB436" s="15">
        <v>315</v>
      </c>
      <c r="BC436" s="15">
        <f t="shared" ref="BC436:BE436" si="1662">BC435</f>
        <v>25</v>
      </c>
      <c r="BD436" s="15">
        <f t="shared" si="1662"/>
        <v>0</v>
      </c>
      <c r="BE436" s="15">
        <f t="shared" si="1662"/>
        <v>60</v>
      </c>
      <c r="BF436" s="17"/>
      <c r="BG436" s="15">
        <f t="shared" ref="BG436:BH436" si="1663">BG435</f>
        <v>1000</v>
      </c>
      <c r="BH436" s="15">
        <f t="shared" si="1663"/>
        <v>5000</v>
      </c>
      <c r="BI436" s="17"/>
      <c r="BJ436" s="22">
        <f>G436/G435</f>
        <v>1</v>
      </c>
      <c r="BK436" s="65">
        <f t="shared" ref="BK436:BL436" si="1664">BK435</f>
        <v>0</v>
      </c>
      <c r="BL436" s="65">
        <f t="shared" si="1664"/>
        <v>0</v>
      </c>
      <c r="BM436" s="6">
        <f t="shared" si="1646"/>
        <v>116.57837499999998</v>
      </c>
      <c r="BN436" s="8">
        <f t="shared" si="1647"/>
        <v>388.44422318283398</v>
      </c>
      <c r="BO436" s="12">
        <f t="shared" si="1648"/>
        <v>212.80083720886088</v>
      </c>
      <c r="BP436" s="50">
        <f>(1-'#Constant'!$A$3)/($J436*'#Constant'!$B$3/'#Constant'!$C$3^($D436-1)+1)+'#Constant'!$A$3</f>
        <v>0.91908256880733941</v>
      </c>
      <c r="BQ436" s="4">
        <f t="shared" si="1649"/>
        <v>358.44923581996852</v>
      </c>
      <c r="BR436" s="50">
        <f>(1-'#Constant'!$A$3)/($K436*'#Constant'!$B$3/'#Constant'!$C$3^($D436-1)+1)+'#Constant'!$A$3</f>
        <v>0.90447653429602881</v>
      </c>
      <c r="BS436" s="4">
        <f t="shared" si="1650"/>
        <v>364.2376910318157</v>
      </c>
      <c r="BT436"/>
    </row>
    <row r="437" spans="1:72" x14ac:dyDescent="0.3">
      <c r="A437">
        <v>596</v>
      </c>
      <c r="B437" s="18" t="str">
        <f>VLOOKUP(CONCATENATE("CREATURE_NAME_",A437),[1]Localization_Hero!$A:$E,2,FALSE)</f>
        <v>{1}의 어둠</v>
      </c>
      <c r="C437" s="43" t="str">
        <f>VLOOKUP($A437,[2]CreatureTable!$A:$I,9,FALSE)</f>
        <v>Knight</v>
      </c>
      <c r="D437">
        <v>1</v>
      </c>
      <c r="E437">
        <v>1</v>
      </c>
      <c r="F437" s="18">
        <v>1</v>
      </c>
      <c r="G437" s="10">
        <f>ROUND(VLOOKUP($C437,$B$4:$BH$42,6,FALSE),0)</f>
        <v>81</v>
      </c>
      <c r="H437" s="10">
        <f>ROUND(VLOOKUP($C437,$B$4:$BH$42,7,FALSE),0)</f>
        <v>81</v>
      </c>
      <c r="I437" s="10">
        <f>ROUND(VLOOKUP($C437,$B$4:$BH$42,8,FALSE),0)</f>
        <v>6982</v>
      </c>
      <c r="J437" s="10">
        <f>ROUND(VLOOKUP($C437,$B$4:$BH$42,9,FALSE),0)</f>
        <v>36</v>
      </c>
      <c r="K437" s="10">
        <f>ROUND(VLOOKUP($C437,$B$4:$BH$42,10,FALSE),0)</f>
        <v>28</v>
      </c>
      <c r="L437" s="2"/>
      <c r="M437" s="10">
        <f>ROUND(VLOOKUP($C437,$B$4:$BH$42,12,FALSE),0)</f>
        <v>50</v>
      </c>
      <c r="N437" s="10">
        <f>ROUND(VLOOKUP($C437,$B$4:$BH$42,13,FALSE),0)</f>
        <v>0</v>
      </c>
      <c r="O437" s="10">
        <f>ROUND(VLOOKUP($C437,$B$4:$BH$42,14,FALSE),0)</f>
        <v>0</v>
      </c>
      <c r="P437" s="10">
        <f>ROUND(VLOOKUP($C437,$B$4:$BH$42,15,FALSE),0)</f>
        <v>0</v>
      </c>
      <c r="Q437" s="10">
        <f>ROUND(VLOOKUP($C437,$B$4:$BH$42,16,FALSE),0)</f>
        <v>100</v>
      </c>
      <c r="R437" s="10">
        <f>ROUND(VLOOKUP($C437,$B$4:$BH$42,17,FALSE),0)</f>
        <v>0</v>
      </c>
      <c r="S437" s="10">
        <f>ROUND(VLOOKUP($C437,$B$4:$BH$42,18,FALSE),0)</f>
        <v>0</v>
      </c>
      <c r="T437" s="10">
        <f>ROUND(VLOOKUP($C437,$B$4:$BH$42,19,FALSE),0)</f>
        <v>0</v>
      </c>
      <c r="U437" s="10">
        <f>ROUND(VLOOKUP($C437,$B$4:$BH$42,20,FALSE),0)</f>
        <v>0</v>
      </c>
      <c r="V437" s="10">
        <f>ROUND(VLOOKUP($C437,$B$4:$BH$42,21,FALSE),0)</f>
        <v>250</v>
      </c>
      <c r="W437" s="2"/>
      <c r="X437" s="10">
        <f>ROUND(VLOOKUP($C437,$B$4:$BH$42,23,FALSE),0)</f>
        <v>50</v>
      </c>
      <c r="Y437" s="10">
        <f>ROUND(VLOOKUP($C437,$B$4:$BH$42,24,FALSE),0)</f>
        <v>0</v>
      </c>
      <c r="Z437" s="10">
        <f>ROUND(VLOOKUP($C437,$B$4:$BH$42,25,FALSE),0)</f>
        <v>0</v>
      </c>
      <c r="AA437" s="10">
        <f>ROUND(VLOOKUP($C437,$B$4:$BH$42,26,FALSE),0)</f>
        <v>0</v>
      </c>
      <c r="AB437" s="10">
        <f>ROUND(VLOOKUP($C437,$B$4:$BH$42,27,FALSE),0)</f>
        <v>100</v>
      </c>
      <c r="AC437" s="10">
        <f>ROUND(VLOOKUP($C437,$B$4:$BH$42,28,FALSE),0)</f>
        <v>0</v>
      </c>
      <c r="AD437" s="10">
        <f>ROUND(VLOOKUP($C437,$B$4:$BH$42,29,FALSE),0)</f>
        <v>0</v>
      </c>
      <c r="AE437" s="10">
        <f>ROUND(VLOOKUP($C437,$B$4:$BH$42,30,FALSE),0)</f>
        <v>0</v>
      </c>
      <c r="AF437" s="10">
        <f>ROUND(VLOOKUP($C437,$B$4:$BH$42,31,FALSE),0)</f>
        <v>0</v>
      </c>
      <c r="AG437" s="10">
        <f>ROUND(VLOOKUP($C437,$B$4:$BH$42,32,FALSE),0)</f>
        <v>250</v>
      </c>
      <c r="AH437" s="10">
        <f>ROUND(VLOOKUP($C437,$B$4:$BH$42,33,FALSE),0)</f>
        <v>0</v>
      </c>
      <c r="AI437" s="10">
        <f>ROUND(VLOOKUP($C437,$B$4:$BH$42,34,FALSE),0)</f>
        <v>0</v>
      </c>
      <c r="AJ437" s="3"/>
      <c r="AK437" s="10">
        <f>ROUND(VLOOKUP($C437,$B$4:$BH$42,36,FALSE),0)</f>
        <v>0</v>
      </c>
      <c r="AL437" s="10">
        <f>ROUND(VLOOKUP($C437,$B$4:$BH$42,37,FALSE),0)</f>
        <v>0</v>
      </c>
      <c r="AM437" s="3"/>
      <c r="AN437" s="10">
        <f>ROUND(VLOOKUP($C437,$B$4:$BH$42,39,FALSE),0)</f>
        <v>0</v>
      </c>
      <c r="AO437" s="10">
        <f>ROUND(VLOOKUP($C437,$B$4:$BH$42,40,FALSE),0)</f>
        <v>0</v>
      </c>
      <c r="AP437" s="10">
        <f>ROUND(VLOOKUP($C437,$B$4:$BH$42,41,FALSE),0)</f>
        <v>0</v>
      </c>
      <c r="AQ437" s="10">
        <f>ROUND(VLOOKUP($C437,$B$4:$BH$42,42,FALSE),0)</f>
        <v>0</v>
      </c>
      <c r="AR437" s="10">
        <f>ROUND(VLOOKUP($C437,$B$4:$BH$42,43,FALSE),0)</f>
        <v>0</v>
      </c>
      <c r="AS437" s="10">
        <f>ROUND(VLOOKUP($C437,$B$4:$BH$42,44,FALSE),0)</f>
        <v>0</v>
      </c>
      <c r="AT437" s="10">
        <f>ROUND(VLOOKUP($C437,$B$4:$BH$42,45,FALSE),0)</f>
        <v>0</v>
      </c>
      <c r="AU437" s="10">
        <f>ROUND(VLOOKUP($C437,$B$4:$BH$42,46,FALSE),0)</f>
        <v>0</v>
      </c>
      <c r="AV437" s="10">
        <f>ROUND(VLOOKUP($C437,$B$4:$BH$42,47,FALSE),0)</f>
        <v>0</v>
      </c>
      <c r="AW437" s="10">
        <f>ROUND(VLOOKUP($C437,$B$4:$BH$42,48,FALSE),0)</f>
        <v>0</v>
      </c>
      <c r="AX437" s="10">
        <f>ROUND(VLOOKUP($C437,$B$4:$BH$42,49,FALSE),0)</f>
        <v>0</v>
      </c>
      <c r="AY437" s="3"/>
      <c r="AZ437" s="10">
        <v>6000</v>
      </c>
      <c r="BA437" s="10">
        <v>6000</v>
      </c>
      <c r="BB437" s="10">
        <v>260</v>
      </c>
      <c r="BC437" s="10">
        <v>0</v>
      </c>
      <c r="BD437" s="10">
        <v>0</v>
      </c>
      <c r="BE437" s="10">
        <v>60</v>
      </c>
      <c r="BF437" s="3"/>
      <c r="BG437" s="10">
        <v>1000</v>
      </c>
      <c r="BH437" s="10">
        <v>5000</v>
      </c>
      <c r="BI437" s="3"/>
      <c r="BJ437" s="21">
        <v>1</v>
      </c>
      <c r="BK437" s="65">
        <v>0</v>
      </c>
      <c r="BL437" s="65">
        <v>0</v>
      </c>
      <c r="BM437" s="6">
        <f t="shared" si="1646"/>
        <v>85.05</v>
      </c>
      <c r="BN437" s="8">
        <f t="shared" si="1647"/>
        <v>535.97110176221133</v>
      </c>
      <c r="BO437" s="12">
        <f t="shared" si="1648"/>
        <v>213.50489972100422</v>
      </c>
      <c r="BP437" s="50">
        <f>(1-'#Constant'!$A$3)/($J437*'#Constant'!$B$3/'#Constant'!$C$3^($D437-1)+1)+'#Constant'!$A$3</f>
        <v>0.90447653429602881</v>
      </c>
      <c r="BQ437" s="4">
        <f t="shared" si="1649"/>
        <v>541.71102698872187</v>
      </c>
      <c r="BR437" s="50">
        <f>(1-'#Constant'!$A$3)/($K437*'#Constant'!$B$3/'#Constant'!$C$3^($D437-1)+1)+'#Constant'!$A$3</f>
        <v>0.92405904059040589</v>
      </c>
      <c r="BS437" s="4">
        <f t="shared" si="1650"/>
        <v>530.2311765357008</v>
      </c>
      <c r="BT437">
        <f>BO437/$BO$4*100</f>
        <v>162.27180605946913</v>
      </c>
    </row>
    <row r="438" spans="1:72" s="13" customFormat="1" ht="17.25" thickBot="1" x14ac:dyDescent="0.35">
      <c r="B438" s="20"/>
      <c r="D438" s="14">
        <v>1</v>
      </c>
      <c r="E438" s="14">
        <v>1</v>
      </c>
      <c r="F438" s="19">
        <v>1</v>
      </c>
      <c r="G438" s="15">
        <f>G437</f>
        <v>81</v>
      </c>
      <c r="H438" s="15">
        <f>H437</f>
        <v>81</v>
      </c>
      <c r="I438" s="15">
        <f>I437</f>
        <v>6982</v>
      </c>
      <c r="J438" s="15">
        <f>J437</f>
        <v>36</v>
      </c>
      <c r="K438" s="15">
        <f>K437</f>
        <v>28</v>
      </c>
      <c r="L438" s="16"/>
      <c r="M438" s="15">
        <f t="shared" ref="M438:V438" si="1665">M437</f>
        <v>50</v>
      </c>
      <c r="N438" s="15">
        <f t="shared" si="1665"/>
        <v>0</v>
      </c>
      <c r="O438" s="15">
        <f t="shared" si="1665"/>
        <v>0</v>
      </c>
      <c r="P438" s="15">
        <f t="shared" si="1665"/>
        <v>0</v>
      </c>
      <c r="Q438" s="15">
        <f t="shared" si="1665"/>
        <v>100</v>
      </c>
      <c r="R438" s="15">
        <f t="shared" si="1665"/>
        <v>0</v>
      </c>
      <c r="S438" s="15">
        <f t="shared" si="1665"/>
        <v>0</v>
      </c>
      <c r="T438" s="15">
        <f t="shared" si="1665"/>
        <v>0</v>
      </c>
      <c r="U438" s="15">
        <f t="shared" si="1665"/>
        <v>0</v>
      </c>
      <c r="V438" s="15">
        <f t="shared" si="1665"/>
        <v>250</v>
      </c>
      <c r="W438" s="16"/>
      <c r="X438" s="15">
        <f t="shared" ref="X438:AI438" si="1666">X437</f>
        <v>50</v>
      </c>
      <c r="Y438" s="15">
        <f t="shared" si="1666"/>
        <v>0</v>
      </c>
      <c r="Z438" s="15">
        <f t="shared" si="1666"/>
        <v>0</v>
      </c>
      <c r="AA438" s="15">
        <f t="shared" si="1666"/>
        <v>0</v>
      </c>
      <c r="AB438" s="15">
        <f t="shared" si="1666"/>
        <v>100</v>
      </c>
      <c r="AC438" s="15">
        <f t="shared" si="1666"/>
        <v>0</v>
      </c>
      <c r="AD438" s="15">
        <f t="shared" si="1666"/>
        <v>0</v>
      </c>
      <c r="AE438" s="15">
        <f t="shared" si="1666"/>
        <v>0</v>
      </c>
      <c r="AF438" s="15">
        <f t="shared" si="1666"/>
        <v>0</v>
      </c>
      <c r="AG438" s="15">
        <f t="shared" si="1666"/>
        <v>250</v>
      </c>
      <c r="AH438" s="15">
        <f t="shared" si="1666"/>
        <v>0</v>
      </c>
      <c r="AI438" s="15">
        <f t="shared" si="1666"/>
        <v>0</v>
      </c>
      <c r="AJ438" s="17"/>
      <c r="AK438" s="15">
        <f>AK437</f>
        <v>0</v>
      </c>
      <c r="AL438" s="15">
        <f>AL437</f>
        <v>0</v>
      </c>
      <c r="AM438" s="17"/>
      <c r="AN438" s="15">
        <f t="shared" ref="AN438:AX438" si="1667">AN437</f>
        <v>0</v>
      </c>
      <c r="AO438" s="15">
        <f t="shared" si="1667"/>
        <v>0</v>
      </c>
      <c r="AP438" s="15">
        <f t="shared" si="1667"/>
        <v>0</v>
      </c>
      <c r="AQ438" s="15">
        <f t="shared" si="1667"/>
        <v>0</v>
      </c>
      <c r="AR438" s="15">
        <f t="shared" si="1667"/>
        <v>0</v>
      </c>
      <c r="AS438" s="15">
        <f t="shared" si="1667"/>
        <v>0</v>
      </c>
      <c r="AT438" s="15">
        <f t="shared" si="1667"/>
        <v>0</v>
      </c>
      <c r="AU438" s="15">
        <f t="shared" si="1667"/>
        <v>0</v>
      </c>
      <c r="AV438" s="15">
        <f t="shared" si="1667"/>
        <v>0</v>
      </c>
      <c r="AW438" s="15">
        <f t="shared" si="1667"/>
        <v>0</v>
      </c>
      <c r="AX438" s="15">
        <f t="shared" si="1667"/>
        <v>0</v>
      </c>
      <c r="AY438" s="17"/>
      <c r="AZ438" s="15">
        <f t="shared" ref="AZ438:BA438" si="1668">AZ437</f>
        <v>6000</v>
      </c>
      <c r="BA438" s="15">
        <f t="shared" si="1668"/>
        <v>6000</v>
      </c>
      <c r="BB438" s="15">
        <v>260</v>
      </c>
      <c r="BC438" s="15">
        <v>0</v>
      </c>
      <c r="BD438" s="15">
        <f t="shared" ref="BD438:BE438" si="1669">BD437</f>
        <v>0</v>
      </c>
      <c r="BE438" s="15">
        <f t="shared" si="1669"/>
        <v>60</v>
      </c>
      <c r="BF438" s="17"/>
      <c r="BG438" s="15">
        <f t="shared" ref="BG438:BH438" si="1670">BG437</f>
        <v>1000</v>
      </c>
      <c r="BH438" s="15">
        <f t="shared" si="1670"/>
        <v>5000</v>
      </c>
      <c r="BI438" s="17"/>
      <c r="BJ438" s="22">
        <f>G438/G437</f>
        <v>1</v>
      </c>
      <c r="BK438" s="65">
        <f t="shared" ref="BK438:BL438" si="1671">BK437</f>
        <v>0</v>
      </c>
      <c r="BL438" s="65">
        <f t="shared" si="1671"/>
        <v>0</v>
      </c>
      <c r="BM438" s="6">
        <f t="shared" si="1646"/>
        <v>85.05</v>
      </c>
      <c r="BN438" s="8">
        <f t="shared" si="1647"/>
        <v>535.97110176221133</v>
      </c>
      <c r="BO438" s="12">
        <f t="shared" si="1648"/>
        <v>213.50489972100422</v>
      </c>
      <c r="BP438" s="50">
        <f>(1-'#Constant'!$A$3)/($J438*'#Constant'!$B$3/'#Constant'!$C$3^($D438-1)+1)+'#Constant'!$A$3</f>
        <v>0.90447653429602881</v>
      </c>
      <c r="BQ438" s="4">
        <f t="shared" si="1649"/>
        <v>541.71102698872187</v>
      </c>
      <c r="BR438" s="50">
        <f>(1-'#Constant'!$A$3)/($K438*'#Constant'!$B$3/'#Constant'!$C$3^($D438-1)+1)+'#Constant'!$A$3</f>
        <v>0.92405904059040589</v>
      </c>
      <c r="BS438" s="4">
        <f t="shared" si="1650"/>
        <v>530.2311765357008</v>
      </c>
      <c r="BT438"/>
    </row>
    <row r="439" spans="1:72" x14ac:dyDescent="0.3">
      <c r="A439">
        <v>597</v>
      </c>
      <c r="B439" s="18" t="e">
        <f>VLOOKUP(CONCATENATE("CREATURE_NAME_",A439),[1]Localization_Hero!$A:$E,2,FALSE)</f>
        <v>#N/A</v>
      </c>
      <c r="C439" s="43" t="str">
        <f>VLOOKUP($A439,[2]CreatureTable!$A:$I,9,FALSE)</f>
        <v>Mechanic</v>
      </c>
      <c r="D439">
        <v>1</v>
      </c>
      <c r="E439">
        <v>1</v>
      </c>
      <c r="F439" s="18">
        <v>1</v>
      </c>
      <c r="G439" s="10">
        <f>ROUND(VLOOKUP($C439,$B$4:$BH$42,6,FALSE),0)</f>
        <v>104</v>
      </c>
      <c r="H439" s="10">
        <f>ROUND(VLOOKUP($C439,$B$4:$BH$42,7,FALSE),0)</f>
        <v>104</v>
      </c>
      <c r="I439" s="10">
        <f>ROUND(VLOOKUP($C439,$B$4:$BH$42,8,FALSE),0)</f>
        <v>4734</v>
      </c>
      <c r="J439" s="10">
        <f>ROUND(VLOOKUP($C439,$B$4:$BH$42,9,FALSE),0)</f>
        <v>22</v>
      </c>
      <c r="K439" s="10">
        <f>ROUND(VLOOKUP($C439,$B$4:$BH$42,10,FALSE),0)</f>
        <v>18</v>
      </c>
      <c r="L439" s="2"/>
      <c r="M439" s="10">
        <f>ROUND(VLOOKUP($C439,$B$4:$BH$42,12,FALSE),0)</f>
        <v>150</v>
      </c>
      <c r="N439" s="10">
        <f>ROUND(VLOOKUP($C439,$B$4:$BH$42,13,FALSE),0)</f>
        <v>0</v>
      </c>
      <c r="O439" s="10">
        <f>ROUND(VLOOKUP($C439,$B$4:$BH$42,14,FALSE),0)</f>
        <v>500</v>
      </c>
      <c r="P439" s="10">
        <f>ROUND(VLOOKUP($C439,$B$4:$BH$42,15,FALSE),0)</f>
        <v>0</v>
      </c>
      <c r="Q439" s="10">
        <f>ROUND(VLOOKUP($C439,$B$4:$BH$42,16,FALSE),0)</f>
        <v>0</v>
      </c>
      <c r="R439" s="10">
        <f>ROUND(VLOOKUP($C439,$B$4:$BH$42,17,FALSE),0)</f>
        <v>0</v>
      </c>
      <c r="S439" s="10">
        <f>ROUND(VLOOKUP($C439,$B$4:$BH$42,18,FALSE),0)</f>
        <v>200</v>
      </c>
      <c r="T439" s="10">
        <f>ROUND(VLOOKUP($C439,$B$4:$BH$42,19,FALSE),0)</f>
        <v>100</v>
      </c>
      <c r="U439" s="10">
        <f>ROUND(VLOOKUP($C439,$B$4:$BH$42,20,FALSE),0)</f>
        <v>0</v>
      </c>
      <c r="V439" s="10">
        <f>ROUND(VLOOKUP($C439,$B$4:$BH$42,21,FALSE),0)</f>
        <v>0</v>
      </c>
      <c r="W439" s="2"/>
      <c r="X439" s="10">
        <f>ROUND(VLOOKUP($C439,$B$4:$BH$42,23,FALSE),0)</f>
        <v>150</v>
      </c>
      <c r="Y439" s="10">
        <f>ROUND(VLOOKUP($C439,$B$4:$BH$42,24,FALSE),0)</f>
        <v>0</v>
      </c>
      <c r="Z439" s="10">
        <f>ROUND(VLOOKUP($C439,$B$4:$BH$42,25,FALSE),0)</f>
        <v>500</v>
      </c>
      <c r="AA439" s="10">
        <f>ROUND(VLOOKUP($C439,$B$4:$BH$42,26,FALSE),0)</f>
        <v>0</v>
      </c>
      <c r="AB439" s="10">
        <f>ROUND(VLOOKUP($C439,$B$4:$BH$42,27,FALSE),0)</f>
        <v>0</v>
      </c>
      <c r="AC439" s="10">
        <f>ROUND(VLOOKUP($C439,$B$4:$BH$42,28,FALSE),0)</f>
        <v>0</v>
      </c>
      <c r="AD439" s="10">
        <f>ROUND(VLOOKUP($C439,$B$4:$BH$42,29,FALSE),0)</f>
        <v>200</v>
      </c>
      <c r="AE439" s="10">
        <f>ROUND(VLOOKUP($C439,$B$4:$BH$42,30,FALSE),0)</f>
        <v>100</v>
      </c>
      <c r="AF439" s="10">
        <f>ROUND(VLOOKUP($C439,$B$4:$BH$42,31,FALSE),0)</f>
        <v>0</v>
      </c>
      <c r="AG439" s="10">
        <f>ROUND(VLOOKUP($C439,$B$4:$BH$42,32,FALSE),0)</f>
        <v>0</v>
      </c>
      <c r="AH439" s="10">
        <f>ROUND(VLOOKUP($C439,$B$4:$BH$42,33,FALSE),0)</f>
        <v>0</v>
      </c>
      <c r="AI439" s="10">
        <f>ROUND(VLOOKUP($C439,$B$4:$BH$42,34,FALSE),0)</f>
        <v>0</v>
      </c>
      <c r="AJ439" s="3"/>
      <c r="AK439" s="10">
        <f>ROUND(VLOOKUP($C439,$B$4:$BH$42,36,FALSE),0)</f>
        <v>0</v>
      </c>
      <c r="AL439" s="10">
        <f>ROUND(VLOOKUP($C439,$B$4:$BH$42,37,FALSE),0)</f>
        <v>0</v>
      </c>
      <c r="AM439" s="3"/>
      <c r="AN439" s="10">
        <f>ROUND(VLOOKUP($C439,$B$4:$BH$42,39,FALSE),0)</f>
        <v>0</v>
      </c>
      <c r="AO439" s="10">
        <f>ROUND(VLOOKUP($C439,$B$4:$BH$42,40,FALSE),0)</f>
        <v>0</v>
      </c>
      <c r="AP439" s="10">
        <f>ROUND(VLOOKUP($C439,$B$4:$BH$42,41,FALSE),0)</f>
        <v>0</v>
      </c>
      <c r="AQ439" s="10">
        <f>ROUND(VLOOKUP($C439,$B$4:$BH$42,42,FALSE),0)</f>
        <v>0</v>
      </c>
      <c r="AR439" s="10">
        <f>ROUND(VLOOKUP($C439,$B$4:$BH$42,43,FALSE),0)</f>
        <v>0</v>
      </c>
      <c r="AS439" s="10">
        <f>ROUND(VLOOKUP($C439,$B$4:$BH$42,44,FALSE),0)</f>
        <v>0</v>
      </c>
      <c r="AT439" s="10">
        <f>ROUND(VLOOKUP($C439,$B$4:$BH$42,45,FALSE),0)</f>
        <v>0</v>
      </c>
      <c r="AU439" s="10">
        <f>ROUND(VLOOKUP($C439,$B$4:$BH$42,46,FALSE),0)</f>
        <v>0</v>
      </c>
      <c r="AV439" s="10">
        <f>ROUND(VLOOKUP($C439,$B$4:$BH$42,47,FALSE),0)</f>
        <v>0</v>
      </c>
      <c r="AW439" s="10">
        <f>ROUND(VLOOKUP($C439,$B$4:$BH$42,48,FALSE),0)</f>
        <v>0</v>
      </c>
      <c r="AX439" s="10">
        <f>ROUND(VLOOKUP($C439,$B$4:$BH$42,49,FALSE),0)</f>
        <v>0</v>
      </c>
      <c r="AY439" s="3"/>
      <c r="AZ439" s="10">
        <v>6000</v>
      </c>
      <c r="BA439" s="10">
        <v>6000</v>
      </c>
      <c r="BB439" s="10">
        <v>435</v>
      </c>
      <c r="BC439" s="10">
        <v>25</v>
      </c>
      <c r="BD439" s="10">
        <v>0</v>
      </c>
      <c r="BE439" s="10">
        <v>60</v>
      </c>
      <c r="BF439" s="3"/>
      <c r="BG439" s="10">
        <v>1000</v>
      </c>
      <c r="BH439" s="10">
        <v>5000</v>
      </c>
      <c r="BI439" s="3"/>
      <c r="BJ439" s="21">
        <v>1</v>
      </c>
      <c r="BK439" s="65">
        <v>0</v>
      </c>
      <c r="BL439" s="65">
        <v>0</v>
      </c>
      <c r="BM439" s="6">
        <f t="shared" si="1646"/>
        <v>140.45850000000002</v>
      </c>
      <c r="BN439" s="8">
        <f t="shared" si="1647"/>
        <v>250.60111205013436</v>
      </c>
      <c r="BO439" s="12">
        <f t="shared" si="1648"/>
        <v>187.61411539885214</v>
      </c>
      <c r="BP439" s="50">
        <f>(1-'#Constant'!$A$3)/($J439*'#Constant'!$B$3/'#Constant'!$C$3^($D439-1)+1)+'#Constant'!$A$3</f>
        <v>0.93932457786116319</v>
      </c>
      <c r="BQ439" s="4">
        <f t="shared" si="1649"/>
        <v>251.98957376263334</v>
      </c>
      <c r="BR439" s="50">
        <f>(1-'#Constant'!$A$3)/($K439*'#Constant'!$B$3/'#Constant'!$C$3^($D439-1)+1)+'#Constant'!$A$3</f>
        <v>0.9497912713472485</v>
      </c>
      <c r="BS439" s="4">
        <f t="shared" si="1650"/>
        <v>249.21265033763538</v>
      </c>
      <c r="BT439">
        <f>BO439/$BO$4*100</f>
        <v>142.5938298737147</v>
      </c>
    </row>
    <row r="440" spans="1:72" s="13" customFormat="1" ht="17.25" thickBot="1" x14ac:dyDescent="0.35">
      <c r="B440" s="20"/>
      <c r="D440" s="14">
        <v>1</v>
      </c>
      <c r="E440" s="14">
        <v>1</v>
      </c>
      <c r="F440" s="19">
        <v>1</v>
      </c>
      <c r="G440" s="15">
        <f>G439</f>
        <v>104</v>
      </c>
      <c r="H440" s="15">
        <f>H439</f>
        <v>104</v>
      </c>
      <c r="I440" s="15">
        <f>I439</f>
        <v>4734</v>
      </c>
      <c r="J440" s="15">
        <f>J439</f>
        <v>22</v>
      </c>
      <c r="K440" s="15">
        <f>K439</f>
        <v>18</v>
      </c>
      <c r="L440" s="16"/>
      <c r="M440" s="15">
        <f t="shared" ref="M440:V440" si="1672">M439</f>
        <v>150</v>
      </c>
      <c r="N440" s="15">
        <f t="shared" si="1672"/>
        <v>0</v>
      </c>
      <c r="O440" s="15">
        <f t="shared" si="1672"/>
        <v>500</v>
      </c>
      <c r="P440" s="15">
        <f t="shared" si="1672"/>
        <v>0</v>
      </c>
      <c r="Q440" s="15">
        <f t="shared" si="1672"/>
        <v>0</v>
      </c>
      <c r="R440" s="15">
        <f t="shared" si="1672"/>
        <v>0</v>
      </c>
      <c r="S440" s="15">
        <f t="shared" si="1672"/>
        <v>200</v>
      </c>
      <c r="T440" s="15">
        <f t="shared" si="1672"/>
        <v>100</v>
      </c>
      <c r="U440" s="15">
        <f t="shared" si="1672"/>
        <v>0</v>
      </c>
      <c r="V440" s="15">
        <f t="shared" si="1672"/>
        <v>0</v>
      </c>
      <c r="W440" s="16"/>
      <c r="X440" s="15">
        <f t="shared" ref="X440:AI440" si="1673">X439</f>
        <v>150</v>
      </c>
      <c r="Y440" s="15">
        <f t="shared" si="1673"/>
        <v>0</v>
      </c>
      <c r="Z440" s="15">
        <f t="shared" si="1673"/>
        <v>500</v>
      </c>
      <c r="AA440" s="15">
        <f t="shared" si="1673"/>
        <v>0</v>
      </c>
      <c r="AB440" s="15">
        <f t="shared" si="1673"/>
        <v>0</v>
      </c>
      <c r="AC440" s="15">
        <f t="shared" si="1673"/>
        <v>0</v>
      </c>
      <c r="AD440" s="15">
        <f t="shared" si="1673"/>
        <v>200</v>
      </c>
      <c r="AE440" s="15">
        <f t="shared" si="1673"/>
        <v>100</v>
      </c>
      <c r="AF440" s="15">
        <f t="shared" si="1673"/>
        <v>0</v>
      </c>
      <c r="AG440" s="15">
        <f t="shared" si="1673"/>
        <v>0</v>
      </c>
      <c r="AH440" s="15">
        <f t="shared" si="1673"/>
        <v>0</v>
      </c>
      <c r="AI440" s="15">
        <f t="shared" si="1673"/>
        <v>0</v>
      </c>
      <c r="AJ440" s="17"/>
      <c r="AK440" s="15">
        <f>AK439</f>
        <v>0</v>
      </c>
      <c r="AL440" s="15">
        <f>AL439</f>
        <v>0</v>
      </c>
      <c r="AM440" s="17"/>
      <c r="AN440" s="15">
        <f t="shared" ref="AN440:AX440" si="1674">AN439</f>
        <v>0</v>
      </c>
      <c r="AO440" s="15">
        <f t="shared" si="1674"/>
        <v>0</v>
      </c>
      <c r="AP440" s="15">
        <f t="shared" si="1674"/>
        <v>0</v>
      </c>
      <c r="AQ440" s="15">
        <f t="shared" si="1674"/>
        <v>0</v>
      </c>
      <c r="AR440" s="15">
        <f t="shared" si="1674"/>
        <v>0</v>
      </c>
      <c r="AS440" s="15">
        <f t="shared" si="1674"/>
        <v>0</v>
      </c>
      <c r="AT440" s="15">
        <f t="shared" si="1674"/>
        <v>0</v>
      </c>
      <c r="AU440" s="15">
        <f t="shared" si="1674"/>
        <v>0</v>
      </c>
      <c r="AV440" s="15">
        <f t="shared" si="1674"/>
        <v>0</v>
      </c>
      <c r="AW440" s="15">
        <f t="shared" si="1674"/>
        <v>0</v>
      </c>
      <c r="AX440" s="15">
        <f t="shared" si="1674"/>
        <v>0</v>
      </c>
      <c r="AY440" s="17"/>
      <c r="AZ440" s="15">
        <f t="shared" ref="AZ440:BA440" si="1675">AZ439</f>
        <v>6000</v>
      </c>
      <c r="BA440" s="15">
        <f t="shared" si="1675"/>
        <v>6000</v>
      </c>
      <c r="BB440" s="10">
        <f>BB439</f>
        <v>435</v>
      </c>
      <c r="BC440" s="15">
        <f t="shared" ref="BC440:BE440" si="1676">BC439</f>
        <v>25</v>
      </c>
      <c r="BD440" s="15">
        <f t="shared" si="1676"/>
        <v>0</v>
      </c>
      <c r="BE440" s="15">
        <f t="shared" si="1676"/>
        <v>60</v>
      </c>
      <c r="BF440" s="17"/>
      <c r="BG440" s="15">
        <f t="shared" ref="BG440:BH440" si="1677">BG439</f>
        <v>1000</v>
      </c>
      <c r="BH440" s="15">
        <f t="shared" si="1677"/>
        <v>5000</v>
      </c>
      <c r="BI440" s="17"/>
      <c r="BJ440" s="22">
        <f>G440/G439</f>
        <v>1</v>
      </c>
      <c r="BK440" s="65">
        <f t="shared" ref="BK440:BL440" si="1678">BK439</f>
        <v>0</v>
      </c>
      <c r="BL440" s="65">
        <f t="shared" si="1678"/>
        <v>0</v>
      </c>
      <c r="BM440" s="6">
        <f t="shared" si="1646"/>
        <v>140.45850000000002</v>
      </c>
      <c r="BN440" s="8">
        <f t="shared" si="1647"/>
        <v>250.60111205013436</v>
      </c>
      <c r="BO440" s="12">
        <f t="shared" si="1648"/>
        <v>187.61411539885214</v>
      </c>
      <c r="BP440" s="50">
        <f>(1-'#Constant'!$A$3)/($J440*'#Constant'!$B$3/'#Constant'!$C$3^($D440-1)+1)+'#Constant'!$A$3</f>
        <v>0.93932457786116319</v>
      </c>
      <c r="BQ440" s="4">
        <f t="shared" si="1649"/>
        <v>251.98957376263334</v>
      </c>
      <c r="BR440" s="50">
        <f>(1-'#Constant'!$A$3)/($K440*'#Constant'!$B$3/'#Constant'!$C$3^($D440-1)+1)+'#Constant'!$A$3</f>
        <v>0.9497912713472485</v>
      </c>
      <c r="BS440" s="4">
        <f t="shared" si="1650"/>
        <v>249.21265033763538</v>
      </c>
      <c r="BT440"/>
    </row>
    <row r="441" spans="1:72" x14ac:dyDescent="0.3">
      <c r="A441">
        <v>598</v>
      </c>
      <c r="B441" s="18" t="e">
        <f>VLOOKUP(CONCATENATE("CREATURE_NAME_",A441),[1]Localization_Hero!$A:$E,2,FALSE)</f>
        <v>#N/A</v>
      </c>
      <c r="C441" s="43" t="str">
        <f>VLOOKUP($A441,[2]CreatureTable!$A:$I,9,FALSE)</f>
        <v>Wizard</v>
      </c>
      <c r="D441">
        <v>1</v>
      </c>
      <c r="E441">
        <v>1</v>
      </c>
      <c r="F441" s="18">
        <v>1</v>
      </c>
      <c r="G441" s="10">
        <f>ROUND(VLOOKUP($C441,$B$4:$BH$42,6,FALSE),0)</f>
        <v>120</v>
      </c>
      <c r="H441" s="10">
        <f>ROUND(VLOOKUP($C441,$B$4:$BH$42,7,FALSE),0)</f>
        <v>120</v>
      </c>
      <c r="I441" s="10">
        <f>ROUND(VLOOKUP($C441,$B$4:$BH$42,8,FALSE),0)</f>
        <v>4031</v>
      </c>
      <c r="J441" s="10">
        <f>ROUND(VLOOKUP($C441,$B$4:$BH$42,9,FALSE),0)</f>
        <v>16</v>
      </c>
      <c r="K441" s="10">
        <f>ROUND(VLOOKUP($C441,$B$4:$BH$42,10,FALSE),0)</f>
        <v>24</v>
      </c>
      <c r="L441" s="2"/>
      <c r="M441" s="10">
        <f>ROUND(VLOOKUP($C441,$B$4:$BH$42,12,FALSE),0)</f>
        <v>100</v>
      </c>
      <c r="N441" s="10">
        <f>ROUND(VLOOKUP($C441,$B$4:$BH$42,13,FALSE),0)</f>
        <v>0</v>
      </c>
      <c r="O441" s="10">
        <f>ROUND(VLOOKUP($C441,$B$4:$BH$42,14,FALSE),0)</f>
        <v>0</v>
      </c>
      <c r="P441" s="10">
        <f>ROUND(VLOOKUP($C441,$B$4:$BH$42,15,FALSE),0)</f>
        <v>0</v>
      </c>
      <c r="Q441" s="10">
        <f>ROUND(VLOOKUP($C441,$B$4:$BH$42,16,FALSE),0)</f>
        <v>0</v>
      </c>
      <c r="R441" s="10">
        <f>ROUND(VLOOKUP($C441,$B$4:$BH$42,17,FALSE),0)</f>
        <v>0</v>
      </c>
      <c r="S441" s="10">
        <f>ROUND(VLOOKUP($C441,$B$4:$BH$42,18,FALSE),0)</f>
        <v>100</v>
      </c>
      <c r="T441" s="10">
        <f>ROUND(VLOOKUP($C441,$B$4:$BH$42,19,FALSE),0)</f>
        <v>150</v>
      </c>
      <c r="U441" s="10">
        <f>ROUND(VLOOKUP($C441,$B$4:$BH$42,20,FALSE),0)</f>
        <v>0</v>
      </c>
      <c r="V441" s="10">
        <f>ROUND(VLOOKUP($C441,$B$4:$BH$42,21,FALSE),0)</f>
        <v>0</v>
      </c>
      <c r="W441" s="2"/>
      <c r="X441" s="10">
        <f>ROUND(VLOOKUP($C441,$B$4:$BH$42,23,FALSE),0)</f>
        <v>100</v>
      </c>
      <c r="Y441" s="10">
        <f>ROUND(VLOOKUP($C441,$B$4:$BH$42,24,FALSE),0)</f>
        <v>0</v>
      </c>
      <c r="Z441" s="10">
        <f>ROUND(VLOOKUP($C441,$B$4:$BH$42,25,FALSE),0)</f>
        <v>0</v>
      </c>
      <c r="AA441" s="10">
        <f>ROUND(VLOOKUP($C441,$B$4:$BH$42,26,FALSE),0)</f>
        <v>200</v>
      </c>
      <c r="AB441" s="10">
        <f>ROUND(VLOOKUP($C441,$B$4:$BH$42,27,FALSE),0)</f>
        <v>250</v>
      </c>
      <c r="AC441" s="10">
        <f>ROUND(VLOOKUP($C441,$B$4:$BH$42,28,FALSE),0)</f>
        <v>0</v>
      </c>
      <c r="AD441" s="10">
        <f>ROUND(VLOOKUP($C441,$B$4:$BH$42,29,FALSE),0)</f>
        <v>100</v>
      </c>
      <c r="AE441" s="10">
        <f>ROUND(VLOOKUP($C441,$B$4:$BH$42,30,FALSE),0)</f>
        <v>150</v>
      </c>
      <c r="AF441" s="10">
        <f>ROUND(VLOOKUP($C441,$B$4:$BH$42,31,FALSE),0)</f>
        <v>0</v>
      </c>
      <c r="AG441" s="10">
        <f>ROUND(VLOOKUP($C441,$B$4:$BH$42,32,FALSE),0)</f>
        <v>0</v>
      </c>
      <c r="AH441" s="10">
        <f>ROUND(VLOOKUP($C441,$B$4:$BH$42,33,FALSE),0)</f>
        <v>0</v>
      </c>
      <c r="AI441" s="10">
        <f>ROUND(VLOOKUP($C441,$B$4:$BH$42,34,FALSE),0)</f>
        <v>0</v>
      </c>
      <c r="AJ441" s="3"/>
      <c r="AK441" s="10">
        <f>ROUND(VLOOKUP($C441,$B$4:$BH$42,36,FALSE),0)</f>
        <v>0</v>
      </c>
      <c r="AL441" s="10">
        <f>ROUND(VLOOKUP($C441,$B$4:$BH$42,37,FALSE),0)</f>
        <v>0</v>
      </c>
      <c r="AM441" s="3"/>
      <c r="AN441" s="10">
        <f>ROUND(VLOOKUP($C441,$B$4:$BH$42,39,FALSE),0)</f>
        <v>0</v>
      </c>
      <c r="AO441" s="10">
        <f>ROUND(VLOOKUP($C441,$B$4:$BH$42,40,FALSE),0)</f>
        <v>0</v>
      </c>
      <c r="AP441" s="10">
        <f>ROUND(VLOOKUP($C441,$B$4:$BH$42,41,FALSE),0)</f>
        <v>0</v>
      </c>
      <c r="AQ441" s="10">
        <f>ROUND(VLOOKUP($C441,$B$4:$BH$42,42,FALSE),0)</f>
        <v>0</v>
      </c>
      <c r="AR441" s="10">
        <f>ROUND(VLOOKUP($C441,$B$4:$BH$42,43,FALSE),0)</f>
        <v>0</v>
      </c>
      <c r="AS441" s="10">
        <f>ROUND(VLOOKUP($C441,$B$4:$BH$42,44,FALSE),0)</f>
        <v>0</v>
      </c>
      <c r="AT441" s="10">
        <f>ROUND(VLOOKUP($C441,$B$4:$BH$42,45,FALSE),0)</f>
        <v>0</v>
      </c>
      <c r="AU441" s="10">
        <f>ROUND(VLOOKUP($C441,$B$4:$BH$42,46,FALSE),0)</f>
        <v>0</v>
      </c>
      <c r="AV441" s="10">
        <f>ROUND(VLOOKUP($C441,$B$4:$BH$42,47,FALSE),0)</f>
        <v>0</v>
      </c>
      <c r="AW441" s="10">
        <f>ROUND(VLOOKUP($C441,$B$4:$BH$42,48,FALSE),0)</f>
        <v>0</v>
      </c>
      <c r="AX441" s="10">
        <f>ROUND(VLOOKUP($C441,$B$4:$BH$42,49,FALSE),0)</f>
        <v>0</v>
      </c>
      <c r="AY441" s="3"/>
      <c r="AZ441" s="10">
        <v>6000</v>
      </c>
      <c r="BA441" s="10">
        <v>6000</v>
      </c>
      <c r="BB441" s="10">
        <v>400</v>
      </c>
      <c r="BC441" s="10">
        <v>25</v>
      </c>
      <c r="BD441" s="10">
        <v>0</v>
      </c>
      <c r="BE441" s="10">
        <v>60</v>
      </c>
      <c r="BF441" s="3"/>
      <c r="BG441" s="10">
        <v>1000</v>
      </c>
      <c r="BH441" s="10">
        <v>5000</v>
      </c>
      <c r="BI441" s="3"/>
      <c r="BJ441" s="21">
        <v>1</v>
      </c>
      <c r="BK441" s="65">
        <v>0</v>
      </c>
      <c r="BL441" s="65">
        <v>0</v>
      </c>
      <c r="BM441" s="6">
        <f t="shared" si="1646"/>
        <v>145.44749999999999</v>
      </c>
      <c r="BN441" s="8">
        <f t="shared" si="1647"/>
        <v>259.61870858192918</v>
      </c>
      <c r="BO441" s="12">
        <f t="shared" si="1648"/>
        <v>194.32162030116501</v>
      </c>
      <c r="BP441" s="50">
        <f>(1-'#Constant'!$A$3)/($J441*'#Constant'!$B$3/'#Constant'!$C$3^($D441-1)+1)+'#Constant'!$A$3</f>
        <v>0.95511450381679386</v>
      </c>
      <c r="BQ441" s="4">
        <f t="shared" si="1649"/>
        <v>211.02181905370844</v>
      </c>
      <c r="BR441" s="50">
        <f>(1-'#Constant'!$A$3)/($K441*'#Constant'!$B$3/'#Constant'!$C$3^($D441-1)+1)+'#Constant'!$A$3</f>
        <v>0.93417910447761188</v>
      </c>
      <c r="BS441" s="4">
        <f t="shared" si="1650"/>
        <v>308.21559811014993</v>
      </c>
      <c r="BT441">
        <f>BO441/$BO$4*100</f>
        <v>147.69178751343802</v>
      </c>
    </row>
    <row r="442" spans="1:72" s="13" customFormat="1" ht="17.25" thickBot="1" x14ac:dyDescent="0.35">
      <c r="B442" s="20"/>
      <c r="D442" s="14">
        <v>1</v>
      </c>
      <c r="E442" s="14">
        <v>1</v>
      </c>
      <c r="F442" s="19">
        <v>1</v>
      </c>
      <c r="G442" s="15">
        <f>G441</f>
        <v>120</v>
      </c>
      <c r="H442" s="15">
        <f>H441</f>
        <v>120</v>
      </c>
      <c r="I442" s="15">
        <f>I441</f>
        <v>4031</v>
      </c>
      <c r="J442" s="15">
        <f>J441</f>
        <v>16</v>
      </c>
      <c r="K442" s="15">
        <f>K441</f>
        <v>24</v>
      </c>
      <c r="L442" s="16"/>
      <c r="M442" s="15">
        <f t="shared" ref="M442:V442" si="1679">M441</f>
        <v>100</v>
      </c>
      <c r="N442" s="15">
        <f t="shared" si="1679"/>
        <v>0</v>
      </c>
      <c r="O442" s="15">
        <f t="shared" si="1679"/>
        <v>0</v>
      </c>
      <c r="P442" s="15">
        <f t="shared" si="1679"/>
        <v>0</v>
      </c>
      <c r="Q442" s="15">
        <f t="shared" si="1679"/>
        <v>0</v>
      </c>
      <c r="R442" s="15">
        <f t="shared" si="1679"/>
        <v>0</v>
      </c>
      <c r="S442" s="15">
        <f t="shared" si="1679"/>
        <v>100</v>
      </c>
      <c r="T442" s="15">
        <f t="shared" si="1679"/>
        <v>150</v>
      </c>
      <c r="U442" s="15">
        <f t="shared" si="1679"/>
        <v>0</v>
      </c>
      <c r="V442" s="15">
        <f t="shared" si="1679"/>
        <v>0</v>
      </c>
      <c r="W442" s="16"/>
      <c r="X442" s="15">
        <f t="shared" ref="X442:AI442" si="1680">X441</f>
        <v>100</v>
      </c>
      <c r="Y442" s="15">
        <f t="shared" si="1680"/>
        <v>0</v>
      </c>
      <c r="Z442" s="15">
        <f t="shared" si="1680"/>
        <v>0</v>
      </c>
      <c r="AA442" s="15">
        <f t="shared" si="1680"/>
        <v>200</v>
      </c>
      <c r="AB442" s="15">
        <f t="shared" si="1680"/>
        <v>250</v>
      </c>
      <c r="AC442" s="15">
        <f t="shared" si="1680"/>
        <v>0</v>
      </c>
      <c r="AD442" s="15">
        <f t="shared" si="1680"/>
        <v>100</v>
      </c>
      <c r="AE442" s="15">
        <f t="shared" si="1680"/>
        <v>150</v>
      </c>
      <c r="AF442" s="15">
        <f t="shared" si="1680"/>
        <v>0</v>
      </c>
      <c r="AG442" s="15">
        <f t="shared" si="1680"/>
        <v>0</v>
      </c>
      <c r="AH442" s="15">
        <f t="shared" si="1680"/>
        <v>0</v>
      </c>
      <c r="AI442" s="15">
        <f t="shared" si="1680"/>
        <v>0</v>
      </c>
      <c r="AJ442" s="17"/>
      <c r="AK442" s="15">
        <f>AK441</f>
        <v>0</v>
      </c>
      <c r="AL442" s="15">
        <f>AL441</f>
        <v>0</v>
      </c>
      <c r="AM442" s="17"/>
      <c r="AN442" s="15">
        <f t="shared" ref="AN442:AX442" si="1681">AN441</f>
        <v>0</v>
      </c>
      <c r="AO442" s="15">
        <f t="shared" si="1681"/>
        <v>0</v>
      </c>
      <c r="AP442" s="15">
        <f t="shared" si="1681"/>
        <v>0</v>
      </c>
      <c r="AQ442" s="15">
        <f t="shared" si="1681"/>
        <v>0</v>
      </c>
      <c r="AR442" s="15">
        <f t="shared" si="1681"/>
        <v>0</v>
      </c>
      <c r="AS442" s="15">
        <f t="shared" si="1681"/>
        <v>0</v>
      </c>
      <c r="AT442" s="15">
        <f t="shared" si="1681"/>
        <v>0</v>
      </c>
      <c r="AU442" s="15">
        <f t="shared" si="1681"/>
        <v>0</v>
      </c>
      <c r="AV442" s="15">
        <f t="shared" si="1681"/>
        <v>0</v>
      </c>
      <c r="AW442" s="15">
        <f t="shared" si="1681"/>
        <v>0</v>
      </c>
      <c r="AX442" s="15">
        <f t="shared" si="1681"/>
        <v>0</v>
      </c>
      <c r="AY442" s="17"/>
      <c r="AZ442" s="15">
        <f t="shared" ref="AZ442:BA442" si="1682">AZ441</f>
        <v>6000</v>
      </c>
      <c r="BA442" s="15">
        <f t="shared" si="1682"/>
        <v>6000</v>
      </c>
      <c r="BB442" s="15">
        <f>BB441</f>
        <v>400</v>
      </c>
      <c r="BC442" s="15">
        <f t="shared" ref="BC442:BE442" si="1683">BC441</f>
        <v>25</v>
      </c>
      <c r="BD442" s="15">
        <f t="shared" si="1683"/>
        <v>0</v>
      </c>
      <c r="BE442" s="15">
        <f t="shared" si="1683"/>
        <v>60</v>
      </c>
      <c r="BF442" s="17"/>
      <c r="BG442" s="15">
        <f t="shared" ref="BG442:BH442" si="1684">BG441</f>
        <v>1000</v>
      </c>
      <c r="BH442" s="15">
        <f t="shared" si="1684"/>
        <v>5000</v>
      </c>
      <c r="BI442" s="17"/>
      <c r="BJ442" s="22">
        <f>G442/G441</f>
        <v>1</v>
      </c>
      <c r="BK442" s="65">
        <f t="shared" ref="BK442:BL442" si="1685">BK441</f>
        <v>0</v>
      </c>
      <c r="BL442" s="65">
        <f t="shared" si="1685"/>
        <v>0</v>
      </c>
      <c r="BM442" s="6">
        <f t="shared" si="1646"/>
        <v>145.44749999999999</v>
      </c>
      <c r="BN442" s="8">
        <f t="shared" si="1647"/>
        <v>259.61870858192918</v>
      </c>
      <c r="BO442" s="12">
        <f t="shared" si="1648"/>
        <v>194.32162030116501</v>
      </c>
      <c r="BP442" s="50">
        <f>(1-'#Constant'!$A$3)/($J442*'#Constant'!$B$3/'#Constant'!$C$3^($D442-1)+1)+'#Constant'!$A$3</f>
        <v>0.95511450381679386</v>
      </c>
      <c r="BQ442" s="4">
        <f t="shared" si="1649"/>
        <v>211.02181905370844</v>
      </c>
      <c r="BR442" s="50">
        <f>(1-'#Constant'!$A$3)/($K442*'#Constant'!$B$3/'#Constant'!$C$3^($D442-1)+1)+'#Constant'!$A$3</f>
        <v>0.93417910447761188</v>
      </c>
      <c r="BS442" s="4">
        <f t="shared" si="1650"/>
        <v>308.21559811014993</v>
      </c>
      <c r="BT442"/>
    </row>
    <row r="443" spans="1:72" x14ac:dyDescent="0.3">
      <c r="A443">
        <v>599</v>
      </c>
      <c r="B443" s="18" t="e">
        <f>VLOOKUP(CONCATENATE("CREATURE_NAME_",A443),[1]Localization_Hero!$A:$E,2,FALSE)</f>
        <v>#N/A</v>
      </c>
      <c r="C443" s="43" t="str">
        <f>VLOOKUP($A443,[2]CreatureTable!$A:$I,9,FALSE)</f>
        <v>Archer</v>
      </c>
      <c r="D443">
        <v>1</v>
      </c>
      <c r="E443">
        <v>1</v>
      </c>
      <c r="F443" s="18">
        <v>1</v>
      </c>
      <c r="G443" s="10">
        <f>ROUND(VLOOKUP($C443,$B$4:$BH$42,6,FALSE),0)</f>
        <v>114</v>
      </c>
      <c r="H443" s="10">
        <f>ROUND(VLOOKUP($C443,$B$4:$BH$42,7,FALSE),0)</f>
        <v>114</v>
      </c>
      <c r="I443" s="10">
        <f>ROUND(VLOOKUP($C443,$B$4:$BH$42,8,FALSE),0)</f>
        <v>4364</v>
      </c>
      <c r="J443" s="10">
        <f>ROUND(VLOOKUP($C443,$B$4:$BH$42,9,FALSE),0)</f>
        <v>22</v>
      </c>
      <c r="K443" s="10">
        <f>ROUND(VLOOKUP($C443,$B$4:$BH$42,10,FALSE),0)</f>
        <v>18</v>
      </c>
      <c r="L443" s="2"/>
      <c r="M443" s="10">
        <f>ROUND(VLOOKUP($C443,$B$4:$BH$42,12,FALSE),0)</f>
        <v>150</v>
      </c>
      <c r="N443" s="10">
        <f>ROUND(VLOOKUP($C443,$B$4:$BH$42,13,FALSE),0)</f>
        <v>0</v>
      </c>
      <c r="O443" s="10">
        <f>ROUND(VLOOKUP($C443,$B$4:$BH$42,14,FALSE),0)</f>
        <v>0</v>
      </c>
      <c r="P443" s="10">
        <f>ROUND(VLOOKUP($C443,$B$4:$BH$42,15,FALSE),0)</f>
        <v>0</v>
      </c>
      <c r="Q443" s="10">
        <f>ROUND(VLOOKUP($C443,$B$4:$BH$42,16,FALSE),0)</f>
        <v>0</v>
      </c>
      <c r="R443" s="10">
        <f>ROUND(VLOOKUP($C443,$B$4:$BH$42,17,FALSE),0)</f>
        <v>0</v>
      </c>
      <c r="S443" s="10">
        <f>ROUND(VLOOKUP($C443,$B$4:$BH$42,18,FALSE),0)</f>
        <v>100</v>
      </c>
      <c r="T443" s="10">
        <f>ROUND(VLOOKUP($C443,$B$4:$BH$42,19,FALSE),0)</f>
        <v>250</v>
      </c>
      <c r="U443" s="10">
        <f>ROUND(VLOOKUP($C443,$B$4:$BH$42,20,FALSE),0)</f>
        <v>0</v>
      </c>
      <c r="V443" s="10">
        <f>ROUND(VLOOKUP($C443,$B$4:$BH$42,21,FALSE),0)</f>
        <v>0</v>
      </c>
      <c r="W443" s="2"/>
      <c r="X443" s="10">
        <f>ROUND(VLOOKUP($C443,$B$4:$BH$42,23,FALSE),0)</f>
        <v>150</v>
      </c>
      <c r="Y443" s="10">
        <f>ROUND(VLOOKUP($C443,$B$4:$BH$42,24,FALSE),0)</f>
        <v>0</v>
      </c>
      <c r="Z443" s="10">
        <f>ROUND(VLOOKUP($C443,$B$4:$BH$42,25,FALSE),0)</f>
        <v>0</v>
      </c>
      <c r="AA443" s="10">
        <f>ROUND(VLOOKUP($C443,$B$4:$BH$42,26,FALSE),0)</f>
        <v>0</v>
      </c>
      <c r="AB443" s="10">
        <f>ROUND(VLOOKUP($C443,$B$4:$BH$42,27,FALSE),0)</f>
        <v>0</v>
      </c>
      <c r="AC443" s="10">
        <f>ROUND(VLOOKUP($C443,$B$4:$BH$42,28,FALSE),0)</f>
        <v>0</v>
      </c>
      <c r="AD443" s="10">
        <f>ROUND(VLOOKUP($C443,$B$4:$BH$42,29,FALSE),0)</f>
        <v>100</v>
      </c>
      <c r="AE443" s="10">
        <f>ROUND(VLOOKUP($C443,$B$4:$BH$42,30,FALSE),0)</f>
        <v>250</v>
      </c>
      <c r="AF443" s="10">
        <f>ROUND(VLOOKUP($C443,$B$4:$BH$42,31,FALSE),0)</f>
        <v>0</v>
      </c>
      <c r="AG443" s="10">
        <f>ROUND(VLOOKUP($C443,$B$4:$BH$42,32,FALSE),0)</f>
        <v>0</v>
      </c>
      <c r="AH443" s="10">
        <f>ROUND(VLOOKUP($C443,$B$4:$BH$42,33,FALSE),0)</f>
        <v>0</v>
      </c>
      <c r="AI443" s="10">
        <f>ROUND(VLOOKUP($C443,$B$4:$BH$42,34,FALSE),0)</f>
        <v>0</v>
      </c>
      <c r="AJ443" s="3"/>
      <c r="AK443" s="10">
        <f>ROUND(VLOOKUP($C443,$B$4:$BH$42,36,FALSE),0)</f>
        <v>0</v>
      </c>
      <c r="AL443" s="10">
        <f>ROUND(VLOOKUP($C443,$B$4:$BH$42,37,FALSE),0)</f>
        <v>0</v>
      </c>
      <c r="AM443" s="3"/>
      <c r="AN443" s="10">
        <f>ROUND(VLOOKUP($C443,$B$4:$BH$42,39,FALSE),0)</f>
        <v>0</v>
      </c>
      <c r="AO443" s="10">
        <f>ROUND(VLOOKUP($C443,$B$4:$BH$42,40,FALSE),0)</f>
        <v>0</v>
      </c>
      <c r="AP443" s="10">
        <f>ROUND(VLOOKUP($C443,$B$4:$BH$42,41,FALSE),0)</f>
        <v>0</v>
      </c>
      <c r="AQ443" s="10">
        <f>ROUND(VLOOKUP($C443,$B$4:$BH$42,42,FALSE),0)</f>
        <v>0</v>
      </c>
      <c r="AR443" s="10">
        <f>ROUND(VLOOKUP($C443,$B$4:$BH$42,43,FALSE),0)</f>
        <v>0</v>
      </c>
      <c r="AS443" s="10">
        <f>ROUND(VLOOKUP($C443,$B$4:$BH$42,44,FALSE),0)</f>
        <v>0</v>
      </c>
      <c r="AT443" s="10">
        <f>ROUND(VLOOKUP($C443,$B$4:$BH$42,45,FALSE),0)</f>
        <v>0</v>
      </c>
      <c r="AU443" s="10">
        <f>ROUND(VLOOKUP($C443,$B$4:$BH$42,46,FALSE),0)</f>
        <v>0</v>
      </c>
      <c r="AV443" s="10">
        <f>ROUND(VLOOKUP($C443,$B$4:$BH$42,47,FALSE),0)</f>
        <v>0</v>
      </c>
      <c r="AW443" s="10">
        <f>ROUND(VLOOKUP($C443,$B$4:$BH$42,48,FALSE),0)</f>
        <v>0</v>
      </c>
      <c r="AX443" s="10">
        <f>ROUND(VLOOKUP($C443,$B$4:$BH$42,49,FALSE),0)</f>
        <v>0</v>
      </c>
      <c r="AY443" s="3"/>
      <c r="AZ443" s="10">
        <v>6000</v>
      </c>
      <c r="BA443" s="10">
        <v>6000</v>
      </c>
      <c r="BB443" s="10">
        <v>600</v>
      </c>
      <c r="BC443" s="10">
        <v>25</v>
      </c>
      <c r="BD443" s="10">
        <v>0</v>
      </c>
      <c r="BE443" s="10">
        <v>60</v>
      </c>
      <c r="BF443" s="3"/>
      <c r="BG443" s="10">
        <v>1000</v>
      </c>
      <c r="BH443" s="10">
        <v>5000</v>
      </c>
      <c r="BI443" s="3"/>
      <c r="BJ443" s="21">
        <v>1</v>
      </c>
      <c r="BK443" s="65">
        <v>0</v>
      </c>
      <c r="BL443" s="65">
        <v>0</v>
      </c>
      <c r="BM443" s="6">
        <f t="shared" si="1646"/>
        <v>151.17468749999998</v>
      </c>
      <c r="BN443" s="8">
        <f t="shared" si="1647"/>
        <v>231.01462885229961</v>
      </c>
      <c r="BO443" s="12">
        <f t="shared" si="1648"/>
        <v>186.87847474943408</v>
      </c>
      <c r="BP443" s="50">
        <f>(1-'#Constant'!$A$3)/($J443*'#Constant'!$B$3/'#Constant'!$C$3^($D443-1)+1)+'#Constant'!$A$3</f>
        <v>0.93932457786116319</v>
      </c>
      <c r="BQ443" s="4">
        <f t="shared" si="1649"/>
        <v>232.29457116606082</v>
      </c>
      <c r="BR443" s="50">
        <f>(1-'#Constant'!$A$3)/($K443*'#Constant'!$B$3/'#Constant'!$C$3^($D443-1)+1)+'#Constant'!$A$3</f>
        <v>0.9497912713472485</v>
      </c>
      <c r="BS443" s="4">
        <f t="shared" si="1650"/>
        <v>229.73468653853837</v>
      </c>
      <c r="BT443">
        <f>BO443/$BO$4*100</f>
        <v>142.03471513233021</v>
      </c>
    </row>
    <row r="444" spans="1:72" s="13" customFormat="1" ht="17.25" thickBot="1" x14ac:dyDescent="0.35">
      <c r="B444" s="20"/>
      <c r="D444" s="14">
        <v>1</v>
      </c>
      <c r="E444" s="14">
        <v>1</v>
      </c>
      <c r="F444" s="19">
        <v>1</v>
      </c>
      <c r="G444" s="15">
        <f>G443</f>
        <v>114</v>
      </c>
      <c r="H444" s="15">
        <f>H443</f>
        <v>114</v>
      </c>
      <c r="I444" s="15">
        <f>I443</f>
        <v>4364</v>
      </c>
      <c r="J444" s="15">
        <f>J443</f>
        <v>22</v>
      </c>
      <c r="K444" s="15">
        <f>K443</f>
        <v>18</v>
      </c>
      <c r="L444" s="16"/>
      <c r="M444" s="15">
        <f t="shared" ref="M444:V444" si="1686">M443</f>
        <v>150</v>
      </c>
      <c r="N444" s="15">
        <f t="shared" si="1686"/>
        <v>0</v>
      </c>
      <c r="O444" s="15">
        <f t="shared" si="1686"/>
        <v>0</v>
      </c>
      <c r="P444" s="15">
        <f t="shared" si="1686"/>
        <v>0</v>
      </c>
      <c r="Q444" s="15">
        <f t="shared" si="1686"/>
        <v>0</v>
      </c>
      <c r="R444" s="15">
        <f t="shared" si="1686"/>
        <v>0</v>
      </c>
      <c r="S444" s="15">
        <f t="shared" si="1686"/>
        <v>100</v>
      </c>
      <c r="T444" s="15">
        <f t="shared" si="1686"/>
        <v>250</v>
      </c>
      <c r="U444" s="15">
        <f t="shared" si="1686"/>
        <v>0</v>
      </c>
      <c r="V444" s="15">
        <f t="shared" si="1686"/>
        <v>0</v>
      </c>
      <c r="W444" s="16"/>
      <c r="X444" s="15">
        <f t="shared" ref="X444:AI444" si="1687">X443</f>
        <v>150</v>
      </c>
      <c r="Y444" s="15">
        <f t="shared" si="1687"/>
        <v>0</v>
      </c>
      <c r="Z444" s="15">
        <f t="shared" si="1687"/>
        <v>0</v>
      </c>
      <c r="AA444" s="15">
        <f t="shared" si="1687"/>
        <v>0</v>
      </c>
      <c r="AB444" s="15">
        <f t="shared" si="1687"/>
        <v>0</v>
      </c>
      <c r="AC444" s="15">
        <f t="shared" si="1687"/>
        <v>0</v>
      </c>
      <c r="AD444" s="15">
        <f t="shared" si="1687"/>
        <v>100</v>
      </c>
      <c r="AE444" s="15">
        <f t="shared" si="1687"/>
        <v>250</v>
      </c>
      <c r="AF444" s="15">
        <f t="shared" si="1687"/>
        <v>0</v>
      </c>
      <c r="AG444" s="15">
        <f t="shared" si="1687"/>
        <v>0</v>
      </c>
      <c r="AH444" s="15">
        <f t="shared" si="1687"/>
        <v>0</v>
      </c>
      <c r="AI444" s="15">
        <f t="shared" si="1687"/>
        <v>0</v>
      </c>
      <c r="AJ444" s="17"/>
      <c r="AK444" s="15">
        <f>AK443</f>
        <v>0</v>
      </c>
      <c r="AL444" s="15">
        <f>AL443</f>
        <v>0</v>
      </c>
      <c r="AM444" s="17"/>
      <c r="AN444" s="15">
        <f t="shared" ref="AN444:AX444" si="1688">AN443</f>
        <v>0</v>
      </c>
      <c r="AO444" s="15">
        <f t="shared" si="1688"/>
        <v>0</v>
      </c>
      <c r="AP444" s="15">
        <f t="shared" si="1688"/>
        <v>0</v>
      </c>
      <c r="AQ444" s="15">
        <f t="shared" si="1688"/>
        <v>0</v>
      </c>
      <c r="AR444" s="15">
        <f t="shared" si="1688"/>
        <v>0</v>
      </c>
      <c r="AS444" s="15">
        <f t="shared" si="1688"/>
        <v>0</v>
      </c>
      <c r="AT444" s="15">
        <f t="shared" si="1688"/>
        <v>0</v>
      </c>
      <c r="AU444" s="15">
        <f t="shared" si="1688"/>
        <v>0</v>
      </c>
      <c r="AV444" s="15">
        <f t="shared" si="1688"/>
        <v>0</v>
      </c>
      <c r="AW444" s="15">
        <f t="shared" si="1688"/>
        <v>0</v>
      </c>
      <c r="AX444" s="15">
        <f t="shared" si="1688"/>
        <v>0</v>
      </c>
      <c r="AY444" s="17"/>
      <c r="AZ444" s="15">
        <f>AZ443</f>
        <v>6000</v>
      </c>
      <c r="BA444" s="15">
        <f>BA443</f>
        <v>6000</v>
      </c>
      <c r="BB444" s="15">
        <v>413</v>
      </c>
      <c r="BC444" s="15">
        <f>BC443</f>
        <v>25</v>
      </c>
      <c r="BD444" s="15">
        <f>BD443</f>
        <v>0</v>
      </c>
      <c r="BE444" s="15">
        <f>BE443</f>
        <v>60</v>
      </c>
      <c r="BF444" s="17"/>
      <c r="BG444" s="15">
        <f>BG443</f>
        <v>1000</v>
      </c>
      <c r="BH444" s="15">
        <f>BH443</f>
        <v>5000</v>
      </c>
      <c r="BI444" s="17"/>
      <c r="BJ444" s="22">
        <f>G444/G443</f>
        <v>1</v>
      </c>
      <c r="BK444" s="65">
        <f>BK443</f>
        <v>0</v>
      </c>
      <c r="BL444" s="65">
        <f>BL443</f>
        <v>0</v>
      </c>
      <c r="BM444" s="6">
        <f t="shared" si="1646"/>
        <v>151.17468749999998</v>
      </c>
      <c r="BN444" s="8">
        <f t="shared" si="1647"/>
        <v>231.01462885229961</v>
      </c>
      <c r="BO444" s="12">
        <f t="shared" si="1648"/>
        <v>186.87847474943408</v>
      </c>
      <c r="BP444" s="50">
        <f>(1-'#Constant'!$A$3)/($J444*'#Constant'!$B$3/'#Constant'!$C$3^($D444-1)+1)+'#Constant'!$A$3</f>
        <v>0.93932457786116319</v>
      </c>
      <c r="BQ444" s="4">
        <f t="shared" si="1649"/>
        <v>232.29457116606082</v>
      </c>
      <c r="BR444" s="50">
        <f>(1-'#Constant'!$A$3)/($K444*'#Constant'!$B$3/'#Constant'!$C$3^($D444-1)+1)+'#Constant'!$A$3</f>
        <v>0.9497912713472485</v>
      </c>
      <c r="BS444" s="4">
        <f t="shared" si="1650"/>
        <v>229.73468653853837</v>
      </c>
      <c r="BT444"/>
    </row>
    <row r="445" spans="1:72" x14ac:dyDescent="0.3">
      <c r="A445">
        <v>1500</v>
      </c>
      <c r="B445" s="18" t="e">
        <f>VLOOKUP(CONCATENATE("CREATURE_NAME_",A445),[1]Localization_Hero!$A:$E,2,FALSE)</f>
        <v>#N/A</v>
      </c>
      <c r="C445" s="43" t="str">
        <f>VLOOKUP($A445,[2]CreatureTable!$A:$I,9,FALSE)</f>
        <v>Wizard</v>
      </c>
      <c r="D445">
        <v>1</v>
      </c>
      <c r="E445">
        <v>1</v>
      </c>
      <c r="F445" s="18">
        <v>1</v>
      </c>
      <c r="G445" s="10">
        <f>ROUND(VLOOKUP($C445,$B$4:$BH$42,6,FALSE),0)</f>
        <v>120</v>
      </c>
      <c r="H445" s="10">
        <f>ROUND(VLOOKUP($C445,$B$4:$BH$42,7,FALSE),0)</f>
        <v>120</v>
      </c>
      <c r="I445" s="10">
        <f>ROUND(VLOOKUP($C445,$B$4:$BH$42,8,FALSE),0)</f>
        <v>4031</v>
      </c>
      <c r="J445" s="10">
        <f>ROUND(VLOOKUP($C445,$B$4:$BH$42,9,FALSE),0)</f>
        <v>16</v>
      </c>
      <c r="K445" s="10">
        <f>ROUND(VLOOKUP($C445,$B$4:$BH$42,10,FALSE),0)</f>
        <v>24</v>
      </c>
      <c r="L445" s="2"/>
      <c r="M445" s="10">
        <f>ROUND(VLOOKUP($C445,$B$4:$BH$42,12,FALSE),0)</f>
        <v>100</v>
      </c>
      <c r="N445" s="10">
        <f>ROUND(VLOOKUP($C445,$B$4:$BH$42,13,FALSE),0)</f>
        <v>0</v>
      </c>
      <c r="O445" s="10">
        <f>ROUND(VLOOKUP($C445,$B$4:$BH$42,14,FALSE),0)</f>
        <v>0</v>
      </c>
      <c r="P445" s="10">
        <f>ROUND(VLOOKUP($C445,$B$4:$BH$42,15,FALSE),0)</f>
        <v>0</v>
      </c>
      <c r="Q445" s="10">
        <f>ROUND(VLOOKUP($C445,$B$4:$BH$42,16,FALSE),0)</f>
        <v>0</v>
      </c>
      <c r="R445" s="10">
        <f>ROUND(VLOOKUP($C445,$B$4:$BH$42,17,FALSE),0)</f>
        <v>0</v>
      </c>
      <c r="S445" s="10">
        <f>ROUND(VLOOKUP($C445,$B$4:$BH$42,18,FALSE),0)</f>
        <v>100</v>
      </c>
      <c r="T445" s="10">
        <f>ROUND(VLOOKUP($C445,$B$4:$BH$42,19,FALSE),0)</f>
        <v>150</v>
      </c>
      <c r="U445" s="10">
        <f>ROUND(VLOOKUP($C445,$B$4:$BH$42,20,FALSE),0)</f>
        <v>0</v>
      </c>
      <c r="V445" s="10">
        <f>ROUND(VLOOKUP($C445,$B$4:$BH$42,21,FALSE),0)</f>
        <v>0</v>
      </c>
      <c r="W445" s="2"/>
      <c r="X445" s="10">
        <f>ROUND(VLOOKUP($C445,$B$4:$BH$42,23,FALSE),0)</f>
        <v>100</v>
      </c>
      <c r="Y445" s="10">
        <f>ROUND(VLOOKUP($C445,$B$4:$BH$42,24,FALSE),0)</f>
        <v>0</v>
      </c>
      <c r="Z445" s="10">
        <f>ROUND(VLOOKUP($C445,$B$4:$BH$42,25,FALSE),0)</f>
        <v>0</v>
      </c>
      <c r="AA445" s="10">
        <f>ROUND(VLOOKUP($C445,$B$4:$BH$42,26,FALSE),0)</f>
        <v>200</v>
      </c>
      <c r="AB445" s="10">
        <f>ROUND(VLOOKUP($C445,$B$4:$BH$42,27,FALSE),0)</f>
        <v>250</v>
      </c>
      <c r="AC445" s="10">
        <f>ROUND(VLOOKUP($C445,$B$4:$BH$42,28,FALSE),0)</f>
        <v>0</v>
      </c>
      <c r="AD445" s="10">
        <f>ROUND(VLOOKUP($C445,$B$4:$BH$42,29,FALSE),0)</f>
        <v>100</v>
      </c>
      <c r="AE445" s="10">
        <f>ROUND(VLOOKUP($C445,$B$4:$BH$42,30,FALSE),0)</f>
        <v>150</v>
      </c>
      <c r="AF445" s="10">
        <f>ROUND(VLOOKUP($C445,$B$4:$BH$42,31,FALSE),0)</f>
        <v>0</v>
      </c>
      <c r="AG445" s="10">
        <f>ROUND(VLOOKUP($C445,$B$4:$BH$42,32,FALSE),0)</f>
        <v>0</v>
      </c>
      <c r="AH445" s="10">
        <f>ROUND(VLOOKUP($C445,$B$4:$BH$42,33,FALSE),0)</f>
        <v>0</v>
      </c>
      <c r="AI445" s="10">
        <f>ROUND(VLOOKUP($C445,$B$4:$BH$42,34,FALSE),0)</f>
        <v>0</v>
      </c>
      <c r="AJ445" s="3"/>
      <c r="AK445" s="10">
        <f>ROUND(VLOOKUP($C445,$B$4:$BH$42,36,FALSE),0)</f>
        <v>0</v>
      </c>
      <c r="AL445" s="10">
        <f>ROUND(VLOOKUP($C445,$B$4:$BH$42,37,FALSE),0)</f>
        <v>0</v>
      </c>
      <c r="AM445" s="3"/>
      <c r="AN445" s="10">
        <f>ROUND(VLOOKUP($C445,$B$4:$BH$42,39,FALSE),0)</f>
        <v>0</v>
      </c>
      <c r="AO445" s="10">
        <f>ROUND(VLOOKUP($C445,$B$4:$BH$42,40,FALSE),0)</f>
        <v>0</v>
      </c>
      <c r="AP445" s="10">
        <f>ROUND(VLOOKUP($C445,$B$4:$BH$42,41,FALSE),0)</f>
        <v>0</v>
      </c>
      <c r="AQ445" s="10">
        <f>ROUND(VLOOKUP($C445,$B$4:$BH$42,42,FALSE),0)</f>
        <v>0</v>
      </c>
      <c r="AR445" s="10">
        <f>ROUND(VLOOKUP($C445,$B$4:$BH$42,43,FALSE),0)</f>
        <v>0</v>
      </c>
      <c r="AS445" s="10">
        <f>ROUND(VLOOKUP($C445,$B$4:$BH$42,44,FALSE),0)</f>
        <v>0</v>
      </c>
      <c r="AT445" s="10">
        <f>ROUND(VLOOKUP($C445,$B$4:$BH$42,45,FALSE),0)</f>
        <v>0</v>
      </c>
      <c r="AU445" s="10">
        <f>ROUND(VLOOKUP($C445,$B$4:$BH$42,46,FALSE),0)</f>
        <v>0</v>
      </c>
      <c r="AV445" s="10">
        <f>ROUND(VLOOKUP($C445,$B$4:$BH$42,47,FALSE),0)</f>
        <v>0</v>
      </c>
      <c r="AW445" s="10">
        <f>ROUND(VLOOKUP($C445,$B$4:$BH$42,48,FALSE),0)</f>
        <v>0</v>
      </c>
      <c r="AX445" s="10">
        <f>ROUND(VLOOKUP($C445,$B$4:$BH$42,49,FALSE),0)</f>
        <v>0</v>
      </c>
      <c r="AY445" s="3"/>
      <c r="AZ445" s="10">
        <v>6000</v>
      </c>
      <c r="BA445" s="10">
        <v>6000</v>
      </c>
      <c r="BB445" s="10">
        <v>400</v>
      </c>
      <c r="BC445" s="10">
        <v>25</v>
      </c>
      <c r="BD445" s="10">
        <v>0</v>
      </c>
      <c r="BE445" s="10">
        <v>60</v>
      </c>
      <c r="BF445" s="3"/>
      <c r="BG445" s="10">
        <v>1000</v>
      </c>
      <c r="BH445" s="10">
        <v>5000</v>
      </c>
      <c r="BI445" s="3"/>
      <c r="BJ445" s="21">
        <v>1</v>
      </c>
      <c r="BK445" s="65">
        <v>0</v>
      </c>
      <c r="BL445" s="65">
        <v>0</v>
      </c>
      <c r="BM445" s="6">
        <f t="shared" ref="BM445:BM452" si="1689">MAX(G445*(1+M445/1000*(1+O445/1000))*(1+0.5*T445/1000)*(1+0.25*S445/1000),(H445*(1+X445/1000*(1+Z445/1000))*(1+0.5*AE445/1000)*(1+0.25*AD445/1000)))*BG445/1000</f>
        <v>145.44749999999999</v>
      </c>
      <c r="BN445" s="8">
        <f t="shared" ref="BN445:BN452" si="1690">(BQ445+BS445)/2*(1+AI445/2000)*(1+AH445/2000)*(1+AN445/2000)*(1+AK445/2000)</f>
        <v>259.61870858192918</v>
      </c>
      <c r="BO445" s="12">
        <f t="shared" ref="BO445:BO452" si="1691">SQRT(BM445*BN445)</f>
        <v>194.32162030116501</v>
      </c>
      <c r="BP445" s="50">
        <f>(1-'#Constant'!$A$3)/($J445*'#Constant'!$B$3/'#Constant'!$C$3^($D445-1)+1)+'#Constant'!$A$3</f>
        <v>0.95511450381679386</v>
      </c>
      <c r="BQ445" s="4">
        <f t="shared" ref="BQ445:BQ452" si="1692">I445/(BP445*(1-Q445/1000*(0.5+R445/1000))*(1-P445/1000)*(1-V445/1000)*(1+U445/1000))/20</f>
        <v>211.02181905370844</v>
      </c>
      <c r="BR445" s="50">
        <f>(1-'#Constant'!$A$3)/($K445*'#Constant'!$B$3/'#Constant'!$C$3^($D445-1)+1)+'#Constant'!$A$3</f>
        <v>0.93417910447761188</v>
      </c>
      <c r="BS445" s="4">
        <f t="shared" ref="BS445:BS452" si="1693">I445/(BR445*(1-AB445/1000*(0.5+AC445/1000))*(1-AA445/1000)*(1-AG445/1000)*(1+AF445/1000))/20</f>
        <v>308.21559811014993</v>
      </c>
      <c r="BT445">
        <f>BO445/$BO$4*100</f>
        <v>147.69178751343802</v>
      </c>
    </row>
    <row r="446" spans="1:72" s="13" customFormat="1" ht="17.25" thickBot="1" x14ac:dyDescent="0.35">
      <c r="B446" s="20"/>
      <c r="D446" s="14">
        <v>1</v>
      </c>
      <c r="E446" s="14">
        <v>1</v>
      </c>
      <c r="F446" s="19">
        <v>1</v>
      </c>
      <c r="G446" s="15">
        <f>G445</f>
        <v>120</v>
      </c>
      <c r="H446" s="15">
        <f>H445</f>
        <v>120</v>
      </c>
      <c r="I446" s="15">
        <f>I445</f>
        <v>4031</v>
      </c>
      <c r="J446" s="15">
        <f>J445</f>
        <v>16</v>
      </c>
      <c r="K446" s="15">
        <f>K445</f>
        <v>24</v>
      </c>
      <c r="L446" s="16"/>
      <c r="M446" s="15">
        <f t="shared" ref="M446:V446" si="1694">M445</f>
        <v>100</v>
      </c>
      <c r="N446" s="15">
        <f t="shared" si="1694"/>
        <v>0</v>
      </c>
      <c r="O446" s="15">
        <f t="shared" si="1694"/>
        <v>0</v>
      </c>
      <c r="P446" s="15">
        <f t="shared" si="1694"/>
        <v>0</v>
      </c>
      <c r="Q446" s="15">
        <f t="shared" si="1694"/>
        <v>0</v>
      </c>
      <c r="R446" s="15">
        <f t="shared" si="1694"/>
        <v>0</v>
      </c>
      <c r="S446" s="15">
        <f t="shared" si="1694"/>
        <v>100</v>
      </c>
      <c r="T446" s="15">
        <f t="shared" si="1694"/>
        <v>150</v>
      </c>
      <c r="U446" s="15">
        <f t="shared" si="1694"/>
        <v>0</v>
      </c>
      <c r="V446" s="15">
        <f t="shared" si="1694"/>
        <v>0</v>
      </c>
      <c r="W446" s="16"/>
      <c r="X446" s="15">
        <f t="shared" ref="X446:AI446" si="1695">X445</f>
        <v>100</v>
      </c>
      <c r="Y446" s="15">
        <f t="shared" si="1695"/>
        <v>0</v>
      </c>
      <c r="Z446" s="15">
        <f t="shared" si="1695"/>
        <v>0</v>
      </c>
      <c r="AA446" s="15">
        <f t="shared" si="1695"/>
        <v>200</v>
      </c>
      <c r="AB446" s="15">
        <f t="shared" si="1695"/>
        <v>250</v>
      </c>
      <c r="AC446" s="15">
        <f t="shared" si="1695"/>
        <v>0</v>
      </c>
      <c r="AD446" s="15">
        <f t="shared" si="1695"/>
        <v>100</v>
      </c>
      <c r="AE446" s="15">
        <f t="shared" si="1695"/>
        <v>150</v>
      </c>
      <c r="AF446" s="15">
        <f t="shared" si="1695"/>
        <v>0</v>
      </c>
      <c r="AG446" s="15">
        <f t="shared" si="1695"/>
        <v>0</v>
      </c>
      <c r="AH446" s="15">
        <f t="shared" si="1695"/>
        <v>0</v>
      </c>
      <c r="AI446" s="15">
        <f t="shared" si="1695"/>
        <v>0</v>
      </c>
      <c r="AJ446" s="17"/>
      <c r="AK446" s="15">
        <f>AK445</f>
        <v>0</v>
      </c>
      <c r="AL446" s="15">
        <f>AL445</f>
        <v>0</v>
      </c>
      <c r="AM446" s="17"/>
      <c r="AN446" s="15">
        <f t="shared" ref="AN446:AX446" si="1696">AN445</f>
        <v>0</v>
      </c>
      <c r="AO446" s="15">
        <f t="shared" si="1696"/>
        <v>0</v>
      </c>
      <c r="AP446" s="15">
        <f t="shared" si="1696"/>
        <v>0</v>
      </c>
      <c r="AQ446" s="15">
        <f t="shared" si="1696"/>
        <v>0</v>
      </c>
      <c r="AR446" s="15">
        <f t="shared" si="1696"/>
        <v>0</v>
      </c>
      <c r="AS446" s="15">
        <f t="shared" si="1696"/>
        <v>0</v>
      </c>
      <c r="AT446" s="15">
        <f t="shared" si="1696"/>
        <v>0</v>
      </c>
      <c r="AU446" s="15">
        <f t="shared" si="1696"/>
        <v>0</v>
      </c>
      <c r="AV446" s="15">
        <f t="shared" si="1696"/>
        <v>0</v>
      </c>
      <c r="AW446" s="15">
        <f t="shared" si="1696"/>
        <v>0</v>
      </c>
      <c r="AX446" s="15">
        <f t="shared" si="1696"/>
        <v>0</v>
      </c>
      <c r="AY446" s="17"/>
      <c r="AZ446" s="15">
        <f t="shared" ref="AZ446:BA446" si="1697">AZ445</f>
        <v>6000</v>
      </c>
      <c r="BA446" s="15">
        <f t="shared" si="1697"/>
        <v>6000</v>
      </c>
      <c r="BB446" s="15">
        <f>BB445</f>
        <v>400</v>
      </c>
      <c r="BC446" s="15">
        <f t="shared" ref="BC446:BE446" si="1698">BC445</f>
        <v>25</v>
      </c>
      <c r="BD446" s="15">
        <f t="shared" si="1698"/>
        <v>0</v>
      </c>
      <c r="BE446" s="15">
        <f t="shared" si="1698"/>
        <v>60</v>
      </c>
      <c r="BF446" s="17"/>
      <c r="BG446" s="15">
        <f t="shared" ref="BG446:BH446" si="1699">BG445</f>
        <v>1000</v>
      </c>
      <c r="BH446" s="15">
        <f t="shared" si="1699"/>
        <v>5000</v>
      </c>
      <c r="BI446" s="17"/>
      <c r="BJ446" s="22">
        <f>G446/G445</f>
        <v>1</v>
      </c>
      <c r="BK446" s="65">
        <f t="shared" ref="BK446:BL446" si="1700">BK445</f>
        <v>0</v>
      </c>
      <c r="BL446" s="65">
        <f t="shared" si="1700"/>
        <v>0</v>
      </c>
      <c r="BM446" s="6">
        <f t="shared" si="1689"/>
        <v>145.44749999999999</v>
      </c>
      <c r="BN446" s="8">
        <f t="shared" si="1690"/>
        <v>259.61870858192918</v>
      </c>
      <c r="BO446" s="12">
        <f t="shared" si="1691"/>
        <v>194.32162030116501</v>
      </c>
      <c r="BP446" s="50">
        <f>(1-'#Constant'!$A$3)/($J446*'#Constant'!$B$3/'#Constant'!$C$3^($D446-1)+1)+'#Constant'!$A$3</f>
        <v>0.95511450381679386</v>
      </c>
      <c r="BQ446" s="4">
        <f t="shared" si="1692"/>
        <v>211.02181905370844</v>
      </c>
      <c r="BR446" s="50">
        <f>(1-'#Constant'!$A$3)/($K446*'#Constant'!$B$3/'#Constant'!$C$3^($D446-1)+1)+'#Constant'!$A$3</f>
        <v>0.93417910447761188</v>
      </c>
      <c r="BS446" s="4">
        <f t="shared" si="1693"/>
        <v>308.21559811014993</v>
      </c>
      <c r="BT446"/>
    </row>
    <row r="447" spans="1:72" x14ac:dyDescent="0.3">
      <c r="A447">
        <v>1501</v>
      </c>
      <c r="B447" s="18" t="s">
        <v>495</v>
      </c>
      <c r="C447" s="43" t="str">
        <f>VLOOKUP($A447,[2]CreatureTable!$A:$I,9,FALSE)</f>
        <v>Archer</v>
      </c>
      <c r="D447">
        <v>1</v>
      </c>
      <c r="E447">
        <v>1</v>
      </c>
      <c r="F447" s="18">
        <v>1</v>
      </c>
      <c r="G447" s="10">
        <f>ROUND(VLOOKUP($C447,$B$4:$BH$42,6,FALSE),0)</f>
        <v>114</v>
      </c>
      <c r="H447" s="10">
        <f>ROUND(VLOOKUP($C447,$B$4:$BH$42,7,FALSE),0)</f>
        <v>114</v>
      </c>
      <c r="I447" s="10">
        <f>ROUND(VLOOKUP($C447,$B$4:$BH$42,8,FALSE),0)</f>
        <v>4364</v>
      </c>
      <c r="J447" s="10">
        <f>ROUND(VLOOKUP($C447,$B$4:$BH$42,9,FALSE),0)</f>
        <v>22</v>
      </c>
      <c r="K447" s="10">
        <f>ROUND(VLOOKUP($C447,$B$4:$BH$42,10,FALSE),0)</f>
        <v>18</v>
      </c>
      <c r="L447" s="2"/>
      <c r="M447" s="10">
        <f>ROUND(VLOOKUP($C447,$B$4:$BH$42,12,FALSE),0)</f>
        <v>150</v>
      </c>
      <c r="N447" s="10">
        <f>ROUND(VLOOKUP($C447,$B$4:$BH$42,13,FALSE),0)</f>
        <v>0</v>
      </c>
      <c r="O447" s="10">
        <f>ROUND(VLOOKUP($C447,$B$4:$BH$42,14,FALSE),0)</f>
        <v>0</v>
      </c>
      <c r="P447" s="10">
        <f>ROUND(VLOOKUP($C447,$B$4:$BH$42,15,FALSE),0)</f>
        <v>0</v>
      </c>
      <c r="Q447" s="10">
        <f>ROUND(VLOOKUP($C447,$B$4:$BH$42,16,FALSE),0)</f>
        <v>0</v>
      </c>
      <c r="R447" s="10">
        <f>ROUND(VLOOKUP($C447,$B$4:$BH$42,17,FALSE),0)</f>
        <v>0</v>
      </c>
      <c r="S447" s="10">
        <f>ROUND(VLOOKUP($C447,$B$4:$BH$42,18,FALSE),0)</f>
        <v>100</v>
      </c>
      <c r="T447" s="10">
        <f>ROUND(VLOOKUP($C447,$B$4:$BH$42,19,FALSE),0)</f>
        <v>250</v>
      </c>
      <c r="U447" s="10">
        <f>ROUND(VLOOKUP($C447,$B$4:$BH$42,20,FALSE),0)</f>
        <v>0</v>
      </c>
      <c r="V447" s="10">
        <f>ROUND(VLOOKUP($C447,$B$4:$BH$42,21,FALSE),0)</f>
        <v>0</v>
      </c>
      <c r="W447" s="2"/>
      <c r="X447" s="10">
        <f>ROUND(VLOOKUP($C447,$B$4:$BH$42,23,FALSE),0)</f>
        <v>150</v>
      </c>
      <c r="Y447" s="10">
        <f>ROUND(VLOOKUP($C447,$B$4:$BH$42,24,FALSE),0)</f>
        <v>0</v>
      </c>
      <c r="Z447" s="10">
        <f>ROUND(VLOOKUP($C447,$B$4:$BH$42,25,FALSE),0)</f>
        <v>0</v>
      </c>
      <c r="AA447" s="10">
        <f>ROUND(VLOOKUP($C447,$B$4:$BH$42,26,FALSE),0)</f>
        <v>0</v>
      </c>
      <c r="AB447" s="10">
        <f>ROUND(VLOOKUP($C447,$B$4:$BH$42,27,FALSE),0)</f>
        <v>0</v>
      </c>
      <c r="AC447" s="10">
        <f>ROUND(VLOOKUP($C447,$B$4:$BH$42,28,FALSE),0)</f>
        <v>0</v>
      </c>
      <c r="AD447" s="10">
        <f>ROUND(VLOOKUP($C447,$B$4:$BH$42,29,FALSE),0)</f>
        <v>100</v>
      </c>
      <c r="AE447" s="10">
        <f>ROUND(VLOOKUP($C447,$B$4:$BH$42,30,FALSE),0)</f>
        <v>250</v>
      </c>
      <c r="AF447" s="10">
        <f>ROUND(VLOOKUP($C447,$B$4:$BH$42,31,FALSE),0)</f>
        <v>0</v>
      </c>
      <c r="AG447" s="10">
        <f>ROUND(VLOOKUP($C447,$B$4:$BH$42,32,FALSE),0)</f>
        <v>0</v>
      </c>
      <c r="AH447" s="10">
        <f>ROUND(VLOOKUP($C447,$B$4:$BH$42,33,FALSE),0)</f>
        <v>0</v>
      </c>
      <c r="AI447" s="10">
        <f>ROUND(VLOOKUP($C447,$B$4:$BH$42,34,FALSE),0)</f>
        <v>0</v>
      </c>
      <c r="AJ447" s="3"/>
      <c r="AK447" s="10">
        <f>ROUND(VLOOKUP($C447,$B$4:$BH$42,36,FALSE),0)</f>
        <v>0</v>
      </c>
      <c r="AL447" s="10">
        <f>ROUND(VLOOKUP($C447,$B$4:$BH$42,37,FALSE),0)</f>
        <v>0</v>
      </c>
      <c r="AM447" s="3"/>
      <c r="AN447" s="10">
        <f>ROUND(VLOOKUP($C447,$B$4:$BH$42,39,FALSE),0)</f>
        <v>0</v>
      </c>
      <c r="AO447" s="10">
        <f>ROUND(VLOOKUP($C447,$B$4:$BH$42,40,FALSE),0)</f>
        <v>0</v>
      </c>
      <c r="AP447" s="10">
        <f>ROUND(VLOOKUP($C447,$B$4:$BH$42,41,FALSE),0)</f>
        <v>0</v>
      </c>
      <c r="AQ447" s="10">
        <f>ROUND(VLOOKUP($C447,$B$4:$BH$42,42,FALSE),0)</f>
        <v>0</v>
      </c>
      <c r="AR447" s="10">
        <f>ROUND(VLOOKUP($C447,$B$4:$BH$42,43,FALSE),0)</f>
        <v>0</v>
      </c>
      <c r="AS447" s="10">
        <f>ROUND(VLOOKUP($C447,$B$4:$BH$42,44,FALSE),0)</f>
        <v>0</v>
      </c>
      <c r="AT447" s="10">
        <f>ROUND(VLOOKUP($C447,$B$4:$BH$42,45,FALSE),0)</f>
        <v>0</v>
      </c>
      <c r="AU447" s="10">
        <f>ROUND(VLOOKUP($C447,$B$4:$BH$42,46,FALSE),0)</f>
        <v>0</v>
      </c>
      <c r="AV447" s="10">
        <f>ROUND(VLOOKUP($C447,$B$4:$BH$42,47,FALSE),0)</f>
        <v>0</v>
      </c>
      <c r="AW447" s="10">
        <f>ROUND(VLOOKUP($C447,$B$4:$BH$42,48,FALSE),0)</f>
        <v>0</v>
      </c>
      <c r="AX447" s="10">
        <f>ROUND(VLOOKUP($C447,$B$4:$BH$42,49,FALSE),0)</f>
        <v>0</v>
      </c>
      <c r="AY447" s="3"/>
      <c r="AZ447" s="10">
        <v>6000</v>
      </c>
      <c r="BA447" s="10">
        <v>6000</v>
      </c>
      <c r="BB447" s="10">
        <v>412</v>
      </c>
      <c r="BC447" s="10">
        <v>25</v>
      </c>
      <c r="BD447" s="10">
        <v>0</v>
      </c>
      <c r="BE447" s="10">
        <v>60</v>
      </c>
      <c r="BF447" s="3"/>
      <c r="BG447" s="10">
        <v>1000</v>
      </c>
      <c r="BH447" s="10">
        <v>5000</v>
      </c>
      <c r="BI447" s="3"/>
      <c r="BJ447" s="21">
        <v>1</v>
      </c>
      <c r="BK447" s="65">
        <v>0</v>
      </c>
      <c r="BL447" s="65">
        <v>0</v>
      </c>
      <c r="BM447" s="6">
        <f t="shared" si="1689"/>
        <v>151.17468749999998</v>
      </c>
      <c r="BN447" s="8">
        <f t="shared" si="1690"/>
        <v>231.01462885229961</v>
      </c>
      <c r="BO447" s="12">
        <f t="shared" si="1691"/>
        <v>186.87847474943408</v>
      </c>
      <c r="BP447" s="50">
        <f>(1-'#Constant'!$A$3)/($J447*'#Constant'!$B$3/'#Constant'!$C$3^($D447-1)+1)+'#Constant'!$A$3</f>
        <v>0.93932457786116319</v>
      </c>
      <c r="BQ447" s="4">
        <f t="shared" si="1692"/>
        <v>232.29457116606082</v>
      </c>
      <c r="BR447" s="50">
        <f>(1-'#Constant'!$A$3)/($K447*'#Constant'!$B$3/'#Constant'!$C$3^($D447-1)+1)+'#Constant'!$A$3</f>
        <v>0.9497912713472485</v>
      </c>
      <c r="BS447" s="4">
        <f t="shared" si="1693"/>
        <v>229.73468653853837</v>
      </c>
      <c r="BT447">
        <f>BO447/$BO$4*100</f>
        <v>142.03471513233021</v>
      </c>
    </row>
    <row r="448" spans="1:72" s="13" customFormat="1" ht="17.25" thickBot="1" x14ac:dyDescent="0.35">
      <c r="B448" s="20"/>
      <c r="D448" s="14">
        <v>1</v>
      </c>
      <c r="E448" s="14">
        <v>1</v>
      </c>
      <c r="F448" s="19">
        <v>1</v>
      </c>
      <c r="G448" s="15">
        <f>G447</f>
        <v>114</v>
      </c>
      <c r="H448" s="15">
        <f>H447</f>
        <v>114</v>
      </c>
      <c r="I448" s="15">
        <f>I447</f>
        <v>4364</v>
      </c>
      <c r="J448" s="15">
        <f>J447</f>
        <v>22</v>
      </c>
      <c r="K448" s="15">
        <f>K447</f>
        <v>18</v>
      </c>
      <c r="L448" s="16"/>
      <c r="M448" s="15">
        <f t="shared" ref="M448:V448" si="1701">M447</f>
        <v>150</v>
      </c>
      <c r="N448" s="15">
        <f t="shared" si="1701"/>
        <v>0</v>
      </c>
      <c r="O448" s="15">
        <f t="shared" si="1701"/>
        <v>0</v>
      </c>
      <c r="P448" s="15">
        <f t="shared" si="1701"/>
        <v>0</v>
      </c>
      <c r="Q448" s="15">
        <f t="shared" si="1701"/>
        <v>0</v>
      </c>
      <c r="R448" s="15">
        <f t="shared" si="1701"/>
        <v>0</v>
      </c>
      <c r="S448" s="15">
        <f t="shared" si="1701"/>
        <v>100</v>
      </c>
      <c r="T448" s="15">
        <f t="shared" si="1701"/>
        <v>250</v>
      </c>
      <c r="U448" s="15">
        <f t="shared" si="1701"/>
        <v>0</v>
      </c>
      <c r="V448" s="15">
        <f t="shared" si="1701"/>
        <v>0</v>
      </c>
      <c r="W448" s="16"/>
      <c r="X448" s="15">
        <f t="shared" ref="X448:AI448" si="1702">X447</f>
        <v>150</v>
      </c>
      <c r="Y448" s="15">
        <f t="shared" si="1702"/>
        <v>0</v>
      </c>
      <c r="Z448" s="15">
        <f t="shared" si="1702"/>
        <v>0</v>
      </c>
      <c r="AA448" s="15">
        <f t="shared" si="1702"/>
        <v>0</v>
      </c>
      <c r="AB448" s="15">
        <f t="shared" si="1702"/>
        <v>0</v>
      </c>
      <c r="AC448" s="15">
        <f t="shared" si="1702"/>
        <v>0</v>
      </c>
      <c r="AD448" s="15">
        <f t="shared" si="1702"/>
        <v>100</v>
      </c>
      <c r="AE448" s="15">
        <f t="shared" si="1702"/>
        <v>250</v>
      </c>
      <c r="AF448" s="15">
        <f t="shared" si="1702"/>
        <v>0</v>
      </c>
      <c r="AG448" s="15">
        <f t="shared" si="1702"/>
        <v>0</v>
      </c>
      <c r="AH448" s="15">
        <f t="shared" si="1702"/>
        <v>0</v>
      </c>
      <c r="AI448" s="15">
        <f t="shared" si="1702"/>
        <v>0</v>
      </c>
      <c r="AJ448" s="17"/>
      <c r="AK448" s="15">
        <f>AK447</f>
        <v>0</v>
      </c>
      <c r="AL448" s="15">
        <f>AL447</f>
        <v>0</v>
      </c>
      <c r="AM448" s="17"/>
      <c r="AN448" s="15">
        <f t="shared" ref="AN448:AX448" si="1703">AN447</f>
        <v>0</v>
      </c>
      <c r="AO448" s="15">
        <f t="shared" si="1703"/>
        <v>0</v>
      </c>
      <c r="AP448" s="15">
        <f t="shared" si="1703"/>
        <v>0</v>
      </c>
      <c r="AQ448" s="15">
        <f t="shared" si="1703"/>
        <v>0</v>
      </c>
      <c r="AR448" s="15">
        <f t="shared" si="1703"/>
        <v>0</v>
      </c>
      <c r="AS448" s="15">
        <f t="shared" si="1703"/>
        <v>0</v>
      </c>
      <c r="AT448" s="15">
        <f t="shared" si="1703"/>
        <v>0</v>
      </c>
      <c r="AU448" s="15">
        <f t="shared" si="1703"/>
        <v>0</v>
      </c>
      <c r="AV448" s="15">
        <f t="shared" si="1703"/>
        <v>0</v>
      </c>
      <c r="AW448" s="15">
        <f t="shared" si="1703"/>
        <v>0</v>
      </c>
      <c r="AX448" s="15">
        <f t="shared" si="1703"/>
        <v>0</v>
      </c>
      <c r="AY448" s="17"/>
      <c r="AZ448" s="15">
        <f>AZ447</f>
        <v>6000</v>
      </c>
      <c r="BA448" s="15">
        <f>BA447</f>
        <v>6000</v>
      </c>
      <c r="BB448" s="15">
        <v>412</v>
      </c>
      <c r="BC448" s="15">
        <f>BC447</f>
        <v>25</v>
      </c>
      <c r="BD448" s="15">
        <f>BD447</f>
        <v>0</v>
      </c>
      <c r="BE448" s="15">
        <f>BE447</f>
        <v>60</v>
      </c>
      <c r="BF448" s="17"/>
      <c r="BG448" s="15">
        <f>BG447</f>
        <v>1000</v>
      </c>
      <c r="BH448" s="15">
        <f>BH447</f>
        <v>5000</v>
      </c>
      <c r="BI448" s="17"/>
      <c r="BJ448" s="22">
        <f>G448/G447</f>
        <v>1</v>
      </c>
      <c r="BK448" s="65">
        <f>BK447</f>
        <v>0</v>
      </c>
      <c r="BL448" s="65">
        <f>BL447</f>
        <v>0</v>
      </c>
      <c r="BM448" s="6">
        <f t="shared" si="1689"/>
        <v>151.17468749999998</v>
      </c>
      <c r="BN448" s="8">
        <f t="shared" si="1690"/>
        <v>231.01462885229961</v>
      </c>
      <c r="BO448" s="12">
        <f t="shared" si="1691"/>
        <v>186.87847474943408</v>
      </c>
      <c r="BP448" s="50">
        <f>(1-'#Constant'!$A$3)/($J448*'#Constant'!$B$3/'#Constant'!$C$3^($D448-1)+1)+'#Constant'!$A$3</f>
        <v>0.93932457786116319</v>
      </c>
      <c r="BQ448" s="4">
        <f t="shared" si="1692"/>
        <v>232.29457116606082</v>
      </c>
      <c r="BR448" s="50">
        <f>(1-'#Constant'!$A$3)/($K448*'#Constant'!$B$3/'#Constant'!$C$3^($D448-1)+1)+'#Constant'!$A$3</f>
        <v>0.9497912713472485</v>
      </c>
      <c r="BS448" s="4">
        <f t="shared" si="1693"/>
        <v>229.73468653853837</v>
      </c>
      <c r="BT448"/>
    </row>
    <row r="449" spans="1:72" ht="17.25" customHeight="1" x14ac:dyDescent="0.3">
      <c r="A449">
        <v>1502</v>
      </c>
      <c r="B449" s="18" t="s">
        <v>509</v>
      </c>
      <c r="C449" s="43" t="str">
        <f>VLOOKUP($A449,[2]CreatureTable!$A:$I,9,FALSE)</f>
        <v>Priest</v>
      </c>
      <c r="D449">
        <v>1</v>
      </c>
      <c r="E449">
        <v>1</v>
      </c>
      <c r="F449" s="18">
        <v>1</v>
      </c>
      <c r="G449" s="10">
        <f>ROUND(VLOOKUP($C449,$B$4:$BH$42,6,FALSE),0)</f>
        <v>95</v>
      </c>
      <c r="H449" s="10">
        <f>ROUND(VLOOKUP($C449,$B$4:$BH$42,7,FALSE),0)</f>
        <v>95</v>
      </c>
      <c r="I449" s="10">
        <f>ROUND(VLOOKUP($C449,$B$4:$BH$42,8,FALSE),0)</f>
        <v>4520</v>
      </c>
      <c r="J449" s="10">
        <f>ROUND(VLOOKUP($C449,$B$4:$BH$42,9,FALSE),0)</f>
        <v>20</v>
      </c>
      <c r="K449" s="10">
        <f>ROUND(VLOOKUP($C449,$B$4:$BH$42,10,FALSE),0)</f>
        <v>25</v>
      </c>
      <c r="L449" s="2"/>
      <c r="M449" s="10">
        <f>ROUND(VLOOKUP($C449,$B$4:$BH$42,12,FALSE),0)</f>
        <v>100</v>
      </c>
      <c r="N449" s="10">
        <f>ROUND(VLOOKUP($C449,$B$4:$BH$42,13,FALSE),0)</f>
        <v>0</v>
      </c>
      <c r="O449" s="10">
        <f>ROUND(VLOOKUP($C449,$B$4:$BH$42,14,FALSE),0)</f>
        <v>0</v>
      </c>
      <c r="P449" s="10">
        <f>ROUND(VLOOKUP($C449,$B$4:$BH$42,15,FALSE),0)</f>
        <v>0</v>
      </c>
      <c r="Q449" s="10">
        <f>ROUND(VLOOKUP($C449,$B$4:$BH$42,16,FALSE),0)</f>
        <v>0</v>
      </c>
      <c r="R449" s="10">
        <f>ROUND(VLOOKUP($C449,$B$4:$BH$42,17,FALSE),0)</f>
        <v>0</v>
      </c>
      <c r="S449" s="10">
        <f>ROUND(VLOOKUP($C449,$B$4:$BH$42,18,FALSE),0)</f>
        <v>100</v>
      </c>
      <c r="T449" s="10">
        <f>ROUND(VLOOKUP($C449,$B$4:$BH$42,19,FALSE),0)</f>
        <v>0</v>
      </c>
      <c r="U449" s="10">
        <f>ROUND(VLOOKUP($C449,$B$4:$BH$42,20,FALSE),0)</f>
        <v>0</v>
      </c>
      <c r="V449" s="10">
        <f>ROUND(VLOOKUP($C449,$B$4:$BH$42,21,FALSE),0)</f>
        <v>0</v>
      </c>
      <c r="W449" s="2"/>
      <c r="X449" s="10">
        <f>ROUND(VLOOKUP($C449,$B$4:$BH$42,23,FALSE),0)</f>
        <v>100</v>
      </c>
      <c r="Y449" s="10">
        <f>ROUND(VLOOKUP($C449,$B$4:$BH$42,24,FALSE),0)</f>
        <v>0</v>
      </c>
      <c r="Z449" s="10">
        <f>ROUND(VLOOKUP($C449,$B$4:$BH$42,25,FALSE),0)</f>
        <v>0</v>
      </c>
      <c r="AA449" s="10">
        <f>ROUND(VLOOKUP($C449,$B$4:$BH$42,26,FALSE),0)</f>
        <v>0</v>
      </c>
      <c r="AB449" s="10">
        <f>ROUND(VLOOKUP($C449,$B$4:$BH$42,27,FALSE),0)</f>
        <v>500</v>
      </c>
      <c r="AC449" s="10">
        <f>ROUND(VLOOKUP($C449,$B$4:$BH$42,28,FALSE),0)</f>
        <v>250</v>
      </c>
      <c r="AD449" s="10">
        <f>ROUND(VLOOKUP($C449,$B$4:$BH$42,29,FALSE),0)</f>
        <v>100</v>
      </c>
      <c r="AE449" s="10">
        <f>ROUND(VLOOKUP($C449,$B$4:$BH$42,30,FALSE),0)</f>
        <v>0</v>
      </c>
      <c r="AF449" s="10">
        <f>ROUND(VLOOKUP($C449,$B$4:$BH$42,31,FALSE),0)</f>
        <v>0</v>
      </c>
      <c r="AG449" s="10">
        <f>ROUND(VLOOKUP($C449,$B$4:$BH$42,32,FALSE),0)</f>
        <v>150</v>
      </c>
      <c r="AH449" s="10">
        <f>ROUND(VLOOKUP($C449,$B$4:$BH$42,33,FALSE),0)</f>
        <v>0</v>
      </c>
      <c r="AI449" s="10">
        <f>ROUND(VLOOKUP($C449,$B$4:$BH$42,34,FALSE),0)</f>
        <v>0</v>
      </c>
      <c r="AJ449" s="3"/>
      <c r="AK449" s="10">
        <f>ROUND(VLOOKUP($C449,$B$4:$BH$42,36,FALSE),0)</f>
        <v>0</v>
      </c>
      <c r="AL449" s="10">
        <f>ROUND(VLOOKUP($C449,$B$4:$BH$42,37,FALSE),0)</f>
        <v>0</v>
      </c>
      <c r="AM449" s="3"/>
      <c r="AN449" s="10">
        <f>ROUND(VLOOKUP($C449,$B$4:$BH$42,39,FALSE),0)</f>
        <v>0</v>
      </c>
      <c r="AO449" s="10">
        <f>ROUND(VLOOKUP($C449,$B$4:$BH$42,40,FALSE),0)</f>
        <v>0</v>
      </c>
      <c r="AP449" s="10">
        <f>ROUND(VLOOKUP($C449,$B$4:$BH$42,41,FALSE),0)</f>
        <v>0</v>
      </c>
      <c r="AQ449" s="10">
        <f>ROUND(VLOOKUP($C449,$B$4:$BH$42,42,FALSE),0)</f>
        <v>0</v>
      </c>
      <c r="AR449" s="10">
        <f>ROUND(VLOOKUP($C449,$B$4:$BH$42,43,FALSE),0)</f>
        <v>0</v>
      </c>
      <c r="AS449" s="10">
        <f>ROUND(VLOOKUP($C449,$B$4:$BH$42,44,FALSE),0)</f>
        <v>0</v>
      </c>
      <c r="AT449" s="10">
        <f>ROUND(VLOOKUP($C449,$B$4:$BH$42,45,FALSE),0)</f>
        <v>0</v>
      </c>
      <c r="AU449" s="10">
        <f>ROUND(VLOOKUP($C449,$B$4:$BH$42,46,FALSE),0)</f>
        <v>0</v>
      </c>
      <c r="AV449" s="10">
        <f>ROUND(VLOOKUP($C449,$B$4:$BH$42,47,FALSE),0)</f>
        <v>0</v>
      </c>
      <c r="AW449" s="10">
        <f>ROUND(VLOOKUP($C449,$B$4:$BH$42,48,FALSE),0)</f>
        <v>0</v>
      </c>
      <c r="AX449" s="10">
        <f>ROUND(VLOOKUP($C449,$B$4:$BH$42,49,FALSE),0)</f>
        <v>0</v>
      </c>
      <c r="AY449" s="3"/>
      <c r="AZ449" s="10">
        <v>6000</v>
      </c>
      <c r="BA449" s="10">
        <v>6000</v>
      </c>
      <c r="BB449" s="10">
        <v>425</v>
      </c>
      <c r="BC449" s="10">
        <v>25</v>
      </c>
      <c r="BD449" s="10">
        <v>0</v>
      </c>
      <c r="BE449" s="10">
        <v>60</v>
      </c>
      <c r="BF449" s="3"/>
      <c r="BG449" s="10">
        <v>1000</v>
      </c>
      <c r="BH449" s="10">
        <v>5000</v>
      </c>
      <c r="BI449" s="3"/>
      <c r="BJ449" s="21">
        <v>1</v>
      </c>
      <c r="BK449" s="65">
        <v>0</v>
      </c>
      <c r="BL449" s="65">
        <v>0</v>
      </c>
      <c r="BM449" s="6">
        <f t="shared" si="1689"/>
        <v>107.11250000000001</v>
      </c>
      <c r="BN449" s="8">
        <f t="shared" si="1690"/>
        <v>347.95278528237111</v>
      </c>
      <c r="BO449" s="12">
        <f t="shared" si="1691"/>
        <v>193.05463660207172</v>
      </c>
      <c r="BP449" s="50">
        <f>(1-'#Constant'!$A$3)/($J449*'#Constant'!$B$3/'#Constant'!$C$3^($D449-1)+1)+'#Constant'!$A$3</f>
        <v>0.94452830188679238</v>
      </c>
      <c r="BQ449" s="4">
        <f t="shared" si="1692"/>
        <v>239.27287255293649</v>
      </c>
      <c r="BR449" s="50">
        <f>(1-'#Constant'!$A$3)/($K449*'#Constant'!$B$3/'#Constant'!$C$3^($D449-1)+1)+'#Constant'!$A$3</f>
        <v>0.93162790697674425</v>
      </c>
      <c r="BS449" s="4">
        <f t="shared" si="1693"/>
        <v>456.63269801180576</v>
      </c>
      <c r="BT449">
        <f>BO449/$BO$4*100</f>
        <v>146.72883194020091</v>
      </c>
    </row>
    <row r="450" spans="1:72" s="13" customFormat="1" ht="17.25" thickBot="1" x14ac:dyDescent="0.35">
      <c r="B450" s="20"/>
      <c r="D450" s="14">
        <v>1</v>
      </c>
      <c r="E450" s="14">
        <v>1</v>
      </c>
      <c r="F450" s="19">
        <v>1</v>
      </c>
      <c r="G450" s="15">
        <f>G449</f>
        <v>95</v>
      </c>
      <c r="H450" s="15">
        <f>H449</f>
        <v>95</v>
      </c>
      <c r="I450" s="15">
        <f>I449</f>
        <v>4520</v>
      </c>
      <c r="J450" s="15">
        <f>J449</f>
        <v>20</v>
      </c>
      <c r="K450" s="15">
        <f>K449</f>
        <v>25</v>
      </c>
      <c r="L450" s="16"/>
      <c r="M450" s="15">
        <f t="shared" ref="M450:V450" si="1704">M449</f>
        <v>100</v>
      </c>
      <c r="N450" s="15">
        <f t="shared" si="1704"/>
        <v>0</v>
      </c>
      <c r="O450" s="15">
        <f t="shared" si="1704"/>
        <v>0</v>
      </c>
      <c r="P450" s="15">
        <f t="shared" si="1704"/>
        <v>0</v>
      </c>
      <c r="Q450" s="15">
        <f t="shared" si="1704"/>
        <v>0</v>
      </c>
      <c r="R450" s="15">
        <f t="shared" si="1704"/>
        <v>0</v>
      </c>
      <c r="S450" s="15">
        <f t="shared" si="1704"/>
        <v>100</v>
      </c>
      <c r="T450" s="15">
        <f t="shared" si="1704"/>
        <v>0</v>
      </c>
      <c r="U450" s="15">
        <f t="shared" si="1704"/>
        <v>0</v>
      </c>
      <c r="V450" s="15">
        <f t="shared" si="1704"/>
        <v>0</v>
      </c>
      <c r="W450" s="16"/>
      <c r="X450" s="15">
        <f t="shared" ref="X450:AI450" si="1705">X449</f>
        <v>100</v>
      </c>
      <c r="Y450" s="15">
        <f t="shared" si="1705"/>
        <v>0</v>
      </c>
      <c r="Z450" s="15">
        <f t="shared" si="1705"/>
        <v>0</v>
      </c>
      <c r="AA450" s="15">
        <f t="shared" si="1705"/>
        <v>0</v>
      </c>
      <c r="AB450" s="15">
        <f t="shared" si="1705"/>
        <v>500</v>
      </c>
      <c r="AC450" s="15">
        <f t="shared" si="1705"/>
        <v>250</v>
      </c>
      <c r="AD450" s="15">
        <f t="shared" si="1705"/>
        <v>100</v>
      </c>
      <c r="AE450" s="15">
        <f t="shared" si="1705"/>
        <v>0</v>
      </c>
      <c r="AF450" s="15">
        <f t="shared" si="1705"/>
        <v>0</v>
      </c>
      <c r="AG450" s="15">
        <f t="shared" si="1705"/>
        <v>150</v>
      </c>
      <c r="AH450" s="15">
        <f t="shared" si="1705"/>
        <v>0</v>
      </c>
      <c r="AI450" s="15">
        <f t="shared" si="1705"/>
        <v>0</v>
      </c>
      <c r="AJ450" s="17"/>
      <c r="AK450" s="15">
        <f>AK449</f>
        <v>0</v>
      </c>
      <c r="AL450" s="15">
        <f>AL449</f>
        <v>0</v>
      </c>
      <c r="AM450" s="17"/>
      <c r="AN450" s="15">
        <f t="shared" ref="AN450:AX450" si="1706">AN449</f>
        <v>0</v>
      </c>
      <c r="AO450" s="15">
        <f t="shared" si="1706"/>
        <v>0</v>
      </c>
      <c r="AP450" s="15">
        <f t="shared" si="1706"/>
        <v>0</v>
      </c>
      <c r="AQ450" s="15">
        <f t="shared" si="1706"/>
        <v>0</v>
      </c>
      <c r="AR450" s="15">
        <f t="shared" si="1706"/>
        <v>0</v>
      </c>
      <c r="AS450" s="15">
        <f t="shared" si="1706"/>
        <v>0</v>
      </c>
      <c r="AT450" s="15">
        <f t="shared" si="1706"/>
        <v>0</v>
      </c>
      <c r="AU450" s="15">
        <f t="shared" si="1706"/>
        <v>0</v>
      </c>
      <c r="AV450" s="15">
        <f t="shared" si="1706"/>
        <v>0</v>
      </c>
      <c r="AW450" s="15">
        <f t="shared" si="1706"/>
        <v>0</v>
      </c>
      <c r="AX450" s="15">
        <f t="shared" si="1706"/>
        <v>0</v>
      </c>
      <c r="AY450" s="17"/>
      <c r="AZ450" s="15">
        <f t="shared" ref="AZ450:BA450" si="1707">AZ449</f>
        <v>6000</v>
      </c>
      <c r="BA450" s="15">
        <f t="shared" si="1707"/>
        <v>6000</v>
      </c>
      <c r="BB450" s="15">
        <v>425</v>
      </c>
      <c r="BC450" s="15">
        <f t="shared" ref="BC450:BE450" si="1708">BC449</f>
        <v>25</v>
      </c>
      <c r="BD450" s="15">
        <f t="shared" si="1708"/>
        <v>0</v>
      </c>
      <c r="BE450" s="15">
        <f t="shared" si="1708"/>
        <v>60</v>
      </c>
      <c r="BF450" s="17"/>
      <c r="BG450" s="15">
        <f t="shared" ref="BG450:BH450" si="1709">BG449</f>
        <v>1000</v>
      </c>
      <c r="BH450" s="15">
        <f t="shared" si="1709"/>
        <v>5000</v>
      </c>
      <c r="BI450" s="17"/>
      <c r="BJ450" s="22">
        <f>G450/G449</f>
        <v>1</v>
      </c>
      <c r="BK450" s="65">
        <f t="shared" ref="BK450:BL450" si="1710">BK449</f>
        <v>0</v>
      </c>
      <c r="BL450" s="65">
        <f t="shared" si="1710"/>
        <v>0</v>
      </c>
      <c r="BM450" s="6">
        <f t="shared" si="1689"/>
        <v>107.11250000000001</v>
      </c>
      <c r="BN450" s="8">
        <f t="shared" si="1690"/>
        <v>347.95278528237111</v>
      </c>
      <c r="BO450" s="12">
        <f t="shared" si="1691"/>
        <v>193.05463660207172</v>
      </c>
      <c r="BP450" s="50">
        <f>(1-'#Constant'!$A$3)/($J450*'#Constant'!$B$3/'#Constant'!$C$3^($D450-1)+1)+'#Constant'!$A$3</f>
        <v>0.94452830188679238</v>
      </c>
      <c r="BQ450" s="4">
        <f t="shared" si="1692"/>
        <v>239.27287255293649</v>
      </c>
      <c r="BR450" s="50">
        <f>(1-'#Constant'!$A$3)/($K450*'#Constant'!$B$3/'#Constant'!$C$3^($D450-1)+1)+'#Constant'!$A$3</f>
        <v>0.93162790697674425</v>
      </c>
      <c r="BS450" s="4">
        <f t="shared" si="1693"/>
        <v>456.63269801180576</v>
      </c>
      <c r="BT450"/>
    </row>
    <row r="451" spans="1:72" x14ac:dyDescent="0.3">
      <c r="A451">
        <v>1511</v>
      </c>
      <c r="B451" s="18" t="s">
        <v>543</v>
      </c>
      <c r="C451" s="43" t="str">
        <f>VLOOKUP($A451,[2]CreatureTable!$A:$I,9,FALSE)</f>
        <v>Mechanic</v>
      </c>
      <c r="D451">
        <v>1</v>
      </c>
      <c r="E451">
        <v>1</v>
      </c>
      <c r="F451" s="18">
        <v>1</v>
      </c>
      <c r="G451" s="10">
        <f>ROUND(VLOOKUP($C451,$B$4:$BH$42,6,FALSE),0)</f>
        <v>104</v>
      </c>
      <c r="H451" s="10">
        <f>ROUND(VLOOKUP($C451,$B$4:$BH$42,7,FALSE),0)</f>
        <v>104</v>
      </c>
      <c r="I451" s="10">
        <f>ROUND(VLOOKUP($C451,$B$4:$BH$42,8,FALSE),0)</f>
        <v>4734</v>
      </c>
      <c r="J451" s="10">
        <f>ROUND(VLOOKUP($C451,$B$4:$BH$42,9,FALSE),0)</f>
        <v>22</v>
      </c>
      <c r="K451" s="10">
        <f>ROUND(VLOOKUP($C451,$B$4:$BH$42,10,FALSE),0)</f>
        <v>18</v>
      </c>
      <c r="L451" s="2"/>
      <c r="M451" s="10">
        <f>ROUND(VLOOKUP($C451,$B$4:$BH$42,12,FALSE),0)</f>
        <v>150</v>
      </c>
      <c r="N451" s="10">
        <f>ROUND(VLOOKUP($C451,$B$4:$BH$42,13,FALSE),0)</f>
        <v>0</v>
      </c>
      <c r="O451" s="10">
        <f>ROUND(VLOOKUP($C451,$B$4:$BH$42,14,FALSE),0)</f>
        <v>500</v>
      </c>
      <c r="P451" s="10">
        <f>ROUND(VLOOKUP($C451,$B$4:$BH$42,15,FALSE),0)</f>
        <v>0</v>
      </c>
      <c r="Q451" s="10">
        <f>ROUND(VLOOKUP($C451,$B$4:$BH$42,16,FALSE),0)</f>
        <v>0</v>
      </c>
      <c r="R451" s="10">
        <f>ROUND(VLOOKUP($C451,$B$4:$BH$42,17,FALSE),0)</f>
        <v>0</v>
      </c>
      <c r="S451" s="10">
        <f>ROUND(VLOOKUP($C451,$B$4:$BH$42,18,FALSE),0)</f>
        <v>200</v>
      </c>
      <c r="T451" s="10">
        <f>ROUND(VLOOKUP($C451,$B$4:$BH$42,19,FALSE),0)</f>
        <v>100</v>
      </c>
      <c r="U451" s="10">
        <f>ROUND(VLOOKUP($C451,$B$4:$BH$42,20,FALSE),0)</f>
        <v>0</v>
      </c>
      <c r="V451" s="10">
        <f>ROUND(VLOOKUP($C451,$B$4:$BH$42,21,FALSE),0)</f>
        <v>0</v>
      </c>
      <c r="W451" s="2"/>
      <c r="X451" s="10">
        <f>ROUND(VLOOKUP($C451,$B$4:$BH$42,23,FALSE),0)</f>
        <v>150</v>
      </c>
      <c r="Y451" s="10">
        <f>ROUND(VLOOKUP($C451,$B$4:$BH$42,24,FALSE),0)</f>
        <v>0</v>
      </c>
      <c r="Z451" s="10">
        <f>ROUND(VLOOKUP($C451,$B$4:$BH$42,25,FALSE),0)</f>
        <v>500</v>
      </c>
      <c r="AA451" s="10">
        <f>ROUND(VLOOKUP($C451,$B$4:$BH$42,26,FALSE),0)</f>
        <v>0</v>
      </c>
      <c r="AB451" s="10">
        <f>ROUND(VLOOKUP($C451,$B$4:$BH$42,27,FALSE),0)</f>
        <v>0</v>
      </c>
      <c r="AC451" s="10">
        <f>ROUND(VLOOKUP($C451,$B$4:$BH$42,28,FALSE),0)</f>
        <v>0</v>
      </c>
      <c r="AD451" s="10">
        <f>ROUND(VLOOKUP($C451,$B$4:$BH$42,29,FALSE),0)</f>
        <v>200</v>
      </c>
      <c r="AE451" s="10">
        <f>ROUND(VLOOKUP($C451,$B$4:$BH$42,30,FALSE),0)</f>
        <v>100</v>
      </c>
      <c r="AF451" s="10">
        <f>ROUND(VLOOKUP($C451,$B$4:$BH$42,31,FALSE),0)</f>
        <v>0</v>
      </c>
      <c r="AG451" s="10">
        <f>ROUND(VLOOKUP($C451,$B$4:$BH$42,32,FALSE),0)</f>
        <v>0</v>
      </c>
      <c r="AH451" s="10">
        <f>ROUND(VLOOKUP($C451,$B$4:$BH$42,33,FALSE),0)</f>
        <v>0</v>
      </c>
      <c r="AI451" s="10">
        <f>ROUND(VLOOKUP($C451,$B$4:$BH$42,34,FALSE),0)</f>
        <v>0</v>
      </c>
      <c r="AJ451" s="3"/>
      <c r="AK451" s="10">
        <f>ROUND(VLOOKUP($C451,$B$4:$BH$42,36,FALSE),0)</f>
        <v>0</v>
      </c>
      <c r="AL451" s="10">
        <f>ROUND(VLOOKUP($C451,$B$4:$BH$42,37,FALSE),0)</f>
        <v>0</v>
      </c>
      <c r="AM451" s="3"/>
      <c r="AN451" s="10">
        <f>ROUND(VLOOKUP($C451,$B$4:$BH$42,39,FALSE),0)</f>
        <v>0</v>
      </c>
      <c r="AO451" s="10">
        <f>ROUND(VLOOKUP($C451,$B$4:$BH$42,40,FALSE),0)</f>
        <v>0</v>
      </c>
      <c r="AP451" s="10">
        <f>ROUND(VLOOKUP($C451,$B$4:$BH$42,41,FALSE),0)</f>
        <v>0</v>
      </c>
      <c r="AQ451" s="10">
        <f>ROUND(VLOOKUP($C451,$B$4:$BH$42,42,FALSE),0)</f>
        <v>0</v>
      </c>
      <c r="AR451" s="10">
        <f>ROUND(VLOOKUP($C451,$B$4:$BH$42,43,FALSE),0)</f>
        <v>0</v>
      </c>
      <c r="AS451" s="10">
        <f>ROUND(VLOOKUP($C451,$B$4:$BH$42,44,FALSE),0)</f>
        <v>0</v>
      </c>
      <c r="AT451" s="10">
        <f>ROUND(VLOOKUP($C451,$B$4:$BH$42,45,FALSE),0)</f>
        <v>0</v>
      </c>
      <c r="AU451" s="10">
        <f>ROUND(VLOOKUP($C451,$B$4:$BH$42,46,FALSE),0)</f>
        <v>0</v>
      </c>
      <c r="AV451" s="10">
        <f>ROUND(VLOOKUP($C451,$B$4:$BH$42,47,FALSE),0)</f>
        <v>0</v>
      </c>
      <c r="AW451" s="10">
        <f>ROUND(VLOOKUP($C451,$B$4:$BH$42,48,FALSE),0)</f>
        <v>0</v>
      </c>
      <c r="AX451" s="10">
        <f>ROUND(VLOOKUP($C451,$B$4:$BH$42,49,FALSE),0)</f>
        <v>0</v>
      </c>
      <c r="AY451" s="3"/>
      <c r="AZ451" s="10">
        <v>6000</v>
      </c>
      <c r="BA451" s="10">
        <v>6000</v>
      </c>
      <c r="BB451" s="10">
        <v>435</v>
      </c>
      <c r="BC451" s="10">
        <v>25</v>
      </c>
      <c r="BD451" s="10">
        <v>0</v>
      </c>
      <c r="BE451" s="10">
        <v>60</v>
      </c>
      <c r="BF451" s="3"/>
      <c r="BG451" s="10">
        <v>1000</v>
      </c>
      <c r="BH451" s="10">
        <v>5000</v>
      </c>
      <c r="BI451" s="3"/>
      <c r="BJ451" s="21">
        <v>1</v>
      </c>
      <c r="BK451" s="65">
        <v>0</v>
      </c>
      <c r="BL451" s="65">
        <v>0</v>
      </c>
      <c r="BM451" s="6">
        <f t="shared" si="1689"/>
        <v>140.45850000000002</v>
      </c>
      <c r="BN451" s="8">
        <f t="shared" si="1690"/>
        <v>250.60111205013436</v>
      </c>
      <c r="BO451" s="12">
        <f t="shared" si="1691"/>
        <v>187.61411539885214</v>
      </c>
      <c r="BP451" s="50">
        <f>(1-'#Constant'!$A$3)/($J451*'#Constant'!$B$3/'#Constant'!$C$3^($D451-1)+1)+'#Constant'!$A$3</f>
        <v>0.93932457786116319</v>
      </c>
      <c r="BQ451" s="4">
        <f t="shared" si="1692"/>
        <v>251.98957376263334</v>
      </c>
      <c r="BR451" s="50">
        <f>(1-'#Constant'!$A$3)/($K451*'#Constant'!$B$3/'#Constant'!$C$3^($D451-1)+1)+'#Constant'!$A$3</f>
        <v>0.9497912713472485</v>
      </c>
      <c r="BS451" s="4">
        <f t="shared" si="1693"/>
        <v>249.21265033763538</v>
      </c>
      <c r="BT451">
        <f>BO451/$BO$4*100</f>
        <v>142.5938298737147</v>
      </c>
    </row>
    <row r="452" spans="1:72" s="13" customFormat="1" ht="17.25" thickBot="1" x14ac:dyDescent="0.35">
      <c r="B452" s="20"/>
      <c r="D452" s="14">
        <v>1</v>
      </c>
      <c r="E452" s="14">
        <v>1</v>
      </c>
      <c r="F452" s="19">
        <v>1</v>
      </c>
      <c r="G452" s="15">
        <f>G451</f>
        <v>104</v>
      </c>
      <c r="H452" s="15">
        <f>H451</f>
        <v>104</v>
      </c>
      <c r="I452" s="15">
        <f>I451</f>
        <v>4734</v>
      </c>
      <c r="J452" s="15">
        <f>J451</f>
        <v>22</v>
      </c>
      <c r="K452" s="15">
        <f>K451</f>
        <v>18</v>
      </c>
      <c r="L452" s="16"/>
      <c r="M452" s="15">
        <f t="shared" ref="M452:V452" si="1711">M451</f>
        <v>150</v>
      </c>
      <c r="N452" s="15">
        <f t="shared" si="1711"/>
        <v>0</v>
      </c>
      <c r="O452" s="15">
        <f t="shared" si="1711"/>
        <v>500</v>
      </c>
      <c r="P452" s="15">
        <f t="shared" si="1711"/>
        <v>0</v>
      </c>
      <c r="Q452" s="15">
        <f t="shared" si="1711"/>
        <v>0</v>
      </c>
      <c r="R452" s="15">
        <f t="shared" si="1711"/>
        <v>0</v>
      </c>
      <c r="S452" s="15">
        <f t="shared" si="1711"/>
        <v>200</v>
      </c>
      <c r="T452" s="15">
        <f t="shared" si="1711"/>
        <v>100</v>
      </c>
      <c r="U452" s="15">
        <f t="shared" si="1711"/>
        <v>0</v>
      </c>
      <c r="V452" s="15">
        <f t="shared" si="1711"/>
        <v>0</v>
      </c>
      <c r="W452" s="16"/>
      <c r="X452" s="15">
        <f t="shared" ref="X452:AI452" si="1712">X451</f>
        <v>150</v>
      </c>
      <c r="Y452" s="15">
        <f t="shared" si="1712"/>
        <v>0</v>
      </c>
      <c r="Z452" s="15">
        <f t="shared" si="1712"/>
        <v>500</v>
      </c>
      <c r="AA452" s="15">
        <f t="shared" si="1712"/>
        <v>0</v>
      </c>
      <c r="AB452" s="15">
        <f t="shared" si="1712"/>
        <v>0</v>
      </c>
      <c r="AC452" s="15">
        <f t="shared" si="1712"/>
        <v>0</v>
      </c>
      <c r="AD452" s="15">
        <f t="shared" si="1712"/>
        <v>200</v>
      </c>
      <c r="AE452" s="15">
        <f t="shared" si="1712"/>
        <v>100</v>
      </c>
      <c r="AF452" s="15">
        <f t="shared" si="1712"/>
        <v>0</v>
      </c>
      <c r="AG452" s="15">
        <f t="shared" si="1712"/>
        <v>0</v>
      </c>
      <c r="AH452" s="15">
        <f t="shared" si="1712"/>
        <v>0</v>
      </c>
      <c r="AI452" s="15">
        <f t="shared" si="1712"/>
        <v>0</v>
      </c>
      <c r="AJ452" s="17"/>
      <c r="AK452" s="15">
        <f>AK451</f>
        <v>0</v>
      </c>
      <c r="AL452" s="15">
        <f>AL451</f>
        <v>0</v>
      </c>
      <c r="AM452" s="17"/>
      <c r="AN452" s="15">
        <f t="shared" ref="AN452:AX452" si="1713">AN451</f>
        <v>0</v>
      </c>
      <c r="AO452" s="15">
        <f t="shared" si="1713"/>
        <v>0</v>
      </c>
      <c r="AP452" s="15">
        <f t="shared" si="1713"/>
        <v>0</v>
      </c>
      <c r="AQ452" s="15">
        <f t="shared" si="1713"/>
        <v>0</v>
      </c>
      <c r="AR452" s="15">
        <f t="shared" si="1713"/>
        <v>0</v>
      </c>
      <c r="AS452" s="15">
        <f t="shared" si="1713"/>
        <v>0</v>
      </c>
      <c r="AT452" s="15">
        <f t="shared" si="1713"/>
        <v>0</v>
      </c>
      <c r="AU452" s="15">
        <f t="shared" si="1713"/>
        <v>0</v>
      </c>
      <c r="AV452" s="15">
        <f t="shared" si="1713"/>
        <v>0</v>
      </c>
      <c r="AW452" s="15">
        <f t="shared" si="1713"/>
        <v>0</v>
      </c>
      <c r="AX452" s="15">
        <f t="shared" si="1713"/>
        <v>0</v>
      </c>
      <c r="AY452" s="17"/>
      <c r="AZ452" s="15">
        <f t="shared" ref="AZ452:BA452" si="1714">AZ451</f>
        <v>6000</v>
      </c>
      <c r="BA452" s="15">
        <f t="shared" si="1714"/>
        <v>6000</v>
      </c>
      <c r="BB452" s="10">
        <f>BB451</f>
        <v>435</v>
      </c>
      <c r="BC452" s="15">
        <f t="shared" ref="BC452:BE452" si="1715">BC451</f>
        <v>25</v>
      </c>
      <c r="BD452" s="15">
        <f t="shared" si="1715"/>
        <v>0</v>
      </c>
      <c r="BE452" s="15">
        <f t="shared" si="1715"/>
        <v>60</v>
      </c>
      <c r="BF452" s="17"/>
      <c r="BG452" s="15">
        <f t="shared" ref="BG452:BH452" si="1716">BG451</f>
        <v>1000</v>
      </c>
      <c r="BH452" s="15">
        <f t="shared" si="1716"/>
        <v>5000</v>
      </c>
      <c r="BI452" s="17"/>
      <c r="BJ452" s="22">
        <f>G452/G451</f>
        <v>1</v>
      </c>
      <c r="BK452" s="65">
        <f t="shared" ref="BK452:BL452" si="1717">BK451</f>
        <v>0</v>
      </c>
      <c r="BL452" s="65">
        <f t="shared" si="1717"/>
        <v>0</v>
      </c>
      <c r="BM452" s="6">
        <f t="shared" si="1689"/>
        <v>140.45850000000002</v>
      </c>
      <c r="BN452" s="8">
        <f t="shared" si="1690"/>
        <v>250.60111205013436</v>
      </c>
      <c r="BO452" s="12">
        <f t="shared" si="1691"/>
        <v>187.61411539885214</v>
      </c>
      <c r="BP452" s="50">
        <f>(1-'#Constant'!$A$3)/($J452*'#Constant'!$B$3/'#Constant'!$C$3^($D452-1)+1)+'#Constant'!$A$3</f>
        <v>0.93932457786116319</v>
      </c>
      <c r="BQ452" s="4">
        <f t="shared" si="1692"/>
        <v>251.98957376263334</v>
      </c>
      <c r="BR452" s="50">
        <f>(1-'#Constant'!$A$3)/($K452*'#Constant'!$B$3/'#Constant'!$C$3^($D452-1)+1)+'#Constant'!$A$3</f>
        <v>0.9497912713472485</v>
      </c>
      <c r="BS452" s="4">
        <f t="shared" si="1693"/>
        <v>249.21265033763538</v>
      </c>
      <c r="BT452"/>
    </row>
    <row r="453" spans="1:72" x14ac:dyDescent="0.3">
      <c r="A453">
        <v>25504</v>
      </c>
      <c r="B453" s="18" t="e">
        <f>VLOOKUP(CONCATENATE("CREATURE_NAME_",A453),[1]Localization_Hero!$A:$E,2,FALSE)</f>
        <v>#N/A</v>
      </c>
      <c r="C453" s="43" t="str">
        <f>VLOOKUP($A453,[2]CreatureTable!$A:$I,9,FALSE)</f>
        <v>Warrior</v>
      </c>
      <c r="D453">
        <v>1</v>
      </c>
      <c r="E453">
        <v>1</v>
      </c>
      <c r="F453" s="18">
        <v>1</v>
      </c>
      <c r="G453" s="10">
        <f>ROUND(VLOOKUP($C453,$B$4:$BH$42,6,FALSE),0)</f>
        <v>92</v>
      </c>
      <c r="H453" s="10">
        <f>ROUND(VLOOKUP($C453,$B$4:$BH$42,7,FALSE),0)</f>
        <v>92</v>
      </c>
      <c r="I453" s="10">
        <f>ROUND(VLOOKUP($C453,$B$4:$BH$42,8,FALSE),0)</f>
        <v>5930</v>
      </c>
      <c r="J453" s="10">
        <f>ROUND(VLOOKUP($C453,$B$4:$BH$42,9,FALSE),0)</f>
        <v>30</v>
      </c>
      <c r="K453" s="10">
        <f>ROUND(VLOOKUP($C453,$B$4:$BH$42,10,FALSE),0)</f>
        <v>36</v>
      </c>
      <c r="L453" s="2"/>
      <c r="M453" s="10">
        <f>ROUND(VLOOKUP($C453,$B$4:$BH$42,12,FALSE),0)</f>
        <v>150</v>
      </c>
      <c r="N453" s="10">
        <f>ROUND(VLOOKUP($C453,$B$4:$BH$42,13,FALSE),0)</f>
        <v>0</v>
      </c>
      <c r="O453" s="10">
        <f>ROUND(VLOOKUP($C453,$B$4:$BH$42,14,FALSE),0)</f>
        <v>0</v>
      </c>
      <c r="P453" s="10">
        <f>ROUND(VLOOKUP($C453,$B$4:$BH$42,15,FALSE),0)</f>
        <v>100</v>
      </c>
      <c r="Q453" s="10">
        <f>ROUND(VLOOKUP($C453,$B$4:$BH$42,16,FALSE),0)</f>
        <v>0</v>
      </c>
      <c r="R453" s="10">
        <f>ROUND(VLOOKUP($C453,$B$4:$BH$42,17,FALSE),0)</f>
        <v>0</v>
      </c>
      <c r="S453" s="10">
        <f>ROUND(VLOOKUP($C453,$B$4:$BH$42,18,FALSE),0)</f>
        <v>100</v>
      </c>
      <c r="T453" s="10">
        <f>ROUND(VLOOKUP($C453,$B$4:$BH$42,19,FALSE),0)</f>
        <v>150</v>
      </c>
      <c r="U453" s="10">
        <f>ROUND(VLOOKUP($C453,$B$4:$BH$42,20,FALSE),0)</f>
        <v>0</v>
      </c>
      <c r="V453" s="10">
        <f>ROUND(VLOOKUP($C453,$B$4:$BH$42,21,FALSE),0)</f>
        <v>0</v>
      </c>
      <c r="W453" s="2"/>
      <c r="X453" s="10">
        <f>ROUND(VLOOKUP($C453,$B$4:$BH$42,23,FALSE),0)</f>
        <v>150</v>
      </c>
      <c r="Y453" s="10">
        <f>ROUND(VLOOKUP($C453,$B$4:$BH$42,24,FALSE),0)</f>
        <v>0</v>
      </c>
      <c r="Z453" s="10">
        <f>ROUND(VLOOKUP($C453,$B$4:$BH$42,25,FALSE),0)</f>
        <v>0</v>
      </c>
      <c r="AA453" s="10">
        <f>ROUND(VLOOKUP($C453,$B$4:$BH$42,26,FALSE),0)</f>
        <v>100</v>
      </c>
      <c r="AB453" s="10">
        <f>ROUND(VLOOKUP($C453,$B$4:$BH$42,27,FALSE),0)</f>
        <v>0</v>
      </c>
      <c r="AC453" s="10">
        <f>ROUND(VLOOKUP($C453,$B$4:$BH$42,28,FALSE),0)</f>
        <v>0</v>
      </c>
      <c r="AD453" s="10">
        <f>ROUND(VLOOKUP($C453,$B$4:$BH$42,29,FALSE),0)</f>
        <v>100</v>
      </c>
      <c r="AE453" s="10">
        <f>ROUND(VLOOKUP($C453,$B$4:$BH$42,30,FALSE),0)</f>
        <v>150</v>
      </c>
      <c r="AF453" s="10">
        <f>ROUND(VLOOKUP($C453,$B$4:$BH$42,31,FALSE),0)</f>
        <v>0</v>
      </c>
      <c r="AG453" s="10">
        <f>ROUND(VLOOKUP($C453,$B$4:$BH$42,32,FALSE),0)</f>
        <v>0</v>
      </c>
      <c r="AH453" s="10">
        <f>ROUND(VLOOKUP($C453,$B$4:$BH$42,33,FALSE),0)</f>
        <v>0</v>
      </c>
      <c r="AI453" s="10">
        <f>ROUND(VLOOKUP($C453,$B$4:$BH$42,34,FALSE),0)</f>
        <v>0</v>
      </c>
      <c r="AJ453" s="3"/>
      <c r="AK453" s="10">
        <f>ROUND(VLOOKUP($C453,$B$4:$BH$42,36,FALSE),0)</f>
        <v>150</v>
      </c>
      <c r="AL453" s="10">
        <f>ROUND(VLOOKUP($C453,$B$4:$BH$42,37,FALSE),0)</f>
        <v>0</v>
      </c>
      <c r="AM453" s="3"/>
      <c r="AN453" s="10">
        <f>ROUND(VLOOKUP($C453,$B$4:$BH$42,39,FALSE),0)</f>
        <v>0</v>
      </c>
      <c r="AO453" s="10">
        <f>ROUND(VLOOKUP($C453,$B$4:$BH$42,40,FALSE),0)</f>
        <v>0</v>
      </c>
      <c r="AP453" s="10">
        <f>ROUND(VLOOKUP($C453,$B$4:$BH$42,41,FALSE),0)</f>
        <v>0</v>
      </c>
      <c r="AQ453" s="10">
        <f>ROUND(VLOOKUP($C453,$B$4:$BH$42,42,FALSE),0)</f>
        <v>0</v>
      </c>
      <c r="AR453" s="10">
        <f>ROUND(VLOOKUP($C453,$B$4:$BH$42,43,FALSE),0)</f>
        <v>0</v>
      </c>
      <c r="AS453" s="10">
        <f>ROUND(VLOOKUP($C453,$B$4:$BH$42,44,FALSE),0)</f>
        <v>0</v>
      </c>
      <c r="AT453" s="10">
        <f>ROUND(VLOOKUP($C453,$B$4:$BH$42,45,FALSE),0)</f>
        <v>0</v>
      </c>
      <c r="AU453" s="10">
        <f>ROUND(VLOOKUP($C453,$B$4:$BH$42,46,FALSE),0)</f>
        <v>0</v>
      </c>
      <c r="AV453" s="10">
        <f>ROUND(VLOOKUP($C453,$B$4:$BH$42,47,FALSE),0)</f>
        <v>0</v>
      </c>
      <c r="AW453" s="10">
        <f>ROUND(VLOOKUP($C453,$B$4:$BH$42,48,FALSE),0)</f>
        <v>0</v>
      </c>
      <c r="AX453" s="10">
        <f>ROUND(VLOOKUP($C453,$B$4:$BH$42,49,FALSE),0)</f>
        <v>0</v>
      </c>
      <c r="AY453" s="3"/>
      <c r="AZ453" s="10">
        <v>0</v>
      </c>
      <c r="BA453" s="10">
        <v>0</v>
      </c>
      <c r="BB453" s="10">
        <v>0</v>
      </c>
      <c r="BC453" s="10">
        <v>0</v>
      </c>
      <c r="BD453" s="10">
        <v>0</v>
      </c>
      <c r="BE453" s="10">
        <v>0</v>
      </c>
      <c r="BF453" s="3"/>
      <c r="BG453" s="10">
        <v>1000</v>
      </c>
      <c r="BH453" s="10">
        <v>4500</v>
      </c>
      <c r="BI453" s="3"/>
      <c r="BJ453" s="21">
        <v>1</v>
      </c>
      <c r="BK453" s="65">
        <v>0</v>
      </c>
      <c r="BL453" s="65">
        <v>0</v>
      </c>
      <c r="BM453" s="6">
        <f t="shared" si="1211"/>
        <v>116.57837499999998</v>
      </c>
      <c r="BN453" s="8">
        <f t="shared" si="1212"/>
        <v>388.44422318283398</v>
      </c>
      <c r="BO453" s="12">
        <f t="shared" si="997"/>
        <v>212.80083720886088</v>
      </c>
      <c r="BP453" s="50">
        <f>(1-'#Constant'!$A$3)/($J453*'#Constant'!$B$3/'#Constant'!$C$3^($D453-1)+1)+'#Constant'!$A$3</f>
        <v>0.91908256880733941</v>
      </c>
      <c r="BQ453" s="4">
        <f t="shared" si="1213"/>
        <v>358.44923581996852</v>
      </c>
      <c r="BR453" s="50">
        <f>(1-'#Constant'!$A$3)/($K453*'#Constant'!$B$3/'#Constant'!$C$3^($D453-1)+1)+'#Constant'!$A$3</f>
        <v>0.90447653429602881</v>
      </c>
      <c r="BS453" s="4">
        <f t="shared" si="1214"/>
        <v>364.2376910318157</v>
      </c>
      <c r="BT453">
        <f>BO453/$BO$4*100</f>
        <v>161.73669189781026</v>
      </c>
    </row>
    <row r="454" spans="1:72" s="13" customFormat="1" ht="17.25" thickBot="1" x14ac:dyDescent="0.35">
      <c r="B454" s="20"/>
      <c r="D454" s="14">
        <v>1</v>
      </c>
      <c r="E454" s="14">
        <v>1</v>
      </c>
      <c r="F454" s="19">
        <v>1</v>
      </c>
      <c r="G454" s="15">
        <f>G453</f>
        <v>92</v>
      </c>
      <c r="H454" s="15">
        <f>H453</f>
        <v>92</v>
      </c>
      <c r="I454" s="15">
        <f>I453</f>
        <v>5930</v>
      </c>
      <c r="J454" s="15">
        <f>J453</f>
        <v>30</v>
      </c>
      <c r="K454" s="15">
        <f>K453</f>
        <v>36</v>
      </c>
      <c r="L454" s="16"/>
      <c r="M454" s="15">
        <f t="shared" ref="M454:V454" si="1718">M453</f>
        <v>150</v>
      </c>
      <c r="N454" s="15">
        <f t="shared" si="1718"/>
        <v>0</v>
      </c>
      <c r="O454" s="15">
        <f t="shared" si="1718"/>
        <v>0</v>
      </c>
      <c r="P454" s="15">
        <f t="shared" si="1718"/>
        <v>100</v>
      </c>
      <c r="Q454" s="15">
        <f t="shared" si="1718"/>
        <v>0</v>
      </c>
      <c r="R454" s="15">
        <f t="shared" si="1718"/>
        <v>0</v>
      </c>
      <c r="S454" s="15">
        <f t="shared" si="1718"/>
        <v>100</v>
      </c>
      <c r="T454" s="15">
        <f t="shared" si="1718"/>
        <v>150</v>
      </c>
      <c r="U454" s="15">
        <f t="shared" si="1718"/>
        <v>0</v>
      </c>
      <c r="V454" s="15">
        <f t="shared" si="1718"/>
        <v>0</v>
      </c>
      <c r="W454" s="16"/>
      <c r="X454" s="15">
        <f t="shared" ref="X454:AI454" si="1719">X453</f>
        <v>150</v>
      </c>
      <c r="Y454" s="15">
        <f t="shared" si="1719"/>
        <v>0</v>
      </c>
      <c r="Z454" s="15">
        <f t="shared" si="1719"/>
        <v>0</v>
      </c>
      <c r="AA454" s="15">
        <f t="shared" si="1719"/>
        <v>100</v>
      </c>
      <c r="AB454" s="15">
        <f t="shared" si="1719"/>
        <v>0</v>
      </c>
      <c r="AC454" s="15">
        <f t="shared" si="1719"/>
        <v>0</v>
      </c>
      <c r="AD454" s="15">
        <f t="shared" si="1719"/>
        <v>100</v>
      </c>
      <c r="AE454" s="15">
        <f t="shared" si="1719"/>
        <v>150</v>
      </c>
      <c r="AF454" s="15">
        <f t="shared" si="1719"/>
        <v>0</v>
      </c>
      <c r="AG454" s="15">
        <f t="shared" si="1719"/>
        <v>0</v>
      </c>
      <c r="AH454" s="15">
        <f t="shared" si="1719"/>
        <v>0</v>
      </c>
      <c r="AI454" s="15">
        <f t="shared" si="1719"/>
        <v>0</v>
      </c>
      <c r="AJ454" s="17"/>
      <c r="AK454" s="15">
        <f>AK453</f>
        <v>150</v>
      </c>
      <c r="AL454" s="15">
        <f>AL453</f>
        <v>0</v>
      </c>
      <c r="AM454" s="17"/>
      <c r="AN454" s="15">
        <f t="shared" ref="AN454:AX454" si="1720">AN453</f>
        <v>0</v>
      </c>
      <c r="AO454" s="15">
        <f t="shared" si="1720"/>
        <v>0</v>
      </c>
      <c r="AP454" s="15">
        <f t="shared" si="1720"/>
        <v>0</v>
      </c>
      <c r="AQ454" s="15">
        <f t="shared" si="1720"/>
        <v>0</v>
      </c>
      <c r="AR454" s="15">
        <f t="shared" si="1720"/>
        <v>0</v>
      </c>
      <c r="AS454" s="15">
        <f t="shared" si="1720"/>
        <v>0</v>
      </c>
      <c r="AT454" s="15">
        <f t="shared" si="1720"/>
        <v>0</v>
      </c>
      <c r="AU454" s="15">
        <f t="shared" si="1720"/>
        <v>0</v>
      </c>
      <c r="AV454" s="15">
        <f t="shared" si="1720"/>
        <v>0</v>
      </c>
      <c r="AW454" s="15">
        <f t="shared" si="1720"/>
        <v>0</v>
      </c>
      <c r="AX454" s="15">
        <f t="shared" si="1720"/>
        <v>0</v>
      </c>
      <c r="AY454" s="17"/>
      <c r="AZ454" s="15">
        <f t="shared" ref="AZ454:BD454" si="1721">AZ453</f>
        <v>0</v>
      </c>
      <c r="BA454" s="15">
        <f t="shared" si="1721"/>
        <v>0</v>
      </c>
      <c r="BB454" s="15">
        <v>0</v>
      </c>
      <c r="BC454" s="15">
        <f t="shared" si="1721"/>
        <v>0</v>
      </c>
      <c r="BD454" s="15">
        <f t="shared" si="1721"/>
        <v>0</v>
      </c>
      <c r="BE454" s="15">
        <f t="shared" ref="BE454" si="1722">BE453</f>
        <v>0</v>
      </c>
      <c r="BF454" s="17"/>
      <c r="BG454" s="15">
        <f t="shared" ref="BG454:BH454" si="1723">BG453</f>
        <v>1000</v>
      </c>
      <c r="BH454" s="15">
        <f t="shared" si="1723"/>
        <v>4500</v>
      </c>
      <c r="BI454" s="17"/>
      <c r="BJ454" s="22">
        <f>G454/G453</f>
        <v>1</v>
      </c>
      <c r="BK454" s="65">
        <f t="shared" si="1293"/>
        <v>0</v>
      </c>
      <c r="BL454" s="65">
        <f t="shared" si="1293"/>
        <v>0</v>
      </c>
      <c r="BM454" s="6">
        <f t="shared" si="1211"/>
        <v>116.57837499999998</v>
      </c>
      <c r="BN454" s="8">
        <f t="shared" si="1212"/>
        <v>388.44422318283398</v>
      </c>
      <c r="BO454" s="12">
        <f t="shared" si="997"/>
        <v>212.80083720886088</v>
      </c>
      <c r="BP454" s="50">
        <f>(1-'#Constant'!$A$3)/($J454*'#Constant'!$B$3/'#Constant'!$C$3^($D454-1)+1)+'#Constant'!$A$3</f>
        <v>0.91908256880733941</v>
      </c>
      <c r="BQ454" s="4">
        <f t="shared" si="1213"/>
        <v>358.44923581996852</v>
      </c>
      <c r="BR454" s="50">
        <f>(1-'#Constant'!$A$3)/($K454*'#Constant'!$B$3/'#Constant'!$C$3^($D454-1)+1)+'#Constant'!$A$3</f>
        <v>0.90447653429602881</v>
      </c>
      <c r="BS454" s="4">
        <f t="shared" si="1214"/>
        <v>364.2376910318157</v>
      </c>
      <c r="BT454"/>
    </row>
    <row r="455" spans="1:72" x14ac:dyDescent="0.3">
      <c r="A455">
        <v>601</v>
      </c>
      <c r="B455" s="18" t="str">
        <f>VLOOKUP(CONCATENATE("CREATURE_NAME_",A455),[1]Localization_Hero!$A:$E,2,FALSE)</f>
        <v>{1}의 빛</v>
      </c>
      <c r="C455" s="43" t="str">
        <f>VLOOKUP($A455,[2]CreatureTable!$A:$I,9,FALSE)</f>
        <v>Warrior</v>
      </c>
      <c r="D455">
        <v>1</v>
      </c>
      <c r="E455">
        <v>1</v>
      </c>
      <c r="F455" s="18">
        <v>1</v>
      </c>
      <c r="G455" s="10">
        <v>100</v>
      </c>
      <c r="H455" s="10">
        <v>100</v>
      </c>
      <c r="I455" s="10">
        <v>3600</v>
      </c>
      <c r="J455" s="10">
        <v>50</v>
      </c>
      <c r="K455" s="10">
        <v>50</v>
      </c>
      <c r="L455" s="2"/>
      <c r="M455" s="10">
        <v>50</v>
      </c>
      <c r="N455" s="10">
        <v>0</v>
      </c>
      <c r="O455" s="10">
        <v>0</v>
      </c>
      <c r="P455" s="10">
        <v>100</v>
      </c>
      <c r="Q455" s="10">
        <v>0</v>
      </c>
      <c r="R455" s="10">
        <v>0</v>
      </c>
      <c r="S455" s="10">
        <v>100</v>
      </c>
      <c r="T455" s="10">
        <v>0</v>
      </c>
      <c r="U455" s="10">
        <v>0</v>
      </c>
      <c r="V455" s="10">
        <v>100</v>
      </c>
      <c r="W455" s="2"/>
      <c r="X455" s="10">
        <v>150</v>
      </c>
      <c r="Y455" s="10">
        <v>0</v>
      </c>
      <c r="Z455" s="10">
        <v>0</v>
      </c>
      <c r="AA455" s="10">
        <v>100</v>
      </c>
      <c r="AB455" s="10">
        <v>0</v>
      </c>
      <c r="AC455" s="10">
        <v>0</v>
      </c>
      <c r="AD455" s="10">
        <v>100</v>
      </c>
      <c r="AE455" s="10">
        <v>0</v>
      </c>
      <c r="AF455" s="10">
        <v>0</v>
      </c>
      <c r="AG455" s="10">
        <v>100</v>
      </c>
      <c r="AH455" s="10">
        <v>0</v>
      </c>
      <c r="AI455" s="10">
        <v>0</v>
      </c>
      <c r="AJ455" s="3"/>
      <c r="AK455" s="10">
        <v>150</v>
      </c>
      <c r="AL455" s="10">
        <v>0</v>
      </c>
      <c r="AM455" s="3"/>
      <c r="AN455" s="10">
        <f>ROUND(VLOOKUP($C455,$B$4:$BH$42,39,FALSE),0)</f>
        <v>0</v>
      </c>
      <c r="AO455" s="10">
        <f>ROUND(VLOOKUP($C455,$B$4:$BH$42,40,FALSE),0)</f>
        <v>0</v>
      </c>
      <c r="AP455" s="10">
        <f>ROUND(VLOOKUP($C455,$B$4:$BH$42,41,FALSE),0)</f>
        <v>0</v>
      </c>
      <c r="AQ455" s="10">
        <f>ROUND(VLOOKUP($C455,$B$4:$BH$42,42,FALSE),0)</f>
        <v>0</v>
      </c>
      <c r="AR455" s="10">
        <f>ROUND(VLOOKUP($C455,$B$4:$BH$42,43,FALSE),0)</f>
        <v>0</v>
      </c>
      <c r="AS455" s="10">
        <f>ROUND(VLOOKUP($C455,$B$4:$BH$42,44,FALSE),0)</f>
        <v>0</v>
      </c>
      <c r="AT455" s="10">
        <f>ROUND(VLOOKUP($C455,$B$4:$BH$42,45,FALSE),0)</f>
        <v>0</v>
      </c>
      <c r="AU455" s="10">
        <f>ROUND(VLOOKUP($C455,$B$4:$BH$42,46,FALSE),0)</f>
        <v>0</v>
      </c>
      <c r="AV455" s="10">
        <f>ROUND(VLOOKUP($C455,$B$4:$BH$42,47,FALSE),0)</f>
        <v>0</v>
      </c>
      <c r="AW455" s="10">
        <f>ROUND(VLOOKUP($C455,$B$4:$BH$42,48,FALSE),0)</f>
        <v>0</v>
      </c>
      <c r="AX455" s="10">
        <f>ROUND(VLOOKUP($C455,$B$4:$BH$42,49,FALSE),0)</f>
        <v>0</v>
      </c>
      <c r="AY455" s="3"/>
      <c r="AZ455" s="10">
        <v>6000</v>
      </c>
      <c r="BA455" s="10">
        <v>6000</v>
      </c>
      <c r="BB455" s="10">
        <v>275</v>
      </c>
      <c r="BC455" s="10">
        <v>25</v>
      </c>
      <c r="BD455" s="10">
        <v>0</v>
      </c>
      <c r="BE455" s="10">
        <v>60</v>
      </c>
      <c r="BF455" s="3"/>
      <c r="BG455" s="10">
        <v>1000</v>
      </c>
      <c r="BH455" s="10">
        <v>5000</v>
      </c>
      <c r="BI455" s="3"/>
      <c r="BJ455" s="21">
        <v>1</v>
      </c>
      <c r="BK455" s="65">
        <v>0</v>
      </c>
      <c r="BL455" s="65">
        <v>0</v>
      </c>
      <c r="BM455" s="6">
        <f t="shared" si="1211"/>
        <v>117.87499999999997</v>
      </c>
      <c r="BN455" s="8">
        <f t="shared" si="1212"/>
        <v>273.90052066024145</v>
      </c>
      <c r="BO455" s="12">
        <f t="shared" ref="BO455:BO656" si="1724">SQRT(BM455*BN455)</f>
        <v>179.68312072319412</v>
      </c>
      <c r="BP455" s="50">
        <f>(1-'#Constant'!$A$3)/($J455*'#Constant'!$B$3/'#Constant'!$C$3^($D455-1)+1)+'#Constant'!$A$3</f>
        <v>0.87217391304347835</v>
      </c>
      <c r="BQ455" s="4">
        <f t="shared" si="1213"/>
        <v>254.79118200952695</v>
      </c>
      <c r="BR455" s="50">
        <f>(1-'#Constant'!$A$3)/($K455*'#Constant'!$B$3/'#Constant'!$C$3^($D455-1)+1)+'#Constant'!$A$3</f>
        <v>0.87217391304347835</v>
      </c>
      <c r="BS455" s="4">
        <f t="shared" si="1214"/>
        <v>254.79118200952695</v>
      </c>
      <c r="BT455">
        <f>BO455/$BO$4*100</f>
        <v>136.56597369079429</v>
      </c>
    </row>
    <row r="456" spans="1:72" s="13" customFormat="1" ht="17.25" thickBot="1" x14ac:dyDescent="0.35">
      <c r="B456" s="20"/>
      <c r="D456" s="14">
        <v>1</v>
      </c>
      <c r="E456" s="14">
        <v>1</v>
      </c>
      <c r="F456" s="19">
        <v>1</v>
      </c>
      <c r="G456" s="15">
        <f>G455</f>
        <v>100</v>
      </c>
      <c r="H456" s="15">
        <f>H455</f>
        <v>100</v>
      </c>
      <c r="I456" s="15">
        <f>I455</f>
        <v>3600</v>
      </c>
      <c r="J456" s="15">
        <f>J455</f>
        <v>50</v>
      </c>
      <c r="K456" s="15">
        <f>K455</f>
        <v>50</v>
      </c>
      <c r="L456" s="16"/>
      <c r="M456" s="15">
        <v>50</v>
      </c>
      <c r="N456" s="15">
        <v>0</v>
      </c>
      <c r="O456" s="15">
        <v>0</v>
      </c>
      <c r="P456" s="15">
        <v>100</v>
      </c>
      <c r="Q456" s="15">
        <v>0</v>
      </c>
      <c r="R456" s="15">
        <v>0</v>
      </c>
      <c r="S456" s="15">
        <v>100</v>
      </c>
      <c r="T456" s="15">
        <v>0</v>
      </c>
      <c r="U456" s="15">
        <v>0</v>
      </c>
      <c r="V456" s="15">
        <v>100</v>
      </c>
      <c r="W456" s="16"/>
      <c r="X456" s="15">
        <v>150</v>
      </c>
      <c r="Y456" s="15">
        <v>0</v>
      </c>
      <c r="Z456" s="15">
        <v>0</v>
      </c>
      <c r="AA456" s="15">
        <v>100</v>
      </c>
      <c r="AB456" s="15">
        <v>0</v>
      </c>
      <c r="AC456" s="15">
        <v>0</v>
      </c>
      <c r="AD456" s="15">
        <v>100</v>
      </c>
      <c r="AE456" s="15">
        <v>0</v>
      </c>
      <c r="AF456" s="15">
        <v>0</v>
      </c>
      <c r="AG456" s="15">
        <v>100</v>
      </c>
      <c r="AH456" s="15">
        <v>0</v>
      </c>
      <c r="AI456" s="15">
        <v>0</v>
      </c>
      <c r="AJ456" s="17"/>
      <c r="AK456" s="15">
        <v>150</v>
      </c>
      <c r="AL456" s="15">
        <v>0</v>
      </c>
      <c r="AM456" s="17"/>
      <c r="AN456" s="15">
        <f t="shared" ref="AN456:AX456" si="1725">AN455</f>
        <v>0</v>
      </c>
      <c r="AO456" s="15">
        <f t="shared" si="1725"/>
        <v>0</v>
      </c>
      <c r="AP456" s="15">
        <f t="shared" si="1725"/>
        <v>0</v>
      </c>
      <c r="AQ456" s="15">
        <f t="shared" si="1725"/>
        <v>0</v>
      </c>
      <c r="AR456" s="15">
        <f t="shared" si="1725"/>
        <v>0</v>
      </c>
      <c r="AS456" s="15">
        <f t="shared" si="1725"/>
        <v>0</v>
      </c>
      <c r="AT456" s="15">
        <f t="shared" si="1725"/>
        <v>0</v>
      </c>
      <c r="AU456" s="15">
        <f t="shared" si="1725"/>
        <v>0</v>
      </c>
      <c r="AV456" s="15">
        <f t="shared" si="1725"/>
        <v>0</v>
      </c>
      <c r="AW456" s="15">
        <f t="shared" si="1725"/>
        <v>0</v>
      </c>
      <c r="AX456" s="15">
        <f t="shared" si="1725"/>
        <v>0</v>
      </c>
      <c r="AY456" s="17"/>
      <c r="AZ456" s="15">
        <f t="shared" ref="AZ456:BE456" si="1726">AZ455</f>
        <v>6000</v>
      </c>
      <c r="BA456" s="15">
        <f t="shared" si="1726"/>
        <v>6000</v>
      </c>
      <c r="BB456" s="15">
        <v>275</v>
      </c>
      <c r="BC456" s="15">
        <f t="shared" si="1726"/>
        <v>25</v>
      </c>
      <c r="BD456" s="15">
        <f t="shared" si="1726"/>
        <v>0</v>
      </c>
      <c r="BE456" s="15">
        <f t="shared" si="1726"/>
        <v>60</v>
      </c>
      <c r="BF456" s="17"/>
      <c r="BG456" s="15">
        <f t="shared" ref="BG456:BH456" si="1727">BG455</f>
        <v>1000</v>
      </c>
      <c r="BH456" s="15">
        <f t="shared" si="1727"/>
        <v>5000</v>
      </c>
      <c r="BI456" s="17"/>
      <c r="BJ456" s="22">
        <f>G456/G455</f>
        <v>1</v>
      </c>
      <c r="BK456" s="65">
        <f t="shared" si="1293"/>
        <v>0</v>
      </c>
      <c r="BL456" s="65">
        <f t="shared" si="1293"/>
        <v>0</v>
      </c>
      <c r="BM456" s="6">
        <f t="shared" si="1211"/>
        <v>117.87499999999997</v>
      </c>
      <c r="BN456" s="8">
        <f t="shared" si="1212"/>
        <v>273.90052066024145</v>
      </c>
      <c r="BO456" s="12">
        <f t="shared" si="1724"/>
        <v>179.68312072319412</v>
      </c>
      <c r="BP456" s="50">
        <f>(1-'#Constant'!$A$3)/($J456*'#Constant'!$B$3/'#Constant'!$C$3^($D456-1)+1)+'#Constant'!$A$3</f>
        <v>0.87217391304347835</v>
      </c>
      <c r="BQ456" s="4">
        <f t="shared" si="1213"/>
        <v>254.79118200952695</v>
      </c>
      <c r="BR456" s="50">
        <f>(1-'#Constant'!$A$3)/($K456*'#Constant'!$B$3/'#Constant'!$C$3^($D456-1)+1)+'#Constant'!$A$3</f>
        <v>0.87217391304347835</v>
      </c>
      <c r="BS456" s="4">
        <f t="shared" si="1214"/>
        <v>254.79118200952695</v>
      </c>
      <c r="BT456"/>
    </row>
    <row r="457" spans="1:72" x14ac:dyDescent="0.3">
      <c r="A457">
        <v>602</v>
      </c>
      <c r="B457" s="18" t="str">
        <f>VLOOKUP(CONCATENATE("CREATURE_NAME_",A457),[1]Localization_Hero!$A:$E,2,FALSE)</f>
        <v>{1}의 빛</v>
      </c>
      <c r="C457" s="43" t="str">
        <f>VLOOKUP($A457,[2]CreatureTable!$A:$I,9,FALSE)</f>
        <v>Priest</v>
      </c>
      <c r="D457">
        <v>1</v>
      </c>
      <c r="E457">
        <v>1</v>
      </c>
      <c r="F457" s="18">
        <v>1</v>
      </c>
      <c r="G457" s="10">
        <v>100</v>
      </c>
      <c r="H457" s="10">
        <v>100</v>
      </c>
      <c r="I457" s="10">
        <v>3600</v>
      </c>
      <c r="J457" s="10">
        <v>50</v>
      </c>
      <c r="K457" s="10">
        <v>50</v>
      </c>
      <c r="L457" s="2"/>
      <c r="M457" s="10">
        <v>100</v>
      </c>
      <c r="N457" s="10">
        <v>0</v>
      </c>
      <c r="O457" s="10">
        <v>0</v>
      </c>
      <c r="P457" s="10">
        <v>0</v>
      </c>
      <c r="Q457" s="10">
        <v>0</v>
      </c>
      <c r="R457" s="10">
        <v>0</v>
      </c>
      <c r="S457" s="10">
        <v>100</v>
      </c>
      <c r="T457" s="10">
        <v>0</v>
      </c>
      <c r="U457" s="10">
        <v>0</v>
      </c>
      <c r="V457" s="10">
        <v>0</v>
      </c>
      <c r="W457" s="2"/>
      <c r="X457" s="10">
        <v>100</v>
      </c>
      <c r="Y457" s="10">
        <v>0</v>
      </c>
      <c r="Z457" s="10">
        <v>0</v>
      </c>
      <c r="AA457" s="10">
        <v>0</v>
      </c>
      <c r="AB457" s="10">
        <v>500</v>
      </c>
      <c r="AC457" s="10">
        <v>250</v>
      </c>
      <c r="AD457" s="10">
        <v>100</v>
      </c>
      <c r="AE457" s="10">
        <v>0</v>
      </c>
      <c r="AF457" s="10">
        <v>0</v>
      </c>
      <c r="AG457" s="10">
        <v>150</v>
      </c>
      <c r="AH457" s="10">
        <v>0</v>
      </c>
      <c r="AI457" s="10">
        <v>0</v>
      </c>
      <c r="AJ457" s="3"/>
      <c r="AK457" s="10">
        <v>0</v>
      </c>
      <c r="AL457" s="10">
        <v>0</v>
      </c>
      <c r="AM457" s="3"/>
      <c r="AN457" s="10">
        <f>ROUND(VLOOKUP($C457,$B$4:$BH$42,39,FALSE),0)</f>
        <v>0</v>
      </c>
      <c r="AO457" s="10">
        <f>ROUND(VLOOKUP($C457,$B$4:$BH$42,40,FALSE),0)</f>
        <v>0</v>
      </c>
      <c r="AP457" s="10">
        <f>ROUND(VLOOKUP($C457,$B$4:$BH$42,41,FALSE),0)</f>
        <v>0</v>
      </c>
      <c r="AQ457" s="10">
        <f>ROUND(VLOOKUP($C457,$B$4:$BH$42,42,FALSE),0)</f>
        <v>0</v>
      </c>
      <c r="AR457" s="10">
        <f>ROUND(VLOOKUP($C457,$B$4:$BH$42,43,FALSE),0)</f>
        <v>0</v>
      </c>
      <c r="AS457" s="10">
        <f>ROUND(VLOOKUP($C457,$B$4:$BH$42,44,FALSE),0)</f>
        <v>0</v>
      </c>
      <c r="AT457" s="10">
        <f>ROUND(VLOOKUP($C457,$B$4:$BH$42,45,FALSE),0)</f>
        <v>0</v>
      </c>
      <c r="AU457" s="10">
        <f>ROUND(VLOOKUP($C457,$B$4:$BH$42,46,FALSE),0)</f>
        <v>0</v>
      </c>
      <c r="AV457" s="10">
        <f>ROUND(VLOOKUP($C457,$B$4:$BH$42,47,FALSE),0)</f>
        <v>0</v>
      </c>
      <c r="AW457" s="10">
        <f>ROUND(VLOOKUP($C457,$B$4:$BH$42,48,FALSE),0)</f>
        <v>0</v>
      </c>
      <c r="AX457" s="10">
        <f>ROUND(VLOOKUP($C457,$B$4:$BH$42,49,FALSE),0)</f>
        <v>0</v>
      </c>
      <c r="AY457" s="3"/>
      <c r="AZ457" s="10">
        <v>6000</v>
      </c>
      <c r="BA457" s="10">
        <v>6000</v>
      </c>
      <c r="BB457" s="10">
        <v>325</v>
      </c>
      <c r="BC457" s="10">
        <v>25</v>
      </c>
      <c r="BD457" s="10">
        <v>0</v>
      </c>
      <c r="BE457" s="10">
        <v>60</v>
      </c>
      <c r="BF457" s="3"/>
      <c r="BG457" s="10">
        <v>1000</v>
      </c>
      <c r="BH457" s="10">
        <v>5000</v>
      </c>
      <c r="BI457" s="3"/>
      <c r="BJ457" s="21">
        <v>1</v>
      </c>
      <c r="BK457" s="65">
        <v>0</v>
      </c>
      <c r="BL457" s="65">
        <v>0</v>
      </c>
      <c r="BM457" s="6">
        <f t="shared" si="1211"/>
        <v>112.75</v>
      </c>
      <c r="BN457" s="8">
        <f t="shared" si="1212"/>
        <v>297.4312357046507</v>
      </c>
      <c r="BO457" s="12">
        <f t="shared" si="1724"/>
        <v>183.12665514801324</v>
      </c>
      <c r="BP457" s="50">
        <f>(1-'#Constant'!$A$3)/($J457*'#Constant'!$B$3/'#Constant'!$C$3^($D457-1)+1)+'#Constant'!$A$3</f>
        <v>0.87217391304347835</v>
      </c>
      <c r="BQ457" s="4">
        <f t="shared" si="1213"/>
        <v>206.38085742771682</v>
      </c>
      <c r="BR457" s="50">
        <f>(1-'#Constant'!$A$3)/($K457*'#Constant'!$B$3/'#Constant'!$C$3^($D457-1)+1)+'#Constant'!$A$3</f>
        <v>0.87217391304347835</v>
      </c>
      <c r="BS457" s="4">
        <f t="shared" si="1214"/>
        <v>388.48161398158459</v>
      </c>
      <c r="BT457">
        <f>BO457/$BO$4*100</f>
        <v>139.18319020935451</v>
      </c>
    </row>
    <row r="458" spans="1:72" s="13" customFormat="1" ht="17.25" thickBot="1" x14ac:dyDescent="0.35">
      <c r="B458" s="20"/>
      <c r="D458" s="14">
        <v>1</v>
      </c>
      <c r="E458" s="14">
        <v>1</v>
      </c>
      <c r="F458" s="19">
        <v>1</v>
      </c>
      <c r="G458" s="15">
        <f t="shared" ref="G458" si="1728">G457</f>
        <v>100</v>
      </c>
      <c r="H458" s="15">
        <f t="shared" ref="H458" si="1729">H457</f>
        <v>100</v>
      </c>
      <c r="I458" s="15">
        <f t="shared" ref="I458" si="1730">I457</f>
        <v>3600</v>
      </c>
      <c r="J458" s="15">
        <f t="shared" ref="J458" si="1731">J457</f>
        <v>50</v>
      </c>
      <c r="K458" s="15">
        <f t="shared" ref="K458" si="1732">K457</f>
        <v>50</v>
      </c>
      <c r="L458" s="16"/>
      <c r="M458" s="15">
        <v>100</v>
      </c>
      <c r="N458" s="15">
        <v>0</v>
      </c>
      <c r="O458" s="15">
        <v>0</v>
      </c>
      <c r="P458" s="15">
        <v>0</v>
      </c>
      <c r="Q458" s="15">
        <v>0</v>
      </c>
      <c r="R458" s="15">
        <v>0</v>
      </c>
      <c r="S458" s="15">
        <v>100</v>
      </c>
      <c r="T458" s="15">
        <v>0</v>
      </c>
      <c r="U458" s="15">
        <v>0</v>
      </c>
      <c r="V458" s="15">
        <v>0</v>
      </c>
      <c r="W458" s="16"/>
      <c r="X458" s="15">
        <v>100</v>
      </c>
      <c r="Y458" s="15">
        <v>0</v>
      </c>
      <c r="Z458" s="15">
        <v>0</v>
      </c>
      <c r="AA458" s="15">
        <v>0</v>
      </c>
      <c r="AB458" s="15">
        <v>500</v>
      </c>
      <c r="AC458" s="15">
        <v>250</v>
      </c>
      <c r="AD458" s="15">
        <v>100</v>
      </c>
      <c r="AE458" s="15">
        <v>0</v>
      </c>
      <c r="AF458" s="15">
        <v>0</v>
      </c>
      <c r="AG458" s="15">
        <v>150</v>
      </c>
      <c r="AH458" s="15">
        <v>0</v>
      </c>
      <c r="AI458" s="15">
        <v>0</v>
      </c>
      <c r="AJ458" s="17"/>
      <c r="AK458" s="15">
        <v>0</v>
      </c>
      <c r="AL458" s="15">
        <v>0</v>
      </c>
      <c r="AM458" s="17"/>
      <c r="AN458" s="15">
        <f t="shared" ref="AN458:AX458" si="1733">AN457</f>
        <v>0</v>
      </c>
      <c r="AO458" s="15">
        <f t="shared" si="1733"/>
        <v>0</v>
      </c>
      <c r="AP458" s="15">
        <f t="shared" si="1733"/>
        <v>0</v>
      </c>
      <c r="AQ458" s="15">
        <f t="shared" si="1733"/>
        <v>0</v>
      </c>
      <c r="AR458" s="15">
        <f t="shared" si="1733"/>
        <v>0</v>
      </c>
      <c r="AS458" s="15">
        <f t="shared" si="1733"/>
        <v>0</v>
      </c>
      <c r="AT458" s="15">
        <f t="shared" si="1733"/>
        <v>0</v>
      </c>
      <c r="AU458" s="15">
        <f t="shared" si="1733"/>
        <v>0</v>
      </c>
      <c r="AV458" s="15">
        <f t="shared" si="1733"/>
        <v>0</v>
      </c>
      <c r="AW458" s="15">
        <f t="shared" si="1733"/>
        <v>0</v>
      </c>
      <c r="AX458" s="15">
        <f t="shared" si="1733"/>
        <v>0</v>
      </c>
      <c r="AY458" s="17"/>
      <c r="AZ458" s="15">
        <f t="shared" ref="AZ458:BE458" si="1734">AZ457</f>
        <v>6000</v>
      </c>
      <c r="BA458" s="15">
        <f t="shared" si="1734"/>
        <v>6000</v>
      </c>
      <c r="BB458" s="15">
        <v>325</v>
      </c>
      <c r="BC458" s="15">
        <f t="shared" si="1734"/>
        <v>25</v>
      </c>
      <c r="BD458" s="15">
        <f t="shared" si="1734"/>
        <v>0</v>
      </c>
      <c r="BE458" s="15">
        <f t="shared" si="1734"/>
        <v>60</v>
      </c>
      <c r="BF458" s="17"/>
      <c r="BG458" s="15">
        <f t="shared" ref="BG458:BH458" si="1735">BG457</f>
        <v>1000</v>
      </c>
      <c r="BH458" s="15">
        <f t="shared" si="1735"/>
        <v>5000</v>
      </c>
      <c r="BI458" s="17"/>
      <c r="BJ458" s="22">
        <f>G458/G457</f>
        <v>1</v>
      </c>
      <c r="BK458" s="65">
        <f t="shared" si="1293"/>
        <v>0</v>
      </c>
      <c r="BL458" s="65">
        <f t="shared" si="1293"/>
        <v>0</v>
      </c>
      <c r="BM458" s="6">
        <f t="shared" si="1211"/>
        <v>112.75</v>
      </c>
      <c r="BN458" s="8">
        <f t="shared" si="1212"/>
        <v>297.4312357046507</v>
      </c>
      <c r="BO458" s="12">
        <f t="shared" si="1724"/>
        <v>183.12665514801324</v>
      </c>
      <c r="BP458" s="50">
        <f>(1-'#Constant'!$A$3)/($J458*'#Constant'!$B$3/'#Constant'!$C$3^($D458-1)+1)+'#Constant'!$A$3</f>
        <v>0.87217391304347835</v>
      </c>
      <c r="BQ458" s="4">
        <f t="shared" si="1213"/>
        <v>206.38085742771682</v>
      </c>
      <c r="BR458" s="50">
        <f>(1-'#Constant'!$A$3)/($K458*'#Constant'!$B$3/'#Constant'!$C$3^($D458-1)+1)+'#Constant'!$A$3</f>
        <v>0.87217391304347835</v>
      </c>
      <c r="BS458" s="4">
        <f t="shared" si="1214"/>
        <v>388.48161398158459</v>
      </c>
      <c r="BT458"/>
    </row>
    <row r="459" spans="1:72" x14ac:dyDescent="0.3">
      <c r="A459">
        <v>603</v>
      </c>
      <c r="B459" s="18" t="str">
        <f>VLOOKUP(CONCATENATE("CREATURE_NAME_",A459),[1]Localization_Hero!$A:$E,2,FALSE)</f>
        <v>{1}의 빛</v>
      </c>
      <c r="C459" s="43" t="str">
        <f>VLOOKUP($A459,[2]CreatureTable!$A:$I,9,FALSE)</f>
        <v>Wizard</v>
      </c>
      <c r="D459">
        <v>1</v>
      </c>
      <c r="E459">
        <v>1</v>
      </c>
      <c r="F459" s="18">
        <v>1</v>
      </c>
      <c r="G459" s="10">
        <v>100</v>
      </c>
      <c r="H459" s="10">
        <v>100</v>
      </c>
      <c r="I459" s="10">
        <v>3600</v>
      </c>
      <c r="J459" s="10">
        <v>50</v>
      </c>
      <c r="K459" s="10">
        <v>50</v>
      </c>
      <c r="L459" s="2"/>
      <c r="M459" s="10">
        <v>100</v>
      </c>
      <c r="N459" s="10">
        <v>0</v>
      </c>
      <c r="O459" s="10">
        <v>0</v>
      </c>
      <c r="P459" s="10">
        <v>0</v>
      </c>
      <c r="Q459" s="10">
        <v>0</v>
      </c>
      <c r="R459" s="10">
        <v>0</v>
      </c>
      <c r="S459" s="10">
        <v>100</v>
      </c>
      <c r="T459" s="10">
        <v>150</v>
      </c>
      <c r="U459" s="10">
        <v>0</v>
      </c>
      <c r="V459" s="10">
        <v>0</v>
      </c>
      <c r="W459" s="2"/>
      <c r="X459" s="10">
        <v>100</v>
      </c>
      <c r="Y459" s="10">
        <v>0</v>
      </c>
      <c r="Z459" s="10">
        <v>0</v>
      </c>
      <c r="AA459" s="10">
        <v>200</v>
      </c>
      <c r="AB459" s="10">
        <v>250</v>
      </c>
      <c r="AC459" s="10">
        <v>0</v>
      </c>
      <c r="AD459" s="10">
        <v>100</v>
      </c>
      <c r="AE459" s="10">
        <v>150</v>
      </c>
      <c r="AF459" s="10">
        <v>0</v>
      </c>
      <c r="AG459" s="10">
        <v>0</v>
      </c>
      <c r="AH459" s="10">
        <v>0</v>
      </c>
      <c r="AI459" s="10">
        <v>0</v>
      </c>
      <c r="AJ459" s="3"/>
      <c r="AK459" s="10">
        <v>0</v>
      </c>
      <c r="AL459" s="10">
        <v>0</v>
      </c>
      <c r="AM459" s="3"/>
      <c r="AN459" s="10">
        <f>ROUND(VLOOKUP($C459,$B$4:$BH$42,39,FALSE),0)</f>
        <v>0</v>
      </c>
      <c r="AO459" s="10">
        <f>ROUND(VLOOKUP($C459,$B$4:$BH$42,40,FALSE),0)</f>
        <v>0</v>
      </c>
      <c r="AP459" s="10">
        <f>ROUND(VLOOKUP($C459,$B$4:$BH$42,41,FALSE),0)</f>
        <v>0</v>
      </c>
      <c r="AQ459" s="10">
        <f>ROUND(VLOOKUP($C459,$B$4:$BH$42,42,FALSE),0)</f>
        <v>0</v>
      </c>
      <c r="AR459" s="10">
        <f>ROUND(VLOOKUP($C459,$B$4:$BH$42,43,FALSE),0)</f>
        <v>0</v>
      </c>
      <c r="AS459" s="10">
        <f>ROUND(VLOOKUP($C459,$B$4:$BH$42,44,FALSE),0)</f>
        <v>0</v>
      </c>
      <c r="AT459" s="10">
        <f>ROUND(VLOOKUP($C459,$B$4:$BH$42,45,FALSE),0)</f>
        <v>0</v>
      </c>
      <c r="AU459" s="10">
        <f>ROUND(VLOOKUP($C459,$B$4:$BH$42,46,FALSE),0)</f>
        <v>0</v>
      </c>
      <c r="AV459" s="10">
        <f>ROUND(VLOOKUP($C459,$B$4:$BH$42,47,FALSE),0)</f>
        <v>0</v>
      </c>
      <c r="AW459" s="10">
        <f>ROUND(VLOOKUP($C459,$B$4:$BH$42,48,FALSE),0)</f>
        <v>0</v>
      </c>
      <c r="AX459" s="10">
        <f>ROUND(VLOOKUP($C459,$B$4:$BH$42,49,FALSE),0)</f>
        <v>0</v>
      </c>
      <c r="AY459" s="3"/>
      <c r="AZ459" s="10">
        <v>6000</v>
      </c>
      <c r="BA459" s="10">
        <v>6000</v>
      </c>
      <c r="BB459" s="10">
        <v>475</v>
      </c>
      <c r="BC459" s="10">
        <v>25</v>
      </c>
      <c r="BD459" s="10">
        <v>0</v>
      </c>
      <c r="BE459" s="10">
        <v>60</v>
      </c>
      <c r="BF459" s="3"/>
      <c r="BG459" s="10">
        <v>1000</v>
      </c>
      <c r="BH459" s="10">
        <v>5000</v>
      </c>
      <c r="BI459" s="3"/>
      <c r="BJ459" s="21">
        <v>1</v>
      </c>
      <c r="BK459" s="65">
        <v>0</v>
      </c>
      <c r="BL459" s="65">
        <v>0</v>
      </c>
      <c r="BM459" s="6">
        <f t="shared" si="1211"/>
        <v>121.20625</v>
      </c>
      <c r="BN459" s="8">
        <f t="shared" si="1212"/>
        <v>250.60532687651326</v>
      </c>
      <c r="BO459" s="12">
        <f t="shared" si="1724"/>
        <v>174.28405521081493</v>
      </c>
      <c r="BP459" s="50">
        <f>(1-'#Constant'!$A$3)/($J459*'#Constant'!$B$3/'#Constant'!$C$3^($D459-1)+1)+'#Constant'!$A$3</f>
        <v>0.87217391304347835</v>
      </c>
      <c r="BQ459" s="4">
        <f t="shared" si="1213"/>
        <v>206.38085742771682</v>
      </c>
      <c r="BR459" s="50">
        <f>(1-'#Constant'!$A$3)/($K459*'#Constant'!$B$3/'#Constant'!$C$3^($D459-1)+1)+'#Constant'!$A$3</f>
        <v>0.87217391304347835</v>
      </c>
      <c r="BS459" s="4">
        <f t="shared" si="1214"/>
        <v>294.8297963253097</v>
      </c>
      <c r="BT459">
        <f>BO459/$BO$4*100</f>
        <v>132.46247951866042</v>
      </c>
    </row>
    <row r="460" spans="1:72" s="13" customFormat="1" ht="17.25" thickBot="1" x14ac:dyDescent="0.35">
      <c r="B460" s="20"/>
      <c r="D460" s="14">
        <v>1</v>
      </c>
      <c r="E460" s="14">
        <v>1</v>
      </c>
      <c r="F460" s="19">
        <v>1</v>
      </c>
      <c r="G460" s="15">
        <f t="shared" ref="G460" si="1736">G459</f>
        <v>100</v>
      </c>
      <c r="H460" s="15">
        <f t="shared" ref="H460" si="1737">H459</f>
        <v>100</v>
      </c>
      <c r="I460" s="15">
        <f t="shared" ref="I460" si="1738">I459</f>
        <v>3600</v>
      </c>
      <c r="J460" s="15">
        <f t="shared" ref="J460" si="1739">J459</f>
        <v>50</v>
      </c>
      <c r="K460" s="15">
        <f t="shared" ref="K460" si="1740">K459</f>
        <v>50</v>
      </c>
      <c r="L460" s="16"/>
      <c r="M460" s="15">
        <v>100</v>
      </c>
      <c r="N460" s="15">
        <v>0</v>
      </c>
      <c r="O460" s="15">
        <v>0</v>
      </c>
      <c r="P460" s="15">
        <v>0</v>
      </c>
      <c r="Q460" s="15">
        <v>0</v>
      </c>
      <c r="R460" s="15">
        <v>0</v>
      </c>
      <c r="S460" s="15">
        <v>100</v>
      </c>
      <c r="T460" s="15">
        <v>150</v>
      </c>
      <c r="U460" s="15">
        <v>0</v>
      </c>
      <c r="V460" s="15">
        <v>0</v>
      </c>
      <c r="W460" s="16"/>
      <c r="X460" s="15">
        <v>100</v>
      </c>
      <c r="Y460" s="15">
        <v>0</v>
      </c>
      <c r="Z460" s="15">
        <v>0</v>
      </c>
      <c r="AA460" s="15">
        <v>200</v>
      </c>
      <c r="AB460" s="15">
        <v>250</v>
      </c>
      <c r="AC460" s="15">
        <v>0</v>
      </c>
      <c r="AD460" s="15">
        <v>100</v>
      </c>
      <c r="AE460" s="15">
        <v>150</v>
      </c>
      <c r="AF460" s="15">
        <v>0</v>
      </c>
      <c r="AG460" s="15">
        <v>0</v>
      </c>
      <c r="AH460" s="15">
        <v>0</v>
      </c>
      <c r="AI460" s="15">
        <v>0</v>
      </c>
      <c r="AJ460" s="17"/>
      <c r="AK460" s="15">
        <v>0</v>
      </c>
      <c r="AL460" s="15">
        <v>0</v>
      </c>
      <c r="AM460" s="17"/>
      <c r="AN460" s="15">
        <f t="shared" ref="AN460:AX460" si="1741">AN459</f>
        <v>0</v>
      </c>
      <c r="AO460" s="15">
        <f t="shared" si="1741"/>
        <v>0</v>
      </c>
      <c r="AP460" s="15">
        <f t="shared" si="1741"/>
        <v>0</v>
      </c>
      <c r="AQ460" s="15">
        <f t="shared" si="1741"/>
        <v>0</v>
      </c>
      <c r="AR460" s="15">
        <f t="shared" si="1741"/>
        <v>0</v>
      </c>
      <c r="AS460" s="15">
        <f t="shared" si="1741"/>
        <v>0</v>
      </c>
      <c r="AT460" s="15">
        <f t="shared" si="1741"/>
        <v>0</v>
      </c>
      <c r="AU460" s="15">
        <f t="shared" si="1741"/>
        <v>0</v>
      </c>
      <c r="AV460" s="15">
        <f t="shared" si="1741"/>
        <v>0</v>
      </c>
      <c r="AW460" s="15">
        <f t="shared" si="1741"/>
        <v>0</v>
      </c>
      <c r="AX460" s="15">
        <f t="shared" si="1741"/>
        <v>0</v>
      </c>
      <c r="AY460" s="17"/>
      <c r="AZ460" s="15">
        <f t="shared" ref="AZ460:BE460" si="1742">AZ459</f>
        <v>6000</v>
      </c>
      <c r="BA460" s="15">
        <f t="shared" si="1742"/>
        <v>6000</v>
      </c>
      <c r="BB460" s="15">
        <v>475</v>
      </c>
      <c r="BC460" s="15">
        <f t="shared" si="1742"/>
        <v>25</v>
      </c>
      <c r="BD460" s="15">
        <f t="shared" si="1742"/>
        <v>0</v>
      </c>
      <c r="BE460" s="15">
        <f t="shared" si="1742"/>
        <v>60</v>
      </c>
      <c r="BF460" s="17"/>
      <c r="BG460" s="15">
        <f t="shared" ref="BG460:BH460" si="1743">BG459</f>
        <v>1000</v>
      </c>
      <c r="BH460" s="15">
        <f t="shared" si="1743"/>
        <v>5000</v>
      </c>
      <c r="BI460" s="17"/>
      <c r="BJ460" s="22">
        <f>G460/G459</f>
        <v>1</v>
      </c>
      <c r="BK460" s="65">
        <f t="shared" si="1293"/>
        <v>0</v>
      </c>
      <c r="BL460" s="65">
        <f t="shared" si="1293"/>
        <v>0</v>
      </c>
      <c r="BM460" s="6">
        <f t="shared" si="1211"/>
        <v>121.20625</v>
      </c>
      <c r="BN460" s="8">
        <f t="shared" si="1212"/>
        <v>250.60532687651326</v>
      </c>
      <c r="BO460" s="12">
        <f t="shared" si="1724"/>
        <v>174.28405521081493</v>
      </c>
      <c r="BP460" s="50">
        <f>(1-'#Constant'!$A$3)/($J460*'#Constant'!$B$3/'#Constant'!$C$3^($D460-1)+1)+'#Constant'!$A$3</f>
        <v>0.87217391304347835</v>
      </c>
      <c r="BQ460" s="4">
        <f t="shared" si="1213"/>
        <v>206.38085742771682</v>
      </c>
      <c r="BR460" s="50">
        <f>(1-'#Constant'!$A$3)/($K460*'#Constant'!$B$3/'#Constant'!$C$3^($D460-1)+1)+'#Constant'!$A$3</f>
        <v>0.87217391304347835</v>
      </c>
      <c r="BS460" s="4">
        <f t="shared" si="1214"/>
        <v>294.8297963253097</v>
      </c>
      <c r="BT460"/>
    </row>
    <row r="461" spans="1:72" x14ac:dyDescent="0.3">
      <c r="A461">
        <v>604</v>
      </c>
      <c r="B461" s="18" t="str">
        <f>VLOOKUP(CONCATENATE("CREATURE_NAME_",A461),[1]Localization_Hero!$A:$E,2,FALSE)</f>
        <v>{1}의 빛</v>
      </c>
      <c r="C461" s="43" t="str">
        <f>VLOOKUP($A461,[2]CreatureTable!$A:$I,9,FALSE)</f>
        <v>Assassin</v>
      </c>
      <c r="D461">
        <v>1</v>
      </c>
      <c r="E461">
        <v>1</v>
      </c>
      <c r="F461" s="18">
        <v>1</v>
      </c>
      <c r="G461" s="10">
        <v>100</v>
      </c>
      <c r="H461" s="10">
        <v>100</v>
      </c>
      <c r="I461" s="10">
        <v>3600</v>
      </c>
      <c r="J461" s="10">
        <v>50</v>
      </c>
      <c r="K461" s="10">
        <v>50</v>
      </c>
      <c r="L461" s="2"/>
      <c r="M461" s="10">
        <v>200</v>
      </c>
      <c r="N461" s="10">
        <v>0</v>
      </c>
      <c r="O461" s="10">
        <v>0</v>
      </c>
      <c r="P461" s="10">
        <v>200</v>
      </c>
      <c r="Q461" s="10">
        <v>0</v>
      </c>
      <c r="R461" s="10">
        <v>0</v>
      </c>
      <c r="S461" s="10">
        <v>0</v>
      </c>
      <c r="T461" s="10">
        <v>0</v>
      </c>
      <c r="U461" s="10">
        <v>0</v>
      </c>
      <c r="V461" s="10">
        <v>0</v>
      </c>
      <c r="W461" s="2"/>
      <c r="X461" s="10">
        <v>200</v>
      </c>
      <c r="Y461" s="10">
        <v>0</v>
      </c>
      <c r="Z461" s="10">
        <v>0</v>
      </c>
      <c r="AA461" s="10">
        <v>200</v>
      </c>
      <c r="AB461" s="10">
        <v>0</v>
      </c>
      <c r="AC461" s="10">
        <v>0</v>
      </c>
      <c r="AD461" s="10">
        <v>0</v>
      </c>
      <c r="AE461" s="10">
        <v>0</v>
      </c>
      <c r="AF461" s="10">
        <v>0</v>
      </c>
      <c r="AG461" s="10">
        <v>0</v>
      </c>
      <c r="AH461" s="10">
        <v>0</v>
      </c>
      <c r="AI461" s="10">
        <v>0</v>
      </c>
      <c r="AJ461" s="3"/>
      <c r="AK461" s="10">
        <v>0</v>
      </c>
      <c r="AL461" s="10">
        <v>0</v>
      </c>
      <c r="AM461" s="3"/>
      <c r="AN461" s="10">
        <f>ROUND(VLOOKUP($C461,$B$4:$BH$42,39,FALSE),0)</f>
        <v>0</v>
      </c>
      <c r="AO461" s="10">
        <f>ROUND(VLOOKUP($C461,$B$4:$BH$42,40,FALSE),0)</f>
        <v>0</v>
      </c>
      <c r="AP461" s="10">
        <f>ROUND(VLOOKUP($C461,$B$4:$BH$42,41,FALSE),0)</f>
        <v>0</v>
      </c>
      <c r="AQ461" s="10">
        <f>ROUND(VLOOKUP($C461,$B$4:$BH$42,42,FALSE),0)</f>
        <v>0</v>
      </c>
      <c r="AR461" s="10">
        <f>ROUND(VLOOKUP($C461,$B$4:$BH$42,43,FALSE),0)</f>
        <v>0</v>
      </c>
      <c r="AS461" s="10">
        <f>ROUND(VLOOKUP($C461,$B$4:$BH$42,44,FALSE),0)</f>
        <v>0</v>
      </c>
      <c r="AT461" s="10">
        <f>ROUND(VLOOKUP($C461,$B$4:$BH$42,45,FALSE),0)</f>
        <v>0</v>
      </c>
      <c r="AU461" s="10">
        <f>ROUND(VLOOKUP($C461,$B$4:$BH$42,46,FALSE),0)</f>
        <v>0</v>
      </c>
      <c r="AV461" s="10">
        <f>ROUND(VLOOKUP($C461,$B$4:$BH$42,47,FALSE),0)</f>
        <v>0</v>
      </c>
      <c r="AW461" s="10">
        <f>ROUND(VLOOKUP($C461,$B$4:$BH$42,48,FALSE),0)</f>
        <v>0</v>
      </c>
      <c r="AX461" s="10">
        <f>ROUND(VLOOKUP($C461,$B$4:$BH$42,49,FALSE),0)</f>
        <v>0</v>
      </c>
      <c r="AY461" s="3"/>
      <c r="AZ461" s="10">
        <v>6000</v>
      </c>
      <c r="BA461" s="10">
        <v>6000</v>
      </c>
      <c r="BB461" s="10">
        <v>290</v>
      </c>
      <c r="BC461" s="10">
        <v>25</v>
      </c>
      <c r="BD461" s="10">
        <v>0</v>
      </c>
      <c r="BE461" s="10">
        <v>60</v>
      </c>
      <c r="BF461" s="3"/>
      <c r="BG461" s="10">
        <v>1000</v>
      </c>
      <c r="BH461" s="10">
        <v>5000</v>
      </c>
      <c r="BI461" s="3"/>
      <c r="BJ461" s="21">
        <v>1</v>
      </c>
      <c r="BK461" s="65">
        <v>0</v>
      </c>
      <c r="BL461" s="65">
        <v>0</v>
      </c>
      <c r="BM461" s="6">
        <f t="shared" si="1211"/>
        <v>120</v>
      </c>
      <c r="BN461" s="8">
        <f t="shared" si="1212"/>
        <v>257.97607178464602</v>
      </c>
      <c r="BO461" s="12">
        <f t="shared" si="1724"/>
        <v>175.94637994047369</v>
      </c>
      <c r="BP461" s="50">
        <f>(1-'#Constant'!$A$3)/($J461*'#Constant'!$B$3/'#Constant'!$C$3^($D461-1)+1)+'#Constant'!$A$3</f>
        <v>0.87217391304347835</v>
      </c>
      <c r="BQ461" s="4">
        <f t="shared" si="1213"/>
        <v>257.97607178464602</v>
      </c>
      <c r="BR461" s="50">
        <f>(1-'#Constant'!$A$3)/($K461*'#Constant'!$B$3/'#Constant'!$C$3^($D461-1)+1)+'#Constant'!$A$3</f>
        <v>0.87217391304347835</v>
      </c>
      <c r="BS461" s="4">
        <f t="shared" si="1214"/>
        <v>257.97607178464602</v>
      </c>
      <c r="BT461">
        <f>BO461/$BO$4*100</f>
        <v>133.72590924084261</v>
      </c>
    </row>
    <row r="462" spans="1:72" s="13" customFormat="1" ht="17.25" thickBot="1" x14ac:dyDescent="0.35">
      <c r="B462" s="20"/>
      <c r="D462" s="14">
        <v>1</v>
      </c>
      <c r="E462" s="14">
        <v>1</v>
      </c>
      <c r="F462" s="19">
        <v>1</v>
      </c>
      <c r="G462" s="15">
        <f t="shared" ref="G462" si="1744">G461</f>
        <v>100</v>
      </c>
      <c r="H462" s="15">
        <f t="shared" ref="H462" si="1745">H461</f>
        <v>100</v>
      </c>
      <c r="I462" s="15">
        <f t="shared" ref="I462" si="1746">I461</f>
        <v>3600</v>
      </c>
      <c r="J462" s="15">
        <f t="shared" ref="J462" si="1747">J461</f>
        <v>50</v>
      </c>
      <c r="K462" s="15">
        <f t="shared" ref="K462" si="1748">K461</f>
        <v>50</v>
      </c>
      <c r="L462" s="16"/>
      <c r="M462" s="15">
        <v>200</v>
      </c>
      <c r="N462" s="15">
        <v>0</v>
      </c>
      <c r="O462" s="15">
        <v>0</v>
      </c>
      <c r="P462" s="15">
        <v>200</v>
      </c>
      <c r="Q462" s="15">
        <v>0</v>
      </c>
      <c r="R462" s="15">
        <v>0</v>
      </c>
      <c r="S462" s="15">
        <v>0</v>
      </c>
      <c r="T462" s="15">
        <v>0</v>
      </c>
      <c r="U462" s="15">
        <v>0</v>
      </c>
      <c r="V462" s="15">
        <v>0</v>
      </c>
      <c r="W462" s="16"/>
      <c r="X462" s="15">
        <v>200</v>
      </c>
      <c r="Y462" s="15">
        <v>0</v>
      </c>
      <c r="Z462" s="15">
        <v>0</v>
      </c>
      <c r="AA462" s="15">
        <v>200</v>
      </c>
      <c r="AB462" s="15">
        <v>0</v>
      </c>
      <c r="AC462" s="15">
        <v>0</v>
      </c>
      <c r="AD462" s="15">
        <v>0</v>
      </c>
      <c r="AE462" s="15">
        <v>0</v>
      </c>
      <c r="AF462" s="15">
        <v>0</v>
      </c>
      <c r="AG462" s="15">
        <v>0</v>
      </c>
      <c r="AH462" s="15">
        <v>0</v>
      </c>
      <c r="AI462" s="15">
        <v>0</v>
      </c>
      <c r="AJ462" s="17"/>
      <c r="AK462" s="15">
        <v>0</v>
      </c>
      <c r="AL462" s="15">
        <v>0</v>
      </c>
      <c r="AM462" s="17"/>
      <c r="AN462" s="15">
        <f t="shared" ref="AN462:AX462" si="1749">AN461</f>
        <v>0</v>
      </c>
      <c r="AO462" s="15">
        <f t="shared" si="1749"/>
        <v>0</v>
      </c>
      <c r="AP462" s="15">
        <f t="shared" si="1749"/>
        <v>0</v>
      </c>
      <c r="AQ462" s="15">
        <f t="shared" si="1749"/>
        <v>0</v>
      </c>
      <c r="AR462" s="15">
        <f t="shared" si="1749"/>
        <v>0</v>
      </c>
      <c r="AS462" s="15">
        <f t="shared" si="1749"/>
        <v>0</v>
      </c>
      <c r="AT462" s="15">
        <f t="shared" si="1749"/>
        <v>0</v>
      </c>
      <c r="AU462" s="15">
        <f t="shared" si="1749"/>
        <v>0</v>
      </c>
      <c r="AV462" s="15">
        <f t="shared" si="1749"/>
        <v>0</v>
      </c>
      <c r="AW462" s="15">
        <f t="shared" si="1749"/>
        <v>0</v>
      </c>
      <c r="AX462" s="15">
        <f t="shared" si="1749"/>
        <v>0</v>
      </c>
      <c r="AY462" s="17"/>
      <c r="AZ462" s="15">
        <f t="shared" ref="AZ462:BE462" si="1750">AZ461</f>
        <v>6000</v>
      </c>
      <c r="BA462" s="15">
        <f t="shared" si="1750"/>
        <v>6000</v>
      </c>
      <c r="BB462" s="15">
        <v>290</v>
      </c>
      <c r="BC462" s="15">
        <f t="shared" si="1750"/>
        <v>25</v>
      </c>
      <c r="BD462" s="15">
        <f t="shared" si="1750"/>
        <v>0</v>
      </c>
      <c r="BE462" s="15">
        <f t="shared" si="1750"/>
        <v>60</v>
      </c>
      <c r="BF462" s="17"/>
      <c r="BG462" s="15">
        <f t="shared" ref="BG462:BH462" si="1751">BG461</f>
        <v>1000</v>
      </c>
      <c r="BH462" s="15">
        <f t="shared" si="1751"/>
        <v>5000</v>
      </c>
      <c r="BI462" s="17"/>
      <c r="BJ462" s="22">
        <f>G462/G461</f>
        <v>1</v>
      </c>
      <c r="BK462" s="65">
        <f>BK461</f>
        <v>0</v>
      </c>
      <c r="BL462" s="65">
        <f>BL461</f>
        <v>0</v>
      </c>
      <c r="BM462" s="6">
        <f t="shared" si="1211"/>
        <v>120</v>
      </c>
      <c r="BN462" s="8">
        <f t="shared" si="1212"/>
        <v>257.97607178464602</v>
      </c>
      <c r="BO462" s="12">
        <f t="shared" si="1724"/>
        <v>175.94637994047369</v>
      </c>
      <c r="BP462" s="50">
        <f>(1-'#Constant'!$A$3)/($J462*'#Constant'!$B$3/'#Constant'!$C$3^($D462-1)+1)+'#Constant'!$A$3</f>
        <v>0.87217391304347835</v>
      </c>
      <c r="BQ462" s="4">
        <f t="shared" si="1213"/>
        <v>257.97607178464602</v>
      </c>
      <c r="BR462" s="50">
        <f>(1-'#Constant'!$A$3)/($K462*'#Constant'!$B$3/'#Constant'!$C$3^($D462-1)+1)+'#Constant'!$A$3</f>
        <v>0.87217391304347835</v>
      </c>
      <c r="BS462" s="4">
        <f t="shared" si="1214"/>
        <v>257.97607178464602</v>
      </c>
      <c r="BT462"/>
    </row>
    <row r="463" spans="1:72" x14ac:dyDescent="0.3">
      <c r="A463">
        <v>605</v>
      </c>
      <c r="B463" s="18" t="str">
        <f>VLOOKUP(CONCATENATE("CREATURE_NAME_",A463),[1]Localization_Hero!$A:$E,2,FALSE)</f>
        <v>{1}의 빛</v>
      </c>
      <c r="C463" s="43" t="str">
        <f>VLOOKUP($A463,[2]CreatureTable!$A:$I,9,FALSE)</f>
        <v>Warrior</v>
      </c>
      <c r="D463">
        <v>1</v>
      </c>
      <c r="E463">
        <v>1</v>
      </c>
      <c r="F463" s="18">
        <v>1</v>
      </c>
      <c r="G463" s="10">
        <v>100</v>
      </c>
      <c r="H463" s="10">
        <v>100</v>
      </c>
      <c r="I463" s="10">
        <v>3600</v>
      </c>
      <c r="J463" s="10">
        <v>50</v>
      </c>
      <c r="K463" s="10">
        <v>50</v>
      </c>
      <c r="L463" s="2"/>
      <c r="M463" s="10">
        <v>50</v>
      </c>
      <c r="N463" s="10">
        <v>0</v>
      </c>
      <c r="O463" s="10">
        <v>0</v>
      </c>
      <c r="P463" s="10">
        <v>100</v>
      </c>
      <c r="Q463" s="10">
        <v>0</v>
      </c>
      <c r="R463" s="10">
        <v>0</v>
      </c>
      <c r="S463" s="10">
        <v>100</v>
      </c>
      <c r="T463" s="10">
        <v>0</v>
      </c>
      <c r="U463" s="10">
        <v>0</v>
      </c>
      <c r="V463" s="10">
        <v>100</v>
      </c>
      <c r="W463" s="2"/>
      <c r="X463" s="10">
        <v>150</v>
      </c>
      <c r="Y463" s="10">
        <v>0</v>
      </c>
      <c r="Z463" s="10">
        <v>0</v>
      </c>
      <c r="AA463" s="10">
        <v>100</v>
      </c>
      <c r="AB463" s="10">
        <v>0</v>
      </c>
      <c r="AC463" s="10">
        <v>0</v>
      </c>
      <c r="AD463" s="10">
        <v>100</v>
      </c>
      <c r="AE463" s="10">
        <v>0</v>
      </c>
      <c r="AF463" s="10">
        <v>0</v>
      </c>
      <c r="AG463" s="10">
        <v>100</v>
      </c>
      <c r="AH463" s="10">
        <v>0</v>
      </c>
      <c r="AI463" s="10">
        <v>0</v>
      </c>
      <c r="AJ463" s="3"/>
      <c r="AK463" s="10">
        <v>150</v>
      </c>
      <c r="AL463" s="10">
        <v>0</v>
      </c>
      <c r="AM463" s="3"/>
      <c r="AN463" s="10">
        <f>ROUND(VLOOKUP($C463,$B$4:$BH$42,39,FALSE),0)</f>
        <v>0</v>
      </c>
      <c r="AO463" s="10">
        <f>ROUND(VLOOKUP($C463,$B$4:$BH$42,40,FALSE),0)</f>
        <v>0</v>
      </c>
      <c r="AP463" s="10">
        <f>ROUND(VLOOKUP($C463,$B$4:$BH$42,41,FALSE),0)</f>
        <v>0</v>
      </c>
      <c r="AQ463" s="10">
        <f>ROUND(VLOOKUP($C463,$B$4:$BH$42,42,FALSE),0)</f>
        <v>0</v>
      </c>
      <c r="AR463" s="10">
        <f>ROUND(VLOOKUP($C463,$B$4:$BH$42,43,FALSE),0)</f>
        <v>0</v>
      </c>
      <c r="AS463" s="10">
        <f>ROUND(VLOOKUP($C463,$B$4:$BH$42,44,FALSE),0)</f>
        <v>0</v>
      </c>
      <c r="AT463" s="10">
        <f>ROUND(VLOOKUP($C463,$B$4:$BH$42,45,FALSE),0)</f>
        <v>0</v>
      </c>
      <c r="AU463" s="10">
        <f>ROUND(VLOOKUP($C463,$B$4:$BH$42,46,FALSE),0)</f>
        <v>0</v>
      </c>
      <c r="AV463" s="10">
        <f>ROUND(VLOOKUP($C463,$B$4:$BH$42,47,FALSE),0)</f>
        <v>0</v>
      </c>
      <c r="AW463" s="10">
        <f>ROUND(VLOOKUP($C463,$B$4:$BH$42,48,FALSE),0)</f>
        <v>0</v>
      </c>
      <c r="AX463" s="10">
        <f>ROUND(VLOOKUP($C463,$B$4:$BH$42,49,FALSE),0)</f>
        <v>0</v>
      </c>
      <c r="AY463" s="3"/>
      <c r="AZ463" s="10">
        <v>6000</v>
      </c>
      <c r="BA463" s="10">
        <v>6000</v>
      </c>
      <c r="BB463" s="10">
        <v>340</v>
      </c>
      <c r="BC463" s="10">
        <v>25</v>
      </c>
      <c r="BD463" s="10">
        <v>0</v>
      </c>
      <c r="BE463" s="10">
        <v>60</v>
      </c>
      <c r="BF463" s="3"/>
      <c r="BG463" s="10">
        <v>1000</v>
      </c>
      <c r="BH463" s="10">
        <v>5000</v>
      </c>
      <c r="BI463" s="3"/>
      <c r="BJ463" s="21">
        <v>1</v>
      </c>
      <c r="BK463" s="65">
        <v>0</v>
      </c>
      <c r="BL463" s="65">
        <v>0</v>
      </c>
      <c r="BM463" s="6">
        <f t="shared" ref="BM463:BM494" si="1752">MAX(G463*(1+M463/1000*(1+O463/1000))*(1+0.5*T463/1000)*(1+0.25*S463/1000),(H463*(1+X463/1000*(1+Z463/1000))*(1+0.5*AE463/1000)*(1+0.25*AD463/1000)))*BG463/1000</f>
        <v>117.87499999999997</v>
      </c>
      <c r="BN463" s="8">
        <f t="shared" ref="BN463:BN494" si="1753">(BQ463+BS463)/2*(1+AI463/2000)*(1+AH463/2000)*(1+AN463/2000)*(1+AK463/2000)</f>
        <v>273.90052066024145</v>
      </c>
      <c r="BO463" s="12">
        <f t="shared" si="1724"/>
        <v>179.68312072319412</v>
      </c>
      <c r="BP463" s="50">
        <f>(1-'#Constant'!$A$3)/($J463*'#Constant'!$B$3/'#Constant'!$C$3^($D463-1)+1)+'#Constant'!$A$3</f>
        <v>0.87217391304347835</v>
      </c>
      <c r="BQ463" s="4">
        <f t="shared" ref="BQ463:BQ494" si="1754">I463/(BP463*(1-Q463/1000*(0.5+R463/1000))*(1-P463/1000)*(1-V463/1000)*(1+U463/1000))/20</f>
        <v>254.79118200952695</v>
      </c>
      <c r="BR463" s="50">
        <f>(1-'#Constant'!$A$3)/($K463*'#Constant'!$B$3/'#Constant'!$C$3^($D463-1)+1)+'#Constant'!$A$3</f>
        <v>0.87217391304347835</v>
      </c>
      <c r="BS463" s="4">
        <f t="shared" ref="BS463:BS494" si="1755">I463/(BR463*(1-AB463/1000*(0.5+AC463/1000))*(1-AA463/1000)*(1-AG463/1000)*(1+AF463/1000))/20</f>
        <v>254.79118200952695</v>
      </c>
      <c r="BT463">
        <f>BO463/$BO$4*100</f>
        <v>136.56597369079429</v>
      </c>
    </row>
    <row r="464" spans="1:72" s="13" customFormat="1" ht="17.25" thickBot="1" x14ac:dyDescent="0.35">
      <c r="B464" s="20"/>
      <c r="D464" s="14">
        <v>1</v>
      </c>
      <c r="E464" s="14">
        <v>1</v>
      </c>
      <c r="F464" s="19">
        <v>1</v>
      </c>
      <c r="G464" s="15">
        <f t="shared" ref="G464" si="1756">G463</f>
        <v>100</v>
      </c>
      <c r="H464" s="15">
        <f t="shared" ref="H464" si="1757">H463</f>
        <v>100</v>
      </c>
      <c r="I464" s="15">
        <f t="shared" ref="I464" si="1758">I463</f>
        <v>3600</v>
      </c>
      <c r="J464" s="15">
        <f t="shared" ref="J464" si="1759">J463</f>
        <v>50</v>
      </c>
      <c r="K464" s="15">
        <f t="shared" ref="K464" si="1760">K463</f>
        <v>50</v>
      </c>
      <c r="L464" s="16"/>
      <c r="M464" s="15">
        <v>50</v>
      </c>
      <c r="N464" s="15">
        <v>0</v>
      </c>
      <c r="O464" s="15">
        <v>0</v>
      </c>
      <c r="P464" s="15">
        <v>100</v>
      </c>
      <c r="Q464" s="15">
        <v>0</v>
      </c>
      <c r="R464" s="15">
        <v>0</v>
      </c>
      <c r="S464" s="15">
        <v>100</v>
      </c>
      <c r="T464" s="15">
        <v>0</v>
      </c>
      <c r="U464" s="15">
        <v>0</v>
      </c>
      <c r="V464" s="15">
        <v>100</v>
      </c>
      <c r="W464" s="16"/>
      <c r="X464" s="15">
        <v>150</v>
      </c>
      <c r="Y464" s="15">
        <v>0</v>
      </c>
      <c r="Z464" s="15">
        <v>0</v>
      </c>
      <c r="AA464" s="15">
        <v>100</v>
      </c>
      <c r="AB464" s="15">
        <v>0</v>
      </c>
      <c r="AC464" s="15">
        <v>0</v>
      </c>
      <c r="AD464" s="15">
        <v>100</v>
      </c>
      <c r="AE464" s="15">
        <v>0</v>
      </c>
      <c r="AF464" s="15">
        <v>0</v>
      </c>
      <c r="AG464" s="15">
        <v>100</v>
      </c>
      <c r="AH464" s="15">
        <v>0</v>
      </c>
      <c r="AI464" s="15">
        <v>0</v>
      </c>
      <c r="AJ464" s="17"/>
      <c r="AK464" s="15">
        <v>150</v>
      </c>
      <c r="AL464" s="15">
        <v>0</v>
      </c>
      <c r="AM464" s="17"/>
      <c r="AN464" s="15">
        <f t="shared" ref="AN464:AX464" si="1761">AN463</f>
        <v>0</v>
      </c>
      <c r="AO464" s="15">
        <f t="shared" si="1761"/>
        <v>0</v>
      </c>
      <c r="AP464" s="15">
        <f t="shared" si="1761"/>
        <v>0</v>
      </c>
      <c r="AQ464" s="15">
        <f t="shared" si="1761"/>
        <v>0</v>
      </c>
      <c r="AR464" s="15">
        <f t="shared" si="1761"/>
        <v>0</v>
      </c>
      <c r="AS464" s="15">
        <f t="shared" si="1761"/>
        <v>0</v>
      </c>
      <c r="AT464" s="15">
        <f t="shared" si="1761"/>
        <v>0</v>
      </c>
      <c r="AU464" s="15">
        <f t="shared" si="1761"/>
        <v>0</v>
      </c>
      <c r="AV464" s="15">
        <f t="shared" si="1761"/>
        <v>0</v>
      </c>
      <c r="AW464" s="15">
        <f t="shared" si="1761"/>
        <v>0</v>
      </c>
      <c r="AX464" s="15">
        <f t="shared" si="1761"/>
        <v>0</v>
      </c>
      <c r="AY464" s="17"/>
      <c r="AZ464" s="15">
        <f t="shared" ref="AZ464:BE464" si="1762">AZ463</f>
        <v>6000</v>
      </c>
      <c r="BA464" s="15">
        <f t="shared" si="1762"/>
        <v>6000</v>
      </c>
      <c r="BB464" s="15">
        <v>340</v>
      </c>
      <c r="BC464" s="15">
        <f t="shared" si="1762"/>
        <v>25</v>
      </c>
      <c r="BD464" s="15">
        <f t="shared" si="1762"/>
        <v>0</v>
      </c>
      <c r="BE464" s="15">
        <f t="shared" si="1762"/>
        <v>60</v>
      </c>
      <c r="BF464" s="17"/>
      <c r="BG464" s="15">
        <f t="shared" ref="BG464:BH464" si="1763">BG463</f>
        <v>1000</v>
      </c>
      <c r="BH464" s="15">
        <f t="shared" si="1763"/>
        <v>5000</v>
      </c>
      <c r="BI464" s="17"/>
      <c r="BJ464" s="22">
        <f>G464/G463</f>
        <v>1</v>
      </c>
      <c r="BK464" s="65">
        <f t="shared" ref="BK464:BL464" si="1764">BK463</f>
        <v>0</v>
      </c>
      <c r="BL464" s="65">
        <f t="shared" si="1764"/>
        <v>0</v>
      </c>
      <c r="BM464" s="6">
        <f t="shared" si="1752"/>
        <v>117.87499999999997</v>
      </c>
      <c r="BN464" s="8">
        <f t="shared" si="1753"/>
        <v>273.90052066024145</v>
      </c>
      <c r="BO464" s="12">
        <f t="shared" si="1724"/>
        <v>179.68312072319412</v>
      </c>
      <c r="BP464" s="50">
        <f>(1-'#Constant'!$A$3)/($J464*'#Constant'!$B$3/'#Constant'!$C$3^($D464-1)+1)+'#Constant'!$A$3</f>
        <v>0.87217391304347835</v>
      </c>
      <c r="BQ464" s="4">
        <f t="shared" si="1754"/>
        <v>254.79118200952695</v>
      </c>
      <c r="BR464" s="50">
        <f>(1-'#Constant'!$A$3)/($K464*'#Constant'!$B$3/'#Constant'!$C$3^($D464-1)+1)+'#Constant'!$A$3</f>
        <v>0.87217391304347835</v>
      </c>
      <c r="BS464" s="4">
        <f t="shared" si="1755"/>
        <v>254.79118200952695</v>
      </c>
      <c r="BT464"/>
    </row>
    <row r="465" spans="1:72" x14ac:dyDescent="0.3">
      <c r="A465">
        <v>606</v>
      </c>
      <c r="B465" s="18" t="str">
        <f>VLOOKUP(CONCATENATE("CREATURE_NAME_",A465),[1]Localization_Hero!$A:$E,2,FALSE)</f>
        <v>{1}의 빛</v>
      </c>
      <c r="C465" s="43" t="str">
        <f>VLOOKUP($A465,[2]CreatureTable!$A:$I,9,FALSE)</f>
        <v>Knight</v>
      </c>
      <c r="D465">
        <v>1</v>
      </c>
      <c r="E465">
        <v>1</v>
      </c>
      <c r="F465" s="18">
        <v>1</v>
      </c>
      <c r="G465" s="10">
        <v>100</v>
      </c>
      <c r="H465" s="10">
        <v>100</v>
      </c>
      <c r="I465" s="10">
        <v>3600</v>
      </c>
      <c r="J465" s="10">
        <v>50</v>
      </c>
      <c r="K465" s="10">
        <v>50</v>
      </c>
      <c r="L465" s="2"/>
      <c r="M465" s="10">
        <v>50</v>
      </c>
      <c r="N465" s="10">
        <v>0</v>
      </c>
      <c r="O465" s="10">
        <v>0</v>
      </c>
      <c r="P465" s="10">
        <v>0</v>
      </c>
      <c r="Q465" s="10">
        <v>200</v>
      </c>
      <c r="R465" s="10">
        <v>0</v>
      </c>
      <c r="S465" s="10">
        <v>0</v>
      </c>
      <c r="T465" s="10">
        <v>0</v>
      </c>
      <c r="U465" s="10">
        <v>0</v>
      </c>
      <c r="V465" s="10">
        <v>250</v>
      </c>
      <c r="W465" s="2"/>
      <c r="X465" s="10">
        <v>0</v>
      </c>
      <c r="Y465" s="10">
        <v>0</v>
      </c>
      <c r="Z465" s="10">
        <v>0</v>
      </c>
      <c r="AA465" s="10">
        <v>0</v>
      </c>
      <c r="AB465" s="10">
        <v>0</v>
      </c>
      <c r="AC465" s="10">
        <v>0</v>
      </c>
      <c r="AD465" s="10">
        <v>0</v>
      </c>
      <c r="AE465" s="10">
        <v>0</v>
      </c>
      <c r="AF465" s="10">
        <v>0</v>
      </c>
      <c r="AG465" s="10">
        <v>250</v>
      </c>
      <c r="AH465" s="10">
        <v>0</v>
      </c>
      <c r="AI465" s="10">
        <v>0</v>
      </c>
      <c r="AJ465" s="3"/>
      <c r="AK465" s="10">
        <v>0</v>
      </c>
      <c r="AL465" s="10">
        <v>0</v>
      </c>
      <c r="AM465" s="3"/>
      <c r="AN465" s="10">
        <f>ROUND(VLOOKUP($C465,$B$4:$BH$42,39,FALSE),0)</f>
        <v>0</v>
      </c>
      <c r="AO465" s="10">
        <f>ROUND(VLOOKUP($C465,$B$4:$BH$42,40,FALSE),0)</f>
        <v>0</v>
      </c>
      <c r="AP465" s="10">
        <f>ROUND(VLOOKUP($C465,$B$4:$BH$42,41,FALSE),0)</f>
        <v>0</v>
      </c>
      <c r="AQ465" s="10">
        <f>ROUND(VLOOKUP($C465,$B$4:$BH$42,42,FALSE),0)</f>
        <v>0</v>
      </c>
      <c r="AR465" s="10">
        <f>ROUND(VLOOKUP($C465,$B$4:$BH$42,43,FALSE),0)</f>
        <v>0</v>
      </c>
      <c r="AS465" s="10">
        <f>ROUND(VLOOKUP($C465,$B$4:$BH$42,44,FALSE),0)</f>
        <v>0</v>
      </c>
      <c r="AT465" s="10">
        <f>ROUND(VLOOKUP($C465,$B$4:$BH$42,45,FALSE),0)</f>
        <v>0</v>
      </c>
      <c r="AU465" s="10">
        <f>ROUND(VLOOKUP($C465,$B$4:$BH$42,46,FALSE),0)</f>
        <v>0</v>
      </c>
      <c r="AV465" s="10">
        <f>ROUND(VLOOKUP($C465,$B$4:$BH$42,47,FALSE),0)</f>
        <v>0</v>
      </c>
      <c r="AW465" s="10">
        <f>ROUND(VLOOKUP($C465,$B$4:$BH$42,48,FALSE),0)</f>
        <v>0</v>
      </c>
      <c r="AX465" s="10">
        <f>ROUND(VLOOKUP($C465,$B$4:$BH$42,49,FALSE),0)</f>
        <v>0</v>
      </c>
      <c r="AY465" s="3"/>
      <c r="AZ465" s="10">
        <v>6000</v>
      </c>
      <c r="BA465" s="10">
        <v>6000</v>
      </c>
      <c r="BB465" s="10">
        <v>275</v>
      </c>
      <c r="BC465" s="10">
        <v>25</v>
      </c>
      <c r="BD465" s="10">
        <v>0</v>
      </c>
      <c r="BE465" s="10">
        <v>60</v>
      </c>
      <c r="BF465" s="3"/>
      <c r="BG465" s="10">
        <v>1000</v>
      </c>
      <c r="BH465" s="10">
        <v>5000</v>
      </c>
      <c r="BI465" s="3"/>
      <c r="BJ465" s="21">
        <v>1</v>
      </c>
      <c r="BK465" s="65">
        <v>0</v>
      </c>
      <c r="BL465" s="65">
        <v>0</v>
      </c>
      <c r="BM465" s="6">
        <f t="shared" si="1752"/>
        <v>105</v>
      </c>
      <c r="BN465" s="8">
        <f t="shared" si="1753"/>
        <v>290.46194749086072</v>
      </c>
      <c r="BO465" s="12">
        <f t="shared" si="1724"/>
        <v>174.63821027066319</v>
      </c>
      <c r="BP465" s="50">
        <f>(1-'#Constant'!$A$3)/($J465*'#Constant'!$B$3/'#Constant'!$C$3^($D465-1)+1)+'#Constant'!$A$3</f>
        <v>0.87217391304347835</v>
      </c>
      <c r="BQ465" s="4">
        <f t="shared" si="1754"/>
        <v>305.74941841143232</v>
      </c>
      <c r="BR465" s="50">
        <f>(1-'#Constant'!$A$3)/($K465*'#Constant'!$B$3/'#Constant'!$C$3^($D465-1)+1)+'#Constant'!$A$3</f>
        <v>0.87217391304347835</v>
      </c>
      <c r="BS465" s="4">
        <f t="shared" si="1755"/>
        <v>275.17447657028913</v>
      </c>
      <c r="BT465">
        <f>BO465/$BO$4*100</f>
        <v>132.73165077075711</v>
      </c>
    </row>
    <row r="466" spans="1:72" s="13" customFormat="1" ht="17.25" thickBot="1" x14ac:dyDescent="0.35">
      <c r="B466" s="20"/>
      <c r="D466" s="14">
        <v>1</v>
      </c>
      <c r="E466" s="14">
        <v>1</v>
      </c>
      <c r="F466" s="19">
        <v>1</v>
      </c>
      <c r="G466" s="15">
        <f t="shared" ref="G466" si="1765">G465</f>
        <v>100</v>
      </c>
      <c r="H466" s="15">
        <f t="shared" ref="H466" si="1766">H465</f>
        <v>100</v>
      </c>
      <c r="I466" s="15">
        <f t="shared" ref="I466" si="1767">I465</f>
        <v>3600</v>
      </c>
      <c r="J466" s="15">
        <f t="shared" ref="J466" si="1768">J465</f>
        <v>50</v>
      </c>
      <c r="K466" s="15">
        <f t="shared" ref="K466" si="1769">K465</f>
        <v>50</v>
      </c>
      <c r="L466" s="16"/>
      <c r="M466" s="15">
        <v>50</v>
      </c>
      <c r="N466" s="15">
        <v>0</v>
      </c>
      <c r="O466" s="15">
        <v>0</v>
      </c>
      <c r="P466" s="15">
        <v>0</v>
      </c>
      <c r="Q466" s="15">
        <v>200</v>
      </c>
      <c r="R466" s="15">
        <v>0</v>
      </c>
      <c r="S466" s="15">
        <v>0</v>
      </c>
      <c r="T466" s="15">
        <v>0</v>
      </c>
      <c r="U466" s="15">
        <v>0</v>
      </c>
      <c r="V466" s="15">
        <v>250</v>
      </c>
      <c r="W466" s="16"/>
      <c r="X466" s="15">
        <v>0</v>
      </c>
      <c r="Y466" s="15">
        <v>0</v>
      </c>
      <c r="Z466" s="15">
        <v>0</v>
      </c>
      <c r="AA466" s="15">
        <v>0</v>
      </c>
      <c r="AB466" s="15">
        <v>0</v>
      </c>
      <c r="AC466" s="15">
        <v>0</v>
      </c>
      <c r="AD466" s="15">
        <v>0</v>
      </c>
      <c r="AE466" s="15">
        <v>0</v>
      </c>
      <c r="AF466" s="15">
        <v>0</v>
      </c>
      <c r="AG466" s="15">
        <v>250</v>
      </c>
      <c r="AH466" s="15">
        <v>0</v>
      </c>
      <c r="AI466" s="15">
        <v>0</v>
      </c>
      <c r="AJ466" s="17"/>
      <c r="AK466" s="15">
        <v>0</v>
      </c>
      <c r="AL466" s="15">
        <v>0</v>
      </c>
      <c r="AM466" s="17"/>
      <c r="AN466" s="15">
        <f t="shared" ref="AN466:AX466" si="1770">AN465</f>
        <v>0</v>
      </c>
      <c r="AO466" s="15">
        <f t="shared" si="1770"/>
        <v>0</v>
      </c>
      <c r="AP466" s="15">
        <f t="shared" si="1770"/>
        <v>0</v>
      </c>
      <c r="AQ466" s="15">
        <f t="shared" si="1770"/>
        <v>0</v>
      </c>
      <c r="AR466" s="15">
        <f t="shared" si="1770"/>
        <v>0</v>
      </c>
      <c r="AS466" s="15">
        <f t="shared" si="1770"/>
        <v>0</v>
      </c>
      <c r="AT466" s="15">
        <f t="shared" si="1770"/>
        <v>0</v>
      </c>
      <c r="AU466" s="15">
        <f t="shared" si="1770"/>
        <v>0</v>
      </c>
      <c r="AV466" s="15">
        <f t="shared" si="1770"/>
        <v>0</v>
      </c>
      <c r="AW466" s="15">
        <f t="shared" si="1770"/>
        <v>0</v>
      </c>
      <c r="AX466" s="15">
        <f t="shared" si="1770"/>
        <v>0</v>
      </c>
      <c r="AY466" s="17"/>
      <c r="AZ466" s="15">
        <f t="shared" ref="AZ466:BE466" si="1771">AZ465</f>
        <v>6000</v>
      </c>
      <c r="BA466" s="15">
        <f t="shared" si="1771"/>
        <v>6000</v>
      </c>
      <c r="BB466" s="15">
        <v>275</v>
      </c>
      <c r="BC466" s="15">
        <f t="shared" si="1771"/>
        <v>25</v>
      </c>
      <c r="BD466" s="15">
        <f t="shared" si="1771"/>
        <v>0</v>
      </c>
      <c r="BE466" s="15">
        <f t="shared" si="1771"/>
        <v>60</v>
      </c>
      <c r="BF466" s="17"/>
      <c r="BG466" s="15">
        <f t="shared" ref="BG466:BH466" si="1772">BG465</f>
        <v>1000</v>
      </c>
      <c r="BH466" s="15">
        <f t="shared" si="1772"/>
        <v>5000</v>
      </c>
      <c r="BI466" s="17"/>
      <c r="BJ466" s="22">
        <f>G466/G465</f>
        <v>1</v>
      </c>
      <c r="BK466" s="65">
        <f t="shared" ref="BK466:BL466" si="1773">BK465</f>
        <v>0</v>
      </c>
      <c r="BL466" s="65">
        <f t="shared" si="1773"/>
        <v>0</v>
      </c>
      <c r="BM466" s="6">
        <f t="shared" si="1752"/>
        <v>105</v>
      </c>
      <c r="BN466" s="8">
        <f t="shared" si="1753"/>
        <v>290.46194749086072</v>
      </c>
      <c r="BO466" s="12">
        <f t="shared" si="1724"/>
        <v>174.63821027066319</v>
      </c>
      <c r="BP466" s="50">
        <f>(1-'#Constant'!$A$3)/($J466*'#Constant'!$B$3/'#Constant'!$C$3^($D466-1)+1)+'#Constant'!$A$3</f>
        <v>0.87217391304347835</v>
      </c>
      <c r="BQ466" s="4">
        <f t="shared" si="1754"/>
        <v>305.74941841143232</v>
      </c>
      <c r="BR466" s="50">
        <f>(1-'#Constant'!$A$3)/($K466*'#Constant'!$B$3/'#Constant'!$C$3^($D466-1)+1)+'#Constant'!$A$3</f>
        <v>0.87217391304347835</v>
      </c>
      <c r="BS466" s="4">
        <f t="shared" si="1755"/>
        <v>275.17447657028913</v>
      </c>
      <c r="BT466"/>
    </row>
    <row r="467" spans="1:72" x14ac:dyDescent="0.3">
      <c r="A467">
        <v>607</v>
      </c>
      <c r="B467" s="18" t="str">
        <f>VLOOKUP(CONCATENATE("CREATURE_NAME_",A467),[1]Localization_Hero!$A:$E,2,FALSE)</f>
        <v>{1}의 빛</v>
      </c>
      <c r="C467" s="43" t="str">
        <f>VLOOKUP($A467,[2]CreatureTable!$A:$I,9,FALSE)</f>
        <v>Mechanic</v>
      </c>
      <c r="D467">
        <v>1</v>
      </c>
      <c r="E467">
        <v>1</v>
      </c>
      <c r="F467" s="18">
        <v>1</v>
      </c>
      <c r="G467" s="10">
        <v>100</v>
      </c>
      <c r="H467" s="10">
        <v>100</v>
      </c>
      <c r="I467" s="10">
        <v>3600</v>
      </c>
      <c r="J467" s="10">
        <v>50</v>
      </c>
      <c r="K467" s="10">
        <v>50</v>
      </c>
      <c r="L467" s="2"/>
      <c r="M467" s="10">
        <v>150</v>
      </c>
      <c r="N467" s="10">
        <v>0</v>
      </c>
      <c r="O467" s="10">
        <v>500</v>
      </c>
      <c r="P467" s="10">
        <v>0</v>
      </c>
      <c r="Q467" s="10">
        <v>0</v>
      </c>
      <c r="R467" s="10">
        <v>0</v>
      </c>
      <c r="S467" s="10">
        <v>200</v>
      </c>
      <c r="T467" s="10">
        <v>150</v>
      </c>
      <c r="U467" s="10">
        <v>0</v>
      </c>
      <c r="V467" s="10">
        <v>0</v>
      </c>
      <c r="W467" s="2"/>
      <c r="X467" s="10">
        <v>150</v>
      </c>
      <c r="Y467" s="10">
        <v>0</v>
      </c>
      <c r="Z467" s="10">
        <v>500</v>
      </c>
      <c r="AA467" s="10">
        <v>0</v>
      </c>
      <c r="AB467" s="10">
        <v>0</v>
      </c>
      <c r="AC467" s="10">
        <v>0</v>
      </c>
      <c r="AD467" s="10">
        <v>200</v>
      </c>
      <c r="AE467" s="10">
        <v>150</v>
      </c>
      <c r="AF467" s="10">
        <v>0</v>
      </c>
      <c r="AG467" s="10">
        <v>0</v>
      </c>
      <c r="AH467" s="10">
        <v>0</v>
      </c>
      <c r="AI467" s="10">
        <v>0</v>
      </c>
      <c r="AJ467" s="3"/>
      <c r="AK467" s="10">
        <v>0</v>
      </c>
      <c r="AL467" s="10">
        <v>0</v>
      </c>
      <c r="AM467" s="3"/>
      <c r="AN467" s="10">
        <f>ROUND(VLOOKUP($C467,$B$4:$BH$42,39,FALSE),0)</f>
        <v>0</v>
      </c>
      <c r="AO467" s="10">
        <f>ROUND(VLOOKUP($C467,$B$4:$BH$42,40,FALSE),0)</f>
        <v>0</v>
      </c>
      <c r="AP467" s="10">
        <f>ROUND(VLOOKUP($C467,$B$4:$BH$42,41,FALSE),0)</f>
        <v>0</v>
      </c>
      <c r="AQ467" s="10">
        <f>ROUND(VLOOKUP($C467,$B$4:$BH$42,42,FALSE),0)</f>
        <v>0</v>
      </c>
      <c r="AR467" s="10">
        <f>ROUND(VLOOKUP($C467,$B$4:$BH$42,43,FALSE),0)</f>
        <v>0</v>
      </c>
      <c r="AS467" s="10">
        <f>ROUND(VLOOKUP($C467,$B$4:$BH$42,44,FALSE),0)</f>
        <v>0</v>
      </c>
      <c r="AT467" s="10">
        <f>ROUND(VLOOKUP($C467,$B$4:$BH$42,45,FALSE),0)</f>
        <v>0</v>
      </c>
      <c r="AU467" s="10">
        <f>ROUND(VLOOKUP($C467,$B$4:$BH$42,46,FALSE),0)</f>
        <v>0</v>
      </c>
      <c r="AV467" s="10">
        <f>ROUND(VLOOKUP($C467,$B$4:$BH$42,47,FALSE),0)</f>
        <v>0</v>
      </c>
      <c r="AW467" s="10">
        <f>ROUND(VLOOKUP($C467,$B$4:$BH$42,48,FALSE),0)</f>
        <v>0</v>
      </c>
      <c r="AX467" s="10">
        <f>ROUND(VLOOKUP($C467,$B$4:$BH$42,49,FALSE),0)</f>
        <v>0</v>
      </c>
      <c r="AY467" s="3"/>
      <c r="AZ467" s="10">
        <v>6000</v>
      </c>
      <c r="BA467" s="10">
        <v>6000</v>
      </c>
      <c r="BB467" s="10">
        <v>325</v>
      </c>
      <c r="BC467" s="10">
        <v>25</v>
      </c>
      <c r="BD467" s="10">
        <v>0</v>
      </c>
      <c r="BE467" s="10">
        <v>60</v>
      </c>
      <c r="BF467" s="3"/>
      <c r="BG467" s="10">
        <v>1000</v>
      </c>
      <c r="BH467" s="10">
        <v>5000</v>
      </c>
      <c r="BI467" s="3"/>
      <c r="BJ467" s="21">
        <v>1</v>
      </c>
      <c r="BK467" s="65">
        <v>0</v>
      </c>
      <c r="BL467" s="65">
        <v>0</v>
      </c>
      <c r="BM467" s="6">
        <f t="shared" si="1752"/>
        <v>138.27187499999999</v>
      </c>
      <c r="BN467" s="8">
        <f t="shared" si="1753"/>
        <v>206.38085742771682</v>
      </c>
      <c r="BO467" s="12">
        <f t="shared" si="1724"/>
        <v>168.92799685261789</v>
      </c>
      <c r="BP467" s="50">
        <f>(1-'#Constant'!$A$3)/($J467*'#Constant'!$B$3/'#Constant'!$C$3^($D467-1)+1)+'#Constant'!$A$3</f>
        <v>0.87217391304347835</v>
      </c>
      <c r="BQ467" s="4">
        <f t="shared" si="1754"/>
        <v>206.38085742771682</v>
      </c>
      <c r="BR467" s="50">
        <f>(1-'#Constant'!$A$3)/($K467*'#Constant'!$B$3/'#Constant'!$C$3^($D467-1)+1)+'#Constant'!$A$3</f>
        <v>0.87217391304347835</v>
      </c>
      <c r="BS467" s="4">
        <f t="shared" si="1755"/>
        <v>206.38085742771682</v>
      </c>
      <c r="BT467">
        <f>BO467/$BO$4*100</f>
        <v>128.3916724117496</v>
      </c>
    </row>
    <row r="468" spans="1:72" s="13" customFormat="1" ht="17.25" thickBot="1" x14ac:dyDescent="0.35">
      <c r="B468" s="20"/>
      <c r="D468" s="14">
        <v>1</v>
      </c>
      <c r="E468" s="14">
        <v>1</v>
      </c>
      <c r="F468" s="19">
        <v>1</v>
      </c>
      <c r="G468" s="15">
        <f t="shared" ref="G468" si="1774">G467</f>
        <v>100</v>
      </c>
      <c r="H468" s="15">
        <f t="shared" ref="H468" si="1775">H467</f>
        <v>100</v>
      </c>
      <c r="I468" s="15">
        <f t="shared" ref="I468" si="1776">I467</f>
        <v>3600</v>
      </c>
      <c r="J468" s="15">
        <f t="shared" ref="J468" si="1777">J467</f>
        <v>50</v>
      </c>
      <c r="K468" s="15">
        <f t="shared" ref="K468" si="1778">K467</f>
        <v>50</v>
      </c>
      <c r="L468" s="16"/>
      <c r="M468" s="15">
        <v>150</v>
      </c>
      <c r="N468" s="15">
        <v>0</v>
      </c>
      <c r="O468" s="15">
        <v>500</v>
      </c>
      <c r="P468" s="15">
        <v>0</v>
      </c>
      <c r="Q468" s="15">
        <v>0</v>
      </c>
      <c r="R468" s="15">
        <v>0</v>
      </c>
      <c r="S468" s="15">
        <v>200</v>
      </c>
      <c r="T468" s="15">
        <v>150</v>
      </c>
      <c r="U468" s="15">
        <v>0</v>
      </c>
      <c r="V468" s="15">
        <v>0</v>
      </c>
      <c r="W468" s="16"/>
      <c r="X468" s="15">
        <v>150</v>
      </c>
      <c r="Y468" s="15">
        <v>0</v>
      </c>
      <c r="Z468" s="15">
        <v>500</v>
      </c>
      <c r="AA468" s="15">
        <v>0</v>
      </c>
      <c r="AB468" s="15">
        <v>0</v>
      </c>
      <c r="AC468" s="15">
        <v>0</v>
      </c>
      <c r="AD468" s="15">
        <v>200</v>
      </c>
      <c r="AE468" s="15">
        <v>150</v>
      </c>
      <c r="AF468" s="15">
        <v>0</v>
      </c>
      <c r="AG468" s="15">
        <v>0</v>
      </c>
      <c r="AH468" s="15">
        <v>0</v>
      </c>
      <c r="AI468" s="15">
        <v>0</v>
      </c>
      <c r="AJ468" s="17"/>
      <c r="AK468" s="15">
        <v>0</v>
      </c>
      <c r="AL468" s="15">
        <v>0</v>
      </c>
      <c r="AM468" s="17"/>
      <c r="AN468" s="15">
        <f t="shared" ref="AN468:AX468" si="1779">AN467</f>
        <v>0</v>
      </c>
      <c r="AO468" s="15">
        <f t="shared" si="1779"/>
        <v>0</v>
      </c>
      <c r="AP468" s="15">
        <f t="shared" si="1779"/>
        <v>0</v>
      </c>
      <c r="AQ468" s="15">
        <f t="shared" si="1779"/>
        <v>0</v>
      </c>
      <c r="AR468" s="15">
        <f t="shared" si="1779"/>
        <v>0</v>
      </c>
      <c r="AS468" s="15">
        <f t="shared" si="1779"/>
        <v>0</v>
      </c>
      <c r="AT468" s="15">
        <f t="shared" si="1779"/>
        <v>0</v>
      </c>
      <c r="AU468" s="15">
        <f t="shared" si="1779"/>
        <v>0</v>
      </c>
      <c r="AV468" s="15">
        <f t="shared" si="1779"/>
        <v>0</v>
      </c>
      <c r="AW468" s="15">
        <f t="shared" si="1779"/>
        <v>0</v>
      </c>
      <c r="AX468" s="15">
        <f t="shared" si="1779"/>
        <v>0</v>
      </c>
      <c r="AY468" s="17"/>
      <c r="AZ468" s="15">
        <f t="shared" ref="AZ468:BE468" si="1780">AZ467</f>
        <v>6000</v>
      </c>
      <c r="BA468" s="15">
        <f t="shared" si="1780"/>
        <v>6000</v>
      </c>
      <c r="BB468" s="15">
        <v>325</v>
      </c>
      <c r="BC468" s="15">
        <f t="shared" si="1780"/>
        <v>25</v>
      </c>
      <c r="BD468" s="15">
        <f t="shared" si="1780"/>
        <v>0</v>
      </c>
      <c r="BE468" s="15">
        <f t="shared" si="1780"/>
        <v>60</v>
      </c>
      <c r="BF468" s="17"/>
      <c r="BG468" s="15">
        <f t="shared" ref="BG468:BH468" si="1781">BG467</f>
        <v>1000</v>
      </c>
      <c r="BH468" s="15">
        <f t="shared" si="1781"/>
        <v>5000</v>
      </c>
      <c r="BI468" s="17"/>
      <c r="BJ468" s="22">
        <f>G468/G467</f>
        <v>1</v>
      </c>
      <c r="BK468" s="65">
        <f t="shared" ref="BK468:BL468" si="1782">BK467</f>
        <v>0</v>
      </c>
      <c r="BL468" s="65">
        <f t="shared" si="1782"/>
        <v>0</v>
      </c>
      <c r="BM468" s="6">
        <f t="shared" si="1752"/>
        <v>138.27187499999999</v>
      </c>
      <c r="BN468" s="8">
        <f t="shared" si="1753"/>
        <v>206.38085742771682</v>
      </c>
      <c r="BO468" s="12">
        <f t="shared" si="1724"/>
        <v>168.92799685261789</v>
      </c>
      <c r="BP468" s="50">
        <f>(1-'#Constant'!$A$3)/($J468*'#Constant'!$B$3/'#Constant'!$C$3^($D468-1)+1)+'#Constant'!$A$3</f>
        <v>0.87217391304347835</v>
      </c>
      <c r="BQ468" s="4">
        <f t="shared" si="1754"/>
        <v>206.38085742771682</v>
      </c>
      <c r="BR468" s="50">
        <f>(1-'#Constant'!$A$3)/($K468*'#Constant'!$B$3/'#Constant'!$C$3^($D468-1)+1)+'#Constant'!$A$3</f>
        <v>0.87217391304347835</v>
      </c>
      <c r="BS468" s="4">
        <f t="shared" si="1755"/>
        <v>206.38085742771682</v>
      </c>
      <c r="BT468"/>
    </row>
    <row r="469" spans="1:72" x14ac:dyDescent="0.3">
      <c r="A469">
        <v>608</v>
      </c>
      <c r="B469" s="18" t="str">
        <f>VLOOKUP(CONCATENATE("CREATURE_NAME_",A469),[1]Localization_Hero!$A:$E,2,FALSE)</f>
        <v>{1}의 빛</v>
      </c>
      <c r="C469" s="43" t="str">
        <f>VLOOKUP($A469,[2]CreatureTable!$A:$I,9,FALSE)</f>
        <v>Priest</v>
      </c>
      <c r="D469">
        <v>1</v>
      </c>
      <c r="E469">
        <v>1</v>
      </c>
      <c r="F469" s="18">
        <v>1</v>
      </c>
      <c r="G469" s="10">
        <v>100</v>
      </c>
      <c r="H469" s="10">
        <v>100</v>
      </c>
      <c r="I469" s="10">
        <v>3600</v>
      </c>
      <c r="J469" s="10">
        <v>50</v>
      </c>
      <c r="K469" s="10">
        <v>50</v>
      </c>
      <c r="L469" s="2"/>
      <c r="M469" s="10">
        <v>100</v>
      </c>
      <c r="N469" s="10">
        <v>0</v>
      </c>
      <c r="O469" s="10">
        <v>0</v>
      </c>
      <c r="P469" s="10">
        <v>0</v>
      </c>
      <c r="Q469" s="10">
        <v>0</v>
      </c>
      <c r="R469" s="10">
        <v>0</v>
      </c>
      <c r="S469" s="10">
        <v>100</v>
      </c>
      <c r="T469" s="10">
        <v>0</v>
      </c>
      <c r="U469" s="10">
        <v>0</v>
      </c>
      <c r="V469" s="10">
        <v>0</v>
      </c>
      <c r="W469" s="2"/>
      <c r="X469" s="10">
        <v>100</v>
      </c>
      <c r="Y469" s="10">
        <v>0</v>
      </c>
      <c r="Z469" s="10">
        <v>0</v>
      </c>
      <c r="AA469" s="10">
        <v>0</v>
      </c>
      <c r="AB469" s="10">
        <v>500</v>
      </c>
      <c r="AC469" s="10">
        <v>250</v>
      </c>
      <c r="AD469" s="10">
        <v>100</v>
      </c>
      <c r="AE469" s="10">
        <v>0</v>
      </c>
      <c r="AF469" s="10">
        <v>0</v>
      </c>
      <c r="AG469" s="10">
        <v>150</v>
      </c>
      <c r="AH469" s="10">
        <v>0</v>
      </c>
      <c r="AI469" s="10">
        <v>0</v>
      </c>
      <c r="AJ469" s="3"/>
      <c r="AK469" s="10">
        <v>0</v>
      </c>
      <c r="AL469" s="10">
        <v>0</v>
      </c>
      <c r="AM469" s="3"/>
      <c r="AN469" s="10">
        <f>ROUND(VLOOKUP($C469,$B$4:$BH$42,39,FALSE),0)</f>
        <v>0</v>
      </c>
      <c r="AO469" s="10">
        <f>ROUND(VLOOKUP($C469,$B$4:$BH$42,40,FALSE),0)</f>
        <v>0</v>
      </c>
      <c r="AP469" s="10">
        <f>ROUND(VLOOKUP($C469,$B$4:$BH$42,41,FALSE),0)</f>
        <v>0</v>
      </c>
      <c r="AQ469" s="10">
        <f>ROUND(VLOOKUP($C469,$B$4:$BH$42,42,FALSE),0)</f>
        <v>0</v>
      </c>
      <c r="AR469" s="10">
        <f>ROUND(VLOOKUP($C469,$B$4:$BH$42,43,FALSE),0)</f>
        <v>0</v>
      </c>
      <c r="AS469" s="10">
        <f>ROUND(VLOOKUP($C469,$B$4:$BH$42,44,FALSE),0)</f>
        <v>0</v>
      </c>
      <c r="AT469" s="10">
        <f>ROUND(VLOOKUP($C469,$B$4:$BH$42,45,FALSE),0)</f>
        <v>0</v>
      </c>
      <c r="AU469" s="10">
        <f>ROUND(VLOOKUP($C469,$B$4:$BH$42,46,FALSE),0)</f>
        <v>0</v>
      </c>
      <c r="AV469" s="10">
        <f>ROUND(VLOOKUP($C469,$B$4:$BH$42,47,FALSE),0)</f>
        <v>0</v>
      </c>
      <c r="AW469" s="10">
        <f>ROUND(VLOOKUP($C469,$B$4:$BH$42,48,FALSE),0)</f>
        <v>0</v>
      </c>
      <c r="AX469" s="10">
        <f>ROUND(VLOOKUP($C469,$B$4:$BH$42,49,FALSE),0)</f>
        <v>0</v>
      </c>
      <c r="AY469" s="3"/>
      <c r="AZ469" s="10">
        <v>6000</v>
      </c>
      <c r="BA469" s="10">
        <v>6000</v>
      </c>
      <c r="BB469" s="10">
        <v>375</v>
      </c>
      <c r="BC469" s="10">
        <v>25</v>
      </c>
      <c r="BD469" s="10">
        <v>0</v>
      </c>
      <c r="BE469" s="10">
        <v>60</v>
      </c>
      <c r="BF469" s="3"/>
      <c r="BG469" s="10">
        <v>1000</v>
      </c>
      <c r="BH469" s="10">
        <v>5000</v>
      </c>
      <c r="BI469" s="3"/>
      <c r="BJ469" s="21">
        <v>1</v>
      </c>
      <c r="BK469" s="65">
        <v>0</v>
      </c>
      <c r="BL469" s="65">
        <v>0</v>
      </c>
      <c r="BM469" s="6">
        <f t="shared" si="1752"/>
        <v>112.75</v>
      </c>
      <c r="BN469" s="8">
        <f t="shared" si="1753"/>
        <v>297.4312357046507</v>
      </c>
      <c r="BO469" s="12">
        <f t="shared" si="1724"/>
        <v>183.12665514801324</v>
      </c>
      <c r="BP469" s="50">
        <f>(1-'#Constant'!$A$3)/($J469*'#Constant'!$B$3/'#Constant'!$C$3^($D469-1)+1)+'#Constant'!$A$3</f>
        <v>0.87217391304347835</v>
      </c>
      <c r="BQ469" s="4">
        <f t="shared" si="1754"/>
        <v>206.38085742771682</v>
      </c>
      <c r="BR469" s="50">
        <f>(1-'#Constant'!$A$3)/($K469*'#Constant'!$B$3/'#Constant'!$C$3^($D469-1)+1)+'#Constant'!$A$3</f>
        <v>0.87217391304347835</v>
      </c>
      <c r="BS469" s="4">
        <f t="shared" si="1755"/>
        <v>388.48161398158459</v>
      </c>
      <c r="BT469">
        <f>BO469/$BO$4*100</f>
        <v>139.18319020935451</v>
      </c>
    </row>
    <row r="470" spans="1:72" s="13" customFormat="1" ht="17.25" thickBot="1" x14ac:dyDescent="0.35">
      <c r="B470" s="20"/>
      <c r="D470" s="14">
        <v>1</v>
      </c>
      <c r="E470" s="14">
        <v>1</v>
      </c>
      <c r="F470" s="19">
        <v>1</v>
      </c>
      <c r="G470" s="15">
        <f t="shared" ref="G470" si="1783">G469</f>
        <v>100</v>
      </c>
      <c r="H470" s="15">
        <f t="shared" ref="H470" si="1784">H469</f>
        <v>100</v>
      </c>
      <c r="I470" s="15">
        <f t="shared" ref="I470" si="1785">I469</f>
        <v>3600</v>
      </c>
      <c r="J470" s="15">
        <f t="shared" ref="J470" si="1786">J469</f>
        <v>50</v>
      </c>
      <c r="K470" s="15">
        <f t="shared" ref="K470" si="1787">K469</f>
        <v>50</v>
      </c>
      <c r="L470" s="16"/>
      <c r="M470" s="15">
        <v>100</v>
      </c>
      <c r="N470" s="15">
        <v>0</v>
      </c>
      <c r="O470" s="15">
        <v>0</v>
      </c>
      <c r="P470" s="15">
        <v>0</v>
      </c>
      <c r="Q470" s="15">
        <v>0</v>
      </c>
      <c r="R470" s="15">
        <v>0</v>
      </c>
      <c r="S470" s="15">
        <v>100</v>
      </c>
      <c r="T470" s="15">
        <v>0</v>
      </c>
      <c r="U470" s="15">
        <v>0</v>
      </c>
      <c r="V470" s="15">
        <v>0</v>
      </c>
      <c r="W470" s="16"/>
      <c r="X470" s="15">
        <v>100</v>
      </c>
      <c r="Y470" s="15">
        <v>0</v>
      </c>
      <c r="Z470" s="15">
        <v>0</v>
      </c>
      <c r="AA470" s="15">
        <v>0</v>
      </c>
      <c r="AB470" s="15">
        <v>500</v>
      </c>
      <c r="AC470" s="15">
        <v>250</v>
      </c>
      <c r="AD470" s="15">
        <v>100</v>
      </c>
      <c r="AE470" s="15">
        <v>0</v>
      </c>
      <c r="AF470" s="15">
        <v>0</v>
      </c>
      <c r="AG470" s="15">
        <v>150</v>
      </c>
      <c r="AH470" s="15">
        <v>0</v>
      </c>
      <c r="AI470" s="15">
        <v>0</v>
      </c>
      <c r="AJ470" s="17"/>
      <c r="AK470" s="15">
        <v>0</v>
      </c>
      <c r="AL470" s="15">
        <v>0</v>
      </c>
      <c r="AM470" s="17"/>
      <c r="AN470" s="15">
        <f t="shared" ref="AN470:AX470" si="1788">AN469</f>
        <v>0</v>
      </c>
      <c r="AO470" s="15">
        <f t="shared" si="1788"/>
        <v>0</v>
      </c>
      <c r="AP470" s="15">
        <f t="shared" si="1788"/>
        <v>0</v>
      </c>
      <c r="AQ470" s="15">
        <f t="shared" si="1788"/>
        <v>0</v>
      </c>
      <c r="AR470" s="15">
        <f t="shared" si="1788"/>
        <v>0</v>
      </c>
      <c r="AS470" s="15">
        <f t="shared" si="1788"/>
        <v>0</v>
      </c>
      <c r="AT470" s="15">
        <f t="shared" si="1788"/>
        <v>0</v>
      </c>
      <c r="AU470" s="15">
        <f t="shared" si="1788"/>
        <v>0</v>
      </c>
      <c r="AV470" s="15">
        <f t="shared" si="1788"/>
        <v>0</v>
      </c>
      <c r="AW470" s="15">
        <f t="shared" si="1788"/>
        <v>0</v>
      </c>
      <c r="AX470" s="15">
        <f t="shared" si="1788"/>
        <v>0</v>
      </c>
      <c r="AY470" s="17"/>
      <c r="AZ470" s="15">
        <f t="shared" ref="AZ470:BE470" si="1789">AZ469</f>
        <v>6000</v>
      </c>
      <c r="BA470" s="15">
        <f t="shared" si="1789"/>
        <v>6000</v>
      </c>
      <c r="BB470" s="15">
        <v>375</v>
      </c>
      <c r="BC470" s="15">
        <f t="shared" si="1789"/>
        <v>25</v>
      </c>
      <c r="BD470" s="15">
        <f t="shared" si="1789"/>
        <v>0</v>
      </c>
      <c r="BE470" s="15">
        <f t="shared" si="1789"/>
        <v>60</v>
      </c>
      <c r="BF470" s="17"/>
      <c r="BG470" s="15">
        <f t="shared" ref="BG470:BH470" si="1790">BG469</f>
        <v>1000</v>
      </c>
      <c r="BH470" s="15">
        <f t="shared" si="1790"/>
        <v>5000</v>
      </c>
      <c r="BI470" s="17"/>
      <c r="BJ470" s="22">
        <f>G470/G469</f>
        <v>1</v>
      </c>
      <c r="BK470" s="65">
        <f>BK469</f>
        <v>0</v>
      </c>
      <c r="BL470" s="65">
        <f>BL469</f>
        <v>0</v>
      </c>
      <c r="BM470" s="6">
        <f t="shared" si="1752"/>
        <v>112.75</v>
      </c>
      <c r="BN470" s="8">
        <f t="shared" si="1753"/>
        <v>297.4312357046507</v>
      </c>
      <c r="BO470" s="12">
        <f t="shared" si="1724"/>
        <v>183.12665514801324</v>
      </c>
      <c r="BP470" s="50">
        <f>(1-'#Constant'!$A$3)/($J470*'#Constant'!$B$3/'#Constant'!$C$3^($D470-1)+1)+'#Constant'!$A$3</f>
        <v>0.87217391304347835</v>
      </c>
      <c r="BQ470" s="4">
        <f t="shared" si="1754"/>
        <v>206.38085742771682</v>
      </c>
      <c r="BR470" s="50">
        <f>(1-'#Constant'!$A$3)/($K470*'#Constant'!$B$3/'#Constant'!$C$3^($D470-1)+1)+'#Constant'!$A$3</f>
        <v>0.87217391304347835</v>
      </c>
      <c r="BS470" s="4">
        <f t="shared" si="1755"/>
        <v>388.48161398158459</v>
      </c>
      <c r="BT470"/>
    </row>
    <row r="471" spans="1:72" x14ac:dyDescent="0.3">
      <c r="A471">
        <v>609</v>
      </c>
      <c r="B471" s="18" t="str">
        <f>VLOOKUP(CONCATENATE("CREATURE_NAME_",A471),[1]Localization_Hero!$A:$E,2,FALSE)</f>
        <v>{1}의 빛</v>
      </c>
      <c r="C471" s="43" t="str">
        <f>VLOOKUP($A471,[2]CreatureTable!$A:$I,9,FALSE)</f>
        <v>Assassin</v>
      </c>
      <c r="D471">
        <v>1</v>
      </c>
      <c r="E471">
        <v>1</v>
      </c>
      <c r="F471" s="18">
        <v>1</v>
      </c>
      <c r="G471" s="10">
        <v>100</v>
      </c>
      <c r="H471" s="10">
        <v>100</v>
      </c>
      <c r="I471" s="10">
        <v>3600</v>
      </c>
      <c r="J471" s="10">
        <v>50</v>
      </c>
      <c r="K471" s="10">
        <v>50</v>
      </c>
      <c r="L471" s="2"/>
      <c r="M471" s="10">
        <v>200</v>
      </c>
      <c r="N471" s="10">
        <v>0</v>
      </c>
      <c r="O471" s="10">
        <v>0</v>
      </c>
      <c r="P471" s="10">
        <v>200</v>
      </c>
      <c r="Q471" s="10">
        <v>0</v>
      </c>
      <c r="R471" s="10">
        <v>0</v>
      </c>
      <c r="S471" s="10">
        <v>0</v>
      </c>
      <c r="T471" s="10">
        <v>0</v>
      </c>
      <c r="U471" s="10">
        <v>0</v>
      </c>
      <c r="V471" s="10">
        <v>0</v>
      </c>
      <c r="W471" s="2"/>
      <c r="X471" s="10">
        <v>200</v>
      </c>
      <c r="Y471" s="10">
        <v>0</v>
      </c>
      <c r="Z471" s="10">
        <v>0</v>
      </c>
      <c r="AA471" s="10">
        <v>200</v>
      </c>
      <c r="AB471" s="10">
        <v>0</v>
      </c>
      <c r="AC471" s="10">
        <v>0</v>
      </c>
      <c r="AD471" s="10">
        <v>0</v>
      </c>
      <c r="AE471" s="10">
        <v>0</v>
      </c>
      <c r="AF471" s="10">
        <v>0</v>
      </c>
      <c r="AG471" s="10">
        <v>0</v>
      </c>
      <c r="AH471" s="10">
        <v>0</v>
      </c>
      <c r="AI471" s="10">
        <v>0</v>
      </c>
      <c r="AJ471" s="3"/>
      <c r="AK471" s="10">
        <v>0</v>
      </c>
      <c r="AL471" s="10">
        <v>0</v>
      </c>
      <c r="AM471" s="3"/>
      <c r="AN471" s="10">
        <f>ROUND(VLOOKUP($C471,$B$4:$BH$42,39,FALSE),0)</f>
        <v>0</v>
      </c>
      <c r="AO471" s="10">
        <f>ROUND(VLOOKUP($C471,$B$4:$BH$42,40,FALSE),0)</f>
        <v>0</v>
      </c>
      <c r="AP471" s="10">
        <f>ROUND(VLOOKUP($C471,$B$4:$BH$42,41,FALSE),0)</f>
        <v>0</v>
      </c>
      <c r="AQ471" s="10">
        <f>ROUND(VLOOKUP($C471,$B$4:$BH$42,42,FALSE),0)</f>
        <v>0</v>
      </c>
      <c r="AR471" s="10">
        <f>ROUND(VLOOKUP($C471,$B$4:$BH$42,43,FALSE),0)</f>
        <v>0</v>
      </c>
      <c r="AS471" s="10">
        <f>ROUND(VLOOKUP($C471,$B$4:$BH$42,44,FALSE),0)</f>
        <v>0</v>
      </c>
      <c r="AT471" s="10">
        <f>ROUND(VLOOKUP($C471,$B$4:$BH$42,45,FALSE),0)</f>
        <v>0</v>
      </c>
      <c r="AU471" s="10">
        <f>ROUND(VLOOKUP($C471,$B$4:$BH$42,46,FALSE),0)</f>
        <v>0</v>
      </c>
      <c r="AV471" s="10">
        <f>ROUND(VLOOKUP($C471,$B$4:$BH$42,47,FALSE),0)</f>
        <v>0</v>
      </c>
      <c r="AW471" s="10">
        <f>ROUND(VLOOKUP($C471,$B$4:$BH$42,48,FALSE),0)</f>
        <v>0</v>
      </c>
      <c r="AX471" s="10">
        <f>ROUND(VLOOKUP($C471,$B$4:$BH$42,49,FALSE),0)</f>
        <v>0</v>
      </c>
      <c r="AY471" s="3"/>
      <c r="AZ471" s="10">
        <v>6000</v>
      </c>
      <c r="BA471" s="10">
        <v>6000</v>
      </c>
      <c r="BB471" s="10">
        <v>300</v>
      </c>
      <c r="BC471" s="10">
        <v>25</v>
      </c>
      <c r="BD471" s="10">
        <v>0</v>
      </c>
      <c r="BE471" s="10">
        <v>60</v>
      </c>
      <c r="BF471" s="3"/>
      <c r="BG471" s="10">
        <v>1000</v>
      </c>
      <c r="BH471" s="10">
        <v>5000</v>
      </c>
      <c r="BI471" s="3"/>
      <c r="BJ471" s="21">
        <v>1</v>
      </c>
      <c r="BK471" s="65">
        <v>0</v>
      </c>
      <c r="BL471" s="65">
        <v>0</v>
      </c>
      <c r="BM471" s="6">
        <f t="shared" si="1752"/>
        <v>120</v>
      </c>
      <c r="BN471" s="8">
        <f t="shared" si="1753"/>
        <v>257.97607178464602</v>
      </c>
      <c r="BO471" s="12">
        <f t="shared" si="1724"/>
        <v>175.94637994047369</v>
      </c>
      <c r="BP471" s="50">
        <f>(1-'#Constant'!$A$3)/($J471*'#Constant'!$B$3/'#Constant'!$C$3^($D471-1)+1)+'#Constant'!$A$3</f>
        <v>0.87217391304347835</v>
      </c>
      <c r="BQ471" s="4">
        <f t="shared" si="1754"/>
        <v>257.97607178464602</v>
      </c>
      <c r="BR471" s="50">
        <f>(1-'#Constant'!$A$3)/($K471*'#Constant'!$B$3/'#Constant'!$C$3^($D471-1)+1)+'#Constant'!$A$3</f>
        <v>0.87217391304347835</v>
      </c>
      <c r="BS471" s="4">
        <f t="shared" si="1755"/>
        <v>257.97607178464602</v>
      </c>
      <c r="BT471">
        <f>BO471/$BO$4*100</f>
        <v>133.72590924084261</v>
      </c>
    </row>
    <row r="472" spans="1:72" s="13" customFormat="1" ht="17.25" thickBot="1" x14ac:dyDescent="0.35">
      <c r="B472" s="20"/>
      <c r="D472" s="14">
        <v>1</v>
      </c>
      <c r="E472" s="14">
        <v>1</v>
      </c>
      <c r="F472" s="19">
        <v>1</v>
      </c>
      <c r="G472" s="15">
        <f t="shared" ref="G472" si="1791">G471</f>
        <v>100</v>
      </c>
      <c r="H472" s="15">
        <f t="shared" ref="H472" si="1792">H471</f>
        <v>100</v>
      </c>
      <c r="I472" s="15">
        <f t="shared" ref="I472" si="1793">I471</f>
        <v>3600</v>
      </c>
      <c r="J472" s="15">
        <f t="shared" ref="J472" si="1794">J471</f>
        <v>50</v>
      </c>
      <c r="K472" s="15">
        <f t="shared" ref="K472" si="1795">K471</f>
        <v>50</v>
      </c>
      <c r="L472" s="16"/>
      <c r="M472" s="15">
        <v>200</v>
      </c>
      <c r="N472" s="15">
        <v>0</v>
      </c>
      <c r="O472" s="15">
        <v>0</v>
      </c>
      <c r="P472" s="15">
        <v>200</v>
      </c>
      <c r="Q472" s="15">
        <v>0</v>
      </c>
      <c r="R472" s="15">
        <v>0</v>
      </c>
      <c r="S472" s="15">
        <v>0</v>
      </c>
      <c r="T472" s="15">
        <v>0</v>
      </c>
      <c r="U472" s="15">
        <v>0</v>
      </c>
      <c r="V472" s="15">
        <v>0</v>
      </c>
      <c r="W472" s="16"/>
      <c r="X472" s="15">
        <v>200</v>
      </c>
      <c r="Y472" s="15">
        <v>0</v>
      </c>
      <c r="Z472" s="15">
        <v>0</v>
      </c>
      <c r="AA472" s="15">
        <v>200</v>
      </c>
      <c r="AB472" s="15">
        <v>0</v>
      </c>
      <c r="AC472" s="15">
        <v>0</v>
      </c>
      <c r="AD472" s="15">
        <v>0</v>
      </c>
      <c r="AE472" s="15">
        <v>0</v>
      </c>
      <c r="AF472" s="15">
        <v>0</v>
      </c>
      <c r="AG472" s="15">
        <v>0</v>
      </c>
      <c r="AH472" s="15">
        <v>0</v>
      </c>
      <c r="AI472" s="15">
        <v>0</v>
      </c>
      <c r="AJ472" s="17"/>
      <c r="AK472" s="15">
        <v>0</v>
      </c>
      <c r="AL472" s="15">
        <v>0</v>
      </c>
      <c r="AM472" s="17"/>
      <c r="AN472" s="15">
        <f t="shared" ref="AN472:AX472" si="1796">AN471</f>
        <v>0</v>
      </c>
      <c r="AO472" s="15">
        <f t="shared" si="1796"/>
        <v>0</v>
      </c>
      <c r="AP472" s="15">
        <f t="shared" si="1796"/>
        <v>0</v>
      </c>
      <c r="AQ472" s="15">
        <f t="shared" si="1796"/>
        <v>0</v>
      </c>
      <c r="AR472" s="15">
        <f t="shared" si="1796"/>
        <v>0</v>
      </c>
      <c r="AS472" s="15">
        <f t="shared" si="1796"/>
        <v>0</v>
      </c>
      <c r="AT472" s="15">
        <f t="shared" si="1796"/>
        <v>0</v>
      </c>
      <c r="AU472" s="15">
        <f t="shared" si="1796"/>
        <v>0</v>
      </c>
      <c r="AV472" s="15">
        <f t="shared" si="1796"/>
        <v>0</v>
      </c>
      <c r="AW472" s="15">
        <f t="shared" si="1796"/>
        <v>0</v>
      </c>
      <c r="AX472" s="15">
        <f t="shared" si="1796"/>
        <v>0</v>
      </c>
      <c r="AY472" s="17"/>
      <c r="AZ472" s="15">
        <f t="shared" ref="AZ472:BE472" si="1797">AZ471</f>
        <v>6000</v>
      </c>
      <c r="BA472" s="15">
        <f t="shared" si="1797"/>
        <v>6000</v>
      </c>
      <c r="BB472" s="15">
        <v>300</v>
      </c>
      <c r="BC472" s="15">
        <f t="shared" si="1797"/>
        <v>25</v>
      </c>
      <c r="BD472" s="15">
        <f t="shared" si="1797"/>
        <v>0</v>
      </c>
      <c r="BE472" s="15">
        <f t="shared" si="1797"/>
        <v>60</v>
      </c>
      <c r="BF472" s="17"/>
      <c r="BG472" s="15">
        <f t="shared" ref="BG472:BH472" si="1798">BG471</f>
        <v>1000</v>
      </c>
      <c r="BH472" s="15">
        <f t="shared" si="1798"/>
        <v>5000</v>
      </c>
      <c r="BI472" s="17"/>
      <c r="BJ472" s="22">
        <f>G472/G471</f>
        <v>1</v>
      </c>
      <c r="BK472" s="65">
        <f t="shared" ref="BK472:BL474" si="1799">BK471</f>
        <v>0</v>
      </c>
      <c r="BL472" s="65">
        <f t="shared" si="1799"/>
        <v>0</v>
      </c>
      <c r="BM472" s="6">
        <f t="shared" si="1752"/>
        <v>120</v>
      </c>
      <c r="BN472" s="8">
        <f t="shared" si="1753"/>
        <v>257.97607178464602</v>
      </c>
      <c r="BO472" s="12">
        <f t="shared" si="1724"/>
        <v>175.94637994047369</v>
      </c>
      <c r="BP472" s="50">
        <f>(1-'#Constant'!$A$3)/($J472*'#Constant'!$B$3/'#Constant'!$C$3^($D472-1)+1)+'#Constant'!$A$3</f>
        <v>0.87217391304347835</v>
      </c>
      <c r="BQ472" s="4">
        <f t="shared" si="1754"/>
        <v>257.97607178464602</v>
      </c>
      <c r="BR472" s="50">
        <f>(1-'#Constant'!$A$3)/($K472*'#Constant'!$B$3/'#Constant'!$C$3^($D472-1)+1)+'#Constant'!$A$3</f>
        <v>0.87217391304347835</v>
      </c>
      <c r="BS472" s="4">
        <f t="shared" si="1755"/>
        <v>257.97607178464602</v>
      </c>
      <c r="BT472"/>
    </row>
    <row r="473" spans="1:72" x14ac:dyDescent="0.3">
      <c r="A473">
        <v>610</v>
      </c>
      <c r="B473" s="18" t="str">
        <f>VLOOKUP(CONCATENATE("CREATURE_NAME_",A473),[1]Localization_Hero!$A:$E,2,FALSE)</f>
        <v>{1}의 빛</v>
      </c>
      <c r="C473" s="43" t="str">
        <f>VLOOKUP($A473,[2]CreatureTable!$A:$I,9,FALSE)</f>
        <v>Archer</v>
      </c>
      <c r="D473">
        <v>1</v>
      </c>
      <c r="E473">
        <v>1</v>
      </c>
      <c r="F473" s="18">
        <v>1</v>
      </c>
      <c r="G473" s="10">
        <v>100</v>
      </c>
      <c r="H473" s="10">
        <v>100</v>
      </c>
      <c r="I473" s="10">
        <v>3600</v>
      </c>
      <c r="J473" s="10">
        <v>50</v>
      </c>
      <c r="K473" s="10">
        <v>50</v>
      </c>
      <c r="L473" s="2"/>
      <c r="M473" s="10">
        <v>150</v>
      </c>
      <c r="N473" s="10">
        <v>0</v>
      </c>
      <c r="O473" s="10">
        <v>0</v>
      </c>
      <c r="P473" s="10">
        <v>0</v>
      </c>
      <c r="Q473" s="10">
        <v>0</v>
      </c>
      <c r="R473" s="10">
        <v>0</v>
      </c>
      <c r="S473" s="10">
        <v>100</v>
      </c>
      <c r="T473" s="10">
        <v>250</v>
      </c>
      <c r="U473" s="10">
        <v>0</v>
      </c>
      <c r="V473" s="10">
        <v>0</v>
      </c>
      <c r="W473" s="2"/>
      <c r="X473" s="10">
        <v>150</v>
      </c>
      <c r="Y473" s="10">
        <v>0</v>
      </c>
      <c r="Z473" s="10">
        <v>0</v>
      </c>
      <c r="AA473" s="10">
        <v>0</v>
      </c>
      <c r="AB473" s="10">
        <v>0</v>
      </c>
      <c r="AC473" s="10">
        <v>0</v>
      </c>
      <c r="AD473" s="10">
        <v>100</v>
      </c>
      <c r="AE473" s="10">
        <v>250</v>
      </c>
      <c r="AF473" s="10">
        <v>0</v>
      </c>
      <c r="AG473" s="10">
        <v>0</v>
      </c>
      <c r="AH473" s="10">
        <v>0</v>
      </c>
      <c r="AI473" s="10">
        <v>0</v>
      </c>
      <c r="AJ473" s="3"/>
      <c r="AK473" s="10">
        <v>0</v>
      </c>
      <c r="AL473" s="10">
        <v>0</v>
      </c>
      <c r="AM473" s="3"/>
      <c r="AN473" s="10">
        <f>ROUND(VLOOKUP($C473,$B$4:$BH$42,39,FALSE),0)</f>
        <v>0</v>
      </c>
      <c r="AO473" s="10">
        <f>ROUND(VLOOKUP($C473,$B$4:$BH$42,40,FALSE),0)</f>
        <v>0</v>
      </c>
      <c r="AP473" s="10">
        <f>ROUND(VLOOKUP($C473,$B$4:$BH$42,41,FALSE),0)</f>
        <v>0</v>
      </c>
      <c r="AQ473" s="10">
        <f>ROUND(VLOOKUP($C473,$B$4:$BH$42,42,FALSE),0)</f>
        <v>0</v>
      </c>
      <c r="AR473" s="10">
        <f>ROUND(VLOOKUP($C473,$B$4:$BH$42,43,FALSE),0)</f>
        <v>0</v>
      </c>
      <c r="AS473" s="10">
        <f>ROUND(VLOOKUP($C473,$B$4:$BH$42,44,FALSE),0)</f>
        <v>0</v>
      </c>
      <c r="AT473" s="10">
        <f>ROUND(VLOOKUP($C473,$B$4:$BH$42,45,FALSE),0)</f>
        <v>0</v>
      </c>
      <c r="AU473" s="10">
        <f>ROUND(VLOOKUP($C473,$B$4:$BH$42,46,FALSE),0)</f>
        <v>0</v>
      </c>
      <c r="AV473" s="10">
        <f>ROUND(VLOOKUP($C473,$B$4:$BH$42,47,FALSE),0)</f>
        <v>0</v>
      </c>
      <c r="AW473" s="10">
        <f>ROUND(VLOOKUP($C473,$B$4:$BH$42,48,FALSE),0)</f>
        <v>0</v>
      </c>
      <c r="AX473" s="10">
        <f>ROUND(VLOOKUP($C473,$B$4:$BH$42,49,FALSE),0)</f>
        <v>0</v>
      </c>
      <c r="AY473" s="3"/>
      <c r="AZ473" s="10">
        <v>6000</v>
      </c>
      <c r="BA473" s="10">
        <v>6000</v>
      </c>
      <c r="BB473" s="10">
        <v>500</v>
      </c>
      <c r="BC473" s="10">
        <v>25</v>
      </c>
      <c r="BD473" s="10">
        <v>0</v>
      </c>
      <c r="BE473" s="10">
        <v>60</v>
      </c>
      <c r="BF473" s="3"/>
      <c r="BG473" s="10">
        <v>1000</v>
      </c>
      <c r="BH473" s="10">
        <v>5000</v>
      </c>
      <c r="BI473" s="3"/>
      <c r="BJ473" s="21">
        <v>1</v>
      </c>
      <c r="BK473" s="65">
        <v>0</v>
      </c>
      <c r="BL473" s="65">
        <v>0</v>
      </c>
      <c r="BM473" s="6">
        <f t="shared" si="1752"/>
        <v>132.60937499999997</v>
      </c>
      <c r="BN473" s="8">
        <f t="shared" si="1753"/>
        <v>206.38085742771682</v>
      </c>
      <c r="BO473" s="12">
        <f t="shared" si="1724"/>
        <v>165.43287616267096</v>
      </c>
      <c r="BP473" s="50">
        <f>(1-'#Constant'!$A$3)/($J473*'#Constant'!$B$3/'#Constant'!$C$3^($D473-1)+1)+'#Constant'!$A$3</f>
        <v>0.87217391304347835</v>
      </c>
      <c r="BQ473" s="4">
        <f t="shared" si="1754"/>
        <v>206.38085742771682</v>
      </c>
      <c r="BR473" s="50">
        <f>(1-'#Constant'!$A$3)/($K473*'#Constant'!$B$3/'#Constant'!$C$3^($D473-1)+1)+'#Constant'!$A$3</f>
        <v>0.87217391304347835</v>
      </c>
      <c r="BS473" s="4">
        <f t="shared" si="1755"/>
        <v>206.38085742771682</v>
      </c>
      <c r="BT473">
        <f>BO473/$BO$4*100</f>
        <v>125.73524837888365</v>
      </c>
    </row>
    <row r="474" spans="1:72" s="13" customFormat="1" ht="17.25" thickBot="1" x14ac:dyDescent="0.35">
      <c r="B474" s="20"/>
      <c r="D474" s="14">
        <v>1</v>
      </c>
      <c r="E474" s="14">
        <v>1</v>
      </c>
      <c r="F474" s="19">
        <v>1</v>
      </c>
      <c r="G474" s="15">
        <f t="shared" ref="G474" si="1800">G473</f>
        <v>100</v>
      </c>
      <c r="H474" s="15">
        <f t="shared" ref="H474" si="1801">H473</f>
        <v>100</v>
      </c>
      <c r="I474" s="15">
        <f t="shared" ref="I474" si="1802">I473</f>
        <v>3600</v>
      </c>
      <c r="J474" s="15">
        <f t="shared" ref="J474" si="1803">J473</f>
        <v>50</v>
      </c>
      <c r="K474" s="15">
        <f t="shared" ref="K474" si="1804">K473</f>
        <v>50</v>
      </c>
      <c r="L474" s="16"/>
      <c r="M474" s="15">
        <v>150</v>
      </c>
      <c r="N474" s="15">
        <v>0</v>
      </c>
      <c r="O474" s="15">
        <v>0</v>
      </c>
      <c r="P474" s="15">
        <v>0</v>
      </c>
      <c r="Q474" s="15">
        <v>0</v>
      </c>
      <c r="R474" s="15">
        <v>0</v>
      </c>
      <c r="S474" s="15">
        <v>100</v>
      </c>
      <c r="T474" s="15">
        <v>250</v>
      </c>
      <c r="U474" s="15">
        <v>0</v>
      </c>
      <c r="V474" s="15">
        <v>0</v>
      </c>
      <c r="W474" s="16"/>
      <c r="X474" s="15">
        <v>150</v>
      </c>
      <c r="Y474" s="15">
        <v>0</v>
      </c>
      <c r="Z474" s="15">
        <v>0</v>
      </c>
      <c r="AA474" s="15">
        <v>0</v>
      </c>
      <c r="AB474" s="15">
        <v>0</v>
      </c>
      <c r="AC474" s="15">
        <v>0</v>
      </c>
      <c r="AD474" s="15">
        <v>100</v>
      </c>
      <c r="AE474" s="15">
        <v>250</v>
      </c>
      <c r="AF474" s="15">
        <v>0</v>
      </c>
      <c r="AG474" s="15">
        <v>0</v>
      </c>
      <c r="AH474" s="15">
        <v>0</v>
      </c>
      <c r="AI474" s="15">
        <v>0</v>
      </c>
      <c r="AJ474" s="17"/>
      <c r="AK474" s="15">
        <v>0</v>
      </c>
      <c r="AL474" s="15">
        <v>0</v>
      </c>
      <c r="AM474" s="17"/>
      <c r="AN474" s="15">
        <f t="shared" ref="AN474:AX474" si="1805">AN473</f>
        <v>0</v>
      </c>
      <c r="AO474" s="15">
        <f t="shared" si="1805"/>
        <v>0</v>
      </c>
      <c r="AP474" s="15">
        <f t="shared" si="1805"/>
        <v>0</v>
      </c>
      <c r="AQ474" s="15">
        <f t="shared" si="1805"/>
        <v>0</v>
      </c>
      <c r="AR474" s="15">
        <f t="shared" si="1805"/>
        <v>0</v>
      </c>
      <c r="AS474" s="15">
        <f t="shared" si="1805"/>
        <v>0</v>
      </c>
      <c r="AT474" s="15">
        <f t="shared" si="1805"/>
        <v>0</v>
      </c>
      <c r="AU474" s="15">
        <f t="shared" si="1805"/>
        <v>0</v>
      </c>
      <c r="AV474" s="15">
        <f t="shared" si="1805"/>
        <v>0</v>
      </c>
      <c r="AW474" s="15">
        <f t="shared" si="1805"/>
        <v>0</v>
      </c>
      <c r="AX474" s="15">
        <f t="shared" si="1805"/>
        <v>0</v>
      </c>
      <c r="AY474" s="17"/>
      <c r="AZ474" s="15">
        <f t="shared" ref="AZ474:BE474" si="1806">AZ473</f>
        <v>6000</v>
      </c>
      <c r="BA474" s="15">
        <f t="shared" si="1806"/>
        <v>6000</v>
      </c>
      <c r="BB474" s="15">
        <v>500</v>
      </c>
      <c r="BC474" s="15">
        <f t="shared" si="1806"/>
        <v>25</v>
      </c>
      <c r="BD474" s="15">
        <f t="shared" si="1806"/>
        <v>0</v>
      </c>
      <c r="BE474" s="15">
        <f t="shared" si="1806"/>
        <v>60</v>
      </c>
      <c r="BF474" s="17"/>
      <c r="BG474" s="15">
        <f t="shared" ref="BG474:BH474" si="1807">BG473</f>
        <v>1000</v>
      </c>
      <c r="BH474" s="15">
        <f t="shared" si="1807"/>
        <v>5000</v>
      </c>
      <c r="BI474" s="17"/>
      <c r="BJ474" s="22">
        <f>G474/G473</f>
        <v>1</v>
      </c>
      <c r="BK474" s="65">
        <f t="shared" si="1799"/>
        <v>0</v>
      </c>
      <c r="BL474" s="65">
        <f t="shared" si="1799"/>
        <v>0</v>
      </c>
      <c r="BM474" s="6">
        <f t="shared" si="1752"/>
        <v>132.60937499999997</v>
      </c>
      <c r="BN474" s="8">
        <f t="shared" si="1753"/>
        <v>206.38085742771682</v>
      </c>
      <c r="BO474" s="12">
        <f t="shared" si="1724"/>
        <v>165.43287616267096</v>
      </c>
      <c r="BP474" s="50">
        <f>(1-'#Constant'!$A$3)/($J474*'#Constant'!$B$3/'#Constant'!$C$3^($D474-1)+1)+'#Constant'!$A$3</f>
        <v>0.87217391304347835</v>
      </c>
      <c r="BQ474" s="4">
        <f t="shared" si="1754"/>
        <v>206.38085742771682</v>
      </c>
      <c r="BR474" s="50">
        <f>(1-'#Constant'!$A$3)/($K474*'#Constant'!$B$3/'#Constant'!$C$3^($D474-1)+1)+'#Constant'!$A$3</f>
        <v>0.87217391304347835</v>
      </c>
      <c r="BS474" s="4">
        <f t="shared" si="1755"/>
        <v>206.38085742771682</v>
      </c>
      <c r="BT474"/>
    </row>
    <row r="475" spans="1:72" x14ac:dyDescent="0.3">
      <c r="A475">
        <v>611</v>
      </c>
      <c r="B475" s="18" t="str">
        <f>VLOOKUP(CONCATENATE("CREATURE_NAME_",A475),[1]Localization_Hero!$A:$E,2,FALSE)</f>
        <v>{1}의 빛</v>
      </c>
      <c r="C475" s="43" t="str">
        <f>VLOOKUP($A475,[2]CreatureTable!$A:$I,9,FALSE)</f>
        <v>Wizard</v>
      </c>
      <c r="D475">
        <v>1</v>
      </c>
      <c r="E475">
        <v>1</v>
      </c>
      <c r="F475" s="18">
        <v>1</v>
      </c>
      <c r="G475" s="10">
        <v>100</v>
      </c>
      <c r="H475" s="10">
        <v>100</v>
      </c>
      <c r="I475" s="10">
        <v>3600</v>
      </c>
      <c r="J475" s="10">
        <v>50</v>
      </c>
      <c r="K475" s="10">
        <v>50</v>
      </c>
      <c r="L475" s="2"/>
      <c r="M475" s="10">
        <v>100</v>
      </c>
      <c r="N475" s="10">
        <v>0</v>
      </c>
      <c r="O475" s="10">
        <v>0</v>
      </c>
      <c r="P475" s="10">
        <v>0</v>
      </c>
      <c r="Q475" s="10">
        <v>0</v>
      </c>
      <c r="R475" s="10">
        <v>0</v>
      </c>
      <c r="S475" s="10">
        <v>100</v>
      </c>
      <c r="T475" s="10">
        <v>150</v>
      </c>
      <c r="U475" s="10">
        <v>0</v>
      </c>
      <c r="V475" s="10">
        <v>0</v>
      </c>
      <c r="W475" s="2"/>
      <c r="X475" s="10">
        <v>100</v>
      </c>
      <c r="Y475" s="10">
        <v>0</v>
      </c>
      <c r="Z475" s="10">
        <v>0</v>
      </c>
      <c r="AA475" s="10">
        <v>200</v>
      </c>
      <c r="AB475" s="10">
        <v>250</v>
      </c>
      <c r="AC475" s="10">
        <v>0</v>
      </c>
      <c r="AD475" s="10">
        <v>100</v>
      </c>
      <c r="AE475" s="10">
        <v>150</v>
      </c>
      <c r="AF475" s="10">
        <v>0</v>
      </c>
      <c r="AG475" s="10">
        <v>0</v>
      </c>
      <c r="AH475" s="10">
        <v>0</v>
      </c>
      <c r="AI475" s="10">
        <v>0</v>
      </c>
      <c r="AJ475" s="3"/>
      <c r="AK475" s="10">
        <v>0</v>
      </c>
      <c r="AL475" s="10">
        <v>0</v>
      </c>
      <c r="AM475" s="3"/>
      <c r="AN475" s="10">
        <f>ROUND(VLOOKUP($C475,$B$4:$BH$42,39,FALSE),0)</f>
        <v>0</v>
      </c>
      <c r="AO475" s="10">
        <f>ROUND(VLOOKUP($C475,$B$4:$BH$42,40,FALSE),0)</f>
        <v>0</v>
      </c>
      <c r="AP475" s="10">
        <f>ROUND(VLOOKUP($C475,$B$4:$BH$42,41,FALSE),0)</f>
        <v>0</v>
      </c>
      <c r="AQ475" s="10">
        <f>ROUND(VLOOKUP($C475,$B$4:$BH$42,42,FALSE),0)</f>
        <v>0</v>
      </c>
      <c r="AR475" s="10">
        <f>ROUND(VLOOKUP($C475,$B$4:$BH$42,43,FALSE),0)</f>
        <v>0</v>
      </c>
      <c r="AS475" s="10">
        <f>ROUND(VLOOKUP($C475,$B$4:$BH$42,44,FALSE),0)</f>
        <v>0</v>
      </c>
      <c r="AT475" s="10">
        <f>ROUND(VLOOKUP($C475,$B$4:$BH$42,45,FALSE),0)</f>
        <v>0</v>
      </c>
      <c r="AU475" s="10">
        <f>ROUND(VLOOKUP($C475,$B$4:$BH$42,46,FALSE),0)</f>
        <v>0</v>
      </c>
      <c r="AV475" s="10">
        <f>ROUND(VLOOKUP($C475,$B$4:$BH$42,47,FALSE),0)</f>
        <v>0</v>
      </c>
      <c r="AW475" s="10">
        <f>ROUND(VLOOKUP($C475,$B$4:$BH$42,48,FALSE),0)</f>
        <v>0</v>
      </c>
      <c r="AX475" s="10">
        <f>ROUND(VLOOKUP($C475,$B$4:$BH$42,49,FALSE),0)</f>
        <v>0</v>
      </c>
      <c r="AY475" s="3"/>
      <c r="AZ475" s="10">
        <v>6000</v>
      </c>
      <c r="BA475" s="10">
        <v>6000</v>
      </c>
      <c r="BB475" s="10">
        <v>350</v>
      </c>
      <c r="BC475" s="10">
        <v>25</v>
      </c>
      <c r="BD475" s="10">
        <v>0</v>
      </c>
      <c r="BE475" s="10">
        <v>60</v>
      </c>
      <c r="BF475" s="3"/>
      <c r="BG475" s="10">
        <v>1000</v>
      </c>
      <c r="BH475" s="10">
        <v>5000</v>
      </c>
      <c r="BI475" s="3"/>
      <c r="BJ475" s="21">
        <v>1</v>
      </c>
      <c r="BK475" s="65">
        <v>0</v>
      </c>
      <c r="BL475" s="65">
        <v>0</v>
      </c>
      <c r="BM475" s="6">
        <f t="shared" si="1752"/>
        <v>121.20625</v>
      </c>
      <c r="BN475" s="8">
        <f t="shared" si="1753"/>
        <v>250.60532687651326</v>
      </c>
      <c r="BO475" s="12">
        <f t="shared" si="1724"/>
        <v>174.28405521081493</v>
      </c>
      <c r="BP475" s="50">
        <f>(1-'#Constant'!$A$3)/($J475*'#Constant'!$B$3/'#Constant'!$C$3^($D475-1)+1)+'#Constant'!$A$3</f>
        <v>0.87217391304347835</v>
      </c>
      <c r="BQ475" s="4">
        <f t="shared" si="1754"/>
        <v>206.38085742771682</v>
      </c>
      <c r="BR475" s="50">
        <f>(1-'#Constant'!$A$3)/($K475*'#Constant'!$B$3/'#Constant'!$C$3^($D475-1)+1)+'#Constant'!$A$3</f>
        <v>0.87217391304347835</v>
      </c>
      <c r="BS475" s="4">
        <f t="shared" si="1755"/>
        <v>294.8297963253097</v>
      </c>
      <c r="BT475">
        <f>BO475/$BO$4*100</f>
        <v>132.46247951866042</v>
      </c>
    </row>
    <row r="476" spans="1:72" s="13" customFormat="1" ht="17.25" thickBot="1" x14ac:dyDescent="0.35">
      <c r="B476" s="20"/>
      <c r="D476" s="14">
        <v>1</v>
      </c>
      <c r="E476" s="14">
        <v>1</v>
      </c>
      <c r="F476" s="19">
        <v>1</v>
      </c>
      <c r="G476" s="15">
        <f t="shared" ref="G476" si="1808">G475</f>
        <v>100</v>
      </c>
      <c r="H476" s="15">
        <f t="shared" ref="H476" si="1809">H475</f>
        <v>100</v>
      </c>
      <c r="I476" s="15">
        <f t="shared" ref="I476" si="1810">I475</f>
        <v>3600</v>
      </c>
      <c r="J476" s="15">
        <f t="shared" ref="J476" si="1811">J475</f>
        <v>50</v>
      </c>
      <c r="K476" s="15">
        <f t="shared" ref="K476" si="1812">K475</f>
        <v>50</v>
      </c>
      <c r="L476" s="16"/>
      <c r="M476" s="15">
        <v>100</v>
      </c>
      <c r="N476" s="15">
        <v>0</v>
      </c>
      <c r="O476" s="15">
        <v>0</v>
      </c>
      <c r="P476" s="15">
        <v>0</v>
      </c>
      <c r="Q476" s="15">
        <v>0</v>
      </c>
      <c r="R476" s="15">
        <v>0</v>
      </c>
      <c r="S476" s="15">
        <v>100</v>
      </c>
      <c r="T476" s="15">
        <v>150</v>
      </c>
      <c r="U476" s="15">
        <v>0</v>
      </c>
      <c r="V476" s="15">
        <v>0</v>
      </c>
      <c r="W476" s="16"/>
      <c r="X476" s="15">
        <v>100</v>
      </c>
      <c r="Y476" s="15">
        <v>0</v>
      </c>
      <c r="Z476" s="15">
        <v>0</v>
      </c>
      <c r="AA476" s="15">
        <v>200</v>
      </c>
      <c r="AB476" s="15">
        <v>250</v>
      </c>
      <c r="AC476" s="15">
        <v>0</v>
      </c>
      <c r="AD476" s="15">
        <v>100</v>
      </c>
      <c r="AE476" s="15">
        <v>150</v>
      </c>
      <c r="AF476" s="15">
        <v>0</v>
      </c>
      <c r="AG476" s="15">
        <v>0</v>
      </c>
      <c r="AH476" s="15">
        <v>0</v>
      </c>
      <c r="AI476" s="15">
        <v>0</v>
      </c>
      <c r="AJ476" s="17"/>
      <c r="AK476" s="15">
        <v>0</v>
      </c>
      <c r="AL476" s="15">
        <v>0</v>
      </c>
      <c r="AM476" s="17"/>
      <c r="AN476" s="15">
        <f t="shared" ref="AN476:AX476" si="1813">AN475</f>
        <v>0</v>
      </c>
      <c r="AO476" s="15">
        <f t="shared" si="1813"/>
        <v>0</v>
      </c>
      <c r="AP476" s="15">
        <f t="shared" si="1813"/>
        <v>0</v>
      </c>
      <c r="AQ476" s="15">
        <f t="shared" si="1813"/>
        <v>0</v>
      </c>
      <c r="AR476" s="15">
        <f t="shared" si="1813"/>
        <v>0</v>
      </c>
      <c r="AS476" s="15">
        <f t="shared" si="1813"/>
        <v>0</v>
      </c>
      <c r="AT476" s="15">
        <f t="shared" si="1813"/>
        <v>0</v>
      </c>
      <c r="AU476" s="15">
        <f t="shared" si="1813"/>
        <v>0</v>
      </c>
      <c r="AV476" s="15">
        <f t="shared" si="1813"/>
        <v>0</v>
      </c>
      <c r="AW476" s="15">
        <f t="shared" si="1813"/>
        <v>0</v>
      </c>
      <c r="AX476" s="15">
        <f t="shared" si="1813"/>
        <v>0</v>
      </c>
      <c r="AY476" s="17"/>
      <c r="AZ476" s="15">
        <f t="shared" ref="AZ476:BE476" si="1814">AZ475</f>
        <v>6000</v>
      </c>
      <c r="BA476" s="15">
        <f t="shared" si="1814"/>
        <v>6000</v>
      </c>
      <c r="BB476" s="15">
        <v>350</v>
      </c>
      <c r="BC476" s="15">
        <f t="shared" si="1814"/>
        <v>25</v>
      </c>
      <c r="BD476" s="15">
        <f t="shared" si="1814"/>
        <v>0</v>
      </c>
      <c r="BE476" s="15">
        <f t="shared" si="1814"/>
        <v>60</v>
      </c>
      <c r="BF476" s="17"/>
      <c r="BG476" s="15">
        <f t="shared" ref="BG476:BH476" si="1815">BG475</f>
        <v>1000</v>
      </c>
      <c r="BH476" s="15">
        <f t="shared" si="1815"/>
        <v>5000</v>
      </c>
      <c r="BI476" s="17"/>
      <c r="BJ476" s="22">
        <f>G476/G475</f>
        <v>1</v>
      </c>
      <c r="BK476" s="65">
        <f>BK475</f>
        <v>0</v>
      </c>
      <c r="BL476" s="65">
        <f>BL475</f>
        <v>0</v>
      </c>
      <c r="BM476" s="6">
        <f t="shared" si="1752"/>
        <v>121.20625</v>
      </c>
      <c r="BN476" s="8">
        <f t="shared" si="1753"/>
        <v>250.60532687651326</v>
      </c>
      <c r="BO476" s="12">
        <f t="shared" si="1724"/>
        <v>174.28405521081493</v>
      </c>
      <c r="BP476" s="50">
        <f>(1-'#Constant'!$A$3)/($J476*'#Constant'!$B$3/'#Constant'!$C$3^($D476-1)+1)+'#Constant'!$A$3</f>
        <v>0.87217391304347835</v>
      </c>
      <c r="BQ476" s="4">
        <f t="shared" si="1754"/>
        <v>206.38085742771682</v>
      </c>
      <c r="BR476" s="50">
        <f>(1-'#Constant'!$A$3)/($K476*'#Constant'!$B$3/'#Constant'!$C$3^($D476-1)+1)+'#Constant'!$A$3</f>
        <v>0.87217391304347835</v>
      </c>
      <c r="BS476" s="4">
        <f t="shared" si="1755"/>
        <v>294.8297963253097</v>
      </c>
      <c r="BT476"/>
    </row>
    <row r="477" spans="1:72" x14ac:dyDescent="0.3">
      <c r="A477">
        <v>612</v>
      </c>
      <c r="B477" s="18" t="str">
        <f>VLOOKUP(CONCATENATE("CREATURE_NAME_",A477),[1]Localization_Hero!$A:$E,2,FALSE)</f>
        <v>{1}의 빛</v>
      </c>
      <c r="C477" s="43" t="str">
        <f>VLOOKUP($A477,[2]CreatureTable!$A:$I,9,FALSE)</f>
        <v>Mechanic</v>
      </c>
      <c r="D477">
        <v>1</v>
      </c>
      <c r="E477">
        <v>1</v>
      </c>
      <c r="F477" s="18">
        <v>1</v>
      </c>
      <c r="G477" s="10">
        <v>100</v>
      </c>
      <c r="H477" s="10">
        <v>100</v>
      </c>
      <c r="I477" s="10">
        <v>3600</v>
      </c>
      <c r="J477" s="10">
        <v>50</v>
      </c>
      <c r="K477" s="10">
        <v>50</v>
      </c>
      <c r="L477" s="2"/>
      <c r="M477" s="10">
        <v>150</v>
      </c>
      <c r="N477" s="10">
        <v>0</v>
      </c>
      <c r="O477" s="10">
        <v>500</v>
      </c>
      <c r="P477" s="10">
        <v>0</v>
      </c>
      <c r="Q477" s="10">
        <v>0</v>
      </c>
      <c r="R477" s="10">
        <v>0</v>
      </c>
      <c r="S477" s="10">
        <v>200</v>
      </c>
      <c r="T477" s="10">
        <v>150</v>
      </c>
      <c r="U477" s="10">
        <v>0</v>
      </c>
      <c r="V477" s="10">
        <v>0</v>
      </c>
      <c r="W477" s="2"/>
      <c r="X477" s="10">
        <v>150</v>
      </c>
      <c r="Y477" s="10">
        <v>0</v>
      </c>
      <c r="Z477" s="10">
        <v>500</v>
      </c>
      <c r="AA477" s="10">
        <v>0</v>
      </c>
      <c r="AB477" s="10">
        <v>0</v>
      </c>
      <c r="AC477" s="10">
        <v>0</v>
      </c>
      <c r="AD477" s="10">
        <v>200</v>
      </c>
      <c r="AE477" s="10">
        <v>150</v>
      </c>
      <c r="AF477" s="10">
        <v>0</v>
      </c>
      <c r="AG477" s="10">
        <v>0</v>
      </c>
      <c r="AH477" s="10">
        <v>0</v>
      </c>
      <c r="AI477" s="10">
        <v>0</v>
      </c>
      <c r="AJ477" s="3"/>
      <c r="AK477" s="10">
        <v>0</v>
      </c>
      <c r="AL477" s="10">
        <v>0</v>
      </c>
      <c r="AM477" s="3"/>
      <c r="AN477" s="10">
        <f>ROUND(VLOOKUP($C477,$B$4:$BH$42,39,FALSE),0)</f>
        <v>0</v>
      </c>
      <c r="AO477" s="10">
        <f>ROUND(VLOOKUP($C477,$B$4:$BH$42,40,FALSE),0)</f>
        <v>0</v>
      </c>
      <c r="AP477" s="10">
        <f>ROUND(VLOOKUP($C477,$B$4:$BH$42,41,FALSE),0)</f>
        <v>0</v>
      </c>
      <c r="AQ477" s="10">
        <f>ROUND(VLOOKUP($C477,$B$4:$BH$42,42,FALSE),0)</f>
        <v>0</v>
      </c>
      <c r="AR477" s="10">
        <f>ROUND(VLOOKUP($C477,$B$4:$BH$42,43,FALSE),0)</f>
        <v>0</v>
      </c>
      <c r="AS477" s="10">
        <f>ROUND(VLOOKUP($C477,$B$4:$BH$42,44,FALSE),0)</f>
        <v>0</v>
      </c>
      <c r="AT477" s="10">
        <f>ROUND(VLOOKUP($C477,$B$4:$BH$42,45,FALSE),0)</f>
        <v>0</v>
      </c>
      <c r="AU477" s="10">
        <f>ROUND(VLOOKUP($C477,$B$4:$BH$42,46,FALSE),0)</f>
        <v>0</v>
      </c>
      <c r="AV477" s="10">
        <f>ROUND(VLOOKUP($C477,$B$4:$BH$42,47,FALSE),0)</f>
        <v>0</v>
      </c>
      <c r="AW477" s="10">
        <f>ROUND(VLOOKUP($C477,$B$4:$BH$42,48,FALSE),0)</f>
        <v>0</v>
      </c>
      <c r="AX477" s="10">
        <f>ROUND(VLOOKUP($C477,$B$4:$BH$42,49,FALSE),0)</f>
        <v>0</v>
      </c>
      <c r="AY477" s="3"/>
      <c r="AZ477" s="10">
        <v>6000</v>
      </c>
      <c r="BA477" s="10">
        <v>6000</v>
      </c>
      <c r="BB477" s="10">
        <v>450</v>
      </c>
      <c r="BC477" s="10">
        <v>25</v>
      </c>
      <c r="BD477" s="10">
        <v>0</v>
      </c>
      <c r="BE477" s="10">
        <v>60</v>
      </c>
      <c r="BF477" s="3"/>
      <c r="BG477" s="10">
        <v>1000</v>
      </c>
      <c r="BH477" s="10">
        <v>5000</v>
      </c>
      <c r="BI477" s="3"/>
      <c r="BJ477" s="21">
        <v>1</v>
      </c>
      <c r="BK477" s="65">
        <v>0</v>
      </c>
      <c r="BL477" s="65">
        <v>0</v>
      </c>
      <c r="BM477" s="6">
        <f t="shared" si="1752"/>
        <v>138.27187499999999</v>
      </c>
      <c r="BN477" s="8">
        <f t="shared" si="1753"/>
        <v>206.38085742771682</v>
      </c>
      <c r="BO477" s="12">
        <f t="shared" si="1724"/>
        <v>168.92799685261789</v>
      </c>
      <c r="BP477" s="50">
        <f>(1-'#Constant'!$A$3)/($J477*'#Constant'!$B$3/'#Constant'!$C$3^($D477-1)+1)+'#Constant'!$A$3</f>
        <v>0.87217391304347835</v>
      </c>
      <c r="BQ477" s="4">
        <f t="shared" si="1754"/>
        <v>206.38085742771682</v>
      </c>
      <c r="BR477" s="50">
        <f>(1-'#Constant'!$A$3)/($K477*'#Constant'!$B$3/'#Constant'!$C$3^($D477-1)+1)+'#Constant'!$A$3</f>
        <v>0.87217391304347835</v>
      </c>
      <c r="BS477" s="4">
        <f t="shared" si="1755"/>
        <v>206.38085742771682</v>
      </c>
      <c r="BT477">
        <f>BO477/$BO$4*100</f>
        <v>128.3916724117496</v>
      </c>
    </row>
    <row r="478" spans="1:72" s="13" customFormat="1" ht="17.25" thickBot="1" x14ac:dyDescent="0.35">
      <c r="B478" s="20"/>
      <c r="D478" s="14">
        <v>1</v>
      </c>
      <c r="E478" s="14">
        <v>1</v>
      </c>
      <c r="F478" s="19">
        <v>1</v>
      </c>
      <c r="G478" s="15">
        <f t="shared" ref="G478" si="1816">G477</f>
        <v>100</v>
      </c>
      <c r="H478" s="15">
        <f t="shared" ref="H478" si="1817">H477</f>
        <v>100</v>
      </c>
      <c r="I478" s="15">
        <f t="shared" ref="I478" si="1818">I477</f>
        <v>3600</v>
      </c>
      <c r="J478" s="15">
        <f t="shared" ref="J478" si="1819">J477</f>
        <v>50</v>
      </c>
      <c r="K478" s="15">
        <f t="shared" ref="K478" si="1820">K477</f>
        <v>50</v>
      </c>
      <c r="L478" s="16"/>
      <c r="M478" s="15">
        <v>150</v>
      </c>
      <c r="N478" s="15">
        <v>0</v>
      </c>
      <c r="O478" s="15">
        <v>500</v>
      </c>
      <c r="P478" s="15">
        <v>0</v>
      </c>
      <c r="Q478" s="15">
        <v>0</v>
      </c>
      <c r="R478" s="15">
        <v>0</v>
      </c>
      <c r="S478" s="15">
        <v>200</v>
      </c>
      <c r="T478" s="15">
        <v>150</v>
      </c>
      <c r="U478" s="15">
        <v>0</v>
      </c>
      <c r="V478" s="15">
        <v>0</v>
      </c>
      <c r="W478" s="16"/>
      <c r="X478" s="15">
        <v>150</v>
      </c>
      <c r="Y478" s="15">
        <v>0</v>
      </c>
      <c r="Z478" s="15">
        <v>500</v>
      </c>
      <c r="AA478" s="15">
        <v>0</v>
      </c>
      <c r="AB478" s="15">
        <v>0</v>
      </c>
      <c r="AC478" s="15">
        <v>0</v>
      </c>
      <c r="AD478" s="15">
        <v>200</v>
      </c>
      <c r="AE478" s="15">
        <v>150</v>
      </c>
      <c r="AF478" s="15">
        <v>0</v>
      </c>
      <c r="AG478" s="15">
        <v>0</v>
      </c>
      <c r="AH478" s="15">
        <v>0</v>
      </c>
      <c r="AI478" s="15">
        <v>0</v>
      </c>
      <c r="AJ478" s="17"/>
      <c r="AK478" s="15">
        <v>0</v>
      </c>
      <c r="AL478" s="15">
        <v>0</v>
      </c>
      <c r="AM478" s="17"/>
      <c r="AN478" s="15">
        <f t="shared" ref="AN478:AX478" si="1821">AN477</f>
        <v>0</v>
      </c>
      <c r="AO478" s="15">
        <f t="shared" si="1821"/>
        <v>0</v>
      </c>
      <c r="AP478" s="15">
        <f t="shared" si="1821"/>
        <v>0</v>
      </c>
      <c r="AQ478" s="15">
        <f t="shared" si="1821"/>
        <v>0</v>
      </c>
      <c r="AR478" s="15">
        <f t="shared" si="1821"/>
        <v>0</v>
      </c>
      <c r="AS478" s="15">
        <f t="shared" si="1821"/>
        <v>0</v>
      </c>
      <c r="AT478" s="15">
        <f t="shared" si="1821"/>
        <v>0</v>
      </c>
      <c r="AU478" s="15">
        <f t="shared" si="1821"/>
        <v>0</v>
      </c>
      <c r="AV478" s="15">
        <f t="shared" si="1821"/>
        <v>0</v>
      </c>
      <c r="AW478" s="15">
        <f t="shared" si="1821"/>
        <v>0</v>
      </c>
      <c r="AX478" s="15">
        <f t="shared" si="1821"/>
        <v>0</v>
      </c>
      <c r="AY478" s="17"/>
      <c r="AZ478" s="15">
        <f t="shared" ref="AZ478:BE478" si="1822">AZ477</f>
        <v>6000</v>
      </c>
      <c r="BA478" s="15">
        <f t="shared" si="1822"/>
        <v>6000</v>
      </c>
      <c r="BB478" s="15">
        <v>450</v>
      </c>
      <c r="BC478" s="15">
        <f t="shared" si="1822"/>
        <v>25</v>
      </c>
      <c r="BD478" s="15">
        <f t="shared" si="1822"/>
        <v>0</v>
      </c>
      <c r="BE478" s="15">
        <f t="shared" si="1822"/>
        <v>60</v>
      </c>
      <c r="BF478" s="17"/>
      <c r="BG478" s="15">
        <f t="shared" ref="BG478:BH478" si="1823">BG477</f>
        <v>1000</v>
      </c>
      <c r="BH478" s="15">
        <f t="shared" si="1823"/>
        <v>5000</v>
      </c>
      <c r="BI478" s="17"/>
      <c r="BJ478" s="22">
        <f>G478/G477</f>
        <v>1</v>
      </c>
      <c r="BK478" s="65">
        <f t="shared" ref="BK478:BL478" si="1824">BK477</f>
        <v>0</v>
      </c>
      <c r="BL478" s="65">
        <f t="shared" si="1824"/>
        <v>0</v>
      </c>
      <c r="BM478" s="6">
        <f t="shared" si="1752"/>
        <v>138.27187499999999</v>
      </c>
      <c r="BN478" s="8">
        <f t="shared" si="1753"/>
        <v>206.38085742771682</v>
      </c>
      <c r="BO478" s="12">
        <f t="shared" si="1724"/>
        <v>168.92799685261789</v>
      </c>
      <c r="BP478" s="50">
        <f>(1-'#Constant'!$A$3)/($J478*'#Constant'!$B$3/'#Constant'!$C$3^($D478-1)+1)+'#Constant'!$A$3</f>
        <v>0.87217391304347835</v>
      </c>
      <c r="BQ478" s="4">
        <f t="shared" si="1754"/>
        <v>206.38085742771682</v>
      </c>
      <c r="BR478" s="50">
        <f>(1-'#Constant'!$A$3)/($K478*'#Constant'!$B$3/'#Constant'!$C$3^($D478-1)+1)+'#Constant'!$A$3</f>
        <v>0.87217391304347835</v>
      </c>
      <c r="BS478" s="4">
        <f t="shared" si="1755"/>
        <v>206.38085742771682</v>
      </c>
      <c r="BT478"/>
    </row>
    <row r="479" spans="1:72" x14ac:dyDescent="0.3">
      <c r="A479">
        <v>613</v>
      </c>
      <c r="B479" s="18" t="str">
        <f>VLOOKUP(CONCATENATE("CREATURE_NAME_",A479),[1]Localization_Hero!$A:$E,2,FALSE)</f>
        <v>{1}의 빛</v>
      </c>
      <c r="C479" s="43" t="str">
        <f>VLOOKUP($A479,[2]CreatureTable!$A:$I,9,FALSE)</f>
        <v>Wizard</v>
      </c>
      <c r="D479">
        <v>1</v>
      </c>
      <c r="E479">
        <v>1</v>
      </c>
      <c r="F479" s="18">
        <v>1</v>
      </c>
      <c r="G479" s="10">
        <v>100</v>
      </c>
      <c r="H479" s="10">
        <v>100</v>
      </c>
      <c r="I479" s="10">
        <v>3600</v>
      </c>
      <c r="J479" s="10">
        <v>50</v>
      </c>
      <c r="K479" s="10">
        <v>50</v>
      </c>
      <c r="L479" s="2"/>
      <c r="M479" s="10">
        <v>100</v>
      </c>
      <c r="N479" s="10">
        <v>0</v>
      </c>
      <c r="O479" s="10">
        <v>0</v>
      </c>
      <c r="P479" s="10">
        <v>0</v>
      </c>
      <c r="Q479" s="10">
        <v>0</v>
      </c>
      <c r="R479" s="10">
        <v>0</v>
      </c>
      <c r="S479" s="10">
        <v>100</v>
      </c>
      <c r="T479" s="10">
        <v>150</v>
      </c>
      <c r="U479" s="10">
        <v>0</v>
      </c>
      <c r="V479" s="10">
        <v>0</v>
      </c>
      <c r="W479" s="2"/>
      <c r="X479" s="10">
        <v>100</v>
      </c>
      <c r="Y479" s="10">
        <v>0</v>
      </c>
      <c r="Z479" s="10">
        <v>0</v>
      </c>
      <c r="AA479" s="10">
        <v>200</v>
      </c>
      <c r="AB479" s="10">
        <v>250</v>
      </c>
      <c r="AC479" s="10">
        <v>0</v>
      </c>
      <c r="AD479" s="10">
        <v>100</v>
      </c>
      <c r="AE479" s="10">
        <v>150</v>
      </c>
      <c r="AF479" s="10">
        <v>0</v>
      </c>
      <c r="AG479" s="10">
        <v>0</v>
      </c>
      <c r="AH479" s="10">
        <v>0</v>
      </c>
      <c r="AI479" s="10">
        <v>0</v>
      </c>
      <c r="AJ479" s="3"/>
      <c r="AK479" s="10">
        <v>0</v>
      </c>
      <c r="AL479" s="10">
        <v>0</v>
      </c>
      <c r="AM479" s="3"/>
      <c r="AN479" s="10">
        <f>ROUND(VLOOKUP($C479,$B$4:$BH$42,39,FALSE),0)</f>
        <v>0</v>
      </c>
      <c r="AO479" s="10">
        <f>ROUND(VLOOKUP($C479,$B$4:$BH$42,40,FALSE),0)</f>
        <v>0</v>
      </c>
      <c r="AP479" s="10">
        <f>ROUND(VLOOKUP($C479,$B$4:$BH$42,41,FALSE),0)</f>
        <v>0</v>
      </c>
      <c r="AQ479" s="10">
        <f>ROUND(VLOOKUP($C479,$B$4:$BH$42,42,FALSE),0)</f>
        <v>0</v>
      </c>
      <c r="AR479" s="10">
        <f>ROUND(VLOOKUP($C479,$B$4:$BH$42,43,FALSE),0)</f>
        <v>0</v>
      </c>
      <c r="AS479" s="10">
        <f>ROUND(VLOOKUP($C479,$B$4:$BH$42,44,FALSE),0)</f>
        <v>0</v>
      </c>
      <c r="AT479" s="10">
        <f>ROUND(VLOOKUP($C479,$B$4:$BH$42,45,FALSE),0)</f>
        <v>0</v>
      </c>
      <c r="AU479" s="10">
        <f>ROUND(VLOOKUP($C479,$B$4:$BH$42,46,FALSE),0)</f>
        <v>0</v>
      </c>
      <c r="AV479" s="10">
        <f>ROUND(VLOOKUP($C479,$B$4:$BH$42,47,FALSE),0)</f>
        <v>0</v>
      </c>
      <c r="AW479" s="10">
        <f>ROUND(VLOOKUP($C479,$B$4:$BH$42,48,FALSE),0)</f>
        <v>0</v>
      </c>
      <c r="AX479" s="10">
        <f>ROUND(VLOOKUP($C479,$B$4:$BH$42,49,FALSE),0)</f>
        <v>0</v>
      </c>
      <c r="AY479" s="3"/>
      <c r="AZ479" s="10">
        <v>6000</v>
      </c>
      <c r="BA479" s="10">
        <v>6000</v>
      </c>
      <c r="BB479" s="10">
        <v>325</v>
      </c>
      <c r="BC479" s="10">
        <v>25</v>
      </c>
      <c r="BD479" s="10">
        <v>0</v>
      </c>
      <c r="BE479" s="10">
        <v>60</v>
      </c>
      <c r="BF479" s="3"/>
      <c r="BG479" s="10">
        <v>1000</v>
      </c>
      <c r="BH479" s="10">
        <v>5000</v>
      </c>
      <c r="BI479" s="3"/>
      <c r="BJ479" s="21">
        <v>1</v>
      </c>
      <c r="BK479" s="65">
        <v>0</v>
      </c>
      <c r="BL479" s="65">
        <v>0</v>
      </c>
      <c r="BM479" s="6">
        <f t="shared" si="1752"/>
        <v>121.20625</v>
      </c>
      <c r="BN479" s="8">
        <f t="shared" si="1753"/>
        <v>250.60532687651326</v>
      </c>
      <c r="BO479" s="12">
        <f t="shared" si="1724"/>
        <v>174.28405521081493</v>
      </c>
      <c r="BP479" s="50">
        <f>(1-'#Constant'!$A$3)/($J479*'#Constant'!$B$3/'#Constant'!$C$3^($D479-1)+1)+'#Constant'!$A$3</f>
        <v>0.87217391304347835</v>
      </c>
      <c r="BQ479" s="4">
        <f t="shared" si="1754"/>
        <v>206.38085742771682</v>
      </c>
      <c r="BR479" s="50">
        <f>(1-'#Constant'!$A$3)/($K479*'#Constant'!$B$3/'#Constant'!$C$3^($D479-1)+1)+'#Constant'!$A$3</f>
        <v>0.87217391304347835</v>
      </c>
      <c r="BS479" s="4">
        <f t="shared" si="1755"/>
        <v>294.8297963253097</v>
      </c>
      <c r="BT479">
        <f>BO479/$BO$4*100</f>
        <v>132.46247951866042</v>
      </c>
    </row>
    <row r="480" spans="1:72" s="13" customFormat="1" ht="17.25" thickBot="1" x14ac:dyDescent="0.35">
      <c r="B480" s="20"/>
      <c r="D480" s="14">
        <v>1</v>
      </c>
      <c r="E480" s="14">
        <v>1</v>
      </c>
      <c r="F480" s="19">
        <v>1</v>
      </c>
      <c r="G480" s="15">
        <f t="shared" ref="G480" si="1825">G479</f>
        <v>100</v>
      </c>
      <c r="H480" s="15">
        <f t="shared" ref="H480" si="1826">H479</f>
        <v>100</v>
      </c>
      <c r="I480" s="15">
        <f t="shared" ref="I480" si="1827">I479</f>
        <v>3600</v>
      </c>
      <c r="J480" s="15">
        <f t="shared" ref="J480" si="1828">J479</f>
        <v>50</v>
      </c>
      <c r="K480" s="15">
        <f t="shared" ref="K480" si="1829">K479</f>
        <v>50</v>
      </c>
      <c r="L480" s="16"/>
      <c r="M480" s="15">
        <v>100</v>
      </c>
      <c r="N480" s="15">
        <v>0</v>
      </c>
      <c r="O480" s="15">
        <v>0</v>
      </c>
      <c r="P480" s="15">
        <v>0</v>
      </c>
      <c r="Q480" s="15">
        <v>0</v>
      </c>
      <c r="R480" s="15">
        <v>0</v>
      </c>
      <c r="S480" s="15">
        <v>100</v>
      </c>
      <c r="T480" s="15">
        <v>150</v>
      </c>
      <c r="U480" s="15">
        <v>0</v>
      </c>
      <c r="V480" s="15">
        <v>0</v>
      </c>
      <c r="W480" s="16"/>
      <c r="X480" s="15">
        <v>100</v>
      </c>
      <c r="Y480" s="15">
        <v>0</v>
      </c>
      <c r="Z480" s="15">
        <v>0</v>
      </c>
      <c r="AA480" s="15">
        <v>200</v>
      </c>
      <c r="AB480" s="15">
        <v>250</v>
      </c>
      <c r="AC480" s="15">
        <v>0</v>
      </c>
      <c r="AD480" s="15">
        <v>100</v>
      </c>
      <c r="AE480" s="15">
        <v>150</v>
      </c>
      <c r="AF480" s="15">
        <v>0</v>
      </c>
      <c r="AG480" s="15">
        <v>0</v>
      </c>
      <c r="AH480" s="15">
        <v>0</v>
      </c>
      <c r="AI480" s="15">
        <v>0</v>
      </c>
      <c r="AJ480" s="17"/>
      <c r="AK480" s="15">
        <v>0</v>
      </c>
      <c r="AL480" s="15">
        <v>0</v>
      </c>
      <c r="AM480" s="17"/>
      <c r="AN480" s="15">
        <f t="shared" ref="AN480:AX480" si="1830">AN479</f>
        <v>0</v>
      </c>
      <c r="AO480" s="15">
        <f t="shared" si="1830"/>
        <v>0</v>
      </c>
      <c r="AP480" s="15">
        <f t="shared" si="1830"/>
        <v>0</v>
      </c>
      <c r="AQ480" s="15">
        <f t="shared" si="1830"/>
        <v>0</v>
      </c>
      <c r="AR480" s="15">
        <f t="shared" si="1830"/>
        <v>0</v>
      </c>
      <c r="AS480" s="15">
        <f t="shared" si="1830"/>
        <v>0</v>
      </c>
      <c r="AT480" s="15">
        <f t="shared" si="1830"/>
        <v>0</v>
      </c>
      <c r="AU480" s="15">
        <f t="shared" si="1830"/>
        <v>0</v>
      </c>
      <c r="AV480" s="15">
        <f t="shared" si="1830"/>
        <v>0</v>
      </c>
      <c r="AW480" s="15">
        <f t="shared" si="1830"/>
        <v>0</v>
      </c>
      <c r="AX480" s="15">
        <f t="shared" si="1830"/>
        <v>0</v>
      </c>
      <c r="AY480" s="17"/>
      <c r="AZ480" s="15">
        <f t="shared" ref="AZ480:BE480" si="1831">AZ479</f>
        <v>6000</v>
      </c>
      <c r="BA480" s="15">
        <f t="shared" si="1831"/>
        <v>6000</v>
      </c>
      <c r="BB480" s="15">
        <v>325</v>
      </c>
      <c r="BC480" s="15">
        <f t="shared" si="1831"/>
        <v>25</v>
      </c>
      <c r="BD480" s="15">
        <f t="shared" si="1831"/>
        <v>0</v>
      </c>
      <c r="BE480" s="15">
        <f t="shared" si="1831"/>
        <v>60</v>
      </c>
      <c r="BF480" s="17"/>
      <c r="BG480" s="15">
        <f t="shared" ref="BG480:BH480" si="1832">BG479</f>
        <v>1000</v>
      </c>
      <c r="BH480" s="15">
        <f t="shared" si="1832"/>
        <v>5000</v>
      </c>
      <c r="BI480" s="17"/>
      <c r="BJ480" s="22">
        <f>G480/G479</f>
        <v>1</v>
      </c>
      <c r="BK480" s="65">
        <f t="shared" ref="BK480:BL480" si="1833">BK479</f>
        <v>0</v>
      </c>
      <c r="BL480" s="65">
        <f t="shared" si="1833"/>
        <v>0</v>
      </c>
      <c r="BM480" s="6">
        <f t="shared" si="1752"/>
        <v>121.20625</v>
      </c>
      <c r="BN480" s="8">
        <f t="shared" si="1753"/>
        <v>250.60532687651326</v>
      </c>
      <c r="BO480" s="12">
        <f t="shared" si="1724"/>
        <v>174.28405521081493</v>
      </c>
      <c r="BP480" s="50">
        <f>(1-'#Constant'!$A$3)/($J480*'#Constant'!$B$3/'#Constant'!$C$3^($D480-1)+1)+'#Constant'!$A$3</f>
        <v>0.87217391304347835</v>
      </c>
      <c r="BQ480" s="4">
        <f t="shared" si="1754"/>
        <v>206.38085742771682</v>
      </c>
      <c r="BR480" s="50">
        <f>(1-'#Constant'!$A$3)/($K480*'#Constant'!$B$3/'#Constant'!$C$3^($D480-1)+1)+'#Constant'!$A$3</f>
        <v>0.87217391304347835</v>
      </c>
      <c r="BS480" s="4">
        <f t="shared" si="1755"/>
        <v>294.8297963253097</v>
      </c>
      <c r="BT480"/>
    </row>
    <row r="481" spans="1:72" x14ac:dyDescent="0.3">
      <c r="A481">
        <v>614</v>
      </c>
      <c r="B481" s="18" t="str">
        <f>VLOOKUP(CONCATENATE("CREATURE_NAME_",A481),[1]Localization_Hero!$A:$E,2,FALSE)</f>
        <v>{1}의 빛</v>
      </c>
      <c r="C481" s="43" t="str">
        <f>VLOOKUP($A481,[2]CreatureTable!$A:$I,9,FALSE)</f>
        <v>Archer</v>
      </c>
      <c r="D481">
        <v>1</v>
      </c>
      <c r="E481">
        <v>1</v>
      </c>
      <c r="F481" s="18">
        <v>1</v>
      </c>
      <c r="G481" s="10">
        <v>100</v>
      </c>
      <c r="H481" s="10">
        <v>100</v>
      </c>
      <c r="I481" s="10">
        <v>3600</v>
      </c>
      <c r="J481" s="10">
        <v>50</v>
      </c>
      <c r="K481" s="10">
        <v>50</v>
      </c>
      <c r="L481" s="2"/>
      <c r="M481" s="10">
        <v>150</v>
      </c>
      <c r="N481" s="10">
        <v>0</v>
      </c>
      <c r="O481" s="10">
        <v>0</v>
      </c>
      <c r="P481" s="10">
        <v>0</v>
      </c>
      <c r="Q481" s="10">
        <v>0</v>
      </c>
      <c r="R481" s="10">
        <v>0</v>
      </c>
      <c r="S481" s="10">
        <v>100</v>
      </c>
      <c r="T481" s="10">
        <v>250</v>
      </c>
      <c r="U481" s="10">
        <v>0</v>
      </c>
      <c r="V481" s="10">
        <v>0</v>
      </c>
      <c r="W481" s="2"/>
      <c r="X481" s="10">
        <v>150</v>
      </c>
      <c r="Y481" s="10">
        <v>0</v>
      </c>
      <c r="Z481" s="10">
        <v>0</v>
      </c>
      <c r="AA481" s="10">
        <v>0</v>
      </c>
      <c r="AB481" s="10">
        <v>0</v>
      </c>
      <c r="AC481" s="10">
        <v>0</v>
      </c>
      <c r="AD481" s="10">
        <v>100</v>
      </c>
      <c r="AE481" s="10">
        <v>250</v>
      </c>
      <c r="AF481" s="10">
        <v>0</v>
      </c>
      <c r="AG481" s="10">
        <v>0</v>
      </c>
      <c r="AH481" s="10">
        <v>0</v>
      </c>
      <c r="AI481" s="10">
        <v>0</v>
      </c>
      <c r="AJ481" s="3"/>
      <c r="AK481" s="10">
        <v>0</v>
      </c>
      <c r="AL481" s="10">
        <v>0</v>
      </c>
      <c r="AM481" s="3"/>
      <c r="AN481" s="10">
        <f>ROUND(VLOOKUP($C481,$B$4:$BH$42,39,FALSE),0)</f>
        <v>0</v>
      </c>
      <c r="AO481" s="10">
        <f>ROUND(VLOOKUP($C481,$B$4:$BH$42,40,FALSE),0)</f>
        <v>0</v>
      </c>
      <c r="AP481" s="10">
        <f>ROUND(VLOOKUP($C481,$B$4:$BH$42,41,FALSE),0)</f>
        <v>0</v>
      </c>
      <c r="AQ481" s="10">
        <f>ROUND(VLOOKUP($C481,$B$4:$BH$42,42,FALSE),0)</f>
        <v>0</v>
      </c>
      <c r="AR481" s="10">
        <f>ROUND(VLOOKUP($C481,$B$4:$BH$42,43,FALSE),0)</f>
        <v>0</v>
      </c>
      <c r="AS481" s="10">
        <f>ROUND(VLOOKUP($C481,$B$4:$BH$42,44,FALSE),0)</f>
        <v>0</v>
      </c>
      <c r="AT481" s="10">
        <f>ROUND(VLOOKUP($C481,$B$4:$BH$42,45,FALSE),0)</f>
        <v>0</v>
      </c>
      <c r="AU481" s="10">
        <f>ROUND(VLOOKUP($C481,$B$4:$BH$42,46,FALSE),0)</f>
        <v>0</v>
      </c>
      <c r="AV481" s="10">
        <f>ROUND(VLOOKUP($C481,$B$4:$BH$42,47,FALSE),0)</f>
        <v>0</v>
      </c>
      <c r="AW481" s="10">
        <f>ROUND(VLOOKUP($C481,$B$4:$BH$42,48,FALSE),0)</f>
        <v>0</v>
      </c>
      <c r="AX481" s="10">
        <f>ROUND(VLOOKUP($C481,$B$4:$BH$42,49,FALSE),0)</f>
        <v>0</v>
      </c>
      <c r="AY481" s="3"/>
      <c r="AZ481" s="10">
        <v>6000</v>
      </c>
      <c r="BA481" s="10">
        <v>6000</v>
      </c>
      <c r="BB481" s="10">
        <v>260</v>
      </c>
      <c r="BC481" s="10">
        <v>25</v>
      </c>
      <c r="BD481" s="10">
        <v>0</v>
      </c>
      <c r="BE481" s="10">
        <v>60</v>
      </c>
      <c r="BF481" s="3"/>
      <c r="BG481" s="10">
        <v>1000</v>
      </c>
      <c r="BH481" s="10">
        <v>5000</v>
      </c>
      <c r="BI481" s="3"/>
      <c r="BJ481" s="21">
        <v>1</v>
      </c>
      <c r="BK481" s="65">
        <v>0</v>
      </c>
      <c r="BL481" s="65">
        <v>0</v>
      </c>
      <c r="BM481" s="6">
        <f t="shared" si="1752"/>
        <v>132.60937499999997</v>
      </c>
      <c r="BN481" s="8">
        <f t="shared" si="1753"/>
        <v>206.38085742771682</v>
      </c>
      <c r="BO481" s="12">
        <f t="shared" si="1724"/>
        <v>165.43287616267096</v>
      </c>
      <c r="BP481" s="50">
        <f>(1-'#Constant'!$A$3)/($J481*'#Constant'!$B$3/'#Constant'!$C$3^($D481-1)+1)+'#Constant'!$A$3</f>
        <v>0.87217391304347835</v>
      </c>
      <c r="BQ481" s="4">
        <f t="shared" si="1754"/>
        <v>206.38085742771682</v>
      </c>
      <c r="BR481" s="50">
        <f>(1-'#Constant'!$A$3)/($K481*'#Constant'!$B$3/'#Constant'!$C$3^($D481-1)+1)+'#Constant'!$A$3</f>
        <v>0.87217391304347835</v>
      </c>
      <c r="BS481" s="4">
        <f t="shared" si="1755"/>
        <v>206.38085742771682</v>
      </c>
      <c r="BT481">
        <f>BO481/$BO$4*100</f>
        <v>125.73524837888365</v>
      </c>
    </row>
    <row r="482" spans="1:72" s="13" customFormat="1" ht="17.25" thickBot="1" x14ac:dyDescent="0.35">
      <c r="B482" s="20"/>
      <c r="D482" s="14">
        <v>1</v>
      </c>
      <c r="E482" s="14">
        <v>1</v>
      </c>
      <c r="F482" s="19">
        <v>1</v>
      </c>
      <c r="G482" s="15">
        <f t="shared" ref="G482" si="1834">G481</f>
        <v>100</v>
      </c>
      <c r="H482" s="15">
        <f t="shared" ref="H482" si="1835">H481</f>
        <v>100</v>
      </c>
      <c r="I482" s="15">
        <f t="shared" ref="I482" si="1836">I481</f>
        <v>3600</v>
      </c>
      <c r="J482" s="15">
        <f t="shared" ref="J482" si="1837">J481</f>
        <v>50</v>
      </c>
      <c r="K482" s="15">
        <f t="shared" ref="K482" si="1838">K481</f>
        <v>50</v>
      </c>
      <c r="L482" s="16"/>
      <c r="M482" s="15">
        <v>150</v>
      </c>
      <c r="N482" s="15">
        <v>0</v>
      </c>
      <c r="O482" s="15">
        <v>0</v>
      </c>
      <c r="P482" s="15">
        <v>0</v>
      </c>
      <c r="Q482" s="15">
        <v>0</v>
      </c>
      <c r="R482" s="15">
        <v>0</v>
      </c>
      <c r="S482" s="15">
        <v>100</v>
      </c>
      <c r="T482" s="15">
        <v>250</v>
      </c>
      <c r="U482" s="15">
        <v>0</v>
      </c>
      <c r="V482" s="15">
        <v>0</v>
      </c>
      <c r="W482" s="16"/>
      <c r="X482" s="15">
        <v>150</v>
      </c>
      <c r="Y482" s="15">
        <v>0</v>
      </c>
      <c r="Z482" s="15">
        <v>0</v>
      </c>
      <c r="AA482" s="15">
        <v>0</v>
      </c>
      <c r="AB482" s="15">
        <v>0</v>
      </c>
      <c r="AC482" s="15">
        <v>0</v>
      </c>
      <c r="AD482" s="15">
        <v>100</v>
      </c>
      <c r="AE482" s="15">
        <v>250</v>
      </c>
      <c r="AF482" s="15">
        <v>0</v>
      </c>
      <c r="AG482" s="15">
        <v>0</v>
      </c>
      <c r="AH482" s="15">
        <v>0</v>
      </c>
      <c r="AI482" s="15">
        <v>0</v>
      </c>
      <c r="AJ482" s="17"/>
      <c r="AK482" s="15">
        <v>0</v>
      </c>
      <c r="AL482" s="15">
        <v>0</v>
      </c>
      <c r="AM482" s="17"/>
      <c r="AN482" s="15">
        <f t="shared" ref="AN482:AX482" si="1839">AN481</f>
        <v>0</v>
      </c>
      <c r="AO482" s="15">
        <f t="shared" si="1839"/>
        <v>0</v>
      </c>
      <c r="AP482" s="15">
        <f t="shared" si="1839"/>
        <v>0</v>
      </c>
      <c r="AQ482" s="15">
        <f t="shared" si="1839"/>
        <v>0</v>
      </c>
      <c r="AR482" s="15">
        <f t="shared" si="1839"/>
        <v>0</v>
      </c>
      <c r="AS482" s="15">
        <f t="shared" si="1839"/>
        <v>0</v>
      </c>
      <c r="AT482" s="15">
        <f t="shared" si="1839"/>
        <v>0</v>
      </c>
      <c r="AU482" s="15">
        <f t="shared" si="1839"/>
        <v>0</v>
      </c>
      <c r="AV482" s="15">
        <f t="shared" si="1839"/>
        <v>0</v>
      </c>
      <c r="AW482" s="15">
        <f t="shared" si="1839"/>
        <v>0</v>
      </c>
      <c r="AX482" s="15">
        <f t="shared" si="1839"/>
        <v>0</v>
      </c>
      <c r="AY482" s="17"/>
      <c r="AZ482" s="15">
        <f t="shared" ref="AZ482:BE482" si="1840">AZ481</f>
        <v>6000</v>
      </c>
      <c r="BA482" s="15">
        <f t="shared" si="1840"/>
        <v>6000</v>
      </c>
      <c r="BB482" s="15">
        <v>260</v>
      </c>
      <c r="BC482" s="15">
        <f t="shared" si="1840"/>
        <v>25</v>
      </c>
      <c r="BD482" s="15">
        <f t="shared" si="1840"/>
        <v>0</v>
      </c>
      <c r="BE482" s="15">
        <f t="shared" si="1840"/>
        <v>60</v>
      </c>
      <c r="BF482" s="17"/>
      <c r="BG482" s="15">
        <f t="shared" ref="BG482:BH482" si="1841">BG481</f>
        <v>1000</v>
      </c>
      <c r="BH482" s="15">
        <f t="shared" si="1841"/>
        <v>5000</v>
      </c>
      <c r="BI482" s="17"/>
      <c r="BJ482" s="22">
        <f>G482/G481</f>
        <v>1</v>
      </c>
      <c r="BK482" s="65">
        <f t="shared" ref="BK482:BL482" si="1842">BK481</f>
        <v>0</v>
      </c>
      <c r="BL482" s="65">
        <f t="shared" si="1842"/>
        <v>0</v>
      </c>
      <c r="BM482" s="6">
        <f t="shared" si="1752"/>
        <v>132.60937499999997</v>
      </c>
      <c r="BN482" s="8">
        <f t="shared" si="1753"/>
        <v>206.38085742771682</v>
      </c>
      <c r="BO482" s="12">
        <f t="shared" si="1724"/>
        <v>165.43287616267096</v>
      </c>
      <c r="BP482" s="50">
        <f>(1-'#Constant'!$A$3)/($J482*'#Constant'!$B$3/'#Constant'!$C$3^($D482-1)+1)+'#Constant'!$A$3</f>
        <v>0.87217391304347835</v>
      </c>
      <c r="BQ482" s="4">
        <f t="shared" si="1754"/>
        <v>206.38085742771682</v>
      </c>
      <c r="BR482" s="50">
        <f>(1-'#Constant'!$A$3)/($K482*'#Constant'!$B$3/'#Constant'!$C$3^($D482-1)+1)+'#Constant'!$A$3</f>
        <v>0.87217391304347835</v>
      </c>
      <c r="BS482" s="4">
        <f t="shared" si="1755"/>
        <v>206.38085742771682</v>
      </c>
      <c r="BT482"/>
    </row>
    <row r="483" spans="1:72" x14ac:dyDescent="0.3">
      <c r="A483">
        <v>615</v>
      </c>
      <c r="B483" s="18" t="str">
        <f>VLOOKUP(CONCATENATE("CREATURE_NAME_",A483),[1]Localization_Hero!$A:$E,2,FALSE)</f>
        <v>{1}의 빛</v>
      </c>
      <c r="C483" s="43" t="str">
        <f>VLOOKUP($A483,[2]CreatureTable!$A:$I,9,FALSE)</f>
        <v>Knight</v>
      </c>
      <c r="D483">
        <v>1</v>
      </c>
      <c r="E483">
        <v>1</v>
      </c>
      <c r="F483" s="18">
        <v>1</v>
      </c>
      <c r="G483" s="10">
        <v>100</v>
      </c>
      <c r="H483" s="10">
        <v>100</v>
      </c>
      <c r="I483" s="10">
        <v>3600</v>
      </c>
      <c r="J483" s="10">
        <v>50</v>
      </c>
      <c r="K483" s="10">
        <v>50</v>
      </c>
      <c r="L483" s="2"/>
      <c r="M483" s="10">
        <v>50</v>
      </c>
      <c r="N483" s="10">
        <v>0</v>
      </c>
      <c r="O483" s="10">
        <v>0</v>
      </c>
      <c r="P483" s="10">
        <v>0</v>
      </c>
      <c r="Q483" s="10">
        <v>200</v>
      </c>
      <c r="R483" s="10">
        <v>0</v>
      </c>
      <c r="S483" s="10">
        <v>0</v>
      </c>
      <c r="T483" s="10">
        <v>0</v>
      </c>
      <c r="U483" s="10">
        <v>0</v>
      </c>
      <c r="V483" s="10">
        <v>250</v>
      </c>
      <c r="W483" s="2"/>
      <c r="X483" s="10">
        <v>0</v>
      </c>
      <c r="Y483" s="10">
        <v>0</v>
      </c>
      <c r="Z483" s="10">
        <v>0</v>
      </c>
      <c r="AA483" s="10">
        <v>0</v>
      </c>
      <c r="AB483" s="10">
        <v>0</v>
      </c>
      <c r="AC483" s="10">
        <v>0</v>
      </c>
      <c r="AD483" s="10">
        <v>0</v>
      </c>
      <c r="AE483" s="10">
        <v>0</v>
      </c>
      <c r="AF483" s="10">
        <v>0</v>
      </c>
      <c r="AG483" s="10">
        <v>250</v>
      </c>
      <c r="AH483" s="10">
        <v>0</v>
      </c>
      <c r="AI483" s="10">
        <v>0</v>
      </c>
      <c r="AJ483" s="3"/>
      <c r="AK483" s="10">
        <v>0</v>
      </c>
      <c r="AL483" s="10">
        <v>0</v>
      </c>
      <c r="AM483" s="3"/>
      <c r="AN483" s="10">
        <f>ROUND(VLOOKUP($C483,$B$4:$BH$42,39,FALSE),0)</f>
        <v>0</v>
      </c>
      <c r="AO483" s="10">
        <f>ROUND(VLOOKUP($C483,$B$4:$BH$42,40,FALSE),0)</f>
        <v>0</v>
      </c>
      <c r="AP483" s="10">
        <f>ROUND(VLOOKUP($C483,$B$4:$BH$42,41,FALSE),0)</f>
        <v>0</v>
      </c>
      <c r="AQ483" s="10">
        <f>ROUND(VLOOKUP($C483,$B$4:$BH$42,42,FALSE),0)</f>
        <v>0</v>
      </c>
      <c r="AR483" s="10">
        <f>ROUND(VLOOKUP($C483,$B$4:$BH$42,43,FALSE),0)</f>
        <v>0</v>
      </c>
      <c r="AS483" s="10">
        <f>ROUND(VLOOKUP($C483,$B$4:$BH$42,44,FALSE),0)</f>
        <v>0</v>
      </c>
      <c r="AT483" s="10">
        <f>ROUND(VLOOKUP($C483,$B$4:$BH$42,45,FALSE),0)</f>
        <v>0</v>
      </c>
      <c r="AU483" s="10">
        <f>ROUND(VLOOKUP($C483,$B$4:$BH$42,46,FALSE),0)</f>
        <v>0</v>
      </c>
      <c r="AV483" s="10">
        <f>ROUND(VLOOKUP($C483,$B$4:$BH$42,47,FALSE),0)</f>
        <v>0</v>
      </c>
      <c r="AW483" s="10">
        <f>ROUND(VLOOKUP($C483,$B$4:$BH$42,48,FALSE),0)</f>
        <v>0</v>
      </c>
      <c r="AX483" s="10">
        <f>ROUND(VLOOKUP($C483,$B$4:$BH$42,49,FALSE),0)</f>
        <v>0</v>
      </c>
      <c r="AY483" s="3"/>
      <c r="AZ483" s="10">
        <v>6000</v>
      </c>
      <c r="BA483" s="10">
        <v>6000</v>
      </c>
      <c r="BB483" s="10">
        <v>330</v>
      </c>
      <c r="BC483" s="10">
        <v>25</v>
      </c>
      <c r="BD483" s="10">
        <v>0</v>
      </c>
      <c r="BE483" s="10">
        <v>60</v>
      </c>
      <c r="BF483" s="3"/>
      <c r="BG483" s="10">
        <v>1000</v>
      </c>
      <c r="BH483" s="10">
        <v>5000</v>
      </c>
      <c r="BI483" s="3"/>
      <c r="BJ483" s="21">
        <v>1</v>
      </c>
      <c r="BK483" s="65">
        <v>0</v>
      </c>
      <c r="BL483" s="65">
        <v>0</v>
      </c>
      <c r="BM483" s="6">
        <f t="shared" si="1752"/>
        <v>105</v>
      </c>
      <c r="BN483" s="8">
        <f t="shared" si="1753"/>
        <v>290.46194749086072</v>
      </c>
      <c r="BO483" s="12">
        <f t="shared" si="1724"/>
        <v>174.63821027066319</v>
      </c>
      <c r="BP483" s="50">
        <f>(1-'#Constant'!$A$3)/($J483*'#Constant'!$B$3/'#Constant'!$C$3^($D483-1)+1)+'#Constant'!$A$3</f>
        <v>0.87217391304347835</v>
      </c>
      <c r="BQ483" s="4">
        <f t="shared" si="1754"/>
        <v>305.74941841143232</v>
      </c>
      <c r="BR483" s="50">
        <f>(1-'#Constant'!$A$3)/($K483*'#Constant'!$B$3/'#Constant'!$C$3^($D483-1)+1)+'#Constant'!$A$3</f>
        <v>0.87217391304347835</v>
      </c>
      <c r="BS483" s="4">
        <f t="shared" si="1755"/>
        <v>275.17447657028913</v>
      </c>
      <c r="BT483">
        <f>BO483/$BO$4*100</f>
        <v>132.73165077075711</v>
      </c>
    </row>
    <row r="484" spans="1:72" s="13" customFormat="1" ht="17.25" thickBot="1" x14ac:dyDescent="0.35">
      <c r="B484" s="20"/>
      <c r="D484" s="14">
        <v>1</v>
      </c>
      <c r="E484" s="14">
        <v>1</v>
      </c>
      <c r="F484" s="19">
        <v>1</v>
      </c>
      <c r="G484" s="15">
        <f t="shared" ref="G484" si="1843">G483</f>
        <v>100</v>
      </c>
      <c r="H484" s="15">
        <f t="shared" ref="H484" si="1844">H483</f>
        <v>100</v>
      </c>
      <c r="I484" s="15">
        <f t="shared" ref="I484" si="1845">I483</f>
        <v>3600</v>
      </c>
      <c r="J484" s="15">
        <f t="shared" ref="J484" si="1846">J483</f>
        <v>50</v>
      </c>
      <c r="K484" s="15">
        <f t="shared" ref="K484" si="1847">K483</f>
        <v>50</v>
      </c>
      <c r="L484" s="16"/>
      <c r="M484" s="15">
        <v>50</v>
      </c>
      <c r="N484" s="15">
        <v>0</v>
      </c>
      <c r="O484" s="15">
        <v>0</v>
      </c>
      <c r="P484" s="15">
        <v>0</v>
      </c>
      <c r="Q484" s="15">
        <v>200</v>
      </c>
      <c r="R484" s="15">
        <v>0</v>
      </c>
      <c r="S484" s="15">
        <v>0</v>
      </c>
      <c r="T484" s="15">
        <v>0</v>
      </c>
      <c r="U484" s="15">
        <v>0</v>
      </c>
      <c r="V484" s="15">
        <v>250</v>
      </c>
      <c r="W484" s="16"/>
      <c r="X484" s="15">
        <v>0</v>
      </c>
      <c r="Y484" s="15">
        <v>0</v>
      </c>
      <c r="Z484" s="15">
        <v>0</v>
      </c>
      <c r="AA484" s="15">
        <v>0</v>
      </c>
      <c r="AB484" s="15">
        <v>0</v>
      </c>
      <c r="AC484" s="15">
        <v>0</v>
      </c>
      <c r="AD484" s="15">
        <v>0</v>
      </c>
      <c r="AE484" s="15">
        <v>0</v>
      </c>
      <c r="AF484" s="15">
        <v>0</v>
      </c>
      <c r="AG484" s="15">
        <v>250</v>
      </c>
      <c r="AH484" s="15">
        <v>0</v>
      </c>
      <c r="AI484" s="15">
        <v>0</v>
      </c>
      <c r="AJ484" s="17"/>
      <c r="AK484" s="15">
        <v>0</v>
      </c>
      <c r="AL484" s="15">
        <v>0</v>
      </c>
      <c r="AM484" s="17"/>
      <c r="AN484" s="15">
        <f t="shared" ref="AN484:AX484" si="1848">AN483</f>
        <v>0</v>
      </c>
      <c r="AO484" s="15">
        <f t="shared" si="1848"/>
        <v>0</v>
      </c>
      <c r="AP484" s="15">
        <f t="shared" si="1848"/>
        <v>0</v>
      </c>
      <c r="AQ484" s="15">
        <f t="shared" si="1848"/>
        <v>0</v>
      </c>
      <c r="AR484" s="15">
        <f t="shared" si="1848"/>
        <v>0</v>
      </c>
      <c r="AS484" s="15">
        <f t="shared" si="1848"/>
        <v>0</v>
      </c>
      <c r="AT484" s="15">
        <f t="shared" si="1848"/>
        <v>0</v>
      </c>
      <c r="AU484" s="15">
        <f t="shared" si="1848"/>
        <v>0</v>
      </c>
      <c r="AV484" s="15">
        <f t="shared" si="1848"/>
        <v>0</v>
      </c>
      <c r="AW484" s="15">
        <f t="shared" si="1848"/>
        <v>0</v>
      </c>
      <c r="AX484" s="15">
        <f t="shared" si="1848"/>
        <v>0</v>
      </c>
      <c r="AY484" s="17"/>
      <c r="AZ484" s="15">
        <f t="shared" ref="AZ484:BE484" si="1849">AZ483</f>
        <v>6000</v>
      </c>
      <c r="BA484" s="15">
        <f t="shared" si="1849"/>
        <v>6000</v>
      </c>
      <c r="BB484" s="15">
        <v>330</v>
      </c>
      <c r="BC484" s="15">
        <f t="shared" si="1849"/>
        <v>25</v>
      </c>
      <c r="BD484" s="15">
        <f t="shared" si="1849"/>
        <v>0</v>
      </c>
      <c r="BE484" s="15">
        <f t="shared" si="1849"/>
        <v>60</v>
      </c>
      <c r="BF484" s="17"/>
      <c r="BG484" s="15">
        <f t="shared" ref="BG484:BH484" si="1850">BG483</f>
        <v>1000</v>
      </c>
      <c r="BH484" s="15">
        <f t="shared" si="1850"/>
        <v>5000</v>
      </c>
      <c r="BI484" s="17"/>
      <c r="BJ484" s="22">
        <f>G484/G483</f>
        <v>1</v>
      </c>
      <c r="BK484" s="65">
        <f>BK483</f>
        <v>0</v>
      </c>
      <c r="BL484" s="65">
        <f>BL483</f>
        <v>0</v>
      </c>
      <c r="BM484" s="6">
        <f t="shared" si="1752"/>
        <v>105</v>
      </c>
      <c r="BN484" s="8">
        <f t="shared" si="1753"/>
        <v>290.46194749086072</v>
      </c>
      <c r="BO484" s="12">
        <f t="shared" si="1724"/>
        <v>174.63821027066319</v>
      </c>
      <c r="BP484" s="50">
        <f>(1-'#Constant'!$A$3)/($J484*'#Constant'!$B$3/'#Constant'!$C$3^($D484-1)+1)+'#Constant'!$A$3</f>
        <v>0.87217391304347835</v>
      </c>
      <c r="BQ484" s="4">
        <f t="shared" si="1754"/>
        <v>305.74941841143232</v>
      </c>
      <c r="BR484" s="50">
        <f>(1-'#Constant'!$A$3)/($K484*'#Constant'!$B$3/'#Constant'!$C$3^($D484-1)+1)+'#Constant'!$A$3</f>
        <v>0.87217391304347835</v>
      </c>
      <c r="BS484" s="4">
        <f t="shared" si="1755"/>
        <v>275.17447657028913</v>
      </c>
      <c r="BT484"/>
    </row>
    <row r="485" spans="1:72" x14ac:dyDescent="0.3">
      <c r="A485">
        <v>616</v>
      </c>
      <c r="B485" s="18" t="str">
        <f>VLOOKUP(CONCATENATE("CREATURE_NAME_",A485),[1]Localization_Hero!$A:$E,2,FALSE)</f>
        <v>{1}의 빛</v>
      </c>
      <c r="C485" s="43" t="str">
        <f>VLOOKUP($A485,[2]CreatureTable!$A:$I,9,FALSE)</f>
        <v>Priest</v>
      </c>
      <c r="D485">
        <v>1</v>
      </c>
      <c r="E485">
        <v>1</v>
      </c>
      <c r="F485" s="18">
        <v>1</v>
      </c>
      <c r="G485" s="10">
        <v>100</v>
      </c>
      <c r="H485" s="10">
        <v>100</v>
      </c>
      <c r="I485" s="10">
        <v>3600</v>
      </c>
      <c r="J485" s="10">
        <v>50</v>
      </c>
      <c r="K485" s="10">
        <v>50</v>
      </c>
      <c r="L485" s="2"/>
      <c r="M485" s="10">
        <v>100</v>
      </c>
      <c r="N485" s="10">
        <v>0</v>
      </c>
      <c r="O485" s="10">
        <v>0</v>
      </c>
      <c r="P485" s="10">
        <v>0</v>
      </c>
      <c r="Q485" s="10">
        <v>0</v>
      </c>
      <c r="R485" s="10">
        <v>0</v>
      </c>
      <c r="S485" s="10">
        <v>100</v>
      </c>
      <c r="T485" s="10">
        <v>0</v>
      </c>
      <c r="U485" s="10">
        <v>0</v>
      </c>
      <c r="V485" s="10">
        <v>0</v>
      </c>
      <c r="W485" s="2"/>
      <c r="X485" s="10">
        <v>100</v>
      </c>
      <c r="Y485" s="10">
        <v>0</v>
      </c>
      <c r="Z485" s="10">
        <v>0</v>
      </c>
      <c r="AA485" s="10">
        <v>0</v>
      </c>
      <c r="AB485" s="10">
        <v>500</v>
      </c>
      <c r="AC485" s="10">
        <v>250</v>
      </c>
      <c r="AD485" s="10">
        <v>100</v>
      </c>
      <c r="AE485" s="10">
        <v>0</v>
      </c>
      <c r="AF485" s="10">
        <v>0</v>
      </c>
      <c r="AG485" s="10">
        <v>150</v>
      </c>
      <c r="AH485" s="10">
        <v>0</v>
      </c>
      <c r="AI485" s="10">
        <v>0</v>
      </c>
      <c r="AJ485" s="3"/>
      <c r="AK485" s="10">
        <v>0</v>
      </c>
      <c r="AL485" s="10">
        <v>0</v>
      </c>
      <c r="AM485" s="3"/>
      <c r="AN485" s="10">
        <f>ROUND(VLOOKUP($C485,$B$4:$BH$42,39,FALSE),0)</f>
        <v>0</v>
      </c>
      <c r="AO485" s="10">
        <f>ROUND(VLOOKUP($C485,$B$4:$BH$42,40,FALSE),0)</f>
        <v>0</v>
      </c>
      <c r="AP485" s="10">
        <f>ROUND(VLOOKUP($C485,$B$4:$BH$42,41,FALSE),0)</f>
        <v>0</v>
      </c>
      <c r="AQ485" s="10">
        <f>ROUND(VLOOKUP($C485,$B$4:$BH$42,42,FALSE),0)</f>
        <v>0</v>
      </c>
      <c r="AR485" s="10">
        <f>ROUND(VLOOKUP($C485,$B$4:$BH$42,43,FALSE),0)</f>
        <v>0</v>
      </c>
      <c r="AS485" s="10">
        <f>ROUND(VLOOKUP($C485,$B$4:$BH$42,44,FALSE),0)</f>
        <v>0</v>
      </c>
      <c r="AT485" s="10">
        <f>ROUND(VLOOKUP($C485,$B$4:$BH$42,45,FALSE),0)</f>
        <v>0</v>
      </c>
      <c r="AU485" s="10">
        <f>ROUND(VLOOKUP($C485,$B$4:$BH$42,46,FALSE),0)</f>
        <v>0</v>
      </c>
      <c r="AV485" s="10">
        <f>ROUND(VLOOKUP($C485,$B$4:$BH$42,47,FALSE),0)</f>
        <v>0</v>
      </c>
      <c r="AW485" s="10">
        <f>ROUND(VLOOKUP($C485,$B$4:$BH$42,48,FALSE),0)</f>
        <v>0</v>
      </c>
      <c r="AX485" s="10">
        <f>ROUND(VLOOKUP($C485,$B$4:$BH$42,49,FALSE),0)</f>
        <v>0</v>
      </c>
      <c r="AY485" s="3"/>
      <c r="AZ485" s="10">
        <v>6000</v>
      </c>
      <c r="BA485" s="10">
        <v>6000</v>
      </c>
      <c r="BB485" s="10">
        <v>375</v>
      </c>
      <c r="BC485" s="10">
        <v>25</v>
      </c>
      <c r="BD485" s="10">
        <v>0</v>
      </c>
      <c r="BE485" s="10">
        <v>60</v>
      </c>
      <c r="BF485" s="3"/>
      <c r="BG485" s="10">
        <v>1000</v>
      </c>
      <c r="BH485" s="10">
        <v>5000</v>
      </c>
      <c r="BI485" s="3"/>
      <c r="BJ485" s="21">
        <v>1</v>
      </c>
      <c r="BK485" s="65">
        <v>0</v>
      </c>
      <c r="BL485" s="65">
        <v>0</v>
      </c>
      <c r="BM485" s="6">
        <f t="shared" si="1752"/>
        <v>112.75</v>
      </c>
      <c r="BN485" s="8">
        <f t="shared" si="1753"/>
        <v>297.4312357046507</v>
      </c>
      <c r="BO485" s="12">
        <f t="shared" si="1724"/>
        <v>183.12665514801324</v>
      </c>
      <c r="BP485" s="50">
        <f>(1-'#Constant'!$A$3)/($J485*'#Constant'!$B$3/'#Constant'!$C$3^($D485-1)+1)+'#Constant'!$A$3</f>
        <v>0.87217391304347835</v>
      </c>
      <c r="BQ485" s="4">
        <f t="shared" si="1754"/>
        <v>206.38085742771682</v>
      </c>
      <c r="BR485" s="50">
        <f>(1-'#Constant'!$A$3)/($K485*'#Constant'!$B$3/'#Constant'!$C$3^($D485-1)+1)+'#Constant'!$A$3</f>
        <v>0.87217391304347835</v>
      </c>
      <c r="BS485" s="4">
        <f t="shared" si="1755"/>
        <v>388.48161398158459</v>
      </c>
      <c r="BT485">
        <f>BO485/$BO$4*100</f>
        <v>139.18319020935451</v>
      </c>
    </row>
    <row r="486" spans="1:72" s="13" customFormat="1" ht="17.25" thickBot="1" x14ac:dyDescent="0.35">
      <c r="B486" s="20"/>
      <c r="D486" s="14">
        <v>1</v>
      </c>
      <c r="E486" s="14">
        <v>1</v>
      </c>
      <c r="F486" s="19">
        <v>1</v>
      </c>
      <c r="G486" s="15">
        <f t="shared" ref="G486" si="1851">G485</f>
        <v>100</v>
      </c>
      <c r="H486" s="15">
        <f t="shared" ref="H486" si="1852">H485</f>
        <v>100</v>
      </c>
      <c r="I486" s="15">
        <f t="shared" ref="I486" si="1853">I485</f>
        <v>3600</v>
      </c>
      <c r="J486" s="15">
        <f t="shared" ref="J486" si="1854">J485</f>
        <v>50</v>
      </c>
      <c r="K486" s="15">
        <f t="shared" ref="K486" si="1855">K485</f>
        <v>50</v>
      </c>
      <c r="L486" s="16"/>
      <c r="M486" s="15">
        <v>100</v>
      </c>
      <c r="N486" s="15">
        <v>0</v>
      </c>
      <c r="O486" s="15">
        <v>0</v>
      </c>
      <c r="P486" s="15">
        <v>0</v>
      </c>
      <c r="Q486" s="15">
        <v>0</v>
      </c>
      <c r="R486" s="15">
        <v>0</v>
      </c>
      <c r="S486" s="15">
        <v>100</v>
      </c>
      <c r="T486" s="15">
        <v>0</v>
      </c>
      <c r="U486" s="15">
        <v>0</v>
      </c>
      <c r="V486" s="15">
        <v>0</v>
      </c>
      <c r="W486" s="16"/>
      <c r="X486" s="15">
        <v>100</v>
      </c>
      <c r="Y486" s="15">
        <v>0</v>
      </c>
      <c r="Z486" s="15">
        <v>0</v>
      </c>
      <c r="AA486" s="15">
        <v>0</v>
      </c>
      <c r="AB486" s="15">
        <v>500</v>
      </c>
      <c r="AC486" s="15">
        <v>250</v>
      </c>
      <c r="AD486" s="15">
        <v>100</v>
      </c>
      <c r="AE486" s="15">
        <v>0</v>
      </c>
      <c r="AF486" s="15">
        <v>0</v>
      </c>
      <c r="AG486" s="15">
        <v>150</v>
      </c>
      <c r="AH486" s="15">
        <v>0</v>
      </c>
      <c r="AI486" s="15">
        <v>0</v>
      </c>
      <c r="AJ486" s="17"/>
      <c r="AK486" s="15">
        <v>0</v>
      </c>
      <c r="AL486" s="15">
        <v>0</v>
      </c>
      <c r="AM486" s="17"/>
      <c r="AN486" s="15">
        <f t="shared" ref="AN486:AX486" si="1856">AN485</f>
        <v>0</v>
      </c>
      <c r="AO486" s="15">
        <f t="shared" si="1856"/>
        <v>0</v>
      </c>
      <c r="AP486" s="15">
        <f t="shared" si="1856"/>
        <v>0</v>
      </c>
      <c r="AQ486" s="15">
        <f t="shared" si="1856"/>
        <v>0</v>
      </c>
      <c r="AR486" s="15">
        <f t="shared" si="1856"/>
        <v>0</v>
      </c>
      <c r="AS486" s="15">
        <f t="shared" si="1856"/>
        <v>0</v>
      </c>
      <c r="AT486" s="15">
        <f t="shared" si="1856"/>
        <v>0</v>
      </c>
      <c r="AU486" s="15">
        <f t="shared" si="1856"/>
        <v>0</v>
      </c>
      <c r="AV486" s="15">
        <f t="shared" si="1856"/>
        <v>0</v>
      </c>
      <c r="AW486" s="15">
        <f t="shared" si="1856"/>
        <v>0</v>
      </c>
      <c r="AX486" s="15">
        <f t="shared" si="1856"/>
        <v>0</v>
      </c>
      <c r="AY486" s="17"/>
      <c r="AZ486" s="15">
        <f t="shared" ref="AZ486:BE486" si="1857">AZ485</f>
        <v>6000</v>
      </c>
      <c r="BA486" s="15">
        <f t="shared" si="1857"/>
        <v>6000</v>
      </c>
      <c r="BB486" s="15">
        <v>375</v>
      </c>
      <c r="BC486" s="15">
        <f t="shared" si="1857"/>
        <v>25</v>
      </c>
      <c r="BD486" s="15">
        <f t="shared" si="1857"/>
        <v>0</v>
      </c>
      <c r="BE486" s="15">
        <f t="shared" si="1857"/>
        <v>60</v>
      </c>
      <c r="BF486" s="17"/>
      <c r="BG486" s="15">
        <f t="shared" ref="BG486:BH486" si="1858">BG485</f>
        <v>1000</v>
      </c>
      <c r="BH486" s="15">
        <f t="shared" si="1858"/>
        <v>5000</v>
      </c>
      <c r="BI486" s="17"/>
      <c r="BJ486" s="22">
        <f>G486/G485</f>
        <v>1</v>
      </c>
      <c r="BK486" s="65">
        <f t="shared" ref="BK486:BL488" si="1859">BK485</f>
        <v>0</v>
      </c>
      <c r="BL486" s="65">
        <f t="shared" si="1859"/>
        <v>0</v>
      </c>
      <c r="BM486" s="6">
        <f t="shared" si="1752"/>
        <v>112.75</v>
      </c>
      <c r="BN486" s="8">
        <f t="shared" si="1753"/>
        <v>297.4312357046507</v>
      </c>
      <c r="BO486" s="12">
        <f t="shared" si="1724"/>
        <v>183.12665514801324</v>
      </c>
      <c r="BP486" s="50">
        <f>(1-'#Constant'!$A$3)/($J486*'#Constant'!$B$3/'#Constant'!$C$3^($D486-1)+1)+'#Constant'!$A$3</f>
        <v>0.87217391304347835</v>
      </c>
      <c r="BQ486" s="4">
        <f t="shared" si="1754"/>
        <v>206.38085742771682</v>
      </c>
      <c r="BR486" s="50">
        <f>(1-'#Constant'!$A$3)/($K486*'#Constant'!$B$3/'#Constant'!$C$3^($D486-1)+1)+'#Constant'!$A$3</f>
        <v>0.87217391304347835</v>
      </c>
      <c r="BS486" s="4">
        <f t="shared" si="1755"/>
        <v>388.48161398158459</v>
      </c>
      <c r="BT486"/>
    </row>
    <row r="487" spans="1:72" x14ac:dyDescent="0.3">
      <c r="A487">
        <v>617</v>
      </c>
      <c r="B487" s="18" t="str">
        <f>VLOOKUP(CONCATENATE("CREATURE_NAME_",A487),[1]Localization_Hero!$A:$E,2,FALSE)</f>
        <v>{1}의 빛</v>
      </c>
      <c r="C487" s="43" t="str">
        <f>VLOOKUP($A487,[2]CreatureTable!$A:$I,9,FALSE)</f>
        <v>Archer</v>
      </c>
      <c r="D487">
        <v>1</v>
      </c>
      <c r="E487">
        <v>1</v>
      </c>
      <c r="F487" s="18">
        <v>1</v>
      </c>
      <c r="G487" s="10">
        <v>100</v>
      </c>
      <c r="H487" s="10">
        <v>100</v>
      </c>
      <c r="I487" s="10">
        <v>3600</v>
      </c>
      <c r="J487" s="10">
        <v>50</v>
      </c>
      <c r="K487" s="10">
        <v>50</v>
      </c>
      <c r="L487" s="2"/>
      <c r="M487" s="10">
        <v>150</v>
      </c>
      <c r="N487" s="10">
        <v>0</v>
      </c>
      <c r="O487" s="10">
        <v>0</v>
      </c>
      <c r="P487" s="10">
        <v>0</v>
      </c>
      <c r="Q487" s="10">
        <v>0</v>
      </c>
      <c r="R487" s="10">
        <v>0</v>
      </c>
      <c r="S487" s="10">
        <v>100</v>
      </c>
      <c r="T487" s="10">
        <v>250</v>
      </c>
      <c r="U487" s="10">
        <v>0</v>
      </c>
      <c r="V487" s="10">
        <v>0</v>
      </c>
      <c r="W487" s="2"/>
      <c r="X487" s="10">
        <v>150</v>
      </c>
      <c r="Y487" s="10">
        <v>0</v>
      </c>
      <c r="Z487" s="10">
        <v>0</v>
      </c>
      <c r="AA487" s="10">
        <v>0</v>
      </c>
      <c r="AB487" s="10">
        <v>0</v>
      </c>
      <c r="AC487" s="10">
        <v>0</v>
      </c>
      <c r="AD487" s="10">
        <v>100</v>
      </c>
      <c r="AE487" s="10">
        <v>250</v>
      </c>
      <c r="AF487" s="10">
        <v>0</v>
      </c>
      <c r="AG487" s="10">
        <v>0</v>
      </c>
      <c r="AH487" s="10">
        <v>0</v>
      </c>
      <c r="AI487" s="10">
        <v>0</v>
      </c>
      <c r="AJ487" s="3"/>
      <c r="AK487" s="10">
        <v>0</v>
      </c>
      <c r="AL487" s="10">
        <v>0</v>
      </c>
      <c r="AM487" s="3"/>
      <c r="AN487" s="10">
        <f>ROUND(VLOOKUP($C487,$B$4:$BH$42,39,FALSE),0)</f>
        <v>0</v>
      </c>
      <c r="AO487" s="10">
        <f>ROUND(VLOOKUP($C487,$B$4:$BH$42,40,FALSE),0)</f>
        <v>0</v>
      </c>
      <c r="AP487" s="10">
        <f>ROUND(VLOOKUP($C487,$B$4:$BH$42,41,FALSE),0)</f>
        <v>0</v>
      </c>
      <c r="AQ487" s="10">
        <f>ROUND(VLOOKUP($C487,$B$4:$BH$42,42,FALSE),0)</f>
        <v>0</v>
      </c>
      <c r="AR487" s="10">
        <f>ROUND(VLOOKUP($C487,$B$4:$BH$42,43,FALSE),0)</f>
        <v>0</v>
      </c>
      <c r="AS487" s="10">
        <f>ROUND(VLOOKUP($C487,$B$4:$BH$42,44,FALSE),0)</f>
        <v>0</v>
      </c>
      <c r="AT487" s="10">
        <f>ROUND(VLOOKUP($C487,$B$4:$BH$42,45,FALSE),0)</f>
        <v>0</v>
      </c>
      <c r="AU487" s="10">
        <f>ROUND(VLOOKUP($C487,$B$4:$BH$42,46,FALSE),0)</f>
        <v>0</v>
      </c>
      <c r="AV487" s="10">
        <f>ROUND(VLOOKUP($C487,$B$4:$BH$42,47,FALSE),0)</f>
        <v>0</v>
      </c>
      <c r="AW487" s="10">
        <f>ROUND(VLOOKUP($C487,$B$4:$BH$42,48,FALSE),0)</f>
        <v>0</v>
      </c>
      <c r="AX487" s="10">
        <f>ROUND(VLOOKUP($C487,$B$4:$BH$42,49,FALSE),0)</f>
        <v>0</v>
      </c>
      <c r="AY487" s="3"/>
      <c r="AZ487" s="10">
        <v>6000</v>
      </c>
      <c r="BA487" s="10">
        <v>6000</v>
      </c>
      <c r="BB487" s="10">
        <v>215</v>
      </c>
      <c r="BC487" s="10">
        <v>25</v>
      </c>
      <c r="BD487" s="10">
        <v>0</v>
      </c>
      <c r="BE487" s="10">
        <v>60</v>
      </c>
      <c r="BF487" s="3"/>
      <c r="BG487" s="10">
        <v>1000</v>
      </c>
      <c r="BH487" s="10">
        <v>5000</v>
      </c>
      <c r="BI487" s="3"/>
      <c r="BJ487" s="21">
        <v>1</v>
      </c>
      <c r="BK487" s="65">
        <v>0</v>
      </c>
      <c r="BL487" s="65">
        <v>0</v>
      </c>
      <c r="BM487" s="6">
        <f t="shared" si="1752"/>
        <v>132.60937499999997</v>
      </c>
      <c r="BN487" s="8">
        <f t="shared" si="1753"/>
        <v>206.38085742771682</v>
      </c>
      <c r="BO487" s="12">
        <f t="shared" si="1724"/>
        <v>165.43287616267096</v>
      </c>
      <c r="BP487" s="50">
        <f>(1-'#Constant'!$A$3)/($J487*'#Constant'!$B$3/'#Constant'!$C$3^($D487-1)+1)+'#Constant'!$A$3</f>
        <v>0.87217391304347835</v>
      </c>
      <c r="BQ487" s="4">
        <f t="shared" si="1754"/>
        <v>206.38085742771682</v>
      </c>
      <c r="BR487" s="50">
        <f>(1-'#Constant'!$A$3)/($K487*'#Constant'!$B$3/'#Constant'!$C$3^($D487-1)+1)+'#Constant'!$A$3</f>
        <v>0.87217391304347835</v>
      </c>
      <c r="BS487" s="4">
        <f t="shared" si="1755"/>
        <v>206.38085742771682</v>
      </c>
      <c r="BT487">
        <f>BO487/$BO$4*100</f>
        <v>125.73524837888365</v>
      </c>
    </row>
    <row r="488" spans="1:72" s="13" customFormat="1" ht="17.25" thickBot="1" x14ac:dyDescent="0.35">
      <c r="B488" s="20"/>
      <c r="D488" s="14">
        <v>1</v>
      </c>
      <c r="E488" s="14">
        <v>1</v>
      </c>
      <c r="F488" s="19">
        <v>1</v>
      </c>
      <c r="G488" s="15">
        <f t="shared" ref="G488" si="1860">G487</f>
        <v>100</v>
      </c>
      <c r="H488" s="15">
        <f t="shared" ref="H488" si="1861">H487</f>
        <v>100</v>
      </c>
      <c r="I488" s="15">
        <f t="shared" ref="I488" si="1862">I487</f>
        <v>3600</v>
      </c>
      <c r="J488" s="15">
        <f t="shared" ref="J488" si="1863">J487</f>
        <v>50</v>
      </c>
      <c r="K488" s="15">
        <f t="shared" ref="K488" si="1864">K487</f>
        <v>50</v>
      </c>
      <c r="L488" s="16"/>
      <c r="M488" s="15">
        <v>150</v>
      </c>
      <c r="N488" s="15">
        <v>0</v>
      </c>
      <c r="O488" s="15">
        <v>0</v>
      </c>
      <c r="P488" s="15">
        <v>0</v>
      </c>
      <c r="Q488" s="15">
        <v>0</v>
      </c>
      <c r="R488" s="15">
        <v>0</v>
      </c>
      <c r="S488" s="15">
        <v>100</v>
      </c>
      <c r="T488" s="15">
        <v>250</v>
      </c>
      <c r="U488" s="15">
        <v>0</v>
      </c>
      <c r="V488" s="15">
        <v>0</v>
      </c>
      <c r="W488" s="16"/>
      <c r="X488" s="15">
        <v>150</v>
      </c>
      <c r="Y488" s="15">
        <v>0</v>
      </c>
      <c r="Z488" s="15">
        <v>0</v>
      </c>
      <c r="AA488" s="15">
        <v>0</v>
      </c>
      <c r="AB488" s="15">
        <v>0</v>
      </c>
      <c r="AC488" s="15">
        <v>0</v>
      </c>
      <c r="AD488" s="15">
        <v>100</v>
      </c>
      <c r="AE488" s="15">
        <v>250</v>
      </c>
      <c r="AF488" s="15">
        <v>0</v>
      </c>
      <c r="AG488" s="15">
        <v>0</v>
      </c>
      <c r="AH488" s="15">
        <v>0</v>
      </c>
      <c r="AI488" s="15">
        <v>0</v>
      </c>
      <c r="AJ488" s="17"/>
      <c r="AK488" s="15">
        <v>0</v>
      </c>
      <c r="AL488" s="15">
        <v>0</v>
      </c>
      <c r="AM488" s="17"/>
      <c r="AN488" s="15">
        <f t="shared" ref="AN488:AX488" si="1865">AN487</f>
        <v>0</v>
      </c>
      <c r="AO488" s="15">
        <f t="shared" si="1865"/>
        <v>0</v>
      </c>
      <c r="AP488" s="15">
        <f t="shared" si="1865"/>
        <v>0</v>
      </c>
      <c r="AQ488" s="15">
        <f t="shared" si="1865"/>
        <v>0</v>
      </c>
      <c r="AR488" s="15">
        <f t="shared" si="1865"/>
        <v>0</v>
      </c>
      <c r="AS488" s="15">
        <f t="shared" si="1865"/>
        <v>0</v>
      </c>
      <c r="AT488" s="15">
        <f t="shared" si="1865"/>
        <v>0</v>
      </c>
      <c r="AU488" s="15">
        <f t="shared" si="1865"/>
        <v>0</v>
      </c>
      <c r="AV488" s="15">
        <f t="shared" si="1865"/>
        <v>0</v>
      </c>
      <c r="AW488" s="15">
        <f t="shared" si="1865"/>
        <v>0</v>
      </c>
      <c r="AX488" s="15">
        <f t="shared" si="1865"/>
        <v>0</v>
      </c>
      <c r="AY488" s="17"/>
      <c r="AZ488" s="15">
        <f t="shared" ref="AZ488:BE488" si="1866">AZ487</f>
        <v>6000</v>
      </c>
      <c r="BA488" s="15">
        <f t="shared" si="1866"/>
        <v>6000</v>
      </c>
      <c r="BB488" s="15">
        <v>215</v>
      </c>
      <c r="BC488" s="15">
        <f t="shared" si="1866"/>
        <v>25</v>
      </c>
      <c r="BD488" s="15">
        <f t="shared" si="1866"/>
        <v>0</v>
      </c>
      <c r="BE488" s="15">
        <f t="shared" si="1866"/>
        <v>60</v>
      </c>
      <c r="BF488" s="17"/>
      <c r="BG488" s="15">
        <f t="shared" ref="BG488:BH488" si="1867">BG487</f>
        <v>1000</v>
      </c>
      <c r="BH488" s="15">
        <f t="shared" si="1867"/>
        <v>5000</v>
      </c>
      <c r="BI488" s="17"/>
      <c r="BJ488" s="22">
        <f>G488/G487</f>
        <v>1</v>
      </c>
      <c r="BK488" s="65">
        <f t="shared" si="1859"/>
        <v>0</v>
      </c>
      <c r="BL488" s="65">
        <f t="shared" si="1859"/>
        <v>0</v>
      </c>
      <c r="BM488" s="6">
        <f t="shared" si="1752"/>
        <v>132.60937499999997</v>
      </c>
      <c r="BN488" s="8">
        <f t="shared" si="1753"/>
        <v>206.38085742771682</v>
      </c>
      <c r="BO488" s="12">
        <f t="shared" si="1724"/>
        <v>165.43287616267096</v>
      </c>
      <c r="BP488" s="50">
        <f>(1-'#Constant'!$A$3)/($J488*'#Constant'!$B$3/'#Constant'!$C$3^($D488-1)+1)+'#Constant'!$A$3</f>
        <v>0.87217391304347835</v>
      </c>
      <c r="BQ488" s="4">
        <f t="shared" si="1754"/>
        <v>206.38085742771682</v>
      </c>
      <c r="BR488" s="50">
        <f>(1-'#Constant'!$A$3)/($K488*'#Constant'!$B$3/'#Constant'!$C$3^($D488-1)+1)+'#Constant'!$A$3</f>
        <v>0.87217391304347835</v>
      </c>
      <c r="BS488" s="4">
        <f t="shared" si="1755"/>
        <v>206.38085742771682</v>
      </c>
      <c r="BT488"/>
    </row>
    <row r="489" spans="1:72" x14ac:dyDescent="0.3">
      <c r="A489">
        <v>618</v>
      </c>
      <c r="B489" s="18" t="str">
        <f>VLOOKUP(CONCATENATE("CREATURE_NAME_",A489),[1]Localization_Hero!$A:$E,2,FALSE)</f>
        <v>{1}의 빛</v>
      </c>
      <c r="C489" s="43" t="str">
        <f>VLOOKUP($A489,[2]CreatureTable!$A:$I,9,FALSE)</f>
        <v>Assassin</v>
      </c>
      <c r="D489">
        <v>1</v>
      </c>
      <c r="E489">
        <v>1</v>
      </c>
      <c r="F489" s="18">
        <v>1</v>
      </c>
      <c r="G489" s="10">
        <v>100</v>
      </c>
      <c r="H489" s="10">
        <v>100</v>
      </c>
      <c r="I489" s="10">
        <v>3600</v>
      </c>
      <c r="J489" s="10">
        <v>50</v>
      </c>
      <c r="K489" s="10">
        <v>50</v>
      </c>
      <c r="L489" s="2"/>
      <c r="M489" s="10">
        <v>200</v>
      </c>
      <c r="N489" s="10">
        <v>0</v>
      </c>
      <c r="O489" s="10">
        <v>0</v>
      </c>
      <c r="P489" s="10">
        <v>200</v>
      </c>
      <c r="Q489" s="10">
        <v>0</v>
      </c>
      <c r="R489" s="10">
        <v>0</v>
      </c>
      <c r="S489" s="10">
        <v>0</v>
      </c>
      <c r="T489" s="10">
        <v>0</v>
      </c>
      <c r="U489" s="10">
        <v>0</v>
      </c>
      <c r="V489" s="10">
        <v>0</v>
      </c>
      <c r="W489" s="2"/>
      <c r="X489" s="10">
        <v>200</v>
      </c>
      <c r="Y489" s="10">
        <v>0</v>
      </c>
      <c r="Z489" s="10">
        <v>0</v>
      </c>
      <c r="AA489" s="10">
        <v>200</v>
      </c>
      <c r="AB489" s="10">
        <v>0</v>
      </c>
      <c r="AC489" s="10">
        <v>0</v>
      </c>
      <c r="AD489" s="10">
        <v>0</v>
      </c>
      <c r="AE489" s="10">
        <v>0</v>
      </c>
      <c r="AF489" s="10">
        <v>0</v>
      </c>
      <c r="AG489" s="10">
        <v>0</v>
      </c>
      <c r="AH489" s="10">
        <v>0</v>
      </c>
      <c r="AI489" s="10">
        <v>0</v>
      </c>
      <c r="AJ489" s="3"/>
      <c r="AK489" s="10">
        <v>0</v>
      </c>
      <c r="AL489" s="10">
        <v>0</v>
      </c>
      <c r="AM489" s="3"/>
      <c r="AN489" s="10">
        <f>ROUND(VLOOKUP($C489,$B$4:$BH$42,39,FALSE),0)</f>
        <v>0</v>
      </c>
      <c r="AO489" s="10">
        <f>ROUND(VLOOKUP($C489,$B$4:$BH$42,40,FALSE),0)</f>
        <v>0</v>
      </c>
      <c r="AP489" s="10">
        <f>ROUND(VLOOKUP($C489,$B$4:$BH$42,41,FALSE),0)</f>
        <v>0</v>
      </c>
      <c r="AQ489" s="10">
        <f>ROUND(VLOOKUP($C489,$B$4:$BH$42,42,FALSE),0)</f>
        <v>0</v>
      </c>
      <c r="AR489" s="10">
        <f>ROUND(VLOOKUP($C489,$B$4:$BH$42,43,FALSE),0)</f>
        <v>0</v>
      </c>
      <c r="AS489" s="10">
        <f>ROUND(VLOOKUP($C489,$B$4:$BH$42,44,FALSE),0)</f>
        <v>0</v>
      </c>
      <c r="AT489" s="10">
        <f>ROUND(VLOOKUP($C489,$B$4:$BH$42,45,FALSE),0)</f>
        <v>0</v>
      </c>
      <c r="AU489" s="10">
        <f>ROUND(VLOOKUP($C489,$B$4:$BH$42,46,FALSE),0)</f>
        <v>0</v>
      </c>
      <c r="AV489" s="10">
        <f>ROUND(VLOOKUP($C489,$B$4:$BH$42,47,FALSE),0)</f>
        <v>0</v>
      </c>
      <c r="AW489" s="10">
        <f>ROUND(VLOOKUP($C489,$B$4:$BH$42,48,FALSE),0)</f>
        <v>0</v>
      </c>
      <c r="AX489" s="10">
        <f>ROUND(VLOOKUP($C489,$B$4:$BH$42,49,FALSE),0)</f>
        <v>0</v>
      </c>
      <c r="AY489" s="3"/>
      <c r="AZ489" s="10">
        <v>6000</v>
      </c>
      <c r="BA489" s="10">
        <v>6000</v>
      </c>
      <c r="BB489" s="10">
        <v>260</v>
      </c>
      <c r="BC489" s="10">
        <v>25</v>
      </c>
      <c r="BD489" s="10">
        <v>0</v>
      </c>
      <c r="BE489" s="10">
        <v>60</v>
      </c>
      <c r="BF489" s="3"/>
      <c r="BG489" s="10">
        <v>1000</v>
      </c>
      <c r="BH489" s="10">
        <v>5000</v>
      </c>
      <c r="BI489" s="3"/>
      <c r="BJ489" s="21">
        <v>1</v>
      </c>
      <c r="BK489" s="65">
        <v>0</v>
      </c>
      <c r="BL489" s="65">
        <v>0</v>
      </c>
      <c r="BM489" s="6">
        <f t="shared" si="1752"/>
        <v>120</v>
      </c>
      <c r="BN489" s="8">
        <f t="shared" si="1753"/>
        <v>257.97607178464602</v>
      </c>
      <c r="BO489" s="12">
        <f t="shared" si="1724"/>
        <v>175.94637994047369</v>
      </c>
      <c r="BP489" s="50">
        <f>(1-'#Constant'!$A$3)/($J489*'#Constant'!$B$3/'#Constant'!$C$3^($D489-1)+1)+'#Constant'!$A$3</f>
        <v>0.87217391304347835</v>
      </c>
      <c r="BQ489" s="4">
        <f t="shared" si="1754"/>
        <v>257.97607178464602</v>
      </c>
      <c r="BR489" s="50">
        <f>(1-'#Constant'!$A$3)/($K489*'#Constant'!$B$3/'#Constant'!$C$3^($D489-1)+1)+'#Constant'!$A$3</f>
        <v>0.87217391304347835</v>
      </c>
      <c r="BS489" s="4">
        <f t="shared" si="1755"/>
        <v>257.97607178464602</v>
      </c>
      <c r="BT489">
        <f>BO489/$BO$4*100</f>
        <v>133.72590924084261</v>
      </c>
    </row>
    <row r="490" spans="1:72" s="13" customFormat="1" ht="17.25" thickBot="1" x14ac:dyDescent="0.35">
      <c r="B490" s="20"/>
      <c r="D490" s="14">
        <v>1</v>
      </c>
      <c r="E490" s="14">
        <v>1</v>
      </c>
      <c r="F490" s="19">
        <v>1</v>
      </c>
      <c r="G490" s="15">
        <f t="shared" ref="G490" si="1868">G489</f>
        <v>100</v>
      </c>
      <c r="H490" s="15">
        <f t="shared" ref="H490" si="1869">H489</f>
        <v>100</v>
      </c>
      <c r="I490" s="15">
        <f t="shared" ref="I490" si="1870">I489</f>
        <v>3600</v>
      </c>
      <c r="J490" s="15">
        <f t="shared" ref="J490" si="1871">J489</f>
        <v>50</v>
      </c>
      <c r="K490" s="15">
        <f t="shared" ref="K490" si="1872">K489</f>
        <v>50</v>
      </c>
      <c r="L490" s="16"/>
      <c r="M490" s="15">
        <v>200</v>
      </c>
      <c r="N490" s="15">
        <v>0</v>
      </c>
      <c r="O490" s="15">
        <v>0</v>
      </c>
      <c r="P490" s="15">
        <v>200</v>
      </c>
      <c r="Q490" s="15">
        <v>0</v>
      </c>
      <c r="R490" s="15">
        <v>0</v>
      </c>
      <c r="S490" s="15">
        <v>0</v>
      </c>
      <c r="T490" s="15">
        <v>0</v>
      </c>
      <c r="U490" s="15">
        <v>0</v>
      </c>
      <c r="V490" s="15">
        <v>0</v>
      </c>
      <c r="W490" s="16"/>
      <c r="X490" s="15">
        <v>200</v>
      </c>
      <c r="Y490" s="15">
        <v>0</v>
      </c>
      <c r="Z490" s="15">
        <v>0</v>
      </c>
      <c r="AA490" s="15">
        <v>200</v>
      </c>
      <c r="AB490" s="15">
        <v>0</v>
      </c>
      <c r="AC490" s="15">
        <v>0</v>
      </c>
      <c r="AD490" s="15">
        <v>0</v>
      </c>
      <c r="AE490" s="15">
        <v>0</v>
      </c>
      <c r="AF490" s="15">
        <v>0</v>
      </c>
      <c r="AG490" s="15">
        <v>0</v>
      </c>
      <c r="AH490" s="15">
        <v>0</v>
      </c>
      <c r="AI490" s="15">
        <v>0</v>
      </c>
      <c r="AJ490" s="17"/>
      <c r="AK490" s="15">
        <v>0</v>
      </c>
      <c r="AL490" s="15">
        <v>0</v>
      </c>
      <c r="AM490" s="17"/>
      <c r="AN490" s="15">
        <f t="shared" ref="AN490:AX490" si="1873">AN489</f>
        <v>0</v>
      </c>
      <c r="AO490" s="15">
        <f t="shared" si="1873"/>
        <v>0</v>
      </c>
      <c r="AP490" s="15">
        <f t="shared" si="1873"/>
        <v>0</v>
      </c>
      <c r="AQ490" s="15">
        <f t="shared" si="1873"/>
        <v>0</v>
      </c>
      <c r="AR490" s="15">
        <f t="shared" si="1873"/>
        <v>0</v>
      </c>
      <c r="AS490" s="15">
        <f t="shared" si="1873"/>
        <v>0</v>
      </c>
      <c r="AT490" s="15">
        <f t="shared" si="1873"/>
        <v>0</v>
      </c>
      <c r="AU490" s="15">
        <f t="shared" si="1873"/>
        <v>0</v>
      </c>
      <c r="AV490" s="15">
        <f t="shared" si="1873"/>
        <v>0</v>
      </c>
      <c r="AW490" s="15">
        <f t="shared" si="1873"/>
        <v>0</v>
      </c>
      <c r="AX490" s="15">
        <f t="shared" si="1873"/>
        <v>0</v>
      </c>
      <c r="AY490" s="17"/>
      <c r="AZ490" s="15">
        <f t="shared" ref="AZ490:BE490" si="1874">AZ489</f>
        <v>6000</v>
      </c>
      <c r="BA490" s="15">
        <f t="shared" si="1874"/>
        <v>6000</v>
      </c>
      <c r="BB490" s="15">
        <v>260</v>
      </c>
      <c r="BC490" s="15">
        <f t="shared" si="1874"/>
        <v>25</v>
      </c>
      <c r="BD490" s="15">
        <f t="shared" si="1874"/>
        <v>0</v>
      </c>
      <c r="BE490" s="15">
        <f t="shared" si="1874"/>
        <v>60</v>
      </c>
      <c r="BF490" s="17"/>
      <c r="BG490" s="15">
        <f t="shared" ref="BG490:BH490" si="1875">BG489</f>
        <v>1000</v>
      </c>
      <c r="BH490" s="15">
        <f t="shared" si="1875"/>
        <v>5000</v>
      </c>
      <c r="BI490" s="17"/>
      <c r="BJ490" s="22">
        <f>G490/G489</f>
        <v>1</v>
      </c>
      <c r="BK490" s="65">
        <f>BK489</f>
        <v>0</v>
      </c>
      <c r="BL490" s="65">
        <f>BL489</f>
        <v>0</v>
      </c>
      <c r="BM490" s="6">
        <f t="shared" si="1752"/>
        <v>120</v>
      </c>
      <c r="BN490" s="8">
        <f t="shared" si="1753"/>
        <v>257.97607178464602</v>
      </c>
      <c r="BO490" s="12">
        <f t="shared" si="1724"/>
        <v>175.94637994047369</v>
      </c>
      <c r="BP490" s="50">
        <f>(1-'#Constant'!$A$3)/($J490*'#Constant'!$B$3/'#Constant'!$C$3^($D490-1)+1)+'#Constant'!$A$3</f>
        <v>0.87217391304347835</v>
      </c>
      <c r="BQ490" s="4">
        <f t="shared" si="1754"/>
        <v>257.97607178464602</v>
      </c>
      <c r="BR490" s="50">
        <f>(1-'#Constant'!$A$3)/($K490*'#Constant'!$B$3/'#Constant'!$C$3^($D490-1)+1)+'#Constant'!$A$3</f>
        <v>0.87217391304347835</v>
      </c>
      <c r="BS490" s="4">
        <f t="shared" si="1755"/>
        <v>257.97607178464602</v>
      </c>
      <c r="BT490"/>
    </row>
    <row r="491" spans="1:72" x14ac:dyDescent="0.3">
      <c r="A491">
        <v>619</v>
      </c>
      <c r="B491" s="18" t="str">
        <f>VLOOKUP(CONCATENATE("CREATURE_NAME_",A491),[1]Localization_Hero!$A:$E,2,FALSE)</f>
        <v>{1}의 빛</v>
      </c>
      <c r="C491" s="43" t="str">
        <f>VLOOKUP($A491,[2]CreatureTable!$A:$I,9,FALSE)</f>
        <v>Wizard</v>
      </c>
      <c r="D491">
        <v>1</v>
      </c>
      <c r="E491">
        <v>1</v>
      </c>
      <c r="F491" s="18">
        <v>1</v>
      </c>
      <c r="G491" s="10">
        <v>100</v>
      </c>
      <c r="H491" s="10">
        <v>100</v>
      </c>
      <c r="I491" s="10">
        <v>3600</v>
      </c>
      <c r="J491" s="10">
        <v>50</v>
      </c>
      <c r="K491" s="10">
        <v>50</v>
      </c>
      <c r="L491" s="2"/>
      <c r="M491" s="10">
        <v>100</v>
      </c>
      <c r="N491" s="10">
        <v>0</v>
      </c>
      <c r="O491" s="10">
        <v>0</v>
      </c>
      <c r="P491" s="10">
        <v>0</v>
      </c>
      <c r="Q491" s="10">
        <v>0</v>
      </c>
      <c r="R491" s="10">
        <v>0</v>
      </c>
      <c r="S491" s="10">
        <v>100</v>
      </c>
      <c r="T491" s="10">
        <v>150</v>
      </c>
      <c r="U491" s="10">
        <v>0</v>
      </c>
      <c r="V491" s="10">
        <v>0</v>
      </c>
      <c r="W491" s="2"/>
      <c r="X491" s="10">
        <v>100</v>
      </c>
      <c r="Y491" s="10">
        <v>0</v>
      </c>
      <c r="Z491" s="10">
        <v>0</v>
      </c>
      <c r="AA491" s="10">
        <v>200</v>
      </c>
      <c r="AB491" s="10">
        <v>250</v>
      </c>
      <c r="AC491" s="10">
        <v>0</v>
      </c>
      <c r="AD491" s="10">
        <v>100</v>
      </c>
      <c r="AE491" s="10">
        <v>150</v>
      </c>
      <c r="AF491" s="10">
        <v>0</v>
      </c>
      <c r="AG491" s="10">
        <v>0</v>
      </c>
      <c r="AH491" s="10">
        <v>0</v>
      </c>
      <c r="AI491" s="10">
        <v>0</v>
      </c>
      <c r="AJ491" s="3"/>
      <c r="AK491" s="10">
        <v>0</v>
      </c>
      <c r="AL491" s="10">
        <v>0</v>
      </c>
      <c r="AM491" s="3"/>
      <c r="AN491" s="10">
        <f>ROUND(VLOOKUP($C491,$B$4:$BH$42,39,FALSE),0)</f>
        <v>0</v>
      </c>
      <c r="AO491" s="10">
        <f>ROUND(VLOOKUP($C491,$B$4:$BH$42,40,FALSE),0)</f>
        <v>0</v>
      </c>
      <c r="AP491" s="10">
        <f>ROUND(VLOOKUP($C491,$B$4:$BH$42,41,FALSE),0)</f>
        <v>0</v>
      </c>
      <c r="AQ491" s="10">
        <f>ROUND(VLOOKUP($C491,$B$4:$BH$42,42,FALSE),0)</f>
        <v>0</v>
      </c>
      <c r="AR491" s="10">
        <f>ROUND(VLOOKUP($C491,$B$4:$BH$42,43,FALSE),0)</f>
        <v>0</v>
      </c>
      <c r="AS491" s="10">
        <f>ROUND(VLOOKUP($C491,$B$4:$BH$42,44,FALSE),0)</f>
        <v>0</v>
      </c>
      <c r="AT491" s="10">
        <f>ROUND(VLOOKUP($C491,$B$4:$BH$42,45,FALSE),0)</f>
        <v>0</v>
      </c>
      <c r="AU491" s="10">
        <f>ROUND(VLOOKUP($C491,$B$4:$BH$42,46,FALSE),0)</f>
        <v>0</v>
      </c>
      <c r="AV491" s="10">
        <f>ROUND(VLOOKUP($C491,$B$4:$BH$42,47,FALSE),0)</f>
        <v>0</v>
      </c>
      <c r="AW491" s="10">
        <f>ROUND(VLOOKUP($C491,$B$4:$BH$42,48,FALSE),0)</f>
        <v>0</v>
      </c>
      <c r="AX491" s="10">
        <f>ROUND(VLOOKUP($C491,$B$4:$BH$42,49,FALSE),0)</f>
        <v>0</v>
      </c>
      <c r="AY491" s="3"/>
      <c r="AZ491" s="10">
        <v>6000</v>
      </c>
      <c r="BA491" s="10">
        <v>6000</v>
      </c>
      <c r="BB491" s="10">
        <v>425</v>
      </c>
      <c r="BC491" s="10">
        <v>25</v>
      </c>
      <c r="BD491" s="10">
        <v>0</v>
      </c>
      <c r="BE491" s="10">
        <v>60</v>
      </c>
      <c r="BF491" s="3"/>
      <c r="BG491" s="10">
        <v>1000</v>
      </c>
      <c r="BH491" s="10">
        <v>5000</v>
      </c>
      <c r="BI491" s="3"/>
      <c r="BJ491" s="21">
        <v>1</v>
      </c>
      <c r="BK491" s="65">
        <v>0</v>
      </c>
      <c r="BL491" s="65">
        <v>0</v>
      </c>
      <c r="BM491" s="6">
        <f t="shared" si="1752"/>
        <v>121.20625</v>
      </c>
      <c r="BN491" s="8">
        <f t="shared" si="1753"/>
        <v>250.60532687651326</v>
      </c>
      <c r="BO491" s="12">
        <f t="shared" si="1724"/>
        <v>174.28405521081493</v>
      </c>
      <c r="BP491" s="50">
        <f>(1-'#Constant'!$A$3)/($J491*'#Constant'!$B$3/'#Constant'!$C$3^($D491-1)+1)+'#Constant'!$A$3</f>
        <v>0.87217391304347835</v>
      </c>
      <c r="BQ491" s="4">
        <f t="shared" si="1754"/>
        <v>206.38085742771682</v>
      </c>
      <c r="BR491" s="50">
        <f>(1-'#Constant'!$A$3)/($K491*'#Constant'!$B$3/'#Constant'!$C$3^($D491-1)+1)+'#Constant'!$A$3</f>
        <v>0.87217391304347835</v>
      </c>
      <c r="BS491" s="4">
        <f t="shared" si="1755"/>
        <v>294.8297963253097</v>
      </c>
      <c r="BT491">
        <f>BO491/$BO$4*100</f>
        <v>132.46247951866042</v>
      </c>
    </row>
    <row r="492" spans="1:72" s="13" customFormat="1" ht="17.25" thickBot="1" x14ac:dyDescent="0.35">
      <c r="B492" s="20"/>
      <c r="D492" s="14">
        <v>1</v>
      </c>
      <c r="E492" s="14">
        <v>1</v>
      </c>
      <c r="F492" s="19">
        <v>1</v>
      </c>
      <c r="G492" s="15">
        <f t="shared" ref="G492" si="1876">G491</f>
        <v>100</v>
      </c>
      <c r="H492" s="15">
        <f t="shared" ref="H492" si="1877">H491</f>
        <v>100</v>
      </c>
      <c r="I492" s="15">
        <f t="shared" ref="I492" si="1878">I491</f>
        <v>3600</v>
      </c>
      <c r="J492" s="15">
        <f t="shared" ref="J492" si="1879">J491</f>
        <v>50</v>
      </c>
      <c r="K492" s="15">
        <f t="shared" ref="K492" si="1880">K491</f>
        <v>50</v>
      </c>
      <c r="L492" s="16"/>
      <c r="M492" s="15">
        <v>100</v>
      </c>
      <c r="N492" s="15">
        <v>0</v>
      </c>
      <c r="O492" s="15">
        <v>0</v>
      </c>
      <c r="P492" s="15">
        <v>0</v>
      </c>
      <c r="Q492" s="15">
        <v>0</v>
      </c>
      <c r="R492" s="15">
        <v>0</v>
      </c>
      <c r="S492" s="15">
        <v>100</v>
      </c>
      <c r="T492" s="15">
        <v>150</v>
      </c>
      <c r="U492" s="15">
        <v>0</v>
      </c>
      <c r="V492" s="15">
        <v>0</v>
      </c>
      <c r="W492" s="16"/>
      <c r="X492" s="15">
        <v>100</v>
      </c>
      <c r="Y492" s="15">
        <v>0</v>
      </c>
      <c r="Z492" s="15">
        <v>0</v>
      </c>
      <c r="AA492" s="15">
        <v>200</v>
      </c>
      <c r="AB492" s="15">
        <v>250</v>
      </c>
      <c r="AC492" s="15">
        <v>0</v>
      </c>
      <c r="AD492" s="15">
        <v>100</v>
      </c>
      <c r="AE492" s="15">
        <v>150</v>
      </c>
      <c r="AF492" s="15">
        <v>0</v>
      </c>
      <c r="AG492" s="15">
        <v>0</v>
      </c>
      <c r="AH492" s="15">
        <v>0</v>
      </c>
      <c r="AI492" s="15">
        <v>0</v>
      </c>
      <c r="AJ492" s="17"/>
      <c r="AK492" s="15">
        <v>0</v>
      </c>
      <c r="AL492" s="15">
        <v>0</v>
      </c>
      <c r="AM492" s="17"/>
      <c r="AN492" s="15">
        <f t="shared" ref="AN492:AX492" si="1881">AN491</f>
        <v>0</v>
      </c>
      <c r="AO492" s="15">
        <f t="shared" si="1881"/>
        <v>0</v>
      </c>
      <c r="AP492" s="15">
        <f t="shared" si="1881"/>
        <v>0</v>
      </c>
      <c r="AQ492" s="15">
        <f t="shared" si="1881"/>
        <v>0</v>
      </c>
      <c r="AR492" s="15">
        <f t="shared" si="1881"/>
        <v>0</v>
      </c>
      <c r="AS492" s="15">
        <f t="shared" si="1881"/>
        <v>0</v>
      </c>
      <c r="AT492" s="15">
        <f t="shared" si="1881"/>
        <v>0</v>
      </c>
      <c r="AU492" s="15">
        <f t="shared" si="1881"/>
        <v>0</v>
      </c>
      <c r="AV492" s="15">
        <f t="shared" si="1881"/>
        <v>0</v>
      </c>
      <c r="AW492" s="15">
        <f t="shared" si="1881"/>
        <v>0</v>
      </c>
      <c r="AX492" s="15">
        <f t="shared" si="1881"/>
        <v>0</v>
      </c>
      <c r="AY492" s="17"/>
      <c r="AZ492" s="15">
        <f t="shared" ref="AZ492:BE492" si="1882">AZ491</f>
        <v>6000</v>
      </c>
      <c r="BA492" s="15">
        <f t="shared" si="1882"/>
        <v>6000</v>
      </c>
      <c r="BB492" s="15">
        <v>425</v>
      </c>
      <c r="BC492" s="15">
        <f t="shared" si="1882"/>
        <v>25</v>
      </c>
      <c r="BD492" s="15">
        <f t="shared" si="1882"/>
        <v>0</v>
      </c>
      <c r="BE492" s="15">
        <f t="shared" si="1882"/>
        <v>60</v>
      </c>
      <c r="BF492" s="17"/>
      <c r="BG492" s="15">
        <f t="shared" ref="BG492:BH492" si="1883">BG491</f>
        <v>1000</v>
      </c>
      <c r="BH492" s="15">
        <f t="shared" si="1883"/>
        <v>5000</v>
      </c>
      <c r="BI492" s="17"/>
      <c r="BJ492" s="22">
        <f>G492/G491</f>
        <v>1</v>
      </c>
      <c r="BK492" s="65">
        <f t="shared" ref="BK492:BL492" si="1884">BK491</f>
        <v>0</v>
      </c>
      <c r="BL492" s="65">
        <f t="shared" si="1884"/>
        <v>0</v>
      </c>
      <c r="BM492" s="6">
        <f t="shared" si="1752"/>
        <v>121.20625</v>
      </c>
      <c r="BN492" s="8">
        <f t="shared" si="1753"/>
        <v>250.60532687651326</v>
      </c>
      <c r="BO492" s="12">
        <f t="shared" si="1724"/>
        <v>174.28405521081493</v>
      </c>
      <c r="BP492" s="50">
        <f>(1-'#Constant'!$A$3)/($J492*'#Constant'!$B$3/'#Constant'!$C$3^($D492-1)+1)+'#Constant'!$A$3</f>
        <v>0.87217391304347835</v>
      </c>
      <c r="BQ492" s="4">
        <f t="shared" si="1754"/>
        <v>206.38085742771682</v>
      </c>
      <c r="BR492" s="50">
        <f>(1-'#Constant'!$A$3)/($K492*'#Constant'!$B$3/'#Constant'!$C$3^($D492-1)+1)+'#Constant'!$A$3</f>
        <v>0.87217391304347835</v>
      </c>
      <c r="BS492" s="4">
        <f t="shared" si="1755"/>
        <v>294.8297963253097</v>
      </c>
      <c r="BT492"/>
    </row>
    <row r="493" spans="1:72" x14ac:dyDescent="0.3">
      <c r="A493">
        <v>620</v>
      </c>
      <c r="B493" s="18" t="str">
        <f>VLOOKUP(CONCATENATE("CREATURE_NAME_",A493),[1]Localization_Hero!$A:$E,2,FALSE)</f>
        <v>{1}의 빛</v>
      </c>
      <c r="C493" s="43" t="str">
        <f>VLOOKUP($A493,[2]CreatureTable!$A:$I,9,FALSE)</f>
        <v>Knight</v>
      </c>
      <c r="D493">
        <v>1</v>
      </c>
      <c r="E493">
        <v>1</v>
      </c>
      <c r="F493" s="18">
        <v>1</v>
      </c>
      <c r="G493" s="10">
        <v>100</v>
      </c>
      <c r="H493" s="10">
        <v>100</v>
      </c>
      <c r="I493" s="10">
        <v>3600</v>
      </c>
      <c r="J493" s="10">
        <v>50</v>
      </c>
      <c r="K493" s="10">
        <v>50</v>
      </c>
      <c r="L493" s="2"/>
      <c r="M493" s="10">
        <v>50</v>
      </c>
      <c r="N493" s="10">
        <v>0</v>
      </c>
      <c r="O493" s="10">
        <v>0</v>
      </c>
      <c r="P493" s="10">
        <v>0</v>
      </c>
      <c r="Q493" s="10">
        <v>200</v>
      </c>
      <c r="R493" s="10">
        <v>0</v>
      </c>
      <c r="S493" s="10">
        <v>0</v>
      </c>
      <c r="T493" s="10">
        <v>0</v>
      </c>
      <c r="U493" s="10">
        <v>0</v>
      </c>
      <c r="V493" s="10">
        <v>250</v>
      </c>
      <c r="W493" s="2"/>
      <c r="X493" s="10">
        <v>0</v>
      </c>
      <c r="Y493" s="10">
        <v>0</v>
      </c>
      <c r="Z493" s="10">
        <v>0</v>
      </c>
      <c r="AA493" s="10">
        <v>0</v>
      </c>
      <c r="AB493" s="10">
        <v>0</v>
      </c>
      <c r="AC493" s="10">
        <v>0</v>
      </c>
      <c r="AD493" s="10">
        <v>0</v>
      </c>
      <c r="AE493" s="10">
        <v>0</v>
      </c>
      <c r="AF493" s="10">
        <v>0</v>
      </c>
      <c r="AG493" s="10">
        <v>250</v>
      </c>
      <c r="AH493" s="10">
        <v>0</v>
      </c>
      <c r="AI493" s="10">
        <v>0</v>
      </c>
      <c r="AJ493" s="3"/>
      <c r="AK493" s="10">
        <v>0</v>
      </c>
      <c r="AL493" s="10">
        <v>0</v>
      </c>
      <c r="AM493" s="3"/>
      <c r="AN493" s="10">
        <f>ROUND(VLOOKUP($C493,$B$4:$BH$42,39,FALSE),0)</f>
        <v>0</v>
      </c>
      <c r="AO493" s="10">
        <f>ROUND(VLOOKUP($C493,$B$4:$BH$42,40,FALSE),0)</f>
        <v>0</v>
      </c>
      <c r="AP493" s="10">
        <f>ROUND(VLOOKUP($C493,$B$4:$BH$42,41,FALSE),0)</f>
        <v>0</v>
      </c>
      <c r="AQ493" s="10">
        <f>ROUND(VLOOKUP($C493,$B$4:$BH$42,42,FALSE),0)</f>
        <v>0</v>
      </c>
      <c r="AR493" s="10">
        <f>ROUND(VLOOKUP($C493,$B$4:$BH$42,43,FALSE),0)</f>
        <v>0</v>
      </c>
      <c r="AS493" s="10">
        <f>ROUND(VLOOKUP($C493,$B$4:$BH$42,44,FALSE),0)</f>
        <v>0</v>
      </c>
      <c r="AT493" s="10">
        <f>ROUND(VLOOKUP($C493,$B$4:$BH$42,45,FALSE),0)</f>
        <v>0</v>
      </c>
      <c r="AU493" s="10">
        <f>ROUND(VLOOKUP($C493,$B$4:$BH$42,46,FALSE),0)</f>
        <v>0</v>
      </c>
      <c r="AV493" s="10">
        <f>ROUND(VLOOKUP($C493,$B$4:$BH$42,47,FALSE),0)</f>
        <v>0</v>
      </c>
      <c r="AW493" s="10">
        <f>ROUND(VLOOKUP($C493,$B$4:$BH$42,48,FALSE),0)</f>
        <v>0</v>
      </c>
      <c r="AX493" s="10">
        <f>ROUND(VLOOKUP($C493,$B$4:$BH$42,49,FALSE),0)</f>
        <v>0</v>
      </c>
      <c r="AY493" s="3"/>
      <c r="AZ493" s="10">
        <v>6000</v>
      </c>
      <c r="BA493" s="10">
        <v>6000</v>
      </c>
      <c r="BB493" s="10">
        <v>300</v>
      </c>
      <c r="BC493" s="10">
        <v>25</v>
      </c>
      <c r="BD493" s="10">
        <v>0</v>
      </c>
      <c r="BE493" s="10">
        <v>60</v>
      </c>
      <c r="BF493" s="3"/>
      <c r="BG493" s="10">
        <v>1000</v>
      </c>
      <c r="BH493" s="10">
        <v>5000</v>
      </c>
      <c r="BI493" s="3"/>
      <c r="BJ493" s="21">
        <v>1</v>
      </c>
      <c r="BK493" s="65">
        <v>0</v>
      </c>
      <c r="BL493" s="65">
        <v>0</v>
      </c>
      <c r="BM493" s="6">
        <f t="shared" si="1752"/>
        <v>105</v>
      </c>
      <c r="BN493" s="8">
        <f t="shared" si="1753"/>
        <v>290.46194749086072</v>
      </c>
      <c r="BO493" s="12">
        <f t="shared" si="1724"/>
        <v>174.63821027066319</v>
      </c>
      <c r="BP493" s="50">
        <f>(1-'#Constant'!$A$3)/($J493*'#Constant'!$B$3/'#Constant'!$C$3^($D493-1)+1)+'#Constant'!$A$3</f>
        <v>0.87217391304347835</v>
      </c>
      <c r="BQ493" s="4">
        <f t="shared" si="1754"/>
        <v>305.74941841143232</v>
      </c>
      <c r="BR493" s="50">
        <f>(1-'#Constant'!$A$3)/($K493*'#Constant'!$B$3/'#Constant'!$C$3^($D493-1)+1)+'#Constant'!$A$3</f>
        <v>0.87217391304347835</v>
      </c>
      <c r="BS493" s="4">
        <f t="shared" si="1755"/>
        <v>275.17447657028913</v>
      </c>
      <c r="BT493">
        <f>BO493/$BO$4*100</f>
        <v>132.73165077075711</v>
      </c>
    </row>
    <row r="494" spans="1:72" s="13" customFormat="1" ht="17.25" thickBot="1" x14ac:dyDescent="0.35">
      <c r="B494" s="20"/>
      <c r="D494" s="14">
        <v>1</v>
      </c>
      <c r="E494" s="14">
        <v>1</v>
      </c>
      <c r="F494" s="19">
        <v>1</v>
      </c>
      <c r="G494" s="15">
        <f t="shared" ref="G494" si="1885">G493</f>
        <v>100</v>
      </c>
      <c r="H494" s="15">
        <f t="shared" ref="H494" si="1886">H493</f>
        <v>100</v>
      </c>
      <c r="I494" s="15">
        <f t="shared" ref="I494" si="1887">I493</f>
        <v>3600</v>
      </c>
      <c r="J494" s="15">
        <f t="shared" ref="J494" si="1888">J493</f>
        <v>50</v>
      </c>
      <c r="K494" s="15">
        <f t="shared" ref="K494" si="1889">K493</f>
        <v>50</v>
      </c>
      <c r="L494" s="16"/>
      <c r="M494" s="15">
        <v>50</v>
      </c>
      <c r="N494" s="15">
        <v>0</v>
      </c>
      <c r="O494" s="15">
        <v>0</v>
      </c>
      <c r="P494" s="15">
        <v>0</v>
      </c>
      <c r="Q494" s="15">
        <v>200</v>
      </c>
      <c r="R494" s="15">
        <v>0</v>
      </c>
      <c r="S494" s="15">
        <v>0</v>
      </c>
      <c r="T494" s="15">
        <v>0</v>
      </c>
      <c r="U494" s="15">
        <v>0</v>
      </c>
      <c r="V494" s="15">
        <v>250</v>
      </c>
      <c r="W494" s="16"/>
      <c r="X494" s="15">
        <v>0</v>
      </c>
      <c r="Y494" s="15">
        <v>0</v>
      </c>
      <c r="Z494" s="15">
        <v>0</v>
      </c>
      <c r="AA494" s="15">
        <v>0</v>
      </c>
      <c r="AB494" s="15">
        <v>0</v>
      </c>
      <c r="AC494" s="15">
        <v>0</v>
      </c>
      <c r="AD494" s="15">
        <v>0</v>
      </c>
      <c r="AE494" s="15">
        <v>0</v>
      </c>
      <c r="AF494" s="15">
        <v>0</v>
      </c>
      <c r="AG494" s="15">
        <v>250</v>
      </c>
      <c r="AH494" s="15">
        <v>0</v>
      </c>
      <c r="AI494" s="15">
        <v>0</v>
      </c>
      <c r="AJ494" s="17"/>
      <c r="AK494" s="15">
        <v>0</v>
      </c>
      <c r="AL494" s="15">
        <v>0</v>
      </c>
      <c r="AM494" s="17"/>
      <c r="AN494" s="15">
        <f t="shared" ref="AN494:AX494" si="1890">AN493</f>
        <v>0</v>
      </c>
      <c r="AO494" s="15">
        <f t="shared" si="1890"/>
        <v>0</v>
      </c>
      <c r="AP494" s="15">
        <f t="shared" si="1890"/>
        <v>0</v>
      </c>
      <c r="AQ494" s="15">
        <f t="shared" si="1890"/>
        <v>0</v>
      </c>
      <c r="AR494" s="15">
        <f t="shared" si="1890"/>
        <v>0</v>
      </c>
      <c r="AS494" s="15">
        <f t="shared" si="1890"/>
        <v>0</v>
      </c>
      <c r="AT494" s="15">
        <f t="shared" si="1890"/>
        <v>0</v>
      </c>
      <c r="AU494" s="15">
        <f t="shared" si="1890"/>
        <v>0</v>
      </c>
      <c r="AV494" s="15">
        <f t="shared" si="1890"/>
        <v>0</v>
      </c>
      <c r="AW494" s="15">
        <f t="shared" si="1890"/>
        <v>0</v>
      </c>
      <c r="AX494" s="15">
        <f t="shared" si="1890"/>
        <v>0</v>
      </c>
      <c r="AY494" s="17"/>
      <c r="AZ494" s="15">
        <f t="shared" ref="AZ494:BE494" si="1891">AZ493</f>
        <v>6000</v>
      </c>
      <c r="BA494" s="15">
        <f t="shared" si="1891"/>
        <v>6000</v>
      </c>
      <c r="BB494" s="15">
        <v>300</v>
      </c>
      <c r="BC494" s="15">
        <f t="shared" si="1891"/>
        <v>25</v>
      </c>
      <c r="BD494" s="15">
        <f t="shared" si="1891"/>
        <v>0</v>
      </c>
      <c r="BE494" s="15">
        <f t="shared" si="1891"/>
        <v>60</v>
      </c>
      <c r="BF494" s="17"/>
      <c r="BG494" s="15">
        <f t="shared" ref="BG494:BH494" si="1892">BG493</f>
        <v>1000</v>
      </c>
      <c r="BH494" s="15">
        <f t="shared" si="1892"/>
        <v>5000</v>
      </c>
      <c r="BI494" s="17"/>
      <c r="BJ494" s="22">
        <f>G494/G493</f>
        <v>1</v>
      </c>
      <c r="BK494" s="65">
        <f t="shared" ref="BK494:BL494" si="1893">BK493</f>
        <v>0</v>
      </c>
      <c r="BL494" s="65">
        <f t="shared" si="1893"/>
        <v>0</v>
      </c>
      <c r="BM494" s="6">
        <f t="shared" si="1752"/>
        <v>105</v>
      </c>
      <c r="BN494" s="8">
        <f t="shared" si="1753"/>
        <v>290.46194749086072</v>
      </c>
      <c r="BO494" s="12">
        <f t="shared" si="1724"/>
        <v>174.63821027066319</v>
      </c>
      <c r="BP494" s="50">
        <f>(1-'#Constant'!$A$3)/($J494*'#Constant'!$B$3/'#Constant'!$C$3^($D494-1)+1)+'#Constant'!$A$3</f>
        <v>0.87217391304347835</v>
      </c>
      <c r="BQ494" s="4">
        <f t="shared" si="1754"/>
        <v>305.74941841143232</v>
      </c>
      <c r="BR494" s="50">
        <f>(1-'#Constant'!$A$3)/($K494*'#Constant'!$B$3/'#Constant'!$C$3^($D494-1)+1)+'#Constant'!$A$3</f>
        <v>0.87217391304347835</v>
      </c>
      <c r="BS494" s="4">
        <f t="shared" si="1755"/>
        <v>275.17447657028913</v>
      </c>
      <c r="BT494"/>
    </row>
    <row r="495" spans="1:72" x14ac:dyDescent="0.3">
      <c r="A495">
        <v>621</v>
      </c>
      <c r="B495" s="18" t="str">
        <f>VLOOKUP(CONCATENATE("CREATURE_NAME_",A495),[1]Localization_Hero!$A:$E,2,FALSE)</f>
        <v>{1}의 빛</v>
      </c>
      <c r="C495" s="43" t="str">
        <f>VLOOKUP($A495,[2]CreatureTable!$A:$I,9,FALSE)</f>
        <v>Warrior</v>
      </c>
      <c r="D495">
        <v>1</v>
      </c>
      <c r="E495">
        <v>1</v>
      </c>
      <c r="F495" s="18">
        <v>1</v>
      </c>
      <c r="G495" s="10">
        <v>100</v>
      </c>
      <c r="H495" s="10">
        <v>100</v>
      </c>
      <c r="I495" s="10">
        <v>3600</v>
      </c>
      <c r="J495" s="10">
        <v>50</v>
      </c>
      <c r="K495" s="10">
        <v>50</v>
      </c>
      <c r="L495" s="2"/>
      <c r="M495" s="10">
        <v>50</v>
      </c>
      <c r="N495" s="10">
        <v>0</v>
      </c>
      <c r="O495" s="10">
        <v>0</v>
      </c>
      <c r="P495" s="10">
        <v>100</v>
      </c>
      <c r="Q495" s="10">
        <v>0</v>
      </c>
      <c r="R495" s="10">
        <v>0</v>
      </c>
      <c r="S495" s="10">
        <v>100</v>
      </c>
      <c r="T495" s="10">
        <v>0</v>
      </c>
      <c r="U495" s="10">
        <v>0</v>
      </c>
      <c r="V495" s="10">
        <v>100</v>
      </c>
      <c r="W495" s="2"/>
      <c r="X495" s="10">
        <v>150</v>
      </c>
      <c r="Y495" s="10">
        <v>0</v>
      </c>
      <c r="Z495" s="10">
        <v>0</v>
      </c>
      <c r="AA495" s="10">
        <v>100</v>
      </c>
      <c r="AB495" s="10">
        <v>0</v>
      </c>
      <c r="AC495" s="10">
        <v>0</v>
      </c>
      <c r="AD495" s="10">
        <v>100</v>
      </c>
      <c r="AE495" s="10">
        <v>0</v>
      </c>
      <c r="AF495" s="10">
        <v>0</v>
      </c>
      <c r="AG495" s="10">
        <v>100</v>
      </c>
      <c r="AH495" s="10">
        <v>0</v>
      </c>
      <c r="AI495" s="10">
        <v>0</v>
      </c>
      <c r="AJ495" s="3"/>
      <c r="AK495" s="10">
        <v>150</v>
      </c>
      <c r="AL495" s="10">
        <v>0</v>
      </c>
      <c r="AM495" s="3"/>
      <c r="AN495" s="10">
        <f>ROUND(VLOOKUP($C495,$B$4:$BH$42,39,FALSE),0)</f>
        <v>0</v>
      </c>
      <c r="AO495" s="10">
        <f>ROUND(VLOOKUP($C495,$B$4:$BH$42,40,FALSE),0)</f>
        <v>0</v>
      </c>
      <c r="AP495" s="10">
        <f>ROUND(VLOOKUP($C495,$B$4:$BH$42,41,FALSE),0)</f>
        <v>0</v>
      </c>
      <c r="AQ495" s="10">
        <f>ROUND(VLOOKUP($C495,$B$4:$BH$42,42,FALSE),0)</f>
        <v>0</v>
      </c>
      <c r="AR495" s="10">
        <f>ROUND(VLOOKUP($C495,$B$4:$BH$42,43,FALSE),0)</f>
        <v>0</v>
      </c>
      <c r="AS495" s="10">
        <f>ROUND(VLOOKUP($C495,$B$4:$BH$42,44,FALSE),0)</f>
        <v>0</v>
      </c>
      <c r="AT495" s="10">
        <f>ROUND(VLOOKUP($C495,$B$4:$BH$42,45,FALSE),0)</f>
        <v>0</v>
      </c>
      <c r="AU495" s="10">
        <f>ROUND(VLOOKUP($C495,$B$4:$BH$42,46,FALSE),0)</f>
        <v>0</v>
      </c>
      <c r="AV495" s="10">
        <f>ROUND(VLOOKUP($C495,$B$4:$BH$42,47,FALSE),0)</f>
        <v>0</v>
      </c>
      <c r="AW495" s="10">
        <f>ROUND(VLOOKUP($C495,$B$4:$BH$42,48,FALSE),0)</f>
        <v>0</v>
      </c>
      <c r="AX495" s="10">
        <f>ROUND(VLOOKUP($C495,$B$4:$BH$42,49,FALSE),0)</f>
        <v>0</v>
      </c>
      <c r="AY495" s="3"/>
      <c r="AZ495" s="10">
        <v>6000</v>
      </c>
      <c r="BA495" s="10">
        <v>6000</v>
      </c>
      <c r="BB495" s="10">
        <v>235</v>
      </c>
      <c r="BC495" s="10">
        <v>25</v>
      </c>
      <c r="BD495" s="10">
        <v>0</v>
      </c>
      <c r="BE495" s="10">
        <v>60</v>
      </c>
      <c r="BF495" s="3"/>
      <c r="BG495" s="10">
        <v>1000</v>
      </c>
      <c r="BH495" s="10">
        <v>5000</v>
      </c>
      <c r="BI495" s="3"/>
      <c r="BJ495" s="21">
        <v>1</v>
      </c>
      <c r="BK495" s="65">
        <v>0</v>
      </c>
      <c r="BL495" s="65">
        <v>0</v>
      </c>
      <c r="BM495" s="6">
        <f t="shared" ref="BM495:BM526" si="1894">MAX(G495*(1+M495/1000*(1+O495/1000))*(1+0.5*T495/1000)*(1+0.25*S495/1000),(H495*(1+X495/1000*(1+Z495/1000))*(1+0.5*AE495/1000)*(1+0.25*AD495/1000)))*BG495/1000</f>
        <v>117.87499999999997</v>
      </c>
      <c r="BN495" s="8">
        <f t="shared" ref="BN495:BN526" si="1895">(BQ495+BS495)/2*(1+AI495/2000)*(1+AH495/2000)*(1+AN495/2000)*(1+AK495/2000)</f>
        <v>273.90052066024145</v>
      </c>
      <c r="BO495" s="12">
        <f t="shared" si="1724"/>
        <v>179.68312072319412</v>
      </c>
      <c r="BP495" s="50">
        <f>(1-'#Constant'!$A$3)/($J495*'#Constant'!$B$3/'#Constant'!$C$3^($D495-1)+1)+'#Constant'!$A$3</f>
        <v>0.87217391304347835</v>
      </c>
      <c r="BQ495" s="4">
        <f t="shared" ref="BQ495:BQ526" si="1896">I495/(BP495*(1-Q495/1000*(0.5+R495/1000))*(1-P495/1000)*(1-V495/1000)*(1+U495/1000))/20</f>
        <v>254.79118200952695</v>
      </c>
      <c r="BR495" s="50">
        <f>(1-'#Constant'!$A$3)/($K495*'#Constant'!$B$3/'#Constant'!$C$3^($D495-1)+1)+'#Constant'!$A$3</f>
        <v>0.87217391304347835</v>
      </c>
      <c r="BS495" s="4">
        <f t="shared" ref="BS495:BS526" si="1897">I495/(BR495*(1-AB495/1000*(0.5+AC495/1000))*(1-AA495/1000)*(1-AG495/1000)*(1+AF495/1000))/20</f>
        <v>254.79118200952695</v>
      </c>
      <c r="BT495">
        <f>BO495/$BO$4*100</f>
        <v>136.56597369079429</v>
      </c>
    </row>
    <row r="496" spans="1:72" s="13" customFormat="1" ht="17.25" thickBot="1" x14ac:dyDescent="0.35">
      <c r="B496" s="20"/>
      <c r="D496" s="14">
        <v>1</v>
      </c>
      <c r="E496" s="14">
        <v>1</v>
      </c>
      <c r="F496" s="19">
        <v>1</v>
      </c>
      <c r="G496" s="15">
        <f t="shared" ref="G496" si="1898">G495</f>
        <v>100</v>
      </c>
      <c r="H496" s="15">
        <f t="shared" ref="H496" si="1899">H495</f>
        <v>100</v>
      </c>
      <c r="I496" s="15">
        <f t="shared" ref="I496" si="1900">I495</f>
        <v>3600</v>
      </c>
      <c r="J496" s="15">
        <f t="shared" ref="J496" si="1901">J495</f>
        <v>50</v>
      </c>
      <c r="K496" s="15">
        <f t="shared" ref="K496" si="1902">K495</f>
        <v>50</v>
      </c>
      <c r="L496" s="16"/>
      <c r="M496" s="15">
        <v>50</v>
      </c>
      <c r="N496" s="15">
        <v>0</v>
      </c>
      <c r="O496" s="15">
        <v>0</v>
      </c>
      <c r="P496" s="15">
        <v>100</v>
      </c>
      <c r="Q496" s="15">
        <v>0</v>
      </c>
      <c r="R496" s="15">
        <v>0</v>
      </c>
      <c r="S496" s="15">
        <v>100</v>
      </c>
      <c r="T496" s="15">
        <v>0</v>
      </c>
      <c r="U496" s="15">
        <v>0</v>
      </c>
      <c r="V496" s="15">
        <v>100</v>
      </c>
      <c r="W496" s="16"/>
      <c r="X496" s="15">
        <v>150</v>
      </c>
      <c r="Y496" s="15">
        <v>0</v>
      </c>
      <c r="Z496" s="15">
        <v>0</v>
      </c>
      <c r="AA496" s="15">
        <v>100</v>
      </c>
      <c r="AB496" s="15">
        <v>0</v>
      </c>
      <c r="AC496" s="15">
        <v>0</v>
      </c>
      <c r="AD496" s="15">
        <v>100</v>
      </c>
      <c r="AE496" s="15">
        <v>0</v>
      </c>
      <c r="AF496" s="15">
        <v>0</v>
      </c>
      <c r="AG496" s="15">
        <v>100</v>
      </c>
      <c r="AH496" s="15">
        <v>0</v>
      </c>
      <c r="AI496" s="15">
        <v>0</v>
      </c>
      <c r="AJ496" s="17"/>
      <c r="AK496" s="15">
        <v>150</v>
      </c>
      <c r="AL496" s="15">
        <v>0</v>
      </c>
      <c r="AM496" s="17"/>
      <c r="AN496" s="15">
        <f t="shared" ref="AN496:AX496" si="1903">AN495</f>
        <v>0</v>
      </c>
      <c r="AO496" s="15">
        <f t="shared" si="1903"/>
        <v>0</v>
      </c>
      <c r="AP496" s="15">
        <f t="shared" si="1903"/>
        <v>0</v>
      </c>
      <c r="AQ496" s="15">
        <f t="shared" si="1903"/>
        <v>0</v>
      </c>
      <c r="AR496" s="15">
        <f t="shared" si="1903"/>
        <v>0</v>
      </c>
      <c r="AS496" s="15">
        <f t="shared" si="1903"/>
        <v>0</v>
      </c>
      <c r="AT496" s="15">
        <f t="shared" si="1903"/>
        <v>0</v>
      </c>
      <c r="AU496" s="15">
        <f t="shared" si="1903"/>
        <v>0</v>
      </c>
      <c r="AV496" s="15">
        <f t="shared" si="1903"/>
        <v>0</v>
      </c>
      <c r="AW496" s="15">
        <f t="shared" si="1903"/>
        <v>0</v>
      </c>
      <c r="AX496" s="15">
        <f t="shared" si="1903"/>
        <v>0</v>
      </c>
      <c r="AY496" s="17"/>
      <c r="AZ496" s="15">
        <f t="shared" ref="AZ496:BE496" si="1904">AZ495</f>
        <v>6000</v>
      </c>
      <c r="BA496" s="15">
        <f t="shared" si="1904"/>
        <v>6000</v>
      </c>
      <c r="BB496" s="15">
        <v>235</v>
      </c>
      <c r="BC496" s="15">
        <f t="shared" si="1904"/>
        <v>25</v>
      </c>
      <c r="BD496" s="15">
        <f t="shared" si="1904"/>
        <v>0</v>
      </c>
      <c r="BE496" s="15">
        <f t="shared" si="1904"/>
        <v>60</v>
      </c>
      <c r="BF496" s="17"/>
      <c r="BG496" s="15">
        <f t="shared" ref="BG496:BH496" si="1905">BG495</f>
        <v>1000</v>
      </c>
      <c r="BH496" s="15">
        <f t="shared" si="1905"/>
        <v>5000</v>
      </c>
      <c r="BI496" s="17"/>
      <c r="BJ496" s="22">
        <f>G496/G495</f>
        <v>1</v>
      </c>
      <c r="BK496" s="65">
        <f t="shared" ref="BK496:BL496" si="1906">BK495</f>
        <v>0</v>
      </c>
      <c r="BL496" s="65">
        <f t="shared" si="1906"/>
        <v>0</v>
      </c>
      <c r="BM496" s="6">
        <f t="shared" si="1894"/>
        <v>117.87499999999997</v>
      </c>
      <c r="BN496" s="8">
        <f t="shared" si="1895"/>
        <v>273.90052066024145</v>
      </c>
      <c r="BO496" s="12">
        <f t="shared" si="1724"/>
        <v>179.68312072319412</v>
      </c>
      <c r="BP496" s="50">
        <f>(1-'#Constant'!$A$3)/($J496*'#Constant'!$B$3/'#Constant'!$C$3^($D496-1)+1)+'#Constant'!$A$3</f>
        <v>0.87217391304347835</v>
      </c>
      <c r="BQ496" s="4">
        <f t="shared" si="1896"/>
        <v>254.79118200952695</v>
      </c>
      <c r="BR496" s="50">
        <f>(1-'#Constant'!$A$3)/($K496*'#Constant'!$B$3/'#Constant'!$C$3^($D496-1)+1)+'#Constant'!$A$3</f>
        <v>0.87217391304347835</v>
      </c>
      <c r="BS496" s="4">
        <f t="shared" si="1897"/>
        <v>254.79118200952695</v>
      </c>
      <c r="BT496"/>
    </row>
    <row r="497" spans="1:72" x14ac:dyDescent="0.3">
      <c r="A497">
        <v>622</v>
      </c>
      <c r="B497" s="18" t="str">
        <f>VLOOKUP(CONCATENATE("CREATURE_NAME_",A497),[1]Localization_Hero!$A:$E,2,FALSE)</f>
        <v>{1}의 빛</v>
      </c>
      <c r="C497" s="43" t="str">
        <f>VLOOKUP($A497,[2]CreatureTable!$A:$I,9,FALSE)</f>
        <v>Mechanic</v>
      </c>
      <c r="D497">
        <v>1</v>
      </c>
      <c r="E497">
        <v>1</v>
      </c>
      <c r="F497" s="18">
        <v>1</v>
      </c>
      <c r="G497" s="10">
        <v>100</v>
      </c>
      <c r="H497" s="10">
        <v>100</v>
      </c>
      <c r="I497" s="10">
        <v>3600</v>
      </c>
      <c r="J497" s="10">
        <v>50</v>
      </c>
      <c r="K497" s="10">
        <v>50</v>
      </c>
      <c r="L497" s="2"/>
      <c r="M497" s="10">
        <v>150</v>
      </c>
      <c r="N497" s="10">
        <v>0</v>
      </c>
      <c r="O497" s="10">
        <v>500</v>
      </c>
      <c r="P497" s="10">
        <v>0</v>
      </c>
      <c r="Q497" s="10">
        <v>0</v>
      </c>
      <c r="R497" s="10">
        <v>0</v>
      </c>
      <c r="S497" s="10">
        <v>200</v>
      </c>
      <c r="T497" s="10">
        <v>150</v>
      </c>
      <c r="U497" s="10">
        <v>0</v>
      </c>
      <c r="V497" s="10">
        <v>0</v>
      </c>
      <c r="W497" s="2"/>
      <c r="X497" s="10">
        <v>150</v>
      </c>
      <c r="Y497" s="10">
        <v>0</v>
      </c>
      <c r="Z497" s="10">
        <v>500</v>
      </c>
      <c r="AA497" s="10">
        <v>0</v>
      </c>
      <c r="AB497" s="10">
        <v>0</v>
      </c>
      <c r="AC497" s="10">
        <v>0</v>
      </c>
      <c r="AD497" s="10">
        <v>200</v>
      </c>
      <c r="AE497" s="10">
        <v>150</v>
      </c>
      <c r="AF497" s="10">
        <v>0</v>
      </c>
      <c r="AG497" s="10">
        <v>0</v>
      </c>
      <c r="AH497" s="10">
        <v>0</v>
      </c>
      <c r="AI497" s="10">
        <v>0</v>
      </c>
      <c r="AJ497" s="3"/>
      <c r="AK497" s="10">
        <v>0</v>
      </c>
      <c r="AL497" s="10">
        <v>0</v>
      </c>
      <c r="AM497" s="3"/>
      <c r="AN497" s="10">
        <f>ROUND(VLOOKUP($C497,$B$4:$BH$42,39,FALSE),0)</f>
        <v>0</v>
      </c>
      <c r="AO497" s="10">
        <f>ROUND(VLOOKUP($C497,$B$4:$BH$42,40,FALSE),0)</f>
        <v>0</v>
      </c>
      <c r="AP497" s="10">
        <f>ROUND(VLOOKUP($C497,$B$4:$BH$42,41,FALSE),0)</f>
        <v>0</v>
      </c>
      <c r="AQ497" s="10">
        <f>ROUND(VLOOKUP($C497,$B$4:$BH$42,42,FALSE),0)</f>
        <v>0</v>
      </c>
      <c r="AR497" s="10">
        <f>ROUND(VLOOKUP($C497,$B$4:$BH$42,43,FALSE),0)</f>
        <v>0</v>
      </c>
      <c r="AS497" s="10">
        <f>ROUND(VLOOKUP($C497,$B$4:$BH$42,44,FALSE),0)</f>
        <v>0</v>
      </c>
      <c r="AT497" s="10">
        <f>ROUND(VLOOKUP($C497,$B$4:$BH$42,45,FALSE),0)</f>
        <v>0</v>
      </c>
      <c r="AU497" s="10">
        <f>ROUND(VLOOKUP($C497,$B$4:$BH$42,46,FALSE),0)</f>
        <v>0</v>
      </c>
      <c r="AV497" s="10">
        <f>ROUND(VLOOKUP($C497,$B$4:$BH$42,47,FALSE),0)</f>
        <v>0</v>
      </c>
      <c r="AW497" s="10">
        <f>ROUND(VLOOKUP($C497,$B$4:$BH$42,48,FALSE),0)</f>
        <v>0</v>
      </c>
      <c r="AX497" s="10">
        <f>ROUND(VLOOKUP($C497,$B$4:$BH$42,49,FALSE),0)</f>
        <v>0</v>
      </c>
      <c r="AY497" s="3"/>
      <c r="AZ497" s="10">
        <v>6000</v>
      </c>
      <c r="BA497" s="10">
        <v>6000</v>
      </c>
      <c r="BB497" s="10">
        <v>675</v>
      </c>
      <c r="BC497" s="10">
        <v>25</v>
      </c>
      <c r="BD497" s="10">
        <v>0</v>
      </c>
      <c r="BE497" s="10">
        <v>60</v>
      </c>
      <c r="BF497" s="3"/>
      <c r="BG497" s="10">
        <v>1000</v>
      </c>
      <c r="BH497" s="10">
        <v>5000</v>
      </c>
      <c r="BI497" s="3"/>
      <c r="BJ497" s="21">
        <v>1</v>
      </c>
      <c r="BK497" s="65">
        <v>0</v>
      </c>
      <c r="BL497" s="65">
        <v>0</v>
      </c>
      <c r="BM497" s="6">
        <f t="shared" si="1894"/>
        <v>138.27187499999999</v>
      </c>
      <c r="BN497" s="8">
        <f t="shared" si="1895"/>
        <v>206.38085742771682</v>
      </c>
      <c r="BO497" s="12">
        <f t="shared" si="1724"/>
        <v>168.92799685261789</v>
      </c>
      <c r="BP497" s="50">
        <f>(1-'#Constant'!$A$3)/($J497*'#Constant'!$B$3/'#Constant'!$C$3^($D497-1)+1)+'#Constant'!$A$3</f>
        <v>0.87217391304347835</v>
      </c>
      <c r="BQ497" s="4">
        <f t="shared" si="1896"/>
        <v>206.38085742771682</v>
      </c>
      <c r="BR497" s="50">
        <f>(1-'#Constant'!$A$3)/($K497*'#Constant'!$B$3/'#Constant'!$C$3^($D497-1)+1)+'#Constant'!$A$3</f>
        <v>0.87217391304347835</v>
      </c>
      <c r="BS497" s="4">
        <f t="shared" si="1897"/>
        <v>206.38085742771682</v>
      </c>
      <c r="BT497">
        <f>BO497/$BO$4*100</f>
        <v>128.3916724117496</v>
      </c>
    </row>
    <row r="498" spans="1:72" s="13" customFormat="1" ht="17.25" thickBot="1" x14ac:dyDescent="0.35">
      <c r="B498" s="20"/>
      <c r="D498" s="14">
        <v>1</v>
      </c>
      <c r="E498" s="14">
        <v>1</v>
      </c>
      <c r="F498" s="19">
        <v>1</v>
      </c>
      <c r="G498" s="15">
        <f t="shared" ref="G498" si="1907">G497</f>
        <v>100</v>
      </c>
      <c r="H498" s="15">
        <f t="shared" ref="H498" si="1908">H497</f>
        <v>100</v>
      </c>
      <c r="I498" s="15">
        <f t="shared" ref="I498" si="1909">I497</f>
        <v>3600</v>
      </c>
      <c r="J498" s="15">
        <f t="shared" ref="J498" si="1910">J497</f>
        <v>50</v>
      </c>
      <c r="K498" s="15">
        <f t="shared" ref="K498" si="1911">K497</f>
        <v>50</v>
      </c>
      <c r="L498" s="16"/>
      <c r="M498" s="15">
        <v>150</v>
      </c>
      <c r="N498" s="15">
        <v>0</v>
      </c>
      <c r="O498" s="15">
        <v>500</v>
      </c>
      <c r="P498" s="15">
        <v>0</v>
      </c>
      <c r="Q498" s="15">
        <v>0</v>
      </c>
      <c r="R498" s="15">
        <v>0</v>
      </c>
      <c r="S498" s="15">
        <v>200</v>
      </c>
      <c r="T498" s="15">
        <v>150</v>
      </c>
      <c r="U498" s="15">
        <v>0</v>
      </c>
      <c r="V498" s="15">
        <v>0</v>
      </c>
      <c r="W498" s="16"/>
      <c r="X498" s="15">
        <v>150</v>
      </c>
      <c r="Y498" s="15">
        <v>0</v>
      </c>
      <c r="Z498" s="15">
        <v>500</v>
      </c>
      <c r="AA498" s="15">
        <v>0</v>
      </c>
      <c r="AB498" s="15">
        <v>0</v>
      </c>
      <c r="AC498" s="15">
        <v>0</v>
      </c>
      <c r="AD498" s="15">
        <v>200</v>
      </c>
      <c r="AE498" s="15">
        <v>150</v>
      </c>
      <c r="AF498" s="15">
        <v>0</v>
      </c>
      <c r="AG498" s="15">
        <v>0</v>
      </c>
      <c r="AH498" s="15">
        <v>0</v>
      </c>
      <c r="AI498" s="15">
        <v>0</v>
      </c>
      <c r="AJ498" s="17"/>
      <c r="AK498" s="15">
        <v>0</v>
      </c>
      <c r="AL498" s="15">
        <v>0</v>
      </c>
      <c r="AM498" s="17"/>
      <c r="AN498" s="15">
        <f t="shared" ref="AN498:AX498" si="1912">AN497</f>
        <v>0</v>
      </c>
      <c r="AO498" s="15">
        <f t="shared" si="1912"/>
        <v>0</v>
      </c>
      <c r="AP498" s="15">
        <f t="shared" si="1912"/>
        <v>0</v>
      </c>
      <c r="AQ498" s="15">
        <f t="shared" si="1912"/>
        <v>0</v>
      </c>
      <c r="AR498" s="15">
        <f t="shared" si="1912"/>
        <v>0</v>
      </c>
      <c r="AS498" s="15">
        <f t="shared" si="1912"/>
        <v>0</v>
      </c>
      <c r="AT498" s="15">
        <f t="shared" si="1912"/>
        <v>0</v>
      </c>
      <c r="AU498" s="15">
        <f t="shared" si="1912"/>
        <v>0</v>
      </c>
      <c r="AV498" s="15">
        <f t="shared" si="1912"/>
        <v>0</v>
      </c>
      <c r="AW498" s="15">
        <f t="shared" si="1912"/>
        <v>0</v>
      </c>
      <c r="AX498" s="15">
        <f t="shared" si="1912"/>
        <v>0</v>
      </c>
      <c r="AY498" s="17"/>
      <c r="AZ498" s="15">
        <f t="shared" ref="AZ498:BE498" si="1913">AZ497</f>
        <v>6000</v>
      </c>
      <c r="BA498" s="15">
        <f t="shared" si="1913"/>
        <v>6000</v>
      </c>
      <c r="BB498" s="15">
        <v>675</v>
      </c>
      <c r="BC498" s="15">
        <f t="shared" si="1913"/>
        <v>25</v>
      </c>
      <c r="BD498" s="15">
        <f t="shared" si="1913"/>
        <v>0</v>
      </c>
      <c r="BE498" s="15">
        <f t="shared" si="1913"/>
        <v>60</v>
      </c>
      <c r="BF498" s="17"/>
      <c r="BG498" s="15">
        <f t="shared" ref="BG498:BH498" si="1914">BG497</f>
        <v>1000</v>
      </c>
      <c r="BH498" s="15">
        <f t="shared" si="1914"/>
        <v>5000</v>
      </c>
      <c r="BI498" s="17"/>
      <c r="BJ498" s="22">
        <f>G498/G497</f>
        <v>1</v>
      </c>
      <c r="BK498" s="65">
        <f>BK497</f>
        <v>0</v>
      </c>
      <c r="BL498" s="65">
        <f>BL497</f>
        <v>0</v>
      </c>
      <c r="BM498" s="6">
        <f t="shared" si="1894"/>
        <v>138.27187499999999</v>
      </c>
      <c r="BN498" s="8">
        <f t="shared" si="1895"/>
        <v>206.38085742771682</v>
      </c>
      <c r="BO498" s="12">
        <f t="shared" si="1724"/>
        <v>168.92799685261789</v>
      </c>
      <c r="BP498" s="50">
        <f>(1-'#Constant'!$A$3)/($J498*'#Constant'!$B$3/'#Constant'!$C$3^($D498-1)+1)+'#Constant'!$A$3</f>
        <v>0.87217391304347835</v>
      </c>
      <c r="BQ498" s="4">
        <f t="shared" si="1896"/>
        <v>206.38085742771682</v>
      </c>
      <c r="BR498" s="50">
        <f>(1-'#Constant'!$A$3)/($K498*'#Constant'!$B$3/'#Constant'!$C$3^($D498-1)+1)+'#Constant'!$A$3</f>
        <v>0.87217391304347835</v>
      </c>
      <c r="BS498" s="4">
        <f t="shared" si="1897"/>
        <v>206.38085742771682</v>
      </c>
      <c r="BT498"/>
    </row>
    <row r="499" spans="1:72" x14ac:dyDescent="0.3">
      <c r="A499">
        <v>623</v>
      </c>
      <c r="B499" s="18" t="str">
        <f>VLOOKUP(CONCATENATE("CREATURE_NAME_",A499),[1]Localization_Hero!$A:$E,2,FALSE)</f>
        <v>{1}의 빛</v>
      </c>
      <c r="C499" s="43" t="str">
        <f>VLOOKUP($A499,[2]CreatureTable!$A:$I,9,FALSE)</f>
        <v>Knight</v>
      </c>
      <c r="D499">
        <v>1</v>
      </c>
      <c r="E499">
        <v>1</v>
      </c>
      <c r="F499" s="18">
        <v>1</v>
      </c>
      <c r="G499" s="10">
        <v>100</v>
      </c>
      <c r="H499" s="10">
        <v>100</v>
      </c>
      <c r="I499" s="10">
        <v>3600</v>
      </c>
      <c r="J499" s="10">
        <v>50</v>
      </c>
      <c r="K499" s="10">
        <v>50</v>
      </c>
      <c r="L499" s="2"/>
      <c r="M499" s="10">
        <v>50</v>
      </c>
      <c r="N499" s="10">
        <v>0</v>
      </c>
      <c r="O499" s="10">
        <v>0</v>
      </c>
      <c r="P499" s="10">
        <v>0</v>
      </c>
      <c r="Q499" s="10">
        <v>200</v>
      </c>
      <c r="R499" s="10">
        <v>0</v>
      </c>
      <c r="S499" s="10">
        <v>0</v>
      </c>
      <c r="T499" s="10">
        <v>0</v>
      </c>
      <c r="U499" s="10">
        <v>0</v>
      </c>
      <c r="V499" s="10">
        <v>250</v>
      </c>
      <c r="W499" s="2"/>
      <c r="X499" s="10">
        <v>0</v>
      </c>
      <c r="Y499" s="10">
        <v>0</v>
      </c>
      <c r="Z499" s="10">
        <v>0</v>
      </c>
      <c r="AA499" s="10">
        <v>0</v>
      </c>
      <c r="AB499" s="10">
        <v>0</v>
      </c>
      <c r="AC499" s="10">
        <v>0</v>
      </c>
      <c r="AD499" s="10">
        <v>0</v>
      </c>
      <c r="AE499" s="10">
        <v>0</v>
      </c>
      <c r="AF499" s="10">
        <v>0</v>
      </c>
      <c r="AG499" s="10">
        <v>250</v>
      </c>
      <c r="AH499" s="10">
        <v>0</v>
      </c>
      <c r="AI499" s="10">
        <v>0</v>
      </c>
      <c r="AJ499" s="3"/>
      <c r="AK499" s="10">
        <v>0</v>
      </c>
      <c r="AL499" s="10">
        <v>0</v>
      </c>
      <c r="AM499" s="3"/>
      <c r="AN499" s="10">
        <f>ROUND(VLOOKUP($C499,$B$4:$BH$42,39,FALSE),0)</f>
        <v>0</v>
      </c>
      <c r="AO499" s="10">
        <f>ROUND(VLOOKUP($C499,$B$4:$BH$42,40,FALSE),0)</f>
        <v>0</v>
      </c>
      <c r="AP499" s="10">
        <f>ROUND(VLOOKUP($C499,$B$4:$BH$42,41,FALSE),0)</f>
        <v>0</v>
      </c>
      <c r="AQ499" s="10">
        <f>ROUND(VLOOKUP($C499,$B$4:$BH$42,42,FALSE),0)</f>
        <v>0</v>
      </c>
      <c r="AR499" s="10">
        <f>ROUND(VLOOKUP($C499,$B$4:$BH$42,43,FALSE),0)</f>
        <v>0</v>
      </c>
      <c r="AS499" s="10">
        <f>ROUND(VLOOKUP($C499,$B$4:$BH$42,44,FALSE),0)</f>
        <v>0</v>
      </c>
      <c r="AT499" s="10">
        <f>ROUND(VLOOKUP($C499,$B$4:$BH$42,45,FALSE),0)</f>
        <v>0</v>
      </c>
      <c r="AU499" s="10">
        <f>ROUND(VLOOKUP($C499,$B$4:$BH$42,46,FALSE),0)</f>
        <v>0</v>
      </c>
      <c r="AV499" s="10">
        <f>ROUND(VLOOKUP($C499,$B$4:$BH$42,47,FALSE),0)</f>
        <v>0</v>
      </c>
      <c r="AW499" s="10">
        <f>ROUND(VLOOKUP($C499,$B$4:$BH$42,48,FALSE),0)</f>
        <v>0</v>
      </c>
      <c r="AX499" s="10">
        <f>ROUND(VLOOKUP($C499,$B$4:$BH$42,49,FALSE),0)</f>
        <v>0</v>
      </c>
      <c r="AY499" s="3"/>
      <c r="AZ499" s="10">
        <v>6000</v>
      </c>
      <c r="BA499" s="10">
        <v>6000</v>
      </c>
      <c r="BB499" s="10">
        <v>240</v>
      </c>
      <c r="BC499" s="10">
        <v>25</v>
      </c>
      <c r="BD499" s="10">
        <v>0</v>
      </c>
      <c r="BE499" s="10">
        <v>60</v>
      </c>
      <c r="BF499" s="3"/>
      <c r="BG499" s="10">
        <v>1000</v>
      </c>
      <c r="BH499" s="10">
        <v>5000</v>
      </c>
      <c r="BI499" s="3"/>
      <c r="BJ499" s="21">
        <v>1</v>
      </c>
      <c r="BK499" s="65">
        <v>0</v>
      </c>
      <c r="BL499" s="65">
        <v>0</v>
      </c>
      <c r="BM499" s="6">
        <f t="shared" si="1894"/>
        <v>105</v>
      </c>
      <c r="BN499" s="8">
        <f t="shared" si="1895"/>
        <v>290.46194749086072</v>
      </c>
      <c r="BO499" s="12">
        <f t="shared" si="1724"/>
        <v>174.63821027066319</v>
      </c>
      <c r="BP499" s="50">
        <f>(1-'#Constant'!$A$3)/($J499*'#Constant'!$B$3/'#Constant'!$C$3^($D499-1)+1)+'#Constant'!$A$3</f>
        <v>0.87217391304347835</v>
      </c>
      <c r="BQ499" s="4">
        <f t="shared" si="1896"/>
        <v>305.74941841143232</v>
      </c>
      <c r="BR499" s="50">
        <f>(1-'#Constant'!$A$3)/($K499*'#Constant'!$B$3/'#Constant'!$C$3^($D499-1)+1)+'#Constant'!$A$3</f>
        <v>0.87217391304347835</v>
      </c>
      <c r="BS499" s="4">
        <f t="shared" si="1897"/>
        <v>275.17447657028913</v>
      </c>
      <c r="BT499">
        <f>BO499/$BO$4*100</f>
        <v>132.73165077075711</v>
      </c>
    </row>
    <row r="500" spans="1:72" s="13" customFormat="1" ht="17.25" thickBot="1" x14ac:dyDescent="0.35">
      <c r="B500" s="20"/>
      <c r="D500" s="14">
        <v>1</v>
      </c>
      <c r="E500" s="14">
        <v>1</v>
      </c>
      <c r="F500" s="19">
        <v>1</v>
      </c>
      <c r="G500" s="15">
        <f t="shared" ref="G500" si="1915">G499</f>
        <v>100</v>
      </c>
      <c r="H500" s="15">
        <f t="shared" ref="H500" si="1916">H499</f>
        <v>100</v>
      </c>
      <c r="I500" s="15">
        <f t="shared" ref="I500" si="1917">I499</f>
        <v>3600</v>
      </c>
      <c r="J500" s="15">
        <f t="shared" ref="J500" si="1918">J499</f>
        <v>50</v>
      </c>
      <c r="K500" s="15">
        <f t="shared" ref="K500" si="1919">K499</f>
        <v>50</v>
      </c>
      <c r="L500" s="16"/>
      <c r="M500" s="15">
        <v>50</v>
      </c>
      <c r="N500" s="15">
        <v>0</v>
      </c>
      <c r="O500" s="15">
        <v>0</v>
      </c>
      <c r="P500" s="15">
        <v>0</v>
      </c>
      <c r="Q500" s="15">
        <v>200</v>
      </c>
      <c r="R500" s="15">
        <v>0</v>
      </c>
      <c r="S500" s="15">
        <v>0</v>
      </c>
      <c r="T500" s="15">
        <v>0</v>
      </c>
      <c r="U500" s="15">
        <v>0</v>
      </c>
      <c r="V500" s="15">
        <v>250</v>
      </c>
      <c r="W500" s="16"/>
      <c r="X500" s="15">
        <v>0</v>
      </c>
      <c r="Y500" s="15">
        <v>0</v>
      </c>
      <c r="Z500" s="15">
        <v>0</v>
      </c>
      <c r="AA500" s="15">
        <v>0</v>
      </c>
      <c r="AB500" s="15">
        <v>0</v>
      </c>
      <c r="AC500" s="15">
        <v>0</v>
      </c>
      <c r="AD500" s="15">
        <v>0</v>
      </c>
      <c r="AE500" s="15">
        <v>0</v>
      </c>
      <c r="AF500" s="15">
        <v>0</v>
      </c>
      <c r="AG500" s="15">
        <v>250</v>
      </c>
      <c r="AH500" s="15">
        <v>0</v>
      </c>
      <c r="AI500" s="15">
        <v>0</v>
      </c>
      <c r="AJ500" s="17"/>
      <c r="AK500" s="15">
        <v>0</v>
      </c>
      <c r="AL500" s="15">
        <v>0</v>
      </c>
      <c r="AM500" s="17"/>
      <c r="AN500" s="15">
        <f t="shared" ref="AN500:AX500" si="1920">AN499</f>
        <v>0</v>
      </c>
      <c r="AO500" s="15">
        <f t="shared" si="1920"/>
        <v>0</v>
      </c>
      <c r="AP500" s="15">
        <f t="shared" si="1920"/>
        <v>0</v>
      </c>
      <c r="AQ500" s="15">
        <f t="shared" si="1920"/>
        <v>0</v>
      </c>
      <c r="AR500" s="15">
        <f t="shared" si="1920"/>
        <v>0</v>
      </c>
      <c r="AS500" s="15">
        <f t="shared" si="1920"/>
        <v>0</v>
      </c>
      <c r="AT500" s="15">
        <f t="shared" si="1920"/>
        <v>0</v>
      </c>
      <c r="AU500" s="15">
        <f t="shared" si="1920"/>
        <v>0</v>
      </c>
      <c r="AV500" s="15">
        <f t="shared" si="1920"/>
        <v>0</v>
      </c>
      <c r="AW500" s="15">
        <f t="shared" si="1920"/>
        <v>0</v>
      </c>
      <c r="AX500" s="15">
        <f t="shared" si="1920"/>
        <v>0</v>
      </c>
      <c r="AY500" s="17"/>
      <c r="AZ500" s="15">
        <f t="shared" ref="AZ500:BE500" si="1921">AZ499</f>
        <v>6000</v>
      </c>
      <c r="BA500" s="15">
        <f t="shared" si="1921"/>
        <v>6000</v>
      </c>
      <c r="BB500" s="15">
        <v>240</v>
      </c>
      <c r="BC500" s="15">
        <f t="shared" si="1921"/>
        <v>25</v>
      </c>
      <c r="BD500" s="15">
        <f t="shared" si="1921"/>
        <v>0</v>
      </c>
      <c r="BE500" s="15">
        <f t="shared" si="1921"/>
        <v>60</v>
      </c>
      <c r="BF500" s="17"/>
      <c r="BG500" s="15">
        <f t="shared" ref="BG500:BH500" si="1922">BG499</f>
        <v>1000</v>
      </c>
      <c r="BH500" s="15">
        <f t="shared" si="1922"/>
        <v>5000</v>
      </c>
      <c r="BI500" s="17"/>
      <c r="BJ500" s="22">
        <f>G500/G499</f>
        <v>1</v>
      </c>
      <c r="BK500" s="65">
        <f t="shared" ref="BK500:BL502" si="1923">BK499</f>
        <v>0</v>
      </c>
      <c r="BL500" s="65">
        <f t="shared" si="1923"/>
        <v>0</v>
      </c>
      <c r="BM500" s="6">
        <f t="shared" si="1894"/>
        <v>105</v>
      </c>
      <c r="BN500" s="8">
        <f t="shared" si="1895"/>
        <v>290.46194749086072</v>
      </c>
      <c r="BO500" s="12">
        <f t="shared" si="1724"/>
        <v>174.63821027066319</v>
      </c>
      <c r="BP500" s="50">
        <f>(1-'#Constant'!$A$3)/($J500*'#Constant'!$B$3/'#Constant'!$C$3^($D500-1)+1)+'#Constant'!$A$3</f>
        <v>0.87217391304347835</v>
      </c>
      <c r="BQ500" s="4">
        <f t="shared" si="1896"/>
        <v>305.74941841143232</v>
      </c>
      <c r="BR500" s="50">
        <f>(1-'#Constant'!$A$3)/($K500*'#Constant'!$B$3/'#Constant'!$C$3^($D500-1)+1)+'#Constant'!$A$3</f>
        <v>0.87217391304347835</v>
      </c>
      <c r="BS500" s="4">
        <f t="shared" si="1897"/>
        <v>275.17447657028913</v>
      </c>
      <c r="BT500"/>
    </row>
    <row r="501" spans="1:72" x14ac:dyDescent="0.3">
      <c r="A501">
        <v>624</v>
      </c>
      <c r="B501" s="18" t="str">
        <f>VLOOKUP(CONCATENATE("CREATURE_NAME_",A501),[1]Localization_Hero!$A:$E,2,FALSE)</f>
        <v>{1}의 빛</v>
      </c>
      <c r="C501" s="43" t="str">
        <f>VLOOKUP($A501,[2]CreatureTable!$A:$I,9,FALSE)</f>
        <v>Priest</v>
      </c>
      <c r="D501">
        <v>1</v>
      </c>
      <c r="E501">
        <v>1</v>
      </c>
      <c r="F501" s="18">
        <v>1</v>
      </c>
      <c r="G501" s="10">
        <v>100</v>
      </c>
      <c r="H501" s="10">
        <v>100</v>
      </c>
      <c r="I501" s="10">
        <v>3600</v>
      </c>
      <c r="J501" s="10">
        <v>50</v>
      </c>
      <c r="K501" s="10">
        <v>50</v>
      </c>
      <c r="L501" s="2"/>
      <c r="M501" s="10">
        <v>100</v>
      </c>
      <c r="N501" s="10">
        <v>0</v>
      </c>
      <c r="O501" s="10">
        <v>0</v>
      </c>
      <c r="P501" s="10">
        <v>0</v>
      </c>
      <c r="Q501" s="10">
        <v>0</v>
      </c>
      <c r="R501" s="10">
        <v>0</v>
      </c>
      <c r="S501" s="10">
        <v>100</v>
      </c>
      <c r="T501" s="10">
        <v>0</v>
      </c>
      <c r="U501" s="10">
        <v>0</v>
      </c>
      <c r="V501" s="10">
        <v>0</v>
      </c>
      <c r="W501" s="2"/>
      <c r="X501" s="10">
        <v>100</v>
      </c>
      <c r="Y501" s="10">
        <v>0</v>
      </c>
      <c r="Z501" s="10">
        <v>0</v>
      </c>
      <c r="AA501" s="10">
        <v>0</v>
      </c>
      <c r="AB501" s="10">
        <v>500</v>
      </c>
      <c r="AC501" s="10">
        <v>250</v>
      </c>
      <c r="AD501" s="10">
        <v>100</v>
      </c>
      <c r="AE501" s="10">
        <v>0</v>
      </c>
      <c r="AF501" s="10">
        <v>0</v>
      </c>
      <c r="AG501" s="10">
        <v>150</v>
      </c>
      <c r="AH501" s="10">
        <v>0</v>
      </c>
      <c r="AI501" s="10">
        <v>0</v>
      </c>
      <c r="AJ501" s="3"/>
      <c r="AK501" s="10">
        <v>0</v>
      </c>
      <c r="AL501" s="10">
        <v>0</v>
      </c>
      <c r="AM501" s="3"/>
      <c r="AN501" s="10">
        <f>ROUND(VLOOKUP($C501,$B$4:$BH$42,39,FALSE),0)</f>
        <v>0</v>
      </c>
      <c r="AO501" s="10">
        <f>ROUND(VLOOKUP($C501,$B$4:$BH$42,40,FALSE),0)</f>
        <v>0</v>
      </c>
      <c r="AP501" s="10">
        <f>ROUND(VLOOKUP($C501,$B$4:$BH$42,41,FALSE),0)</f>
        <v>0</v>
      </c>
      <c r="AQ501" s="10">
        <f>ROUND(VLOOKUP($C501,$B$4:$BH$42,42,FALSE),0)</f>
        <v>0</v>
      </c>
      <c r="AR501" s="10">
        <f>ROUND(VLOOKUP($C501,$B$4:$BH$42,43,FALSE),0)</f>
        <v>0</v>
      </c>
      <c r="AS501" s="10">
        <f>ROUND(VLOOKUP($C501,$B$4:$BH$42,44,FALSE),0)</f>
        <v>0</v>
      </c>
      <c r="AT501" s="10">
        <f>ROUND(VLOOKUP($C501,$B$4:$BH$42,45,FALSE),0)</f>
        <v>0</v>
      </c>
      <c r="AU501" s="10">
        <f>ROUND(VLOOKUP($C501,$B$4:$BH$42,46,FALSE),0)</f>
        <v>0</v>
      </c>
      <c r="AV501" s="10">
        <f>ROUND(VLOOKUP($C501,$B$4:$BH$42,47,FALSE),0)</f>
        <v>0</v>
      </c>
      <c r="AW501" s="10">
        <f>ROUND(VLOOKUP($C501,$B$4:$BH$42,48,FALSE),0)</f>
        <v>0</v>
      </c>
      <c r="AX501" s="10">
        <f>ROUND(VLOOKUP($C501,$B$4:$BH$42,49,FALSE),0)</f>
        <v>0</v>
      </c>
      <c r="AY501" s="3"/>
      <c r="AZ501" s="10">
        <v>6000</v>
      </c>
      <c r="BA501" s="10">
        <v>6000</v>
      </c>
      <c r="BB501" s="10">
        <v>400</v>
      </c>
      <c r="BC501" s="10">
        <v>25</v>
      </c>
      <c r="BD501" s="10">
        <v>0</v>
      </c>
      <c r="BE501" s="10">
        <v>60</v>
      </c>
      <c r="BF501" s="3"/>
      <c r="BG501" s="10">
        <v>1000</v>
      </c>
      <c r="BH501" s="10">
        <v>5000</v>
      </c>
      <c r="BI501" s="3"/>
      <c r="BJ501" s="21">
        <v>1</v>
      </c>
      <c r="BK501" s="65">
        <v>0</v>
      </c>
      <c r="BL501" s="65">
        <v>0</v>
      </c>
      <c r="BM501" s="6">
        <f t="shared" si="1894"/>
        <v>112.75</v>
      </c>
      <c r="BN501" s="8">
        <f t="shared" si="1895"/>
        <v>297.4312357046507</v>
      </c>
      <c r="BO501" s="12">
        <f t="shared" si="1724"/>
        <v>183.12665514801324</v>
      </c>
      <c r="BP501" s="50">
        <f>(1-'#Constant'!$A$3)/($J501*'#Constant'!$B$3/'#Constant'!$C$3^($D501-1)+1)+'#Constant'!$A$3</f>
        <v>0.87217391304347835</v>
      </c>
      <c r="BQ501" s="4">
        <f t="shared" si="1896"/>
        <v>206.38085742771682</v>
      </c>
      <c r="BR501" s="50">
        <f>(1-'#Constant'!$A$3)/($K501*'#Constant'!$B$3/'#Constant'!$C$3^($D501-1)+1)+'#Constant'!$A$3</f>
        <v>0.87217391304347835</v>
      </c>
      <c r="BS501" s="4">
        <f t="shared" si="1897"/>
        <v>388.48161398158459</v>
      </c>
      <c r="BT501">
        <f>BO501/$BO$4*100</f>
        <v>139.18319020935451</v>
      </c>
    </row>
    <row r="502" spans="1:72" s="13" customFormat="1" ht="17.25" thickBot="1" x14ac:dyDescent="0.35">
      <c r="B502" s="20"/>
      <c r="D502" s="14">
        <v>1</v>
      </c>
      <c r="E502" s="14">
        <v>1</v>
      </c>
      <c r="F502" s="19">
        <v>1</v>
      </c>
      <c r="G502" s="15">
        <f t="shared" ref="G502" si="1924">G501</f>
        <v>100</v>
      </c>
      <c r="H502" s="15">
        <f t="shared" ref="H502" si="1925">H501</f>
        <v>100</v>
      </c>
      <c r="I502" s="15">
        <f t="shared" ref="I502" si="1926">I501</f>
        <v>3600</v>
      </c>
      <c r="J502" s="15">
        <f t="shared" ref="J502" si="1927">J501</f>
        <v>50</v>
      </c>
      <c r="K502" s="15">
        <f t="shared" ref="K502" si="1928">K501</f>
        <v>50</v>
      </c>
      <c r="L502" s="16"/>
      <c r="M502" s="15">
        <v>100</v>
      </c>
      <c r="N502" s="15">
        <v>0</v>
      </c>
      <c r="O502" s="15">
        <v>0</v>
      </c>
      <c r="P502" s="15">
        <v>0</v>
      </c>
      <c r="Q502" s="15">
        <v>0</v>
      </c>
      <c r="R502" s="15">
        <v>0</v>
      </c>
      <c r="S502" s="15">
        <v>100</v>
      </c>
      <c r="T502" s="15">
        <v>0</v>
      </c>
      <c r="U502" s="15">
        <v>0</v>
      </c>
      <c r="V502" s="15">
        <v>0</v>
      </c>
      <c r="W502" s="16"/>
      <c r="X502" s="15">
        <v>100</v>
      </c>
      <c r="Y502" s="15">
        <v>0</v>
      </c>
      <c r="Z502" s="15">
        <v>0</v>
      </c>
      <c r="AA502" s="15">
        <v>0</v>
      </c>
      <c r="AB502" s="15">
        <v>500</v>
      </c>
      <c r="AC502" s="15">
        <v>250</v>
      </c>
      <c r="AD502" s="15">
        <v>100</v>
      </c>
      <c r="AE502" s="15">
        <v>0</v>
      </c>
      <c r="AF502" s="15">
        <v>0</v>
      </c>
      <c r="AG502" s="15">
        <v>150</v>
      </c>
      <c r="AH502" s="15">
        <v>0</v>
      </c>
      <c r="AI502" s="15">
        <v>0</v>
      </c>
      <c r="AJ502" s="17"/>
      <c r="AK502" s="15">
        <v>0</v>
      </c>
      <c r="AL502" s="15">
        <v>0</v>
      </c>
      <c r="AM502" s="17"/>
      <c r="AN502" s="15">
        <f t="shared" ref="AN502:AX502" si="1929">AN501</f>
        <v>0</v>
      </c>
      <c r="AO502" s="15">
        <f t="shared" si="1929"/>
        <v>0</v>
      </c>
      <c r="AP502" s="15">
        <f t="shared" si="1929"/>
        <v>0</v>
      </c>
      <c r="AQ502" s="15">
        <f t="shared" si="1929"/>
        <v>0</v>
      </c>
      <c r="AR502" s="15">
        <f t="shared" si="1929"/>
        <v>0</v>
      </c>
      <c r="AS502" s="15">
        <f t="shared" si="1929"/>
        <v>0</v>
      </c>
      <c r="AT502" s="15">
        <f t="shared" si="1929"/>
        <v>0</v>
      </c>
      <c r="AU502" s="15">
        <f t="shared" si="1929"/>
        <v>0</v>
      </c>
      <c r="AV502" s="15">
        <f t="shared" si="1929"/>
        <v>0</v>
      </c>
      <c r="AW502" s="15">
        <f t="shared" si="1929"/>
        <v>0</v>
      </c>
      <c r="AX502" s="15">
        <f t="shared" si="1929"/>
        <v>0</v>
      </c>
      <c r="AY502" s="17"/>
      <c r="AZ502" s="15">
        <f t="shared" ref="AZ502:BE502" si="1930">AZ501</f>
        <v>6000</v>
      </c>
      <c r="BA502" s="15">
        <f t="shared" si="1930"/>
        <v>6000</v>
      </c>
      <c r="BB502" s="15">
        <v>400</v>
      </c>
      <c r="BC502" s="15">
        <f t="shared" si="1930"/>
        <v>25</v>
      </c>
      <c r="BD502" s="15">
        <f t="shared" si="1930"/>
        <v>0</v>
      </c>
      <c r="BE502" s="15">
        <f t="shared" si="1930"/>
        <v>60</v>
      </c>
      <c r="BF502" s="17"/>
      <c r="BG502" s="15">
        <f t="shared" ref="BG502:BH502" si="1931">BG501</f>
        <v>1000</v>
      </c>
      <c r="BH502" s="15">
        <f t="shared" si="1931"/>
        <v>5000</v>
      </c>
      <c r="BI502" s="17"/>
      <c r="BJ502" s="22">
        <f>G502/G501</f>
        <v>1</v>
      </c>
      <c r="BK502" s="65">
        <f t="shared" si="1923"/>
        <v>0</v>
      </c>
      <c r="BL502" s="65">
        <f t="shared" si="1923"/>
        <v>0</v>
      </c>
      <c r="BM502" s="6">
        <f t="shared" si="1894"/>
        <v>112.75</v>
      </c>
      <c r="BN502" s="8">
        <f t="shared" si="1895"/>
        <v>297.4312357046507</v>
      </c>
      <c r="BO502" s="12">
        <f t="shared" si="1724"/>
        <v>183.12665514801324</v>
      </c>
      <c r="BP502" s="50">
        <f>(1-'#Constant'!$A$3)/($J502*'#Constant'!$B$3/'#Constant'!$C$3^($D502-1)+1)+'#Constant'!$A$3</f>
        <v>0.87217391304347835</v>
      </c>
      <c r="BQ502" s="4">
        <f t="shared" si="1896"/>
        <v>206.38085742771682</v>
      </c>
      <c r="BR502" s="50">
        <f>(1-'#Constant'!$A$3)/($K502*'#Constant'!$B$3/'#Constant'!$C$3^($D502-1)+1)+'#Constant'!$A$3</f>
        <v>0.87217391304347835</v>
      </c>
      <c r="BS502" s="4">
        <f t="shared" si="1897"/>
        <v>388.48161398158459</v>
      </c>
      <c r="BT502"/>
    </row>
    <row r="503" spans="1:72" x14ac:dyDescent="0.3">
      <c r="A503">
        <v>625</v>
      </c>
      <c r="B503" s="18" t="str">
        <f>VLOOKUP(CONCATENATE("CREATURE_NAME_",A503),[1]Localization_Hero!$A:$E,2,FALSE)</f>
        <v>{1}의 빛</v>
      </c>
      <c r="C503" s="43" t="str">
        <f>VLOOKUP($A503,[2]CreatureTable!$A:$I,9,FALSE)</f>
        <v>Knight</v>
      </c>
      <c r="D503">
        <v>1</v>
      </c>
      <c r="E503">
        <v>1</v>
      </c>
      <c r="F503" s="18">
        <v>1</v>
      </c>
      <c r="G503" s="10">
        <v>100</v>
      </c>
      <c r="H503" s="10">
        <v>100</v>
      </c>
      <c r="I503" s="10">
        <v>3600</v>
      </c>
      <c r="J503" s="10">
        <v>50</v>
      </c>
      <c r="K503" s="10">
        <v>50</v>
      </c>
      <c r="L503" s="2"/>
      <c r="M503" s="10">
        <v>50</v>
      </c>
      <c r="N503" s="10">
        <v>0</v>
      </c>
      <c r="O503" s="10">
        <v>0</v>
      </c>
      <c r="P503" s="10">
        <v>0</v>
      </c>
      <c r="Q503" s="10">
        <v>200</v>
      </c>
      <c r="R503" s="10">
        <v>0</v>
      </c>
      <c r="S503" s="10">
        <v>0</v>
      </c>
      <c r="T503" s="10">
        <v>0</v>
      </c>
      <c r="U503" s="10">
        <v>0</v>
      </c>
      <c r="V503" s="10">
        <v>250</v>
      </c>
      <c r="W503" s="2"/>
      <c r="X503" s="10">
        <v>0</v>
      </c>
      <c r="Y503" s="10">
        <v>0</v>
      </c>
      <c r="Z503" s="10">
        <v>0</v>
      </c>
      <c r="AA503" s="10">
        <v>0</v>
      </c>
      <c r="AB503" s="10">
        <v>0</v>
      </c>
      <c r="AC503" s="10">
        <v>0</v>
      </c>
      <c r="AD503" s="10">
        <v>0</v>
      </c>
      <c r="AE503" s="10">
        <v>0</v>
      </c>
      <c r="AF503" s="10">
        <v>0</v>
      </c>
      <c r="AG503" s="10">
        <v>250</v>
      </c>
      <c r="AH503" s="10">
        <v>0</v>
      </c>
      <c r="AI503" s="10">
        <v>0</v>
      </c>
      <c r="AJ503" s="3"/>
      <c r="AK503" s="10">
        <v>0</v>
      </c>
      <c r="AL503" s="10">
        <v>0</v>
      </c>
      <c r="AM503" s="3"/>
      <c r="AN503" s="10">
        <f>ROUND(VLOOKUP($C503,$B$4:$BH$42,39,FALSE),0)</f>
        <v>0</v>
      </c>
      <c r="AO503" s="10">
        <f>ROUND(VLOOKUP($C503,$B$4:$BH$42,40,FALSE),0)</f>
        <v>0</v>
      </c>
      <c r="AP503" s="10">
        <f>ROUND(VLOOKUP($C503,$B$4:$BH$42,41,FALSE),0)</f>
        <v>0</v>
      </c>
      <c r="AQ503" s="10">
        <f>ROUND(VLOOKUP($C503,$B$4:$BH$42,42,FALSE),0)</f>
        <v>0</v>
      </c>
      <c r="AR503" s="10">
        <f>ROUND(VLOOKUP($C503,$B$4:$BH$42,43,FALSE),0)</f>
        <v>0</v>
      </c>
      <c r="AS503" s="10">
        <f>ROUND(VLOOKUP($C503,$B$4:$BH$42,44,FALSE),0)</f>
        <v>0</v>
      </c>
      <c r="AT503" s="10">
        <f>ROUND(VLOOKUP($C503,$B$4:$BH$42,45,FALSE),0)</f>
        <v>0</v>
      </c>
      <c r="AU503" s="10">
        <f>ROUND(VLOOKUP($C503,$B$4:$BH$42,46,FALSE),0)</f>
        <v>0</v>
      </c>
      <c r="AV503" s="10">
        <f>ROUND(VLOOKUP($C503,$B$4:$BH$42,47,FALSE),0)</f>
        <v>0</v>
      </c>
      <c r="AW503" s="10">
        <f>ROUND(VLOOKUP($C503,$B$4:$BH$42,48,FALSE),0)</f>
        <v>0</v>
      </c>
      <c r="AX503" s="10">
        <f>ROUND(VLOOKUP($C503,$B$4:$BH$42,49,FALSE),0)</f>
        <v>0</v>
      </c>
      <c r="AY503" s="3"/>
      <c r="AZ503" s="10">
        <v>6000</v>
      </c>
      <c r="BA503" s="10">
        <v>6000</v>
      </c>
      <c r="BB503" s="10">
        <v>440</v>
      </c>
      <c r="BC503" s="10">
        <v>25</v>
      </c>
      <c r="BD503" s="10">
        <v>0</v>
      </c>
      <c r="BE503" s="10">
        <v>60</v>
      </c>
      <c r="BF503" s="3"/>
      <c r="BG503" s="10">
        <v>1000</v>
      </c>
      <c r="BH503" s="10">
        <v>5000</v>
      </c>
      <c r="BI503" s="3"/>
      <c r="BJ503" s="21">
        <v>1</v>
      </c>
      <c r="BK503" s="65">
        <v>0</v>
      </c>
      <c r="BL503" s="65">
        <v>0</v>
      </c>
      <c r="BM503" s="6">
        <f t="shared" si="1894"/>
        <v>105</v>
      </c>
      <c r="BN503" s="8">
        <f t="shared" si="1895"/>
        <v>290.46194749086072</v>
      </c>
      <c r="BO503" s="12">
        <f t="shared" si="1724"/>
        <v>174.63821027066319</v>
      </c>
      <c r="BP503" s="50">
        <f>(1-'#Constant'!$A$3)/($J503*'#Constant'!$B$3/'#Constant'!$C$3^($D503-1)+1)+'#Constant'!$A$3</f>
        <v>0.87217391304347835</v>
      </c>
      <c r="BQ503" s="4">
        <f t="shared" si="1896"/>
        <v>305.74941841143232</v>
      </c>
      <c r="BR503" s="50">
        <f>(1-'#Constant'!$A$3)/($K503*'#Constant'!$B$3/'#Constant'!$C$3^($D503-1)+1)+'#Constant'!$A$3</f>
        <v>0.87217391304347835</v>
      </c>
      <c r="BS503" s="4">
        <f t="shared" si="1897"/>
        <v>275.17447657028913</v>
      </c>
      <c r="BT503">
        <f>BO503/$BO$4*100</f>
        <v>132.73165077075711</v>
      </c>
    </row>
    <row r="504" spans="1:72" s="13" customFormat="1" ht="17.25" thickBot="1" x14ac:dyDescent="0.35">
      <c r="B504" s="20"/>
      <c r="D504" s="14">
        <v>1</v>
      </c>
      <c r="E504" s="14">
        <v>1</v>
      </c>
      <c r="F504" s="19">
        <v>1</v>
      </c>
      <c r="G504" s="15">
        <f t="shared" ref="G504" si="1932">G503</f>
        <v>100</v>
      </c>
      <c r="H504" s="15">
        <f t="shared" ref="H504" si="1933">H503</f>
        <v>100</v>
      </c>
      <c r="I504" s="15">
        <f t="shared" ref="I504" si="1934">I503</f>
        <v>3600</v>
      </c>
      <c r="J504" s="15">
        <f t="shared" ref="J504" si="1935">J503</f>
        <v>50</v>
      </c>
      <c r="K504" s="15">
        <f t="shared" ref="K504" si="1936">K503</f>
        <v>50</v>
      </c>
      <c r="L504" s="16"/>
      <c r="M504" s="15">
        <v>50</v>
      </c>
      <c r="N504" s="15">
        <v>0</v>
      </c>
      <c r="O504" s="15">
        <v>0</v>
      </c>
      <c r="P504" s="15">
        <v>0</v>
      </c>
      <c r="Q504" s="15">
        <v>200</v>
      </c>
      <c r="R504" s="15">
        <v>0</v>
      </c>
      <c r="S504" s="15">
        <v>0</v>
      </c>
      <c r="T504" s="15">
        <v>0</v>
      </c>
      <c r="U504" s="15">
        <v>0</v>
      </c>
      <c r="V504" s="15">
        <v>250</v>
      </c>
      <c r="W504" s="16"/>
      <c r="X504" s="15">
        <v>0</v>
      </c>
      <c r="Y504" s="15">
        <v>0</v>
      </c>
      <c r="Z504" s="15">
        <v>0</v>
      </c>
      <c r="AA504" s="15">
        <v>0</v>
      </c>
      <c r="AB504" s="15">
        <v>0</v>
      </c>
      <c r="AC504" s="15">
        <v>0</v>
      </c>
      <c r="AD504" s="15">
        <v>0</v>
      </c>
      <c r="AE504" s="15">
        <v>0</v>
      </c>
      <c r="AF504" s="15">
        <v>0</v>
      </c>
      <c r="AG504" s="15">
        <v>250</v>
      </c>
      <c r="AH504" s="15">
        <v>0</v>
      </c>
      <c r="AI504" s="15">
        <v>0</v>
      </c>
      <c r="AJ504" s="17"/>
      <c r="AK504" s="15">
        <v>0</v>
      </c>
      <c r="AL504" s="15">
        <v>0</v>
      </c>
      <c r="AM504" s="17"/>
      <c r="AN504" s="15">
        <f t="shared" ref="AN504:AX504" si="1937">AN503</f>
        <v>0</v>
      </c>
      <c r="AO504" s="15">
        <f t="shared" si="1937"/>
        <v>0</v>
      </c>
      <c r="AP504" s="15">
        <f t="shared" si="1937"/>
        <v>0</v>
      </c>
      <c r="AQ504" s="15">
        <f t="shared" si="1937"/>
        <v>0</v>
      </c>
      <c r="AR504" s="15">
        <f t="shared" si="1937"/>
        <v>0</v>
      </c>
      <c r="AS504" s="15">
        <f t="shared" si="1937"/>
        <v>0</v>
      </c>
      <c r="AT504" s="15">
        <f t="shared" si="1937"/>
        <v>0</v>
      </c>
      <c r="AU504" s="15">
        <f t="shared" si="1937"/>
        <v>0</v>
      </c>
      <c r="AV504" s="15">
        <f t="shared" si="1937"/>
        <v>0</v>
      </c>
      <c r="AW504" s="15">
        <f t="shared" si="1937"/>
        <v>0</v>
      </c>
      <c r="AX504" s="15">
        <f t="shared" si="1937"/>
        <v>0</v>
      </c>
      <c r="AY504" s="17"/>
      <c r="AZ504" s="15">
        <f t="shared" ref="AZ504:BE512" si="1938">AZ503</f>
        <v>6000</v>
      </c>
      <c r="BA504" s="15">
        <f t="shared" si="1938"/>
        <v>6000</v>
      </c>
      <c r="BB504" s="15">
        <v>440</v>
      </c>
      <c r="BC504" s="15">
        <f t="shared" si="1938"/>
        <v>25</v>
      </c>
      <c r="BD504" s="15">
        <f t="shared" si="1938"/>
        <v>0</v>
      </c>
      <c r="BE504" s="15">
        <f t="shared" si="1938"/>
        <v>60</v>
      </c>
      <c r="BF504" s="17"/>
      <c r="BG504" s="15">
        <f t="shared" ref="BG504:BH504" si="1939">BG503</f>
        <v>1000</v>
      </c>
      <c r="BH504" s="15">
        <f t="shared" si="1939"/>
        <v>5000</v>
      </c>
      <c r="BI504" s="17"/>
      <c r="BJ504" s="22">
        <f>G504/G503</f>
        <v>1</v>
      </c>
      <c r="BK504" s="65">
        <f>BK503</f>
        <v>0</v>
      </c>
      <c r="BL504" s="65">
        <f>BL503</f>
        <v>0</v>
      </c>
      <c r="BM504" s="6">
        <f t="shared" si="1894"/>
        <v>105</v>
      </c>
      <c r="BN504" s="8">
        <f t="shared" si="1895"/>
        <v>290.46194749086072</v>
      </c>
      <c r="BO504" s="12">
        <f t="shared" si="1724"/>
        <v>174.63821027066319</v>
      </c>
      <c r="BP504" s="50">
        <f>(1-'#Constant'!$A$3)/($J504*'#Constant'!$B$3/'#Constant'!$C$3^($D504-1)+1)+'#Constant'!$A$3</f>
        <v>0.87217391304347835</v>
      </c>
      <c r="BQ504" s="4">
        <f t="shared" si="1896"/>
        <v>305.74941841143232</v>
      </c>
      <c r="BR504" s="50">
        <f>(1-'#Constant'!$A$3)/($K504*'#Constant'!$B$3/'#Constant'!$C$3^($D504-1)+1)+'#Constant'!$A$3</f>
        <v>0.87217391304347835</v>
      </c>
      <c r="BS504" s="4">
        <f t="shared" si="1897"/>
        <v>275.17447657028913</v>
      </c>
      <c r="BT504"/>
    </row>
    <row r="505" spans="1:72" x14ac:dyDescent="0.3">
      <c r="A505">
        <v>626</v>
      </c>
      <c r="B505" s="18" t="str">
        <f>VLOOKUP(CONCATENATE("CREATURE_NAME_",A505),[1]Localization_Hero!$A:$E,2,FALSE)</f>
        <v>{1}의 빛</v>
      </c>
      <c r="C505" s="43" t="str">
        <f>VLOOKUP($A505,[2]CreatureTable!$A:$I,9,FALSE)</f>
        <v>Wizard</v>
      </c>
      <c r="D505">
        <v>1</v>
      </c>
      <c r="E505">
        <v>1</v>
      </c>
      <c r="F505" s="18">
        <v>1</v>
      </c>
      <c r="G505" s="10">
        <v>100</v>
      </c>
      <c r="H505" s="10">
        <v>100</v>
      </c>
      <c r="I505" s="10">
        <v>3600</v>
      </c>
      <c r="J505" s="10">
        <v>50</v>
      </c>
      <c r="K505" s="10">
        <v>50</v>
      </c>
      <c r="L505" s="2"/>
      <c r="M505" s="10">
        <v>100</v>
      </c>
      <c r="N505" s="10">
        <v>0</v>
      </c>
      <c r="O505" s="10">
        <v>0</v>
      </c>
      <c r="P505" s="10">
        <v>0</v>
      </c>
      <c r="Q505" s="10">
        <v>0</v>
      </c>
      <c r="R505" s="10">
        <v>0</v>
      </c>
      <c r="S505" s="10">
        <v>100</v>
      </c>
      <c r="T505" s="10">
        <v>150</v>
      </c>
      <c r="U505" s="10">
        <v>0</v>
      </c>
      <c r="V505" s="10">
        <v>0</v>
      </c>
      <c r="W505" s="2"/>
      <c r="X505" s="10">
        <v>100</v>
      </c>
      <c r="Y505" s="10">
        <v>0</v>
      </c>
      <c r="Z505" s="10">
        <v>0</v>
      </c>
      <c r="AA505" s="10">
        <v>200</v>
      </c>
      <c r="AB505" s="10">
        <v>250</v>
      </c>
      <c r="AC505" s="10">
        <v>0</v>
      </c>
      <c r="AD505" s="10">
        <v>100</v>
      </c>
      <c r="AE505" s="10">
        <v>150</v>
      </c>
      <c r="AF505" s="10">
        <v>0</v>
      </c>
      <c r="AG505" s="10">
        <v>0</v>
      </c>
      <c r="AH505" s="10">
        <v>0</v>
      </c>
      <c r="AI505" s="10">
        <v>0</v>
      </c>
      <c r="AJ505" s="3"/>
      <c r="AK505" s="10">
        <v>0</v>
      </c>
      <c r="AL505" s="10">
        <v>0</v>
      </c>
      <c r="AM505" s="3"/>
      <c r="AN505" s="10">
        <f>ROUND(VLOOKUP($C505,$B$4:$BH$42,39,FALSE),0)</f>
        <v>0</v>
      </c>
      <c r="AO505" s="10">
        <f>ROUND(VLOOKUP($C505,$B$4:$BH$42,40,FALSE),0)</f>
        <v>0</v>
      </c>
      <c r="AP505" s="10">
        <f>ROUND(VLOOKUP($C505,$B$4:$BH$42,41,FALSE),0)</f>
        <v>0</v>
      </c>
      <c r="AQ505" s="10">
        <f>ROUND(VLOOKUP($C505,$B$4:$BH$42,42,FALSE),0)</f>
        <v>0</v>
      </c>
      <c r="AR505" s="10">
        <f>ROUND(VLOOKUP($C505,$B$4:$BH$42,43,FALSE),0)</f>
        <v>0</v>
      </c>
      <c r="AS505" s="10">
        <f>ROUND(VLOOKUP($C505,$B$4:$BH$42,44,FALSE),0)</f>
        <v>0</v>
      </c>
      <c r="AT505" s="10">
        <f>ROUND(VLOOKUP($C505,$B$4:$BH$42,45,FALSE),0)</f>
        <v>0</v>
      </c>
      <c r="AU505" s="10">
        <f>ROUND(VLOOKUP($C505,$B$4:$BH$42,46,FALSE),0)</f>
        <v>0</v>
      </c>
      <c r="AV505" s="10">
        <f>ROUND(VLOOKUP($C505,$B$4:$BH$42,47,FALSE),0)</f>
        <v>0</v>
      </c>
      <c r="AW505" s="10">
        <f>ROUND(VLOOKUP($C505,$B$4:$BH$42,48,FALSE),0)</f>
        <v>0</v>
      </c>
      <c r="AX505" s="10">
        <f>ROUND(VLOOKUP($C505,$B$4:$BH$42,49,FALSE),0)</f>
        <v>0</v>
      </c>
      <c r="AY505" s="3"/>
      <c r="AZ505" s="10">
        <v>6000</v>
      </c>
      <c r="BA505" s="10">
        <v>6000</v>
      </c>
      <c r="BB505" s="10">
        <v>525</v>
      </c>
      <c r="BC505" s="10">
        <v>25</v>
      </c>
      <c r="BD505" s="10">
        <v>0</v>
      </c>
      <c r="BE505" s="10">
        <v>60</v>
      </c>
      <c r="BF505" s="3"/>
      <c r="BG505" s="10">
        <v>1000</v>
      </c>
      <c r="BH505" s="10">
        <v>5000</v>
      </c>
      <c r="BI505" s="3"/>
      <c r="BJ505" s="21">
        <v>1</v>
      </c>
      <c r="BK505" s="65">
        <v>0</v>
      </c>
      <c r="BL505" s="65">
        <v>0</v>
      </c>
      <c r="BM505" s="6">
        <f t="shared" si="1894"/>
        <v>121.20625</v>
      </c>
      <c r="BN505" s="8">
        <f t="shared" si="1895"/>
        <v>250.60532687651326</v>
      </c>
      <c r="BO505" s="12">
        <f t="shared" ref="BO505:BO506" si="1940">SQRT(BM505*BN505)</f>
        <v>174.28405521081493</v>
      </c>
      <c r="BP505" s="50">
        <f>(1-'#Constant'!$A$3)/($J505*'#Constant'!$B$3/'#Constant'!$C$3^($D505-1)+1)+'#Constant'!$A$3</f>
        <v>0.87217391304347835</v>
      </c>
      <c r="BQ505" s="4">
        <f t="shared" si="1896"/>
        <v>206.38085742771682</v>
      </c>
      <c r="BR505" s="50">
        <f>(1-'#Constant'!$A$3)/($K505*'#Constant'!$B$3/'#Constant'!$C$3^($D505-1)+1)+'#Constant'!$A$3</f>
        <v>0.87217391304347835</v>
      </c>
      <c r="BS505" s="4">
        <f t="shared" si="1897"/>
        <v>294.8297963253097</v>
      </c>
      <c r="BT505">
        <f>BO505/$BO$4*100</f>
        <v>132.46247951866042</v>
      </c>
    </row>
    <row r="506" spans="1:72" s="13" customFormat="1" ht="17.25" thickBot="1" x14ac:dyDescent="0.35">
      <c r="B506" s="20"/>
      <c r="D506" s="14">
        <v>1</v>
      </c>
      <c r="E506" s="14">
        <v>1</v>
      </c>
      <c r="F506" s="19">
        <v>1</v>
      </c>
      <c r="G506" s="15">
        <f t="shared" ref="G506" si="1941">G505</f>
        <v>100</v>
      </c>
      <c r="H506" s="15">
        <f t="shared" ref="H506" si="1942">H505</f>
        <v>100</v>
      </c>
      <c r="I506" s="15">
        <f t="shared" ref="I506" si="1943">I505</f>
        <v>3600</v>
      </c>
      <c r="J506" s="15">
        <f t="shared" ref="J506" si="1944">J505</f>
        <v>50</v>
      </c>
      <c r="K506" s="15">
        <f t="shared" ref="K506" si="1945">K505</f>
        <v>50</v>
      </c>
      <c r="L506" s="16"/>
      <c r="M506" s="15">
        <v>100</v>
      </c>
      <c r="N506" s="15">
        <v>0</v>
      </c>
      <c r="O506" s="15">
        <v>0</v>
      </c>
      <c r="P506" s="15">
        <v>0</v>
      </c>
      <c r="Q506" s="15">
        <v>0</v>
      </c>
      <c r="R506" s="15">
        <v>0</v>
      </c>
      <c r="S506" s="15">
        <v>100</v>
      </c>
      <c r="T506" s="15">
        <v>150</v>
      </c>
      <c r="U506" s="15">
        <v>0</v>
      </c>
      <c r="V506" s="15">
        <v>0</v>
      </c>
      <c r="W506" s="16"/>
      <c r="X506" s="15">
        <v>100</v>
      </c>
      <c r="Y506" s="15">
        <v>0</v>
      </c>
      <c r="Z506" s="15">
        <v>0</v>
      </c>
      <c r="AA506" s="15">
        <v>200</v>
      </c>
      <c r="AB506" s="15">
        <v>250</v>
      </c>
      <c r="AC506" s="15">
        <v>0</v>
      </c>
      <c r="AD506" s="15">
        <v>100</v>
      </c>
      <c r="AE506" s="15">
        <v>150</v>
      </c>
      <c r="AF506" s="15">
        <v>0</v>
      </c>
      <c r="AG506" s="15">
        <v>0</v>
      </c>
      <c r="AH506" s="15">
        <v>0</v>
      </c>
      <c r="AI506" s="15">
        <v>0</v>
      </c>
      <c r="AJ506" s="17"/>
      <c r="AK506" s="15">
        <v>0</v>
      </c>
      <c r="AL506" s="15">
        <v>0</v>
      </c>
      <c r="AM506" s="17"/>
      <c r="AN506" s="15">
        <f t="shared" ref="AN506:AX506" si="1946">AN505</f>
        <v>0</v>
      </c>
      <c r="AO506" s="15">
        <f t="shared" si="1946"/>
        <v>0</v>
      </c>
      <c r="AP506" s="15">
        <f t="shared" si="1946"/>
        <v>0</v>
      </c>
      <c r="AQ506" s="15">
        <f t="shared" si="1946"/>
        <v>0</v>
      </c>
      <c r="AR506" s="15">
        <f t="shared" si="1946"/>
        <v>0</v>
      </c>
      <c r="AS506" s="15">
        <f t="shared" si="1946"/>
        <v>0</v>
      </c>
      <c r="AT506" s="15">
        <f t="shared" si="1946"/>
        <v>0</v>
      </c>
      <c r="AU506" s="15">
        <f t="shared" si="1946"/>
        <v>0</v>
      </c>
      <c r="AV506" s="15">
        <f t="shared" si="1946"/>
        <v>0</v>
      </c>
      <c r="AW506" s="15">
        <f t="shared" si="1946"/>
        <v>0</v>
      </c>
      <c r="AX506" s="15">
        <f t="shared" si="1946"/>
        <v>0</v>
      </c>
      <c r="AY506" s="17"/>
      <c r="AZ506" s="15">
        <f t="shared" ref="AZ506:BE506" si="1947">AZ505</f>
        <v>6000</v>
      </c>
      <c r="BA506" s="15">
        <f t="shared" si="1947"/>
        <v>6000</v>
      </c>
      <c r="BB506" s="15">
        <v>525</v>
      </c>
      <c r="BC506" s="15">
        <f t="shared" si="1947"/>
        <v>25</v>
      </c>
      <c r="BD506" s="15">
        <f t="shared" si="1947"/>
        <v>0</v>
      </c>
      <c r="BE506" s="15">
        <f t="shared" si="1947"/>
        <v>60</v>
      </c>
      <c r="BF506" s="17"/>
      <c r="BG506" s="15">
        <f t="shared" ref="BG506:BH506" si="1948">BG505</f>
        <v>1000</v>
      </c>
      <c r="BH506" s="15">
        <f t="shared" si="1948"/>
        <v>5000</v>
      </c>
      <c r="BI506" s="17"/>
      <c r="BJ506" s="22">
        <f>G506/G505</f>
        <v>1</v>
      </c>
      <c r="BK506" s="65">
        <f t="shared" ref="BK506:BL506" si="1949">BK505</f>
        <v>0</v>
      </c>
      <c r="BL506" s="65">
        <f t="shared" si="1949"/>
        <v>0</v>
      </c>
      <c r="BM506" s="6">
        <f t="shared" si="1894"/>
        <v>121.20625</v>
      </c>
      <c r="BN506" s="8">
        <f t="shared" si="1895"/>
        <v>250.60532687651326</v>
      </c>
      <c r="BO506" s="12">
        <f t="shared" si="1940"/>
        <v>174.28405521081493</v>
      </c>
      <c r="BP506" s="50">
        <f>(1-'#Constant'!$A$3)/($J506*'#Constant'!$B$3/'#Constant'!$C$3^($D506-1)+1)+'#Constant'!$A$3</f>
        <v>0.87217391304347835</v>
      </c>
      <c r="BQ506" s="4">
        <f t="shared" si="1896"/>
        <v>206.38085742771682</v>
      </c>
      <c r="BR506" s="50">
        <f>(1-'#Constant'!$A$3)/($K506*'#Constant'!$B$3/'#Constant'!$C$3^($D506-1)+1)+'#Constant'!$A$3</f>
        <v>0.87217391304347835</v>
      </c>
      <c r="BS506" s="4">
        <f t="shared" si="1897"/>
        <v>294.8297963253097</v>
      </c>
      <c r="BT506"/>
    </row>
    <row r="507" spans="1:72" x14ac:dyDescent="0.3">
      <c r="A507">
        <v>627</v>
      </c>
      <c r="B507" s="18" t="str">
        <f>VLOOKUP(CONCATENATE("CREATURE_NAME_",A507),[1]Localization_Hero!$A:$E,2,FALSE)</f>
        <v>{1}의 빛</v>
      </c>
      <c r="C507" s="43" t="str">
        <f>VLOOKUP($A507,[2]CreatureTable!$A:$I,9,FALSE)</f>
        <v>Wizard</v>
      </c>
      <c r="D507">
        <v>1</v>
      </c>
      <c r="E507">
        <v>1</v>
      </c>
      <c r="F507" s="18">
        <v>1</v>
      </c>
      <c r="G507" s="10">
        <v>100</v>
      </c>
      <c r="H507" s="10">
        <v>100</v>
      </c>
      <c r="I507" s="10">
        <v>3600</v>
      </c>
      <c r="J507" s="10">
        <v>50</v>
      </c>
      <c r="K507" s="10">
        <v>50</v>
      </c>
      <c r="L507" s="2"/>
      <c r="M507" s="10">
        <v>100</v>
      </c>
      <c r="N507" s="10">
        <v>0</v>
      </c>
      <c r="O507" s="10">
        <v>0</v>
      </c>
      <c r="P507" s="10">
        <v>0</v>
      </c>
      <c r="Q507" s="10">
        <v>0</v>
      </c>
      <c r="R507" s="10">
        <v>0</v>
      </c>
      <c r="S507" s="10">
        <v>100</v>
      </c>
      <c r="T507" s="10">
        <v>150</v>
      </c>
      <c r="U507" s="10">
        <v>0</v>
      </c>
      <c r="V507" s="10">
        <v>0</v>
      </c>
      <c r="W507" s="2"/>
      <c r="X507" s="10">
        <v>100</v>
      </c>
      <c r="Y507" s="10">
        <v>0</v>
      </c>
      <c r="Z507" s="10">
        <v>0</v>
      </c>
      <c r="AA507" s="10">
        <v>200</v>
      </c>
      <c r="AB507" s="10">
        <v>250</v>
      </c>
      <c r="AC507" s="10">
        <v>0</v>
      </c>
      <c r="AD507" s="10">
        <v>100</v>
      </c>
      <c r="AE507" s="10">
        <v>150</v>
      </c>
      <c r="AF507" s="10">
        <v>0</v>
      </c>
      <c r="AG507" s="10">
        <v>0</v>
      </c>
      <c r="AH507" s="10">
        <v>0</v>
      </c>
      <c r="AI507" s="10">
        <v>0</v>
      </c>
      <c r="AJ507" s="3"/>
      <c r="AK507" s="10">
        <v>0</v>
      </c>
      <c r="AL507" s="10">
        <v>0</v>
      </c>
      <c r="AM507" s="3"/>
      <c r="AN507" s="10">
        <f>ROUND(VLOOKUP($C507,$B$4:$BH$42,39,FALSE),0)</f>
        <v>0</v>
      </c>
      <c r="AO507" s="10">
        <f>ROUND(VLOOKUP($C507,$B$4:$BH$42,40,FALSE),0)</f>
        <v>0</v>
      </c>
      <c r="AP507" s="10">
        <f>ROUND(VLOOKUP($C507,$B$4:$BH$42,41,FALSE),0)</f>
        <v>0</v>
      </c>
      <c r="AQ507" s="10">
        <f>ROUND(VLOOKUP($C507,$B$4:$BH$42,42,FALSE),0)</f>
        <v>0</v>
      </c>
      <c r="AR507" s="10">
        <f>ROUND(VLOOKUP($C507,$B$4:$BH$42,43,FALSE),0)</f>
        <v>0</v>
      </c>
      <c r="AS507" s="10">
        <f>ROUND(VLOOKUP($C507,$B$4:$BH$42,44,FALSE),0)</f>
        <v>0</v>
      </c>
      <c r="AT507" s="10">
        <f>ROUND(VLOOKUP($C507,$B$4:$BH$42,45,FALSE),0)</f>
        <v>0</v>
      </c>
      <c r="AU507" s="10">
        <f>ROUND(VLOOKUP($C507,$B$4:$BH$42,46,FALSE),0)</f>
        <v>0</v>
      </c>
      <c r="AV507" s="10">
        <f>ROUND(VLOOKUP($C507,$B$4:$BH$42,47,FALSE),0)</f>
        <v>0</v>
      </c>
      <c r="AW507" s="10">
        <f>ROUND(VLOOKUP($C507,$B$4:$BH$42,48,FALSE),0)</f>
        <v>0</v>
      </c>
      <c r="AX507" s="10">
        <f>ROUND(VLOOKUP($C507,$B$4:$BH$42,49,FALSE),0)</f>
        <v>0</v>
      </c>
      <c r="AY507" s="3"/>
      <c r="AZ507" s="10">
        <v>6000</v>
      </c>
      <c r="BA507" s="10">
        <v>6000</v>
      </c>
      <c r="BB507" s="10">
        <v>375</v>
      </c>
      <c r="BC507" s="10">
        <v>25</v>
      </c>
      <c r="BD507" s="10">
        <v>0</v>
      </c>
      <c r="BE507" s="10">
        <v>60</v>
      </c>
      <c r="BF507" s="3"/>
      <c r="BG507" s="10">
        <v>1000</v>
      </c>
      <c r="BH507" s="10">
        <v>5000</v>
      </c>
      <c r="BI507" s="3"/>
      <c r="BJ507" s="21">
        <v>1</v>
      </c>
      <c r="BK507" s="65">
        <v>0</v>
      </c>
      <c r="BL507" s="65">
        <v>0</v>
      </c>
      <c r="BM507" s="6">
        <f t="shared" si="1894"/>
        <v>121.20625</v>
      </c>
      <c r="BN507" s="8">
        <f t="shared" si="1895"/>
        <v>250.60532687651326</v>
      </c>
      <c r="BO507" s="12">
        <f t="shared" si="1724"/>
        <v>174.28405521081493</v>
      </c>
      <c r="BP507" s="50">
        <f>(1-'#Constant'!$A$3)/($J507*'#Constant'!$B$3/'#Constant'!$C$3^($D507-1)+1)+'#Constant'!$A$3</f>
        <v>0.87217391304347835</v>
      </c>
      <c r="BQ507" s="4">
        <f t="shared" si="1896"/>
        <v>206.38085742771682</v>
      </c>
      <c r="BR507" s="50">
        <f>(1-'#Constant'!$A$3)/($K507*'#Constant'!$B$3/'#Constant'!$C$3^($D507-1)+1)+'#Constant'!$A$3</f>
        <v>0.87217391304347835</v>
      </c>
      <c r="BS507" s="4">
        <f t="shared" si="1897"/>
        <v>294.8297963253097</v>
      </c>
      <c r="BT507">
        <f>BO507/$BO$4*100</f>
        <v>132.46247951866042</v>
      </c>
    </row>
    <row r="508" spans="1:72" s="13" customFormat="1" ht="17.25" thickBot="1" x14ac:dyDescent="0.35">
      <c r="B508" s="20"/>
      <c r="D508" s="14">
        <v>1</v>
      </c>
      <c r="E508" s="14">
        <v>1</v>
      </c>
      <c r="F508" s="19">
        <v>1</v>
      </c>
      <c r="G508" s="15">
        <f t="shared" ref="G508" si="1950">G507</f>
        <v>100</v>
      </c>
      <c r="H508" s="15">
        <f t="shared" ref="H508" si="1951">H507</f>
        <v>100</v>
      </c>
      <c r="I508" s="15">
        <f t="shared" ref="I508" si="1952">I507</f>
        <v>3600</v>
      </c>
      <c r="J508" s="15">
        <f t="shared" ref="J508" si="1953">J507</f>
        <v>50</v>
      </c>
      <c r="K508" s="15">
        <f t="shared" ref="K508" si="1954">K507</f>
        <v>50</v>
      </c>
      <c r="L508" s="16"/>
      <c r="M508" s="15">
        <v>100</v>
      </c>
      <c r="N508" s="15">
        <v>0</v>
      </c>
      <c r="O508" s="15">
        <v>0</v>
      </c>
      <c r="P508" s="15">
        <v>0</v>
      </c>
      <c r="Q508" s="15">
        <v>0</v>
      </c>
      <c r="R508" s="15">
        <v>0</v>
      </c>
      <c r="S508" s="15">
        <v>100</v>
      </c>
      <c r="T508" s="15">
        <v>150</v>
      </c>
      <c r="U508" s="15">
        <v>0</v>
      </c>
      <c r="V508" s="15">
        <v>0</v>
      </c>
      <c r="W508" s="16"/>
      <c r="X508" s="15">
        <v>100</v>
      </c>
      <c r="Y508" s="15">
        <v>0</v>
      </c>
      <c r="Z508" s="15">
        <v>0</v>
      </c>
      <c r="AA508" s="15">
        <v>200</v>
      </c>
      <c r="AB508" s="15">
        <v>250</v>
      </c>
      <c r="AC508" s="15">
        <v>0</v>
      </c>
      <c r="AD508" s="15">
        <v>100</v>
      </c>
      <c r="AE508" s="15">
        <v>150</v>
      </c>
      <c r="AF508" s="15">
        <v>0</v>
      </c>
      <c r="AG508" s="15">
        <v>0</v>
      </c>
      <c r="AH508" s="15">
        <v>0</v>
      </c>
      <c r="AI508" s="15">
        <v>0</v>
      </c>
      <c r="AJ508" s="17"/>
      <c r="AK508" s="15">
        <v>0</v>
      </c>
      <c r="AL508" s="15">
        <v>0</v>
      </c>
      <c r="AM508" s="17"/>
      <c r="AN508" s="15">
        <f t="shared" ref="AN508:AX508" si="1955">AN507</f>
        <v>0</v>
      </c>
      <c r="AO508" s="15">
        <f t="shared" si="1955"/>
        <v>0</v>
      </c>
      <c r="AP508" s="15">
        <f t="shared" si="1955"/>
        <v>0</v>
      </c>
      <c r="AQ508" s="15">
        <f t="shared" si="1955"/>
        <v>0</v>
      </c>
      <c r="AR508" s="15">
        <f t="shared" si="1955"/>
        <v>0</v>
      </c>
      <c r="AS508" s="15">
        <f t="shared" si="1955"/>
        <v>0</v>
      </c>
      <c r="AT508" s="15">
        <f t="shared" si="1955"/>
        <v>0</v>
      </c>
      <c r="AU508" s="15">
        <f t="shared" si="1955"/>
        <v>0</v>
      </c>
      <c r="AV508" s="15">
        <f t="shared" si="1955"/>
        <v>0</v>
      </c>
      <c r="AW508" s="15">
        <f t="shared" si="1955"/>
        <v>0</v>
      </c>
      <c r="AX508" s="15">
        <f t="shared" si="1955"/>
        <v>0</v>
      </c>
      <c r="AY508" s="17"/>
      <c r="AZ508" s="15">
        <f t="shared" ref="AZ508:BD508" si="1956">AZ507</f>
        <v>6000</v>
      </c>
      <c r="BA508" s="15">
        <f t="shared" si="1956"/>
        <v>6000</v>
      </c>
      <c r="BB508" s="15">
        <v>375</v>
      </c>
      <c r="BC508" s="15">
        <f t="shared" si="1956"/>
        <v>25</v>
      </c>
      <c r="BD508" s="15">
        <f t="shared" si="1956"/>
        <v>0</v>
      </c>
      <c r="BE508" s="15">
        <f t="shared" si="1938"/>
        <v>60</v>
      </c>
      <c r="BF508" s="17"/>
      <c r="BG508" s="15">
        <f t="shared" ref="BG508:BH508" si="1957">BG507</f>
        <v>1000</v>
      </c>
      <c r="BH508" s="15">
        <f t="shared" si="1957"/>
        <v>5000</v>
      </c>
      <c r="BI508" s="17"/>
      <c r="BJ508" s="22">
        <f>G508/G507</f>
        <v>1</v>
      </c>
      <c r="BK508" s="65">
        <f t="shared" ref="BK508:BL508" si="1958">BK507</f>
        <v>0</v>
      </c>
      <c r="BL508" s="65">
        <f t="shared" si="1958"/>
        <v>0</v>
      </c>
      <c r="BM508" s="6">
        <f t="shared" si="1894"/>
        <v>121.20625</v>
      </c>
      <c r="BN508" s="8">
        <f t="shared" si="1895"/>
        <v>250.60532687651326</v>
      </c>
      <c r="BO508" s="12">
        <f t="shared" si="1724"/>
        <v>174.28405521081493</v>
      </c>
      <c r="BP508" s="50">
        <f>(1-'#Constant'!$A$3)/($J508*'#Constant'!$B$3/'#Constant'!$C$3^($D508-1)+1)+'#Constant'!$A$3</f>
        <v>0.87217391304347835</v>
      </c>
      <c r="BQ508" s="4">
        <f t="shared" si="1896"/>
        <v>206.38085742771682</v>
      </c>
      <c r="BR508" s="50">
        <f>(1-'#Constant'!$A$3)/($K508*'#Constant'!$B$3/'#Constant'!$C$3^($D508-1)+1)+'#Constant'!$A$3</f>
        <v>0.87217391304347835</v>
      </c>
      <c r="BS508" s="4">
        <f t="shared" si="1897"/>
        <v>294.8297963253097</v>
      </c>
      <c r="BT508"/>
    </row>
    <row r="509" spans="1:72" x14ac:dyDescent="0.3">
      <c r="A509">
        <v>628</v>
      </c>
      <c r="B509" s="18" t="str">
        <f>VLOOKUP(CONCATENATE("CREATURE_NAME_",A509),[1]Localization_Hero!$A:$E,2,FALSE)</f>
        <v>{1}의 빛</v>
      </c>
      <c r="C509" s="43" t="str">
        <f>VLOOKUP($A509,[2]CreatureTable!$A:$I,9,FALSE)</f>
        <v>Assassin</v>
      </c>
      <c r="D509">
        <v>1</v>
      </c>
      <c r="E509">
        <v>1</v>
      </c>
      <c r="F509" s="18">
        <v>1</v>
      </c>
      <c r="G509" s="10">
        <v>100</v>
      </c>
      <c r="H509" s="10">
        <v>100</v>
      </c>
      <c r="I509" s="10">
        <v>3600</v>
      </c>
      <c r="J509" s="10">
        <v>50</v>
      </c>
      <c r="K509" s="10">
        <v>50</v>
      </c>
      <c r="L509" s="2"/>
      <c r="M509" s="10">
        <v>200</v>
      </c>
      <c r="N509" s="10">
        <v>0</v>
      </c>
      <c r="O509" s="10">
        <v>0</v>
      </c>
      <c r="P509" s="10">
        <v>200</v>
      </c>
      <c r="Q509" s="10">
        <v>0</v>
      </c>
      <c r="R509" s="10">
        <v>0</v>
      </c>
      <c r="S509" s="10">
        <v>0</v>
      </c>
      <c r="T509" s="10">
        <v>0</v>
      </c>
      <c r="U509" s="10">
        <v>0</v>
      </c>
      <c r="V509" s="10">
        <v>0</v>
      </c>
      <c r="W509" s="2"/>
      <c r="X509" s="10">
        <v>200</v>
      </c>
      <c r="Y509" s="10">
        <v>0</v>
      </c>
      <c r="Z509" s="10">
        <v>0</v>
      </c>
      <c r="AA509" s="10">
        <v>200</v>
      </c>
      <c r="AB509" s="10">
        <v>0</v>
      </c>
      <c r="AC509" s="10">
        <v>0</v>
      </c>
      <c r="AD509" s="10">
        <v>0</v>
      </c>
      <c r="AE509" s="10">
        <v>0</v>
      </c>
      <c r="AF509" s="10">
        <v>0</v>
      </c>
      <c r="AG509" s="10">
        <v>0</v>
      </c>
      <c r="AH509" s="10">
        <v>0</v>
      </c>
      <c r="AI509" s="10">
        <v>0</v>
      </c>
      <c r="AJ509" s="3"/>
      <c r="AK509" s="10">
        <v>0</v>
      </c>
      <c r="AL509" s="10">
        <v>0</v>
      </c>
      <c r="AM509" s="3"/>
      <c r="AN509" s="10">
        <f>ROUND(VLOOKUP($C509,$B$4:$BH$42,39,FALSE),0)</f>
        <v>0</v>
      </c>
      <c r="AO509" s="10">
        <f>ROUND(VLOOKUP($C509,$B$4:$BH$42,40,FALSE),0)</f>
        <v>0</v>
      </c>
      <c r="AP509" s="10">
        <f>ROUND(VLOOKUP($C509,$B$4:$BH$42,41,FALSE),0)</f>
        <v>0</v>
      </c>
      <c r="AQ509" s="10">
        <f>ROUND(VLOOKUP($C509,$B$4:$BH$42,42,FALSE),0)</f>
        <v>0</v>
      </c>
      <c r="AR509" s="10">
        <f>ROUND(VLOOKUP($C509,$B$4:$BH$42,43,FALSE),0)</f>
        <v>0</v>
      </c>
      <c r="AS509" s="10">
        <f>ROUND(VLOOKUP($C509,$B$4:$BH$42,44,FALSE),0)</f>
        <v>0</v>
      </c>
      <c r="AT509" s="10">
        <f>ROUND(VLOOKUP($C509,$B$4:$BH$42,45,FALSE),0)</f>
        <v>0</v>
      </c>
      <c r="AU509" s="10">
        <f>ROUND(VLOOKUP($C509,$B$4:$BH$42,46,FALSE),0)</f>
        <v>0</v>
      </c>
      <c r="AV509" s="10">
        <f>ROUND(VLOOKUP($C509,$B$4:$BH$42,47,FALSE),0)</f>
        <v>0</v>
      </c>
      <c r="AW509" s="10">
        <f>ROUND(VLOOKUP($C509,$B$4:$BH$42,48,FALSE),0)</f>
        <v>0</v>
      </c>
      <c r="AX509" s="10">
        <f>ROUND(VLOOKUP($C509,$B$4:$BH$42,49,FALSE),0)</f>
        <v>0</v>
      </c>
      <c r="AY509" s="3"/>
      <c r="AZ509" s="10">
        <v>6000</v>
      </c>
      <c r="BA509" s="10">
        <v>6000</v>
      </c>
      <c r="BB509" s="10">
        <v>180</v>
      </c>
      <c r="BC509" s="10">
        <v>25</v>
      </c>
      <c r="BD509" s="10">
        <v>0</v>
      </c>
      <c r="BE509" s="10">
        <v>60</v>
      </c>
      <c r="BF509" s="3"/>
      <c r="BG509" s="10">
        <v>1000</v>
      </c>
      <c r="BH509" s="10">
        <v>5000</v>
      </c>
      <c r="BI509" s="3"/>
      <c r="BJ509" s="21">
        <v>1</v>
      </c>
      <c r="BK509" s="65">
        <v>0</v>
      </c>
      <c r="BL509" s="65">
        <v>0</v>
      </c>
      <c r="BM509" s="6">
        <f t="shared" si="1894"/>
        <v>120</v>
      </c>
      <c r="BN509" s="8">
        <f t="shared" si="1895"/>
        <v>257.97607178464602</v>
      </c>
      <c r="BO509" s="12">
        <f t="shared" si="1724"/>
        <v>175.94637994047369</v>
      </c>
      <c r="BP509" s="50">
        <f>(1-'#Constant'!$A$3)/($J509*'#Constant'!$B$3/'#Constant'!$C$3^($D509-1)+1)+'#Constant'!$A$3</f>
        <v>0.87217391304347835</v>
      </c>
      <c r="BQ509" s="4">
        <f t="shared" si="1896"/>
        <v>257.97607178464602</v>
      </c>
      <c r="BR509" s="50">
        <f>(1-'#Constant'!$A$3)/($K509*'#Constant'!$B$3/'#Constant'!$C$3^($D509-1)+1)+'#Constant'!$A$3</f>
        <v>0.87217391304347835</v>
      </c>
      <c r="BS509" s="4">
        <f t="shared" si="1897"/>
        <v>257.97607178464602</v>
      </c>
      <c r="BT509">
        <f>BO509/$BO$4*100</f>
        <v>133.72590924084261</v>
      </c>
    </row>
    <row r="510" spans="1:72" s="13" customFormat="1" ht="17.25" thickBot="1" x14ac:dyDescent="0.35">
      <c r="B510" s="20"/>
      <c r="D510" s="14">
        <v>1</v>
      </c>
      <c r="E510" s="14">
        <v>1</v>
      </c>
      <c r="F510" s="19">
        <v>1</v>
      </c>
      <c r="G510" s="15">
        <f t="shared" ref="G510" si="1959">G509</f>
        <v>100</v>
      </c>
      <c r="H510" s="15">
        <f t="shared" ref="H510" si="1960">H509</f>
        <v>100</v>
      </c>
      <c r="I510" s="15">
        <f t="shared" ref="I510" si="1961">I509</f>
        <v>3600</v>
      </c>
      <c r="J510" s="15">
        <f t="shared" ref="J510" si="1962">J509</f>
        <v>50</v>
      </c>
      <c r="K510" s="15">
        <f t="shared" ref="K510" si="1963">K509</f>
        <v>50</v>
      </c>
      <c r="L510" s="16"/>
      <c r="M510" s="15">
        <v>200</v>
      </c>
      <c r="N510" s="15">
        <v>0</v>
      </c>
      <c r="O510" s="15">
        <v>0</v>
      </c>
      <c r="P510" s="15">
        <v>200</v>
      </c>
      <c r="Q510" s="15">
        <v>0</v>
      </c>
      <c r="R510" s="15">
        <v>0</v>
      </c>
      <c r="S510" s="15">
        <v>0</v>
      </c>
      <c r="T510" s="15">
        <v>0</v>
      </c>
      <c r="U510" s="15">
        <v>0</v>
      </c>
      <c r="V510" s="15">
        <v>0</v>
      </c>
      <c r="W510" s="16"/>
      <c r="X510" s="15">
        <v>200</v>
      </c>
      <c r="Y510" s="15">
        <v>0</v>
      </c>
      <c r="Z510" s="15">
        <v>0</v>
      </c>
      <c r="AA510" s="15">
        <v>200</v>
      </c>
      <c r="AB510" s="15">
        <v>0</v>
      </c>
      <c r="AC510" s="15">
        <v>0</v>
      </c>
      <c r="AD510" s="15">
        <v>0</v>
      </c>
      <c r="AE510" s="15">
        <v>0</v>
      </c>
      <c r="AF510" s="15">
        <v>0</v>
      </c>
      <c r="AG510" s="15">
        <v>0</v>
      </c>
      <c r="AH510" s="15">
        <v>0</v>
      </c>
      <c r="AI510" s="15">
        <v>0</v>
      </c>
      <c r="AJ510" s="17"/>
      <c r="AK510" s="15">
        <v>0</v>
      </c>
      <c r="AL510" s="15">
        <v>0</v>
      </c>
      <c r="AM510" s="17"/>
      <c r="AN510" s="15">
        <f t="shared" ref="AN510:AX510" si="1964">AN509</f>
        <v>0</v>
      </c>
      <c r="AO510" s="15">
        <f t="shared" si="1964"/>
        <v>0</v>
      </c>
      <c r="AP510" s="15">
        <f t="shared" si="1964"/>
        <v>0</v>
      </c>
      <c r="AQ510" s="15">
        <f t="shared" si="1964"/>
        <v>0</v>
      </c>
      <c r="AR510" s="15">
        <f t="shared" si="1964"/>
        <v>0</v>
      </c>
      <c r="AS510" s="15">
        <f t="shared" si="1964"/>
        <v>0</v>
      </c>
      <c r="AT510" s="15">
        <f t="shared" si="1964"/>
        <v>0</v>
      </c>
      <c r="AU510" s="15">
        <f t="shared" si="1964"/>
        <v>0</v>
      </c>
      <c r="AV510" s="15">
        <f t="shared" si="1964"/>
        <v>0</v>
      </c>
      <c r="AW510" s="15">
        <f t="shared" si="1964"/>
        <v>0</v>
      </c>
      <c r="AX510" s="15">
        <f t="shared" si="1964"/>
        <v>0</v>
      </c>
      <c r="AY510" s="17"/>
      <c r="AZ510" s="15">
        <f t="shared" ref="AZ510:BD510" si="1965">AZ509</f>
        <v>6000</v>
      </c>
      <c r="BA510" s="15">
        <f t="shared" si="1965"/>
        <v>6000</v>
      </c>
      <c r="BB510" s="15">
        <v>180</v>
      </c>
      <c r="BC510" s="15">
        <f t="shared" si="1965"/>
        <v>25</v>
      </c>
      <c r="BD510" s="15">
        <f t="shared" si="1965"/>
        <v>0</v>
      </c>
      <c r="BE510" s="15">
        <f t="shared" si="1938"/>
        <v>60</v>
      </c>
      <c r="BF510" s="17"/>
      <c r="BG510" s="15">
        <f t="shared" ref="BG510:BH510" si="1966">BG509</f>
        <v>1000</v>
      </c>
      <c r="BH510" s="15">
        <f t="shared" si="1966"/>
        <v>5000</v>
      </c>
      <c r="BI510" s="17"/>
      <c r="BJ510" s="22">
        <f>G510/G509</f>
        <v>1</v>
      </c>
      <c r="BK510" s="65">
        <f t="shared" ref="BK510:BL510" si="1967">BK509</f>
        <v>0</v>
      </c>
      <c r="BL510" s="65">
        <f t="shared" si="1967"/>
        <v>0</v>
      </c>
      <c r="BM510" s="6">
        <f t="shared" si="1894"/>
        <v>120</v>
      </c>
      <c r="BN510" s="8">
        <f t="shared" si="1895"/>
        <v>257.97607178464602</v>
      </c>
      <c r="BO510" s="12">
        <f t="shared" si="1724"/>
        <v>175.94637994047369</v>
      </c>
      <c r="BP510" s="50">
        <f>(1-'#Constant'!$A$3)/($J510*'#Constant'!$B$3/'#Constant'!$C$3^($D510-1)+1)+'#Constant'!$A$3</f>
        <v>0.87217391304347835</v>
      </c>
      <c r="BQ510" s="4">
        <f t="shared" si="1896"/>
        <v>257.97607178464602</v>
      </c>
      <c r="BR510" s="50">
        <f>(1-'#Constant'!$A$3)/($K510*'#Constant'!$B$3/'#Constant'!$C$3^($D510-1)+1)+'#Constant'!$A$3</f>
        <v>0.87217391304347835</v>
      </c>
      <c r="BS510" s="4">
        <f t="shared" si="1897"/>
        <v>257.97607178464602</v>
      </c>
      <c r="BT510"/>
    </row>
    <row r="511" spans="1:72" x14ac:dyDescent="0.3">
      <c r="A511">
        <v>629</v>
      </c>
      <c r="B511" s="18" t="str">
        <f>VLOOKUP(CONCATENATE("CREATURE_NAME_",A511),[1]Localization_Hero!$A:$E,2,FALSE)</f>
        <v>{1}의 빛</v>
      </c>
      <c r="C511" s="43" t="str">
        <f>VLOOKUP($A511,[2]CreatureTable!$A:$I,9,FALSE)</f>
        <v>Archer</v>
      </c>
      <c r="D511">
        <v>1</v>
      </c>
      <c r="E511">
        <v>1</v>
      </c>
      <c r="F511" s="18">
        <v>1</v>
      </c>
      <c r="G511" s="10">
        <v>100</v>
      </c>
      <c r="H511" s="10">
        <v>100</v>
      </c>
      <c r="I511" s="10">
        <v>3600</v>
      </c>
      <c r="J511" s="10">
        <v>50</v>
      </c>
      <c r="K511" s="10">
        <v>50</v>
      </c>
      <c r="L511" s="2"/>
      <c r="M511" s="10">
        <v>150</v>
      </c>
      <c r="N511" s="10">
        <v>0</v>
      </c>
      <c r="O511" s="10">
        <v>0</v>
      </c>
      <c r="P511" s="10">
        <v>0</v>
      </c>
      <c r="Q511" s="10">
        <v>0</v>
      </c>
      <c r="R511" s="10">
        <v>0</v>
      </c>
      <c r="S511" s="10">
        <v>100</v>
      </c>
      <c r="T511" s="10">
        <v>250</v>
      </c>
      <c r="U511" s="10">
        <v>0</v>
      </c>
      <c r="V511" s="10">
        <v>0</v>
      </c>
      <c r="W511" s="2"/>
      <c r="X511" s="10">
        <v>150</v>
      </c>
      <c r="Y511" s="10">
        <v>0</v>
      </c>
      <c r="Z511" s="10">
        <v>0</v>
      </c>
      <c r="AA511" s="10">
        <v>0</v>
      </c>
      <c r="AB511" s="10">
        <v>0</v>
      </c>
      <c r="AC511" s="10">
        <v>0</v>
      </c>
      <c r="AD511" s="10">
        <v>100</v>
      </c>
      <c r="AE511" s="10">
        <v>250</v>
      </c>
      <c r="AF511" s="10">
        <v>0</v>
      </c>
      <c r="AG511" s="10">
        <v>0</v>
      </c>
      <c r="AH511" s="10">
        <v>0</v>
      </c>
      <c r="AI511" s="10">
        <v>0</v>
      </c>
      <c r="AJ511" s="3"/>
      <c r="AK511" s="10">
        <v>0</v>
      </c>
      <c r="AL511" s="10">
        <v>0</v>
      </c>
      <c r="AM511" s="3"/>
      <c r="AN511" s="10">
        <f>ROUND(VLOOKUP($C511,$B$4:$BH$42,39,FALSE),0)</f>
        <v>0</v>
      </c>
      <c r="AO511" s="10">
        <f>ROUND(VLOOKUP($C511,$B$4:$BH$42,40,FALSE),0)</f>
        <v>0</v>
      </c>
      <c r="AP511" s="10">
        <f>ROUND(VLOOKUP($C511,$B$4:$BH$42,41,FALSE),0)</f>
        <v>0</v>
      </c>
      <c r="AQ511" s="10">
        <f>ROUND(VLOOKUP($C511,$B$4:$BH$42,42,FALSE),0)</f>
        <v>0</v>
      </c>
      <c r="AR511" s="10">
        <f>ROUND(VLOOKUP($C511,$B$4:$BH$42,43,FALSE),0)</f>
        <v>0</v>
      </c>
      <c r="AS511" s="10">
        <f>ROUND(VLOOKUP($C511,$B$4:$BH$42,44,FALSE),0)</f>
        <v>0</v>
      </c>
      <c r="AT511" s="10">
        <f>ROUND(VLOOKUP($C511,$B$4:$BH$42,45,FALSE),0)</f>
        <v>0</v>
      </c>
      <c r="AU511" s="10">
        <f>ROUND(VLOOKUP($C511,$B$4:$BH$42,46,FALSE),0)</f>
        <v>0</v>
      </c>
      <c r="AV511" s="10">
        <f>ROUND(VLOOKUP($C511,$B$4:$BH$42,47,FALSE),0)</f>
        <v>0</v>
      </c>
      <c r="AW511" s="10">
        <f>ROUND(VLOOKUP($C511,$B$4:$BH$42,48,FALSE),0)</f>
        <v>0</v>
      </c>
      <c r="AX511" s="10">
        <f>ROUND(VLOOKUP($C511,$B$4:$BH$42,49,FALSE),0)</f>
        <v>0</v>
      </c>
      <c r="AY511" s="3"/>
      <c r="AZ511" s="10">
        <v>6000</v>
      </c>
      <c r="BA511" s="10">
        <v>6000</v>
      </c>
      <c r="BB511" s="10">
        <v>500</v>
      </c>
      <c r="BC511" s="10">
        <v>25</v>
      </c>
      <c r="BD511" s="10">
        <v>0</v>
      </c>
      <c r="BE511" s="10">
        <v>60</v>
      </c>
      <c r="BF511" s="3"/>
      <c r="BG511" s="10">
        <v>1000</v>
      </c>
      <c r="BH511" s="10">
        <v>5000</v>
      </c>
      <c r="BI511" s="3"/>
      <c r="BJ511" s="21">
        <v>1</v>
      </c>
      <c r="BK511" s="65">
        <v>0</v>
      </c>
      <c r="BL511" s="65">
        <v>0</v>
      </c>
      <c r="BM511" s="6">
        <f t="shared" si="1894"/>
        <v>132.60937499999997</v>
      </c>
      <c r="BN511" s="8">
        <f t="shared" si="1895"/>
        <v>206.38085742771682</v>
      </c>
      <c r="BO511" s="12">
        <f t="shared" si="1724"/>
        <v>165.43287616267096</v>
      </c>
      <c r="BP511" s="50">
        <f>(1-'#Constant'!$A$3)/($J511*'#Constant'!$B$3/'#Constant'!$C$3^($D511-1)+1)+'#Constant'!$A$3</f>
        <v>0.87217391304347835</v>
      </c>
      <c r="BQ511" s="4">
        <f t="shared" si="1896"/>
        <v>206.38085742771682</v>
      </c>
      <c r="BR511" s="50">
        <f>(1-'#Constant'!$A$3)/($K511*'#Constant'!$B$3/'#Constant'!$C$3^($D511-1)+1)+'#Constant'!$A$3</f>
        <v>0.87217391304347835</v>
      </c>
      <c r="BS511" s="4">
        <f t="shared" si="1897"/>
        <v>206.38085742771682</v>
      </c>
      <c r="BT511">
        <f>BO511/$BO$4*100</f>
        <v>125.73524837888365</v>
      </c>
    </row>
    <row r="512" spans="1:72" s="13" customFormat="1" ht="17.25" thickBot="1" x14ac:dyDescent="0.35">
      <c r="B512" s="20"/>
      <c r="D512" s="14">
        <v>1</v>
      </c>
      <c r="E512" s="14">
        <v>1</v>
      </c>
      <c r="F512" s="19">
        <v>1</v>
      </c>
      <c r="G512" s="15">
        <f t="shared" ref="G512" si="1968">G511</f>
        <v>100</v>
      </c>
      <c r="H512" s="15">
        <f t="shared" ref="H512" si="1969">H511</f>
        <v>100</v>
      </c>
      <c r="I512" s="15">
        <f t="shared" ref="I512" si="1970">I511</f>
        <v>3600</v>
      </c>
      <c r="J512" s="15">
        <f t="shared" ref="J512" si="1971">J511</f>
        <v>50</v>
      </c>
      <c r="K512" s="15">
        <f t="shared" ref="K512" si="1972">K511</f>
        <v>50</v>
      </c>
      <c r="L512" s="16"/>
      <c r="M512" s="15">
        <v>150</v>
      </c>
      <c r="N512" s="15">
        <v>0</v>
      </c>
      <c r="O512" s="15">
        <v>0</v>
      </c>
      <c r="P512" s="15">
        <v>0</v>
      </c>
      <c r="Q512" s="15">
        <v>0</v>
      </c>
      <c r="R512" s="15">
        <v>0</v>
      </c>
      <c r="S512" s="15">
        <v>100</v>
      </c>
      <c r="T512" s="15">
        <v>250</v>
      </c>
      <c r="U512" s="15">
        <v>0</v>
      </c>
      <c r="V512" s="15">
        <v>0</v>
      </c>
      <c r="W512" s="16"/>
      <c r="X512" s="15">
        <v>150</v>
      </c>
      <c r="Y512" s="15">
        <v>0</v>
      </c>
      <c r="Z512" s="15">
        <v>0</v>
      </c>
      <c r="AA512" s="15">
        <v>0</v>
      </c>
      <c r="AB512" s="15">
        <v>0</v>
      </c>
      <c r="AC512" s="15">
        <v>0</v>
      </c>
      <c r="AD512" s="15">
        <v>100</v>
      </c>
      <c r="AE512" s="15">
        <v>250</v>
      </c>
      <c r="AF512" s="15">
        <v>0</v>
      </c>
      <c r="AG512" s="15">
        <v>0</v>
      </c>
      <c r="AH512" s="15">
        <v>0</v>
      </c>
      <c r="AI512" s="15">
        <v>0</v>
      </c>
      <c r="AJ512" s="17"/>
      <c r="AK512" s="15">
        <v>0</v>
      </c>
      <c r="AL512" s="15">
        <v>0</v>
      </c>
      <c r="AM512" s="17"/>
      <c r="AN512" s="15">
        <f t="shared" ref="AN512:AX512" si="1973">AN511</f>
        <v>0</v>
      </c>
      <c r="AO512" s="15">
        <f t="shared" si="1973"/>
        <v>0</v>
      </c>
      <c r="AP512" s="15">
        <f t="shared" si="1973"/>
        <v>0</v>
      </c>
      <c r="AQ512" s="15">
        <f t="shared" si="1973"/>
        <v>0</v>
      </c>
      <c r="AR512" s="15">
        <f t="shared" si="1973"/>
        <v>0</v>
      </c>
      <c r="AS512" s="15">
        <f t="shared" si="1973"/>
        <v>0</v>
      </c>
      <c r="AT512" s="15">
        <f t="shared" si="1973"/>
        <v>0</v>
      </c>
      <c r="AU512" s="15">
        <f t="shared" si="1973"/>
        <v>0</v>
      </c>
      <c r="AV512" s="15">
        <f t="shared" si="1973"/>
        <v>0</v>
      </c>
      <c r="AW512" s="15">
        <f t="shared" si="1973"/>
        <v>0</v>
      </c>
      <c r="AX512" s="15">
        <f t="shared" si="1973"/>
        <v>0</v>
      </c>
      <c r="AY512" s="17"/>
      <c r="AZ512" s="15">
        <f t="shared" ref="AZ512:BD512" si="1974">AZ511</f>
        <v>6000</v>
      </c>
      <c r="BA512" s="15">
        <f t="shared" si="1974"/>
        <v>6000</v>
      </c>
      <c r="BB512" s="15">
        <v>500</v>
      </c>
      <c r="BC512" s="15">
        <f t="shared" si="1974"/>
        <v>25</v>
      </c>
      <c r="BD512" s="15">
        <f t="shared" si="1974"/>
        <v>0</v>
      </c>
      <c r="BE512" s="15">
        <f t="shared" si="1938"/>
        <v>60</v>
      </c>
      <c r="BF512" s="17"/>
      <c r="BG512" s="15">
        <f t="shared" ref="BG512:BH512" si="1975">BG511</f>
        <v>1000</v>
      </c>
      <c r="BH512" s="15">
        <f t="shared" si="1975"/>
        <v>5000</v>
      </c>
      <c r="BI512" s="17"/>
      <c r="BJ512" s="22">
        <f>G512/G511</f>
        <v>1</v>
      </c>
      <c r="BK512" s="65">
        <f>BK511</f>
        <v>0</v>
      </c>
      <c r="BL512" s="65">
        <f>BL511</f>
        <v>0</v>
      </c>
      <c r="BM512" s="6">
        <f t="shared" si="1894"/>
        <v>132.60937499999997</v>
      </c>
      <c r="BN512" s="8">
        <f t="shared" si="1895"/>
        <v>206.38085742771682</v>
      </c>
      <c r="BO512" s="12">
        <f t="shared" si="1724"/>
        <v>165.43287616267096</v>
      </c>
      <c r="BP512" s="50">
        <f>(1-'#Constant'!$A$3)/($J512*'#Constant'!$B$3/'#Constant'!$C$3^($D512-1)+1)+'#Constant'!$A$3</f>
        <v>0.87217391304347835</v>
      </c>
      <c r="BQ512" s="4">
        <f t="shared" si="1896"/>
        <v>206.38085742771682</v>
      </c>
      <c r="BR512" s="50">
        <f>(1-'#Constant'!$A$3)/($K512*'#Constant'!$B$3/'#Constant'!$C$3^($D512-1)+1)+'#Constant'!$A$3</f>
        <v>0.87217391304347835</v>
      </c>
      <c r="BS512" s="4">
        <f t="shared" si="1897"/>
        <v>206.38085742771682</v>
      </c>
      <c r="BT512"/>
    </row>
    <row r="513" spans="1:72" x14ac:dyDescent="0.3">
      <c r="A513">
        <v>630</v>
      </c>
      <c r="B513" s="18" t="str">
        <f>VLOOKUP(CONCATENATE("CREATURE_NAME_",A513),[1]Localization_Hero!$A:$E,2,FALSE)</f>
        <v>{1}의 빛</v>
      </c>
      <c r="C513" s="43" t="str">
        <f>VLOOKUP($A513,[2]CreatureTable!$A:$I,9,FALSE)</f>
        <v>Priest</v>
      </c>
      <c r="D513">
        <v>1</v>
      </c>
      <c r="E513">
        <v>1</v>
      </c>
      <c r="F513" s="18">
        <v>1</v>
      </c>
      <c r="G513" s="10">
        <v>100</v>
      </c>
      <c r="H513" s="10">
        <v>100</v>
      </c>
      <c r="I513" s="10">
        <v>3600</v>
      </c>
      <c r="J513" s="10">
        <v>50</v>
      </c>
      <c r="K513" s="10">
        <v>50</v>
      </c>
      <c r="L513" s="2"/>
      <c r="M513" s="10">
        <v>100</v>
      </c>
      <c r="N513" s="10">
        <v>0</v>
      </c>
      <c r="O513" s="10">
        <v>0</v>
      </c>
      <c r="P513" s="10">
        <v>0</v>
      </c>
      <c r="Q513" s="10">
        <v>0</v>
      </c>
      <c r="R513" s="10">
        <v>0</v>
      </c>
      <c r="S513" s="10">
        <v>100</v>
      </c>
      <c r="T513" s="10">
        <v>0</v>
      </c>
      <c r="U513" s="10">
        <v>0</v>
      </c>
      <c r="V513" s="10">
        <v>0</v>
      </c>
      <c r="W513" s="2"/>
      <c r="X513" s="10">
        <v>100</v>
      </c>
      <c r="Y513" s="10">
        <v>0</v>
      </c>
      <c r="Z513" s="10">
        <v>0</v>
      </c>
      <c r="AA513" s="10">
        <v>0</v>
      </c>
      <c r="AB513" s="10">
        <v>500</v>
      </c>
      <c r="AC513" s="10">
        <v>250</v>
      </c>
      <c r="AD513" s="10">
        <v>100</v>
      </c>
      <c r="AE513" s="10">
        <v>0</v>
      </c>
      <c r="AF513" s="10">
        <v>0</v>
      </c>
      <c r="AG513" s="10">
        <v>150</v>
      </c>
      <c r="AH513" s="10">
        <v>0</v>
      </c>
      <c r="AI513" s="10">
        <v>0</v>
      </c>
      <c r="AJ513" s="3"/>
      <c r="AK513" s="10">
        <v>0</v>
      </c>
      <c r="AL513" s="10">
        <v>0</v>
      </c>
      <c r="AM513" s="3"/>
      <c r="AN513" s="10">
        <f>ROUND(VLOOKUP($C513,$B$4:$BH$42,39,FALSE),0)</f>
        <v>0</v>
      </c>
      <c r="AO513" s="10">
        <f>ROUND(VLOOKUP($C513,$B$4:$BH$42,40,FALSE),0)</f>
        <v>0</v>
      </c>
      <c r="AP513" s="10">
        <f>ROUND(VLOOKUP($C513,$B$4:$BH$42,41,FALSE),0)</f>
        <v>0</v>
      </c>
      <c r="AQ513" s="10">
        <f>ROUND(VLOOKUP($C513,$B$4:$BH$42,42,FALSE),0)</f>
        <v>0</v>
      </c>
      <c r="AR513" s="10">
        <f>ROUND(VLOOKUP($C513,$B$4:$BH$42,43,FALSE),0)</f>
        <v>0</v>
      </c>
      <c r="AS513" s="10">
        <f>ROUND(VLOOKUP($C513,$B$4:$BH$42,44,FALSE),0)</f>
        <v>0</v>
      </c>
      <c r="AT513" s="10">
        <f>ROUND(VLOOKUP($C513,$B$4:$BH$42,45,FALSE),0)</f>
        <v>0</v>
      </c>
      <c r="AU513" s="10">
        <f>ROUND(VLOOKUP($C513,$B$4:$BH$42,46,FALSE),0)</f>
        <v>0</v>
      </c>
      <c r="AV513" s="10">
        <f>ROUND(VLOOKUP($C513,$B$4:$BH$42,47,FALSE),0)</f>
        <v>0</v>
      </c>
      <c r="AW513" s="10">
        <f>ROUND(VLOOKUP($C513,$B$4:$BH$42,48,FALSE),0)</f>
        <v>0</v>
      </c>
      <c r="AX513" s="10">
        <f>ROUND(VLOOKUP($C513,$B$4:$BH$42,49,FALSE),0)</f>
        <v>0</v>
      </c>
      <c r="AY513" s="3"/>
      <c r="AZ513" s="10">
        <v>6000</v>
      </c>
      <c r="BA513" s="10">
        <v>6000</v>
      </c>
      <c r="BB513" s="10">
        <v>425</v>
      </c>
      <c r="BC513" s="10">
        <v>25</v>
      </c>
      <c r="BD513" s="10">
        <v>0</v>
      </c>
      <c r="BE513" s="10">
        <v>60</v>
      </c>
      <c r="BF513" s="3"/>
      <c r="BG513" s="10">
        <v>1000</v>
      </c>
      <c r="BH513" s="10">
        <v>5000</v>
      </c>
      <c r="BI513" s="3"/>
      <c r="BJ513" s="21">
        <v>1</v>
      </c>
      <c r="BK513" s="65">
        <v>0</v>
      </c>
      <c r="BL513" s="65">
        <v>0</v>
      </c>
      <c r="BM513" s="6">
        <f t="shared" si="1894"/>
        <v>112.75</v>
      </c>
      <c r="BN513" s="8">
        <f t="shared" si="1895"/>
        <v>297.4312357046507</v>
      </c>
      <c r="BO513" s="12">
        <f t="shared" ref="BO513:BO514" si="1976">SQRT(BM513*BN513)</f>
        <v>183.12665514801324</v>
      </c>
      <c r="BP513" s="50">
        <f>(1-'#Constant'!$A$3)/($J513*'#Constant'!$B$3/'#Constant'!$C$3^($D513-1)+1)+'#Constant'!$A$3</f>
        <v>0.87217391304347835</v>
      </c>
      <c r="BQ513" s="4">
        <f t="shared" si="1896"/>
        <v>206.38085742771682</v>
      </c>
      <c r="BR513" s="50">
        <f>(1-'#Constant'!$A$3)/($K513*'#Constant'!$B$3/'#Constant'!$C$3^($D513-1)+1)+'#Constant'!$A$3</f>
        <v>0.87217391304347835</v>
      </c>
      <c r="BS513" s="4">
        <f t="shared" si="1897"/>
        <v>388.48161398158459</v>
      </c>
      <c r="BT513">
        <f>BO513/$BO$4*100</f>
        <v>139.18319020935451</v>
      </c>
    </row>
    <row r="514" spans="1:72" s="13" customFormat="1" ht="17.25" thickBot="1" x14ac:dyDescent="0.35">
      <c r="B514" s="20"/>
      <c r="D514" s="14">
        <v>1</v>
      </c>
      <c r="E514" s="14">
        <v>1</v>
      </c>
      <c r="F514" s="19">
        <v>1</v>
      </c>
      <c r="G514" s="15">
        <f t="shared" ref="G514" si="1977">G513</f>
        <v>100</v>
      </c>
      <c r="H514" s="15">
        <f t="shared" ref="H514" si="1978">H513</f>
        <v>100</v>
      </c>
      <c r="I514" s="15">
        <f t="shared" ref="I514" si="1979">I513</f>
        <v>3600</v>
      </c>
      <c r="J514" s="15">
        <f t="shared" ref="J514" si="1980">J513</f>
        <v>50</v>
      </c>
      <c r="K514" s="15">
        <f t="shared" ref="K514" si="1981">K513</f>
        <v>50</v>
      </c>
      <c r="L514" s="16"/>
      <c r="M514" s="15">
        <v>100</v>
      </c>
      <c r="N514" s="15">
        <v>0</v>
      </c>
      <c r="O514" s="15">
        <v>0</v>
      </c>
      <c r="P514" s="15">
        <v>0</v>
      </c>
      <c r="Q514" s="15">
        <v>0</v>
      </c>
      <c r="R514" s="15">
        <v>0</v>
      </c>
      <c r="S514" s="15">
        <v>100</v>
      </c>
      <c r="T514" s="15">
        <v>0</v>
      </c>
      <c r="U514" s="15">
        <v>0</v>
      </c>
      <c r="V514" s="15">
        <v>0</v>
      </c>
      <c r="W514" s="16"/>
      <c r="X514" s="15">
        <v>100</v>
      </c>
      <c r="Y514" s="15">
        <v>0</v>
      </c>
      <c r="Z514" s="15">
        <v>0</v>
      </c>
      <c r="AA514" s="15">
        <v>0</v>
      </c>
      <c r="AB514" s="15">
        <v>500</v>
      </c>
      <c r="AC514" s="15">
        <v>250</v>
      </c>
      <c r="AD514" s="15">
        <v>100</v>
      </c>
      <c r="AE514" s="15">
        <v>0</v>
      </c>
      <c r="AF514" s="15">
        <v>0</v>
      </c>
      <c r="AG514" s="15">
        <v>150</v>
      </c>
      <c r="AH514" s="15">
        <v>0</v>
      </c>
      <c r="AI514" s="15">
        <v>0</v>
      </c>
      <c r="AJ514" s="17"/>
      <c r="AK514" s="15">
        <v>0</v>
      </c>
      <c r="AL514" s="15">
        <v>0</v>
      </c>
      <c r="AM514" s="17"/>
      <c r="AN514" s="15">
        <f t="shared" ref="AN514:AX514" si="1982">AN513</f>
        <v>0</v>
      </c>
      <c r="AO514" s="15">
        <f t="shared" si="1982"/>
        <v>0</v>
      </c>
      <c r="AP514" s="15">
        <f t="shared" si="1982"/>
        <v>0</v>
      </c>
      <c r="AQ514" s="15">
        <f t="shared" si="1982"/>
        <v>0</v>
      </c>
      <c r="AR514" s="15">
        <f t="shared" si="1982"/>
        <v>0</v>
      </c>
      <c r="AS514" s="15">
        <f t="shared" si="1982"/>
        <v>0</v>
      </c>
      <c r="AT514" s="15">
        <f t="shared" si="1982"/>
        <v>0</v>
      </c>
      <c r="AU514" s="15">
        <f t="shared" si="1982"/>
        <v>0</v>
      </c>
      <c r="AV514" s="15">
        <f t="shared" si="1982"/>
        <v>0</v>
      </c>
      <c r="AW514" s="15">
        <f t="shared" si="1982"/>
        <v>0</v>
      </c>
      <c r="AX514" s="15">
        <f t="shared" si="1982"/>
        <v>0</v>
      </c>
      <c r="AY514" s="17"/>
      <c r="AZ514" s="15">
        <f t="shared" ref="AZ514:BE514" si="1983">AZ513</f>
        <v>6000</v>
      </c>
      <c r="BA514" s="15">
        <f t="shared" si="1983"/>
        <v>6000</v>
      </c>
      <c r="BB514" s="15">
        <v>425</v>
      </c>
      <c r="BC514" s="15">
        <f t="shared" si="1983"/>
        <v>25</v>
      </c>
      <c r="BD514" s="15">
        <f t="shared" si="1983"/>
        <v>0</v>
      </c>
      <c r="BE514" s="15">
        <f t="shared" si="1983"/>
        <v>60</v>
      </c>
      <c r="BF514" s="17"/>
      <c r="BG514" s="15">
        <f t="shared" ref="BG514:BH514" si="1984">BG513</f>
        <v>1000</v>
      </c>
      <c r="BH514" s="15">
        <f t="shared" si="1984"/>
        <v>5000</v>
      </c>
      <c r="BI514" s="17"/>
      <c r="BJ514" s="22">
        <f>G514/G513</f>
        <v>1</v>
      </c>
      <c r="BK514" s="65">
        <f t="shared" ref="BK514:BL516" si="1985">BK513</f>
        <v>0</v>
      </c>
      <c r="BL514" s="65">
        <f t="shared" si="1985"/>
        <v>0</v>
      </c>
      <c r="BM514" s="6">
        <f t="shared" si="1894"/>
        <v>112.75</v>
      </c>
      <c r="BN514" s="8">
        <f t="shared" si="1895"/>
        <v>297.4312357046507</v>
      </c>
      <c r="BO514" s="12">
        <f t="shared" si="1976"/>
        <v>183.12665514801324</v>
      </c>
      <c r="BP514" s="50">
        <f>(1-'#Constant'!$A$3)/($J514*'#Constant'!$B$3/'#Constant'!$C$3^($D514-1)+1)+'#Constant'!$A$3</f>
        <v>0.87217391304347835</v>
      </c>
      <c r="BQ514" s="4">
        <f t="shared" si="1896"/>
        <v>206.38085742771682</v>
      </c>
      <c r="BR514" s="50">
        <f>(1-'#Constant'!$A$3)/($K514*'#Constant'!$B$3/'#Constant'!$C$3^($D514-1)+1)+'#Constant'!$A$3</f>
        <v>0.87217391304347835</v>
      </c>
      <c r="BS514" s="4">
        <f t="shared" si="1897"/>
        <v>388.48161398158459</v>
      </c>
      <c r="BT514"/>
    </row>
    <row r="515" spans="1:72" x14ac:dyDescent="0.3">
      <c r="A515">
        <v>631</v>
      </c>
      <c r="B515" s="18" t="str">
        <f>VLOOKUP(CONCATENATE("CREATURE_NAME_",A515),[1]Localization_Hero!$A:$E,2,FALSE)</f>
        <v>{1}의 빛</v>
      </c>
      <c r="C515" s="43" t="str">
        <f>VLOOKUP($A515,[2]CreatureTable!$A:$I,9,FALSE)</f>
        <v>Archer</v>
      </c>
      <c r="D515">
        <v>1</v>
      </c>
      <c r="E515">
        <v>1</v>
      </c>
      <c r="F515" s="18">
        <v>1</v>
      </c>
      <c r="G515" s="10">
        <v>100</v>
      </c>
      <c r="H515" s="10">
        <v>100</v>
      </c>
      <c r="I515" s="10">
        <v>3600</v>
      </c>
      <c r="J515" s="10">
        <v>50</v>
      </c>
      <c r="K515" s="10">
        <v>50</v>
      </c>
      <c r="L515" s="2"/>
      <c r="M515" s="10">
        <v>150</v>
      </c>
      <c r="N515" s="10">
        <v>0</v>
      </c>
      <c r="O515" s="10">
        <v>0</v>
      </c>
      <c r="P515" s="10">
        <v>0</v>
      </c>
      <c r="Q515" s="10">
        <v>0</v>
      </c>
      <c r="R515" s="10">
        <v>0</v>
      </c>
      <c r="S515" s="10">
        <v>100</v>
      </c>
      <c r="T515" s="10">
        <v>250</v>
      </c>
      <c r="U515" s="10">
        <v>0</v>
      </c>
      <c r="V515" s="10">
        <v>0</v>
      </c>
      <c r="W515" s="2"/>
      <c r="X515" s="10">
        <v>150</v>
      </c>
      <c r="Y515" s="10">
        <v>0</v>
      </c>
      <c r="Z515" s="10">
        <v>0</v>
      </c>
      <c r="AA515" s="10">
        <v>0</v>
      </c>
      <c r="AB515" s="10">
        <v>0</v>
      </c>
      <c r="AC515" s="10">
        <v>0</v>
      </c>
      <c r="AD515" s="10">
        <v>100</v>
      </c>
      <c r="AE515" s="10">
        <v>250</v>
      </c>
      <c r="AF515" s="10">
        <v>0</v>
      </c>
      <c r="AG515" s="10">
        <v>0</v>
      </c>
      <c r="AH515" s="10">
        <v>0</v>
      </c>
      <c r="AI515" s="10">
        <v>0</v>
      </c>
      <c r="AJ515" s="3"/>
      <c r="AK515" s="10">
        <v>0</v>
      </c>
      <c r="AL515" s="10">
        <v>0</v>
      </c>
      <c r="AM515" s="3"/>
      <c r="AN515" s="10">
        <f>ROUND(VLOOKUP($C515,$B$4:$BH$42,39,FALSE),0)</f>
        <v>0</v>
      </c>
      <c r="AO515" s="10">
        <f>ROUND(VLOOKUP($C515,$B$4:$BH$42,40,FALSE),0)</f>
        <v>0</v>
      </c>
      <c r="AP515" s="10">
        <f>ROUND(VLOOKUP($C515,$B$4:$BH$42,41,FALSE),0)</f>
        <v>0</v>
      </c>
      <c r="AQ515" s="10">
        <f>ROUND(VLOOKUP($C515,$B$4:$BH$42,42,FALSE),0)</f>
        <v>0</v>
      </c>
      <c r="AR515" s="10">
        <f>ROUND(VLOOKUP($C515,$B$4:$BH$42,43,FALSE),0)</f>
        <v>0</v>
      </c>
      <c r="AS515" s="10">
        <f>ROUND(VLOOKUP($C515,$B$4:$BH$42,44,FALSE),0)</f>
        <v>0</v>
      </c>
      <c r="AT515" s="10">
        <f>ROUND(VLOOKUP($C515,$B$4:$BH$42,45,FALSE),0)</f>
        <v>0</v>
      </c>
      <c r="AU515" s="10">
        <f>ROUND(VLOOKUP($C515,$B$4:$BH$42,46,FALSE),0)</f>
        <v>0</v>
      </c>
      <c r="AV515" s="10">
        <f>ROUND(VLOOKUP($C515,$B$4:$BH$42,47,FALSE),0)</f>
        <v>0</v>
      </c>
      <c r="AW515" s="10">
        <f>ROUND(VLOOKUP($C515,$B$4:$BH$42,48,FALSE),0)</f>
        <v>0</v>
      </c>
      <c r="AX515" s="10">
        <f>ROUND(VLOOKUP($C515,$B$4:$BH$42,49,FALSE),0)</f>
        <v>0</v>
      </c>
      <c r="AY515" s="3"/>
      <c r="AZ515" s="10">
        <v>6000</v>
      </c>
      <c r="BA515" s="10">
        <v>6000</v>
      </c>
      <c r="BB515" s="10">
        <v>375</v>
      </c>
      <c r="BC515" s="10">
        <v>25</v>
      </c>
      <c r="BD515" s="10">
        <v>0</v>
      </c>
      <c r="BE515" s="10">
        <v>60</v>
      </c>
      <c r="BF515" s="3"/>
      <c r="BG515" s="10">
        <v>1000</v>
      </c>
      <c r="BH515" s="10">
        <v>5000</v>
      </c>
      <c r="BI515" s="3"/>
      <c r="BJ515" s="21">
        <v>1</v>
      </c>
      <c r="BK515" s="65">
        <v>0</v>
      </c>
      <c r="BL515" s="65">
        <v>0</v>
      </c>
      <c r="BM515" s="6">
        <f t="shared" si="1894"/>
        <v>132.60937499999997</v>
      </c>
      <c r="BN515" s="8">
        <f t="shared" si="1895"/>
        <v>206.38085742771682</v>
      </c>
      <c r="BO515" s="12">
        <f t="shared" ref="BO515:BO540" si="1986">SQRT(BM515*BN515)</f>
        <v>165.43287616267096</v>
      </c>
      <c r="BP515" s="50">
        <f>(1-'#Constant'!$A$3)/($J515*'#Constant'!$B$3/'#Constant'!$C$3^($D515-1)+1)+'#Constant'!$A$3</f>
        <v>0.87217391304347835</v>
      </c>
      <c r="BQ515" s="4">
        <f t="shared" si="1896"/>
        <v>206.38085742771682</v>
      </c>
      <c r="BR515" s="50">
        <f>(1-'#Constant'!$A$3)/($K515*'#Constant'!$B$3/'#Constant'!$C$3^($D515-1)+1)+'#Constant'!$A$3</f>
        <v>0.87217391304347835</v>
      </c>
      <c r="BS515" s="4">
        <f t="shared" si="1897"/>
        <v>206.38085742771682</v>
      </c>
      <c r="BT515">
        <f>BO515/$BO$4*100</f>
        <v>125.73524837888365</v>
      </c>
    </row>
    <row r="516" spans="1:72" s="13" customFormat="1" ht="17.25" thickBot="1" x14ac:dyDescent="0.35">
      <c r="B516" s="20"/>
      <c r="D516" s="14">
        <v>1</v>
      </c>
      <c r="E516" s="14">
        <v>1</v>
      </c>
      <c r="F516" s="19">
        <v>1</v>
      </c>
      <c r="G516" s="15">
        <f t="shared" ref="G516" si="1987">G515</f>
        <v>100</v>
      </c>
      <c r="H516" s="15">
        <f t="shared" ref="H516" si="1988">H515</f>
        <v>100</v>
      </c>
      <c r="I516" s="15">
        <f t="shared" ref="I516" si="1989">I515</f>
        <v>3600</v>
      </c>
      <c r="J516" s="15">
        <f t="shared" ref="J516" si="1990">J515</f>
        <v>50</v>
      </c>
      <c r="K516" s="15">
        <f t="shared" ref="K516" si="1991">K515</f>
        <v>50</v>
      </c>
      <c r="L516" s="16"/>
      <c r="M516" s="15">
        <v>150</v>
      </c>
      <c r="N516" s="15">
        <v>0</v>
      </c>
      <c r="O516" s="15">
        <v>0</v>
      </c>
      <c r="P516" s="15">
        <v>0</v>
      </c>
      <c r="Q516" s="15">
        <v>0</v>
      </c>
      <c r="R516" s="15">
        <v>0</v>
      </c>
      <c r="S516" s="15">
        <v>100</v>
      </c>
      <c r="T516" s="15">
        <v>250</v>
      </c>
      <c r="U516" s="15">
        <v>0</v>
      </c>
      <c r="V516" s="15">
        <v>0</v>
      </c>
      <c r="W516" s="16"/>
      <c r="X516" s="15">
        <v>150</v>
      </c>
      <c r="Y516" s="15">
        <v>0</v>
      </c>
      <c r="Z516" s="15">
        <v>0</v>
      </c>
      <c r="AA516" s="15">
        <v>0</v>
      </c>
      <c r="AB516" s="15">
        <v>0</v>
      </c>
      <c r="AC516" s="15">
        <v>0</v>
      </c>
      <c r="AD516" s="15">
        <v>100</v>
      </c>
      <c r="AE516" s="15">
        <v>250</v>
      </c>
      <c r="AF516" s="15">
        <v>0</v>
      </c>
      <c r="AG516" s="15">
        <v>0</v>
      </c>
      <c r="AH516" s="15">
        <v>0</v>
      </c>
      <c r="AI516" s="15">
        <v>0</v>
      </c>
      <c r="AJ516" s="17"/>
      <c r="AK516" s="15">
        <v>0</v>
      </c>
      <c r="AL516" s="15">
        <v>0</v>
      </c>
      <c r="AM516" s="17"/>
      <c r="AN516" s="15">
        <f t="shared" ref="AN516:AX516" si="1992">AN515</f>
        <v>0</v>
      </c>
      <c r="AO516" s="15">
        <f t="shared" si="1992"/>
        <v>0</v>
      </c>
      <c r="AP516" s="15">
        <f t="shared" si="1992"/>
        <v>0</v>
      </c>
      <c r="AQ516" s="15">
        <f t="shared" si="1992"/>
        <v>0</v>
      </c>
      <c r="AR516" s="15">
        <f t="shared" si="1992"/>
        <v>0</v>
      </c>
      <c r="AS516" s="15">
        <f t="shared" si="1992"/>
        <v>0</v>
      </c>
      <c r="AT516" s="15">
        <f t="shared" si="1992"/>
        <v>0</v>
      </c>
      <c r="AU516" s="15">
        <f t="shared" si="1992"/>
        <v>0</v>
      </c>
      <c r="AV516" s="15">
        <f t="shared" si="1992"/>
        <v>0</v>
      </c>
      <c r="AW516" s="15">
        <f t="shared" si="1992"/>
        <v>0</v>
      </c>
      <c r="AX516" s="15">
        <f t="shared" si="1992"/>
        <v>0</v>
      </c>
      <c r="AY516" s="17"/>
      <c r="AZ516" s="15">
        <f t="shared" ref="AZ516:BE516" si="1993">AZ515</f>
        <v>6000</v>
      </c>
      <c r="BA516" s="15">
        <f t="shared" si="1993"/>
        <v>6000</v>
      </c>
      <c r="BB516" s="15">
        <v>375</v>
      </c>
      <c r="BC516" s="15">
        <f t="shared" si="1993"/>
        <v>25</v>
      </c>
      <c r="BD516" s="15">
        <f t="shared" si="1993"/>
        <v>0</v>
      </c>
      <c r="BE516" s="15">
        <f t="shared" si="1993"/>
        <v>60</v>
      </c>
      <c r="BF516" s="17"/>
      <c r="BG516" s="15">
        <f t="shared" ref="BG516:BH516" si="1994">BG515</f>
        <v>1000</v>
      </c>
      <c r="BH516" s="15">
        <f t="shared" si="1994"/>
        <v>5000</v>
      </c>
      <c r="BI516" s="17"/>
      <c r="BJ516" s="22">
        <f>G516/G515</f>
        <v>1</v>
      </c>
      <c r="BK516" s="65">
        <f t="shared" si="1985"/>
        <v>0</v>
      </c>
      <c r="BL516" s="65">
        <f t="shared" si="1985"/>
        <v>0</v>
      </c>
      <c r="BM516" s="6">
        <f t="shared" si="1894"/>
        <v>132.60937499999997</v>
      </c>
      <c r="BN516" s="8">
        <f t="shared" si="1895"/>
        <v>206.38085742771682</v>
      </c>
      <c r="BO516" s="12">
        <f t="shared" si="1986"/>
        <v>165.43287616267096</v>
      </c>
      <c r="BP516" s="50">
        <f>(1-'#Constant'!$A$3)/($J516*'#Constant'!$B$3/'#Constant'!$C$3^($D516-1)+1)+'#Constant'!$A$3</f>
        <v>0.87217391304347835</v>
      </c>
      <c r="BQ516" s="4">
        <f t="shared" si="1896"/>
        <v>206.38085742771682</v>
      </c>
      <c r="BR516" s="50">
        <f>(1-'#Constant'!$A$3)/($K516*'#Constant'!$B$3/'#Constant'!$C$3^($D516-1)+1)+'#Constant'!$A$3</f>
        <v>0.87217391304347835</v>
      </c>
      <c r="BS516" s="4">
        <f t="shared" si="1897"/>
        <v>206.38085742771682</v>
      </c>
      <c r="BT516"/>
    </row>
    <row r="517" spans="1:72" x14ac:dyDescent="0.3">
      <c r="A517">
        <v>632</v>
      </c>
      <c r="B517" s="18" t="str">
        <f>VLOOKUP(CONCATENATE("CREATURE_NAME_",A517),[1]Localization_Hero!$A:$E,2,FALSE)</f>
        <v>{1}의 빛</v>
      </c>
      <c r="C517" s="43" t="str">
        <f>VLOOKUP($A517,[2]CreatureTable!$A:$I,9,FALSE)</f>
        <v>Wizard</v>
      </c>
      <c r="D517">
        <v>1</v>
      </c>
      <c r="E517">
        <v>1</v>
      </c>
      <c r="F517" s="18">
        <v>1</v>
      </c>
      <c r="G517" s="10">
        <v>100</v>
      </c>
      <c r="H517" s="10">
        <v>100</v>
      </c>
      <c r="I517" s="10">
        <v>3600</v>
      </c>
      <c r="J517" s="10">
        <v>50</v>
      </c>
      <c r="K517" s="10">
        <v>50</v>
      </c>
      <c r="L517" s="2"/>
      <c r="M517" s="10">
        <v>100</v>
      </c>
      <c r="N517" s="10">
        <v>0</v>
      </c>
      <c r="O517" s="10">
        <v>0</v>
      </c>
      <c r="P517" s="10">
        <v>0</v>
      </c>
      <c r="Q517" s="10">
        <v>0</v>
      </c>
      <c r="R517" s="10">
        <v>0</v>
      </c>
      <c r="S517" s="10">
        <v>100</v>
      </c>
      <c r="T517" s="10">
        <v>150</v>
      </c>
      <c r="U517" s="10">
        <v>0</v>
      </c>
      <c r="V517" s="10">
        <v>0</v>
      </c>
      <c r="W517" s="2"/>
      <c r="X517" s="10">
        <v>100</v>
      </c>
      <c r="Y517" s="10">
        <v>0</v>
      </c>
      <c r="Z517" s="10">
        <v>0</v>
      </c>
      <c r="AA517" s="10">
        <v>200</v>
      </c>
      <c r="AB517" s="10">
        <v>250</v>
      </c>
      <c r="AC517" s="10">
        <v>0</v>
      </c>
      <c r="AD517" s="10">
        <v>100</v>
      </c>
      <c r="AE517" s="10">
        <v>150</v>
      </c>
      <c r="AF517" s="10">
        <v>0</v>
      </c>
      <c r="AG517" s="10">
        <v>0</v>
      </c>
      <c r="AH517" s="10">
        <v>0</v>
      </c>
      <c r="AI517" s="10">
        <v>0</v>
      </c>
      <c r="AJ517" s="3"/>
      <c r="AK517" s="10">
        <v>0</v>
      </c>
      <c r="AL517" s="10">
        <v>0</v>
      </c>
      <c r="AM517" s="3"/>
      <c r="AN517" s="10">
        <f>ROUND(VLOOKUP($C517,$B$4:$BH$42,39,FALSE),0)</f>
        <v>0</v>
      </c>
      <c r="AO517" s="10">
        <f>ROUND(VLOOKUP($C517,$B$4:$BH$42,40,FALSE),0)</f>
        <v>0</v>
      </c>
      <c r="AP517" s="10">
        <f>ROUND(VLOOKUP($C517,$B$4:$BH$42,41,FALSE),0)</f>
        <v>0</v>
      </c>
      <c r="AQ517" s="10">
        <f>ROUND(VLOOKUP($C517,$B$4:$BH$42,42,FALSE),0)</f>
        <v>0</v>
      </c>
      <c r="AR517" s="10">
        <f>ROUND(VLOOKUP($C517,$B$4:$BH$42,43,FALSE),0)</f>
        <v>0</v>
      </c>
      <c r="AS517" s="10">
        <f>ROUND(VLOOKUP($C517,$B$4:$BH$42,44,FALSE),0)</f>
        <v>0</v>
      </c>
      <c r="AT517" s="10">
        <f>ROUND(VLOOKUP($C517,$B$4:$BH$42,45,FALSE),0)</f>
        <v>0</v>
      </c>
      <c r="AU517" s="10">
        <f>ROUND(VLOOKUP($C517,$B$4:$BH$42,46,FALSE),0)</f>
        <v>0</v>
      </c>
      <c r="AV517" s="10">
        <f>ROUND(VLOOKUP($C517,$B$4:$BH$42,47,FALSE),0)</f>
        <v>0</v>
      </c>
      <c r="AW517" s="10">
        <f>ROUND(VLOOKUP($C517,$B$4:$BH$42,48,FALSE),0)</f>
        <v>0</v>
      </c>
      <c r="AX517" s="10">
        <f>ROUND(VLOOKUP($C517,$B$4:$BH$42,49,FALSE),0)</f>
        <v>0</v>
      </c>
      <c r="AY517" s="3"/>
      <c r="AZ517" s="10">
        <v>6000</v>
      </c>
      <c r="BA517" s="10">
        <v>2000</v>
      </c>
      <c r="BB517" s="10">
        <v>425</v>
      </c>
      <c r="BC517" s="10">
        <v>0</v>
      </c>
      <c r="BD517" s="10">
        <v>0</v>
      </c>
      <c r="BE517" s="10">
        <v>60</v>
      </c>
      <c r="BF517" s="3"/>
      <c r="BG517" s="10">
        <v>1000</v>
      </c>
      <c r="BH517" s="10">
        <v>5000</v>
      </c>
      <c r="BI517" s="3"/>
      <c r="BJ517" s="21">
        <v>1</v>
      </c>
      <c r="BK517" s="65">
        <v>0</v>
      </c>
      <c r="BL517" s="65">
        <v>0</v>
      </c>
      <c r="BM517" s="6">
        <f t="shared" si="1894"/>
        <v>121.20625</v>
      </c>
      <c r="BN517" s="8">
        <f t="shared" si="1895"/>
        <v>250.60532687651326</v>
      </c>
      <c r="BO517" s="12">
        <f t="shared" ref="BO517:BO518" si="1995">SQRT(BM517*BN517)</f>
        <v>174.28405521081493</v>
      </c>
      <c r="BP517" s="50">
        <f>(1-'#Constant'!$A$3)/($J517*'#Constant'!$B$3/'#Constant'!$C$3^($D517-1)+1)+'#Constant'!$A$3</f>
        <v>0.87217391304347835</v>
      </c>
      <c r="BQ517" s="4">
        <f t="shared" si="1896"/>
        <v>206.38085742771682</v>
      </c>
      <c r="BR517" s="50">
        <f>(1-'#Constant'!$A$3)/($K517*'#Constant'!$B$3/'#Constant'!$C$3^($D517-1)+1)+'#Constant'!$A$3</f>
        <v>0.87217391304347835</v>
      </c>
      <c r="BS517" s="4">
        <f t="shared" si="1897"/>
        <v>294.8297963253097</v>
      </c>
      <c r="BT517">
        <f>BO517/$BO$4*100</f>
        <v>132.46247951866042</v>
      </c>
    </row>
    <row r="518" spans="1:72" s="13" customFormat="1" ht="17.25" thickBot="1" x14ac:dyDescent="0.35">
      <c r="B518" s="20"/>
      <c r="D518" s="14">
        <v>1</v>
      </c>
      <c r="E518" s="14">
        <v>1</v>
      </c>
      <c r="F518" s="19">
        <v>1</v>
      </c>
      <c r="G518" s="15">
        <f t="shared" ref="G518:G520" si="1996">G517</f>
        <v>100</v>
      </c>
      <c r="H518" s="15">
        <f t="shared" ref="H518:H520" si="1997">H517</f>
        <v>100</v>
      </c>
      <c r="I518" s="15">
        <f t="shared" ref="I518:I520" si="1998">I517</f>
        <v>3600</v>
      </c>
      <c r="J518" s="15">
        <f t="shared" ref="J518:J520" si="1999">J517</f>
        <v>50</v>
      </c>
      <c r="K518" s="15">
        <f t="shared" ref="K518:K520" si="2000">K517</f>
        <v>50</v>
      </c>
      <c r="L518" s="16"/>
      <c r="M518" s="15">
        <v>100</v>
      </c>
      <c r="N518" s="15">
        <v>0</v>
      </c>
      <c r="O518" s="15">
        <v>0</v>
      </c>
      <c r="P518" s="15">
        <v>0</v>
      </c>
      <c r="Q518" s="15">
        <v>0</v>
      </c>
      <c r="R518" s="15">
        <v>0</v>
      </c>
      <c r="S518" s="15">
        <v>100</v>
      </c>
      <c r="T518" s="15">
        <v>150</v>
      </c>
      <c r="U518" s="15">
        <v>0</v>
      </c>
      <c r="V518" s="15">
        <v>0</v>
      </c>
      <c r="W518" s="16"/>
      <c r="X518" s="15">
        <v>100</v>
      </c>
      <c r="Y518" s="15">
        <v>0</v>
      </c>
      <c r="Z518" s="15">
        <v>0</v>
      </c>
      <c r="AA518" s="15">
        <v>200</v>
      </c>
      <c r="AB518" s="15">
        <v>250</v>
      </c>
      <c r="AC518" s="15">
        <v>0</v>
      </c>
      <c r="AD518" s="15">
        <v>100</v>
      </c>
      <c r="AE518" s="15">
        <v>150</v>
      </c>
      <c r="AF518" s="15">
        <v>0</v>
      </c>
      <c r="AG518" s="15">
        <v>0</v>
      </c>
      <c r="AH518" s="15">
        <v>0</v>
      </c>
      <c r="AI518" s="15">
        <v>0</v>
      </c>
      <c r="AJ518" s="17"/>
      <c r="AK518" s="15">
        <v>0</v>
      </c>
      <c r="AL518" s="15">
        <v>0</v>
      </c>
      <c r="AM518" s="17"/>
      <c r="AN518" s="15">
        <f t="shared" ref="AN518:AX518" si="2001">AN517</f>
        <v>0</v>
      </c>
      <c r="AO518" s="15">
        <f t="shared" si="2001"/>
        <v>0</v>
      </c>
      <c r="AP518" s="15">
        <f t="shared" si="2001"/>
        <v>0</v>
      </c>
      <c r="AQ518" s="15">
        <f t="shared" si="2001"/>
        <v>0</v>
      </c>
      <c r="AR518" s="15">
        <f t="shared" si="2001"/>
        <v>0</v>
      </c>
      <c r="AS518" s="15">
        <f t="shared" si="2001"/>
        <v>0</v>
      </c>
      <c r="AT518" s="15">
        <f t="shared" si="2001"/>
        <v>0</v>
      </c>
      <c r="AU518" s="15">
        <f t="shared" si="2001"/>
        <v>0</v>
      </c>
      <c r="AV518" s="15">
        <f t="shared" si="2001"/>
        <v>0</v>
      </c>
      <c r="AW518" s="15">
        <f t="shared" si="2001"/>
        <v>0</v>
      </c>
      <c r="AX518" s="15">
        <f t="shared" si="2001"/>
        <v>0</v>
      </c>
      <c r="AY518" s="17"/>
      <c r="AZ518" s="15">
        <f t="shared" ref="AZ518:BE518" si="2002">AZ517</f>
        <v>6000</v>
      </c>
      <c r="BA518" s="15">
        <f t="shared" si="2002"/>
        <v>2000</v>
      </c>
      <c r="BB518" s="15">
        <v>425</v>
      </c>
      <c r="BC518" s="15">
        <f t="shared" si="2002"/>
        <v>0</v>
      </c>
      <c r="BD518" s="15">
        <f t="shared" si="2002"/>
        <v>0</v>
      </c>
      <c r="BE518" s="15">
        <f t="shared" si="2002"/>
        <v>60</v>
      </c>
      <c r="BF518" s="17"/>
      <c r="BG518" s="15">
        <f t="shared" ref="BG518:BH518" si="2003">BG517</f>
        <v>1000</v>
      </c>
      <c r="BH518" s="15">
        <f t="shared" si="2003"/>
        <v>5000</v>
      </c>
      <c r="BI518" s="17"/>
      <c r="BJ518" s="22">
        <f>G518/G517</f>
        <v>1</v>
      </c>
      <c r="BK518" s="65">
        <f>BK517</f>
        <v>0</v>
      </c>
      <c r="BL518" s="65">
        <f>BL517</f>
        <v>0</v>
      </c>
      <c r="BM518" s="6">
        <f t="shared" si="1894"/>
        <v>121.20625</v>
      </c>
      <c r="BN518" s="8">
        <f t="shared" si="1895"/>
        <v>250.60532687651326</v>
      </c>
      <c r="BO518" s="12">
        <f t="shared" si="1995"/>
        <v>174.28405521081493</v>
      </c>
      <c r="BP518" s="50">
        <f>(1-'#Constant'!$A$3)/($J518*'#Constant'!$B$3/'#Constant'!$C$3^($D518-1)+1)+'#Constant'!$A$3</f>
        <v>0.87217391304347835</v>
      </c>
      <c r="BQ518" s="4">
        <f t="shared" si="1896"/>
        <v>206.38085742771682</v>
      </c>
      <c r="BR518" s="50">
        <f>(1-'#Constant'!$A$3)/($K518*'#Constant'!$B$3/'#Constant'!$C$3^($D518-1)+1)+'#Constant'!$A$3</f>
        <v>0.87217391304347835</v>
      </c>
      <c r="BS518" s="4">
        <f t="shared" si="1897"/>
        <v>294.8297963253097</v>
      </c>
      <c r="BT518"/>
    </row>
    <row r="519" spans="1:72" x14ac:dyDescent="0.3">
      <c r="A519">
        <v>633</v>
      </c>
      <c r="B519" s="18" t="str">
        <f>VLOOKUP(CONCATENATE("CREATURE_NAME_",A519),[1]Localization_Hero!$A:$E,2,FALSE)</f>
        <v>{1}의 빛</v>
      </c>
      <c r="C519" s="43" t="str">
        <f>VLOOKUP($A519,[2]CreatureTable!$A:$I,9,FALSE)</f>
        <v>Wizard</v>
      </c>
      <c r="D519">
        <v>1</v>
      </c>
      <c r="E519">
        <v>1</v>
      </c>
      <c r="F519" s="18">
        <v>1</v>
      </c>
      <c r="G519" s="10">
        <v>100</v>
      </c>
      <c r="H519" s="10">
        <v>100</v>
      </c>
      <c r="I519" s="10">
        <v>3600</v>
      </c>
      <c r="J519" s="10">
        <v>50</v>
      </c>
      <c r="K519" s="10">
        <v>50</v>
      </c>
      <c r="L519" s="2"/>
      <c r="M519" s="10">
        <v>100</v>
      </c>
      <c r="N519" s="10">
        <v>0</v>
      </c>
      <c r="O519" s="10">
        <v>0</v>
      </c>
      <c r="P519" s="10">
        <v>0</v>
      </c>
      <c r="Q519" s="10">
        <v>0</v>
      </c>
      <c r="R519" s="10">
        <v>0</v>
      </c>
      <c r="S519" s="10">
        <v>100</v>
      </c>
      <c r="T519" s="10">
        <v>150</v>
      </c>
      <c r="U519" s="10">
        <v>0</v>
      </c>
      <c r="V519" s="10">
        <v>0</v>
      </c>
      <c r="W519" s="2"/>
      <c r="X519" s="10">
        <v>100</v>
      </c>
      <c r="Y519" s="10">
        <v>0</v>
      </c>
      <c r="Z519" s="10">
        <v>0</v>
      </c>
      <c r="AA519" s="10">
        <v>200</v>
      </c>
      <c r="AB519" s="10">
        <v>250</v>
      </c>
      <c r="AC519" s="10">
        <v>0</v>
      </c>
      <c r="AD519" s="10">
        <v>100</v>
      </c>
      <c r="AE519" s="10">
        <v>150</v>
      </c>
      <c r="AF519" s="10">
        <v>0</v>
      </c>
      <c r="AG519" s="10">
        <v>0</v>
      </c>
      <c r="AH519" s="10">
        <v>0</v>
      </c>
      <c r="AI519" s="10">
        <v>0</v>
      </c>
      <c r="AJ519" s="3"/>
      <c r="AK519" s="10">
        <v>0</v>
      </c>
      <c r="AL519" s="10">
        <v>0</v>
      </c>
      <c r="AM519" s="3"/>
      <c r="AN519" s="10">
        <f>ROUND(VLOOKUP($C519,$B$4:$BH$42,39,FALSE),0)</f>
        <v>0</v>
      </c>
      <c r="AO519" s="10">
        <f>ROUND(VLOOKUP($C519,$B$4:$BH$42,40,FALSE),0)</f>
        <v>0</v>
      </c>
      <c r="AP519" s="10">
        <f>ROUND(VLOOKUP($C519,$B$4:$BH$42,41,FALSE),0)</f>
        <v>0</v>
      </c>
      <c r="AQ519" s="10">
        <f>ROUND(VLOOKUP($C519,$B$4:$BH$42,42,FALSE),0)</f>
        <v>0</v>
      </c>
      <c r="AR519" s="10">
        <f>ROUND(VLOOKUP($C519,$B$4:$BH$42,43,FALSE),0)</f>
        <v>0</v>
      </c>
      <c r="AS519" s="10">
        <f>ROUND(VLOOKUP($C519,$B$4:$BH$42,44,FALSE),0)</f>
        <v>0</v>
      </c>
      <c r="AT519" s="10">
        <f>ROUND(VLOOKUP($C519,$B$4:$BH$42,45,FALSE),0)</f>
        <v>0</v>
      </c>
      <c r="AU519" s="10">
        <f>ROUND(VLOOKUP($C519,$B$4:$BH$42,46,FALSE),0)</f>
        <v>0</v>
      </c>
      <c r="AV519" s="10">
        <f>ROUND(VLOOKUP($C519,$B$4:$BH$42,47,FALSE),0)</f>
        <v>0</v>
      </c>
      <c r="AW519" s="10">
        <f>ROUND(VLOOKUP($C519,$B$4:$BH$42,48,FALSE),0)</f>
        <v>0</v>
      </c>
      <c r="AX519" s="10">
        <f>ROUND(VLOOKUP($C519,$B$4:$BH$42,49,FALSE),0)</f>
        <v>0</v>
      </c>
      <c r="AY519" s="3"/>
      <c r="AZ519" s="10">
        <v>6000</v>
      </c>
      <c r="BA519" s="10">
        <v>2000</v>
      </c>
      <c r="BB519" s="10">
        <v>160</v>
      </c>
      <c r="BC519" s="10">
        <v>0</v>
      </c>
      <c r="BD519" s="10">
        <v>0</v>
      </c>
      <c r="BE519" s="10">
        <v>60</v>
      </c>
      <c r="BF519" s="3"/>
      <c r="BG519" s="10">
        <v>1000</v>
      </c>
      <c r="BH519" s="10">
        <v>5000</v>
      </c>
      <c r="BI519" s="3"/>
      <c r="BJ519" s="21">
        <v>1</v>
      </c>
      <c r="BK519" s="65">
        <v>0</v>
      </c>
      <c r="BL519" s="65">
        <v>0</v>
      </c>
      <c r="BM519" s="6">
        <f t="shared" si="1894"/>
        <v>121.20625</v>
      </c>
      <c r="BN519" s="8">
        <f t="shared" si="1895"/>
        <v>250.60532687651326</v>
      </c>
      <c r="BO519" s="12">
        <f t="shared" si="1986"/>
        <v>174.28405521081493</v>
      </c>
      <c r="BP519" s="50">
        <f>(1-'#Constant'!$A$3)/($J519*'#Constant'!$B$3/'#Constant'!$C$3^($D519-1)+1)+'#Constant'!$A$3</f>
        <v>0.87217391304347835</v>
      </c>
      <c r="BQ519" s="4">
        <f t="shared" si="1896"/>
        <v>206.38085742771682</v>
      </c>
      <c r="BR519" s="50">
        <f>(1-'#Constant'!$A$3)/($K519*'#Constant'!$B$3/'#Constant'!$C$3^($D519-1)+1)+'#Constant'!$A$3</f>
        <v>0.87217391304347835</v>
      </c>
      <c r="BS519" s="4">
        <f t="shared" si="1897"/>
        <v>294.8297963253097</v>
      </c>
      <c r="BT519">
        <f>BO519/$BO$4*100</f>
        <v>132.46247951866042</v>
      </c>
    </row>
    <row r="520" spans="1:72" s="13" customFormat="1" ht="17.25" thickBot="1" x14ac:dyDescent="0.35">
      <c r="B520" s="20"/>
      <c r="D520" s="14">
        <v>1</v>
      </c>
      <c r="E520" s="14">
        <v>1</v>
      </c>
      <c r="F520" s="19">
        <v>1</v>
      </c>
      <c r="G520" s="15">
        <f t="shared" si="1996"/>
        <v>100</v>
      </c>
      <c r="H520" s="15">
        <f t="shared" si="1997"/>
        <v>100</v>
      </c>
      <c r="I520" s="15">
        <f t="shared" si="1998"/>
        <v>3600</v>
      </c>
      <c r="J520" s="15">
        <f t="shared" si="1999"/>
        <v>50</v>
      </c>
      <c r="K520" s="15">
        <f t="shared" si="2000"/>
        <v>50</v>
      </c>
      <c r="L520" s="16"/>
      <c r="M520" s="15">
        <v>100</v>
      </c>
      <c r="N520" s="15">
        <v>0</v>
      </c>
      <c r="O520" s="15">
        <v>0</v>
      </c>
      <c r="P520" s="15">
        <v>0</v>
      </c>
      <c r="Q520" s="15">
        <v>0</v>
      </c>
      <c r="R520" s="15">
        <v>0</v>
      </c>
      <c r="S520" s="15">
        <v>100</v>
      </c>
      <c r="T520" s="15">
        <v>150</v>
      </c>
      <c r="U520" s="15">
        <v>0</v>
      </c>
      <c r="V520" s="15">
        <v>0</v>
      </c>
      <c r="W520" s="16"/>
      <c r="X520" s="15">
        <v>100</v>
      </c>
      <c r="Y520" s="15">
        <v>0</v>
      </c>
      <c r="Z520" s="15">
        <v>0</v>
      </c>
      <c r="AA520" s="15">
        <v>200</v>
      </c>
      <c r="AB520" s="15">
        <v>250</v>
      </c>
      <c r="AC520" s="15">
        <v>0</v>
      </c>
      <c r="AD520" s="15">
        <v>100</v>
      </c>
      <c r="AE520" s="15">
        <v>150</v>
      </c>
      <c r="AF520" s="15">
        <v>0</v>
      </c>
      <c r="AG520" s="15">
        <v>0</v>
      </c>
      <c r="AH520" s="15">
        <v>0</v>
      </c>
      <c r="AI520" s="15">
        <v>0</v>
      </c>
      <c r="AJ520" s="17"/>
      <c r="AK520" s="15">
        <v>0</v>
      </c>
      <c r="AL520" s="15">
        <v>0</v>
      </c>
      <c r="AM520" s="17"/>
      <c r="AN520" s="15">
        <f t="shared" ref="AN520:AX520" si="2004">AN519</f>
        <v>0</v>
      </c>
      <c r="AO520" s="15">
        <f t="shared" si="2004"/>
        <v>0</v>
      </c>
      <c r="AP520" s="15">
        <f t="shared" si="2004"/>
        <v>0</v>
      </c>
      <c r="AQ520" s="15">
        <f t="shared" si="2004"/>
        <v>0</v>
      </c>
      <c r="AR520" s="15">
        <f t="shared" si="2004"/>
        <v>0</v>
      </c>
      <c r="AS520" s="15">
        <f t="shared" si="2004"/>
        <v>0</v>
      </c>
      <c r="AT520" s="15">
        <f t="shared" si="2004"/>
        <v>0</v>
      </c>
      <c r="AU520" s="15">
        <f t="shared" si="2004"/>
        <v>0</v>
      </c>
      <c r="AV520" s="15">
        <f t="shared" si="2004"/>
        <v>0</v>
      </c>
      <c r="AW520" s="15">
        <f t="shared" si="2004"/>
        <v>0</v>
      </c>
      <c r="AX520" s="15">
        <f t="shared" si="2004"/>
        <v>0</v>
      </c>
      <c r="AY520" s="17"/>
      <c r="AZ520" s="15">
        <f t="shared" ref="AZ520:BE520" si="2005">AZ519</f>
        <v>6000</v>
      </c>
      <c r="BA520" s="15">
        <f t="shared" si="2005"/>
        <v>2000</v>
      </c>
      <c r="BB520" s="15">
        <v>160</v>
      </c>
      <c r="BC520" s="15">
        <f t="shared" si="2005"/>
        <v>0</v>
      </c>
      <c r="BD520" s="15">
        <f t="shared" si="2005"/>
        <v>0</v>
      </c>
      <c r="BE520" s="15">
        <f t="shared" si="2005"/>
        <v>60</v>
      </c>
      <c r="BF520" s="17"/>
      <c r="BG520" s="15">
        <f t="shared" ref="BG520:BH520" si="2006">BG519</f>
        <v>1000</v>
      </c>
      <c r="BH520" s="15">
        <f t="shared" si="2006"/>
        <v>5000</v>
      </c>
      <c r="BI520" s="17"/>
      <c r="BJ520" s="22">
        <f>G520/G519</f>
        <v>1</v>
      </c>
      <c r="BK520" s="65">
        <f t="shared" ref="BK520:BL520" si="2007">BK519</f>
        <v>0</v>
      </c>
      <c r="BL520" s="65">
        <f t="shared" si="2007"/>
        <v>0</v>
      </c>
      <c r="BM520" s="6">
        <f t="shared" si="1894"/>
        <v>121.20625</v>
      </c>
      <c r="BN520" s="8">
        <f t="shared" si="1895"/>
        <v>250.60532687651326</v>
      </c>
      <c r="BO520" s="12">
        <f t="shared" si="1986"/>
        <v>174.28405521081493</v>
      </c>
      <c r="BP520" s="50">
        <f>(1-'#Constant'!$A$3)/($J520*'#Constant'!$B$3/'#Constant'!$C$3^($D520-1)+1)+'#Constant'!$A$3</f>
        <v>0.87217391304347835</v>
      </c>
      <c r="BQ520" s="4">
        <f t="shared" si="1896"/>
        <v>206.38085742771682</v>
      </c>
      <c r="BR520" s="50">
        <f>(1-'#Constant'!$A$3)/($K520*'#Constant'!$B$3/'#Constant'!$C$3^($D520-1)+1)+'#Constant'!$A$3</f>
        <v>0.87217391304347835</v>
      </c>
      <c r="BS520" s="4">
        <f t="shared" si="1897"/>
        <v>294.8297963253097</v>
      </c>
      <c r="BT520"/>
    </row>
    <row r="521" spans="1:72" x14ac:dyDescent="0.3">
      <c r="A521">
        <v>634</v>
      </c>
      <c r="B521" s="18" t="str">
        <f>VLOOKUP(CONCATENATE("CREATURE_NAME_",A521),[1]Localization_Hero!$A:$E,2,FALSE)</f>
        <v>{1}의 빛</v>
      </c>
      <c r="C521" s="43" t="str">
        <f>VLOOKUP($A521,[2]CreatureTable!$A:$I,9,FALSE)</f>
        <v>Mechanic</v>
      </c>
      <c r="D521">
        <v>1</v>
      </c>
      <c r="E521">
        <v>1</v>
      </c>
      <c r="F521" s="18">
        <v>1</v>
      </c>
      <c r="G521" s="10">
        <v>100</v>
      </c>
      <c r="H521" s="10">
        <v>100</v>
      </c>
      <c r="I521" s="10">
        <v>3600</v>
      </c>
      <c r="J521" s="10">
        <v>50</v>
      </c>
      <c r="K521" s="10">
        <v>50</v>
      </c>
      <c r="L521" s="2"/>
      <c r="M521" s="10">
        <v>150</v>
      </c>
      <c r="N521" s="10">
        <v>0</v>
      </c>
      <c r="O521" s="10">
        <v>500</v>
      </c>
      <c r="P521" s="10">
        <v>0</v>
      </c>
      <c r="Q521" s="10">
        <v>0</v>
      </c>
      <c r="R521" s="10">
        <v>0</v>
      </c>
      <c r="S521" s="10">
        <v>200</v>
      </c>
      <c r="T521" s="10">
        <v>150</v>
      </c>
      <c r="U521" s="10">
        <v>0</v>
      </c>
      <c r="V521" s="10">
        <v>0</v>
      </c>
      <c r="W521" s="2"/>
      <c r="X521" s="10">
        <v>150</v>
      </c>
      <c r="Y521" s="10">
        <v>0</v>
      </c>
      <c r="Z521" s="10">
        <v>500</v>
      </c>
      <c r="AA521" s="10">
        <v>0</v>
      </c>
      <c r="AB521" s="10">
        <v>0</v>
      </c>
      <c r="AC521" s="10">
        <v>0</v>
      </c>
      <c r="AD521" s="10">
        <v>200</v>
      </c>
      <c r="AE521" s="10">
        <v>150</v>
      </c>
      <c r="AF521" s="10">
        <v>0</v>
      </c>
      <c r="AG521" s="10">
        <v>0</v>
      </c>
      <c r="AH521" s="10">
        <v>0</v>
      </c>
      <c r="AI521" s="10">
        <v>0</v>
      </c>
      <c r="AJ521" s="3"/>
      <c r="AK521" s="10">
        <v>0</v>
      </c>
      <c r="AL521" s="10">
        <v>0</v>
      </c>
      <c r="AM521" s="3"/>
      <c r="AN521" s="10">
        <f>ROUND(VLOOKUP($C521,$B$4:$BH$42,39,FALSE),0)</f>
        <v>0</v>
      </c>
      <c r="AO521" s="10">
        <f>ROUND(VLOOKUP($C521,$B$4:$BH$42,40,FALSE),0)</f>
        <v>0</v>
      </c>
      <c r="AP521" s="10">
        <f>ROUND(VLOOKUP($C521,$B$4:$BH$42,41,FALSE),0)</f>
        <v>0</v>
      </c>
      <c r="AQ521" s="10">
        <f>ROUND(VLOOKUP($C521,$B$4:$BH$42,42,FALSE),0)</f>
        <v>0</v>
      </c>
      <c r="AR521" s="10">
        <f>ROUND(VLOOKUP($C521,$B$4:$BH$42,43,FALSE),0)</f>
        <v>0</v>
      </c>
      <c r="AS521" s="10">
        <f>ROUND(VLOOKUP($C521,$B$4:$BH$42,44,FALSE),0)</f>
        <v>0</v>
      </c>
      <c r="AT521" s="10">
        <f>ROUND(VLOOKUP($C521,$B$4:$BH$42,45,FALSE),0)</f>
        <v>0</v>
      </c>
      <c r="AU521" s="10">
        <f>ROUND(VLOOKUP($C521,$B$4:$BH$42,46,FALSE),0)</f>
        <v>0</v>
      </c>
      <c r="AV521" s="10">
        <f>ROUND(VLOOKUP($C521,$B$4:$BH$42,47,FALSE),0)</f>
        <v>0</v>
      </c>
      <c r="AW521" s="10">
        <f>ROUND(VLOOKUP($C521,$B$4:$BH$42,48,FALSE),0)</f>
        <v>0</v>
      </c>
      <c r="AX521" s="10">
        <f>ROUND(VLOOKUP($C521,$B$4:$BH$42,49,FALSE),0)</f>
        <v>0</v>
      </c>
      <c r="AY521" s="3"/>
      <c r="AZ521" s="10">
        <v>6000</v>
      </c>
      <c r="BA521" s="10">
        <v>2000</v>
      </c>
      <c r="BB521" s="10">
        <v>425</v>
      </c>
      <c r="BC521" s="10">
        <v>0</v>
      </c>
      <c r="BD521" s="10">
        <v>0</v>
      </c>
      <c r="BE521" s="10">
        <v>60</v>
      </c>
      <c r="BF521" s="3"/>
      <c r="BG521" s="10">
        <v>1000</v>
      </c>
      <c r="BH521" s="10">
        <v>5000</v>
      </c>
      <c r="BI521" s="3"/>
      <c r="BJ521" s="21">
        <v>1</v>
      </c>
      <c r="BK521" s="65">
        <v>0</v>
      </c>
      <c r="BL521" s="65">
        <v>0</v>
      </c>
      <c r="BM521" s="6">
        <f t="shared" si="1894"/>
        <v>138.27187499999999</v>
      </c>
      <c r="BN521" s="8">
        <f t="shared" si="1895"/>
        <v>206.38085742771682</v>
      </c>
      <c r="BO521" s="12">
        <f t="shared" si="1986"/>
        <v>168.92799685261789</v>
      </c>
      <c r="BP521" s="50">
        <f>(1-'#Constant'!$A$3)/($J521*'#Constant'!$B$3/'#Constant'!$C$3^($D521-1)+1)+'#Constant'!$A$3</f>
        <v>0.87217391304347835</v>
      </c>
      <c r="BQ521" s="4">
        <f t="shared" si="1896"/>
        <v>206.38085742771682</v>
      </c>
      <c r="BR521" s="50">
        <f>(1-'#Constant'!$A$3)/($K521*'#Constant'!$B$3/'#Constant'!$C$3^($D521-1)+1)+'#Constant'!$A$3</f>
        <v>0.87217391304347835</v>
      </c>
      <c r="BS521" s="4">
        <f t="shared" si="1897"/>
        <v>206.38085742771682</v>
      </c>
      <c r="BT521">
        <f>BO521/$BO$4*100</f>
        <v>128.3916724117496</v>
      </c>
    </row>
    <row r="522" spans="1:72" s="13" customFormat="1" ht="17.25" thickBot="1" x14ac:dyDescent="0.35">
      <c r="B522" s="20"/>
      <c r="D522" s="14">
        <v>1</v>
      </c>
      <c r="E522" s="14">
        <v>1</v>
      </c>
      <c r="F522" s="19">
        <v>1</v>
      </c>
      <c r="G522" s="15">
        <f t="shared" ref="G522:G524" si="2008">G521</f>
        <v>100</v>
      </c>
      <c r="H522" s="15">
        <f t="shared" ref="H522:H524" si="2009">H521</f>
        <v>100</v>
      </c>
      <c r="I522" s="15">
        <f t="shared" ref="I522:I524" si="2010">I521</f>
        <v>3600</v>
      </c>
      <c r="J522" s="15">
        <f t="shared" ref="J522:J524" si="2011">J521</f>
        <v>50</v>
      </c>
      <c r="K522" s="15">
        <f t="shared" ref="K522:K524" si="2012">K521</f>
        <v>50</v>
      </c>
      <c r="L522" s="16"/>
      <c r="M522" s="15">
        <v>150</v>
      </c>
      <c r="N522" s="15">
        <v>0</v>
      </c>
      <c r="O522" s="15">
        <v>500</v>
      </c>
      <c r="P522" s="15">
        <v>0</v>
      </c>
      <c r="Q522" s="15">
        <v>0</v>
      </c>
      <c r="R522" s="15">
        <v>0</v>
      </c>
      <c r="S522" s="15">
        <v>200</v>
      </c>
      <c r="T522" s="15">
        <v>150</v>
      </c>
      <c r="U522" s="15">
        <v>0</v>
      </c>
      <c r="V522" s="15">
        <v>0</v>
      </c>
      <c r="W522" s="16"/>
      <c r="X522" s="15">
        <v>150</v>
      </c>
      <c r="Y522" s="15">
        <v>0</v>
      </c>
      <c r="Z522" s="15">
        <v>500</v>
      </c>
      <c r="AA522" s="15">
        <v>0</v>
      </c>
      <c r="AB522" s="15">
        <v>0</v>
      </c>
      <c r="AC522" s="15">
        <v>0</v>
      </c>
      <c r="AD522" s="15">
        <v>200</v>
      </c>
      <c r="AE522" s="15">
        <v>150</v>
      </c>
      <c r="AF522" s="15">
        <v>0</v>
      </c>
      <c r="AG522" s="15">
        <v>0</v>
      </c>
      <c r="AH522" s="15">
        <v>0</v>
      </c>
      <c r="AI522" s="15">
        <v>0</v>
      </c>
      <c r="AJ522" s="17"/>
      <c r="AK522" s="15">
        <v>0</v>
      </c>
      <c r="AL522" s="15">
        <v>0</v>
      </c>
      <c r="AM522" s="17"/>
      <c r="AN522" s="15">
        <f t="shared" ref="AN522:AX522" si="2013">AN521</f>
        <v>0</v>
      </c>
      <c r="AO522" s="15">
        <f t="shared" si="2013"/>
        <v>0</v>
      </c>
      <c r="AP522" s="15">
        <f t="shared" si="2013"/>
        <v>0</v>
      </c>
      <c r="AQ522" s="15">
        <f t="shared" si="2013"/>
        <v>0</v>
      </c>
      <c r="AR522" s="15">
        <f t="shared" si="2013"/>
        <v>0</v>
      </c>
      <c r="AS522" s="15">
        <f t="shared" si="2013"/>
        <v>0</v>
      </c>
      <c r="AT522" s="15">
        <f t="shared" si="2013"/>
        <v>0</v>
      </c>
      <c r="AU522" s="15">
        <f t="shared" si="2013"/>
        <v>0</v>
      </c>
      <c r="AV522" s="15">
        <f t="shared" si="2013"/>
        <v>0</v>
      </c>
      <c r="AW522" s="15">
        <f t="shared" si="2013"/>
        <v>0</v>
      </c>
      <c r="AX522" s="15">
        <f t="shared" si="2013"/>
        <v>0</v>
      </c>
      <c r="AY522" s="17"/>
      <c r="AZ522" s="15">
        <f t="shared" ref="AZ522:BE522" si="2014">AZ521</f>
        <v>6000</v>
      </c>
      <c r="BA522" s="15">
        <f t="shared" si="2014"/>
        <v>2000</v>
      </c>
      <c r="BB522" s="15">
        <v>425</v>
      </c>
      <c r="BC522" s="15">
        <f t="shared" si="2014"/>
        <v>0</v>
      </c>
      <c r="BD522" s="15">
        <f t="shared" si="2014"/>
        <v>0</v>
      </c>
      <c r="BE522" s="15">
        <f t="shared" si="2014"/>
        <v>60</v>
      </c>
      <c r="BF522" s="17"/>
      <c r="BG522" s="15">
        <f t="shared" ref="BG522:BH522" si="2015">BG521</f>
        <v>1000</v>
      </c>
      <c r="BH522" s="15">
        <f t="shared" si="2015"/>
        <v>5000</v>
      </c>
      <c r="BI522" s="17"/>
      <c r="BJ522" s="22">
        <f>G522/G521</f>
        <v>1</v>
      </c>
      <c r="BK522" s="65">
        <f t="shared" ref="BK522:BL522" si="2016">BK521</f>
        <v>0</v>
      </c>
      <c r="BL522" s="65">
        <f t="shared" si="2016"/>
        <v>0</v>
      </c>
      <c r="BM522" s="6">
        <f t="shared" si="1894"/>
        <v>138.27187499999999</v>
      </c>
      <c r="BN522" s="8">
        <f t="shared" si="1895"/>
        <v>206.38085742771682</v>
      </c>
      <c r="BO522" s="12">
        <f t="shared" si="1986"/>
        <v>168.92799685261789</v>
      </c>
      <c r="BP522" s="50">
        <f>(1-'#Constant'!$A$3)/($J522*'#Constant'!$B$3/'#Constant'!$C$3^($D522-1)+1)+'#Constant'!$A$3</f>
        <v>0.87217391304347835</v>
      </c>
      <c r="BQ522" s="4">
        <f t="shared" si="1896"/>
        <v>206.38085742771682</v>
      </c>
      <c r="BR522" s="50">
        <f>(1-'#Constant'!$A$3)/($K522*'#Constant'!$B$3/'#Constant'!$C$3^($D522-1)+1)+'#Constant'!$A$3</f>
        <v>0.87217391304347835</v>
      </c>
      <c r="BS522" s="4">
        <f t="shared" si="1897"/>
        <v>206.38085742771682</v>
      </c>
      <c r="BT522"/>
    </row>
    <row r="523" spans="1:72" x14ac:dyDescent="0.3">
      <c r="A523">
        <v>635</v>
      </c>
      <c r="B523" s="18" t="str">
        <f>VLOOKUP(CONCATENATE("CREATURE_NAME_",A523),[1]Localization_Hero!$A:$E,2,FALSE)</f>
        <v>{1}의 빛</v>
      </c>
      <c r="C523" s="43" t="str">
        <f>VLOOKUP($A523,[2]CreatureTable!$A:$I,9,FALSE)</f>
        <v>Mechanic</v>
      </c>
      <c r="D523">
        <v>1</v>
      </c>
      <c r="E523">
        <v>1</v>
      </c>
      <c r="F523" s="18">
        <v>1</v>
      </c>
      <c r="G523" s="10">
        <v>100</v>
      </c>
      <c r="H523" s="10">
        <v>100</v>
      </c>
      <c r="I523" s="10">
        <v>3600</v>
      </c>
      <c r="J523" s="10">
        <v>50</v>
      </c>
      <c r="K523" s="10">
        <v>50</v>
      </c>
      <c r="L523" s="2"/>
      <c r="M523" s="10">
        <v>150</v>
      </c>
      <c r="N523" s="10">
        <v>0</v>
      </c>
      <c r="O523" s="10">
        <v>500</v>
      </c>
      <c r="P523" s="10">
        <v>0</v>
      </c>
      <c r="Q523" s="10">
        <v>0</v>
      </c>
      <c r="R523" s="10">
        <v>0</v>
      </c>
      <c r="S523" s="10">
        <v>200</v>
      </c>
      <c r="T523" s="10">
        <v>150</v>
      </c>
      <c r="U523" s="10">
        <v>0</v>
      </c>
      <c r="V523" s="10">
        <v>0</v>
      </c>
      <c r="W523" s="2"/>
      <c r="X523" s="10">
        <v>150</v>
      </c>
      <c r="Y523" s="10">
        <v>0</v>
      </c>
      <c r="Z523" s="10">
        <v>500</v>
      </c>
      <c r="AA523" s="10">
        <v>0</v>
      </c>
      <c r="AB523" s="10">
        <v>0</v>
      </c>
      <c r="AC523" s="10">
        <v>0</v>
      </c>
      <c r="AD523" s="10">
        <v>200</v>
      </c>
      <c r="AE523" s="10">
        <v>150</v>
      </c>
      <c r="AF523" s="10">
        <v>0</v>
      </c>
      <c r="AG523" s="10">
        <v>0</v>
      </c>
      <c r="AH523" s="10">
        <v>0</v>
      </c>
      <c r="AI523" s="10">
        <v>0</v>
      </c>
      <c r="AJ523" s="3"/>
      <c r="AK523" s="10">
        <v>0</v>
      </c>
      <c r="AL523" s="10">
        <v>0</v>
      </c>
      <c r="AM523" s="3"/>
      <c r="AN523" s="10">
        <f>ROUND(VLOOKUP($C523,$B$4:$BH$42,39,FALSE),0)</f>
        <v>0</v>
      </c>
      <c r="AO523" s="10">
        <f>ROUND(VLOOKUP($C523,$B$4:$BH$42,40,FALSE),0)</f>
        <v>0</v>
      </c>
      <c r="AP523" s="10">
        <f>ROUND(VLOOKUP($C523,$B$4:$BH$42,41,FALSE),0)</f>
        <v>0</v>
      </c>
      <c r="AQ523" s="10">
        <f>ROUND(VLOOKUP($C523,$B$4:$BH$42,42,FALSE),0)</f>
        <v>0</v>
      </c>
      <c r="AR523" s="10">
        <f>ROUND(VLOOKUP($C523,$B$4:$BH$42,43,FALSE),0)</f>
        <v>0</v>
      </c>
      <c r="AS523" s="10">
        <f>ROUND(VLOOKUP($C523,$B$4:$BH$42,44,FALSE),0)</f>
        <v>0</v>
      </c>
      <c r="AT523" s="10">
        <f>ROUND(VLOOKUP($C523,$B$4:$BH$42,45,FALSE),0)</f>
        <v>0</v>
      </c>
      <c r="AU523" s="10">
        <f>ROUND(VLOOKUP($C523,$B$4:$BH$42,46,FALSE),0)</f>
        <v>0</v>
      </c>
      <c r="AV523" s="10">
        <f>ROUND(VLOOKUP($C523,$B$4:$BH$42,47,FALSE),0)</f>
        <v>0</v>
      </c>
      <c r="AW523" s="10">
        <f>ROUND(VLOOKUP($C523,$B$4:$BH$42,48,FALSE),0)</f>
        <v>0</v>
      </c>
      <c r="AX523" s="10">
        <f>ROUND(VLOOKUP($C523,$B$4:$BH$42,49,FALSE),0)</f>
        <v>0</v>
      </c>
      <c r="AY523" s="3"/>
      <c r="AZ523" s="10">
        <v>6000</v>
      </c>
      <c r="BA523" s="10">
        <v>2000</v>
      </c>
      <c r="BB523" s="10">
        <v>175</v>
      </c>
      <c r="BC523" s="10">
        <v>0</v>
      </c>
      <c r="BD523" s="10">
        <v>0</v>
      </c>
      <c r="BE523" s="10">
        <v>60</v>
      </c>
      <c r="BF523" s="3"/>
      <c r="BG523" s="10">
        <v>1000</v>
      </c>
      <c r="BH523" s="10">
        <v>5000</v>
      </c>
      <c r="BI523" s="3"/>
      <c r="BJ523" s="21">
        <v>1</v>
      </c>
      <c r="BK523" s="65">
        <v>0</v>
      </c>
      <c r="BL523" s="65">
        <v>0</v>
      </c>
      <c r="BM523" s="6">
        <f t="shared" si="1894"/>
        <v>138.27187499999999</v>
      </c>
      <c r="BN523" s="8">
        <f t="shared" si="1895"/>
        <v>206.38085742771682</v>
      </c>
      <c r="BO523" s="12">
        <f t="shared" ref="BO523:BO526" si="2017">SQRT(BM523*BN523)</f>
        <v>168.92799685261789</v>
      </c>
      <c r="BP523" s="50">
        <f>(1-'#Constant'!$A$3)/($J523*'#Constant'!$B$3/'#Constant'!$C$3^($D523-1)+1)+'#Constant'!$A$3</f>
        <v>0.87217391304347835</v>
      </c>
      <c r="BQ523" s="4">
        <f t="shared" si="1896"/>
        <v>206.38085742771682</v>
      </c>
      <c r="BR523" s="50">
        <f>(1-'#Constant'!$A$3)/($K523*'#Constant'!$B$3/'#Constant'!$C$3^($D523-1)+1)+'#Constant'!$A$3</f>
        <v>0.87217391304347835</v>
      </c>
      <c r="BS523" s="4">
        <f t="shared" si="1897"/>
        <v>206.38085742771682</v>
      </c>
      <c r="BT523">
        <f>BO523/$BO$4*100</f>
        <v>128.3916724117496</v>
      </c>
    </row>
    <row r="524" spans="1:72" s="13" customFormat="1" ht="17.25" thickBot="1" x14ac:dyDescent="0.35">
      <c r="B524" s="20"/>
      <c r="D524" s="14">
        <v>1</v>
      </c>
      <c r="E524" s="14">
        <v>1</v>
      </c>
      <c r="F524" s="19">
        <v>1</v>
      </c>
      <c r="G524" s="15">
        <f t="shared" si="2008"/>
        <v>100</v>
      </c>
      <c r="H524" s="15">
        <f t="shared" si="2009"/>
        <v>100</v>
      </c>
      <c r="I524" s="15">
        <f t="shared" si="2010"/>
        <v>3600</v>
      </c>
      <c r="J524" s="15">
        <f t="shared" si="2011"/>
        <v>50</v>
      </c>
      <c r="K524" s="15">
        <f t="shared" si="2012"/>
        <v>50</v>
      </c>
      <c r="L524" s="16"/>
      <c r="M524" s="15">
        <v>150</v>
      </c>
      <c r="N524" s="15">
        <v>0</v>
      </c>
      <c r="O524" s="15">
        <v>500</v>
      </c>
      <c r="P524" s="15">
        <v>0</v>
      </c>
      <c r="Q524" s="15">
        <v>0</v>
      </c>
      <c r="R524" s="15">
        <v>0</v>
      </c>
      <c r="S524" s="15">
        <v>200</v>
      </c>
      <c r="T524" s="15">
        <v>150</v>
      </c>
      <c r="U524" s="15">
        <v>0</v>
      </c>
      <c r="V524" s="15">
        <v>0</v>
      </c>
      <c r="W524" s="16"/>
      <c r="X524" s="15">
        <v>150</v>
      </c>
      <c r="Y524" s="15">
        <v>0</v>
      </c>
      <c r="Z524" s="15">
        <v>500</v>
      </c>
      <c r="AA524" s="15">
        <v>0</v>
      </c>
      <c r="AB524" s="15">
        <v>0</v>
      </c>
      <c r="AC524" s="15">
        <v>0</v>
      </c>
      <c r="AD524" s="15">
        <v>200</v>
      </c>
      <c r="AE524" s="15">
        <v>150</v>
      </c>
      <c r="AF524" s="15">
        <v>0</v>
      </c>
      <c r="AG524" s="15">
        <v>0</v>
      </c>
      <c r="AH524" s="15">
        <v>0</v>
      </c>
      <c r="AI524" s="15">
        <v>0</v>
      </c>
      <c r="AJ524" s="17"/>
      <c r="AK524" s="15">
        <v>0</v>
      </c>
      <c r="AL524" s="15">
        <v>0</v>
      </c>
      <c r="AM524" s="17"/>
      <c r="AN524" s="15">
        <f t="shared" ref="AN524:AX524" si="2018">AN523</f>
        <v>0</v>
      </c>
      <c r="AO524" s="15">
        <f t="shared" si="2018"/>
        <v>0</v>
      </c>
      <c r="AP524" s="15">
        <f t="shared" si="2018"/>
        <v>0</v>
      </c>
      <c r="AQ524" s="15">
        <f t="shared" si="2018"/>
        <v>0</v>
      </c>
      <c r="AR524" s="15">
        <f t="shared" si="2018"/>
        <v>0</v>
      </c>
      <c r="AS524" s="15">
        <f t="shared" si="2018"/>
        <v>0</v>
      </c>
      <c r="AT524" s="15">
        <f t="shared" si="2018"/>
        <v>0</v>
      </c>
      <c r="AU524" s="15">
        <f t="shared" si="2018"/>
        <v>0</v>
      </c>
      <c r="AV524" s="15">
        <f t="shared" si="2018"/>
        <v>0</v>
      </c>
      <c r="AW524" s="15">
        <f t="shared" si="2018"/>
        <v>0</v>
      </c>
      <c r="AX524" s="15">
        <f t="shared" si="2018"/>
        <v>0</v>
      </c>
      <c r="AY524" s="17"/>
      <c r="AZ524" s="15">
        <f t="shared" ref="AZ524:BE524" si="2019">AZ523</f>
        <v>6000</v>
      </c>
      <c r="BA524" s="15">
        <f t="shared" si="2019"/>
        <v>2000</v>
      </c>
      <c r="BB524" s="15">
        <v>175</v>
      </c>
      <c r="BC524" s="15">
        <f t="shared" si="2019"/>
        <v>0</v>
      </c>
      <c r="BD524" s="15">
        <f t="shared" si="2019"/>
        <v>0</v>
      </c>
      <c r="BE524" s="15">
        <f t="shared" si="2019"/>
        <v>60</v>
      </c>
      <c r="BF524" s="17"/>
      <c r="BG524" s="15">
        <f t="shared" ref="BG524:BH524" si="2020">BG523</f>
        <v>1000</v>
      </c>
      <c r="BH524" s="15">
        <f t="shared" si="2020"/>
        <v>5000</v>
      </c>
      <c r="BI524" s="17"/>
      <c r="BJ524" s="22">
        <f>G524/G523</f>
        <v>1</v>
      </c>
      <c r="BK524" s="65">
        <f t="shared" ref="BK524:BL524" si="2021">BK523</f>
        <v>0</v>
      </c>
      <c r="BL524" s="65">
        <f t="shared" si="2021"/>
        <v>0</v>
      </c>
      <c r="BM524" s="6">
        <f t="shared" si="1894"/>
        <v>138.27187499999999</v>
      </c>
      <c r="BN524" s="8">
        <f t="shared" si="1895"/>
        <v>206.38085742771682</v>
      </c>
      <c r="BO524" s="12">
        <f t="shared" si="2017"/>
        <v>168.92799685261789</v>
      </c>
      <c r="BP524" s="50">
        <f>(1-'#Constant'!$A$3)/($J524*'#Constant'!$B$3/'#Constant'!$C$3^($D524-1)+1)+'#Constant'!$A$3</f>
        <v>0.87217391304347835</v>
      </c>
      <c r="BQ524" s="4">
        <f t="shared" si="1896"/>
        <v>206.38085742771682</v>
      </c>
      <c r="BR524" s="50">
        <f>(1-'#Constant'!$A$3)/($K524*'#Constant'!$B$3/'#Constant'!$C$3^($D524-1)+1)+'#Constant'!$A$3</f>
        <v>0.87217391304347835</v>
      </c>
      <c r="BS524" s="4">
        <f t="shared" si="1897"/>
        <v>206.38085742771682</v>
      </c>
      <c r="BT524"/>
    </row>
    <row r="525" spans="1:72" x14ac:dyDescent="0.3">
      <c r="A525">
        <v>636</v>
      </c>
      <c r="B525" s="18" t="str">
        <f>VLOOKUP(CONCATENATE("CREATURE_NAME_",A525),[1]Localization_Hero!$A:$E,2,FALSE)</f>
        <v>{1}의 빛</v>
      </c>
      <c r="C525" s="43" t="str">
        <f>VLOOKUP($A525,[2]CreatureTable!$A:$I,9,FALSE)</f>
        <v>Knight</v>
      </c>
      <c r="D525">
        <v>1</v>
      </c>
      <c r="E525">
        <v>1</v>
      </c>
      <c r="F525" s="18">
        <v>1</v>
      </c>
      <c r="G525" s="10">
        <v>100</v>
      </c>
      <c r="H525" s="10">
        <v>100</v>
      </c>
      <c r="I525" s="10">
        <v>3600</v>
      </c>
      <c r="J525" s="10">
        <v>50</v>
      </c>
      <c r="K525" s="10">
        <v>50</v>
      </c>
      <c r="L525" s="2"/>
      <c r="M525" s="10">
        <v>50</v>
      </c>
      <c r="N525" s="10">
        <v>0</v>
      </c>
      <c r="O525" s="10">
        <v>0</v>
      </c>
      <c r="P525" s="10">
        <v>0</v>
      </c>
      <c r="Q525" s="10">
        <v>200</v>
      </c>
      <c r="R525" s="10">
        <v>0</v>
      </c>
      <c r="S525" s="10">
        <v>0</v>
      </c>
      <c r="T525" s="10">
        <v>0</v>
      </c>
      <c r="U525" s="10">
        <v>0</v>
      </c>
      <c r="V525" s="10">
        <v>250</v>
      </c>
      <c r="W525" s="2"/>
      <c r="X525" s="10">
        <v>0</v>
      </c>
      <c r="Y525" s="10">
        <v>0</v>
      </c>
      <c r="Z525" s="10">
        <v>0</v>
      </c>
      <c r="AA525" s="10">
        <v>0</v>
      </c>
      <c r="AB525" s="10">
        <v>0</v>
      </c>
      <c r="AC525" s="10">
        <v>0</v>
      </c>
      <c r="AD525" s="10">
        <v>0</v>
      </c>
      <c r="AE525" s="10">
        <v>0</v>
      </c>
      <c r="AF525" s="10">
        <v>0</v>
      </c>
      <c r="AG525" s="10">
        <v>250</v>
      </c>
      <c r="AH525" s="10">
        <v>0</v>
      </c>
      <c r="AI525" s="10">
        <v>0</v>
      </c>
      <c r="AJ525" s="3"/>
      <c r="AK525" s="10">
        <v>0</v>
      </c>
      <c r="AL525" s="10">
        <v>0</v>
      </c>
      <c r="AM525" s="3"/>
      <c r="AN525" s="10">
        <f>ROUND(VLOOKUP($C525,$B$4:$BH$42,39,FALSE),0)</f>
        <v>0</v>
      </c>
      <c r="AO525" s="10">
        <f>ROUND(VLOOKUP($C525,$B$4:$BH$42,40,FALSE),0)</f>
        <v>0</v>
      </c>
      <c r="AP525" s="10">
        <f>ROUND(VLOOKUP($C525,$B$4:$BH$42,41,FALSE),0)</f>
        <v>0</v>
      </c>
      <c r="AQ525" s="10">
        <f>ROUND(VLOOKUP($C525,$B$4:$BH$42,42,FALSE),0)</f>
        <v>0</v>
      </c>
      <c r="AR525" s="10">
        <f>ROUND(VLOOKUP($C525,$B$4:$BH$42,43,FALSE),0)</f>
        <v>0</v>
      </c>
      <c r="AS525" s="10">
        <f>ROUND(VLOOKUP($C525,$B$4:$BH$42,44,FALSE),0)</f>
        <v>0</v>
      </c>
      <c r="AT525" s="10">
        <f>ROUND(VLOOKUP($C525,$B$4:$BH$42,45,FALSE),0)</f>
        <v>0</v>
      </c>
      <c r="AU525" s="10">
        <f>ROUND(VLOOKUP($C525,$B$4:$BH$42,46,FALSE),0)</f>
        <v>0</v>
      </c>
      <c r="AV525" s="10">
        <f>ROUND(VLOOKUP($C525,$B$4:$BH$42,47,FALSE),0)</f>
        <v>0</v>
      </c>
      <c r="AW525" s="10">
        <f>ROUND(VLOOKUP($C525,$B$4:$BH$42,48,FALSE),0)</f>
        <v>0</v>
      </c>
      <c r="AX525" s="10">
        <f>ROUND(VLOOKUP($C525,$B$4:$BH$42,49,FALSE),0)</f>
        <v>0</v>
      </c>
      <c r="AY525" s="3"/>
      <c r="AZ525" s="10">
        <v>6000</v>
      </c>
      <c r="BA525" s="10">
        <v>6000</v>
      </c>
      <c r="BB525" s="10">
        <v>265</v>
      </c>
      <c r="BC525" s="10">
        <v>25</v>
      </c>
      <c r="BD525" s="10">
        <v>0</v>
      </c>
      <c r="BE525" s="10">
        <v>60</v>
      </c>
      <c r="BF525" s="3"/>
      <c r="BG525" s="10">
        <v>1000</v>
      </c>
      <c r="BH525" s="10">
        <v>5000</v>
      </c>
      <c r="BI525" s="3"/>
      <c r="BJ525" s="21">
        <v>1</v>
      </c>
      <c r="BK525" s="65">
        <v>0</v>
      </c>
      <c r="BL525" s="65">
        <v>0</v>
      </c>
      <c r="BM525" s="6">
        <f t="shared" si="1894"/>
        <v>105</v>
      </c>
      <c r="BN525" s="8">
        <f t="shared" si="1895"/>
        <v>290.46194749086072</v>
      </c>
      <c r="BO525" s="12">
        <f t="shared" si="2017"/>
        <v>174.63821027066319</v>
      </c>
      <c r="BP525" s="50">
        <f>(1-'#Constant'!$A$3)/($J525*'#Constant'!$B$3/'#Constant'!$C$3^($D525-1)+1)+'#Constant'!$A$3</f>
        <v>0.87217391304347835</v>
      </c>
      <c r="BQ525" s="4">
        <f t="shared" si="1896"/>
        <v>305.74941841143232</v>
      </c>
      <c r="BR525" s="50">
        <f>(1-'#Constant'!$A$3)/($K525*'#Constant'!$B$3/'#Constant'!$C$3^($D525-1)+1)+'#Constant'!$A$3</f>
        <v>0.87217391304347835</v>
      </c>
      <c r="BS525" s="4">
        <f t="shared" si="1897"/>
        <v>275.17447657028913</v>
      </c>
      <c r="BT525">
        <f>BO525/$BO$4*100</f>
        <v>132.73165077075711</v>
      </c>
    </row>
    <row r="526" spans="1:72" s="13" customFormat="1" ht="17.25" thickBot="1" x14ac:dyDescent="0.35">
      <c r="B526" s="20"/>
      <c r="D526" s="14">
        <v>1</v>
      </c>
      <c r="E526" s="14">
        <v>1</v>
      </c>
      <c r="F526" s="19">
        <v>1</v>
      </c>
      <c r="G526" s="15">
        <f t="shared" ref="G526:K526" si="2022">G525</f>
        <v>100</v>
      </c>
      <c r="H526" s="15">
        <f t="shared" si="2022"/>
        <v>100</v>
      </c>
      <c r="I526" s="15">
        <f t="shared" si="2022"/>
        <v>3600</v>
      </c>
      <c r="J526" s="15">
        <f t="shared" si="2022"/>
        <v>50</v>
      </c>
      <c r="K526" s="15">
        <f t="shared" si="2022"/>
        <v>50</v>
      </c>
      <c r="L526" s="16"/>
      <c r="M526" s="15">
        <v>50</v>
      </c>
      <c r="N526" s="15">
        <v>0</v>
      </c>
      <c r="O526" s="15">
        <v>0</v>
      </c>
      <c r="P526" s="15">
        <v>0</v>
      </c>
      <c r="Q526" s="15">
        <v>200</v>
      </c>
      <c r="R526" s="15">
        <v>0</v>
      </c>
      <c r="S526" s="15">
        <v>0</v>
      </c>
      <c r="T526" s="15">
        <v>0</v>
      </c>
      <c r="U526" s="15">
        <v>0</v>
      </c>
      <c r="V526" s="15">
        <v>250</v>
      </c>
      <c r="W526" s="16"/>
      <c r="X526" s="15">
        <v>0</v>
      </c>
      <c r="Y526" s="15">
        <v>0</v>
      </c>
      <c r="Z526" s="15">
        <v>0</v>
      </c>
      <c r="AA526" s="15">
        <v>0</v>
      </c>
      <c r="AB526" s="15">
        <v>0</v>
      </c>
      <c r="AC526" s="15">
        <v>0</v>
      </c>
      <c r="AD526" s="15">
        <v>0</v>
      </c>
      <c r="AE526" s="15">
        <v>0</v>
      </c>
      <c r="AF526" s="15">
        <v>0</v>
      </c>
      <c r="AG526" s="15">
        <v>250</v>
      </c>
      <c r="AH526" s="15">
        <v>0</v>
      </c>
      <c r="AI526" s="15">
        <v>0</v>
      </c>
      <c r="AJ526" s="17"/>
      <c r="AK526" s="15">
        <v>0</v>
      </c>
      <c r="AL526" s="15">
        <v>0</v>
      </c>
      <c r="AM526" s="17"/>
      <c r="AN526" s="15">
        <f t="shared" ref="AN526:AX526" si="2023">AN525</f>
        <v>0</v>
      </c>
      <c r="AO526" s="15">
        <f t="shared" si="2023"/>
        <v>0</v>
      </c>
      <c r="AP526" s="15">
        <f t="shared" si="2023"/>
        <v>0</v>
      </c>
      <c r="AQ526" s="15">
        <f t="shared" si="2023"/>
        <v>0</v>
      </c>
      <c r="AR526" s="15">
        <f t="shared" si="2023"/>
        <v>0</v>
      </c>
      <c r="AS526" s="15">
        <f t="shared" si="2023"/>
        <v>0</v>
      </c>
      <c r="AT526" s="15">
        <f t="shared" si="2023"/>
        <v>0</v>
      </c>
      <c r="AU526" s="15">
        <f t="shared" si="2023"/>
        <v>0</v>
      </c>
      <c r="AV526" s="15">
        <f t="shared" si="2023"/>
        <v>0</v>
      </c>
      <c r="AW526" s="15">
        <f t="shared" si="2023"/>
        <v>0</v>
      </c>
      <c r="AX526" s="15">
        <f t="shared" si="2023"/>
        <v>0</v>
      </c>
      <c r="AY526" s="17"/>
      <c r="AZ526" s="15">
        <f t="shared" ref="AZ526:BE526" si="2024">AZ525</f>
        <v>6000</v>
      </c>
      <c r="BA526" s="15">
        <f t="shared" si="2024"/>
        <v>6000</v>
      </c>
      <c r="BB526" s="15">
        <v>265</v>
      </c>
      <c r="BC526" s="15">
        <f t="shared" si="2024"/>
        <v>25</v>
      </c>
      <c r="BD526" s="15">
        <f t="shared" si="2024"/>
        <v>0</v>
      </c>
      <c r="BE526" s="15">
        <f t="shared" si="2024"/>
        <v>60</v>
      </c>
      <c r="BF526" s="17"/>
      <c r="BG526" s="15">
        <f t="shared" ref="BG526:BH526" si="2025">BG525</f>
        <v>1000</v>
      </c>
      <c r="BH526" s="15">
        <f t="shared" si="2025"/>
        <v>5000</v>
      </c>
      <c r="BI526" s="17"/>
      <c r="BJ526" s="22">
        <f>G526/G525</f>
        <v>1</v>
      </c>
      <c r="BK526" s="65">
        <f>BK525</f>
        <v>0</v>
      </c>
      <c r="BL526" s="65">
        <f>BL525</f>
        <v>0</v>
      </c>
      <c r="BM526" s="6">
        <f t="shared" si="1894"/>
        <v>105</v>
      </c>
      <c r="BN526" s="8">
        <f t="shared" si="1895"/>
        <v>290.46194749086072</v>
      </c>
      <c r="BO526" s="12">
        <f t="shared" si="2017"/>
        <v>174.63821027066319</v>
      </c>
      <c r="BP526" s="50">
        <f>(1-'#Constant'!$A$3)/($J526*'#Constant'!$B$3/'#Constant'!$C$3^($D526-1)+1)+'#Constant'!$A$3</f>
        <v>0.87217391304347835</v>
      </c>
      <c r="BQ526" s="4">
        <f t="shared" si="1896"/>
        <v>305.74941841143232</v>
      </c>
      <c r="BR526" s="50">
        <f>(1-'#Constant'!$A$3)/($K526*'#Constant'!$B$3/'#Constant'!$C$3^($D526-1)+1)+'#Constant'!$A$3</f>
        <v>0.87217391304347835</v>
      </c>
      <c r="BS526" s="4">
        <f t="shared" si="1897"/>
        <v>275.17447657028913</v>
      </c>
      <c r="BT526"/>
    </row>
    <row r="527" spans="1:72" x14ac:dyDescent="0.3">
      <c r="A527">
        <v>637</v>
      </c>
      <c r="B527" s="18" t="str">
        <f>VLOOKUP(CONCATENATE("CREATURE_NAME_",A527),[1]Localization_Hero!$A:$E,2,FALSE)</f>
        <v>{1}의 빛</v>
      </c>
      <c r="C527" s="43" t="str">
        <f>VLOOKUP($A527,[2]CreatureTable!$A:$I,9,FALSE)</f>
        <v>Assassin</v>
      </c>
      <c r="D527">
        <v>1</v>
      </c>
      <c r="E527">
        <v>1</v>
      </c>
      <c r="F527" s="18">
        <v>1</v>
      </c>
      <c r="G527" s="10">
        <v>100</v>
      </c>
      <c r="H527" s="10">
        <v>100</v>
      </c>
      <c r="I527" s="10">
        <v>3600</v>
      </c>
      <c r="J527" s="10">
        <v>50</v>
      </c>
      <c r="K527" s="10">
        <v>50</v>
      </c>
      <c r="L527" s="2"/>
      <c r="M527" s="10">
        <v>200</v>
      </c>
      <c r="N527" s="10">
        <v>0</v>
      </c>
      <c r="O527" s="10">
        <v>0</v>
      </c>
      <c r="P527" s="10">
        <v>200</v>
      </c>
      <c r="Q527" s="10">
        <v>0</v>
      </c>
      <c r="R527" s="10">
        <v>0</v>
      </c>
      <c r="S527" s="10">
        <v>0</v>
      </c>
      <c r="T527" s="10">
        <v>0</v>
      </c>
      <c r="U527" s="10">
        <v>0</v>
      </c>
      <c r="V527" s="10">
        <v>0</v>
      </c>
      <c r="W527" s="2"/>
      <c r="X527" s="10">
        <v>200</v>
      </c>
      <c r="Y527" s="10">
        <v>0</v>
      </c>
      <c r="Z527" s="10">
        <v>0</v>
      </c>
      <c r="AA527" s="10">
        <v>200</v>
      </c>
      <c r="AB527" s="10">
        <v>0</v>
      </c>
      <c r="AC527" s="10">
        <v>0</v>
      </c>
      <c r="AD527" s="10">
        <v>0</v>
      </c>
      <c r="AE527" s="10">
        <v>0</v>
      </c>
      <c r="AF527" s="10">
        <v>0</v>
      </c>
      <c r="AG527" s="10">
        <v>0</v>
      </c>
      <c r="AH527" s="10">
        <v>0</v>
      </c>
      <c r="AI527" s="10">
        <v>0</v>
      </c>
      <c r="AJ527" s="3"/>
      <c r="AK527" s="10">
        <v>0</v>
      </c>
      <c r="AL527" s="10">
        <v>0</v>
      </c>
      <c r="AM527" s="3"/>
      <c r="AN527" s="10">
        <f>ROUND(VLOOKUP($C527,$B$4:$BH$42,39,FALSE),0)</f>
        <v>0</v>
      </c>
      <c r="AO527" s="10">
        <f>ROUND(VLOOKUP($C527,$B$4:$BH$42,40,FALSE),0)</f>
        <v>0</v>
      </c>
      <c r="AP527" s="10">
        <f>ROUND(VLOOKUP($C527,$B$4:$BH$42,41,FALSE),0)</f>
        <v>0</v>
      </c>
      <c r="AQ527" s="10">
        <f>ROUND(VLOOKUP($C527,$B$4:$BH$42,42,FALSE),0)</f>
        <v>0</v>
      </c>
      <c r="AR527" s="10">
        <f>ROUND(VLOOKUP($C527,$B$4:$BH$42,43,FALSE),0)</f>
        <v>0</v>
      </c>
      <c r="AS527" s="10">
        <f>ROUND(VLOOKUP($C527,$B$4:$BH$42,44,FALSE),0)</f>
        <v>0</v>
      </c>
      <c r="AT527" s="10">
        <f>ROUND(VLOOKUP($C527,$B$4:$BH$42,45,FALSE),0)</f>
        <v>0</v>
      </c>
      <c r="AU527" s="10">
        <f>ROUND(VLOOKUP($C527,$B$4:$BH$42,46,FALSE),0)</f>
        <v>0</v>
      </c>
      <c r="AV527" s="10">
        <f>ROUND(VLOOKUP($C527,$B$4:$BH$42,47,FALSE),0)</f>
        <v>0</v>
      </c>
      <c r="AW527" s="10">
        <f>ROUND(VLOOKUP($C527,$B$4:$BH$42,48,FALSE),0)</f>
        <v>0</v>
      </c>
      <c r="AX527" s="10">
        <f>ROUND(VLOOKUP($C527,$B$4:$BH$42,49,FALSE),0)</f>
        <v>0</v>
      </c>
      <c r="AY527" s="3"/>
      <c r="AZ527" s="10">
        <v>6000</v>
      </c>
      <c r="BA527" s="10">
        <v>2000</v>
      </c>
      <c r="BB527" s="10">
        <v>285</v>
      </c>
      <c r="BC527" s="10">
        <v>0</v>
      </c>
      <c r="BD527" s="10">
        <v>0</v>
      </c>
      <c r="BE527" s="10">
        <v>60</v>
      </c>
      <c r="BF527" s="3"/>
      <c r="BG527" s="10">
        <v>1000</v>
      </c>
      <c r="BH527" s="10">
        <v>5000</v>
      </c>
      <c r="BI527" s="3"/>
      <c r="BJ527" s="21">
        <v>1</v>
      </c>
      <c r="BK527" s="65">
        <v>0</v>
      </c>
      <c r="BL527" s="65">
        <v>0</v>
      </c>
      <c r="BM527" s="6">
        <f t="shared" ref="BM527:BM656" si="2026">MAX(G527*(1+M527/1000*(1+O527/1000))*(1+0.5*T527/1000)*(1+0.25*S527/1000),(H527*(1+X527/1000*(1+Z527/1000))*(1+0.5*AE527/1000)*(1+0.25*AD527/1000)))*BG527/1000</f>
        <v>120</v>
      </c>
      <c r="BN527" s="8">
        <f t="shared" ref="BN527:BN656" si="2027">(BQ527+BS527)/2*(1+AI527/2000)*(1+AH527/2000)*(1+AN527/2000)*(1+AK527/2000)</f>
        <v>257.97607178464602</v>
      </c>
      <c r="BO527" s="12">
        <f t="shared" si="1986"/>
        <v>175.94637994047369</v>
      </c>
      <c r="BP527" s="50">
        <f>(1-'#Constant'!$A$3)/($J527*'#Constant'!$B$3/'#Constant'!$C$3^($D527-1)+1)+'#Constant'!$A$3</f>
        <v>0.87217391304347835</v>
      </c>
      <c r="BQ527" s="4">
        <f t="shared" ref="BQ527:BQ656" si="2028">I527/(BP527*(1-Q527/1000*(0.5+R527/1000))*(1-P527/1000)*(1-V527/1000)*(1+U527/1000))/20</f>
        <v>257.97607178464602</v>
      </c>
      <c r="BR527" s="50">
        <f>(1-'#Constant'!$A$3)/($K527*'#Constant'!$B$3/'#Constant'!$C$3^($D527-1)+1)+'#Constant'!$A$3</f>
        <v>0.87217391304347835</v>
      </c>
      <c r="BS527" s="4">
        <f t="shared" ref="BS527:BS656" si="2029">I527/(BR527*(1-AB527/1000*(0.5+AC527/1000))*(1-AA527/1000)*(1-AG527/1000)*(1+AF527/1000))/20</f>
        <v>257.97607178464602</v>
      </c>
      <c r="BT527">
        <f>BO527/$BO$4*100</f>
        <v>133.72590924084261</v>
      </c>
    </row>
    <row r="528" spans="1:72" s="13" customFormat="1" ht="17.25" thickBot="1" x14ac:dyDescent="0.35">
      <c r="B528" s="20"/>
      <c r="D528" s="14">
        <v>1</v>
      </c>
      <c r="E528" s="14">
        <v>1</v>
      </c>
      <c r="F528" s="19">
        <v>1</v>
      </c>
      <c r="G528" s="15">
        <f t="shared" ref="G528:G530" si="2030">G527</f>
        <v>100</v>
      </c>
      <c r="H528" s="15">
        <f t="shared" ref="H528:H530" si="2031">H527</f>
        <v>100</v>
      </c>
      <c r="I528" s="15">
        <f t="shared" ref="I528:I530" si="2032">I527</f>
        <v>3600</v>
      </c>
      <c r="J528" s="15">
        <f t="shared" ref="J528:J530" si="2033">J527</f>
        <v>50</v>
      </c>
      <c r="K528" s="15">
        <f t="shared" ref="K528:K530" si="2034">K527</f>
        <v>50</v>
      </c>
      <c r="L528" s="16"/>
      <c r="M528" s="15">
        <v>200</v>
      </c>
      <c r="N528" s="15">
        <v>0</v>
      </c>
      <c r="O528" s="15">
        <v>0</v>
      </c>
      <c r="P528" s="15">
        <v>200</v>
      </c>
      <c r="Q528" s="15">
        <v>0</v>
      </c>
      <c r="R528" s="15">
        <v>0</v>
      </c>
      <c r="S528" s="15">
        <v>0</v>
      </c>
      <c r="T528" s="15">
        <v>0</v>
      </c>
      <c r="U528" s="15">
        <v>0</v>
      </c>
      <c r="V528" s="15">
        <v>0</v>
      </c>
      <c r="W528" s="16"/>
      <c r="X528" s="15">
        <v>200</v>
      </c>
      <c r="Y528" s="15">
        <v>0</v>
      </c>
      <c r="Z528" s="15">
        <v>0</v>
      </c>
      <c r="AA528" s="15">
        <v>200</v>
      </c>
      <c r="AB528" s="15">
        <v>0</v>
      </c>
      <c r="AC528" s="15">
        <v>0</v>
      </c>
      <c r="AD528" s="15">
        <v>0</v>
      </c>
      <c r="AE528" s="15">
        <v>0</v>
      </c>
      <c r="AF528" s="15">
        <v>0</v>
      </c>
      <c r="AG528" s="15">
        <v>0</v>
      </c>
      <c r="AH528" s="15">
        <v>0</v>
      </c>
      <c r="AI528" s="15">
        <v>0</v>
      </c>
      <c r="AJ528" s="17"/>
      <c r="AK528" s="15">
        <v>0</v>
      </c>
      <c r="AL528" s="15">
        <v>0</v>
      </c>
      <c r="AM528" s="17"/>
      <c r="AN528" s="15">
        <f t="shared" ref="AN528:AX528" si="2035">AN527</f>
        <v>0</v>
      </c>
      <c r="AO528" s="15">
        <f t="shared" si="2035"/>
        <v>0</v>
      </c>
      <c r="AP528" s="15">
        <f t="shared" si="2035"/>
        <v>0</v>
      </c>
      <c r="AQ528" s="15">
        <f t="shared" si="2035"/>
        <v>0</v>
      </c>
      <c r="AR528" s="15">
        <f t="shared" si="2035"/>
        <v>0</v>
      </c>
      <c r="AS528" s="15">
        <f t="shared" si="2035"/>
        <v>0</v>
      </c>
      <c r="AT528" s="15">
        <f t="shared" si="2035"/>
        <v>0</v>
      </c>
      <c r="AU528" s="15">
        <f t="shared" si="2035"/>
        <v>0</v>
      </c>
      <c r="AV528" s="15">
        <f t="shared" si="2035"/>
        <v>0</v>
      </c>
      <c r="AW528" s="15">
        <f t="shared" si="2035"/>
        <v>0</v>
      </c>
      <c r="AX528" s="15">
        <f t="shared" si="2035"/>
        <v>0</v>
      </c>
      <c r="AY528" s="17"/>
      <c r="AZ528" s="15">
        <f t="shared" ref="AZ528:BE528" si="2036">AZ527</f>
        <v>6000</v>
      </c>
      <c r="BA528" s="15">
        <f t="shared" si="2036"/>
        <v>2000</v>
      </c>
      <c r="BB528" s="15">
        <v>285</v>
      </c>
      <c r="BC528" s="15">
        <f t="shared" si="2036"/>
        <v>0</v>
      </c>
      <c r="BD528" s="15">
        <f t="shared" si="2036"/>
        <v>0</v>
      </c>
      <c r="BE528" s="15">
        <f t="shared" si="2036"/>
        <v>60</v>
      </c>
      <c r="BF528" s="17"/>
      <c r="BG528" s="15">
        <f t="shared" ref="BG528:BH528" si="2037">BG527</f>
        <v>1000</v>
      </c>
      <c r="BH528" s="15">
        <f t="shared" si="2037"/>
        <v>5000</v>
      </c>
      <c r="BI528" s="17"/>
      <c r="BJ528" s="22">
        <f>G528/G527</f>
        <v>1</v>
      </c>
      <c r="BK528" s="65">
        <f t="shared" ref="BK528:BL532" si="2038">BK527</f>
        <v>0</v>
      </c>
      <c r="BL528" s="65">
        <f t="shared" si="2038"/>
        <v>0</v>
      </c>
      <c r="BM528" s="6">
        <f t="shared" si="2026"/>
        <v>120</v>
      </c>
      <c r="BN528" s="8">
        <f t="shared" si="2027"/>
        <v>257.97607178464602</v>
      </c>
      <c r="BO528" s="12">
        <f t="shared" si="1986"/>
        <v>175.94637994047369</v>
      </c>
      <c r="BP528" s="50">
        <f>(1-'#Constant'!$A$3)/($J528*'#Constant'!$B$3/'#Constant'!$C$3^($D528-1)+1)+'#Constant'!$A$3</f>
        <v>0.87217391304347835</v>
      </c>
      <c r="BQ528" s="4">
        <f t="shared" si="2028"/>
        <v>257.97607178464602</v>
      </c>
      <c r="BR528" s="50">
        <f>(1-'#Constant'!$A$3)/($K528*'#Constant'!$B$3/'#Constant'!$C$3^($D528-1)+1)+'#Constant'!$A$3</f>
        <v>0.87217391304347835</v>
      </c>
      <c r="BS528" s="4">
        <f t="shared" si="2029"/>
        <v>257.97607178464602</v>
      </c>
      <c r="BT528"/>
    </row>
    <row r="529" spans="1:72" x14ac:dyDescent="0.3">
      <c r="A529">
        <v>638</v>
      </c>
      <c r="B529" s="18" t="str">
        <f>VLOOKUP(CONCATENATE("CREATURE_NAME_",A529),[1]Localization_Hero!$A:$E,2,FALSE)</f>
        <v>{1}의 빛</v>
      </c>
      <c r="C529" s="43" t="str">
        <f>VLOOKUP($A529,[2]CreatureTable!$A:$I,9,FALSE)</f>
        <v>Assassin</v>
      </c>
      <c r="D529">
        <v>1</v>
      </c>
      <c r="E529">
        <v>1</v>
      </c>
      <c r="F529" s="18">
        <v>1</v>
      </c>
      <c r="G529" s="10">
        <v>100</v>
      </c>
      <c r="H529" s="10">
        <v>100</v>
      </c>
      <c r="I529" s="10">
        <v>3600</v>
      </c>
      <c r="J529" s="10">
        <v>50</v>
      </c>
      <c r="K529" s="10">
        <v>50</v>
      </c>
      <c r="L529" s="2"/>
      <c r="M529" s="10">
        <v>200</v>
      </c>
      <c r="N529" s="10">
        <v>0</v>
      </c>
      <c r="O529" s="10">
        <v>0</v>
      </c>
      <c r="P529" s="10">
        <v>200</v>
      </c>
      <c r="Q529" s="10">
        <v>0</v>
      </c>
      <c r="R529" s="10">
        <v>0</v>
      </c>
      <c r="S529" s="10">
        <v>0</v>
      </c>
      <c r="T529" s="10">
        <v>0</v>
      </c>
      <c r="U529" s="10">
        <v>0</v>
      </c>
      <c r="V529" s="10">
        <v>0</v>
      </c>
      <c r="W529" s="2"/>
      <c r="X529" s="10">
        <v>200</v>
      </c>
      <c r="Y529" s="10">
        <v>0</v>
      </c>
      <c r="Z529" s="10">
        <v>0</v>
      </c>
      <c r="AA529" s="10">
        <v>200</v>
      </c>
      <c r="AB529" s="10">
        <v>0</v>
      </c>
      <c r="AC529" s="10">
        <v>0</v>
      </c>
      <c r="AD529" s="10">
        <v>0</v>
      </c>
      <c r="AE529" s="10">
        <v>0</v>
      </c>
      <c r="AF529" s="10">
        <v>0</v>
      </c>
      <c r="AG529" s="10">
        <v>0</v>
      </c>
      <c r="AH529" s="10">
        <v>0</v>
      </c>
      <c r="AI529" s="10">
        <v>0</v>
      </c>
      <c r="AJ529" s="3"/>
      <c r="AK529" s="10">
        <v>0</v>
      </c>
      <c r="AL529" s="10">
        <v>0</v>
      </c>
      <c r="AM529" s="3"/>
      <c r="AN529" s="10">
        <f>ROUND(VLOOKUP($C529,$B$4:$BH$42,39,FALSE),0)</f>
        <v>0</v>
      </c>
      <c r="AO529" s="10">
        <f>ROUND(VLOOKUP($C529,$B$4:$BH$42,40,FALSE),0)</f>
        <v>0</v>
      </c>
      <c r="AP529" s="10">
        <f>ROUND(VLOOKUP($C529,$B$4:$BH$42,41,FALSE),0)</f>
        <v>0</v>
      </c>
      <c r="AQ529" s="10">
        <f>ROUND(VLOOKUP($C529,$B$4:$BH$42,42,FALSE),0)</f>
        <v>0</v>
      </c>
      <c r="AR529" s="10">
        <f>ROUND(VLOOKUP($C529,$B$4:$BH$42,43,FALSE),0)</f>
        <v>0</v>
      </c>
      <c r="AS529" s="10">
        <f>ROUND(VLOOKUP($C529,$B$4:$BH$42,44,FALSE),0)</f>
        <v>0</v>
      </c>
      <c r="AT529" s="10">
        <f>ROUND(VLOOKUP($C529,$B$4:$BH$42,45,FALSE),0)</f>
        <v>0</v>
      </c>
      <c r="AU529" s="10">
        <f>ROUND(VLOOKUP($C529,$B$4:$BH$42,46,FALSE),0)</f>
        <v>0</v>
      </c>
      <c r="AV529" s="10">
        <f>ROUND(VLOOKUP($C529,$B$4:$BH$42,47,FALSE),0)</f>
        <v>0</v>
      </c>
      <c r="AW529" s="10">
        <f>ROUND(VLOOKUP($C529,$B$4:$BH$42,48,FALSE),0)</f>
        <v>0</v>
      </c>
      <c r="AX529" s="10">
        <f>ROUND(VLOOKUP($C529,$B$4:$BH$42,49,FALSE),0)</f>
        <v>0</v>
      </c>
      <c r="AY529" s="3"/>
      <c r="AZ529" s="10">
        <v>6000</v>
      </c>
      <c r="BA529" s="10">
        <v>2000</v>
      </c>
      <c r="BB529" s="10">
        <v>185</v>
      </c>
      <c r="BC529" s="10">
        <v>0</v>
      </c>
      <c r="BD529" s="10">
        <v>0</v>
      </c>
      <c r="BE529" s="10">
        <v>60</v>
      </c>
      <c r="BF529" s="3"/>
      <c r="BG529" s="10">
        <v>1000</v>
      </c>
      <c r="BH529" s="10">
        <v>5000</v>
      </c>
      <c r="BI529" s="3"/>
      <c r="BJ529" s="21">
        <v>1</v>
      </c>
      <c r="BK529" s="65">
        <v>0</v>
      </c>
      <c r="BL529" s="65">
        <v>0</v>
      </c>
      <c r="BM529" s="6">
        <f t="shared" ref="BM529:BM530" si="2039">MAX(G529*(1+M529/1000*(1+O529/1000))*(1+0.5*T529/1000)*(1+0.25*S529/1000),(H529*(1+X529/1000*(1+Z529/1000))*(1+0.5*AE529/1000)*(1+0.25*AD529/1000)))*BG529/1000</f>
        <v>120</v>
      </c>
      <c r="BN529" s="8">
        <f t="shared" ref="BN529:BN530" si="2040">(BQ529+BS529)/2*(1+AI529/2000)*(1+AH529/2000)*(1+AN529/2000)*(1+AK529/2000)</f>
        <v>257.97607178464602</v>
      </c>
      <c r="BO529" s="12">
        <f t="shared" ref="BO529:BO530" si="2041">SQRT(BM529*BN529)</f>
        <v>175.94637994047369</v>
      </c>
      <c r="BP529" s="50">
        <f>(1-'#Constant'!$A$3)/($J529*'#Constant'!$B$3/'#Constant'!$C$3^($D529-1)+1)+'#Constant'!$A$3</f>
        <v>0.87217391304347835</v>
      </c>
      <c r="BQ529" s="4">
        <f t="shared" ref="BQ529:BQ530" si="2042">I529/(BP529*(1-Q529/1000*(0.5+R529/1000))*(1-P529/1000)*(1-V529/1000)*(1+U529/1000))/20</f>
        <v>257.97607178464602</v>
      </c>
      <c r="BR529" s="50">
        <f>(1-'#Constant'!$A$3)/($K529*'#Constant'!$B$3/'#Constant'!$C$3^($D529-1)+1)+'#Constant'!$A$3</f>
        <v>0.87217391304347835</v>
      </c>
      <c r="BS529" s="4">
        <f t="shared" ref="BS529:BS530" si="2043">I529/(BR529*(1-AB529/1000*(0.5+AC529/1000))*(1-AA529/1000)*(1-AG529/1000)*(1+AF529/1000))/20</f>
        <v>257.97607178464602</v>
      </c>
      <c r="BT529">
        <f>BO529/$BO$4*100</f>
        <v>133.72590924084261</v>
      </c>
    </row>
    <row r="530" spans="1:72" s="13" customFormat="1" ht="17.25" thickBot="1" x14ac:dyDescent="0.35">
      <c r="B530" s="20"/>
      <c r="D530" s="14">
        <v>1</v>
      </c>
      <c r="E530" s="14">
        <v>1</v>
      </c>
      <c r="F530" s="19">
        <v>1</v>
      </c>
      <c r="G530" s="15">
        <f t="shared" si="2030"/>
        <v>100</v>
      </c>
      <c r="H530" s="15">
        <f t="shared" si="2031"/>
        <v>100</v>
      </c>
      <c r="I530" s="15">
        <f t="shared" si="2032"/>
        <v>3600</v>
      </c>
      <c r="J530" s="15">
        <f t="shared" si="2033"/>
        <v>50</v>
      </c>
      <c r="K530" s="15">
        <f t="shared" si="2034"/>
        <v>50</v>
      </c>
      <c r="L530" s="16"/>
      <c r="M530" s="15">
        <v>200</v>
      </c>
      <c r="N530" s="15">
        <v>0</v>
      </c>
      <c r="O530" s="15">
        <v>0</v>
      </c>
      <c r="P530" s="15">
        <v>200</v>
      </c>
      <c r="Q530" s="15">
        <v>0</v>
      </c>
      <c r="R530" s="15">
        <v>0</v>
      </c>
      <c r="S530" s="15">
        <v>0</v>
      </c>
      <c r="T530" s="15">
        <v>0</v>
      </c>
      <c r="U530" s="15">
        <v>0</v>
      </c>
      <c r="V530" s="15">
        <v>0</v>
      </c>
      <c r="W530" s="16"/>
      <c r="X530" s="15">
        <v>200</v>
      </c>
      <c r="Y530" s="15">
        <v>0</v>
      </c>
      <c r="Z530" s="15">
        <v>0</v>
      </c>
      <c r="AA530" s="15">
        <v>200</v>
      </c>
      <c r="AB530" s="15">
        <v>0</v>
      </c>
      <c r="AC530" s="15">
        <v>0</v>
      </c>
      <c r="AD530" s="15">
        <v>0</v>
      </c>
      <c r="AE530" s="15">
        <v>0</v>
      </c>
      <c r="AF530" s="15">
        <v>0</v>
      </c>
      <c r="AG530" s="15">
        <v>0</v>
      </c>
      <c r="AH530" s="15">
        <v>0</v>
      </c>
      <c r="AI530" s="15">
        <v>0</v>
      </c>
      <c r="AJ530" s="17"/>
      <c r="AK530" s="15">
        <v>0</v>
      </c>
      <c r="AL530" s="15">
        <v>0</v>
      </c>
      <c r="AM530" s="17"/>
      <c r="AN530" s="15">
        <f t="shared" ref="AN530:AX530" si="2044">AN529</f>
        <v>0</v>
      </c>
      <c r="AO530" s="15">
        <f t="shared" si="2044"/>
        <v>0</v>
      </c>
      <c r="AP530" s="15">
        <f t="shared" si="2044"/>
        <v>0</v>
      </c>
      <c r="AQ530" s="15">
        <f t="shared" si="2044"/>
        <v>0</v>
      </c>
      <c r="AR530" s="15">
        <f t="shared" si="2044"/>
        <v>0</v>
      </c>
      <c r="AS530" s="15">
        <f t="shared" si="2044"/>
        <v>0</v>
      </c>
      <c r="AT530" s="15">
        <f t="shared" si="2044"/>
        <v>0</v>
      </c>
      <c r="AU530" s="15">
        <f t="shared" si="2044"/>
        <v>0</v>
      </c>
      <c r="AV530" s="15">
        <f t="shared" si="2044"/>
        <v>0</v>
      </c>
      <c r="AW530" s="15">
        <f t="shared" si="2044"/>
        <v>0</v>
      </c>
      <c r="AX530" s="15">
        <f t="shared" si="2044"/>
        <v>0</v>
      </c>
      <c r="AY530" s="17"/>
      <c r="AZ530" s="15">
        <f t="shared" ref="AZ530:BA530" si="2045">AZ529</f>
        <v>6000</v>
      </c>
      <c r="BA530" s="15">
        <f t="shared" si="2045"/>
        <v>2000</v>
      </c>
      <c r="BB530" s="15">
        <f>BB529</f>
        <v>185</v>
      </c>
      <c r="BC530" s="15">
        <f t="shared" ref="BC530:BE530" si="2046">BC529</f>
        <v>0</v>
      </c>
      <c r="BD530" s="15">
        <f t="shared" si="2046"/>
        <v>0</v>
      </c>
      <c r="BE530" s="15">
        <f t="shared" si="2046"/>
        <v>60</v>
      </c>
      <c r="BF530" s="17"/>
      <c r="BG530" s="15">
        <f t="shared" ref="BG530:BH530" si="2047">BG529</f>
        <v>1000</v>
      </c>
      <c r="BH530" s="15">
        <f t="shared" si="2047"/>
        <v>5000</v>
      </c>
      <c r="BI530" s="17"/>
      <c r="BJ530" s="22">
        <f>G530/G529</f>
        <v>1</v>
      </c>
      <c r="BK530" s="65">
        <f t="shared" ref="BK530:BL530" si="2048">BK529</f>
        <v>0</v>
      </c>
      <c r="BL530" s="65">
        <f t="shared" si="2048"/>
        <v>0</v>
      </c>
      <c r="BM530" s="6">
        <f t="shared" si="2039"/>
        <v>120</v>
      </c>
      <c r="BN530" s="8">
        <f t="shared" si="2040"/>
        <v>257.97607178464602</v>
      </c>
      <c r="BO530" s="12">
        <f t="shared" si="2041"/>
        <v>175.94637994047369</v>
      </c>
      <c r="BP530" s="50">
        <f>(1-'#Constant'!$A$3)/($J530*'#Constant'!$B$3/'#Constant'!$C$3^($D530-1)+1)+'#Constant'!$A$3</f>
        <v>0.87217391304347835</v>
      </c>
      <c r="BQ530" s="4">
        <f t="shared" si="2042"/>
        <v>257.97607178464602</v>
      </c>
      <c r="BR530" s="50">
        <f>(1-'#Constant'!$A$3)/($K530*'#Constant'!$B$3/'#Constant'!$C$3^($D530-1)+1)+'#Constant'!$A$3</f>
        <v>0.87217391304347835</v>
      </c>
      <c r="BS530" s="4">
        <f t="shared" si="2043"/>
        <v>257.97607178464602</v>
      </c>
      <c r="BT530"/>
    </row>
    <row r="531" spans="1:72" x14ac:dyDescent="0.3">
      <c r="A531">
        <v>639</v>
      </c>
      <c r="B531" s="18" t="str">
        <f>VLOOKUP(CONCATENATE("CREATURE_NAME_",A531),[1]Localization_Hero!$A:$E,2,FALSE)</f>
        <v>{1}의 빛</v>
      </c>
      <c r="C531" s="43" t="str">
        <f>VLOOKUP($A531,[2]CreatureTable!$A:$I,9,FALSE)</f>
        <v>Priest</v>
      </c>
      <c r="D531">
        <v>1</v>
      </c>
      <c r="E531">
        <v>1</v>
      </c>
      <c r="F531" s="18">
        <v>1</v>
      </c>
      <c r="G531" s="10">
        <v>100</v>
      </c>
      <c r="H531" s="10">
        <v>100</v>
      </c>
      <c r="I531" s="10">
        <v>3600</v>
      </c>
      <c r="J531" s="10">
        <v>50</v>
      </c>
      <c r="K531" s="10">
        <v>50</v>
      </c>
      <c r="L531" s="2"/>
      <c r="M531" s="10">
        <v>100</v>
      </c>
      <c r="N531" s="10">
        <v>0</v>
      </c>
      <c r="O531" s="10">
        <v>0</v>
      </c>
      <c r="P531" s="10">
        <v>0</v>
      </c>
      <c r="Q531" s="10">
        <v>0</v>
      </c>
      <c r="R531" s="10">
        <v>0</v>
      </c>
      <c r="S531" s="10">
        <v>100</v>
      </c>
      <c r="T531" s="10">
        <v>150</v>
      </c>
      <c r="U531" s="10">
        <v>0</v>
      </c>
      <c r="V531" s="10">
        <v>0</v>
      </c>
      <c r="W531" s="2"/>
      <c r="X531" s="10">
        <v>100</v>
      </c>
      <c r="Y531" s="10">
        <v>0</v>
      </c>
      <c r="Z531" s="10">
        <v>0</v>
      </c>
      <c r="AA531" s="10">
        <v>200</v>
      </c>
      <c r="AB531" s="10">
        <v>250</v>
      </c>
      <c r="AC531" s="10">
        <v>0</v>
      </c>
      <c r="AD531" s="10">
        <v>100</v>
      </c>
      <c r="AE531" s="10">
        <v>150</v>
      </c>
      <c r="AF531" s="10">
        <v>0</v>
      </c>
      <c r="AG531" s="10">
        <v>0</v>
      </c>
      <c r="AH531" s="10">
        <v>0</v>
      </c>
      <c r="AI531" s="10">
        <v>0</v>
      </c>
      <c r="AJ531" s="3"/>
      <c r="AK531" s="10">
        <v>0</v>
      </c>
      <c r="AL531" s="10">
        <v>0</v>
      </c>
      <c r="AM531" s="3"/>
      <c r="AN531" s="10">
        <f>ROUND(VLOOKUP($C531,$B$4:$BH$42,39,FALSE),0)</f>
        <v>0</v>
      </c>
      <c r="AO531" s="10">
        <f>ROUND(VLOOKUP($C531,$B$4:$BH$42,40,FALSE),0)</f>
        <v>0</v>
      </c>
      <c r="AP531" s="10">
        <f>ROUND(VLOOKUP($C531,$B$4:$BH$42,41,FALSE),0)</f>
        <v>0</v>
      </c>
      <c r="AQ531" s="10">
        <f>ROUND(VLOOKUP($C531,$B$4:$BH$42,42,FALSE),0)</f>
        <v>0</v>
      </c>
      <c r="AR531" s="10">
        <f>ROUND(VLOOKUP($C531,$B$4:$BH$42,43,FALSE),0)</f>
        <v>0</v>
      </c>
      <c r="AS531" s="10">
        <f>ROUND(VLOOKUP($C531,$B$4:$BH$42,44,FALSE),0)</f>
        <v>0</v>
      </c>
      <c r="AT531" s="10">
        <f>ROUND(VLOOKUP($C531,$B$4:$BH$42,45,FALSE),0)</f>
        <v>0</v>
      </c>
      <c r="AU531" s="10">
        <f>ROUND(VLOOKUP($C531,$B$4:$BH$42,46,FALSE),0)</f>
        <v>0</v>
      </c>
      <c r="AV531" s="10">
        <f>ROUND(VLOOKUP($C531,$B$4:$BH$42,47,FALSE),0)</f>
        <v>0</v>
      </c>
      <c r="AW531" s="10">
        <f>ROUND(VLOOKUP($C531,$B$4:$BH$42,48,FALSE),0)</f>
        <v>0</v>
      </c>
      <c r="AX531" s="10">
        <f>ROUND(VLOOKUP($C531,$B$4:$BH$42,49,FALSE),0)</f>
        <v>0</v>
      </c>
      <c r="AY531" s="3"/>
      <c r="AZ531" s="10">
        <v>6000</v>
      </c>
      <c r="BA531" s="10">
        <v>6000</v>
      </c>
      <c r="BB531" s="10">
        <v>310</v>
      </c>
      <c r="BC531" s="10">
        <v>25</v>
      </c>
      <c r="BD531" s="10">
        <v>0</v>
      </c>
      <c r="BE531" s="10">
        <v>60</v>
      </c>
      <c r="BF531" s="3"/>
      <c r="BG531" s="10">
        <v>1000</v>
      </c>
      <c r="BH531" s="10">
        <v>5000</v>
      </c>
      <c r="BI531" s="3"/>
      <c r="BJ531" s="21">
        <v>1</v>
      </c>
      <c r="BK531" s="65">
        <v>0</v>
      </c>
      <c r="BL531" s="65">
        <v>0</v>
      </c>
      <c r="BM531" s="6">
        <f t="shared" si="2026"/>
        <v>121.20625</v>
      </c>
      <c r="BN531" s="8">
        <f t="shared" si="2027"/>
        <v>250.60532687651326</v>
      </c>
      <c r="BO531" s="12">
        <f t="shared" si="1986"/>
        <v>174.28405521081493</v>
      </c>
      <c r="BP531" s="50">
        <f>(1-'#Constant'!$A$3)/($J531*'#Constant'!$B$3/'#Constant'!$C$3^($D531-1)+1)+'#Constant'!$A$3</f>
        <v>0.87217391304347835</v>
      </c>
      <c r="BQ531" s="4">
        <f t="shared" si="2028"/>
        <v>206.38085742771682</v>
      </c>
      <c r="BR531" s="50">
        <f>(1-'#Constant'!$A$3)/($K531*'#Constant'!$B$3/'#Constant'!$C$3^($D531-1)+1)+'#Constant'!$A$3</f>
        <v>0.87217391304347835</v>
      </c>
      <c r="BS531" s="4">
        <f t="shared" si="2029"/>
        <v>294.8297963253097</v>
      </c>
      <c r="BT531">
        <f>BO531/$BO$4*100</f>
        <v>132.46247951866042</v>
      </c>
    </row>
    <row r="532" spans="1:72" s="13" customFormat="1" ht="17.25" thickBot="1" x14ac:dyDescent="0.35">
      <c r="B532" s="20"/>
      <c r="D532" s="14">
        <v>1</v>
      </c>
      <c r="E532" s="14">
        <v>1</v>
      </c>
      <c r="F532" s="19">
        <v>1</v>
      </c>
      <c r="G532" s="15">
        <f t="shared" ref="G532:K532" si="2049">G531</f>
        <v>100</v>
      </c>
      <c r="H532" s="15">
        <f t="shared" si="2049"/>
        <v>100</v>
      </c>
      <c r="I532" s="15">
        <f t="shared" si="2049"/>
        <v>3600</v>
      </c>
      <c r="J532" s="15">
        <f t="shared" si="2049"/>
        <v>50</v>
      </c>
      <c r="K532" s="15">
        <f t="shared" si="2049"/>
        <v>50</v>
      </c>
      <c r="L532" s="16"/>
      <c r="M532" s="15">
        <v>100</v>
      </c>
      <c r="N532" s="15">
        <v>0</v>
      </c>
      <c r="O532" s="15">
        <v>0</v>
      </c>
      <c r="P532" s="15">
        <v>0</v>
      </c>
      <c r="Q532" s="15">
        <v>0</v>
      </c>
      <c r="R532" s="15">
        <v>0</v>
      </c>
      <c r="S532" s="15">
        <v>100</v>
      </c>
      <c r="T532" s="15">
        <v>150</v>
      </c>
      <c r="U532" s="15">
        <v>0</v>
      </c>
      <c r="V532" s="15">
        <v>0</v>
      </c>
      <c r="W532" s="16"/>
      <c r="X532" s="15">
        <v>100</v>
      </c>
      <c r="Y532" s="15">
        <v>0</v>
      </c>
      <c r="Z532" s="15">
        <v>0</v>
      </c>
      <c r="AA532" s="15">
        <v>200</v>
      </c>
      <c r="AB532" s="15">
        <v>250</v>
      </c>
      <c r="AC532" s="15">
        <v>0</v>
      </c>
      <c r="AD532" s="15">
        <v>100</v>
      </c>
      <c r="AE532" s="15">
        <v>150</v>
      </c>
      <c r="AF532" s="15">
        <v>0</v>
      </c>
      <c r="AG532" s="15">
        <v>0</v>
      </c>
      <c r="AH532" s="15">
        <v>0</v>
      </c>
      <c r="AI532" s="15">
        <v>0</v>
      </c>
      <c r="AJ532" s="17"/>
      <c r="AK532" s="15">
        <v>0</v>
      </c>
      <c r="AL532" s="15">
        <v>0</v>
      </c>
      <c r="AM532" s="17"/>
      <c r="AN532" s="15">
        <f t="shared" ref="AN532:AX532" si="2050">AN531</f>
        <v>0</v>
      </c>
      <c r="AO532" s="15">
        <f t="shared" si="2050"/>
        <v>0</v>
      </c>
      <c r="AP532" s="15">
        <f t="shared" si="2050"/>
        <v>0</v>
      </c>
      <c r="AQ532" s="15">
        <f t="shared" si="2050"/>
        <v>0</v>
      </c>
      <c r="AR532" s="15">
        <f t="shared" si="2050"/>
        <v>0</v>
      </c>
      <c r="AS532" s="15">
        <f t="shared" si="2050"/>
        <v>0</v>
      </c>
      <c r="AT532" s="15">
        <f t="shared" si="2050"/>
        <v>0</v>
      </c>
      <c r="AU532" s="15">
        <f t="shared" si="2050"/>
        <v>0</v>
      </c>
      <c r="AV532" s="15">
        <f t="shared" si="2050"/>
        <v>0</v>
      </c>
      <c r="AW532" s="15">
        <f t="shared" si="2050"/>
        <v>0</v>
      </c>
      <c r="AX532" s="15">
        <f t="shared" si="2050"/>
        <v>0</v>
      </c>
      <c r="AY532" s="17"/>
      <c r="AZ532" s="15">
        <f t="shared" ref="AZ532:BA532" si="2051">AZ531</f>
        <v>6000</v>
      </c>
      <c r="BA532" s="15">
        <f t="shared" si="2051"/>
        <v>6000</v>
      </c>
      <c r="BB532" s="15">
        <v>310</v>
      </c>
      <c r="BC532" s="15">
        <f t="shared" ref="BC532:BE532" si="2052">BC531</f>
        <v>25</v>
      </c>
      <c r="BD532" s="15">
        <f t="shared" si="2052"/>
        <v>0</v>
      </c>
      <c r="BE532" s="15">
        <f t="shared" si="2052"/>
        <v>60</v>
      </c>
      <c r="BF532" s="17"/>
      <c r="BG532" s="15">
        <f t="shared" ref="BG532:BH532" si="2053">BG531</f>
        <v>1000</v>
      </c>
      <c r="BH532" s="15">
        <f t="shared" si="2053"/>
        <v>5000</v>
      </c>
      <c r="BI532" s="17"/>
      <c r="BJ532" s="22">
        <f>G532/G531</f>
        <v>1</v>
      </c>
      <c r="BK532" s="65">
        <f t="shared" si="2038"/>
        <v>0</v>
      </c>
      <c r="BL532" s="65">
        <f t="shared" si="2038"/>
        <v>0</v>
      </c>
      <c r="BM532" s="6">
        <f t="shared" si="2026"/>
        <v>121.20625</v>
      </c>
      <c r="BN532" s="8">
        <f t="shared" si="2027"/>
        <v>250.60532687651326</v>
      </c>
      <c r="BO532" s="12">
        <f t="shared" si="1986"/>
        <v>174.28405521081493</v>
      </c>
      <c r="BP532" s="50">
        <f>(1-'#Constant'!$A$3)/($J532*'#Constant'!$B$3/'#Constant'!$C$3^($D532-1)+1)+'#Constant'!$A$3</f>
        <v>0.87217391304347835</v>
      </c>
      <c r="BQ532" s="4">
        <f t="shared" si="2028"/>
        <v>206.38085742771682</v>
      </c>
      <c r="BR532" s="50">
        <f>(1-'#Constant'!$A$3)/($K532*'#Constant'!$B$3/'#Constant'!$C$3^($D532-1)+1)+'#Constant'!$A$3</f>
        <v>0.87217391304347835</v>
      </c>
      <c r="BS532" s="4">
        <f t="shared" si="2029"/>
        <v>294.8297963253097</v>
      </c>
      <c r="BT532"/>
    </row>
    <row r="533" spans="1:72" x14ac:dyDescent="0.3">
      <c r="A533">
        <v>640</v>
      </c>
      <c r="B533" s="18" t="str">
        <f>VLOOKUP(CONCATENATE("CREATURE_NAME_",A533),[1]Localization_Hero!$A:$E,2,FALSE)</f>
        <v>{1}의 빛</v>
      </c>
      <c r="C533" s="43" t="str">
        <f>VLOOKUP($A533,[2]CreatureTable!$A:$I,9,FALSE)</f>
        <v>Warrior</v>
      </c>
      <c r="D533">
        <v>1</v>
      </c>
      <c r="E533">
        <v>1</v>
      </c>
      <c r="F533" s="18">
        <v>1</v>
      </c>
      <c r="G533" s="10">
        <v>100</v>
      </c>
      <c r="H533" s="10">
        <v>100</v>
      </c>
      <c r="I533" s="10">
        <v>3600</v>
      </c>
      <c r="J533" s="10">
        <v>50</v>
      </c>
      <c r="K533" s="10">
        <v>50</v>
      </c>
      <c r="L533" s="2"/>
      <c r="M533" s="10">
        <f>ROUND(VLOOKUP($C533,$B$4:$BH$42,12,FALSE),0)</f>
        <v>150</v>
      </c>
      <c r="N533" s="10">
        <f>ROUND(VLOOKUP($C533,$B$4:$BH$42,13,FALSE),0)</f>
        <v>0</v>
      </c>
      <c r="O533" s="10">
        <f>ROUND(VLOOKUP($C533,$B$4:$BH$42,14,FALSE),0)</f>
        <v>0</v>
      </c>
      <c r="P533" s="10">
        <f>ROUND(VLOOKUP($C533,$B$4:$BH$42,15,FALSE),0)</f>
        <v>100</v>
      </c>
      <c r="Q533" s="10">
        <f>ROUND(VLOOKUP($C533,$B$4:$BH$42,16,FALSE),0)</f>
        <v>0</v>
      </c>
      <c r="R533" s="10">
        <f>ROUND(VLOOKUP($C533,$B$4:$BH$42,17,FALSE),0)</f>
        <v>0</v>
      </c>
      <c r="S533" s="10">
        <f>ROUND(VLOOKUP($C533,$B$4:$BH$42,18,FALSE),0)</f>
        <v>100</v>
      </c>
      <c r="T533" s="10">
        <f>ROUND(VLOOKUP($C533,$B$4:$BH$42,19,FALSE),0)</f>
        <v>150</v>
      </c>
      <c r="U533" s="10">
        <f>ROUND(VLOOKUP($C533,$B$4:$BH$42,20,FALSE),0)</f>
        <v>0</v>
      </c>
      <c r="V533" s="10">
        <f>ROUND(VLOOKUP($C533,$B$4:$BH$42,21,FALSE),0)</f>
        <v>0</v>
      </c>
      <c r="W533" s="2"/>
      <c r="X533" s="10">
        <f>ROUND(VLOOKUP($C533,$B$4:$BH$42,23,FALSE),0)</f>
        <v>150</v>
      </c>
      <c r="Y533" s="10">
        <f>ROUND(VLOOKUP($C533,$B$4:$BH$42,24,FALSE),0)</f>
        <v>0</v>
      </c>
      <c r="Z533" s="10">
        <f>ROUND(VLOOKUP($C533,$B$4:$BH$42,25,FALSE),0)</f>
        <v>0</v>
      </c>
      <c r="AA533" s="10">
        <f>ROUND(VLOOKUP($C533,$B$4:$BH$42,26,FALSE),0)</f>
        <v>100</v>
      </c>
      <c r="AB533" s="10">
        <f>ROUND(VLOOKUP($C533,$B$4:$BH$42,27,FALSE),0)</f>
        <v>0</v>
      </c>
      <c r="AC533" s="10">
        <f>ROUND(VLOOKUP($C533,$B$4:$BH$42,28,FALSE),0)</f>
        <v>0</v>
      </c>
      <c r="AD533" s="10">
        <f>ROUND(VLOOKUP($C533,$B$4:$BH$42,29,FALSE),0)</f>
        <v>100</v>
      </c>
      <c r="AE533" s="10">
        <f>ROUND(VLOOKUP($C533,$B$4:$BH$42,30,FALSE),0)</f>
        <v>150</v>
      </c>
      <c r="AF533" s="10">
        <f>ROUND(VLOOKUP($C533,$B$4:$BH$42,31,FALSE),0)</f>
        <v>0</v>
      </c>
      <c r="AG533" s="10">
        <f>ROUND(VLOOKUP($C533,$B$4:$BH$42,32,FALSE),0)</f>
        <v>0</v>
      </c>
      <c r="AH533" s="10">
        <f>ROUND(VLOOKUP($C533,$B$4:$BH$42,33,FALSE),0)</f>
        <v>0</v>
      </c>
      <c r="AI533" s="10">
        <f>ROUND(VLOOKUP($C533,$B$4:$BH$42,34,FALSE),0)</f>
        <v>0</v>
      </c>
      <c r="AJ533" s="3"/>
      <c r="AK533" s="10">
        <f>ROUND(VLOOKUP($C533,$B$4:$BH$42,36,FALSE),0)</f>
        <v>150</v>
      </c>
      <c r="AL533" s="10">
        <f>ROUND(VLOOKUP($C533,$B$4:$BH$42,37,FALSE),0)</f>
        <v>0</v>
      </c>
      <c r="AM533" s="3"/>
      <c r="AN533" s="10">
        <f>ROUND(VLOOKUP($C533,$B$4:$BH$42,39,FALSE),0)</f>
        <v>0</v>
      </c>
      <c r="AO533" s="10">
        <f>ROUND(VLOOKUP($C533,$B$4:$BH$42,40,FALSE),0)</f>
        <v>0</v>
      </c>
      <c r="AP533" s="10">
        <f>ROUND(VLOOKUP($C533,$B$4:$BH$42,41,FALSE),0)</f>
        <v>0</v>
      </c>
      <c r="AQ533" s="10">
        <f>ROUND(VLOOKUP($C533,$B$4:$BH$42,42,FALSE),0)</f>
        <v>0</v>
      </c>
      <c r="AR533" s="10">
        <f>ROUND(VLOOKUP($C533,$B$4:$BH$42,43,FALSE),0)</f>
        <v>0</v>
      </c>
      <c r="AS533" s="10">
        <f>ROUND(VLOOKUP($C533,$B$4:$BH$42,44,FALSE),0)</f>
        <v>0</v>
      </c>
      <c r="AT533" s="10">
        <f>ROUND(VLOOKUP($C533,$B$4:$BH$42,45,FALSE),0)</f>
        <v>0</v>
      </c>
      <c r="AU533" s="10">
        <f>ROUND(VLOOKUP($C533,$B$4:$BH$42,46,FALSE),0)</f>
        <v>0</v>
      </c>
      <c r="AV533" s="10">
        <f>ROUND(VLOOKUP($C533,$B$4:$BH$42,47,FALSE),0)</f>
        <v>0</v>
      </c>
      <c r="AW533" s="10">
        <f>ROUND(VLOOKUP($C533,$B$4:$BH$42,48,FALSE),0)</f>
        <v>0</v>
      </c>
      <c r="AX533" s="10">
        <f>ROUND(VLOOKUP($C533,$B$4:$BH$42,49,FALSE),0)</f>
        <v>0</v>
      </c>
      <c r="AY533" s="3"/>
      <c r="AZ533" s="10">
        <v>6000</v>
      </c>
      <c r="BA533" s="10">
        <v>2000</v>
      </c>
      <c r="BB533" s="10">
        <v>240</v>
      </c>
      <c r="BC533" s="10">
        <v>0</v>
      </c>
      <c r="BD533" s="10">
        <v>0</v>
      </c>
      <c r="BE533" s="10">
        <v>60</v>
      </c>
      <c r="BF533" s="3"/>
      <c r="BG533" s="10">
        <v>1000</v>
      </c>
      <c r="BH533" s="10">
        <v>5000</v>
      </c>
      <c r="BI533" s="3"/>
      <c r="BJ533" s="21">
        <v>1</v>
      </c>
      <c r="BK533" s="65">
        <v>0</v>
      </c>
      <c r="BL533" s="65">
        <v>0</v>
      </c>
      <c r="BM533" s="6">
        <f t="shared" si="2026"/>
        <v>126.71562499999997</v>
      </c>
      <c r="BN533" s="8">
        <f t="shared" si="2027"/>
        <v>246.51046859421729</v>
      </c>
      <c r="BO533" s="12">
        <f t="shared" si="1986"/>
        <v>176.73915269956206</v>
      </c>
      <c r="BP533" s="50">
        <f>(1-'#Constant'!$A$3)/($J533*'#Constant'!$B$3/'#Constant'!$C$3^($D533-1)+1)+'#Constant'!$A$3</f>
        <v>0.87217391304347835</v>
      </c>
      <c r="BQ533" s="4">
        <f t="shared" si="2028"/>
        <v>229.31206380857424</v>
      </c>
      <c r="BR533" s="50">
        <f>(1-'#Constant'!$A$3)/($K533*'#Constant'!$B$3/'#Constant'!$C$3^($D533-1)+1)+'#Constant'!$A$3</f>
        <v>0.87217391304347835</v>
      </c>
      <c r="BS533" s="4">
        <f t="shared" si="2029"/>
        <v>229.31206380857424</v>
      </c>
      <c r="BT533">
        <f>BO533/$BO$4*100</f>
        <v>134.32844654832419</v>
      </c>
    </row>
    <row r="534" spans="1:72" s="13" customFormat="1" ht="17.25" thickBot="1" x14ac:dyDescent="0.35">
      <c r="B534" s="20"/>
      <c r="D534" s="14">
        <v>1</v>
      </c>
      <c r="E534" s="14">
        <v>1</v>
      </c>
      <c r="F534" s="19">
        <v>1</v>
      </c>
      <c r="G534" s="15">
        <f>G533</f>
        <v>100</v>
      </c>
      <c r="H534" s="15">
        <f>H533</f>
        <v>100</v>
      </c>
      <c r="I534" s="15">
        <f>I533</f>
        <v>3600</v>
      </c>
      <c r="J534" s="15">
        <f>J533</f>
        <v>50</v>
      </c>
      <c r="K534" s="15">
        <f>K533</f>
        <v>50</v>
      </c>
      <c r="L534" s="16"/>
      <c r="M534" s="15">
        <f t="shared" ref="M534:V534" si="2054">M533</f>
        <v>150</v>
      </c>
      <c r="N534" s="15">
        <f t="shared" si="2054"/>
        <v>0</v>
      </c>
      <c r="O534" s="15">
        <f t="shared" si="2054"/>
        <v>0</v>
      </c>
      <c r="P534" s="15">
        <f t="shared" si="2054"/>
        <v>100</v>
      </c>
      <c r="Q534" s="15">
        <f t="shared" si="2054"/>
        <v>0</v>
      </c>
      <c r="R534" s="15">
        <f t="shared" si="2054"/>
        <v>0</v>
      </c>
      <c r="S534" s="15">
        <f t="shared" si="2054"/>
        <v>100</v>
      </c>
      <c r="T534" s="15">
        <f t="shared" si="2054"/>
        <v>150</v>
      </c>
      <c r="U534" s="15">
        <f t="shared" si="2054"/>
        <v>0</v>
      </c>
      <c r="V534" s="15">
        <f t="shared" si="2054"/>
        <v>0</v>
      </c>
      <c r="W534" s="16"/>
      <c r="X534" s="15">
        <f t="shared" ref="X534:AI534" si="2055">X533</f>
        <v>150</v>
      </c>
      <c r="Y534" s="15">
        <f t="shared" si="2055"/>
        <v>0</v>
      </c>
      <c r="Z534" s="15">
        <f t="shared" si="2055"/>
        <v>0</v>
      </c>
      <c r="AA534" s="15">
        <f t="shared" si="2055"/>
        <v>100</v>
      </c>
      <c r="AB534" s="15">
        <f t="shared" si="2055"/>
        <v>0</v>
      </c>
      <c r="AC534" s="15">
        <f t="shared" si="2055"/>
        <v>0</v>
      </c>
      <c r="AD534" s="15">
        <f t="shared" si="2055"/>
        <v>100</v>
      </c>
      <c r="AE534" s="15">
        <f t="shared" si="2055"/>
        <v>150</v>
      </c>
      <c r="AF534" s="15">
        <f t="shared" si="2055"/>
        <v>0</v>
      </c>
      <c r="AG534" s="15">
        <f t="shared" si="2055"/>
        <v>0</v>
      </c>
      <c r="AH534" s="15">
        <f t="shared" si="2055"/>
        <v>0</v>
      </c>
      <c r="AI534" s="15">
        <f t="shared" si="2055"/>
        <v>0</v>
      </c>
      <c r="AJ534" s="17"/>
      <c r="AK534" s="15">
        <f>AK533</f>
        <v>150</v>
      </c>
      <c r="AL534" s="15">
        <f>AL533</f>
        <v>0</v>
      </c>
      <c r="AM534" s="17"/>
      <c r="AN534" s="15">
        <f t="shared" ref="AN534:AX534" si="2056">AN533</f>
        <v>0</v>
      </c>
      <c r="AO534" s="15">
        <f t="shared" si="2056"/>
        <v>0</v>
      </c>
      <c r="AP534" s="15">
        <f t="shared" si="2056"/>
        <v>0</v>
      </c>
      <c r="AQ534" s="15">
        <f t="shared" si="2056"/>
        <v>0</v>
      </c>
      <c r="AR534" s="15">
        <f t="shared" si="2056"/>
        <v>0</v>
      </c>
      <c r="AS534" s="15">
        <f t="shared" si="2056"/>
        <v>0</v>
      </c>
      <c r="AT534" s="15">
        <f t="shared" si="2056"/>
        <v>0</v>
      </c>
      <c r="AU534" s="15">
        <f t="shared" si="2056"/>
        <v>0</v>
      </c>
      <c r="AV534" s="15">
        <f t="shared" si="2056"/>
        <v>0</v>
      </c>
      <c r="AW534" s="15">
        <f t="shared" si="2056"/>
        <v>0</v>
      </c>
      <c r="AX534" s="15">
        <f t="shared" si="2056"/>
        <v>0</v>
      </c>
      <c r="AY534" s="17"/>
      <c r="AZ534" s="15">
        <f t="shared" ref="AZ534:BA534" si="2057">AZ533</f>
        <v>6000</v>
      </c>
      <c r="BA534" s="15">
        <f t="shared" si="2057"/>
        <v>2000</v>
      </c>
      <c r="BB534" s="15">
        <v>240</v>
      </c>
      <c r="BC534" s="15">
        <f t="shared" ref="BC534:BE534" si="2058">BC533</f>
        <v>0</v>
      </c>
      <c r="BD534" s="15">
        <f t="shared" si="2058"/>
        <v>0</v>
      </c>
      <c r="BE534" s="15">
        <f t="shared" si="2058"/>
        <v>60</v>
      </c>
      <c r="BF534" s="17"/>
      <c r="BG534" s="15">
        <f t="shared" ref="BG534:BH534" si="2059">BG533</f>
        <v>1000</v>
      </c>
      <c r="BH534" s="15">
        <f t="shared" si="2059"/>
        <v>5000</v>
      </c>
      <c r="BI534" s="17"/>
      <c r="BJ534" s="22">
        <f>G534/G533</f>
        <v>1</v>
      </c>
      <c r="BK534" s="65">
        <f>BK533</f>
        <v>0</v>
      </c>
      <c r="BL534" s="65">
        <f>BL533</f>
        <v>0</v>
      </c>
      <c r="BM534" s="6">
        <f t="shared" si="2026"/>
        <v>126.71562499999997</v>
      </c>
      <c r="BN534" s="8">
        <f t="shared" si="2027"/>
        <v>246.51046859421729</v>
      </c>
      <c r="BO534" s="12">
        <f t="shared" si="1986"/>
        <v>176.73915269956206</v>
      </c>
      <c r="BP534" s="50">
        <f>(1-'#Constant'!$A$3)/($J534*'#Constant'!$B$3/'#Constant'!$C$3^($D534-1)+1)+'#Constant'!$A$3</f>
        <v>0.87217391304347835</v>
      </c>
      <c r="BQ534" s="4">
        <f t="shared" si="2028"/>
        <v>229.31206380857424</v>
      </c>
      <c r="BR534" s="50">
        <f>(1-'#Constant'!$A$3)/($K534*'#Constant'!$B$3/'#Constant'!$C$3^($D534-1)+1)+'#Constant'!$A$3</f>
        <v>0.87217391304347835</v>
      </c>
      <c r="BS534" s="4">
        <f t="shared" si="2029"/>
        <v>229.31206380857424</v>
      </c>
      <c r="BT534"/>
    </row>
    <row r="535" spans="1:72" x14ac:dyDescent="0.3">
      <c r="A535">
        <v>641</v>
      </c>
      <c r="B535" s="18" t="str">
        <f>VLOOKUP(CONCATENATE("CREATURE_NAME_",A535),[1]Localization_Hero!$A:$E,2,FALSE)</f>
        <v>{1}의 빛</v>
      </c>
      <c r="C535" s="43" t="str">
        <f>VLOOKUP($A535,[2]CreatureTable!$A:$I,9,FALSE)</f>
        <v>Priest</v>
      </c>
      <c r="D535">
        <v>1</v>
      </c>
      <c r="E535">
        <v>1</v>
      </c>
      <c r="F535" s="18">
        <v>1</v>
      </c>
      <c r="G535" s="10">
        <v>100</v>
      </c>
      <c r="H535" s="10">
        <v>100</v>
      </c>
      <c r="I535" s="10">
        <v>3600</v>
      </c>
      <c r="J535" s="10">
        <v>50</v>
      </c>
      <c r="K535" s="10">
        <v>50</v>
      </c>
      <c r="L535" s="2"/>
      <c r="M535" s="10">
        <f>ROUND(VLOOKUP($C535,$B$4:$BH$42,12,FALSE),0)</f>
        <v>100</v>
      </c>
      <c r="N535" s="10">
        <f>ROUND(VLOOKUP($C535,$B$4:$BH$42,13,FALSE),0)</f>
        <v>0</v>
      </c>
      <c r="O535" s="10">
        <f>ROUND(VLOOKUP($C535,$B$4:$BH$42,14,FALSE),0)</f>
        <v>0</v>
      </c>
      <c r="P535" s="10">
        <f>ROUND(VLOOKUP($C535,$B$4:$BH$42,15,FALSE),0)</f>
        <v>0</v>
      </c>
      <c r="Q535" s="10">
        <f>ROUND(VLOOKUP($C535,$B$4:$BH$42,16,FALSE),0)</f>
        <v>0</v>
      </c>
      <c r="R535" s="10">
        <f>ROUND(VLOOKUP($C535,$B$4:$BH$42,17,FALSE),0)</f>
        <v>0</v>
      </c>
      <c r="S535" s="10">
        <f>ROUND(VLOOKUP($C535,$B$4:$BH$42,18,FALSE),0)</f>
        <v>100</v>
      </c>
      <c r="T535" s="10">
        <f>ROUND(VLOOKUP($C535,$B$4:$BH$42,19,FALSE),0)</f>
        <v>0</v>
      </c>
      <c r="U535" s="10">
        <f>ROUND(VLOOKUP($C535,$B$4:$BH$42,20,FALSE),0)</f>
        <v>0</v>
      </c>
      <c r="V535" s="10">
        <f>ROUND(VLOOKUP($C535,$B$4:$BH$42,21,FALSE),0)</f>
        <v>0</v>
      </c>
      <c r="W535" s="2"/>
      <c r="X535" s="10">
        <f>ROUND(VLOOKUP($C535,$B$4:$BH$42,23,FALSE),0)</f>
        <v>100</v>
      </c>
      <c r="Y535" s="10">
        <f>ROUND(VLOOKUP($C535,$B$4:$BH$42,24,FALSE),0)</f>
        <v>0</v>
      </c>
      <c r="Z535" s="10">
        <f>ROUND(VLOOKUP($C535,$B$4:$BH$42,25,FALSE),0)</f>
        <v>0</v>
      </c>
      <c r="AA535" s="10">
        <f>ROUND(VLOOKUP($C535,$B$4:$BH$42,26,FALSE),0)</f>
        <v>0</v>
      </c>
      <c r="AB535" s="10">
        <f>ROUND(VLOOKUP($C535,$B$4:$BH$42,27,FALSE),0)</f>
        <v>500</v>
      </c>
      <c r="AC535" s="10">
        <f>ROUND(VLOOKUP($C535,$B$4:$BH$42,28,FALSE),0)</f>
        <v>250</v>
      </c>
      <c r="AD535" s="10">
        <f>ROUND(VLOOKUP($C535,$B$4:$BH$42,29,FALSE),0)</f>
        <v>100</v>
      </c>
      <c r="AE535" s="10">
        <f>ROUND(VLOOKUP($C535,$B$4:$BH$42,30,FALSE),0)</f>
        <v>0</v>
      </c>
      <c r="AF535" s="10">
        <f>ROUND(VLOOKUP($C535,$B$4:$BH$42,31,FALSE),0)</f>
        <v>0</v>
      </c>
      <c r="AG535" s="10">
        <f>ROUND(VLOOKUP($C535,$B$4:$BH$42,32,FALSE),0)</f>
        <v>150</v>
      </c>
      <c r="AH535" s="10">
        <f>ROUND(VLOOKUP($C535,$B$4:$BH$42,33,FALSE),0)</f>
        <v>0</v>
      </c>
      <c r="AI535" s="10">
        <f>ROUND(VLOOKUP($C535,$B$4:$BH$42,34,FALSE),0)</f>
        <v>0</v>
      </c>
      <c r="AJ535" s="3"/>
      <c r="AK535" s="10">
        <f>ROUND(VLOOKUP($C535,$B$4:$BH$42,36,FALSE),0)</f>
        <v>0</v>
      </c>
      <c r="AL535" s="10">
        <f>ROUND(VLOOKUP($C535,$B$4:$BH$42,37,FALSE),0)</f>
        <v>0</v>
      </c>
      <c r="AM535" s="3"/>
      <c r="AN535" s="10">
        <f>ROUND(VLOOKUP($C535,$B$4:$BH$42,39,FALSE),0)</f>
        <v>0</v>
      </c>
      <c r="AO535" s="10">
        <f>ROUND(VLOOKUP($C535,$B$4:$BH$42,40,FALSE),0)</f>
        <v>0</v>
      </c>
      <c r="AP535" s="10">
        <f>ROUND(VLOOKUP($C535,$B$4:$BH$42,41,FALSE),0)</f>
        <v>0</v>
      </c>
      <c r="AQ535" s="10">
        <f>ROUND(VLOOKUP($C535,$B$4:$BH$42,42,FALSE),0)</f>
        <v>0</v>
      </c>
      <c r="AR535" s="10">
        <f>ROUND(VLOOKUP($C535,$B$4:$BH$42,43,FALSE),0)</f>
        <v>0</v>
      </c>
      <c r="AS535" s="10">
        <f>ROUND(VLOOKUP($C535,$B$4:$BH$42,44,FALSE),0)</f>
        <v>0</v>
      </c>
      <c r="AT535" s="10">
        <f>ROUND(VLOOKUP($C535,$B$4:$BH$42,45,FALSE),0)</f>
        <v>0</v>
      </c>
      <c r="AU535" s="10">
        <f>ROUND(VLOOKUP($C535,$B$4:$BH$42,46,FALSE),0)</f>
        <v>0</v>
      </c>
      <c r="AV535" s="10">
        <f>ROUND(VLOOKUP($C535,$B$4:$BH$42,47,FALSE),0)</f>
        <v>0</v>
      </c>
      <c r="AW535" s="10">
        <f>ROUND(VLOOKUP($C535,$B$4:$BH$42,48,FALSE),0)</f>
        <v>0</v>
      </c>
      <c r="AX535" s="10">
        <f>ROUND(VLOOKUP($C535,$B$4:$BH$42,49,FALSE),0)</f>
        <v>0</v>
      </c>
      <c r="AY535" s="3"/>
      <c r="AZ535" s="10">
        <v>6000</v>
      </c>
      <c r="BA535" s="10">
        <v>2000</v>
      </c>
      <c r="BB535" s="10">
        <v>350</v>
      </c>
      <c r="BC535" s="10">
        <v>0</v>
      </c>
      <c r="BD535" s="10">
        <v>0</v>
      </c>
      <c r="BE535" s="10">
        <v>60</v>
      </c>
      <c r="BF535" s="3"/>
      <c r="BG535" s="10">
        <v>1000</v>
      </c>
      <c r="BH535" s="10">
        <v>5000</v>
      </c>
      <c r="BI535" s="3"/>
      <c r="BJ535" s="21">
        <v>1</v>
      </c>
      <c r="BK535" s="65">
        <v>0</v>
      </c>
      <c r="BL535" s="65">
        <v>0</v>
      </c>
      <c r="BM535" s="6">
        <f t="shared" si="2026"/>
        <v>112.75</v>
      </c>
      <c r="BN535" s="8">
        <f t="shared" si="2027"/>
        <v>297.4312357046507</v>
      </c>
      <c r="BO535" s="12">
        <f t="shared" si="1986"/>
        <v>183.12665514801324</v>
      </c>
      <c r="BP535" s="50">
        <f>(1-'#Constant'!$A$3)/($J535*'#Constant'!$B$3/'#Constant'!$C$3^($D535-1)+1)+'#Constant'!$A$3</f>
        <v>0.87217391304347835</v>
      </c>
      <c r="BQ535" s="4">
        <f t="shared" si="2028"/>
        <v>206.38085742771682</v>
      </c>
      <c r="BR535" s="50">
        <f>(1-'#Constant'!$A$3)/($K535*'#Constant'!$B$3/'#Constant'!$C$3^($D535-1)+1)+'#Constant'!$A$3</f>
        <v>0.87217391304347835</v>
      </c>
      <c r="BS535" s="4">
        <f t="shared" si="2029"/>
        <v>388.48161398158459</v>
      </c>
      <c r="BT535">
        <f>BO535/$BO$4*100</f>
        <v>139.18319020935451</v>
      </c>
    </row>
    <row r="536" spans="1:72" s="13" customFormat="1" ht="17.25" thickBot="1" x14ac:dyDescent="0.35">
      <c r="B536" s="20"/>
      <c r="C536" s="43"/>
      <c r="D536" s="14">
        <v>1</v>
      </c>
      <c r="E536" s="14">
        <v>1</v>
      </c>
      <c r="F536" s="19">
        <v>1</v>
      </c>
      <c r="G536" s="15">
        <f>G535</f>
        <v>100</v>
      </c>
      <c r="H536" s="15">
        <f>H535</f>
        <v>100</v>
      </c>
      <c r="I536" s="15">
        <f>I535</f>
        <v>3600</v>
      </c>
      <c r="J536" s="15">
        <f>J535</f>
        <v>50</v>
      </c>
      <c r="K536" s="15">
        <f>K535</f>
        <v>50</v>
      </c>
      <c r="L536" s="16"/>
      <c r="M536" s="15">
        <f t="shared" ref="M536:V536" si="2060">M535</f>
        <v>100</v>
      </c>
      <c r="N536" s="15">
        <f t="shared" si="2060"/>
        <v>0</v>
      </c>
      <c r="O536" s="15">
        <f t="shared" si="2060"/>
        <v>0</v>
      </c>
      <c r="P536" s="15">
        <f t="shared" si="2060"/>
        <v>0</v>
      </c>
      <c r="Q536" s="15">
        <f t="shared" si="2060"/>
        <v>0</v>
      </c>
      <c r="R536" s="15">
        <f t="shared" si="2060"/>
        <v>0</v>
      </c>
      <c r="S536" s="15">
        <f t="shared" si="2060"/>
        <v>100</v>
      </c>
      <c r="T536" s="15">
        <f t="shared" si="2060"/>
        <v>0</v>
      </c>
      <c r="U536" s="15">
        <f t="shared" si="2060"/>
        <v>0</v>
      </c>
      <c r="V536" s="15">
        <f t="shared" si="2060"/>
        <v>0</v>
      </c>
      <c r="W536" s="16"/>
      <c r="X536" s="15">
        <f t="shared" ref="X536:AI536" si="2061">X535</f>
        <v>100</v>
      </c>
      <c r="Y536" s="15">
        <f t="shared" si="2061"/>
        <v>0</v>
      </c>
      <c r="Z536" s="15">
        <f t="shared" si="2061"/>
        <v>0</v>
      </c>
      <c r="AA536" s="15">
        <f t="shared" si="2061"/>
        <v>0</v>
      </c>
      <c r="AB536" s="15">
        <f t="shared" si="2061"/>
        <v>500</v>
      </c>
      <c r="AC536" s="15">
        <f t="shared" si="2061"/>
        <v>250</v>
      </c>
      <c r="AD536" s="15">
        <f t="shared" si="2061"/>
        <v>100</v>
      </c>
      <c r="AE536" s="15">
        <f t="shared" si="2061"/>
        <v>0</v>
      </c>
      <c r="AF536" s="15">
        <f t="shared" si="2061"/>
        <v>0</v>
      </c>
      <c r="AG536" s="15">
        <f t="shared" si="2061"/>
        <v>150</v>
      </c>
      <c r="AH536" s="15">
        <f t="shared" si="2061"/>
        <v>0</v>
      </c>
      <c r="AI536" s="15">
        <f t="shared" si="2061"/>
        <v>0</v>
      </c>
      <c r="AJ536" s="17"/>
      <c r="AK536" s="15">
        <f>AK535</f>
        <v>0</v>
      </c>
      <c r="AL536" s="15">
        <f>AL535</f>
        <v>0</v>
      </c>
      <c r="AM536" s="17"/>
      <c r="AN536" s="15">
        <f t="shared" ref="AN536:AX536" si="2062">AN535</f>
        <v>0</v>
      </c>
      <c r="AO536" s="15">
        <f t="shared" si="2062"/>
        <v>0</v>
      </c>
      <c r="AP536" s="15">
        <f t="shared" si="2062"/>
        <v>0</v>
      </c>
      <c r="AQ536" s="15">
        <f t="shared" si="2062"/>
        <v>0</v>
      </c>
      <c r="AR536" s="15">
        <f t="shared" si="2062"/>
        <v>0</v>
      </c>
      <c r="AS536" s="15">
        <f t="shared" si="2062"/>
        <v>0</v>
      </c>
      <c r="AT536" s="15">
        <f t="shared" si="2062"/>
        <v>0</v>
      </c>
      <c r="AU536" s="15">
        <f t="shared" si="2062"/>
        <v>0</v>
      </c>
      <c r="AV536" s="15">
        <f t="shared" si="2062"/>
        <v>0</v>
      </c>
      <c r="AW536" s="15">
        <f t="shared" si="2062"/>
        <v>0</v>
      </c>
      <c r="AX536" s="15">
        <f t="shared" si="2062"/>
        <v>0</v>
      </c>
      <c r="AY536" s="17"/>
      <c r="AZ536" s="15">
        <f t="shared" ref="AZ536:BA536" si="2063">AZ535</f>
        <v>6000</v>
      </c>
      <c r="BA536" s="15">
        <f t="shared" si="2063"/>
        <v>2000</v>
      </c>
      <c r="BB536" s="15">
        <v>350</v>
      </c>
      <c r="BC536" s="15"/>
      <c r="BD536" s="15">
        <f t="shared" ref="BD536:BE536" si="2064">BD535</f>
        <v>0</v>
      </c>
      <c r="BE536" s="15">
        <f t="shared" si="2064"/>
        <v>60</v>
      </c>
      <c r="BF536" s="17"/>
      <c r="BG536" s="15">
        <f t="shared" ref="BG536:BH536" si="2065">BG535</f>
        <v>1000</v>
      </c>
      <c r="BH536" s="15">
        <f t="shared" si="2065"/>
        <v>5000</v>
      </c>
      <c r="BI536" s="17"/>
      <c r="BJ536" s="22">
        <f>G536/G535</f>
        <v>1</v>
      </c>
      <c r="BK536" s="65">
        <f t="shared" ref="BK536:BL536" si="2066">BK535</f>
        <v>0</v>
      </c>
      <c r="BL536" s="65">
        <f t="shared" si="2066"/>
        <v>0</v>
      </c>
      <c r="BM536" s="6">
        <f t="shared" si="2026"/>
        <v>112.75</v>
      </c>
      <c r="BN536" s="8">
        <f t="shared" si="2027"/>
        <v>297.4312357046507</v>
      </c>
      <c r="BO536" s="12">
        <f t="shared" si="1986"/>
        <v>183.12665514801324</v>
      </c>
      <c r="BP536" s="50">
        <f>(1-'#Constant'!$A$3)/($J536*'#Constant'!$B$3/'#Constant'!$C$3^($D536-1)+1)+'#Constant'!$A$3</f>
        <v>0.87217391304347835</v>
      </c>
      <c r="BQ536" s="4">
        <f t="shared" si="2028"/>
        <v>206.38085742771682</v>
      </c>
      <c r="BR536" s="50">
        <f>(1-'#Constant'!$A$3)/($K536*'#Constant'!$B$3/'#Constant'!$C$3^($D536-1)+1)+'#Constant'!$A$3</f>
        <v>0.87217391304347835</v>
      </c>
      <c r="BS536" s="4">
        <f t="shared" si="2029"/>
        <v>388.48161398158459</v>
      </c>
      <c r="BT536"/>
    </row>
    <row r="537" spans="1:72" x14ac:dyDescent="0.3">
      <c r="A537">
        <v>642</v>
      </c>
      <c r="B537" s="18" t="str">
        <f>VLOOKUP(CONCATENATE("CREATURE_NAME_",A537),[1]Localization_Hero!$A:$E,2,FALSE)</f>
        <v>{1}의 빛</v>
      </c>
      <c r="C537" s="43" t="str">
        <f>VLOOKUP($A537,[2]CreatureTable!$A:$I,9,FALSE)</f>
        <v>Mechanic</v>
      </c>
      <c r="D537">
        <v>1</v>
      </c>
      <c r="E537">
        <v>1</v>
      </c>
      <c r="F537" s="18">
        <v>1</v>
      </c>
      <c r="G537" s="10">
        <v>100</v>
      </c>
      <c r="H537" s="10">
        <v>100</v>
      </c>
      <c r="I537" s="10">
        <v>3600</v>
      </c>
      <c r="J537" s="10">
        <v>50</v>
      </c>
      <c r="K537" s="10">
        <v>50</v>
      </c>
      <c r="L537" s="2"/>
      <c r="M537" s="10">
        <v>150</v>
      </c>
      <c r="N537" s="10">
        <v>0</v>
      </c>
      <c r="O537" s="10">
        <v>500</v>
      </c>
      <c r="P537" s="10">
        <v>0</v>
      </c>
      <c r="Q537" s="10">
        <v>0</v>
      </c>
      <c r="R537" s="10">
        <v>0</v>
      </c>
      <c r="S537" s="10">
        <v>200</v>
      </c>
      <c r="T537" s="10">
        <v>150</v>
      </c>
      <c r="U537" s="10">
        <v>0</v>
      </c>
      <c r="V537" s="10">
        <v>0</v>
      </c>
      <c r="W537" s="2"/>
      <c r="X537" s="10">
        <v>150</v>
      </c>
      <c r="Y537" s="10">
        <v>0</v>
      </c>
      <c r="Z537" s="10">
        <v>500</v>
      </c>
      <c r="AA537" s="10">
        <v>0</v>
      </c>
      <c r="AB537" s="10">
        <v>0</v>
      </c>
      <c r="AC537" s="10">
        <v>0</v>
      </c>
      <c r="AD537" s="10">
        <v>200</v>
      </c>
      <c r="AE537" s="10">
        <v>150</v>
      </c>
      <c r="AF537" s="10">
        <v>0</v>
      </c>
      <c r="AG537" s="10">
        <v>0</v>
      </c>
      <c r="AH537" s="10">
        <v>0</v>
      </c>
      <c r="AI537" s="10">
        <v>0</v>
      </c>
      <c r="AJ537" s="3"/>
      <c r="AK537" s="10">
        <v>0</v>
      </c>
      <c r="AL537" s="10">
        <v>0</v>
      </c>
      <c r="AM537" s="3"/>
      <c r="AN537" s="10">
        <f>ROUND(VLOOKUP($C537,$B$4:$BH$42,39,FALSE),0)</f>
        <v>0</v>
      </c>
      <c r="AO537" s="10">
        <f>ROUND(VLOOKUP($C537,$B$4:$BH$42,40,FALSE),0)</f>
        <v>0</v>
      </c>
      <c r="AP537" s="10">
        <f>ROUND(VLOOKUP($C537,$B$4:$BH$42,41,FALSE),0)</f>
        <v>0</v>
      </c>
      <c r="AQ537" s="10">
        <f>ROUND(VLOOKUP($C537,$B$4:$BH$42,42,FALSE),0)</f>
        <v>0</v>
      </c>
      <c r="AR537" s="10">
        <f>ROUND(VLOOKUP($C537,$B$4:$BH$42,43,FALSE),0)</f>
        <v>0</v>
      </c>
      <c r="AS537" s="10">
        <f>ROUND(VLOOKUP($C537,$B$4:$BH$42,44,FALSE),0)</f>
        <v>0</v>
      </c>
      <c r="AT537" s="10">
        <f>ROUND(VLOOKUP($C537,$B$4:$BH$42,45,FALSE),0)</f>
        <v>0</v>
      </c>
      <c r="AU537" s="10">
        <f>ROUND(VLOOKUP($C537,$B$4:$BH$42,46,FALSE),0)</f>
        <v>0</v>
      </c>
      <c r="AV537" s="10">
        <f>ROUND(VLOOKUP($C537,$B$4:$BH$42,47,FALSE),0)</f>
        <v>0</v>
      </c>
      <c r="AW537" s="10">
        <f>ROUND(VLOOKUP($C537,$B$4:$BH$42,48,FALSE),0)</f>
        <v>0</v>
      </c>
      <c r="AX537" s="10">
        <f>ROUND(VLOOKUP($C537,$B$4:$BH$42,49,FALSE),0)</f>
        <v>0</v>
      </c>
      <c r="AY537" s="3"/>
      <c r="AZ537" s="10">
        <v>6000</v>
      </c>
      <c r="BA537" s="10">
        <v>2000</v>
      </c>
      <c r="BB537" s="10">
        <v>550</v>
      </c>
      <c r="BC537" s="10"/>
      <c r="BD537" s="10">
        <v>0</v>
      </c>
      <c r="BE537" s="10">
        <v>60</v>
      </c>
      <c r="BF537" s="3"/>
      <c r="BG537" s="10">
        <v>1000</v>
      </c>
      <c r="BH537" s="10">
        <v>5000</v>
      </c>
      <c r="BI537" s="3"/>
      <c r="BJ537" s="21">
        <v>1</v>
      </c>
      <c r="BK537" s="65">
        <v>0</v>
      </c>
      <c r="BL537" s="65">
        <v>0</v>
      </c>
      <c r="BM537" s="6">
        <f t="shared" si="2026"/>
        <v>138.27187499999999</v>
      </c>
      <c r="BN537" s="8">
        <f t="shared" si="2027"/>
        <v>206.38085742771682</v>
      </c>
      <c r="BO537" s="12">
        <f t="shared" si="1986"/>
        <v>168.92799685261789</v>
      </c>
      <c r="BP537" s="50">
        <f>(1-'#Constant'!$A$3)/($J537*'#Constant'!$B$3/'#Constant'!$C$3^($D537-1)+1)+'#Constant'!$A$3</f>
        <v>0.87217391304347835</v>
      </c>
      <c r="BQ537" s="4">
        <f t="shared" si="2028"/>
        <v>206.38085742771682</v>
      </c>
      <c r="BR537" s="50">
        <f>(1-'#Constant'!$A$3)/($K537*'#Constant'!$B$3/'#Constant'!$C$3^($D537-1)+1)+'#Constant'!$A$3</f>
        <v>0.87217391304347835</v>
      </c>
      <c r="BS537" s="4">
        <f t="shared" si="2029"/>
        <v>206.38085742771682</v>
      </c>
      <c r="BT537">
        <f>BO537/$BO$4*100</f>
        <v>128.3916724117496</v>
      </c>
    </row>
    <row r="538" spans="1:72" s="13" customFormat="1" ht="17.25" thickBot="1" x14ac:dyDescent="0.35">
      <c r="B538" s="20"/>
      <c r="D538" s="14">
        <v>1</v>
      </c>
      <c r="E538" s="14">
        <v>1</v>
      </c>
      <c r="F538" s="19">
        <v>1</v>
      </c>
      <c r="G538" s="15">
        <f t="shared" ref="G538:K538" si="2067">G537</f>
        <v>100</v>
      </c>
      <c r="H538" s="15">
        <f t="shared" si="2067"/>
        <v>100</v>
      </c>
      <c r="I538" s="15">
        <f t="shared" si="2067"/>
        <v>3600</v>
      </c>
      <c r="J538" s="15">
        <f t="shared" si="2067"/>
        <v>50</v>
      </c>
      <c r="K538" s="15">
        <f t="shared" si="2067"/>
        <v>50</v>
      </c>
      <c r="L538" s="16"/>
      <c r="M538" s="15">
        <v>150</v>
      </c>
      <c r="N538" s="15">
        <v>0</v>
      </c>
      <c r="O538" s="15">
        <v>500</v>
      </c>
      <c r="P538" s="15">
        <v>0</v>
      </c>
      <c r="Q538" s="15">
        <v>0</v>
      </c>
      <c r="R538" s="15">
        <v>0</v>
      </c>
      <c r="S538" s="15">
        <v>200</v>
      </c>
      <c r="T538" s="15">
        <v>150</v>
      </c>
      <c r="U538" s="15">
        <v>0</v>
      </c>
      <c r="V538" s="15">
        <v>0</v>
      </c>
      <c r="W538" s="16"/>
      <c r="X538" s="15">
        <v>150</v>
      </c>
      <c r="Y538" s="15">
        <v>0</v>
      </c>
      <c r="Z538" s="15">
        <v>500</v>
      </c>
      <c r="AA538" s="15">
        <v>0</v>
      </c>
      <c r="AB538" s="15">
        <v>0</v>
      </c>
      <c r="AC538" s="15">
        <v>0</v>
      </c>
      <c r="AD538" s="15">
        <v>200</v>
      </c>
      <c r="AE538" s="15">
        <v>150</v>
      </c>
      <c r="AF538" s="15">
        <v>0</v>
      </c>
      <c r="AG538" s="15">
        <v>0</v>
      </c>
      <c r="AH538" s="15">
        <v>0</v>
      </c>
      <c r="AI538" s="15">
        <v>0</v>
      </c>
      <c r="AJ538" s="17"/>
      <c r="AK538" s="15">
        <v>0</v>
      </c>
      <c r="AL538" s="15">
        <v>0</v>
      </c>
      <c r="AM538" s="17"/>
      <c r="AN538" s="15">
        <f t="shared" ref="AN538:AX538" si="2068">AN537</f>
        <v>0</v>
      </c>
      <c r="AO538" s="15">
        <f t="shared" si="2068"/>
        <v>0</v>
      </c>
      <c r="AP538" s="15">
        <f t="shared" si="2068"/>
        <v>0</v>
      </c>
      <c r="AQ538" s="15">
        <f t="shared" si="2068"/>
        <v>0</v>
      </c>
      <c r="AR538" s="15">
        <f t="shared" si="2068"/>
        <v>0</v>
      </c>
      <c r="AS538" s="15">
        <f t="shared" si="2068"/>
        <v>0</v>
      </c>
      <c r="AT538" s="15">
        <f t="shared" si="2068"/>
        <v>0</v>
      </c>
      <c r="AU538" s="15">
        <f t="shared" si="2068"/>
        <v>0</v>
      </c>
      <c r="AV538" s="15">
        <f t="shared" si="2068"/>
        <v>0</v>
      </c>
      <c r="AW538" s="15">
        <f t="shared" si="2068"/>
        <v>0</v>
      </c>
      <c r="AX538" s="15">
        <f t="shared" si="2068"/>
        <v>0</v>
      </c>
      <c r="AY538" s="17"/>
      <c r="AZ538" s="15">
        <f t="shared" ref="AZ538:BA538" si="2069">AZ537</f>
        <v>6000</v>
      </c>
      <c r="BA538" s="15">
        <f t="shared" si="2069"/>
        <v>2000</v>
      </c>
      <c r="BB538" s="15">
        <v>550</v>
      </c>
      <c r="BC538" s="15"/>
      <c r="BD538" s="15">
        <f t="shared" ref="BD538:BE538" si="2070">BD537</f>
        <v>0</v>
      </c>
      <c r="BE538" s="15">
        <f t="shared" si="2070"/>
        <v>60</v>
      </c>
      <c r="BF538" s="17"/>
      <c r="BG538" s="15">
        <f t="shared" ref="BG538:BH538" si="2071">BG537</f>
        <v>1000</v>
      </c>
      <c r="BH538" s="15">
        <f t="shared" si="2071"/>
        <v>5000</v>
      </c>
      <c r="BI538" s="17"/>
      <c r="BJ538" s="22">
        <f>G538/G537</f>
        <v>1</v>
      </c>
      <c r="BK538" s="65">
        <f>BK537</f>
        <v>0</v>
      </c>
      <c r="BL538" s="65">
        <f>BL537</f>
        <v>0</v>
      </c>
      <c r="BM538" s="6">
        <f t="shared" si="2026"/>
        <v>138.27187499999999</v>
      </c>
      <c r="BN538" s="8">
        <f t="shared" si="2027"/>
        <v>206.38085742771682</v>
      </c>
      <c r="BO538" s="12">
        <f t="shared" si="1986"/>
        <v>168.92799685261789</v>
      </c>
      <c r="BP538" s="50">
        <f>(1-'#Constant'!$A$3)/($J538*'#Constant'!$B$3/'#Constant'!$C$3^($D538-1)+1)+'#Constant'!$A$3</f>
        <v>0.87217391304347835</v>
      </c>
      <c r="BQ538" s="4">
        <f t="shared" si="2028"/>
        <v>206.38085742771682</v>
      </c>
      <c r="BR538" s="50">
        <f>(1-'#Constant'!$A$3)/($K538*'#Constant'!$B$3/'#Constant'!$C$3^($D538-1)+1)+'#Constant'!$A$3</f>
        <v>0.87217391304347835</v>
      </c>
      <c r="BS538" s="4">
        <f t="shared" si="2029"/>
        <v>206.38085742771682</v>
      </c>
      <c r="BT538"/>
    </row>
    <row r="539" spans="1:72" x14ac:dyDescent="0.3">
      <c r="A539">
        <v>643</v>
      </c>
      <c r="B539" s="18" t="str">
        <f>VLOOKUP(CONCATENATE("CREATURE_NAME_",A539),[1]Localization_Hero!$A:$E,2,FALSE)</f>
        <v>{1}의 빛</v>
      </c>
      <c r="C539" s="43" t="str">
        <f>VLOOKUP($A539,[2]CreatureTable!$A:$I,9,FALSE)</f>
        <v>Warrior</v>
      </c>
      <c r="D539">
        <v>1</v>
      </c>
      <c r="E539">
        <v>1</v>
      </c>
      <c r="F539" s="18">
        <v>1</v>
      </c>
      <c r="G539" s="10">
        <v>100</v>
      </c>
      <c r="H539" s="10">
        <v>100</v>
      </c>
      <c r="I539" s="10">
        <v>3600</v>
      </c>
      <c r="J539" s="10">
        <v>50</v>
      </c>
      <c r="K539" s="10">
        <v>50</v>
      </c>
      <c r="L539" s="2"/>
      <c r="M539" s="10">
        <v>50</v>
      </c>
      <c r="N539" s="10">
        <v>0</v>
      </c>
      <c r="O539" s="10">
        <v>0</v>
      </c>
      <c r="P539" s="10">
        <v>100</v>
      </c>
      <c r="Q539" s="10">
        <v>0</v>
      </c>
      <c r="R539" s="10">
        <v>0</v>
      </c>
      <c r="S539" s="10">
        <v>100</v>
      </c>
      <c r="T539" s="10">
        <v>0</v>
      </c>
      <c r="U539" s="10">
        <v>0</v>
      </c>
      <c r="V539" s="10">
        <v>100</v>
      </c>
      <c r="W539" s="2"/>
      <c r="X539" s="10">
        <v>150</v>
      </c>
      <c r="Y539" s="10">
        <v>0</v>
      </c>
      <c r="Z539" s="10">
        <v>0</v>
      </c>
      <c r="AA539" s="10">
        <v>100</v>
      </c>
      <c r="AB539" s="10">
        <v>0</v>
      </c>
      <c r="AC539" s="10">
        <v>0</v>
      </c>
      <c r="AD539" s="10">
        <v>100</v>
      </c>
      <c r="AE539" s="10">
        <v>0</v>
      </c>
      <c r="AF539" s="10">
        <v>0</v>
      </c>
      <c r="AG539" s="10">
        <v>100</v>
      </c>
      <c r="AH539" s="10">
        <v>0</v>
      </c>
      <c r="AI539" s="10">
        <v>0</v>
      </c>
      <c r="AJ539" s="3"/>
      <c r="AK539" s="10">
        <v>150</v>
      </c>
      <c r="AL539" s="10">
        <v>0</v>
      </c>
      <c r="AM539" s="3"/>
      <c r="AN539" s="10">
        <f>ROUND(VLOOKUP($C539,$B$4:$BH$42,39,FALSE),0)</f>
        <v>0</v>
      </c>
      <c r="AO539" s="10">
        <f>ROUND(VLOOKUP($C539,$B$4:$BH$42,40,FALSE),0)</f>
        <v>0</v>
      </c>
      <c r="AP539" s="10">
        <f>ROUND(VLOOKUP($C539,$B$4:$BH$42,41,FALSE),0)</f>
        <v>0</v>
      </c>
      <c r="AQ539" s="10">
        <f>ROUND(VLOOKUP($C539,$B$4:$BH$42,42,FALSE),0)</f>
        <v>0</v>
      </c>
      <c r="AR539" s="10">
        <f>ROUND(VLOOKUP($C539,$B$4:$BH$42,43,FALSE),0)</f>
        <v>0</v>
      </c>
      <c r="AS539" s="10">
        <f>ROUND(VLOOKUP($C539,$B$4:$BH$42,44,FALSE),0)</f>
        <v>0</v>
      </c>
      <c r="AT539" s="10">
        <f>ROUND(VLOOKUP($C539,$B$4:$BH$42,45,FALSE),0)</f>
        <v>0</v>
      </c>
      <c r="AU539" s="10">
        <f>ROUND(VLOOKUP($C539,$B$4:$BH$42,46,FALSE),0)</f>
        <v>0</v>
      </c>
      <c r="AV539" s="10">
        <f>ROUND(VLOOKUP($C539,$B$4:$BH$42,47,FALSE),0)</f>
        <v>0</v>
      </c>
      <c r="AW539" s="10">
        <f>ROUND(VLOOKUP($C539,$B$4:$BH$42,48,FALSE),0)</f>
        <v>0</v>
      </c>
      <c r="AX539" s="10">
        <f>ROUND(VLOOKUP($C539,$B$4:$BH$42,49,FALSE),0)</f>
        <v>0</v>
      </c>
      <c r="AY539" s="3"/>
      <c r="AZ539" s="10">
        <v>6000</v>
      </c>
      <c r="BA539" s="10">
        <v>6000</v>
      </c>
      <c r="BB539" s="10">
        <v>325</v>
      </c>
      <c r="BC539" s="10"/>
      <c r="BD539" s="10">
        <v>0</v>
      </c>
      <c r="BE539" s="10">
        <v>60</v>
      </c>
      <c r="BF539" s="3"/>
      <c r="BG539" s="10">
        <v>1000</v>
      </c>
      <c r="BH539" s="10">
        <v>5000</v>
      </c>
      <c r="BI539" s="3"/>
      <c r="BJ539" s="21">
        <v>1</v>
      </c>
      <c r="BK539" s="65">
        <v>0</v>
      </c>
      <c r="BL539" s="65">
        <v>0</v>
      </c>
      <c r="BM539" s="6">
        <f t="shared" si="2026"/>
        <v>117.87499999999997</v>
      </c>
      <c r="BN539" s="8">
        <f t="shared" si="2027"/>
        <v>273.90052066024145</v>
      </c>
      <c r="BO539" s="12">
        <f t="shared" si="1986"/>
        <v>179.68312072319412</v>
      </c>
      <c r="BP539" s="50">
        <f>(1-'#Constant'!$A$3)/($J539*'#Constant'!$B$3/'#Constant'!$C$3^($D539-1)+1)+'#Constant'!$A$3</f>
        <v>0.87217391304347835</v>
      </c>
      <c r="BQ539" s="4">
        <f t="shared" si="2028"/>
        <v>254.79118200952695</v>
      </c>
      <c r="BR539" s="50">
        <f>(1-'#Constant'!$A$3)/($K539*'#Constant'!$B$3/'#Constant'!$C$3^($D539-1)+1)+'#Constant'!$A$3</f>
        <v>0.87217391304347835</v>
      </c>
      <c r="BS539" s="4">
        <f t="shared" si="2029"/>
        <v>254.79118200952695</v>
      </c>
      <c r="BT539">
        <f>BO539/$BO$4*100</f>
        <v>136.56597369079429</v>
      </c>
    </row>
    <row r="540" spans="1:72" s="13" customFormat="1" ht="17.25" thickBot="1" x14ac:dyDescent="0.35">
      <c r="B540" s="20"/>
      <c r="D540" s="14">
        <v>1</v>
      </c>
      <c r="E540" s="14">
        <v>1</v>
      </c>
      <c r="F540" s="19">
        <v>1</v>
      </c>
      <c r="G540" s="15">
        <f>G539</f>
        <v>100</v>
      </c>
      <c r="H540" s="15">
        <f>H539</f>
        <v>100</v>
      </c>
      <c r="I540" s="15">
        <f>I539</f>
        <v>3600</v>
      </c>
      <c r="J540" s="15">
        <f>J539</f>
        <v>50</v>
      </c>
      <c r="K540" s="15">
        <f>K539</f>
        <v>50</v>
      </c>
      <c r="L540" s="16"/>
      <c r="M540" s="15">
        <v>50</v>
      </c>
      <c r="N540" s="15">
        <v>0</v>
      </c>
      <c r="O540" s="15">
        <v>0</v>
      </c>
      <c r="P540" s="15">
        <v>100</v>
      </c>
      <c r="Q540" s="15">
        <v>0</v>
      </c>
      <c r="R540" s="15">
        <v>0</v>
      </c>
      <c r="S540" s="15">
        <v>100</v>
      </c>
      <c r="T540" s="15">
        <v>0</v>
      </c>
      <c r="U540" s="15">
        <v>0</v>
      </c>
      <c r="V540" s="15">
        <v>100</v>
      </c>
      <c r="W540" s="16"/>
      <c r="X540" s="15">
        <v>150</v>
      </c>
      <c r="Y540" s="15">
        <v>0</v>
      </c>
      <c r="Z540" s="15">
        <v>0</v>
      </c>
      <c r="AA540" s="15">
        <v>100</v>
      </c>
      <c r="AB540" s="15">
        <v>0</v>
      </c>
      <c r="AC540" s="15">
        <v>0</v>
      </c>
      <c r="AD540" s="15">
        <v>100</v>
      </c>
      <c r="AE540" s="15">
        <v>0</v>
      </c>
      <c r="AF540" s="15">
        <v>0</v>
      </c>
      <c r="AG540" s="15">
        <v>100</v>
      </c>
      <c r="AH540" s="15">
        <v>0</v>
      </c>
      <c r="AI540" s="15">
        <v>0</v>
      </c>
      <c r="AJ540" s="17"/>
      <c r="AK540" s="15">
        <v>150</v>
      </c>
      <c r="AL540" s="15">
        <v>0</v>
      </c>
      <c r="AM540" s="17"/>
      <c r="AN540" s="15">
        <f t="shared" ref="AN540:AX540" si="2072">AN539</f>
        <v>0</v>
      </c>
      <c r="AO540" s="15">
        <f t="shared" si="2072"/>
        <v>0</v>
      </c>
      <c r="AP540" s="15">
        <f t="shared" si="2072"/>
        <v>0</v>
      </c>
      <c r="AQ540" s="15">
        <f t="shared" si="2072"/>
        <v>0</v>
      </c>
      <c r="AR540" s="15">
        <f t="shared" si="2072"/>
        <v>0</v>
      </c>
      <c r="AS540" s="15">
        <f t="shared" si="2072"/>
        <v>0</v>
      </c>
      <c r="AT540" s="15">
        <f t="shared" si="2072"/>
        <v>0</v>
      </c>
      <c r="AU540" s="15">
        <f t="shared" si="2072"/>
        <v>0</v>
      </c>
      <c r="AV540" s="15">
        <f t="shared" si="2072"/>
        <v>0</v>
      </c>
      <c r="AW540" s="15">
        <f t="shared" si="2072"/>
        <v>0</v>
      </c>
      <c r="AX540" s="15">
        <f t="shared" si="2072"/>
        <v>0</v>
      </c>
      <c r="AY540" s="17"/>
      <c r="AZ540" s="15">
        <f t="shared" ref="AZ540:BE540" si="2073">AZ539</f>
        <v>6000</v>
      </c>
      <c r="BA540" s="15">
        <f t="shared" si="2073"/>
        <v>6000</v>
      </c>
      <c r="BB540" s="15">
        <v>325</v>
      </c>
      <c r="BC540" s="15"/>
      <c r="BD540" s="15">
        <f t="shared" si="2073"/>
        <v>0</v>
      </c>
      <c r="BE540" s="15">
        <f t="shared" si="2073"/>
        <v>60</v>
      </c>
      <c r="BF540" s="17"/>
      <c r="BG540" s="15">
        <f t="shared" ref="BG540:BH540" si="2074">BG539</f>
        <v>1000</v>
      </c>
      <c r="BH540" s="15">
        <f t="shared" si="2074"/>
        <v>5000</v>
      </c>
      <c r="BI540" s="17"/>
      <c r="BJ540" s="22">
        <f>G540/G539</f>
        <v>1</v>
      </c>
      <c r="BK540" s="65">
        <f t="shared" ref="BK540:BL540" si="2075">BK539</f>
        <v>0</v>
      </c>
      <c r="BL540" s="65">
        <f t="shared" si="2075"/>
        <v>0</v>
      </c>
      <c r="BM540" s="6">
        <f t="shared" si="2026"/>
        <v>117.87499999999997</v>
      </c>
      <c r="BN540" s="8">
        <f t="shared" si="2027"/>
        <v>273.90052066024145</v>
      </c>
      <c r="BO540" s="12">
        <f t="shared" si="1986"/>
        <v>179.68312072319412</v>
      </c>
      <c r="BP540" s="50">
        <f>(1-'#Constant'!$A$3)/($J540*'#Constant'!$B$3/'#Constant'!$C$3^($D540-1)+1)+'#Constant'!$A$3</f>
        <v>0.87217391304347835</v>
      </c>
      <c r="BQ540" s="4">
        <f t="shared" si="2028"/>
        <v>254.79118200952695</v>
      </c>
      <c r="BR540" s="50">
        <f>(1-'#Constant'!$A$3)/($K540*'#Constant'!$B$3/'#Constant'!$C$3^($D540-1)+1)+'#Constant'!$A$3</f>
        <v>0.87217391304347835</v>
      </c>
      <c r="BS540" s="4">
        <f t="shared" si="2029"/>
        <v>254.79118200952695</v>
      </c>
      <c r="BT540"/>
    </row>
    <row r="541" spans="1:72" x14ac:dyDescent="0.3">
      <c r="A541">
        <v>644</v>
      </c>
      <c r="B541" s="18" t="str">
        <f>VLOOKUP(CONCATENATE("CREATURE_NAME_",A541),[1]Localization_Hero!$A:$E,2,FALSE)</f>
        <v>{1}의 빛</v>
      </c>
      <c r="C541" s="43" t="str">
        <f>VLOOKUP($A541,[2]CreatureTable!$A:$I,9,FALSE)</f>
        <v>Warrior</v>
      </c>
      <c r="D541">
        <v>1</v>
      </c>
      <c r="E541">
        <v>1</v>
      </c>
      <c r="F541" s="18">
        <v>1</v>
      </c>
      <c r="G541" s="10">
        <v>100</v>
      </c>
      <c r="H541" s="10">
        <v>100</v>
      </c>
      <c r="I541" s="10">
        <v>3600</v>
      </c>
      <c r="J541" s="10">
        <v>50</v>
      </c>
      <c r="K541" s="10">
        <v>50</v>
      </c>
      <c r="L541" s="2"/>
      <c r="M541" s="10">
        <v>50</v>
      </c>
      <c r="N541" s="10">
        <v>0</v>
      </c>
      <c r="O541" s="10">
        <v>0</v>
      </c>
      <c r="P541" s="10">
        <v>100</v>
      </c>
      <c r="Q541" s="10">
        <v>0</v>
      </c>
      <c r="R541" s="10">
        <v>0</v>
      </c>
      <c r="S541" s="10">
        <v>100</v>
      </c>
      <c r="T541" s="10">
        <v>0</v>
      </c>
      <c r="U541" s="10">
        <v>0</v>
      </c>
      <c r="V541" s="10">
        <v>100</v>
      </c>
      <c r="W541" s="2"/>
      <c r="X541" s="10">
        <v>150</v>
      </c>
      <c r="Y541" s="10">
        <v>0</v>
      </c>
      <c r="Z541" s="10">
        <v>0</v>
      </c>
      <c r="AA541" s="10">
        <v>100</v>
      </c>
      <c r="AB541" s="10">
        <v>0</v>
      </c>
      <c r="AC541" s="10">
        <v>0</v>
      </c>
      <c r="AD541" s="10">
        <v>100</v>
      </c>
      <c r="AE541" s="10">
        <v>0</v>
      </c>
      <c r="AF541" s="10">
        <v>0</v>
      </c>
      <c r="AG541" s="10">
        <v>100</v>
      </c>
      <c r="AH541" s="10">
        <v>0</v>
      </c>
      <c r="AI541" s="10">
        <v>0</v>
      </c>
      <c r="AJ541" s="3"/>
      <c r="AK541" s="10">
        <v>150</v>
      </c>
      <c r="AL541" s="10">
        <v>0</v>
      </c>
      <c r="AM541" s="3"/>
      <c r="AN541" s="10">
        <f>ROUND(VLOOKUP($C541,$B$4:$BH$42,39,FALSE),0)</f>
        <v>0</v>
      </c>
      <c r="AO541" s="10">
        <f>ROUND(VLOOKUP($C541,$B$4:$BH$42,40,FALSE),0)</f>
        <v>0</v>
      </c>
      <c r="AP541" s="10">
        <f>ROUND(VLOOKUP($C541,$B$4:$BH$42,41,FALSE),0)</f>
        <v>0</v>
      </c>
      <c r="AQ541" s="10">
        <f>ROUND(VLOOKUP($C541,$B$4:$BH$42,42,FALSE),0)</f>
        <v>0</v>
      </c>
      <c r="AR541" s="10">
        <f>ROUND(VLOOKUP($C541,$B$4:$BH$42,43,FALSE),0)</f>
        <v>0</v>
      </c>
      <c r="AS541" s="10">
        <f>ROUND(VLOOKUP($C541,$B$4:$BH$42,44,FALSE),0)</f>
        <v>0</v>
      </c>
      <c r="AT541" s="10">
        <f>ROUND(VLOOKUP($C541,$B$4:$BH$42,45,FALSE),0)</f>
        <v>0</v>
      </c>
      <c r="AU541" s="10">
        <f>ROUND(VLOOKUP($C541,$B$4:$BH$42,46,FALSE),0)</f>
        <v>0</v>
      </c>
      <c r="AV541" s="10">
        <f>ROUND(VLOOKUP($C541,$B$4:$BH$42,47,FALSE),0)</f>
        <v>0</v>
      </c>
      <c r="AW541" s="10">
        <f>ROUND(VLOOKUP($C541,$B$4:$BH$42,48,FALSE),0)</f>
        <v>0</v>
      </c>
      <c r="AX541" s="10">
        <f>ROUND(VLOOKUP($C541,$B$4:$BH$42,49,FALSE),0)</f>
        <v>0</v>
      </c>
      <c r="AY541" s="3"/>
      <c r="AZ541" s="10">
        <v>6000</v>
      </c>
      <c r="BA541" s="10">
        <v>6000</v>
      </c>
      <c r="BB541" s="10">
        <v>330</v>
      </c>
      <c r="BC541" s="10"/>
      <c r="BD541" s="10">
        <v>0</v>
      </c>
      <c r="BE541" s="10">
        <v>60</v>
      </c>
      <c r="BF541" s="3"/>
      <c r="BG541" s="10">
        <v>1000</v>
      </c>
      <c r="BH541" s="10">
        <v>5000</v>
      </c>
      <c r="BI541" s="3"/>
      <c r="BJ541" s="21">
        <v>1</v>
      </c>
      <c r="BK541" s="65">
        <v>0</v>
      </c>
      <c r="BL541" s="65">
        <v>0</v>
      </c>
      <c r="BM541" s="6">
        <f t="shared" si="2026"/>
        <v>117.87499999999997</v>
      </c>
      <c r="BN541" s="8">
        <f t="shared" si="2027"/>
        <v>273.90052066024145</v>
      </c>
      <c r="BO541" s="12">
        <f t="shared" ref="BO541:BO630" si="2076">SQRT(BM541*BN541)</f>
        <v>179.68312072319412</v>
      </c>
      <c r="BP541" s="50">
        <f>(1-'#Constant'!$A$3)/($J541*'#Constant'!$B$3/'#Constant'!$C$3^($D541-1)+1)+'#Constant'!$A$3</f>
        <v>0.87217391304347835</v>
      </c>
      <c r="BQ541" s="4">
        <f t="shared" si="2028"/>
        <v>254.79118200952695</v>
      </c>
      <c r="BR541" s="50">
        <f>(1-'#Constant'!$A$3)/($K541*'#Constant'!$B$3/'#Constant'!$C$3^($D541-1)+1)+'#Constant'!$A$3</f>
        <v>0.87217391304347835</v>
      </c>
      <c r="BS541" s="4">
        <f t="shared" si="2029"/>
        <v>254.79118200952695</v>
      </c>
      <c r="BT541">
        <f>BO541/$BO$4*100</f>
        <v>136.56597369079429</v>
      </c>
    </row>
    <row r="542" spans="1:72" s="13" customFormat="1" ht="17.25" thickBot="1" x14ac:dyDescent="0.35">
      <c r="B542" s="20"/>
      <c r="D542" s="14">
        <v>1</v>
      </c>
      <c r="E542" s="14">
        <v>1</v>
      </c>
      <c r="F542" s="19">
        <v>1</v>
      </c>
      <c r="G542" s="15">
        <f>G541</f>
        <v>100</v>
      </c>
      <c r="H542" s="15">
        <f>H541</f>
        <v>100</v>
      </c>
      <c r="I542" s="15">
        <f>I541</f>
        <v>3600</v>
      </c>
      <c r="J542" s="15">
        <f>J541</f>
        <v>50</v>
      </c>
      <c r="K542" s="15">
        <f>K541</f>
        <v>50</v>
      </c>
      <c r="L542" s="16"/>
      <c r="M542" s="15">
        <v>50</v>
      </c>
      <c r="N542" s="15">
        <v>0</v>
      </c>
      <c r="O542" s="15">
        <v>0</v>
      </c>
      <c r="P542" s="15">
        <v>100</v>
      </c>
      <c r="Q542" s="15">
        <v>0</v>
      </c>
      <c r="R542" s="15">
        <v>0</v>
      </c>
      <c r="S542" s="15">
        <v>100</v>
      </c>
      <c r="T542" s="15">
        <v>0</v>
      </c>
      <c r="U542" s="15">
        <v>0</v>
      </c>
      <c r="V542" s="15">
        <v>100</v>
      </c>
      <c r="W542" s="16"/>
      <c r="X542" s="15">
        <v>150</v>
      </c>
      <c r="Y542" s="15">
        <v>0</v>
      </c>
      <c r="Z542" s="15">
        <v>0</v>
      </c>
      <c r="AA542" s="15">
        <v>100</v>
      </c>
      <c r="AB542" s="15">
        <v>0</v>
      </c>
      <c r="AC542" s="15">
        <v>0</v>
      </c>
      <c r="AD542" s="15">
        <v>100</v>
      </c>
      <c r="AE542" s="15">
        <v>0</v>
      </c>
      <c r="AF542" s="15">
        <v>0</v>
      </c>
      <c r="AG542" s="15">
        <v>100</v>
      </c>
      <c r="AH542" s="15">
        <v>0</v>
      </c>
      <c r="AI542" s="15">
        <v>0</v>
      </c>
      <c r="AJ542" s="17"/>
      <c r="AK542" s="15">
        <v>150</v>
      </c>
      <c r="AL542" s="15">
        <v>0</v>
      </c>
      <c r="AM542" s="17"/>
      <c r="AN542" s="15">
        <f t="shared" ref="AN542:AX542" si="2077">AN541</f>
        <v>0</v>
      </c>
      <c r="AO542" s="15">
        <f t="shared" si="2077"/>
        <v>0</v>
      </c>
      <c r="AP542" s="15">
        <f t="shared" si="2077"/>
        <v>0</v>
      </c>
      <c r="AQ542" s="15">
        <f t="shared" si="2077"/>
        <v>0</v>
      </c>
      <c r="AR542" s="15">
        <f t="shared" si="2077"/>
        <v>0</v>
      </c>
      <c r="AS542" s="15">
        <f t="shared" si="2077"/>
        <v>0</v>
      </c>
      <c r="AT542" s="15">
        <f t="shared" si="2077"/>
        <v>0</v>
      </c>
      <c r="AU542" s="15">
        <f t="shared" si="2077"/>
        <v>0</v>
      </c>
      <c r="AV542" s="15">
        <f t="shared" si="2077"/>
        <v>0</v>
      </c>
      <c r="AW542" s="15">
        <f t="shared" si="2077"/>
        <v>0</v>
      </c>
      <c r="AX542" s="15">
        <f t="shared" si="2077"/>
        <v>0</v>
      </c>
      <c r="AY542" s="17"/>
      <c r="AZ542" s="15">
        <f t="shared" ref="AZ542:BE542" si="2078">AZ541</f>
        <v>6000</v>
      </c>
      <c r="BA542" s="15">
        <f t="shared" si="2078"/>
        <v>6000</v>
      </c>
      <c r="BB542" s="15">
        <v>330</v>
      </c>
      <c r="BC542" s="15"/>
      <c r="BD542" s="15">
        <f t="shared" si="2078"/>
        <v>0</v>
      </c>
      <c r="BE542" s="15">
        <f t="shared" si="2078"/>
        <v>60</v>
      </c>
      <c r="BF542" s="17"/>
      <c r="BG542" s="15">
        <f t="shared" ref="BG542:BH542" si="2079">BG541</f>
        <v>1000</v>
      </c>
      <c r="BH542" s="15">
        <f t="shared" si="2079"/>
        <v>5000</v>
      </c>
      <c r="BI542" s="17"/>
      <c r="BJ542" s="22">
        <f>G542/G541</f>
        <v>1</v>
      </c>
      <c r="BK542" s="65">
        <f t="shared" ref="BK542:BL542" si="2080">BK541</f>
        <v>0</v>
      </c>
      <c r="BL542" s="65">
        <f t="shared" si="2080"/>
        <v>0</v>
      </c>
      <c r="BM542" s="6">
        <f t="shared" si="2026"/>
        <v>117.87499999999997</v>
      </c>
      <c r="BN542" s="8">
        <f t="shared" si="2027"/>
        <v>273.90052066024145</v>
      </c>
      <c r="BO542" s="12">
        <f t="shared" si="2076"/>
        <v>179.68312072319412</v>
      </c>
      <c r="BP542" s="50">
        <f>(1-'#Constant'!$A$3)/($J542*'#Constant'!$B$3/'#Constant'!$C$3^($D542-1)+1)+'#Constant'!$A$3</f>
        <v>0.87217391304347835</v>
      </c>
      <c r="BQ542" s="4">
        <f t="shared" si="2028"/>
        <v>254.79118200952695</v>
      </c>
      <c r="BR542" s="50">
        <f>(1-'#Constant'!$A$3)/($K542*'#Constant'!$B$3/'#Constant'!$C$3^($D542-1)+1)+'#Constant'!$A$3</f>
        <v>0.87217391304347835</v>
      </c>
      <c r="BS542" s="4">
        <f t="shared" si="2029"/>
        <v>254.79118200952695</v>
      </c>
      <c r="BT542"/>
    </row>
    <row r="543" spans="1:72" x14ac:dyDescent="0.3">
      <c r="A543">
        <v>645</v>
      </c>
      <c r="B543" s="18" t="str">
        <f>VLOOKUP(CONCATENATE("CREATURE_NAME_",A543),[1]Localization_Hero!$A:$E,2,FALSE)</f>
        <v>{1}의 빛</v>
      </c>
      <c r="C543" s="43" t="str">
        <f>VLOOKUP($A543,[2]CreatureTable!$A:$I,9,FALSE)</f>
        <v>Archer</v>
      </c>
      <c r="D543">
        <v>1</v>
      </c>
      <c r="E543">
        <v>1</v>
      </c>
      <c r="F543" s="18">
        <v>1</v>
      </c>
      <c r="G543" s="10">
        <v>100</v>
      </c>
      <c r="H543" s="10">
        <v>100</v>
      </c>
      <c r="I543" s="10">
        <v>3600</v>
      </c>
      <c r="J543" s="10">
        <v>50</v>
      </c>
      <c r="K543" s="10">
        <v>50</v>
      </c>
      <c r="L543" s="2"/>
      <c r="M543" s="10">
        <v>150</v>
      </c>
      <c r="N543" s="10">
        <v>0</v>
      </c>
      <c r="O543" s="10">
        <v>0</v>
      </c>
      <c r="P543" s="10">
        <v>0</v>
      </c>
      <c r="Q543" s="10">
        <v>0</v>
      </c>
      <c r="R543" s="10">
        <v>0</v>
      </c>
      <c r="S543" s="10">
        <v>100</v>
      </c>
      <c r="T543" s="10">
        <v>250</v>
      </c>
      <c r="U543" s="10">
        <v>0</v>
      </c>
      <c r="V543" s="10">
        <v>0</v>
      </c>
      <c r="W543" s="2"/>
      <c r="X543" s="10">
        <v>150</v>
      </c>
      <c r="Y543" s="10">
        <v>0</v>
      </c>
      <c r="Z543" s="10">
        <v>0</v>
      </c>
      <c r="AA543" s="10">
        <v>0</v>
      </c>
      <c r="AB543" s="10">
        <v>0</v>
      </c>
      <c r="AC543" s="10">
        <v>0</v>
      </c>
      <c r="AD543" s="10">
        <v>100</v>
      </c>
      <c r="AE543" s="10">
        <v>250</v>
      </c>
      <c r="AF543" s="10">
        <v>0</v>
      </c>
      <c r="AG543" s="10">
        <v>0</v>
      </c>
      <c r="AH543" s="10">
        <v>0</v>
      </c>
      <c r="AI543" s="10">
        <v>0</v>
      </c>
      <c r="AJ543" s="3"/>
      <c r="AK543" s="10">
        <v>0</v>
      </c>
      <c r="AL543" s="10">
        <v>0</v>
      </c>
      <c r="AM543" s="3"/>
      <c r="AN543" s="10">
        <f>ROUND(VLOOKUP($C543,$B$4:$BH$42,39,FALSE),0)</f>
        <v>0</v>
      </c>
      <c r="AO543" s="10">
        <f>ROUND(VLOOKUP($C543,$B$4:$BH$42,40,FALSE),0)</f>
        <v>0</v>
      </c>
      <c r="AP543" s="10">
        <f>ROUND(VLOOKUP($C543,$B$4:$BH$42,41,FALSE),0)</f>
        <v>0</v>
      </c>
      <c r="AQ543" s="10">
        <f>ROUND(VLOOKUP($C543,$B$4:$BH$42,42,FALSE),0)</f>
        <v>0</v>
      </c>
      <c r="AR543" s="10">
        <f>ROUND(VLOOKUP($C543,$B$4:$BH$42,43,FALSE),0)</f>
        <v>0</v>
      </c>
      <c r="AS543" s="10">
        <f>ROUND(VLOOKUP($C543,$B$4:$BH$42,44,FALSE),0)</f>
        <v>0</v>
      </c>
      <c r="AT543" s="10">
        <f>ROUND(VLOOKUP($C543,$B$4:$BH$42,45,FALSE),0)</f>
        <v>0</v>
      </c>
      <c r="AU543" s="10">
        <f>ROUND(VLOOKUP($C543,$B$4:$BH$42,46,FALSE),0)</f>
        <v>0</v>
      </c>
      <c r="AV543" s="10">
        <f>ROUND(VLOOKUP($C543,$B$4:$BH$42,47,FALSE),0)</f>
        <v>0</v>
      </c>
      <c r="AW543" s="10">
        <f>ROUND(VLOOKUP($C543,$B$4:$BH$42,48,FALSE),0)</f>
        <v>0</v>
      </c>
      <c r="AX543" s="10">
        <f>ROUND(VLOOKUP($C543,$B$4:$BH$42,49,FALSE),0)</f>
        <v>0</v>
      </c>
      <c r="AY543" s="3"/>
      <c r="AZ543" s="10">
        <v>6000</v>
      </c>
      <c r="BA543" s="10">
        <v>6000</v>
      </c>
      <c r="BB543" s="10">
        <v>375</v>
      </c>
      <c r="BC543" s="10"/>
      <c r="BD543" s="10">
        <v>0</v>
      </c>
      <c r="BE543" s="10">
        <v>60</v>
      </c>
      <c r="BF543" s="3"/>
      <c r="BG543" s="10">
        <v>1000</v>
      </c>
      <c r="BH543" s="10">
        <v>5000</v>
      </c>
      <c r="BI543" s="3"/>
      <c r="BJ543" s="21">
        <v>1</v>
      </c>
      <c r="BK543" s="65">
        <v>0</v>
      </c>
      <c r="BL543" s="65">
        <v>0</v>
      </c>
      <c r="BM543" s="6">
        <f t="shared" si="2026"/>
        <v>132.60937499999997</v>
      </c>
      <c r="BN543" s="8">
        <f t="shared" si="2027"/>
        <v>206.38085742771682</v>
      </c>
      <c r="BO543" s="12">
        <f t="shared" si="2076"/>
        <v>165.43287616267096</v>
      </c>
      <c r="BP543" s="50">
        <f>(1-'#Constant'!$A$3)/($J543*'#Constant'!$B$3/'#Constant'!$C$3^($D543-1)+1)+'#Constant'!$A$3</f>
        <v>0.87217391304347835</v>
      </c>
      <c r="BQ543" s="4">
        <f t="shared" si="2028"/>
        <v>206.38085742771682</v>
      </c>
      <c r="BR543" s="50">
        <f>(1-'#Constant'!$A$3)/($K543*'#Constant'!$B$3/'#Constant'!$C$3^($D543-1)+1)+'#Constant'!$A$3</f>
        <v>0.87217391304347835</v>
      </c>
      <c r="BS543" s="4">
        <f t="shared" si="2029"/>
        <v>206.38085742771682</v>
      </c>
      <c r="BT543">
        <f>BO543/$BO$4*100</f>
        <v>125.73524837888365</v>
      </c>
    </row>
    <row r="544" spans="1:72" s="13" customFormat="1" ht="17.25" thickBot="1" x14ac:dyDescent="0.35">
      <c r="B544" s="20"/>
      <c r="D544" s="14">
        <v>1</v>
      </c>
      <c r="E544" s="14">
        <v>1</v>
      </c>
      <c r="F544" s="19">
        <v>1</v>
      </c>
      <c r="G544" s="15">
        <f t="shared" ref="G544:K544" si="2081">G543</f>
        <v>100</v>
      </c>
      <c r="H544" s="15">
        <f t="shared" si="2081"/>
        <v>100</v>
      </c>
      <c r="I544" s="15">
        <f t="shared" si="2081"/>
        <v>3600</v>
      </c>
      <c r="J544" s="15">
        <f t="shared" si="2081"/>
        <v>50</v>
      </c>
      <c r="K544" s="15">
        <f t="shared" si="2081"/>
        <v>50</v>
      </c>
      <c r="L544" s="16"/>
      <c r="M544" s="15">
        <v>150</v>
      </c>
      <c r="N544" s="15">
        <v>0</v>
      </c>
      <c r="O544" s="15">
        <v>0</v>
      </c>
      <c r="P544" s="15">
        <v>0</v>
      </c>
      <c r="Q544" s="15">
        <v>0</v>
      </c>
      <c r="R544" s="15">
        <v>0</v>
      </c>
      <c r="S544" s="15">
        <v>100</v>
      </c>
      <c r="T544" s="15">
        <v>250</v>
      </c>
      <c r="U544" s="15">
        <v>0</v>
      </c>
      <c r="V544" s="15">
        <v>0</v>
      </c>
      <c r="W544" s="16"/>
      <c r="X544" s="15">
        <v>150</v>
      </c>
      <c r="Y544" s="15">
        <v>0</v>
      </c>
      <c r="Z544" s="15">
        <v>0</v>
      </c>
      <c r="AA544" s="15">
        <v>0</v>
      </c>
      <c r="AB544" s="15">
        <v>0</v>
      </c>
      <c r="AC544" s="15">
        <v>0</v>
      </c>
      <c r="AD544" s="15">
        <v>100</v>
      </c>
      <c r="AE544" s="15">
        <v>250</v>
      </c>
      <c r="AF544" s="15">
        <v>0</v>
      </c>
      <c r="AG544" s="15">
        <v>0</v>
      </c>
      <c r="AH544" s="15">
        <v>0</v>
      </c>
      <c r="AI544" s="15">
        <v>0</v>
      </c>
      <c r="AJ544" s="17"/>
      <c r="AK544" s="15">
        <v>0</v>
      </c>
      <c r="AL544" s="15">
        <v>0</v>
      </c>
      <c r="AM544" s="17"/>
      <c r="AN544" s="15">
        <f t="shared" ref="AN544:AX544" si="2082">AN543</f>
        <v>0</v>
      </c>
      <c r="AO544" s="15">
        <f t="shared" si="2082"/>
        <v>0</v>
      </c>
      <c r="AP544" s="15">
        <f t="shared" si="2082"/>
        <v>0</v>
      </c>
      <c r="AQ544" s="15">
        <f t="shared" si="2082"/>
        <v>0</v>
      </c>
      <c r="AR544" s="15">
        <f t="shared" si="2082"/>
        <v>0</v>
      </c>
      <c r="AS544" s="15">
        <f t="shared" si="2082"/>
        <v>0</v>
      </c>
      <c r="AT544" s="15">
        <f t="shared" si="2082"/>
        <v>0</v>
      </c>
      <c r="AU544" s="15">
        <f t="shared" si="2082"/>
        <v>0</v>
      </c>
      <c r="AV544" s="15">
        <f t="shared" si="2082"/>
        <v>0</v>
      </c>
      <c r="AW544" s="15">
        <f t="shared" si="2082"/>
        <v>0</v>
      </c>
      <c r="AX544" s="15">
        <f t="shared" si="2082"/>
        <v>0</v>
      </c>
      <c r="AY544" s="17"/>
      <c r="AZ544" s="15">
        <f t="shared" ref="AZ544:BA544" si="2083">AZ543</f>
        <v>6000</v>
      </c>
      <c r="BA544" s="15">
        <f t="shared" si="2083"/>
        <v>6000</v>
      </c>
      <c r="BB544" s="15">
        <v>375</v>
      </c>
      <c r="BC544" s="15"/>
      <c r="BD544" s="15">
        <f t="shared" ref="BD544:BE544" si="2084">BD543</f>
        <v>0</v>
      </c>
      <c r="BE544" s="15">
        <f t="shared" si="2084"/>
        <v>60</v>
      </c>
      <c r="BF544" s="17"/>
      <c r="BG544" s="15">
        <f t="shared" ref="BG544:BH544" si="2085">BG543</f>
        <v>1000</v>
      </c>
      <c r="BH544" s="15">
        <f t="shared" si="2085"/>
        <v>5000</v>
      </c>
      <c r="BI544" s="17"/>
      <c r="BJ544" s="22">
        <f>G544/G543</f>
        <v>1</v>
      </c>
      <c r="BK544" s="65">
        <f t="shared" ref="BK544:BL544" si="2086">BK543</f>
        <v>0</v>
      </c>
      <c r="BL544" s="65">
        <f t="shared" si="2086"/>
        <v>0</v>
      </c>
      <c r="BM544" s="6">
        <f t="shared" si="2026"/>
        <v>132.60937499999997</v>
      </c>
      <c r="BN544" s="8">
        <f t="shared" si="2027"/>
        <v>206.38085742771682</v>
      </c>
      <c r="BO544" s="12">
        <f t="shared" si="2076"/>
        <v>165.43287616267096</v>
      </c>
      <c r="BP544" s="50">
        <f>(1-'#Constant'!$A$3)/($J544*'#Constant'!$B$3/'#Constant'!$C$3^($D544-1)+1)+'#Constant'!$A$3</f>
        <v>0.87217391304347835</v>
      </c>
      <c r="BQ544" s="4">
        <f t="shared" si="2028"/>
        <v>206.38085742771682</v>
      </c>
      <c r="BR544" s="50">
        <f>(1-'#Constant'!$A$3)/($K544*'#Constant'!$B$3/'#Constant'!$C$3^($D544-1)+1)+'#Constant'!$A$3</f>
        <v>0.87217391304347835</v>
      </c>
      <c r="BS544" s="4">
        <f t="shared" si="2029"/>
        <v>206.38085742771682</v>
      </c>
      <c r="BT544"/>
    </row>
    <row r="545" spans="1:72" x14ac:dyDescent="0.3">
      <c r="A545">
        <v>646</v>
      </c>
      <c r="B545" s="18" t="str">
        <f>VLOOKUP(CONCATENATE("CREATURE_NAME_",A545),[1]Localization_Hero!$A:$E,2,FALSE)</f>
        <v>{1}의 빛</v>
      </c>
      <c r="C545" s="43" t="str">
        <f>VLOOKUP($A545,[2]CreatureTable!$A:$I,9,FALSE)</f>
        <v>Archer</v>
      </c>
      <c r="D545">
        <v>1</v>
      </c>
      <c r="E545">
        <v>1</v>
      </c>
      <c r="F545" s="18">
        <v>1</v>
      </c>
      <c r="G545" s="10">
        <v>100</v>
      </c>
      <c r="H545" s="10">
        <v>100</v>
      </c>
      <c r="I545" s="10">
        <v>3600</v>
      </c>
      <c r="J545" s="10">
        <v>50</v>
      </c>
      <c r="K545" s="10">
        <v>50</v>
      </c>
      <c r="L545" s="2"/>
      <c r="M545" s="10">
        <v>150</v>
      </c>
      <c r="N545" s="10">
        <v>0</v>
      </c>
      <c r="O545" s="10">
        <v>0</v>
      </c>
      <c r="P545" s="10">
        <v>0</v>
      </c>
      <c r="Q545" s="10">
        <v>0</v>
      </c>
      <c r="R545" s="10">
        <v>0</v>
      </c>
      <c r="S545" s="10">
        <v>100</v>
      </c>
      <c r="T545" s="10">
        <v>250</v>
      </c>
      <c r="U545" s="10">
        <v>0</v>
      </c>
      <c r="V545" s="10">
        <v>0</v>
      </c>
      <c r="W545" s="2"/>
      <c r="X545" s="10">
        <v>150</v>
      </c>
      <c r="Y545" s="10">
        <v>0</v>
      </c>
      <c r="Z545" s="10">
        <v>0</v>
      </c>
      <c r="AA545" s="10">
        <v>0</v>
      </c>
      <c r="AB545" s="10">
        <v>0</v>
      </c>
      <c r="AC545" s="10">
        <v>0</v>
      </c>
      <c r="AD545" s="10">
        <v>100</v>
      </c>
      <c r="AE545" s="10">
        <v>250</v>
      </c>
      <c r="AF545" s="10">
        <v>0</v>
      </c>
      <c r="AG545" s="10">
        <v>0</v>
      </c>
      <c r="AH545" s="10">
        <v>0</v>
      </c>
      <c r="AI545" s="10">
        <v>0</v>
      </c>
      <c r="AJ545" s="3"/>
      <c r="AK545" s="10">
        <v>0</v>
      </c>
      <c r="AL545" s="10">
        <v>0</v>
      </c>
      <c r="AM545" s="3"/>
      <c r="AN545" s="10">
        <f>ROUND(VLOOKUP($C545,$B$4:$BH$42,39,FALSE),0)</f>
        <v>0</v>
      </c>
      <c r="AO545" s="10">
        <f>ROUND(VLOOKUP($C545,$B$4:$BH$42,40,FALSE),0)</f>
        <v>0</v>
      </c>
      <c r="AP545" s="10">
        <f>ROUND(VLOOKUP($C545,$B$4:$BH$42,41,FALSE),0)</f>
        <v>0</v>
      </c>
      <c r="AQ545" s="10">
        <f>ROUND(VLOOKUP($C545,$B$4:$BH$42,42,FALSE),0)</f>
        <v>0</v>
      </c>
      <c r="AR545" s="10">
        <f>ROUND(VLOOKUP($C545,$B$4:$BH$42,43,FALSE),0)</f>
        <v>0</v>
      </c>
      <c r="AS545" s="10">
        <f>ROUND(VLOOKUP($C545,$B$4:$BH$42,44,FALSE),0)</f>
        <v>0</v>
      </c>
      <c r="AT545" s="10">
        <f>ROUND(VLOOKUP($C545,$B$4:$BH$42,45,FALSE),0)</f>
        <v>0</v>
      </c>
      <c r="AU545" s="10">
        <f>ROUND(VLOOKUP($C545,$B$4:$BH$42,46,FALSE),0)</f>
        <v>0</v>
      </c>
      <c r="AV545" s="10">
        <f>ROUND(VLOOKUP($C545,$B$4:$BH$42,47,FALSE),0)</f>
        <v>0</v>
      </c>
      <c r="AW545" s="10">
        <f>ROUND(VLOOKUP($C545,$B$4:$BH$42,48,FALSE),0)</f>
        <v>0</v>
      </c>
      <c r="AX545" s="10">
        <f>ROUND(VLOOKUP($C545,$B$4:$BH$42,49,FALSE),0)</f>
        <v>0</v>
      </c>
      <c r="AY545" s="3"/>
      <c r="AZ545" s="10">
        <v>6000</v>
      </c>
      <c r="BA545" s="10">
        <v>6000</v>
      </c>
      <c r="BB545" s="10">
        <v>450</v>
      </c>
      <c r="BC545" s="10"/>
      <c r="BD545" s="10">
        <v>0</v>
      </c>
      <c r="BE545" s="10">
        <v>60</v>
      </c>
      <c r="BF545" s="3"/>
      <c r="BG545" s="10">
        <v>1000</v>
      </c>
      <c r="BH545" s="10">
        <v>5000</v>
      </c>
      <c r="BI545" s="3"/>
      <c r="BJ545" s="21">
        <v>1</v>
      </c>
      <c r="BK545" s="65">
        <v>0</v>
      </c>
      <c r="BL545" s="65">
        <v>0</v>
      </c>
      <c r="BM545" s="6">
        <f t="shared" si="2026"/>
        <v>132.60937499999997</v>
      </c>
      <c r="BN545" s="8">
        <f t="shared" si="2027"/>
        <v>206.38085742771682</v>
      </c>
      <c r="BO545" s="12">
        <f t="shared" si="2076"/>
        <v>165.43287616267096</v>
      </c>
      <c r="BP545" s="50">
        <f>(1-'#Constant'!$A$3)/($J545*'#Constant'!$B$3/'#Constant'!$C$3^($D545-1)+1)+'#Constant'!$A$3</f>
        <v>0.87217391304347835</v>
      </c>
      <c r="BQ545" s="4">
        <f t="shared" si="2028"/>
        <v>206.38085742771682</v>
      </c>
      <c r="BR545" s="50">
        <f>(1-'#Constant'!$A$3)/($K545*'#Constant'!$B$3/'#Constant'!$C$3^($D545-1)+1)+'#Constant'!$A$3</f>
        <v>0.87217391304347835</v>
      </c>
      <c r="BS545" s="4">
        <f t="shared" si="2029"/>
        <v>206.38085742771682</v>
      </c>
      <c r="BT545">
        <f>BO545/$BO$4*100</f>
        <v>125.73524837888365</v>
      </c>
    </row>
    <row r="546" spans="1:72" s="13" customFormat="1" ht="17.25" thickBot="1" x14ac:dyDescent="0.35">
      <c r="B546" s="20"/>
      <c r="D546" s="14">
        <v>1</v>
      </c>
      <c r="E546" s="14">
        <v>1</v>
      </c>
      <c r="F546" s="19">
        <v>1</v>
      </c>
      <c r="G546" s="15">
        <f t="shared" ref="G546:K546" si="2087">G545</f>
        <v>100</v>
      </c>
      <c r="H546" s="15">
        <f t="shared" si="2087"/>
        <v>100</v>
      </c>
      <c r="I546" s="15">
        <f t="shared" si="2087"/>
        <v>3600</v>
      </c>
      <c r="J546" s="15">
        <f t="shared" si="2087"/>
        <v>50</v>
      </c>
      <c r="K546" s="15">
        <f t="shared" si="2087"/>
        <v>50</v>
      </c>
      <c r="L546" s="16"/>
      <c r="M546" s="15">
        <v>150</v>
      </c>
      <c r="N546" s="15">
        <v>0</v>
      </c>
      <c r="O546" s="15">
        <v>0</v>
      </c>
      <c r="P546" s="15">
        <v>0</v>
      </c>
      <c r="Q546" s="15">
        <v>0</v>
      </c>
      <c r="R546" s="15">
        <v>0</v>
      </c>
      <c r="S546" s="15">
        <v>100</v>
      </c>
      <c r="T546" s="15">
        <v>250</v>
      </c>
      <c r="U546" s="15">
        <v>0</v>
      </c>
      <c r="V546" s="15">
        <v>0</v>
      </c>
      <c r="W546" s="16"/>
      <c r="X546" s="15">
        <v>150</v>
      </c>
      <c r="Y546" s="15">
        <v>0</v>
      </c>
      <c r="Z546" s="15">
        <v>0</v>
      </c>
      <c r="AA546" s="15">
        <v>0</v>
      </c>
      <c r="AB546" s="15">
        <v>0</v>
      </c>
      <c r="AC546" s="15">
        <v>0</v>
      </c>
      <c r="AD546" s="15">
        <v>100</v>
      </c>
      <c r="AE546" s="15">
        <v>250</v>
      </c>
      <c r="AF546" s="15">
        <v>0</v>
      </c>
      <c r="AG546" s="15">
        <v>0</v>
      </c>
      <c r="AH546" s="15">
        <v>0</v>
      </c>
      <c r="AI546" s="15">
        <v>0</v>
      </c>
      <c r="AJ546" s="17"/>
      <c r="AK546" s="15">
        <v>0</v>
      </c>
      <c r="AL546" s="15">
        <v>0</v>
      </c>
      <c r="AM546" s="17"/>
      <c r="AN546" s="15">
        <f t="shared" ref="AN546:AX546" si="2088">AN545</f>
        <v>0</v>
      </c>
      <c r="AO546" s="15">
        <f t="shared" si="2088"/>
        <v>0</v>
      </c>
      <c r="AP546" s="15">
        <f t="shared" si="2088"/>
        <v>0</v>
      </c>
      <c r="AQ546" s="15">
        <f t="shared" si="2088"/>
        <v>0</v>
      </c>
      <c r="AR546" s="15">
        <f t="shared" si="2088"/>
        <v>0</v>
      </c>
      <c r="AS546" s="15">
        <f t="shared" si="2088"/>
        <v>0</v>
      </c>
      <c r="AT546" s="15">
        <f t="shared" si="2088"/>
        <v>0</v>
      </c>
      <c r="AU546" s="15">
        <f t="shared" si="2088"/>
        <v>0</v>
      </c>
      <c r="AV546" s="15">
        <f t="shared" si="2088"/>
        <v>0</v>
      </c>
      <c r="AW546" s="15">
        <f t="shared" si="2088"/>
        <v>0</v>
      </c>
      <c r="AX546" s="15">
        <f t="shared" si="2088"/>
        <v>0</v>
      </c>
      <c r="AY546" s="17"/>
      <c r="AZ546" s="15">
        <f t="shared" ref="AZ546:BA546" si="2089">AZ545</f>
        <v>6000</v>
      </c>
      <c r="BA546" s="15">
        <f t="shared" si="2089"/>
        <v>6000</v>
      </c>
      <c r="BB546" s="15">
        <f>BB545</f>
        <v>450</v>
      </c>
      <c r="BC546" s="15"/>
      <c r="BD546" s="15">
        <f t="shared" ref="BD546:BE546" si="2090">BD545</f>
        <v>0</v>
      </c>
      <c r="BE546" s="15">
        <f t="shared" si="2090"/>
        <v>60</v>
      </c>
      <c r="BF546" s="17"/>
      <c r="BG546" s="15">
        <f t="shared" ref="BG546:BH546" si="2091">BG545</f>
        <v>1000</v>
      </c>
      <c r="BH546" s="15">
        <f t="shared" si="2091"/>
        <v>5000</v>
      </c>
      <c r="BI546" s="17"/>
      <c r="BJ546" s="22">
        <f>G546/G545</f>
        <v>1</v>
      </c>
      <c r="BK546" s="65">
        <f t="shared" ref="BK546:BL546" si="2092">BK545</f>
        <v>0</v>
      </c>
      <c r="BL546" s="65">
        <f t="shared" si="2092"/>
        <v>0</v>
      </c>
      <c r="BM546" s="6">
        <f t="shared" si="2026"/>
        <v>132.60937499999997</v>
      </c>
      <c r="BN546" s="8">
        <f t="shared" si="2027"/>
        <v>206.38085742771682</v>
      </c>
      <c r="BO546" s="12">
        <f t="shared" si="2076"/>
        <v>165.43287616267096</v>
      </c>
      <c r="BP546" s="50">
        <f>(1-'#Constant'!$A$3)/($J546*'#Constant'!$B$3/'#Constant'!$C$3^($D546-1)+1)+'#Constant'!$A$3</f>
        <v>0.87217391304347835</v>
      </c>
      <c r="BQ546" s="4">
        <f t="shared" si="2028"/>
        <v>206.38085742771682</v>
      </c>
      <c r="BR546" s="50">
        <f>(1-'#Constant'!$A$3)/($K546*'#Constant'!$B$3/'#Constant'!$C$3^($D546-1)+1)+'#Constant'!$A$3</f>
        <v>0.87217391304347835</v>
      </c>
      <c r="BS546" s="4">
        <f t="shared" si="2029"/>
        <v>206.38085742771682</v>
      </c>
      <c r="BT546"/>
    </row>
    <row r="547" spans="1:72" x14ac:dyDescent="0.3">
      <c r="A547">
        <v>647</v>
      </c>
      <c r="B547" s="18" t="str">
        <f>VLOOKUP(CONCATENATE("CREATURE_NAME_",A547),[1]Localization_Hero!$A:$E,2,FALSE)</f>
        <v>{1}의 빛</v>
      </c>
      <c r="C547" s="43" t="str">
        <f>VLOOKUP($A547,[2]CreatureTable!$A:$I,9,FALSE)</f>
        <v>Archer</v>
      </c>
      <c r="D547">
        <v>1</v>
      </c>
      <c r="E547">
        <v>1</v>
      </c>
      <c r="F547" s="18">
        <v>1</v>
      </c>
      <c r="G547" s="10">
        <v>100</v>
      </c>
      <c r="H547" s="10">
        <v>100</v>
      </c>
      <c r="I547" s="10">
        <v>3600</v>
      </c>
      <c r="J547" s="10">
        <v>50</v>
      </c>
      <c r="K547" s="10">
        <v>50</v>
      </c>
      <c r="L547" s="2"/>
      <c r="M547" s="10">
        <v>150</v>
      </c>
      <c r="N547" s="10">
        <v>0</v>
      </c>
      <c r="O547" s="10">
        <v>0</v>
      </c>
      <c r="P547" s="10">
        <v>0</v>
      </c>
      <c r="Q547" s="10">
        <v>0</v>
      </c>
      <c r="R547" s="10">
        <v>0</v>
      </c>
      <c r="S547" s="10">
        <v>100</v>
      </c>
      <c r="T547" s="10">
        <v>250</v>
      </c>
      <c r="U547" s="10">
        <v>0</v>
      </c>
      <c r="V547" s="10">
        <v>0</v>
      </c>
      <c r="W547" s="2"/>
      <c r="X547" s="10">
        <v>150</v>
      </c>
      <c r="Y547" s="10">
        <v>0</v>
      </c>
      <c r="Z547" s="10">
        <v>0</v>
      </c>
      <c r="AA547" s="10">
        <v>0</v>
      </c>
      <c r="AB547" s="10">
        <v>0</v>
      </c>
      <c r="AC547" s="10">
        <v>0</v>
      </c>
      <c r="AD547" s="10">
        <v>100</v>
      </c>
      <c r="AE547" s="10">
        <v>250</v>
      </c>
      <c r="AF547" s="10">
        <v>0</v>
      </c>
      <c r="AG547" s="10">
        <v>0</v>
      </c>
      <c r="AH547" s="10">
        <v>0</v>
      </c>
      <c r="AI547" s="10">
        <v>0</v>
      </c>
      <c r="AJ547" s="3"/>
      <c r="AK547" s="10">
        <v>0</v>
      </c>
      <c r="AL547" s="10">
        <v>0</v>
      </c>
      <c r="AM547" s="3"/>
      <c r="AN547" s="10">
        <f>ROUND(VLOOKUP($C547,$B$4:$BH$42,39,FALSE),0)</f>
        <v>0</v>
      </c>
      <c r="AO547" s="10">
        <f>ROUND(VLOOKUP($C547,$B$4:$BH$42,40,FALSE),0)</f>
        <v>0</v>
      </c>
      <c r="AP547" s="10">
        <f>ROUND(VLOOKUP($C547,$B$4:$BH$42,41,FALSE),0)</f>
        <v>0</v>
      </c>
      <c r="AQ547" s="10">
        <f>ROUND(VLOOKUP($C547,$B$4:$BH$42,42,FALSE),0)</f>
        <v>0</v>
      </c>
      <c r="AR547" s="10">
        <f>ROUND(VLOOKUP($C547,$B$4:$BH$42,43,FALSE),0)</f>
        <v>0</v>
      </c>
      <c r="AS547" s="10">
        <f>ROUND(VLOOKUP($C547,$B$4:$BH$42,44,FALSE),0)</f>
        <v>0</v>
      </c>
      <c r="AT547" s="10">
        <f>ROUND(VLOOKUP($C547,$B$4:$BH$42,45,FALSE),0)</f>
        <v>0</v>
      </c>
      <c r="AU547" s="10">
        <f>ROUND(VLOOKUP($C547,$B$4:$BH$42,46,FALSE),0)</f>
        <v>0</v>
      </c>
      <c r="AV547" s="10">
        <f>ROUND(VLOOKUP($C547,$B$4:$BH$42,47,FALSE),0)</f>
        <v>0</v>
      </c>
      <c r="AW547" s="10">
        <f>ROUND(VLOOKUP($C547,$B$4:$BH$42,48,FALSE),0)</f>
        <v>0</v>
      </c>
      <c r="AX547" s="10">
        <f>ROUND(VLOOKUP($C547,$B$4:$BH$42,49,FALSE),0)</f>
        <v>0</v>
      </c>
      <c r="AY547" s="3"/>
      <c r="AZ547" s="10">
        <v>6000</v>
      </c>
      <c r="BA547" s="10">
        <v>6000</v>
      </c>
      <c r="BB547" s="10">
        <v>413</v>
      </c>
      <c r="BC547" s="10"/>
      <c r="BD547" s="10">
        <v>0</v>
      </c>
      <c r="BE547" s="10">
        <v>60</v>
      </c>
      <c r="BF547" s="3"/>
      <c r="BG547" s="10">
        <v>1000</v>
      </c>
      <c r="BH547" s="10">
        <v>5000</v>
      </c>
      <c r="BI547" s="3"/>
      <c r="BJ547" s="21">
        <v>1</v>
      </c>
      <c r="BK547" s="65">
        <v>0</v>
      </c>
      <c r="BL547" s="65">
        <v>0</v>
      </c>
      <c r="BM547" s="6">
        <f t="shared" ref="BM547:BM550" si="2093">MAX(G547*(1+M547/1000*(1+O547/1000))*(1+0.5*T547/1000)*(1+0.25*S547/1000),(H547*(1+X547/1000*(1+Z547/1000))*(1+0.5*AE547/1000)*(1+0.25*AD547/1000)))*BG547/1000</f>
        <v>132.60937499999997</v>
      </c>
      <c r="BN547" s="8">
        <f t="shared" ref="BN547:BN550" si="2094">(BQ547+BS547)/2*(1+AI547/2000)*(1+AH547/2000)*(1+AN547/2000)*(1+AK547/2000)</f>
        <v>206.38085742771682</v>
      </c>
      <c r="BO547" s="12">
        <f t="shared" ref="BO547:BO550" si="2095">SQRT(BM547*BN547)</f>
        <v>165.43287616267096</v>
      </c>
      <c r="BP547" s="50">
        <f>(1-'#Constant'!$A$3)/($J547*'#Constant'!$B$3/'#Constant'!$C$3^($D547-1)+1)+'#Constant'!$A$3</f>
        <v>0.87217391304347835</v>
      </c>
      <c r="BQ547" s="4">
        <f t="shared" ref="BQ547:BQ550" si="2096">I547/(BP547*(1-Q547/1000*(0.5+R547/1000))*(1-P547/1000)*(1-V547/1000)*(1+U547/1000))/20</f>
        <v>206.38085742771682</v>
      </c>
      <c r="BR547" s="50">
        <f>(1-'#Constant'!$A$3)/($K547*'#Constant'!$B$3/'#Constant'!$C$3^($D547-1)+1)+'#Constant'!$A$3</f>
        <v>0.87217391304347835</v>
      </c>
      <c r="BS547" s="4">
        <f t="shared" ref="BS547:BS550" si="2097">I547/(BR547*(1-AB547/1000*(0.5+AC547/1000))*(1-AA547/1000)*(1-AG547/1000)*(1+AF547/1000))/20</f>
        <v>206.38085742771682</v>
      </c>
      <c r="BT547">
        <f>BO547/$BO$4*100</f>
        <v>125.73524837888365</v>
      </c>
    </row>
    <row r="548" spans="1:72" s="13" customFormat="1" ht="17.25" thickBot="1" x14ac:dyDescent="0.35">
      <c r="B548" s="20"/>
      <c r="D548" s="14">
        <v>1</v>
      </c>
      <c r="E548" s="14">
        <v>1</v>
      </c>
      <c r="F548" s="19">
        <v>1</v>
      </c>
      <c r="G548" s="15">
        <f t="shared" ref="G548:K548" si="2098">G547</f>
        <v>100</v>
      </c>
      <c r="H548" s="15">
        <f t="shared" si="2098"/>
        <v>100</v>
      </c>
      <c r="I548" s="15">
        <f t="shared" si="2098"/>
        <v>3600</v>
      </c>
      <c r="J548" s="15">
        <f t="shared" si="2098"/>
        <v>50</v>
      </c>
      <c r="K548" s="15">
        <f t="shared" si="2098"/>
        <v>50</v>
      </c>
      <c r="L548" s="16"/>
      <c r="M548" s="15">
        <v>150</v>
      </c>
      <c r="N548" s="15">
        <v>0</v>
      </c>
      <c r="O548" s="15">
        <v>0</v>
      </c>
      <c r="P548" s="15">
        <v>0</v>
      </c>
      <c r="Q548" s="15">
        <v>0</v>
      </c>
      <c r="R548" s="15">
        <v>0</v>
      </c>
      <c r="S548" s="15">
        <v>100</v>
      </c>
      <c r="T548" s="15">
        <v>250</v>
      </c>
      <c r="U548" s="15">
        <v>0</v>
      </c>
      <c r="V548" s="15">
        <v>0</v>
      </c>
      <c r="W548" s="16"/>
      <c r="X548" s="15">
        <v>150</v>
      </c>
      <c r="Y548" s="15">
        <v>0</v>
      </c>
      <c r="Z548" s="15">
        <v>0</v>
      </c>
      <c r="AA548" s="15">
        <v>0</v>
      </c>
      <c r="AB548" s="15">
        <v>0</v>
      </c>
      <c r="AC548" s="15">
        <v>0</v>
      </c>
      <c r="AD548" s="15">
        <v>100</v>
      </c>
      <c r="AE548" s="15">
        <v>250</v>
      </c>
      <c r="AF548" s="15">
        <v>0</v>
      </c>
      <c r="AG548" s="15">
        <v>0</v>
      </c>
      <c r="AH548" s="15">
        <v>0</v>
      </c>
      <c r="AI548" s="15">
        <v>0</v>
      </c>
      <c r="AJ548" s="17"/>
      <c r="AK548" s="15">
        <v>0</v>
      </c>
      <c r="AL548" s="15">
        <v>0</v>
      </c>
      <c r="AM548" s="17"/>
      <c r="AN548" s="15">
        <f t="shared" ref="AN548:AX548" si="2099">AN547</f>
        <v>0</v>
      </c>
      <c r="AO548" s="15">
        <f t="shared" si="2099"/>
        <v>0</v>
      </c>
      <c r="AP548" s="15">
        <f t="shared" si="2099"/>
        <v>0</v>
      </c>
      <c r="AQ548" s="15">
        <f t="shared" si="2099"/>
        <v>0</v>
      </c>
      <c r="AR548" s="15">
        <f t="shared" si="2099"/>
        <v>0</v>
      </c>
      <c r="AS548" s="15">
        <f t="shared" si="2099"/>
        <v>0</v>
      </c>
      <c r="AT548" s="15">
        <f t="shared" si="2099"/>
        <v>0</v>
      </c>
      <c r="AU548" s="15">
        <f t="shared" si="2099"/>
        <v>0</v>
      </c>
      <c r="AV548" s="15">
        <f t="shared" si="2099"/>
        <v>0</v>
      </c>
      <c r="AW548" s="15">
        <f t="shared" si="2099"/>
        <v>0</v>
      </c>
      <c r="AX548" s="15">
        <f t="shared" si="2099"/>
        <v>0</v>
      </c>
      <c r="AY548" s="17"/>
      <c r="AZ548" s="15">
        <f t="shared" ref="AZ548:BA548" si="2100">AZ547</f>
        <v>6000</v>
      </c>
      <c r="BA548" s="15">
        <f t="shared" si="2100"/>
        <v>6000</v>
      </c>
      <c r="BB548" s="15">
        <v>413</v>
      </c>
      <c r="BC548" s="15"/>
      <c r="BD548" s="15">
        <f t="shared" ref="BD548:BE548" si="2101">BD547</f>
        <v>0</v>
      </c>
      <c r="BE548" s="15">
        <f t="shared" si="2101"/>
        <v>60</v>
      </c>
      <c r="BF548" s="17"/>
      <c r="BG548" s="15">
        <f t="shared" ref="BG548:BH548" si="2102">BG547</f>
        <v>1000</v>
      </c>
      <c r="BH548" s="15">
        <f t="shared" si="2102"/>
        <v>5000</v>
      </c>
      <c r="BI548" s="17"/>
      <c r="BJ548" s="22">
        <f>G548/G547</f>
        <v>1</v>
      </c>
      <c r="BK548" s="65">
        <f t="shared" ref="BK548:BL548" si="2103">BK547</f>
        <v>0</v>
      </c>
      <c r="BL548" s="65">
        <f t="shared" si="2103"/>
        <v>0</v>
      </c>
      <c r="BM548" s="6">
        <f t="shared" si="2093"/>
        <v>132.60937499999997</v>
      </c>
      <c r="BN548" s="8">
        <f t="shared" si="2094"/>
        <v>206.38085742771682</v>
      </c>
      <c r="BO548" s="12">
        <f t="shared" si="2095"/>
        <v>165.43287616267096</v>
      </c>
      <c r="BP548" s="50">
        <f>(1-'#Constant'!$A$3)/($J548*'#Constant'!$B$3/'#Constant'!$C$3^($D548-1)+1)+'#Constant'!$A$3</f>
        <v>0.87217391304347835</v>
      </c>
      <c r="BQ548" s="4">
        <f t="shared" si="2096"/>
        <v>206.38085742771682</v>
      </c>
      <c r="BR548" s="50">
        <f>(1-'#Constant'!$A$3)/($K548*'#Constant'!$B$3/'#Constant'!$C$3^($D548-1)+1)+'#Constant'!$A$3</f>
        <v>0.87217391304347835</v>
      </c>
      <c r="BS548" s="4">
        <f t="shared" si="2097"/>
        <v>206.38085742771682</v>
      </c>
      <c r="BT548"/>
    </row>
    <row r="549" spans="1:72" x14ac:dyDescent="0.3">
      <c r="A549">
        <v>648</v>
      </c>
      <c r="B549" s="18" t="e">
        <f>VLOOKUP(CONCATENATE("CREATURE_NAME_",A549),[1]Localization_Hero!$A:$E,2,FALSE)</f>
        <v>#N/A</v>
      </c>
      <c r="C549" s="43" t="str">
        <f>VLOOKUP($A549,[2]CreatureTable!$A:$I,9,FALSE)</f>
        <v>Priest</v>
      </c>
      <c r="D549">
        <v>1</v>
      </c>
      <c r="E549">
        <v>1</v>
      </c>
      <c r="F549" s="18">
        <v>1</v>
      </c>
      <c r="G549" s="10">
        <v>100</v>
      </c>
      <c r="H549" s="10">
        <v>100</v>
      </c>
      <c r="I549" s="10">
        <v>3600</v>
      </c>
      <c r="J549" s="10">
        <v>50</v>
      </c>
      <c r="K549" s="10">
        <v>50</v>
      </c>
      <c r="L549" s="2"/>
      <c r="M549" s="10">
        <f>ROUND(VLOOKUP($C549,$B$4:$BH$42,12,FALSE),0)</f>
        <v>100</v>
      </c>
      <c r="N549" s="10">
        <f>ROUND(VLOOKUP($C549,$B$4:$BH$42,13,FALSE),0)</f>
        <v>0</v>
      </c>
      <c r="O549" s="10">
        <f>ROUND(VLOOKUP($C549,$B$4:$BH$42,14,FALSE),0)</f>
        <v>0</v>
      </c>
      <c r="P549" s="10">
        <f>ROUND(VLOOKUP($C549,$B$4:$BH$42,15,FALSE),0)</f>
        <v>0</v>
      </c>
      <c r="Q549" s="10">
        <f>ROUND(VLOOKUP($C549,$B$4:$BH$42,16,FALSE),0)</f>
        <v>0</v>
      </c>
      <c r="R549" s="10">
        <f>ROUND(VLOOKUP($C549,$B$4:$BH$42,17,FALSE),0)</f>
        <v>0</v>
      </c>
      <c r="S549" s="10">
        <f>ROUND(VLOOKUP($C549,$B$4:$BH$42,18,FALSE),0)</f>
        <v>100</v>
      </c>
      <c r="T549" s="10">
        <f>ROUND(VLOOKUP($C549,$B$4:$BH$42,19,FALSE),0)</f>
        <v>0</v>
      </c>
      <c r="U549" s="10">
        <f>ROUND(VLOOKUP($C549,$B$4:$BH$42,20,FALSE),0)</f>
        <v>0</v>
      </c>
      <c r="V549" s="10">
        <f>ROUND(VLOOKUP($C549,$B$4:$BH$42,21,FALSE),0)</f>
        <v>0</v>
      </c>
      <c r="W549" s="2"/>
      <c r="X549" s="10">
        <f>ROUND(VLOOKUP($C549,$B$4:$BH$42,23,FALSE),0)</f>
        <v>100</v>
      </c>
      <c r="Y549" s="10">
        <f>ROUND(VLOOKUP($C549,$B$4:$BH$42,24,FALSE),0)</f>
        <v>0</v>
      </c>
      <c r="Z549" s="10">
        <f>ROUND(VLOOKUP($C549,$B$4:$BH$42,25,FALSE),0)</f>
        <v>0</v>
      </c>
      <c r="AA549" s="10">
        <f>ROUND(VLOOKUP($C549,$B$4:$BH$42,26,FALSE),0)</f>
        <v>0</v>
      </c>
      <c r="AB549" s="10">
        <f>ROUND(VLOOKUP($C549,$B$4:$BH$42,27,FALSE),0)</f>
        <v>500</v>
      </c>
      <c r="AC549" s="10">
        <f>ROUND(VLOOKUP($C549,$B$4:$BH$42,28,FALSE),0)</f>
        <v>250</v>
      </c>
      <c r="AD549" s="10">
        <f>ROUND(VLOOKUP($C549,$B$4:$BH$42,29,FALSE),0)</f>
        <v>100</v>
      </c>
      <c r="AE549" s="10">
        <f>ROUND(VLOOKUP($C549,$B$4:$BH$42,30,FALSE),0)</f>
        <v>0</v>
      </c>
      <c r="AF549" s="10">
        <f>ROUND(VLOOKUP($C549,$B$4:$BH$42,31,FALSE),0)</f>
        <v>0</v>
      </c>
      <c r="AG549" s="10">
        <f>ROUND(VLOOKUP($C549,$B$4:$BH$42,32,FALSE),0)</f>
        <v>150</v>
      </c>
      <c r="AH549" s="10">
        <f>ROUND(VLOOKUP($C549,$B$4:$BH$42,33,FALSE),0)</f>
        <v>0</v>
      </c>
      <c r="AI549" s="10">
        <f>ROUND(VLOOKUP($C549,$B$4:$BH$42,34,FALSE),0)</f>
        <v>0</v>
      </c>
      <c r="AJ549" s="3"/>
      <c r="AK549" s="10">
        <f>ROUND(VLOOKUP($C549,$B$4:$BH$42,36,FALSE),0)</f>
        <v>0</v>
      </c>
      <c r="AL549" s="10">
        <f>ROUND(VLOOKUP($C549,$B$4:$BH$42,37,FALSE),0)</f>
        <v>0</v>
      </c>
      <c r="AM549" s="3"/>
      <c r="AN549" s="10">
        <f>ROUND(VLOOKUP($C549,$B$4:$BH$42,39,FALSE),0)</f>
        <v>0</v>
      </c>
      <c r="AO549" s="10">
        <f>ROUND(VLOOKUP($C549,$B$4:$BH$42,40,FALSE),0)</f>
        <v>0</v>
      </c>
      <c r="AP549" s="10">
        <f>ROUND(VLOOKUP($C549,$B$4:$BH$42,41,FALSE),0)</f>
        <v>0</v>
      </c>
      <c r="AQ549" s="10">
        <f>ROUND(VLOOKUP($C549,$B$4:$BH$42,42,FALSE),0)</f>
        <v>0</v>
      </c>
      <c r="AR549" s="10">
        <f>ROUND(VLOOKUP($C549,$B$4:$BH$42,43,FALSE),0)</f>
        <v>0</v>
      </c>
      <c r="AS549" s="10">
        <f>ROUND(VLOOKUP($C549,$B$4:$BH$42,44,FALSE),0)</f>
        <v>0</v>
      </c>
      <c r="AT549" s="10">
        <f>ROUND(VLOOKUP($C549,$B$4:$BH$42,45,FALSE),0)</f>
        <v>0</v>
      </c>
      <c r="AU549" s="10">
        <f>ROUND(VLOOKUP($C549,$B$4:$BH$42,46,FALSE),0)</f>
        <v>0</v>
      </c>
      <c r="AV549" s="10">
        <f>ROUND(VLOOKUP($C549,$B$4:$BH$42,47,FALSE),0)</f>
        <v>0</v>
      </c>
      <c r="AW549" s="10">
        <f>ROUND(VLOOKUP($C549,$B$4:$BH$42,48,FALSE),0)</f>
        <v>0</v>
      </c>
      <c r="AX549" s="10">
        <f>ROUND(VLOOKUP($C549,$B$4:$BH$42,49,FALSE),0)</f>
        <v>0</v>
      </c>
      <c r="AY549" s="3"/>
      <c r="AZ549" s="10">
        <v>6000</v>
      </c>
      <c r="BA549" s="10">
        <v>2000</v>
      </c>
      <c r="BB549" s="10">
        <v>525</v>
      </c>
      <c r="BC549" s="10">
        <v>0</v>
      </c>
      <c r="BD549" s="10">
        <v>0</v>
      </c>
      <c r="BE549" s="10">
        <v>60</v>
      </c>
      <c r="BF549" s="3"/>
      <c r="BG549" s="10">
        <v>1000</v>
      </c>
      <c r="BH549" s="10">
        <v>5000</v>
      </c>
      <c r="BI549" s="3"/>
      <c r="BJ549" s="21">
        <v>1</v>
      </c>
      <c r="BK549" s="65">
        <v>0</v>
      </c>
      <c r="BL549" s="65">
        <v>0</v>
      </c>
      <c r="BM549" s="6">
        <f t="shared" si="2093"/>
        <v>112.75</v>
      </c>
      <c r="BN549" s="8">
        <f t="shared" si="2094"/>
        <v>297.4312357046507</v>
      </c>
      <c r="BO549" s="12">
        <f t="shared" si="2095"/>
        <v>183.12665514801324</v>
      </c>
      <c r="BP549" s="50">
        <f>(1-'#Constant'!$A$3)/($J549*'#Constant'!$B$3/'#Constant'!$C$3^($D549-1)+1)+'#Constant'!$A$3</f>
        <v>0.87217391304347835</v>
      </c>
      <c r="BQ549" s="4">
        <f t="shared" si="2096"/>
        <v>206.38085742771682</v>
      </c>
      <c r="BR549" s="50">
        <f>(1-'#Constant'!$A$3)/($K549*'#Constant'!$B$3/'#Constant'!$C$3^($D549-1)+1)+'#Constant'!$A$3</f>
        <v>0.87217391304347835</v>
      </c>
      <c r="BS549" s="4">
        <f t="shared" si="2097"/>
        <v>388.48161398158459</v>
      </c>
      <c r="BT549">
        <f>BO549/$BO$4*100</f>
        <v>139.18319020935451</v>
      </c>
    </row>
    <row r="550" spans="1:72" s="13" customFormat="1" ht="17.25" thickBot="1" x14ac:dyDescent="0.35">
      <c r="B550" s="20"/>
      <c r="C550" s="43"/>
      <c r="D550" s="14">
        <v>1</v>
      </c>
      <c r="E550" s="14">
        <v>1</v>
      </c>
      <c r="F550" s="19">
        <v>1</v>
      </c>
      <c r="G550" s="15">
        <f>G549</f>
        <v>100</v>
      </c>
      <c r="H550" s="15">
        <f>H549</f>
        <v>100</v>
      </c>
      <c r="I550" s="15">
        <f>I549</f>
        <v>3600</v>
      </c>
      <c r="J550" s="15">
        <f>J549</f>
        <v>50</v>
      </c>
      <c r="K550" s="15">
        <f>K549</f>
        <v>50</v>
      </c>
      <c r="L550" s="16"/>
      <c r="M550" s="15">
        <f t="shared" ref="M550:V550" si="2104">M549</f>
        <v>100</v>
      </c>
      <c r="N550" s="15">
        <f t="shared" si="2104"/>
        <v>0</v>
      </c>
      <c r="O550" s="15">
        <f t="shared" si="2104"/>
        <v>0</v>
      </c>
      <c r="P550" s="15">
        <f t="shared" si="2104"/>
        <v>0</v>
      </c>
      <c r="Q550" s="15">
        <f t="shared" si="2104"/>
        <v>0</v>
      </c>
      <c r="R550" s="15">
        <f t="shared" si="2104"/>
        <v>0</v>
      </c>
      <c r="S550" s="15">
        <f t="shared" si="2104"/>
        <v>100</v>
      </c>
      <c r="T550" s="15">
        <f t="shared" si="2104"/>
        <v>0</v>
      </c>
      <c r="U550" s="15">
        <f t="shared" si="2104"/>
        <v>0</v>
      </c>
      <c r="V550" s="15">
        <f t="shared" si="2104"/>
        <v>0</v>
      </c>
      <c r="W550" s="16"/>
      <c r="X550" s="15">
        <f t="shared" ref="X550:AI550" si="2105">X549</f>
        <v>100</v>
      </c>
      <c r="Y550" s="15">
        <f t="shared" si="2105"/>
        <v>0</v>
      </c>
      <c r="Z550" s="15">
        <f t="shared" si="2105"/>
        <v>0</v>
      </c>
      <c r="AA550" s="15">
        <f t="shared" si="2105"/>
        <v>0</v>
      </c>
      <c r="AB550" s="15">
        <f t="shared" si="2105"/>
        <v>500</v>
      </c>
      <c r="AC550" s="15">
        <f t="shared" si="2105"/>
        <v>250</v>
      </c>
      <c r="AD550" s="15">
        <f t="shared" si="2105"/>
        <v>100</v>
      </c>
      <c r="AE550" s="15">
        <f t="shared" si="2105"/>
        <v>0</v>
      </c>
      <c r="AF550" s="15">
        <f t="shared" si="2105"/>
        <v>0</v>
      </c>
      <c r="AG550" s="15">
        <f t="shared" si="2105"/>
        <v>150</v>
      </c>
      <c r="AH550" s="15">
        <f t="shared" si="2105"/>
        <v>0</v>
      </c>
      <c r="AI550" s="15">
        <f t="shared" si="2105"/>
        <v>0</v>
      </c>
      <c r="AJ550" s="17"/>
      <c r="AK550" s="15">
        <f>AK549</f>
        <v>0</v>
      </c>
      <c r="AL550" s="15">
        <f>AL549</f>
        <v>0</v>
      </c>
      <c r="AM550" s="17"/>
      <c r="AN550" s="15">
        <f t="shared" ref="AN550:AX550" si="2106">AN549</f>
        <v>0</v>
      </c>
      <c r="AO550" s="15">
        <f t="shared" si="2106"/>
        <v>0</v>
      </c>
      <c r="AP550" s="15">
        <f t="shared" si="2106"/>
        <v>0</v>
      </c>
      <c r="AQ550" s="15">
        <f t="shared" si="2106"/>
        <v>0</v>
      </c>
      <c r="AR550" s="15">
        <f t="shared" si="2106"/>
        <v>0</v>
      </c>
      <c r="AS550" s="15">
        <f t="shared" si="2106"/>
        <v>0</v>
      </c>
      <c r="AT550" s="15">
        <f t="shared" si="2106"/>
        <v>0</v>
      </c>
      <c r="AU550" s="15">
        <f t="shared" si="2106"/>
        <v>0</v>
      </c>
      <c r="AV550" s="15">
        <f t="shared" si="2106"/>
        <v>0</v>
      </c>
      <c r="AW550" s="15">
        <f t="shared" si="2106"/>
        <v>0</v>
      </c>
      <c r="AX550" s="15">
        <f t="shared" si="2106"/>
        <v>0</v>
      </c>
      <c r="AY550" s="17"/>
      <c r="AZ550" s="15">
        <f t="shared" ref="AZ550:BA550" si="2107">AZ549</f>
        <v>6000</v>
      </c>
      <c r="BA550" s="15">
        <f t="shared" si="2107"/>
        <v>2000</v>
      </c>
      <c r="BB550" s="15">
        <f>BB549</f>
        <v>525</v>
      </c>
      <c r="BC550" s="15"/>
      <c r="BD550" s="15">
        <f t="shared" ref="BD550:BE550" si="2108">BD549</f>
        <v>0</v>
      </c>
      <c r="BE550" s="15">
        <f t="shared" si="2108"/>
        <v>60</v>
      </c>
      <c r="BF550" s="17"/>
      <c r="BG550" s="15">
        <f t="shared" ref="BG550:BH550" si="2109">BG549</f>
        <v>1000</v>
      </c>
      <c r="BH550" s="15">
        <f t="shared" si="2109"/>
        <v>5000</v>
      </c>
      <c r="BI550" s="17"/>
      <c r="BJ550" s="22">
        <f>G550/G549</f>
        <v>1</v>
      </c>
      <c r="BK550" s="65">
        <f t="shared" ref="BK550:BL550" si="2110">BK549</f>
        <v>0</v>
      </c>
      <c r="BL550" s="65">
        <f t="shared" si="2110"/>
        <v>0</v>
      </c>
      <c r="BM550" s="6">
        <f t="shared" si="2093"/>
        <v>112.75</v>
      </c>
      <c r="BN550" s="8">
        <f t="shared" si="2094"/>
        <v>297.4312357046507</v>
      </c>
      <c r="BO550" s="12">
        <f t="shared" si="2095"/>
        <v>183.12665514801324</v>
      </c>
      <c r="BP550" s="50">
        <f>(1-'#Constant'!$A$3)/($J550*'#Constant'!$B$3/'#Constant'!$C$3^($D550-1)+1)+'#Constant'!$A$3</f>
        <v>0.87217391304347835</v>
      </c>
      <c r="BQ550" s="4">
        <f t="shared" si="2096"/>
        <v>206.38085742771682</v>
      </c>
      <c r="BR550" s="50">
        <f>(1-'#Constant'!$A$3)/($K550*'#Constant'!$B$3/'#Constant'!$C$3^($D550-1)+1)+'#Constant'!$A$3</f>
        <v>0.87217391304347835</v>
      </c>
      <c r="BS550" s="4">
        <f t="shared" si="2097"/>
        <v>388.48161398158459</v>
      </c>
      <c r="BT550"/>
    </row>
    <row r="551" spans="1:72" x14ac:dyDescent="0.3">
      <c r="A551">
        <v>649</v>
      </c>
      <c r="B551" s="18" t="str">
        <f>VLOOKUP(CONCATENATE("CREATURE_NAME_",A551),[1]Localization_Hero!$A:$E,2,FALSE)</f>
        <v>{1}의 빛</v>
      </c>
      <c r="C551" s="43" t="str">
        <f>VLOOKUP($A551,[2]CreatureTable!$A:$I,9,FALSE)</f>
        <v>Wizard</v>
      </c>
      <c r="D551">
        <v>1</v>
      </c>
      <c r="E551">
        <v>1</v>
      </c>
      <c r="F551" s="18">
        <v>1</v>
      </c>
      <c r="G551" s="10">
        <v>100</v>
      </c>
      <c r="H551" s="10">
        <v>100</v>
      </c>
      <c r="I551" s="10">
        <v>3600</v>
      </c>
      <c r="J551" s="10">
        <v>50</v>
      </c>
      <c r="K551" s="10">
        <v>50</v>
      </c>
      <c r="L551" s="2"/>
      <c r="M551" s="10">
        <v>50</v>
      </c>
      <c r="N551" s="10">
        <v>0</v>
      </c>
      <c r="O551" s="10">
        <v>0</v>
      </c>
      <c r="P551" s="10">
        <v>100</v>
      </c>
      <c r="Q551" s="10">
        <v>0</v>
      </c>
      <c r="R551" s="10">
        <v>0</v>
      </c>
      <c r="S551" s="10">
        <v>100</v>
      </c>
      <c r="T551" s="10">
        <v>0</v>
      </c>
      <c r="U551" s="10">
        <v>0</v>
      </c>
      <c r="V551" s="10">
        <v>100</v>
      </c>
      <c r="W551" s="2"/>
      <c r="X551" s="10">
        <v>150</v>
      </c>
      <c r="Y551" s="10">
        <v>0</v>
      </c>
      <c r="Z551" s="10">
        <v>0</v>
      </c>
      <c r="AA551" s="10">
        <v>100</v>
      </c>
      <c r="AB551" s="10">
        <v>0</v>
      </c>
      <c r="AC551" s="10">
        <v>0</v>
      </c>
      <c r="AD551" s="10">
        <v>100</v>
      </c>
      <c r="AE551" s="10">
        <v>0</v>
      </c>
      <c r="AF551" s="10">
        <v>0</v>
      </c>
      <c r="AG551" s="10">
        <v>100</v>
      </c>
      <c r="AH551" s="10">
        <v>0</v>
      </c>
      <c r="AI551" s="10">
        <v>0</v>
      </c>
      <c r="AJ551" s="3"/>
      <c r="AK551" s="10">
        <v>150</v>
      </c>
      <c r="AL551" s="10">
        <v>0</v>
      </c>
      <c r="AM551" s="3"/>
      <c r="AN551" s="10">
        <f>ROUND(VLOOKUP($C551,$B$4:$BH$42,39,FALSE),0)</f>
        <v>0</v>
      </c>
      <c r="AO551" s="10">
        <f>ROUND(VLOOKUP($C551,$B$4:$BH$42,40,FALSE),0)</f>
        <v>0</v>
      </c>
      <c r="AP551" s="10">
        <f>ROUND(VLOOKUP($C551,$B$4:$BH$42,41,FALSE),0)</f>
        <v>0</v>
      </c>
      <c r="AQ551" s="10">
        <f>ROUND(VLOOKUP($C551,$B$4:$BH$42,42,FALSE),0)</f>
        <v>0</v>
      </c>
      <c r="AR551" s="10">
        <f>ROUND(VLOOKUP($C551,$B$4:$BH$42,43,FALSE),0)</f>
        <v>0</v>
      </c>
      <c r="AS551" s="10">
        <f>ROUND(VLOOKUP($C551,$B$4:$BH$42,44,FALSE),0)</f>
        <v>0</v>
      </c>
      <c r="AT551" s="10">
        <f>ROUND(VLOOKUP($C551,$B$4:$BH$42,45,FALSE),0)</f>
        <v>0</v>
      </c>
      <c r="AU551" s="10">
        <f>ROUND(VLOOKUP($C551,$B$4:$BH$42,46,FALSE),0)</f>
        <v>0</v>
      </c>
      <c r="AV551" s="10">
        <f>ROUND(VLOOKUP($C551,$B$4:$BH$42,47,FALSE),0)</f>
        <v>0</v>
      </c>
      <c r="AW551" s="10">
        <f>ROUND(VLOOKUP($C551,$B$4:$BH$42,48,FALSE),0)</f>
        <v>0</v>
      </c>
      <c r="AX551" s="10">
        <f>ROUND(VLOOKUP($C551,$B$4:$BH$42,49,FALSE),0)</f>
        <v>0</v>
      </c>
      <c r="AY551" s="3"/>
      <c r="AZ551" s="10">
        <v>6000</v>
      </c>
      <c r="BA551" s="10">
        <v>6000</v>
      </c>
      <c r="BB551" s="10">
        <v>450</v>
      </c>
      <c r="BC551" s="10"/>
      <c r="BD551" s="10">
        <v>0</v>
      </c>
      <c r="BE551" s="10">
        <v>60</v>
      </c>
      <c r="BF551" s="3"/>
      <c r="BG551" s="10">
        <v>1000</v>
      </c>
      <c r="BH551" s="10">
        <v>5000</v>
      </c>
      <c r="BI551" s="3"/>
      <c r="BJ551" s="21">
        <v>1</v>
      </c>
      <c r="BK551" s="65">
        <v>0</v>
      </c>
      <c r="BL551" s="65">
        <v>0</v>
      </c>
      <c r="BM551" s="6">
        <f t="shared" ref="BM551:BM554" si="2111">MAX(G551*(1+M551/1000*(1+O551/1000))*(1+0.5*T551/1000)*(1+0.25*S551/1000),(H551*(1+X551/1000*(1+Z551/1000))*(1+0.5*AE551/1000)*(1+0.25*AD551/1000)))*BG551/1000</f>
        <v>117.87499999999997</v>
      </c>
      <c r="BN551" s="8">
        <f t="shared" ref="BN551:BN554" si="2112">(BQ551+BS551)/2*(1+AI551/2000)*(1+AH551/2000)*(1+AN551/2000)*(1+AK551/2000)</f>
        <v>273.90052066024145</v>
      </c>
      <c r="BO551" s="12">
        <f t="shared" ref="BO551:BO554" si="2113">SQRT(BM551*BN551)</f>
        <v>179.68312072319412</v>
      </c>
      <c r="BP551" s="50">
        <f>(1-'#Constant'!$A$3)/($J551*'#Constant'!$B$3/'#Constant'!$C$3^($D551-1)+1)+'#Constant'!$A$3</f>
        <v>0.87217391304347835</v>
      </c>
      <c r="BQ551" s="4">
        <f t="shared" ref="BQ551:BQ554" si="2114">I551/(BP551*(1-Q551/1000*(0.5+R551/1000))*(1-P551/1000)*(1-V551/1000)*(1+U551/1000))/20</f>
        <v>254.79118200952695</v>
      </c>
      <c r="BR551" s="50">
        <f>(1-'#Constant'!$A$3)/($K551*'#Constant'!$B$3/'#Constant'!$C$3^($D551-1)+1)+'#Constant'!$A$3</f>
        <v>0.87217391304347835</v>
      </c>
      <c r="BS551" s="4">
        <f t="shared" ref="BS551:BS554" si="2115">I551/(BR551*(1-AB551/1000*(0.5+AC551/1000))*(1-AA551/1000)*(1-AG551/1000)*(1+AF551/1000))/20</f>
        <v>254.79118200952695</v>
      </c>
      <c r="BT551">
        <f>BO551/$BO$4*100</f>
        <v>136.56597369079429</v>
      </c>
    </row>
    <row r="552" spans="1:72" s="13" customFormat="1" ht="17.25" thickBot="1" x14ac:dyDescent="0.35">
      <c r="B552" s="20"/>
      <c r="D552" s="14">
        <v>1</v>
      </c>
      <c r="E552" s="14">
        <v>1</v>
      </c>
      <c r="F552" s="19">
        <v>1</v>
      </c>
      <c r="G552" s="15">
        <f>G551</f>
        <v>100</v>
      </c>
      <c r="H552" s="15">
        <f>H551</f>
        <v>100</v>
      </c>
      <c r="I552" s="15">
        <f>I551</f>
        <v>3600</v>
      </c>
      <c r="J552" s="15">
        <f>J551</f>
        <v>50</v>
      </c>
      <c r="K552" s="15">
        <f>K551</f>
        <v>50</v>
      </c>
      <c r="L552" s="16"/>
      <c r="M552" s="15">
        <v>50</v>
      </c>
      <c r="N552" s="15">
        <v>0</v>
      </c>
      <c r="O552" s="15">
        <v>0</v>
      </c>
      <c r="P552" s="15">
        <v>100</v>
      </c>
      <c r="Q552" s="15">
        <v>0</v>
      </c>
      <c r="R552" s="15">
        <v>0</v>
      </c>
      <c r="S552" s="15">
        <v>100</v>
      </c>
      <c r="T552" s="15">
        <v>0</v>
      </c>
      <c r="U552" s="15">
        <v>0</v>
      </c>
      <c r="V552" s="15">
        <v>100</v>
      </c>
      <c r="W552" s="16"/>
      <c r="X552" s="15">
        <v>150</v>
      </c>
      <c r="Y552" s="15">
        <v>0</v>
      </c>
      <c r="Z552" s="15">
        <v>0</v>
      </c>
      <c r="AA552" s="15">
        <v>100</v>
      </c>
      <c r="AB552" s="15">
        <v>0</v>
      </c>
      <c r="AC552" s="15">
        <v>0</v>
      </c>
      <c r="AD552" s="15">
        <v>100</v>
      </c>
      <c r="AE552" s="15">
        <v>0</v>
      </c>
      <c r="AF552" s="15">
        <v>0</v>
      </c>
      <c r="AG552" s="15">
        <v>100</v>
      </c>
      <c r="AH552" s="15">
        <v>0</v>
      </c>
      <c r="AI552" s="15">
        <v>0</v>
      </c>
      <c r="AJ552" s="17"/>
      <c r="AK552" s="15">
        <v>150</v>
      </c>
      <c r="AL552" s="15">
        <v>0</v>
      </c>
      <c r="AM552" s="17"/>
      <c r="AN552" s="15">
        <f t="shared" ref="AN552:AX552" si="2116">AN551</f>
        <v>0</v>
      </c>
      <c r="AO552" s="15">
        <f t="shared" si="2116"/>
        <v>0</v>
      </c>
      <c r="AP552" s="15">
        <f t="shared" si="2116"/>
        <v>0</v>
      </c>
      <c r="AQ552" s="15">
        <f t="shared" si="2116"/>
        <v>0</v>
      </c>
      <c r="AR552" s="15">
        <f t="shared" si="2116"/>
        <v>0</v>
      </c>
      <c r="AS552" s="15">
        <f t="shared" si="2116"/>
        <v>0</v>
      </c>
      <c r="AT552" s="15">
        <f t="shared" si="2116"/>
        <v>0</v>
      </c>
      <c r="AU552" s="15">
        <f t="shared" si="2116"/>
        <v>0</v>
      </c>
      <c r="AV552" s="15">
        <f t="shared" si="2116"/>
        <v>0</v>
      </c>
      <c r="AW552" s="15">
        <f t="shared" si="2116"/>
        <v>0</v>
      </c>
      <c r="AX552" s="15">
        <f t="shared" si="2116"/>
        <v>0</v>
      </c>
      <c r="AY552" s="17"/>
      <c r="AZ552" s="15">
        <f t="shared" ref="AZ552:BA552" si="2117">AZ551</f>
        <v>6000</v>
      </c>
      <c r="BA552" s="15">
        <f t="shared" si="2117"/>
        <v>6000</v>
      </c>
      <c r="BB552" s="15">
        <f>BB551</f>
        <v>450</v>
      </c>
      <c r="BC552" s="15"/>
      <c r="BD552" s="15">
        <f t="shared" ref="BD552:BE552" si="2118">BD551</f>
        <v>0</v>
      </c>
      <c r="BE552" s="15">
        <f t="shared" si="2118"/>
        <v>60</v>
      </c>
      <c r="BF552" s="17"/>
      <c r="BG552" s="15">
        <f t="shared" ref="BG552:BH552" si="2119">BG551</f>
        <v>1000</v>
      </c>
      <c r="BH552" s="15">
        <f t="shared" si="2119"/>
        <v>5000</v>
      </c>
      <c r="BI552" s="17"/>
      <c r="BJ552" s="22">
        <f>G552/G551</f>
        <v>1</v>
      </c>
      <c r="BK552" s="65">
        <f t="shared" ref="BK552:BL552" si="2120">BK551</f>
        <v>0</v>
      </c>
      <c r="BL552" s="65">
        <f t="shared" si="2120"/>
        <v>0</v>
      </c>
      <c r="BM552" s="6">
        <f t="shared" si="2111"/>
        <v>117.87499999999997</v>
      </c>
      <c r="BN552" s="8">
        <f t="shared" si="2112"/>
        <v>273.90052066024145</v>
      </c>
      <c r="BO552" s="12">
        <f t="shared" si="2113"/>
        <v>179.68312072319412</v>
      </c>
      <c r="BP552" s="50">
        <f>(1-'#Constant'!$A$3)/($J552*'#Constant'!$B$3/'#Constant'!$C$3^($D552-1)+1)+'#Constant'!$A$3</f>
        <v>0.87217391304347835</v>
      </c>
      <c r="BQ552" s="4">
        <f t="shared" si="2114"/>
        <v>254.79118200952695</v>
      </c>
      <c r="BR552" s="50">
        <f>(1-'#Constant'!$A$3)/($K552*'#Constant'!$B$3/'#Constant'!$C$3^($D552-1)+1)+'#Constant'!$A$3</f>
        <v>0.87217391304347835</v>
      </c>
      <c r="BS552" s="4">
        <f t="shared" si="2115"/>
        <v>254.79118200952695</v>
      </c>
      <c r="BT552"/>
    </row>
    <row r="553" spans="1:72" x14ac:dyDescent="0.3">
      <c r="A553">
        <v>650</v>
      </c>
      <c r="B553" s="18" t="str">
        <f>VLOOKUP(CONCATENATE("CREATURE_NAME_",A553),[1]Localization_Hero!$A:$E,2,FALSE)</f>
        <v>{1}의 빛</v>
      </c>
      <c r="C553" s="43" t="str">
        <f>VLOOKUP($A553,[2]CreatureTable!$A:$I,9,FALSE)</f>
        <v>Archer</v>
      </c>
      <c r="D553">
        <v>1</v>
      </c>
      <c r="E553">
        <v>1</v>
      </c>
      <c r="F553" s="18">
        <v>1</v>
      </c>
      <c r="G553" s="10">
        <v>100</v>
      </c>
      <c r="H553" s="10">
        <v>100</v>
      </c>
      <c r="I553" s="10">
        <v>3600</v>
      </c>
      <c r="J553" s="10">
        <v>50</v>
      </c>
      <c r="K553" s="10">
        <v>50</v>
      </c>
      <c r="L553" s="2"/>
      <c r="M553" s="10">
        <v>150</v>
      </c>
      <c r="N553" s="10">
        <v>0</v>
      </c>
      <c r="O553" s="10">
        <v>0</v>
      </c>
      <c r="P553" s="10">
        <v>0</v>
      </c>
      <c r="Q553" s="10">
        <v>0</v>
      </c>
      <c r="R553" s="10">
        <v>0</v>
      </c>
      <c r="S553" s="10">
        <v>100</v>
      </c>
      <c r="T553" s="10">
        <v>250</v>
      </c>
      <c r="U553" s="10">
        <v>0</v>
      </c>
      <c r="V553" s="10">
        <v>0</v>
      </c>
      <c r="W553" s="2"/>
      <c r="X553" s="10">
        <v>150</v>
      </c>
      <c r="Y553" s="10">
        <v>0</v>
      </c>
      <c r="Z553" s="10">
        <v>0</v>
      </c>
      <c r="AA553" s="10">
        <v>0</v>
      </c>
      <c r="AB553" s="10">
        <v>0</v>
      </c>
      <c r="AC553" s="10">
        <v>0</v>
      </c>
      <c r="AD553" s="10">
        <v>100</v>
      </c>
      <c r="AE553" s="10">
        <v>250</v>
      </c>
      <c r="AF553" s="10">
        <v>0</v>
      </c>
      <c r="AG553" s="10">
        <v>0</v>
      </c>
      <c r="AH553" s="10">
        <v>0</v>
      </c>
      <c r="AI553" s="10">
        <v>0</v>
      </c>
      <c r="AJ553" s="3"/>
      <c r="AK553" s="10">
        <v>0</v>
      </c>
      <c r="AL553" s="10">
        <v>0</v>
      </c>
      <c r="AM553" s="3"/>
      <c r="AN553" s="10">
        <f>ROUND(VLOOKUP($C553,$B$4:$BH$42,39,FALSE),0)</f>
        <v>0</v>
      </c>
      <c r="AO553" s="10">
        <f>ROUND(VLOOKUP($C553,$B$4:$BH$42,40,FALSE),0)</f>
        <v>0</v>
      </c>
      <c r="AP553" s="10">
        <f>ROUND(VLOOKUP($C553,$B$4:$BH$42,41,FALSE),0)</f>
        <v>0</v>
      </c>
      <c r="AQ553" s="10">
        <f>ROUND(VLOOKUP($C553,$B$4:$BH$42,42,FALSE),0)</f>
        <v>0</v>
      </c>
      <c r="AR553" s="10">
        <f>ROUND(VLOOKUP($C553,$B$4:$BH$42,43,FALSE),0)</f>
        <v>0</v>
      </c>
      <c r="AS553" s="10">
        <f>ROUND(VLOOKUP($C553,$B$4:$BH$42,44,FALSE),0)</f>
        <v>0</v>
      </c>
      <c r="AT553" s="10">
        <f>ROUND(VLOOKUP($C553,$B$4:$BH$42,45,FALSE),0)</f>
        <v>0</v>
      </c>
      <c r="AU553" s="10">
        <f>ROUND(VLOOKUP($C553,$B$4:$BH$42,46,FALSE),0)</f>
        <v>0</v>
      </c>
      <c r="AV553" s="10">
        <f>ROUND(VLOOKUP($C553,$B$4:$BH$42,47,FALSE),0)</f>
        <v>0</v>
      </c>
      <c r="AW553" s="10">
        <f>ROUND(VLOOKUP($C553,$B$4:$BH$42,48,FALSE),0)</f>
        <v>0</v>
      </c>
      <c r="AX553" s="10">
        <f>ROUND(VLOOKUP($C553,$B$4:$BH$42,49,FALSE),0)</f>
        <v>0</v>
      </c>
      <c r="AY553" s="3"/>
      <c r="AZ553" s="10">
        <v>6000</v>
      </c>
      <c r="BA553" s="10">
        <v>6000</v>
      </c>
      <c r="BB553" s="10">
        <v>400</v>
      </c>
      <c r="BC553" s="10"/>
      <c r="BD553" s="10">
        <v>0</v>
      </c>
      <c r="BE553" s="10">
        <v>60</v>
      </c>
      <c r="BF553" s="3"/>
      <c r="BG553" s="10">
        <v>1000</v>
      </c>
      <c r="BH553" s="10">
        <v>5000</v>
      </c>
      <c r="BI553" s="3"/>
      <c r="BJ553" s="21">
        <v>1</v>
      </c>
      <c r="BK553" s="65">
        <v>0</v>
      </c>
      <c r="BL553" s="65">
        <v>0</v>
      </c>
      <c r="BM553" s="6">
        <f t="shared" si="2111"/>
        <v>132.60937499999997</v>
      </c>
      <c r="BN553" s="8">
        <f t="shared" si="2112"/>
        <v>206.38085742771682</v>
      </c>
      <c r="BO553" s="12">
        <f t="shared" si="2113"/>
        <v>165.43287616267096</v>
      </c>
      <c r="BP553" s="50">
        <f>(1-'#Constant'!$A$3)/($J553*'#Constant'!$B$3/'#Constant'!$C$3^($D553-1)+1)+'#Constant'!$A$3</f>
        <v>0.87217391304347835</v>
      </c>
      <c r="BQ553" s="4">
        <f t="shared" si="2114"/>
        <v>206.38085742771682</v>
      </c>
      <c r="BR553" s="50">
        <f>(1-'#Constant'!$A$3)/($K553*'#Constant'!$B$3/'#Constant'!$C$3^($D553-1)+1)+'#Constant'!$A$3</f>
        <v>0.87217391304347835</v>
      </c>
      <c r="BS553" s="4">
        <f t="shared" si="2115"/>
        <v>206.38085742771682</v>
      </c>
      <c r="BT553">
        <f>BO553/$BO$4*100</f>
        <v>125.73524837888365</v>
      </c>
    </row>
    <row r="554" spans="1:72" s="13" customFormat="1" ht="17.25" thickBot="1" x14ac:dyDescent="0.35">
      <c r="B554" s="20"/>
      <c r="D554" s="14">
        <v>1</v>
      </c>
      <c r="E554" s="14">
        <v>1</v>
      </c>
      <c r="F554" s="19">
        <v>1</v>
      </c>
      <c r="G554" s="15">
        <f t="shared" ref="G554:K554" si="2121">G553</f>
        <v>100</v>
      </c>
      <c r="H554" s="15">
        <f t="shared" si="2121"/>
        <v>100</v>
      </c>
      <c r="I554" s="15">
        <f t="shared" si="2121"/>
        <v>3600</v>
      </c>
      <c r="J554" s="15">
        <f t="shared" si="2121"/>
        <v>50</v>
      </c>
      <c r="K554" s="15">
        <f t="shared" si="2121"/>
        <v>50</v>
      </c>
      <c r="L554" s="16"/>
      <c r="M554" s="15">
        <v>150</v>
      </c>
      <c r="N554" s="15">
        <v>0</v>
      </c>
      <c r="O554" s="15">
        <v>0</v>
      </c>
      <c r="P554" s="15">
        <v>0</v>
      </c>
      <c r="Q554" s="15">
        <v>0</v>
      </c>
      <c r="R554" s="15">
        <v>0</v>
      </c>
      <c r="S554" s="15">
        <v>100</v>
      </c>
      <c r="T554" s="15">
        <v>250</v>
      </c>
      <c r="U554" s="15">
        <v>0</v>
      </c>
      <c r="V554" s="15">
        <v>0</v>
      </c>
      <c r="W554" s="16"/>
      <c r="X554" s="15">
        <v>150</v>
      </c>
      <c r="Y554" s="15">
        <v>0</v>
      </c>
      <c r="Z554" s="15">
        <v>0</v>
      </c>
      <c r="AA554" s="15">
        <v>0</v>
      </c>
      <c r="AB554" s="15">
        <v>0</v>
      </c>
      <c r="AC554" s="15">
        <v>0</v>
      </c>
      <c r="AD554" s="15">
        <v>100</v>
      </c>
      <c r="AE554" s="15">
        <v>250</v>
      </c>
      <c r="AF554" s="15">
        <v>0</v>
      </c>
      <c r="AG554" s="15">
        <v>0</v>
      </c>
      <c r="AH554" s="15">
        <v>0</v>
      </c>
      <c r="AI554" s="15">
        <v>0</v>
      </c>
      <c r="AJ554" s="17"/>
      <c r="AK554" s="15">
        <v>0</v>
      </c>
      <c r="AL554" s="15">
        <v>0</v>
      </c>
      <c r="AM554" s="17"/>
      <c r="AN554" s="15">
        <f t="shared" ref="AN554:AX554" si="2122">AN553</f>
        <v>0</v>
      </c>
      <c r="AO554" s="15">
        <f t="shared" si="2122"/>
        <v>0</v>
      </c>
      <c r="AP554" s="15">
        <f t="shared" si="2122"/>
        <v>0</v>
      </c>
      <c r="AQ554" s="15">
        <f t="shared" si="2122"/>
        <v>0</v>
      </c>
      <c r="AR554" s="15">
        <f t="shared" si="2122"/>
        <v>0</v>
      </c>
      <c r="AS554" s="15">
        <f t="shared" si="2122"/>
        <v>0</v>
      </c>
      <c r="AT554" s="15">
        <f t="shared" si="2122"/>
        <v>0</v>
      </c>
      <c r="AU554" s="15">
        <f t="shared" si="2122"/>
        <v>0</v>
      </c>
      <c r="AV554" s="15">
        <f t="shared" si="2122"/>
        <v>0</v>
      </c>
      <c r="AW554" s="15">
        <f t="shared" si="2122"/>
        <v>0</v>
      </c>
      <c r="AX554" s="15">
        <f t="shared" si="2122"/>
        <v>0</v>
      </c>
      <c r="AY554" s="17"/>
      <c r="AZ554" s="15">
        <f t="shared" ref="AZ554:BA554" si="2123">AZ553</f>
        <v>6000</v>
      </c>
      <c r="BA554" s="15">
        <f t="shared" si="2123"/>
        <v>6000</v>
      </c>
      <c r="BB554" s="15">
        <f>BB553</f>
        <v>400</v>
      </c>
      <c r="BC554" s="15"/>
      <c r="BD554" s="15">
        <f t="shared" ref="BD554:BE554" si="2124">BD553</f>
        <v>0</v>
      </c>
      <c r="BE554" s="15">
        <f t="shared" si="2124"/>
        <v>60</v>
      </c>
      <c r="BF554" s="17"/>
      <c r="BG554" s="15">
        <f t="shared" ref="BG554:BH554" si="2125">BG553</f>
        <v>1000</v>
      </c>
      <c r="BH554" s="15">
        <f t="shared" si="2125"/>
        <v>5000</v>
      </c>
      <c r="BI554" s="17"/>
      <c r="BJ554" s="22">
        <f>G554/G553</f>
        <v>1</v>
      </c>
      <c r="BK554" s="65">
        <f t="shared" ref="BK554:BL554" si="2126">BK553</f>
        <v>0</v>
      </c>
      <c r="BL554" s="65">
        <f t="shared" si="2126"/>
        <v>0</v>
      </c>
      <c r="BM554" s="6">
        <f t="shared" si="2111"/>
        <v>132.60937499999997</v>
      </c>
      <c r="BN554" s="8">
        <f t="shared" si="2112"/>
        <v>206.38085742771682</v>
      </c>
      <c r="BO554" s="12">
        <f t="shared" si="2113"/>
        <v>165.43287616267096</v>
      </c>
      <c r="BP554" s="50">
        <f>(1-'#Constant'!$A$3)/($J554*'#Constant'!$B$3/'#Constant'!$C$3^($D554-1)+1)+'#Constant'!$A$3</f>
        <v>0.87217391304347835</v>
      </c>
      <c r="BQ554" s="4">
        <f t="shared" si="2114"/>
        <v>206.38085742771682</v>
      </c>
      <c r="BR554" s="50">
        <f>(1-'#Constant'!$A$3)/($K554*'#Constant'!$B$3/'#Constant'!$C$3^($D554-1)+1)+'#Constant'!$A$3</f>
        <v>0.87217391304347835</v>
      </c>
      <c r="BS554" s="4">
        <f t="shared" si="2115"/>
        <v>206.38085742771682</v>
      </c>
      <c r="BT554"/>
    </row>
    <row r="555" spans="1:72" x14ac:dyDescent="0.3">
      <c r="A555">
        <v>651</v>
      </c>
      <c r="B555" s="18" t="str">
        <f>VLOOKUP(CONCATENATE("CREATURE_NAME_",A555),[1]Localization_Hero!$A:$E,2,FALSE)</f>
        <v>{1}의 빛</v>
      </c>
      <c r="C555" s="43" t="str">
        <f>VLOOKUP($A555,[2]CreatureTable!$A:$I,9,FALSE)</f>
        <v>Knight</v>
      </c>
      <c r="D555">
        <v>1</v>
      </c>
      <c r="E555">
        <v>1</v>
      </c>
      <c r="F555" s="18">
        <v>1</v>
      </c>
      <c r="G555" s="10">
        <v>100</v>
      </c>
      <c r="H555" s="10">
        <v>100</v>
      </c>
      <c r="I555" s="10">
        <v>3600</v>
      </c>
      <c r="J555" s="10">
        <v>50</v>
      </c>
      <c r="K555" s="10">
        <v>50</v>
      </c>
      <c r="L555" s="2"/>
      <c r="M555" s="10">
        <v>50</v>
      </c>
      <c r="N555" s="10">
        <v>0</v>
      </c>
      <c r="O555" s="10">
        <v>0</v>
      </c>
      <c r="P555" s="10">
        <v>100</v>
      </c>
      <c r="Q555" s="10">
        <v>0</v>
      </c>
      <c r="R555" s="10">
        <v>0</v>
      </c>
      <c r="S555" s="10">
        <v>100</v>
      </c>
      <c r="T555" s="10">
        <v>0</v>
      </c>
      <c r="U555" s="10">
        <v>0</v>
      </c>
      <c r="V555" s="10">
        <v>100</v>
      </c>
      <c r="W555" s="2"/>
      <c r="X555" s="10">
        <v>150</v>
      </c>
      <c r="Y555" s="10">
        <v>0</v>
      </c>
      <c r="Z555" s="10">
        <v>0</v>
      </c>
      <c r="AA555" s="10">
        <v>100</v>
      </c>
      <c r="AB555" s="10">
        <v>0</v>
      </c>
      <c r="AC555" s="10">
        <v>0</v>
      </c>
      <c r="AD555" s="10">
        <v>100</v>
      </c>
      <c r="AE555" s="10">
        <v>0</v>
      </c>
      <c r="AF555" s="10">
        <v>0</v>
      </c>
      <c r="AG555" s="10">
        <v>100</v>
      </c>
      <c r="AH555" s="10">
        <v>0</v>
      </c>
      <c r="AI555" s="10">
        <v>0</v>
      </c>
      <c r="AJ555" s="3"/>
      <c r="AK555" s="10">
        <v>150</v>
      </c>
      <c r="AL555" s="10">
        <v>0</v>
      </c>
      <c r="AM555" s="3"/>
      <c r="AN555" s="10">
        <f>ROUND(VLOOKUP($C555,$B$4:$BH$42,39,FALSE),0)</f>
        <v>0</v>
      </c>
      <c r="AO555" s="10">
        <f>ROUND(VLOOKUP($C555,$B$4:$BH$42,40,FALSE),0)</f>
        <v>0</v>
      </c>
      <c r="AP555" s="10">
        <f>ROUND(VLOOKUP($C555,$B$4:$BH$42,41,FALSE),0)</f>
        <v>0</v>
      </c>
      <c r="AQ555" s="10">
        <f>ROUND(VLOOKUP($C555,$B$4:$BH$42,42,FALSE),0)</f>
        <v>0</v>
      </c>
      <c r="AR555" s="10">
        <f>ROUND(VLOOKUP($C555,$B$4:$BH$42,43,FALSE),0)</f>
        <v>0</v>
      </c>
      <c r="AS555" s="10">
        <f>ROUND(VLOOKUP($C555,$B$4:$BH$42,44,FALSE),0)</f>
        <v>0</v>
      </c>
      <c r="AT555" s="10">
        <f>ROUND(VLOOKUP($C555,$B$4:$BH$42,45,FALSE),0)</f>
        <v>0</v>
      </c>
      <c r="AU555" s="10">
        <f>ROUND(VLOOKUP($C555,$B$4:$BH$42,46,FALSE),0)</f>
        <v>0</v>
      </c>
      <c r="AV555" s="10">
        <f>ROUND(VLOOKUP($C555,$B$4:$BH$42,47,FALSE),0)</f>
        <v>0</v>
      </c>
      <c r="AW555" s="10">
        <f>ROUND(VLOOKUP($C555,$B$4:$BH$42,48,FALSE),0)</f>
        <v>0</v>
      </c>
      <c r="AX555" s="10">
        <f>ROUND(VLOOKUP($C555,$B$4:$BH$42,49,FALSE),0)</f>
        <v>0</v>
      </c>
      <c r="AY555" s="3"/>
      <c r="AZ555" s="10">
        <v>6000</v>
      </c>
      <c r="BA555" s="10">
        <v>6000</v>
      </c>
      <c r="BB555" s="10">
        <v>210</v>
      </c>
      <c r="BC555" s="10"/>
      <c r="BD555" s="10">
        <v>0</v>
      </c>
      <c r="BE555" s="10">
        <v>60</v>
      </c>
      <c r="BF555" s="3"/>
      <c r="BG555" s="10">
        <v>1000</v>
      </c>
      <c r="BH555" s="10">
        <v>5000</v>
      </c>
      <c r="BI555" s="3"/>
      <c r="BJ555" s="21">
        <v>1</v>
      </c>
      <c r="BK555" s="65">
        <v>0</v>
      </c>
      <c r="BL555" s="65">
        <v>0</v>
      </c>
      <c r="BM555" s="6">
        <f t="shared" ref="BM555:BM558" si="2127">MAX(G555*(1+M555/1000*(1+O555/1000))*(1+0.5*T555/1000)*(1+0.25*S555/1000),(H555*(1+X555/1000*(1+Z555/1000))*(1+0.5*AE555/1000)*(1+0.25*AD555/1000)))*BG555/1000</f>
        <v>117.87499999999997</v>
      </c>
      <c r="BN555" s="8">
        <f t="shared" ref="BN555:BN558" si="2128">(BQ555+BS555)/2*(1+AI555/2000)*(1+AH555/2000)*(1+AN555/2000)*(1+AK555/2000)</f>
        <v>273.90052066024145</v>
      </c>
      <c r="BO555" s="12">
        <f t="shared" ref="BO555:BO558" si="2129">SQRT(BM555*BN555)</f>
        <v>179.68312072319412</v>
      </c>
      <c r="BP555" s="50">
        <f>(1-'#Constant'!$A$3)/($J555*'#Constant'!$B$3/'#Constant'!$C$3^($D555-1)+1)+'#Constant'!$A$3</f>
        <v>0.87217391304347835</v>
      </c>
      <c r="BQ555" s="4">
        <f t="shared" ref="BQ555:BQ558" si="2130">I555/(BP555*(1-Q555/1000*(0.5+R555/1000))*(1-P555/1000)*(1-V555/1000)*(1+U555/1000))/20</f>
        <v>254.79118200952695</v>
      </c>
      <c r="BR555" s="50">
        <f>(1-'#Constant'!$A$3)/($K555*'#Constant'!$B$3/'#Constant'!$C$3^($D555-1)+1)+'#Constant'!$A$3</f>
        <v>0.87217391304347835</v>
      </c>
      <c r="BS555" s="4">
        <f t="shared" ref="BS555:BS558" si="2131">I555/(BR555*(1-AB555/1000*(0.5+AC555/1000))*(1-AA555/1000)*(1-AG555/1000)*(1+AF555/1000))/20</f>
        <v>254.79118200952695</v>
      </c>
      <c r="BT555">
        <f>BO555/$BO$4*100</f>
        <v>136.56597369079429</v>
      </c>
    </row>
    <row r="556" spans="1:72" s="13" customFormat="1" ht="17.25" thickBot="1" x14ac:dyDescent="0.35">
      <c r="B556" s="20"/>
      <c r="D556" s="14">
        <v>1</v>
      </c>
      <c r="E556" s="14">
        <v>1</v>
      </c>
      <c r="F556" s="19">
        <v>1</v>
      </c>
      <c r="G556" s="15">
        <f>G555</f>
        <v>100</v>
      </c>
      <c r="H556" s="15">
        <f>H555</f>
        <v>100</v>
      </c>
      <c r="I556" s="15">
        <f>I555</f>
        <v>3600</v>
      </c>
      <c r="J556" s="15">
        <f>J555</f>
        <v>50</v>
      </c>
      <c r="K556" s="15">
        <f>K555</f>
        <v>50</v>
      </c>
      <c r="L556" s="16"/>
      <c r="M556" s="15">
        <v>50</v>
      </c>
      <c r="N556" s="15">
        <v>0</v>
      </c>
      <c r="O556" s="15">
        <v>0</v>
      </c>
      <c r="P556" s="15">
        <v>100</v>
      </c>
      <c r="Q556" s="15">
        <v>0</v>
      </c>
      <c r="R556" s="15">
        <v>0</v>
      </c>
      <c r="S556" s="15">
        <v>100</v>
      </c>
      <c r="T556" s="15">
        <v>0</v>
      </c>
      <c r="U556" s="15">
        <v>0</v>
      </c>
      <c r="V556" s="15">
        <v>100</v>
      </c>
      <c r="W556" s="16"/>
      <c r="X556" s="15">
        <v>150</v>
      </c>
      <c r="Y556" s="15">
        <v>0</v>
      </c>
      <c r="Z556" s="15">
        <v>0</v>
      </c>
      <c r="AA556" s="15">
        <v>100</v>
      </c>
      <c r="AB556" s="15">
        <v>0</v>
      </c>
      <c r="AC556" s="15">
        <v>0</v>
      </c>
      <c r="AD556" s="15">
        <v>100</v>
      </c>
      <c r="AE556" s="15">
        <v>0</v>
      </c>
      <c r="AF556" s="15">
        <v>0</v>
      </c>
      <c r="AG556" s="15">
        <v>100</v>
      </c>
      <c r="AH556" s="15">
        <v>0</v>
      </c>
      <c r="AI556" s="15">
        <v>0</v>
      </c>
      <c r="AJ556" s="17"/>
      <c r="AK556" s="15">
        <v>150</v>
      </c>
      <c r="AL556" s="15">
        <v>0</v>
      </c>
      <c r="AM556" s="17"/>
      <c r="AN556" s="15">
        <f t="shared" ref="AN556:AX556" si="2132">AN555</f>
        <v>0</v>
      </c>
      <c r="AO556" s="15">
        <f t="shared" si="2132"/>
        <v>0</v>
      </c>
      <c r="AP556" s="15">
        <f t="shared" si="2132"/>
        <v>0</v>
      </c>
      <c r="AQ556" s="15">
        <f t="shared" si="2132"/>
        <v>0</v>
      </c>
      <c r="AR556" s="15">
        <f t="shared" si="2132"/>
        <v>0</v>
      </c>
      <c r="AS556" s="15">
        <f t="shared" si="2132"/>
        <v>0</v>
      </c>
      <c r="AT556" s="15">
        <f t="shared" si="2132"/>
        <v>0</v>
      </c>
      <c r="AU556" s="15">
        <f t="shared" si="2132"/>
        <v>0</v>
      </c>
      <c r="AV556" s="15">
        <f t="shared" si="2132"/>
        <v>0</v>
      </c>
      <c r="AW556" s="15">
        <f t="shared" si="2132"/>
        <v>0</v>
      </c>
      <c r="AX556" s="15">
        <f t="shared" si="2132"/>
        <v>0</v>
      </c>
      <c r="AY556" s="17"/>
      <c r="AZ556" s="15">
        <f t="shared" ref="AZ556:BA556" si="2133">AZ555</f>
        <v>6000</v>
      </c>
      <c r="BA556" s="15">
        <f t="shared" si="2133"/>
        <v>6000</v>
      </c>
      <c r="BB556" s="10">
        <v>210</v>
      </c>
      <c r="BC556" s="15"/>
      <c r="BD556" s="15">
        <f t="shared" ref="BD556:BE556" si="2134">BD555</f>
        <v>0</v>
      </c>
      <c r="BE556" s="15">
        <f t="shared" si="2134"/>
        <v>60</v>
      </c>
      <c r="BF556" s="17"/>
      <c r="BG556" s="15">
        <f t="shared" ref="BG556:BH556" si="2135">BG555</f>
        <v>1000</v>
      </c>
      <c r="BH556" s="15">
        <f t="shared" si="2135"/>
        <v>5000</v>
      </c>
      <c r="BI556" s="17"/>
      <c r="BJ556" s="22">
        <f>G556/G555</f>
        <v>1</v>
      </c>
      <c r="BK556" s="65">
        <f t="shared" ref="BK556:BL556" si="2136">BK555</f>
        <v>0</v>
      </c>
      <c r="BL556" s="65">
        <f t="shared" si="2136"/>
        <v>0</v>
      </c>
      <c r="BM556" s="6">
        <f t="shared" si="2127"/>
        <v>117.87499999999997</v>
      </c>
      <c r="BN556" s="8">
        <f t="shared" si="2128"/>
        <v>273.90052066024145</v>
      </c>
      <c r="BO556" s="12">
        <f t="shared" si="2129"/>
        <v>179.68312072319412</v>
      </c>
      <c r="BP556" s="50">
        <f>(1-'#Constant'!$A$3)/($J556*'#Constant'!$B$3/'#Constant'!$C$3^($D556-1)+1)+'#Constant'!$A$3</f>
        <v>0.87217391304347835</v>
      </c>
      <c r="BQ556" s="4">
        <f t="shared" si="2130"/>
        <v>254.79118200952695</v>
      </c>
      <c r="BR556" s="50">
        <f>(1-'#Constant'!$A$3)/($K556*'#Constant'!$B$3/'#Constant'!$C$3^($D556-1)+1)+'#Constant'!$A$3</f>
        <v>0.87217391304347835</v>
      </c>
      <c r="BS556" s="4">
        <f t="shared" si="2131"/>
        <v>254.79118200952695</v>
      </c>
      <c r="BT556"/>
    </row>
    <row r="557" spans="1:72" x14ac:dyDescent="0.3">
      <c r="A557">
        <v>652</v>
      </c>
      <c r="B557" s="18" t="str">
        <f>VLOOKUP(CONCATENATE("CREATURE_NAME_",A557),[1]Localization_Hero!$A:$E,2,FALSE)</f>
        <v>{1}의 빛</v>
      </c>
      <c r="C557" s="43" t="str">
        <f>VLOOKUP($A557,[2]CreatureTable!$A:$I,9,FALSE)</f>
        <v>Mechanic</v>
      </c>
      <c r="D557">
        <v>1</v>
      </c>
      <c r="E557">
        <v>1</v>
      </c>
      <c r="F557" s="18">
        <v>1</v>
      </c>
      <c r="G557" s="10">
        <v>100</v>
      </c>
      <c r="H557" s="10">
        <v>100</v>
      </c>
      <c r="I557" s="10">
        <v>3600</v>
      </c>
      <c r="J557" s="10">
        <v>50</v>
      </c>
      <c r="K557" s="10">
        <v>50</v>
      </c>
      <c r="L557" s="2"/>
      <c r="M557" s="10">
        <v>150</v>
      </c>
      <c r="N557" s="10">
        <v>0</v>
      </c>
      <c r="O557" s="10">
        <v>0</v>
      </c>
      <c r="P557" s="10">
        <v>0</v>
      </c>
      <c r="Q557" s="10">
        <v>0</v>
      </c>
      <c r="R557" s="10">
        <v>0</v>
      </c>
      <c r="S557" s="10">
        <v>100</v>
      </c>
      <c r="T557" s="10">
        <v>250</v>
      </c>
      <c r="U557" s="10">
        <v>0</v>
      </c>
      <c r="V557" s="10">
        <v>0</v>
      </c>
      <c r="W557" s="2"/>
      <c r="X557" s="10">
        <v>150</v>
      </c>
      <c r="Y557" s="10">
        <v>0</v>
      </c>
      <c r="Z557" s="10">
        <v>0</v>
      </c>
      <c r="AA557" s="10">
        <v>0</v>
      </c>
      <c r="AB557" s="10">
        <v>0</v>
      </c>
      <c r="AC557" s="10">
        <v>0</v>
      </c>
      <c r="AD557" s="10">
        <v>100</v>
      </c>
      <c r="AE557" s="10">
        <v>250</v>
      </c>
      <c r="AF557" s="10">
        <v>0</v>
      </c>
      <c r="AG557" s="10">
        <v>0</v>
      </c>
      <c r="AH557" s="10">
        <v>0</v>
      </c>
      <c r="AI557" s="10">
        <v>0</v>
      </c>
      <c r="AJ557" s="3"/>
      <c r="AK557" s="10">
        <v>0</v>
      </c>
      <c r="AL557" s="10">
        <v>0</v>
      </c>
      <c r="AM557" s="3"/>
      <c r="AN557" s="10">
        <f>ROUND(VLOOKUP($C557,$B$4:$BH$42,39,FALSE),0)</f>
        <v>0</v>
      </c>
      <c r="AO557" s="10">
        <f>ROUND(VLOOKUP($C557,$B$4:$BH$42,40,FALSE),0)</f>
        <v>0</v>
      </c>
      <c r="AP557" s="10">
        <f>ROUND(VLOOKUP($C557,$B$4:$BH$42,41,FALSE),0)</f>
        <v>0</v>
      </c>
      <c r="AQ557" s="10">
        <f>ROUND(VLOOKUP($C557,$B$4:$BH$42,42,FALSE),0)</f>
        <v>0</v>
      </c>
      <c r="AR557" s="10">
        <f>ROUND(VLOOKUP($C557,$B$4:$BH$42,43,FALSE),0)</f>
        <v>0</v>
      </c>
      <c r="AS557" s="10">
        <f>ROUND(VLOOKUP($C557,$B$4:$BH$42,44,FALSE),0)</f>
        <v>0</v>
      </c>
      <c r="AT557" s="10">
        <f>ROUND(VLOOKUP($C557,$B$4:$BH$42,45,FALSE),0)</f>
        <v>0</v>
      </c>
      <c r="AU557" s="10">
        <f>ROUND(VLOOKUP($C557,$B$4:$BH$42,46,FALSE),0)</f>
        <v>0</v>
      </c>
      <c r="AV557" s="10">
        <f>ROUND(VLOOKUP($C557,$B$4:$BH$42,47,FALSE),0)</f>
        <v>0</v>
      </c>
      <c r="AW557" s="10">
        <f>ROUND(VLOOKUP($C557,$B$4:$BH$42,48,FALSE),0)</f>
        <v>0</v>
      </c>
      <c r="AX557" s="10">
        <f>ROUND(VLOOKUP($C557,$B$4:$BH$42,49,FALSE),0)</f>
        <v>0</v>
      </c>
      <c r="AY557" s="3"/>
      <c r="AZ557" s="10">
        <v>6000</v>
      </c>
      <c r="BA557" s="10">
        <v>6000</v>
      </c>
      <c r="BB557" s="10">
        <v>450</v>
      </c>
      <c r="BC557" s="10"/>
      <c r="BD557" s="10">
        <v>0</v>
      </c>
      <c r="BE557" s="10">
        <v>60</v>
      </c>
      <c r="BF557" s="3"/>
      <c r="BG557" s="10">
        <v>1000</v>
      </c>
      <c r="BH557" s="10">
        <v>5000</v>
      </c>
      <c r="BI557" s="3"/>
      <c r="BJ557" s="21">
        <v>1</v>
      </c>
      <c r="BK557" s="65">
        <v>0</v>
      </c>
      <c r="BL557" s="65">
        <v>0</v>
      </c>
      <c r="BM557" s="6">
        <f t="shared" si="2127"/>
        <v>132.60937499999997</v>
      </c>
      <c r="BN557" s="8">
        <f t="shared" si="2128"/>
        <v>206.38085742771682</v>
      </c>
      <c r="BO557" s="12">
        <f t="shared" si="2129"/>
        <v>165.43287616267096</v>
      </c>
      <c r="BP557" s="50">
        <f>(1-'#Constant'!$A$3)/($J557*'#Constant'!$B$3/'#Constant'!$C$3^($D557-1)+1)+'#Constant'!$A$3</f>
        <v>0.87217391304347835</v>
      </c>
      <c r="BQ557" s="4">
        <f t="shared" si="2130"/>
        <v>206.38085742771682</v>
      </c>
      <c r="BR557" s="50">
        <f>(1-'#Constant'!$A$3)/($K557*'#Constant'!$B$3/'#Constant'!$C$3^($D557-1)+1)+'#Constant'!$A$3</f>
        <v>0.87217391304347835</v>
      </c>
      <c r="BS557" s="4">
        <f t="shared" si="2131"/>
        <v>206.38085742771682</v>
      </c>
      <c r="BT557">
        <f>BO557/$BO$4*100</f>
        <v>125.73524837888365</v>
      </c>
    </row>
    <row r="558" spans="1:72" s="13" customFormat="1" ht="17.25" thickBot="1" x14ac:dyDescent="0.35">
      <c r="B558" s="20"/>
      <c r="D558" s="14">
        <v>1</v>
      </c>
      <c r="E558" s="14">
        <v>1</v>
      </c>
      <c r="F558" s="19">
        <v>1</v>
      </c>
      <c r="G558" s="15">
        <f t="shared" ref="G558:K558" si="2137">G557</f>
        <v>100</v>
      </c>
      <c r="H558" s="15">
        <f t="shared" si="2137"/>
        <v>100</v>
      </c>
      <c r="I558" s="15">
        <f t="shared" si="2137"/>
        <v>3600</v>
      </c>
      <c r="J558" s="15">
        <f t="shared" si="2137"/>
        <v>50</v>
      </c>
      <c r="K558" s="15">
        <f t="shared" si="2137"/>
        <v>50</v>
      </c>
      <c r="L558" s="16"/>
      <c r="M558" s="15">
        <v>150</v>
      </c>
      <c r="N558" s="15">
        <v>0</v>
      </c>
      <c r="O558" s="15">
        <v>0</v>
      </c>
      <c r="P558" s="15">
        <v>0</v>
      </c>
      <c r="Q558" s="15">
        <v>0</v>
      </c>
      <c r="R558" s="15">
        <v>0</v>
      </c>
      <c r="S558" s="15">
        <v>100</v>
      </c>
      <c r="T558" s="15">
        <v>250</v>
      </c>
      <c r="U558" s="15">
        <v>0</v>
      </c>
      <c r="V558" s="15">
        <v>0</v>
      </c>
      <c r="W558" s="16"/>
      <c r="X558" s="15">
        <v>150</v>
      </c>
      <c r="Y558" s="15">
        <v>0</v>
      </c>
      <c r="Z558" s="15">
        <v>0</v>
      </c>
      <c r="AA558" s="15">
        <v>0</v>
      </c>
      <c r="AB558" s="15">
        <v>0</v>
      </c>
      <c r="AC558" s="15">
        <v>0</v>
      </c>
      <c r="AD558" s="15">
        <v>100</v>
      </c>
      <c r="AE558" s="15">
        <v>250</v>
      </c>
      <c r="AF558" s="15">
        <v>0</v>
      </c>
      <c r="AG558" s="15">
        <v>0</v>
      </c>
      <c r="AH558" s="15">
        <v>0</v>
      </c>
      <c r="AI558" s="15">
        <v>0</v>
      </c>
      <c r="AJ558" s="17"/>
      <c r="AK558" s="15">
        <v>0</v>
      </c>
      <c r="AL558" s="15">
        <v>0</v>
      </c>
      <c r="AM558" s="17"/>
      <c r="AN558" s="15">
        <f t="shared" ref="AN558:AX558" si="2138">AN557</f>
        <v>0</v>
      </c>
      <c r="AO558" s="15">
        <f t="shared" si="2138"/>
        <v>0</v>
      </c>
      <c r="AP558" s="15">
        <f t="shared" si="2138"/>
        <v>0</v>
      </c>
      <c r="AQ558" s="15">
        <f t="shared" si="2138"/>
        <v>0</v>
      </c>
      <c r="AR558" s="15">
        <f t="shared" si="2138"/>
        <v>0</v>
      </c>
      <c r="AS558" s="15">
        <f t="shared" si="2138"/>
        <v>0</v>
      </c>
      <c r="AT558" s="15">
        <f t="shared" si="2138"/>
        <v>0</v>
      </c>
      <c r="AU558" s="15">
        <f t="shared" si="2138"/>
        <v>0</v>
      </c>
      <c r="AV558" s="15">
        <f t="shared" si="2138"/>
        <v>0</v>
      </c>
      <c r="AW558" s="15">
        <f t="shared" si="2138"/>
        <v>0</v>
      </c>
      <c r="AX558" s="15">
        <f t="shared" si="2138"/>
        <v>0</v>
      </c>
      <c r="AY558" s="17"/>
      <c r="AZ558" s="15">
        <f t="shared" ref="AZ558:BA558" si="2139">AZ557</f>
        <v>6000</v>
      </c>
      <c r="BA558" s="15">
        <f t="shared" si="2139"/>
        <v>6000</v>
      </c>
      <c r="BB558" s="15">
        <v>450</v>
      </c>
      <c r="BC558" s="15"/>
      <c r="BD558" s="15">
        <f t="shared" ref="BD558:BE558" si="2140">BD557</f>
        <v>0</v>
      </c>
      <c r="BE558" s="15">
        <f t="shared" si="2140"/>
        <v>60</v>
      </c>
      <c r="BF558" s="17"/>
      <c r="BG558" s="15">
        <f t="shared" ref="BG558:BH558" si="2141">BG557</f>
        <v>1000</v>
      </c>
      <c r="BH558" s="15">
        <f t="shared" si="2141"/>
        <v>5000</v>
      </c>
      <c r="BI558" s="17"/>
      <c r="BJ558" s="22">
        <f>G558/G557</f>
        <v>1</v>
      </c>
      <c r="BK558" s="65">
        <f t="shared" ref="BK558:BL558" si="2142">BK557</f>
        <v>0</v>
      </c>
      <c r="BL558" s="65">
        <f t="shared" si="2142"/>
        <v>0</v>
      </c>
      <c r="BM558" s="6">
        <f t="shared" si="2127"/>
        <v>132.60937499999997</v>
      </c>
      <c r="BN558" s="8">
        <f t="shared" si="2128"/>
        <v>206.38085742771682</v>
      </c>
      <c r="BO558" s="12">
        <f t="shared" si="2129"/>
        <v>165.43287616267096</v>
      </c>
      <c r="BP558" s="50">
        <f>(1-'#Constant'!$A$3)/($J558*'#Constant'!$B$3/'#Constant'!$C$3^($D558-1)+1)+'#Constant'!$A$3</f>
        <v>0.87217391304347835</v>
      </c>
      <c r="BQ558" s="4">
        <f t="shared" si="2130"/>
        <v>206.38085742771682</v>
      </c>
      <c r="BR558" s="50">
        <f>(1-'#Constant'!$A$3)/($K558*'#Constant'!$B$3/'#Constant'!$C$3^($D558-1)+1)+'#Constant'!$A$3</f>
        <v>0.87217391304347835</v>
      </c>
      <c r="BS558" s="4">
        <f t="shared" si="2131"/>
        <v>206.38085742771682</v>
      </c>
      <c r="BT558"/>
    </row>
    <row r="559" spans="1:72" x14ac:dyDescent="0.3">
      <c r="A559">
        <v>653</v>
      </c>
      <c r="B559" s="18" t="s">
        <v>192</v>
      </c>
      <c r="C559" s="43" t="s">
        <v>82</v>
      </c>
      <c r="D559">
        <v>1</v>
      </c>
      <c r="E559">
        <v>1</v>
      </c>
      <c r="F559" s="18">
        <v>1</v>
      </c>
      <c r="G559" s="10">
        <v>100</v>
      </c>
      <c r="H559" s="10">
        <v>100</v>
      </c>
      <c r="I559" s="10">
        <v>3600</v>
      </c>
      <c r="J559" s="10">
        <v>50</v>
      </c>
      <c r="K559" s="10">
        <v>50</v>
      </c>
      <c r="L559" s="2"/>
      <c r="M559" s="10">
        <v>150</v>
      </c>
      <c r="N559" s="10">
        <v>0</v>
      </c>
      <c r="O559" s="10">
        <v>0</v>
      </c>
      <c r="P559" s="10">
        <v>0</v>
      </c>
      <c r="Q559" s="10">
        <v>0</v>
      </c>
      <c r="R559" s="10">
        <v>0</v>
      </c>
      <c r="S559" s="10">
        <v>100</v>
      </c>
      <c r="T559" s="10">
        <v>250</v>
      </c>
      <c r="U559" s="10">
        <v>0</v>
      </c>
      <c r="V559" s="10">
        <v>0</v>
      </c>
      <c r="W559" s="2"/>
      <c r="X559" s="10">
        <v>150</v>
      </c>
      <c r="Y559" s="10">
        <v>0</v>
      </c>
      <c r="Z559" s="10">
        <v>0</v>
      </c>
      <c r="AA559" s="10">
        <v>0</v>
      </c>
      <c r="AB559" s="10">
        <v>0</v>
      </c>
      <c r="AC559" s="10">
        <v>0</v>
      </c>
      <c r="AD559" s="10">
        <v>100</v>
      </c>
      <c r="AE559" s="10">
        <v>250</v>
      </c>
      <c r="AF559" s="10">
        <v>0</v>
      </c>
      <c r="AG559" s="10">
        <v>0</v>
      </c>
      <c r="AH559" s="10">
        <v>0</v>
      </c>
      <c r="AI559" s="10">
        <v>0</v>
      </c>
      <c r="AJ559" s="3"/>
      <c r="AK559" s="10">
        <v>0</v>
      </c>
      <c r="AL559" s="10">
        <v>0</v>
      </c>
      <c r="AM559" s="3"/>
      <c r="AN559" s="10">
        <v>0</v>
      </c>
      <c r="AO559" s="10">
        <v>0</v>
      </c>
      <c r="AP559" s="10">
        <v>0</v>
      </c>
      <c r="AQ559" s="10">
        <v>0</v>
      </c>
      <c r="AR559" s="10">
        <v>0</v>
      </c>
      <c r="AS559" s="10">
        <v>0</v>
      </c>
      <c r="AT559" s="10">
        <v>0</v>
      </c>
      <c r="AU559" s="10">
        <v>0</v>
      </c>
      <c r="AV559" s="10">
        <v>0</v>
      </c>
      <c r="AW559" s="10">
        <v>0</v>
      </c>
      <c r="AX559" s="10">
        <v>0</v>
      </c>
      <c r="AY559" s="3"/>
      <c r="AZ559" s="10">
        <v>6000</v>
      </c>
      <c r="BA559" s="10">
        <v>6000</v>
      </c>
      <c r="BB559" s="10">
        <v>375</v>
      </c>
      <c r="BC559" s="10"/>
      <c r="BD559" s="10">
        <v>0</v>
      </c>
      <c r="BE559" s="10">
        <v>60</v>
      </c>
      <c r="BF559" s="3"/>
      <c r="BG559" s="10">
        <v>1000</v>
      </c>
      <c r="BH559" s="10">
        <v>5000</v>
      </c>
      <c r="BI559" s="3"/>
      <c r="BJ559" s="21">
        <v>1</v>
      </c>
      <c r="BK559" s="65">
        <v>0</v>
      </c>
      <c r="BL559" s="65">
        <v>0</v>
      </c>
      <c r="BM559" s="6">
        <v>132.60937499999997</v>
      </c>
      <c r="BN559" s="8">
        <v>206.38085742771682</v>
      </c>
      <c r="BO559" s="12">
        <v>165.43287616267096</v>
      </c>
      <c r="BP559" s="50">
        <v>0.87217391304347835</v>
      </c>
      <c r="BQ559" s="4">
        <v>206.38085742771682</v>
      </c>
      <c r="BR559" s="50">
        <v>0.87217391304347835</v>
      </c>
      <c r="BS559" s="4">
        <v>206.38085742771682</v>
      </c>
      <c r="BT559">
        <v>125.73524837888365</v>
      </c>
    </row>
    <row r="560" spans="1:72" s="13" customFormat="1" ht="17.25" thickBot="1" x14ac:dyDescent="0.35">
      <c r="B560" s="20"/>
      <c r="D560" s="14">
        <v>1</v>
      </c>
      <c r="E560" s="14">
        <v>1</v>
      </c>
      <c r="F560" s="19">
        <v>1</v>
      </c>
      <c r="G560" s="15">
        <v>100</v>
      </c>
      <c r="H560" s="15">
        <v>100</v>
      </c>
      <c r="I560" s="15">
        <v>3600</v>
      </c>
      <c r="J560" s="15">
        <v>50</v>
      </c>
      <c r="K560" s="15">
        <v>50</v>
      </c>
      <c r="L560" s="16"/>
      <c r="M560" s="15">
        <v>150</v>
      </c>
      <c r="N560" s="15">
        <v>0</v>
      </c>
      <c r="O560" s="15">
        <v>0</v>
      </c>
      <c r="P560" s="15">
        <v>0</v>
      </c>
      <c r="Q560" s="15">
        <v>0</v>
      </c>
      <c r="R560" s="15">
        <v>0</v>
      </c>
      <c r="S560" s="15">
        <v>100</v>
      </c>
      <c r="T560" s="15">
        <v>250</v>
      </c>
      <c r="U560" s="15">
        <v>0</v>
      </c>
      <c r="V560" s="15">
        <v>0</v>
      </c>
      <c r="W560" s="16"/>
      <c r="X560" s="15">
        <v>150</v>
      </c>
      <c r="Y560" s="15">
        <v>0</v>
      </c>
      <c r="Z560" s="15">
        <v>0</v>
      </c>
      <c r="AA560" s="15">
        <v>0</v>
      </c>
      <c r="AB560" s="15">
        <v>0</v>
      </c>
      <c r="AC560" s="15">
        <v>0</v>
      </c>
      <c r="AD560" s="15">
        <v>100</v>
      </c>
      <c r="AE560" s="15">
        <v>250</v>
      </c>
      <c r="AF560" s="15">
        <v>0</v>
      </c>
      <c r="AG560" s="15">
        <v>0</v>
      </c>
      <c r="AH560" s="15">
        <v>0</v>
      </c>
      <c r="AI560" s="15">
        <v>0</v>
      </c>
      <c r="AJ560" s="17"/>
      <c r="AK560" s="15">
        <v>0</v>
      </c>
      <c r="AL560" s="15">
        <v>0</v>
      </c>
      <c r="AM560" s="17"/>
      <c r="AN560" s="15">
        <v>0</v>
      </c>
      <c r="AO560" s="15">
        <v>0</v>
      </c>
      <c r="AP560" s="15">
        <v>0</v>
      </c>
      <c r="AQ560" s="15">
        <v>0</v>
      </c>
      <c r="AR560" s="15">
        <v>0</v>
      </c>
      <c r="AS560" s="15">
        <v>0</v>
      </c>
      <c r="AT560" s="15">
        <v>0</v>
      </c>
      <c r="AU560" s="15">
        <v>0</v>
      </c>
      <c r="AV560" s="15">
        <v>0</v>
      </c>
      <c r="AW560" s="15">
        <v>0</v>
      </c>
      <c r="AX560" s="15">
        <v>0</v>
      </c>
      <c r="AY560" s="17"/>
      <c r="AZ560" s="15">
        <v>6000</v>
      </c>
      <c r="BA560" s="15">
        <v>6000</v>
      </c>
      <c r="BB560" s="15">
        <f>BB559</f>
        <v>375</v>
      </c>
      <c r="BC560" s="15"/>
      <c r="BD560" s="15">
        <v>0</v>
      </c>
      <c r="BE560" s="15">
        <v>60</v>
      </c>
      <c r="BF560" s="17"/>
      <c r="BG560" s="15">
        <v>1000</v>
      </c>
      <c r="BH560" s="15">
        <v>5000</v>
      </c>
      <c r="BI560" s="17"/>
      <c r="BJ560" s="22">
        <v>1</v>
      </c>
      <c r="BK560" s="65">
        <v>0</v>
      </c>
      <c r="BL560" s="65">
        <v>0</v>
      </c>
      <c r="BM560" s="6">
        <v>132.60937499999997</v>
      </c>
      <c r="BN560" s="8">
        <v>206.38085742771682</v>
      </c>
      <c r="BO560" s="12">
        <v>165.43287616267096</v>
      </c>
      <c r="BP560" s="50">
        <v>0.87217391304347835</v>
      </c>
      <c r="BQ560" s="4">
        <v>206.38085742771682</v>
      </c>
      <c r="BR560" s="50">
        <v>0.87217391304347835</v>
      </c>
      <c r="BS560" s="4">
        <v>206.38085742771682</v>
      </c>
      <c r="BT560"/>
    </row>
    <row r="561" spans="1:72" x14ac:dyDescent="0.3">
      <c r="A561">
        <v>654</v>
      </c>
      <c r="B561" s="18" t="str">
        <f>VLOOKUP(CONCATENATE("CREATURE_NAME_",A561),[1]Localization_Hero!$A:$E,2,FALSE)</f>
        <v>{1}의 빛</v>
      </c>
      <c r="C561" s="43" t="str">
        <f>VLOOKUP($A561,[2]CreatureTable!$A:$I,9,FALSE)</f>
        <v>Priest</v>
      </c>
      <c r="D561">
        <v>1</v>
      </c>
      <c r="E561">
        <v>1</v>
      </c>
      <c r="F561" s="18">
        <v>1</v>
      </c>
      <c r="G561" s="10">
        <v>100</v>
      </c>
      <c r="H561" s="10">
        <v>100</v>
      </c>
      <c r="I561" s="10">
        <v>3600</v>
      </c>
      <c r="J561" s="10">
        <v>50</v>
      </c>
      <c r="K561" s="10">
        <v>50</v>
      </c>
      <c r="L561" s="2"/>
      <c r="M561" s="10">
        <v>100</v>
      </c>
      <c r="N561" s="10">
        <v>0</v>
      </c>
      <c r="O561" s="10">
        <v>0</v>
      </c>
      <c r="P561" s="10">
        <v>0</v>
      </c>
      <c r="Q561" s="10">
        <v>0</v>
      </c>
      <c r="R561" s="10">
        <v>0</v>
      </c>
      <c r="S561" s="10">
        <v>100</v>
      </c>
      <c r="T561" s="10">
        <v>150</v>
      </c>
      <c r="U561" s="10">
        <v>0</v>
      </c>
      <c r="V561" s="10">
        <v>0</v>
      </c>
      <c r="W561" s="2"/>
      <c r="X561" s="10">
        <v>100</v>
      </c>
      <c r="Y561" s="10">
        <v>0</v>
      </c>
      <c r="Z561" s="10">
        <v>0</v>
      </c>
      <c r="AA561" s="10">
        <v>200</v>
      </c>
      <c r="AB561" s="10">
        <v>250</v>
      </c>
      <c r="AC561" s="10">
        <v>0</v>
      </c>
      <c r="AD561" s="10">
        <v>100</v>
      </c>
      <c r="AE561" s="10">
        <v>150</v>
      </c>
      <c r="AF561" s="10">
        <v>0</v>
      </c>
      <c r="AG561" s="10">
        <v>0</v>
      </c>
      <c r="AH561" s="10">
        <v>0</v>
      </c>
      <c r="AI561" s="10">
        <v>0</v>
      </c>
      <c r="AJ561" s="3"/>
      <c r="AK561" s="10">
        <v>0</v>
      </c>
      <c r="AL561" s="10">
        <v>0</v>
      </c>
      <c r="AM561" s="3"/>
      <c r="AN561" s="10">
        <f>ROUND(VLOOKUP($C561,$B$4:$BH$42,39,FALSE),0)</f>
        <v>0</v>
      </c>
      <c r="AO561" s="10">
        <f>ROUND(VLOOKUP($C561,$B$4:$BH$42,40,FALSE),0)</f>
        <v>0</v>
      </c>
      <c r="AP561" s="10">
        <f>ROUND(VLOOKUP($C561,$B$4:$BH$42,41,FALSE),0)</f>
        <v>0</v>
      </c>
      <c r="AQ561" s="10">
        <f>ROUND(VLOOKUP($C561,$B$4:$BH$42,42,FALSE),0)</f>
        <v>0</v>
      </c>
      <c r="AR561" s="10">
        <f>ROUND(VLOOKUP($C561,$B$4:$BH$42,43,FALSE),0)</f>
        <v>0</v>
      </c>
      <c r="AS561" s="10">
        <f>ROUND(VLOOKUP($C561,$B$4:$BH$42,44,FALSE),0)</f>
        <v>0</v>
      </c>
      <c r="AT561" s="10">
        <f>ROUND(VLOOKUP($C561,$B$4:$BH$42,45,FALSE),0)</f>
        <v>0</v>
      </c>
      <c r="AU561" s="10">
        <f>ROUND(VLOOKUP($C561,$B$4:$BH$42,46,FALSE),0)</f>
        <v>0</v>
      </c>
      <c r="AV561" s="10">
        <f>ROUND(VLOOKUP($C561,$B$4:$BH$42,47,FALSE),0)</f>
        <v>0</v>
      </c>
      <c r="AW561" s="10">
        <f>ROUND(VLOOKUP($C561,$B$4:$BH$42,48,FALSE),0)</f>
        <v>0</v>
      </c>
      <c r="AX561" s="10">
        <f>ROUND(VLOOKUP($C561,$B$4:$BH$42,49,FALSE),0)</f>
        <v>0</v>
      </c>
      <c r="AY561" s="3"/>
      <c r="AZ561" s="10">
        <v>6000</v>
      </c>
      <c r="BA561" s="10">
        <v>2000</v>
      </c>
      <c r="BB561" s="10">
        <v>325</v>
      </c>
      <c r="BC561" s="10">
        <v>0</v>
      </c>
      <c r="BD561" s="10">
        <v>0</v>
      </c>
      <c r="BE561" s="10">
        <v>60</v>
      </c>
      <c r="BF561" s="3"/>
      <c r="BG561" s="10">
        <v>1000</v>
      </c>
      <c r="BH561" s="10">
        <v>5000</v>
      </c>
      <c r="BI561" s="3"/>
      <c r="BJ561" s="21">
        <v>1</v>
      </c>
      <c r="BK561" s="65">
        <v>0</v>
      </c>
      <c r="BL561" s="65">
        <v>0</v>
      </c>
      <c r="BM561" s="6">
        <f t="shared" ref="BM561:BM562" si="2143">MAX(G561*(1+M561/1000*(1+O561/1000))*(1+0.5*T561/1000)*(1+0.25*S561/1000),(H561*(1+X561/1000*(1+Z561/1000))*(1+0.5*AE561/1000)*(1+0.25*AD561/1000)))*BG561/1000</f>
        <v>121.20625</v>
      </c>
      <c r="BN561" s="8">
        <f t="shared" ref="BN561:BN562" si="2144">(BQ561+BS561)/2*(1+AI561/2000)*(1+AH561/2000)*(1+AN561/2000)*(1+AK561/2000)</f>
        <v>250.60532687651326</v>
      </c>
      <c r="BO561" s="12">
        <f t="shared" ref="BO561:BO562" si="2145">SQRT(BM561*BN561)</f>
        <v>174.28405521081493</v>
      </c>
      <c r="BP561" s="50">
        <f>(1-'#Constant'!$A$3)/($J561*'#Constant'!$B$3/'#Constant'!$C$3^($D561-1)+1)+'#Constant'!$A$3</f>
        <v>0.87217391304347835</v>
      </c>
      <c r="BQ561" s="4">
        <f t="shared" ref="BQ561:BQ562" si="2146">I561/(BP561*(1-Q561/1000*(0.5+R561/1000))*(1-P561/1000)*(1-V561/1000)*(1+U561/1000))/20</f>
        <v>206.38085742771682</v>
      </c>
      <c r="BR561" s="50">
        <f>(1-'#Constant'!$A$3)/($K561*'#Constant'!$B$3/'#Constant'!$C$3^($D561-1)+1)+'#Constant'!$A$3</f>
        <v>0.87217391304347835</v>
      </c>
      <c r="BS561" s="4">
        <f t="shared" ref="BS561:BS562" si="2147">I561/(BR561*(1-AB561/1000*(0.5+AC561/1000))*(1-AA561/1000)*(1-AG561/1000)*(1+AF561/1000))/20</f>
        <v>294.8297963253097</v>
      </c>
      <c r="BT561">
        <f>BO561/$BO$4*100</f>
        <v>132.46247951866042</v>
      </c>
    </row>
    <row r="562" spans="1:72" s="13" customFormat="1" ht="17.25" thickBot="1" x14ac:dyDescent="0.35">
      <c r="B562" s="20"/>
      <c r="D562" s="14">
        <v>1</v>
      </c>
      <c r="E562" s="14">
        <v>1</v>
      </c>
      <c r="F562" s="19">
        <v>1</v>
      </c>
      <c r="G562" s="15">
        <f t="shared" ref="G562:K562" si="2148">G561</f>
        <v>100</v>
      </c>
      <c r="H562" s="15">
        <f t="shared" si="2148"/>
        <v>100</v>
      </c>
      <c r="I562" s="15">
        <f t="shared" si="2148"/>
        <v>3600</v>
      </c>
      <c r="J562" s="15">
        <f t="shared" si="2148"/>
        <v>50</v>
      </c>
      <c r="K562" s="15">
        <f t="shared" si="2148"/>
        <v>50</v>
      </c>
      <c r="L562" s="16"/>
      <c r="M562" s="15">
        <v>100</v>
      </c>
      <c r="N562" s="15">
        <v>0</v>
      </c>
      <c r="O562" s="15">
        <v>0</v>
      </c>
      <c r="P562" s="15">
        <v>0</v>
      </c>
      <c r="Q562" s="15">
        <v>0</v>
      </c>
      <c r="R562" s="15">
        <v>0</v>
      </c>
      <c r="S562" s="15">
        <v>100</v>
      </c>
      <c r="T562" s="15">
        <v>150</v>
      </c>
      <c r="U562" s="15">
        <v>0</v>
      </c>
      <c r="V562" s="15">
        <v>0</v>
      </c>
      <c r="W562" s="16"/>
      <c r="X562" s="15">
        <v>100</v>
      </c>
      <c r="Y562" s="15">
        <v>0</v>
      </c>
      <c r="Z562" s="15">
        <v>0</v>
      </c>
      <c r="AA562" s="15">
        <v>200</v>
      </c>
      <c r="AB562" s="15">
        <v>250</v>
      </c>
      <c r="AC562" s="15">
        <v>0</v>
      </c>
      <c r="AD562" s="15">
        <v>100</v>
      </c>
      <c r="AE562" s="15">
        <v>150</v>
      </c>
      <c r="AF562" s="15">
        <v>0</v>
      </c>
      <c r="AG562" s="15">
        <v>0</v>
      </c>
      <c r="AH562" s="15">
        <v>0</v>
      </c>
      <c r="AI562" s="15">
        <v>0</v>
      </c>
      <c r="AJ562" s="17"/>
      <c r="AK562" s="15">
        <v>0</v>
      </c>
      <c r="AL562" s="15">
        <v>0</v>
      </c>
      <c r="AM562" s="17"/>
      <c r="AN562" s="15">
        <f t="shared" ref="AN562:AX562" si="2149">AN561</f>
        <v>0</v>
      </c>
      <c r="AO562" s="15">
        <f t="shared" si="2149"/>
        <v>0</v>
      </c>
      <c r="AP562" s="15">
        <f t="shared" si="2149"/>
        <v>0</v>
      </c>
      <c r="AQ562" s="15">
        <f t="shared" si="2149"/>
        <v>0</v>
      </c>
      <c r="AR562" s="15">
        <f t="shared" si="2149"/>
        <v>0</v>
      </c>
      <c r="AS562" s="15">
        <f t="shared" si="2149"/>
        <v>0</v>
      </c>
      <c r="AT562" s="15">
        <f t="shared" si="2149"/>
        <v>0</v>
      </c>
      <c r="AU562" s="15">
        <f t="shared" si="2149"/>
        <v>0</v>
      </c>
      <c r="AV562" s="15">
        <f t="shared" si="2149"/>
        <v>0</v>
      </c>
      <c r="AW562" s="15">
        <f t="shared" si="2149"/>
        <v>0</v>
      </c>
      <c r="AX562" s="15">
        <f t="shared" si="2149"/>
        <v>0</v>
      </c>
      <c r="AY562" s="17"/>
      <c r="AZ562" s="15">
        <f t="shared" ref="AZ562:BE562" si="2150">AZ561</f>
        <v>6000</v>
      </c>
      <c r="BA562" s="15">
        <f t="shared" si="2150"/>
        <v>2000</v>
      </c>
      <c r="BB562" s="15">
        <v>325</v>
      </c>
      <c r="BC562" s="15">
        <f t="shared" si="2150"/>
        <v>0</v>
      </c>
      <c r="BD562" s="15">
        <f t="shared" si="2150"/>
        <v>0</v>
      </c>
      <c r="BE562" s="15">
        <f t="shared" si="2150"/>
        <v>60</v>
      </c>
      <c r="BF562" s="17"/>
      <c r="BG562" s="15">
        <f t="shared" ref="BG562:BH562" si="2151">BG561</f>
        <v>1000</v>
      </c>
      <c r="BH562" s="15">
        <f t="shared" si="2151"/>
        <v>5000</v>
      </c>
      <c r="BI562" s="17"/>
      <c r="BJ562" s="22">
        <f>G562/G561</f>
        <v>1</v>
      </c>
      <c r="BK562" s="65">
        <f>BK561</f>
        <v>0</v>
      </c>
      <c r="BL562" s="65">
        <f>BL561</f>
        <v>0</v>
      </c>
      <c r="BM562" s="6">
        <f t="shared" si="2143"/>
        <v>121.20625</v>
      </c>
      <c r="BN562" s="8">
        <f t="shared" si="2144"/>
        <v>250.60532687651326</v>
      </c>
      <c r="BO562" s="12">
        <f t="shared" si="2145"/>
        <v>174.28405521081493</v>
      </c>
      <c r="BP562" s="50">
        <f>(1-'#Constant'!$A$3)/($J562*'#Constant'!$B$3/'#Constant'!$C$3^($D562-1)+1)+'#Constant'!$A$3</f>
        <v>0.87217391304347835</v>
      </c>
      <c r="BQ562" s="4">
        <f t="shared" si="2146"/>
        <v>206.38085742771682</v>
      </c>
      <c r="BR562" s="50">
        <f>(1-'#Constant'!$A$3)/($K562*'#Constant'!$B$3/'#Constant'!$C$3^($D562-1)+1)+'#Constant'!$A$3</f>
        <v>0.87217391304347835</v>
      </c>
      <c r="BS562" s="4">
        <f t="shared" si="2147"/>
        <v>294.8297963253097</v>
      </c>
      <c r="BT562"/>
    </row>
    <row r="563" spans="1:72" x14ac:dyDescent="0.3">
      <c r="A563">
        <v>655</v>
      </c>
      <c r="B563" s="18" t="str">
        <f>VLOOKUP(CONCATENATE("CREATURE_NAME_",A563),[1]Localization_Hero!$A:$E,2,FALSE)</f>
        <v>{1}의 빛</v>
      </c>
      <c r="C563" s="43" t="str">
        <f>VLOOKUP($A563,[2]CreatureTable!$A:$I,9,FALSE)</f>
        <v>Warrior</v>
      </c>
      <c r="D563">
        <v>1</v>
      </c>
      <c r="E563">
        <v>1</v>
      </c>
      <c r="F563" s="18">
        <v>1</v>
      </c>
      <c r="G563" s="10">
        <v>100</v>
      </c>
      <c r="H563" s="10">
        <v>100</v>
      </c>
      <c r="I563" s="10">
        <v>3600</v>
      </c>
      <c r="J563" s="10">
        <v>50</v>
      </c>
      <c r="K563" s="10">
        <v>50</v>
      </c>
      <c r="L563" s="2"/>
      <c r="M563" s="10">
        <v>50</v>
      </c>
      <c r="N563" s="10">
        <v>0</v>
      </c>
      <c r="O563" s="10">
        <v>0</v>
      </c>
      <c r="P563" s="10">
        <v>100</v>
      </c>
      <c r="Q563" s="10">
        <v>0</v>
      </c>
      <c r="R563" s="10">
        <v>0</v>
      </c>
      <c r="S563" s="10">
        <v>100</v>
      </c>
      <c r="T563" s="10">
        <v>0</v>
      </c>
      <c r="U563" s="10">
        <v>0</v>
      </c>
      <c r="V563" s="10">
        <v>100</v>
      </c>
      <c r="W563" s="2"/>
      <c r="X563" s="10">
        <v>150</v>
      </c>
      <c r="Y563" s="10">
        <v>0</v>
      </c>
      <c r="Z563" s="10">
        <v>0</v>
      </c>
      <c r="AA563" s="10">
        <v>100</v>
      </c>
      <c r="AB563" s="10">
        <v>0</v>
      </c>
      <c r="AC563" s="10">
        <v>0</v>
      </c>
      <c r="AD563" s="10">
        <v>100</v>
      </c>
      <c r="AE563" s="10">
        <v>0</v>
      </c>
      <c r="AF563" s="10">
        <v>0</v>
      </c>
      <c r="AG563" s="10">
        <v>100</v>
      </c>
      <c r="AH563" s="10">
        <v>0</v>
      </c>
      <c r="AI563" s="10">
        <v>0</v>
      </c>
      <c r="AJ563" s="3"/>
      <c r="AK563" s="10">
        <v>150</v>
      </c>
      <c r="AL563" s="10">
        <v>0</v>
      </c>
      <c r="AM563" s="3"/>
      <c r="AN563" s="10">
        <f>ROUND(VLOOKUP($C563,$B$4:$BH$42,39,FALSE),0)</f>
        <v>0</v>
      </c>
      <c r="AO563" s="10">
        <f>ROUND(VLOOKUP($C563,$B$4:$BH$42,40,FALSE),0)</f>
        <v>0</v>
      </c>
      <c r="AP563" s="10">
        <f>ROUND(VLOOKUP($C563,$B$4:$BH$42,41,FALSE),0)</f>
        <v>0</v>
      </c>
      <c r="AQ563" s="10">
        <f>ROUND(VLOOKUP($C563,$B$4:$BH$42,42,FALSE),0)</f>
        <v>0</v>
      </c>
      <c r="AR563" s="10">
        <f>ROUND(VLOOKUP($C563,$B$4:$BH$42,43,FALSE),0)</f>
        <v>0</v>
      </c>
      <c r="AS563" s="10">
        <f>ROUND(VLOOKUP($C563,$B$4:$BH$42,44,FALSE),0)</f>
        <v>0</v>
      </c>
      <c r="AT563" s="10">
        <f>ROUND(VLOOKUP($C563,$B$4:$BH$42,45,FALSE),0)</f>
        <v>0</v>
      </c>
      <c r="AU563" s="10">
        <f>ROUND(VLOOKUP($C563,$B$4:$BH$42,46,FALSE),0)</f>
        <v>0</v>
      </c>
      <c r="AV563" s="10">
        <f>ROUND(VLOOKUP($C563,$B$4:$BH$42,47,FALSE),0)</f>
        <v>0</v>
      </c>
      <c r="AW563" s="10">
        <f>ROUND(VLOOKUP($C563,$B$4:$BH$42,48,FALSE),0)</f>
        <v>0</v>
      </c>
      <c r="AX563" s="10">
        <f>ROUND(VLOOKUP($C563,$B$4:$BH$42,49,FALSE),0)</f>
        <v>0</v>
      </c>
      <c r="AY563" s="3"/>
      <c r="AZ563" s="10">
        <v>6000</v>
      </c>
      <c r="BA563" s="10">
        <v>6000</v>
      </c>
      <c r="BB563" s="10">
        <v>275</v>
      </c>
      <c r="BC563" s="10"/>
      <c r="BD563" s="10">
        <v>0</v>
      </c>
      <c r="BE563" s="10">
        <v>60</v>
      </c>
      <c r="BF563" s="3"/>
      <c r="BG563" s="10">
        <v>1000</v>
      </c>
      <c r="BH563" s="10">
        <v>5000</v>
      </c>
      <c r="BI563" s="3"/>
      <c r="BJ563" s="21">
        <v>1</v>
      </c>
      <c r="BK563" s="65">
        <v>0</v>
      </c>
      <c r="BL563" s="65">
        <v>0</v>
      </c>
      <c r="BM563" s="6">
        <f t="shared" ref="BM563:BM564" si="2152">MAX(G563*(1+M563/1000*(1+O563/1000))*(1+0.5*T563/1000)*(1+0.25*S563/1000),(H563*(1+X563/1000*(1+Z563/1000))*(1+0.5*AE563/1000)*(1+0.25*AD563/1000)))*BG563/1000</f>
        <v>117.87499999999997</v>
      </c>
      <c r="BN563" s="8">
        <f t="shared" ref="BN563:BN564" si="2153">(BQ563+BS563)/2*(1+AI563/2000)*(1+AH563/2000)*(1+AN563/2000)*(1+AK563/2000)</f>
        <v>273.90052066024145</v>
      </c>
      <c r="BO563" s="12">
        <f t="shared" ref="BO563:BO564" si="2154">SQRT(BM563*BN563)</f>
        <v>179.68312072319412</v>
      </c>
      <c r="BP563" s="50">
        <f>(1-'#Constant'!$A$3)/($J563*'#Constant'!$B$3/'#Constant'!$C$3^($D563-1)+1)+'#Constant'!$A$3</f>
        <v>0.87217391304347835</v>
      </c>
      <c r="BQ563" s="4">
        <f t="shared" ref="BQ563:BQ564" si="2155">I563/(BP563*(1-Q563/1000*(0.5+R563/1000))*(1-P563/1000)*(1-V563/1000)*(1+U563/1000))/20</f>
        <v>254.79118200952695</v>
      </c>
      <c r="BR563" s="50">
        <f>(1-'#Constant'!$A$3)/($K563*'#Constant'!$B$3/'#Constant'!$C$3^($D563-1)+1)+'#Constant'!$A$3</f>
        <v>0.87217391304347835</v>
      </c>
      <c r="BS563" s="4">
        <f t="shared" ref="BS563:BS564" si="2156">I563/(BR563*(1-AB563/1000*(0.5+AC563/1000))*(1-AA563/1000)*(1-AG563/1000)*(1+AF563/1000))/20</f>
        <v>254.79118200952695</v>
      </c>
      <c r="BT563">
        <f>BO563/$BO$4*100</f>
        <v>136.56597369079429</v>
      </c>
    </row>
    <row r="564" spans="1:72" s="13" customFormat="1" ht="17.25" thickBot="1" x14ac:dyDescent="0.35">
      <c r="B564" s="20"/>
      <c r="D564" s="14">
        <v>1</v>
      </c>
      <c r="E564" s="14">
        <v>1</v>
      </c>
      <c r="F564" s="19">
        <v>1</v>
      </c>
      <c r="G564" s="15">
        <f>G563</f>
        <v>100</v>
      </c>
      <c r="H564" s="15">
        <f>H563</f>
        <v>100</v>
      </c>
      <c r="I564" s="15">
        <f>I563</f>
        <v>3600</v>
      </c>
      <c r="J564" s="15">
        <f>J563</f>
        <v>50</v>
      </c>
      <c r="K564" s="15">
        <f>K563</f>
        <v>50</v>
      </c>
      <c r="L564" s="16"/>
      <c r="M564" s="15">
        <v>50</v>
      </c>
      <c r="N564" s="15">
        <v>0</v>
      </c>
      <c r="O564" s="15">
        <v>0</v>
      </c>
      <c r="P564" s="15">
        <v>100</v>
      </c>
      <c r="Q564" s="15">
        <v>0</v>
      </c>
      <c r="R564" s="15">
        <v>0</v>
      </c>
      <c r="S564" s="15">
        <v>100</v>
      </c>
      <c r="T564" s="15">
        <v>0</v>
      </c>
      <c r="U564" s="15">
        <v>0</v>
      </c>
      <c r="V564" s="15">
        <v>100</v>
      </c>
      <c r="W564" s="16"/>
      <c r="X564" s="15">
        <v>150</v>
      </c>
      <c r="Y564" s="15">
        <v>0</v>
      </c>
      <c r="Z564" s="15">
        <v>0</v>
      </c>
      <c r="AA564" s="15">
        <v>100</v>
      </c>
      <c r="AB564" s="15">
        <v>0</v>
      </c>
      <c r="AC564" s="15">
        <v>0</v>
      </c>
      <c r="AD564" s="15">
        <v>100</v>
      </c>
      <c r="AE564" s="15">
        <v>0</v>
      </c>
      <c r="AF564" s="15">
        <v>0</v>
      </c>
      <c r="AG564" s="15">
        <v>100</v>
      </c>
      <c r="AH564" s="15">
        <v>0</v>
      </c>
      <c r="AI564" s="15">
        <v>0</v>
      </c>
      <c r="AJ564" s="17"/>
      <c r="AK564" s="15">
        <v>150</v>
      </c>
      <c r="AL564" s="15">
        <v>0</v>
      </c>
      <c r="AM564" s="17"/>
      <c r="AN564" s="15">
        <f t="shared" ref="AN564:AX564" si="2157">AN563</f>
        <v>0</v>
      </c>
      <c r="AO564" s="15">
        <f t="shared" si="2157"/>
        <v>0</v>
      </c>
      <c r="AP564" s="15">
        <f t="shared" si="2157"/>
        <v>0</v>
      </c>
      <c r="AQ564" s="15">
        <f t="shared" si="2157"/>
        <v>0</v>
      </c>
      <c r="AR564" s="15">
        <f t="shared" si="2157"/>
        <v>0</v>
      </c>
      <c r="AS564" s="15">
        <f t="shared" si="2157"/>
        <v>0</v>
      </c>
      <c r="AT564" s="15">
        <f t="shared" si="2157"/>
        <v>0</v>
      </c>
      <c r="AU564" s="15">
        <f t="shared" si="2157"/>
        <v>0</v>
      </c>
      <c r="AV564" s="15">
        <f t="shared" si="2157"/>
        <v>0</v>
      </c>
      <c r="AW564" s="15">
        <f t="shared" si="2157"/>
        <v>0</v>
      </c>
      <c r="AX564" s="15">
        <f t="shared" si="2157"/>
        <v>0</v>
      </c>
      <c r="AY564" s="17"/>
      <c r="AZ564" s="15">
        <f t="shared" ref="AZ564:BA564" si="2158">AZ563</f>
        <v>6000</v>
      </c>
      <c r="BA564" s="15">
        <f t="shared" si="2158"/>
        <v>6000</v>
      </c>
      <c r="BB564" s="15">
        <f>BB563</f>
        <v>275</v>
      </c>
      <c r="BC564" s="15"/>
      <c r="BD564" s="15">
        <f t="shared" ref="BD564:BE564" si="2159">BD563</f>
        <v>0</v>
      </c>
      <c r="BE564" s="15">
        <f t="shared" si="2159"/>
        <v>60</v>
      </c>
      <c r="BF564" s="17"/>
      <c r="BG564" s="15">
        <f t="shared" ref="BG564:BH564" si="2160">BG563</f>
        <v>1000</v>
      </c>
      <c r="BH564" s="15">
        <f t="shared" si="2160"/>
        <v>5000</v>
      </c>
      <c r="BI564" s="17"/>
      <c r="BJ564" s="22">
        <f>G564/G563</f>
        <v>1</v>
      </c>
      <c r="BK564" s="65">
        <f t="shared" ref="BK564:BL564" si="2161">BK563</f>
        <v>0</v>
      </c>
      <c r="BL564" s="65">
        <f t="shared" si="2161"/>
        <v>0</v>
      </c>
      <c r="BM564" s="6">
        <f t="shared" si="2152"/>
        <v>117.87499999999997</v>
      </c>
      <c r="BN564" s="8">
        <f t="shared" si="2153"/>
        <v>273.90052066024145</v>
      </c>
      <c r="BO564" s="12">
        <f t="shared" si="2154"/>
        <v>179.68312072319412</v>
      </c>
      <c r="BP564" s="50">
        <f>(1-'#Constant'!$A$3)/($J564*'#Constant'!$B$3/'#Constant'!$C$3^($D564-1)+1)+'#Constant'!$A$3</f>
        <v>0.87217391304347835</v>
      </c>
      <c r="BQ564" s="4">
        <f t="shared" si="2155"/>
        <v>254.79118200952695</v>
      </c>
      <c r="BR564" s="50">
        <f>(1-'#Constant'!$A$3)/($K564*'#Constant'!$B$3/'#Constant'!$C$3^($D564-1)+1)+'#Constant'!$A$3</f>
        <v>0.87217391304347835</v>
      </c>
      <c r="BS564" s="4">
        <f t="shared" si="2156"/>
        <v>254.79118200952695</v>
      </c>
      <c r="BT564"/>
    </row>
    <row r="565" spans="1:72" x14ac:dyDescent="0.3">
      <c r="A565">
        <v>656</v>
      </c>
      <c r="B565" s="18" t="str">
        <f>VLOOKUP(CONCATENATE("CREATURE_NAME_",A565),[1]Localization_Hero!$A:$E,2,FALSE)</f>
        <v>{1}의 빛</v>
      </c>
      <c r="C565" s="43" t="str">
        <f>VLOOKUP($A565,[2]CreatureTable!$A:$I,9,FALSE)</f>
        <v>Assassin</v>
      </c>
      <c r="D565">
        <v>1</v>
      </c>
      <c r="E565">
        <v>1</v>
      </c>
      <c r="F565" s="18">
        <v>1</v>
      </c>
      <c r="G565" s="10">
        <v>100</v>
      </c>
      <c r="H565" s="10">
        <v>100</v>
      </c>
      <c r="I565" s="10">
        <v>3600</v>
      </c>
      <c r="J565" s="10">
        <v>50</v>
      </c>
      <c r="K565" s="10">
        <v>50</v>
      </c>
      <c r="L565" s="2"/>
      <c r="M565" s="10">
        <f>ROUND(VLOOKUP($C565,$B$4:$BH$42,12,FALSE),0)</f>
        <v>200</v>
      </c>
      <c r="N565" s="10">
        <f>ROUND(VLOOKUP($C565,$B$4:$BH$42,13,FALSE),0)</f>
        <v>0</v>
      </c>
      <c r="O565" s="10">
        <f>ROUND(VLOOKUP($C565,$B$4:$BH$42,14,FALSE),0)</f>
        <v>300</v>
      </c>
      <c r="P565" s="10">
        <f>ROUND(VLOOKUP($C565,$B$4:$BH$42,15,FALSE),0)</f>
        <v>200</v>
      </c>
      <c r="Q565" s="10">
        <f>ROUND(VLOOKUP($C565,$B$4:$BH$42,16,FALSE),0)</f>
        <v>0</v>
      </c>
      <c r="R565" s="10">
        <f>ROUND(VLOOKUP($C565,$B$4:$BH$42,17,FALSE),0)</f>
        <v>0</v>
      </c>
      <c r="S565" s="10">
        <f>ROUND(VLOOKUP($C565,$B$4:$BH$42,18,FALSE),0)</f>
        <v>100</v>
      </c>
      <c r="T565" s="10">
        <f>ROUND(VLOOKUP($C565,$B$4:$BH$42,19,FALSE),0)</f>
        <v>0</v>
      </c>
      <c r="U565" s="10">
        <f>ROUND(VLOOKUP($C565,$B$4:$BH$42,20,FALSE),0)</f>
        <v>0</v>
      </c>
      <c r="V565" s="10">
        <f>ROUND(VLOOKUP($C565,$B$4:$BH$42,21,FALSE),0)</f>
        <v>0</v>
      </c>
      <c r="W565" s="2"/>
      <c r="X565" s="10">
        <f>ROUND(VLOOKUP($C565,$B$4:$BH$42,23,FALSE),0)</f>
        <v>200</v>
      </c>
      <c r="Y565" s="10">
        <f>ROUND(VLOOKUP($C565,$B$4:$BH$42,24,FALSE),0)</f>
        <v>0</v>
      </c>
      <c r="Z565" s="10">
        <f>ROUND(VLOOKUP($C565,$B$4:$BH$42,25,FALSE),0)</f>
        <v>300</v>
      </c>
      <c r="AA565" s="10">
        <f>ROUND(VLOOKUP($C565,$B$4:$BH$42,26,FALSE),0)</f>
        <v>200</v>
      </c>
      <c r="AB565" s="10">
        <f>ROUND(VLOOKUP($C565,$B$4:$BH$42,27,FALSE),0)</f>
        <v>0</v>
      </c>
      <c r="AC565" s="10">
        <f>ROUND(VLOOKUP($C565,$B$4:$BH$42,28,FALSE),0)</f>
        <v>0</v>
      </c>
      <c r="AD565" s="10">
        <f>ROUND(VLOOKUP($C565,$B$4:$BH$42,29,FALSE),0)</f>
        <v>100</v>
      </c>
      <c r="AE565" s="10">
        <f>ROUND(VLOOKUP($C565,$B$4:$BH$42,30,FALSE),0)</f>
        <v>0</v>
      </c>
      <c r="AF565" s="10">
        <f>ROUND(VLOOKUP($C565,$B$4:$BH$42,31,FALSE),0)</f>
        <v>0</v>
      </c>
      <c r="AG565" s="10">
        <f>ROUND(VLOOKUP($C565,$B$4:$BH$42,32,FALSE),0)</f>
        <v>0</v>
      </c>
      <c r="AH565" s="10">
        <f>ROUND(VLOOKUP($C565,$B$4:$BH$42,33,FALSE),0)</f>
        <v>0</v>
      </c>
      <c r="AI565" s="10">
        <f>ROUND(VLOOKUP($C565,$B$4:$BH$42,34,FALSE),0)</f>
        <v>0</v>
      </c>
      <c r="AJ565" s="3"/>
      <c r="AK565" s="10">
        <f>ROUND(VLOOKUP($C565,$B$4:$BH$42,36,FALSE),0)</f>
        <v>0</v>
      </c>
      <c r="AL565" s="10">
        <f>ROUND(VLOOKUP($C565,$B$4:$BH$42,37,FALSE),0)</f>
        <v>0</v>
      </c>
      <c r="AM565" s="3"/>
      <c r="AN565" s="10">
        <f>ROUND(VLOOKUP($C565,$B$4:$BH$42,39,FALSE),0)</f>
        <v>0</v>
      </c>
      <c r="AO565" s="10">
        <f>ROUND(VLOOKUP($C565,$B$4:$BH$42,40,FALSE),0)</f>
        <v>0</v>
      </c>
      <c r="AP565" s="10">
        <f>ROUND(VLOOKUP($C565,$B$4:$BH$42,41,FALSE),0)</f>
        <v>0</v>
      </c>
      <c r="AQ565" s="10">
        <f>ROUND(VLOOKUP($C565,$B$4:$BH$42,42,FALSE),0)</f>
        <v>0</v>
      </c>
      <c r="AR565" s="10">
        <f>ROUND(VLOOKUP($C565,$B$4:$BH$42,43,FALSE),0)</f>
        <v>0</v>
      </c>
      <c r="AS565" s="10">
        <f>ROUND(VLOOKUP($C565,$B$4:$BH$42,44,FALSE),0)</f>
        <v>0</v>
      </c>
      <c r="AT565" s="10">
        <f>ROUND(VLOOKUP($C565,$B$4:$BH$42,45,FALSE),0)</f>
        <v>0</v>
      </c>
      <c r="AU565" s="10">
        <f>ROUND(VLOOKUP($C565,$B$4:$BH$42,46,FALSE),0)</f>
        <v>0</v>
      </c>
      <c r="AV565" s="10">
        <f>ROUND(VLOOKUP($C565,$B$4:$BH$42,47,FALSE),0)</f>
        <v>0</v>
      </c>
      <c r="AW565" s="10">
        <f>ROUND(VLOOKUP($C565,$B$4:$BH$42,48,FALSE),0)</f>
        <v>0</v>
      </c>
      <c r="AX565" s="10">
        <f>ROUND(VLOOKUP($C565,$B$4:$BH$42,49,FALSE),0)</f>
        <v>0</v>
      </c>
      <c r="AY565" s="3"/>
      <c r="AZ565" s="10">
        <v>6000</v>
      </c>
      <c r="BA565" s="10">
        <v>2000</v>
      </c>
      <c r="BB565" s="10">
        <v>250</v>
      </c>
      <c r="BC565" s="10">
        <v>0</v>
      </c>
      <c r="BD565" s="10">
        <v>0</v>
      </c>
      <c r="BE565" s="10">
        <v>60</v>
      </c>
      <c r="BF565" s="3"/>
      <c r="BG565" s="10">
        <v>1000</v>
      </c>
      <c r="BH565" s="10">
        <v>5000</v>
      </c>
      <c r="BI565" s="3"/>
      <c r="BJ565" s="21">
        <v>1</v>
      </c>
      <c r="BK565" s="65">
        <v>0</v>
      </c>
      <c r="BL565" s="65">
        <v>0</v>
      </c>
      <c r="BM565" s="6">
        <f t="shared" ref="BM565:BM566" si="2162">MAX(G565*(1+M565/1000*(1+O565/1000))*(1+0.5*T565/1000)*(1+0.25*S565/1000),(H565*(1+X565/1000*(1+Z565/1000))*(1+0.5*AE565/1000)*(1+0.25*AD565/1000)))*BG565/1000</f>
        <v>129.14999999999998</v>
      </c>
      <c r="BN565" s="8">
        <f t="shared" ref="BN565:BN566" si="2163">(BQ565+BS565)/2*(1+AI565/2000)*(1+AH565/2000)*(1+AN565/2000)*(1+AK565/2000)</f>
        <v>257.97607178464602</v>
      </c>
      <c r="BO565" s="12">
        <f t="shared" ref="BO565:BO566" si="2164">SQRT(BM565*BN565)</f>
        <v>182.53111973301162</v>
      </c>
      <c r="BP565" s="50">
        <f>(1-'#Constant'!$A$3)/($J565*'#Constant'!$B$3/'#Constant'!$C$3^($D565-1)+1)+'#Constant'!$A$3</f>
        <v>0.87217391304347835</v>
      </c>
      <c r="BQ565" s="4">
        <f t="shared" ref="BQ565:BQ566" si="2165">I565/(BP565*(1-Q565/1000*(0.5+R565/1000))*(1-P565/1000)*(1-V565/1000)*(1+U565/1000))/20</f>
        <v>257.97607178464602</v>
      </c>
      <c r="BR565" s="50">
        <f>(1-'#Constant'!$A$3)/($K565*'#Constant'!$B$3/'#Constant'!$C$3^($D565-1)+1)+'#Constant'!$A$3</f>
        <v>0.87217391304347835</v>
      </c>
      <c r="BS565" s="4">
        <f t="shared" ref="BS565:BS566" si="2166">I565/(BR565*(1-AB565/1000*(0.5+AC565/1000))*(1-AA565/1000)*(1-AG565/1000)*(1+AF565/1000))/20</f>
        <v>257.97607178464602</v>
      </c>
      <c r="BT565">
        <f>BO565/$BO$4*100</f>
        <v>138.73056074983873</v>
      </c>
    </row>
    <row r="566" spans="1:72" s="13" customFormat="1" ht="18" customHeight="1" thickBot="1" x14ac:dyDescent="0.35">
      <c r="B566" s="20"/>
      <c r="D566" s="14">
        <v>1</v>
      </c>
      <c r="E566" s="14">
        <v>1</v>
      </c>
      <c r="F566" s="19">
        <v>1</v>
      </c>
      <c r="G566" s="15">
        <f>G565</f>
        <v>100</v>
      </c>
      <c r="H566" s="15">
        <f>H565</f>
        <v>100</v>
      </c>
      <c r="I566" s="15">
        <f>I565</f>
        <v>3600</v>
      </c>
      <c r="J566" s="15">
        <f>J565</f>
        <v>50</v>
      </c>
      <c r="K566" s="15">
        <f>K565</f>
        <v>50</v>
      </c>
      <c r="L566" s="16"/>
      <c r="M566" s="15">
        <f t="shared" ref="M566:V566" si="2167">M565</f>
        <v>200</v>
      </c>
      <c r="N566" s="15">
        <f t="shared" si="2167"/>
        <v>0</v>
      </c>
      <c r="O566" s="15">
        <f t="shared" si="2167"/>
        <v>300</v>
      </c>
      <c r="P566" s="15">
        <f t="shared" si="2167"/>
        <v>200</v>
      </c>
      <c r="Q566" s="15">
        <f t="shared" si="2167"/>
        <v>0</v>
      </c>
      <c r="R566" s="15">
        <f t="shared" si="2167"/>
        <v>0</v>
      </c>
      <c r="S566" s="15">
        <f t="shared" si="2167"/>
        <v>100</v>
      </c>
      <c r="T566" s="15">
        <f t="shared" si="2167"/>
        <v>0</v>
      </c>
      <c r="U566" s="15">
        <f t="shared" si="2167"/>
        <v>0</v>
      </c>
      <c r="V566" s="15">
        <f t="shared" si="2167"/>
        <v>0</v>
      </c>
      <c r="W566" s="16"/>
      <c r="X566" s="15">
        <f t="shared" ref="X566:AI566" si="2168">X565</f>
        <v>200</v>
      </c>
      <c r="Y566" s="15">
        <f t="shared" si="2168"/>
        <v>0</v>
      </c>
      <c r="Z566" s="15">
        <f t="shared" si="2168"/>
        <v>300</v>
      </c>
      <c r="AA566" s="15">
        <f t="shared" si="2168"/>
        <v>200</v>
      </c>
      <c r="AB566" s="15">
        <f t="shared" si="2168"/>
        <v>0</v>
      </c>
      <c r="AC566" s="15">
        <f t="shared" si="2168"/>
        <v>0</v>
      </c>
      <c r="AD566" s="15">
        <f t="shared" si="2168"/>
        <v>100</v>
      </c>
      <c r="AE566" s="15">
        <f t="shared" si="2168"/>
        <v>0</v>
      </c>
      <c r="AF566" s="15">
        <f t="shared" si="2168"/>
        <v>0</v>
      </c>
      <c r="AG566" s="15">
        <f t="shared" si="2168"/>
        <v>0</v>
      </c>
      <c r="AH566" s="15">
        <f t="shared" si="2168"/>
        <v>0</v>
      </c>
      <c r="AI566" s="15">
        <f t="shared" si="2168"/>
        <v>0</v>
      </c>
      <c r="AJ566" s="17"/>
      <c r="AK566" s="15">
        <f>AK565</f>
        <v>0</v>
      </c>
      <c r="AL566" s="15">
        <f>AL565</f>
        <v>0</v>
      </c>
      <c r="AM566" s="17"/>
      <c r="AN566" s="15">
        <f t="shared" ref="AN566:AX566" si="2169">AN565</f>
        <v>0</v>
      </c>
      <c r="AO566" s="15">
        <f t="shared" si="2169"/>
        <v>0</v>
      </c>
      <c r="AP566" s="15">
        <f t="shared" si="2169"/>
        <v>0</v>
      </c>
      <c r="AQ566" s="15">
        <f t="shared" si="2169"/>
        <v>0</v>
      </c>
      <c r="AR566" s="15">
        <f t="shared" si="2169"/>
        <v>0</v>
      </c>
      <c r="AS566" s="15">
        <f t="shared" si="2169"/>
        <v>0</v>
      </c>
      <c r="AT566" s="15">
        <f t="shared" si="2169"/>
        <v>0</v>
      </c>
      <c r="AU566" s="15">
        <f t="shared" si="2169"/>
        <v>0</v>
      </c>
      <c r="AV566" s="15">
        <f t="shared" si="2169"/>
        <v>0</v>
      </c>
      <c r="AW566" s="15">
        <f t="shared" si="2169"/>
        <v>0</v>
      </c>
      <c r="AX566" s="15">
        <f t="shared" si="2169"/>
        <v>0</v>
      </c>
      <c r="AY566" s="17"/>
      <c r="AZ566" s="15">
        <f t="shared" ref="AZ566:BA566" si="2170">AZ565</f>
        <v>6000</v>
      </c>
      <c r="BA566" s="15">
        <f t="shared" si="2170"/>
        <v>2000</v>
      </c>
      <c r="BB566" s="15">
        <f>BB565</f>
        <v>250</v>
      </c>
      <c r="BC566" s="15">
        <f t="shared" ref="BC566:BE566" si="2171">BC565</f>
        <v>0</v>
      </c>
      <c r="BD566" s="15">
        <f t="shared" si="2171"/>
        <v>0</v>
      </c>
      <c r="BE566" s="15">
        <f t="shared" si="2171"/>
        <v>60</v>
      </c>
      <c r="BF566" s="17"/>
      <c r="BG566" s="15">
        <f t="shared" ref="BG566:BH566" si="2172">BG565</f>
        <v>1000</v>
      </c>
      <c r="BH566" s="15">
        <f t="shared" si="2172"/>
        <v>5000</v>
      </c>
      <c r="BI566" s="17"/>
      <c r="BJ566" s="22">
        <f>G566/G565</f>
        <v>1</v>
      </c>
      <c r="BK566" s="65">
        <f t="shared" ref="BK566:BL566" si="2173">BK565</f>
        <v>0</v>
      </c>
      <c r="BL566" s="65">
        <f t="shared" si="2173"/>
        <v>0</v>
      </c>
      <c r="BM566" s="6">
        <f t="shared" si="2162"/>
        <v>129.14999999999998</v>
      </c>
      <c r="BN566" s="8">
        <f t="shared" si="2163"/>
        <v>257.97607178464602</v>
      </c>
      <c r="BO566" s="12">
        <f t="shared" si="2164"/>
        <v>182.53111973301162</v>
      </c>
      <c r="BP566" s="50">
        <f>(1-'#Constant'!$A$3)/($J566*'#Constant'!$B$3/'#Constant'!$C$3^($D566-1)+1)+'#Constant'!$A$3</f>
        <v>0.87217391304347835</v>
      </c>
      <c r="BQ566" s="4">
        <f t="shared" si="2165"/>
        <v>257.97607178464602</v>
      </c>
      <c r="BR566" s="50">
        <f>(1-'#Constant'!$A$3)/($K566*'#Constant'!$B$3/'#Constant'!$C$3^($D566-1)+1)+'#Constant'!$A$3</f>
        <v>0.87217391304347835</v>
      </c>
      <c r="BS566" s="4">
        <f t="shared" si="2166"/>
        <v>257.97607178464602</v>
      </c>
      <c r="BT566"/>
    </row>
    <row r="567" spans="1:72" x14ac:dyDescent="0.3">
      <c r="A567">
        <v>657</v>
      </c>
      <c r="B567" s="18" t="str">
        <f>VLOOKUP(CONCATENATE("CREATURE_NAME_",A567),[1]Localization_Hero!$A:$E,2,FALSE)</f>
        <v>{1}의 빛</v>
      </c>
      <c r="C567" s="43" t="str">
        <f>VLOOKUP($A567,[2]CreatureTable!$A:$I,9,FALSE)</f>
        <v>Wizard</v>
      </c>
      <c r="D567">
        <v>1</v>
      </c>
      <c r="E567">
        <v>1</v>
      </c>
      <c r="F567" s="18">
        <v>1</v>
      </c>
      <c r="G567" s="10">
        <v>100</v>
      </c>
      <c r="H567" s="10">
        <v>100</v>
      </c>
      <c r="I567" s="10">
        <v>3600</v>
      </c>
      <c r="J567" s="10">
        <v>50</v>
      </c>
      <c r="K567" s="10">
        <v>50</v>
      </c>
      <c r="L567" s="2"/>
      <c r="M567" s="10">
        <v>100</v>
      </c>
      <c r="N567" s="10">
        <v>0</v>
      </c>
      <c r="O567" s="10">
        <v>0</v>
      </c>
      <c r="P567" s="10">
        <v>0</v>
      </c>
      <c r="Q567" s="10">
        <v>0</v>
      </c>
      <c r="R567" s="10">
        <v>0</v>
      </c>
      <c r="S567" s="10">
        <v>100</v>
      </c>
      <c r="T567" s="10">
        <v>150</v>
      </c>
      <c r="U567" s="10">
        <v>0</v>
      </c>
      <c r="V567" s="10">
        <v>0</v>
      </c>
      <c r="W567" s="2"/>
      <c r="X567" s="10">
        <v>100</v>
      </c>
      <c r="Y567" s="10">
        <v>0</v>
      </c>
      <c r="Z567" s="10">
        <v>0</v>
      </c>
      <c r="AA567" s="10">
        <v>200</v>
      </c>
      <c r="AB567" s="10">
        <v>250</v>
      </c>
      <c r="AC567" s="10">
        <v>0</v>
      </c>
      <c r="AD567" s="10">
        <v>100</v>
      </c>
      <c r="AE567" s="10">
        <v>150</v>
      </c>
      <c r="AF567" s="10">
        <v>0</v>
      </c>
      <c r="AG567" s="10">
        <v>0</v>
      </c>
      <c r="AH567" s="10">
        <v>0</v>
      </c>
      <c r="AI567" s="10">
        <v>0</v>
      </c>
      <c r="AJ567" s="3"/>
      <c r="AK567" s="10">
        <v>0</v>
      </c>
      <c r="AL567" s="10">
        <v>0</v>
      </c>
      <c r="AM567" s="3"/>
      <c r="AN567" s="10">
        <f>ROUND(VLOOKUP($C567,$B$4:$BH$42,39,FALSE),0)</f>
        <v>0</v>
      </c>
      <c r="AO567" s="10">
        <f>ROUND(VLOOKUP($C567,$B$4:$BH$42,40,FALSE),0)</f>
        <v>0</v>
      </c>
      <c r="AP567" s="10">
        <f>ROUND(VLOOKUP($C567,$B$4:$BH$42,41,FALSE),0)</f>
        <v>0</v>
      </c>
      <c r="AQ567" s="10">
        <f>ROUND(VLOOKUP($C567,$B$4:$BH$42,42,FALSE),0)</f>
        <v>0</v>
      </c>
      <c r="AR567" s="10">
        <f>ROUND(VLOOKUP($C567,$B$4:$BH$42,43,FALSE),0)</f>
        <v>0</v>
      </c>
      <c r="AS567" s="10">
        <f>ROUND(VLOOKUP($C567,$B$4:$BH$42,44,FALSE),0)</f>
        <v>0</v>
      </c>
      <c r="AT567" s="10">
        <f>ROUND(VLOOKUP($C567,$B$4:$BH$42,45,FALSE),0)</f>
        <v>0</v>
      </c>
      <c r="AU567" s="10">
        <f>ROUND(VLOOKUP($C567,$B$4:$BH$42,46,FALSE),0)</f>
        <v>0</v>
      </c>
      <c r="AV567" s="10">
        <f>ROUND(VLOOKUP($C567,$B$4:$BH$42,47,FALSE),0)</f>
        <v>0</v>
      </c>
      <c r="AW567" s="10">
        <f>ROUND(VLOOKUP($C567,$B$4:$BH$42,48,FALSE),0)</f>
        <v>0</v>
      </c>
      <c r="AX567" s="10">
        <f>ROUND(VLOOKUP($C567,$B$4:$BH$42,49,FALSE),0)</f>
        <v>0</v>
      </c>
      <c r="AY567" s="3"/>
      <c r="AZ567" s="10">
        <v>6000</v>
      </c>
      <c r="BA567" s="10">
        <v>2000</v>
      </c>
      <c r="BB567" s="10">
        <v>450</v>
      </c>
      <c r="BC567" s="10">
        <v>0</v>
      </c>
      <c r="BD567" s="10">
        <v>0</v>
      </c>
      <c r="BE567" s="10">
        <v>60</v>
      </c>
      <c r="BF567" s="3"/>
      <c r="BG567" s="10">
        <v>1000</v>
      </c>
      <c r="BH567" s="10">
        <v>5000</v>
      </c>
      <c r="BI567" s="3"/>
      <c r="BJ567" s="21">
        <v>1</v>
      </c>
      <c r="BK567" s="65">
        <v>0</v>
      </c>
      <c r="BL567" s="65">
        <v>0</v>
      </c>
      <c r="BM567" s="6">
        <f t="shared" ref="BM567:BM576" si="2174">MAX(G567*(1+M567/1000*(1+O567/1000))*(1+0.5*T567/1000)*(1+0.25*S567/1000),(H567*(1+X567/1000*(1+Z567/1000))*(1+0.5*AE567/1000)*(1+0.25*AD567/1000)))*BG567/1000</f>
        <v>121.20625</v>
      </c>
      <c r="BN567" s="8">
        <f t="shared" ref="BN567:BN576" si="2175">(BQ567+BS567)/2*(1+AI567/2000)*(1+AH567/2000)*(1+AN567/2000)*(1+AK567/2000)</f>
        <v>250.60532687651326</v>
      </c>
      <c r="BO567" s="12">
        <f t="shared" ref="BO567:BO576" si="2176">SQRT(BM567*BN567)</f>
        <v>174.28405521081493</v>
      </c>
      <c r="BP567" s="50">
        <f>(1-'#Constant'!$A$3)/($J567*'#Constant'!$B$3/'#Constant'!$C$3^($D567-1)+1)+'#Constant'!$A$3</f>
        <v>0.87217391304347835</v>
      </c>
      <c r="BQ567" s="4">
        <f t="shared" ref="BQ567:BQ576" si="2177">I567/(BP567*(1-Q567/1000*(0.5+R567/1000))*(1-P567/1000)*(1-V567/1000)*(1+U567/1000))/20</f>
        <v>206.38085742771682</v>
      </c>
      <c r="BR567" s="50">
        <f>(1-'#Constant'!$A$3)/($K567*'#Constant'!$B$3/'#Constant'!$C$3^($D567-1)+1)+'#Constant'!$A$3</f>
        <v>0.87217391304347835</v>
      </c>
      <c r="BS567" s="4">
        <f t="shared" ref="BS567:BS576" si="2178">I567/(BR567*(1-AB567/1000*(0.5+AC567/1000))*(1-AA567/1000)*(1-AG567/1000)*(1+AF567/1000))/20</f>
        <v>294.8297963253097</v>
      </c>
      <c r="BT567">
        <f>BO567/$BO$4*100</f>
        <v>132.46247951866042</v>
      </c>
    </row>
    <row r="568" spans="1:72" s="13" customFormat="1" ht="17.25" thickBot="1" x14ac:dyDescent="0.35">
      <c r="B568" s="20"/>
      <c r="D568" s="14">
        <v>1</v>
      </c>
      <c r="E568" s="14">
        <v>1</v>
      </c>
      <c r="F568" s="19">
        <v>1</v>
      </c>
      <c r="G568" s="15">
        <f t="shared" ref="G568:K568" si="2179">G567</f>
        <v>100</v>
      </c>
      <c r="H568" s="15">
        <f t="shared" si="2179"/>
        <v>100</v>
      </c>
      <c r="I568" s="15">
        <f t="shared" si="2179"/>
        <v>3600</v>
      </c>
      <c r="J568" s="15">
        <f t="shared" si="2179"/>
        <v>50</v>
      </c>
      <c r="K568" s="15">
        <f t="shared" si="2179"/>
        <v>50</v>
      </c>
      <c r="L568" s="16"/>
      <c r="M568" s="15">
        <v>100</v>
      </c>
      <c r="N568" s="15">
        <v>0</v>
      </c>
      <c r="O568" s="15">
        <v>0</v>
      </c>
      <c r="P568" s="15">
        <v>0</v>
      </c>
      <c r="Q568" s="15">
        <v>0</v>
      </c>
      <c r="R568" s="15">
        <v>0</v>
      </c>
      <c r="S568" s="15">
        <v>100</v>
      </c>
      <c r="T568" s="15">
        <v>150</v>
      </c>
      <c r="U568" s="15">
        <v>0</v>
      </c>
      <c r="V568" s="15">
        <v>0</v>
      </c>
      <c r="W568" s="16"/>
      <c r="X568" s="15">
        <v>100</v>
      </c>
      <c r="Y568" s="15">
        <v>0</v>
      </c>
      <c r="Z568" s="15">
        <v>0</v>
      </c>
      <c r="AA568" s="15">
        <v>200</v>
      </c>
      <c r="AB568" s="15">
        <v>250</v>
      </c>
      <c r="AC568" s="15">
        <v>0</v>
      </c>
      <c r="AD568" s="15">
        <v>100</v>
      </c>
      <c r="AE568" s="15">
        <v>150</v>
      </c>
      <c r="AF568" s="15">
        <v>0</v>
      </c>
      <c r="AG568" s="15">
        <v>0</v>
      </c>
      <c r="AH568" s="15">
        <v>0</v>
      </c>
      <c r="AI568" s="15">
        <v>0</v>
      </c>
      <c r="AJ568" s="17"/>
      <c r="AK568" s="15">
        <v>0</v>
      </c>
      <c r="AL568" s="15">
        <v>0</v>
      </c>
      <c r="AM568" s="17"/>
      <c r="AN568" s="15">
        <f t="shared" ref="AN568:AX568" si="2180">AN567</f>
        <v>0</v>
      </c>
      <c r="AO568" s="15">
        <f t="shared" si="2180"/>
        <v>0</v>
      </c>
      <c r="AP568" s="15">
        <f t="shared" si="2180"/>
        <v>0</v>
      </c>
      <c r="AQ568" s="15">
        <f t="shared" si="2180"/>
        <v>0</v>
      </c>
      <c r="AR568" s="15">
        <f t="shared" si="2180"/>
        <v>0</v>
      </c>
      <c r="AS568" s="15">
        <f t="shared" si="2180"/>
        <v>0</v>
      </c>
      <c r="AT568" s="15">
        <f t="shared" si="2180"/>
        <v>0</v>
      </c>
      <c r="AU568" s="15">
        <f t="shared" si="2180"/>
        <v>0</v>
      </c>
      <c r="AV568" s="15">
        <f t="shared" si="2180"/>
        <v>0</v>
      </c>
      <c r="AW568" s="15">
        <f t="shared" si="2180"/>
        <v>0</v>
      </c>
      <c r="AX568" s="15">
        <f t="shared" si="2180"/>
        <v>0</v>
      </c>
      <c r="AY568" s="17"/>
      <c r="AZ568" s="15">
        <f t="shared" ref="AZ568:BA568" si="2181">AZ567</f>
        <v>6000</v>
      </c>
      <c r="BA568" s="15">
        <f t="shared" si="2181"/>
        <v>2000</v>
      </c>
      <c r="BB568" s="15">
        <v>450</v>
      </c>
      <c r="BC568" s="15">
        <f t="shared" ref="BC568:BE568" si="2182">BC567</f>
        <v>0</v>
      </c>
      <c r="BD568" s="15">
        <f t="shared" si="2182"/>
        <v>0</v>
      </c>
      <c r="BE568" s="15">
        <f t="shared" si="2182"/>
        <v>60</v>
      </c>
      <c r="BF568" s="17"/>
      <c r="BG568" s="15">
        <f t="shared" ref="BG568:BH568" si="2183">BG567</f>
        <v>1000</v>
      </c>
      <c r="BH568" s="15">
        <f t="shared" si="2183"/>
        <v>5000</v>
      </c>
      <c r="BI568" s="17"/>
      <c r="BJ568" s="22">
        <f>G568/G567</f>
        <v>1</v>
      </c>
      <c r="BK568" s="65">
        <f t="shared" ref="BK568:BL568" si="2184">BK567</f>
        <v>0</v>
      </c>
      <c r="BL568" s="65">
        <f t="shared" si="2184"/>
        <v>0</v>
      </c>
      <c r="BM568" s="6">
        <f t="shared" si="2174"/>
        <v>121.20625</v>
      </c>
      <c r="BN568" s="8">
        <f t="shared" si="2175"/>
        <v>250.60532687651326</v>
      </c>
      <c r="BO568" s="12">
        <f t="shared" si="2176"/>
        <v>174.28405521081493</v>
      </c>
      <c r="BP568" s="50">
        <f>(1-'#Constant'!$A$3)/($J568*'#Constant'!$B$3/'#Constant'!$C$3^($D568-1)+1)+'#Constant'!$A$3</f>
        <v>0.87217391304347835</v>
      </c>
      <c r="BQ568" s="4">
        <f t="shared" si="2177"/>
        <v>206.38085742771682</v>
      </c>
      <c r="BR568" s="50">
        <f>(1-'#Constant'!$A$3)/($K568*'#Constant'!$B$3/'#Constant'!$C$3^($D568-1)+1)+'#Constant'!$A$3</f>
        <v>0.87217391304347835</v>
      </c>
      <c r="BS568" s="4">
        <f t="shared" si="2178"/>
        <v>294.8297963253097</v>
      </c>
      <c r="BT568"/>
    </row>
    <row r="569" spans="1:72" x14ac:dyDescent="0.3">
      <c r="A569">
        <v>658</v>
      </c>
      <c r="B569" s="18" t="str">
        <f>VLOOKUP(CONCATENATE("CREATURE_NAME_",A569),[1]Localization_Hero!$A:$E,2,FALSE)</f>
        <v>{1}의 빛</v>
      </c>
      <c r="C569" s="43" t="str">
        <f>VLOOKUP($A569,[2]CreatureTable!$A:$I,9,FALSE)</f>
        <v>Assassin</v>
      </c>
      <c r="D569">
        <v>1</v>
      </c>
      <c r="E569">
        <v>1</v>
      </c>
      <c r="F569" s="18">
        <v>1</v>
      </c>
      <c r="G569" s="10">
        <v>100</v>
      </c>
      <c r="H569" s="10">
        <v>100</v>
      </c>
      <c r="I569" s="10">
        <v>3600</v>
      </c>
      <c r="J569" s="10">
        <v>50</v>
      </c>
      <c r="K569" s="10">
        <v>50</v>
      </c>
      <c r="L569" s="2"/>
      <c r="M569" s="10">
        <v>200</v>
      </c>
      <c r="N569" s="10">
        <v>0</v>
      </c>
      <c r="O569" s="10">
        <v>0</v>
      </c>
      <c r="P569" s="10">
        <v>200</v>
      </c>
      <c r="Q569" s="10">
        <v>0</v>
      </c>
      <c r="R569" s="10">
        <v>0</v>
      </c>
      <c r="S569" s="10">
        <v>0</v>
      </c>
      <c r="T569" s="10">
        <v>0</v>
      </c>
      <c r="U569" s="10">
        <v>0</v>
      </c>
      <c r="V569" s="10">
        <v>0</v>
      </c>
      <c r="W569" s="2"/>
      <c r="X569" s="10">
        <v>200</v>
      </c>
      <c r="Y569" s="10">
        <v>0</v>
      </c>
      <c r="Z569" s="10">
        <v>0</v>
      </c>
      <c r="AA569" s="10">
        <v>200</v>
      </c>
      <c r="AB569" s="10">
        <v>0</v>
      </c>
      <c r="AC569" s="10">
        <v>0</v>
      </c>
      <c r="AD569" s="10">
        <v>0</v>
      </c>
      <c r="AE569" s="10">
        <v>0</v>
      </c>
      <c r="AF569" s="10">
        <v>0</v>
      </c>
      <c r="AG569" s="10">
        <v>0</v>
      </c>
      <c r="AH569" s="10">
        <v>0</v>
      </c>
      <c r="AI569" s="10">
        <v>0</v>
      </c>
      <c r="AJ569" s="3"/>
      <c r="AK569" s="10">
        <v>0</v>
      </c>
      <c r="AL569" s="10">
        <v>0</v>
      </c>
      <c r="AM569" s="3"/>
      <c r="AN569" s="10">
        <f>ROUND(VLOOKUP($C569,$B$4:$BH$42,39,FALSE),0)</f>
        <v>0</v>
      </c>
      <c r="AO569" s="10">
        <f>ROUND(VLOOKUP($C569,$B$4:$BH$42,40,FALSE),0)</f>
        <v>0</v>
      </c>
      <c r="AP569" s="10">
        <f>ROUND(VLOOKUP($C569,$B$4:$BH$42,41,FALSE),0)</f>
        <v>0</v>
      </c>
      <c r="AQ569" s="10">
        <f>ROUND(VLOOKUP($C569,$B$4:$BH$42,42,FALSE),0)</f>
        <v>0</v>
      </c>
      <c r="AR569" s="10">
        <f>ROUND(VLOOKUP($C569,$B$4:$BH$42,43,FALSE),0)</f>
        <v>0</v>
      </c>
      <c r="AS569" s="10">
        <f>ROUND(VLOOKUP($C569,$B$4:$BH$42,44,FALSE),0)</f>
        <v>0</v>
      </c>
      <c r="AT569" s="10">
        <f>ROUND(VLOOKUP($C569,$B$4:$BH$42,45,FALSE),0)</f>
        <v>0</v>
      </c>
      <c r="AU569" s="10">
        <f>ROUND(VLOOKUP($C569,$B$4:$BH$42,46,FALSE),0)</f>
        <v>0</v>
      </c>
      <c r="AV569" s="10">
        <f>ROUND(VLOOKUP($C569,$B$4:$BH$42,47,FALSE),0)</f>
        <v>0</v>
      </c>
      <c r="AW569" s="10">
        <f>ROUND(VLOOKUP($C569,$B$4:$BH$42,48,FALSE),0)</f>
        <v>0</v>
      </c>
      <c r="AX569" s="10">
        <f>ROUND(VLOOKUP($C569,$B$4:$BH$42,49,FALSE),0)</f>
        <v>0</v>
      </c>
      <c r="AY569" s="3"/>
      <c r="AZ569" s="10">
        <v>6000</v>
      </c>
      <c r="BA569" s="10">
        <v>6000</v>
      </c>
      <c r="BB569" s="10">
        <v>220</v>
      </c>
      <c r="BC569" s="10"/>
      <c r="BD569" s="10">
        <v>0</v>
      </c>
      <c r="BE569" s="10">
        <v>60</v>
      </c>
      <c r="BF569" s="3"/>
      <c r="BG569" s="10">
        <v>1000</v>
      </c>
      <c r="BH569" s="10">
        <v>5000</v>
      </c>
      <c r="BI569" s="3"/>
      <c r="BJ569" s="21">
        <v>1</v>
      </c>
      <c r="BK569" s="65">
        <v>0</v>
      </c>
      <c r="BL569" s="65">
        <v>0</v>
      </c>
      <c r="BM569" s="6">
        <f t="shared" si="2174"/>
        <v>120</v>
      </c>
      <c r="BN569" s="8">
        <f t="shared" si="2175"/>
        <v>257.97607178464602</v>
      </c>
      <c r="BO569" s="12">
        <f t="shared" si="2176"/>
        <v>175.94637994047369</v>
      </c>
      <c r="BP569" s="50">
        <f>(1-'#Constant'!$A$3)/($J569*'#Constant'!$B$3/'#Constant'!$C$3^($D569-1)+1)+'#Constant'!$A$3</f>
        <v>0.87217391304347835</v>
      </c>
      <c r="BQ569" s="4">
        <f t="shared" si="2177"/>
        <v>257.97607178464602</v>
      </c>
      <c r="BR569" s="50">
        <f>(1-'#Constant'!$A$3)/($K569*'#Constant'!$B$3/'#Constant'!$C$3^($D569-1)+1)+'#Constant'!$A$3</f>
        <v>0.87217391304347835</v>
      </c>
      <c r="BS569" s="4">
        <f t="shared" si="2178"/>
        <v>257.97607178464602</v>
      </c>
      <c r="BT569">
        <f>BO569/$BO$4*100</f>
        <v>133.72590924084261</v>
      </c>
    </row>
    <row r="570" spans="1:72" s="13" customFormat="1" ht="17.25" thickBot="1" x14ac:dyDescent="0.35">
      <c r="B570" s="20"/>
      <c r="D570" s="14">
        <v>1</v>
      </c>
      <c r="E570" s="14">
        <v>1</v>
      </c>
      <c r="F570" s="19">
        <v>1</v>
      </c>
      <c r="G570" s="15">
        <f t="shared" ref="G570:K570" si="2185">G569</f>
        <v>100</v>
      </c>
      <c r="H570" s="15">
        <f t="shared" si="2185"/>
        <v>100</v>
      </c>
      <c r="I570" s="15">
        <f t="shared" si="2185"/>
        <v>3600</v>
      </c>
      <c r="J570" s="15">
        <f t="shared" si="2185"/>
        <v>50</v>
      </c>
      <c r="K570" s="15">
        <f t="shared" si="2185"/>
        <v>50</v>
      </c>
      <c r="L570" s="16"/>
      <c r="M570" s="15">
        <v>200</v>
      </c>
      <c r="N570" s="15">
        <v>0</v>
      </c>
      <c r="O570" s="15">
        <v>0</v>
      </c>
      <c r="P570" s="15">
        <v>200</v>
      </c>
      <c r="Q570" s="15">
        <v>0</v>
      </c>
      <c r="R570" s="15">
        <v>0</v>
      </c>
      <c r="S570" s="15">
        <v>0</v>
      </c>
      <c r="T570" s="15">
        <v>0</v>
      </c>
      <c r="U570" s="15">
        <v>0</v>
      </c>
      <c r="V570" s="15">
        <v>0</v>
      </c>
      <c r="W570" s="16"/>
      <c r="X570" s="15">
        <v>200</v>
      </c>
      <c r="Y570" s="15">
        <v>0</v>
      </c>
      <c r="Z570" s="15">
        <v>0</v>
      </c>
      <c r="AA570" s="15">
        <v>200</v>
      </c>
      <c r="AB570" s="15">
        <v>0</v>
      </c>
      <c r="AC570" s="15">
        <v>0</v>
      </c>
      <c r="AD570" s="15">
        <v>0</v>
      </c>
      <c r="AE570" s="15">
        <v>0</v>
      </c>
      <c r="AF570" s="15">
        <v>0</v>
      </c>
      <c r="AG570" s="15">
        <v>0</v>
      </c>
      <c r="AH570" s="15">
        <v>0</v>
      </c>
      <c r="AI570" s="15">
        <v>0</v>
      </c>
      <c r="AJ570" s="17"/>
      <c r="AK570" s="15">
        <v>0</v>
      </c>
      <c r="AL570" s="15">
        <v>0</v>
      </c>
      <c r="AM570" s="17"/>
      <c r="AN570" s="15">
        <f t="shared" ref="AN570:AX570" si="2186">AN569</f>
        <v>0</v>
      </c>
      <c r="AO570" s="15">
        <f t="shared" si="2186"/>
        <v>0</v>
      </c>
      <c r="AP570" s="15">
        <f t="shared" si="2186"/>
        <v>0</v>
      </c>
      <c r="AQ570" s="15">
        <f t="shared" si="2186"/>
        <v>0</v>
      </c>
      <c r="AR570" s="15">
        <f t="shared" si="2186"/>
        <v>0</v>
      </c>
      <c r="AS570" s="15">
        <f t="shared" si="2186"/>
        <v>0</v>
      </c>
      <c r="AT570" s="15">
        <f t="shared" si="2186"/>
        <v>0</v>
      </c>
      <c r="AU570" s="15">
        <f t="shared" si="2186"/>
        <v>0</v>
      </c>
      <c r="AV570" s="15">
        <f t="shared" si="2186"/>
        <v>0</v>
      </c>
      <c r="AW570" s="15">
        <f t="shared" si="2186"/>
        <v>0</v>
      </c>
      <c r="AX570" s="15">
        <f t="shared" si="2186"/>
        <v>0</v>
      </c>
      <c r="AY570" s="17"/>
      <c r="AZ570" s="15">
        <f t="shared" ref="AZ570:BA570" si="2187">AZ569</f>
        <v>6000</v>
      </c>
      <c r="BA570" s="15">
        <f t="shared" si="2187"/>
        <v>6000</v>
      </c>
      <c r="BB570" s="15">
        <f>BB569</f>
        <v>220</v>
      </c>
      <c r="BC570" s="15"/>
      <c r="BD570" s="15">
        <f t="shared" ref="BD570:BE570" si="2188">BD569</f>
        <v>0</v>
      </c>
      <c r="BE570" s="15">
        <f t="shared" si="2188"/>
        <v>60</v>
      </c>
      <c r="BF570" s="17"/>
      <c r="BG570" s="15">
        <f t="shared" ref="BG570:BH570" si="2189">BG569</f>
        <v>1000</v>
      </c>
      <c r="BH570" s="15">
        <f t="shared" si="2189"/>
        <v>5000</v>
      </c>
      <c r="BI570" s="17"/>
      <c r="BJ570" s="22">
        <f>G570/G569</f>
        <v>1</v>
      </c>
      <c r="BK570" s="65">
        <f t="shared" ref="BK570:BL570" si="2190">BK569</f>
        <v>0</v>
      </c>
      <c r="BL570" s="65">
        <f t="shared" si="2190"/>
        <v>0</v>
      </c>
      <c r="BM570" s="6">
        <f t="shared" si="2174"/>
        <v>120</v>
      </c>
      <c r="BN570" s="8">
        <f t="shared" si="2175"/>
        <v>257.97607178464602</v>
      </c>
      <c r="BO570" s="12">
        <f t="shared" si="2176"/>
        <v>175.94637994047369</v>
      </c>
      <c r="BP570" s="50">
        <f>(1-'#Constant'!$A$3)/($J570*'#Constant'!$B$3/'#Constant'!$C$3^($D570-1)+1)+'#Constant'!$A$3</f>
        <v>0.87217391304347835</v>
      </c>
      <c r="BQ570" s="4">
        <f t="shared" si="2177"/>
        <v>257.97607178464602</v>
      </c>
      <c r="BR570" s="50">
        <f>(1-'#Constant'!$A$3)/($K570*'#Constant'!$B$3/'#Constant'!$C$3^($D570-1)+1)+'#Constant'!$A$3</f>
        <v>0.87217391304347835</v>
      </c>
      <c r="BS570" s="4">
        <f t="shared" si="2178"/>
        <v>257.97607178464602</v>
      </c>
      <c r="BT570"/>
    </row>
    <row r="571" spans="1:72" x14ac:dyDescent="0.3">
      <c r="A571">
        <v>659</v>
      </c>
      <c r="B571" s="18" t="str">
        <f>VLOOKUP(CONCATENATE("CREATURE_NAME_",A571),[1]Localization_Hero!$A:$E,2,FALSE)</f>
        <v>{1}의 빛</v>
      </c>
      <c r="C571" s="43" t="str">
        <f>VLOOKUP($A571,[2]CreatureTable!$A:$I,9,FALSE)</f>
        <v>Priest</v>
      </c>
      <c r="D571">
        <v>1</v>
      </c>
      <c r="E571">
        <v>1</v>
      </c>
      <c r="F571" s="18">
        <v>1</v>
      </c>
      <c r="G571" s="10">
        <v>100</v>
      </c>
      <c r="H571" s="10">
        <v>100</v>
      </c>
      <c r="I571" s="10">
        <v>3600</v>
      </c>
      <c r="J571" s="10">
        <v>50</v>
      </c>
      <c r="K571" s="10">
        <v>50</v>
      </c>
      <c r="L571" s="2"/>
      <c r="M571" s="10">
        <v>100</v>
      </c>
      <c r="N571" s="10">
        <v>0</v>
      </c>
      <c r="O571" s="10">
        <v>0</v>
      </c>
      <c r="P571" s="10">
        <v>0</v>
      </c>
      <c r="Q571" s="10">
        <v>0</v>
      </c>
      <c r="R571" s="10">
        <v>0</v>
      </c>
      <c r="S571" s="10">
        <v>100</v>
      </c>
      <c r="T571" s="10">
        <v>150</v>
      </c>
      <c r="U571" s="10">
        <v>0</v>
      </c>
      <c r="V571" s="10">
        <v>0</v>
      </c>
      <c r="W571" s="2"/>
      <c r="X571" s="10">
        <v>100</v>
      </c>
      <c r="Y571" s="10">
        <v>0</v>
      </c>
      <c r="Z571" s="10">
        <v>0</v>
      </c>
      <c r="AA571" s="10">
        <v>200</v>
      </c>
      <c r="AB571" s="10">
        <v>250</v>
      </c>
      <c r="AC571" s="10">
        <v>0</v>
      </c>
      <c r="AD571" s="10">
        <v>100</v>
      </c>
      <c r="AE571" s="10">
        <v>150</v>
      </c>
      <c r="AF571" s="10">
        <v>0</v>
      </c>
      <c r="AG571" s="10">
        <v>0</v>
      </c>
      <c r="AH571" s="10">
        <v>0</v>
      </c>
      <c r="AI571" s="10">
        <v>0</v>
      </c>
      <c r="AJ571" s="3"/>
      <c r="AK571" s="10">
        <v>0</v>
      </c>
      <c r="AL571" s="10">
        <v>0</v>
      </c>
      <c r="AM571" s="3"/>
      <c r="AN571" s="10">
        <f>ROUND(VLOOKUP($C571,$B$4:$BH$42,39,FALSE),0)</f>
        <v>0</v>
      </c>
      <c r="AO571" s="10">
        <f>ROUND(VLOOKUP($C571,$B$4:$BH$42,40,FALSE),0)</f>
        <v>0</v>
      </c>
      <c r="AP571" s="10">
        <f>ROUND(VLOOKUP($C571,$B$4:$BH$42,41,FALSE),0)</f>
        <v>0</v>
      </c>
      <c r="AQ571" s="10">
        <f>ROUND(VLOOKUP($C571,$B$4:$BH$42,42,FALSE),0)</f>
        <v>0</v>
      </c>
      <c r="AR571" s="10">
        <f>ROUND(VLOOKUP($C571,$B$4:$BH$42,43,FALSE),0)</f>
        <v>0</v>
      </c>
      <c r="AS571" s="10">
        <f>ROUND(VLOOKUP($C571,$B$4:$BH$42,44,FALSE),0)</f>
        <v>0</v>
      </c>
      <c r="AT571" s="10">
        <f>ROUND(VLOOKUP($C571,$B$4:$BH$42,45,FALSE),0)</f>
        <v>0</v>
      </c>
      <c r="AU571" s="10">
        <f>ROUND(VLOOKUP($C571,$B$4:$BH$42,46,FALSE),0)</f>
        <v>0</v>
      </c>
      <c r="AV571" s="10">
        <f>ROUND(VLOOKUP($C571,$B$4:$BH$42,47,FALSE),0)</f>
        <v>0</v>
      </c>
      <c r="AW571" s="10">
        <f>ROUND(VLOOKUP($C571,$B$4:$BH$42,48,FALSE),0)</f>
        <v>0</v>
      </c>
      <c r="AX571" s="10">
        <f>ROUND(VLOOKUP($C571,$B$4:$BH$42,49,FALSE),0)</f>
        <v>0</v>
      </c>
      <c r="AY571" s="3"/>
      <c r="AZ571" s="10">
        <v>6000</v>
      </c>
      <c r="BA571" s="10">
        <v>2000</v>
      </c>
      <c r="BB571" s="10">
        <v>450</v>
      </c>
      <c r="BC571" s="10">
        <v>0</v>
      </c>
      <c r="BD571" s="10">
        <v>0</v>
      </c>
      <c r="BE571" s="10">
        <v>60</v>
      </c>
      <c r="BF571" s="3"/>
      <c r="BG571" s="10">
        <v>1000</v>
      </c>
      <c r="BH571" s="10">
        <v>5000</v>
      </c>
      <c r="BI571" s="3"/>
      <c r="BJ571" s="21">
        <v>1</v>
      </c>
      <c r="BK571" s="65">
        <v>0</v>
      </c>
      <c r="BL571" s="65">
        <v>0</v>
      </c>
      <c r="BM571" s="6">
        <f t="shared" si="2174"/>
        <v>121.20625</v>
      </c>
      <c r="BN571" s="8">
        <f t="shared" si="2175"/>
        <v>250.60532687651326</v>
      </c>
      <c r="BO571" s="12">
        <f t="shared" si="2176"/>
        <v>174.28405521081493</v>
      </c>
      <c r="BP571" s="50">
        <f>(1-'#Constant'!$A$3)/($J571*'#Constant'!$B$3/'#Constant'!$C$3^($D571-1)+1)+'#Constant'!$A$3</f>
        <v>0.87217391304347835</v>
      </c>
      <c r="BQ571" s="4">
        <f t="shared" si="2177"/>
        <v>206.38085742771682</v>
      </c>
      <c r="BR571" s="50">
        <f>(1-'#Constant'!$A$3)/($K571*'#Constant'!$B$3/'#Constant'!$C$3^($D571-1)+1)+'#Constant'!$A$3</f>
        <v>0.87217391304347835</v>
      </c>
      <c r="BS571" s="4">
        <f t="shared" si="2178"/>
        <v>294.8297963253097</v>
      </c>
      <c r="BT571">
        <f>BO571/$BO$4*100</f>
        <v>132.46247951866042</v>
      </c>
    </row>
    <row r="572" spans="1:72" s="13" customFormat="1" ht="17.25" thickBot="1" x14ac:dyDescent="0.35">
      <c r="B572" s="20"/>
      <c r="D572" s="14">
        <v>1</v>
      </c>
      <c r="E572" s="14">
        <v>1</v>
      </c>
      <c r="F572" s="19">
        <v>1</v>
      </c>
      <c r="G572" s="15">
        <f t="shared" ref="G572:K572" si="2191">G571</f>
        <v>100</v>
      </c>
      <c r="H572" s="15">
        <f t="shared" si="2191"/>
        <v>100</v>
      </c>
      <c r="I572" s="15">
        <f t="shared" si="2191"/>
        <v>3600</v>
      </c>
      <c r="J572" s="15">
        <f t="shared" si="2191"/>
        <v>50</v>
      </c>
      <c r="K572" s="15">
        <f t="shared" si="2191"/>
        <v>50</v>
      </c>
      <c r="L572" s="16"/>
      <c r="M572" s="15">
        <v>100</v>
      </c>
      <c r="N572" s="15">
        <v>0</v>
      </c>
      <c r="O572" s="15">
        <v>0</v>
      </c>
      <c r="P572" s="15">
        <v>0</v>
      </c>
      <c r="Q572" s="15">
        <v>0</v>
      </c>
      <c r="R572" s="15">
        <v>0</v>
      </c>
      <c r="S572" s="15">
        <v>100</v>
      </c>
      <c r="T572" s="15">
        <v>150</v>
      </c>
      <c r="U572" s="15">
        <v>0</v>
      </c>
      <c r="V572" s="15">
        <v>0</v>
      </c>
      <c r="W572" s="16"/>
      <c r="X572" s="15">
        <v>100</v>
      </c>
      <c r="Y572" s="15">
        <v>0</v>
      </c>
      <c r="Z572" s="15">
        <v>0</v>
      </c>
      <c r="AA572" s="15">
        <v>200</v>
      </c>
      <c r="AB572" s="15">
        <v>250</v>
      </c>
      <c r="AC572" s="15">
        <v>0</v>
      </c>
      <c r="AD572" s="15">
        <v>100</v>
      </c>
      <c r="AE572" s="15">
        <v>150</v>
      </c>
      <c r="AF572" s="15">
        <v>0</v>
      </c>
      <c r="AG572" s="15">
        <v>0</v>
      </c>
      <c r="AH572" s="15">
        <v>0</v>
      </c>
      <c r="AI572" s="15">
        <v>0</v>
      </c>
      <c r="AJ572" s="17"/>
      <c r="AK572" s="15">
        <v>0</v>
      </c>
      <c r="AL572" s="15">
        <v>0</v>
      </c>
      <c r="AM572" s="17"/>
      <c r="AN572" s="15">
        <f t="shared" ref="AN572:AX572" si="2192">AN571</f>
        <v>0</v>
      </c>
      <c r="AO572" s="15">
        <f t="shared" si="2192"/>
        <v>0</v>
      </c>
      <c r="AP572" s="15">
        <f t="shared" si="2192"/>
        <v>0</v>
      </c>
      <c r="AQ572" s="15">
        <f t="shared" si="2192"/>
        <v>0</v>
      </c>
      <c r="AR572" s="15">
        <f t="shared" si="2192"/>
        <v>0</v>
      </c>
      <c r="AS572" s="15">
        <f t="shared" si="2192"/>
        <v>0</v>
      </c>
      <c r="AT572" s="15">
        <f t="shared" si="2192"/>
        <v>0</v>
      </c>
      <c r="AU572" s="15">
        <f t="shared" si="2192"/>
        <v>0</v>
      </c>
      <c r="AV572" s="15">
        <f t="shared" si="2192"/>
        <v>0</v>
      </c>
      <c r="AW572" s="15">
        <f t="shared" si="2192"/>
        <v>0</v>
      </c>
      <c r="AX572" s="15">
        <f t="shared" si="2192"/>
        <v>0</v>
      </c>
      <c r="AY572" s="17"/>
      <c r="AZ572" s="15">
        <f t="shared" ref="AZ572:BB572" si="2193">AZ571</f>
        <v>6000</v>
      </c>
      <c r="BA572" s="15">
        <f t="shared" si="2193"/>
        <v>2000</v>
      </c>
      <c r="BB572" s="15">
        <f t="shared" si="2193"/>
        <v>450</v>
      </c>
      <c r="BC572" s="15">
        <f t="shared" ref="BC572:BE572" si="2194">BC571</f>
        <v>0</v>
      </c>
      <c r="BD572" s="15">
        <f t="shared" si="2194"/>
        <v>0</v>
      </c>
      <c r="BE572" s="15">
        <f t="shared" si="2194"/>
        <v>60</v>
      </c>
      <c r="BF572" s="17"/>
      <c r="BG572" s="15">
        <f t="shared" ref="BG572:BH572" si="2195">BG571</f>
        <v>1000</v>
      </c>
      <c r="BH572" s="15">
        <f t="shared" si="2195"/>
        <v>5000</v>
      </c>
      <c r="BI572" s="17"/>
      <c r="BJ572" s="22">
        <f>G572/G571</f>
        <v>1</v>
      </c>
      <c r="BK572" s="65">
        <f>BK571</f>
        <v>0</v>
      </c>
      <c r="BL572" s="65">
        <f>BL571</f>
        <v>0</v>
      </c>
      <c r="BM572" s="6">
        <f t="shared" si="2174"/>
        <v>121.20625</v>
      </c>
      <c r="BN572" s="8">
        <f t="shared" si="2175"/>
        <v>250.60532687651326</v>
      </c>
      <c r="BO572" s="12">
        <f t="shared" si="2176"/>
        <v>174.28405521081493</v>
      </c>
      <c r="BP572" s="50">
        <f>(1-'#Constant'!$A$3)/($J572*'#Constant'!$B$3/'#Constant'!$C$3^($D572-1)+1)+'#Constant'!$A$3</f>
        <v>0.87217391304347835</v>
      </c>
      <c r="BQ572" s="4">
        <f t="shared" si="2177"/>
        <v>206.38085742771682</v>
      </c>
      <c r="BR572" s="50">
        <f>(1-'#Constant'!$A$3)/($K572*'#Constant'!$B$3/'#Constant'!$C$3^($D572-1)+1)+'#Constant'!$A$3</f>
        <v>0.87217391304347835</v>
      </c>
      <c r="BS572" s="4">
        <f t="shared" si="2178"/>
        <v>294.8297963253097</v>
      </c>
      <c r="BT572"/>
    </row>
    <row r="573" spans="1:72" x14ac:dyDescent="0.3">
      <c r="A573">
        <v>660</v>
      </c>
      <c r="B573" s="18" t="str">
        <f>VLOOKUP(CONCATENATE("CREATURE_NAME_",A573),[1]Localization_Hero!$A:$E,2,FALSE)</f>
        <v>{1}의 빛</v>
      </c>
      <c r="C573" s="43" t="str">
        <f>VLOOKUP($A573,[2]CreatureTable!$A:$I,9,FALSE)</f>
        <v>Mechanic</v>
      </c>
      <c r="D573">
        <v>1</v>
      </c>
      <c r="E573">
        <v>1</v>
      </c>
      <c r="F573" s="18">
        <v>1</v>
      </c>
      <c r="G573" s="10">
        <v>100</v>
      </c>
      <c r="H573" s="10">
        <v>100</v>
      </c>
      <c r="I573" s="10">
        <v>3600</v>
      </c>
      <c r="J573" s="10">
        <v>50</v>
      </c>
      <c r="K573" s="10">
        <v>50</v>
      </c>
      <c r="L573" s="2"/>
      <c r="M573" s="10">
        <v>150</v>
      </c>
      <c r="N573" s="10">
        <v>0</v>
      </c>
      <c r="O573" s="10">
        <v>0</v>
      </c>
      <c r="P573" s="10">
        <v>0</v>
      </c>
      <c r="Q573" s="10">
        <v>0</v>
      </c>
      <c r="R573" s="10">
        <v>0</v>
      </c>
      <c r="S573" s="10">
        <v>100</v>
      </c>
      <c r="T573" s="10">
        <v>250</v>
      </c>
      <c r="U573" s="10">
        <v>0</v>
      </c>
      <c r="V573" s="10">
        <v>0</v>
      </c>
      <c r="W573" s="2"/>
      <c r="X573" s="10">
        <v>150</v>
      </c>
      <c r="Y573" s="10">
        <v>0</v>
      </c>
      <c r="Z573" s="10">
        <v>0</v>
      </c>
      <c r="AA573" s="10">
        <v>0</v>
      </c>
      <c r="AB573" s="10">
        <v>0</v>
      </c>
      <c r="AC573" s="10">
        <v>0</v>
      </c>
      <c r="AD573" s="10">
        <v>100</v>
      </c>
      <c r="AE573" s="10">
        <v>250</v>
      </c>
      <c r="AF573" s="10">
        <v>0</v>
      </c>
      <c r="AG573" s="10">
        <v>0</v>
      </c>
      <c r="AH573" s="10">
        <v>0</v>
      </c>
      <c r="AI573" s="10">
        <v>0</v>
      </c>
      <c r="AJ573" s="3"/>
      <c r="AK573" s="10">
        <v>0</v>
      </c>
      <c r="AL573" s="10">
        <v>0</v>
      </c>
      <c r="AM573" s="3"/>
      <c r="AN573" s="10">
        <f>ROUND(VLOOKUP($C573,$B$4:$BH$42,39,FALSE),0)</f>
        <v>0</v>
      </c>
      <c r="AO573" s="10">
        <f>ROUND(VLOOKUP($C573,$B$4:$BH$42,40,FALSE),0)</f>
        <v>0</v>
      </c>
      <c r="AP573" s="10">
        <f>ROUND(VLOOKUP($C573,$B$4:$BH$42,41,FALSE),0)</f>
        <v>0</v>
      </c>
      <c r="AQ573" s="10">
        <f>ROUND(VLOOKUP($C573,$B$4:$BH$42,42,FALSE),0)</f>
        <v>0</v>
      </c>
      <c r="AR573" s="10">
        <f>ROUND(VLOOKUP($C573,$B$4:$BH$42,43,FALSE),0)</f>
        <v>0</v>
      </c>
      <c r="AS573" s="10">
        <f>ROUND(VLOOKUP($C573,$B$4:$BH$42,44,FALSE),0)</f>
        <v>0</v>
      </c>
      <c r="AT573" s="10">
        <f>ROUND(VLOOKUP($C573,$B$4:$BH$42,45,FALSE),0)</f>
        <v>0</v>
      </c>
      <c r="AU573" s="10">
        <f>ROUND(VLOOKUP($C573,$B$4:$BH$42,46,FALSE),0)</f>
        <v>0</v>
      </c>
      <c r="AV573" s="10">
        <f>ROUND(VLOOKUP($C573,$B$4:$BH$42,47,FALSE),0)</f>
        <v>0</v>
      </c>
      <c r="AW573" s="10">
        <f>ROUND(VLOOKUP($C573,$B$4:$BH$42,48,FALSE),0)</f>
        <v>0</v>
      </c>
      <c r="AX573" s="10">
        <f>ROUND(VLOOKUP($C573,$B$4:$BH$42,49,FALSE),0)</f>
        <v>0</v>
      </c>
      <c r="AY573" s="3"/>
      <c r="AZ573" s="10">
        <v>6000</v>
      </c>
      <c r="BA573" s="10">
        <v>6000</v>
      </c>
      <c r="BB573" s="10">
        <v>475</v>
      </c>
      <c r="BC573" s="10"/>
      <c r="BD573" s="10">
        <v>0</v>
      </c>
      <c r="BE573" s="10">
        <v>60</v>
      </c>
      <c r="BF573" s="3"/>
      <c r="BG573" s="10">
        <v>1000</v>
      </c>
      <c r="BH573" s="10">
        <v>5000</v>
      </c>
      <c r="BI573" s="3"/>
      <c r="BJ573" s="21">
        <v>1</v>
      </c>
      <c r="BK573" s="65">
        <v>0</v>
      </c>
      <c r="BL573" s="65">
        <v>0</v>
      </c>
      <c r="BM573" s="6">
        <f t="shared" si="2174"/>
        <v>132.60937499999997</v>
      </c>
      <c r="BN573" s="8">
        <f t="shared" si="2175"/>
        <v>206.38085742771682</v>
      </c>
      <c r="BO573" s="12">
        <f t="shared" si="2176"/>
        <v>165.43287616267096</v>
      </c>
      <c r="BP573" s="50">
        <f>(1-'#Constant'!$A$3)/($J573*'#Constant'!$B$3/'#Constant'!$C$3^($D573-1)+1)+'#Constant'!$A$3</f>
        <v>0.87217391304347835</v>
      </c>
      <c r="BQ573" s="4">
        <f t="shared" si="2177"/>
        <v>206.38085742771682</v>
      </c>
      <c r="BR573" s="50">
        <f>(1-'#Constant'!$A$3)/($K573*'#Constant'!$B$3/'#Constant'!$C$3^($D573-1)+1)+'#Constant'!$A$3</f>
        <v>0.87217391304347835</v>
      </c>
      <c r="BS573" s="4">
        <f t="shared" si="2178"/>
        <v>206.38085742771682</v>
      </c>
      <c r="BT573">
        <f>BO573/$BO$4*100</f>
        <v>125.73524837888365</v>
      </c>
    </row>
    <row r="574" spans="1:72" s="13" customFormat="1" ht="17.25" thickBot="1" x14ac:dyDescent="0.35">
      <c r="B574" s="20"/>
      <c r="D574" s="14">
        <v>1</v>
      </c>
      <c r="E574" s="14">
        <v>1</v>
      </c>
      <c r="F574" s="19">
        <v>1</v>
      </c>
      <c r="G574" s="15">
        <f t="shared" ref="G574:K574" si="2196">G573</f>
        <v>100</v>
      </c>
      <c r="H574" s="15">
        <f t="shared" si="2196"/>
        <v>100</v>
      </c>
      <c r="I574" s="15">
        <f t="shared" si="2196"/>
        <v>3600</v>
      </c>
      <c r="J574" s="15">
        <f t="shared" si="2196"/>
        <v>50</v>
      </c>
      <c r="K574" s="15">
        <f t="shared" si="2196"/>
        <v>50</v>
      </c>
      <c r="L574" s="16"/>
      <c r="M574" s="15">
        <v>150</v>
      </c>
      <c r="N574" s="15">
        <v>0</v>
      </c>
      <c r="O574" s="15">
        <v>0</v>
      </c>
      <c r="P574" s="15">
        <v>0</v>
      </c>
      <c r="Q574" s="15">
        <v>0</v>
      </c>
      <c r="R574" s="15">
        <v>0</v>
      </c>
      <c r="S574" s="15">
        <v>100</v>
      </c>
      <c r="T574" s="15">
        <v>250</v>
      </c>
      <c r="U574" s="15">
        <v>0</v>
      </c>
      <c r="V574" s="15">
        <v>0</v>
      </c>
      <c r="W574" s="16"/>
      <c r="X574" s="15">
        <v>150</v>
      </c>
      <c r="Y574" s="15">
        <v>0</v>
      </c>
      <c r="Z574" s="15">
        <v>0</v>
      </c>
      <c r="AA574" s="15">
        <v>0</v>
      </c>
      <c r="AB574" s="15">
        <v>0</v>
      </c>
      <c r="AC574" s="15">
        <v>0</v>
      </c>
      <c r="AD574" s="15">
        <v>100</v>
      </c>
      <c r="AE574" s="15">
        <v>250</v>
      </c>
      <c r="AF574" s="15">
        <v>0</v>
      </c>
      <c r="AG574" s="15">
        <v>0</v>
      </c>
      <c r="AH574" s="15">
        <v>0</v>
      </c>
      <c r="AI574" s="15">
        <v>0</v>
      </c>
      <c r="AJ574" s="17"/>
      <c r="AK574" s="15">
        <v>0</v>
      </c>
      <c r="AL574" s="15">
        <v>0</v>
      </c>
      <c r="AM574" s="17"/>
      <c r="AN574" s="15">
        <f t="shared" ref="AN574:AX574" si="2197">AN573</f>
        <v>0</v>
      </c>
      <c r="AO574" s="15">
        <f t="shared" si="2197"/>
        <v>0</v>
      </c>
      <c r="AP574" s="15">
        <f t="shared" si="2197"/>
        <v>0</v>
      </c>
      <c r="AQ574" s="15">
        <f t="shared" si="2197"/>
        <v>0</v>
      </c>
      <c r="AR574" s="15">
        <f t="shared" si="2197"/>
        <v>0</v>
      </c>
      <c r="AS574" s="15">
        <f t="shared" si="2197"/>
        <v>0</v>
      </c>
      <c r="AT574" s="15">
        <f t="shared" si="2197"/>
        <v>0</v>
      </c>
      <c r="AU574" s="15">
        <f t="shared" si="2197"/>
        <v>0</v>
      </c>
      <c r="AV574" s="15">
        <f t="shared" si="2197"/>
        <v>0</v>
      </c>
      <c r="AW574" s="15">
        <f t="shared" si="2197"/>
        <v>0</v>
      </c>
      <c r="AX574" s="15">
        <f t="shared" si="2197"/>
        <v>0</v>
      </c>
      <c r="AY574" s="17"/>
      <c r="AZ574" s="15">
        <f t="shared" ref="AZ574:BA574" si="2198">AZ573</f>
        <v>6000</v>
      </c>
      <c r="BA574" s="15">
        <f t="shared" si="2198"/>
        <v>6000</v>
      </c>
      <c r="BB574" s="15">
        <v>475</v>
      </c>
      <c r="BC574" s="15"/>
      <c r="BD574" s="15">
        <f t="shared" ref="BD574:BE574" si="2199">BD573</f>
        <v>0</v>
      </c>
      <c r="BE574" s="15">
        <f t="shared" si="2199"/>
        <v>60</v>
      </c>
      <c r="BF574" s="17"/>
      <c r="BG574" s="15">
        <f t="shared" ref="BG574:BH574" si="2200">BG573</f>
        <v>1000</v>
      </c>
      <c r="BH574" s="15">
        <f t="shared" si="2200"/>
        <v>5000</v>
      </c>
      <c r="BI574" s="17"/>
      <c r="BJ574" s="22">
        <f>G574/G573</f>
        <v>1</v>
      </c>
      <c r="BK574" s="65">
        <f t="shared" ref="BK574:BL574" si="2201">BK573</f>
        <v>0</v>
      </c>
      <c r="BL574" s="65">
        <f t="shared" si="2201"/>
        <v>0</v>
      </c>
      <c r="BM574" s="6">
        <f t="shared" si="2174"/>
        <v>132.60937499999997</v>
      </c>
      <c r="BN574" s="8">
        <f t="shared" si="2175"/>
        <v>206.38085742771682</v>
      </c>
      <c r="BO574" s="12">
        <f t="shared" si="2176"/>
        <v>165.43287616267096</v>
      </c>
      <c r="BP574" s="50">
        <f>(1-'#Constant'!$A$3)/($J574*'#Constant'!$B$3/'#Constant'!$C$3^($D574-1)+1)+'#Constant'!$A$3</f>
        <v>0.87217391304347835</v>
      </c>
      <c r="BQ574" s="4">
        <f t="shared" si="2177"/>
        <v>206.38085742771682</v>
      </c>
      <c r="BR574" s="50">
        <f>(1-'#Constant'!$A$3)/($K574*'#Constant'!$B$3/'#Constant'!$C$3^($D574-1)+1)+'#Constant'!$A$3</f>
        <v>0.87217391304347835</v>
      </c>
      <c r="BS574" s="4">
        <f t="shared" si="2178"/>
        <v>206.38085742771682</v>
      </c>
      <c r="BT574"/>
    </row>
    <row r="575" spans="1:72" x14ac:dyDescent="0.3">
      <c r="A575">
        <v>661</v>
      </c>
      <c r="B575" s="18" t="str">
        <f>VLOOKUP(CONCATENATE("CREATURE_NAME_",A575),[1]Localization_Hero!$A:$E,2,FALSE)</f>
        <v>{1}의 빛</v>
      </c>
      <c r="C575" s="43" t="str">
        <f>VLOOKUP($A575,[2]CreatureTable!$A:$I,9,FALSE)</f>
        <v>Knight</v>
      </c>
      <c r="D575">
        <v>1</v>
      </c>
      <c r="E575">
        <v>1</v>
      </c>
      <c r="F575" s="18">
        <v>1</v>
      </c>
      <c r="G575" s="10">
        <v>100</v>
      </c>
      <c r="H575" s="10">
        <v>100</v>
      </c>
      <c r="I575" s="10">
        <v>3600</v>
      </c>
      <c r="J575" s="10">
        <v>50</v>
      </c>
      <c r="K575" s="10">
        <v>50</v>
      </c>
      <c r="L575" s="2"/>
      <c r="M575" s="10">
        <v>150</v>
      </c>
      <c r="N575" s="10">
        <v>0</v>
      </c>
      <c r="O575" s="10">
        <v>0</v>
      </c>
      <c r="P575" s="10">
        <v>0</v>
      </c>
      <c r="Q575" s="10">
        <v>0</v>
      </c>
      <c r="R575" s="10">
        <v>0</v>
      </c>
      <c r="S575" s="10">
        <v>100</v>
      </c>
      <c r="T575" s="10">
        <v>250</v>
      </c>
      <c r="U575" s="10">
        <v>0</v>
      </c>
      <c r="V575" s="10">
        <v>0</v>
      </c>
      <c r="W575" s="2"/>
      <c r="X575" s="10">
        <v>150</v>
      </c>
      <c r="Y575" s="10">
        <v>0</v>
      </c>
      <c r="Z575" s="10">
        <v>0</v>
      </c>
      <c r="AA575" s="10">
        <v>0</v>
      </c>
      <c r="AB575" s="10">
        <v>0</v>
      </c>
      <c r="AC575" s="10">
        <v>0</v>
      </c>
      <c r="AD575" s="10">
        <v>100</v>
      </c>
      <c r="AE575" s="10">
        <v>250</v>
      </c>
      <c r="AF575" s="10">
        <v>0</v>
      </c>
      <c r="AG575" s="10">
        <v>0</v>
      </c>
      <c r="AH575" s="10">
        <v>0</v>
      </c>
      <c r="AI575" s="10">
        <v>0</v>
      </c>
      <c r="AJ575" s="3"/>
      <c r="AK575" s="10">
        <v>0</v>
      </c>
      <c r="AL575" s="10">
        <v>0</v>
      </c>
      <c r="AM575" s="3"/>
      <c r="AN575" s="10">
        <f>ROUND(VLOOKUP($C575,$B$4:$BH$42,39,FALSE),0)</f>
        <v>0</v>
      </c>
      <c r="AO575" s="10">
        <f>ROUND(VLOOKUP($C575,$B$4:$BH$42,40,FALSE),0)</f>
        <v>0</v>
      </c>
      <c r="AP575" s="10">
        <f>ROUND(VLOOKUP($C575,$B$4:$BH$42,41,FALSE),0)</f>
        <v>0</v>
      </c>
      <c r="AQ575" s="10">
        <f>ROUND(VLOOKUP($C575,$B$4:$BH$42,42,FALSE),0)</f>
        <v>0</v>
      </c>
      <c r="AR575" s="10">
        <f>ROUND(VLOOKUP($C575,$B$4:$BH$42,43,FALSE),0)</f>
        <v>0</v>
      </c>
      <c r="AS575" s="10">
        <f>ROUND(VLOOKUP($C575,$B$4:$BH$42,44,FALSE),0)</f>
        <v>0</v>
      </c>
      <c r="AT575" s="10">
        <f>ROUND(VLOOKUP($C575,$B$4:$BH$42,45,FALSE),0)</f>
        <v>0</v>
      </c>
      <c r="AU575" s="10">
        <f>ROUND(VLOOKUP($C575,$B$4:$BH$42,46,FALSE),0)</f>
        <v>0</v>
      </c>
      <c r="AV575" s="10">
        <f>ROUND(VLOOKUP($C575,$B$4:$BH$42,47,FALSE),0)</f>
        <v>0</v>
      </c>
      <c r="AW575" s="10">
        <f>ROUND(VLOOKUP($C575,$B$4:$BH$42,48,FALSE),0)</f>
        <v>0</v>
      </c>
      <c r="AX575" s="10">
        <f>ROUND(VLOOKUP($C575,$B$4:$BH$42,49,FALSE),0)</f>
        <v>0</v>
      </c>
      <c r="AY575" s="3"/>
      <c r="AZ575" s="10">
        <v>6000</v>
      </c>
      <c r="BA575" s="10">
        <v>6000</v>
      </c>
      <c r="BB575" s="10">
        <v>255</v>
      </c>
      <c r="BC575" s="10">
        <v>25</v>
      </c>
      <c r="BD575" s="10">
        <v>0</v>
      </c>
      <c r="BE575" s="10">
        <v>60</v>
      </c>
      <c r="BF575" s="3"/>
      <c r="BG575" s="10">
        <v>1000</v>
      </c>
      <c r="BH575" s="10">
        <v>5000</v>
      </c>
      <c r="BI575" s="3"/>
      <c r="BJ575" s="21">
        <v>1</v>
      </c>
      <c r="BK575" s="65">
        <v>0</v>
      </c>
      <c r="BL575" s="65">
        <v>0</v>
      </c>
      <c r="BM575" s="6">
        <f t="shared" si="2174"/>
        <v>132.60937499999997</v>
      </c>
      <c r="BN575" s="8">
        <f t="shared" si="2175"/>
        <v>206.38085742771682</v>
      </c>
      <c r="BO575" s="12">
        <f t="shared" si="2176"/>
        <v>165.43287616267096</v>
      </c>
      <c r="BP575" s="50">
        <f>(1-'#Constant'!$A$3)/($J575*'#Constant'!$B$3/'#Constant'!$C$3^($D575-1)+1)+'#Constant'!$A$3</f>
        <v>0.87217391304347835</v>
      </c>
      <c r="BQ575" s="4">
        <f t="shared" si="2177"/>
        <v>206.38085742771682</v>
      </c>
      <c r="BR575" s="50">
        <f>(1-'#Constant'!$A$3)/($K575*'#Constant'!$B$3/'#Constant'!$C$3^($D575-1)+1)+'#Constant'!$A$3</f>
        <v>0.87217391304347835</v>
      </c>
      <c r="BS575" s="4">
        <f t="shared" si="2178"/>
        <v>206.38085742771682</v>
      </c>
      <c r="BT575">
        <f>BO575/$BO$4*100</f>
        <v>125.73524837888365</v>
      </c>
    </row>
    <row r="576" spans="1:72" s="13" customFormat="1" ht="17.25" thickBot="1" x14ac:dyDescent="0.35">
      <c r="B576" s="20"/>
      <c r="D576" s="14">
        <v>1</v>
      </c>
      <c r="E576" s="14">
        <v>1</v>
      </c>
      <c r="F576" s="19">
        <v>1</v>
      </c>
      <c r="G576" s="15">
        <f t="shared" ref="G576:K576" si="2202">G575</f>
        <v>100</v>
      </c>
      <c r="H576" s="15">
        <f t="shared" si="2202"/>
        <v>100</v>
      </c>
      <c r="I576" s="15">
        <f t="shared" si="2202"/>
        <v>3600</v>
      </c>
      <c r="J576" s="15">
        <f t="shared" si="2202"/>
        <v>50</v>
      </c>
      <c r="K576" s="15">
        <f t="shared" si="2202"/>
        <v>50</v>
      </c>
      <c r="L576" s="16"/>
      <c r="M576" s="15">
        <v>150</v>
      </c>
      <c r="N576" s="15">
        <v>0</v>
      </c>
      <c r="O576" s="15">
        <v>0</v>
      </c>
      <c r="P576" s="15">
        <v>0</v>
      </c>
      <c r="Q576" s="15">
        <v>0</v>
      </c>
      <c r="R576" s="15">
        <v>0</v>
      </c>
      <c r="S576" s="15">
        <v>100</v>
      </c>
      <c r="T576" s="15">
        <v>250</v>
      </c>
      <c r="U576" s="15">
        <v>0</v>
      </c>
      <c r="V576" s="15">
        <v>0</v>
      </c>
      <c r="W576" s="16"/>
      <c r="X576" s="15">
        <v>150</v>
      </c>
      <c r="Y576" s="15">
        <v>0</v>
      </c>
      <c r="Z576" s="15">
        <v>0</v>
      </c>
      <c r="AA576" s="15">
        <v>0</v>
      </c>
      <c r="AB576" s="15">
        <v>0</v>
      </c>
      <c r="AC576" s="15">
        <v>0</v>
      </c>
      <c r="AD576" s="15">
        <v>100</v>
      </c>
      <c r="AE576" s="15">
        <v>250</v>
      </c>
      <c r="AF576" s="15">
        <v>0</v>
      </c>
      <c r="AG576" s="15">
        <v>0</v>
      </c>
      <c r="AH576" s="15">
        <v>0</v>
      </c>
      <c r="AI576" s="15">
        <v>0</v>
      </c>
      <c r="AJ576" s="17"/>
      <c r="AK576" s="15">
        <v>0</v>
      </c>
      <c r="AL576" s="15">
        <v>0</v>
      </c>
      <c r="AM576" s="17"/>
      <c r="AN576" s="15">
        <f t="shared" ref="AN576:AX576" si="2203">AN575</f>
        <v>0</v>
      </c>
      <c r="AO576" s="15">
        <f t="shared" si="2203"/>
        <v>0</v>
      </c>
      <c r="AP576" s="15">
        <f t="shared" si="2203"/>
        <v>0</v>
      </c>
      <c r="AQ576" s="15">
        <f t="shared" si="2203"/>
        <v>0</v>
      </c>
      <c r="AR576" s="15">
        <f t="shared" si="2203"/>
        <v>0</v>
      </c>
      <c r="AS576" s="15">
        <f t="shared" si="2203"/>
        <v>0</v>
      </c>
      <c r="AT576" s="15">
        <f t="shared" si="2203"/>
        <v>0</v>
      </c>
      <c r="AU576" s="15">
        <f t="shared" si="2203"/>
        <v>0</v>
      </c>
      <c r="AV576" s="15">
        <f t="shared" si="2203"/>
        <v>0</v>
      </c>
      <c r="AW576" s="15">
        <f t="shared" si="2203"/>
        <v>0</v>
      </c>
      <c r="AX576" s="15">
        <f t="shared" si="2203"/>
        <v>0</v>
      </c>
      <c r="AY576" s="17"/>
      <c r="AZ576" s="15">
        <f t="shared" ref="AZ576:BA576" si="2204">AZ575</f>
        <v>6000</v>
      </c>
      <c r="BA576" s="15">
        <f t="shared" si="2204"/>
        <v>6000</v>
      </c>
      <c r="BB576" s="15">
        <v>205</v>
      </c>
      <c r="BC576" s="15">
        <f t="shared" ref="BC576:BE576" si="2205">BC575</f>
        <v>25</v>
      </c>
      <c r="BD576" s="15">
        <f t="shared" si="2205"/>
        <v>0</v>
      </c>
      <c r="BE576" s="15">
        <f t="shared" si="2205"/>
        <v>60</v>
      </c>
      <c r="BF576" s="17"/>
      <c r="BG576" s="15">
        <f t="shared" ref="BG576:BH576" si="2206">BG575</f>
        <v>1000</v>
      </c>
      <c r="BH576" s="15">
        <f t="shared" si="2206"/>
        <v>5000</v>
      </c>
      <c r="BI576" s="17"/>
      <c r="BJ576" s="22">
        <f>G576/G575</f>
        <v>1</v>
      </c>
      <c r="BK576" s="65">
        <f t="shared" ref="BK576:BL576" si="2207">BK575</f>
        <v>0</v>
      </c>
      <c r="BL576" s="65">
        <f t="shared" si="2207"/>
        <v>0</v>
      </c>
      <c r="BM576" s="6">
        <f t="shared" si="2174"/>
        <v>132.60937499999997</v>
      </c>
      <c r="BN576" s="8">
        <f t="shared" si="2175"/>
        <v>206.38085742771682</v>
      </c>
      <c r="BO576" s="12">
        <f t="shared" si="2176"/>
        <v>165.43287616267096</v>
      </c>
      <c r="BP576" s="50">
        <f>(1-'#Constant'!$A$3)/($J576*'#Constant'!$B$3/'#Constant'!$C$3^($D576-1)+1)+'#Constant'!$A$3</f>
        <v>0.87217391304347835</v>
      </c>
      <c r="BQ576" s="4">
        <f t="shared" si="2177"/>
        <v>206.38085742771682</v>
      </c>
      <c r="BR576" s="50">
        <f>(1-'#Constant'!$A$3)/($K576*'#Constant'!$B$3/'#Constant'!$C$3^($D576-1)+1)+'#Constant'!$A$3</f>
        <v>0.87217391304347835</v>
      </c>
      <c r="BS576" s="4">
        <f t="shared" si="2178"/>
        <v>206.38085742771682</v>
      </c>
      <c r="BT576"/>
    </row>
    <row r="577" spans="1:72" x14ac:dyDescent="0.3">
      <c r="A577">
        <v>662</v>
      </c>
      <c r="B577" s="18" t="str">
        <f>VLOOKUP(CONCATENATE("CREATURE_NAME_",A577),[1]Localization_Hero!$A:$E,2,FALSE)</f>
        <v>{1}의 빛</v>
      </c>
      <c r="C577" s="43" t="str">
        <f>VLOOKUP($A577,[2]CreatureTable!$A:$I,9,FALSE)</f>
        <v>Warrior</v>
      </c>
      <c r="D577">
        <v>1</v>
      </c>
      <c r="E577">
        <v>1</v>
      </c>
      <c r="F577" s="18">
        <v>1</v>
      </c>
      <c r="G577" s="10">
        <v>100</v>
      </c>
      <c r="H577" s="10">
        <v>100</v>
      </c>
      <c r="I577" s="10">
        <v>3600</v>
      </c>
      <c r="J577" s="10">
        <v>50</v>
      </c>
      <c r="K577" s="10">
        <v>50</v>
      </c>
      <c r="L577" s="2"/>
      <c r="M577" s="10">
        <v>50</v>
      </c>
      <c r="N577" s="10">
        <v>0</v>
      </c>
      <c r="O577" s="10">
        <v>0</v>
      </c>
      <c r="P577" s="10">
        <v>100</v>
      </c>
      <c r="Q577" s="10">
        <v>0</v>
      </c>
      <c r="R577" s="10">
        <v>0</v>
      </c>
      <c r="S577" s="10">
        <v>100</v>
      </c>
      <c r="T577" s="10">
        <v>0</v>
      </c>
      <c r="U577" s="10">
        <v>0</v>
      </c>
      <c r="V577" s="10">
        <v>100</v>
      </c>
      <c r="W577" s="2"/>
      <c r="X577" s="10">
        <v>150</v>
      </c>
      <c r="Y577" s="10">
        <v>0</v>
      </c>
      <c r="Z577" s="10">
        <v>0</v>
      </c>
      <c r="AA577" s="10">
        <v>100</v>
      </c>
      <c r="AB577" s="10">
        <v>0</v>
      </c>
      <c r="AC577" s="10">
        <v>0</v>
      </c>
      <c r="AD577" s="10">
        <v>100</v>
      </c>
      <c r="AE577" s="10">
        <v>0</v>
      </c>
      <c r="AF577" s="10">
        <v>0</v>
      </c>
      <c r="AG577" s="10">
        <v>100</v>
      </c>
      <c r="AH577" s="10">
        <v>0</v>
      </c>
      <c r="AI577" s="10">
        <v>0</v>
      </c>
      <c r="AJ577" s="3"/>
      <c r="AK577" s="10">
        <v>150</v>
      </c>
      <c r="AL577" s="10">
        <v>0</v>
      </c>
      <c r="AM577" s="3"/>
      <c r="AN577" s="10">
        <f>ROUND(VLOOKUP($C577,$B$4:$BH$42,39,FALSE),0)</f>
        <v>0</v>
      </c>
      <c r="AO577" s="10">
        <f>ROUND(VLOOKUP($C577,$B$4:$BH$42,40,FALSE),0)</f>
        <v>0</v>
      </c>
      <c r="AP577" s="10">
        <f>ROUND(VLOOKUP($C577,$B$4:$BH$42,41,FALSE),0)</f>
        <v>0</v>
      </c>
      <c r="AQ577" s="10">
        <f>ROUND(VLOOKUP($C577,$B$4:$BH$42,42,FALSE),0)</f>
        <v>0</v>
      </c>
      <c r="AR577" s="10">
        <f>ROUND(VLOOKUP($C577,$B$4:$BH$42,43,FALSE),0)</f>
        <v>0</v>
      </c>
      <c r="AS577" s="10">
        <f>ROUND(VLOOKUP($C577,$B$4:$BH$42,44,FALSE),0)</f>
        <v>0</v>
      </c>
      <c r="AT577" s="10">
        <f>ROUND(VLOOKUP($C577,$B$4:$BH$42,45,FALSE),0)</f>
        <v>0</v>
      </c>
      <c r="AU577" s="10">
        <f>ROUND(VLOOKUP($C577,$B$4:$BH$42,46,FALSE),0)</f>
        <v>0</v>
      </c>
      <c r="AV577" s="10">
        <f>ROUND(VLOOKUP($C577,$B$4:$BH$42,47,FALSE),0)</f>
        <v>0</v>
      </c>
      <c r="AW577" s="10">
        <f>ROUND(VLOOKUP($C577,$B$4:$BH$42,48,FALSE),0)</f>
        <v>0</v>
      </c>
      <c r="AX577" s="10">
        <f>ROUND(VLOOKUP($C577,$B$4:$BH$42,49,FALSE),0)</f>
        <v>0</v>
      </c>
      <c r="AY577" s="3"/>
      <c r="AZ577" s="10">
        <v>6000</v>
      </c>
      <c r="BA577" s="10">
        <v>6000</v>
      </c>
      <c r="BB577" s="10">
        <v>285</v>
      </c>
      <c r="BC577" s="10">
        <v>25</v>
      </c>
      <c r="BD577" s="10">
        <v>0</v>
      </c>
      <c r="BE577" s="10">
        <v>60</v>
      </c>
      <c r="BF577" s="3"/>
      <c r="BG577" s="10">
        <v>1000</v>
      </c>
      <c r="BH577" s="10">
        <v>5000</v>
      </c>
      <c r="BI577" s="3"/>
      <c r="BJ577" s="21">
        <v>1</v>
      </c>
      <c r="BK577" s="65">
        <v>0</v>
      </c>
      <c r="BL577" s="65">
        <v>0</v>
      </c>
      <c r="BM577" s="6">
        <f t="shared" ref="BM577:BM580" si="2208">MAX(G577*(1+M577/1000*(1+O577/1000))*(1+0.5*T577/1000)*(1+0.25*S577/1000),(H577*(1+X577/1000*(1+Z577/1000))*(1+0.5*AE577/1000)*(1+0.25*AD577/1000)))*BG577/1000</f>
        <v>117.87499999999997</v>
      </c>
      <c r="BN577" s="8">
        <f t="shared" ref="BN577:BN580" si="2209">(BQ577+BS577)/2*(1+AI577/2000)*(1+AH577/2000)*(1+AN577/2000)*(1+AK577/2000)</f>
        <v>273.90052066024145</v>
      </c>
      <c r="BO577" s="12">
        <f t="shared" ref="BO577:BO580" si="2210">SQRT(BM577*BN577)</f>
        <v>179.68312072319412</v>
      </c>
      <c r="BP577" s="50">
        <f>(1-'#Constant'!$A$3)/($J577*'#Constant'!$B$3/'#Constant'!$C$3^($D577-1)+1)+'#Constant'!$A$3</f>
        <v>0.87217391304347835</v>
      </c>
      <c r="BQ577" s="4">
        <f t="shared" ref="BQ577:BQ580" si="2211">I577/(BP577*(1-Q577/1000*(0.5+R577/1000))*(1-P577/1000)*(1-V577/1000)*(1+U577/1000))/20</f>
        <v>254.79118200952695</v>
      </c>
      <c r="BR577" s="50">
        <f>(1-'#Constant'!$A$3)/($K577*'#Constant'!$B$3/'#Constant'!$C$3^($D577-1)+1)+'#Constant'!$A$3</f>
        <v>0.87217391304347835</v>
      </c>
      <c r="BS577" s="4">
        <f t="shared" ref="BS577:BS580" si="2212">I577/(BR577*(1-AB577/1000*(0.5+AC577/1000))*(1-AA577/1000)*(1-AG577/1000)*(1+AF577/1000))/20</f>
        <v>254.79118200952695</v>
      </c>
      <c r="BT577">
        <f>BO577/$BO$4*100</f>
        <v>136.56597369079429</v>
      </c>
    </row>
    <row r="578" spans="1:72" s="13" customFormat="1" ht="17.25" thickBot="1" x14ac:dyDescent="0.35">
      <c r="B578" s="20"/>
      <c r="D578" s="14">
        <v>1</v>
      </c>
      <c r="E578" s="14">
        <v>1</v>
      </c>
      <c r="F578" s="19">
        <v>1</v>
      </c>
      <c r="G578" s="15">
        <f>G577</f>
        <v>100</v>
      </c>
      <c r="H578" s="15">
        <f>H577</f>
        <v>100</v>
      </c>
      <c r="I578" s="15">
        <f>I577</f>
        <v>3600</v>
      </c>
      <c r="J578" s="15">
        <f>J577</f>
        <v>50</v>
      </c>
      <c r="K578" s="15">
        <f>K577</f>
        <v>50</v>
      </c>
      <c r="L578" s="16"/>
      <c r="M578" s="15">
        <v>50</v>
      </c>
      <c r="N578" s="15">
        <v>0</v>
      </c>
      <c r="O578" s="15">
        <v>0</v>
      </c>
      <c r="P578" s="15">
        <v>100</v>
      </c>
      <c r="Q578" s="15">
        <v>0</v>
      </c>
      <c r="R578" s="15">
        <v>0</v>
      </c>
      <c r="S578" s="15">
        <v>100</v>
      </c>
      <c r="T578" s="15">
        <v>0</v>
      </c>
      <c r="U578" s="15">
        <v>0</v>
      </c>
      <c r="V578" s="15">
        <v>100</v>
      </c>
      <c r="W578" s="16"/>
      <c r="X578" s="15">
        <v>150</v>
      </c>
      <c r="Y578" s="15">
        <v>0</v>
      </c>
      <c r="Z578" s="15">
        <v>0</v>
      </c>
      <c r="AA578" s="15">
        <v>100</v>
      </c>
      <c r="AB578" s="15">
        <v>0</v>
      </c>
      <c r="AC578" s="15">
        <v>0</v>
      </c>
      <c r="AD578" s="15">
        <v>100</v>
      </c>
      <c r="AE578" s="15">
        <v>0</v>
      </c>
      <c r="AF578" s="15">
        <v>0</v>
      </c>
      <c r="AG578" s="15">
        <v>100</v>
      </c>
      <c r="AH578" s="15">
        <v>0</v>
      </c>
      <c r="AI578" s="15">
        <v>0</v>
      </c>
      <c r="AJ578" s="17"/>
      <c r="AK578" s="15">
        <v>150</v>
      </c>
      <c r="AL578" s="15">
        <v>0</v>
      </c>
      <c r="AM578" s="17"/>
      <c r="AN578" s="15">
        <f t="shared" ref="AN578:AX578" si="2213">AN577</f>
        <v>0</v>
      </c>
      <c r="AO578" s="15">
        <f t="shared" si="2213"/>
        <v>0</v>
      </c>
      <c r="AP578" s="15">
        <f t="shared" si="2213"/>
        <v>0</v>
      </c>
      <c r="AQ578" s="15">
        <f t="shared" si="2213"/>
        <v>0</v>
      </c>
      <c r="AR578" s="15">
        <f t="shared" si="2213"/>
        <v>0</v>
      </c>
      <c r="AS578" s="15">
        <f t="shared" si="2213"/>
        <v>0</v>
      </c>
      <c r="AT578" s="15">
        <f t="shared" si="2213"/>
        <v>0</v>
      </c>
      <c r="AU578" s="15">
        <f t="shared" si="2213"/>
        <v>0</v>
      </c>
      <c r="AV578" s="15">
        <f t="shared" si="2213"/>
        <v>0</v>
      </c>
      <c r="AW578" s="15">
        <f t="shared" si="2213"/>
        <v>0</v>
      </c>
      <c r="AX578" s="15">
        <f t="shared" si="2213"/>
        <v>0</v>
      </c>
      <c r="AY578" s="17"/>
      <c r="AZ578" s="15">
        <f t="shared" ref="AZ578:BA578" si="2214">AZ577</f>
        <v>6000</v>
      </c>
      <c r="BA578" s="15">
        <f t="shared" si="2214"/>
        <v>6000</v>
      </c>
      <c r="BB578" s="15">
        <v>285</v>
      </c>
      <c r="BC578" s="15">
        <f t="shared" ref="BC578:BE578" si="2215">BC577</f>
        <v>25</v>
      </c>
      <c r="BD578" s="15">
        <f t="shared" si="2215"/>
        <v>0</v>
      </c>
      <c r="BE578" s="15">
        <f t="shared" si="2215"/>
        <v>60</v>
      </c>
      <c r="BF578" s="17"/>
      <c r="BG578" s="15">
        <f t="shared" ref="BG578:BH578" si="2216">BG577</f>
        <v>1000</v>
      </c>
      <c r="BH578" s="15">
        <f t="shared" si="2216"/>
        <v>5000</v>
      </c>
      <c r="BI578" s="17"/>
      <c r="BJ578" s="22">
        <f>G578/G577</f>
        <v>1</v>
      </c>
      <c r="BK578" s="65">
        <f t="shared" ref="BK578:BL578" si="2217">BK577</f>
        <v>0</v>
      </c>
      <c r="BL578" s="65">
        <f t="shared" si="2217"/>
        <v>0</v>
      </c>
      <c r="BM578" s="6">
        <f t="shared" si="2208"/>
        <v>117.87499999999997</v>
      </c>
      <c r="BN578" s="8">
        <f t="shared" si="2209"/>
        <v>273.90052066024145</v>
      </c>
      <c r="BO578" s="12">
        <f t="shared" si="2210"/>
        <v>179.68312072319412</v>
      </c>
      <c r="BP578" s="50">
        <f>(1-'#Constant'!$A$3)/($J578*'#Constant'!$B$3/'#Constant'!$C$3^($D578-1)+1)+'#Constant'!$A$3</f>
        <v>0.87217391304347835</v>
      </c>
      <c r="BQ578" s="4">
        <f t="shared" si="2211"/>
        <v>254.79118200952695</v>
      </c>
      <c r="BR578" s="50">
        <f>(1-'#Constant'!$A$3)/($K578*'#Constant'!$B$3/'#Constant'!$C$3^($D578-1)+1)+'#Constant'!$A$3</f>
        <v>0.87217391304347835</v>
      </c>
      <c r="BS578" s="4">
        <f t="shared" si="2212"/>
        <v>254.79118200952695</v>
      </c>
      <c r="BT578"/>
    </row>
    <row r="579" spans="1:72" x14ac:dyDescent="0.3">
      <c r="A579">
        <v>663</v>
      </c>
      <c r="B579" s="18" t="str">
        <f>VLOOKUP(CONCATENATE("CREATURE_NAME_",A579),[1]Localization_Hero!$A:$E,2,FALSE)</f>
        <v>{1}의 빛</v>
      </c>
      <c r="C579" s="43" t="str">
        <f>VLOOKUP($A579,[2]CreatureTable!$A:$I,9,FALSE)</f>
        <v>Knight</v>
      </c>
      <c r="D579">
        <v>1</v>
      </c>
      <c r="E579">
        <v>1</v>
      </c>
      <c r="F579" s="18">
        <v>1</v>
      </c>
      <c r="G579" s="10">
        <v>100</v>
      </c>
      <c r="H579" s="10">
        <v>100</v>
      </c>
      <c r="I579" s="10">
        <v>3600</v>
      </c>
      <c r="J579" s="10">
        <v>50</v>
      </c>
      <c r="K579" s="10">
        <v>50</v>
      </c>
      <c r="L579" s="2"/>
      <c r="M579" s="10">
        <v>150</v>
      </c>
      <c r="N579" s="10">
        <v>0</v>
      </c>
      <c r="O579" s="10">
        <v>0</v>
      </c>
      <c r="P579" s="10">
        <v>0</v>
      </c>
      <c r="Q579" s="10">
        <v>0</v>
      </c>
      <c r="R579" s="10">
        <v>0</v>
      </c>
      <c r="S579" s="10">
        <v>100</v>
      </c>
      <c r="T579" s="10">
        <v>250</v>
      </c>
      <c r="U579" s="10">
        <v>0</v>
      </c>
      <c r="V579" s="10">
        <v>0</v>
      </c>
      <c r="W579" s="2"/>
      <c r="X579" s="10">
        <v>150</v>
      </c>
      <c r="Y579" s="10">
        <v>0</v>
      </c>
      <c r="Z579" s="10">
        <v>0</v>
      </c>
      <c r="AA579" s="10">
        <v>0</v>
      </c>
      <c r="AB579" s="10">
        <v>0</v>
      </c>
      <c r="AC579" s="10">
        <v>0</v>
      </c>
      <c r="AD579" s="10">
        <v>100</v>
      </c>
      <c r="AE579" s="10">
        <v>250</v>
      </c>
      <c r="AF579" s="10">
        <v>0</v>
      </c>
      <c r="AG579" s="10">
        <v>0</v>
      </c>
      <c r="AH579" s="10">
        <v>0</v>
      </c>
      <c r="AI579" s="10">
        <v>0</v>
      </c>
      <c r="AJ579" s="3"/>
      <c r="AK579" s="10">
        <v>0</v>
      </c>
      <c r="AL579" s="10">
        <v>0</v>
      </c>
      <c r="AM579" s="3"/>
      <c r="AN579" s="10">
        <f>ROUND(VLOOKUP($C579,$B$4:$BH$42,39,FALSE),0)</f>
        <v>0</v>
      </c>
      <c r="AO579" s="10">
        <f>ROUND(VLOOKUP($C579,$B$4:$BH$42,40,FALSE),0)</f>
        <v>0</v>
      </c>
      <c r="AP579" s="10">
        <f>ROUND(VLOOKUP($C579,$B$4:$BH$42,41,FALSE),0)</f>
        <v>0</v>
      </c>
      <c r="AQ579" s="10">
        <f>ROUND(VLOOKUP($C579,$B$4:$BH$42,42,FALSE),0)</f>
        <v>0</v>
      </c>
      <c r="AR579" s="10">
        <f>ROUND(VLOOKUP($C579,$B$4:$BH$42,43,FALSE),0)</f>
        <v>0</v>
      </c>
      <c r="AS579" s="10">
        <f>ROUND(VLOOKUP($C579,$B$4:$BH$42,44,FALSE),0)</f>
        <v>0</v>
      </c>
      <c r="AT579" s="10">
        <f>ROUND(VLOOKUP($C579,$B$4:$BH$42,45,FALSE),0)</f>
        <v>0</v>
      </c>
      <c r="AU579" s="10">
        <f>ROUND(VLOOKUP($C579,$B$4:$BH$42,46,FALSE),0)</f>
        <v>0</v>
      </c>
      <c r="AV579" s="10">
        <f>ROUND(VLOOKUP($C579,$B$4:$BH$42,47,FALSE),0)</f>
        <v>0</v>
      </c>
      <c r="AW579" s="10">
        <f>ROUND(VLOOKUP($C579,$B$4:$BH$42,48,FALSE),0)</f>
        <v>0</v>
      </c>
      <c r="AX579" s="10">
        <f>ROUND(VLOOKUP($C579,$B$4:$BH$42,49,FALSE),0)</f>
        <v>0</v>
      </c>
      <c r="AY579" s="3"/>
      <c r="AZ579" s="10">
        <v>6000</v>
      </c>
      <c r="BA579" s="10">
        <v>6000</v>
      </c>
      <c r="BB579" s="10">
        <v>205</v>
      </c>
      <c r="BC579" s="10">
        <v>25</v>
      </c>
      <c r="BD579" s="10">
        <v>0</v>
      </c>
      <c r="BE579" s="10">
        <v>60</v>
      </c>
      <c r="BF579" s="3"/>
      <c r="BG579" s="10">
        <v>1000</v>
      </c>
      <c r="BH579" s="10">
        <v>5000</v>
      </c>
      <c r="BI579" s="3"/>
      <c r="BJ579" s="21">
        <v>1</v>
      </c>
      <c r="BK579" s="65">
        <v>0</v>
      </c>
      <c r="BL579" s="65">
        <v>0</v>
      </c>
      <c r="BM579" s="6">
        <f t="shared" si="2208"/>
        <v>132.60937499999997</v>
      </c>
      <c r="BN579" s="8">
        <f t="shared" si="2209"/>
        <v>206.38085742771682</v>
      </c>
      <c r="BO579" s="12">
        <f t="shared" si="2210"/>
        <v>165.43287616267096</v>
      </c>
      <c r="BP579" s="50">
        <f>(1-'#Constant'!$A$3)/($J579*'#Constant'!$B$3/'#Constant'!$C$3^($D579-1)+1)+'#Constant'!$A$3</f>
        <v>0.87217391304347835</v>
      </c>
      <c r="BQ579" s="4">
        <f t="shared" si="2211"/>
        <v>206.38085742771682</v>
      </c>
      <c r="BR579" s="50">
        <f>(1-'#Constant'!$A$3)/($K579*'#Constant'!$B$3/'#Constant'!$C$3^($D579-1)+1)+'#Constant'!$A$3</f>
        <v>0.87217391304347835</v>
      </c>
      <c r="BS579" s="4">
        <f t="shared" si="2212"/>
        <v>206.38085742771682</v>
      </c>
      <c r="BT579">
        <f>BO579/$BO$4*100</f>
        <v>125.73524837888365</v>
      </c>
    </row>
    <row r="580" spans="1:72" s="13" customFormat="1" ht="17.25" thickBot="1" x14ac:dyDescent="0.35">
      <c r="B580" s="20"/>
      <c r="D580" s="14">
        <v>1</v>
      </c>
      <c r="E580" s="14">
        <v>1</v>
      </c>
      <c r="F580" s="19">
        <v>1</v>
      </c>
      <c r="G580" s="15">
        <f t="shared" ref="G580:K580" si="2218">G579</f>
        <v>100</v>
      </c>
      <c r="H580" s="15">
        <f t="shared" si="2218"/>
        <v>100</v>
      </c>
      <c r="I580" s="15">
        <f t="shared" si="2218"/>
        <v>3600</v>
      </c>
      <c r="J580" s="15">
        <f t="shared" si="2218"/>
        <v>50</v>
      </c>
      <c r="K580" s="15">
        <f t="shared" si="2218"/>
        <v>50</v>
      </c>
      <c r="L580" s="16"/>
      <c r="M580" s="15">
        <v>150</v>
      </c>
      <c r="N580" s="15">
        <v>0</v>
      </c>
      <c r="O580" s="15">
        <v>0</v>
      </c>
      <c r="P580" s="15">
        <v>0</v>
      </c>
      <c r="Q580" s="15">
        <v>0</v>
      </c>
      <c r="R580" s="15">
        <v>0</v>
      </c>
      <c r="S580" s="15">
        <v>100</v>
      </c>
      <c r="T580" s="15">
        <v>250</v>
      </c>
      <c r="U580" s="15">
        <v>0</v>
      </c>
      <c r="V580" s="15">
        <v>0</v>
      </c>
      <c r="W580" s="16"/>
      <c r="X580" s="15">
        <v>150</v>
      </c>
      <c r="Y580" s="15">
        <v>0</v>
      </c>
      <c r="Z580" s="15">
        <v>0</v>
      </c>
      <c r="AA580" s="15">
        <v>0</v>
      </c>
      <c r="AB580" s="15">
        <v>0</v>
      </c>
      <c r="AC580" s="15">
        <v>0</v>
      </c>
      <c r="AD580" s="15">
        <v>100</v>
      </c>
      <c r="AE580" s="15">
        <v>250</v>
      </c>
      <c r="AF580" s="15">
        <v>0</v>
      </c>
      <c r="AG580" s="15">
        <v>0</v>
      </c>
      <c r="AH580" s="15">
        <v>0</v>
      </c>
      <c r="AI580" s="15">
        <v>0</v>
      </c>
      <c r="AJ580" s="17"/>
      <c r="AK580" s="15">
        <v>0</v>
      </c>
      <c r="AL580" s="15">
        <v>0</v>
      </c>
      <c r="AM580" s="17"/>
      <c r="AN580" s="15">
        <f t="shared" ref="AN580:AX580" si="2219">AN579</f>
        <v>0</v>
      </c>
      <c r="AO580" s="15">
        <f t="shared" si="2219"/>
        <v>0</v>
      </c>
      <c r="AP580" s="15">
        <f t="shared" si="2219"/>
        <v>0</v>
      </c>
      <c r="AQ580" s="15">
        <f t="shared" si="2219"/>
        <v>0</v>
      </c>
      <c r="AR580" s="15">
        <f t="shared" si="2219"/>
        <v>0</v>
      </c>
      <c r="AS580" s="15">
        <f t="shared" si="2219"/>
        <v>0</v>
      </c>
      <c r="AT580" s="15">
        <f t="shared" si="2219"/>
        <v>0</v>
      </c>
      <c r="AU580" s="15">
        <f t="shared" si="2219"/>
        <v>0</v>
      </c>
      <c r="AV580" s="15">
        <f t="shared" si="2219"/>
        <v>0</v>
      </c>
      <c r="AW580" s="15">
        <f t="shared" si="2219"/>
        <v>0</v>
      </c>
      <c r="AX580" s="15">
        <f t="shared" si="2219"/>
        <v>0</v>
      </c>
      <c r="AY580" s="17"/>
      <c r="AZ580" s="15">
        <f t="shared" ref="AZ580:BA580" si="2220">AZ579</f>
        <v>6000</v>
      </c>
      <c r="BA580" s="15">
        <f t="shared" si="2220"/>
        <v>6000</v>
      </c>
      <c r="BB580" s="15">
        <v>205</v>
      </c>
      <c r="BC580" s="15">
        <f t="shared" ref="BC580:BE580" si="2221">BC579</f>
        <v>25</v>
      </c>
      <c r="BD580" s="15">
        <f t="shared" si="2221"/>
        <v>0</v>
      </c>
      <c r="BE580" s="15">
        <f t="shared" si="2221"/>
        <v>60</v>
      </c>
      <c r="BF580" s="17"/>
      <c r="BG580" s="15">
        <f t="shared" ref="BG580:BH580" si="2222">BG579</f>
        <v>1000</v>
      </c>
      <c r="BH580" s="15">
        <f t="shared" si="2222"/>
        <v>5000</v>
      </c>
      <c r="BI580" s="17"/>
      <c r="BJ580" s="22">
        <f>G580/G579</f>
        <v>1</v>
      </c>
      <c r="BK580" s="65">
        <f t="shared" ref="BK580:BL580" si="2223">BK579</f>
        <v>0</v>
      </c>
      <c r="BL580" s="65">
        <f t="shared" si="2223"/>
        <v>0</v>
      </c>
      <c r="BM580" s="6">
        <f t="shared" si="2208"/>
        <v>132.60937499999997</v>
      </c>
      <c r="BN580" s="8">
        <f t="shared" si="2209"/>
        <v>206.38085742771682</v>
      </c>
      <c r="BO580" s="12">
        <f t="shared" si="2210"/>
        <v>165.43287616267096</v>
      </c>
      <c r="BP580" s="50">
        <f>(1-'#Constant'!$A$3)/($J580*'#Constant'!$B$3/'#Constant'!$C$3^($D580-1)+1)+'#Constant'!$A$3</f>
        <v>0.87217391304347835</v>
      </c>
      <c r="BQ580" s="4">
        <f t="shared" si="2211"/>
        <v>206.38085742771682</v>
      </c>
      <c r="BR580" s="50">
        <f>(1-'#Constant'!$A$3)/($K580*'#Constant'!$B$3/'#Constant'!$C$3^($D580-1)+1)+'#Constant'!$A$3</f>
        <v>0.87217391304347835</v>
      </c>
      <c r="BS580" s="4">
        <f t="shared" si="2212"/>
        <v>206.38085742771682</v>
      </c>
      <c r="BT580"/>
    </row>
    <row r="581" spans="1:72" x14ac:dyDescent="0.3">
      <c r="A581">
        <v>664</v>
      </c>
      <c r="B581" s="18" t="str">
        <f>VLOOKUP(CONCATENATE("CREATURE_NAME_",A581),[1]Localization_Hero!$A:$E,2,FALSE)</f>
        <v>{1}의 빛</v>
      </c>
      <c r="C581" s="43" t="str">
        <f>VLOOKUP($A581,[2]CreatureTable!$A:$I,9,FALSE)</f>
        <v>Wizard</v>
      </c>
      <c r="D581">
        <v>1</v>
      </c>
      <c r="E581">
        <v>1</v>
      </c>
      <c r="F581" s="18">
        <v>1</v>
      </c>
      <c r="G581" s="10">
        <v>100</v>
      </c>
      <c r="H581" s="10">
        <v>100</v>
      </c>
      <c r="I581" s="10">
        <v>3600</v>
      </c>
      <c r="J581" s="10">
        <v>50</v>
      </c>
      <c r="K581" s="10">
        <v>50</v>
      </c>
      <c r="L581" s="2"/>
      <c r="M581" s="10">
        <v>100</v>
      </c>
      <c r="N581" s="10">
        <v>0</v>
      </c>
      <c r="O581" s="10">
        <v>0</v>
      </c>
      <c r="P581" s="10">
        <v>0</v>
      </c>
      <c r="Q581" s="10">
        <v>0</v>
      </c>
      <c r="R581" s="10">
        <v>0</v>
      </c>
      <c r="S581" s="10">
        <v>100</v>
      </c>
      <c r="T581" s="10">
        <v>150</v>
      </c>
      <c r="U581" s="10">
        <v>0</v>
      </c>
      <c r="V581" s="10">
        <v>0</v>
      </c>
      <c r="W581" s="2"/>
      <c r="X581" s="10">
        <v>100</v>
      </c>
      <c r="Y581" s="10">
        <v>0</v>
      </c>
      <c r="Z581" s="10">
        <v>0</v>
      </c>
      <c r="AA581" s="10">
        <v>200</v>
      </c>
      <c r="AB581" s="10">
        <v>250</v>
      </c>
      <c r="AC581" s="10">
        <v>0</v>
      </c>
      <c r="AD581" s="10">
        <v>100</v>
      </c>
      <c r="AE581" s="10">
        <v>150</v>
      </c>
      <c r="AF581" s="10">
        <v>0</v>
      </c>
      <c r="AG581" s="10">
        <v>0</v>
      </c>
      <c r="AH581" s="10">
        <v>0</v>
      </c>
      <c r="AI581" s="10">
        <v>0</v>
      </c>
      <c r="AJ581" s="3"/>
      <c r="AK581" s="10">
        <v>0</v>
      </c>
      <c r="AL581" s="10">
        <v>0</v>
      </c>
      <c r="AM581" s="3"/>
      <c r="AN581" s="10">
        <f>ROUND(VLOOKUP($C581,$B$4:$BH$42,39,FALSE),0)</f>
        <v>0</v>
      </c>
      <c r="AO581" s="10">
        <f>ROUND(VLOOKUP($C581,$B$4:$BH$42,40,FALSE),0)</f>
        <v>0</v>
      </c>
      <c r="AP581" s="10">
        <f>ROUND(VLOOKUP($C581,$B$4:$BH$42,41,FALSE),0)</f>
        <v>0</v>
      </c>
      <c r="AQ581" s="10">
        <f>ROUND(VLOOKUP($C581,$B$4:$BH$42,42,FALSE),0)</f>
        <v>0</v>
      </c>
      <c r="AR581" s="10">
        <f>ROUND(VLOOKUP($C581,$B$4:$BH$42,43,FALSE),0)</f>
        <v>0</v>
      </c>
      <c r="AS581" s="10">
        <f>ROUND(VLOOKUP($C581,$B$4:$BH$42,44,FALSE),0)</f>
        <v>0</v>
      </c>
      <c r="AT581" s="10">
        <f>ROUND(VLOOKUP($C581,$B$4:$BH$42,45,FALSE),0)</f>
        <v>0</v>
      </c>
      <c r="AU581" s="10">
        <f>ROUND(VLOOKUP($C581,$B$4:$BH$42,46,FALSE),0)</f>
        <v>0</v>
      </c>
      <c r="AV581" s="10">
        <f>ROUND(VLOOKUP($C581,$B$4:$BH$42,47,FALSE),0)</f>
        <v>0</v>
      </c>
      <c r="AW581" s="10">
        <f>ROUND(VLOOKUP($C581,$B$4:$BH$42,48,FALSE),0)</f>
        <v>0</v>
      </c>
      <c r="AX581" s="10">
        <f>ROUND(VLOOKUP($C581,$B$4:$BH$42,49,FALSE),0)</f>
        <v>0</v>
      </c>
      <c r="AY581" s="3"/>
      <c r="AZ581" s="10">
        <v>6000</v>
      </c>
      <c r="BA581" s="10">
        <v>2000</v>
      </c>
      <c r="BB581" s="10">
        <v>475</v>
      </c>
      <c r="BC581" s="10">
        <v>0</v>
      </c>
      <c r="BD581" s="10">
        <v>0</v>
      </c>
      <c r="BE581" s="10">
        <v>60</v>
      </c>
      <c r="BF581" s="3"/>
      <c r="BG581" s="10">
        <v>1000</v>
      </c>
      <c r="BH581" s="10">
        <v>5000</v>
      </c>
      <c r="BI581" s="3"/>
      <c r="BJ581" s="21">
        <v>1</v>
      </c>
      <c r="BK581" s="65">
        <v>0</v>
      </c>
      <c r="BL581" s="65">
        <v>0</v>
      </c>
      <c r="BM581" s="6">
        <f t="shared" si="2026"/>
        <v>121.20625</v>
      </c>
      <c r="BN581" s="8">
        <f t="shared" si="2027"/>
        <v>250.60532687651326</v>
      </c>
      <c r="BO581" s="12">
        <f t="shared" si="2076"/>
        <v>174.28405521081493</v>
      </c>
      <c r="BP581" s="50">
        <f>(1-'#Constant'!$A$3)/($J581*'#Constant'!$B$3/'#Constant'!$C$3^($D581-1)+1)+'#Constant'!$A$3</f>
        <v>0.87217391304347835</v>
      </c>
      <c r="BQ581" s="4">
        <f t="shared" si="2028"/>
        <v>206.38085742771682</v>
      </c>
      <c r="BR581" s="50">
        <f>(1-'#Constant'!$A$3)/($K581*'#Constant'!$B$3/'#Constant'!$C$3^($D581-1)+1)+'#Constant'!$A$3</f>
        <v>0.87217391304347835</v>
      </c>
      <c r="BS581" s="4">
        <f t="shared" si="2029"/>
        <v>294.8297963253097</v>
      </c>
      <c r="BT581">
        <f>BO581/$BO$4*100</f>
        <v>132.46247951866042</v>
      </c>
    </row>
    <row r="582" spans="1:72" s="13" customFormat="1" ht="17.25" thickBot="1" x14ac:dyDescent="0.35">
      <c r="B582" s="20"/>
      <c r="D582" s="14">
        <v>1</v>
      </c>
      <c r="E582" s="14">
        <v>1</v>
      </c>
      <c r="F582" s="19">
        <v>1</v>
      </c>
      <c r="G582" s="15">
        <f t="shared" ref="G582:K582" si="2224">G581</f>
        <v>100</v>
      </c>
      <c r="H582" s="15">
        <f t="shared" si="2224"/>
        <v>100</v>
      </c>
      <c r="I582" s="15">
        <f t="shared" si="2224"/>
        <v>3600</v>
      </c>
      <c r="J582" s="15">
        <f t="shared" si="2224"/>
        <v>50</v>
      </c>
      <c r="K582" s="15">
        <f t="shared" si="2224"/>
        <v>50</v>
      </c>
      <c r="L582" s="16"/>
      <c r="M582" s="15">
        <v>100</v>
      </c>
      <c r="N582" s="15">
        <v>0</v>
      </c>
      <c r="O582" s="15">
        <v>0</v>
      </c>
      <c r="P582" s="15">
        <v>0</v>
      </c>
      <c r="Q582" s="15">
        <v>0</v>
      </c>
      <c r="R582" s="15">
        <v>0</v>
      </c>
      <c r="S582" s="15">
        <v>100</v>
      </c>
      <c r="T582" s="15">
        <v>150</v>
      </c>
      <c r="U582" s="15">
        <v>0</v>
      </c>
      <c r="V582" s="15">
        <v>0</v>
      </c>
      <c r="W582" s="16"/>
      <c r="X582" s="15">
        <v>100</v>
      </c>
      <c r="Y582" s="15">
        <v>0</v>
      </c>
      <c r="Z582" s="15">
        <v>0</v>
      </c>
      <c r="AA582" s="15">
        <v>200</v>
      </c>
      <c r="AB582" s="15">
        <v>250</v>
      </c>
      <c r="AC582" s="15">
        <v>0</v>
      </c>
      <c r="AD582" s="15">
        <v>100</v>
      </c>
      <c r="AE582" s="15">
        <v>150</v>
      </c>
      <c r="AF582" s="15">
        <v>0</v>
      </c>
      <c r="AG582" s="15">
        <v>0</v>
      </c>
      <c r="AH582" s="15">
        <v>0</v>
      </c>
      <c r="AI582" s="15">
        <v>0</v>
      </c>
      <c r="AJ582" s="17"/>
      <c r="AK582" s="15">
        <v>0</v>
      </c>
      <c r="AL582" s="15">
        <v>0</v>
      </c>
      <c r="AM582" s="17"/>
      <c r="AN582" s="15">
        <f t="shared" ref="AN582:AX582" si="2225">AN581</f>
        <v>0</v>
      </c>
      <c r="AO582" s="15">
        <f t="shared" si="2225"/>
        <v>0</v>
      </c>
      <c r="AP582" s="15">
        <f t="shared" si="2225"/>
        <v>0</v>
      </c>
      <c r="AQ582" s="15">
        <f t="shared" si="2225"/>
        <v>0</v>
      </c>
      <c r="AR582" s="15">
        <f t="shared" si="2225"/>
        <v>0</v>
      </c>
      <c r="AS582" s="15">
        <f t="shared" si="2225"/>
        <v>0</v>
      </c>
      <c r="AT582" s="15">
        <f t="shared" si="2225"/>
        <v>0</v>
      </c>
      <c r="AU582" s="15">
        <f t="shared" si="2225"/>
        <v>0</v>
      </c>
      <c r="AV582" s="15">
        <f t="shared" si="2225"/>
        <v>0</v>
      </c>
      <c r="AW582" s="15">
        <f t="shared" si="2225"/>
        <v>0</v>
      </c>
      <c r="AX582" s="15">
        <f t="shared" si="2225"/>
        <v>0</v>
      </c>
      <c r="AY582" s="17"/>
      <c r="AZ582" s="15">
        <f t="shared" ref="AZ582:BA582" si="2226">AZ581</f>
        <v>6000</v>
      </c>
      <c r="BA582" s="15">
        <f t="shared" si="2226"/>
        <v>2000</v>
      </c>
      <c r="BB582" s="15">
        <v>475</v>
      </c>
      <c r="BC582" s="15">
        <f t="shared" ref="BC582:BE582" si="2227">BC581</f>
        <v>0</v>
      </c>
      <c r="BD582" s="15">
        <f t="shared" si="2227"/>
        <v>0</v>
      </c>
      <c r="BE582" s="15">
        <f t="shared" si="2227"/>
        <v>60</v>
      </c>
      <c r="BF582" s="17"/>
      <c r="BG582" s="15">
        <f t="shared" ref="BG582:BH582" si="2228">BG581</f>
        <v>1000</v>
      </c>
      <c r="BH582" s="15">
        <f t="shared" si="2228"/>
        <v>5000</v>
      </c>
      <c r="BI582" s="17"/>
      <c r="BJ582" s="22">
        <f>G582/G581</f>
        <v>1</v>
      </c>
      <c r="BK582" s="65">
        <f>BK581</f>
        <v>0</v>
      </c>
      <c r="BL582" s="65">
        <f>BL581</f>
        <v>0</v>
      </c>
      <c r="BM582" s="6">
        <f t="shared" si="2026"/>
        <v>121.20625</v>
      </c>
      <c r="BN582" s="8">
        <f t="shared" si="2027"/>
        <v>250.60532687651326</v>
      </c>
      <c r="BO582" s="12">
        <f t="shared" si="2076"/>
        <v>174.28405521081493</v>
      </c>
      <c r="BP582" s="50">
        <f>(1-'#Constant'!$A$3)/($J582*'#Constant'!$B$3/'#Constant'!$C$3^($D582-1)+1)+'#Constant'!$A$3</f>
        <v>0.87217391304347835</v>
      </c>
      <c r="BQ582" s="4">
        <f t="shared" si="2028"/>
        <v>206.38085742771682</v>
      </c>
      <c r="BR582" s="50">
        <f>(1-'#Constant'!$A$3)/($K582*'#Constant'!$B$3/'#Constant'!$C$3^($D582-1)+1)+'#Constant'!$A$3</f>
        <v>0.87217391304347835</v>
      </c>
      <c r="BS582" s="4">
        <f t="shared" si="2029"/>
        <v>294.8297963253097</v>
      </c>
      <c r="BT582"/>
    </row>
    <row r="583" spans="1:72" x14ac:dyDescent="0.3">
      <c r="A583">
        <v>665</v>
      </c>
      <c r="B583" s="18" t="str">
        <f>VLOOKUP(CONCATENATE("CREATURE_NAME_",A583),[1]Localization_Hero!$A:$E,2,FALSE)</f>
        <v>{1}의 빛</v>
      </c>
      <c r="C583" s="43" t="str">
        <f>VLOOKUP($A583,[2]CreatureTable!$A:$I,9,FALSE)</f>
        <v>Assassin</v>
      </c>
      <c r="D583">
        <v>1</v>
      </c>
      <c r="E583">
        <v>1</v>
      </c>
      <c r="F583" s="18">
        <v>1</v>
      </c>
      <c r="G583" s="10">
        <v>100</v>
      </c>
      <c r="H583" s="10">
        <v>100</v>
      </c>
      <c r="I583" s="10">
        <v>3600</v>
      </c>
      <c r="J583" s="10">
        <v>50</v>
      </c>
      <c r="K583" s="10">
        <v>50</v>
      </c>
      <c r="L583" s="2"/>
      <c r="M583" s="10">
        <v>100</v>
      </c>
      <c r="N583" s="10">
        <v>0</v>
      </c>
      <c r="O583" s="10">
        <v>0</v>
      </c>
      <c r="P583" s="10">
        <v>0</v>
      </c>
      <c r="Q583" s="10">
        <v>0</v>
      </c>
      <c r="R583" s="10">
        <v>0</v>
      </c>
      <c r="S583" s="10">
        <v>100</v>
      </c>
      <c r="T583" s="10">
        <v>150</v>
      </c>
      <c r="U583" s="10">
        <v>0</v>
      </c>
      <c r="V583" s="10">
        <v>0</v>
      </c>
      <c r="W583" s="2"/>
      <c r="X583" s="10">
        <v>100</v>
      </c>
      <c r="Y583" s="10">
        <v>0</v>
      </c>
      <c r="Z583" s="10">
        <v>0</v>
      </c>
      <c r="AA583" s="10">
        <v>200</v>
      </c>
      <c r="AB583" s="10">
        <v>250</v>
      </c>
      <c r="AC583" s="10">
        <v>0</v>
      </c>
      <c r="AD583" s="10">
        <v>100</v>
      </c>
      <c r="AE583" s="10">
        <v>150</v>
      </c>
      <c r="AF583" s="10">
        <v>0</v>
      </c>
      <c r="AG583" s="10">
        <v>0</v>
      </c>
      <c r="AH583" s="10">
        <v>0</v>
      </c>
      <c r="AI583" s="10">
        <v>0</v>
      </c>
      <c r="AJ583" s="3"/>
      <c r="AK583" s="10">
        <v>0</v>
      </c>
      <c r="AL583" s="10">
        <v>0</v>
      </c>
      <c r="AM583" s="3"/>
      <c r="AN583" s="10">
        <f>ROUND(VLOOKUP($C583,$B$4:$BH$42,39,FALSE),0)</f>
        <v>0</v>
      </c>
      <c r="AO583" s="10">
        <f>ROUND(VLOOKUP($C583,$B$4:$BH$42,40,FALSE),0)</f>
        <v>0</v>
      </c>
      <c r="AP583" s="10">
        <f>ROUND(VLOOKUP($C583,$B$4:$BH$42,41,FALSE),0)</f>
        <v>0</v>
      </c>
      <c r="AQ583" s="10">
        <f>ROUND(VLOOKUP($C583,$B$4:$BH$42,42,FALSE),0)</f>
        <v>0</v>
      </c>
      <c r="AR583" s="10">
        <f>ROUND(VLOOKUP($C583,$B$4:$BH$42,43,FALSE),0)</f>
        <v>0</v>
      </c>
      <c r="AS583" s="10">
        <f>ROUND(VLOOKUP($C583,$B$4:$BH$42,44,FALSE),0)</f>
        <v>0</v>
      </c>
      <c r="AT583" s="10">
        <f>ROUND(VLOOKUP($C583,$B$4:$BH$42,45,FALSE),0)</f>
        <v>0</v>
      </c>
      <c r="AU583" s="10">
        <f>ROUND(VLOOKUP($C583,$B$4:$BH$42,46,FALSE),0)</f>
        <v>0</v>
      </c>
      <c r="AV583" s="10">
        <f>ROUND(VLOOKUP($C583,$B$4:$BH$42,47,FALSE),0)</f>
        <v>0</v>
      </c>
      <c r="AW583" s="10">
        <f>ROUND(VLOOKUP($C583,$B$4:$BH$42,48,FALSE),0)</f>
        <v>0</v>
      </c>
      <c r="AX583" s="10">
        <f>ROUND(VLOOKUP($C583,$B$4:$BH$42,49,FALSE),0)</f>
        <v>0</v>
      </c>
      <c r="AY583" s="3"/>
      <c r="AZ583" s="10">
        <v>6000</v>
      </c>
      <c r="BA583" s="10">
        <v>2000</v>
      </c>
      <c r="BB583" s="10">
        <v>155</v>
      </c>
      <c r="BC583" s="10">
        <v>0</v>
      </c>
      <c r="BD583" s="10">
        <v>0</v>
      </c>
      <c r="BE583" s="10">
        <v>60</v>
      </c>
      <c r="BF583" s="3"/>
      <c r="BG583" s="10">
        <v>1000</v>
      </c>
      <c r="BH583" s="10">
        <v>5000</v>
      </c>
      <c r="BI583" s="3"/>
      <c r="BJ583" s="21">
        <v>1</v>
      </c>
      <c r="BK583" s="65">
        <v>0</v>
      </c>
      <c r="BL583" s="65">
        <v>0</v>
      </c>
      <c r="BM583" s="6">
        <f t="shared" ref="BM583:BM584" si="2229">MAX(G583*(1+M583/1000*(1+O583/1000))*(1+0.5*T583/1000)*(1+0.25*S583/1000),(H583*(1+X583/1000*(1+Z583/1000))*(1+0.5*AE583/1000)*(1+0.25*AD583/1000)))*BG583/1000</f>
        <v>121.20625</v>
      </c>
      <c r="BN583" s="8">
        <f t="shared" ref="BN583:BN584" si="2230">(BQ583+BS583)/2*(1+AI583/2000)*(1+AH583/2000)*(1+AN583/2000)*(1+AK583/2000)</f>
        <v>250.60532687651326</v>
      </c>
      <c r="BO583" s="12">
        <f t="shared" ref="BO583:BO584" si="2231">SQRT(BM583*BN583)</f>
        <v>174.28405521081493</v>
      </c>
      <c r="BP583" s="50">
        <f>(1-'#Constant'!$A$3)/($J583*'#Constant'!$B$3/'#Constant'!$C$3^($D583-1)+1)+'#Constant'!$A$3</f>
        <v>0.87217391304347835</v>
      </c>
      <c r="BQ583" s="4">
        <f t="shared" ref="BQ583:BQ584" si="2232">I583/(BP583*(1-Q583/1000*(0.5+R583/1000))*(1-P583/1000)*(1-V583/1000)*(1+U583/1000))/20</f>
        <v>206.38085742771682</v>
      </c>
      <c r="BR583" s="50">
        <f>(1-'#Constant'!$A$3)/($K583*'#Constant'!$B$3/'#Constant'!$C$3^($D583-1)+1)+'#Constant'!$A$3</f>
        <v>0.87217391304347835</v>
      </c>
      <c r="BS583" s="4">
        <f t="shared" ref="BS583:BS584" si="2233">I583/(BR583*(1-AB583/1000*(0.5+AC583/1000))*(1-AA583/1000)*(1-AG583/1000)*(1+AF583/1000))/20</f>
        <v>294.8297963253097</v>
      </c>
      <c r="BT583">
        <f>BO583/$BO$4*100</f>
        <v>132.46247951866042</v>
      </c>
    </row>
    <row r="584" spans="1:72" s="13" customFormat="1" ht="17.25" thickBot="1" x14ac:dyDescent="0.35">
      <c r="B584" s="20"/>
      <c r="D584" s="14">
        <v>1</v>
      </c>
      <c r="E584" s="14">
        <v>1</v>
      </c>
      <c r="F584" s="19">
        <v>1</v>
      </c>
      <c r="G584" s="15">
        <f t="shared" ref="G584:K584" si="2234">G583</f>
        <v>100</v>
      </c>
      <c r="H584" s="15">
        <f t="shared" si="2234"/>
        <v>100</v>
      </c>
      <c r="I584" s="15">
        <f t="shared" si="2234"/>
        <v>3600</v>
      </c>
      <c r="J584" s="15">
        <f t="shared" si="2234"/>
        <v>50</v>
      </c>
      <c r="K584" s="15">
        <f t="shared" si="2234"/>
        <v>50</v>
      </c>
      <c r="L584" s="16"/>
      <c r="M584" s="15">
        <v>100</v>
      </c>
      <c r="N584" s="15">
        <v>0</v>
      </c>
      <c r="O584" s="15">
        <v>0</v>
      </c>
      <c r="P584" s="15">
        <v>0</v>
      </c>
      <c r="Q584" s="15">
        <v>0</v>
      </c>
      <c r="R584" s="15">
        <v>0</v>
      </c>
      <c r="S584" s="15">
        <v>100</v>
      </c>
      <c r="T584" s="15">
        <v>150</v>
      </c>
      <c r="U584" s="15">
        <v>0</v>
      </c>
      <c r="V584" s="15">
        <v>0</v>
      </c>
      <c r="W584" s="16"/>
      <c r="X584" s="15">
        <v>100</v>
      </c>
      <c r="Y584" s="15">
        <v>0</v>
      </c>
      <c r="Z584" s="15">
        <v>0</v>
      </c>
      <c r="AA584" s="15">
        <v>200</v>
      </c>
      <c r="AB584" s="15">
        <v>250</v>
      </c>
      <c r="AC584" s="15">
        <v>0</v>
      </c>
      <c r="AD584" s="15">
        <v>100</v>
      </c>
      <c r="AE584" s="15">
        <v>150</v>
      </c>
      <c r="AF584" s="15">
        <v>0</v>
      </c>
      <c r="AG584" s="15">
        <v>0</v>
      </c>
      <c r="AH584" s="15">
        <v>0</v>
      </c>
      <c r="AI584" s="15">
        <v>0</v>
      </c>
      <c r="AJ584" s="17"/>
      <c r="AK584" s="15">
        <v>0</v>
      </c>
      <c r="AL584" s="15">
        <v>0</v>
      </c>
      <c r="AM584" s="17"/>
      <c r="AN584" s="15">
        <f t="shared" ref="AN584:AX584" si="2235">AN583</f>
        <v>0</v>
      </c>
      <c r="AO584" s="15">
        <f t="shared" si="2235"/>
        <v>0</v>
      </c>
      <c r="AP584" s="15">
        <f t="shared" si="2235"/>
        <v>0</v>
      </c>
      <c r="AQ584" s="15">
        <f t="shared" si="2235"/>
        <v>0</v>
      </c>
      <c r="AR584" s="15">
        <f t="shared" si="2235"/>
        <v>0</v>
      </c>
      <c r="AS584" s="15">
        <f t="shared" si="2235"/>
        <v>0</v>
      </c>
      <c r="AT584" s="15">
        <f t="shared" si="2235"/>
        <v>0</v>
      </c>
      <c r="AU584" s="15">
        <f t="shared" si="2235"/>
        <v>0</v>
      </c>
      <c r="AV584" s="15">
        <f t="shared" si="2235"/>
        <v>0</v>
      </c>
      <c r="AW584" s="15">
        <f t="shared" si="2235"/>
        <v>0</v>
      </c>
      <c r="AX584" s="15">
        <f t="shared" si="2235"/>
        <v>0</v>
      </c>
      <c r="AY584" s="17"/>
      <c r="AZ584" s="15">
        <f t="shared" ref="AZ584:BA584" si="2236">AZ583</f>
        <v>6000</v>
      </c>
      <c r="BA584" s="15">
        <f t="shared" si="2236"/>
        <v>2000</v>
      </c>
      <c r="BB584" s="15">
        <v>155</v>
      </c>
      <c r="BC584" s="15">
        <f t="shared" ref="BC584:BE584" si="2237">BC583</f>
        <v>0</v>
      </c>
      <c r="BD584" s="15">
        <f t="shared" si="2237"/>
        <v>0</v>
      </c>
      <c r="BE584" s="15">
        <f t="shared" si="2237"/>
        <v>60</v>
      </c>
      <c r="BF584" s="17"/>
      <c r="BG584" s="15">
        <f t="shared" ref="BG584:BH584" si="2238">BG583</f>
        <v>1000</v>
      </c>
      <c r="BH584" s="15">
        <f t="shared" si="2238"/>
        <v>5000</v>
      </c>
      <c r="BI584" s="17"/>
      <c r="BJ584" s="22">
        <f>G584/G583</f>
        <v>1</v>
      </c>
      <c r="BK584" s="65">
        <f>BK583</f>
        <v>0</v>
      </c>
      <c r="BL584" s="65">
        <f>BL583</f>
        <v>0</v>
      </c>
      <c r="BM584" s="6">
        <f t="shared" si="2229"/>
        <v>121.20625</v>
      </c>
      <c r="BN584" s="8">
        <f t="shared" si="2230"/>
        <v>250.60532687651326</v>
      </c>
      <c r="BO584" s="12">
        <f t="shared" si="2231"/>
        <v>174.28405521081493</v>
      </c>
      <c r="BP584" s="50">
        <f>(1-'#Constant'!$A$3)/($J584*'#Constant'!$B$3/'#Constant'!$C$3^($D584-1)+1)+'#Constant'!$A$3</f>
        <v>0.87217391304347835</v>
      </c>
      <c r="BQ584" s="4">
        <f t="shared" si="2232"/>
        <v>206.38085742771682</v>
      </c>
      <c r="BR584" s="50">
        <f>(1-'#Constant'!$A$3)/($K584*'#Constant'!$B$3/'#Constant'!$C$3^($D584-1)+1)+'#Constant'!$A$3</f>
        <v>0.87217391304347835</v>
      </c>
      <c r="BS584" s="4">
        <f t="shared" si="2233"/>
        <v>294.8297963253097</v>
      </c>
      <c r="BT584"/>
    </row>
    <row r="585" spans="1:72" x14ac:dyDescent="0.3">
      <c r="A585">
        <v>666</v>
      </c>
      <c r="B585" s="18" t="str">
        <f>VLOOKUP(CONCATENATE("CREATURE_NAME_",A585),[1]Localization_Hero!$A:$E,2,FALSE)</f>
        <v>{1}의 빛</v>
      </c>
      <c r="C585" s="43" t="str">
        <f>VLOOKUP($A585,[2]CreatureTable!$A:$I,9,FALSE)</f>
        <v>Priest</v>
      </c>
      <c r="D585">
        <v>1</v>
      </c>
      <c r="E585">
        <v>1</v>
      </c>
      <c r="F585" s="18">
        <v>1</v>
      </c>
      <c r="G585" s="10">
        <v>100</v>
      </c>
      <c r="H585" s="10">
        <v>100</v>
      </c>
      <c r="I585" s="10">
        <v>3600</v>
      </c>
      <c r="J585" s="10">
        <v>50</v>
      </c>
      <c r="K585" s="10">
        <v>50</v>
      </c>
      <c r="L585" s="2"/>
      <c r="M585" s="10">
        <v>100</v>
      </c>
      <c r="N585" s="10">
        <v>0</v>
      </c>
      <c r="O585" s="10">
        <v>0</v>
      </c>
      <c r="P585" s="10">
        <v>0</v>
      </c>
      <c r="Q585" s="10">
        <v>0</v>
      </c>
      <c r="R585" s="10">
        <v>0</v>
      </c>
      <c r="S585" s="10">
        <v>100</v>
      </c>
      <c r="T585" s="10">
        <v>150</v>
      </c>
      <c r="U585" s="10">
        <v>0</v>
      </c>
      <c r="V585" s="10">
        <v>0</v>
      </c>
      <c r="W585" s="2"/>
      <c r="X585" s="10">
        <v>100</v>
      </c>
      <c r="Y585" s="10">
        <v>0</v>
      </c>
      <c r="Z585" s="10">
        <v>0</v>
      </c>
      <c r="AA585" s="10">
        <v>200</v>
      </c>
      <c r="AB585" s="10">
        <v>250</v>
      </c>
      <c r="AC585" s="10">
        <v>0</v>
      </c>
      <c r="AD585" s="10">
        <v>100</v>
      </c>
      <c r="AE585" s="10">
        <v>150</v>
      </c>
      <c r="AF585" s="10">
        <v>0</v>
      </c>
      <c r="AG585" s="10">
        <v>0</v>
      </c>
      <c r="AH585" s="10">
        <v>0</v>
      </c>
      <c r="AI585" s="10">
        <v>0</v>
      </c>
      <c r="AJ585" s="3"/>
      <c r="AK585" s="10">
        <v>0</v>
      </c>
      <c r="AL585" s="10">
        <v>0</v>
      </c>
      <c r="AM585" s="3"/>
      <c r="AN585" s="10">
        <f>ROUND(VLOOKUP($C585,$B$4:$BH$42,39,FALSE),0)</f>
        <v>0</v>
      </c>
      <c r="AO585" s="10">
        <f>ROUND(VLOOKUP($C585,$B$4:$BH$42,40,FALSE),0)</f>
        <v>0</v>
      </c>
      <c r="AP585" s="10">
        <f>ROUND(VLOOKUP($C585,$B$4:$BH$42,41,FALSE),0)</f>
        <v>0</v>
      </c>
      <c r="AQ585" s="10">
        <f>ROUND(VLOOKUP($C585,$B$4:$BH$42,42,FALSE),0)</f>
        <v>0</v>
      </c>
      <c r="AR585" s="10">
        <f>ROUND(VLOOKUP($C585,$B$4:$BH$42,43,FALSE),0)</f>
        <v>0</v>
      </c>
      <c r="AS585" s="10">
        <f>ROUND(VLOOKUP($C585,$B$4:$BH$42,44,FALSE),0)</f>
        <v>0</v>
      </c>
      <c r="AT585" s="10">
        <f>ROUND(VLOOKUP($C585,$B$4:$BH$42,45,FALSE),0)</f>
        <v>0</v>
      </c>
      <c r="AU585" s="10">
        <f>ROUND(VLOOKUP($C585,$B$4:$BH$42,46,FALSE),0)</f>
        <v>0</v>
      </c>
      <c r="AV585" s="10">
        <f>ROUND(VLOOKUP($C585,$B$4:$BH$42,47,FALSE),0)</f>
        <v>0</v>
      </c>
      <c r="AW585" s="10">
        <f>ROUND(VLOOKUP($C585,$B$4:$BH$42,48,FALSE),0)</f>
        <v>0</v>
      </c>
      <c r="AX585" s="10">
        <f>ROUND(VLOOKUP($C585,$B$4:$BH$42,49,FALSE),0)</f>
        <v>0</v>
      </c>
      <c r="AY585" s="3"/>
      <c r="AZ585" s="10">
        <v>6000</v>
      </c>
      <c r="BA585" s="10">
        <v>2000</v>
      </c>
      <c r="BB585" s="10">
        <v>400</v>
      </c>
      <c r="BC585" s="10">
        <v>0</v>
      </c>
      <c r="BD585" s="10">
        <v>0</v>
      </c>
      <c r="BE585" s="10">
        <v>60</v>
      </c>
      <c r="BF585" s="3"/>
      <c r="BG585" s="10">
        <v>1000</v>
      </c>
      <c r="BH585" s="10">
        <v>5000</v>
      </c>
      <c r="BI585" s="3"/>
      <c r="BJ585" s="21">
        <v>1</v>
      </c>
      <c r="BK585" s="65">
        <v>0</v>
      </c>
      <c r="BL585" s="65">
        <v>0</v>
      </c>
      <c r="BM585" s="6">
        <f t="shared" ref="BM585:BM586" si="2239">MAX(G585*(1+M585/1000*(1+O585/1000))*(1+0.5*T585/1000)*(1+0.25*S585/1000),(H585*(1+X585/1000*(1+Z585/1000))*(1+0.5*AE585/1000)*(1+0.25*AD585/1000)))*BG585/1000</f>
        <v>121.20625</v>
      </c>
      <c r="BN585" s="8">
        <f t="shared" ref="BN585:BN586" si="2240">(BQ585+BS585)/2*(1+AI585/2000)*(1+AH585/2000)*(1+AN585/2000)*(1+AK585/2000)</f>
        <v>250.60532687651326</v>
      </c>
      <c r="BO585" s="12">
        <f t="shared" ref="BO585:BO586" si="2241">SQRT(BM585*BN585)</f>
        <v>174.28405521081493</v>
      </c>
      <c r="BP585" s="50">
        <f>(1-'#Constant'!$A$3)/($J585*'#Constant'!$B$3/'#Constant'!$C$3^($D585-1)+1)+'#Constant'!$A$3</f>
        <v>0.87217391304347835</v>
      </c>
      <c r="BQ585" s="4">
        <f t="shared" ref="BQ585:BQ586" si="2242">I585/(BP585*(1-Q585/1000*(0.5+R585/1000))*(1-P585/1000)*(1-V585/1000)*(1+U585/1000))/20</f>
        <v>206.38085742771682</v>
      </c>
      <c r="BR585" s="50">
        <f>(1-'#Constant'!$A$3)/($K585*'#Constant'!$B$3/'#Constant'!$C$3^($D585-1)+1)+'#Constant'!$A$3</f>
        <v>0.87217391304347835</v>
      </c>
      <c r="BS585" s="4">
        <f t="shared" ref="BS585:BS586" si="2243">I585/(BR585*(1-AB585/1000*(0.5+AC585/1000))*(1-AA585/1000)*(1-AG585/1000)*(1+AF585/1000))/20</f>
        <v>294.8297963253097</v>
      </c>
      <c r="BT585">
        <f>BO585/$BO$4*100</f>
        <v>132.46247951866042</v>
      </c>
    </row>
    <row r="586" spans="1:72" s="13" customFormat="1" ht="17.25" thickBot="1" x14ac:dyDescent="0.35">
      <c r="B586" s="20"/>
      <c r="D586" s="14">
        <v>1</v>
      </c>
      <c r="E586" s="14">
        <v>1</v>
      </c>
      <c r="F586" s="19">
        <v>1</v>
      </c>
      <c r="G586" s="15">
        <f t="shared" ref="G586:K586" si="2244">G585</f>
        <v>100</v>
      </c>
      <c r="H586" s="15">
        <f t="shared" si="2244"/>
        <v>100</v>
      </c>
      <c r="I586" s="15">
        <f t="shared" si="2244"/>
        <v>3600</v>
      </c>
      <c r="J586" s="15">
        <f t="shared" si="2244"/>
        <v>50</v>
      </c>
      <c r="K586" s="15">
        <f t="shared" si="2244"/>
        <v>50</v>
      </c>
      <c r="L586" s="16"/>
      <c r="M586" s="15">
        <v>100</v>
      </c>
      <c r="N586" s="15">
        <v>0</v>
      </c>
      <c r="O586" s="15">
        <v>0</v>
      </c>
      <c r="P586" s="15">
        <v>0</v>
      </c>
      <c r="Q586" s="15">
        <v>0</v>
      </c>
      <c r="R586" s="15">
        <v>0</v>
      </c>
      <c r="S586" s="15">
        <v>100</v>
      </c>
      <c r="T586" s="15">
        <v>150</v>
      </c>
      <c r="U586" s="15">
        <v>0</v>
      </c>
      <c r="V586" s="15">
        <v>0</v>
      </c>
      <c r="W586" s="16"/>
      <c r="X586" s="15">
        <v>100</v>
      </c>
      <c r="Y586" s="15">
        <v>0</v>
      </c>
      <c r="Z586" s="15">
        <v>0</v>
      </c>
      <c r="AA586" s="15">
        <v>200</v>
      </c>
      <c r="AB586" s="15">
        <v>250</v>
      </c>
      <c r="AC586" s="15">
        <v>0</v>
      </c>
      <c r="AD586" s="15">
        <v>100</v>
      </c>
      <c r="AE586" s="15">
        <v>150</v>
      </c>
      <c r="AF586" s="15">
        <v>0</v>
      </c>
      <c r="AG586" s="15">
        <v>0</v>
      </c>
      <c r="AH586" s="15">
        <v>0</v>
      </c>
      <c r="AI586" s="15">
        <v>0</v>
      </c>
      <c r="AJ586" s="17"/>
      <c r="AK586" s="15">
        <v>0</v>
      </c>
      <c r="AL586" s="15">
        <v>0</v>
      </c>
      <c r="AM586" s="17"/>
      <c r="AN586" s="15">
        <f t="shared" ref="AN586:AX586" si="2245">AN585</f>
        <v>0</v>
      </c>
      <c r="AO586" s="15">
        <f t="shared" si="2245"/>
        <v>0</v>
      </c>
      <c r="AP586" s="15">
        <f t="shared" si="2245"/>
        <v>0</v>
      </c>
      <c r="AQ586" s="15">
        <f t="shared" si="2245"/>
        <v>0</v>
      </c>
      <c r="AR586" s="15">
        <f t="shared" si="2245"/>
        <v>0</v>
      </c>
      <c r="AS586" s="15">
        <f t="shared" si="2245"/>
        <v>0</v>
      </c>
      <c r="AT586" s="15">
        <f t="shared" si="2245"/>
        <v>0</v>
      </c>
      <c r="AU586" s="15">
        <f t="shared" si="2245"/>
        <v>0</v>
      </c>
      <c r="AV586" s="15">
        <f t="shared" si="2245"/>
        <v>0</v>
      </c>
      <c r="AW586" s="15">
        <f t="shared" si="2245"/>
        <v>0</v>
      </c>
      <c r="AX586" s="15">
        <f t="shared" si="2245"/>
        <v>0</v>
      </c>
      <c r="AY586" s="17"/>
      <c r="AZ586" s="15">
        <f t="shared" ref="AZ586:BA586" si="2246">AZ585</f>
        <v>6000</v>
      </c>
      <c r="BA586" s="15">
        <f t="shared" si="2246"/>
        <v>2000</v>
      </c>
      <c r="BB586" s="15">
        <f>BB585</f>
        <v>400</v>
      </c>
      <c r="BC586" s="15">
        <f t="shared" ref="BC586:BE586" si="2247">BC585</f>
        <v>0</v>
      </c>
      <c r="BD586" s="15">
        <f t="shared" si="2247"/>
        <v>0</v>
      </c>
      <c r="BE586" s="15">
        <f t="shared" si="2247"/>
        <v>60</v>
      </c>
      <c r="BF586" s="17"/>
      <c r="BG586" s="15">
        <f t="shared" ref="BG586:BH586" si="2248">BG585</f>
        <v>1000</v>
      </c>
      <c r="BH586" s="15">
        <f t="shared" si="2248"/>
        <v>5000</v>
      </c>
      <c r="BI586" s="17"/>
      <c r="BJ586" s="22">
        <f>G586/G585</f>
        <v>1</v>
      </c>
      <c r="BK586" s="65">
        <f>BK585</f>
        <v>0</v>
      </c>
      <c r="BL586" s="65">
        <f>BL585</f>
        <v>0</v>
      </c>
      <c r="BM586" s="6">
        <f t="shared" si="2239"/>
        <v>121.20625</v>
      </c>
      <c r="BN586" s="8">
        <f t="shared" si="2240"/>
        <v>250.60532687651326</v>
      </c>
      <c r="BO586" s="12">
        <f t="shared" si="2241"/>
        <v>174.28405521081493</v>
      </c>
      <c r="BP586" s="50">
        <f>(1-'#Constant'!$A$3)/($J586*'#Constant'!$B$3/'#Constant'!$C$3^($D586-1)+1)+'#Constant'!$A$3</f>
        <v>0.87217391304347835</v>
      </c>
      <c r="BQ586" s="4">
        <f t="shared" si="2242"/>
        <v>206.38085742771682</v>
      </c>
      <c r="BR586" s="50">
        <f>(1-'#Constant'!$A$3)/($K586*'#Constant'!$B$3/'#Constant'!$C$3^($D586-1)+1)+'#Constant'!$A$3</f>
        <v>0.87217391304347835</v>
      </c>
      <c r="BS586" s="4">
        <f t="shared" si="2243"/>
        <v>294.8297963253097</v>
      </c>
      <c r="BT586"/>
    </row>
    <row r="587" spans="1:72" x14ac:dyDescent="0.3">
      <c r="A587">
        <v>667</v>
      </c>
      <c r="B587" s="18" t="s">
        <v>193</v>
      </c>
      <c r="C587" s="43" t="s">
        <v>83</v>
      </c>
      <c r="D587">
        <v>1</v>
      </c>
      <c r="E587">
        <v>1</v>
      </c>
      <c r="F587" s="18">
        <v>1</v>
      </c>
      <c r="G587" s="10">
        <v>100</v>
      </c>
      <c r="H587" s="10">
        <v>100</v>
      </c>
      <c r="I587" s="10">
        <v>3600</v>
      </c>
      <c r="J587" s="10">
        <v>50</v>
      </c>
      <c r="K587" s="10">
        <v>50</v>
      </c>
      <c r="L587" s="2"/>
      <c r="M587" s="10">
        <v>150</v>
      </c>
      <c r="N587" s="10">
        <v>0</v>
      </c>
      <c r="O587" s="10">
        <v>500</v>
      </c>
      <c r="P587" s="10">
        <v>0</v>
      </c>
      <c r="Q587" s="10">
        <v>0</v>
      </c>
      <c r="R587" s="10">
        <v>0</v>
      </c>
      <c r="S587" s="10">
        <v>200</v>
      </c>
      <c r="T587" s="10">
        <v>150</v>
      </c>
      <c r="U587" s="10">
        <v>0</v>
      </c>
      <c r="V587" s="10">
        <v>0</v>
      </c>
      <c r="W587" s="2"/>
      <c r="X587" s="10">
        <v>150</v>
      </c>
      <c r="Y587" s="10">
        <v>0</v>
      </c>
      <c r="Z587" s="10">
        <v>500</v>
      </c>
      <c r="AA587" s="10">
        <v>0</v>
      </c>
      <c r="AB587" s="10">
        <v>0</v>
      </c>
      <c r="AC587" s="10">
        <v>0</v>
      </c>
      <c r="AD587" s="10">
        <v>200</v>
      </c>
      <c r="AE587" s="10">
        <v>150</v>
      </c>
      <c r="AF587" s="10">
        <v>0</v>
      </c>
      <c r="AG587" s="10">
        <v>0</v>
      </c>
      <c r="AH587" s="10">
        <v>0</v>
      </c>
      <c r="AI587" s="10">
        <v>0</v>
      </c>
      <c r="AJ587" s="3"/>
      <c r="AK587" s="10">
        <v>0</v>
      </c>
      <c r="AL587" s="10">
        <v>0</v>
      </c>
      <c r="AM587" s="3"/>
      <c r="AN587" s="10">
        <v>0</v>
      </c>
      <c r="AO587" s="10">
        <v>0</v>
      </c>
      <c r="AP587" s="10">
        <v>0</v>
      </c>
      <c r="AQ587" s="10">
        <v>0</v>
      </c>
      <c r="AR587" s="10">
        <v>0</v>
      </c>
      <c r="AS587" s="10">
        <v>0</v>
      </c>
      <c r="AT587" s="10">
        <v>0</v>
      </c>
      <c r="AU587" s="10">
        <v>0</v>
      </c>
      <c r="AV587" s="10">
        <v>0</v>
      </c>
      <c r="AW587" s="10">
        <v>0</v>
      </c>
      <c r="AX587" s="10">
        <v>0</v>
      </c>
      <c r="AY587" s="3"/>
      <c r="AZ587" s="10">
        <v>6000</v>
      </c>
      <c r="BA587" s="10">
        <v>2000</v>
      </c>
      <c r="BB587" s="10">
        <v>475</v>
      </c>
      <c r="BC587" s="10">
        <v>0</v>
      </c>
      <c r="BD587" s="10">
        <v>0</v>
      </c>
      <c r="BE587" s="10">
        <v>60</v>
      </c>
      <c r="BF587" s="3"/>
      <c r="BG587" s="10">
        <v>1000</v>
      </c>
      <c r="BH587" s="10">
        <v>5000</v>
      </c>
      <c r="BI587" s="3"/>
      <c r="BJ587" s="21">
        <v>1</v>
      </c>
      <c r="BK587" s="65">
        <v>0</v>
      </c>
      <c r="BL587" s="65">
        <v>0</v>
      </c>
      <c r="BM587" s="6">
        <v>138.27187499999999</v>
      </c>
      <c r="BN587" s="8">
        <v>206.38085742771682</v>
      </c>
      <c r="BO587" s="12">
        <v>168.92799685261789</v>
      </c>
      <c r="BP587" s="50">
        <v>0.87217391304347835</v>
      </c>
      <c r="BQ587" s="4">
        <v>206.38085742771682</v>
      </c>
      <c r="BR587" s="50">
        <v>0.87217391304347835</v>
      </c>
      <c r="BS587" s="4">
        <v>206.38085742771682</v>
      </c>
      <c r="BT587">
        <v>128.3916724117496</v>
      </c>
    </row>
    <row r="588" spans="1:72" s="13" customFormat="1" ht="17.25" thickBot="1" x14ac:dyDescent="0.35">
      <c r="B588" s="20"/>
      <c r="D588" s="14">
        <v>1</v>
      </c>
      <c r="E588" s="14">
        <v>1</v>
      </c>
      <c r="F588" s="19">
        <v>1</v>
      </c>
      <c r="G588" s="15">
        <v>100</v>
      </c>
      <c r="H588" s="15">
        <v>100</v>
      </c>
      <c r="I588" s="15">
        <v>3600</v>
      </c>
      <c r="J588" s="15">
        <v>50</v>
      </c>
      <c r="K588" s="15">
        <v>50</v>
      </c>
      <c r="L588" s="16"/>
      <c r="M588" s="15">
        <v>150</v>
      </c>
      <c r="N588" s="15">
        <v>0</v>
      </c>
      <c r="O588" s="15">
        <v>500</v>
      </c>
      <c r="P588" s="15">
        <v>0</v>
      </c>
      <c r="Q588" s="15">
        <v>0</v>
      </c>
      <c r="R588" s="15">
        <v>0</v>
      </c>
      <c r="S588" s="15">
        <v>200</v>
      </c>
      <c r="T588" s="15">
        <v>150</v>
      </c>
      <c r="U588" s="15">
        <v>0</v>
      </c>
      <c r="V588" s="15">
        <v>0</v>
      </c>
      <c r="W588" s="16"/>
      <c r="X588" s="15">
        <v>150</v>
      </c>
      <c r="Y588" s="15">
        <v>0</v>
      </c>
      <c r="Z588" s="15">
        <v>500</v>
      </c>
      <c r="AA588" s="15">
        <v>0</v>
      </c>
      <c r="AB588" s="15">
        <v>0</v>
      </c>
      <c r="AC588" s="15">
        <v>0</v>
      </c>
      <c r="AD588" s="15">
        <v>200</v>
      </c>
      <c r="AE588" s="15">
        <v>150</v>
      </c>
      <c r="AF588" s="15">
        <v>0</v>
      </c>
      <c r="AG588" s="15">
        <v>0</v>
      </c>
      <c r="AH588" s="15">
        <v>0</v>
      </c>
      <c r="AI588" s="15">
        <v>0</v>
      </c>
      <c r="AJ588" s="17"/>
      <c r="AK588" s="15">
        <v>0</v>
      </c>
      <c r="AL588" s="15">
        <v>0</v>
      </c>
      <c r="AM588" s="17"/>
      <c r="AN588" s="15">
        <v>0</v>
      </c>
      <c r="AO588" s="15">
        <v>0</v>
      </c>
      <c r="AP588" s="15">
        <v>0</v>
      </c>
      <c r="AQ588" s="15">
        <v>0</v>
      </c>
      <c r="AR588" s="15">
        <v>0</v>
      </c>
      <c r="AS588" s="15">
        <v>0</v>
      </c>
      <c r="AT588" s="15">
        <v>0</v>
      </c>
      <c r="AU588" s="15">
        <v>0</v>
      </c>
      <c r="AV588" s="15">
        <v>0</v>
      </c>
      <c r="AW588" s="15">
        <v>0</v>
      </c>
      <c r="AX588" s="15">
        <v>0</v>
      </c>
      <c r="AY588" s="17"/>
      <c r="AZ588" s="15">
        <v>6000</v>
      </c>
      <c r="BA588" s="15">
        <v>2000</v>
      </c>
      <c r="BB588" s="15">
        <f>BB587</f>
        <v>475</v>
      </c>
      <c r="BC588" s="15">
        <v>0</v>
      </c>
      <c r="BD588" s="15">
        <v>0</v>
      </c>
      <c r="BE588" s="15">
        <v>60</v>
      </c>
      <c r="BF588" s="17"/>
      <c r="BG588" s="15">
        <v>1000</v>
      </c>
      <c r="BH588" s="15">
        <v>5000</v>
      </c>
      <c r="BI588" s="17"/>
      <c r="BJ588" s="22">
        <v>1</v>
      </c>
      <c r="BK588" s="65">
        <v>0</v>
      </c>
      <c r="BL588" s="65">
        <v>0</v>
      </c>
      <c r="BM588" s="6">
        <v>138.27187499999999</v>
      </c>
      <c r="BN588" s="8">
        <v>206.38085742771682</v>
      </c>
      <c r="BO588" s="12">
        <v>168.92799685261789</v>
      </c>
      <c r="BP588" s="50">
        <v>0.87217391304347835</v>
      </c>
      <c r="BQ588" s="4">
        <v>206.38085742771682</v>
      </c>
      <c r="BR588" s="50">
        <v>0.87217391304347835</v>
      </c>
      <c r="BS588" s="4">
        <v>206.38085742771682</v>
      </c>
      <c r="BT588"/>
    </row>
    <row r="589" spans="1:72" x14ac:dyDescent="0.3">
      <c r="A589">
        <v>668</v>
      </c>
      <c r="B589" s="18" t="str">
        <f>VLOOKUP(CONCATENATE("CREATURE_NAME_",A589),[1]Localization_Hero!$A:$E,2,FALSE)</f>
        <v>{1}의 빛</v>
      </c>
      <c r="C589" s="43" t="str">
        <f>VLOOKUP($A589,[2]CreatureTable!$A:$I,9,FALSE)</f>
        <v>Assassin</v>
      </c>
      <c r="D589">
        <v>1</v>
      </c>
      <c r="E589">
        <v>1</v>
      </c>
      <c r="F589" s="18">
        <v>1</v>
      </c>
      <c r="G589" s="10">
        <v>100</v>
      </c>
      <c r="H589" s="10">
        <v>100</v>
      </c>
      <c r="I589" s="10">
        <v>3600</v>
      </c>
      <c r="J589" s="10">
        <v>50</v>
      </c>
      <c r="K589" s="10">
        <v>50</v>
      </c>
      <c r="L589" s="2"/>
      <c r="M589" s="10">
        <v>100</v>
      </c>
      <c r="N589" s="10">
        <v>0</v>
      </c>
      <c r="O589" s="10">
        <v>0</v>
      </c>
      <c r="P589" s="10">
        <v>0</v>
      </c>
      <c r="Q589" s="10">
        <v>0</v>
      </c>
      <c r="R589" s="10">
        <v>0</v>
      </c>
      <c r="S589" s="10">
        <v>100</v>
      </c>
      <c r="T589" s="10">
        <v>150</v>
      </c>
      <c r="U589" s="10">
        <v>0</v>
      </c>
      <c r="V589" s="10">
        <v>0</v>
      </c>
      <c r="W589" s="2"/>
      <c r="X589" s="10">
        <v>100</v>
      </c>
      <c r="Y589" s="10">
        <v>0</v>
      </c>
      <c r="Z589" s="10">
        <v>0</v>
      </c>
      <c r="AA589" s="10">
        <v>200</v>
      </c>
      <c r="AB589" s="10">
        <v>250</v>
      </c>
      <c r="AC589" s="10">
        <v>0</v>
      </c>
      <c r="AD589" s="10">
        <v>100</v>
      </c>
      <c r="AE589" s="10">
        <v>150</v>
      </c>
      <c r="AF589" s="10">
        <v>0</v>
      </c>
      <c r="AG589" s="10">
        <v>0</v>
      </c>
      <c r="AH589" s="10">
        <v>0</v>
      </c>
      <c r="AI589" s="10">
        <v>0</v>
      </c>
      <c r="AJ589" s="3"/>
      <c r="AK589" s="10">
        <v>0</v>
      </c>
      <c r="AL589" s="10">
        <v>0</v>
      </c>
      <c r="AM589" s="3"/>
      <c r="AN589" s="10">
        <f>ROUND(VLOOKUP($C589,$B$4:$BH$42,39,FALSE),0)</f>
        <v>0</v>
      </c>
      <c r="AO589" s="10">
        <f>ROUND(VLOOKUP($C589,$B$4:$BH$42,40,FALSE),0)</f>
        <v>0</v>
      </c>
      <c r="AP589" s="10">
        <f>ROUND(VLOOKUP($C589,$B$4:$BH$42,41,FALSE),0)</f>
        <v>0</v>
      </c>
      <c r="AQ589" s="10">
        <f>ROUND(VLOOKUP($C589,$B$4:$BH$42,42,FALSE),0)</f>
        <v>0</v>
      </c>
      <c r="AR589" s="10">
        <f>ROUND(VLOOKUP($C589,$B$4:$BH$42,43,FALSE),0)</f>
        <v>0</v>
      </c>
      <c r="AS589" s="10">
        <f>ROUND(VLOOKUP($C589,$B$4:$BH$42,44,FALSE),0)</f>
        <v>0</v>
      </c>
      <c r="AT589" s="10">
        <f>ROUND(VLOOKUP($C589,$B$4:$BH$42,45,FALSE),0)</f>
        <v>0</v>
      </c>
      <c r="AU589" s="10">
        <f>ROUND(VLOOKUP($C589,$B$4:$BH$42,46,FALSE),0)</f>
        <v>0</v>
      </c>
      <c r="AV589" s="10">
        <f>ROUND(VLOOKUP($C589,$B$4:$BH$42,47,FALSE),0)</f>
        <v>0</v>
      </c>
      <c r="AW589" s="10">
        <f>ROUND(VLOOKUP($C589,$B$4:$BH$42,48,FALSE),0)</f>
        <v>0</v>
      </c>
      <c r="AX589" s="10">
        <f>ROUND(VLOOKUP($C589,$B$4:$BH$42,49,FALSE),0)</f>
        <v>0</v>
      </c>
      <c r="AY589" s="3"/>
      <c r="AZ589" s="10">
        <v>6000</v>
      </c>
      <c r="BA589" s="10">
        <v>2000</v>
      </c>
      <c r="BB589" s="10">
        <v>310</v>
      </c>
      <c r="BC589" s="10">
        <v>0</v>
      </c>
      <c r="BD589" s="10">
        <v>0</v>
      </c>
      <c r="BE589" s="10">
        <v>60</v>
      </c>
      <c r="BF589" s="3"/>
      <c r="BG589" s="10">
        <v>1000</v>
      </c>
      <c r="BH589" s="10">
        <v>5000</v>
      </c>
      <c r="BI589" s="3"/>
      <c r="BJ589" s="21">
        <v>1</v>
      </c>
      <c r="BK589" s="65">
        <v>0</v>
      </c>
      <c r="BL589" s="65">
        <v>0</v>
      </c>
      <c r="BM589" s="6">
        <f t="shared" ref="BM589:BM594" si="2249">MAX(G589*(1+M589/1000*(1+O589/1000))*(1+0.5*T589/1000)*(1+0.25*S589/1000),(H589*(1+X589/1000*(1+Z589/1000))*(1+0.5*AE589/1000)*(1+0.25*AD589/1000)))*BG589/1000</f>
        <v>121.20625</v>
      </c>
      <c r="BN589" s="8">
        <f t="shared" ref="BN589:BN594" si="2250">(BQ589+BS589)/2*(1+AI589/2000)*(1+AH589/2000)*(1+AN589/2000)*(1+AK589/2000)</f>
        <v>250.60532687651326</v>
      </c>
      <c r="BO589" s="12">
        <f t="shared" ref="BO589:BO594" si="2251">SQRT(BM589*BN589)</f>
        <v>174.28405521081493</v>
      </c>
      <c r="BP589" s="50">
        <f>(1-'#Constant'!$A$3)/($J589*'#Constant'!$B$3/'#Constant'!$C$3^($D589-1)+1)+'#Constant'!$A$3</f>
        <v>0.87217391304347835</v>
      </c>
      <c r="BQ589" s="4">
        <f t="shared" ref="BQ589:BQ594" si="2252">I589/(BP589*(1-Q589/1000*(0.5+R589/1000))*(1-P589/1000)*(1-V589/1000)*(1+U589/1000))/20</f>
        <v>206.38085742771682</v>
      </c>
      <c r="BR589" s="50">
        <f>(1-'#Constant'!$A$3)/($K589*'#Constant'!$B$3/'#Constant'!$C$3^($D589-1)+1)+'#Constant'!$A$3</f>
        <v>0.87217391304347835</v>
      </c>
      <c r="BS589" s="4">
        <f t="shared" ref="BS589:BS594" si="2253">I589/(BR589*(1-AB589/1000*(0.5+AC589/1000))*(1-AA589/1000)*(1-AG589/1000)*(1+AF589/1000))/20</f>
        <v>294.8297963253097</v>
      </c>
      <c r="BT589">
        <f>BO589/$BO$4*100</f>
        <v>132.46247951866042</v>
      </c>
    </row>
    <row r="590" spans="1:72" s="13" customFormat="1" ht="17.25" thickBot="1" x14ac:dyDescent="0.35">
      <c r="B590" s="20"/>
      <c r="D590" s="14">
        <v>1</v>
      </c>
      <c r="E590" s="14">
        <v>1</v>
      </c>
      <c r="F590" s="19">
        <v>1</v>
      </c>
      <c r="G590" s="15">
        <f t="shared" ref="G590:K590" si="2254">G589</f>
        <v>100</v>
      </c>
      <c r="H590" s="15">
        <f t="shared" si="2254"/>
        <v>100</v>
      </c>
      <c r="I590" s="15">
        <f t="shared" si="2254"/>
        <v>3600</v>
      </c>
      <c r="J590" s="15">
        <f t="shared" si="2254"/>
        <v>50</v>
      </c>
      <c r="K590" s="15">
        <f t="shared" si="2254"/>
        <v>50</v>
      </c>
      <c r="L590" s="16"/>
      <c r="M590" s="15">
        <v>100</v>
      </c>
      <c r="N590" s="15">
        <v>0</v>
      </c>
      <c r="O590" s="15">
        <v>0</v>
      </c>
      <c r="P590" s="15">
        <v>0</v>
      </c>
      <c r="Q590" s="15">
        <v>0</v>
      </c>
      <c r="R590" s="15">
        <v>0</v>
      </c>
      <c r="S590" s="15">
        <v>100</v>
      </c>
      <c r="T590" s="15">
        <v>150</v>
      </c>
      <c r="U590" s="15">
        <v>0</v>
      </c>
      <c r="V590" s="15">
        <v>0</v>
      </c>
      <c r="W590" s="16"/>
      <c r="X590" s="15">
        <v>100</v>
      </c>
      <c r="Y590" s="15">
        <v>0</v>
      </c>
      <c r="Z590" s="15">
        <v>0</v>
      </c>
      <c r="AA590" s="15">
        <v>200</v>
      </c>
      <c r="AB590" s="15">
        <v>250</v>
      </c>
      <c r="AC590" s="15">
        <v>0</v>
      </c>
      <c r="AD590" s="15">
        <v>100</v>
      </c>
      <c r="AE590" s="15">
        <v>150</v>
      </c>
      <c r="AF590" s="15">
        <v>0</v>
      </c>
      <c r="AG590" s="15">
        <v>0</v>
      </c>
      <c r="AH590" s="15">
        <v>0</v>
      </c>
      <c r="AI590" s="15">
        <v>0</v>
      </c>
      <c r="AJ590" s="17"/>
      <c r="AK590" s="15">
        <v>0</v>
      </c>
      <c r="AL590" s="15">
        <v>0</v>
      </c>
      <c r="AM590" s="17"/>
      <c r="AN590" s="15">
        <f t="shared" ref="AN590:AX590" si="2255">AN589</f>
        <v>0</v>
      </c>
      <c r="AO590" s="15">
        <f t="shared" si="2255"/>
        <v>0</v>
      </c>
      <c r="AP590" s="15">
        <f t="shared" si="2255"/>
        <v>0</v>
      </c>
      <c r="AQ590" s="15">
        <f t="shared" si="2255"/>
        <v>0</v>
      </c>
      <c r="AR590" s="15">
        <f t="shared" si="2255"/>
        <v>0</v>
      </c>
      <c r="AS590" s="15">
        <f t="shared" si="2255"/>
        <v>0</v>
      </c>
      <c r="AT590" s="15">
        <f t="shared" si="2255"/>
        <v>0</v>
      </c>
      <c r="AU590" s="15">
        <f t="shared" si="2255"/>
        <v>0</v>
      </c>
      <c r="AV590" s="15">
        <f t="shared" si="2255"/>
        <v>0</v>
      </c>
      <c r="AW590" s="15">
        <f t="shared" si="2255"/>
        <v>0</v>
      </c>
      <c r="AX590" s="15">
        <f t="shared" si="2255"/>
        <v>0</v>
      </c>
      <c r="AY590" s="17"/>
      <c r="AZ590" s="15">
        <f t="shared" ref="AZ590:BA590" si="2256">AZ589</f>
        <v>6000</v>
      </c>
      <c r="BA590" s="15">
        <f t="shared" si="2256"/>
        <v>2000</v>
      </c>
      <c r="BB590" s="15">
        <f>BB589</f>
        <v>310</v>
      </c>
      <c r="BC590" s="15">
        <f t="shared" ref="BC590:BE590" si="2257">BC589</f>
        <v>0</v>
      </c>
      <c r="BD590" s="15">
        <f t="shared" si="2257"/>
        <v>0</v>
      </c>
      <c r="BE590" s="15">
        <f t="shared" si="2257"/>
        <v>60</v>
      </c>
      <c r="BF590" s="17"/>
      <c r="BG590" s="15">
        <f t="shared" ref="BG590:BH590" si="2258">BG589</f>
        <v>1000</v>
      </c>
      <c r="BH590" s="15">
        <f t="shared" si="2258"/>
        <v>5000</v>
      </c>
      <c r="BI590" s="17"/>
      <c r="BJ590" s="22">
        <f>G590/G589</f>
        <v>1</v>
      </c>
      <c r="BK590" s="65">
        <f>BK589</f>
        <v>0</v>
      </c>
      <c r="BL590" s="65">
        <f>BL589</f>
        <v>0</v>
      </c>
      <c r="BM590" s="6">
        <f t="shared" si="2249"/>
        <v>121.20625</v>
      </c>
      <c r="BN590" s="8">
        <f t="shared" si="2250"/>
        <v>250.60532687651326</v>
      </c>
      <c r="BO590" s="12">
        <f t="shared" si="2251"/>
        <v>174.28405521081493</v>
      </c>
      <c r="BP590" s="50">
        <f>(1-'#Constant'!$A$3)/($J590*'#Constant'!$B$3/'#Constant'!$C$3^($D590-1)+1)+'#Constant'!$A$3</f>
        <v>0.87217391304347835</v>
      </c>
      <c r="BQ590" s="4">
        <f t="shared" si="2252"/>
        <v>206.38085742771682</v>
      </c>
      <c r="BR590" s="50">
        <f>(1-'#Constant'!$A$3)/($K590*'#Constant'!$B$3/'#Constant'!$C$3^($D590-1)+1)+'#Constant'!$A$3</f>
        <v>0.87217391304347835</v>
      </c>
      <c r="BS590" s="4">
        <f t="shared" si="2253"/>
        <v>294.8297963253097</v>
      </c>
      <c r="BT590"/>
    </row>
    <row r="591" spans="1:72" x14ac:dyDescent="0.3">
      <c r="A591">
        <v>669</v>
      </c>
      <c r="B591" s="18" t="str">
        <f>VLOOKUP(CONCATENATE("CREATURE_NAME_",A591),[1]Localization_Hero!$A:$E,2,FALSE)</f>
        <v>{1}의 빛</v>
      </c>
      <c r="C591" s="43" t="str">
        <f>VLOOKUP($A591,[2]CreatureTable!$A:$I,9,FALSE)</f>
        <v>Wizard</v>
      </c>
      <c r="D591">
        <v>1</v>
      </c>
      <c r="E591">
        <v>1</v>
      </c>
      <c r="F591" s="18">
        <v>1</v>
      </c>
      <c r="G591" s="10">
        <v>100</v>
      </c>
      <c r="H591" s="10">
        <v>100</v>
      </c>
      <c r="I591" s="10">
        <v>3600</v>
      </c>
      <c r="J591" s="10">
        <v>50</v>
      </c>
      <c r="K591" s="10">
        <v>50</v>
      </c>
      <c r="L591" s="2"/>
      <c r="M591" s="10">
        <v>100</v>
      </c>
      <c r="N591" s="10">
        <v>0</v>
      </c>
      <c r="O591" s="10">
        <v>0</v>
      </c>
      <c r="P591" s="10">
        <v>0</v>
      </c>
      <c r="Q591" s="10">
        <v>0</v>
      </c>
      <c r="R591" s="10">
        <v>0</v>
      </c>
      <c r="S591" s="10">
        <v>100</v>
      </c>
      <c r="T591" s="10">
        <v>150</v>
      </c>
      <c r="U591" s="10">
        <v>0</v>
      </c>
      <c r="V591" s="10">
        <v>0</v>
      </c>
      <c r="W591" s="2"/>
      <c r="X591" s="10">
        <v>100</v>
      </c>
      <c r="Y591" s="10">
        <v>0</v>
      </c>
      <c r="Z591" s="10">
        <v>0</v>
      </c>
      <c r="AA591" s="10">
        <v>200</v>
      </c>
      <c r="AB591" s="10">
        <v>250</v>
      </c>
      <c r="AC591" s="10">
        <v>0</v>
      </c>
      <c r="AD591" s="10">
        <v>100</v>
      </c>
      <c r="AE591" s="10">
        <v>150</v>
      </c>
      <c r="AF591" s="10">
        <v>0</v>
      </c>
      <c r="AG591" s="10">
        <v>0</v>
      </c>
      <c r="AH591" s="10">
        <v>0</v>
      </c>
      <c r="AI591" s="10">
        <v>0</v>
      </c>
      <c r="AJ591" s="3"/>
      <c r="AK591" s="10">
        <v>0</v>
      </c>
      <c r="AL591" s="10">
        <v>0</v>
      </c>
      <c r="AM591" s="3"/>
      <c r="AN591" s="10">
        <f>ROUND(VLOOKUP($C591,$B$4:$BH$42,39,FALSE),0)</f>
        <v>0</v>
      </c>
      <c r="AO591" s="10">
        <f>ROUND(VLOOKUP($C591,$B$4:$BH$42,40,FALSE),0)</f>
        <v>0</v>
      </c>
      <c r="AP591" s="10">
        <f>ROUND(VLOOKUP($C591,$B$4:$BH$42,41,FALSE),0)</f>
        <v>0</v>
      </c>
      <c r="AQ591" s="10">
        <f>ROUND(VLOOKUP($C591,$B$4:$BH$42,42,FALSE),0)</f>
        <v>0</v>
      </c>
      <c r="AR591" s="10">
        <f>ROUND(VLOOKUP($C591,$B$4:$BH$42,43,FALSE),0)</f>
        <v>0</v>
      </c>
      <c r="AS591" s="10">
        <f>ROUND(VLOOKUP($C591,$B$4:$BH$42,44,FALSE),0)</f>
        <v>0</v>
      </c>
      <c r="AT591" s="10">
        <f>ROUND(VLOOKUP($C591,$B$4:$BH$42,45,FALSE),0)</f>
        <v>0</v>
      </c>
      <c r="AU591" s="10">
        <f>ROUND(VLOOKUP($C591,$B$4:$BH$42,46,FALSE),0)</f>
        <v>0</v>
      </c>
      <c r="AV591" s="10">
        <f>ROUND(VLOOKUP($C591,$B$4:$BH$42,47,FALSE),0)</f>
        <v>0</v>
      </c>
      <c r="AW591" s="10">
        <f>ROUND(VLOOKUP($C591,$B$4:$BH$42,48,FALSE),0)</f>
        <v>0</v>
      </c>
      <c r="AX591" s="10">
        <f>ROUND(VLOOKUP($C591,$B$4:$BH$42,49,FALSE),0)</f>
        <v>0</v>
      </c>
      <c r="AY591" s="3"/>
      <c r="AZ591" s="10">
        <v>6000</v>
      </c>
      <c r="BA591" s="10">
        <v>2000</v>
      </c>
      <c r="BB591" s="10">
        <v>210</v>
      </c>
      <c r="BC591" s="10">
        <v>0</v>
      </c>
      <c r="BD591" s="10">
        <v>0</v>
      </c>
      <c r="BE591" s="10">
        <v>60</v>
      </c>
      <c r="BF591" s="3"/>
      <c r="BG591" s="10">
        <v>1000</v>
      </c>
      <c r="BH591" s="10">
        <v>5000</v>
      </c>
      <c r="BI591" s="3"/>
      <c r="BJ591" s="21">
        <v>1</v>
      </c>
      <c r="BK591" s="65">
        <v>0</v>
      </c>
      <c r="BL591" s="65">
        <v>0</v>
      </c>
      <c r="BM591" s="6">
        <f t="shared" si="2249"/>
        <v>121.20625</v>
      </c>
      <c r="BN591" s="8">
        <f t="shared" si="2250"/>
        <v>250.60532687651326</v>
      </c>
      <c r="BO591" s="12">
        <f t="shared" si="2251"/>
        <v>174.28405521081493</v>
      </c>
      <c r="BP591" s="50">
        <f>(1-'#Constant'!$A$3)/($J591*'#Constant'!$B$3/'#Constant'!$C$3^($D591-1)+1)+'#Constant'!$A$3</f>
        <v>0.87217391304347835</v>
      </c>
      <c r="BQ591" s="4">
        <f t="shared" si="2252"/>
        <v>206.38085742771682</v>
      </c>
      <c r="BR591" s="50">
        <f>(1-'#Constant'!$A$3)/($K591*'#Constant'!$B$3/'#Constant'!$C$3^($D591-1)+1)+'#Constant'!$A$3</f>
        <v>0.87217391304347835</v>
      </c>
      <c r="BS591" s="4">
        <f t="shared" si="2253"/>
        <v>294.8297963253097</v>
      </c>
      <c r="BT591">
        <f>BO591/$BO$4*100</f>
        <v>132.46247951866042</v>
      </c>
    </row>
    <row r="592" spans="1:72" s="13" customFormat="1" ht="17.25" thickBot="1" x14ac:dyDescent="0.35">
      <c r="B592" s="20"/>
      <c r="D592" s="14">
        <v>1</v>
      </c>
      <c r="E592" s="14">
        <v>1</v>
      </c>
      <c r="F592" s="19">
        <v>1</v>
      </c>
      <c r="G592" s="15">
        <f t="shared" ref="G592:K592" si="2259">G591</f>
        <v>100</v>
      </c>
      <c r="H592" s="15">
        <f t="shared" si="2259"/>
        <v>100</v>
      </c>
      <c r="I592" s="15">
        <f t="shared" si="2259"/>
        <v>3600</v>
      </c>
      <c r="J592" s="15">
        <f t="shared" si="2259"/>
        <v>50</v>
      </c>
      <c r="K592" s="15">
        <f t="shared" si="2259"/>
        <v>50</v>
      </c>
      <c r="L592" s="16"/>
      <c r="M592" s="15">
        <v>100</v>
      </c>
      <c r="N592" s="15">
        <v>0</v>
      </c>
      <c r="O592" s="15">
        <v>0</v>
      </c>
      <c r="P592" s="15">
        <v>0</v>
      </c>
      <c r="Q592" s="15">
        <v>0</v>
      </c>
      <c r="R592" s="15">
        <v>0</v>
      </c>
      <c r="S592" s="15">
        <v>100</v>
      </c>
      <c r="T592" s="15">
        <v>150</v>
      </c>
      <c r="U592" s="15">
        <v>0</v>
      </c>
      <c r="V592" s="15">
        <v>0</v>
      </c>
      <c r="W592" s="16"/>
      <c r="X592" s="15">
        <v>100</v>
      </c>
      <c r="Y592" s="15">
        <v>0</v>
      </c>
      <c r="Z592" s="15">
        <v>0</v>
      </c>
      <c r="AA592" s="15">
        <v>200</v>
      </c>
      <c r="AB592" s="15">
        <v>250</v>
      </c>
      <c r="AC592" s="15">
        <v>0</v>
      </c>
      <c r="AD592" s="15">
        <v>100</v>
      </c>
      <c r="AE592" s="15">
        <v>150</v>
      </c>
      <c r="AF592" s="15">
        <v>0</v>
      </c>
      <c r="AG592" s="15">
        <v>0</v>
      </c>
      <c r="AH592" s="15">
        <v>0</v>
      </c>
      <c r="AI592" s="15">
        <v>0</v>
      </c>
      <c r="AJ592" s="17"/>
      <c r="AK592" s="15">
        <v>0</v>
      </c>
      <c r="AL592" s="15">
        <v>0</v>
      </c>
      <c r="AM592" s="17"/>
      <c r="AN592" s="15">
        <f t="shared" ref="AN592:AX592" si="2260">AN591</f>
        <v>0</v>
      </c>
      <c r="AO592" s="15">
        <f t="shared" si="2260"/>
        <v>0</v>
      </c>
      <c r="AP592" s="15">
        <f t="shared" si="2260"/>
        <v>0</v>
      </c>
      <c r="AQ592" s="15">
        <f t="shared" si="2260"/>
        <v>0</v>
      </c>
      <c r="AR592" s="15">
        <f t="shared" si="2260"/>
        <v>0</v>
      </c>
      <c r="AS592" s="15">
        <f t="shared" si="2260"/>
        <v>0</v>
      </c>
      <c r="AT592" s="15">
        <f t="shared" si="2260"/>
        <v>0</v>
      </c>
      <c r="AU592" s="15">
        <f t="shared" si="2260"/>
        <v>0</v>
      </c>
      <c r="AV592" s="15">
        <f t="shared" si="2260"/>
        <v>0</v>
      </c>
      <c r="AW592" s="15">
        <f t="shared" si="2260"/>
        <v>0</v>
      </c>
      <c r="AX592" s="15">
        <f t="shared" si="2260"/>
        <v>0</v>
      </c>
      <c r="AY592" s="17"/>
      <c r="AZ592" s="15">
        <f t="shared" ref="AZ592:BA592" si="2261">AZ591</f>
        <v>6000</v>
      </c>
      <c r="BA592" s="15">
        <f t="shared" si="2261"/>
        <v>2000</v>
      </c>
      <c r="BB592" s="15">
        <f>BB591</f>
        <v>210</v>
      </c>
      <c r="BC592" s="15">
        <f t="shared" ref="BC592:BE592" si="2262">BC591</f>
        <v>0</v>
      </c>
      <c r="BD592" s="15">
        <f t="shared" si="2262"/>
        <v>0</v>
      </c>
      <c r="BE592" s="15">
        <f t="shared" si="2262"/>
        <v>60</v>
      </c>
      <c r="BF592" s="17"/>
      <c r="BG592" s="15">
        <f t="shared" ref="BG592:BH592" si="2263">BG591</f>
        <v>1000</v>
      </c>
      <c r="BH592" s="15">
        <f t="shared" si="2263"/>
        <v>5000</v>
      </c>
      <c r="BI592" s="17"/>
      <c r="BJ592" s="22">
        <f>G592/G591</f>
        <v>1</v>
      </c>
      <c r="BK592" s="65">
        <f>BK591</f>
        <v>0</v>
      </c>
      <c r="BL592" s="65">
        <f>BL591</f>
        <v>0</v>
      </c>
      <c r="BM592" s="6">
        <f t="shared" si="2249"/>
        <v>121.20625</v>
      </c>
      <c r="BN592" s="8">
        <f t="shared" si="2250"/>
        <v>250.60532687651326</v>
      </c>
      <c r="BO592" s="12">
        <f t="shared" si="2251"/>
        <v>174.28405521081493</v>
      </c>
      <c r="BP592" s="50">
        <f>(1-'#Constant'!$A$3)/($J592*'#Constant'!$B$3/'#Constant'!$C$3^($D592-1)+1)+'#Constant'!$A$3</f>
        <v>0.87217391304347835</v>
      </c>
      <c r="BQ592" s="4">
        <f t="shared" si="2252"/>
        <v>206.38085742771682</v>
      </c>
      <c r="BR592" s="50">
        <f>(1-'#Constant'!$A$3)/($K592*'#Constant'!$B$3/'#Constant'!$C$3^($D592-1)+1)+'#Constant'!$A$3</f>
        <v>0.87217391304347835</v>
      </c>
      <c r="BS592" s="4">
        <f t="shared" si="2253"/>
        <v>294.8297963253097</v>
      </c>
      <c r="BT592"/>
    </row>
    <row r="593" spans="1:72" x14ac:dyDescent="0.3">
      <c r="A593">
        <v>670</v>
      </c>
      <c r="B593" s="18" t="str">
        <f>VLOOKUP(CONCATENATE("CREATURE_NAME_",A593),[1]Localization_Hero!$A:$E,2,FALSE)</f>
        <v>{1}의 빛</v>
      </c>
      <c r="C593" s="43" t="str">
        <f>VLOOKUP($A593,[2]CreatureTable!$A:$I,9,FALSE)</f>
        <v>Mechanic</v>
      </c>
      <c r="D593">
        <v>1</v>
      </c>
      <c r="E593">
        <v>1</v>
      </c>
      <c r="F593" s="18">
        <v>1</v>
      </c>
      <c r="G593" s="10">
        <v>100</v>
      </c>
      <c r="H593" s="10">
        <v>100</v>
      </c>
      <c r="I593" s="10">
        <v>3600</v>
      </c>
      <c r="J593" s="10">
        <v>50</v>
      </c>
      <c r="K593" s="10">
        <v>50</v>
      </c>
      <c r="L593" s="2"/>
      <c r="M593" s="10">
        <v>150</v>
      </c>
      <c r="N593" s="10">
        <v>0</v>
      </c>
      <c r="O593" s="10">
        <v>0</v>
      </c>
      <c r="P593" s="10">
        <v>0</v>
      </c>
      <c r="Q593" s="10">
        <v>0</v>
      </c>
      <c r="R593" s="10">
        <v>0</v>
      </c>
      <c r="S593" s="10">
        <v>100</v>
      </c>
      <c r="T593" s="10">
        <v>250</v>
      </c>
      <c r="U593" s="10">
        <v>0</v>
      </c>
      <c r="V593" s="10">
        <v>0</v>
      </c>
      <c r="W593" s="2"/>
      <c r="X593" s="10">
        <v>150</v>
      </c>
      <c r="Y593" s="10">
        <v>0</v>
      </c>
      <c r="Z593" s="10">
        <v>0</v>
      </c>
      <c r="AA593" s="10">
        <v>0</v>
      </c>
      <c r="AB593" s="10">
        <v>0</v>
      </c>
      <c r="AC593" s="10">
        <v>0</v>
      </c>
      <c r="AD593" s="10">
        <v>100</v>
      </c>
      <c r="AE593" s="10">
        <v>250</v>
      </c>
      <c r="AF593" s="10">
        <v>0</v>
      </c>
      <c r="AG593" s="10">
        <v>0</v>
      </c>
      <c r="AH593" s="10">
        <v>0</v>
      </c>
      <c r="AI593" s="10">
        <v>0</v>
      </c>
      <c r="AJ593" s="3"/>
      <c r="AK593" s="10">
        <v>0</v>
      </c>
      <c r="AL593" s="10">
        <v>0</v>
      </c>
      <c r="AM593" s="3"/>
      <c r="AN593" s="10">
        <f>ROUND(VLOOKUP($C593,$B$4:$BH$42,39,FALSE),0)</f>
        <v>0</v>
      </c>
      <c r="AO593" s="10">
        <f>ROUND(VLOOKUP($C593,$B$4:$BH$42,40,FALSE),0)</f>
        <v>0</v>
      </c>
      <c r="AP593" s="10">
        <f>ROUND(VLOOKUP($C593,$B$4:$BH$42,41,FALSE),0)</f>
        <v>0</v>
      </c>
      <c r="AQ593" s="10">
        <f>ROUND(VLOOKUP($C593,$B$4:$BH$42,42,FALSE),0)</f>
        <v>0</v>
      </c>
      <c r="AR593" s="10">
        <f>ROUND(VLOOKUP($C593,$B$4:$BH$42,43,FALSE),0)</f>
        <v>0</v>
      </c>
      <c r="AS593" s="10">
        <f>ROUND(VLOOKUP($C593,$B$4:$BH$42,44,FALSE),0)</f>
        <v>0</v>
      </c>
      <c r="AT593" s="10">
        <f>ROUND(VLOOKUP($C593,$B$4:$BH$42,45,FALSE),0)</f>
        <v>0</v>
      </c>
      <c r="AU593" s="10">
        <f>ROUND(VLOOKUP($C593,$B$4:$BH$42,46,FALSE),0)</f>
        <v>0</v>
      </c>
      <c r="AV593" s="10">
        <f>ROUND(VLOOKUP($C593,$B$4:$BH$42,47,FALSE),0)</f>
        <v>0</v>
      </c>
      <c r="AW593" s="10">
        <f>ROUND(VLOOKUP($C593,$B$4:$BH$42,48,FALSE),0)</f>
        <v>0</v>
      </c>
      <c r="AX593" s="10">
        <f>ROUND(VLOOKUP($C593,$B$4:$BH$42,49,FALSE),0)</f>
        <v>0</v>
      </c>
      <c r="AY593" s="3"/>
      <c r="AZ593" s="10">
        <v>6000</v>
      </c>
      <c r="BA593" s="10">
        <v>6000</v>
      </c>
      <c r="BB593" s="10">
        <v>435</v>
      </c>
      <c r="BC593" s="10"/>
      <c r="BD593" s="10">
        <v>0</v>
      </c>
      <c r="BE593" s="10">
        <v>60</v>
      </c>
      <c r="BF593" s="3"/>
      <c r="BG593" s="10">
        <v>1000</v>
      </c>
      <c r="BH593" s="10">
        <v>5000</v>
      </c>
      <c r="BI593" s="3"/>
      <c r="BJ593" s="21">
        <v>1</v>
      </c>
      <c r="BK593" s="65">
        <v>0</v>
      </c>
      <c r="BL593" s="65">
        <v>0</v>
      </c>
      <c r="BM593" s="6">
        <f t="shared" si="2249"/>
        <v>132.60937499999997</v>
      </c>
      <c r="BN593" s="8">
        <f t="shared" si="2250"/>
        <v>206.38085742771682</v>
      </c>
      <c r="BO593" s="12">
        <f t="shared" si="2251"/>
        <v>165.43287616267096</v>
      </c>
      <c r="BP593" s="50">
        <f>(1-'#Constant'!$A$3)/($J593*'#Constant'!$B$3/'#Constant'!$C$3^($D593-1)+1)+'#Constant'!$A$3</f>
        <v>0.87217391304347835</v>
      </c>
      <c r="BQ593" s="4">
        <f t="shared" si="2252"/>
        <v>206.38085742771682</v>
      </c>
      <c r="BR593" s="50">
        <f>(1-'#Constant'!$A$3)/($K593*'#Constant'!$B$3/'#Constant'!$C$3^($D593-1)+1)+'#Constant'!$A$3</f>
        <v>0.87217391304347835</v>
      </c>
      <c r="BS593" s="4">
        <f t="shared" si="2253"/>
        <v>206.38085742771682</v>
      </c>
      <c r="BT593">
        <f>BO593/$BO$4*100</f>
        <v>125.73524837888365</v>
      </c>
    </row>
    <row r="594" spans="1:72" s="13" customFormat="1" ht="17.25" thickBot="1" x14ac:dyDescent="0.35">
      <c r="B594" s="20"/>
      <c r="D594" s="14">
        <v>1</v>
      </c>
      <c r="E594" s="14">
        <v>1</v>
      </c>
      <c r="F594" s="19">
        <v>1</v>
      </c>
      <c r="G594" s="15">
        <f t="shared" ref="G594:K594" si="2264">G593</f>
        <v>100</v>
      </c>
      <c r="H594" s="15">
        <f t="shared" si="2264"/>
        <v>100</v>
      </c>
      <c r="I594" s="15">
        <f t="shared" si="2264"/>
        <v>3600</v>
      </c>
      <c r="J594" s="15">
        <f t="shared" si="2264"/>
        <v>50</v>
      </c>
      <c r="K594" s="15">
        <f t="shared" si="2264"/>
        <v>50</v>
      </c>
      <c r="L594" s="16"/>
      <c r="M594" s="15">
        <v>150</v>
      </c>
      <c r="N594" s="15">
        <v>0</v>
      </c>
      <c r="O594" s="15">
        <v>0</v>
      </c>
      <c r="P594" s="15">
        <v>0</v>
      </c>
      <c r="Q594" s="15">
        <v>0</v>
      </c>
      <c r="R594" s="15">
        <v>0</v>
      </c>
      <c r="S594" s="15">
        <v>100</v>
      </c>
      <c r="T594" s="15">
        <v>250</v>
      </c>
      <c r="U594" s="15">
        <v>0</v>
      </c>
      <c r="V594" s="15">
        <v>0</v>
      </c>
      <c r="W594" s="16"/>
      <c r="X594" s="15">
        <v>150</v>
      </c>
      <c r="Y594" s="15">
        <v>0</v>
      </c>
      <c r="Z594" s="15">
        <v>0</v>
      </c>
      <c r="AA594" s="15">
        <v>0</v>
      </c>
      <c r="AB594" s="15">
        <v>0</v>
      </c>
      <c r="AC594" s="15">
        <v>0</v>
      </c>
      <c r="AD594" s="15">
        <v>100</v>
      </c>
      <c r="AE594" s="15">
        <v>250</v>
      </c>
      <c r="AF594" s="15">
        <v>0</v>
      </c>
      <c r="AG594" s="15">
        <v>0</v>
      </c>
      <c r="AH594" s="15">
        <v>0</v>
      </c>
      <c r="AI594" s="15">
        <v>0</v>
      </c>
      <c r="AJ594" s="17"/>
      <c r="AK594" s="15">
        <v>0</v>
      </c>
      <c r="AL594" s="15">
        <v>0</v>
      </c>
      <c r="AM594" s="17"/>
      <c r="AN594" s="15">
        <f t="shared" ref="AN594:AX594" si="2265">AN593</f>
        <v>0</v>
      </c>
      <c r="AO594" s="15">
        <f t="shared" si="2265"/>
        <v>0</v>
      </c>
      <c r="AP594" s="15">
        <f t="shared" si="2265"/>
        <v>0</v>
      </c>
      <c r="AQ594" s="15">
        <f t="shared" si="2265"/>
        <v>0</v>
      </c>
      <c r="AR594" s="15">
        <f t="shared" si="2265"/>
        <v>0</v>
      </c>
      <c r="AS594" s="15">
        <f t="shared" si="2265"/>
        <v>0</v>
      </c>
      <c r="AT594" s="15">
        <f t="shared" si="2265"/>
        <v>0</v>
      </c>
      <c r="AU594" s="15">
        <f t="shared" si="2265"/>
        <v>0</v>
      </c>
      <c r="AV594" s="15">
        <f t="shared" si="2265"/>
        <v>0</v>
      </c>
      <c r="AW594" s="15">
        <f t="shared" si="2265"/>
        <v>0</v>
      </c>
      <c r="AX594" s="15">
        <f t="shared" si="2265"/>
        <v>0</v>
      </c>
      <c r="AY594" s="17"/>
      <c r="AZ594" s="15">
        <f t="shared" ref="AZ594:BA594" si="2266">AZ593</f>
        <v>6000</v>
      </c>
      <c r="BA594" s="15">
        <f t="shared" si="2266"/>
        <v>6000</v>
      </c>
      <c r="BB594" s="10">
        <f>BB593</f>
        <v>435</v>
      </c>
      <c r="BC594" s="15"/>
      <c r="BD594" s="15">
        <f t="shared" ref="BD594:BE594" si="2267">BD593</f>
        <v>0</v>
      </c>
      <c r="BE594" s="15">
        <f t="shared" si="2267"/>
        <v>60</v>
      </c>
      <c r="BF594" s="17"/>
      <c r="BG594" s="15">
        <f t="shared" ref="BG594:BH594" si="2268">BG593</f>
        <v>1000</v>
      </c>
      <c r="BH594" s="15">
        <f t="shared" si="2268"/>
        <v>5000</v>
      </c>
      <c r="BI594" s="17"/>
      <c r="BJ594" s="22">
        <f>G594/G593</f>
        <v>1</v>
      </c>
      <c r="BK594" s="65">
        <f t="shared" ref="BK594:BL594" si="2269">BK593</f>
        <v>0</v>
      </c>
      <c r="BL594" s="65">
        <f t="shared" si="2269"/>
        <v>0</v>
      </c>
      <c r="BM594" s="6">
        <f t="shared" si="2249"/>
        <v>132.60937499999997</v>
      </c>
      <c r="BN594" s="8">
        <f t="shared" si="2250"/>
        <v>206.38085742771682</v>
      </c>
      <c r="BO594" s="12">
        <f t="shared" si="2251"/>
        <v>165.43287616267096</v>
      </c>
      <c r="BP594" s="50">
        <f>(1-'#Constant'!$A$3)/($J594*'#Constant'!$B$3/'#Constant'!$C$3^($D594-1)+1)+'#Constant'!$A$3</f>
        <v>0.87217391304347835</v>
      </c>
      <c r="BQ594" s="4">
        <f t="shared" si="2252"/>
        <v>206.38085742771682</v>
      </c>
      <c r="BR594" s="50">
        <f>(1-'#Constant'!$A$3)/($K594*'#Constant'!$B$3/'#Constant'!$C$3^($D594-1)+1)+'#Constant'!$A$3</f>
        <v>0.87217391304347835</v>
      </c>
      <c r="BS594" s="4">
        <f t="shared" si="2253"/>
        <v>206.38085742771682</v>
      </c>
      <c r="BT594"/>
    </row>
    <row r="595" spans="1:72" x14ac:dyDescent="0.3">
      <c r="A595">
        <v>671</v>
      </c>
      <c r="B595" s="18" t="s">
        <v>294</v>
      </c>
      <c r="C595" s="43" t="s">
        <v>77</v>
      </c>
      <c r="D595">
        <v>1</v>
      </c>
      <c r="E595">
        <v>1</v>
      </c>
      <c r="F595" s="18">
        <v>1</v>
      </c>
      <c r="G595" s="10">
        <v>100</v>
      </c>
      <c r="H595" s="10">
        <v>100</v>
      </c>
      <c r="I595" s="10">
        <v>3600</v>
      </c>
      <c r="J595" s="10">
        <v>50</v>
      </c>
      <c r="K595" s="10">
        <v>50</v>
      </c>
      <c r="L595" s="2"/>
      <c r="M595" s="10">
        <v>50</v>
      </c>
      <c r="N595" s="10">
        <v>0</v>
      </c>
      <c r="O595" s="10">
        <v>0</v>
      </c>
      <c r="P595" s="10">
        <v>100</v>
      </c>
      <c r="Q595" s="10">
        <v>0</v>
      </c>
      <c r="R595" s="10">
        <v>0</v>
      </c>
      <c r="S595" s="10">
        <v>100</v>
      </c>
      <c r="T595" s="10">
        <v>0</v>
      </c>
      <c r="U595" s="10">
        <v>0</v>
      </c>
      <c r="V595" s="10">
        <v>100</v>
      </c>
      <c r="W595" s="2"/>
      <c r="X595" s="10">
        <v>150</v>
      </c>
      <c r="Y595" s="10">
        <v>0</v>
      </c>
      <c r="Z595" s="10">
        <v>0</v>
      </c>
      <c r="AA595" s="10">
        <v>100</v>
      </c>
      <c r="AB595" s="10">
        <v>0</v>
      </c>
      <c r="AC595" s="10">
        <v>0</v>
      </c>
      <c r="AD595" s="10">
        <v>100</v>
      </c>
      <c r="AE595" s="10">
        <v>0</v>
      </c>
      <c r="AF595" s="10">
        <v>0</v>
      </c>
      <c r="AG595" s="10">
        <v>100</v>
      </c>
      <c r="AH595" s="10">
        <v>0</v>
      </c>
      <c r="AI595" s="10">
        <v>0</v>
      </c>
      <c r="AJ595" s="3"/>
      <c r="AK595" s="10">
        <v>150</v>
      </c>
      <c r="AL595" s="10">
        <v>0</v>
      </c>
      <c r="AM595" s="3"/>
      <c r="AN595" s="10">
        <v>0</v>
      </c>
      <c r="AO595" s="10">
        <v>0</v>
      </c>
      <c r="AP595" s="10">
        <v>0</v>
      </c>
      <c r="AQ595" s="10">
        <v>0</v>
      </c>
      <c r="AR595" s="10">
        <v>0</v>
      </c>
      <c r="AS595" s="10">
        <v>0</v>
      </c>
      <c r="AT595" s="10">
        <v>0</v>
      </c>
      <c r="AU595" s="10">
        <v>0</v>
      </c>
      <c r="AV595" s="10">
        <v>0</v>
      </c>
      <c r="AW595" s="10">
        <v>0</v>
      </c>
      <c r="AX595" s="10">
        <v>0</v>
      </c>
      <c r="AY595" s="3"/>
      <c r="AZ595" s="10">
        <v>6000</v>
      </c>
      <c r="BA595" s="10">
        <v>6000</v>
      </c>
      <c r="BB595" s="10">
        <v>325</v>
      </c>
      <c r="BC595" s="10">
        <v>25</v>
      </c>
      <c r="BD595" s="10">
        <v>0</v>
      </c>
      <c r="BE595" s="10">
        <v>60</v>
      </c>
      <c r="BF595" s="3"/>
      <c r="BG595" s="10">
        <v>1000</v>
      </c>
      <c r="BH595" s="10">
        <v>5000</v>
      </c>
      <c r="BI595" s="3"/>
      <c r="BJ595" s="21">
        <v>1</v>
      </c>
      <c r="BK595" s="65">
        <v>0</v>
      </c>
      <c r="BL595" s="65">
        <v>0</v>
      </c>
      <c r="BM595" s="6">
        <v>117.87499999999997</v>
      </c>
      <c r="BN595" s="8">
        <v>273.90052066024145</v>
      </c>
      <c r="BO595" s="12">
        <v>179.68312072319412</v>
      </c>
      <c r="BP595" s="50">
        <v>0.87217391304347835</v>
      </c>
      <c r="BQ595" s="4">
        <v>254.79118200952695</v>
      </c>
      <c r="BR595" s="50">
        <v>0.87217391304347835</v>
      </c>
      <c r="BS595" s="4">
        <v>254.79118200952695</v>
      </c>
      <c r="BT595">
        <v>136.56597369079429</v>
      </c>
    </row>
    <row r="596" spans="1:72" s="13" customFormat="1" ht="17.25" thickBot="1" x14ac:dyDescent="0.35">
      <c r="B596" s="20"/>
      <c r="D596" s="14">
        <v>1</v>
      </c>
      <c r="E596" s="14">
        <v>1</v>
      </c>
      <c r="F596" s="19">
        <v>1</v>
      </c>
      <c r="G596" s="15">
        <v>100</v>
      </c>
      <c r="H596" s="15">
        <v>100</v>
      </c>
      <c r="I596" s="15">
        <v>3600</v>
      </c>
      <c r="J596" s="15">
        <v>50</v>
      </c>
      <c r="K596" s="15">
        <v>50</v>
      </c>
      <c r="L596" s="16"/>
      <c r="M596" s="15">
        <v>50</v>
      </c>
      <c r="N596" s="15">
        <v>0</v>
      </c>
      <c r="O596" s="15">
        <v>0</v>
      </c>
      <c r="P596" s="15">
        <v>100</v>
      </c>
      <c r="Q596" s="15">
        <v>0</v>
      </c>
      <c r="R596" s="15">
        <v>0</v>
      </c>
      <c r="S596" s="15">
        <v>100</v>
      </c>
      <c r="T596" s="15">
        <v>0</v>
      </c>
      <c r="U596" s="15">
        <v>0</v>
      </c>
      <c r="V596" s="15">
        <v>100</v>
      </c>
      <c r="W596" s="16"/>
      <c r="X596" s="15">
        <v>150</v>
      </c>
      <c r="Y596" s="15">
        <v>0</v>
      </c>
      <c r="Z596" s="15">
        <v>0</v>
      </c>
      <c r="AA596" s="15">
        <v>100</v>
      </c>
      <c r="AB596" s="15">
        <v>0</v>
      </c>
      <c r="AC596" s="15">
        <v>0</v>
      </c>
      <c r="AD596" s="15">
        <v>100</v>
      </c>
      <c r="AE596" s="15">
        <v>0</v>
      </c>
      <c r="AF596" s="15">
        <v>0</v>
      </c>
      <c r="AG596" s="15">
        <v>100</v>
      </c>
      <c r="AH596" s="15">
        <v>0</v>
      </c>
      <c r="AI596" s="15">
        <v>0</v>
      </c>
      <c r="AJ596" s="17"/>
      <c r="AK596" s="15">
        <v>150</v>
      </c>
      <c r="AL596" s="15">
        <v>0</v>
      </c>
      <c r="AM596" s="17"/>
      <c r="AN596" s="15">
        <v>0</v>
      </c>
      <c r="AO596" s="15">
        <v>0</v>
      </c>
      <c r="AP596" s="15">
        <v>0</v>
      </c>
      <c r="AQ596" s="15">
        <v>0</v>
      </c>
      <c r="AR596" s="15">
        <v>0</v>
      </c>
      <c r="AS596" s="15">
        <v>0</v>
      </c>
      <c r="AT596" s="15">
        <v>0</v>
      </c>
      <c r="AU596" s="15">
        <v>0</v>
      </c>
      <c r="AV596" s="15">
        <v>0</v>
      </c>
      <c r="AW596" s="15">
        <v>0</v>
      </c>
      <c r="AX596" s="15">
        <v>0</v>
      </c>
      <c r="AY596" s="17"/>
      <c r="AZ596" s="15">
        <v>6000</v>
      </c>
      <c r="BA596" s="15">
        <v>6000</v>
      </c>
      <c r="BB596" s="15">
        <f>BB595</f>
        <v>325</v>
      </c>
      <c r="BC596" s="15">
        <v>25</v>
      </c>
      <c r="BD596" s="15">
        <v>0</v>
      </c>
      <c r="BE596" s="15">
        <v>60</v>
      </c>
      <c r="BF596" s="17"/>
      <c r="BG596" s="15">
        <v>1000</v>
      </c>
      <c r="BH596" s="15">
        <v>5000</v>
      </c>
      <c r="BI596" s="17"/>
      <c r="BJ596" s="22">
        <v>1</v>
      </c>
      <c r="BK596" s="65">
        <v>0</v>
      </c>
      <c r="BL596" s="65">
        <v>0</v>
      </c>
      <c r="BM596" s="6">
        <v>117.87499999999997</v>
      </c>
      <c r="BN596" s="8">
        <v>273.90052066024145</v>
      </c>
      <c r="BO596" s="12">
        <v>179.68312072319412</v>
      </c>
      <c r="BP596" s="50">
        <v>0.87217391304347835</v>
      </c>
      <c r="BQ596" s="4">
        <v>254.79118200952695</v>
      </c>
      <c r="BR596" s="50">
        <v>0.87217391304347835</v>
      </c>
      <c r="BS596" s="4">
        <v>254.79118200952695</v>
      </c>
      <c r="BT596"/>
    </row>
    <row r="597" spans="1:72" x14ac:dyDescent="0.3">
      <c r="A597">
        <v>672</v>
      </c>
      <c r="B597" s="18" t="e">
        <f>VLOOKUP(CONCATENATE("CREATURE_NAME_",A597),[1]Localization_Hero!$A:$E,2,FALSE)</f>
        <v>#N/A</v>
      </c>
      <c r="C597" s="43" t="str">
        <f>VLOOKUP($A597,[2]CreatureTable!$A:$I,9,FALSE)</f>
        <v>Mechanic</v>
      </c>
      <c r="D597">
        <v>1</v>
      </c>
      <c r="E597">
        <v>1</v>
      </c>
      <c r="F597" s="18">
        <v>1</v>
      </c>
      <c r="G597" s="10">
        <v>100</v>
      </c>
      <c r="H597" s="10">
        <v>100</v>
      </c>
      <c r="I597" s="10">
        <v>3600</v>
      </c>
      <c r="J597" s="10">
        <v>50</v>
      </c>
      <c r="K597" s="10">
        <v>50</v>
      </c>
      <c r="L597" s="2"/>
      <c r="M597" s="10">
        <v>150</v>
      </c>
      <c r="N597" s="10">
        <v>0</v>
      </c>
      <c r="O597" s="10">
        <v>0</v>
      </c>
      <c r="P597" s="10">
        <v>0</v>
      </c>
      <c r="Q597" s="10">
        <v>0</v>
      </c>
      <c r="R597" s="10">
        <v>0</v>
      </c>
      <c r="S597" s="10">
        <v>100</v>
      </c>
      <c r="T597" s="10">
        <v>250</v>
      </c>
      <c r="U597" s="10">
        <v>0</v>
      </c>
      <c r="V597" s="10">
        <v>0</v>
      </c>
      <c r="W597" s="2"/>
      <c r="X597" s="10">
        <v>150</v>
      </c>
      <c r="Y597" s="10">
        <v>0</v>
      </c>
      <c r="Z597" s="10">
        <v>0</v>
      </c>
      <c r="AA597" s="10">
        <v>0</v>
      </c>
      <c r="AB597" s="10">
        <v>0</v>
      </c>
      <c r="AC597" s="10">
        <v>0</v>
      </c>
      <c r="AD597" s="10">
        <v>100</v>
      </c>
      <c r="AE597" s="10">
        <v>250</v>
      </c>
      <c r="AF597" s="10">
        <v>0</v>
      </c>
      <c r="AG597" s="10">
        <v>0</v>
      </c>
      <c r="AH597" s="10">
        <v>0</v>
      </c>
      <c r="AI597" s="10">
        <v>0</v>
      </c>
      <c r="AJ597" s="3"/>
      <c r="AK597" s="10">
        <v>0</v>
      </c>
      <c r="AL597" s="10">
        <v>0</v>
      </c>
      <c r="AM597" s="3"/>
      <c r="AN597" s="10">
        <f>ROUND(VLOOKUP($C597,$B$4:$BH$42,39,FALSE),0)</f>
        <v>0</v>
      </c>
      <c r="AO597" s="10">
        <f>ROUND(VLOOKUP($C597,$B$4:$BH$42,40,FALSE),0)</f>
        <v>0</v>
      </c>
      <c r="AP597" s="10">
        <f>ROUND(VLOOKUP($C597,$B$4:$BH$42,41,FALSE),0)</f>
        <v>0</v>
      </c>
      <c r="AQ597" s="10">
        <f>ROUND(VLOOKUP($C597,$B$4:$BH$42,42,FALSE),0)</f>
        <v>0</v>
      </c>
      <c r="AR597" s="10">
        <f>ROUND(VLOOKUP($C597,$B$4:$BH$42,43,FALSE),0)</f>
        <v>0</v>
      </c>
      <c r="AS597" s="10">
        <f>ROUND(VLOOKUP($C597,$B$4:$BH$42,44,FALSE),0)</f>
        <v>0</v>
      </c>
      <c r="AT597" s="10">
        <f>ROUND(VLOOKUP($C597,$B$4:$BH$42,45,FALSE),0)</f>
        <v>0</v>
      </c>
      <c r="AU597" s="10">
        <f>ROUND(VLOOKUP($C597,$B$4:$BH$42,46,FALSE),0)</f>
        <v>0</v>
      </c>
      <c r="AV597" s="10">
        <f>ROUND(VLOOKUP($C597,$B$4:$BH$42,47,FALSE),0)</f>
        <v>0</v>
      </c>
      <c r="AW597" s="10">
        <f>ROUND(VLOOKUP($C597,$B$4:$BH$42,48,FALSE),0)</f>
        <v>0</v>
      </c>
      <c r="AX597" s="10">
        <f>ROUND(VLOOKUP($C597,$B$4:$BH$42,49,FALSE),0)</f>
        <v>0</v>
      </c>
      <c r="AY597" s="3"/>
      <c r="AZ597" s="10">
        <v>6000</v>
      </c>
      <c r="BA597" s="10">
        <v>6000</v>
      </c>
      <c r="BB597" s="10">
        <v>475</v>
      </c>
      <c r="BC597" s="10"/>
      <c r="BD597" s="10">
        <v>0</v>
      </c>
      <c r="BE597" s="10">
        <v>60</v>
      </c>
      <c r="BF597" s="3"/>
      <c r="BG597" s="10">
        <v>1000</v>
      </c>
      <c r="BH597" s="10">
        <v>5000</v>
      </c>
      <c r="BI597" s="3"/>
      <c r="BJ597" s="21">
        <v>1</v>
      </c>
      <c r="BK597" s="65">
        <v>0</v>
      </c>
      <c r="BL597" s="65">
        <v>0</v>
      </c>
      <c r="BM597" s="6">
        <f t="shared" ref="BM597:BM598" si="2270">MAX(G597*(1+M597/1000*(1+O597/1000))*(1+0.5*T597/1000)*(1+0.25*S597/1000),(H597*(1+X597/1000*(1+Z597/1000))*(1+0.5*AE597/1000)*(1+0.25*AD597/1000)))*BG597/1000</f>
        <v>132.60937499999997</v>
      </c>
      <c r="BN597" s="8">
        <f t="shared" ref="BN597:BN598" si="2271">(BQ597+BS597)/2*(1+AI597/2000)*(1+AH597/2000)*(1+AN597/2000)*(1+AK597/2000)</f>
        <v>206.38085742771682</v>
      </c>
      <c r="BO597" s="12">
        <f t="shared" ref="BO597:BO598" si="2272">SQRT(BM597*BN597)</f>
        <v>165.43287616267096</v>
      </c>
      <c r="BP597" s="50">
        <f>(1-'#Constant'!$A$3)/($J597*'#Constant'!$B$3/'#Constant'!$C$3^($D597-1)+1)+'#Constant'!$A$3</f>
        <v>0.87217391304347835</v>
      </c>
      <c r="BQ597" s="4">
        <f t="shared" ref="BQ597:BQ598" si="2273">I597/(BP597*(1-Q597/1000*(0.5+R597/1000))*(1-P597/1000)*(1-V597/1000)*(1+U597/1000))/20</f>
        <v>206.38085742771682</v>
      </c>
      <c r="BR597" s="50">
        <f>(1-'#Constant'!$A$3)/($K597*'#Constant'!$B$3/'#Constant'!$C$3^($D597-1)+1)+'#Constant'!$A$3</f>
        <v>0.87217391304347835</v>
      </c>
      <c r="BS597" s="4">
        <f t="shared" ref="BS597:BS598" si="2274">I597/(BR597*(1-AB597/1000*(0.5+AC597/1000))*(1-AA597/1000)*(1-AG597/1000)*(1+AF597/1000))/20</f>
        <v>206.38085742771682</v>
      </c>
      <c r="BT597">
        <f>BO597/$BO$4*100</f>
        <v>125.73524837888365</v>
      </c>
    </row>
    <row r="598" spans="1:72" s="13" customFormat="1" ht="17.25" thickBot="1" x14ac:dyDescent="0.35">
      <c r="B598" s="20"/>
      <c r="D598" s="14">
        <v>1</v>
      </c>
      <c r="E598" s="14">
        <v>1</v>
      </c>
      <c r="F598" s="19">
        <v>1</v>
      </c>
      <c r="G598" s="15">
        <f t="shared" ref="G598:K598" si="2275">G597</f>
        <v>100</v>
      </c>
      <c r="H598" s="15">
        <f t="shared" si="2275"/>
        <v>100</v>
      </c>
      <c r="I598" s="15">
        <f t="shared" si="2275"/>
        <v>3600</v>
      </c>
      <c r="J598" s="15">
        <f t="shared" si="2275"/>
        <v>50</v>
      </c>
      <c r="K598" s="15">
        <f t="shared" si="2275"/>
        <v>50</v>
      </c>
      <c r="L598" s="16"/>
      <c r="M598" s="15">
        <v>150</v>
      </c>
      <c r="N598" s="15">
        <v>0</v>
      </c>
      <c r="O598" s="15">
        <v>0</v>
      </c>
      <c r="P598" s="15">
        <v>0</v>
      </c>
      <c r="Q598" s="15">
        <v>0</v>
      </c>
      <c r="R598" s="15">
        <v>0</v>
      </c>
      <c r="S598" s="15">
        <v>100</v>
      </c>
      <c r="T598" s="15">
        <v>250</v>
      </c>
      <c r="U598" s="15">
        <v>0</v>
      </c>
      <c r="V598" s="15">
        <v>0</v>
      </c>
      <c r="W598" s="16"/>
      <c r="X598" s="15">
        <v>150</v>
      </c>
      <c r="Y598" s="15">
        <v>0</v>
      </c>
      <c r="Z598" s="15">
        <v>0</v>
      </c>
      <c r="AA598" s="15">
        <v>0</v>
      </c>
      <c r="AB598" s="15">
        <v>0</v>
      </c>
      <c r="AC598" s="15">
        <v>0</v>
      </c>
      <c r="AD598" s="15">
        <v>100</v>
      </c>
      <c r="AE598" s="15">
        <v>250</v>
      </c>
      <c r="AF598" s="15">
        <v>0</v>
      </c>
      <c r="AG598" s="15">
        <v>0</v>
      </c>
      <c r="AH598" s="15">
        <v>0</v>
      </c>
      <c r="AI598" s="15">
        <v>0</v>
      </c>
      <c r="AJ598" s="17"/>
      <c r="AK598" s="15">
        <v>0</v>
      </c>
      <c r="AL598" s="15">
        <v>0</v>
      </c>
      <c r="AM598" s="17"/>
      <c r="AN598" s="15">
        <f t="shared" ref="AN598:AX598" si="2276">AN597</f>
        <v>0</v>
      </c>
      <c r="AO598" s="15">
        <f t="shared" si="2276"/>
        <v>0</v>
      </c>
      <c r="AP598" s="15">
        <f t="shared" si="2276"/>
        <v>0</v>
      </c>
      <c r="AQ598" s="15">
        <f t="shared" si="2276"/>
        <v>0</v>
      </c>
      <c r="AR598" s="15">
        <f t="shared" si="2276"/>
        <v>0</v>
      </c>
      <c r="AS598" s="15">
        <f t="shared" si="2276"/>
        <v>0</v>
      </c>
      <c r="AT598" s="15">
        <f t="shared" si="2276"/>
        <v>0</v>
      </c>
      <c r="AU598" s="15">
        <f t="shared" si="2276"/>
        <v>0</v>
      </c>
      <c r="AV598" s="15">
        <f t="shared" si="2276"/>
        <v>0</v>
      </c>
      <c r="AW598" s="15">
        <f t="shared" si="2276"/>
        <v>0</v>
      </c>
      <c r="AX598" s="15">
        <f t="shared" si="2276"/>
        <v>0</v>
      </c>
      <c r="AY598" s="17"/>
      <c r="AZ598" s="15">
        <f t="shared" ref="AZ598:BA598" si="2277">AZ597</f>
        <v>6000</v>
      </c>
      <c r="BA598" s="15">
        <f t="shared" si="2277"/>
        <v>6000</v>
      </c>
      <c r="BB598" s="10">
        <f>BB597</f>
        <v>475</v>
      </c>
      <c r="BC598" s="15"/>
      <c r="BD598" s="15">
        <f t="shared" ref="BD598:BE598" si="2278">BD597</f>
        <v>0</v>
      </c>
      <c r="BE598" s="15">
        <f t="shared" si="2278"/>
        <v>60</v>
      </c>
      <c r="BF598" s="17"/>
      <c r="BG598" s="15">
        <f t="shared" ref="BG598:BH598" si="2279">BG597</f>
        <v>1000</v>
      </c>
      <c r="BH598" s="15">
        <f t="shared" si="2279"/>
        <v>5000</v>
      </c>
      <c r="BI598" s="17"/>
      <c r="BJ598" s="22">
        <f>G598/G597</f>
        <v>1</v>
      </c>
      <c r="BK598" s="65">
        <f t="shared" ref="BK598:BL598" si="2280">BK597</f>
        <v>0</v>
      </c>
      <c r="BL598" s="65">
        <f t="shared" si="2280"/>
        <v>0</v>
      </c>
      <c r="BM598" s="6">
        <f t="shared" si="2270"/>
        <v>132.60937499999997</v>
      </c>
      <c r="BN598" s="8">
        <f t="shared" si="2271"/>
        <v>206.38085742771682</v>
      </c>
      <c r="BO598" s="12">
        <f t="shared" si="2272"/>
        <v>165.43287616267096</v>
      </c>
      <c r="BP598" s="50">
        <f>(1-'#Constant'!$A$3)/($J598*'#Constant'!$B$3/'#Constant'!$C$3^($D598-1)+1)+'#Constant'!$A$3</f>
        <v>0.87217391304347835</v>
      </c>
      <c r="BQ598" s="4">
        <f t="shared" si="2273"/>
        <v>206.38085742771682</v>
      </c>
      <c r="BR598" s="50">
        <f>(1-'#Constant'!$A$3)/($K598*'#Constant'!$B$3/'#Constant'!$C$3^($D598-1)+1)+'#Constant'!$A$3</f>
        <v>0.87217391304347835</v>
      </c>
      <c r="BS598" s="4">
        <f t="shared" si="2274"/>
        <v>206.38085742771682</v>
      </c>
      <c r="BT598"/>
    </row>
    <row r="599" spans="1:72" x14ac:dyDescent="0.3">
      <c r="A599">
        <v>673</v>
      </c>
      <c r="B599" s="18" t="s">
        <v>194</v>
      </c>
      <c r="C599" s="43" t="s">
        <v>77</v>
      </c>
      <c r="D599">
        <v>1</v>
      </c>
      <c r="E599">
        <v>1</v>
      </c>
      <c r="F599" s="18">
        <v>1</v>
      </c>
      <c r="G599" s="10">
        <v>100</v>
      </c>
      <c r="H599" s="10">
        <v>100</v>
      </c>
      <c r="I599" s="10">
        <v>3600</v>
      </c>
      <c r="J599" s="10">
        <v>50</v>
      </c>
      <c r="K599" s="10">
        <v>50</v>
      </c>
      <c r="L599" s="2"/>
      <c r="M599" s="10">
        <v>50</v>
      </c>
      <c r="N599" s="10">
        <v>0</v>
      </c>
      <c r="O599" s="10">
        <v>0</v>
      </c>
      <c r="P599" s="10">
        <v>100</v>
      </c>
      <c r="Q599" s="10">
        <v>0</v>
      </c>
      <c r="R599" s="10">
        <v>0</v>
      </c>
      <c r="S599" s="10">
        <v>100</v>
      </c>
      <c r="T599" s="10">
        <v>0</v>
      </c>
      <c r="U599" s="10">
        <v>0</v>
      </c>
      <c r="V599" s="10">
        <v>100</v>
      </c>
      <c r="W599" s="2"/>
      <c r="X599" s="10">
        <v>150</v>
      </c>
      <c r="Y599" s="10">
        <v>0</v>
      </c>
      <c r="Z599" s="10">
        <v>0</v>
      </c>
      <c r="AA599" s="10">
        <v>100</v>
      </c>
      <c r="AB599" s="10">
        <v>0</v>
      </c>
      <c r="AC599" s="10">
        <v>0</v>
      </c>
      <c r="AD599" s="10">
        <v>100</v>
      </c>
      <c r="AE599" s="10">
        <v>0</v>
      </c>
      <c r="AF599" s="10">
        <v>0</v>
      </c>
      <c r="AG599" s="10">
        <v>100</v>
      </c>
      <c r="AH599" s="10">
        <v>0</v>
      </c>
      <c r="AI599" s="10">
        <v>0</v>
      </c>
      <c r="AJ599" s="3"/>
      <c r="AK599" s="10">
        <v>150</v>
      </c>
      <c r="AL599" s="10">
        <v>0</v>
      </c>
      <c r="AM599" s="3"/>
      <c r="AN599" s="10">
        <v>0</v>
      </c>
      <c r="AO599" s="10">
        <v>0</v>
      </c>
      <c r="AP599" s="10">
        <v>0</v>
      </c>
      <c r="AQ599" s="10">
        <v>0</v>
      </c>
      <c r="AR599" s="10">
        <v>0</v>
      </c>
      <c r="AS599" s="10">
        <v>0</v>
      </c>
      <c r="AT599" s="10">
        <v>0</v>
      </c>
      <c r="AU599" s="10">
        <v>0</v>
      </c>
      <c r="AV599" s="10">
        <v>0</v>
      </c>
      <c r="AW599" s="10">
        <v>0</v>
      </c>
      <c r="AX599" s="10">
        <v>0</v>
      </c>
      <c r="AY599" s="3"/>
      <c r="AZ599" s="10">
        <v>6000</v>
      </c>
      <c r="BA599" s="10">
        <v>6000</v>
      </c>
      <c r="BB599" s="10">
        <v>235</v>
      </c>
      <c r="BC599" s="10">
        <v>25</v>
      </c>
      <c r="BD599" s="10">
        <v>0</v>
      </c>
      <c r="BE599" s="10">
        <v>60</v>
      </c>
      <c r="BF599" s="3"/>
      <c r="BG599" s="10">
        <v>1000</v>
      </c>
      <c r="BH599" s="10">
        <v>5000</v>
      </c>
      <c r="BI599" s="3"/>
      <c r="BJ599" s="21">
        <v>1</v>
      </c>
      <c r="BK599" s="65">
        <v>0</v>
      </c>
      <c r="BL599" s="65">
        <v>0</v>
      </c>
      <c r="BM599" s="6">
        <v>117.87499999999997</v>
      </c>
      <c r="BN599" s="8">
        <v>273.90052066024145</v>
      </c>
      <c r="BO599" s="12">
        <v>179.68312072319412</v>
      </c>
      <c r="BP599" s="50">
        <v>0.87217391304347835</v>
      </c>
      <c r="BQ599" s="4">
        <v>254.79118200952695</v>
      </c>
      <c r="BR599" s="50">
        <v>0.87217391304347835</v>
      </c>
      <c r="BS599" s="4">
        <v>254.79118200952695</v>
      </c>
      <c r="BT599">
        <v>136.56597369079429</v>
      </c>
    </row>
    <row r="600" spans="1:72" s="13" customFormat="1" ht="17.25" thickBot="1" x14ac:dyDescent="0.35">
      <c r="B600" s="20"/>
      <c r="D600" s="14">
        <v>1</v>
      </c>
      <c r="E600" s="14">
        <v>1</v>
      </c>
      <c r="F600" s="19">
        <v>1</v>
      </c>
      <c r="G600" s="15">
        <v>100</v>
      </c>
      <c r="H600" s="15">
        <v>100</v>
      </c>
      <c r="I600" s="15">
        <v>3600</v>
      </c>
      <c r="J600" s="15">
        <v>50</v>
      </c>
      <c r="K600" s="15">
        <v>50</v>
      </c>
      <c r="L600" s="16"/>
      <c r="M600" s="15">
        <v>50</v>
      </c>
      <c r="N600" s="15">
        <v>0</v>
      </c>
      <c r="O600" s="15">
        <v>0</v>
      </c>
      <c r="P600" s="15">
        <v>100</v>
      </c>
      <c r="Q600" s="15">
        <v>0</v>
      </c>
      <c r="R600" s="15">
        <v>0</v>
      </c>
      <c r="S600" s="15">
        <v>100</v>
      </c>
      <c r="T600" s="15">
        <v>0</v>
      </c>
      <c r="U600" s="15">
        <v>0</v>
      </c>
      <c r="V600" s="15">
        <v>100</v>
      </c>
      <c r="W600" s="16"/>
      <c r="X600" s="15">
        <v>150</v>
      </c>
      <c r="Y600" s="15">
        <v>0</v>
      </c>
      <c r="Z600" s="15">
        <v>0</v>
      </c>
      <c r="AA600" s="15">
        <v>100</v>
      </c>
      <c r="AB600" s="15">
        <v>0</v>
      </c>
      <c r="AC600" s="15">
        <v>0</v>
      </c>
      <c r="AD600" s="15">
        <v>100</v>
      </c>
      <c r="AE600" s="15">
        <v>0</v>
      </c>
      <c r="AF600" s="15">
        <v>0</v>
      </c>
      <c r="AG600" s="15">
        <v>100</v>
      </c>
      <c r="AH600" s="15">
        <v>0</v>
      </c>
      <c r="AI600" s="15">
        <v>0</v>
      </c>
      <c r="AJ600" s="17"/>
      <c r="AK600" s="15">
        <v>150</v>
      </c>
      <c r="AL600" s="15">
        <v>0</v>
      </c>
      <c r="AM600" s="17"/>
      <c r="AN600" s="15">
        <v>0</v>
      </c>
      <c r="AO600" s="15">
        <v>0</v>
      </c>
      <c r="AP600" s="15">
        <v>0</v>
      </c>
      <c r="AQ600" s="15">
        <v>0</v>
      </c>
      <c r="AR600" s="15">
        <v>0</v>
      </c>
      <c r="AS600" s="15">
        <v>0</v>
      </c>
      <c r="AT600" s="15">
        <v>0</v>
      </c>
      <c r="AU600" s="15">
        <v>0</v>
      </c>
      <c r="AV600" s="15">
        <v>0</v>
      </c>
      <c r="AW600" s="15">
        <v>0</v>
      </c>
      <c r="AX600" s="15">
        <v>0</v>
      </c>
      <c r="AY600" s="17"/>
      <c r="AZ600" s="15">
        <v>6000</v>
      </c>
      <c r="BA600" s="15">
        <v>6000</v>
      </c>
      <c r="BB600" s="15">
        <f>BB599</f>
        <v>235</v>
      </c>
      <c r="BC600" s="15">
        <v>25</v>
      </c>
      <c r="BD600" s="15">
        <v>0</v>
      </c>
      <c r="BE600" s="15">
        <v>60</v>
      </c>
      <c r="BF600" s="17"/>
      <c r="BG600" s="15">
        <v>1000</v>
      </c>
      <c r="BH600" s="15">
        <v>5000</v>
      </c>
      <c r="BI600" s="17"/>
      <c r="BJ600" s="22">
        <v>1</v>
      </c>
      <c r="BK600" s="65">
        <v>0</v>
      </c>
      <c r="BL600" s="65">
        <v>0</v>
      </c>
      <c r="BM600" s="6">
        <v>117.87499999999997</v>
      </c>
      <c r="BN600" s="8">
        <v>273.90052066024145</v>
      </c>
      <c r="BO600" s="12">
        <v>179.68312072319412</v>
      </c>
      <c r="BP600" s="50">
        <v>0.87217391304347835</v>
      </c>
      <c r="BQ600" s="4">
        <v>254.79118200952695</v>
      </c>
      <c r="BR600" s="50">
        <v>0.87217391304347835</v>
      </c>
      <c r="BS600" s="4">
        <v>254.79118200952695</v>
      </c>
      <c r="BT600"/>
    </row>
    <row r="601" spans="1:72" x14ac:dyDescent="0.3">
      <c r="A601">
        <v>674</v>
      </c>
      <c r="B601" s="18" t="e">
        <f>VLOOKUP(CONCATENATE("CREATURE_NAME_",A601),[1]Localization_Hero!$A:$E,2,FALSE)</f>
        <v>#N/A</v>
      </c>
      <c r="C601" s="43" t="str">
        <f>VLOOKUP($A601,[2]CreatureTable!$A:$I,9,FALSE)</f>
        <v>Assassin</v>
      </c>
      <c r="D601">
        <v>1</v>
      </c>
      <c r="E601">
        <v>1</v>
      </c>
      <c r="F601" s="18">
        <v>1</v>
      </c>
      <c r="G601" s="10">
        <v>100</v>
      </c>
      <c r="H601" s="10">
        <v>100</v>
      </c>
      <c r="I601" s="10">
        <v>3600</v>
      </c>
      <c r="J601" s="10">
        <v>50</v>
      </c>
      <c r="K601" s="10">
        <v>50</v>
      </c>
      <c r="L601" s="2"/>
      <c r="M601" s="10">
        <v>100</v>
      </c>
      <c r="N601" s="10">
        <v>0</v>
      </c>
      <c r="O601" s="10">
        <v>0</v>
      </c>
      <c r="P601" s="10">
        <v>0</v>
      </c>
      <c r="Q601" s="10">
        <v>0</v>
      </c>
      <c r="R601" s="10">
        <v>0</v>
      </c>
      <c r="S601" s="10">
        <v>100</v>
      </c>
      <c r="T601" s="10">
        <v>150</v>
      </c>
      <c r="U601" s="10">
        <v>0</v>
      </c>
      <c r="V601" s="10">
        <v>0</v>
      </c>
      <c r="W601" s="2"/>
      <c r="X601" s="10">
        <v>100</v>
      </c>
      <c r="Y601" s="10">
        <v>0</v>
      </c>
      <c r="Z601" s="10">
        <v>0</v>
      </c>
      <c r="AA601" s="10">
        <v>200</v>
      </c>
      <c r="AB601" s="10">
        <v>250</v>
      </c>
      <c r="AC601" s="10">
        <v>0</v>
      </c>
      <c r="AD601" s="10">
        <v>100</v>
      </c>
      <c r="AE601" s="10">
        <v>150</v>
      </c>
      <c r="AF601" s="10">
        <v>0</v>
      </c>
      <c r="AG601" s="10">
        <v>0</v>
      </c>
      <c r="AH601" s="10">
        <v>0</v>
      </c>
      <c r="AI601" s="10">
        <v>0</v>
      </c>
      <c r="AJ601" s="3"/>
      <c r="AK601" s="10">
        <v>0</v>
      </c>
      <c r="AL601" s="10">
        <v>0</v>
      </c>
      <c r="AM601" s="3"/>
      <c r="AN601" s="10">
        <f>ROUND(VLOOKUP($C601,$B$4:$BH$42,39,FALSE),0)</f>
        <v>0</v>
      </c>
      <c r="AO601" s="10">
        <f>ROUND(VLOOKUP($C601,$B$4:$BH$42,40,FALSE),0)</f>
        <v>0</v>
      </c>
      <c r="AP601" s="10">
        <f>ROUND(VLOOKUP($C601,$B$4:$BH$42,41,FALSE),0)</f>
        <v>0</v>
      </c>
      <c r="AQ601" s="10">
        <f>ROUND(VLOOKUP($C601,$B$4:$BH$42,42,FALSE),0)</f>
        <v>0</v>
      </c>
      <c r="AR601" s="10">
        <f>ROUND(VLOOKUP($C601,$B$4:$BH$42,43,FALSE),0)</f>
        <v>0</v>
      </c>
      <c r="AS601" s="10">
        <f>ROUND(VLOOKUP($C601,$B$4:$BH$42,44,FALSE),0)</f>
        <v>0</v>
      </c>
      <c r="AT601" s="10">
        <f>ROUND(VLOOKUP($C601,$B$4:$BH$42,45,FALSE),0)</f>
        <v>0</v>
      </c>
      <c r="AU601" s="10">
        <f>ROUND(VLOOKUP($C601,$B$4:$BH$42,46,FALSE),0)</f>
        <v>0</v>
      </c>
      <c r="AV601" s="10">
        <f>ROUND(VLOOKUP($C601,$B$4:$BH$42,47,FALSE),0)</f>
        <v>0</v>
      </c>
      <c r="AW601" s="10">
        <f>ROUND(VLOOKUP($C601,$B$4:$BH$42,48,FALSE),0)</f>
        <v>0</v>
      </c>
      <c r="AX601" s="10">
        <f>ROUND(VLOOKUP($C601,$B$4:$BH$42,49,FALSE),0)</f>
        <v>0</v>
      </c>
      <c r="AY601" s="3"/>
      <c r="AZ601" s="10">
        <v>6000</v>
      </c>
      <c r="BA601" s="10">
        <v>2000</v>
      </c>
      <c r="BB601" s="10">
        <v>310</v>
      </c>
      <c r="BC601" s="10">
        <v>0</v>
      </c>
      <c r="BD601" s="10">
        <v>0</v>
      </c>
      <c r="BE601" s="10">
        <v>60</v>
      </c>
      <c r="BF601" s="3"/>
      <c r="BG601" s="10">
        <v>1000</v>
      </c>
      <c r="BH601" s="10">
        <v>5000</v>
      </c>
      <c r="BI601" s="3"/>
      <c r="BJ601" s="21">
        <v>1</v>
      </c>
      <c r="BK601" s="65">
        <v>0</v>
      </c>
      <c r="BL601" s="65">
        <v>0</v>
      </c>
      <c r="BM601" s="6">
        <f t="shared" ref="BM601:BM602" si="2281">MAX(G601*(1+M601/1000*(1+O601/1000))*(1+0.5*T601/1000)*(1+0.25*S601/1000),(H601*(1+X601/1000*(1+Z601/1000))*(1+0.5*AE601/1000)*(1+0.25*AD601/1000)))*BG601/1000</f>
        <v>121.20625</v>
      </c>
      <c r="BN601" s="8">
        <f t="shared" ref="BN601:BN602" si="2282">(BQ601+BS601)/2*(1+AI601/2000)*(1+AH601/2000)*(1+AN601/2000)*(1+AK601/2000)</f>
        <v>250.60532687651326</v>
      </c>
      <c r="BO601" s="12">
        <f t="shared" ref="BO601:BO602" si="2283">SQRT(BM601*BN601)</f>
        <v>174.28405521081493</v>
      </c>
      <c r="BP601" s="50">
        <f>(1-'#Constant'!$A$3)/($J601*'#Constant'!$B$3/'#Constant'!$C$3^($D601-1)+1)+'#Constant'!$A$3</f>
        <v>0.87217391304347835</v>
      </c>
      <c r="BQ601" s="4">
        <f t="shared" ref="BQ601:BQ602" si="2284">I601/(BP601*(1-Q601/1000*(0.5+R601/1000))*(1-P601/1000)*(1-V601/1000)*(1+U601/1000))/20</f>
        <v>206.38085742771682</v>
      </c>
      <c r="BR601" s="50">
        <f>(1-'#Constant'!$A$3)/($K601*'#Constant'!$B$3/'#Constant'!$C$3^($D601-1)+1)+'#Constant'!$A$3</f>
        <v>0.87217391304347835</v>
      </c>
      <c r="BS601" s="4">
        <f t="shared" ref="BS601:BS602" si="2285">I601/(BR601*(1-AB601/1000*(0.5+AC601/1000))*(1-AA601/1000)*(1-AG601/1000)*(1+AF601/1000))/20</f>
        <v>294.8297963253097</v>
      </c>
      <c r="BT601">
        <f>BO601/$BO$4*100</f>
        <v>132.46247951866042</v>
      </c>
    </row>
    <row r="602" spans="1:72" s="13" customFormat="1" ht="17.25" thickBot="1" x14ac:dyDescent="0.35">
      <c r="B602" s="20"/>
      <c r="D602" s="14">
        <v>1</v>
      </c>
      <c r="E602" s="14">
        <v>1</v>
      </c>
      <c r="F602" s="19">
        <v>1</v>
      </c>
      <c r="G602" s="15">
        <f t="shared" ref="G602:K602" si="2286">G601</f>
        <v>100</v>
      </c>
      <c r="H602" s="15">
        <f t="shared" si="2286"/>
        <v>100</v>
      </c>
      <c r="I602" s="15">
        <f t="shared" si="2286"/>
        <v>3600</v>
      </c>
      <c r="J602" s="15">
        <f t="shared" si="2286"/>
        <v>50</v>
      </c>
      <c r="K602" s="15">
        <f t="shared" si="2286"/>
        <v>50</v>
      </c>
      <c r="L602" s="16"/>
      <c r="M602" s="15">
        <v>100</v>
      </c>
      <c r="N602" s="15">
        <v>0</v>
      </c>
      <c r="O602" s="15">
        <v>0</v>
      </c>
      <c r="P602" s="15">
        <v>0</v>
      </c>
      <c r="Q602" s="15">
        <v>0</v>
      </c>
      <c r="R602" s="15">
        <v>0</v>
      </c>
      <c r="S602" s="15">
        <v>100</v>
      </c>
      <c r="T602" s="15">
        <v>150</v>
      </c>
      <c r="U602" s="15">
        <v>0</v>
      </c>
      <c r="V602" s="15">
        <v>0</v>
      </c>
      <c r="W602" s="16"/>
      <c r="X602" s="15">
        <v>100</v>
      </c>
      <c r="Y602" s="15">
        <v>0</v>
      </c>
      <c r="Z602" s="15">
        <v>0</v>
      </c>
      <c r="AA602" s="15">
        <v>200</v>
      </c>
      <c r="AB602" s="15">
        <v>250</v>
      </c>
      <c r="AC602" s="15">
        <v>0</v>
      </c>
      <c r="AD602" s="15">
        <v>100</v>
      </c>
      <c r="AE602" s="15">
        <v>150</v>
      </c>
      <c r="AF602" s="15">
        <v>0</v>
      </c>
      <c r="AG602" s="15">
        <v>0</v>
      </c>
      <c r="AH602" s="15">
        <v>0</v>
      </c>
      <c r="AI602" s="15">
        <v>0</v>
      </c>
      <c r="AJ602" s="17"/>
      <c r="AK602" s="15">
        <v>0</v>
      </c>
      <c r="AL602" s="15">
        <v>0</v>
      </c>
      <c r="AM602" s="17"/>
      <c r="AN602" s="15">
        <f t="shared" ref="AN602:AX602" si="2287">AN601</f>
        <v>0</v>
      </c>
      <c r="AO602" s="15">
        <f t="shared" si="2287"/>
        <v>0</v>
      </c>
      <c r="AP602" s="15">
        <f t="shared" si="2287"/>
        <v>0</v>
      </c>
      <c r="AQ602" s="15">
        <f t="shared" si="2287"/>
        <v>0</v>
      </c>
      <c r="AR602" s="15">
        <f t="shared" si="2287"/>
        <v>0</v>
      </c>
      <c r="AS602" s="15">
        <f t="shared" si="2287"/>
        <v>0</v>
      </c>
      <c r="AT602" s="15">
        <f t="shared" si="2287"/>
        <v>0</v>
      </c>
      <c r="AU602" s="15">
        <f t="shared" si="2287"/>
        <v>0</v>
      </c>
      <c r="AV602" s="15">
        <f t="shared" si="2287"/>
        <v>0</v>
      </c>
      <c r="AW602" s="15">
        <f t="shared" si="2287"/>
        <v>0</v>
      </c>
      <c r="AX602" s="15">
        <f t="shared" si="2287"/>
        <v>0</v>
      </c>
      <c r="AY602" s="17"/>
      <c r="AZ602" s="15">
        <f t="shared" ref="AZ602:BA602" si="2288">AZ601</f>
        <v>6000</v>
      </c>
      <c r="BA602" s="15">
        <f t="shared" si="2288"/>
        <v>2000</v>
      </c>
      <c r="BB602" s="15">
        <f>BB601</f>
        <v>310</v>
      </c>
      <c r="BC602" s="15">
        <f t="shared" ref="BC602:BE602" si="2289">BC601</f>
        <v>0</v>
      </c>
      <c r="BD602" s="15">
        <f t="shared" si="2289"/>
        <v>0</v>
      </c>
      <c r="BE602" s="15">
        <f t="shared" si="2289"/>
        <v>60</v>
      </c>
      <c r="BF602" s="17"/>
      <c r="BG602" s="15">
        <f t="shared" ref="BG602:BH602" si="2290">BG601</f>
        <v>1000</v>
      </c>
      <c r="BH602" s="15">
        <f t="shared" si="2290"/>
        <v>5000</v>
      </c>
      <c r="BI602" s="17"/>
      <c r="BJ602" s="22">
        <f>G602/G601</f>
        <v>1</v>
      </c>
      <c r="BK602" s="65">
        <f>BK601</f>
        <v>0</v>
      </c>
      <c r="BL602" s="65">
        <f>BL601</f>
        <v>0</v>
      </c>
      <c r="BM602" s="6">
        <f t="shared" si="2281"/>
        <v>121.20625</v>
      </c>
      <c r="BN602" s="8">
        <f t="shared" si="2282"/>
        <v>250.60532687651326</v>
      </c>
      <c r="BO602" s="12">
        <f t="shared" si="2283"/>
        <v>174.28405521081493</v>
      </c>
      <c r="BP602" s="50">
        <f>(1-'#Constant'!$A$3)/($J602*'#Constant'!$B$3/'#Constant'!$C$3^($D602-1)+1)+'#Constant'!$A$3</f>
        <v>0.87217391304347835</v>
      </c>
      <c r="BQ602" s="4">
        <f t="shared" si="2284"/>
        <v>206.38085742771682</v>
      </c>
      <c r="BR602" s="50">
        <f>(1-'#Constant'!$A$3)/($K602*'#Constant'!$B$3/'#Constant'!$C$3^($D602-1)+1)+'#Constant'!$A$3</f>
        <v>0.87217391304347835</v>
      </c>
      <c r="BS602" s="4">
        <f t="shared" si="2285"/>
        <v>294.8297963253097</v>
      </c>
      <c r="BT602"/>
    </row>
    <row r="603" spans="1:72" x14ac:dyDescent="0.3">
      <c r="A603">
        <v>675</v>
      </c>
      <c r="B603" s="18" t="str">
        <f>VLOOKUP(CONCATENATE("CREATURE_NAME_",A603),[1]Localization_Hero!$A:$E,2,FALSE)</f>
        <v>{1}의 빛</v>
      </c>
      <c r="C603" s="43" t="str">
        <f>VLOOKUP($A603,[2]CreatureTable!$A:$I,9,FALSE)</f>
        <v>Wizard</v>
      </c>
      <c r="D603">
        <v>1</v>
      </c>
      <c r="E603">
        <v>1</v>
      </c>
      <c r="F603" s="18">
        <v>1</v>
      </c>
      <c r="G603" s="10">
        <v>100</v>
      </c>
      <c r="H603" s="10">
        <v>100</v>
      </c>
      <c r="I603" s="10">
        <v>3600</v>
      </c>
      <c r="J603" s="10">
        <v>50</v>
      </c>
      <c r="K603" s="10">
        <v>50</v>
      </c>
      <c r="L603" s="2"/>
      <c r="M603" s="10">
        <v>200</v>
      </c>
      <c r="N603" s="10">
        <v>0</v>
      </c>
      <c r="O603" s="10">
        <v>0</v>
      </c>
      <c r="P603" s="10">
        <v>200</v>
      </c>
      <c r="Q603" s="10">
        <v>0</v>
      </c>
      <c r="R603" s="10">
        <v>0</v>
      </c>
      <c r="S603" s="10">
        <v>0</v>
      </c>
      <c r="T603" s="10">
        <v>0</v>
      </c>
      <c r="U603" s="10">
        <v>0</v>
      </c>
      <c r="V603" s="10">
        <v>0</v>
      </c>
      <c r="W603" s="2"/>
      <c r="X603" s="10">
        <v>200</v>
      </c>
      <c r="Y603" s="10">
        <v>0</v>
      </c>
      <c r="Z603" s="10">
        <v>0</v>
      </c>
      <c r="AA603" s="10">
        <v>200</v>
      </c>
      <c r="AB603" s="10">
        <v>0</v>
      </c>
      <c r="AC603" s="10">
        <v>0</v>
      </c>
      <c r="AD603" s="10">
        <v>0</v>
      </c>
      <c r="AE603" s="10">
        <v>0</v>
      </c>
      <c r="AF603" s="10">
        <v>0</v>
      </c>
      <c r="AG603" s="10">
        <v>0</v>
      </c>
      <c r="AH603" s="10">
        <v>0</v>
      </c>
      <c r="AI603" s="10">
        <v>0</v>
      </c>
      <c r="AJ603" s="3"/>
      <c r="AK603" s="10">
        <v>0</v>
      </c>
      <c r="AL603" s="10">
        <v>0</v>
      </c>
      <c r="AM603" s="3"/>
      <c r="AN603" s="10">
        <f>ROUND(VLOOKUP($C603,$B$4:$BH$42,39,FALSE),0)</f>
        <v>0</v>
      </c>
      <c r="AO603" s="10">
        <f>ROUND(VLOOKUP($C603,$B$4:$BH$42,40,FALSE),0)</f>
        <v>0</v>
      </c>
      <c r="AP603" s="10">
        <f>ROUND(VLOOKUP($C603,$B$4:$BH$42,41,FALSE),0)</f>
        <v>0</v>
      </c>
      <c r="AQ603" s="10">
        <f>ROUND(VLOOKUP($C603,$B$4:$BH$42,42,FALSE),0)</f>
        <v>0</v>
      </c>
      <c r="AR603" s="10">
        <f>ROUND(VLOOKUP($C603,$B$4:$BH$42,43,FALSE),0)</f>
        <v>0</v>
      </c>
      <c r="AS603" s="10">
        <f>ROUND(VLOOKUP($C603,$B$4:$BH$42,44,FALSE),0)</f>
        <v>0</v>
      </c>
      <c r="AT603" s="10">
        <f>ROUND(VLOOKUP($C603,$B$4:$BH$42,45,FALSE),0)</f>
        <v>0</v>
      </c>
      <c r="AU603" s="10">
        <f>ROUND(VLOOKUP($C603,$B$4:$BH$42,46,FALSE),0)</f>
        <v>0</v>
      </c>
      <c r="AV603" s="10">
        <f>ROUND(VLOOKUP($C603,$B$4:$BH$42,47,FALSE),0)</f>
        <v>0</v>
      </c>
      <c r="AW603" s="10">
        <f>ROUND(VLOOKUP($C603,$B$4:$BH$42,48,FALSE),0)</f>
        <v>0</v>
      </c>
      <c r="AX603" s="10">
        <f>ROUND(VLOOKUP($C603,$B$4:$BH$42,49,FALSE),0)</f>
        <v>0</v>
      </c>
      <c r="AY603" s="3"/>
      <c r="AZ603" s="10">
        <v>6000</v>
      </c>
      <c r="BA603" s="10">
        <v>2000</v>
      </c>
      <c r="BB603" s="10">
        <v>305</v>
      </c>
      <c r="BC603" s="10">
        <v>0</v>
      </c>
      <c r="BD603" s="10">
        <v>0</v>
      </c>
      <c r="BE603" s="10">
        <v>60</v>
      </c>
      <c r="BF603" s="3"/>
      <c r="BG603" s="10">
        <v>1000</v>
      </c>
      <c r="BH603" s="10">
        <v>5000</v>
      </c>
      <c r="BI603" s="3"/>
      <c r="BJ603" s="21">
        <v>1</v>
      </c>
      <c r="BK603" s="65">
        <v>0</v>
      </c>
      <c r="BL603" s="65">
        <v>0</v>
      </c>
      <c r="BM603" s="6">
        <f t="shared" ref="BM603:BM606" si="2291">MAX(G603*(1+M603/1000*(1+O603/1000))*(1+0.5*T603/1000)*(1+0.25*S603/1000),(H603*(1+X603/1000*(1+Z603/1000))*(1+0.5*AE603/1000)*(1+0.25*AD603/1000)))*BG603/1000</f>
        <v>120</v>
      </c>
      <c r="BN603" s="8">
        <f t="shared" ref="BN603:BN606" si="2292">(BQ603+BS603)/2*(1+AI603/2000)*(1+AH603/2000)*(1+AN603/2000)*(1+AK603/2000)</f>
        <v>257.97607178464602</v>
      </c>
      <c r="BO603" s="12">
        <f t="shared" ref="BO603:BO606" si="2293">SQRT(BM603*BN603)</f>
        <v>175.94637994047369</v>
      </c>
      <c r="BP603" s="50">
        <f>(1-'#Constant'!$A$3)/($J603*'#Constant'!$B$3/'#Constant'!$C$3^($D603-1)+1)+'#Constant'!$A$3</f>
        <v>0.87217391304347835</v>
      </c>
      <c r="BQ603" s="4">
        <f t="shared" ref="BQ603:BQ606" si="2294">I603/(BP603*(1-Q603/1000*(0.5+R603/1000))*(1-P603/1000)*(1-V603/1000)*(1+U603/1000))/20</f>
        <v>257.97607178464602</v>
      </c>
      <c r="BR603" s="50">
        <f>(1-'#Constant'!$A$3)/($K603*'#Constant'!$B$3/'#Constant'!$C$3^($D603-1)+1)+'#Constant'!$A$3</f>
        <v>0.87217391304347835</v>
      </c>
      <c r="BS603" s="4">
        <f t="shared" ref="BS603:BS606" si="2295">I603/(BR603*(1-AB603/1000*(0.5+AC603/1000))*(1-AA603/1000)*(1-AG603/1000)*(1+AF603/1000))/20</f>
        <v>257.97607178464602</v>
      </c>
      <c r="BT603">
        <f>BO603/$BO$4*100</f>
        <v>133.72590924084261</v>
      </c>
    </row>
    <row r="604" spans="1:72" s="13" customFormat="1" ht="17.25" thickBot="1" x14ac:dyDescent="0.35">
      <c r="B604" s="20"/>
      <c r="D604" s="14">
        <v>1</v>
      </c>
      <c r="E604" s="14">
        <v>1</v>
      </c>
      <c r="F604" s="19">
        <v>1</v>
      </c>
      <c r="G604" s="15">
        <f t="shared" ref="G604:K604" si="2296">G603</f>
        <v>100</v>
      </c>
      <c r="H604" s="15">
        <f t="shared" si="2296"/>
        <v>100</v>
      </c>
      <c r="I604" s="15">
        <f t="shared" si="2296"/>
        <v>3600</v>
      </c>
      <c r="J604" s="15">
        <f t="shared" si="2296"/>
        <v>50</v>
      </c>
      <c r="K604" s="15">
        <f t="shared" si="2296"/>
        <v>50</v>
      </c>
      <c r="L604" s="16"/>
      <c r="M604" s="15">
        <v>200</v>
      </c>
      <c r="N604" s="15">
        <v>0</v>
      </c>
      <c r="O604" s="15">
        <v>0</v>
      </c>
      <c r="P604" s="15">
        <v>200</v>
      </c>
      <c r="Q604" s="15">
        <v>0</v>
      </c>
      <c r="R604" s="15">
        <v>0</v>
      </c>
      <c r="S604" s="15">
        <v>0</v>
      </c>
      <c r="T604" s="15">
        <v>0</v>
      </c>
      <c r="U604" s="15">
        <v>0</v>
      </c>
      <c r="V604" s="15">
        <v>0</v>
      </c>
      <c r="W604" s="16"/>
      <c r="X604" s="15">
        <v>200</v>
      </c>
      <c r="Y604" s="15">
        <v>0</v>
      </c>
      <c r="Z604" s="15">
        <v>0</v>
      </c>
      <c r="AA604" s="15">
        <v>200</v>
      </c>
      <c r="AB604" s="15">
        <v>0</v>
      </c>
      <c r="AC604" s="15">
        <v>0</v>
      </c>
      <c r="AD604" s="15">
        <v>0</v>
      </c>
      <c r="AE604" s="15">
        <v>0</v>
      </c>
      <c r="AF604" s="15">
        <v>0</v>
      </c>
      <c r="AG604" s="15">
        <v>0</v>
      </c>
      <c r="AH604" s="15">
        <v>0</v>
      </c>
      <c r="AI604" s="15">
        <v>0</v>
      </c>
      <c r="AJ604" s="17"/>
      <c r="AK604" s="15">
        <v>0</v>
      </c>
      <c r="AL604" s="15">
        <v>0</v>
      </c>
      <c r="AM604" s="17"/>
      <c r="AN604" s="15">
        <f t="shared" ref="AN604:AX604" si="2297">AN603</f>
        <v>0</v>
      </c>
      <c r="AO604" s="15">
        <f t="shared" si="2297"/>
        <v>0</v>
      </c>
      <c r="AP604" s="15">
        <f t="shared" si="2297"/>
        <v>0</v>
      </c>
      <c r="AQ604" s="15">
        <f t="shared" si="2297"/>
        <v>0</v>
      </c>
      <c r="AR604" s="15">
        <f t="shared" si="2297"/>
        <v>0</v>
      </c>
      <c r="AS604" s="15">
        <f t="shared" si="2297"/>
        <v>0</v>
      </c>
      <c r="AT604" s="15">
        <f t="shared" si="2297"/>
        <v>0</v>
      </c>
      <c r="AU604" s="15">
        <f t="shared" si="2297"/>
        <v>0</v>
      </c>
      <c r="AV604" s="15">
        <f t="shared" si="2297"/>
        <v>0</v>
      </c>
      <c r="AW604" s="15">
        <f t="shared" si="2297"/>
        <v>0</v>
      </c>
      <c r="AX604" s="15">
        <f t="shared" si="2297"/>
        <v>0</v>
      </c>
      <c r="AY604" s="17"/>
      <c r="AZ604" s="15">
        <f t="shared" ref="AZ604:BA604" si="2298">AZ603</f>
        <v>6000</v>
      </c>
      <c r="BA604" s="15">
        <f t="shared" si="2298"/>
        <v>2000</v>
      </c>
      <c r="BB604" s="15">
        <f>BB603</f>
        <v>305</v>
      </c>
      <c r="BC604" s="15">
        <f t="shared" ref="BC604:BE604" si="2299">BC603</f>
        <v>0</v>
      </c>
      <c r="BD604" s="15">
        <f t="shared" si="2299"/>
        <v>0</v>
      </c>
      <c r="BE604" s="15">
        <f t="shared" si="2299"/>
        <v>60</v>
      </c>
      <c r="BF604" s="17"/>
      <c r="BG604" s="15">
        <f t="shared" ref="BG604:BH604" si="2300">BG603</f>
        <v>1000</v>
      </c>
      <c r="BH604" s="15">
        <f t="shared" si="2300"/>
        <v>5000</v>
      </c>
      <c r="BI604" s="17"/>
      <c r="BJ604" s="22">
        <f>G604/G603</f>
        <v>1</v>
      </c>
      <c r="BK604" s="65">
        <f t="shared" ref="BK604:BL604" si="2301">BK603</f>
        <v>0</v>
      </c>
      <c r="BL604" s="65">
        <f t="shared" si="2301"/>
        <v>0</v>
      </c>
      <c r="BM604" s="6">
        <f t="shared" si="2291"/>
        <v>120</v>
      </c>
      <c r="BN604" s="8">
        <f t="shared" si="2292"/>
        <v>257.97607178464602</v>
      </c>
      <c r="BO604" s="12">
        <f t="shared" si="2293"/>
        <v>175.94637994047369</v>
      </c>
      <c r="BP604" s="50">
        <f>(1-'#Constant'!$A$3)/($J604*'#Constant'!$B$3/'#Constant'!$C$3^($D604-1)+1)+'#Constant'!$A$3</f>
        <v>0.87217391304347835</v>
      </c>
      <c r="BQ604" s="4">
        <f t="shared" si="2294"/>
        <v>257.97607178464602</v>
      </c>
      <c r="BR604" s="50">
        <f>(1-'#Constant'!$A$3)/($K604*'#Constant'!$B$3/'#Constant'!$C$3^($D604-1)+1)+'#Constant'!$A$3</f>
        <v>0.87217391304347835</v>
      </c>
      <c r="BS604" s="4">
        <f t="shared" si="2295"/>
        <v>257.97607178464602</v>
      </c>
      <c r="BT604"/>
    </row>
    <row r="605" spans="1:72" x14ac:dyDescent="0.3">
      <c r="A605">
        <v>676</v>
      </c>
      <c r="B605" s="18" t="e">
        <f>VLOOKUP(CONCATENATE("CREATURE_NAME_",A605),[1]Localization_Hero!$A:$E,2,FALSE)</f>
        <v>#N/A</v>
      </c>
      <c r="C605" s="43" t="str">
        <f>VLOOKUP($A605,[2]CreatureTable!$A:$I,9,FALSE)</f>
        <v>Knight</v>
      </c>
      <c r="D605">
        <v>1</v>
      </c>
      <c r="E605">
        <v>1</v>
      </c>
      <c r="F605" s="18">
        <v>1</v>
      </c>
      <c r="G605" s="10">
        <v>100</v>
      </c>
      <c r="H605" s="10">
        <v>100</v>
      </c>
      <c r="I605" s="10">
        <v>3600</v>
      </c>
      <c r="J605" s="10">
        <v>50</v>
      </c>
      <c r="K605" s="10">
        <v>50</v>
      </c>
      <c r="L605" s="2"/>
      <c r="M605" s="10">
        <v>150</v>
      </c>
      <c r="N605" s="10">
        <v>0</v>
      </c>
      <c r="O605" s="10">
        <v>0</v>
      </c>
      <c r="P605" s="10">
        <v>0</v>
      </c>
      <c r="Q605" s="10">
        <v>0</v>
      </c>
      <c r="R605" s="10">
        <v>0</v>
      </c>
      <c r="S605" s="10">
        <v>100</v>
      </c>
      <c r="T605" s="10">
        <v>250</v>
      </c>
      <c r="U605" s="10">
        <v>0</v>
      </c>
      <c r="V605" s="10">
        <v>0</v>
      </c>
      <c r="W605" s="2"/>
      <c r="X605" s="10">
        <v>150</v>
      </c>
      <c r="Y605" s="10">
        <v>0</v>
      </c>
      <c r="Z605" s="10">
        <v>0</v>
      </c>
      <c r="AA605" s="10">
        <v>0</v>
      </c>
      <c r="AB605" s="10">
        <v>0</v>
      </c>
      <c r="AC605" s="10">
        <v>0</v>
      </c>
      <c r="AD605" s="10">
        <v>100</v>
      </c>
      <c r="AE605" s="10">
        <v>250</v>
      </c>
      <c r="AF605" s="10">
        <v>0</v>
      </c>
      <c r="AG605" s="10">
        <v>0</v>
      </c>
      <c r="AH605" s="10">
        <v>0</v>
      </c>
      <c r="AI605" s="10">
        <v>0</v>
      </c>
      <c r="AJ605" s="3"/>
      <c r="AK605" s="10">
        <v>0</v>
      </c>
      <c r="AL605" s="10">
        <v>0</v>
      </c>
      <c r="AM605" s="3"/>
      <c r="AN605" s="10">
        <f>ROUND(VLOOKUP($C605,$B$4:$BH$42,39,FALSE),0)</f>
        <v>0</v>
      </c>
      <c r="AO605" s="10">
        <f>ROUND(VLOOKUP($C605,$B$4:$BH$42,40,FALSE),0)</f>
        <v>0</v>
      </c>
      <c r="AP605" s="10">
        <f>ROUND(VLOOKUP($C605,$B$4:$BH$42,41,FALSE),0)</f>
        <v>0</v>
      </c>
      <c r="AQ605" s="10">
        <f>ROUND(VLOOKUP($C605,$B$4:$BH$42,42,FALSE),0)</f>
        <v>0</v>
      </c>
      <c r="AR605" s="10">
        <f>ROUND(VLOOKUP($C605,$B$4:$BH$42,43,FALSE),0)</f>
        <v>0</v>
      </c>
      <c r="AS605" s="10">
        <f>ROUND(VLOOKUP($C605,$B$4:$BH$42,44,FALSE),0)</f>
        <v>0</v>
      </c>
      <c r="AT605" s="10">
        <f>ROUND(VLOOKUP($C605,$B$4:$BH$42,45,FALSE),0)</f>
        <v>0</v>
      </c>
      <c r="AU605" s="10">
        <f>ROUND(VLOOKUP($C605,$B$4:$BH$42,46,FALSE),0)</f>
        <v>0</v>
      </c>
      <c r="AV605" s="10">
        <f>ROUND(VLOOKUP($C605,$B$4:$BH$42,47,FALSE),0)</f>
        <v>0</v>
      </c>
      <c r="AW605" s="10">
        <f>ROUND(VLOOKUP($C605,$B$4:$BH$42,48,FALSE),0)</f>
        <v>0</v>
      </c>
      <c r="AX605" s="10">
        <f>ROUND(VLOOKUP($C605,$B$4:$BH$42,49,FALSE),0)</f>
        <v>0</v>
      </c>
      <c r="AY605" s="3"/>
      <c r="AZ605" s="10">
        <v>6000</v>
      </c>
      <c r="BA605" s="10">
        <v>6000</v>
      </c>
      <c r="BB605" s="10">
        <v>308</v>
      </c>
      <c r="BC605" s="10">
        <v>25</v>
      </c>
      <c r="BD605" s="10">
        <v>0</v>
      </c>
      <c r="BE605" s="10">
        <v>60</v>
      </c>
      <c r="BF605" s="3"/>
      <c r="BG605" s="10">
        <v>1000</v>
      </c>
      <c r="BH605" s="10">
        <v>5000</v>
      </c>
      <c r="BI605" s="3"/>
      <c r="BJ605" s="21">
        <v>1</v>
      </c>
      <c r="BK605" s="65">
        <v>0</v>
      </c>
      <c r="BL605" s="65">
        <v>0</v>
      </c>
      <c r="BM605" s="6">
        <f t="shared" si="2291"/>
        <v>132.60937499999997</v>
      </c>
      <c r="BN605" s="8">
        <f t="shared" si="2292"/>
        <v>206.38085742771682</v>
      </c>
      <c r="BO605" s="12">
        <f t="shared" si="2293"/>
        <v>165.43287616267096</v>
      </c>
      <c r="BP605" s="50">
        <f>(1-'[3]#Constant'!$A$3)/($J605*'[3]#Constant'!$B$3/'[3]#Constant'!$C$3^($D605-1)+1)+'[3]#Constant'!$A$3</f>
        <v>0.87217391304347835</v>
      </c>
      <c r="BQ605" s="4">
        <f t="shared" si="2294"/>
        <v>206.38085742771682</v>
      </c>
      <c r="BR605" s="50">
        <f>(1-'[3]#Constant'!$A$3)/($K605*'[3]#Constant'!$B$3/'[3]#Constant'!$C$3^($D605-1)+1)+'[3]#Constant'!$A$3</f>
        <v>0.87217391304347835</v>
      </c>
      <c r="BS605" s="4">
        <f t="shared" si="2295"/>
        <v>206.38085742771682</v>
      </c>
      <c r="BT605">
        <f>BO605/$BO$4*100</f>
        <v>125.73524837888365</v>
      </c>
    </row>
    <row r="606" spans="1:72" s="13" customFormat="1" ht="17.25" thickBot="1" x14ac:dyDescent="0.35">
      <c r="B606" s="20"/>
      <c r="D606" s="14">
        <v>1</v>
      </c>
      <c r="E606" s="14">
        <v>1</v>
      </c>
      <c r="F606" s="19">
        <v>1</v>
      </c>
      <c r="G606" s="15">
        <f t="shared" ref="G606:K606" si="2302">G605</f>
        <v>100</v>
      </c>
      <c r="H606" s="15">
        <f t="shared" si="2302"/>
        <v>100</v>
      </c>
      <c r="I606" s="15">
        <f t="shared" si="2302"/>
        <v>3600</v>
      </c>
      <c r="J606" s="15">
        <f t="shared" si="2302"/>
        <v>50</v>
      </c>
      <c r="K606" s="15">
        <f t="shared" si="2302"/>
        <v>50</v>
      </c>
      <c r="L606" s="16"/>
      <c r="M606" s="15">
        <v>150</v>
      </c>
      <c r="N606" s="15">
        <v>0</v>
      </c>
      <c r="O606" s="15">
        <v>0</v>
      </c>
      <c r="P606" s="15">
        <v>0</v>
      </c>
      <c r="Q606" s="15">
        <v>0</v>
      </c>
      <c r="R606" s="15">
        <v>0</v>
      </c>
      <c r="S606" s="15">
        <v>100</v>
      </c>
      <c r="T606" s="15">
        <v>250</v>
      </c>
      <c r="U606" s="15">
        <v>0</v>
      </c>
      <c r="V606" s="15">
        <v>0</v>
      </c>
      <c r="W606" s="16"/>
      <c r="X606" s="15">
        <v>150</v>
      </c>
      <c r="Y606" s="15">
        <v>0</v>
      </c>
      <c r="Z606" s="15">
        <v>0</v>
      </c>
      <c r="AA606" s="15">
        <v>0</v>
      </c>
      <c r="AB606" s="15">
        <v>0</v>
      </c>
      <c r="AC606" s="15">
        <v>0</v>
      </c>
      <c r="AD606" s="15">
        <v>100</v>
      </c>
      <c r="AE606" s="15">
        <v>250</v>
      </c>
      <c r="AF606" s="15">
        <v>0</v>
      </c>
      <c r="AG606" s="15">
        <v>0</v>
      </c>
      <c r="AH606" s="15">
        <v>0</v>
      </c>
      <c r="AI606" s="15">
        <v>0</v>
      </c>
      <c r="AJ606" s="17"/>
      <c r="AK606" s="15">
        <v>0</v>
      </c>
      <c r="AL606" s="15">
        <v>0</v>
      </c>
      <c r="AM606" s="17"/>
      <c r="AN606" s="15">
        <f t="shared" ref="AN606:AX606" si="2303">AN605</f>
        <v>0</v>
      </c>
      <c r="AO606" s="15">
        <f t="shared" si="2303"/>
        <v>0</v>
      </c>
      <c r="AP606" s="15">
        <f t="shared" si="2303"/>
        <v>0</v>
      </c>
      <c r="AQ606" s="15">
        <f t="shared" si="2303"/>
        <v>0</v>
      </c>
      <c r="AR606" s="15">
        <f t="shared" si="2303"/>
        <v>0</v>
      </c>
      <c r="AS606" s="15">
        <f t="shared" si="2303"/>
        <v>0</v>
      </c>
      <c r="AT606" s="15">
        <f t="shared" si="2303"/>
        <v>0</v>
      </c>
      <c r="AU606" s="15">
        <f t="shared" si="2303"/>
        <v>0</v>
      </c>
      <c r="AV606" s="15">
        <f t="shared" si="2303"/>
        <v>0</v>
      </c>
      <c r="AW606" s="15">
        <f t="shared" si="2303"/>
        <v>0</v>
      </c>
      <c r="AX606" s="15">
        <f t="shared" si="2303"/>
        <v>0</v>
      </c>
      <c r="AY606" s="17"/>
      <c r="AZ606" s="15">
        <f t="shared" ref="AZ606:BA606" si="2304">AZ605</f>
        <v>6000</v>
      </c>
      <c r="BA606" s="15">
        <f t="shared" si="2304"/>
        <v>6000</v>
      </c>
      <c r="BB606" s="15">
        <v>308</v>
      </c>
      <c r="BC606" s="15">
        <f t="shared" ref="BC606:BE606" si="2305">BC605</f>
        <v>25</v>
      </c>
      <c r="BD606" s="15">
        <f t="shared" si="2305"/>
        <v>0</v>
      </c>
      <c r="BE606" s="15">
        <f t="shared" si="2305"/>
        <v>60</v>
      </c>
      <c r="BF606" s="17"/>
      <c r="BG606" s="15">
        <f t="shared" ref="BG606:BH606" si="2306">BG605</f>
        <v>1000</v>
      </c>
      <c r="BH606" s="15">
        <f t="shared" si="2306"/>
        <v>5000</v>
      </c>
      <c r="BI606" s="17"/>
      <c r="BJ606" s="22">
        <f>G606/G605</f>
        <v>1</v>
      </c>
      <c r="BK606" s="65">
        <f t="shared" ref="BK606:BL606" si="2307">BK605</f>
        <v>0</v>
      </c>
      <c r="BL606" s="65">
        <f t="shared" si="2307"/>
        <v>0</v>
      </c>
      <c r="BM606" s="6">
        <f t="shared" si="2291"/>
        <v>132.60937499999997</v>
      </c>
      <c r="BN606" s="8">
        <f t="shared" si="2292"/>
        <v>206.38085742771682</v>
      </c>
      <c r="BO606" s="12">
        <f t="shared" si="2293"/>
        <v>165.43287616267096</v>
      </c>
      <c r="BP606" s="50">
        <f>(1-'[3]#Constant'!$A$3)/($J606*'[3]#Constant'!$B$3/'[3]#Constant'!$C$3^($D606-1)+1)+'[3]#Constant'!$A$3</f>
        <v>0.87217391304347835</v>
      </c>
      <c r="BQ606" s="4">
        <f t="shared" si="2294"/>
        <v>206.38085742771682</v>
      </c>
      <c r="BR606" s="50">
        <f>(1-'[3]#Constant'!$A$3)/($K606*'[3]#Constant'!$B$3/'[3]#Constant'!$C$3^($D606-1)+1)+'[3]#Constant'!$A$3</f>
        <v>0.87217391304347835</v>
      </c>
      <c r="BS606" s="4">
        <f t="shared" si="2295"/>
        <v>206.38085742771682</v>
      </c>
      <c r="BT606"/>
    </row>
    <row r="607" spans="1:72" x14ac:dyDescent="0.3">
      <c r="A607">
        <v>677</v>
      </c>
      <c r="B607" s="18" t="e">
        <f>VLOOKUP(CONCATENATE("CREATURE_NAME_",A607),[1]Localization_Hero!$A:$E,2,FALSE)</f>
        <v>#N/A</v>
      </c>
      <c r="C607" s="43" t="str">
        <f>VLOOKUP($A607,[2]CreatureTable!$A:$I,9,FALSE)</f>
        <v>Wizard</v>
      </c>
      <c r="D607">
        <v>1</v>
      </c>
      <c r="E607">
        <v>1</v>
      </c>
      <c r="F607" s="18">
        <v>1</v>
      </c>
      <c r="G607" s="10">
        <v>100</v>
      </c>
      <c r="H607" s="10">
        <v>100</v>
      </c>
      <c r="I607" s="10">
        <v>3600</v>
      </c>
      <c r="J607" s="10">
        <v>50</v>
      </c>
      <c r="K607" s="10">
        <v>50</v>
      </c>
      <c r="L607" s="2"/>
      <c r="M607" s="10">
        <v>200</v>
      </c>
      <c r="N607" s="10">
        <v>0</v>
      </c>
      <c r="O607" s="10">
        <v>0</v>
      </c>
      <c r="P607" s="10">
        <v>200</v>
      </c>
      <c r="Q607" s="10">
        <v>0</v>
      </c>
      <c r="R607" s="10">
        <v>0</v>
      </c>
      <c r="S607" s="10">
        <v>0</v>
      </c>
      <c r="T607" s="10">
        <v>0</v>
      </c>
      <c r="U607" s="10">
        <v>0</v>
      </c>
      <c r="V607" s="10">
        <v>0</v>
      </c>
      <c r="W607" s="2"/>
      <c r="X607" s="10">
        <v>200</v>
      </c>
      <c r="Y607" s="10">
        <v>0</v>
      </c>
      <c r="Z607" s="10">
        <v>0</v>
      </c>
      <c r="AA607" s="10">
        <v>200</v>
      </c>
      <c r="AB607" s="10">
        <v>0</v>
      </c>
      <c r="AC607" s="10">
        <v>0</v>
      </c>
      <c r="AD607" s="10">
        <v>0</v>
      </c>
      <c r="AE607" s="10">
        <v>0</v>
      </c>
      <c r="AF607" s="10">
        <v>0</v>
      </c>
      <c r="AG607" s="10">
        <v>0</v>
      </c>
      <c r="AH607" s="10">
        <v>0</v>
      </c>
      <c r="AI607" s="10">
        <v>0</v>
      </c>
      <c r="AJ607" s="3"/>
      <c r="AK607" s="10">
        <v>0</v>
      </c>
      <c r="AL607" s="10">
        <v>0</v>
      </c>
      <c r="AM607" s="3"/>
      <c r="AN607" s="10">
        <f>ROUND(VLOOKUP($C607,$B$6:$BH$44,39,FALSE),0)</f>
        <v>0</v>
      </c>
      <c r="AO607" s="10">
        <f>ROUND(VLOOKUP($C607,$B$6:$BH$44,40,FALSE),0)</f>
        <v>0</v>
      </c>
      <c r="AP607" s="10">
        <f>ROUND(VLOOKUP($C607,$B$6:$BH$44,41,FALSE),0)</f>
        <v>0</v>
      </c>
      <c r="AQ607" s="10">
        <f>ROUND(VLOOKUP($C607,$B$6:$BH$44,42,FALSE),0)</f>
        <v>0</v>
      </c>
      <c r="AR607" s="10">
        <f>ROUND(VLOOKUP($C607,$B$6:$BH$44,43,FALSE),0)</f>
        <v>0</v>
      </c>
      <c r="AS607" s="10">
        <f>ROUND(VLOOKUP($C607,$B$6:$BH$44,44,FALSE),0)</f>
        <v>0</v>
      </c>
      <c r="AT607" s="10">
        <f>ROUND(VLOOKUP($C607,$B$6:$BH$44,45,FALSE),0)</f>
        <v>0</v>
      </c>
      <c r="AU607" s="10">
        <f>ROUND(VLOOKUP($C607,$B$6:$BH$44,46,FALSE),0)</f>
        <v>0</v>
      </c>
      <c r="AV607" s="10">
        <f>ROUND(VLOOKUP($C607,$B$6:$BH$44,47,FALSE),0)</f>
        <v>0</v>
      </c>
      <c r="AW607" s="10">
        <f>ROUND(VLOOKUP($C607,$B$6:$BH$44,48,FALSE),0)</f>
        <v>0</v>
      </c>
      <c r="AX607" s="10">
        <f>ROUND(VLOOKUP($C607,$B$6:$BH$44,49,FALSE),0)</f>
        <v>0</v>
      </c>
      <c r="AY607" s="3"/>
      <c r="AZ607" s="10">
        <v>6000</v>
      </c>
      <c r="BA607" s="10">
        <v>2000</v>
      </c>
      <c r="BB607" s="10">
        <v>575</v>
      </c>
      <c r="BC607" s="10">
        <v>0</v>
      </c>
      <c r="BD607" s="10">
        <v>0</v>
      </c>
      <c r="BE607" s="10">
        <v>60</v>
      </c>
      <c r="BF607" s="3"/>
      <c r="BG607" s="10">
        <v>1000</v>
      </c>
      <c r="BH607" s="10">
        <v>5000</v>
      </c>
      <c r="BI607" s="3"/>
      <c r="BJ607" s="21">
        <v>1</v>
      </c>
      <c r="BK607" s="65">
        <v>0</v>
      </c>
      <c r="BL607" s="65">
        <v>0</v>
      </c>
      <c r="BM607" s="6">
        <f t="shared" ref="BM607:BM608" si="2308">MAX(G607*(1+M607/1000*(1+O607/1000))*(1+0.5*T607/1000)*(1+0.25*S607/1000),(H607*(1+X607/1000*(1+Z607/1000))*(1+0.5*AE607/1000)*(1+0.25*AD607/1000)))*BG607/1000</f>
        <v>120</v>
      </c>
      <c r="BN607" s="8">
        <f t="shared" ref="BN607:BN608" si="2309">(BQ607+BS607)/2*(1+AI607/2000)*(1+AH607/2000)*(1+AN607/2000)*(1+AK607/2000)</f>
        <v>257.97607178464602</v>
      </c>
      <c r="BO607" s="12">
        <f t="shared" ref="BO607:BO608" si="2310">SQRT(BM607*BN607)</f>
        <v>175.94637994047369</v>
      </c>
      <c r="BP607" s="50">
        <f>(1-'#Constant'!$A$3)/($J607*'#Constant'!$B$3/'#Constant'!$C$3^($D607-1)+1)+'#Constant'!$A$3</f>
        <v>0.87217391304347835</v>
      </c>
      <c r="BQ607" s="4">
        <f t="shared" ref="BQ607:BQ608" si="2311">I607/(BP607*(1-Q607/1000*(0.5+R607/1000))*(1-P607/1000)*(1-V607/1000)*(1+U607/1000))/20</f>
        <v>257.97607178464602</v>
      </c>
      <c r="BR607" s="50">
        <f>(1-'#Constant'!$A$3)/($K607*'#Constant'!$B$3/'#Constant'!$C$3^($D607-1)+1)+'#Constant'!$A$3</f>
        <v>0.87217391304347835</v>
      </c>
      <c r="BS607" s="4">
        <f t="shared" ref="BS607:BS608" si="2312">I607/(BR607*(1-AB607/1000*(0.5+AC607/1000))*(1-AA607/1000)*(1-AG607/1000)*(1+AF607/1000))/20</f>
        <v>257.97607178464602</v>
      </c>
      <c r="BT607">
        <f>BO607/$BO$6*100</f>
        <v>104.92100738191159</v>
      </c>
    </row>
    <row r="608" spans="1:72" s="13" customFormat="1" ht="17.25" thickBot="1" x14ac:dyDescent="0.35">
      <c r="B608" s="20"/>
      <c r="D608" s="14">
        <v>1</v>
      </c>
      <c r="E608" s="14">
        <v>1</v>
      </c>
      <c r="F608" s="19">
        <v>1</v>
      </c>
      <c r="G608" s="15">
        <f t="shared" ref="G608:K608" si="2313">G607</f>
        <v>100</v>
      </c>
      <c r="H608" s="15">
        <f t="shared" si="2313"/>
        <v>100</v>
      </c>
      <c r="I608" s="15">
        <f t="shared" si="2313"/>
        <v>3600</v>
      </c>
      <c r="J608" s="15">
        <f t="shared" si="2313"/>
        <v>50</v>
      </c>
      <c r="K608" s="15">
        <f t="shared" si="2313"/>
        <v>50</v>
      </c>
      <c r="L608" s="16"/>
      <c r="M608" s="15">
        <v>200</v>
      </c>
      <c r="N608" s="15">
        <v>0</v>
      </c>
      <c r="O608" s="15">
        <v>0</v>
      </c>
      <c r="P608" s="15">
        <v>200</v>
      </c>
      <c r="Q608" s="15">
        <v>0</v>
      </c>
      <c r="R608" s="15">
        <v>0</v>
      </c>
      <c r="S608" s="15">
        <v>0</v>
      </c>
      <c r="T608" s="15">
        <v>0</v>
      </c>
      <c r="U608" s="15">
        <v>0</v>
      </c>
      <c r="V608" s="15">
        <v>0</v>
      </c>
      <c r="W608" s="16"/>
      <c r="X608" s="15">
        <v>200</v>
      </c>
      <c r="Y608" s="15">
        <v>0</v>
      </c>
      <c r="Z608" s="15">
        <v>0</v>
      </c>
      <c r="AA608" s="15">
        <v>200</v>
      </c>
      <c r="AB608" s="15">
        <v>0</v>
      </c>
      <c r="AC608" s="15">
        <v>0</v>
      </c>
      <c r="AD608" s="15">
        <v>0</v>
      </c>
      <c r="AE608" s="15">
        <v>0</v>
      </c>
      <c r="AF608" s="15">
        <v>0</v>
      </c>
      <c r="AG608" s="15">
        <v>0</v>
      </c>
      <c r="AH608" s="15">
        <v>0</v>
      </c>
      <c r="AI608" s="15">
        <v>0</v>
      </c>
      <c r="AJ608" s="17"/>
      <c r="AK608" s="15">
        <v>0</v>
      </c>
      <c r="AL608" s="15">
        <v>0</v>
      </c>
      <c r="AM608" s="17"/>
      <c r="AN608" s="15">
        <f t="shared" ref="AN608:AX608" si="2314">AN607</f>
        <v>0</v>
      </c>
      <c r="AO608" s="15">
        <f t="shared" si="2314"/>
        <v>0</v>
      </c>
      <c r="AP608" s="15">
        <f t="shared" si="2314"/>
        <v>0</v>
      </c>
      <c r="AQ608" s="15">
        <f t="shared" si="2314"/>
        <v>0</v>
      </c>
      <c r="AR608" s="15">
        <f t="shared" si="2314"/>
        <v>0</v>
      </c>
      <c r="AS608" s="15">
        <f t="shared" si="2314"/>
        <v>0</v>
      </c>
      <c r="AT608" s="15">
        <f t="shared" si="2314"/>
        <v>0</v>
      </c>
      <c r="AU608" s="15">
        <f t="shared" si="2314"/>
        <v>0</v>
      </c>
      <c r="AV608" s="15">
        <f t="shared" si="2314"/>
        <v>0</v>
      </c>
      <c r="AW608" s="15">
        <f t="shared" si="2314"/>
        <v>0</v>
      </c>
      <c r="AX608" s="15">
        <f t="shared" si="2314"/>
        <v>0</v>
      </c>
      <c r="AY608" s="17"/>
      <c r="AZ608" s="15">
        <f t="shared" ref="AZ608:BA608" si="2315">AZ607</f>
        <v>6000</v>
      </c>
      <c r="BA608" s="15">
        <f t="shared" si="2315"/>
        <v>2000</v>
      </c>
      <c r="BB608" s="15">
        <f>BB607</f>
        <v>575</v>
      </c>
      <c r="BC608" s="15">
        <f t="shared" ref="BC608:BE608" si="2316">BC607</f>
        <v>0</v>
      </c>
      <c r="BD608" s="15">
        <f t="shared" si="2316"/>
        <v>0</v>
      </c>
      <c r="BE608" s="15">
        <f t="shared" si="2316"/>
        <v>60</v>
      </c>
      <c r="BF608" s="17"/>
      <c r="BG608" s="15">
        <f t="shared" ref="BG608:BH608" si="2317">BG607</f>
        <v>1000</v>
      </c>
      <c r="BH608" s="15">
        <f t="shared" si="2317"/>
        <v>5000</v>
      </c>
      <c r="BI608" s="17"/>
      <c r="BJ608" s="22">
        <f>G608/G607</f>
        <v>1</v>
      </c>
      <c r="BK608" s="65">
        <f t="shared" ref="BK608:BL608" si="2318">BK607</f>
        <v>0</v>
      </c>
      <c r="BL608" s="65">
        <f t="shared" si="2318"/>
        <v>0</v>
      </c>
      <c r="BM608" s="6">
        <f t="shared" si="2308"/>
        <v>120</v>
      </c>
      <c r="BN608" s="8">
        <f t="shared" si="2309"/>
        <v>257.97607178464602</v>
      </c>
      <c r="BO608" s="12">
        <f t="shared" si="2310"/>
        <v>175.94637994047369</v>
      </c>
      <c r="BP608" s="50">
        <f>(1-'#Constant'!$A$3)/($J608*'#Constant'!$B$3/'#Constant'!$C$3^($D608-1)+1)+'#Constant'!$A$3</f>
        <v>0.87217391304347835</v>
      </c>
      <c r="BQ608" s="4">
        <f t="shared" si="2311"/>
        <v>257.97607178464602</v>
      </c>
      <c r="BR608" s="50">
        <f>(1-'#Constant'!$A$3)/($K608*'#Constant'!$B$3/'#Constant'!$C$3^($D608-1)+1)+'#Constant'!$A$3</f>
        <v>0.87217391304347835</v>
      </c>
      <c r="BS608" s="4">
        <f t="shared" si="2312"/>
        <v>257.97607178464602</v>
      </c>
      <c r="BT608"/>
    </row>
    <row r="609" spans="1:72" x14ac:dyDescent="0.3">
      <c r="A609">
        <v>678</v>
      </c>
      <c r="B609" s="18" t="str">
        <f>VLOOKUP(CONCATENATE("CREATURE_NAME_",A609),[1]Localization_Hero!$A:$E,2,FALSE)</f>
        <v>{1}의 빛</v>
      </c>
      <c r="C609" s="43" t="s">
        <v>77</v>
      </c>
      <c r="D609">
        <v>1</v>
      </c>
      <c r="E609">
        <v>1</v>
      </c>
      <c r="F609" s="18">
        <v>1</v>
      </c>
      <c r="G609" s="10">
        <v>100</v>
      </c>
      <c r="H609" s="10">
        <v>100</v>
      </c>
      <c r="I609" s="10">
        <v>3600</v>
      </c>
      <c r="J609" s="10">
        <v>50</v>
      </c>
      <c r="K609" s="10">
        <v>50</v>
      </c>
      <c r="L609" s="2"/>
      <c r="M609" s="10">
        <v>50</v>
      </c>
      <c r="N609" s="10">
        <v>0</v>
      </c>
      <c r="O609" s="10">
        <v>0</v>
      </c>
      <c r="P609" s="10">
        <v>100</v>
      </c>
      <c r="Q609" s="10">
        <v>0</v>
      </c>
      <c r="R609" s="10">
        <v>0</v>
      </c>
      <c r="S609" s="10">
        <v>100</v>
      </c>
      <c r="T609" s="10">
        <v>0</v>
      </c>
      <c r="U609" s="10">
        <v>0</v>
      </c>
      <c r="V609" s="10">
        <v>100</v>
      </c>
      <c r="W609" s="2"/>
      <c r="X609" s="10">
        <v>150</v>
      </c>
      <c r="Y609" s="10">
        <v>0</v>
      </c>
      <c r="Z609" s="10">
        <v>0</v>
      </c>
      <c r="AA609" s="10">
        <v>100</v>
      </c>
      <c r="AB609" s="10">
        <v>0</v>
      </c>
      <c r="AC609" s="10">
        <v>0</v>
      </c>
      <c r="AD609" s="10">
        <v>100</v>
      </c>
      <c r="AE609" s="10">
        <v>0</v>
      </c>
      <c r="AF609" s="10">
        <v>0</v>
      </c>
      <c r="AG609" s="10">
        <v>100</v>
      </c>
      <c r="AH609" s="10">
        <v>0</v>
      </c>
      <c r="AI609" s="10">
        <v>0</v>
      </c>
      <c r="AJ609" s="3"/>
      <c r="AK609" s="10">
        <v>150</v>
      </c>
      <c r="AL609" s="10">
        <v>0</v>
      </c>
      <c r="AM609" s="3"/>
      <c r="AN609" s="10">
        <v>0</v>
      </c>
      <c r="AO609" s="10">
        <v>0</v>
      </c>
      <c r="AP609" s="10">
        <v>0</v>
      </c>
      <c r="AQ609" s="10">
        <v>0</v>
      </c>
      <c r="AR609" s="10">
        <v>0</v>
      </c>
      <c r="AS609" s="10">
        <v>0</v>
      </c>
      <c r="AT609" s="10">
        <v>0</v>
      </c>
      <c r="AU609" s="10">
        <v>0</v>
      </c>
      <c r="AV609" s="10">
        <v>0</v>
      </c>
      <c r="AW609" s="10">
        <v>0</v>
      </c>
      <c r="AX609" s="10">
        <v>0</v>
      </c>
      <c r="AY609" s="3"/>
      <c r="AZ609" s="10">
        <v>6000</v>
      </c>
      <c r="BA609" s="10">
        <v>6000</v>
      </c>
      <c r="BB609" s="10">
        <v>235</v>
      </c>
      <c r="BC609" s="10">
        <v>25</v>
      </c>
      <c r="BD609" s="10">
        <v>0</v>
      </c>
      <c r="BE609" s="10">
        <v>60</v>
      </c>
      <c r="BF609" s="3"/>
      <c r="BG609" s="10">
        <v>1000</v>
      </c>
      <c r="BH609" s="10">
        <v>5000</v>
      </c>
      <c r="BI609" s="3"/>
      <c r="BJ609" s="21">
        <v>1</v>
      </c>
      <c r="BK609" s="65">
        <v>0</v>
      </c>
      <c r="BL609" s="65">
        <v>0</v>
      </c>
      <c r="BM609" s="6">
        <v>117.87499999999997</v>
      </c>
      <c r="BN609" s="8">
        <v>273.90052066024145</v>
      </c>
      <c r="BO609" s="12">
        <v>179.68312072319412</v>
      </c>
      <c r="BP609" s="50">
        <v>0.87217391304347835</v>
      </c>
      <c r="BQ609" s="4">
        <v>254.79118200952695</v>
      </c>
      <c r="BR609" s="50">
        <v>0.87217391304347835</v>
      </c>
      <c r="BS609" s="4">
        <v>254.79118200952695</v>
      </c>
      <c r="BT609">
        <v>136.56597369079429</v>
      </c>
    </row>
    <row r="610" spans="1:72" s="13" customFormat="1" ht="17.25" thickBot="1" x14ac:dyDescent="0.35">
      <c r="B610" s="20"/>
      <c r="D610" s="14">
        <v>1</v>
      </c>
      <c r="E610" s="14">
        <v>1</v>
      </c>
      <c r="F610" s="19">
        <v>1</v>
      </c>
      <c r="G610" s="15">
        <v>100</v>
      </c>
      <c r="H610" s="15">
        <v>100</v>
      </c>
      <c r="I610" s="15">
        <v>3600</v>
      </c>
      <c r="J610" s="15">
        <v>50</v>
      </c>
      <c r="K610" s="15">
        <v>50</v>
      </c>
      <c r="L610" s="16"/>
      <c r="M610" s="15">
        <v>50</v>
      </c>
      <c r="N610" s="15">
        <v>0</v>
      </c>
      <c r="O610" s="15">
        <v>0</v>
      </c>
      <c r="P610" s="15">
        <v>100</v>
      </c>
      <c r="Q610" s="15">
        <v>0</v>
      </c>
      <c r="R610" s="15">
        <v>0</v>
      </c>
      <c r="S610" s="15">
        <v>100</v>
      </c>
      <c r="T610" s="15">
        <v>0</v>
      </c>
      <c r="U610" s="15">
        <v>0</v>
      </c>
      <c r="V610" s="15">
        <v>100</v>
      </c>
      <c r="W610" s="16"/>
      <c r="X610" s="15">
        <v>150</v>
      </c>
      <c r="Y610" s="15">
        <v>0</v>
      </c>
      <c r="Z610" s="15">
        <v>0</v>
      </c>
      <c r="AA610" s="15">
        <v>100</v>
      </c>
      <c r="AB610" s="15">
        <v>0</v>
      </c>
      <c r="AC610" s="15">
        <v>0</v>
      </c>
      <c r="AD610" s="15">
        <v>100</v>
      </c>
      <c r="AE610" s="15">
        <v>0</v>
      </c>
      <c r="AF610" s="15">
        <v>0</v>
      </c>
      <c r="AG610" s="15">
        <v>100</v>
      </c>
      <c r="AH610" s="15">
        <v>0</v>
      </c>
      <c r="AI610" s="15">
        <v>0</v>
      </c>
      <c r="AJ610" s="17"/>
      <c r="AK610" s="15">
        <v>150</v>
      </c>
      <c r="AL610" s="15">
        <v>0</v>
      </c>
      <c r="AM610" s="17"/>
      <c r="AN610" s="15">
        <v>0</v>
      </c>
      <c r="AO610" s="15">
        <v>0</v>
      </c>
      <c r="AP610" s="15">
        <v>0</v>
      </c>
      <c r="AQ610" s="15">
        <v>0</v>
      </c>
      <c r="AR610" s="15">
        <v>0</v>
      </c>
      <c r="AS610" s="15">
        <v>0</v>
      </c>
      <c r="AT610" s="15">
        <v>0</v>
      </c>
      <c r="AU610" s="15">
        <v>0</v>
      </c>
      <c r="AV610" s="15">
        <v>0</v>
      </c>
      <c r="AW610" s="15">
        <v>0</v>
      </c>
      <c r="AX610" s="15">
        <v>0</v>
      </c>
      <c r="AY610" s="17"/>
      <c r="AZ610" s="15">
        <v>6000</v>
      </c>
      <c r="BA610" s="15">
        <v>6000</v>
      </c>
      <c r="BB610" s="15">
        <f>BB609</f>
        <v>235</v>
      </c>
      <c r="BC610" s="15">
        <v>25</v>
      </c>
      <c r="BD610" s="15">
        <v>0</v>
      </c>
      <c r="BE610" s="15">
        <v>60</v>
      </c>
      <c r="BF610" s="17"/>
      <c r="BG610" s="15">
        <v>1000</v>
      </c>
      <c r="BH610" s="15">
        <v>5000</v>
      </c>
      <c r="BI610" s="17"/>
      <c r="BJ610" s="22">
        <v>1</v>
      </c>
      <c r="BK610" s="65">
        <v>0</v>
      </c>
      <c r="BL610" s="65">
        <v>0</v>
      </c>
      <c r="BM610" s="6">
        <v>117.87499999999997</v>
      </c>
      <c r="BN610" s="8">
        <v>273.90052066024145</v>
      </c>
      <c r="BO610" s="12">
        <v>179.68312072319412</v>
      </c>
      <c r="BP610" s="50">
        <v>0.87217391304347835</v>
      </c>
      <c r="BQ610" s="4">
        <v>254.79118200952695</v>
      </c>
      <c r="BR610" s="50">
        <v>0.87217391304347835</v>
      </c>
      <c r="BS610" s="4">
        <v>254.79118200952695</v>
      </c>
      <c r="BT610"/>
    </row>
    <row r="611" spans="1:72" x14ac:dyDescent="0.3">
      <c r="A611">
        <v>679</v>
      </c>
      <c r="B611" s="18" t="e">
        <f>VLOOKUP(CONCATENATE("CREATURE_NAME_",A611),[1]Localization_Hero!$A:$E,2,FALSE)</f>
        <v>#N/A</v>
      </c>
      <c r="C611" s="43" t="str">
        <f>VLOOKUP($A611,[2]CreatureTable!$A:$I,9,FALSE)</f>
        <v>Priest</v>
      </c>
      <c r="D611">
        <v>1</v>
      </c>
      <c r="E611">
        <v>1</v>
      </c>
      <c r="F611" s="18">
        <v>1</v>
      </c>
      <c r="G611" s="10">
        <v>100</v>
      </c>
      <c r="H611" s="10">
        <v>100</v>
      </c>
      <c r="I611" s="10">
        <v>3600</v>
      </c>
      <c r="J611" s="10">
        <v>50</v>
      </c>
      <c r="K611" s="10">
        <v>50</v>
      </c>
      <c r="L611" s="2"/>
      <c r="M611" s="10">
        <v>100</v>
      </c>
      <c r="N611" s="10">
        <v>0</v>
      </c>
      <c r="O611" s="10">
        <v>0</v>
      </c>
      <c r="P611" s="10">
        <v>0</v>
      </c>
      <c r="Q611" s="10">
        <v>0</v>
      </c>
      <c r="R611" s="10">
        <v>0</v>
      </c>
      <c r="S611" s="10">
        <v>100</v>
      </c>
      <c r="T611" s="10">
        <v>150</v>
      </c>
      <c r="U611" s="10">
        <v>0</v>
      </c>
      <c r="V611" s="10">
        <v>0</v>
      </c>
      <c r="W611" s="2"/>
      <c r="X611" s="10">
        <v>100</v>
      </c>
      <c r="Y611" s="10">
        <v>0</v>
      </c>
      <c r="Z611" s="10">
        <v>0</v>
      </c>
      <c r="AA611" s="10">
        <v>200</v>
      </c>
      <c r="AB611" s="10">
        <v>250</v>
      </c>
      <c r="AC611" s="10">
        <v>0</v>
      </c>
      <c r="AD611" s="10">
        <v>100</v>
      </c>
      <c r="AE611" s="10">
        <v>150</v>
      </c>
      <c r="AF611" s="10">
        <v>0</v>
      </c>
      <c r="AG611" s="10">
        <v>0</v>
      </c>
      <c r="AH611" s="10">
        <v>0</v>
      </c>
      <c r="AI611" s="10">
        <v>0</v>
      </c>
      <c r="AJ611" s="3"/>
      <c r="AK611" s="10">
        <v>0</v>
      </c>
      <c r="AL611" s="10">
        <v>0</v>
      </c>
      <c r="AM611" s="3"/>
      <c r="AN611" s="10">
        <f>ROUND(VLOOKUP($C611,$B$4:$BH$42,39,FALSE),0)</f>
        <v>0</v>
      </c>
      <c r="AO611" s="10">
        <f>ROUND(VLOOKUP($C611,$B$4:$BH$42,40,FALSE),0)</f>
        <v>0</v>
      </c>
      <c r="AP611" s="10">
        <f>ROUND(VLOOKUP($C611,$B$4:$BH$42,41,FALSE),0)</f>
        <v>0</v>
      </c>
      <c r="AQ611" s="10">
        <f>ROUND(VLOOKUP($C611,$B$4:$BH$42,42,FALSE),0)</f>
        <v>0</v>
      </c>
      <c r="AR611" s="10">
        <f>ROUND(VLOOKUP($C611,$B$4:$BH$42,43,FALSE),0)</f>
        <v>0</v>
      </c>
      <c r="AS611" s="10">
        <f>ROUND(VLOOKUP($C611,$B$4:$BH$42,44,FALSE),0)</f>
        <v>0</v>
      </c>
      <c r="AT611" s="10">
        <f>ROUND(VLOOKUP($C611,$B$4:$BH$42,45,FALSE),0)</f>
        <v>0</v>
      </c>
      <c r="AU611" s="10">
        <f>ROUND(VLOOKUP($C611,$B$4:$BH$42,46,FALSE),0)</f>
        <v>0</v>
      </c>
      <c r="AV611" s="10">
        <f>ROUND(VLOOKUP($C611,$B$4:$BH$42,47,FALSE),0)</f>
        <v>0</v>
      </c>
      <c r="AW611" s="10">
        <f>ROUND(VLOOKUP($C611,$B$4:$BH$42,48,FALSE),0)</f>
        <v>0</v>
      </c>
      <c r="AX611" s="10">
        <f>ROUND(VLOOKUP($C611,$B$4:$BH$42,49,FALSE),0)</f>
        <v>0</v>
      </c>
      <c r="AY611" s="3"/>
      <c r="AZ611" s="10">
        <v>6000</v>
      </c>
      <c r="BA611" s="10">
        <v>2000</v>
      </c>
      <c r="BB611" s="10">
        <v>400</v>
      </c>
      <c r="BC611" s="10">
        <v>0</v>
      </c>
      <c r="BD611" s="10">
        <v>0</v>
      </c>
      <c r="BE611" s="10">
        <v>60</v>
      </c>
      <c r="BF611" s="3"/>
      <c r="BG611" s="10">
        <v>1000</v>
      </c>
      <c r="BH611" s="10">
        <v>5000</v>
      </c>
      <c r="BI611" s="3"/>
      <c r="BJ611" s="21">
        <v>1</v>
      </c>
      <c r="BK611" s="65">
        <v>0</v>
      </c>
      <c r="BL611" s="65">
        <v>0</v>
      </c>
      <c r="BM611" s="6">
        <f t="shared" ref="BM611:BM614" si="2319">MAX(G611*(1+M611/1000*(1+O611/1000))*(1+0.5*T611/1000)*(1+0.25*S611/1000),(H611*(1+X611/1000*(1+Z611/1000))*(1+0.5*AE611/1000)*(1+0.25*AD611/1000)))*BG611/1000</f>
        <v>121.20625</v>
      </c>
      <c r="BN611" s="8">
        <f t="shared" ref="BN611:BN614" si="2320">(BQ611+BS611)/2*(1+AI611/2000)*(1+AH611/2000)*(1+AN611/2000)*(1+AK611/2000)</f>
        <v>250.60532687651326</v>
      </c>
      <c r="BO611" s="12">
        <f t="shared" ref="BO611:BO614" si="2321">SQRT(BM611*BN611)</f>
        <v>174.28405521081493</v>
      </c>
      <c r="BP611" s="50">
        <f>(1-'#Constant'!$A$3)/($J611*'#Constant'!$B$3/'#Constant'!$C$3^($D611-1)+1)+'#Constant'!$A$3</f>
        <v>0.87217391304347835</v>
      </c>
      <c r="BQ611" s="4">
        <f t="shared" ref="BQ611:BQ614" si="2322">I611/(BP611*(1-Q611/1000*(0.5+R611/1000))*(1-P611/1000)*(1-V611/1000)*(1+U611/1000))/20</f>
        <v>206.38085742771682</v>
      </c>
      <c r="BR611" s="50">
        <f>(1-'#Constant'!$A$3)/($K611*'#Constant'!$B$3/'#Constant'!$C$3^($D611-1)+1)+'#Constant'!$A$3</f>
        <v>0.87217391304347835</v>
      </c>
      <c r="BS611" s="4">
        <f t="shared" ref="BS611:BS614" si="2323">I611/(BR611*(1-AB611/1000*(0.5+AC611/1000))*(1-AA611/1000)*(1-AG611/1000)*(1+AF611/1000))/20</f>
        <v>294.8297963253097</v>
      </c>
      <c r="BT611">
        <f>BO611/$BO$4*100</f>
        <v>132.46247951866042</v>
      </c>
    </row>
    <row r="612" spans="1:72" s="13" customFormat="1" ht="17.25" thickBot="1" x14ac:dyDescent="0.35">
      <c r="B612" s="20"/>
      <c r="D612" s="14">
        <v>1</v>
      </c>
      <c r="E612" s="14">
        <v>1</v>
      </c>
      <c r="F612" s="19">
        <v>1</v>
      </c>
      <c r="G612" s="15">
        <f t="shared" ref="G612:K612" si="2324">G611</f>
        <v>100</v>
      </c>
      <c r="H612" s="15">
        <f t="shared" si="2324"/>
        <v>100</v>
      </c>
      <c r="I612" s="15">
        <f t="shared" si="2324"/>
        <v>3600</v>
      </c>
      <c r="J612" s="15">
        <f t="shared" si="2324"/>
        <v>50</v>
      </c>
      <c r="K612" s="15">
        <f t="shared" si="2324"/>
        <v>50</v>
      </c>
      <c r="L612" s="16"/>
      <c r="M612" s="15">
        <v>100</v>
      </c>
      <c r="N612" s="15">
        <v>0</v>
      </c>
      <c r="O612" s="15">
        <v>0</v>
      </c>
      <c r="P612" s="15">
        <v>0</v>
      </c>
      <c r="Q612" s="15">
        <v>0</v>
      </c>
      <c r="R612" s="15">
        <v>0</v>
      </c>
      <c r="S612" s="15">
        <v>100</v>
      </c>
      <c r="T612" s="15">
        <v>150</v>
      </c>
      <c r="U612" s="15">
        <v>0</v>
      </c>
      <c r="V612" s="15">
        <v>0</v>
      </c>
      <c r="W612" s="16"/>
      <c r="X612" s="15">
        <v>100</v>
      </c>
      <c r="Y612" s="15">
        <v>0</v>
      </c>
      <c r="Z612" s="15">
        <v>0</v>
      </c>
      <c r="AA612" s="15">
        <v>200</v>
      </c>
      <c r="AB612" s="15">
        <v>250</v>
      </c>
      <c r="AC612" s="15">
        <v>0</v>
      </c>
      <c r="AD612" s="15">
        <v>100</v>
      </c>
      <c r="AE612" s="15">
        <v>150</v>
      </c>
      <c r="AF612" s="15">
        <v>0</v>
      </c>
      <c r="AG612" s="15">
        <v>0</v>
      </c>
      <c r="AH612" s="15">
        <v>0</v>
      </c>
      <c r="AI612" s="15">
        <v>0</v>
      </c>
      <c r="AJ612" s="17"/>
      <c r="AK612" s="15">
        <v>0</v>
      </c>
      <c r="AL612" s="15">
        <v>0</v>
      </c>
      <c r="AM612" s="17"/>
      <c r="AN612" s="15">
        <f t="shared" ref="AN612:AX612" si="2325">AN611</f>
        <v>0</v>
      </c>
      <c r="AO612" s="15">
        <f t="shared" si="2325"/>
        <v>0</v>
      </c>
      <c r="AP612" s="15">
        <f t="shared" si="2325"/>
        <v>0</v>
      </c>
      <c r="AQ612" s="15">
        <f t="shared" si="2325"/>
        <v>0</v>
      </c>
      <c r="AR612" s="15">
        <f t="shared" si="2325"/>
        <v>0</v>
      </c>
      <c r="AS612" s="15">
        <f t="shared" si="2325"/>
        <v>0</v>
      </c>
      <c r="AT612" s="15">
        <f t="shared" si="2325"/>
        <v>0</v>
      </c>
      <c r="AU612" s="15">
        <f t="shared" si="2325"/>
        <v>0</v>
      </c>
      <c r="AV612" s="15">
        <f t="shared" si="2325"/>
        <v>0</v>
      </c>
      <c r="AW612" s="15">
        <f t="shared" si="2325"/>
        <v>0</v>
      </c>
      <c r="AX612" s="15">
        <f t="shared" si="2325"/>
        <v>0</v>
      </c>
      <c r="AY612" s="17"/>
      <c r="AZ612" s="15">
        <f t="shared" ref="AZ612:BA612" si="2326">AZ611</f>
        <v>6000</v>
      </c>
      <c r="BA612" s="15">
        <f t="shared" si="2326"/>
        <v>2000</v>
      </c>
      <c r="BB612" s="15">
        <f>BB611</f>
        <v>400</v>
      </c>
      <c r="BC612" s="15">
        <f t="shared" ref="BC612:BE612" si="2327">BC611</f>
        <v>0</v>
      </c>
      <c r="BD612" s="15">
        <f t="shared" si="2327"/>
        <v>0</v>
      </c>
      <c r="BE612" s="15">
        <f t="shared" si="2327"/>
        <v>60</v>
      </c>
      <c r="BF612" s="17"/>
      <c r="BG612" s="15">
        <f t="shared" ref="BG612:BH612" si="2328">BG611</f>
        <v>1000</v>
      </c>
      <c r="BH612" s="15">
        <f t="shared" si="2328"/>
        <v>5000</v>
      </c>
      <c r="BI612" s="17"/>
      <c r="BJ612" s="22">
        <f>G612/G611</f>
        <v>1</v>
      </c>
      <c r="BK612" s="65">
        <f>BK611</f>
        <v>0</v>
      </c>
      <c r="BL612" s="65">
        <f>BL611</f>
        <v>0</v>
      </c>
      <c r="BM612" s="6">
        <f t="shared" si="2319"/>
        <v>121.20625</v>
      </c>
      <c r="BN612" s="8">
        <f t="shared" si="2320"/>
        <v>250.60532687651326</v>
      </c>
      <c r="BO612" s="12">
        <f t="shared" si="2321"/>
        <v>174.28405521081493</v>
      </c>
      <c r="BP612" s="50">
        <f>(1-'#Constant'!$A$3)/($J612*'#Constant'!$B$3/'#Constant'!$C$3^($D612-1)+1)+'#Constant'!$A$3</f>
        <v>0.87217391304347835</v>
      </c>
      <c r="BQ612" s="4">
        <f t="shared" si="2322"/>
        <v>206.38085742771682</v>
      </c>
      <c r="BR612" s="50">
        <f>(1-'#Constant'!$A$3)/($K612*'#Constant'!$B$3/'#Constant'!$C$3^($D612-1)+1)+'#Constant'!$A$3</f>
        <v>0.87217391304347835</v>
      </c>
      <c r="BS612" s="4">
        <f t="shared" si="2323"/>
        <v>294.8297963253097</v>
      </c>
      <c r="BT612"/>
    </row>
    <row r="613" spans="1:72" x14ac:dyDescent="0.3">
      <c r="A613">
        <v>680</v>
      </c>
      <c r="B613" s="18" t="e">
        <f>VLOOKUP(CONCATENATE("CREATURE_NAME_",A613),[1]Localization_Hero!$A:$E,2,FALSE)</f>
        <v>#N/A</v>
      </c>
      <c r="C613" s="43" t="str">
        <f>VLOOKUP($A613,[2]CreatureTable!$A:$I,9,FALSE)</f>
        <v>Knight</v>
      </c>
      <c r="D613">
        <v>1</v>
      </c>
      <c r="E613">
        <v>1</v>
      </c>
      <c r="F613" s="18">
        <v>1</v>
      </c>
      <c r="G613" s="10">
        <v>100</v>
      </c>
      <c r="H613" s="10">
        <v>100</v>
      </c>
      <c r="I613" s="10">
        <v>3600</v>
      </c>
      <c r="J613" s="10">
        <v>50</v>
      </c>
      <c r="K613" s="10">
        <v>50</v>
      </c>
      <c r="L613" s="2"/>
      <c r="M613" s="10">
        <v>150</v>
      </c>
      <c r="N613" s="10">
        <v>0</v>
      </c>
      <c r="O613" s="10">
        <v>0</v>
      </c>
      <c r="P613" s="10">
        <v>0</v>
      </c>
      <c r="Q613" s="10">
        <v>0</v>
      </c>
      <c r="R613" s="10">
        <v>0</v>
      </c>
      <c r="S613" s="10">
        <v>100</v>
      </c>
      <c r="T613" s="10">
        <v>250</v>
      </c>
      <c r="U613" s="10">
        <v>0</v>
      </c>
      <c r="V613" s="10">
        <v>0</v>
      </c>
      <c r="W613" s="2"/>
      <c r="X613" s="10">
        <v>150</v>
      </c>
      <c r="Y613" s="10">
        <v>0</v>
      </c>
      <c r="Z613" s="10">
        <v>0</v>
      </c>
      <c r="AA613" s="10">
        <v>0</v>
      </c>
      <c r="AB613" s="10">
        <v>0</v>
      </c>
      <c r="AC613" s="10">
        <v>0</v>
      </c>
      <c r="AD613" s="10">
        <v>100</v>
      </c>
      <c r="AE613" s="10">
        <v>250</v>
      </c>
      <c r="AF613" s="10">
        <v>0</v>
      </c>
      <c r="AG613" s="10">
        <v>0</v>
      </c>
      <c r="AH613" s="10">
        <v>0</v>
      </c>
      <c r="AI613" s="10">
        <v>0</v>
      </c>
      <c r="AJ613" s="3"/>
      <c r="AK613" s="10">
        <v>0</v>
      </c>
      <c r="AL613" s="10">
        <v>0</v>
      </c>
      <c r="AM613" s="3"/>
      <c r="AN613" s="10">
        <f>ROUND(VLOOKUP($C613,$B$4:$BH$42,39,FALSE),0)</f>
        <v>0</v>
      </c>
      <c r="AO613" s="10">
        <f>ROUND(VLOOKUP($C613,$B$4:$BH$42,40,FALSE),0)</f>
        <v>0</v>
      </c>
      <c r="AP613" s="10">
        <f>ROUND(VLOOKUP($C613,$B$4:$BH$42,41,FALSE),0)</f>
        <v>0</v>
      </c>
      <c r="AQ613" s="10">
        <f>ROUND(VLOOKUP($C613,$B$4:$BH$42,42,FALSE),0)</f>
        <v>0</v>
      </c>
      <c r="AR613" s="10">
        <f>ROUND(VLOOKUP($C613,$B$4:$BH$42,43,FALSE),0)</f>
        <v>0</v>
      </c>
      <c r="AS613" s="10">
        <f>ROUND(VLOOKUP($C613,$B$4:$BH$42,44,FALSE),0)</f>
        <v>0</v>
      </c>
      <c r="AT613" s="10">
        <f>ROUND(VLOOKUP($C613,$B$4:$BH$42,45,FALSE),0)</f>
        <v>0</v>
      </c>
      <c r="AU613" s="10">
        <f>ROUND(VLOOKUP($C613,$B$4:$BH$42,46,FALSE),0)</f>
        <v>0</v>
      </c>
      <c r="AV613" s="10">
        <f>ROUND(VLOOKUP($C613,$B$4:$BH$42,47,FALSE),0)</f>
        <v>0</v>
      </c>
      <c r="AW613" s="10">
        <f>ROUND(VLOOKUP($C613,$B$4:$BH$42,48,FALSE),0)</f>
        <v>0</v>
      </c>
      <c r="AX613" s="10">
        <f>ROUND(VLOOKUP($C613,$B$4:$BH$42,49,FALSE),0)</f>
        <v>0</v>
      </c>
      <c r="AY613" s="3"/>
      <c r="AZ613" s="10">
        <v>6000</v>
      </c>
      <c r="BA613" s="10">
        <v>6000</v>
      </c>
      <c r="BB613" s="10">
        <v>183</v>
      </c>
      <c r="BC613" s="10">
        <v>25</v>
      </c>
      <c r="BD613" s="10">
        <v>0</v>
      </c>
      <c r="BE613" s="10">
        <v>60</v>
      </c>
      <c r="BF613" s="3"/>
      <c r="BG613" s="10">
        <v>1000</v>
      </c>
      <c r="BH613" s="10">
        <v>5000</v>
      </c>
      <c r="BI613" s="3"/>
      <c r="BJ613" s="21">
        <v>1</v>
      </c>
      <c r="BK613" s="65">
        <v>0</v>
      </c>
      <c r="BL613" s="65">
        <v>0</v>
      </c>
      <c r="BM613" s="6">
        <f t="shared" si="2319"/>
        <v>132.60937499999997</v>
      </c>
      <c r="BN613" s="8">
        <f t="shared" si="2320"/>
        <v>206.38085742771682</v>
      </c>
      <c r="BO613" s="12">
        <f t="shared" si="2321"/>
        <v>165.43287616267096</v>
      </c>
      <c r="BP613" s="50">
        <f>(1-'#Constant'!$A$3)/($J613*'#Constant'!$B$3/'#Constant'!$C$3^($D613-1)+1)+'#Constant'!$A$3</f>
        <v>0.87217391304347835</v>
      </c>
      <c r="BQ613" s="4">
        <f t="shared" si="2322"/>
        <v>206.38085742771682</v>
      </c>
      <c r="BR613" s="50">
        <f>(1-'#Constant'!$A$3)/($K613*'#Constant'!$B$3/'#Constant'!$C$3^($D613-1)+1)+'#Constant'!$A$3</f>
        <v>0.87217391304347835</v>
      </c>
      <c r="BS613" s="4">
        <f t="shared" si="2323"/>
        <v>206.38085742771682</v>
      </c>
      <c r="BT613">
        <f>BO613/$BO$4*100</f>
        <v>125.73524837888365</v>
      </c>
    </row>
    <row r="614" spans="1:72" s="13" customFormat="1" ht="17.25" thickBot="1" x14ac:dyDescent="0.35">
      <c r="B614" s="20"/>
      <c r="D614" s="14">
        <v>1</v>
      </c>
      <c r="E614" s="14">
        <v>1</v>
      </c>
      <c r="F614" s="19">
        <v>1</v>
      </c>
      <c r="G614" s="15">
        <f t="shared" ref="G614:K614" si="2329">G613</f>
        <v>100</v>
      </c>
      <c r="H614" s="15">
        <f t="shared" si="2329"/>
        <v>100</v>
      </c>
      <c r="I614" s="15">
        <f t="shared" si="2329"/>
        <v>3600</v>
      </c>
      <c r="J614" s="15">
        <f t="shared" si="2329"/>
        <v>50</v>
      </c>
      <c r="K614" s="15">
        <f t="shared" si="2329"/>
        <v>50</v>
      </c>
      <c r="L614" s="16"/>
      <c r="M614" s="15">
        <v>150</v>
      </c>
      <c r="N614" s="15">
        <v>0</v>
      </c>
      <c r="O614" s="15">
        <v>0</v>
      </c>
      <c r="P614" s="15">
        <v>0</v>
      </c>
      <c r="Q614" s="15">
        <v>0</v>
      </c>
      <c r="R614" s="15">
        <v>0</v>
      </c>
      <c r="S614" s="15">
        <v>100</v>
      </c>
      <c r="T614" s="15">
        <v>250</v>
      </c>
      <c r="U614" s="15">
        <v>0</v>
      </c>
      <c r="V614" s="15">
        <v>0</v>
      </c>
      <c r="W614" s="16"/>
      <c r="X614" s="15">
        <v>150</v>
      </c>
      <c r="Y614" s="15">
        <v>0</v>
      </c>
      <c r="Z614" s="15">
        <v>0</v>
      </c>
      <c r="AA614" s="15">
        <v>0</v>
      </c>
      <c r="AB614" s="15">
        <v>0</v>
      </c>
      <c r="AC614" s="15">
        <v>0</v>
      </c>
      <c r="AD614" s="15">
        <v>100</v>
      </c>
      <c r="AE614" s="15">
        <v>250</v>
      </c>
      <c r="AF614" s="15">
        <v>0</v>
      </c>
      <c r="AG614" s="15">
        <v>0</v>
      </c>
      <c r="AH614" s="15">
        <v>0</v>
      </c>
      <c r="AI614" s="15">
        <v>0</v>
      </c>
      <c r="AJ614" s="17"/>
      <c r="AK614" s="15">
        <v>0</v>
      </c>
      <c r="AL614" s="15">
        <v>0</v>
      </c>
      <c r="AM614" s="17"/>
      <c r="AN614" s="15">
        <f t="shared" ref="AN614:AX614" si="2330">AN613</f>
        <v>0</v>
      </c>
      <c r="AO614" s="15">
        <f t="shared" si="2330"/>
        <v>0</v>
      </c>
      <c r="AP614" s="15">
        <f t="shared" si="2330"/>
        <v>0</v>
      </c>
      <c r="AQ614" s="15">
        <f t="shared" si="2330"/>
        <v>0</v>
      </c>
      <c r="AR614" s="15">
        <f t="shared" si="2330"/>
        <v>0</v>
      </c>
      <c r="AS614" s="15">
        <f t="shared" si="2330"/>
        <v>0</v>
      </c>
      <c r="AT614" s="15">
        <f t="shared" si="2330"/>
        <v>0</v>
      </c>
      <c r="AU614" s="15">
        <f t="shared" si="2330"/>
        <v>0</v>
      </c>
      <c r="AV614" s="15">
        <f t="shared" si="2330"/>
        <v>0</v>
      </c>
      <c r="AW614" s="15">
        <f t="shared" si="2330"/>
        <v>0</v>
      </c>
      <c r="AX614" s="15">
        <f t="shared" si="2330"/>
        <v>0</v>
      </c>
      <c r="AY614" s="17"/>
      <c r="AZ614" s="15">
        <f t="shared" ref="AZ614:BA614" si="2331">AZ613</f>
        <v>6000</v>
      </c>
      <c r="BA614" s="15">
        <f t="shared" si="2331"/>
        <v>6000</v>
      </c>
      <c r="BB614" s="15">
        <v>183</v>
      </c>
      <c r="BC614" s="15">
        <f t="shared" ref="BC614:BE614" si="2332">BC613</f>
        <v>25</v>
      </c>
      <c r="BD614" s="15">
        <f t="shared" si="2332"/>
        <v>0</v>
      </c>
      <c r="BE614" s="15">
        <f t="shared" si="2332"/>
        <v>60</v>
      </c>
      <c r="BF614" s="17"/>
      <c r="BG614" s="15">
        <f t="shared" ref="BG614:BH614" si="2333">BG613</f>
        <v>1000</v>
      </c>
      <c r="BH614" s="15">
        <f t="shared" si="2333"/>
        <v>5000</v>
      </c>
      <c r="BI614" s="17"/>
      <c r="BJ614" s="22">
        <f>G614/G613</f>
        <v>1</v>
      </c>
      <c r="BK614" s="65">
        <f t="shared" ref="BK614:BL614" si="2334">BK613</f>
        <v>0</v>
      </c>
      <c r="BL614" s="65">
        <f t="shared" si="2334"/>
        <v>0</v>
      </c>
      <c r="BM614" s="6">
        <f t="shared" si="2319"/>
        <v>132.60937499999997</v>
      </c>
      <c r="BN614" s="8">
        <f t="shared" si="2320"/>
        <v>206.38085742771682</v>
      </c>
      <c r="BO614" s="12">
        <f t="shared" si="2321"/>
        <v>165.43287616267096</v>
      </c>
      <c r="BP614" s="50">
        <f>(1-'#Constant'!$A$3)/($J614*'#Constant'!$B$3/'#Constant'!$C$3^($D614-1)+1)+'#Constant'!$A$3</f>
        <v>0.87217391304347835</v>
      </c>
      <c r="BQ614" s="4">
        <f t="shared" si="2322"/>
        <v>206.38085742771682</v>
      </c>
      <c r="BR614" s="50">
        <f>(1-'#Constant'!$A$3)/($K614*'#Constant'!$B$3/'#Constant'!$C$3^($D614-1)+1)+'#Constant'!$A$3</f>
        <v>0.87217391304347835</v>
      </c>
      <c r="BS614" s="4">
        <f t="shared" si="2323"/>
        <v>206.38085742771682</v>
      </c>
      <c r="BT614"/>
    </row>
    <row r="615" spans="1:72" x14ac:dyDescent="0.3">
      <c r="A615">
        <v>681</v>
      </c>
      <c r="B615" s="18" t="e">
        <f>VLOOKUP(CONCATENATE("CREATURE_NAME_",A615),[1]Localization_Hero!$A:$E,2,FALSE)</f>
        <v>#N/A</v>
      </c>
      <c r="C615" s="43" t="s">
        <v>77</v>
      </c>
      <c r="D615">
        <v>1</v>
      </c>
      <c r="E615">
        <v>1</v>
      </c>
      <c r="F615" s="18">
        <v>1</v>
      </c>
      <c r="G615" s="10">
        <v>100</v>
      </c>
      <c r="H615" s="10">
        <v>100</v>
      </c>
      <c r="I615" s="10">
        <v>3600</v>
      </c>
      <c r="J615" s="10">
        <v>50</v>
      </c>
      <c r="K615" s="10">
        <v>50</v>
      </c>
      <c r="L615" s="2"/>
      <c r="M615" s="10">
        <v>50</v>
      </c>
      <c r="N615" s="10">
        <v>0</v>
      </c>
      <c r="O615" s="10">
        <v>0</v>
      </c>
      <c r="P615" s="10">
        <v>100</v>
      </c>
      <c r="Q615" s="10">
        <v>0</v>
      </c>
      <c r="R615" s="10">
        <v>0</v>
      </c>
      <c r="S615" s="10">
        <v>100</v>
      </c>
      <c r="T615" s="10">
        <v>0</v>
      </c>
      <c r="U615" s="10">
        <v>0</v>
      </c>
      <c r="V615" s="10">
        <v>100</v>
      </c>
      <c r="W615" s="2"/>
      <c r="X615" s="10">
        <v>150</v>
      </c>
      <c r="Y615" s="10">
        <v>0</v>
      </c>
      <c r="Z615" s="10">
        <v>0</v>
      </c>
      <c r="AA615" s="10">
        <v>100</v>
      </c>
      <c r="AB615" s="10">
        <v>0</v>
      </c>
      <c r="AC615" s="10">
        <v>0</v>
      </c>
      <c r="AD615" s="10">
        <v>100</v>
      </c>
      <c r="AE615" s="10">
        <v>0</v>
      </c>
      <c r="AF615" s="10">
        <v>0</v>
      </c>
      <c r="AG615" s="10">
        <v>100</v>
      </c>
      <c r="AH615" s="10">
        <v>0</v>
      </c>
      <c r="AI615" s="10">
        <v>0</v>
      </c>
      <c r="AJ615" s="3"/>
      <c r="AK615" s="10">
        <v>150</v>
      </c>
      <c r="AL615" s="10">
        <v>0</v>
      </c>
      <c r="AM615" s="3"/>
      <c r="AN615" s="10">
        <v>0</v>
      </c>
      <c r="AO615" s="10">
        <v>0</v>
      </c>
      <c r="AP615" s="10">
        <v>0</v>
      </c>
      <c r="AQ615" s="10">
        <v>0</v>
      </c>
      <c r="AR615" s="10">
        <v>0</v>
      </c>
      <c r="AS615" s="10">
        <v>0</v>
      </c>
      <c r="AT615" s="10">
        <v>0</v>
      </c>
      <c r="AU615" s="10">
        <v>0</v>
      </c>
      <c r="AV615" s="10">
        <v>0</v>
      </c>
      <c r="AW615" s="10">
        <v>0</v>
      </c>
      <c r="AX615" s="10">
        <v>0</v>
      </c>
      <c r="AY615" s="3"/>
      <c r="AZ615" s="10">
        <v>6000</v>
      </c>
      <c r="BA615" s="10">
        <v>6000</v>
      </c>
      <c r="BB615" s="10">
        <v>466</v>
      </c>
      <c r="BC615" s="10">
        <v>25</v>
      </c>
      <c r="BD615" s="10">
        <v>0</v>
      </c>
      <c r="BE615" s="10">
        <v>60</v>
      </c>
      <c r="BF615" s="3"/>
      <c r="BG615" s="10">
        <v>1000</v>
      </c>
      <c r="BH615" s="10">
        <v>5000</v>
      </c>
      <c r="BI615" s="3"/>
      <c r="BJ615" s="21">
        <v>1</v>
      </c>
      <c r="BK615" s="65">
        <v>0</v>
      </c>
      <c r="BL615" s="65">
        <v>0</v>
      </c>
      <c r="BM615" s="6">
        <v>117.87499999999997</v>
      </c>
      <c r="BN615" s="8">
        <v>273.90052066024145</v>
      </c>
      <c r="BO615" s="12">
        <v>179.68312072319412</v>
      </c>
      <c r="BP615" s="50">
        <v>0.87217391304347835</v>
      </c>
      <c r="BQ615" s="4">
        <v>254.79118200952695</v>
      </c>
      <c r="BR615" s="50">
        <v>0.87217391304347835</v>
      </c>
      <c r="BS615" s="4">
        <v>254.79118200952695</v>
      </c>
      <c r="BT615">
        <v>136.56597369079429</v>
      </c>
    </row>
    <row r="616" spans="1:72" s="13" customFormat="1" ht="17.25" thickBot="1" x14ac:dyDescent="0.35">
      <c r="B616" s="20"/>
      <c r="D616" s="14">
        <v>1</v>
      </c>
      <c r="E616" s="14">
        <v>1</v>
      </c>
      <c r="F616" s="19">
        <v>1</v>
      </c>
      <c r="G616" s="15">
        <v>100</v>
      </c>
      <c r="H616" s="15">
        <v>100</v>
      </c>
      <c r="I616" s="15">
        <v>3600</v>
      </c>
      <c r="J616" s="15">
        <v>50</v>
      </c>
      <c r="K616" s="15">
        <v>50</v>
      </c>
      <c r="L616" s="16"/>
      <c r="M616" s="15">
        <v>50</v>
      </c>
      <c r="N616" s="15">
        <v>0</v>
      </c>
      <c r="O616" s="15">
        <v>0</v>
      </c>
      <c r="P616" s="15">
        <v>100</v>
      </c>
      <c r="Q616" s="15">
        <v>0</v>
      </c>
      <c r="R616" s="15">
        <v>0</v>
      </c>
      <c r="S616" s="15">
        <v>100</v>
      </c>
      <c r="T616" s="15">
        <v>0</v>
      </c>
      <c r="U616" s="15">
        <v>0</v>
      </c>
      <c r="V616" s="15">
        <v>100</v>
      </c>
      <c r="W616" s="16"/>
      <c r="X616" s="15">
        <v>150</v>
      </c>
      <c r="Y616" s="15">
        <v>0</v>
      </c>
      <c r="Z616" s="15">
        <v>0</v>
      </c>
      <c r="AA616" s="15">
        <v>100</v>
      </c>
      <c r="AB616" s="15">
        <v>0</v>
      </c>
      <c r="AC616" s="15">
        <v>0</v>
      </c>
      <c r="AD616" s="15">
        <v>100</v>
      </c>
      <c r="AE616" s="15">
        <v>0</v>
      </c>
      <c r="AF616" s="15">
        <v>0</v>
      </c>
      <c r="AG616" s="15">
        <v>100</v>
      </c>
      <c r="AH616" s="15">
        <v>0</v>
      </c>
      <c r="AI616" s="15">
        <v>0</v>
      </c>
      <c r="AJ616" s="17"/>
      <c r="AK616" s="15">
        <v>150</v>
      </c>
      <c r="AL616" s="15">
        <v>0</v>
      </c>
      <c r="AM616" s="17"/>
      <c r="AN616" s="15">
        <v>0</v>
      </c>
      <c r="AO616" s="15">
        <v>0</v>
      </c>
      <c r="AP616" s="15">
        <v>0</v>
      </c>
      <c r="AQ616" s="15">
        <v>0</v>
      </c>
      <c r="AR616" s="15">
        <v>0</v>
      </c>
      <c r="AS616" s="15">
        <v>0</v>
      </c>
      <c r="AT616" s="15">
        <v>0</v>
      </c>
      <c r="AU616" s="15">
        <v>0</v>
      </c>
      <c r="AV616" s="15">
        <v>0</v>
      </c>
      <c r="AW616" s="15">
        <v>0</v>
      </c>
      <c r="AX616" s="15">
        <v>0</v>
      </c>
      <c r="AY616" s="17"/>
      <c r="AZ616" s="15">
        <v>6000</v>
      </c>
      <c r="BA616" s="15">
        <v>6000</v>
      </c>
      <c r="BB616" s="15">
        <v>466</v>
      </c>
      <c r="BC616" s="15">
        <v>25</v>
      </c>
      <c r="BD616" s="15">
        <v>0</v>
      </c>
      <c r="BE616" s="15">
        <v>60</v>
      </c>
      <c r="BF616" s="17"/>
      <c r="BG616" s="15">
        <v>1000</v>
      </c>
      <c r="BH616" s="15">
        <v>5000</v>
      </c>
      <c r="BI616" s="17"/>
      <c r="BJ616" s="22">
        <v>1</v>
      </c>
      <c r="BK616" s="65">
        <v>0</v>
      </c>
      <c r="BL616" s="65">
        <v>0</v>
      </c>
      <c r="BM616" s="6">
        <v>117.87499999999997</v>
      </c>
      <c r="BN616" s="8">
        <v>273.90052066024145</v>
      </c>
      <c r="BO616" s="12">
        <v>179.68312072319412</v>
      </c>
      <c r="BP616" s="50">
        <v>0.87217391304347835</v>
      </c>
      <c r="BQ616" s="4">
        <v>254.79118200952695</v>
      </c>
      <c r="BR616" s="50">
        <v>0.87217391304347835</v>
      </c>
      <c r="BS616" s="4">
        <v>254.79118200952695</v>
      </c>
      <c r="BT616"/>
    </row>
    <row r="617" spans="1:72" x14ac:dyDescent="0.3">
      <c r="A617">
        <v>682</v>
      </c>
      <c r="B617" s="18" t="e">
        <f>VLOOKUP(CONCATENATE("CREATURE_NAME_",A617),[1]Localization_Hero!$A:$E,2,FALSE)</f>
        <v>#N/A</v>
      </c>
      <c r="C617" s="43" t="str">
        <f>VLOOKUP($A617,[2]CreatureTable!$A:$I,9,FALSE)</f>
        <v>Wizard</v>
      </c>
      <c r="D617">
        <v>1</v>
      </c>
      <c r="E617">
        <v>1</v>
      </c>
      <c r="F617" s="18">
        <v>1</v>
      </c>
      <c r="G617" s="10">
        <v>100</v>
      </c>
      <c r="H617" s="10">
        <v>100</v>
      </c>
      <c r="I617" s="10">
        <v>3600</v>
      </c>
      <c r="J617" s="10">
        <v>50</v>
      </c>
      <c r="K617" s="10">
        <v>50</v>
      </c>
      <c r="L617" s="2"/>
      <c r="M617" s="10">
        <v>200</v>
      </c>
      <c r="N617" s="10">
        <v>0</v>
      </c>
      <c r="O617" s="10">
        <v>0</v>
      </c>
      <c r="P617" s="10">
        <v>200</v>
      </c>
      <c r="Q617" s="10">
        <v>0</v>
      </c>
      <c r="R617" s="10">
        <v>0</v>
      </c>
      <c r="S617" s="10">
        <v>0</v>
      </c>
      <c r="T617" s="10">
        <v>0</v>
      </c>
      <c r="U617" s="10">
        <v>0</v>
      </c>
      <c r="V617" s="10">
        <v>0</v>
      </c>
      <c r="W617" s="2"/>
      <c r="X617" s="10">
        <v>200</v>
      </c>
      <c r="Y617" s="10">
        <v>0</v>
      </c>
      <c r="Z617" s="10">
        <v>0</v>
      </c>
      <c r="AA617" s="10">
        <v>200</v>
      </c>
      <c r="AB617" s="10">
        <v>0</v>
      </c>
      <c r="AC617" s="10">
        <v>0</v>
      </c>
      <c r="AD617" s="10">
        <v>0</v>
      </c>
      <c r="AE617" s="10">
        <v>0</v>
      </c>
      <c r="AF617" s="10">
        <v>0</v>
      </c>
      <c r="AG617" s="10">
        <v>0</v>
      </c>
      <c r="AH617" s="10">
        <v>0</v>
      </c>
      <c r="AI617" s="10">
        <v>0</v>
      </c>
      <c r="AJ617" s="3"/>
      <c r="AK617" s="10">
        <v>0</v>
      </c>
      <c r="AL617" s="10">
        <v>0</v>
      </c>
      <c r="AM617" s="3"/>
      <c r="AN617" s="10">
        <f>ROUND(VLOOKUP($C617,$B$4:$BH$42,39,FALSE),0)</f>
        <v>0</v>
      </c>
      <c r="AO617" s="10">
        <f>ROUND(VLOOKUP($C617,$B$4:$BH$42,40,FALSE),0)</f>
        <v>0</v>
      </c>
      <c r="AP617" s="10">
        <f>ROUND(VLOOKUP($C617,$B$4:$BH$42,41,FALSE),0)</f>
        <v>0</v>
      </c>
      <c r="AQ617" s="10">
        <f>ROUND(VLOOKUP($C617,$B$4:$BH$42,42,FALSE),0)</f>
        <v>0</v>
      </c>
      <c r="AR617" s="10">
        <f>ROUND(VLOOKUP($C617,$B$4:$BH$42,43,FALSE),0)</f>
        <v>0</v>
      </c>
      <c r="AS617" s="10">
        <f>ROUND(VLOOKUP($C617,$B$4:$BH$42,44,FALSE),0)</f>
        <v>0</v>
      </c>
      <c r="AT617" s="10">
        <f>ROUND(VLOOKUP($C617,$B$4:$BH$42,45,FALSE),0)</f>
        <v>0</v>
      </c>
      <c r="AU617" s="10">
        <f>ROUND(VLOOKUP($C617,$B$4:$BH$42,46,FALSE),0)</f>
        <v>0</v>
      </c>
      <c r="AV617" s="10">
        <f>ROUND(VLOOKUP($C617,$B$4:$BH$42,47,FALSE),0)</f>
        <v>0</v>
      </c>
      <c r="AW617" s="10">
        <f>ROUND(VLOOKUP($C617,$B$4:$BH$42,48,FALSE),0)</f>
        <v>0</v>
      </c>
      <c r="AX617" s="10">
        <f>ROUND(VLOOKUP($C617,$B$4:$BH$42,49,FALSE),0)</f>
        <v>0</v>
      </c>
      <c r="AY617" s="3"/>
      <c r="AZ617" s="10">
        <v>6000</v>
      </c>
      <c r="BA617" s="10">
        <v>2000</v>
      </c>
      <c r="BB617" s="10">
        <v>350</v>
      </c>
      <c r="BC617" s="10">
        <v>0</v>
      </c>
      <c r="BD617" s="10">
        <v>0</v>
      </c>
      <c r="BE617" s="10">
        <v>60</v>
      </c>
      <c r="BF617" s="3"/>
      <c r="BG617" s="10">
        <v>1000</v>
      </c>
      <c r="BH617" s="10">
        <v>5000</v>
      </c>
      <c r="BI617" s="3"/>
      <c r="BJ617" s="21">
        <v>1</v>
      </c>
      <c r="BK617" s="65">
        <v>0</v>
      </c>
      <c r="BL617" s="65">
        <v>0</v>
      </c>
      <c r="BM617" s="6">
        <f t="shared" ref="BM617:BM620" si="2335">MAX(G617*(1+M617/1000*(1+O617/1000))*(1+0.5*T617/1000)*(1+0.25*S617/1000),(H617*(1+X617/1000*(1+Z617/1000))*(1+0.5*AE617/1000)*(1+0.25*AD617/1000)))*BG617/1000</f>
        <v>120</v>
      </c>
      <c r="BN617" s="8">
        <f t="shared" ref="BN617:BN620" si="2336">(BQ617+BS617)/2*(1+AI617/2000)*(1+AH617/2000)*(1+AN617/2000)*(1+AK617/2000)</f>
        <v>257.97607178464602</v>
      </c>
      <c r="BO617" s="12">
        <f t="shared" ref="BO617:BO620" si="2337">SQRT(BM617*BN617)</f>
        <v>175.94637994047369</v>
      </c>
      <c r="BP617" s="50">
        <f>(1-'#Constant'!$A$3)/($J617*'#Constant'!$B$3/'#Constant'!$C$3^($D617-1)+1)+'#Constant'!$A$3</f>
        <v>0.87217391304347835</v>
      </c>
      <c r="BQ617" s="4">
        <f t="shared" ref="BQ617:BQ620" si="2338">I617/(BP617*(1-Q617/1000*(0.5+R617/1000))*(1-P617/1000)*(1-V617/1000)*(1+U617/1000))/20</f>
        <v>257.97607178464602</v>
      </c>
      <c r="BR617" s="50">
        <f>(1-'#Constant'!$A$3)/($K617*'#Constant'!$B$3/'#Constant'!$C$3^($D617-1)+1)+'#Constant'!$A$3</f>
        <v>0.87217391304347835</v>
      </c>
      <c r="BS617" s="4">
        <f t="shared" ref="BS617:BS620" si="2339">I617/(BR617*(1-AB617/1000*(0.5+AC617/1000))*(1-AA617/1000)*(1-AG617/1000)*(1+AF617/1000))/20</f>
        <v>257.97607178464602</v>
      </c>
      <c r="BT617">
        <f>BO617/$BO$4*100</f>
        <v>133.72590924084261</v>
      </c>
    </row>
    <row r="618" spans="1:72" s="13" customFormat="1" ht="17.25" thickBot="1" x14ac:dyDescent="0.35">
      <c r="B618" s="20"/>
      <c r="D618" s="14">
        <v>1</v>
      </c>
      <c r="E618" s="14">
        <v>1</v>
      </c>
      <c r="F618" s="19">
        <v>1</v>
      </c>
      <c r="G618" s="15">
        <f t="shared" ref="G618:K618" si="2340">G617</f>
        <v>100</v>
      </c>
      <c r="H618" s="15">
        <f t="shared" si="2340"/>
        <v>100</v>
      </c>
      <c r="I618" s="15">
        <f t="shared" si="2340"/>
        <v>3600</v>
      </c>
      <c r="J618" s="15">
        <f t="shared" si="2340"/>
        <v>50</v>
      </c>
      <c r="K618" s="15">
        <f t="shared" si="2340"/>
        <v>50</v>
      </c>
      <c r="L618" s="16"/>
      <c r="M618" s="15">
        <v>200</v>
      </c>
      <c r="N618" s="15">
        <v>0</v>
      </c>
      <c r="O618" s="15">
        <v>0</v>
      </c>
      <c r="P618" s="15">
        <v>200</v>
      </c>
      <c r="Q618" s="15">
        <v>0</v>
      </c>
      <c r="R618" s="15">
        <v>0</v>
      </c>
      <c r="S618" s="15">
        <v>0</v>
      </c>
      <c r="T618" s="15">
        <v>0</v>
      </c>
      <c r="U618" s="15">
        <v>0</v>
      </c>
      <c r="V618" s="15">
        <v>0</v>
      </c>
      <c r="W618" s="16"/>
      <c r="X618" s="15">
        <v>200</v>
      </c>
      <c r="Y618" s="15">
        <v>0</v>
      </c>
      <c r="Z618" s="15">
        <v>0</v>
      </c>
      <c r="AA618" s="15">
        <v>200</v>
      </c>
      <c r="AB618" s="15">
        <v>0</v>
      </c>
      <c r="AC618" s="15">
        <v>0</v>
      </c>
      <c r="AD618" s="15">
        <v>0</v>
      </c>
      <c r="AE618" s="15">
        <v>0</v>
      </c>
      <c r="AF618" s="15">
        <v>0</v>
      </c>
      <c r="AG618" s="15">
        <v>0</v>
      </c>
      <c r="AH618" s="15">
        <v>0</v>
      </c>
      <c r="AI618" s="15">
        <v>0</v>
      </c>
      <c r="AJ618" s="17"/>
      <c r="AK618" s="15">
        <v>0</v>
      </c>
      <c r="AL618" s="15">
        <v>0</v>
      </c>
      <c r="AM618" s="17"/>
      <c r="AN618" s="15">
        <f t="shared" ref="AN618:AX618" si="2341">AN617</f>
        <v>0</v>
      </c>
      <c r="AO618" s="15">
        <f t="shared" si="2341"/>
        <v>0</v>
      </c>
      <c r="AP618" s="15">
        <f t="shared" si="2341"/>
        <v>0</v>
      </c>
      <c r="AQ618" s="15">
        <f t="shared" si="2341"/>
        <v>0</v>
      </c>
      <c r="AR618" s="15">
        <f t="shared" si="2341"/>
        <v>0</v>
      </c>
      <c r="AS618" s="15">
        <f t="shared" si="2341"/>
        <v>0</v>
      </c>
      <c r="AT618" s="15">
        <f t="shared" si="2341"/>
        <v>0</v>
      </c>
      <c r="AU618" s="15">
        <f t="shared" si="2341"/>
        <v>0</v>
      </c>
      <c r="AV618" s="15">
        <f t="shared" si="2341"/>
        <v>0</v>
      </c>
      <c r="AW618" s="15">
        <f t="shared" si="2341"/>
        <v>0</v>
      </c>
      <c r="AX618" s="15">
        <f t="shared" si="2341"/>
        <v>0</v>
      </c>
      <c r="AY618" s="17"/>
      <c r="AZ618" s="15">
        <f t="shared" ref="AZ618:BA618" si="2342">AZ617</f>
        <v>6000</v>
      </c>
      <c r="BA618" s="15">
        <f t="shared" si="2342"/>
        <v>2000</v>
      </c>
      <c r="BB618" s="15">
        <f>BB617</f>
        <v>350</v>
      </c>
      <c r="BC618" s="15">
        <f t="shared" ref="BC618:BE618" si="2343">BC617</f>
        <v>0</v>
      </c>
      <c r="BD618" s="15">
        <f t="shared" si="2343"/>
        <v>0</v>
      </c>
      <c r="BE618" s="15">
        <f t="shared" si="2343"/>
        <v>60</v>
      </c>
      <c r="BF618" s="17"/>
      <c r="BG618" s="15">
        <f t="shared" ref="BG618:BH618" si="2344">BG617</f>
        <v>1000</v>
      </c>
      <c r="BH618" s="15">
        <f t="shared" si="2344"/>
        <v>5000</v>
      </c>
      <c r="BI618" s="17"/>
      <c r="BJ618" s="22">
        <f>G618/G617</f>
        <v>1</v>
      </c>
      <c r="BK618" s="65">
        <f t="shared" ref="BK618:BL618" si="2345">BK617</f>
        <v>0</v>
      </c>
      <c r="BL618" s="65">
        <f t="shared" si="2345"/>
        <v>0</v>
      </c>
      <c r="BM618" s="6">
        <f t="shared" si="2335"/>
        <v>120</v>
      </c>
      <c r="BN618" s="8">
        <f t="shared" si="2336"/>
        <v>257.97607178464602</v>
      </c>
      <c r="BO618" s="12">
        <f t="shared" si="2337"/>
        <v>175.94637994047369</v>
      </c>
      <c r="BP618" s="50">
        <f>(1-'#Constant'!$A$3)/($J618*'#Constant'!$B$3/'#Constant'!$C$3^($D618-1)+1)+'#Constant'!$A$3</f>
        <v>0.87217391304347835</v>
      </c>
      <c r="BQ618" s="4">
        <f t="shared" si="2338"/>
        <v>257.97607178464602</v>
      </c>
      <c r="BR618" s="50">
        <f>(1-'#Constant'!$A$3)/($K618*'#Constant'!$B$3/'#Constant'!$C$3^($D618-1)+1)+'#Constant'!$A$3</f>
        <v>0.87217391304347835</v>
      </c>
      <c r="BS618" s="4">
        <f t="shared" si="2339"/>
        <v>257.97607178464602</v>
      </c>
      <c r="BT618"/>
    </row>
    <row r="619" spans="1:72" x14ac:dyDescent="0.3">
      <c r="A619">
        <v>686</v>
      </c>
      <c r="B619" s="18" t="s">
        <v>472</v>
      </c>
      <c r="C619" s="43" t="str">
        <f>VLOOKUP($A619,[2]CreatureTable!$A:$I,9,FALSE)</f>
        <v>Assassin</v>
      </c>
      <c r="D619">
        <v>1</v>
      </c>
      <c r="E619">
        <v>1</v>
      </c>
      <c r="F619" s="18">
        <v>1</v>
      </c>
      <c r="G619" s="10">
        <v>100</v>
      </c>
      <c r="H619" s="10">
        <v>100</v>
      </c>
      <c r="I619" s="10">
        <v>3600</v>
      </c>
      <c r="J619" s="10">
        <v>50</v>
      </c>
      <c r="K619" s="10">
        <v>50</v>
      </c>
      <c r="L619" s="2"/>
      <c r="M619" s="10">
        <v>100</v>
      </c>
      <c r="N619" s="10">
        <v>0</v>
      </c>
      <c r="O619" s="10">
        <v>0</v>
      </c>
      <c r="P619" s="10">
        <v>0</v>
      </c>
      <c r="Q619" s="10">
        <v>0</v>
      </c>
      <c r="R619" s="10">
        <v>0</v>
      </c>
      <c r="S619" s="10">
        <v>100</v>
      </c>
      <c r="T619" s="10">
        <v>150</v>
      </c>
      <c r="U619" s="10">
        <v>0</v>
      </c>
      <c r="V619" s="10">
        <v>0</v>
      </c>
      <c r="W619" s="2"/>
      <c r="X619" s="10">
        <v>100</v>
      </c>
      <c r="Y619" s="10">
        <v>0</v>
      </c>
      <c r="Z619" s="10">
        <v>0</v>
      </c>
      <c r="AA619" s="10">
        <v>200</v>
      </c>
      <c r="AB619" s="10">
        <v>250</v>
      </c>
      <c r="AC619" s="10">
        <v>0</v>
      </c>
      <c r="AD619" s="10">
        <v>100</v>
      </c>
      <c r="AE619" s="10">
        <v>150</v>
      </c>
      <c r="AF619" s="10">
        <v>0</v>
      </c>
      <c r="AG619" s="10">
        <v>0</v>
      </c>
      <c r="AH619" s="10">
        <v>0</v>
      </c>
      <c r="AI619" s="10">
        <v>0</v>
      </c>
      <c r="AJ619" s="3"/>
      <c r="AK619" s="10">
        <v>0</v>
      </c>
      <c r="AL619" s="10">
        <v>0</v>
      </c>
      <c r="AM619" s="3"/>
      <c r="AN619" s="10">
        <f>ROUND(VLOOKUP($C619,$B$4:$BH$42,39,FALSE),0)</f>
        <v>0</v>
      </c>
      <c r="AO619" s="10">
        <f>ROUND(VLOOKUP($C619,$B$4:$BH$42,40,FALSE),0)</f>
        <v>0</v>
      </c>
      <c r="AP619" s="10">
        <f>ROUND(VLOOKUP($C619,$B$4:$BH$42,41,FALSE),0)</f>
        <v>0</v>
      </c>
      <c r="AQ619" s="10">
        <f>ROUND(VLOOKUP($C619,$B$4:$BH$42,42,FALSE),0)</f>
        <v>0</v>
      </c>
      <c r="AR619" s="10">
        <f>ROUND(VLOOKUP($C619,$B$4:$BH$42,43,FALSE),0)</f>
        <v>0</v>
      </c>
      <c r="AS619" s="10">
        <f>ROUND(VLOOKUP($C619,$B$4:$BH$42,44,FALSE),0)</f>
        <v>0</v>
      </c>
      <c r="AT619" s="10">
        <f>ROUND(VLOOKUP($C619,$B$4:$BH$42,45,FALSE),0)</f>
        <v>0</v>
      </c>
      <c r="AU619" s="10">
        <f>ROUND(VLOOKUP($C619,$B$4:$BH$42,46,FALSE),0)</f>
        <v>0</v>
      </c>
      <c r="AV619" s="10">
        <f>ROUND(VLOOKUP($C619,$B$4:$BH$42,47,FALSE),0)</f>
        <v>0</v>
      </c>
      <c r="AW619" s="10">
        <f>ROUND(VLOOKUP($C619,$B$4:$BH$42,48,FALSE),0)</f>
        <v>0</v>
      </c>
      <c r="AX619" s="10">
        <f>ROUND(VLOOKUP($C619,$B$4:$BH$42,49,FALSE),0)</f>
        <v>0</v>
      </c>
      <c r="AY619" s="3"/>
      <c r="AZ619" s="10">
        <v>6000</v>
      </c>
      <c r="BA619" s="10">
        <v>2000</v>
      </c>
      <c r="BB619" s="10">
        <v>310</v>
      </c>
      <c r="BC619" s="10">
        <v>0</v>
      </c>
      <c r="BD619" s="10">
        <v>0</v>
      </c>
      <c r="BE619" s="10">
        <v>60</v>
      </c>
      <c r="BF619" s="3"/>
      <c r="BG619" s="10">
        <v>1000</v>
      </c>
      <c r="BH619" s="10">
        <v>5000</v>
      </c>
      <c r="BI619" s="3"/>
      <c r="BJ619" s="21">
        <v>1</v>
      </c>
      <c r="BK619" s="65">
        <v>0</v>
      </c>
      <c r="BL619" s="65">
        <v>0</v>
      </c>
      <c r="BM619" s="6">
        <f t="shared" si="2335"/>
        <v>121.20625</v>
      </c>
      <c r="BN619" s="8">
        <f t="shared" si="2336"/>
        <v>250.60532687651326</v>
      </c>
      <c r="BO619" s="12">
        <f t="shared" si="2337"/>
        <v>174.28405521081493</v>
      </c>
      <c r="BP619" s="50">
        <f>(1-'#Constant'!$A$3)/($J619*'#Constant'!$B$3/'#Constant'!$C$3^($D619-1)+1)+'#Constant'!$A$3</f>
        <v>0.87217391304347835</v>
      </c>
      <c r="BQ619" s="4">
        <f t="shared" si="2338"/>
        <v>206.38085742771682</v>
      </c>
      <c r="BR619" s="50">
        <f>(1-'#Constant'!$A$3)/($K619*'#Constant'!$B$3/'#Constant'!$C$3^($D619-1)+1)+'#Constant'!$A$3</f>
        <v>0.87217391304347835</v>
      </c>
      <c r="BS619" s="4">
        <f t="shared" si="2339"/>
        <v>294.8297963253097</v>
      </c>
      <c r="BT619">
        <f>BO619/$BO$4*100</f>
        <v>132.46247951866042</v>
      </c>
    </row>
    <row r="620" spans="1:72" s="13" customFormat="1" ht="17.25" thickBot="1" x14ac:dyDescent="0.35">
      <c r="B620" s="20"/>
      <c r="D620" s="14">
        <v>1</v>
      </c>
      <c r="E620" s="14">
        <v>1</v>
      </c>
      <c r="F620" s="19">
        <v>1</v>
      </c>
      <c r="G620" s="15">
        <f t="shared" ref="G620:K620" si="2346">G619</f>
        <v>100</v>
      </c>
      <c r="H620" s="15">
        <f t="shared" si="2346"/>
        <v>100</v>
      </c>
      <c r="I620" s="15">
        <f t="shared" si="2346"/>
        <v>3600</v>
      </c>
      <c r="J620" s="15">
        <f t="shared" si="2346"/>
        <v>50</v>
      </c>
      <c r="K620" s="15">
        <f t="shared" si="2346"/>
        <v>50</v>
      </c>
      <c r="L620" s="16"/>
      <c r="M620" s="15">
        <v>100</v>
      </c>
      <c r="N620" s="15">
        <v>0</v>
      </c>
      <c r="O620" s="15">
        <v>0</v>
      </c>
      <c r="P620" s="15">
        <v>0</v>
      </c>
      <c r="Q620" s="15">
        <v>0</v>
      </c>
      <c r="R620" s="15">
        <v>0</v>
      </c>
      <c r="S620" s="15">
        <v>100</v>
      </c>
      <c r="T620" s="15">
        <v>150</v>
      </c>
      <c r="U620" s="15">
        <v>0</v>
      </c>
      <c r="V620" s="15">
        <v>0</v>
      </c>
      <c r="W620" s="16"/>
      <c r="X620" s="15">
        <v>100</v>
      </c>
      <c r="Y620" s="15">
        <v>0</v>
      </c>
      <c r="Z620" s="15">
        <v>0</v>
      </c>
      <c r="AA620" s="15">
        <v>200</v>
      </c>
      <c r="AB620" s="15">
        <v>250</v>
      </c>
      <c r="AC620" s="15">
        <v>0</v>
      </c>
      <c r="AD620" s="15">
        <v>100</v>
      </c>
      <c r="AE620" s="15">
        <v>150</v>
      </c>
      <c r="AF620" s="15">
        <v>0</v>
      </c>
      <c r="AG620" s="15">
        <v>0</v>
      </c>
      <c r="AH620" s="15">
        <v>0</v>
      </c>
      <c r="AI620" s="15">
        <v>0</v>
      </c>
      <c r="AJ620" s="17"/>
      <c r="AK620" s="15">
        <v>0</v>
      </c>
      <c r="AL620" s="15">
        <v>0</v>
      </c>
      <c r="AM620" s="17"/>
      <c r="AN620" s="15">
        <f t="shared" ref="AN620:AX620" si="2347">AN619</f>
        <v>0</v>
      </c>
      <c r="AO620" s="15">
        <f t="shared" si="2347"/>
        <v>0</v>
      </c>
      <c r="AP620" s="15">
        <f t="shared" si="2347"/>
        <v>0</v>
      </c>
      <c r="AQ620" s="15">
        <f t="shared" si="2347"/>
        <v>0</v>
      </c>
      <c r="AR620" s="15">
        <f t="shared" si="2347"/>
        <v>0</v>
      </c>
      <c r="AS620" s="15">
        <f t="shared" si="2347"/>
        <v>0</v>
      </c>
      <c r="AT620" s="15">
        <f t="shared" si="2347"/>
        <v>0</v>
      </c>
      <c r="AU620" s="15">
        <f t="shared" si="2347"/>
        <v>0</v>
      </c>
      <c r="AV620" s="15">
        <f t="shared" si="2347"/>
        <v>0</v>
      </c>
      <c r="AW620" s="15">
        <f t="shared" si="2347"/>
        <v>0</v>
      </c>
      <c r="AX620" s="15">
        <f t="shared" si="2347"/>
        <v>0</v>
      </c>
      <c r="AY620" s="17"/>
      <c r="AZ620" s="15">
        <f t="shared" ref="AZ620:BA620" si="2348">AZ619</f>
        <v>6000</v>
      </c>
      <c r="BA620" s="15">
        <f t="shared" si="2348"/>
        <v>2000</v>
      </c>
      <c r="BB620" s="15">
        <f>BB619</f>
        <v>310</v>
      </c>
      <c r="BC620" s="15">
        <f t="shared" ref="BC620:BE620" si="2349">BC619</f>
        <v>0</v>
      </c>
      <c r="BD620" s="15">
        <f t="shared" si="2349"/>
        <v>0</v>
      </c>
      <c r="BE620" s="15">
        <f t="shared" si="2349"/>
        <v>60</v>
      </c>
      <c r="BF620" s="17"/>
      <c r="BG620" s="15">
        <f t="shared" ref="BG620:BH620" si="2350">BG619</f>
        <v>1000</v>
      </c>
      <c r="BH620" s="15">
        <f t="shared" si="2350"/>
        <v>5000</v>
      </c>
      <c r="BI620" s="17"/>
      <c r="BJ620" s="22">
        <f>G620/G619</f>
        <v>1</v>
      </c>
      <c r="BK620" s="65">
        <f>BK619</f>
        <v>0</v>
      </c>
      <c r="BL620" s="65">
        <f>BL619</f>
        <v>0</v>
      </c>
      <c r="BM620" s="6">
        <f t="shared" si="2335"/>
        <v>121.20625</v>
      </c>
      <c r="BN620" s="8">
        <f t="shared" si="2336"/>
        <v>250.60532687651326</v>
      </c>
      <c r="BO620" s="12">
        <f t="shared" si="2337"/>
        <v>174.28405521081493</v>
      </c>
      <c r="BP620" s="50">
        <f>(1-'#Constant'!$A$3)/($J620*'#Constant'!$B$3/'#Constant'!$C$3^($D620-1)+1)+'#Constant'!$A$3</f>
        <v>0.87217391304347835</v>
      </c>
      <c r="BQ620" s="4">
        <f t="shared" si="2338"/>
        <v>206.38085742771682</v>
      </c>
      <c r="BR620" s="50">
        <f>(1-'#Constant'!$A$3)/($K620*'#Constant'!$B$3/'#Constant'!$C$3^($D620-1)+1)+'#Constant'!$A$3</f>
        <v>0.87217391304347835</v>
      </c>
      <c r="BS620" s="4">
        <f t="shared" si="2339"/>
        <v>294.8297963253097</v>
      </c>
      <c r="BT620"/>
    </row>
    <row r="621" spans="1:72" x14ac:dyDescent="0.3">
      <c r="A621">
        <v>687</v>
      </c>
      <c r="B621" s="18" t="str">
        <f>VLOOKUP(CONCATENATE("CREATURE_NAME_",A621),[1]Localization_Hero!$A:$E,2,FALSE)</f>
        <v>{1}의 빛</v>
      </c>
      <c r="C621" s="43" t="str">
        <f>VLOOKUP($A621,[2]CreatureTable!$A:$I,9,FALSE)</f>
        <v>Knight</v>
      </c>
      <c r="D621">
        <v>1</v>
      </c>
      <c r="E621">
        <v>1</v>
      </c>
      <c r="F621" s="18">
        <v>1</v>
      </c>
      <c r="G621" s="10">
        <v>100</v>
      </c>
      <c r="H621" s="10">
        <v>100</v>
      </c>
      <c r="I621" s="10">
        <v>3600</v>
      </c>
      <c r="J621" s="10">
        <v>50</v>
      </c>
      <c r="K621" s="10">
        <v>50</v>
      </c>
      <c r="L621" s="2"/>
      <c r="M621" s="10">
        <v>150</v>
      </c>
      <c r="N621" s="10">
        <v>0</v>
      </c>
      <c r="O621" s="10">
        <v>0</v>
      </c>
      <c r="P621" s="10">
        <v>0</v>
      </c>
      <c r="Q621" s="10">
        <v>0</v>
      </c>
      <c r="R621" s="10">
        <v>0</v>
      </c>
      <c r="S621" s="10">
        <v>100</v>
      </c>
      <c r="T621" s="10">
        <v>250</v>
      </c>
      <c r="U621" s="10">
        <v>0</v>
      </c>
      <c r="V621" s="10">
        <v>0</v>
      </c>
      <c r="W621" s="2"/>
      <c r="X621" s="10">
        <v>150</v>
      </c>
      <c r="Y621" s="10">
        <v>0</v>
      </c>
      <c r="Z621" s="10">
        <v>0</v>
      </c>
      <c r="AA621" s="10">
        <v>0</v>
      </c>
      <c r="AB621" s="10">
        <v>0</v>
      </c>
      <c r="AC621" s="10">
        <v>0</v>
      </c>
      <c r="AD621" s="10">
        <v>100</v>
      </c>
      <c r="AE621" s="10">
        <v>250</v>
      </c>
      <c r="AF621" s="10">
        <v>0</v>
      </c>
      <c r="AG621" s="10">
        <v>0</v>
      </c>
      <c r="AH621" s="10">
        <v>0</v>
      </c>
      <c r="AI621" s="10">
        <v>0</v>
      </c>
      <c r="AJ621" s="3"/>
      <c r="AK621" s="10">
        <v>0</v>
      </c>
      <c r="AL621" s="10">
        <v>0</v>
      </c>
      <c r="AM621" s="3"/>
      <c r="AN621" s="10">
        <f>ROUND(VLOOKUP($C621,$B$4:$BH$42,39,FALSE),0)</f>
        <v>0</v>
      </c>
      <c r="AO621" s="10">
        <f>ROUND(VLOOKUP($C621,$B$4:$BH$42,40,FALSE),0)</f>
        <v>0</v>
      </c>
      <c r="AP621" s="10">
        <f>ROUND(VLOOKUP($C621,$B$4:$BH$42,41,FALSE),0)</f>
        <v>0</v>
      </c>
      <c r="AQ621" s="10">
        <f>ROUND(VLOOKUP($C621,$B$4:$BH$42,42,FALSE),0)</f>
        <v>0</v>
      </c>
      <c r="AR621" s="10">
        <f>ROUND(VLOOKUP($C621,$B$4:$BH$42,43,FALSE),0)</f>
        <v>0</v>
      </c>
      <c r="AS621" s="10">
        <f>ROUND(VLOOKUP($C621,$B$4:$BH$42,44,FALSE),0)</f>
        <v>0</v>
      </c>
      <c r="AT621" s="10">
        <f>ROUND(VLOOKUP($C621,$B$4:$BH$42,45,FALSE),0)</f>
        <v>0</v>
      </c>
      <c r="AU621" s="10">
        <f>ROUND(VLOOKUP($C621,$B$4:$BH$42,46,FALSE),0)</f>
        <v>0</v>
      </c>
      <c r="AV621" s="10">
        <f>ROUND(VLOOKUP($C621,$B$4:$BH$42,47,FALSE),0)</f>
        <v>0</v>
      </c>
      <c r="AW621" s="10">
        <f>ROUND(VLOOKUP($C621,$B$4:$BH$42,48,FALSE),0)</f>
        <v>0</v>
      </c>
      <c r="AX621" s="10">
        <f>ROUND(VLOOKUP($C621,$B$4:$BH$42,49,FALSE),0)</f>
        <v>0</v>
      </c>
      <c r="AY621" s="3"/>
      <c r="AZ621" s="10">
        <v>6000</v>
      </c>
      <c r="BA621" s="10">
        <v>6000</v>
      </c>
      <c r="BB621" s="10">
        <v>308</v>
      </c>
      <c r="BC621" s="10">
        <v>25</v>
      </c>
      <c r="BD621" s="10">
        <v>0</v>
      </c>
      <c r="BE621" s="10">
        <v>60</v>
      </c>
      <c r="BF621" s="3"/>
      <c r="BG621" s="10">
        <v>1000</v>
      </c>
      <c r="BH621" s="10">
        <v>5000</v>
      </c>
      <c r="BI621" s="3"/>
      <c r="BJ621" s="21">
        <v>1</v>
      </c>
      <c r="BK621" s="65">
        <v>0</v>
      </c>
      <c r="BL621" s="65">
        <v>0</v>
      </c>
      <c r="BM621" s="6">
        <f t="shared" ref="BM621:BM622" si="2351">MAX(G621*(1+M621/1000*(1+O621/1000))*(1+0.5*T621/1000)*(1+0.25*S621/1000),(H621*(1+X621/1000*(1+Z621/1000))*(1+0.5*AE621/1000)*(1+0.25*AD621/1000)))*BG621/1000</f>
        <v>132.60937499999997</v>
      </c>
      <c r="BN621" s="8">
        <f t="shared" ref="BN621:BN622" si="2352">(BQ621+BS621)/2*(1+AI621/2000)*(1+AH621/2000)*(1+AN621/2000)*(1+AK621/2000)</f>
        <v>206.38085742771682</v>
      </c>
      <c r="BO621" s="12">
        <f t="shared" ref="BO621:BO622" si="2353">SQRT(BM621*BN621)</f>
        <v>165.43287616267096</v>
      </c>
      <c r="BP621" s="50">
        <f>(1-'#Constant'!$A$3)/($J621*'#Constant'!$B$3/'#Constant'!$C$3^($D621-1)+1)+'#Constant'!$A$3</f>
        <v>0.87217391304347835</v>
      </c>
      <c r="BQ621" s="4">
        <f t="shared" ref="BQ621:BQ622" si="2354">I621/(BP621*(1-Q621/1000*(0.5+R621/1000))*(1-P621/1000)*(1-V621/1000)*(1+U621/1000))/20</f>
        <v>206.38085742771682</v>
      </c>
      <c r="BR621" s="50">
        <f>(1-'#Constant'!$A$3)/($K621*'#Constant'!$B$3/'#Constant'!$C$3^($D621-1)+1)+'#Constant'!$A$3</f>
        <v>0.87217391304347835</v>
      </c>
      <c r="BS621" s="4">
        <f t="shared" ref="BS621:BS622" si="2355">I621/(BR621*(1-AB621/1000*(0.5+AC621/1000))*(1-AA621/1000)*(1-AG621/1000)*(1+AF621/1000))/20</f>
        <v>206.38085742771682</v>
      </c>
      <c r="BT621">
        <f>BO621/$BO$4*100</f>
        <v>125.73524837888365</v>
      </c>
    </row>
    <row r="622" spans="1:72" s="13" customFormat="1" ht="17.25" thickBot="1" x14ac:dyDescent="0.35">
      <c r="B622" s="20"/>
      <c r="D622" s="14">
        <v>1</v>
      </c>
      <c r="E622" s="14">
        <v>1</v>
      </c>
      <c r="F622" s="19">
        <v>1</v>
      </c>
      <c r="G622" s="15">
        <f t="shared" ref="G622:K622" si="2356">G621</f>
        <v>100</v>
      </c>
      <c r="H622" s="15">
        <f t="shared" si="2356"/>
        <v>100</v>
      </c>
      <c r="I622" s="15">
        <f t="shared" si="2356"/>
        <v>3600</v>
      </c>
      <c r="J622" s="15">
        <f t="shared" si="2356"/>
        <v>50</v>
      </c>
      <c r="K622" s="15">
        <f t="shared" si="2356"/>
        <v>50</v>
      </c>
      <c r="L622" s="16"/>
      <c r="M622" s="15">
        <v>150</v>
      </c>
      <c r="N622" s="15">
        <v>0</v>
      </c>
      <c r="O622" s="15">
        <v>0</v>
      </c>
      <c r="P622" s="15">
        <v>0</v>
      </c>
      <c r="Q622" s="15">
        <v>0</v>
      </c>
      <c r="R622" s="15">
        <v>0</v>
      </c>
      <c r="S622" s="15">
        <v>100</v>
      </c>
      <c r="T622" s="15">
        <v>250</v>
      </c>
      <c r="U622" s="15">
        <v>0</v>
      </c>
      <c r="V622" s="15">
        <v>0</v>
      </c>
      <c r="W622" s="16"/>
      <c r="X622" s="15">
        <v>150</v>
      </c>
      <c r="Y622" s="15">
        <v>0</v>
      </c>
      <c r="Z622" s="15">
        <v>0</v>
      </c>
      <c r="AA622" s="15">
        <v>0</v>
      </c>
      <c r="AB622" s="15">
        <v>0</v>
      </c>
      <c r="AC622" s="15">
        <v>0</v>
      </c>
      <c r="AD622" s="15">
        <v>100</v>
      </c>
      <c r="AE622" s="15">
        <v>250</v>
      </c>
      <c r="AF622" s="15">
        <v>0</v>
      </c>
      <c r="AG622" s="15">
        <v>0</v>
      </c>
      <c r="AH622" s="15">
        <v>0</v>
      </c>
      <c r="AI622" s="15">
        <v>0</v>
      </c>
      <c r="AJ622" s="17"/>
      <c r="AK622" s="15">
        <v>0</v>
      </c>
      <c r="AL622" s="15">
        <v>0</v>
      </c>
      <c r="AM622" s="17"/>
      <c r="AN622" s="15">
        <f t="shared" ref="AN622:AX622" si="2357">AN621</f>
        <v>0</v>
      </c>
      <c r="AO622" s="15">
        <f t="shared" si="2357"/>
        <v>0</v>
      </c>
      <c r="AP622" s="15">
        <f t="shared" si="2357"/>
        <v>0</v>
      </c>
      <c r="AQ622" s="15">
        <f t="shared" si="2357"/>
        <v>0</v>
      </c>
      <c r="AR622" s="15">
        <f t="shared" si="2357"/>
        <v>0</v>
      </c>
      <c r="AS622" s="15">
        <f t="shared" si="2357"/>
        <v>0</v>
      </c>
      <c r="AT622" s="15">
        <f t="shared" si="2357"/>
        <v>0</v>
      </c>
      <c r="AU622" s="15">
        <f t="shared" si="2357"/>
        <v>0</v>
      </c>
      <c r="AV622" s="15">
        <f t="shared" si="2357"/>
        <v>0</v>
      </c>
      <c r="AW622" s="15">
        <f t="shared" si="2357"/>
        <v>0</v>
      </c>
      <c r="AX622" s="15">
        <f t="shared" si="2357"/>
        <v>0</v>
      </c>
      <c r="AY622" s="17"/>
      <c r="AZ622" s="15">
        <f t="shared" ref="AZ622:BA622" si="2358">AZ621</f>
        <v>6000</v>
      </c>
      <c r="BA622" s="15">
        <f t="shared" si="2358"/>
        <v>6000</v>
      </c>
      <c r="BB622" s="15">
        <v>308</v>
      </c>
      <c r="BC622" s="15">
        <f t="shared" ref="BC622:BE622" si="2359">BC621</f>
        <v>25</v>
      </c>
      <c r="BD622" s="15">
        <f t="shared" si="2359"/>
        <v>0</v>
      </c>
      <c r="BE622" s="15">
        <f t="shared" si="2359"/>
        <v>60</v>
      </c>
      <c r="BF622" s="17"/>
      <c r="BG622" s="15">
        <f t="shared" ref="BG622:BH622" si="2360">BG621</f>
        <v>1000</v>
      </c>
      <c r="BH622" s="15">
        <f t="shared" si="2360"/>
        <v>5000</v>
      </c>
      <c r="BI622" s="17"/>
      <c r="BJ622" s="22">
        <f>G622/G621</f>
        <v>1</v>
      </c>
      <c r="BK622" s="65">
        <f t="shared" ref="BK622:BL622" si="2361">BK621</f>
        <v>0</v>
      </c>
      <c r="BL622" s="65">
        <f t="shared" si="2361"/>
        <v>0</v>
      </c>
      <c r="BM622" s="6">
        <f t="shared" si="2351"/>
        <v>132.60937499999997</v>
      </c>
      <c r="BN622" s="8">
        <f t="shared" si="2352"/>
        <v>206.38085742771682</v>
      </c>
      <c r="BO622" s="12">
        <f t="shared" si="2353"/>
        <v>165.43287616267096</v>
      </c>
      <c r="BP622" s="50">
        <f>(1-'#Constant'!$A$3)/($J622*'#Constant'!$B$3/'#Constant'!$C$3^($D622-1)+1)+'#Constant'!$A$3</f>
        <v>0.87217391304347835</v>
      </c>
      <c r="BQ622" s="4">
        <f t="shared" si="2354"/>
        <v>206.38085742771682</v>
      </c>
      <c r="BR622" s="50">
        <f>(1-'#Constant'!$A$3)/($K622*'#Constant'!$B$3/'#Constant'!$C$3^($D622-1)+1)+'#Constant'!$A$3</f>
        <v>0.87217391304347835</v>
      </c>
      <c r="BS622" s="4">
        <f t="shared" si="2355"/>
        <v>206.38085742771682</v>
      </c>
      <c r="BT622"/>
    </row>
    <row r="623" spans="1:72" x14ac:dyDescent="0.3">
      <c r="A623">
        <v>688</v>
      </c>
      <c r="B623" s="18" t="e">
        <f>VLOOKUP(CONCATENATE("CREATURE_NAME_",A623),[1]Localization_Hero!$A:$E,2,FALSE)</f>
        <v>#N/A</v>
      </c>
      <c r="C623" s="43" t="s">
        <v>77</v>
      </c>
      <c r="D623">
        <v>1</v>
      </c>
      <c r="E623">
        <v>1</v>
      </c>
      <c r="F623" s="18">
        <v>1</v>
      </c>
      <c r="G623" s="10">
        <v>100</v>
      </c>
      <c r="H623" s="10">
        <v>100</v>
      </c>
      <c r="I623" s="10">
        <v>3600</v>
      </c>
      <c r="J623" s="10">
        <v>50</v>
      </c>
      <c r="K623" s="10">
        <v>50</v>
      </c>
      <c r="L623" s="2"/>
      <c r="M623" s="10">
        <v>50</v>
      </c>
      <c r="N623" s="10">
        <v>0</v>
      </c>
      <c r="O623" s="10">
        <v>0</v>
      </c>
      <c r="P623" s="10">
        <v>100</v>
      </c>
      <c r="Q623" s="10">
        <v>0</v>
      </c>
      <c r="R623" s="10">
        <v>0</v>
      </c>
      <c r="S623" s="10">
        <v>100</v>
      </c>
      <c r="T623" s="10">
        <v>0</v>
      </c>
      <c r="U623" s="10">
        <v>0</v>
      </c>
      <c r="V623" s="10">
        <v>100</v>
      </c>
      <c r="W623" s="2"/>
      <c r="X623" s="10">
        <v>150</v>
      </c>
      <c r="Y623" s="10">
        <v>0</v>
      </c>
      <c r="Z623" s="10">
        <v>0</v>
      </c>
      <c r="AA623" s="10">
        <v>100</v>
      </c>
      <c r="AB623" s="10">
        <v>0</v>
      </c>
      <c r="AC623" s="10">
        <v>0</v>
      </c>
      <c r="AD623" s="10">
        <v>100</v>
      </c>
      <c r="AE623" s="10">
        <v>0</v>
      </c>
      <c r="AF623" s="10">
        <v>0</v>
      </c>
      <c r="AG623" s="10">
        <v>100</v>
      </c>
      <c r="AH623" s="10">
        <v>0</v>
      </c>
      <c r="AI623" s="10">
        <v>0</v>
      </c>
      <c r="AJ623" s="3"/>
      <c r="AK623" s="10">
        <v>150</v>
      </c>
      <c r="AL623" s="10">
        <v>0</v>
      </c>
      <c r="AM623" s="3"/>
      <c r="AN623" s="10">
        <v>0</v>
      </c>
      <c r="AO623" s="10">
        <v>0</v>
      </c>
      <c r="AP623" s="10">
        <v>0</v>
      </c>
      <c r="AQ623" s="10">
        <v>0</v>
      </c>
      <c r="AR623" s="10">
        <v>0</v>
      </c>
      <c r="AS623" s="10">
        <v>0</v>
      </c>
      <c r="AT623" s="10">
        <v>0</v>
      </c>
      <c r="AU623" s="10">
        <v>0</v>
      </c>
      <c r="AV623" s="10">
        <v>0</v>
      </c>
      <c r="AW623" s="10">
        <v>0</v>
      </c>
      <c r="AX623" s="10">
        <v>0</v>
      </c>
      <c r="AY623" s="3"/>
      <c r="AZ623" s="10">
        <v>6000</v>
      </c>
      <c r="BA623" s="10">
        <v>6000</v>
      </c>
      <c r="BB623" s="10">
        <v>292</v>
      </c>
      <c r="BC623" s="10">
        <v>25</v>
      </c>
      <c r="BD623" s="10">
        <v>0</v>
      </c>
      <c r="BE623" s="10">
        <v>60</v>
      </c>
      <c r="BF623" s="3"/>
      <c r="BG623" s="10">
        <v>1000</v>
      </c>
      <c r="BH623" s="10">
        <v>5000</v>
      </c>
      <c r="BI623" s="3"/>
      <c r="BJ623" s="21">
        <v>1</v>
      </c>
      <c r="BK623" s="65">
        <v>0</v>
      </c>
      <c r="BL623" s="65">
        <v>0</v>
      </c>
      <c r="BM623" s="6">
        <v>117.87499999999997</v>
      </c>
      <c r="BN623" s="8">
        <v>273.90052066024145</v>
      </c>
      <c r="BO623" s="12">
        <v>179.68312072319412</v>
      </c>
      <c r="BP623" s="50">
        <v>0.87217391304347835</v>
      </c>
      <c r="BQ623" s="4">
        <v>254.79118200952695</v>
      </c>
      <c r="BR623" s="50">
        <v>0.87217391304347835</v>
      </c>
      <c r="BS623" s="4">
        <v>254.79118200952695</v>
      </c>
      <c r="BT623">
        <v>136.56597369079429</v>
      </c>
    </row>
    <row r="624" spans="1:72" s="13" customFormat="1" ht="17.25" thickBot="1" x14ac:dyDescent="0.35">
      <c r="B624" s="20"/>
      <c r="D624" s="14">
        <v>1</v>
      </c>
      <c r="E624" s="14">
        <v>1</v>
      </c>
      <c r="F624" s="19">
        <v>1</v>
      </c>
      <c r="G624" s="15">
        <v>100</v>
      </c>
      <c r="H624" s="15">
        <v>100</v>
      </c>
      <c r="I624" s="15">
        <v>3600</v>
      </c>
      <c r="J624" s="15">
        <v>50</v>
      </c>
      <c r="K624" s="15">
        <v>50</v>
      </c>
      <c r="L624" s="16"/>
      <c r="M624" s="15">
        <v>50</v>
      </c>
      <c r="N624" s="15">
        <v>0</v>
      </c>
      <c r="O624" s="15">
        <v>0</v>
      </c>
      <c r="P624" s="15">
        <v>100</v>
      </c>
      <c r="Q624" s="15">
        <v>0</v>
      </c>
      <c r="R624" s="15">
        <v>0</v>
      </c>
      <c r="S624" s="15">
        <v>100</v>
      </c>
      <c r="T624" s="15">
        <v>0</v>
      </c>
      <c r="U624" s="15">
        <v>0</v>
      </c>
      <c r="V624" s="15">
        <v>100</v>
      </c>
      <c r="W624" s="16"/>
      <c r="X624" s="15">
        <v>150</v>
      </c>
      <c r="Y624" s="15">
        <v>0</v>
      </c>
      <c r="Z624" s="15">
        <v>0</v>
      </c>
      <c r="AA624" s="15">
        <v>100</v>
      </c>
      <c r="AB624" s="15">
        <v>0</v>
      </c>
      <c r="AC624" s="15">
        <v>0</v>
      </c>
      <c r="AD624" s="15">
        <v>100</v>
      </c>
      <c r="AE624" s="15">
        <v>0</v>
      </c>
      <c r="AF624" s="15">
        <v>0</v>
      </c>
      <c r="AG624" s="15">
        <v>100</v>
      </c>
      <c r="AH624" s="15">
        <v>0</v>
      </c>
      <c r="AI624" s="15">
        <v>0</v>
      </c>
      <c r="AJ624" s="17"/>
      <c r="AK624" s="15">
        <v>150</v>
      </c>
      <c r="AL624" s="15">
        <v>0</v>
      </c>
      <c r="AM624" s="17"/>
      <c r="AN624" s="15">
        <v>0</v>
      </c>
      <c r="AO624" s="15">
        <v>0</v>
      </c>
      <c r="AP624" s="15">
        <v>0</v>
      </c>
      <c r="AQ624" s="15">
        <v>0</v>
      </c>
      <c r="AR624" s="15">
        <v>0</v>
      </c>
      <c r="AS624" s="15">
        <v>0</v>
      </c>
      <c r="AT624" s="15">
        <v>0</v>
      </c>
      <c r="AU624" s="15">
        <v>0</v>
      </c>
      <c r="AV624" s="15">
        <v>0</v>
      </c>
      <c r="AW624" s="15">
        <v>0</v>
      </c>
      <c r="AX624" s="15">
        <v>0</v>
      </c>
      <c r="AY624" s="17"/>
      <c r="AZ624" s="15">
        <v>6000</v>
      </c>
      <c r="BA624" s="15">
        <v>6000</v>
      </c>
      <c r="BB624" s="15">
        <v>292</v>
      </c>
      <c r="BC624" s="15">
        <v>25</v>
      </c>
      <c r="BD624" s="15">
        <v>0</v>
      </c>
      <c r="BE624" s="15">
        <v>60</v>
      </c>
      <c r="BF624" s="17"/>
      <c r="BG624" s="15">
        <v>1000</v>
      </c>
      <c r="BH624" s="15">
        <v>5000</v>
      </c>
      <c r="BI624" s="17"/>
      <c r="BJ624" s="22">
        <v>1</v>
      </c>
      <c r="BK624" s="65">
        <v>0</v>
      </c>
      <c r="BL624" s="65">
        <v>0</v>
      </c>
      <c r="BM624" s="6">
        <v>117.87499999999997</v>
      </c>
      <c r="BN624" s="8">
        <v>273.90052066024145</v>
      </c>
      <c r="BO624" s="12">
        <v>179.68312072319412</v>
      </c>
      <c r="BP624" s="50">
        <v>0.87217391304347835</v>
      </c>
      <c r="BQ624" s="4">
        <v>254.79118200952695</v>
      </c>
      <c r="BR624" s="50">
        <v>0.87217391304347835</v>
      </c>
      <c r="BS624" s="4">
        <v>254.79118200952695</v>
      </c>
      <c r="BT624"/>
    </row>
    <row r="625" spans="1:72" x14ac:dyDescent="0.3">
      <c r="A625">
        <v>689</v>
      </c>
      <c r="B625" s="18" t="e">
        <f>VLOOKUP(CONCATENATE("CREATURE_NAME_",A625),[1]Localization_Hero!$A:$E,2,FALSE)</f>
        <v>#N/A</v>
      </c>
      <c r="C625" s="43" t="str">
        <f>VLOOKUP($A625,[2]CreatureTable!$A:$I,9,FALSE)</f>
        <v>Assassin</v>
      </c>
      <c r="D625">
        <v>1</v>
      </c>
      <c r="E625">
        <v>1</v>
      </c>
      <c r="F625" s="18">
        <v>1</v>
      </c>
      <c r="G625" s="10">
        <v>100</v>
      </c>
      <c r="H625" s="10">
        <v>100</v>
      </c>
      <c r="I625" s="10">
        <v>3600</v>
      </c>
      <c r="J625" s="10">
        <v>50</v>
      </c>
      <c r="K625" s="10">
        <v>50</v>
      </c>
      <c r="L625" s="2"/>
      <c r="M625" s="10">
        <v>200</v>
      </c>
      <c r="N625" s="10">
        <v>0</v>
      </c>
      <c r="O625" s="10">
        <v>0</v>
      </c>
      <c r="P625" s="10">
        <v>200</v>
      </c>
      <c r="Q625" s="10">
        <v>0</v>
      </c>
      <c r="R625" s="10">
        <v>0</v>
      </c>
      <c r="S625" s="10">
        <v>0</v>
      </c>
      <c r="T625" s="10">
        <v>0</v>
      </c>
      <c r="U625" s="10">
        <v>0</v>
      </c>
      <c r="V625" s="10">
        <v>0</v>
      </c>
      <c r="W625" s="2"/>
      <c r="X625" s="10">
        <v>200</v>
      </c>
      <c r="Y625" s="10">
        <v>0</v>
      </c>
      <c r="Z625" s="10">
        <v>0</v>
      </c>
      <c r="AA625" s="10">
        <v>200</v>
      </c>
      <c r="AB625" s="10">
        <v>0</v>
      </c>
      <c r="AC625" s="10">
        <v>0</v>
      </c>
      <c r="AD625" s="10">
        <v>0</v>
      </c>
      <c r="AE625" s="10">
        <v>0</v>
      </c>
      <c r="AF625" s="10">
        <v>0</v>
      </c>
      <c r="AG625" s="10">
        <v>0</v>
      </c>
      <c r="AH625" s="10">
        <v>0</v>
      </c>
      <c r="AI625" s="10">
        <v>0</v>
      </c>
      <c r="AJ625" s="3"/>
      <c r="AK625" s="10">
        <v>0</v>
      </c>
      <c r="AL625" s="10">
        <v>0</v>
      </c>
      <c r="AM625" s="3"/>
      <c r="AN625" s="10">
        <f>ROUND(VLOOKUP($C625,$B$4:$BH$42,39,FALSE),0)</f>
        <v>0</v>
      </c>
      <c r="AO625" s="10">
        <f>ROUND(VLOOKUP($C625,$B$4:$BH$42,40,FALSE),0)</f>
        <v>0</v>
      </c>
      <c r="AP625" s="10">
        <f>ROUND(VLOOKUP($C625,$B$4:$BH$42,41,FALSE),0)</f>
        <v>0</v>
      </c>
      <c r="AQ625" s="10">
        <f>ROUND(VLOOKUP($C625,$B$4:$BH$42,42,FALSE),0)</f>
        <v>0</v>
      </c>
      <c r="AR625" s="10">
        <f>ROUND(VLOOKUP($C625,$B$4:$BH$42,43,FALSE),0)</f>
        <v>0</v>
      </c>
      <c r="AS625" s="10">
        <f>ROUND(VLOOKUP($C625,$B$4:$BH$42,44,FALSE),0)</f>
        <v>0</v>
      </c>
      <c r="AT625" s="10">
        <f>ROUND(VLOOKUP($C625,$B$4:$BH$42,45,FALSE),0)</f>
        <v>0</v>
      </c>
      <c r="AU625" s="10">
        <f>ROUND(VLOOKUP($C625,$B$4:$BH$42,46,FALSE),0)</f>
        <v>0</v>
      </c>
      <c r="AV625" s="10">
        <f>ROUND(VLOOKUP($C625,$B$4:$BH$42,47,FALSE),0)</f>
        <v>0</v>
      </c>
      <c r="AW625" s="10">
        <f>ROUND(VLOOKUP($C625,$B$4:$BH$42,48,FALSE),0)</f>
        <v>0</v>
      </c>
      <c r="AX625" s="10">
        <f>ROUND(VLOOKUP($C625,$B$4:$BH$42,49,FALSE),0)</f>
        <v>0</v>
      </c>
      <c r="AY625" s="3"/>
      <c r="AZ625" s="10">
        <v>6000</v>
      </c>
      <c r="BA625" s="10">
        <v>2000</v>
      </c>
      <c r="BB625" s="10">
        <v>292</v>
      </c>
      <c r="BC625" s="10">
        <v>0</v>
      </c>
      <c r="BD625" s="10">
        <v>0</v>
      </c>
      <c r="BE625" s="10">
        <v>60</v>
      </c>
      <c r="BF625" s="3"/>
      <c r="BG625" s="10">
        <v>1000</v>
      </c>
      <c r="BH625" s="10">
        <v>5000</v>
      </c>
      <c r="BI625" s="3"/>
      <c r="BJ625" s="21">
        <v>1</v>
      </c>
      <c r="BK625" s="65">
        <v>0</v>
      </c>
      <c r="BL625" s="65">
        <v>0</v>
      </c>
      <c r="BM625" s="6">
        <f t="shared" ref="BM625:BM626" si="2362">MAX(G625*(1+M625/1000*(1+O625/1000))*(1+0.5*T625/1000)*(1+0.25*S625/1000),(H625*(1+X625/1000*(1+Z625/1000))*(1+0.5*AE625/1000)*(1+0.25*AD625/1000)))*BG625/1000</f>
        <v>120</v>
      </c>
      <c r="BN625" s="8">
        <f t="shared" ref="BN625:BN626" si="2363">(BQ625+BS625)/2*(1+AI625/2000)*(1+AH625/2000)*(1+AN625/2000)*(1+AK625/2000)</f>
        <v>257.97607178464602</v>
      </c>
      <c r="BO625" s="12">
        <f t="shared" ref="BO625:BO626" si="2364">SQRT(BM625*BN625)</f>
        <v>175.94637994047369</v>
      </c>
      <c r="BP625" s="50">
        <f>(1-'#Constant'!$A$3)/($J625*'#Constant'!$B$3/'#Constant'!$C$3^($D625-1)+1)+'#Constant'!$A$3</f>
        <v>0.87217391304347835</v>
      </c>
      <c r="BQ625" s="4">
        <f t="shared" ref="BQ625:BQ626" si="2365">I625/(BP625*(1-Q625/1000*(0.5+R625/1000))*(1-P625/1000)*(1-V625/1000)*(1+U625/1000))/20</f>
        <v>257.97607178464602</v>
      </c>
      <c r="BR625" s="50">
        <f>(1-'#Constant'!$A$3)/($K625*'#Constant'!$B$3/'#Constant'!$C$3^($D625-1)+1)+'#Constant'!$A$3</f>
        <v>0.87217391304347835</v>
      </c>
      <c r="BS625" s="4">
        <f t="shared" ref="BS625:BS626" si="2366">I625/(BR625*(1-AB625/1000*(0.5+AC625/1000))*(1-AA625/1000)*(1-AG625/1000)*(1+AF625/1000))/20</f>
        <v>257.97607178464602</v>
      </c>
      <c r="BT625">
        <f>BO625/$BO$4*100</f>
        <v>133.72590924084261</v>
      </c>
    </row>
    <row r="626" spans="1:72" s="13" customFormat="1" ht="17.25" thickBot="1" x14ac:dyDescent="0.35">
      <c r="B626" s="20"/>
      <c r="D626" s="14">
        <v>1</v>
      </c>
      <c r="E626" s="14">
        <v>1</v>
      </c>
      <c r="F626" s="19">
        <v>1</v>
      </c>
      <c r="G626" s="15">
        <f t="shared" ref="G626:K626" si="2367">G625</f>
        <v>100</v>
      </c>
      <c r="H626" s="15">
        <f t="shared" si="2367"/>
        <v>100</v>
      </c>
      <c r="I626" s="15">
        <f t="shared" si="2367"/>
        <v>3600</v>
      </c>
      <c r="J626" s="15">
        <f t="shared" si="2367"/>
        <v>50</v>
      </c>
      <c r="K626" s="15">
        <f t="shared" si="2367"/>
        <v>50</v>
      </c>
      <c r="L626" s="16"/>
      <c r="M626" s="15">
        <v>200</v>
      </c>
      <c r="N626" s="15">
        <v>0</v>
      </c>
      <c r="O626" s="15">
        <v>0</v>
      </c>
      <c r="P626" s="15">
        <v>200</v>
      </c>
      <c r="Q626" s="15">
        <v>0</v>
      </c>
      <c r="R626" s="15">
        <v>0</v>
      </c>
      <c r="S626" s="15">
        <v>0</v>
      </c>
      <c r="T626" s="15">
        <v>0</v>
      </c>
      <c r="U626" s="15">
        <v>0</v>
      </c>
      <c r="V626" s="15">
        <v>0</v>
      </c>
      <c r="W626" s="16"/>
      <c r="X626" s="15">
        <v>200</v>
      </c>
      <c r="Y626" s="15">
        <v>0</v>
      </c>
      <c r="Z626" s="15">
        <v>0</v>
      </c>
      <c r="AA626" s="15">
        <v>200</v>
      </c>
      <c r="AB626" s="15">
        <v>0</v>
      </c>
      <c r="AC626" s="15">
        <v>0</v>
      </c>
      <c r="AD626" s="15">
        <v>0</v>
      </c>
      <c r="AE626" s="15">
        <v>0</v>
      </c>
      <c r="AF626" s="15">
        <v>0</v>
      </c>
      <c r="AG626" s="15">
        <v>0</v>
      </c>
      <c r="AH626" s="15">
        <v>0</v>
      </c>
      <c r="AI626" s="15">
        <v>0</v>
      </c>
      <c r="AJ626" s="17"/>
      <c r="AK626" s="15">
        <v>0</v>
      </c>
      <c r="AL626" s="15">
        <v>0</v>
      </c>
      <c r="AM626" s="17"/>
      <c r="AN626" s="15">
        <f t="shared" ref="AN626:AX626" si="2368">AN625</f>
        <v>0</v>
      </c>
      <c r="AO626" s="15">
        <f t="shared" si="2368"/>
        <v>0</v>
      </c>
      <c r="AP626" s="15">
        <f t="shared" si="2368"/>
        <v>0</v>
      </c>
      <c r="AQ626" s="15">
        <f t="shared" si="2368"/>
        <v>0</v>
      </c>
      <c r="AR626" s="15">
        <f t="shared" si="2368"/>
        <v>0</v>
      </c>
      <c r="AS626" s="15">
        <f t="shared" si="2368"/>
        <v>0</v>
      </c>
      <c r="AT626" s="15">
        <f t="shared" si="2368"/>
        <v>0</v>
      </c>
      <c r="AU626" s="15">
        <f t="shared" si="2368"/>
        <v>0</v>
      </c>
      <c r="AV626" s="15">
        <f t="shared" si="2368"/>
        <v>0</v>
      </c>
      <c r="AW626" s="15">
        <f t="shared" si="2368"/>
        <v>0</v>
      </c>
      <c r="AX626" s="15">
        <f t="shared" si="2368"/>
        <v>0</v>
      </c>
      <c r="AY626" s="17"/>
      <c r="AZ626" s="15">
        <f t="shared" ref="AZ626:BA626" si="2369">AZ625</f>
        <v>6000</v>
      </c>
      <c r="BA626" s="15">
        <f t="shared" si="2369"/>
        <v>2000</v>
      </c>
      <c r="BB626" s="15">
        <v>292</v>
      </c>
      <c r="BC626" s="15">
        <f t="shared" ref="BC626:BE626" si="2370">BC625</f>
        <v>0</v>
      </c>
      <c r="BD626" s="15">
        <f t="shared" si="2370"/>
        <v>0</v>
      </c>
      <c r="BE626" s="15">
        <f t="shared" si="2370"/>
        <v>60</v>
      </c>
      <c r="BF626" s="17"/>
      <c r="BG626" s="15">
        <f t="shared" ref="BG626:BH626" si="2371">BG625</f>
        <v>1000</v>
      </c>
      <c r="BH626" s="15">
        <f t="shared" si="2371"/>
        <v>5000</v>
      </c>
      <c r="BI626" s="17"/>
      <c r="BJ626" s="22">
        <f>G626/G625</f>
        <v>1</v>
      </c>
      <c r="BK626" s="65">
        <f t="shared" ref="BK626:BL626" si="2372">BK625</f>
        <v>0</v>
      </c>
      <c r="BL626" s="65">
        <f t="shared" si="2372"/>
        <v>0</v>
      </c>
      <c r="BM626" s="6">
        <f t="shared" si="2362"/>
        <v>120</v>
      </c>
      <c r="BN626" s="8">
        <f t="shared" si="2363"/>
        <v>257.97607178464602</v>
      </c>
      <c r="BO626" s="12">
        <f t="shared" si="2364"/>
        <v>175.94637994047369</v>
      </c>
      <c r="BP626" s="50">
        <f>(1-'#Constant'!$A$3)/($J626*'#Constant'!$B$3/'#Constant'!$C$3^($D626-1)+1)+'#Constant'!$A$3</f>
        <v>0.87217391304347835</v>
      </c>
      <c r="BQ626" s="4">
        <f t="shared" si="2365"/>
        <v>257.97607178464602</v>
      </c>
      <c r="BR626" s="50">
        <f>(1-'#Constant'!$A$3)/($K626*'#Constant'!$B$3/'#Constant'!$C$3^($D626-1)+1)+'#Constant'!$A$3</f>
        <v>0.87217391304347835</v>
      </c>
      <c r="BS626" s="4">
        <f t="shared" si="2366"/>
        <v>257.97607178464602</v>
      </c>
      <c r="BT626"/>
    </row>
    <row r="627" spans="1:72" x14ac:dyDescent="0.3">
      <c r="A627">
        <v>690</v>
      </c>
      <c r="B627" s="18" t="str">
        <f>VLOOKUP(CONCATENATE("CREATURE_NAME_",A627),[1]Localization_Hero!$A:$E,2,FALSE)</f>
        <v>{1}의 빛</v>
      </c>
      <c r="C627" s="43" t="str">
        <f>VLOOKUP($A627,[2]CreatureTable!$A:$I,9,FALSE)</f>
        <v>Wizard</v>
      </c>
      <c r="D627">
        <v>1</v>
      </c>
      <c r="E627">
        <v>1</v>
      </c>
      <c r="F627" s="18">
        <v>1</v>
      </c>
      <c r="G627" s="10">
        <v>100</v>
      </c>
      <c r="H627" s="10">
        <v>100</v>
      </c>
      <c r="I627" s="10">
        <v>3600</v>
      </c>
      <c r="J627" s="10">
        <v>50</v>
      </c>
      <c r="K627" s="10">
        <v>50</v>
      </c>
      <c r="L627" s="2"/>
      <c r="M627" s="10">
        <v>100</v>
      </c>
      <c r="N627" s="10">
        <v>0</v>
      </c>
      <c r="O627" s="10">
        <v>0</v>
      </c>
      <c r="P627" s="10">
        <v>0</v>
      </c>
      <c r="Q627" s="10">
        <v>0</v>
      </c>
      <c r="R627" s="10">
        <v>0</v>
      </c>
      <c r="S627" s="10">
        <v>100</v>
      </c>
      <c r="T627" s="10">
        <v>150</v>
      </c>
      <c r="U627" s="10">
        <v>0</v>
      </c>
      <c r="V627" s="10">
        <v>0</v>
      </c>
      <c r="W627" s="2"/>
      <c r="X627" s="10">
        <v>100</v>
      </c>
      <c r="Y627" s="10">
        <v>0</v>
      </c>
      <c r="Z627" s="10">
        <v>0</v>
      </c>
      <c r="AA627" s="10">
        <v>200</v>
      </c>
      <c r="AB627" s="10">
        <v>250</v>
      </c>
      <c r="AC627" s="10">
        <v>0</v>
      </c>
      <c r="AD627" s="10">
        <v>100</v>
      </c>
      <c r="AE627" s="10">
        <v>150</v>
      </c>
      <c r="AF627" s="10">
        <v>0</v>
      </c>
      <c r="AG627" s="10">
        <v>0</v>
      </c>
      <c r="AH627" s="10">
        <v>0</v>
      </c>
      <c r="AI627" s="10">
        <v>0</v>
      </c>
      <c r="AJ627" s="3"/>
      <c r="AK627" s="10">
        <v>0</v>
      </c>
      <c r="AL627" s="10">
        <v>0</v>
      </c>
      <c r="AM627" s="3"/>
      <c r="AN627" s="10">
        <f>ROUND(VLOOKUP($C627,$B$4:$BH$42,39,FALSE),0)</f>
        <v>0</v>
      </c>
      <c r="AO627" s="10">
        <f>ROUND(VLOOKUP($C627,$B$4:$BH$42,40,FALSE),0)</f>
        <v>0</v>
      </c>
      <c r="AP627" s="10">
        <f>ROUND(VLOOKUP($C627,$B$4:$BH$42,41,FALSE),0)</f>
        <v>0</v>
      </c>
      <c r="AQ627" s="10">
        <f>ROUND(VLOOKUP($C627,$B$4:$BH$42,42,FALSE),0)</f>
        <v>0</v>
      </c>
      <c r="AR627" s="10">
        <f>ROUND(VLOOKUP($C627,$B$4:$BH$42,43,FALSE),0)</f>
        <v>0</v>
      </c>
      <c r="AS627" s="10">
        <f>ROUND(VLOOKUP($C627,$B$4:$BH$42,44,FALSE),0)</f>
        <v>0</v>
      </c>
      <c r="AT627" s="10">
        <f>ROUND(VLOOKUP($C627,$B$4:$BH$42,45,FALSE),0)</f>
        <v>0</v>
      </c>
      <c r="AU627" s="10">
        <f>ROUND(VLOOKUP($C627,$B$4:$BH$42,46,FALSE),0)</f>
        <v>0</v>
      </c>
      <c r="AV627" s="10">
        <f>ROUND(VLOOKUP($C627,$B$4:$BH$42,47,FALSE),0)</f>
        <v>0</v>
      </c>
      <c r="AW627" s="10">
        <f>ROUND(VLOOKUP($C627,$B$4:$BH$42,48,FALSE),0)</f>
        <v>0</v>
      </c>
      <c r="AX627" s="10">
        <f>ROUND(VLOOKUP($C627,$B$4:$BH$42,49,FALSE),0)</f>
        <v>0</v>
      </c>
      <c r="AY627" s="3"/>
      <c r="AZ627" s="10">
        <v>6000</v>
      </c>
      <c r="BA627" s="10">
        <v>6000</v>
      </c>
      <c r="BB627" s="10">
        <v>425</v>
      </c>
      <c r="BC627" s="10">
        <v>25</v>
      </c>
      <c r="BD627" s="10">
        <v>0</v>
      </c>
      <c r="BE627" s="10">
        <v>60</v>
      </c>
      <c r="BF627" s="3"/>
      <c r="BG627" s="10">
        <v>1000</v>
      </c>
      <c r="BH627" s="10">
        <v>5000</v>
      </c>
      <c r="BI627" s="3"/>
      <c r="BJ627" s="21">
        <v>1</v>
      </c>
      <c r="BK627" s="65">
        <v>0</v>
      </c>
      <c r="BL627" s="65">
        <v>0</v>
      </c>
      <c r="BM627" s="6">
        <f t="shared" si="2026"/>
        <v>121.20625</v>
      </c>
      <c r="BN627" s="8">
        <f t="shared" si="2027"/>
        <v>250.60532687651326</v>
      </c>
      <c r="BO627" s="12">
        <f t="shared" si="2076"/>
        <v>174.28405521081493</v>
      </c>
      <c r="BP627" s="50">
        <f>(1-'#Constant'!$A$3)/($J627*'#Constant'!$B$3/'#Constant'!$C$3^($D627-1)+1)+'#Constant'!$A$3</f>
        <v>0.87217391304347835</v>
      </c>
      <c r="BQ627" s="4">
        <f t="shared" si="2028"/>
        <v>206.38085742771682</v>
      </c>
      <c r="BR627" s="50">
        <f>(1-'#Constant'!$A$3)/($K627*'#Constant'!$B$3/'#Constant'!$C$3^($D627-1)+1)+'#Constant'!$A$3</f>
        <v>0.87217391304347835</v>
      </c>
      <c r="BS627" s="4">
        <f t="shared" si="2029"/>
        <v>294.8297963253097</v>
      </c>
      <c r="BT627">
        <f>BO627/$BO$4*100</f>
        <v>132.46247951866042</v>
      </c>
    </row>
    <row r="628" spans="1:72" s="13" customFormat="1" ht="17.25" thickBot="1" x14ac:dyDescent="0.35">
      <c r="B628" s="20"/>
      <c r="D628" s="14">
        <v>1</v>
      </c>
      <c r="E628" s="14">
        <v>1</v>
      </c>
      <c r="F628" s="19">
        <v>1</v>
      </c>
      <c r="G628" s="15">
        <f t="shared" ref="G628:K628" si="2373">G627</f>
        <v>100</v>
      </c>
      <c r="H628" s="15">
        <f t="shared" si="2373"/>
        <v>100</v>
      </c>
      <c r="I628" s="15">
        <f t="shared" si="2373"/>
        <v>3600</v>
      </c>
      <c r="J628" s="15">
        <f t="shared" si="2373"/>
        <v>50</v>
      </c>
      <c r="K628" s="15">
        <f t="shared" si="2373"/>
        <v>50</v>
      </c>
      <c r="L628" s="16"/>
      <c r="M628" s="15">
        <v>100</v>
      </c>
      <c r="N628" s="15">
        <v>0</v>
      </c>
      <c r="O628" s="15">
        <v>0</v>
      </c>
      <c r="P628" s="15">
        <v>0</v>
      </c>
      <c r="Q628" s="15">
        <v>0</v>
      </c>
      <c r="R628" s="15">
        <v>0</v>
      </c>
      <c r="S628" s="15">
        <v>100</v>
      </c>
      <c r="T628" s="15">
        <v>150</v>
      </c>
      <c r="U628" s="15">
        <v>0</v>
      </c>
      <c r="V628" s="15">
        <v>0</v>
      </c>
      <c r="W628" s="16"/>
      <c r="X628" s="15">
        <v>100</v>
      </c>
      <c r="Y628" s="15">
        <v>0</v>
      </c>
      <c r="Z628" s="15">
        <v>0</v>
      </c>
      <c r="AA628" s="15">
        <v>200</v>
      </c>
      <c r="AB628" s="15">
        <v>250</v>
      </c>
      <c r="AC628" s="15">
        <v>0</v>
      </c>
      <c r="AD628" s="15">
        <v>100</v>
      </c>
      <c r="AE628" s="15">
        <v>150</v>
      </c>
      <c r="AF628" s="15">
        <v>0</v>
      </c>
      <c r="AG628" s="15">
        <v>0</v>
      </c>
      <c r="AH628" s="15">
        <v>0</v>
      </c>
      <c r="AI628" s="15">
        <v>0</v>
      </c>
      <c r="AJ628" s="17"/>
      <c r="AK628" s="15">
        <v>0</v>
      </c>
      <c r="AL628" s="15">
        <v>0</v>
      </c>
      <c r="AM628" s="17"/>
      <c r="AN628" s="15">
        <f t="shared" ref="AN628:AX628" si="2374">AN627</f>
        <v>0</v>
      </c>
      <c r="AO628" s="15">
        <f t="shared" si="2374"/>
        <v>0</v>
      </c>
      <c r="AP628" s="15">
        <f t="shared" si="2374"/>
        <v>0</v>
      </c>
      <c r="AQ628" s="15">
        <f t="shared" si="2374"/>
        <v>0</v>
      </c>
      <c r="AR628" s="15">
        <f t="shared" si="2374"/>
        <v>0</v>
      </c>
      <c r="AS628" s="15">
        <f t="shared" si="2374"/>
        <v>0</v>
      </c>
      <c r="AT628" s="15">
        <f t="shared" si="2374"/>
        <v>0</v>
      </c>
      <c r="AU628" s="15">
        <f t="shared" si="2374"/>
        <v>0</v>
      </c>
      <c r="AV628" s="15">
        <f t="shared" si="2374"/>
        <v>0</v>
      </c>
      <c r="AW628" s="15">
        <f t="shared" si="2374"/>
        <v>0</v>
      </c>
      <c r="AX628" s="15">
        <f t="shared" si="2374"/>
        <v>0</v>
      </c>
      <c r="AY628" s="17"/>
      <c r="AZ628" s="15">
        <f t="shared" ref="AZ628:BE628" si="2375">AZ627</f>
        <v>6000</v>
      </c>
      <c r="BA628" s="15">
        <f t="shared" si="2375"/>
        <v>6000</v>
      </c>
      <c r="BB628" s="15">
        <v>425</v>
      </c>
      <c r="BC628" s="15">
        <f t="shared" si="2375"/>
        <v>25</v>
      </c>
      <c r="BD628" s="15">
        <f t="shared" si="2375"/>
        <v>0</v>
      </c>
      <c r="BE628" s="15">
        <f t="shared" si="2375"/>
        <v>60</v>
      </c>
      <c r="BF628" s="17"/>
      <c r="BG628" s="15">
        <f t="shared" ref="BG628:BH628" si="2376">BG627</f>
        <v>1000</v>
      </c>
      <c r="BH628" s="15">
        <f t="shared" si="2376"/>
        <v>5000</v>
      </c>
      <c r="BI628" s="17"/>
      <c r="BJ628" s="22">
        <f>G628/G627</f>
        <v>1</v>
      </c>
      <c r="BK628" s="65">
        <f>BK627</f>
        <v>0</v>
      </c>
      <c r="BL628" s="65">
        <f>BL627</f>
        <v>0</v>
      </c>
      <c r="BM628" s="6">
        <f t="shared" si="2026"/>
        <v>121.20625</v>
      </c>
      <c r="BN628" s="8">
        <f t="shared" si="2027"/>
        <v>250.60532687651326</v>
      </c>
      <c r="BO628" s="12">
        <f t="shared" si="2076"/>
        <v>174.28405521081493</v>
      </c>
      <c r="BP628" s="50">
        <f>(1-'#Constant'!$A$3)/($J628*'#Constant'!$B$3/'#Constant'!$C$3^($D628-1)+1)+'#Constant'!$A$3</f>
        <v>0.87217391304347835</v>
      </c>
      <c r="BQ628" s="4">
        <f t="shared" si="2028"/>
        <v>206.38085742771682</v>
      </c>
      <c r="BR628" s="50">
        <f>(1-'#Constant'!$A$3)/($K628*'#Constant'!$B$3/'#Constant'!$C$3^($D628-1)+1)+'#Constant'!$A$3</f>
        <v>0.87217391304347835</v>
      </c>
      <c r="BS628" s="4">
        <f t="shared" si="2029"/>
        <v>294.8297963253097</v>
      </c>
      <c r="BT628"/>
    </row>
    <row r="629" spans="1:72" x14ac:dyDescent="0.3">
      <c r="A629">
        <v>691</v>
      </c>
      <c r="B629" s="18" t="str">
        <f>VLOOKUP(CONCATENATE("CREATURE_NAME_",A629),[1]Localization_Hero!$A:$E,2,FALSE)</f>
        <v>{1}의 빛</v>
      </c>
      <c r="C629" s="43" t="str">
        <f>VLOOKUP($A629,[2]CreatureTable!$A:$I,9,FALSE)</f>
        <v>Assassin</v>
      </c>
      <c r="D629">
        <v>1</v>
      </c>
      <c r="E629">
        <v>1</v>
      </c>
      <c r="F629" s="18">
        <v>1</v>
      </c>
      <c r="G629" s="10">
        <v>100</v>
      </c>
      <c r="H629" s="10">
        <v>100</v>
      </c>
      <c r="I629" s="10">
        <v>3600</v>
      </c>
      <c r="J629" s="10">
        <v>50</v>
      </c>
      <c r="K629" s="10">
        <v>50</v>
      </c>
      <c r="L629" s="2"/>
      <c r="M629" s="10">
        <v>200</v>
      </c>
      <c r="N629" s="10">
        <v>0</v>
      </c>
      <c r="O629" s="10">
        <v>0</v>
      </c>
      <c r="P629" s="10">
        <v>200</v>
      </c>
      <c r="Q629" s="10">
        <v>0</v>
      </c>
      <c r="R629" s="10">
        <v>0</v>
      </c>
      <c r="S629" s="10">
        <v>0</v>
      </c>
      <c r="T629" s="10">
        <v>0</v>
      </c>
      <c r="U629" s="10">
        <v>0</v>
      </c>
      <c r="V629" s="10">
        <v>0</v>
      </c>
      <c r="W629" s="2"/>
      <c r="X629" s="10">
        <v>200</v>
      </c>
      <c r="Y629" s="10">
        <v>0</v>
      </c>
      <c r="Z629" s="10">
        <v>0</v>
      </c>
      <c r="AA629" s="10">
        <v>200</v>
      </c>
      <c r="AB629" s="10">
        <v>0</v>
      </c>
      <c r="AC629" s="10">
        <v>0</v>
      </c>
      <c r="AD629" s="10">
        <v>0</v>
      </c>
      <c r="AE629" s="10">
        <v>0</v>
      </c>
      <c r="AF629" s="10">
        <v>0</v>
      </c>
      <c r="AG629" s="10">
        <v>0</v>
      </c>
      <c r="AH629" s="10">
        <v>0</v>
      </c>
      <c r="AI629" s="10">
        <v>0</v>
      </c>
      <c r="AJ629" s="3"/>
      <c r="AK629" s="10">
        <v>0</v>
      </c>
      <c r="AL629" s="10">
        <v>0</v>
      </c>
      <c r="AM629" s="3"/>
      <c r="AN629" s="10">
        <f>ROUND(VLOOKUP($C629,$B$4:$BH$42,39,FALSE),0)</f>
        <v>0</v>
      </c>
      <c r="AO629" s="10">
        <f>ROUND(VLOOKUP($C629,$B$4:$BH$42,40,FALSE),0)</f>
        <v>0</v>
      </c>
      <c r="AP629" s="10">
        <f>ROUND(VLOOKUP($C629,$B$4:$BH$42,41,FALSE),0)</f>
        <v>0</v>
      </c>
      <c r="AQ629" s="10">
        <f>ROUND(VLOOKUP($C629,$B$4:$BH$42,42,FALSE),0)</f>
        <v>0</v>
      </c>
      <c r="AR629" s="10">
        <f>ROUND(VLOOKUP($C629,$B$4:$BH$42,43,FALSE),0)</f>
        <v>0</v>
      </c>
      <c r="AS629" s="10">
        <f>ROUND(VLOOKUP($C629,$B$4:$BH$42,44,FALSE),0)</f>
        <v>0</v>
      </c>
      <c r="AT629" s="10">
        <f>ROUND(VLOOKUP($C629,$B$4:$BH$42,45,FALSE),0)</f>
        <v>0</v>
      </c>
      <c r="AU629" s="10">
        <f>ROUND(VLOOKUP($C629,$B$4:$BH$42,46,FALSE),0)</f>
        <v>0</v>
      </c>
      <c r="AV629" s="10">
        <f>ROUND(VLOOKUP($C629,$B$4:$BH$42,47,FALSE),0)</f>
        <v>0</v>
      </c>
      <c r="AW629" s="10">
        <f>ROUND(VLOOKUP($C629,$B$4:$BH$42,48,FALSE),0)</f>
        <v>0</v>
      </c>
      <c r="AX629" s="10">
        <f>ROUND(VLOOKUP($C629,$B$4:$BH$42,49,FALSE),0)</f>
        <v>0</v>
      </c>
      <c r="AY629" s="3"/>
      <c r="AZ629" s="10">
        <v>6000</v>
      </c>
      <c r="BA629" s="10">
        <v>2000</v>
      </c>
      <c r="BB629" s="10">
        <v>210</v>
      </c>
      <c r="BC629" s="10">
        <v>0</v>
      </c>
      <c r="BD629" s="10">
        <v>0</v>
      </c>
      <c r="BE629" s="10">
        <v>60</v>
      </c>
      <c r="BF629" s="3"/>
      <c r="BG629" s="10">
        <v>1000</v>
      </c>
      <c r="BH629" s="10">
        <v>5000</v>
      </c>
      <c r="BI629" s="3"/>
      <c r="BJ629" s="21">
        <v>1</v>
      </c>
      <c r="BK629" s="65">
        <v>0</v>
      </c>
      <c r="BL629" s="65">
        <v>0</v>
      </c>
      <c r="BM629" s="6">
        <f t="shared" ref="BM629:BM630" si="2377">MAX(G629*(1+M629/1000*(1+O629/1000))*(1+0.5*T629/1000)*(1+0.25*S629/1000),(H629*(1+X629/1000*(1+Z629/1000))*(1+0.5*AE629/1000)*(1+0.25*AD629/1000)))*BG629/1000</f>
        <v>120</v>
      </c>
      <c r="BN629" s="8">
        <f t="shared" ref="BN629:BN630" si="2378">(BQ629+BS629)/2*(1+AI629/2000)*(1+AH629/2000)*(1+AN629/2000)*(1+AK629/2000)</f>
        <v>257.97607178464602</v>
      </c>
      <c r="BO629" s="12">
        <f t="shared" si="2076"/>
        <v>175.94637994047369</v>
      </c>
      <c r="BP629" s="50">
        <f>(1-'#Constant'!$A$3)/($J629*'#Constant'!$B$3/'#Constant'!$C$3^($D629-1)+1)+'#Constant'!$A$3</f>
        <v>0.87217391304347835</v>
      </c>
      <c r="BQ629" s="4">
        <f t="shared" ref="BQ629:BQ630" si="2379">I629/(BP629*(1-Q629/1000*(0.5+R629/1000))*(1-P629/1000)*(1-V629/1000)*(1+U629/1000))/20</f>
        <v>257.97607178464602</v>
      </c>
      <c r="BR629" s="50">
        <f>(1-'#Constant'!$A$3)/($K629*'#Constant'!$B$3/'#Constant'!$C$3^($D629-1)+1)+'#Constant'!$A$3</f>
        <v>0.87217391304347835</v>
      </c>
      <c r="BS629" s="4">
        <f t="shared" ref="BS629:BS630" si="2380">I629/(BR629*(1-AB629/1000*(0.5+AC629/1000))*(1-AA629/1000)*(1-AG629/1000)*(1+AF629/1000))/20</f>
        <v>257.97607178464602</v>
      </c>
      <c r="BT629">
        <f>BO629/$BO$4*100</f>
        <v>133.72590924084261</v>
      </c>
    </row>
    <row r="630" spans="1:72" s="13" customFormat="1" ht="17.25" thickBot="1" x14ac:dyDescent="0.35">
      <c r="B630" s="20"/>
      <c r="D630" s="14">
        <v>1</v>
      </c>
      <c r="E630" s="14">
        <v>1</v>
      </c>
      <c r="F630" s="19">
        <v>1</v>
      </c>
      <c r="G630" s="15">
        <f t="shared" ref="G630:K630" si="2381">G629</f>
        <v>100</v>
      </c>
      <c r="H630" s="15">
        <f t="shared" si="2381"/>
        <v>100</v>
      </c>
      <c r="I630" s="15">
        <f t="shared" si="2381"/>
        <v>3600</v>
      </c>
      <c r="J630" s="15">
        <f t="shared" si="2381"/>
        <v>50</v>
      </c>
      <c r="K630" s="15">
        <f t="shared" si="2381"/>
        <v>50</v>
      </c>
      <c r="L630" s="16"/>
      <c r="M630" s="15">
        <v>200</v>
      </c>
      <c r="N630" s="15">
        <v>0</v>
      </c>
      <c r="O630" s="15">
        <v>0</v>
      </c>
      <c r="P630" s="15">
        <v>200</v>
      </c>
      <c r="Q630" s="15">
        <v>0</v>
      </c>
      <c r="R630" s="15">
        <v>0</v>
      </c>
      <c r="S630" s="15">
        <v>0</v>
      </c>
      <c r="T630" s="15">
        <v>0</v>
      </c>
      <c r="U630" s="15">
        <v>0</v>
      </c>
      <c r="V630" s="15">
        <v>0</v>
      </c>
      <c r="W630" s="16"/>
      <c r="X630" s="15">
        <v>200</v>
      </c>
      <c r="Y630" s="15">
        <v>0</v>
      </c>
      <c r="Z630" s="15">
        <v>0</v>
      </c>
      <c r="AA630" s="15">
        <v>200</v>
      </c>
      <c r="AB630" s="15">
        <v>0</v>
      </c>
      <c r="AC630" s="15">
        <v>0</v>
      </c>
      <c r="AD630" s="15">
        <v>0</v>
      </c>
      <c r="AE630" s="15">
        <v>0</v>
      </c>
      <c r="AF630" s="15">
        <v>0</v>
      </c>
      <c r="AG630" s="15">
        <v>0</v>
      </c>
      <c r="AH630" s="15">
        <v>0</v>
      </c>
      <c r="AI630" s="15">
        <v>0</v>
      </c>
      <c r="AJ630" s="17"/>
      <c r="AK630" s="15">
        <v>0</v>
      </c>
      <c r="AL630" s="15">
        <v>0</v>
      </c>
      <c r="AM630" s="17"/>
      <c r="AN630" s="15">
        <f t="shared" ref="AN630:AX630" si="2382">AN629</f>
        <v>0</v>
      </c>
      <c r="AO630" s="15">
        <f t="shared" si="2382"/>
        <v>0</v>
      </c>
      <c r="AP630" s="15">
        <f t="shared" si="2382"/>
        <v>0</v>
      </c>
      <c r="AQ630" s="15">
        <f t="shared" si="2382"/>
        <v>0</v>
      </c>
      <c r="AR630" s="15">
        <f t="shared" si="2382"/>
        <v>0</v>
      </c>
      <c r="AS630" s="15">
        <f t="shared" si="2382"/>
        <v>0</v>
      </c>
      <c r="AT630" s="15">
        <f t="shared" si="2382"/>
        <v>0</v>
      </c>
      <c r="AU630" s="15">
        <f t="shared" si="2382"/>
        <v>0</v>
      </c>
      <c r="AV630" s="15">
        <f t="shared" si="2382"/>
        <v>0</v>
      </c>
      <c r="AW630" s="15">
        <f t="shared" si="2382"/>
        <v>0</v>
      </c>
      <c r="AX630" s="15">
        <f t="shared" si="2382"/>
        <v>0</v>
      </c>
      <c r="AY630" s="17"/>
      <c r="AZ630" s="15">
        <f t="shared" ref="AZ630:BA630" si="2383">AZ629</f>
        <v>6000</v>
      </c>
      <c r="BA630" s="15">
        <f t="shared" si="2383"/>
        <v>2000</v>
      </c>
      <c r="BB630" s="15">
        <v>210</v>
      </c>
      <c r="BC630" s="15">
        <f t="shared" ref="BC630:BE630" si="2384">BC629</f>
        <v>0</v>
      </c>
      <c r="BD630" s="15">
        <f t="shared" si="2384"/>
        <v>0</v>
      </c>
      <c r="BE630" s="15">
        <f t="shared" si="2384"/>
        <v>60</v>
      </c>
      <c r="BF630" s="17"/>
      <c r="BG630" s="15">
        <f t="shared" ref="BG630:BH630" si="2385">BG629</f>
        <v>1000</v>
      </c>
      <c r="BH630" s="15">
        <f t="shared" si="2385"/>
        <v>5000</v>
      </c>
      <c r="BI630" s="17"/>
      <c r="BJ630" s="22">
        <f>G630/G629</f>
        <v>1</v>
      </c>
      <c r="BK630" s="65">
        <f t="shared" ref="BK630:BL630" si="2386">BK629</f>
        <v>0</v>
      </c>
      <c r="BL630" s="65">
        <f t="shared" si="2386"/>
        <v>0</v>
      </c>
      <c r="BM630" s="6">
        <f t="shared" si="2377"/>
        <v>120</v>
      </c>
      <c r="BN630" s="8">
        <f t="shared" si="2378"/>
        <v>257.97607178464602</v>
      </c>
      <c r="BO630" s="12">
        <f t="shared" si="2076"/>
        <v>175.94637994047369</v>
      </c>
      <c r="BP630" s="50">
        <f>(1-'#Constant'!$A$3)/($J630*'#Constant'!$B$3/'#Constant'!$C$3^($D630-1)+1)+'#Constant'!$A$3</f>
        <v>0.87217391304347835</v>
      </c>
      <c r="BQ630" s="4">
        <f t="shared" si="2379"/>
        <v>257.97607178464602</v>
      </c>
      <c r="BR630" s="50">
        <f>(1-'#Constant'!$A$3)/($K630*'#Constant'!$B$3/'#Constant'!$C$3^($D630-1)+1)+'#Constant'!$A$3</f>
        <v>0.87217391304347835</v>
      </c>
      <c r="BS630" s="4">
        <f t="shared" si="2380"/>
        <v>257.97607178464602</v>
      </c>
      <c r="BT630"/>
    </row>
    <row r="631" spans="1:72" x14ac:dyDescent="0.3">
      <c r="A631">
        <v>692</v>
      </c>
      <c r="B631" s="18" t="str">
        <f>VLOOKUP(CONCATENATE("CREATURE_NAME_",A631),[1]Localization_Hero!$A:$E,2,FALSE)</f>
        <v>{1}의 빛</v>
      </c>
      <c r="C631" s="43" t="str">
        <f>VLOOKUP($A631,[2]CreatureTable!$A:$I,9,FALSE)</f>
        <v>Wizard</v>
      </c>
      <c r="D631">
        <v>1</v>
      </c>
      <c r="E631">
        <v>1</v>
      </c>
      <c r="F631" s="18">
        <v>1</v>
      </c>
      <c r="G631" s="10">
        <v>100</v>
      </c>
      <c r="H631" s="10">
        <v>100</v>
      </c>
      <c r="I631" s="10">
        <v>3600</v>
      </c>
      <c r="J631" s="10">
        <v>50</v>
      </c>
      <c r="K631" s="10">
        <v>50</v>
      </c>
      <c r="L631" s="2"/>
      <c r="M631" s="10">
        <v>200</v>
      </c>
      <c r="N631" s="10">
        <v>0</v>
      </c>
      <c r="O631" s="10">
        <v>0</v>
      </c>
      <c r="P631" s="10">
        <v>200</v>
      </c>
      <c r="Q631" s="10">
        <v>0</v>
      </c>
      <c r="R631" s="10">
        <v>0</v>
      </c>
      <c r="S631" s="10">
        <v>0</v>
      </c>
      <c r="T631" s="10">
        <v>0</v>
      </c>
      <c r="U631" s="10">
        <v>0</v>
      </c>
      <c r="V631" s="10">
        <v>0</v>
      </c>
      <c r="W631" s="2"/>
      <c r="X631" s="10">
        <v>200</v>
      </c>
      <c r="Y631" s="10">
        <v>0</v>
      </c>
      <c r="Z631" s="10">
        <v>0</v>
      </c>
      <c r="AA631" s="10">
        <v>200</v>
      </c>
      <c r="AB631" s="10">
        <v>0</v>
      </c>
      <c r="AC631" s="10">
        <v>0</v>
      </c>
      <c r="AD631" s="10">
        <v>0</v>
      </c>
      <c r="AE631" s="10">
        <v>0</v>
      </c>
      <c r="AF631" s="10">
        <v>0</v>
      </c>
      <c r="AG631" s="10">
        <v>0</v>
      </c>
      <c r="AH631" s="10">
        <v>0</v>
      </c>
      <c r="AI631" s="10">
        <v>0</v>
      </c>
      <c r="AJ631" s="3"/>
      <c r="AK631" s="10">
        <v>0</v>
      </c>
      <c r="AL631" s="10">
        <v>0</v>
      </c>
      <c r="AM631" s="3"/>
      <c r="AN631" s="10">
        <f>ROUND(VLOOKUP($C631,$B$4:$BH$42,39,FALSE),0)</f>
        <v>0</v>
      </c>
      <c r="AO631" s="10">
        <f>ROUND(VLOOKUP($C631,$B$4:$BH$42,40,FALSE),0)</f>
        <v>0</v>
      </c>
      <c r="AP631" s="10">
        <f>ROUND(VLOOKUP($C631,$B$4:$BH$42,41,FALSE),0)</f>
        <v>0</v>
      </c>
      <c r="AQ631" s="10">
        <f>ROUND(VLOOKUP($C631,$B$4:$BH$42,42,FALSE),0)</f>
        <v>0</v>
      </c>
      <c r="AR631" s="10">
        <f>ROUND(VLOOKUP($C631,$B$4:$BH$42,43,FALSE),0)</f>
        <v>0</v>
      </c>
      <c r="AS631" s="10">
        <f>ROUND(VLOOKUP($C631,$B$4:$BH$42,44,FALSE),0)</f>
        <v>0</v>
      </c>
      <c r="AT631" s="10">
        <f>ROUND(VLOOKUP($C631,$B$4:$BH$42,45,FALSE),0)</f>
        <v>0</v>
      </c>
      <c r="AU631" s="10">
        <f>ROUND(VLOOKUP($C631,$B$4:$BH$42,46,FALSE),0)</f>
        <v>0</v>
      </c>
      <c r="AV631" s="10">
        <f>ROUND(VLOOKUP($C631,$B$4:$BH$42,47,FALSE),0)</f>
        <v>0</v>
      </c>
      <c r="AW631" s="10">
        <f>ROUND(VLOOKUP($C631,$B$4:$BH$42,48,FALSE),0)</f>
        <v>0</v>
      </c>
      <c r="AX631" s="10">
        <f>ROUND(VLOOKUP($C631,$B$4:$BH$42,49,FALSE),0)</f>
        <v>0</v>
      </c>
      <c r="AY631" s="3"/>
      <c r="AZ631" s="10">
        <v>6000</v>
      </c>
      <c r="BA631" s="10">
        <v>2000</v>
      </c>
      <c r="BB631" s="10">
        <v>350</v>
      </c>
      <c r="BC631" s="10">
        <v>0</v>
      </c>
      <c r="BD631" s="10">
        <v>0</v>
      </c>
      <c r="BE631" s="10">
        <v>60</v>
      </c>
      <c r="BF631" s="3"/>
      <c r="BG631" s="10">
        <v>1000</v>
      </c>
      <c r="BH631" s="10">
        <v>5000</v>
      </c>
      <c r="BI631" s="3"/>
      <c r="BJ631" s="21">
        <v>1</v>
      </c>
      <c r="BK631" s="65">
        <v>0</v>
      </c>
      <c r="BL631" s="65">
        <v>0</v>
      </c>
      <c r="BM631" s="6">
        <f t="shared" ref="BM631:BM634" si="2387">MAX(G631*(1+M631/1000*(1+O631/1000))*(1+0.5*T631/1000)*(1+0.25*S631/1000),(H631*(1+X631/1000*(1+Z631/1000))*(1+0.5*AE631/1000)*(1+0.25*AD631/1000)))*BG631/1000</f>
        <v>120</v>
      </c>
      <c r="BN631" s="8">
        <f t="shared" ref="BN631:BN634" si="2388">(BQ631+BS631)/2*(1+AI631/2000)*(1+AH631/2000)*(1+AN631/2000)*(1+AK631/2000)</f>
        <v>257.97607178464602</v>
      </c>
      <c r="BO631" s="12">
        <f t="shared" ref="BO631:BO634" si="2389">SQRT(BM631*BN631)</f>
        <v>175.94637994047369</v>
      </c>
      <c r="BP631" s="50">
        <f>(1-'#Constant'!$A$3)/($J631*'#Constant'!$B$3/'#Constant'!$C$3^($D631-1)+1)+'#Constant'!$A$3</f>
        <v>0.87217391304347835</v>
      </c>
      <c r="BQ631" s="4">
        <f t="shared" ref="BQ631:BQ634" si="2390">I631/(BP631*(1-Q631/1000*(0.5+R631/1000))*(1-P631/1000)*(1-V631/1000)*(1+U631/1000))/20</f>
        <v>257.97607178464602</v>
      </c>
      <c r="BR631" s="50">
        <f>(1-'#Constant'!$A$3)/($K631*'#Constant'!$B$3/'#Constant'!$C$3^($D631-1)+1)+'#Constant'!$A$3</f>
        <v>0.87217391304347835</v>
      </c>
      <c r="BS631" s="4">
        <f t="shared" ref="BS631:BS634" si="2391">I631/(BR631*(1-AB631/1000*(0.5+AC631/1000))*(1-AA631/1000)*(1-AG631/1000)*(1+AF631/1000))/20</f>
        <v>257.97607178464602</v>
      </c>
      <c r="BT631">
        <f>BO631/$BO$4*100</f>
        <v>133.72590924084261</v>
      </c>
    </row>
    <row r="632" spans="1:72" s="13" customFormat="1" ht="17.25" thickBot="1" x14ac:dyDescent="0.35">
      <c r="B632" s="20"/>
      <c r="D632" s="14">
        <v>1</v>
      </c>
      <c r="E632" s="14">
        <v>1</v>
      </c>
      <c r="F632" s="19">
        <v>1</v>
      </c>
      <c r="G632" s="15">
        <f t="shared" ref="G632:K632" si="2392">G631</f>
        <v>100</v>
      </c>
      <c r="H632" s="15">
        <f t="shared" si="2392"/>
        <v>100</v>
      </c>
      <c r="I632" s="15">
        <f t="shared" si="2392"/>
        <v>3600</v>
      </c>
      <c r="J632" s="15">
        <f t="shared" si="2392"/>
        <v>50</v>
      </c>
      <c r="K632" s="15">
        <f t="shared" si="2392"/>
        <v>50</v>
      </c>
      <c r="L632" s="16"/>
      <c r="M632" s="15">
        <v>200</v>
      </c>
      <c r="N632" s="15">
        <v>0</v>
      </c>
      <c r="O632" s="15">
        <v>0</v>
      </c>
      <c r="P632" s="15">
        <v>200</v>
      </c>
      <c r="Q632" s="15">
        <v>0</v>
      </c>
      <c r="R632" s="15">
        <v>0</v>
      </c>
      <c r="S632" s="15">
        <v>0</v>
      </c>
      <c r="T632" s="15">
        <v>0</v>
      </c>
      <c r="U632" s="15">
        <v>0</v>
      </c>
      <c r="V632" s="15">
        <v>0</v>
      </c>
      <c r="W632" s="16"/>
      <c r="X632" s="15">
        <v>200</v>
      </c>
      <c r="Y632" s="15">
        <v>0</v>
      </c>
      <c r="Z632" s="15">
        <v>0</v>
      </c>
      <c r="AA632" s="15">
        <v>200</v>
      </c>
      <c r="AB632" s="15">
        <v>0</v>
      </c>
      <c r="AC632" s="15">
        <v>0</v>
      </c>
      <c r="AD632" s="15">
        <v>0</v>
      </c>
      <c r="AE632" s="15">
        <v>0</v>
      </c>
      <c r="AF632" s="15">
        <v>0</v>
      </c>
      <c r="AG632" s="15">
        <v>0</v>
      </c>
      <c r="AH632" s="15">
        <v>0</v>
      </c>
      <c r="AI632" s="15">
        <v>0</v>
      </c>
      <c r="AJ632" s="17"/>
      <c r="AK632" s="15">
        <v>0</v>
      </c>
      <c r="AL632" s="15">
        <v>0</v>
      </c>
      <c r="AM632" s="17"/>
      <c r="AN632" s="15">
        <f t="shared" ref="AN632:AX632" si="2393">AN631</f>
        <v>0</v>
      </c>
      <c r="AO632" s="15">
        <f t="shared" si="2393"/>
        <v>0</v>
      </c>
      <c r="AP632" s="15">
        <f t="shared" si="2393"/>
        <v>0</v>
      </c>
      <c r="AQ632" s="15">
        <f t="shared" si="2393"/>
        <v>0</v>
      </c>
      <c r="AR632" s="15">
        <f t="shared" si="2393"/>
        <v>0</v>
      </c>
      <c r="AS632" s="15">
        <f t="shared" si="2393"/>
        <v>0</v>
      </c>
      <c r="AT632" s="15">
        <f t="shared" si="2393"/>
        <v>0</v>
      </c>
      <c r="AU632" s="15">
        <f t="shared" si="2393"/>
        <v>0</v>
      </c>
      <c r="AV632" s="15">
        <f t="shared" si="2393"/>
        <v>0</v>
      </c>
      <c r="AW632" s="15">
        <f t="shared" si="2393"/>
        <v>0</v>
      </c>
      <c r="AX632" s="15">
        <f t="shared" si="2393"/>
        <v>0</v>
      </c>
      <c r="AY632" s="17"/>
      <c r="AZ632" s="15">
        <f t="shared" ref="AZ632:BA632" si="2394">AZ631</f>
        <v>6000</v>
      </c>
      <c r="BA632" s="15">
        <f t="shared" si="2394"/>
        <v>2000</v>
      </c>
      <c r="BB632" s="15">
        <f>BB631</f>
        <v>350</v>
      </c>
      <c r="BC632" s="15">
        <f t="shared" ref="BC632:BE632" si="2395">BC631</f>
        <v>0</v>
      </c>
      <c r="BD632" s="15">
        <f t="shared" si="2395"/>
        <v>0</v>
      </c>
      <c r="BE632" s="15">
        <f t="shared" si="2395"/>
        <v>60</v>
      </c>
      <c r="BF632" s="17"/>
      <c r="BG632" s="15">
        <f t="shared" ref="BG632:BH632" si="2396">BG631</f>
        <v>1000</v>
      </c>
      <c r="BH632" s="15">
        <f t="shared" si="2396"/>
        <v>5000</v>
      </c>
      <c r="BI632" s="17"/>
      <c r="BJ632" s="22">
        <f>G632/G631</f>
        <v>1</v>
      </c>
      <c r="BK632" s="65">
        <f t="shared" ref="BK632:BL632" si="2397">BK631</f>
        <v>0</v>
      </c>
      <c r="BL632" s="65">
        <f t="shared" si="2397"/>
        <v>0</v>
      </c>
      <c r="BM632" s="6">
        <f t="shared" si="2387"/>
        <v>120</v>
      </c>
      <c r="BN632" s="8">
        <f t="shared" si="2388"/>
        <v>257.97607178464602</v>
      </c>
      <c r="BO632" s="12">
        <f t="shared" si="2389"/>
        <v>175.94637994047369</v>
      </c>
      <c r="BP632" s="50">
        <f>(1-'#Constant'!$A$3)/($J632*'#Constant'!$B$3/'#Constant'!$C$3^($D632-1)+1)+'#Constant'!$A$3</f>
        <v>0.87217391304347835</v>
      </c>
      <c r="BQ632" s="4">
        <f t="shared" si="2390"/>
        <v>257.97607178464602</v>
      </c>
      <c r="BR632" s="50">
        <f>(1-'#Constant'!$A$3)/($K632*'#Constant'!$B$3/'#Constant'!$C$3^($D632-1)+1)+'#Constant'!$A$3</f>
        <v>0.87217391304347835</v>
      </c>
      <c r="BS632" s="4">
        <f t="shared" si="2391"/>
        <v>257.97607178464602</v>
      </c>
      <c r="BT632"/>
    </row>
    <row r="633" spans="1:72" x14ac:dyDescent="0.3">
      <c r="A633">
        <v>693</v>
      </c>
      <c r="B633" s="18" t="str">
        <f>VLOOKUP(CONCATENATE("CREATURE_NAME_",A633),[1]Localization_Hero!$A:$E,2,FALSE)</f>
        <v>{1}의 빛</v>
      </c>
      <c r="C633" s="43" t="str">
        <f>VLOOKUP($A633,[2]CreatureTable!$A:$I,9,FALSE)</f>
        <v>Knight</v>
      </c>
      <c r="D633">
        <v>1</v>
      </c>
      <c r="E633">
        <v>1</v>
      </c>
      <c r="F633" s="18">
        <v>1</v>
      </c>
      <c r="G633" s="10">
        <v>100</v>
      </c>
      <c r="H633" s="10">
        <v>100</v>
      </c>
      <c r="I633" s="10">
        <v>3600</v>
      </c>
      <c r="J633" s="10">
        <v>50</v>
      </c>
      <c r="K633" s="10">
        <v>50</v>
      </c>
      <c r="L633" s="2"/>
      <c r="M633" s="10">
        <v>150</v>
      </c>
      <c r="N633" s="10">
        <v>0</v>
      </c>
      <c r="O633" s="10">
        <v>0</v>
      </c>
      <c r="P633" s="10">
        <v>0</v>
      </c>
      <c r="Q633" s="10">
        <v>0</v>
      </c>
      <c r="R633" s="10">
        <v>0</v>
      </c>
      <c r="S633" s="10">
        <v>100</v>
      </c>
      <c r="T633" s="10">
        <v>250</v>
      </c>
      <c r="U633" s="10">
        <v>0</v>
      </c>
      <c r="V633" s="10">
        <v>0</v>
      </c>
      <c r="W633" s="2"/>
      <c r="X633" s="10">
        <v>150</v>
      </c>
      <c r="Y633" s="10">
        <v>0</v>
      </c>
      <c r="Z633" s="10">
        <v>0</v>
      </c>
      <c r="AA633" s="10">
        <v>0</v>
      </c>
      <c r="AB633" s="10">
        <v>0</v>
      </c>
      <c r="AC633" s="10">
        <v>0</v>
      </c>
      <c r="AD633" s="10">
        <v>100</v>
      </c>
      <c r="AE633" s="10">
        <v>250</v>
      </c>
      <c r="AF633" s="10">
        <v>0</v>
      </c>
      <c r="AG633" s="10">
        <v>0</v>
      </c>
      <c r="AH633" s="10">
        <v>0</v>
      </c>
      <c r="AI633" s="10">
        <v>0</v>
      </c>
      <c r="AJ633" s="3"/>
      <c r="AK633" s="10">
        <v>0</v>
      </c>
      <c r="AL633" s="10">
        <v>0</v>
      </c>
      <c r="AM633" s="3"/>
      <c r="AN633" s="10">
        <f>ROUND(VLOOKUP($C633,$B$4:$BH$42,39,FALSE),0)</f>
        <v>0</v>
      </c>
      <c r="AO633" s="10">
        <f>ROUND(VLOOKUP($C633,$B$4:$BH$42,40,FALSE),0)</f>
        <v>0</v>
      </c>
      <c r="AP633" s="10">
        <f>ROUND(VLOOKUP($C633,$B$4:$BH$42,41,FALSE),0)</f>
        <v>0</v>
      </c>
      <c r="AQ633" s="10">
        <f>ROUND(VLOOKUP($C633,$B$4:$BH$42,42,FALSE),0)</f>
        <v>0</v>
      </c>
      <c r="AR633" s="10">
        <f>ROUND(VLOOKUP($C633,$B$4:$BH$42,43,FALSE),0)</f>
        <v>0</v>
      </c>
      <c r="AS633" s="10">
        <f>ROUND(VLOOKUP($C633,$B$4:$BH$42,44,FALSE),0)</f>
        <v>0</v>
      </c>
      <c r="AT633" s="10">
        <f>ROUND(VLOOKUP($C633,$B$4:$BH$42,45,FALSE),0)</f>
        <v>0</v>
      </c>
      <c r="AU633" s="10">
        <f>ROUND(VLOOKUP($C633,$B$4:$BH$42,46,FALSE),0)</f>
        <v>0</v>
      </c>
      <c r="AV633" s="10">
        <f>ROUND(VLOOKUP($C633,$B$4:$BH$42,47,FALSE),0)</f>
        <v>0</v>
      </c>
      <c r="AW633" s="10">
        <f>ROUND(VLOOKUP($C633,$B$4:$BH$42,48,FALSE),0)</f>
        <v>0</v>
      </c>
      <c r="AX633" s="10">
        <f>ROUND(VLOOKUP($C633,$B$4:$BH$42,49,FALSE),0)</f>
        <v>0</v>
      </c>
      <c r="AY633" s="3"/>
      <c r="AZ633" s="10">
        <v>6000</v>
      </c>
      <c r="BA633" s="10">
        <v>6000</v>
      </c>
      <c r="BB633" s="10">
        <v>250</v>
      </c>
      <c r="BC633" s="10">
        <v>25</v>
      </c>
      <c r="BD633" s="10">
        <v>0</v>
      </c>
      <c r="BE633" s="10">
        <v>60</v>
      </c>
      <c r="BF633" s="3"/>
      <c r="BG633" s="10">
        <v>1000</v>
      </c>
      <c r="BH633" s="10">
        <v>5000</v>
      </c>
      <c r="BI633" s="3"/>
      <c r="BJ633" s="21">
        <v>1</v>
      </c>
      <c r="BK633" s="65">
        <v>0</v>
      </c>
      <c r="BL633" s="65">
        <v>0</v>
      </c>
      <c r="BM633" s="6">
        <f t="shared" si="2387"/>
        <v>132.60937499999997</v>
      </c>
      <c r="BN633" s="8">
        <f t="shared" si="2388"/>
        <v>206.38085742771682</v>
      </c>
      <c r="BO633" s="12">
        <f t="shared" si="2389"/>
        <v>165.43287616267096</v>
      </c>
      <c r="BP633" s="50">
        <f>(1-'#Constant'!$A$3)/($J633*'#Constant'!$B$3/'#Constant'!$C$3^($D633-1)+1)+'#Constant'!$A$3</f>
        <v>0.87217391304347835</v>
      </c>
      <c r="BQ633" s="4">
        <f t="shared" si="2390"/>
        <v>206.38085742771682</v>
      </c>
      <c r="BR633" s="50">
        <f>(1-'#Constant'!$A$3)/($K633*'#Constant'!$B$3/'#Constant'!$C$3^($D633-1)+1)+'#Constant'!$A$3</f>
        <v>0.87217391304347835</v>
      </c>
      <c r="BS633" s="4">
        <f t="shared" si="2391"/>
        <v>206.38085742771682</v>
      </c>
      <c r="BT633">
        <f>BO633/$BO$4*100</f>
        <v>125.73524837888365</v>
      </c>
    </row>
    <row r="634" spans="1:72" s="13" customFormat="1" ht="17.25" thickBot="1" x14ac:dyDescent="0.35">
      <c r="B634" s="20"/>
      <c r="D634" s="14">
        <v>1</v>
      </c>
      <c r="E634" s="14">
        <v>1</v>
      </c>
      <c r="F634" s="19">
        <v>1</v>
      </c>
      <c r="G634" s="15">
        <f t="shared" ref="G634:K634" si="2398">G633</f>
        <v>100</v>
      </c>
      <c r="H634" s="15">
        <f t="shared" si="2398"/>
        <v>100</v>
      </c>
      <c r="I634" s="15">
        <f t="shared" si="2398"/>
        <v>3600</v>
      </c>
      <c r="J634" s="15">
        <f t="shared" si="2398"/>
        <v>50</v>
      </c>
      <c r="K634" s="15">
        <f t="shared" si="2398"/>
        <v>50</v>
      </c>
      <c r="L634" s="16"/>
      <c r="M634" s="15">
        <v>150</v>
      </c>
      <c r="N634" s="15">
        <v>0</v>
      </c>
      <c r="O634" s="15">
        <v>0</v>
      </c>
      <c r="P634" s="15">
        <v>0</v>
      </c>
      <c r="Q634" s="15">
        <v>0</v>
      </c>
      <c r="R634" s="15">
        <v>0</v>
      </c>
      <c r="S634" s="15">
        <v>100</v>
      </c>
      <c r="T634" s="15">
        <v>250</v>
      </c>
      <c r="U634" s="15">
        <v>0</v>
      </c>
      <c r="V634" s="15">
        <v>0</v>
      </c>
      <c r="W634" s="16"/>
      <c r="X634" s="15">
        <v>150</v>
      </c>
      <c r="Y634" s="15">
        <v>0</v>
      </c>
      <c r="Z634" s="15">
        <v>0</v>
      </c>
      <c r="AA634" s="15">
        <v>0</v>
      </c>
      <c r="AB634" s="15">
        <v>0</v>
      </c>
      <c r="AC634" s="15">
        <v>0</v>
      </c>
      <c r="AD634" s="15">
        <v>100</v>
      </c>
      <c r="AE634" s="15">
        <v>250</v>
      </c>
      <c r="AF634" s="15">
        <v>0</v>
      </c>
      <c r="AG634" s="15">
        <v>0</v>
      </c>
      <c r="AH634" s="15">
        <v>0</v>
      </c>
      <c r="AI634" s="15">
        <v>0</v>
      </c>
      <c r="AJ634" s="17"/>
      <c r="AK634" s="15">
        <v>0</v>
      </c>
      <c r="AL634" s="15">
        <v>0</v>
      </c>
      <c r="AM634" s="17"/>
      <c r="AN634" s="15">
        <f t="shared" ref="AN634:AX634" si="2399">AN633</f>
        <v>0</v>
      </c>
      <c r="AO634" s="15">
        <f t="shared" si="2399"/>
        <v>0</v>
      </c>
      <c r="AP634" s="15">
        <f t="shared" si="2399"/>
        <v>0</v>
      </c>
      <c r="AQ634" s="15">
        <f t="shared" si="2399"/>
        <v>0</v>
      </c>
      <c r="AR634" s="15">
        <f t="shared" si="2399"/>
        <v>0</v>
      </c>
      <c r="AS634" s="15">
        <f t="shared" si="2399"/>
        <v>0</v>
      </c>
      <c r="AT634" s="15">
        <f t="shared" si="2399"/>
        <v>0</v>
      </c>
      <c r="AU634" s="15">
        <f t="shared" si="2399"/>
        <v>0</v>
      </c>
      <c r="AV634" s="15">
        <f t="shared" si="2399"/>
        <v>0</v>
      </c>
      <c r="AW634" s="15">
        <f t="shared" si="2399"/>
        <v>0</v>
      </c>
      <c r="AX634" s="15">
        <f t="shared" si="2399"/>
        <v>0</v>
      </c>
      <c r="AY634" s="17"/>
      <c r="AZ634" s="15">
        <f t="shared" ref="AZ634:BA634" si="2400">AZ633</f>
        <v>6000</v>
      </c>
      <c r="BA634" s="15">
        <f t="shared" si="2400"/>
        <v>6000</v>
      </c>
      <c r="BB634" s="15">
        <v>250</v>
      </c>
      <c r="BC634" s="15">
        <f t="shared" ref="BC634:BE634" si="2401">BC633</f>
        <v>25</v>
      </c>
      <c r="BD634" s="15">
        <f t="shared" si="2401"/>
        <v>0</v>
      </c>
      <c r="BE634" s="15">
        <f t="shared" si="2401"/>
        <v>60</v>
      </c>
      <c r="BF634" s="17"/>
      <c r="BG634" s="15">
        <f t="shared" ref="BG634:BH634" si="2402">BG633</f>
        <v>1000</v>
      </c>
      <c r="BH634" s="15">
        <f t="shared" si="2402"/>
        <v>5000</v>
      </c>
      <c r="BI634" s="17"/>
      <c r="BJ634" s="22">
        <f>G634/G633</f>
        <v>1</v>
      </c>
      <c r="BK634" s="65">
        <f t="shared" ref="BK634:BL634" si="2403">BK633</f>
        <v>0</v>
      </c>
      <c r="BL634" s="65">
        <f t="shared" si="2403"/>
        <v>0</v>
      </c>
      <c r="BM634" s="6">
        <f t="shared" si="2387"/>
        <v>132.60937499999997</v>
      </c>
      <c r="BN634" s="8">
        <f t="shared" si="2388"/>
        <v>206.38085742771682</v>
      </c>
      <c r="BO634" s="12">
        <f t="shared" si="2389"/>
        <v>165.43287616267096</v>
      </c>
      <c r="BP634" s="50">
        <f>(1-'#Constant'!$A$3)/($J634*'#Constant'!$B$3/'#Constant'!$C$3^($D634-1)+1)+'#Constant'!$A$3</f>
        <v>0.87217391304347835</v>
      </c>
      <c r="BQ634" s="4">
        <f t="shared" si="2390"/>
        <v>206.38085742771682</v>
      </c>
      <c r="BR634" s="50">
        <f>(1-'#Constant'!$A$3)/($K634*'#Constant'!$B$3/'#Constant'!$C$3^($D634-1)+1)+'#Constant'!$A$3</f>
        <v>0.87217391304347835</v>
      </c>
      <c r="BS634" s="4">
        <f t="shared" si="2391"/>
        <v>206.38085742771682</v>
      </c>
      <c r="BT634"/>
    </row>
    <row r="635" spans="1:72" x14ac:dyDescent="0.3">
      <c r="A635">
        <v>694</v>
      </c>
      <c r="B635" s="18" t="str">
        <f>VLOOKUP(CONCATENATE("CREATURE_NAME_",A635),[1]Localization_Hero!$A:$E,2,FALSE)</f>
        <v>{1}의 빛</v>
      </c>
      <c r="C635" s="43" t="str">
        <f>VLOOKUP($A635,[2]CreatureTable!$A:$I,9,FALSE)</f>
        <v>Priest</v>
      </c>
      <c r="D635">
        <v>1</v>
      </c>
      <c r="E635">
        <v>1</v>
      </c>
      <c r="F635" s="18">
        <v>1</v>
      </c>
      <c r="G635" s="10">
        <v>100</v>
      </c>
      <c r="H635" s="10">
        <v>100</v>
      </c>
      <c r="I635" s="10">
        <v>3600</v>
      </c>
      <c r="J635" s="10">
        <v>50</v>
      </c>
      <c r="K635" s="10">
        <v>50</v>
      </c>
      <c r="L635" s="2"/>
      <c r="M635" s="10">
        <v>150</v>
      </c>
      <c r="N635" s="10">
        <v>0</v>
      </c>
      <c r="O635" s="10">
        <v>0</v>
      </c>
      <c r="P635" s="10">
        <v>0</v>
      </c>
      <c r="Q635" s="10">
        <v>0</v>
      </c>
      <c r="R635" s="10">
        <v>0</v>
      </c>
      <c r="S635" s="10">
        <v>100</v>
      </c>
      <c r="T635" s="10">
        <v>250</v>
      </c>
      <c r="U635" s="10">
        <v>0</v>
      </c>
      <c r="V635" s="10">
        <v>0</v>
      </c>
      <c r="W635" s="2"/>
      <c r="X635" s="10">
        <v>150</v>
      </c>
      <c r="Y635" s="10">
        <v>0</v>
      </c>
      <c r="Z635" s="10">
        <v>0</v>
      </c>
      <c r="AA635" s="10">
        <v>0</v>
      </c>
      <c r="AB635" s="10">
        <v>0</v>
      </c>
      <c r="AC635" s="10">
        <v>0</v>
      </c>
      <c r="AD635" s="10">
        <v>100</v>
      </c>
      <c r="AE635" s="10">
        <v>250</v>
      </c>
      <c r="AF635" s="10">
        <v>0</v>
      </c>
      <c r="AG635" s="10">
        <v>0</v>
      </c>
      <c r="AH635" s="10">
        <v>0</v>
      </c>
      <c r="AI635" s="10">
        <v>0</v>
      </c>
      <c r="AJ635" s="3"/>
      <c r="AK635" s="10">
        <v>0</v>
      </c>
      <c r="AL635" s="10">
        <v>0</v>
      </c>
      <c r="AM635" s="3"/>
      <c r="AN635" s="10">
        <f>ROUND(VLOOKUP($C635,$B$4:$BH$42,39,FALSE),0)</f>
        <v>0</v>
      </c>
      <c r="AO635" s="10">
        <f>ROUND(VLOOKUP($C635,$B$4:$BH$42,40,FALSE),0)</f>
        <v>0</v>
      </c>
      <c r="AP635" s="10">
        <f>ROUND(VLOOKUP($C635,$B$4:$BH$42,41,FALSE),0)</f>
        <v>0</v>
      </c>
      <c r="AQ635" s="10">
        <f>ROUND(VLOOKUP($C635,$B$4:$BH$42,42,FALSE),0)</f>
        <v>0</v>
      </c>
      <c r="AR635" s="10">
        <f>ROUND(VLOOKUP($C635,$B$4:$BH$42,43,FALSE),0)</f>
        <v>0</v>
      </c>
      <c r="AS635" s="10">
        <f>ROUND(VLOOKUP($C635,$B$4:$BH$42,44,FALSE),0)</f>
        <v>0</v>
      </c>
      <c r="AT635" s="10">
        <f>ROUND(VLOOKUP($C635,$B$4:$BH$42,45,FALSE),0)</f>
        <v>0</v>
      </c>
      <c r="AU635" s="10">
        <f>ROUND(VLOOKUP($C635,$B$4:$BH$42,46,FALSE),0)</f>
        <v>0</v>
      </c>
      <c r="AV635" s="10">
        <f>ROUND(VLOOKUP($C635,$B$4:$BH$42,47,FALSE),0)</f>
        <v>0</v>
      </c>
      <c r="AW635" s="10">
        <f>ROUND(VLOOKUP($C635,$B$4:$BH$42,48,FALSE),0)</f>
        <v>0</v>
      </c>
      <c r="AX635" s="10">
        <f>ROUND(VLOOKUP($C635,$B$4:$BH$42,49,FALSE),0)</f>
        <v>0</v>
      </c>
      <c r="AY635" s="3"/>
      <c r="AZ635" s="10">
        <v>6000</v>
      </c>
      <c r="BA635" s="10">
        <v>6000</v>
      </c>
      <c r="BB635" s="10">
        <v>500</v>
      </c>
      <c r="BC635" s="10">
        <v>25</v>
      </c>
      <c r="BD635" s="10">
        <v>0</v>
      </c>
      <c r="BE635" s="10">
        <v>60</v>
      </c>
      <c r="BF635" s="3"/>
      <c r="BG635" s="10">
        <v>1000</v>
      </c>
      <c r="BH635" s="10">
        <v>5000</v>
      </c>
      <c r="BI635" s="3"/>
      <c r="BJ635" s="21">
        <v>1</v>
      </c>
      <c r="BK635" s="65">
        <v>0</v>
      </c>
      <c r="BL635" s="65">
        <v>0</v>
      </c>
      <c r="BM635" s="6">
        <f t="shared" ref="BM635:BM646" si="2404">MAX(G635*(1+M635/1000*(1+O635/1000))*(1+0.5*T635/1000)*(1+0.25*S635/1000),(H635*(1+X635/1000*(1+Z635/1000))*(1+0.5*AE635/1000)*(1+0.25*AD635/1000)))*BG635/1000</f>
        <v>132.60937499999997</v>
      </c>
      <c r="BN635" s="8">
        <f t="shared" ref="BN635:BN646" si="2405">(BQ635+BS635)/2*(1+AI635/2000)*(1+AH635/2000)*(1+AN635/2000)*(1+AK635/2000)</f>
        <v>206.38085742771682</v>
      </c>
      <c r="BO635" s="12">
        <f t="shared" ref="BO635:BO646" si="2406">SQRT(BM635*BN635)</f>
        <v>165.43287616267096</v>
      </c>
      <c r="BP635" s="50">
        <f>(1-'#Constant'!$A$3)/($J635*'#Constant'!$B$3/'#Constant'!$C$3^($D635-1)+1)+'#Constant'!$A$3</f>
        <v>0.87217391304347835</v>
      </c>
      <c r="BQ635" s="4">
        <f t="shared" ref="BQ635:BQ646" si="2407">I635/(BP635*(1-Q635/1000*(0.5+R635/1000))*(1-P635/1000)*(1-V635/1000)*(1+U635/1000))/20</f>
        <v>206.38085742771682</v>
      </c>
      <c r="BR635" s="50">
        <f>(1-'#Constant'!$A$3)/($K635*'#Constant'!$B$3/'#Constant'!$C$3^($D635-1)+1)+'#Constant'!$A$3</f>
        <v>0.87217391304347835</v>
      </c>
      <c r="BS635" s="4">
        <f t="shared" ref="BS635:BS646" si="2408">I635/(BR635*(1-AB635/1000*(0.5+AC635/1000))*(1-AA635/1000)*(1-AG635/1000)*(1+AF635/1000))/20</f>
        <v>206.38085742771682</v>
      </c>
      <c r="BT635">
        <f>BO635/$BO$4*100</f>
        <v>125.73524837888365</v>
      </c>
    </row>
    <row r="636" spans="1:72" s="13" customFormat="1" ht="17.25" thickBot="1" x14ac:dyDescent="0.35">
      <c r="B636" s="20"/>
      <c r="D636" s="14">
        <v>1</v>
      </c>
      <c r="E636" s="14">
        <v>1</v>
      </c>
      <c r="F636" s="19">
        <v>1</v>
      </c>
      <c r="G636" s="15">
        <f t="shared" ref="G636:K636" si="2409">G635</f>
        <v>100</v>
      </c>
      <c r="H636" s="15">
        <f t="shared" si="2409"/>
        <v>100</v>
      </c>
      <c r="I636" s="15">
        <f t="shared" si="2409"/>
        <v>3600</v>
      </c>
      <c r="J636" s="15">
        <f t="shared" si="2409"/>
        <v>50</v>
      </c>
      <c r="K636" s="15">
        <f t="shared" si="2409"/>
        <v>50</v>
      </c>
      <c r="L636" s="16"/>
      <c r="M636" s="15">
        <v>150</v>
      </c>
      <c r="N636" s="15">
        <v>0</v>
      </c>
      <c r="O636" s="15">
        <v>0</v>
      </c>
      <c r="P636" s="15">
        <v>0</v>
      </c>
      <c r="Q636" s="15">
        <v>0</v>
      </c>
      <c r="R636" s="15">
        <v>0</v>
      </c>
      <c r="S636" s="15">
        <v>100</v>
      </c>
      <c r="T636" s="15">
        <v>250</v>
      </c>
      <c r="U636" s="15">
        <v>0</v>
      </c>
      <c r="V636" s="15">
        <v>0</v>
      </c>
      <c r="W636" s="16"/>
      <c r="X636" s="15">
        <v>150</v>
      </c>
      <c r="Y636" s="15">
        <v>0</v>
      </c>
      <c r="Z636" s="15">
        <v>0</v>
      </c>
      <c r="AA636" s="15">
        <v>0</v>
      </c>
      <c r="AB636" s="15">
        <v>0</v>
      </c>
      <c r="AC636" s="15">
        <v>0</v>
      </c>
      <c r="AD636" s="15">
        <v>100</v>
      </c>
      <c r="AE636" s="15">
        <v>250</v>
      </c>
      <c r="AF636" s="15">
        <v>0</v>
      </c>
      <c r="AG636" s="15">
        <v>0</v>
      </c>
      <c r="AH636" s="15">
        <v>0</v>
      </c>
      <c r="AI636" s="15">
        <v>0</v>
      </c>
      <c r="AJ636" s="17"/>
      <c r="AK636" s="15">
        <v>0</v>
      </c>
      <c r="AL636" s="15">
        <v>0</v>
      </c>
      <c r="AM636" s="17"/>
      <c r="AN636" s="15">
        <f t="shared" ref="AN636:AX636" si="2410">AN635</f>
        <v>0</v>
      </c>
      <c r="AO636" s="15">
        <f t="shared" si="2410"/>
        <v>0</v>
      </c>
      <c r="AP636" s="15">
        <f t="shared" si="2410"/>
        <v>0</v>
      </c>
      <c r="AQ636" s="15">
        <f t="shared" si="2410"/>
        <v>0</v>
      </c>
      <c r="AR636" s="15">
        <f t="shared" si="2410"/>
        <v>0</v>
      </c>
      <c r="AS636" s="15">
        <f t="shared" si="2410"/>
        <v>0</v>
      </c>
      <c r="AT636" s="15">
        <f t="shared" si="2410"/>
        <v>0</v>
      </c>
      <c r="AU636" s="15">
        <f t="shared" si="2410"/>
        <v>0</v>
      </c>
      <c r="AV636" s="15">
        <f t="shared" si="2410"/>
        <v>0</v>
      </c>
      <c r="AW636" s="15">
        <f t="shared" si="2410"/>
        <v>0</v>
      </c>
      <c r="AX636" s="15">
        <f t="shared" si="2410"/>
        <v>0</v>
      </c>
      <c r="AY636" s="17"/>
      <c r="AZ636" s="15">
        <f t="shared" ref="AZ636:BA636" si="2411">AZ635</f>
        <v>6000</v>
      </c>
      <c r="BA636" s="15">
        <f t="shared" si="2411"/>
        <v>6000</v>
      </c>
      <c r="BB636" s="15">
        <f>BB635</f>
        <v>500</v>
      </c>
      <c r="BC636" s="15">
        <f t="shared" ref="BC636:BE636" si="2412">BC635</f>
        <v>25</v>
      </c>
      <c r="BD636" s="15">
        <f t="shared" si="2412"/>
        <v>0</v>
      </c>
      <c r="BE636" s="15">
        <f t="shared" si="2412"/>
        <v>60</v>
      </c>
      <c r="BF636" s="17"/>
      <c r="BG636" s="15">
        <f t="shared" ref="BG636:BH636" si="2413">BG635</f>
        <v>1000</v>
      </c>
      <c r="BH636" s="15">
        <f t="shared" si="2413"/>
        <v>5000</v>
      </c>
      <c r="BI636" s="17"/>
      <c r="BJ636" s="22">
        <f>G636/G635</f>
        <v>1</v>
      </c>
      <c r="BK636" s="65">
        <f t="shared" ref="BK636:BL636" si="2414">BK635</f>
        <v>0</v>
      </c>
      <c r="BL636" s="65">
        <f t="shared" si="2414"/>
        <v>0</v>
      </c>
      <c r="BM636" s="6">
        <f t="shared" si="2404"/>
        <v>132.60937499999997</v>
      </c>
      <c r="BN636" s="8">
        <f t="shared" si="2405"/>
        <v>206.38085742771682</v>
      </c>
      <c r="BO636" s="12">
        <f t="shared" si="2406"/>
        <v>165.43287616267096</v>
      </c>
      <c r="BP636" s="50">
        <f>(1-'#Constant'!$A$3)/($J636*'#Constant'!$B$3/'#Constant'!$C$3^($D636-1)+1)+'#Constant'!$A$3</f>
        <v>0.87217391304347835</v>
      </c>
      <c r="BQ636" s="4">
        <f t="shared" si="2407"/>
        <v>206.38085742771682</v>
      </c>
      <c r="BR636" s="50">
        <f>(1-'#Constant'!$A$3)/($K636*'#Constant'!$B$3/'#Constant'!$C$3^($D636-1)+1)+'#Constant'!$A$3</f>
        <v>0.87217391304347835</v>
      </c>
      <c r="BS636" s="4">
        <f t="shared" si="2408"/>
        <v>206.38085742771682</v>
      </c>
      <c r="BT636"/>
    </row>
    <row r="637" spans="1:72" x14ac:dyDescent="0.3">
      <c r="A637">
        <v>695</v>
      </c>
      <c r="B637" s="18" t="str">
        <f>VLOOKUP(CONCATENATE("CREATURE_NAME_",A637),[1]Localization_Hero!$A:$E,2,FALSE)</f>
        <v>{1}의 빛</v>
      </c>
      <c r="C637" s="43" t="str">
        <f>VLOOKUP($A637,[2]CreatureTable!$A:$I,9,FALSE)</f>
        <v>Warrior</v>
      </c>
      <c r="D637">
        <v>1</v>
      </c>
      <c r="E637">
        <v>1</v>
      </c>
      <c r="F637" s="18">
        <v>1</v>
      </c>
      <c r="G637" s="10">
        <v>100</v>
      </c>
      <c r="H637" s="10">
        <v>100</v>
      </c>
      <c r="I637" s="10">
        <v>3600</v>
      </c>
      <c r="J637" s="10">
        <v>50</v>
      </c>
      <c r="K637" s="10">
        <v>50</v>
      </c>
      <c r="L637" s="2"/>
      <c r="M637" s="10">
        <v>50</v>
      </c>
      <c r="N637" s="10">
        <v>0</v>
      </c>
      <c r="O637" s="10">
        <v>0</v>
      </c>
      <c r="P637" s="10">
        <v>100</v>
      </c>
      <c r="Q637" s="10">
        <v>0</v>
      </c>
      <c r="R637" s="10">
        <v>0</v>
      </c>
      <c r="S637" s="10">
        <v>100</v>
      </c>
      <c r="T637" s="10">
        <v>0</v>
      </c>
      <c r="U637" s="10">
        <v>0</v>
      </c>
      <c r="V637" s="10">
        <v>100</v>
      </c>
      <c r="W637" s="2"/>
      <c r="X637" s="10">
        <v>150</v>
      </c>
      <c r="Y637" s="10">
        <v>0</v>
      </c>
      <c r="Z637" s="10">
        <v>0</v>
      </c>
      <c r="AA637" s="10">
        <v>100</v>
      </c>
      <c r="AB637" s="10">
        <v>0</v>
      </c>
      <c r="AC637" s="10">
        <v>0</v>
      </c>
      <c r="AD637" s="10">
        <v>100</v>
      </c>
      <c r="AE637" s="10">
        <v>0</v>
      </c>
      <c r="AF637" s="10">
        <v>0</v>
      </c>
      <c r="AG637" s="10">
        <v>100</v>
      </c>
      <c r="AH637" s="10">
        <v>0</v>
      </c>
      <c r="AI637" s="10">
        <v>0</v>
      </c>
      <c r="AJ637" s="3"/>
      <c r="AK637" s="10">
        <v>150</v>
      </c>
      <c r="AL637" s="10">
        <v>0</v>
      </c>
      <c r="AM637" s="3"/>
      <c r="AN637" s="10">
        <f>ROUND(VLOOKUP($C637,$B$4:$BH$42,39,FALSE),0)</f>
        <v>0</v>
      </c>
      <c r="AO637" s="10">
        <f>ROUND(VLOOKUP($C637,$B$4:$BH$42,40,FALSE),0)</f>
        <v>0</v>
      </c>
      <c r="AP637" s="10">
        <f>ROUND(VLOOKUP($C637,$B$4:$BH$42,41,FALSE),0)</f>
        <v>0</v>
      </c>
      <c r="AQ637" s="10">
        <f>ROUND(VLOOKUP($C637,$B$4:$BH$42,42,FALSE),0)</f>
        <v>0</v>
      </c>
      <c r="AR637" s="10">
        <f>ROUND(VLOOKUP($C637,$B$4:$BH$42,43,FALSE),0)</f>
        <v>0</v>
      </c>
      <c r="AS637" s="10">
        <f>ROUND(VLOOKUP($C637,$B$4:$BH$42,44,FALSE),0)</f>
        <v>0</v>
      </c>
      <c r="AT637" s="10">
        <f>ROUND(VLOOKUP($C637,$B$4:$BH$42,45,FALSE),0)</f>
        <v>0</v>
      </c>
      <c r="AU637" s="10">
        <f>ROUND(VLOOKUP($C637,$B$4:$BH$42,46,FALSE),0)</f>
        <v>0</v>
      </c>
      <c r="AV637" s="10">
        <f>ROUND(VLOOKUP($C637,$B$4:$BH$42,47,FALSE),0)</f>
        <v>0</v>
      </c>
      <c r="AW637" s="10">
        <f>ROUND(VLOOKUP($C637,$B$4:$BH$42,48,FALSE),0)</f>
        <v>0</v>
      </c>
      <c r="AX637" s="10">
        <f>ROUND(VLOOKUP($C637,$B$4:$BH$42,49,FALSE),0)</f>
        <v>0</v>
      </c>
      <c r="AY637" s="3"/>
      <c r="AZ637" s="10">
        <v>6000</v>
      </c>
      <c r="BA637" s="10">
        <v>6000</v>
      </c>
      <c r="BB637" s="10">
        <v>315</v>
      </c>
      <c r="BC637" s="10">
        <v>25</v>
      </c>
      <c r="BD637" s="10">
        <v>0</v>
      </c>
      <c r="BE637" s="10">
        <v>60</v>
      </c>
      <c r="BF637" s="3"/>
      <c r="BG637" s="10">
        <v>1000</v>
      </c>
      <c r="BH637" s="10">
        <v>5000</v>
      </c>
      <c r="BI637" s="3"/>
      <c r="BJ637" s="21">
        <v>1</v>
      </c>
      <c r="BK637" s="65">
        <v>0</v>
      </c>
      <c r="BL637" s="65">
        <v>0</v>
      </c>
      <c r="BM637" s="6">
        <f t="shared" si="2404"/>
        <v>117.87499999999997</v>
      </c>
      <c r="BN637" s="8">
        <f t="shared" si="2405"/>
        <v>273.90052066024145</v>
      </c>
      <c r="BO637" s="12">
        <f t="shared" si="2406"/>
        <v>179.68312072319412</v>
      </c>
      <c r="BP637" s="50">
        <f>(1-'#Constant'!$A$3)/($J637*'#Constant'!$B$3/'#Constant'!$C$3^($D637-1)+1)+'#Constant'!$A$3</f>
        <v>0.87217391304347835</v>
      </c>
      <c r="BQ637" s="4">
        <f t="shared" si="2407"/>
        <v>254.79118200952695</v>
      </c>
      <c r="BR637" s="50">
        <f>(1-'#Constant'!$A$3)/($K637*'#Constant'!$B$3/'#Constant'!$C$3^($D637-1)+1)+'#Constant'!$A$3</f>
        <v>0.87217391304347835</v>
      </c>
      <c r="BS637" s="4">
        <f t="shared" si="2408"/>
        <v>254.79118200952695</v>
      </c>
      <c r="BT637">
        <f>BO637/$BO$4*100</f>
        <v>136.56597369079429</v>
      </c>
    </row>
    <row r="638" spans="1:72" s="13" customFormat="1" ht="17.25" thickBot="1" x14ac:dyDescent="0.35">
      <c r="B638" s="20"/>
      <c r="D638" s="14">
        <v>1</v>
      </c>
      <c r="E638" s="14">
        <v>1</v>
      </c>
      <c r="F638" s="19">
        <v>1</v>
      </c>
      <c r="G638" s="15">
        <f>G637</f>
        <v>100</v>
      </c>
      <c r="H638" s="15">
        <f>H637</f>
        <v>100</v>
      </c>
      <c r="I638" s="15">
        <f>I637</f>
        <v>3600</v>
      </c>
      <c r="J638" s="15">
        <f>J637</f>
        <v>50</v>
      </c>
      <c r="K638" s="15">
        <f>K637</f>
        <v>50</v>
      </c>
      <c r="L638" s="16"/>
      <c r="M638" s="15">
        <v>50</v>
      </c>
      <c r="N638" s="15">
        <v>0</v>
      </c>
      <c r="O638" s="15">
        <v>0</v>
      </c>
      <c r="P638" s="15">
        <v>100</v>
      </c>
      <c r="Q638" s="15">
        <v>0</v>
      </c>
      <c r="R638" s="15">
        <v>0</v>
      </c>
      <c r="S638" s="15">
        <v>100</v>
      </c>
      <c r="T638" s="15">
        <v>0</v>
      </c>
      <c r="U638" s="15">
        <v>0</v>
      </c>
      <c r="V638" s="15">
        <v>100</v>
      </c>
      <c r="W638" s="16"/>
      <c r="X638" s="15">
        <v>150</v>
      </c>
      <c r="Y638" s="15">
        <v>0</v>
      </c>
      <c r="Z638" s="15">
        <v>0</v>
      </c>
      <c r="AA638" s="15">
        <v>100</v>
      </c>
      <c r="AB638" s="15">
        <v>0</v>
      </c>
      <c r="AC638" s="15">
        <v>0</v>
      </c>
      <c r="AD638" s="15">
        <v>100</v>
      </c>
      <c r="AE638" s="15">
        <v>0</v>
      </c>
      <c r="AF638" s="15">
        <v>0</v>
      </c>
      <c r="AG638" s="15">
        <v>100</v>
      </c>
      <c r="AH638" s="15">
        <v>0</v>
      </c>
      <c r="AI638" s="15">
        <v>0</v>
      </c>
      <c r="AJ638" s="17"/>
      <c r="AK638" s="15">
        <v>150</v>
      </c>
      <c r="AL638" s="15">
        <v>0</v>
      </c>
      <c r="AM638" s="17"/>
      <c r="AN638" s="15">
        <f t="shared" ref="AN638:AX638" si="2415">AN637</f>
        <v>0</v>
      </c>
      <c r="AO638" s="15">
        <f t="shared" si="2415"/>
        <v>0</v>
      </c>
      <c r="AP638" s="15">
        <f t="shared" si="2415"/>
        <v>0</v>
      </c>
      <c r="AQ638" s="15">
        <f t="shared" si="2415"/>
        <v>0</v>
      </c>
      <c r="AR638" s="15">
        <f t="shared" si="2415"/>
        <v>0</v>
      </c>
      <c r="AS638" s="15">
        <f t="shared" si="2415"/>
        <v>0</v>
      </c>
      <c r="AT638" s="15">
        <f t="shared" si="2415"/>
        <v>0</v>
      </c>
      <c r="AU638" s="15">
        <f t="shared" si="2415"/>
        <v>0</v>
      </c>
      <c r="AV638" s="15">
        <f t="shared" si="2415"/>
        <v>0</v>
      </c>
      <c r="AW638" s="15">
        <f t="shared" si="2415"/>
        <v>0</v>
      </c>
      <c r="AX638" s="15">
        <f t="shared" si="2415"/>
        <v>0</v>
      </c>
      <c r="AY638" s="17"/>
      <c r="AZ638" s="15">
        <f t="shared" ref="AZ638:BA638" si="2416">AZ637</f>
        <v>6000</v>
      </c>
      <c r="BA638" s="15">
        <f t="shared" si="2416"/>
        <v>6000</v>
      </c>
      <c r="BB638" s="15">
        <v>315</v>
      </c>
      <c r="BC638" s="15">
        <f t="shared" ref="BC638:BE638" si="2417">BC637</f>
        <v>25</v>
      </c>
      <c r="BD638" s="15">
        <f t="shared" si="2417"/>
        <v>0</v>
      </c>
      <c r="BE638" s="15">
        <f t="shared" si="2417"/>
        <v>60</v>
      </c>
      <c r="BF638" s="17"/>
      <c r="BG638" s="15">
        <f t="shared" ref="BG638:BH638" si="2418">BG637</f>
        <v>1000</v>
      </c>
      <c r="BH638" s="15">
        <f t="shared" si="2418"/>
        <v>5000</v>
      </c>
      <c r="BI638" s="17"/>
      <c r="BJ638" s="22">
        <f>G638/G637</f>
        <v>1</v>
      </c>
      <c r="BK638" s="65">
        <f t="shared" ref="BK638:BL638" si="2419">BK637</f>
        <v>0</v>
      </c>
      <c r="BL638" s="65">
        <f t="shared" si="2419"/>
        <v>0</v>
      </c>
      <c r="BM638" s="6">
        <f t="shared" si="2404"/>
        <v>117.87499999999997</v>
      </c>
      <c r="BN638" s="8">
        <f t="shared" si="2405"/>
        <v>273.90052066024145</v>
      </c>
      <c r="BO638" s="12">
        <f t="shared" si="2406"/>
        <v>179.68312072319412</v>
      </c>
      <c r="BP638" s="50">
        <f>(1-'#Constant'!$A$3)/($J638*'#Constant'!$B$3/'#Constant'!$C$3^($D638-1)+1)+'#Constant'!$A$3</f>
        <v>0.87217391304347835</v>
      </c>
      <c r="BQ638" s="4">
        <f t="shared" si="2407"/>
        <v>254.79118200952695</v>
      </c>
      <c r="BR638" s="50">
        <f>(1-'#Constant'!$A$3)/($K638*'#Constant'!$B$3/'#Constant'!$C$3^($D638-1)+1)+'#Constant'!$A$3</f>
        <v>0.87217391304347835</v>
      </c>
      <c r="BS638" s="4">
        <f t="shared" si="2408"/>
        <v>254.79118200952695</v>
      </c>
      <c r="BT638"/>
    </row>
    <row r="639" spans="1:72" x14ac:dyDescent="0.3">
      <c r="A639">
        <v>696</v>
      </c>
      <c r="B639" s="18" t="str">
        <f>VLOOKUP(CONCATENATE("CREATURE_NAME_",A639),[1]Localization_Hero!$A:$E,2,FALSE)</f>
        <v>{1}의 빛</v>
      </c>
      <c r="C639" s="43" t="str">
        <f>VLOOKUP($A639,[2]CreatureTable!$A:$I,9,FALSE)</f>
        <v>Knight</v>
      </c>
      <c r="D639">
        <v>1</v>
      </c>
      <c r="E639">
        <v>1</v>
      </c>
      <c r="F639" s="18">
        <v>1</v>
      </c>
      <c r="G639" s="10">
        <v>100</v>
      </c>
      <c r="H639" s="10">
        <v>100</v>
      </c>
      <c r="I639" s="10">
        <v>3600</v>
      </c>
      <c r="J639" s="10">
        <v>50</v>
      </c>
      <c r="K639" s="10">
        <v>50</v>
      </c>
      <c r="L639" s="2"/>
      <c r="M639" s="10">
        <v>150</v>
      </c>
      <c r="N639" s="10">
        <v>0</v>
      </c>
      <c r="O639" s="10">
        <v>0</v>
      </c>
      <c r="P639" s="10">
        <v>0</v>
      </c>
      <c r="Q639" s="10">
        <v>0</v>
      </c>
      <c r="R639" s="10">
        <v>0</v>
      </c>
      <c r="S639" s="10">
        <v>100</v>
      </c>
      <c r="T639" s="10">
        <v>250</v>
      </c>
      <c r="U639" s="10">
        <v>0</v>
      </c>
      <c r="V639" s="10">
        <v>0</v>
      </c>
      <c r="W639" s="2"/>
      <c r="X639" s="10">
        <v>150</v>
      </c>
      <c r="Y639" s="10">
        <v>0</v>
      </c>
      <c r="Z639" s="10">
        <v>0</v>
      </c>
      <c r="AA639" s="10">
        <v>0</v>
      </c>
      <c r="AB639" s="10">
        <v>0</v>
      </c>
      <c r="AC639" s="10">
        <v>0</v>
      </c>
      <c r="AD639" s="10">
        <v>100</v>
      </c>
      <c r="AE639" s="10">
        <v>250</v>
      </c>
      <c r="AF639" s="10">
        <v>0</v>
      </c>
      <c r="AG639" s="10">
        <v>0</v>
      </c>
      <c r="AH639" s="10">
        <v>0</v>
      </c>
      <c r="AI639" s="10">
        <v>0</v>
      </c>
      <c r="AJ639" s="3"/>
      <c r="AK639" s="10">
        <v>0</v>
      </c>
      <c r="AL639" s="10">
        <v>0</v>
      </c>
      <c r="AM639" s="3"/>
      <c r="AN639" s="10">
        <f>ROUND(VLOOKUP($C639,$B$4:$BH$42,39,FALSE),0)</f>
        <v>0</v>
      </c>
      <c r="AO639" s="10">
        <f>ROUND(VLOOKUP($C639,$B$4:$BH$42,40,FALSE),0)</f>
        <v>0</v>
      </c>
      <c r="AP639" s="10">
        <f>ROUND(VLOOKUP($C639,$B$4:$BH$42,41,FALSE),0)</f>
        <v>0</v>
      </c>
      <c r="AQ639" s="10">
        <f>ROUND(VLOOKUP($C639,$B$4:$BH$42,42,FALSE),0)</f>
        <v>0</v>
      </c>
      <c r="AR639" s="10">
        <f>ROUND(VLOOKUP($C639,$B$4:$BH$42,43,FALSE),0)</f>
        <v>0</v>
      </c>
      <c r="AS639" s="10">
        <f>ROUND(VLOOKUP($C639,$B$4:$BH$42,44,FALSE),0)</f>
        <v>0</v>
      </c>
      <c r="AT639" s="10">
        <f>ROUND(VLOOKUP($C639,$B$4:$BH$42,45,FALSE),0)</f>
        <v>0</v>
      </c>
      <c r="AU639" s="10">
        <f>ROUND(VLOOKUP($C639,$B$4:$BH$42,46,FALSE),0)</f>
        <v>0</v>
      </c>
      <c r="AV639" s="10">
        <f>ROUND(VLOOKUP($C639,$B$4:$BH$42,47,FALSE),0)</f>
        <v>0</v>
      </c>
      <c r="AW639" s="10">
        <f>ROUND(VLOOKUP($C639,$B$4:$BH$42,48,FALSE),0)</f>
        <v>0</v>
      </c>
      <c r="AX639" s="10">
        <f>ROUND(VLOOKUP($C639,$B$4:$BH$42,49,FALSE),0)</f>
        <v>0</v>
      </c>
      <c r="AY639" s="3"/>
      <c r="AZ639" s="10">
        <v>6000</v>
      </c>
      <c r="BA639" s="10">
        <v>6000</v>
      </c>
      <c r="BB639" s="10">
        <v>260</v>
      </c>
      <c r="BC639" s="10">
        <v>25</v>
      </c>
      <c r="BD639" s="10">
        <v>0</v>
      </c>
      <c r="BE639" s="10">
        <v>60</v>
      </c>
      <c r="BF639" s="3"/>
      <c r="BG639" s="10">
        <v>1000</v>
      </c>
      <c r="BH639" s="10">
        <v>5000</v>
      </c>
      <c r="BI639" s="3"/>
      <c r="BJ639" s="21">
        <v>1</v>
      </c>
      <c r="BK639" s="65">
        <v>0</v>
      </c>
      <c r="BL639" s="65">
        <v>0</v>
      </c>
      <c r="BM639" s="6">
        <f t="shared" si="2404"/>
        <v>132.60937499999997</v>
      </c>
      <c r="BN639" s="8">
        <f t="shared" si="2405"/>
        <v>206.38085742771682</v>
      </c>
      <c r="BO639" s="12">
        <f t="shared" si="2406"/>
        <v>165.43287616267096</v>
      </c>
      <c r="BP639" s="50">
        <f>(1-'#Constant'!$A$3)/($J639*'#Constant'!$B$3/'#Constant'!$C$3^($D639-1)+1)+'#Constant'!$A$3</f>
        <v>0.87217391304347835</v>
      </c>
      <c r="BQ639" s="4">
        <f t="shared" si="2407"/>
        <v>206.38085742771682</v>
      </c>
      <c r="BR639" s="50">
        <f>(1-'#Constant'!$A$3)/($K639*'#Constant'!$B$3/'#Constant'!$C$3^($D639-1)+1)+'#Constant'!$A$3</f>
        <v>0.87217391304347835</v>
      </c>
      <c r="BS639" s="4">
        <f t="shared" si="2408"/>
        <v>206.38085742771682</v>
      </c>
      <c r="BT639">
        <f>BO639/$BO$4*100</f>
        <v>125.73524837888365</v>
      </c>
    </row>
    <row r="640" spans="1:72" s="13" customFormat="1" ht="17.25" thickBot="1" x14ac:dyDescent="0.35">
      <c r="B640" s="20"/>
      <c r="D640" s="14">
        <v>1</v>
      </c>
      <c r="E640" s="14">
        <v>1</v>
      </c>
      <c r="F640" s="19">
        <v>1</v>
      </c>
      <c r="G640" s="15">
        <f t="shared" ref="G640:K640" si="2420">G639</f>
        <v>100</v>
      </c>
      <c r="H640" s="15">
        <f t="shared" si="2420"/>
        <v>100</v>
      </c>
      <c r="I640" s="15">
        <f t="shared" si="2420"/>
        <v>3600</v>
      </c>
      <c r="J640" s="15">
        <f t="shared" si="2420"/>
        <v>50</v>
      </c>
      <c r="K640" s="15">
        <f t="shared" si="2420"/>
        <v>50</v>
      </c>
      <c r="L640" s="16"/>
      <c r="M640" s="15">
        <v>150</v>
      </c>
      <c r="N640" s="15">
        <v>0</v>
      </c>
      <c r="O640" s="15">
        <v>0</v>
      </c>
      <c r="P640" s="15">
        <v>0</v>
      </c>
      <c r="Q640" s="15">
        <v>0</v>
      </c>
      <c r="R640" s="15">
        <v>0</v>
      </c>
      <c r="S640" s="15">
        <v>100</v>
      </c>
      <c r="T640" s="15">
        <v>250</v>
      </c>
      <c r="U640" s="15">
        <v>0</v>
      </c>
      <c r="V640" s="15">
        <v>0</v>
      </c>
      <c r="W640" s="16"/>
      <c r="X640" s="15">
        <v>150</v>
      </c>
      <c r="Y640" s="15">
        <v>0</v>
      </c>
      <c r="Z640" s="15">
        <v>0</v>
      </c>
      <c r="AA640" s="15">
        <v>0</v>
      </c>
      <c r="AB640" s="15">
        <v>0</v>
      </c>
      <c r="AC640" s="15">
        <v>0</v>
      </c>
      <c r="AD640" s="15">
        <v>100</v>
      </c>
      <c r="AE640" s="15">
        <v>250</v>
      </c>
      <c r="AF640" s="15">
        <v>0</v>
      </c>
      <c r="AG640" s="15">
        <v>0</v>
      </c>
      <c r="AH640" s="15">
        <v>0</v>
      </c>
      <c r="AI640" s="15">
        <v>0</v>
      </c>
      <c r="AJ640" s="17"/>
      <c r="AK640" s="15">
        <v>0</v>
      </c>
      <c r="AL640" s="15">
        <v>0</v>
      </c>
      <c r="AM640" s="17"/>
      <c r="AN640" s="15">
        <f t="shared" ref="AN640:AX640" si="2421">AN639</f>
        <v>0</v>
      </c>
      <c r="AO640" s="15">
        <f t="shared" si="2421"/>
        <v>0</v>
      </c>
      <c r="AP640" s="15">
        <f t="shared" si="2421"/>
        <v>0</v>
      </c>
      <c r="AQ640" s="15">
        <f t="shared" si="2421"/>
        <v>0</v>
      </c>
      <c r="AR640" s="15">
        <f t="shared" si="2421"/>
        <v>0</v>
      </c>
      <c r="AS640" s="15">
        <f t="shared" si="2421"/>
        <v>0</v>
      </c>
      <c r="AT640" s="15">
        <f t="shared" si="2421"/>
        <v>0</v>
      </c>
      <c r="AU640" s="15">
        <f t="shared" si="2421"/>
        <v>0</v>
      </c>
      <c r="AV640" s="15">
        <f t="shared" si="2421"/>
        <v>0</v>
      </c>
      <c r="AW640" s="15">
        <f t="shared" si="2421"/>
        <v>0</v>
      </c>
      <c r="AX640" s="15">
        <f t="shared" si="2421"/>
        <v>0</v>
      </c>
      <c r="AY640" s="17"/>
      <c r="AZ640" s="15">
        <f t="shared" ref="AZ640:BA640" si="2422">AZ639</f>
        <v>6000</v>
      </c>
      <c r="BA640" s="15">
        <f t="shared" si="2422"/>
        <v>6000</v>
      </c>
      <c r="BB640" s="15">
        <v>260</v>
      </c>
      <c r="BC640" s="15">
        <f t="shared" ref="BC640:BE640" si="2423">BC639</f>
        <v>25</v>
      </c>
      <c r="BD640" s="15">
        <f t="shared" si="2423"/>
        <v>0</v>
      </c>
      <c r="BE640" s="15">
        <f t="shared" si="2423"/>
        <v>60</v>
      </c>
      <c r="BF640" s="17"/>
      <c r="BG640" s="15">
        <f t="shared" ref="BG640:BH640" si="2424">BG639</f>
        <v>1000</v>
      </c>
      <c r="BH640" s="15">
        <f t="shared" si="2424"/>
        <v>5000</v>
      </c>
      <c r="BI640" s="17"/>
      <c r="BJ640" s="22">
        <f>G640/G639</f>
        <v>1</v>
      </c>
      <c r="BK640" s="65">
        <f t="shared" ref="BK640:BL640" si="2425">BK639</f>
        <v>0</v>
      </c>
      <c r="BL640" s="65">
        <f t="shared" si="2425"/>
        <v>0</v>
      </c>
      <c r="BM640" s="6">
        <f t="shared" si="2404"/>
        <v>132.60937499999997</v>
      </c>
      <c r="BN640" s="8">
        <f t="shared" si="2405"/>
        <v>206.38085742771682</v>
      </c>
      <c r="BO640" s="12">
        <f t="shared" si="2406"/>
        <v>165.43287616267096</v>
      </c>
      <c r="BP640" s="50">
        <f>(1-'#Constant'!$A$3)/($J640*'#Constant'!$B$3/'#Constant'!$C$3^($D640-1)+1)+'#Constant'!$A$3</f>
        <v>0.87217391304347835</v>
      </c>
      <c r="BQ640" s="4">
        <f t="shared" si="2407"/>
        <v>206.38085742771682</v>
      </c>
      <c r="BR640" s="50">
        <f>(1-'#Constant'!$A$3)/($K640*'#Constant'!$B$3/'#Constant'!$C$3^($D640-1)+1)+'#Constant'!$A$3</f>
        <v>0.87217391304347835</v>
      </c>
      <c r="BS640" s="4">
        <f t="shared" si="2408"/>
        <v>206.38085742771682</v>
      </c>
      <c r="BT640"/>
    </row>
    <row r="641" spans="1:72" x14ac:dyDescent="0.3">
      <c r="A641">
        <v>697</v>
      </c>
      <c r="B641" s="18" t="e">
        <f>VLOOKUP(CONCATENATE("CREATURE_NAME_",A641),[1]Localization_Hero!$A:$E,2,FALSE)</f>
        <v>#N/A</v>
      </c>
      <c r="C641" s="43" t="str">
        <f>VLOOKUP($A641,[2]CreatureTable!$A:$I,9,FALSE)</f>
        <v>Mechanic</v>
      </c>
      <c r="D641">
        <v>1</v>
      </c>
      <c r="E641">
        <v>1</v>
      </c>
      <c r="F641" s="18">
        <v>1</v>
      </c>
      <c r="G641" s="10">
        <v>100</v>
      </c>
      <c r="H641" s="10">
        <v>100</v>
      </c>
      <c r="I641" s="10">
        <v>3600</v>
      </c>
      <c r="J641" s="10">
        <v>50</v>
      </c>
      <c r="K641" s="10">
        <v>50</v>
      </c>
      <c r="L641" s="2"/>
      <c r="M641" s="10">
        <v>150</v>
      </c>
      <c r="N641" s="10">
        <v>0</v>
      </c>
      <c r="O641" s="10">
        <v>0</v>
      </c>
      <c r="P641" s="10">
        <v>0</v>
      </c>
      <c r="Q641" s="10">
        <v>0</v>
      </c>
      <c r="R641" s="10">
        <v>0</v>
      </c>
      <c r="S641" s="10">
        <v>100</v>
      </c>
      <c r="T641" s="10">
        <v>250</v>
      </c>
      <c r="U641" s="10">
        <v>0</v>
      </c>
      <c r="V641" s="10">
        <v>0</v>
      </c>
      <c r="W641" s="2"/>
      <c r="X641" s="10">
        <v>150</v>
      </c>
      <c r="Y641" s="10">
        <v>0</v>
      </c>
      <c r="Z641" s="10">
        <v>0</v>
      </c>
      <c r="AA641" s="10">
        <v>0</v>
      </c>
      <c r="AB641" s="10">
        <v>0</v>
      </c>
      <c r="AC641" s="10">
        <v>0</v>
      </c>
      <c r="AD641" s="10">
        <v>100</v>
      </c>
      <c r="AE641" s="10">
        <v>250</v>
      </c>
      <c r="AF641" s="10">
        <v>0</v>
      </c>
      <c r="AG641" s="10">
        <v>0</v>
      </c>
      <c r="AH641" s="10">
        <v>0</v>
      </c>
      <c r="AI641" s="10">
        <v>0</v>
      </c>
      <c r="AJ641" s="3"/>
      <c r="AK641" s="10">
        <v>0</v>
      </c>
      <c r="AL641" s="10">
        <v>0</v>
      </c>
      <c r="AM641" s="3"/>
      <c r="AN641" s="10">
        <f>ROUND(VLOOKUP($C641,$B$4:$BH$42,39,FALSE),0)</f>
        <v>0</v>
      </c>
      <c r="AO641" s="10">
        <f>ROUND(VLOOKUP($C641,$B$4:$BH$42,40,FALSE),0)</f>
        <v>0</v>
      </c>
      <c r="AP641" s="10">
        <f>ROUND(VLOOKUP($C641,$B$4:$BH$42,41,FALSE),0)</f>
        <v>0</v>
      </c>
      <c r="AQ641" s="10">
        <f>ROUND(VLOOKUP($C641,$B$4:$BH$42,42,FALSE),0)</f>
        <v>0</v>
      </c>
      <c r="AR641" s="10">
        <f>ROUND(VLOOKUP($C641,$B$4:$BH$42,43,FALSE),0)</f>
        <v>0</v>
      </c>
      <c r="AS641" s="10">
        <f>ROUND(VLOOKUP($C641,$B$4:$BH$42,44,FALSE),0)</f>
        <v>0</v>
      </c>
      <c r="AT641" s="10">
        <f>ROUND(VLOOKUP($C641,$B$4:$BH$42,45,FALSE),0)</f>
        <v>0</v>
      </c>
      <c r="AU641" s="10">
        <f>ROUND(VLOOKUP($C641,$B$4:$BH$42,46,FALSE),0)</f>
        <v>0</v>
      </c>
      <c r="AV641" s="10">
        <f>ROUND(VLOOKUP($C641,$B$4:$BH$42,47,FALSE),0)</f>
        <v>0</v>
      </c>
      <c r="AW641" s="10">
        <f>ROUND(VLOOKUP($C641,$B$4:$BH$42,48,FALSE),0)</f>
        <v>0</v>
      </c>
      <c r="AX641" s="10">
        <f>ROUND(VLOOKUP($C641,$B$4:$BH$42,49,FALSE),0)</f>
        <v>0</v>
      </c>
      <c r="AY641" s="3"/>
      <c r="AZ641" s="10">
        <v>6000</v>
      </c>
      <c r="BA641" s="10">
        <v>6000</v>
      </c>
      <c r="BB641" s="10">
        <v>435</v>
      </c>
      <c r="BC641" s="10"/>
      <c r="BD641" s="10">
        <v>0</v>
      </c>
      <c r="BE641" s="10">
        <v>60</v>
      </c>
      <c r="BF641" s="3"/>
      <c r="BG641" s="10">
        <v>1000</v>
      </c>
      <c r="BH641" s="10">
        <v>5000</v>
      </c>
      <c r="BI641" s="3"/>
      <c r="BJ641" s="21">
        <v>1</v>
      </c>
      <c r="BK641" s="65">
        <v>0</v>
      </c>
      <c r="BL641" s="65">
        <v>0</v>
      </c>
      <c r="BM641" s="6">
        <f t="shared" si="2404"/>
        <v>132.60937499999997</v>
      </c>
      <c r="BN641" s="8">
        <f t="shared" si="2405"/>
        <v>206.38085742771682</v>
      </c>
      <c r="BO641" s="12">
        <f t="shared" si="2406"/>
        <v>165.43287616267096</v>
      </c>
      <c r="BP641" s="50">
        <f>(1-'#Constant'!$A$3)/($J641*'#Constant'!$B$3/'#Constant'!$C$3^($D641-1)+1)+'#Constant'!$A$3</f>
        <v>0.87217391304347835</v>
      </c>
      <c r="BQ641" s="4">
        <f t="shared" si="2407"/>
        <v>206.38085742771682</v>
      </c>
      <c r="BR641" s="50">
        <f>(1-'#Constant'!$A$3)/($K641*'#Constant'!$B$3/'#Constant'!$C$3^($D641-1)+1)+'#Constant'!$A$3</f>
        <v>0.87217391304347835</v>
      </c>
      <c r="BS641" s="4">
        <f t="shared" si="2408"/>
        <v>206.38085742771682</v>
      </c>
      <c r="BT641">
        <f>BO641/$BO$4*100</f>
        <v>125.73524837888365</v>
      </c>
    </row>
    <row r="642" spans="1:72" s="13" customFormat="1" ht="17.25" thickBot="1" x14ac:dyDescent="0.35">
      <c r="B642" s="20"/>
      <c r="D642" s="14">
        <v>1</v>
      </c>
      <c r="E642" s="14">
        <v>1</v>
      </c>
      <c r="F642" s="19">
        <v>1</v>
      </c>
      <c r="G642" s="15">
        <f t="shared" ref="G642:K642" si="2426">G641</f>
        <v>100</v>
      </c>
      <c r="H642" s="15">
        <f t="shared" si="2426"/>
        <v>100</v>
      </c>
      <c r="I642" s="15">
        <f t="shared" si="2426"/>
        <v>3600</v>
      </c>
      <c r="J642" s="15">
        <f t="shared" si="2426"/>
        <v>50</v>
      </c>
      <c r="K642" s="15">
        <f t="shared" si="2426"/>
        <v>50</v>
      </c>
      <c r="L642" s="16"/>
      <c r="M642" s="15">
        <v>150</v>
      </c>
      <c r="N642" s="15">
        <v>0</v>
      </c>
      <c r="O642" s="15">
        <v>0</v>
      </c>
      <c r="P642" s="15">
        <v>0</v>
      </c>
      <c r="Q642" s="15">
        <v>0</v>
      </c>
      <c r="R642" s="15">
        <v>0</v>
      </c>
      <c r="S642" s="15">
        <v>100</v>
      </c>
      <c r="T642" s="15">
        <v>250</v>
      </c>
      <c r="U642" s="15">
        <v>0</v>
      </c>
      <c r="V642" s="15">
        <v>0</v>
      </c>
      <c r="W642" s="16"/>
      <c r="X642" s="15">
        <v>150</v>
      </c>
      <c r="Y642" s="15">
        <v>0</v>
      </c>
      <c r="Z642" s="15">
        <v>0</v>
      </c>
      <c r="AA642" s="15">
        <v>0</v>
      </c>
      <c r="AB642" s="15">
        <v>0</v>
      </c>
      <c r="AC642" s="15">
        <v>0</v>
      </c>
      <c r="AD642" s="15">
        <v>100</v>
      </c>
      <c r="AE642" s="15">
        <v>250</v>
      </c>
      <c r="AF642" s="15">
        <v>0</v>
      </c>
      <c r="AG642" s="15">
        <v>0</v>
      </c>
      <c r="AH642" s="15">
        <v>0</v>
      </c>
      <c r="AI642" s="15">
        <v>0</v>
      </c>
      <c r="AJ642" s="17"/>
      <c r="AK642" s="15">
        <v>0</v>
      </c>
      <c r="AL642" s="15">
        <v>0</v>
      </c>
      <c r="AM642" s="17"/>
      <c r="AN642" s="15">
        <f t="shared" ref="AN642:AX642" si="2427">AN641</f>
        <v>0</v>
      </c>
      <c r="AO642" s="15">
        <f t="shared" si="2427"/>
        <v>0</v>
      </c>
      <c r="AP642" s="15">
        <f t="shared" si="2427"/>
        <v>0</v>
      </c>
      <c r="AQ642" s="15">
        <f t="shared" si="2427"/>
        <v>0</v>
      </c>
      <c r="AR642" s="15">
        <f t="shared" si="2427"/>
        <v>0</v>
      </c>
      <c r="AS642" s="15">
        <f t="shared" si="2427"/>
        <v>0</v>
      </c>
      <c r="AT642" s="15">
        <f t="shared" si="2427"/>
        <v>0</v>
      </c>
      <c r="AU642" s="15">
        <f t="shared" si="2427"/>
        <v>0</v>
      </c>
      <c r="AV642" s="15">
        <f t="shared" si="2427"/>
        <v>0</v>
      </c>
      <c r="AW642" s="15">
        <f t="shared" si="2427"/>
        <v>0</v>
      </c>
      <c r="AX642" s="15">
        <f t="shared" si="2427"/>
        <v>0</v>
      </c>
      <c r="AY642" s="17"/>
      <c r="AZ642" s="15">
        <f t="shared" ref="AZ642:BA642" si="2428">AZ641</f>
        <v>6000</v>
      </c>
      <c r="BA642" s="15">
        <f t="shared" si="2428"/>
        <v>6000</v>
      </c>
      <c r="BB642" s="10">
        <f>BB641</f>
        <v>435</v>
      </c>
      <c r="BC642" s="15"/>
      <c r="BD642" s="15">
        <f t="shared" ref="BD642:BE642" si="2429">BD641</f>
        <v>0</v>
      </c>
      <c r="BE642" s="15">
        <f t="shared" si="2429"/>
        <v>60</v>
      </c>
      <c r="BF642" s="17"/>
      <c r="BG642" s="15">
        <f t="shared" ref="BG642:BH642" si="2430">BG641</f>
        <v>1000</v>
      </c>
      <c r="BH642" s="15">
        <f t="shared" si="2430"/>
        <v>5000</v>
      </c>
      <c r="BI642" s="17"/>
      <c r="BJ642" s="22">
        <f>G642/G641</f>
        <v>1</v>
      </c>
      <c r="BK642" s="65">
        <f t="shared" ref="BK642:BL642" si="2431">BK641</f>
        <v>0</v>
      </c>
      <c r="BL642" s="65">
        <f t="shared" si="2431"/>
        <v>0</v>
      </c>
      <c r="BM642" s="6">
        <f t="shared" si="2404"/>
        <v>132.60937499999997</v>
      </c>
      <c r="BN642" s="8">
        <f t="shared" si="2405"/>
        <v>206.38085742771682</v>
      </c>
      <c r="BO642" s="12">
        <f t="shared" si="2406"/>
        <v>165.43287616267096</v>
      </c>
      <c r="BP642" s="50">
        <f>(1-'#Constant'!$A$3)/($J642*'#Constant'!$B$3/'#Constant'!$C$3^($D642-1)+1)+'#Constant'!$A$3</f>
        <v>0.87217391304347835</v>
      </c>
      <c r="BQ642" s="4">
        <f t="shared" si="2407"/>
        <v>206.38085742771682</v>
      </c>
      <c r="BR642" s="50">
        <f>(1-'#Constant'!$A$3)/($K642*'#Constant'!$B$3/'#Constant'!$C$3^($D642-1)+1)+'#Constant'!$A$3</f>
        <v>0.87217391304347835</v>
      </c>
      <c r="BS642" s="4">
        <f t="shared" si="2408"/>
        <v>206.38085742771682</v>
      </c>
      <c r="BT642"/>
    </row>
    <row r="643" spans="1:72" x14ac:dyDescent="0.3">
      <c r="A643">
        <v>698</v>
      </c>
      <c r="B643" s="18" t="e">
        <f>VLOOKUP(CONCATENATE("CREATURE_NAME_",A643),[1]Localization_Hero!$A:$E,2,FALSE)</f>
        <v>#N/A</v>
      </c>
      <c r="C643" s="43" t="str">
        <f>VLOOKUP($A643,[2]CreatureTable!$A:$I,9,FALSE)</f>
        <v>Wizard</v>
      </c>
      <c r="D643">
        <v>1</v>
      </c>
      <c r="E643">
        <v>1</v>
      </c>
      <c r="F643" s="18">
        <v>1</v>
      </c>
      <c r="G643" s="10">
        <v>100</v>
      </c>
      <c r="H643" s="10">
        <v>100</v>
      </c>
      <c r="I643" s="10">
        <v>3600</v>
      </c>
      <c r="J643" s="10">
        <v>50</v>
      </c>
      <c r="K643" s="10">
        <v>50</v>
      </c>
      <c r="L643" s="2"/>
      <c r="M643" s="10">
        <v>150</v>
      </c>
      <c r="N643" s="10">
        <v>0</v>
      </c>
      <c r="O643" s="10">
        <v>0</v>
      </c>
      <c r="P643" s="10">
        <v>0</v>
      </c>
      <c r="Q643" s="10">
        <v>0</v>
      </c>
      <c r="R643" s="10">
        <v>0</v>
      </c>
      <c r="S643" s="10">
        <v>100</v>
      </c>
      <c r="T643" s="10">
        <v>250</v>
      </c>
      <c r="U643" s="10">
        <v>0</v>
      </c>
      <c r="V643" s="10">
        <v>0</v>
      </c>
      <c r="W643" s="2"/>
      <c r="X643" s="10">
        <v>150</v>
      </c>
      <c r="Y643" s="10">
        <v>0</v>
      </c>
      <c r="Z643" s="10">
        <v>0</v>
      </c>
      <c r="AA643" s="10">
        <v>0</v>
      </c>
      <c r="AB643" s="10">
        <v>0</v>
      </c>
      <c r="AC643" s="10">
        <v>0</v>
      </c>
      <c r="AD643" s="10">
        <v>100</v>
      </c>
      <c r="AE643" s="10">
        <v>250</v>
      </c>
      <c r="AF643" s="10">
        <v>0</v>
      </c>
      <c r="AG643" s="10">
        <v>0</v>
      </c>
      <c r="AH643" s="10">
        <v>0</v>
      </c>
      <c r="AI643" s="10">
        <v>0</v>
      </c>
      <c r="AJ643" s="3"/>
      <c r="AK643" s="10">
        <v>0</v>
      </c>
      <c r="AL643" s="10">
        <v>0</v>
      </c>
      <c r="AM643" s="3"/>
      <c r="AN643" s="10">
        <f>ROUND(VLOOKUP($C643,$B$4:$BH$42,39,FALSE),0)</f>
        <v>0</v>
      </c>
      <c r="AO643" s="10">
        <f>ROUND(VLOOKUP($C643,$B$4:$BH$42,40,FALSE),0)</f>
        <v>0</v>
      </c>
      <c r="AP643" s="10">
        <f>ROUND(VLOOKUP($C643,$B$4:$BH$42,41,FALSE),0)</f>
        <v>0</v>
      </c>
      <c r="AQ643" s="10">
        <f>ROUND(VLOOKUP($C643,$B$4:$BH$42,42,FALSE),0)</f>
        <v>0</v>
      </c>
      <c r="AR643" s="10">
        <f>ROUND(VLOOKUP($C643,$B$4:$BH$42,43,FALSE),0)</f>
        <v>0</v>
      </c>
      <c r="AS643" s="10">
        <f>ROUND(VLOOKUP($C643,$B$4:$BH$42,44,FALSE),0)</f>
        <v>0</v>
      </c>
      <c r="AT643" s="10">
        <f>ROUND(VLOOKUP($C643,$B$4:$BH$42,45,FALSE),0)</f>
        <v>0</v>
      </c>
      <c r="AU643" s="10">
        <f>ROUND(VLOOKUP($C643,$B$4:$BH$42,46,FALSE),0)</f>
        <v>0</v>
      </c>
      <c r="AV643" s="10">
        <f>ROUND(VLOOKUP($C643,$B$4:$BH$42,47,FALSE),0)</f>
        <v>0</v>
      </c>
      <c r="AW643" s="10">
        <f>ROUND(VLOOKUP($C643,$B$4:$BH$42,48,FALSE),0)</f>
        <v>0</v>
      </c>
      <c r="AX643" s="10">
        <f>ROUND(VLOOKUP($C643,$B$4:$BH$42,49,FALSE),0)</f>
        <v>0</v>
      </c>
      <c r="AY643" s="3"/>
      <c r="AZ643" s="10">
        <v>6000</v>
      </c>
      <c r="BA643" s="10">
        <v>6000</v>
      </c>
      <c r="BB643" s="10">
        <v>400</v>
      </c>
      <c r="BC643" s="10"/>
      <c r="BD643" s="10">
        <v>0</v>
      </c>
      <c r="BE643" s="10">
        <v>60</v>
      </c>
      <c r="BF643" s="3"/>
      <c r="BG643" s="10">
        <v>1000</v>
      </c>
      <c r="BH643" s="10">
        <v>5000</v>
      </c>
      <c r="BI643" s="3"/>
      <c r="BJ643" s="21">
        <v>1</v>
      </c>
      <c r="BK643" s="65">
        <v>0</v>
      </c>
      <c r="BL643" s="65">
        <v>0</v>
      </c>
      <c r="BM643" s="6">
        <f t="shared" si="2404"/>
        <v>132.60937499999997</v>
      </c>
      <c r="BN643" s="8">
        <f t="shared" si="2405"/>
        <v>206.38085742771682</v>
      </c>
      <c r="BO643" s="12">
        <f t="shared" si="2406"/>
        <v>165.43287616267096</v>
      </c>
      <c r="BP643" s="50">
        <f>(1-'#Constant'!$A$3)/($J643*'#Constant'!$B$3/'#Constant'!$C$3^($D643-1)+1)+'#Constant'!$A$3</f>
        <v>0.87217391304347835</v>
      </c>
      <c r="BQ643" s="4">
        <f t="shared" si="2407"/>
        <v>206.38085742771682</v>
      </c>
      <c r="BR643" s="50">
        <f>(1-'#Constant'!$A$3)/($K643*'#Constant'!$B$3/'#Constant'!$C$3^($D643-1)+1)+'#Constant'!$A$3</f>
        <v>0.87217391304347835</v>
      </c>
      <c r="BS643" s="4">
        <f t="shared" si="2408"/>
        <v>206.38085742771682</v>
      </c>
      <c r="BT643">
        <f>BO643/$BO$4*100</f>
        <v>125.73524837888365</v>
      </c>
    </row>
    <row r="644" spans="1:72" s="13" customFormat="1" ht="17.25" thickBot="1" x14ac:dyDescent="0.35">
      <c r="B644" s="20"/>
      <c r="D644" s="14">
        <v>1</v>
      </c>
      <c r="E644" s="14">
        <v>1</v>
      </c>
      <c r="F644" s="19">
        <v>1</v>
      </c>
      <c r="G644" s="15">
        <f t="shared" ref="G644:K644" si="2432">G643</f>
        <v>100</v>
      </c>
      <c r="H644" s="15">
        <f t="shared" si="2432"/>
        <v>100</v>
      </c>
      <c r="I644" s="15">
        <f t="shared" si="2432"/>
        <v>3600</v>
      </c>
      <c r="J644" s="15">
        <f t="shared" si="2432"/>
        <v>50</v>
      </c>
      <c r="K644" s="15">
        <f t="shared" si="2432"/>
        <v>50</v>
      </c>
      <c r="L644" s="16"/>
      <c r="M644" s="15">
        <v>150</v>
      </c>
      <c r="N644" s="15">
        <v>0</v>
      </c>
      <c r="O644" s="15">
        <v>0</v>
      </c>
      <c r="P644" s="15">
        <v>0</v>
      </c>
      <c r="Q644" s="15">
        <v>0</v>
      </c>
      <c r="R644" s="15">
        <v>0</v>
      </c>
      <c r="S644" s="15">
        <v>100</v>
      </c>
      <c r="T644" s="15">
        <v>250</v>
      </c>
      <c r="U644" s="15">
        <v>0</v>
      </c>
      <c r="V644" s="15">
        <v>0</v>
      </c>
      <c r="W644" s="16"/>
      <c r="X644" s="15">
        <v>150</v>
      </c>
      <c r="Y644" s="15">
        <v>0</v>
      </c>
      <c r="Z644" s="15">
        <v>0</v>
      </c>
      <c r="AA644" s="15">
        <v>0</v>
      </c>
      <c r="AB644" s="15">
        <v>0</v>
      </c>
      <c r="AC644" s="15">
        <v>0</v>
      </c>
      <c r="AD644" s="15">
        <v>100</v>
      </c>
      <c r="AE644" s="15">
        <v>250</v>
      </c>
      <c r="AF644" s="15">
        <v>0</v>
      </c>
      <c r="AG644" s="15">
        <v>0</v>
      </c>
      <c r="AH644" s="15">
        <v>0</v>
      </c>
      <c r="AI644" s="15">
        <v>0</v>
      </c>
      <c r="AJ644" s="17"/>
      <c r="AK644" s="15">
        <v>0</v>
      </c>
      <c r="AL644" s="15">
        <v>0</v>
      </c>
      <c r="AM644" s="17"/>
      <c r="AN644" s="15">
        <f t="shared" ref="AN644:AX644" si="2433">AN643</f>
        <v>0</v>
      </c>
      <c r="AO644" s="15">
        <f t="shared" si="2433"/>
        <v>0</v>
      </c>
      <c r="AP644" s="15">
        <f t="shared" si="2433"/>
        <v>0</v>
      </c>
      <c r="AQ644" s="15">
        <f t="shared" si="2433"/>
        <v>0</v>
      </c>
      <c r="AR644" s="15">
        <f t="shared" si="2433"/>
        <v>0</v>
      </c>
      <c r="AS644" s="15">
        <f t="shared" si="2433"/>
        <v>0</v>
      </c>
      <c r="AT644" s="15">
        <f t="shared" si="2433"/>
        <v>0</v>
      </c>
      <c r="AU644" s="15">
        <f t="shared" si="2433"/>
        <v>0</v>
      </c>
      <c r="AV644" s="15">
        <f t="shared" si="2433"/>
        <v>0</v>
      </c>
      <c r="AW644" s="15">
        <f t="shared" si="2433"/>
        <v>0</v>
      </c>
      <c r="AX644" s="15">
        <f t="shared" si="2433"/>
        <v>0</v>
      </c>
      <c r="AY644" s="17"/>
      <c r="AZ644" s="15">
        <f t="shared" ref="AZ644:BA644" si="2434">AZ643</f>
        <v>6000</v>
      </c>
      <c r="BA644" s="15">
        <f t="shared" si="2434"/>
        <v>6000</v>
      </c>
      <c r="BB644" s="15">
        <f>BB643</f>
        <v>400</v>
      </c>
      <c r="BC644" s="15"/>
      <c r="BD644" s="15">
        <f t="shared" ref="BD644:BE644" si="2435">BD643</f>
        <v>0</v>
      </c>
      <c r="BE644" s="15">
        <f t="shared" si="2435"/>
        <v>60</v>
      </c>
      <c r="BF644" s="17"/>
      <c r="BG644" s="15">
        <f t="shared" ref="BG644:BH644" si="2436">BG643</f>
        <v>1000</v>
      </c>
      <c r="BH644" s="15">
        <f t="shared" si="2436"/>
        <v>5000</v>
      </c>
      <c r="BI644" s="17"/>
      <c r="BJ644" s="22">
        <f>G644/G643</f>
        <v>1</v>
      </c>
      <c r="BK644" s="65">
        <f t="shared" ref="BK644:BL644" si="2437">BK643</f>
        <v>0</v>
      </c>
      <c r="BL644" s="65">
        <f t="shared" si="2437"/>
        <v>0</v>
      </c>
      <c r="BM644" s="6">
        <f t="shared" si="2404"/>
        <v>132.60937499999997</v>
      </c>
      <c r="BN644" s="8">
        <f t="shared" si="2405"/>
        <v>206.38085742771682</v>
      </c>
      <c r="BO644" s="12">
        <f t="shared" si="2406"/>
        <v>165.43287616267096</v>
      </c>
      <c r="BP644" s="50">
        <f>(1-'#Constant'!$A$3)/($J644*'#Constant'!$B$3/'#Constant'!$C$3^($D644-1)+1)+'#Constant'!$A$3</f>
        <v>0.87217391304347835</v>
      </c>
      <c r="BQ644" s="4">
        <f t="shared" si="2407"/>
        <v>206.38085742771682</v>
      </c>
      <c r="BR644" s="50">
        <f>(1-'#Constant'!$A$3)/($K644*'#Constant'!$B$3/'#Constant'!$C$3^($D644-1)+1)+'#Constant'!$A$3</f>
        <v>0.87217391304347835</v>
      </c>
      <c r="BS644" s="4">
        <f t="shared" si="2408"/>
        <v>206.38085742771682</v>
      </c>
      <c r="BT644"/>
    </row>
    <row r="645" spans="1:72" x14ac:dyDescent="0.3">
      <c r="A645">
        <v>699</v>
      </c>
      <c r="B645" s="18" t="e">
        <f>VLOOKUP(CONCATENATE("CREATURE_NAME_",A645),[1]Localization_Hero!$A:$E,2,FALSE)</f>
        <v>#N/A</v>
      </c>
      <c r="C645" s="43" t="str">
        <f>VLOOKUP($A645,[2]CreatureTable!$A:$I,9,FALSE)</f>
        <v>Archer</v>
      </c>
      <c r="D645">
        <v>1</v>
      </c>
      <c r="E645">
        <v>1</v>
      </c>
      <c r="F645" s="18">
        <v>1</v>
      </c>
      <c r="G645" s="10">
        <v>100</v>
      </c>
      <c r="H645" s="10">
        <v>100</v>
      </c>
      <c r="I645" s="10">
        <v>3600</v>
      </c>
      <c r="J645" s="10">
        <v>50</v>
      </c>
      <c r="K645" s="10">
        <v>50</v>
      </c>
      <c r="L645" s="2"/>
      <c r="M645" s="10">
        <v>150</v>
      </c>
      <c r="N645" s="10">
        <v>0</v>
      </c>
      <c r="O645" s="10">
        <v>0</v>
      </c>
      <c r="P645" s="10">
        <v>0</v>
      </c>
      <c r="Q645" s="10">
        <v>0</v>
      </c>
      <c r="R645" s="10">
        <v>0</v>
      </c>
      <c r="S645" s="10">
        <v>100</v>
      </c>
      <c r="T645" s="10">
        <v>250</v>
      </c>
      <c r="U645" s="10">
        <v>0</v>
      </c>
      <c r="V645" s="10">
        <v>0</v>
      </c>
      <c r="W645" s="2"/>
      <c r="X645" s="10">
        <v>150</v>
      </c>
      <c r="Y645" s="10">
        <v>0</v>
      </c>
      <c r="Z645" s="10">
        <v>0</v>
      </c>
      <c r="AA645" s="10">
        <v>0</v>
      </c>
      <c r="AB645" s="10">
        <v>0</v>
      </c>
      <c r="AC645" s="10">
        <v>0</v>
      </c>
      <c r="AD645" s="10">
        <v>100</v>
      </c>
      <c r="AE645" s="10">
        <v>250</v>
      </c>
      <c r="AF645" s="10">
        <v>0</v>
      </c>
      <c r="AG645" s="10">
        <v>0</v>
      </c>
      <c r="AH645" s="10">
        <v>0</v>
      </c>
      <c r="AI645" s="10">
        <v>0</v>
      </c>
      <c r="AJ645" s="3"/>
      <c r="AK645" s="10">
        <v>0</v>
      </c>
      <c r="AL645" s="10">
        <v>0</v>
      </c>
      <c r="AM645" s="3"/>
      <c r="AN645" s="10">
        <f>ROUND(VLOOKUP($C645,$B$4:$BH$42,39,FALSE),0)</f>
        <v>0</v>
      </c>
      <c r="AO645" s="10">
        <f>ROUND(VLOOKUP($C645,$B$4:$BH$42,40,FALSE),0)</f>
        <v>0</v>
      </c>
      <c r="AP645" s="10">
        <f>ROUND(VLOOKUP($C645,$B$4:$BH$42,41,FALSE),0)</f>
        <v>0</v>
      </c>
      <c r="AQ645" s="10">
        <f>ROUND(VLOOKUP($C645,$B$4:$BH$42,42,FALSE),0)</f>
        <v>0</v>
      </c>
      <c r="AR645" s="10">
        <f>ROUND(VLOOKUP($C645,$B$4:$BH$42,43,FALSE),0)</f>
        <v>0</v>
      </c>
      <c r="AS645" s="10">
        <f>ROUND(VLOOKUP($C645,$B$4:$BH$42,44,FALSE),0)</f>
        <v>0</v>
      </c>
      <c r="AT645" s="10">
        <f>ROUND(VLOOKUP($C645,$B$4:$BH$42,45,FALSE),0)</f>
        <v>0</v>
      </c>
      <c r="AU645" s="10">
        <f>ROUND(VLOOKUP($C645,$B$4:$BH$42,46,FALSE),0)</f>
        <v>0</v>
      </c>
      <c r="AV645" s="10">
        <f>ROUND(VLOOKUP($C645,$B$4:$BH$42,47,FALSE),0)</f>
        <v>0</v>
      </c>
      <c r="AW645" s="10">
        <f>ROUND(VLOOKUP($C645,$B$4:$BH$42,48,FALSE),0)</f>
        <v>0</v>
      </c>
      <c r="AX645" s="10">
        <f>ROUND(VLOOKUP($C645,$B$4:$BH$42,49,FALSE),0)</f>
        <v>0</v>
      </c>
      <c r="AY645" s="3"/>
      <c r="AZ645" s="10">
        <v>6000</v>
      </c>
      <c r="BA645" s="10">
        <v>6000</v>
      </c>
      <c r="BB645" s="10">
        <v>600</v>
      </c>
      <c r="BC645" s="10"/>
      <c r="BD645" s="10">
        <v>0</v>
      </c>
      <c r="BE645" s="10">
        <v>60</v>
      </c>
      <c r="BF645" s="3"/>
      <c r="BG645" s="10">
        <v>1000</v>
      </c>
      <c r="BH645" s="10">
        <v>5000</v>
      </c>
      <c r="BI645" s="3"/>
      <c r="BJ645" s="21">
        <v>1</v>
      </c>
      <c r="BK645" s="65">
        <v>0</v>
      </c>
      <c r="BL645" s="65">
        <v>0</v>
      </c>
      <c r="BM645" s="6">
        <f t="shared" si="2404"/>
        <v>132.60937499999997</v>
      </c>
      <c r="BN645" s="8">
        <f t="shared" si="2405"/>
        <v>206.38085742771682</v>
      </c>
      <c r="BO645" s="12">
        <f t="shared" si="2406"/>
        <v>165.43287616267096</v>
      </c>
      <c r="BP645" s="50">
        <f>(1-'#Constant'!$A$3)/($J645*'#Constant'!$B$3/'#Constant'!$C$3^($D645-1)+1)+'#Constant'!$A$3</f>
        <v>0.87217391304347835</v>
      </c>
      <c r="BQ645" s="4">
        <f t="shared" si="2407"/>
        <v>206.38085742771682</v>
      </c>
      <c r="BR645" s="50">
        <f>(1-'#Constant'!$A$3)/($K645*'#Constant'!$B$3/'#Constant'!$C$3^($D645-1)+1)+'#Constant'!$A$3</f>
        <v>0.87217391304347835</v>
      </c>
      <c r="BS645" s="4">
        <f t="shared" si="2408"/>
        <v>206.38085742771682</v>
      </c>
      <c r="BT645">
        <f>BO645/$BO$4*100</f>
        <v>125.73524837888365</v>
      </c>
    </row>
    <row r="646" spans="1:72" s="13" customFormat="1" ht="17.25" thickBot="1" x14ac:dyDescent="0.35">
      <c r="B646" s="20"/>
      <c r="D646" s="14">
        <v>1</v>
      </c>
      <c r="E646" s="14">
        <v>1</v>
      </c>
      <c r="F646" s="19">
        <v>1</v>
      </c>
      <c r="G646" s="15">
        <f t="shared" ref="G646:K646" si="2438">G645</f>
        <v>100</v>
      </c>
      <c r="H646" s="15">
        <f t="shared" si="2438"/>
        <v>100</v>
      </c>
      <c r="I646" s="15">
        <f t="shared" si="2438"/>
        <v>3600</v>
      </c>
      <c r="J646" s="15">
        <f t="shared" si="2438"/>
        <v>50</v>
      </c>
      <c r="K646" s="15">
        <f t="shared" si="2438"/>
        <v>50</v>
      </c>
      <c r="L646" s="16"/>
      <c r="M646" s="15">
        <v>150</v>
      </c>
      <c r="N646" s="15">
        <v>0</v>
      </c>
      <c r="O646" s="15">
        <v>0</v>
      </c>
      <c r="P646" s="15">
        <v>0</v>
      </c>
      <c r="Q646" s="15">
        <v>0</v>
      </c>
      <c r="R646" s="15">
        <v>0</v>
      </c>
      <c r="S646" s="15">
        <v>100</v>
      </c>
      <c r="T646" s="15">
        <v>250</v>
      </c>
      <c r="U646" s="15">
        <v>0</v>
      </c>
      <c r="V646" s="15">
        <v>0</v>
      </c>
      <c r="W646" s="16"/>
      <c r="X646" s="15">
        <v>150</v>
      </c>
      <c r="Y646" s="15">
        <v>0</v>
      </c>
      <c r="Z646" s="15">
        <v>0</v>
      </c>
      <c r="AA646" s="15">
        <v>0</v>
      </c>
      <c r="AB646" s="15">
        <v>0</v>
      </c>
      <c r="AC646" s="15">
        <v>0</v>
      </c>
      <c r="AD646" s="15">
        <v>100</v>
      </c>
      <c r="AE646" s="15">
        <v>250</v>
      </c>
      <c r="AF646" s="15">
        <v>0</v>
      </c>
      <c r="AG646" s="15">
        <v>0</v>
      </c>
      <c r="AH646" s="15">
        <v>0</v>
      </c>
      <c r="AI646" s="15">
        <v>0</v>
      </c>
      <c r="AJ646" s="17"/>
      <c r="AK646" s="15">
        <v>0</v>
      </c>
      <c r="AL646" s="15">
        <v>0</v>
      </c>
      <c r="AM646" s="17"/>
      <c r="AN646" s="15">
        <f t="shared" ref="AN646:AX646" si="2439">AN645</f>
        <v>0</v>
      </c>
      <c r="AO646" s="15">
        <f t="shared" si="2439"/>
        <v>0</v>
      </c>
      <c r="AP646" s="15">
        <f t="shared" si="2439"/>
        <v>0</v>
      </c>
      <c r="AQ646" s="15">
        <f t="shared" si="2439"/>
        <v>0</v>
      </c>
      <c r="AR646" s="15">
        <f t="shared" si="2439"/>
        <v>0</v>
      </c>
      <c r="AS646" s="15">
        <f t="shared" si="2439"/>
        <v>0</v>
      </c>
      <c r="AT646" s="15">
        <f t="shared" si="2439"/>
        <v>0</v>
      </c>
      <c r="AU646" s="15">
        <f t="shared" si="2439"/>
        <v>0</v>
      </c>
      <c r="AV646" s="15">
        <f t="shared" si="2439"/>
        <v>0</v>
      </c>
      <c r="AW646" s="15">
        <f t="shared" si="2439"/>
        <v>0</v>
      </c>
      <c r="AX646" s="15">
        <f t="shared" si="2439"/>
        <v>0</v>
      </c>
      <c r="AY646" s="17"/>
      <c r="AZ646" s="15">
        <f t="shared" ref="AZ646:BA646" si="2440">AZ645</f>
        <v>6000</v>
      </c>
      <c r="BA646" s="15">
        <f t="shared" si="2440"/>
        <v>6000</v>
      </c>
      <c r="BB646" s="15">
        <v>413</v>
      </c>
      <c r="BC646" s="15"/>
      <c r="BD646" s="15">
        <f t="shared" ref="BD646:BE646" si="2441">BD645</f>
        <v>0</v>
      </c>
      <c r="BE646" s="15">
        <f t="shared" si="2441"/>
        <v>60</v>
      </c>
      <c r="BF646" s="17"/>
      <c r="BG646" s="15">
        <f t="shared" ref="BG646:BH646" si="2442">BG645</f>
        <v>1000</v>
      </c>
      <c r="BH646" s="15">
        <f t="shared" si="2442"/>
        <v>5000</v>
      </c>
      <c r="BI646" s="17"/>
      <c r="BJ646" s="22">
        <f>G646/G645</f>
        <v>1</v>
      </c>
      <c r="BK646" s="65">
        <f t="shared" ref="BK646:BL646" si="2443">BK645</f>
        <v>0</v>
      </c>
      <c r="BL646" s="65">
        <f t="shared" si="2443"/>
        <v>0</v>
      </c>
      <c r="BM646" s="6">
        <f t="shared" si="2404"/>
        <v>132.60937499999997</v>
      </c>
      <c r="BN646" s="8">
        <f t="shared" si="2405"/>
        <v>206.38085742771682</v>
      </c>
      <c r="BO646" s="12">
        <f t="shared" si="2406"/>
        <v>165.43287616267096</v>
      </c>
      <c r="BP646" s="50">
        <f>(1-'#Constant'!$A$3)/($J646*'#Constant'!$B$3/'#Constant'!$C$3^($D646-1)+1)+'#Constant'!$A$3</f>
        <v>0.87217391304347835</v>
      </c>
      <c r="BQ646" s="4">
        <f t="shared" si="2407"/>
        <v>206.38085742771682</v>
      </c>
      <c r="BR646" s="50">
        <f>(1-'#Constant'!$A$3)/($K646*'#Constant'!$B$3/'#Constant'!$C$3^($D646-1)+1)+'#Constant'!$A$3</f>
        <v>0.87217391304347835</v>
      </c>
      <c r="BS646" s="4">
        <f t="shared" si="2408"/>
        <v>206.38085742771682</v>
      </c>
      <c r="BT646"/>
    </row>
    <row r="647" spans="1:72" x14ac:dyDescent="0.3">
      <c r="A647">
        <v>1600</v>
      </c>
      <c r="B647" s="18" t="e">
        <f>VLOOKUP(CONCATENATE("CREATURE_NAME_",A647),[1]Localization_Hero!$A:$E,2,FALSE)</f>
        <v>#N/A</v>
      </c>
      <c r="C647" s="43" t="str">
        <f>VLOOKUP($A647,[2]CreatureTable!$A:$I,9,FALSE)</f>
        <v>Wizard</v>
      </c>
      <c r="D647">
        <v>1</v>
      </c>
      <c r="E647">
        <v>1</v>
      </c>
      <c r="F647" s="18">
        <v>1</v>
      </c>
      <c r="G647" s="10">
        <v>100</v>
      </c>
      <c r="H647" s="10">
        <v>100</v>
      </c>
      <c r="I647" s="10">
        <v>3600</v>
      </c>
      <c r="J647" s="10">
        <v>50</v>
      </c>
      <c r="K647" s="10">
        <v>50</v>
      </c>
      <c r="L647" s="2"/>
      <c r="M647" s="10">
        <v>150</v>
      </c>
      <c r="N647" s="10">
        <v>0</v>
      </c>
      <c r="O647" s="10">
        <v>0</v>
      </c>
      <c r="P647" s="10">
        <v>0</v>
      </c>
      <c r="Q647" s="10">
        <v>0</v>
      </c>
      <c r="R647" s="10">
        <v>0</v>
      </c>
      <c r="S647" s="10">
        <v>100</v>
      </c>
      <c r="T647" s="10">
        <v>250</v>
      </c>
      <c r="U647" s="10">
        <v>0</v>
      </c>
      <c r="V647" s="10">
        <v>0</v>
      </c>
      <c r="W647" s="2"/>
      <c r="X647" s="10">
        <v>150</v>
      </c>
      <c r="Y647" s="10">
        <v>0</v>
      </c>
      <c r="Z647" s="10">
        <v>0</v>
      </c>
      <c r="AA647" s="10">
        <v>0</v>
      </c>
      <c r="AB647" s="10">
        <v>0</v>
      </c>
      <c r="AC647" s="10">
        <v>0</v>
      </c>
      <c r="AD647" s="10">
        <v>100</v>
      </c>
      <c r="AE647" s="10">
        <v>250</v>
      </c>
      <c r="AF647" s="10">
        <v>0</v>
      </c>
      <c r="AG647" s="10">
        <v>0</v>
      </c>
      <c r="AH647" s="10">
        <v>0</v>
      </c>
      <c r="AI647" s="10">
        <v>0</v>
      </c>
      <c r="AJ647" s="3"/>
      <c r="AK647" s="10">
        <v>0</v>
      </c>
      <c r="AL647" s="10">
        <v>0</v>
      </c>
      <c r="AM647" s="3"/>
      <c r="AN647" s="10">
        <f>ROUND(VLOOKUP($C647,$B$4:$BH$42,39,FALSE),0)</f>
        <v>0</v>
      </c>
      <c r="AO647" s="10">
        <f>ROUND(VLOOKUP($C647,$B$4:$BH$42,40,FALSE),0)</f>
        <v>0</v>
      </c>
      <c r="AP647" s="10">
        <f>ROUND(VLOOKUP($C647,$B$4:$BH$42,41,FALSE),0)</f>
        <v>0</v>
      </c>
      <c r="AQ647" s="10">
        <f>ROUND(VLOOKUP($C647,$B$4:$BH$42,42,FALSE),0)</f>
        <v>0</v>
      </c>
      <c r="AR647" s="10">
        <f>ROUND(VLOOKUP($C647,$B$4:$BH$42,43,FALSE),0)</f>
        <v>0</v>
      </c>
      <c r="AS647" s="10">
        <f>ROUND(VLOOKUP($C647,$B$4:$BH$42,44,FALSE),0)</f>
        <v>0</v>
      </c>
      <c r="AT647" s="10">
        <f>ROUND(VLOOKUP($C647,$B$4:$BH$42,45,FALSE),0)</f>
        <v>0</v>
      </c>
      <c r="AU647" s="10">
        <f>ROUND(VLOOKUP($C647,$B$4:$BH$42,46,FALSE),0)</f>
        <v>0</v>
      </c>
      <c r="AV647" s="10">
        <f>ROUND(VLOOKUP($C647,$B$4:$BH$42,47,FALSE),0)</f>
        <v>0</v>
      </c>
      <c r="AW647" s="10">
        <f>ROUND(VLOOKUP($C647,$B$4:$BH$42,48,FALSE),0)</f>
        <v>0</v>
      </c>
      <c r="AX647" s="10">
        <f>ROUND(VLOOKUP($C647,$B$4:$BH$42,49,FALSE),0)</f>
        <v>0</v>
      </c>
      <c r="AY647" s="3"/>
      <c r="AZ647" s="10">
        <v>6000</v>
      </c>
      <c r="BA647" s="10">
        <v>6000</v>
      </c>
      <c r="BB647" s="10">
        <v>400</v>
      </c>
      <c r="BC647" s="10"/>
      <c r="BD647" s="10">
        <v>0</v>
      </c>
      <c r="BE647" s="10">
        <v>60</v>
      </c>
      <c r="BF647" s="3"/>
      <c r="BG647" s="10">
        <v>1000</v>
      </c>
      <c r="BH647" s="10">
        <v>5000</v>
      </c>
      <c r="BI647" s="3"/>
      <c r="BJ647" s="21">
        <v>1</v>
      </c>
      <c r="BK647" s="65">
        <v>0</v>
      </c>
      <c r="BL647" s="65">
        <v>0</v>
      </c>
      <c r="BM647" s="6">
        <f t="shared" ref="BM647:BM652" si="2444">MAX(G647*(1+M647/1000*(1+O647/1000))*(1+0.5*T647/1000)*(1+0.25*S647/1000),(H647*(1+X647/1000*(1+Z647/1000))*(1+0.5*AE647/1000)*(1+0.25*AD647/1000)))*BG647/1000</f>
        <v>132.60937499999997</v>
      </c>
      <c r="BN647" s="8">
        <f t="shared" ref="BN647:BN652" si="2445">(BQ647+BS647)/2*(1+AI647/2000)*(1+AH647/2000)*(1+AN647/2000)*(1+AK647/2000)</f>
        <v>206.38085742771682</v>
      </c>
      <c r="BO647" s="12">
        <f t="shared" ref="BO647:BO652" si="2446">SQRT(BM647*BN647)</f>
        <v>165.43287616267096</v>
      </c>
      <c r="BP647" s="50">
        <f>(1-'#Constant'!$A$3)/($J647*'#Constant'!$B$3/'#Constant'!$C$3^($D647-1)+1)+'#Constant'!$A$3</f>
        <v>0.87217391304347835</v>
      </c>
      <c r="BQ647" s="4">
        <f t="shared" ref="BQ647:BQ652" si="2447">I647/(BP647*(1-Q647/1000*(0.5+R647/1000))*(1-P647/1000)*(1-V647/1000)*(1+U647/1000))/20</f>
        <v>206.38085742771682</v>
      </c>
      <c r="BR647" s="50">
        <f>(1-'#Constant'!$A$3)/($K647*'#Constant'!$B$3/'#Constant'!$C$3^($D647-1)+1)+'#Constant'!$A$3</f>
        <v>0.87217391304347835</v>
      </c>
      <c r="BS647" s="4">
        <f t="shared" ref="BS647:BS652" si="2448">I647/(BR647*(1-AB647/1000*(0.5+AC647/1000))*(1-AA647/1000)*(1-AG647/1000)*(1+AF647/1000))/20</f>
        <v>206.38085742771682</v>
      </c>
      <c r="BT647">
        <f>BO647/$BO$4*100</f>
        <v>125.73524837888365</v>
      </c>
    </row>
    <row r="648" spans="1:72" s="13" customFormat="1" ht="17.25" thickBot="1" x14ac:dyDescent="0.35">
      <c r="B648" s="20"/>
      <c r="D648" s="14">
        <v>1</v>
      </c>
      <c r="E648" s="14">
        <v>1</v>
      </c>
      <c r="F648" s="19">
        <v>1</v>
      </c>
      <c r="G648" s="15">
        <f t="shared" ref="G648:K648" si="2449">G647</f>
        <v>100</v>
      </c>
      <c r="H648" s="15">
        <f t="shared" si="2449"/>
        <v>100</v>
      </c>
      <c r="I648" s="15">
        <f t="shared" si="2449"/>
        <v>3600</v>
      </c>
      <c r="J648" s="15">
        <f t="shared" si="2449"/>
        <v>50</v>
      </c>
      <c r="K648" s="15">
        <f t="shared" si="2449"/>
        <v>50</v>
      </c>
      <c r="L648" s="16"/>
      <c r="M648" s="15">
        <v>150</v>
      </c>
      <c r="N648" s="15">
        <v>0</v>
      </c>
      <c r="O648" s="15">
        <v>0</v>
      </c>
      <c r="P648" s="15">
        <v>0</v>
      </c>
      <c r="Q648" s="15">
        <v>0</v>
      </c>
      <c r="R648" s="15">
        <v>0</v>
      </c>
      <c r="S648" s="15">
        <v>100</v>
      </c>
      <c r="T648" s="15">
        <v>250</v>
      </c>
      <c r="U648" s="15">
        <v>0</v>
      </c>
      <c r="V648" s="15">
        <v>0</v>
      </c>
      <c r="W648" s="16"/>
      <c r="X648" s="15">
        <v>150</v>
      </c>
      <c r="Y648" s="15">
        <v>0</v>
      </c>
      <c r="Z648" s="15">
        <v>0</v>
      </c>
      <c r="AA648" s="15">
        <v>0</v>
      </c>
      <c r="AB648" s="15">
        <v>0</v>
      </c>
      <c r="AC648" s="15">
        <v>0</v>
      </c>
      <c r="AD648" s="15">
        <v>100</v>
      </c>
      <c r="AE648" s="15">
        <v>250</v>
      </c>
      <c r="AF648" s="15">
        <v>0</v>
      </c>
      <c r="AG648" s="15">
        <v>0</v>
      </c>
      <c r="AH648" s="15">
        <v>0</v>
      </c>
      <c r="AI648" s="15">
        <v>0</v>
      </c>
      <c r="AJ648" s="17"/>
      <c r="AK648" s="15">
        <v>0</v>
      </c>
      <c r="AL648" s="15">
        <v>0</v>
      </c>
      <c r="AM648" s="17"/>
      <c r="AN648" s="15">
        <f t="shared" ref="AN648:AX648" si="2450">AN647</f>
        <v>0</v>
      </c>
      <c r="AO648" s="15">
        <f t="shared" si="2450"/>
        <v>0</v>
      </c>
      <c r="AP648" s="15">
        <f t="shared" si="2450"/>
        <v>0</v>
      </c>
      <c r="AQ648" s="15">
        <f t="shared" si="2450"/>
        <v>0</v>
      </c>
      <c r="AR648" s="15">
        <f t="shared" si="2450"/>
        <v>0</v>
      </c>
      <c r="AS648" s="15">
        <f t="shared" si="2450"/>
        <v>0</v>
      </c>
      <c r="AT648" s="15">
        <f t="shared" si="2450"/>
        <v>0</v>
      </c>
      <c r="AU648" s="15">
        <f t="shared" si="2450"/>
        <v>0</v>
      </c>
      <c r="AV648" s="15">
        <f t="shared" si="2450"/>
        <v>0</v>
      </c>
      <c r="AW648" s="15">
        <f t="shared" si="2450"/>
        <v>0</v>
      </c>
      <c r="AX648" s="15">
        <f t="shared" si="2450"/>
        <v>0</v>
      </c>
      <c r="AY648" s="17"/>
      <c r="AZ648" s="15">
        <f t="shared" ref="AZ648:BA648" si="2451">AZ647</f>
        <v>6000</v>
      </c>
      <c r="BA648" s="15">
        <f t="shared" si="2451"/>
        <v>6000</v>
      </c>
      <c r="BB648" s="15">
        <f>BB647</f>
        <v>400</v>
      </c>
      <c r="BC648" s="15"/>
      <c r="BD648" s="15">
        <f t="shared" ref="BD648:BE648" si="2452">BD647</f>
        <v>0</v>
      </c>
      <c r="BE648" s="15">
        <f t="shared" si="2452"/>
        <v>60</v>
      </c>
      <c r="BF648" s="17"/>
      <c r="BG648" s="15">
        <f t="shared" ref="BG648:BH648" si="2453">BG647</f>
        <v>1000</v>
      </c>
      <c r="BH648" s="15">
        <f t="shared" si="2453"/>
        <v>5000</v>
      </c>
      <c r="BI648" s="17"/>
      <c r="BJ648" s="22">
        <f>G648/G647</f>
        <v>1</v>
      </c>
      <c r="BK648" s="65">
        <f t="shared" ref="BK648:BL648" si="2454">BK647</f>
        <v>0</v>
      </c>
      <c r="BL648" s="65">
        <f t="shared" si="2454"/>
        <v>0</v>
      </c>
      <c r="BM648" s="6">
        <f t="shared" si="2444"/>
        <v>132.60937499999997</v>
      </c>
      <c r="BN648" s="8">
        <f t="shared" si="2445"/>
        <v>206.38085742771682</v>
      </c>
      <c r="BO648" s="12">
        <f t="shared" si="2446"/>
        <v>165.43287616267096</v>
      </c>
      <c r="BP648" s="50">
        <f>(1-'#Constant'!$A$3)/($J648*'#Constant'!$B$3/'#Constant'!$C$3^($D648-1)+1)+'#Constant'!$A$3</f>
        <v>0.87217391304347835</v>
      </c>
      <c r="BQ648" s="4">
        <f t="shared" si="2447"/>
        <v>206.38085742771682</v>
      </c>
      <c r="BR648" s="50">
        <f>(1-'#Constant'!$A$3)/($K648*'#Constant'!$B$3/'#Constant'!$C$3^($D648-1)+1)+'#Constant'!$A$3</f>
        <v>0.87217391304347835</v>
      </c>
      <c r="BS648" s="4">
        <f t="shared" si="2448"/>
        <v>206.38085742771682</v>
      </c>
      <c r="BT648"/>
    </row>
    <row r="649" spans="1:72" x14ac:dyDescent="0.3">
      <c r="A649">
        <v>1601</v>
      </c>
      <c r="B649" s="18" t="s">
        <v>496</v>
      </c>
      <c r="C649" s="43" t="str">
        <f>VLOOKUP($A649,[2]CreatureTable!$A:$I,9,FALSE)</f>
        <v>Archer</v>
      </c>
      <c r="D649">
        <v>1</v>
      </c>
      <c r="E649">
        <v>1</v>
      </c>
      <c r="F649" s="18">
        <v>1</v>
      </c>
      <c r="G649" s="10">
        <v>100</v>
      </c>
      <c r="H649" s="10">
        <v>100</v>
      </c>
      <c r="I649" s="10">
        <v>3600</v>
      </c>
      <c r="J649" s="10">
        <v>50</v>
      </c>
      <c r="K649" s="10">
        <v>50</v>
      </c>
      <c r="L649" s="2"/>
      <c r="M649" s="10">
        <v>150</v>
      </c>
      <c r="N649" s="10">
        <v>0</v>
      </c>
      <c r="O649" s="10">
        <v>0</v>
      </c>
      <c r="P649" s="10">
        <v>0</v>
      </c>
      <c r="Q649" s="10">
        <v>0</v>
      </c>
      <c r="R649" s="10">
        <v>0</v>
      </c>
      <c r="S649" s="10">
        <v>100</v>
      </c>
      <c r="T649" s="10">
        <v>250</v>
      </c>
      <c r="U649" s="10">
        <v>0</v>
      </c>
      <c r="V649" s="10">
        <v>0</v>
      </c>
      <c r="W649" s="2"/>
      <c r="X649" s="10">
        <v>150</v>
      </c>
      <c r="Y649" s="10">
        <v>0</v>
      </c>
      <c r="Z649" s="10">
        <v>0</v>
      </c>
      <c r="AA649" s="10">
        <v>0</v>
      </c>
      <c r="AB649" s="10">
        <v>0</v>
      </c>
      <c r="AC649" s="10">
        <v>0</v>
      </c>
      <c r="AD649" s="10">
        <v>100</v>
      </c>
      <c r="AE649" s="10">
        <v>250</v>
      </c>
      <c r="AF649" s="10">
        <v>0</v>
      </c>
      <c r="AG649" s="10">
        <v>0</v>
      </c>
      <c r="AH649" s="10">
        <v>0</v>
      </c>
      <c r="AI649" s="10">
        <v>0</v>
      </c>
      <c r="AJ649" s="3"/>
      <c r="AK649" s="10">
        <v>0</v>
      </c>
      <c r="AL649" s="10">
        <v>0</v>
      </c>
      <c r="AM649" s="3"/>
      <c r="AN649" s="10">
        <f>ROUND(VLOOKUP($C649,$B$4:$BH$42,39,FALSE),0)</f>
        <v>0</v>
      </c>
      <c r="AO649" s="10">
        <f>ROUND(VLOOKUP($C649,$B$4:$BH$42,40,FALSE),0)</f>
        <v>0</v>
      </c>
      <c r="AP649" s="10">
        <f>ROUND(VLOOKUP($C649,$B$4:$BH$42,41,FALSE),0)</f>
        <v>0</v>
      </c>
      <c r="AQ649" s="10">
        <f>ROUND(VLOOKUP($C649,$B$4:$BH$42,42,FALSE),0)</f>
        <v>0</v>
      </c>
      <c r="AR649" s="10">
        <f>ROUND(VLOOKUP($C649,$B$4:$BH$42,43,FALSE),0)</f>
        <v>0</v>
      </c>
      <c r="AS649" s="10">
        <f>ROUND(VLOOKUP($C649,$B$4:$BH$42,44,FALSE),0)</f>
        <v>0</v>
      </c>
      <c r="AT649" s="10">
        <f>ROUND(VLOOKUP($C649,$B$4:$BH$42,45,FALSE),0)</f>
        <v>0</v>
      </c>
      <c r="AU649" s="10">
        <f>ROUND(VLOOKUP($C649,$B$4:$BH$42,46,FALSE),0)</f>
        <v>0</v>
      </c>
      <c r="AV649" s="10">
        <f>ROUND(VLOOKUP($C649,$B$4:$BH$42,47,FALSE),0)</f>
        <v>0</v>
      </c>
      <c r="AW649" s="10">
        <f>ROUND(VLOOKUP($C649,$B$4:$BH$42,48,FALSE),0)</f>
        <v>0</v>
      </c>
      <c r="AX649" s="10">
        <f>ROUND(VLOOKUP($C649,$B$4:$BH$42,49,FALSE),0)</f>
        <v>0</v>
      </c>
      <c r="AY649" s="3"/>
      <c r="AZ649" s="10">
        <v>6000</v>
      </c>
      <c r="BA649" s="10">
        <v>6000</v>
      </c>
      <c r="BB649" s="10">
        <v>412</v>
      </c>
      <c r="BC649" s="10"/>
      <c r="BD649" s="10">
        <v>0</v>
      </c>
      <c r="BE649" s="10">
        <v>60</v>
      </c>
      <c r="BF649" s="3"/>
      <c r="BG649" s="10">
        <v>1000</v>
      </c>
      <c r="BH649" s="10">
        <v>5000</v>
      </c>
      <c r="BI649" s="3"/>
      <c r="BJ649" s="21">
        <v>1</v>
      </c>
      <c r="BK649" s="65">
        <v>0</v>
      </c>
      <c r="BL649" s="65">
        <v>0</v>
      </c>
      <c r="BM649" s="6">
        <f t="shared" si="2444"/>
        <v>132.60937499999997</v>
      </c>
      <c r="BN649" s="8">
        <f t="shared" si="2445"/>
        <v>206.38085742771682</v>
      </c>
      <c r="BO649" s="12">
        <f t="shared" si="2446"/>
        <v>165.43287616267096</v>
      </c>
      <c r="BP649" s="50">
        <f>(1-'#Constant'!$A$3)/($J649*'#Constant'!$B$3/'#Constant'!$C$3^($D649-1)+1)+'#Constant'!$A$3</f>
        <v>0.87217391304347835</v>
      </c>
      <c r="BQ649" s="4">
        <f t="shared" si="2447"/>
        <v>206.38085742771682</v>
      </c>
      <c r="BR649" s="50">
        <f>(1-'#Constant'!$A$3)/($K649*'#Constant'!$B$3/'#Constant'!$C$3^($D649-1)+1)+'#Constant'!$A$3</f>
        <v>0.87217391304347835</v>
      </c>
      <c r="BS649" s="4">
        <f t="shared" si="2448"/>
        <v>206.38085742771682</v>
      </c>
      <c r="BT649">
        <f>BO649/$BO$4*100</f>
        <v>125.73524837888365</v>
      </c>
    </row>
    <row r="650" spans="1:72" s="13" customFormat="1" ht="17.25" thickBot="1" x14ac:dyDescent="0.35">
      <c r="B650" s="20"/>
      <c r="D650" s="14">
        <v>1</v>
      </c>
      <c r="E650" s="14">
        <v>1</v>
      </c>
      <c r="F650" s="19">
        <v>1</v>
      </c>
      <c r="G650" s="15">
        <f t="shared" ref="G650:K650" si="2455">G649</f>
        <v>100</v>
      </c>
      <c r="H650" s="15">
        <f t="shared" si="2455"/>
        <v>100</v>
      </c>
      <c r="I650" s="15">
        <f t="shared" si="2455"/>
        <v>3600</v>
      </c>
      <c r="J650" s="15">
        <f t="shared" si="2455"/>
        <v>50</v>
      </c>
      <c r="K650" s="15">
        <f t="shared" si="2455"/>
        <v>50</v>
      </c>
      <c r="L650" s="16"/>
      <c r="M650" s="15">
        <v>150</v>
      </c>
      <c r="N650" s="15">
        <v>0</v>
      </c>
      <c r="O650" s="15">
        <v>0</v>
      </c>
      <c r="P650" s="15">
        <v>0</v>
      </c>
      <c r="Q650" s="15">
        <v>0</v>
      </c>
      <c r="R650" s="15">
        <v>0</v>
      </c>
      <c r="S650" s="15">
        <v>100</v>
      </c>
      <c r="T650" s="15">
        <v>250</v>
      </c>
      <c r="U650" s="15">
        <v>0</v>
      </c>
      <c r="V650" s="15">
        <v>0</v>
      </c>
      <c r="W650" s="16"/>
      <c r="X650" s="15">
        <v>150</v>
      </c>
      <c r="Y650" s="15">
        <v>0</v>
      </c>
      <c r="Z650" s="15">
        <v>0</v>
      </c>
      <c r="AA650" s="15">
        <v>0</v>
      </c>
      <c r="AB650" s="15">
        <v>0</v>
      </c>
      <c r="AC650" s="15">
        <v>0</v>
      </c>
      <c r="AD650" s="15">
        <v>100</v>
      </c>
      <c r="AE650" s="15">
        <v>250</v>
      </c>
      <c r="AF650" s="15">
        <v>0</v>
      </c>
      <c r="AG650" s="15">
        <v>0</v>
      </c>
      <c r="AH650" s="15">
        <v>0</v>
      </c>
      <c r="AI650" s="15">
        <v>0</v>
      </c>
      <c r="AJ650" s="17"/>
      <c r="AK650" s="15">
        <v>0</v>
      </c>
      <c r="AL650" s="15">
        <v>0</v>
      </c>
      <c r="AM650" s="17"/>
      <c r="AN650" s="15">
        <f t="shared" ref="AN650:AX650" si="2456">AN649</f>
        <v>0</v>
      </c>
      <c r="AO650" s="15">
        <f t="shared" si="2456"/>
        <v>0</v>
      </c>
      <c r="AP650" s="15">
        <f t="shared" si="2456"/>
        <v>0</v>
      </c>
      <c r="AQ650" s="15">
        <f t="shared" si="2456"/>
        <v>0</v>
      </c>
      <c r="AR650" s="15">
        <f t="shared" si="2456"/>
        <v>0</v>
      </c>
      <c r="AS650" s="15">
        <f t="shared" si="2456"/>
        <v>0</v>
      </c>
      <c r="AT650" s="15">
        <f t="shared" si="2456"/>
        <v>0</v>
      </c>
      <c r="AU650" s="15">
        <f t="shared" si="2456"/>
        <v>0</v>
      </c>
      <c r="AV650" s="15">
        <f t="shared" si="2456"/>
        <v>0</v>
      </c>
      <c r="AW650" s="15">
        <f t="shared" si="2456"/>
        <v>0</v>
      </c>
      <c r="AX650" s="15">
        <f t="shared" si="2456"/>
        <v>0</v>
      </c>
      <c r="AY650" s="17"/>
      <c r="AZ650" s="15">
        <f t="shared" ref="AZ650:BA650" si="2457">AZ649</f>
        <v>6000</v>
      </c>
      <c r="BA650" s="15">
        <f t="shared" si="2457"/>
        <v>6000</v>
      </c>
      <c r="BB650" s="15">
        <v>412</v>
      </c>
      <c r="BC650" s="15"/>
      <c r="BD650" s="15">
        <f t="shared" ref="BD650:BE650" si="2458">BD649</f>
        <v>0</v>
      </c>
      <c r="BE650" s="15">
        <f t="shared" si="2458"/>
        <v>60</v>
      </c>
      <c r="BF650" s="17"/>
      <c r="BG650" s="15">
        <f t="shared" ref="BG650:BH650" si="2459">BG649</f>
        <v>1000</v>
      </c>
      <c r="BH650" s="15">
        <f t="shared" si="2459"/>
        <v>5000</v>
      </c>
      <c r="BI650" s="17"/>
      <c r="BJ650" s="22">
        <f>G650/G649</f>
        <v>1</v>
      </c>
      <c r="BK650" s="65">
        <f t="shared" ref="BK650:BL650" si="2460">BK649</f>
        <v>0</v>
      </c>
      <c r="BL650" s="65">
        <f t="shared" si="2460"/>
        <v>0</v>
      </c>
      <c r="BM650" s="6">
        <f t="shared" si="2444"/>
        <v>132.60937499999997</v>
      </c>
      <c r="BN650" s="8">
        <f t="shared" si="2445"/>
        <v>206.38085742771682</v>
      </c>
      <c r="BO650" s="12">
        <f t="shared" si="2446"/>
        <v>165.43287616267096</v>
      </c>
      <c r="BP650" s="50">
        <f>(1-'#Constant'!$A$3)/($J650*'#Constant'!$B$3/'#Constant'!$C$3^($D650-1)+1)+'#Constant'!$A$3</f>
        <v>0.87217391304347835</v>
      </c>
      <c r="BQ650" s="4">
        <f t="shared" si="2447"/>
        <v>206.38085742771682</v>
      </c>
      <c r="BR650" s="50">
        <f>(1-'#Constant'!$A$3)/($K650*'#Constant'!$B$3/'#Constant'!$C$3^($D650-1)+1)+'#Constant'!$A$3</f>
        <v>0.87217391304347835</v>
      </c>
      <c r="BS650" s="4">
        <f t="shared" si="2448"/>
        <v>206.38085742771682</v>
      </c>
      <c r="BT650"/>
    </row>
    <row r="651" spans="1:72" x14ac:dyDescent="0.3">
      <c r="A651">
        <v>1602</v>
      </c>
      <c r="B651" s="18" t="s">
        <v>510</v>
      </c>
      <c r="C651" s="43" t="str">
        <f>VLOOKUP($A651,[2]CreatureTable!$A:$I,9,FALSE)</f>
        <v>Priest</v>
      </c>
      <c r="D651">
        <v>1</v>
      </c>
      <c r="E651">
        <v>1</v>
      </c>
      <c r="F651" s="18">
        <v>1</v>
      </c>
      <c r="G651" s="10">
        <v>100</v>
      </c>
      <c r="H651" s="10">
        <v>100</v>
      </c>
      <c r="I651" s="10">
        <v>3600</v>
      </c>
      <c r="J651" s="10">
        <v>50</v>
      </c>
      <c r="K651" s="10">
        <v>50</v>
      </c>
      <c r="L651" s="2"/>
      <c r="M651" s="10">
        <v>100</v>
      </c>
      <c r="N651" s="10">
        <v>0</v>
      </c>
      <c r="O651" s="10">
        <v>0</v>
      </c>
      <c r="P651" s="10">
        <v>0</v>
      </c>
      <c r="Q651" s="10">
        <v>0</v>
      </c>
      <c r="R651" s="10">
        <v>0</v>
      </c>
      <c r="S651" s="10">
        <v>100</v>
      </c>
      <c r="T651" s="10">
        <v>150</v>
      </c>
      <c r="U651" s="10">
        <v>0</v>
      </c>
      <c r="V651" s="10">
        <v>0</v>
      </c>
      <c r="W651" s="2"/>
      <c r="X651" s="10">
        <v>100</v>
      </c>
      <c r="Y651" s="10">
        <v>0</v>
      </c>
      <c r="Z651" s="10">
        <v>0</v>
      </c>
      <c r="AA651" s="10">
        <v>200</v>
      </c>
      <c r="AB651" s="10">
        <v>250</v>
      </c>
      <c r="AC651" s="10">
        <v>0</v>
      </c>
      <c r="AD651" s="10">
        <v>100</v>
      </c>
      <c r="AE651" s="10">
        <v>150</v>
      </c>
      <c r="AF651" s="10">
        <v>0</v>
      </c>
      <c r="AG651" s="10">
        <v>0</v>
      </c>
      <c r="AH651" s="10">
        <v>0</v>
      </c>
      <c r="AI651" s="10">
        <v>0</v>
      </c>
      <c r="AJ651" s="3"/>
      <c r="AK651" s="10">
        <v>0</v>
      </c>
      <c r="AL651" s="10">
        <v>0</v>
      </c>
      <c r="AM651" s="3"/>
      <c r="AN651" s="10">
        <f>ROUND(VLOOKUP($C651,$B$4:$BH$42,39,FALSE),0)</f>
        <v>0</v>
      </c>
      <c r="AO651" s="10">
        <f>ROUND(VLOOKUP($C651,$B$4:$BH$42,40,FALSE),0)</f>
        <v>0</v>
      </c>
      <c r="AP651" s="10">
        <f>ROUND(VLOOKUP($C651,$B$4:$BH$42,41,FALSE),0)</f>
        <v>0</v>
      </c>
      <c r="AQ651" s="10">
        <f>ROUND(VLOOKUP($C651,$B$4:$BH$42,42,FALSE),0)</f>
        <v>0</v>
      </c>
      <c r="AR651" s="10">
        <f>ROUND(VLOOKUP($C651,$B$4:$BH$42,43,FALSE),0)</f>
        <v>0</v>
      </c>
      <c r="AS651" s="10">
        <f>ROUND(VLOOKUP($C651,$B$4:$BH$42,44,FALSE),0)</f>
        <v>0</v>
      </c>
      <c r="AT651" s="10">
        <f>ROUND(VLOOKUP($C651,$B$4:$BH$42,45,FALSE),0)</f>
        <v>0</v>
      </c>
      <c r="AU651" s="10">
        <f>ROUND(VLOOKUP($C651,$B$4:$BH$42,46,FALSE),0)</f>
        <v>0</v>
      </c>
      <c r="AV651" s="10">
        <f>ROUND(VLOOKUP($C651,$B$4:$BH$42,47,FALSE),0)</f>
        <v>0</v>
      </c>
      <c r="AW651" s="10">
        <f>ROUND(VLOOKUP($C651,$B$4:$BH$42,48,FALSE),0)</f>
        <v>0</v>
      </c>
      <c r="AX651" s="10">
        <f>ROUND(VLOOKUP($C651,$B$4:$BH$42,49,FALSE),0)</f>
        <v>0</v>
      </c>
      <c r="AY651" s="3"/>
      <c r="AZ651" s="10">
        <v>6000</v>
      </c>
      <c r="BA651" s="10">
        <v>2000</v>
      </c>
      <c r="BB651" s="10">
        <v>400</v>
      </c>
      <c r="BC651" s="10">
        <v>0</v>
      </c>
      <c r="BD651" s="10">
        <v>0</v>
      </c>
      <c r="BE651" s="10">
        <v>60</v>
      </c>
      <c r="BF651" s="3"/>
      <c r="BG651" s="10">
        <v>1000</v>
      </c>
      <c r="BH651" s="10">
        <v>5000</v>
      </c>
      <c r="BI651" s="3"/>
      <c r="BJ651" s="21">
        <v>1</v>
      </c>
      <c r="BK651" s="65">
        <v>0</v>
      </c>
      <c r="BL651" s="65">
        <v>0</v>
      </c>
      <c r="BM651" s="6">
        <f t="shared" si="2444"/>
        <v>121.20625</v>
      </c>
      <c r="BN651" s="8">
        <f t="shared" si="2445"/>
        <v>250.60532687651326</v>
      </c>
      <c r="BO651" s="12">
        <f t="shared" si="2446"/>
        <v>174.28405521081493</v>
      </c>
      <c r="BP651" s="50">
        <f>(1-'#Constant'!$A$3)/($J651*'#Constant'!$B$3/'#Constant'!$C$3^($D651-1)+1)+'#Constant'!$A$3</f>
        <v>0.87217391304347835</v>
      </c>
      <c r="BQ651" s="4">
        <f t="shared" si="2447"/>
        <v>206.38085742771682</v>
      </c>
      <c r="BR651" s="50">
        <f>(1-'#Constant'!$A$3)/($K651*'#Constant'!$B$3/'#Constant'!$C$3^($D651-1)+1)+'#Constant'!$A$3</f>
        <v>0.87217391304347835</v>
      </c>
      <c r="BS651" s="4">
        <f t="shared" si="2448"/>
        <v>294.8297963253097</v>
      </c>
      <c r="BT651">
        <f>BO651/$BO$4*100</f>
        <v>132.46247951866042</v>
      </c>
    </row>
    <row r="652" spans="1:72" s="13" customFormat="1" ht="17.25" thickBot="1" x14ac:dyDescent="0.35">
      <c r="B652" s="20"/>
      <c r="D652" s="14">
        <v>1</v>
      </c>
      <c r="E652" s="14">
        <v>1</v>
      </c>
      <c r="F652" s="19">
        <v>1</v>
      </c>
      <c r="G652" s="15">
        <f t="shared" ref="G652:K652" si="2461">G651</f>
        <v>100</v>
      </c>
      <c r="H652" s="15">
        <f t="shared" si="2461"/>
        <v>100</v>
      </c>
      <c r="I652" s="15">
        <f t="shared" si="2461"/>
        <v>3600</v>
      </c>
      <c r="J652" s="15">
        <f t="shared" si="2461"/>
        <v>50</v>
      </c>
      <c r="K652" s="15">
        <f t="shared" si="2461"/>
        <v>50</v>
      </c>
      <c r="L652" s="16"/>
      <c r="M652" s="15">
        <v>100</v>
      </c>
      <c r="N652" s="15">
        <v>0</v>
      </c>
      <c r="O652" s="15">
        <v>0</v>
      </c>
      <c r="P652" s="15">
        <v>0</v>
      </c>
      <c r="Q652" s="15">
        <v>0</v>
      </c>
      <c r="R652" s="15">
        <v>0</v>
      </c>
      <c r="S652" s="15">
        <v>100</v>
      </c>
      <c r="T652" s="15">
        <v>150</v>
      </c>
      <c r="U652" s="15">
        <v>0</v>
      </c>
      <c r="V652" s="15">
        <v>0</v>
      </c>
      <c r="W652" s="16"/>
      <c r="X652" s="15">
        <v>100</v>
      </c>
      <c r="Y652" s="15">
        <v>0</v>
      </c>
      <c r="Z652" s="15">
        <v>0</v>
      </c>
      <c r="AA652" s="15">
        <v>200</v>
      </c>
      <c r="AB652" s="15">
        <v>250</v>
      </c>
      <c r="AC652" s="15">
        <v>0</v>
      </c>
      <c r="AD652" s="15">
        <v>100</v>
      </c>
      <c r="AE652" s="15">
        <v>150</v>
      </c>
      <c r="AF652" s="15">
        <v>0</v>
      </c>
      <c r="AG652" s="15">
        <v>0</v>
      </c>
      <c r="AH652" s="15">
        <v>0</v>
      </c>
      <c r="AI652" s="15">
        <v>0</v>
      </c>
      <c r="AJ652" s="17"/>
      <c r="AK652" s="15">
        <v>0</v>
      </c>
      <c r="AL652" s="15">
        <v>0</v>
      </c>
      <c r="AM652" s="17"/>
      <c r="AN652" s="15">
        <f t="shared" ref="AN652:AX652" si="2462">AN651</f>
        <v>0</v>
      </c>
      <c r="AO652" s="15">
        <f t="shared" si="2462"/>
        <v>0</v>
      </c>
      <c r="AP652" s="15">
        <f t="shared" si="2462"/>
        <v>0</v>
      </c>
      <c r="AQ652" s="15">
        <f t="shared" si="2462"/>
        <v>0</v>
      </c>
      <c r="AR652" s="15">
        <f t="shared" si="2462"/>
        <v>0</v>
      </c>
      <c r="AS652" s="15">
        <f t="shared" si="2462"/>
        <v>0</v>
      </c>
      <c r="AT652" s="15">
        <f t="shared" si="2462"/>
        <v>0</v>
      </c>
      <c r="AU652" s="15">
        <f t="shared" si="2462"/>
        <v>0</v>
      </c>
      <c r="AV652" s="15">
        <f t="shared" si="2462"/>
        <v>0</v>
      </c>
      <c r="AW652" s="15">
        <f t="shared" si="2462"/>
        <v>0</v>
      </c>
      <c r="AX652" s="15">
        <f t="shared" si="2462"/>
        <v>0</v>
      </c>
      <c r="AY652" s="17"/>
      <c r="AZ652" s="15">
        <f t="shared" ref="AZ652:BA652" si="2463">AZ651</f>
        <v>6000</v>
      </c>
      <c r="BA652" s="15">
        <f t="shared" si="2463"/>
        <v>2000</v>
      </c>
      <c r="BB652" s="15">
        <f>BB651</f>
        <v>400</v>
      </c>
      <c r="BC652" s="15">
        <f t="shared" ref="BC652:BE652" si="2464">BC651</f>
        <v>0</v>
      </c>
      <c r="BD652" s="15">
        <f t="shared" si="2464"/>
        <v>0</v>
      </c>
      <c r="BE652" s="15">
        <f t="shared" si="2464"/>
        <v>60</v>
      </c>
      <c r="BF652" s="17"/>
      <c r="BG652" s="15">
        <f t="shared" ref="BG652:BH652" si="2465">BG651</f>
        <v>1000</v>
      </c>
      <c r="BH652" s="15">
        <f t="shared" si="2465"/>
        <v>5000</v>
      </c>
      <c r="BI652" s="17"/>
      <c r="BJ652" s="22">
        <f>G652/G651</f>
        <v>1</v>
      </c>
      <c r="BK652" s="65">
        <f>BK651</f>
        <v>0</v>
      </c>
      <c r="BL652" s="65">
        <f>BL651</f>
        <v>0</v>
      </c>
      <c r="BM652" s="6">
        <f t="shared" si="2444"/>
        <v>121.20625</v>
      </c>
      <c r="BN652" s="8">
        <f t="shared" si="2445"/>
        <v>250.60532687651326</v>
      </c>
      <c r="BO652" s="12">
        <f t="shared" si="2446"/>
        <v>174.28405521081493</v>
      </c>
      <c r="BP652" s="50">
        <f>(1-'#Constant'!$A$3)/($J652*'#Constant'!$B$3/'#Constant'!$C$3^($D652-1)+1)+'#Constant'!$A$3</f>
        <v>0.87217391304347835</v>
      </c>
      <c r="BQ652" s="4">
        <f t="shared" si="2447"/>
        <v>206.38085742771682</v>
      </c>
      <c r="BR652" s="50">
        <f>(1-'#Constant'!$A$3)/($K652*'#Constant'!$B$3/'#Constant'!$C$3^($D652-1)+1)+'#Constant'!$A$3</f>
        <v>0.87217391304347835</v>
      </c>
      <c r="BS652" s="4">
        <f t="shared" si="2448"/>
        <v>294.8297963253097</v>
      </c>
      <c r="BT652"/>
    </row>
    <row r="653" spans="1:72" x14ac:dyDescent="0.3">
      <c r="A653">
        <v>1611</v>
      </c>
      <c r="B653" s="18" t="s">
        <v>544</v>
      </c>
      <c r="C653" s="43" t="str">
        <f>VLOOKUP($A653,[2]CreatureTable!$A:$I,9,FALSE)</f>
        <v>Mechanic</v>
      </c>
      <c r="D653">
        <v>1</v>
      </c>
      <c r="E653">
        <v>1</v>
      </c>
      <c r="F653" s="18">
        <v>1</v>
      </c>
      <c r="G653" s="10">
        <v>100</v>
      </c>
      <c r="H653" s="10">
        <v>100</v>
      </c>
      <c r="I653" s="10">
        <v>3600</v>
      </c>
      <c r="J653" s="10">
        <v>50</v>
      </c>
      <c r="K653" s="10">
        <v>50</v>
      </c>
      <c r="L653" s="2"/>
      <c r="M653" s="10">
        <v>100</v>
      </c>
      <c r="N653" s="10">
        <v>0</v>
      </c>
      <c r="O653" s="10">
        <v>0</v>
      </c>
      <c r="P653" s="10">
        <v>0</v>
      </c>
      <c r="Q653" s="10">
        <v>0</v>
      </c>
      <c r="R653" s="10">
        <v>0</v>
      </c>
      <c r="S653" s="10">
        <v>100</v>
      </c>
      <c r="T653" s="10">
        <v>150</v>
      </c>
      <c r="U653" s="10">
        <v>0</v>
      </c>
      <c r="V653" s="10">
        <v>0</v>
      </c>
      <c r="W653" s="2"/>
      <c r="X653" s="10">
        <v>100</v>
      </c>
      <c r="Y653" s="10">
        <v>0</v>
      </c>
      <c r="Z653" s="10">
        <v>0</v>
      </c>
      <c r="AA653" s="10">
        <v>200</v>
      </c>
      <c r="AB653" s="10">
        <v>250</v>
      </c>
      <c r="AC653" s="10">
        <v>0</v>
      </c>
      <c r="AD653" s="10">
        <v>100</v>
      </c>
      <c r="AE653" s="10">
        <v>150</v>
      </c>
      <c r="AF653" s="10">
        <v>0</v>
      </c>
      <c r="AG653" s="10">
        <v>0</v>
      </c>
      <c r="AH653" s="10">
        <v>0</v>
      </c>
      <c r="AI653" s="10">
        <v>0</v>
      </c>
      <c r="AJ653" s="3"/>
      <c r="AK653" s="10">
        <v>0</v>
      </c>
      <c r="AL653" s="10">
        <v>0</v>
      </c>
      <c r="AM653" s="3"/>
      <c r="AN653" s="10">
        <f>ROUND(VLOOKUP($C653,$B$4:$BH$42,39,FALSE),0)</f>
        <v>0</v>
      </c>
      <c r="AO653" s="10">
        <f>ROUND(VLOOKUP($C653,$B$4:$BH$42,40,FALSE),0)</f>
        <v>0</v>
      </c>
      <c r="AP653" s="10">
        <f>ROUND(VLOOKUP($C653,$B$4:$BH$42,41,FALSE),0)</f>
        <v>0</v>
      </c>
      <c r="AQ653" s="10">
        <f>ROUND(VLOOKUP($C653,$B$4:$BH$42,42,FALSE),0)</f>
        <v>0</v>
      </c>
      <c r="AR653" s="10">
        <f>ROUND(VLOOKUP($C653,$B$4:$BH$42,43,FALSE),0)</f>
        <v>0</v>
      </c>
      <c r="AS653" s="10">
        <f>ROUND(VLOOKUP($C653,$B$4:$BH$42,44,FALSE),0)</f>
        <v>0</v>
      </c>
      <c r="AT653" s="10">
        <f>ROUND(VLOOKUP($C653,$B$4:$BH$42,45,FALSE),0)</f>
        <v>0</v>
      </c>
      <c r="AU653" s="10">
        <f>ROUND(VLOOKUP($C653,$B$4:$BH$42,46,FALSE),0)</f>
        <v>0</v>
      </c>
      <c r="AV653" s="10">
        <f>ROUND(VLOOKUP($C653,$B$4:$BH$42,47,FALSE),0)</f>
        <v>0</v>
      </c>
      <c r="AW653" s="10">
        <f>ROUND(VLOOKUP($C653,$B$4:$BH$42,48,FALSE),0)</f>
        <v>0</v>
      </c>
      <c r="AX653" s="10">
        <f>ROUND(VLOOKUP($C653,$B$4:$BH$42,49,FALSE),0)</f>
        <v>0</v>
      </c>
      <c r="AY653" s="3"/>
      <c r="AZ653" s="10">
        <v>6000</v>
      </c>
      <c r="BA653" s="10">
        <v>2000</v>
      </c>
      <c r="BB653" s="10">
        <v>400</v>
      </c>
      <c r="BC653" s="10">
        <v>0</v>
      </c>
      <c r="BD653" s="10">
        <v>0</v>
      </c>
      <c r="BE653" s="10">
        <v>60</v>
      </c>
      <c r="BF653" s="3"/>
      <c r="BG653" s="10">
        <v>1000</v>
      </c>
      <c r="BH653" s="10">
        <v>5000</v>
      </c>
      <c r="BI653" s="3"/>
      <c r="BJ653" s="21">
        <v>1</v>
      </c>
      <c r="BK653" s="65">
        <v>0</v>
      </c>
      <c r="BL653" s="65">
        <v>0</v>
      </c>
      <c r="BM653" s="6">
        <f t="shared" ref="BM653:BM654" si="2466">MAX(G653*(1+M653/1000*(1+O653/1000))*(1+0.5*T653/1000)*(1+0.25*S653/1000),(H653*(1+X653/1000*(1+Z653/1000))*(1+0.5*AE653/1000)*(1+0.25*AD653/1000)))*BG653/1000</f>
        <v>121.20625</v>
      </c>
      <c r="BN653" s="8">
        <f t="shared" ref="BN653:BN654" si="2467">(BQ653+BS653)/2*(1+AI653/2000)*(1+AH653/2000)*(1+AN653/2000)*(1+AK653/2000)</f>
        <v>250.60532687651326</v>
      </c>
      <c r="BO653" s="12">
        <f t="shared" ref="BO653:BO654" si="2468">SQRT(BM653*BN653)</f>
        <v>174.28405521081493</v>
      </c>
      <c r="BP653" s="50">
        <f>(1-'#Constant'!$A$3)/($J653*'#Constant'!$B$3/'#Constant'!$C$3^($D653-1)+1)+'#Constant'!$A$3</f>
        <v>0.87217391304347835</v>
      </c>
      <c r="BQ653" s="4">
        <f t="shared" ref="BQ653:BQ654" si="2469">I653/(BP653*(1-Q653/1000*(0.5+R653/1000))*(1-P653/1000)*(1-V653/1000)*(1+U653/1000))/20</f>
        <v>206.38085742771682</v>
      </c>
      <c r="BR653" s="50">
        <f>(1-'#Constant'!$A$3)/($K653*'#Constant'!$B$3/'#Constant'!$C$3^($D653-1)+1)+'#Constant'!$A$3</f>
        <v>0.87217391304347835</v>
      </c>
      <c r="BS653" s="4">
        <f t="shared" ref="BS653:BS654" si="2470">I653/(BR653*(1-AB653/1000*(0.5+AC653/1000))*(1-AA653/1000)*(1-AG653/1000)*(1+AF653/1000))/20</f>
        <v>294.8297963253097</v>
      </c>
      <c r="BT653">
        <f>BO653/$BO$4*100</f>
        <v>132.46247951866042</v>
      </c>
    </row>
    <row r="654" spans="1:72" s="13" customFormat="1" ht="17.25" thickBot="1" x14ac:dyDescent="0.35">
      <c r="B654" s="20"/>
      <c r="D654" s="14">
        <v>1</v>
      </c>
      <c r="E654" s="14">
        <v>1</v>
      </c>
      <c r="F654" s="19">
        <v>1</v>
      </c>
      <c r="G654" s="15">
        <f t="shared" ref="G654:K654" si="2471">G653</f>
        <v>100</v>
      </c>
      <c r="H654" s="15">
        <f t="shared" si="2471"/>
        <v>100</v>
      </c>
      <c r="I654" s="15">
        <f t="shared" si="2471"/>
        <v>3600</v>
      </c>
      <c r="J654" s="15">
        <f t="shared" si="2471"/>
        <v>50</v>
      </c>
      <c r="K654" s="15">
        <f t="shared" si="2471"/>
        <v>50</v>
      </c>
      <c r="L654" s="16"/>
      <c r="M654" s="15">
        <v>100</v>
      </c>
      <c r="N654" s="15">
        <v>0</v>
      </c>
      <c r="O654" s="15">
        <v>0</v>
      </c>
      <c r="P654" s="15">
        <v>0</v>
      </c>
      <c r="Q654" s="15">
        <v>0</v>
      </c>
      <c r="R654" s="15">
        <v>0</v>
      </c>
      <c r="S654" s="15">
        <v>100</v>
      </c>
      <c r="T654" s="15">
        <v>150</v>
      </c>
      <c r="U654" s="15">
        <v>0</v>
      </c>
      <c r="V654" s="15">
        <v>0</v>
      </c>
      <c r="W654" s="16"/>
      <c r="X654" s="15">
        <v>100</v>
      </c>
      <c r="Y654" s="15">
        <v>0</v>
      </c>
      <c r="Z654" s="15">
        <v>0</v>
      </c>
      <c r="AA654" s="15">
        <v>200</v>
      </c>
      <c r="AB654" s="15">
        <v>250</v>
      </c>
      <c r="AC654" s="15">
        <v>0</v>
      </c>
      <c r="AD654" s="15">
        <v>100</v>
      </c>
      <c r="AE654" s="15">
        <v>150</v>
      </c>
      <c r="AF654" s="15">
        <v>0</v>
      </c>
      <c r="AG654" s="15">
        <v>0</v>
      </c>
      <c r="AH654" s="15">
        <v>0</v>
      </c>
      <c r="AI654" s="15">
        <v>0</v>
      </c>
      <c r="AJ654" s="17"/>
      <c r="AK654" s="15">
        <v>0</v>
      </c>
      <c r="AL654" s="15">
        <v>0</v>
      </c>
      <c r="AM654" s="17"/>
      <c r="AN654" s="15">
        <f t="shared" ref="AN654:AX654" si="2472">AN653</f>
        <v>0</v>
      </c>
      <c r="AO654" s="15">
        <f t="shared" si="2472"/>
        <v>0</v>
      </c>
      <c r="AP654" s="15">
        <f t="shared" si="2472"/>
        <v>0</v>
      </c>
      <c r="AQ654" s="15">
        <f t="shared" si="2472"/>
        <v>0</v>
      </c>
      <c r="AR654" s="15">
        <f t="shared" si="2472"/>
        <v>0</v>
      </c>
      <c r="AS654" s="15">
        <f t="shared" si="2472"/>
        <v>0</v>
      </c>
      <c r="AT654" s="15">
        <f t="shared" si="2472"/>
        <v>0</v>
      </c>
      <c r="AU654" s="15">
        <f t="shared" si="2472"/>
        <v>0</v>
      </c>
      <c r="AV654" s="15">
        <f t="shared" si="2472"/>
        <v>0</v>
      </c>
      <c r="AW654" s="15">
        <f t="shared" si="2472"/>
        <v>0</v>
      </c>
      <c r="AX654" s="15">
        <f t="shared" si="2472"/>
        <v>0</v>
      </c>
      <c r="AY654" s="17"/>
      <c r="AZ654" s="15">
        <f t="shared" ref="AZ654:BA654" si="2473">AZ653</f>
        <v>6000</v>
      </c>
      <c r="BA654" s="15">
        <f t="shared" si="2473"/>
        <v>2000</v>
      </c>
      <c r="BB654" s="15">
        <f>BB653</f>
        <v>400</v>
      </c>
      <c r="BC654" s="15">
        <f t="shared" ref="BC654:BE654" si="2474">BC653</f>
        <v>0</v>
      </c>
      <c r="BD654" s="15">
        <f t="shared" si="2474"/>
        <v>0</v>
      </c>
      <c r="BE654" s="15">
        <f t="shared" si="2474"/>
        <v>60</v>
      </c>
      <c r="BF654" s="17"/>
      <c r="BG654" s="15">
        <f t="shared" ref="BG654:BH654" si="2475">BG653</f>
        <v>1000</v>
      </c>
      <c r="BH654" s="15">
        <f t="shared" si="2475"/>
        <v>5000</v>
      </c>
      <c r="BI654" s="17"/>
      <c r="BJ654" s="22">
        <f>G654/G653</f>
        <v>1</v>
      </c>
      <c r="BK654" s="65">
        <f>BK653</f>
        <v>0</v>
      </c>
      <c r="BL654" s="65">
        <f>BL653</f>
        <v>0</v>
      </c>
      <c r="BM654" s="6">
        <f t="shared" si="2466"/>
        <v>121.20625</v>
      </c>
      <c r="BN654" s="8">
        <f t="shared" si="2467"/>
        <v>250.60532687651326</v>
      </c>
      <c r="BO654" s="12">
        <f t="shared" si="2468"/>
        <v>174.28405521081493</v>
      </c>
      <c r="BP654" s="50">
        <f>(1-'#Constant'!$A$3)/($J654*'#Constant'!$B$3/'#Constant'!$C$3^($D654-1)+1)+'#Constant'!$A$3</f>
        <v>0.87217391304347835</v>
      </c>
      <c r="BQ654" s="4">
        <f t="shared" si="2469"/>
        <v>206.38085742771682</v>
      </c>
      <c r="BR654" s="50">
        <f>(1-'#Constant'!$A$3)/($K654*'#Constant'!$B$3/'#Constant'!$C$3^($D654-1)+1)+'#Constant'!$A$3</f>
        <v>0.87217391304347835</v>
      </c>
      <c r="BS654" s="4">
        <f t="shared" si="2470"/>
        <v>294.8297963253097</v>
      </c>
      <c r="BT654"/>
    </row>
    <row r="655" spans="1:72" x14ac:dyDescent="0.3">
      <c r="A655">
        <v>25604</v>
      </c>
      <c r="B655" s="18" t="e">
        <f>VLOOKUP(CONCATENATE("CREATURE_NAME_",A655),[1]Localization_Hero!$A:$E,2,FALSE)</f>
        <v>#N/A</v>
      </c>
      <c r="C655" s="43" t="str">
        <f>VLOOKUP($A655,[2]CreatureTable!$A:$I,9,FALSE)</f>
        <v>Warrior</v>
      </c>
      <c r="D655">
        <v>1</v>
      </c>
      <c r="E655">
        <v>1</v>
      </c>
      <c r="F655" s="18">
        <v>1</v>
      </c>
      <c r="G655" s="10">
        <v>100</v>
      </c>
      <c r="H655" s="10">
        <v>100</v>
      </c>
      <c r="I655" s="10">
        <v>3600</v>
      </c>
      <c r="J655" s="10">
        <v>50</v>
      </c>
      <c r="K655" s="10">
        <v>50</v>
      </c>
      <c r="L655" s="2"/>
      <c r="M655" s="10">
        <v>50</v>
      </c>
      <c r="N655" s="10">
        <v>0</v>
      </c>
      <c r="O655" s="10">
        <v>0</v>
      </c>
      <c r="P655" s="10">
        <v>100</v>
      </c>
      <c r="Q655" s="10">
        <v>0</v>
      </c>
      <c r="R655" s="10">
        <v>0</v>
      </c>
      <c r="S655" s="10">
        <v>100</v>
      </c>
      <c r="T655" s="10">
        <v>0</v>
      </c>
      <c r="U655" s="10">
        <v>0</v>
      </c>
      <c r="V655" s="10">
        <v>100</v>
      </c>
      <c r="W655" s="2"/>
      <c r="X655" s="10">
        <v>150</v>
      </c>
      <c r="Y655" s="10">
        <v>0</v>
      </c>
      <c r="Z655" s="10">
        <v>0</v>
      </c>
      <c r="AA655" s="10">
        <v>100</v>
      </c>
      <c r="AB655" s="10">
        <v>0</v>
      </c>
      <c r="AC655" s="10">
        <v>0</v>
      </c>
      <c r="AD655" s="10">
        <v>100</v>
      </c>
      <c r="AE655" s="10">
        <v>0</v>
      </c>
      <c r="AF655" s="10">
        <v>0</v>
      </c>
      <c r="AG655" s="10">
        <v>100</v>
      </c>
      <c r="AH655" s="10">
        <v>0</v>
      </c>
      <c r="AI655" s="10">
        <v>0</v>
      </c>
      <c r="AJ655" s="3"/>
      <c r="AK655" s="10">
        <v>150</v>
      </c>
      <c r="AL655" s="10">
        <v>0</v>
      </c>
      <c r="AM655" s="3"/>
      <c r="AN655" s="10">
        <f>ROUND(VLOOKUP($C655,$B$4:$BH$42,39,FALSE),0)</f>
        <v>0</v>
      </c>
      <c r="AO655" s="10">
        <f>ROUND(VLOOKUP($C655,$B$4:$BH$42,40,FALSE),0)</f>
        <v>0</v>
      </c>
      <c r="AP655" s="10">
        <f>ROUND(VLOOKUP($C655,$B$4:$BH$42,41,FALSE),0)</f>
        <v>0</v>
      </c>
      <c r="AQ655" s="10">
        <f>ROUND(VLOOKUP($C655,$B$4:$BH$42,42,FALSE),0)</f>
        <v>0</v>
      </c>
      <c r="AR655" s="10">
        <f>ROUND(VLOOKUP($C655,$B$4:$BH$42,43,FALSE),0)</f>
        <v>0</v>
      </c>
      <c r="AS655" s="10">
        <f>ROUND(VLOOKUP($C655,$B$4:$BH$42,44,FALSE),0)</f>
        <v>0</v>
      </c>
      <c r="AT655" s="10">
        <f>ROUND(VLOOKUP($C655,$B$4:$BH$42,45,FALSE),0)</f>
        <v>0</v>
      </c>
      <c r="AU655" s="10">
        <f>ROUND(VLOOKUP($C655,$B$4:$BH$42,46,FALSE),0)</f>
        <v>0</v>
      </c>
      <c r="AV655" s="10">
        <f>ROUND(VLOOKUP($C655,$B$4:$BH$42,47,FALSE),0)</f>
        <v>0</v>
      </c>
      <c r="AW655" s="10">
        <f>ROUND(VLOOKUP($C655,$B$4:$BH$42,48,FALSE),0)</f>
        <v>0</v>
      </c>
      <c r="AX655" s="10">
        <f>ROUND(VLOOKUP($C655,$B$4:$BH$42,49,FALSE),0)</f>
        <v>0</v>
      </c>
      <c r="AY655" s="3"/>
      <c r="AZ655" s="10">
        <v>0</v>
      </c>
      <c r="BA655" s="10">
        <v>0</v>
      </c>
      <c r="BB655" s="10">
        <v>0</v>
      </c>
      <c r="BC655" s="10">
        <v>0</v>
      </c>
      <c r="BD655" s="10">
        <v>0</v>
      </c>
      <c r="BE655" s="10">
        <v>0</v>
      </c>
      <c r="BF655" s="3"/>
      <c r="BG655" s="10">
        <v>1000</v>
      </c>
      <c r="BH655" s="10">
        <v>4500</v>
      </c>
      <c r="BI655" s="3"/>
      <c r="BJ655" s="21">
        <v>1</v>
      </c>
      <c r="BK655" s="65">
        <v>0</v>
      </c>
      <c r="BL655" s="65">
        <v>0</v>
      </c>
      <c r="BM655" s="6">
        <f t="shared" si="2026"/>
        <v>117.87499999999997</v>
      </c>
      <c r="BN655" s="8">
        <f t="shared" si="2027"/>
        <v>273.90052066024145</v>
      </c>
      <c r="BO655" s="12">
        <f t="shared" si="1724"/>
        <v>179.68312072319412</v>
      </c>
      <c r="BP655" s="50">
        <f>(1-'#Constant'!$A$3)/($J655*'#Constant'!$B$3/'#Constant'!$C$3^($D655-1)+1)+'#Constant'!$A$3</f>
        <v>0.87217391304347835</v>
      </c>
      <c r="BQ655" s="4">
        <f t="shared" si="2028"/>
        <v>254.79118200952695</v>
      </c>
      <c r="BR655" s="50">
        <f>(1-'#Constant'!$A$3)/($K655*'#Constant'!$B$3/'#Constant'!$C$3^($D655-1)+1)+'#Constant'!$A$3</f>
        <v>0.87217391304347835</v>
      </c>
      <c r="BS655" s="4">
        <f t="shared" si="2029"/>
        <v>254.79118200952695</v>
      </c>
      <c r="BT655">
        <f>BO655/$BO$4*100</f>
        <v>136.56597369079429</v>
      </c>
    </row>
    <row r="656" spans="1:72" s="13" customFormat="1" ht="17.25" thickBot="1" x14ac:dyDescent="0.35">
      <c r="B656" s="20"/>
      <c r="D656" s="14">
        <v>1</v>
      </c>
      <c r="E656" s="14">
        <v>1</v>
      </c>
      <c r="F656" s="19">
        <v>1</v>
      </c>
      <c r="G656" s="15">
        <f t="shared" ref="G656:K656" si="2476">G655</f>
        <v>100</v>
      </c>
      <c r="H656" s="15">
        <f t="shared" si="2476"/>
        <v>100</v>
      </c>
      <c r="I656" s="15">
        <f t="shared" si="2476"/>
        <v>3600</v>
      </c>
      <c r="J656" s="15">
        <f t="shared" si="2476"/>
        <v>50</v>
      </c>
      <c r="K656" s="15">
        <f t="shared" si="2476"/>
        <v>50</v>
      </c>
      <c r="L656" s="16"/>
      <c r="M656" s="15">
        <v>50</v>
      </c>
      <c r="N656" s="15">
        <v>0</v>
      </c>
      <c r="O656" s="15">
        <v>0</v>
      </c>
      <c r="P656" s="15">
        <v>100</v>
      </c>
      <c r="Q656" s="15">
        <v>0</v>
      </c>
      <c r="R656" s="15">
        <v>0</v>
      </c>
      <c r="S656" s="15">
        <v>100</v>
      </c>
      <c r="T656" s="15">
        <v>0</v>
      </c>
      <c r="U656" s="15">
        <v>0</v>
      </c>
      <c r="V656" s="15">
        <v>100</v>
      </c>
      <c r="W656" s="16"/>
      <c r="X656" s="15">
        <v>150</v>
      </c>
      <c r="Y656" s="15">
        <v>0</v>
      </c>
      <c r="Z656" s="15">
        <v>0</v>
      </c>
      <c r="AA656" s="15">
        <v>100</v>
      </c>
      <c r="AB656" s="15">
        <v>0</v>
      </c>
      <c r="AC656" s="15">
        <v>0</v>
      </c>
      <c r="AD656" s="15">
        <v>100</v>
      </c>
      <c r="AE656" s="15">
        <v>0</v>
      </c>
      <c r="AF656" s="15">
        <v>0</v>
      </c>
      <c r="AG656" s="15">
        <v>100</v>
      </c>
      <c r="AH656" s="15">
        <v>0</v>
      </c>
      <c r="AI656" s="15">
        <v>0</v>
      </c>
      <c r="AJ656" s="17"/>
      <c r="AK656" s="15">
        <v>150</v>
      </c>
      <c r="AL656" s="15">
        <v>0</v>
      </c>
      <c r="AM656" s="17"/>
      <c r="AN656" s="15">
        <f t="shared" ref="AN656:AX656" si="2477">AN655</f>
        <v>0</v>
      </c>
      <c r="AO656" s="15">
        <f t="shared" si="2477"/>
        <v>0</v>
      </c>
      <c r="AP656" s="15">
        <f t="shared" si="2477"/>
        <v>0</v>
      </c>
      <c r="AQ656" s="15">
        <f t="shared" si="2477"/>
        <v>0</v>
      </c>
      <c r="AR656" s="15">
        <f t="shared" si="2477"/>
        <v>0</v>
      </c>
      <c r="AS656" s="15">
        <f t="shared" si="2477"/>
        <v>0</v>
      </c>
      <c r="AT656" s="15">
        <f t="shared" si="2477"/>
        <v>0</v>
      </c>
      <c r="AU656" s="15">
        <f t="shared" si="2477"/>
        <v>0</v>
      </c>
      <c r="AV656" s="15">
        <f t="shared" si="2477"/>
        <v>0</v>
      </c>
      <c r="AW656" s="15">
        <f t="shared" si="2477"/>
        <v>0</v>
      </c>
      <c r="AX656" s="15">
        <f t="shared" si="2477"/>
        <v>0</v>
      </c>
      <c r="AY656" s="17"/>
      <c r="AZ656" s="15">
        <f t="shared" ref="AZ656:BE656" si="2478">AZ655</f>
        <v>0</v>
      </c>
      <c r="BA656" s="15">
        <f t="shared" si="2478"/>
        <v>0</v>
      </c>
      <c r="BB656" s="15">
        <v>0</v>
      </c>
      <c r="BC656" s="15">
        <f t="shared" si="2478"/>
        <v>0</v>
      </c>
      <c r="BD656" s="15">
        <f t="shared" si="2478"/>
        <v>0</v>
      </c>
      <c r="BE656" s="15">
        <f t="shared" si="2478"/>
        <v>0</v>
      </c>
      <c r="BF656" s="17"/>
      <c r="BG656" s="15">
        <f t="shared" ref="BG656:BH656" si="2479">BG655</f>
        <v>1000</v>
      </c>
      <c r="BH656" s="15">
        <f t="shared" si="2479"/>
        <v>4500</v>
      </c>
      <c r="BI656" s="17"/>
      <c r="BJ656" s="22">
        <f>G656/G655</f>
        <v>1</v>
      </c>
      <c r="BK656" s="65">
        <f t="shared" ref="BK656:BL656" si="2480">BK655</f>
        <v>0</v>
      </c>
      <c r="BL656" s="65">
        <f t="shared" si="2480"/>
        <v>0</v>
      </c>
      <c r="BM656" s="6">
        <f t="shared" si="2026"/>
        <v>117.87499999999997</v>
      </c>
      <c r="BN656" s="8">
        <f t="shared" si="2027"/>
        <v>273.90052066024145</v>
      </c>
      <c r="BO656" s="12">
        <f t="shared" si="1724"/>
        <v>179.68312072319412</v>
      </c>
      <c r="BP656" s="50">
        <f>(1-'#Constant'!$A$3)/($J656*'#Constant'!$B$3/'#Constant'!$C$3^($D656-1)+1)+'#Constant'!$A$3</f>
        <v>0.87217391304347835</v>
      </c>
      <c r="BQ656" s="4">
        <f t="shared" si="2028"/>
        <v>254.79118200952695</v>
      </c>
      <c r="BR656" s="50">
        <f>(1-'#Constant'!$A$3)/($K656*'#Constant'!$B$3/'#Constant'!$C$3^($D656-1)+1)+'#Constant'!$A$3</f>
        <v>0.87217391304347835</v>
      </c>
      <c r="BS656" s="4">
        <f t="shared" si="2029"/>
        <v>254.79118200952695</v>
      </c>
      <c r="BT656"/>
    </row>
    <row r="657" spans="1:72" s="34" customFormat="1" ht="27" thickBot="1" x14ac:dyDescent="0.35">
      <c r="B657" s="39" t="s">
        <v>61</v>
      </c>
      <c r="C657" s="42"/>
      <c r="F657" s="35"/>
      <c r="G657" s="36"/>
      <c r="H657" s="36"/>
      <c r="I657" s="36"/>
      <c r="J657" s="36"/>
      <c r="K657" s="36"/>
      <c r="L657" s="16"/>
      <c r="M657" s="36"/>
      <c r="N657" s="36"/>
      <c r="O657" s="36"/>
      <c r="P657" s="36"/>
      <c r="Q657" s="36"/>
      <c r="R657" s="36"/>
      <c r="S657" s="36"/>
      <c r="T657" s="36"/>
      <c r="U657" s="36"/>
      <c r="V657" s="36"/>
      <c r="W657" s="16"/>
      <c r="X657" s="36"/>
      <c r="Y657" s="36"/>
      <c r="Z657" s="36"/>
      <c r="AA657" s="36"/>
      <c r="AB657" s="36"/>
      <c r="AC657" s="36"/>
      <c r="AD657" s="36"/>
      <c r="AE657" s="36"/>
      <c r="AF657" s="36"/>
      <c r="AG657" s="36"/>
      <c r="AH657" s="36"/>
      <c r="AI657" s="36"/>
      <c r="AJ657" s="16"/>
      <c r="AK657" s="36"/>
      <c r="AL657" s="36"/>
      <c r="AM657" s="17"/>
      <c r="AN657" s="36"/>
      <c r="AO657" s="36"/>
      <c r="AP657" s="36"/>
      <c r="AQ657" s="36"/>
      <c r="AR657" s="36"/>
      <c r="AS657" s="36"/>
      <c r="AT657" s="36"/>
      <c r="AU657" s="36"/>
      <c r="AV657" s="36"/>
      <c r="AW657" s="36"/>
      <c r="AX657" s="36"/>
      <c r="AY657" s="17"/>
      <c r="AZ657" s="36"/>
      <c r="BA657" s="36"/>
      <c r="BB657" s="36"/>
      <c r="BC657" s="36"/>
      <c r="BD657" s="36"/>
      <c r="BE657" s="36"/>
      <c r="BF657" s="17"/>
      <c r="BG657" s="36"/>
      <c r="BH657" s="36"/>
      <c r="BI657" s="17"/>
      <c r="BJ657" s="37"/>
      <c r="BK657" s="36"/>
      <c r="BL657" s="36"/>
      <c r="BM657" s="38"/>
      <c r="BN657" s="38"/>
      <c r="BO657" s="38"/>
      <c r="BP657" s="38"/>
      <c r="BQ657" s="38"/>
      <c r="BR657" s="38"/>
      <c r="BS657" s="38"/>
    </row>
    <row r="658" spans="1:72" x14ac:dyDescent="0.3">
      <c r="A658">
        <v>1001</v>
      </c>
      <c r="B658" s="18" t="str">
        <f>VLOOKUP(CONCATENATE("CREATURE_NAME_",A658),[1]Localization_Hero!$A:$E,2,FALSE)</f>
        <v>고블린 약탈꾼</v>
      </c>
      <c r="C658" t="s">
        <v>81</v>
      </c>
      <c r="D658">
        <v>1</v>
      </c>
      <c r="E658">
        <v>1</v>
      </c>
      <c r="F658" s="18">
        <v>1</v>
      </c>
      <c r="G658" s="10">
        <v>100</v>
      </c>
      <c r="H658" s="10">
        <v>100</v>
      </c>
      <c r="I658" s="10">
        <v>2500</v>
      </c>
      <c r="J658" s="10">
        <v>28</v>
      </c>
      <c r="K658" s="10">
        <v>20</v>
      </c>
      <c r="L658" s="2"/>
      <c r="M658" s="10">
        <v>50</v>
      </c>
      <c r="N658" s="10">
        <v>0</v>
      </c>
      <c r="O658" s="10">
        <v>0</v>
      </c>
      <c r="P658" s="10">
        <v>25</v>
      </c>
      <c r="Q658" s="10">
        <v>255</v>
      </c>
      <c r="R658" s="10">
        <v>0</v>
      </c>
      <c r="S658" s="10">
        <v>0</v>
      </c>
      <c r="T658" s="10">
        <v>0</v>
      </c>
      <c r="U658" s="10">
        <v>0</v>
      </c>
      <c r="V658" s="10">
        <v>0</v>
      </c>
      <c r="W658" s="2"/>
      <c r="X658" s="10">
        <v>50</v>
      </c>
      <c r="Y658" s="10">
        <v>0</v>
      </c>
      <c r="Z658" s="10">
        <v>0</v>
      </c>
      <c r="AA658" s="10">
        <v>25</v>
      </c>
      <c r="AB658" s="10">
        <v>0</v>
      </c>
      <c r="AC658" s="10">
        <v>0</v>
      </c>
      <c r="AD658" s="10">
        <v>0</v>
      </c>
      <c r="AE658" s="10">
        <v>0</v>
      </c>
      <c r="AF658" s="10">
        <v>0</v>
      </c>
      <c r="AG658" s="10">
        <v>0</v>
      </c>
      <c r="AH658" s="10">
        <v>0</v>
      </c>
      <c r="AI658" s="10">
        <v>0</v>
      </c>
      <c r="AJ658" s="3"/>
      <c r="AK658" s="10">
        <v>0</v>
      </c>
      <c r="AL658" s="10">
        <v>0</v>
      </c>
      <c r="AM658" s="3"/>
      <c r="AN658" s="10">
        <v>0</v>
      </c>
      <c r="AO658" s="10">
        <v>0</v>
      </c>
      <c r="AP658" s="10">
        <v>0</v>
      </c>
      <c r="AQ658" s="10">
        <v>0</v>
      </c>
      <c r="AR658" s="10">
        <v>0</v>
      </c>
      <c r="AS658" s="10">
        <v>0</v>
      </c>
      <c r="AT658" s="10">
        <v>0</v>
      </c>
      <c r="AU658" s="10">
        <v>0</v>
      </c>
      <c r="AV658" s="10">
        <v>0</v>
      </c>
      <c r="AW658" s="10">
        <v>0</v>
      </c>
      <c r="AX658" s="10">
        <v>0</v>
      </c>
      <c r="AY658" s="3"/>
      <c r="AZ658" s="10">
        <v>6000</v>
      </c>
      <c r="BA658" s="10">
        <v>6000</v>
      </c>
      <c r="BB658" s="10">
        <v>0</v>
      </c>
      <c r="BC658" s="10">
        <v>0</v>
      </c>
      <c r="BD658" s="10">
        <v>0</v>
      </c>
      <c r="BE658" s="10">
        <v>250</v>
      </c>
      <c r="BF658" s="3"/>
      <c r="BG658" s="10">
        <v>1000</v>
      </c>
      <c r="BH658" s="10">
        <v>5000</v>
      </c>
      <c r="BI658" s="3"/>
      <c r="BJ658" s="21">
        <v>1</v>
      </c>
      <c r="BK658" s="65">
        <v>0</v>
      </c>
      <c r="BL658" s="65">
        <v>0</v>
      </c>
      <c r="BM658" s="6">
        <f t="shared" ref="BM658:BM727" si="2481">MAX(G658*(1+M658/1000*(1+O658/1000))*(1+0.5*T658/1000)*(1+0.25*S658/1000),(H658*(1+X658/1000*(1+Z658/1000))*(1+0.5*AE658/1000)*(1+0.25*AD658/1000)))*BG658/1000</f>
        <v>105</v>
      </c>
      <c r="BN658" s="8">
        <f t="shared" ref="BN658:BN727" si="2482">(BQ658+BS658)/2*(1+AI658/2000)*(1+AH658/2000)*(1+AN658/2000)*(1+AK658/2000)</f>
        <v>147.37517041643275</v>
      </c>
      <c r="BO658" s="12">
        <f t="shared" ref="BO658:BO727" si="2483">SQRT(BM658*BN658)</f>
        <v>124.39611285617183</v>
      </c>
      <c r="BP658" s="50">
        <f>(1-'#Constant'!$A$3)/($J658*'#Constant'!$B$3/'#Constant'!$C$3^($D658-1)+1)+'#Constant'!$A$3</f>
        <v>0.92405904059040589</v>
      </c>
      <c r="BQ658" s="4">
        <f t="shared" ref="BQ658:BQ727" si="2484">I658/(BP658*(1-Q658/1000*(0.5+R658/1000))*(1-P658/1000)*(1-V658/1000)*(1+U658/1000))/20</f>
        <v>159.01578640074814</v>
      </c>
      <c r="BR658" s="50">
        <f>(1-'#Constant'!$A$3)/($K658*'#Constant'!$B$3/'#Constant'!$C$3^($D658-1)+1)+'#Constant'!$A$3</f>
        <v>0.94452830188679238</v>
      </c>
      <c r="BS658" s="4">
        <f t="shared" ref="BS658:BS727" si="2485">I658/(BR658*(1-AB658/1000*(0.5+AC658/1000))*(1-AA658/1000)*(1-AG658/1000)*(1+AF658/1000))/20</f>
        <v>135.73455443211736</v>
      </c>
      <c r="BT658">
        <f>BO658/$BO$4*100</f>
        <v>94.545754810903233</v>
      </c>
    </row>
    <row r="659" spans="1:72" s="13" customFormat="1" ht="17.25" thickBot="1" x14ac:dyDescent="0.35">
      <c r="B659" s="20"/>
      <c r="D659" s="14">
        <v>1</v>
      </c>
      <c r="E659" s="14">
        <v>1</v>
      </c>
      <c r="F659" s="19">
        <v>1</v>
      </c>
      <c r="G659" s="15">
        <f>G658</f>
        <v>100</v>
      </c>
      <c r="H659" s="15">
        <f>H658</f>
        <v>100</v>
      </c>
      <c r="I659" s="15">
        <f>I658</f>
        <v>2500</v>
      </c>
      <c r="J659" s="15">
        <v>28</v>
      </c>
      <c r="K659" s="15">
        <v>20</v>
      </c>
      <c r="L659" s="16"/>
      <c r="M659" s="15">
        <f t="shared" ref="M659:V659" si="2486">M658</f>
        <v>50</v>
      </c>
      <c r="N659" s="15">
        <f t="shared" si="2486"/>
        <v>0</v>
      </c>
      <c r="O659" s="15">
        <f t="shared" si="2486"/>
        <v>0</v>
      </c>
      <c r="P659" s="15">
        <v>25</v>
      </c>
      <c r="Q659" s="15">
        <f t="shared" si="2486"/>
        <v>255</v>
      </c>
      <c r="R659" s="15">
        <f t="shared" si="2486"/>
        <v>0</v>
      </c>
      <c r="S659" s="15">
        <f t="shared" si="2486"/>
        <v>0</v>
      </c>
      <c r="T659" s="15">
        <f t="shared" si="2486"/>
        <v>0</v>
      </c>
      <c r="U659" s="15">
        <f t="shared" si="2486"/>
        <v>0</v>
      </c>
      <c r="V659" s="15">
        <f t="shared" si="2486"/>
        <v>0</v>
      </c>
      <c r="W659" s="16"/>
      <c r="X659" s="15">
        <f t="shared" ref="X659:AI659" si="2487">X658</f>
        <v>50</v>
      </c>
      <c r="Y659" s="15">
        <f t="shared" si="2487"/>
        <v>0</v>
      </c>
      <c r="Z659" s="15">
        <f t="shared" si="2487"/>
        <v>0</v>
      </c>
      <c r="AA659" s="15">
        <v>25</v>
      </c>
      <c r="AB659" s="15">
        <f t="shared" si="2487"/>
        <v>0</v>
      </c>
      <c r="AC659" s="15">
        <f t="shared" si="2487"/>
        <v>0</v>
      </c>
      <c r="AD659" s="15">
        <f t="shared" si="2487"/>
        <v>0</v>
      </c>
      <c r="AE659" s="15">
        <f t="shared" si="2487"/>
        <v>0</v>
      </c>
      <c r="AF659" s="15">
        <f t="shared" si="2487"/>
        <v>0</v>
      </c>
      <c r="AG659" s="15">
        <f t="shared" si="2487"/>
        <v>0</v>
      </c>
      <c r="AH659" s="15">
        <f t="shared" si="2487"/>
        <v>0</v>
      </c>
      <c r="AI659" s="15">
        <f t="shared" si="2487"/>
        <v>0</v>
      </c>
      <c r="AJ659" s="17"/>
      <c r="AK659" s="15">
        <f>AK658</f>
        <v>0</v>
      </c>
      <c r="AL659" s="15">
        <f>AL658</f>
        <v>0</v>
      </c>
      <c r="AM659" s="17"/>
      <c r="AN659" s="15">
        <f t="shared" ref="AN659:AX659" si="2488">AN658</f>
        <v>0</v>
      </c>
      <c r="AO659" s="15">
        <f t="shared" si="2488"/>
        <v>0</v>
      </c>
      <c r="AP659" s="15">
        <f t="shared" si="2488"/>
        <v>0</v>
      </c>
      <c r="AQ659" s="15">
        <f t="shared" si="2488"/>
        <v>0</v>
      </c>
      <c r="AR659" s="15">
        <f t="shared" si="2488"/>
        <v>0</v>
      </c>
      <c r="AS659" s="15">
        <f t="shared" si="2488"/>
        <v>0</v>
      </c>
      <c r="AT659" s="15">
        <f t="shared" si="2488"/>
        <v>0</v>
      </c>
      <c r="AU659" s="15">
        <f t="shared" si="2488"/>
        <v>0</v>
      </c>
      <c r="AV659" s="15">
        <f t="shared" si="2488"/>
        <v>0</v>
      </c>
      <c r="AW659" s="15">
        <f t="shared" si="2488"/>
        <v>0</v>
      </c>
      <c r="AX659" s="15">
        <f t="shared" si="2488"/>
        <v>0</v>
      </c>
      <c r="AY659" s="17"/>
      <c r="AZ659" s="15">
        <f t="shared" ref="AZ659" si="2489">AZ658</f>
        <v>6000</v>
      </c>
      <c r="BA659" s="15">
        <f t="shared" ref="BA659" si="2490">BA658</f>
        <v>6000</v>
      </c>
      <c r="BB659" s="15">
        <v>0</v>
      </c>
      <c r="BC659" s="15">
        <f t="shared" ref="BC659" si="2491">BC658</f>
        <v>0</v>
      </c>
      <c r="BD659" s="15">
        <f t="shared" ref="BD659:BE659" si="2492">BD658</f>
        <v>0</v>
      </c>
      <c r="BE659" s="15">
        <f t="shared" si="2492"/>
        <v>250</v>
      </c>
      <c r="BF659" s="17"/>
      <c r="BG659" s="15">
        <f t="shared" ref="BG659" si="2493">BG658</f>
        <v>1000</v>
      </c>
      <c r="BH659" s="15">
        <f t="shared" ref="BH659" si="2494">BH658</f>
        <v>5000</v>
      </c>
      <c r="BI659" s="17"/>
      <c r="BJ659" s="22">
        <f>G659/G658</f>
        <v>1</v>
      </c>
      <c r="BK659" s="65">
        <f>BK658</f>
        <v>0</v>
      </c>
      <c r="BL659" s="65">
        <f>BL658</f>
        <v>0</v>
      </c>
      <c r="BM659" s="6">
        <f t="shared" si="2481"/>
        <v>105</v>
      </c>
      <c r="BN659" s="8">
        <f t="shared" si="2482"/>
        <v>147.37517041643275</v>
      </c>
      <c r="BO659" s="12">
        <f t="shared" si="2483"/>
        <v>124.39611285617183</v>
      </c>
      <c r="BP659" s="50">
        <f>(1-'#Constant'!$A$3)/($J659*'#Constant'!$B$3/'#Constant'!$C$3^($D659-1)+1)+'#Constant'!$A$3</f>
        <v>0.92405904059040589</v>
      </c>
      <c r="BQ659" s="4">
        <f t="shared" si="2484"/>
        <v>159.01578640074814</v>
      </c>
      <c r="BR659" s="50">
        <f>(1-'#Constant'!$A$3)/($K659*'#Constant'!$B$3/'#Constant'!$C$3^($D659-1)+1)+'#Constant'!$A$3</f>
        <v>0.94452830188679238</v>
      </c>
      <c r="BS659" s="4">
        <f t="shared" si="2485"/>
        <v>135.73455443211736</v>
      </c>
      <c r="BT659"/>
    </row>
    <row r="660" spans="1:72" x14ac:dyDescent="0.3">
      <c r="A660">
        <v>1002</v>
      </c>
      <c r="B660" s="18" t="str">
        <f>VLOOKUP(CONCATENATE("CREATURE_NAME_",A660),[1]Localization_Hero!$A:$E,2,FALSE)</f>
        <v>고블린 사냥꾼</v>
      </c>
      <c r="C660" t="s">
        <v>82</v>
      </c>
      <c r="D660">
        <v>1</v>
      </c>
      <c r="E660">
        <v>1</v>
      </c>
      <c r="F660" s="18">
        <v>1</v>
      </c>
      <c r="G660" s="10">
        <v>100</v>
      </c>
      <c r="H660" s="10">
        <v>100</v>
      </c>
      <c r="I660" s="10">
        <v>2500</v>
      </c>
      <c r="J660" s="10">
        <v>18</v>
      </c>
      <c r="K660" s="10">
        <v>14</v>
      </c>
      <c r="L660" s="2"/>
      <c r="M660" s="10">
        <v>250</v>
      </c>
      <c r="N660" s="10">
        <v>0</v>
      </c>
      <c r="O660" s="10">
        <v>0</v>
      </c>
      <c r="P660" s="10">
        <v>158.5</v>
      </c>
      <c r="Q660" s="10">
        <v>0</v>
      </c>
      <c r="R660" s="10">
        <v>0</v>
      </c>
      <c r="S660" s="10">
        <v>0</v>
      </c>
      <c r="T660" s="10">
        <v>0</v>
      </c>
      <c r="U660" s="10">
        <v>0</v>
      </c>
      <c r="V660" s="10">
        <v>0</v>
      </c>
      <c r="W660" s="2"/>
      <c r="X660" s="10">
        <v>250</v>
      </c>
      <c r="Y660" s="10">
        <v>0</v>
      </c>
      <c r="Z660" s="10">
        <v>0</v>
      </c>
      <c r="AA660" s="10">
        <v>158.5</v>
      </c>
      <c r="AB660" s="10">
        <v>0</v>
      </c>
      <c r="AC660" s="10">
        <v>0</v>
      </c>
      <c r="AD660" s="10">
        <v>0</v>
      </c>
      <c r="AE660" s="10">
        <v>0</v>
      </c>
      <c r="AF660" s="10">
        <v>0</v>
      </c>
      <c r="AG660" s="10">
        <v>0</v>
      </c>
      <c r="AH660" s="10">
        <v>0</v>
      </c>
      <c r="AI660" s="10">
        <v>0</v>
      </c>
      <c r="AJ660" s="3"/>
      <c r="AK660" s="10">
        <v>0</v>
      </c>
      <c r="AL660" s="10">
        <v>0</v>
      </c>
      <c r="AM660" s="3"/>
      <c r="AN660" s="10">
        <v>0</v>
      </c>
      <c r="AO660" s="10">
        <v>0</v>
      </c>
      <c r="AP660" s="10">
        <v>0</v>
      </c>
      <c r="AQ660" s="10">
        <v>0</v>
      </c>
      <c r="AR660" s="10">
        <v>0</v>
      </c>
      <c r="AS660" s="10">
        <v>0</v>
      </c>
      <c r="AT660" s="10">
        <v>0</v>
      </c>
      <c r="AU660" s="10">
        <v>0</v>
      </c>
      <c r="AV660" s="10">
        <v>0</v>
      </c>
      <c r="AW660" s="10">
        <v>0</v>
      </c>
      <c r="AX660" s="10">
        <v>0</v>
      </c>
      <c r="AY660" s="3"/>
      <c r="AZ660" s="10">
        <v>6000</v>
      </c>
      <c r="BA660" s="10">
        <v>6000</v>
      </c>
      <c r="BB660" s="10">
        <v>0</v>
      </c>
      <c r="BC660" s="10">
        <v>0</v>
      </c>
      <c r="BD660" s="10">
        <v>0</v>
      </c>
      <c r="BE660" s="10">
        <v>250</v>
      </c>
      <c r="BF660" s="3"/>
      <c r="BG660" s="10">
        <v>1000</v>
      </c>
      <c r="BH660" s="10">
        <v>5000</v>
      </c>
      <c r="BI660" s="3"/>
      <c r="BJ660" s="21">
        <v>1</v>
      </c>
      <c r="BK660" s="65">
        <v>0</v>
      </c>
      <c r="BL660" s="65">
        <v>0</v>
      </c>
      <c r="BM660" s="6">
        <f t="shared" si="2481"/>
        <v>125</v>
      </c>
      <c r="BN660" s="8">
        <f t="shared" si="2482"/>
        <v>155.52498237354553</v>
      </c>
      <c r="BO660" s="12">
        <f t="shared" si="2483"/>
        <v>139.42963385411721</v>
      </c>
      <c r="BP660" s="50">
        <f>(1-'#Constant'!$A$3)/($J660*'#Constant'!$B$3/'#Constant'!$C$3^($D660-1)+1)+'#Constant'!$A$3</f>
        <v>0.9497912713472485</v>
      </c>
      <c r="BQ660" s="4">
        <f t="shared" si="2484"/>
        <v>156.39674807773264</v>
      </c>
      <c r="BR660" s="50">
        <f>(1-'#Constant'!$A$3)/($K660*'#Constant'!$B$3/'#Constant'!$C$3^($D660-1)+1)+'#Constant'!$A$3</f>
        <v>0.96049904030710165</v>
      </c>
      <c r="BS660" s="4">
        <f t="shared" si="2485"/>
        <v>154.65321666935841</v>
      </c>
      <c r="BT660">
        <f>BO660/$BO$4*100</f>
        <v>105.97179986634397</v>
      </c>
    </row>
    <row r="661" spans="1:72" s="13" customFormat="1" ht="17.25" thickBot="1" x14ac:dyDescent="0.35">
      <c r="B661" s="20"/>
      <c r="D661" s="14">
        <v>1</v>
      </c>
      <c r="E661" s="14">
        <v>1</v>
      </c>
      <c r="F661" s="19">
        <v>1</v>
      </c>
      <c r="G661" s="15">
        <f t="shared" ref="G661:H661" si="2495">G660</f>
        <v>100</v>
      </c>
      <c r="H661" s="15">
        <f t="shared" si="2495"/>
        <v>100</v>
      </c>
      <c r="I661" s="15">
        <v>2500</v>
      </c>
      <c r="J661" s="15">
        <v>18</v>
      </c>
      <c r="K661" s="15">
        <v>14</v>
      </c>
      <c r="L661" s="16"/>
      <c r="M661" s="15">
        <f t="shared" ref="M661:V661" si="2496">M660</f>
        <v>250</v>
      </c>
      <c r="N661" s="15">
        <f t="shared" si="2496"/>
        <v>0</v>
      </c>
      <c r="O661" s="15">
        <f t="shared" si="2496"/>
        <v>0</v>
      </c>
      <c r="P661" s="15">
        <v>158.5</v>
      </c>
      <c r="Q661" s="15">
        <f t="shared" si="2496"/>
        <v>0</v>
      </c>
      <c r="R661" s="15">
        <f t="shared" si="2496"/>
        <v>0</v>
      </c>
      <c r="S661" s="15">
        <f t="shared" si="2496"/>
        <v>0</v>
      </c>
      <c r="T661" s="15">
        <f t="shared" si="2496"/>
        <v>0</v>
      </c>
      <c r="U661" s="15">
        <f t="shared" si="2496"/>
        <v>0</v>
      </c>
      <c r="V661" s="15">
        <f t="shared" si="2496"/>
        <v>0</v>
      </c>
      <c r="W661" s="16"/>
      <c r="X661" s="15">
        <f t="shared" ref="X661:AI661" si="2497">X660</f>
        <v>250</v>
      </c>
      <c r="Y661" s="15">
        <f t="shared" si="2497"/>
        <v>0</v>
      </c>
      <c r="Z661" s="15">
        <f t="shared" si="2497"/>
        <v>0</v>
      </c>
      <c r="AA661" s="15">
        <v>158.5</v>
      </c>
      <c r="AB661" s="15">
        <f t="shared" si="2497"/>
        <v>0</v>
      </c>
      <c r="AC661" s="15">
        <f t="shared" si="2497"/>
        <v>0</v>
      </c>
      <c r="AD661" s="15">
        <f t="shared" si="2497"/>
        <v>0</v>
      </c>
      <c r="AE661" s="15">
        <f t="shared" si="2497"/>
        <v>0</v>
      </c>
      <c r="AF661" s="15">
        <f t="shared" si="2497"/>
        <v>0</v>
      </c>
      <c r="AG661" s="15">
        <f t="shared" si="2497"/>
        <v>0</v>
      </c>
      <c r="AH661" s="15">
        <f t="shared" si="2497"/>
        <v>0</v>
      </c>
      <c r="AI661" s="15">
        <f t="shared" si="2497"/>
        <v>0</v>
      </c>
      <c r="AJ661" s="17"/>
      <c r="AK661" s="15">
        <f>AK660</f>
        <v>0</v>
      </c>
      <c r="AL661" s="15">
        <f>AL660</f>
        <v>0</v>
      </c>
      <c r="AM661" s="17"/>
      <c r="AN661" s="15">
        <f t="shared" ref="AN661:AX661" si="2498">AN660</f>
        <v>0</v>
      </c>
      <c r="AO661" s="15">
        <f t="shared" si="2498"/>
        <v>0</v>
      </c>
      <c r="AP661" s="15">
        <f t="shared" si="2498"/>
        <v>0</v>
      </c>
      <c r="AQ661" s="15">
        <f t="shared" si="2498"/>
        <v>0</v>
      </c>
      <c r="AR661" s="15">
        <f t="shared" si="2498"/>
        <v>0</v>
      </c>
      <c r="AS661" s="15">
        <f t="shared" si="2498"/>
        <v>0</v>
      </c>
      <c r="AT661" s="15">
        <f t="shared" si="2498"/>
        <v>0</v>
      </c>
      <c r="AU661" s="15">
        <f t="shared" si="2498"/>
        <v>0</v>
      </c>
      <c r="AV661" s="15">
        <f t="shared" si="2498"/>
        <v>0</v>
      </c>
      <c r="AW661" s="15">
        <f t="shared" si="2498"/>
        <v>0</v>
      </c>
      <c r="AX661" s="15">
        <f t="shared" si="2498"/>
        <v>0</v>
      </c>
      <c r="AY661" s="17"/>
      <c r="AZ661" s="15">
        <f t="shared" ref="AZ661" si="2499">AZ660</f>
        <v>6000</v>
      </c>
      <c r="BA661" s="15">
        <f t="shared" ref="BA661" si="2500">BA660</f>
        <v>6000</v>
      </c>
      <c r="BB661" s="15">
        <v>0</v>
      </c>
      <c r="BC661" s="15">
        <f t="shared" ref="BC661" si="2501">BC660</f>
        <v>0</v>
      </c>
      <c r="BD661" s="15">
        <f t="shared" ref="BD661:BE661" si="2502">BD660</f>
        <v>0</v>
      </c>
      <c r="BE661" s="15">
        <f t="shared" si="2502"/>
        <v>250</v>
      </c>
      <c r="BF661" s="17"/>
      <c r="BG661" s="15">
        <f t="shared" ref="BG661" si="2503">BG660</f>
        <v>1000</v>
      </c>
      <c r="BH661" s="15">
        <f t="shared" ref="BH661" si="2504">BH660</f>
        <v>5000</v>
      </c>
      <c r="BI661" s="17"/>
      <c r="BJ661" s="22">
        <f>G661/G660</f>
        <v>1</v>
      </c>
      <c r="BK661" s="65">
        <f t="shared" ref="BK661:BL661" si="2505">BK660</f>
        <v>0</v>
      </c>
      <c r="BL661" s="65">
        <f t="shared" si="2505"/>
        <v>0</v>
      </c>
      <c r="BM661" s="6">
        <f t="shared" si="2481"/>
        <v>125</v>
      </c>
      <c r="BN661" s="8">
        <f t="shared" si="2482"/>
        <v>155.52498237354553</v>
      </c>
      <c r="BO661" s="12">
        <f t="shared" si="2483"/>
        <v>139.42963385411721</v>
      </c>
      <c r="BP661" s="50">
        <f>(1-'#Constant'!$A$3)/($J661*'#Constant'!$B$3/'#Constant'!$C$3^($D661-1)+1)+'#Constant'!$A$3</f>
        <v>0.9497912713472485</v>
      </c>
      <c r="BQ661" s="4">
        <f t="shared" si="2484"/>
        <v>156.39674807773264</v>
      </c>
      <c r="BR661" s="50">
        <f>(1-'#Constant'!$A$3)/($K661*'#Constant'!$B$3/'#Constant'!$C$3^($D661-1)+1)+'#Constant'!$A$3</f>
        <v>0.96049904030710165</v>
      </c>
      <c r="BS661" s="4">
        <f t="shared" si="2485"/>
        <v>154.65321666935841</v>
      </c>
      <c r="BT661"/>
    </row>
    <row r="662" spans="1:72" x14ac:dyDescent="0.3">
      <c r="A662">
        <v>1003</v>
      </c>
      <c r="B662" s="18" t="str">
        <f>VLOOKUP(CONCATENATE("CREATURE_NAME_",A662),[1]Localization_Hero!$A:$E,2,FALSE)</f>
        <v>고블린 폭탄광</v>
      </c>
      <c r="C662" t="s">
        <v>83</v>
      </c>
      <c r="D662">
        <v>1</v>
      </c>
      <c r="E662">
        <v>1</v>
      </c>
      <c r="F662" s="18">
        <v>1</v>
      </c>
      <c r="G662" s="10">
        <v>100</v>
      </c>
      <c r="H662" s="10">
        <v>100</v>
      </c>
      <c r="I662" s="10">
        <v>2500</v>
      </c>
      <c r="J662" s="10">
        <v>14</v>
      </c>
      <c r="K662" s="10">
        <v>14</v>
      </c>
      <c r="L662" s="2"/>
      <c r="M662" s="10">
        <v>50</v>
      </c>
      <c r="N662" s="10">
        <v>0</v>
      </c>
      <c r="O662" s="10">
        <v>0</v>
      </c>
      <c r="P662" s="10">
        <v>25</v>
      </c>
      <c r="Q662" s="10">
        <v>0</v>
      </c>
      <c r="R662" s="10">
        <v>0</v>
      </c>
      <c r="S662" s="10">
        <v>0</v>
      </c>
      <c r="T662" s="10">
        <v>900</v>
      </c>
      <c r="U662" s="10">
        <v>0</v>
      </c>
      <c r="V662" s="10">
        <v>0</v>
      </c>
      <c r="W662" s="2"/>
      <c r="X662" s="10">
        <v>50</v>
      </c>
      <c r="Y662" s="10">
        <v>0</v>
      </c>
      <c r="Z662" s="10">
        <v>0</v>
      </c>
      <c r="AA662" s="10">
        <v>25</v>
      </c>
      <c r="AB662" s="10">
        <v>0</v>
      </c>
      <c r="AC662" s="10">
        <v>0</v>
      </c>
      <c r="AD662" s="10">
        <v>0</v>
      </c>
      <c r="AE662" s="10">
        <v>900</v>
      </c>
      <c r="AF662" s="10">
        <v>0</v>
      </c>
      <c r="AG662" s="10">
        <v>0</v>
      </c>
      <c r="AH662" s="10">
        <v>0</v>
      </c>
      <c r="AI662" s="10">
        <v>0</v>
      </c>
      <c r="AJ662" s="3"/>
      <c r="AK662" s="10">
        <v>0</v>
      </c>
      <c r="AL662" s="10">
        <v>0</v>
      </c>
      <c r="AM662" s="3"/>
      <c r="AN662" s="10">
        <v>0</v>
      </c>
      <c r="AO662" s="10">
        <v>0</v>
      </c>
      <c r="AP662" s="10">
        <v>0</v>
      </c>
      <c r="AQ662" s="10">
        <v>0</v>
      </c>
      <c r="AR662" s="10">
        <v>0</v>
      </c>
      <c r="AS662" s="10">
        <v>0</v>
      </c>
      <c r="AT662" s="10">
        <v>0</v>
      </c>
      <c r="AU662" s="10">
        <v>0</v>
      </c>
      <c r="AV662" s="10">
        <v>0</v>
      </c>
      <c r="AW662" s="10">
        <v>0</v>
      </c>
      <c r="AX662" s="10">
        <v>0</v>
      </c>
      <c r="AY662" s="3"/>
      <c r="AZ662" s="10">
        <v>6000</v>
      </c>
      <c r="BA662" s="10">
        <v>6000</v>
      </c>
      <c r="BB662" s="10">
        <v>0</v>
      </c>
      <c r="BC662" s="10">
        <v>0</v>
      </c>
      <c r="BD662" s="10">
        <v>0</v>
      </c>
      <c r="BE662" s="10">
        <v>250</v>
      </c>
      <c r="BF662" s="3"/>
      <c r="BG662" s="10">
        <v>1000</v>
      </c>
      <c r="BH662" s="10">
        <v>5000</v>
      </c>
      <c r="BI662" s="3"/>
      <c r="BJ662" s="21">
        <v>1</v>
      </c>
      <c r="BK662" s="65">
        <v>0</v>
      </c>
      <c r="BL662" s="65">
        <v>0</v>
      </c>
      <c r="BM662" s="6">
        <f t="shared" si="2481"/>
        <v>152.25</v>
      </c>
      <c r="BN662" s="8">
        <f t="shared" si="2482"/>
        <v>133.47762238693855</v>
      </c>
      <c r="BO662" s="12">
        <f t="shared" si="2483"/>
        <v>142.55514023847542</v>
      </c>
      <c r="BP662" s="50">
        <f>(1-'#Constant'!$A$3)/($J662*'#Constant'!$B$3/'#Constant'!$C$3^($D662-1)+1)+'#Constant'!$A$3</f>
        <v>0.96049904030710165</v>
      </c>
      <c r="BQ662" s="4">
        <f t="shared" si="2484"/>
        <v>133.47762238693855</v>
      </c>
      <c r="BR662" s="50">
        <f>(1-'#Constant'!$A$3)/($K662*'#Constant'!$B$3/'#Constant'!$C$3^($D662-1)+1)+'#Constant'!$A$3</f>
        <v>0.96049904030710165</v>
      </c>
      <c r="BS662" s="4">
        <f t="shared" si="2485"/>
        <v>133.47762238693855</v>
      </c>
      <c r="BT662">
        <f>BO662/$BO$4*100</f>
        <v>108.34730303513757</v>
      </c>
    </row>
    <row r="663" spans="1:72" s="13" customFormat="1" ht="17.25" thickBot="1" x14ac:dyDescent="0.35">
      <c r="B663" s="20"/>
      <c r="D663" s="14">
        <v>1</v>
      </c>
      <c r="E663" s="14">
        <v>1</v>
      </c>
      <c r="F663" s="19">
        <v>1</v>
      </c>
      <c r="G663" s="15">
        <f t="shared" ref="G663:H663" si="2506">G662</f>
        <v>100</v>
      </c>
      <c r="H663" s="15">
        <f t="shared" si="2506"/>
        <v>100</v>
      </c>
      <c r="I663" s="15">
        <v>2500</v>
      </c>
      <c r="J663" s="15">
        <v>14</v>
      </c>
      <c r="K663" s="15">
        <v>14</v>
      </c>
      <c r="L663" s="16"/>
      <c r="M663" s="15">
        <f t="shared" ref="M663:V663" si="2507">M662</f>
        <v>50</v>
      </c>
      <c r="N663" s="15">
        <f t="shared" si="2507"/>
        <v>0</v>
      </c>
      <c r="O663" s="15">
        <f t="shared" si="2507"/>
        <v>0</v>
      </c>
      <c r="P663" s="15">
        <v>25</v>
      </c>
      <c r="Q663" s="15">
        <f t="shared" si="2507"/>
        <v>0</v>
      </c>
      <c r="R663" s="15">
        <f t="shared" si="2507"/>
        <v>0</v>
      </c>
      <c r="S663" s="15">
        <f t="shared" si="2507"/>
        <v>0</v>
      </c>
      <c r="T663" s="15">
        <f t="shared" si="2507"/>
        <v>900</v>
      </c>
      <c r="U663" s="15">
        <f t="shared" si="2507"/>
        <v>0</v>
      </c>
      <c r="V663" s="15">
        <f t="shared" si="2507"/>
        <v>0</v>
      </c>
      <c r="W663" s="16"/>
      <c r="X663" s="15">
        <f t="shared" ref="X663:AI663" si="2508">X662</f>
        <v>50</v>
      </c>
      <c r="Y663" s="15">
        <f t="shared" si="2508"/>
        <v>0</v>
      </c>
      <c r="Z663" s="15">
        <f t="shared" si="2508"/>
        <v>0</v>
      </c>
      <c r="AA663" s="15">
        <v>25</v>
      </c>
      <c r="AB663" s="15">
        <f t="shared" si="2508"/>
        <v>0</v>
      </c>
      <c r="AC663" s="15">
        <f t="shared" si="2508"/>
        <v>0</v>
      </c>
      <c r="AD663" s="15">
        <f t="shared" si="2508"/>
        <v>0</v>
      </c>
      <c r="AE663" s="15">
        <f t="shared" si="2508"/>
        <v>900</v>
      </c>
      <c r="AF663" s="15">
        <f t="shared" si="2508"/>
        <v>0</v>
      </c>
      <c r="AG663" s="15">
        <f t="shared" si="2508"/>
        <v>0</v>
      </c>
      <c r="AH663" s="15">
        <f t="shared" si="2508"/>
        <v>0</v>
      </c>
      <c r="AI663" s="15">
        <f t="shared" si="2508"/>
        <v>0</v>
      </c>
      <c r="AJ663" s="17"/>
      <c r="AK663" s="15">
        <f>AK662</f>
        <v>0</v>
      </c>
      <c r="AL663" s="15">
        <f>AL662</f>
        <v>0</v>
      </c>
      <c r="AM663" s="17"/>
      <c r="AN663" s="15">
        <f t="shared" ref="AN663:AX663" si="2509">AN662</f>
        <v>0</v>
      </c>
      <c r="AO663" s="15">
        <f t="shared" si="2509"/>
        <v>0</v>
      </c>
      <c r="AP663" s="15">
        <f t="shared" si="2509"/>
        <v>0</v>
      </c>
      <c r="AQ663" s="15">
        <f t="shared" si="2509"/>
        <v>0</v>
      </c>
      <c r="AR663" s="15">
        <f t="shared" si="2509"/>
        <v>0</v>
      </c>
      <c r="AS663" s="15">
        <f t="shared" si="2509"/>
        <v>0</v>
      </c>
      <c r="AT663" s="15">
        <f t="shared" si="2509"/>
        <v>0</v>
      </c>
      <c r="AU663" s="15">
        <f t="shared" si="2509"/>
        <v>0</v>
      </c>
      <c r="AV663" s="15">
        <f t="shared" si="2509"/>
        <v>0</v>
      </c>
      <c r="AW663" s="15">
        <f t="shared" si="2509"/>
        <v>0</v>
      </c>
      <c r="AX663" s="15">
        <f t="shared" si="2509"/>
        <v>0</v>
      </c>
      <c r="AY663" s="17"/>
      <c r="AZ663" s="15">
        <f t="shared" ref="AZ663:AZ673" si="2510">AZ662</f>
        <v>6000</v>
      </c>
      <c r="BA663" s="15">
        <f t="shared" ref="BA663:BA673" si="2511">BA662</f>
        <v>6000</v>
      </c>
      <c r="BB663" s="15">
        <v>0</v>
      </c>
      <c r="BC663" s="15">
        <f t="shared" ref="BC663:BE673" si="2512">BC662</f>
        <v>0</v>
      </c>
      <c r="BD663" s="15">
        <f t="shared" ref="BD663:BE671" si="2513">BD662</f>
        <v>0</v>
      </c>
      <c r="BE663" s="15">
        <f t="shared" si="2513"/>
        <v>250</v>
      </c>
      <c r="BF663" s="17"/>
      <c r="BG663" s="15">
        <f t="shared" ref="BG663:BG673" si="2514">BG662</f>
        <v>1000</v>
      </c>
      <c r="BH663" s="15">
        <f t="shared" ref="BH663:BH673" si="2515">BH662</f>
        <v>5000</v>
      </c>
      <c r="BI663" s="17"/>
      <c r="BJ663" s="22">
        <f>G663/G662</f>
        <v>1</v>
      </c>
      <c r="BK663" s="65">
        <f t="shared" ref="BK663:BL663" si="2516">BK662</f>
        <v>0</v>
      </c>
      <c r="BL663" s="65">
        <f t="shared" si="2516"/>
        <v>0</v>
      </c>
      <c r="BM663" s="6">
        <f t="shared" si="2481"/>
        <v>152.25</v>
      </c>
      <c r="BN663" s="8">
        <f t="shared" si="2482"/>
        <v>133.47762238693855</v>
      </c>
      <c r="BO663" s="12">
        <f t="shared" si="2483"/>
        <v>142.55514023847542</v>
      </c>
      <c r="BP663" s="50">
        <f>(1-'#Constant'!$A$3)/($J663*'#Constant'!$B$3/'#Constant'!$C$3^($D663-1)+1)+'#Constant'!$A$3</f>
        <v>0.96049904030710165</v>
      </c>
      <c r="BQ663" s="4">
        <f t="shared" si="2484"/>
        <v>133.47762238693855</v>
      </c>
      <c r="BR663" s="50">
        <f>(1-'#Constant'!$A$3)/($K663*'#Constant'!$B$3/'#Constant'!$C$3^($D663-1)+1)+'#Constant'!$A$3</f>
        <v>0.96049904030710165</v>
      </c>
      <c r="BS663" s="4">
        <f t="shared" si="2485"/>
        <v>133.47762238693855</v>
      </c>
      <c r="BT663"/>
    </row>
    <row r="664" spans="1:72" x14ac:dyDescent="0.3">
      <c r="A664">
        <v>1004</v>
      </c>
      <c r="B664" s="18" t="str">
        <f>VLOOKUP(CONCATENATE("CREATURE_NAME_",A664),[1]Localization_Hero!$A:$E,2,FALSE)</f>
        <v>고블린 감시탑</v>
      </c>
      <c r="C664" t="s">
        <v>172</v>
      </c>
      <c r="D664">
        <v>1</v>
      </c>
      <c r="E664">
        <v>1</v>
      </c>
      <c r="F664" s="18">
        <v>1</v>
      </c>
      <c r="G664" s="10">
        <v>100</v>
      </c>
      <c r="H664" s="10">
        <v>100</v>
      </c>
      <c r="I664" s="10">
        <v>2500</v>
      </c>
      <c r="J664" s="10">
        <v>28</v>
      </c>
      <c r="K664" s="10">
        <v>28</v>
      </c>
      <c r="L664" s="2"/>
      <c r="M664" s="10">
        <v>50</v>
      </c>
      <c r="N664" s="10">
        <v>0</v>
      </c>
      <c r="O664" s="10">
        <v>0</v>
      </c>
      <c r="P664" s="10">
        <v>0</v>
      </c>
      <c r="Q664" s="10">
        <v>0</v>
      </c>
      <c r="R664" s="10">
        <v>0</v>
      </c>
      <c r="S664" s="10">
        <v>100</v>
      </c>
      <c r="T664" s="10">
        <v>0</v>
      </c>
      <c r="U664" s="10">
        <v>0</v>
      </c>
      <c r="V664" s="10">
        <v>0</v>
      </c>
      <c r="W664" s="2"/>
      <c r="X664" s="10">
        <v>50</v>
      </c>
      <c r="Y664" s="10">
        <v>0</v>
      </c>
      <c r="Z664" s="10">
        <v>0</v>
      </c>
      <c r="AA664" s="10">
        <v>0</v>
      </c>
      <c r="AB664" s="10">
        <v>0</v>
      </c>
      <c r="AC664" s="10">
        <v>0</v>
      </c>
      <c r="AD664" s="10">
        <v>200</v>
      </c>
      <c r="AE664" s="10">
        <v>0</v>
      </c>
      <c r="AF664" s="10">
        <v>0</v>
      </c>
      <c r="AG664" s="10">
        <v>0</v>
      </c>
      <c r="AH664" s="10">
        <v>0</v>
      </c>
      <c r="AI664" s="10">
        <v>0</v>
      </c>
      <c r="AJ664" s="3"/>
      <c r="AK664" s="10">
        <v>0</v>
      </c>
      <c r="AL664" s="10">
        <v>0</v>
      </c>
      <c r="AM664" s="3"/>
      <c r="AN664" s="10">
        <v>0</v>
      </c>
      <c r="AO664" s="10">
        <v>0</v>
      </c>
      <c r="AP664" s="10">
        <v>0</v>
      </c>
      <c r="AQ664" s="10">
        <v>0</v>
      </c>
      <c r="AR664" s="10">
        <v>0</v>
      </c>
      <c r="AS664" s="10">
        <v>0</v>
      </c>
      <c r="AT664" s="10">
        <v>0</v>
      </c>
      <c r="AU664" s="10">
        <v>0</v>
      </c>
      <c r="AV664" s="10">
        <v>0</v>
      </c>
      <c r="AW664" s="10">
        <v>0</v>
      </c>
      <c r="AX664" s="10">
        <v>0</v>
      </c>
      <c r="AY664" s="3"/>
      <c r="AZ664" s="10">
        <v>6000</v>
      </c>
      <c r="BA664" s="10">
        <v>6000</v>
      </c>
      <c r="BB664" s="10">
        <v>0</v>
      </c>
      <c r="BC664" s="10">
        <v>0</v>
      </c>
      <c r="BD664" s="10">
        <v>0</v>
      </c>
      <c r="BE664" s="10">
        <v>250</v>
      </c>
      <c r="BF664" s="3"/>
      <c r="BG664" s="10">
        <v>1000</v>
      </c>
      <c r="BH664" s="10">
        <v>0</v>
      </c>
      <c r="BI664" s="3"/>
      <c r="BJ664" s="21">
        <v>1</v>
      </c>
      <c r="BK664" s="65">
        <v>0</v>
      </c>
      <c r="BL664" s="65">
        <v>0</v>
      </c>
      <c r="BM664" s="6">
        <f t="shared" si="2481"/>
        <v>110.25</v>
      </c>
      <c r="BN664" s="8">
        <f t="shared" si="2482"/>
        <v>135.27274179378645</v>
      </c>
      <c r="BO664" s="12">
        <f t="shared" si="2483"/>
        <v>122.12215107327972</v>
      </c>
      <c r="BP664" s="50">
        <f>(1-'#Constant'!$A$3)/($J664*'#Constant'!$B$3/'#Constant'!$C$3^($D664-1)+1)+'#Constant'!$A$3</f>
        <v>0.92405904059040589</v>
      </c>
      <c r="BQ664" s="4">
        <f t="shared" si="2484"/>
        <v>135.27274179378645</v>
      </c>
      <c r="BR664" s="50">
        <f>(1-'#Constant'!$A$3)/($K664*'#Constant'!$B$3/'#Constant'!$C$3^($D664-1)+1)+'#Constant'!$A$3</f>
        <v>0.92405904059040589</v>
      </c>
      <c r="BS664" s="4">
        <f t="shared" si="2485"/>
        <v>135.27274179378645</v>
      </c>
      <c r="BT664">
        <f>BO664/$BO$4*100</f>
        <v>92.817457774618362</v>
      </c>
    </row>
    <row r="665" spans="1:72" s="13" customFormat="1" ht="17.25" thickBot="1" x14ac:dyDescent="0.35">
      <c r="B665" s="20"/>
      <c r="D665" s="14">
        <v>1</v>
      </c>
      <c r="E665" s="14">
        <v>1</v>
      </c>
      <c r="F665" s="19">
        <v>1</v>
      </c>
      <c r="G665" s="15">
        <f t="shared" ref="G665:H665" si="2517">G664</f>
        <v>100</v>
      </c>
      <c r="H665" s="15">
        <f t="shared" si="2517"/>
        <v>100</v>
      </c>
      <c r="I665" s="15">
        <v>2500</v>
      </c>
      <c r="J665" s="15">
        <v>28</v>
      </c>
      <c r="K665" s="15">
        <v>28</v>
      </c>
      <c r="L665" s="16"/>
      <c r="M665" s="15">
        <f t="shared" ref="M665:V665" si="2518">M664</f>
        <v>50</v>
      </c>
      <c r="N665" s="15">
        <f t="shared" si="2518"/>
        <v>0</v>
      </c>
      <c r="O665" s="15">
        <f t="shared" si="2518"/>
        <v>0</v>
      </c>
      <c r="P665" s="15">
        <v>0</v>
      </c>
      <c r="Q665" s="15">
        <f t="shared" si="2518"/>
        <v>0</v>
      </c>
      <c r="R665" s="15">
        <f t="shared" si="2518"/>
        <v>0</v>
      </c>
      <c r="S665" s="15">
        <f t="shared" si="2518"/>
        <v>100</v>
      </c>
      <c r="T665" s="15">
        <f t="shared" si="2518"/>
        <v>0</v>
      </c>
      <c r="U665" s="15">
        <f t="shared" si="2518"/>
        <v>0</v>
      </c>
      <c r="V665" s="15">
        <f t="shared" si="2518"/>
        <v>0</v>
      </c>
      <c r="W665" s="16"/>
      <c r="X665" s="15">
        <f t="shared" ref="X665:AI665" si="2519">X664</f>
        <v>50</v>
      </c>
      <c r="Y665" s="15">
        <f t="shared" si="2519"/>
        <v>0</v>
      </c>
      <c r="Z665" s="15">
        <f t="shared" si="2519"/>
        <v>0</v>
      </c>
      <c r="AA665" s="15">
        <v>0</v>
      </c>
      <c r="AB665" s="15">
        <f t="shared" si="2519"/>
        <v>0</v>
      </c>
      <c r="AC665" s="15">
        <f t="shared" si="2519"/>
        <v>0</v>
      </c>
      <c r="AD665" s="15">
        <f t="shared" si="2519"/>
        <v>200</v>
      </c>
      <c r="AE665" s="15">
        <f t="shared" si="2519"/>
        <v>0</v>
      </c>
      <c r="AF665" s="15">
        <f t="shared" si="2519"/>
        <v>0</v>
      </c>
      <c r="AG665" s="15">
        <f t="shared" si="2519"/>
        <v>0</v>
      </c>
      <c r="AH665" s="15">
        <f t="shared" si="2519"/>
        <v>0</v>
      </c>
      <c r="AI665" s="15">
        <f t="shared" si="2519"/>
        <v>0</v>
      </c>
      <c r="AJ665" s="17"/>
      <c r="AK665" s="15">
        <f>AK664</f>
        <v>0</v>
      </c>
      <c r="AL665" s="15">
        <f>AL664</f>
        <v>0</v>
      </c>
      <c r="AM665" s="17"/>
      <c r="AN665" s="15">
        <f t="shared" ref="AN665:AX665" si="2520">AN664</f>
        <v>0</v>
      </c>
      <c r="AO665" s="15">
        <f t="shared" si="2520"/>
        <v>0</v>
      </c>
      <c r="AP665" s="15">
        <f t="shared" si="2520"/>
        <v>0</v>
      </c>
      <c r="AQ665" s="15">
        <f t="shared" si="2520"/>
        <v>0</v>
      </c>
      <c r="AR665" s="15">
        <f t="shared" si="2520"/>
        <v>0</v>
      </c>
      <c r="AS665" s="15">
        <f t="shared" si="2520"/>
        <v>0</v>
      </c>
      <c r="AT665" s="15">
        <f t="shared" si="2520"/>
        <v>0</v>
      </c>
      <c r="AU665" s="15">
        <f t="shared" si="2520"/>
        <v>0</v>
      </c>
      <c r="AV665" s="15">
        <f t="shared" si="2520"/>
        <v>0</v>
      </c>
      <c r="AW665" s="15">
        <f t="shared" si="2520"/>
        <v>0</v>
      </c>
      <c r="AX665" s="15">
        <f t="shared" si="2520"/>
        <v>0</v>
      </c>
      <c r="AY665" s="17"/>
      <c r="AZ665" s="15">
        <f t="shared" si="2510"/>
        <v>6000</v>
      </c>
      <c r="BA665" s="15">
        <f t="shared" si="2511"/>
        <v>6000</v>
      </c>
      <c r="BB665" s="15">
        <v>0</v>
      </c>
      <c r="BC665" s="15">
        <f t="shared" si="2512"/>
        <v>0</v>
      </c>
      <c r="BD665" s="15">
        <f t="shared" si="2513"/>
        <v>0</v>
      </c>
      <c r="BE665" s="15">
        <f t="shared" si="2513"/>
        <v>250</v>
      </c>
      <c r="BF665" s="17"/>
      <c r="BG665" s="15">
        <f t="shared" si="2514"/>
        <v>1000</v>
      </c>
      <c r="BH665" s="15">
        <f t="shared" si="2515"/>
        <v>0</v>
      </c>
      <c r="BI665" s="17"/>
      <c r="BJ665" s="22">
        <f>G665/G664</f>
        <v>1</v>
      </c>
      <c r="BK665" s="65">
        <f t="shared" ref="BK665:BL665" si="2521">BK664</f>
        <v>0</v>
      </c>
      <c r="BL665" s="65">
        <f t="shared" si="2521"/>
        <v>0</v>
      </c>
      <c r="BM665" s="6">
        <f t="shared" si="2481"/>
        <v>110.25</v>
      </c>
      <c r="BN665" s="8">
        <f t="shared" si="2482"/>
        <v>135.27274179378645</v>
      </c>
      <c r="BO665" s="12">
        <f t="shared" si="2483"/>
        <v>122.12215107327972</v>
      </c>
      <c r="BP665" s="50">
        <f>(1-'#Constant'!$A$3)/($J665*'#Constant'!$B$3/'#Constant'!$C$3^($D665-1)+1)+'#Constant'!$A$3</f>
        <v>0.92405904059040589</v>
      </c>
      <c r="BQ665" s="4">
        <f t="shared" si="2484"/>
        <v>135.27274179378645</v>
      </c>
      <c r="BR665" s="50">
        <f>(1-'#Constant'!$A$3)/($K665*'#Constant'!$B$3/'#Constant'!$C$3^($D665-1)+1)+'#Constant'!$A$3</f>
        <v>0.92405904059040589</v>
      </c>
      <c r="BS665" s="4">
        <f t="shared" si="2485"/>
        <v>135.27274179378645</v>
      </c>
      <c r="BT665"/>
    </row>
    <row r="666" spans="1:72" x14ac:dyDescent="0.3">
      <c r="A666">
        <v>1005</v>
      </c>
      <c r="B666" s="18" t="str">
        <f>VLOOKUP(CONCATENATE("CREATURE_NAME_",A666),[1]Localization_Hero!$A:$E,2,FALSE)</f>
        <v>자폭 고블린</v>
      </c>
      <c r="C666" t="s">
        <v>172</v>
      </c>
      <c r="D666">
        <v>1</v>
      </c>
      <c r="E666">
        <v>1</v>
      </c>
      <c r="F666" s="18">
        <v>1</v>
      </c>
      <c r="G666" s="10">
        <v>100</v>
      </c>
      <c r="H666" s="10">
        <v>100</v>
      </c>
      <c r="I666" s="10">
        <v>2500</v>
      </c>
      <c r="J666" s="10">
        <v>30</v>
      </c>
      <c r="K666" s="10">
        <v>20</v>
      </c>
      <c r="L666" s="2"/>
      <c r="M666" s="10">
        <v>0</v>
      </c>
      <c r="N666" s="10">
        <v>0</v>
      </c>
      <c r="O666" s="10">
        <v>0</v>
      </c>
      <c r="P666" s="10">
        <v>0</v>
      </c>
      <c r="Q666" s="10">
        <v>0</v>
      </c>
      <c r="R666" s="10">
        <v>0</v>
      </c>
      <c r="S666" s="10">
        <v>0</v>
      </c>
      <c r="T666" s="10">
        <v>1000</v>
      </c>
      <c r="U666" s="10">
        <v>0</v>
      </c>
      <c r="V666" s="10">
        <v>200</v>
      </c>
      <c r="W666" s="2"/>
      <c r="X666" s="10">
        <v>0</v>
      </c>
      <c r="Y666" s="10">
        <v>0</v>
      </c>
      <c r="Z666" s="10">
        <v>0</v>
      </c>
      <c r="AA666" s="10">
        <v>0</v>
      </c>
      <c r="AB666" s="10">
        <v>0</v>
      </c>
      <c r="AC666" s="10">
        <v>0</v>
      </c>
      <c r="AD666" s="10">
        <v>0</v>
      </c>
      <c r="AE666" s="10">
        <v>1000</v>
      </c>
      <c r="AF666" s="10">
        <v>0</v>
      </c>
      <c r="AG666" s="10">
        <v>0</v>
      </c>
      <c r="AH666" s="10">
        <v>0</v>
      </c>
      <c r="AI666" s="10">
        <v>0</v>
      </c>
      <c r="AJ666" s="3"/>
      <c r="AK666" s="10">
        <v>0</v>
      </c>
      <c r="AL666" s="10">
        <v>0</v>
      </c>
      <c r="AM666" s="3"/>
      <c r="AN666" s="10">
        <v>0</v>
      </c>
      <c r="AO666" s="10">
        <v>0</v>
      </c>
      <c r="AP666" s="10">
        <v>0</v>
      </c>
      <c r="AQ666" s="10">
        <v>0</v>
      </c>
      <c r="AR666" s="10">
        <v>0</v>
      </c>
      <c r="AS666" s="10">
        <v>0</v>
      </c>
      <c r="AT666" s="10">
        <v>0</v>
      </c>
      <c r="AU666" s="10">
        <v>0</v>
      </c>
      <c r="AV666" s="10">
        <v>0</v>
      </c>
      <c r="AW666" s="10">
        <v>0</v>
      </c>
      <c r="AX666" s="10">
        <v>0</v>
      </c>
      <c r="AY666" s="3"/>
      <c r="AZ666" s="10">
        <v>6000</v>
      </c>
      <c r="BA666" s="10">
        <v>6000</v>
      </c>
      <c r="BB666" s="10">
        <v>0</v>
      </c>
      <c r="BC666" s="10">
        <v>0</v>
      </c>
      <c r="BD666" s="10">
        <v>0</v>
      </c>
      <c r="BE666" s="10">
        <v>250</v>
      </c>
      <c r="BF666" s="3"/>
      <c r="BG666" s="10">
        <v>1000</v>
      </c>
      <c r="BH666" s="10">
        <v>500</v>
      </c>
      <c r="BI666" s="3"/>
      <c r="BJ666" s="21">
        <v>1</v>
      </c>
      <c r="BK666" s="65">
        <v>0</v>
      </c>
      <c r="BL666" s="65">
        <v>0</v>
      </c>
      <c r="BM666" s="6">
        <f t="shared" si="2481"/>
        <v>150</v>
      </c>
      <c r="BN666" s="8">
        <f t="shared" si="2482"/>
        <v>151.1738394461683</v>
      </c>
      <c r="BO666" s="12">
        <f t="shared" si="2483"/>
        <v>150.58577594489211</v>
      </c>
      <c r="BP666" s="50">
        <f>(1-'#Constant'!$A$3)/($J666*'#Constant'!$B$3/'#Constant'!$C$3^($D666-1)+1)+'#Constant'!$A$3</f>
        <v>0.91908256880733941</v>
      </c>
      <c r="BQ666" s="4">
        <f t="shared" si="2484"/>
        <v>170.00648832102215</v>
      </c>
      <c r="BR666" s="50">
        <f>(1-'#Constant'!$A$3)/($K666*'#Constant'!$B$3/'#Constant'!$C$3^($D666-1)+1)+'#Constant'!$A$3</f>
        <v>0.94452830188679238</v>
      </c>
      <c r="BS666" s="4">
        <f t="shared" si="2485"/>
        <v>132.34119057131443</v>
      </c>
      <c r="BT666">
        <f>BO666/$BO$4*100</f>
        <v>114.45089017336613</v>
      </c>
    </row>
    <row r="667" spans="1:72" s="13" customFormat="1" ht="17.25" thickBot="1" x14ac:dyDescent="0.35">
      <c r="B667" s="20"/>
      <c r="D667" s="14">
        <v>1</v>
      </c>
      <c r="E667" s="14">
        <v>1</v>
      </c>
      <c r="F667" s="19">
        <v>1</v>
      </c>
      <c r="G667" s="15">
        <f t="shared" ref="G667:H667" si="2522">G666</f>
        <v>100</v>
      </c>
      <c r="H667" s="15">
        <f t="shared" si="2522"/>
        <v>100</v>
      </c>
      <c r="I667" s="15">
        <v>2500</v>
      </c>
      <c r="J667" s="15">
        <f>J666</f>
        <v>30</v>
      </c>
      <c r="K667" s="15">
        <f>K666</f>
        <v>20</v>
      </c>
      <c r="L667" s="16"/>
      <c r="M667" s="15">
        <f t="shared" ref="M667:V667" si="2523">M666</f>
        <v>0</v>
      </c>
      <c r="N667" s="15">
        <f t="shared" si="2523"/>
        <v>0</v>
      </c>
      <c r="O667" s="15">
        <f t="shared" si="2523"/>
        <v>0</v>
      </c>
      <c r="P667" s="15">
        <v>0</v>
      </c>
      <c r="Q667" s="15">
        <f t="shared" si="2523"/>
        <v>0</v>
      </c>
      <c r="R667" s="15">
        <f t="shared" si="2523"/>
        <v>0</v>
      </c>
      <c r="S667" s="15">
        <f t="shared" si="2523"/>
        <v>0</v>
      </c>
      <c r="T667" s="15">
        <f t="shared" si="2523"/>
        <v>1000</v>
      </c>
      <c r="U667" s="15">
        <f t="shared" si="2523"/>
        <v>0</v>
      </c>
      <c r="V667" s="15">
        <f t="shared" si="2523"/>
        <v>200</v>
      </c>
      <c r="W667" s="16"/>
      <c r="X667" s="15">
        <f t="shared" ref="X667:AI667" si="2524">X666</f>
        <v>0</v>
      </c>
      <c r="Y667" s="15">
        <f t="shared" si="2524"/>
        <v>0</v>
      </c>
      <c r="Z667" s="15">
        <f t="shared" si="2524"/>
        <v>0</v>
      </c>
      <c r="AA667" s="15">
        <v>0</v>
      </c>
      <c r="AB667" s="15">
        <f t="shared" si="2524"/>
        <v>0</v>
      </c>
      <c r="AC667" s="15">
        <f t="shared" si="2524"/>
        <v>0</v>
      </c>
      <c r="AD667" s="15">
        <f t="shared" si="2524"/>
        <v>0</v>
      </c>
      <c r="AE667" s="15">
        <f t="shared" si="2524"/>
        <v>1000</v>
      </c>
      <c r="AF667" s="15">
        <f t="shared" si="2524"/>
        <v>0</v>
      </c>
      <c r="AG667" s="15">
        <f t="shared" si="2524"/>
        <v>0</v>
      </c>
      <c r="AH667" s="15">
        <f t="shared" si="2524"/>
        <v>0</v>
      </c>
      <c r="AI667" s="15">
        <f t="shared" si="2524"/>
        <v>0</v>
      </c>
      <c r="AJ667" s="17"/>
      <c r="AK667" s="15">
        <f>AK666</f>
        <v>0</v>
      </c>
      <c r="AL667" s="15">
        <f>AL666</f>
        <v>0</v>
      </c>
      <c r="AM667" s="17"/>
      <c r="AN667" s="15">
        <f t="shared" ref="AN667:AX667" si="2525">AN666</f>
        <v>0</v>
      </c>
      <c r="AO667" s="15">
        <f t="shared" si="2525"/>
        <v>0</v>
      </c>
      <c r="AP667" s="15">
        <f t="shared" si="2525"/>
        <v>0</v>
      </c>
      <c r="AQ667" s="15">
        <f t="shared" si="2525"/>
        <v>0</v>
      </c>
      <c r="AR667" s="15">
        <f t="shared" si="2525"/>
        <v>0</v>
      </c>
      <c r="AS667" s="15">
        <f t="shared" si="2525"/>
        <v>0</v>
      </c>
      <c r="AT667" s="15">
        <f t="shared" si="2525"/>
        <v>0</v>
      </c>
      <c r="AU667" s="15">
        <f t="shared" si="2525"/>
        <v>0</v>
      </c>
      <c r="AV667" s="15">
        <f t="shared" si="2525"/>
        <v>0</v>
      </c>
      <c r="AW667" s="15">
        <f t="shared" si="2525"/>
        <v>0</v>
      </c>
      <c r="AX667" s="15">
        <f t="shared" si="2525"/>
        <v>0</v>
      </c>
      <c r="AY667" s="17"/>
      <c r="AZ667" s="15">
        <f t="shared" si="2510"/>
        <v>6000</v>
      </c>
      <c r="BA667" s="15">
        <f t="shared" si="2511"/>
        <v>6000</v>
      </c>
      <c r="BB667" s="15">
        <v>0</v>
      </c>
      <c r="BC667" s="15">
        <f t="shared" si="2512"/>
        <v>0</v>
      </c>
      <c r="BD667" s="15">
        <f t="shared" si="2513"/>
        <v>0</v>
      </c>
      <c r="BE667" s="15">
        <f t="shared" si="2513"/>
        <v>250</v>
      </c>
      <c r="BF667" s="17"/>
      <c r="BG667" s="15">
        <f t="shared" si="2514"/>
        <v>1000</v>
      </c>
      <c r="BH667" s="15">
        <f t="shared" si="2515"/>
        <v>500</v>
      </c>
      <c r="BI667" s="17"/>
      <c r="BJ667" s="22">
        <f>G667/G666</f>
        <v>1</v>
      </c>
      <c r="BK667" s="65">
        <f>BK666</f>
        <v>0</v>
      </c>
      <c r="BL667" s="65">
        <f>BL666</f>
        <v>0</v>
      </c>
      <c r="BM667" s="6">
        <f t="shared" si="2481"/>
        <v>150</v>
      </c>
      <c r="BN667" s="8">
        <f t="shared" si="2482"/>
        <v>151.1738394461683</v>
      </c>
      <c r="BO667" s="12">
        <f t="shared" si="2483"/>
        <v>150.58577594489211</v>
      </c>
      <c r="BP667" s="50">
        <f>(1-'#Constant'!$A$3)/($J667*'#Constant'!$B$3/'#Constant'!$C$3^($D667-1)+1)+'#Constant'!$A$3</f>
        <v>0.91908256880733941</v>
      </c>
      <c r="BQ667" s="4">
        <f t="shared" si="2484"/>
        <v>170.00648832102215</v>
      </c>
      <c r="BR667" s="50">
        <f>(1-'#Constant'!$A$3)/($K667*'#Constant'!$B$3/'#Constant'!$C$3^($D667-1)+1)+'#Constant'!$A$3</f>
        <v>0.94452830188679238</v>
      </c>
      <c r="BS667" s="4">
        <f t="shared" si="2485"/>
        <v>132.34119057131443</v>
      </c>
      <c r="BT667"/>
    </row>
    <row r="668" spans="1:72" x14ac:dyDescent="0.3">
      <c r="A668">
        <v>1006</v>
      </c>
      <c r="B668" s="18" t="str">
        <f>VLOOKUP(CONCATENATE("CREATURE_NAME_",A668),[1]Localization_Hero!$A:$E,2,FALSE)</f>
        <v>화염방사 고블린</v>
      </c>
      <c r="C668" t="s">
        <v>83</v>
      </c>
      <c r="D668">
        <v>1</v>
      </c>
      <c r="E668">
        <v>1</v>
      </c>
      <c r="F668" s="18">
        <v>1</v>
      </c>
      <c r="G668" s="10">
        <v>100</v>
      </c>
      <c r="H668" s="10">
        <v>100</v>
      </c>
      <c r="I668" s="10">
        <v>2500</v>
      </c>
      <c r="J668" s="10">
        <v>24</v>
      </c>
      <c r="K668" s="10">
        <v>24</v>
      </c>
      <c r="L668" s="2"/>
      <c r="M668" s="10">
        <v>50</v>
      </c>
      <c r="N668" s="10">
        <v>0</v>
      </c>
      <c r="O668" s="10">
        <v>0</v>
      </c>
      <c r="P668" s="10">
        <v>25</v>
      </c>
      <c r="Q668" s="10">
        <v>0</v>
      </c>
      <c r="R668" s="10">
        <v>0</v>
      </c>
      <c r="S668" s="10">
        <v>0</v>
      </c>
      <c r="T668" s="10">
        <v>280</v>
      </c>
      <c r="U668" s="10">
        <v>0</v>
      </c>
      <c r="V668" s="10">
        <v>0</v>
      </c>
      <c r="W668" s="2"/>
      <c r="X668" s="10">
        <v>50</v>
      </c>
      <c r="Y668" s="10">
        <v>0</v>
      </c>
      <c r="Z668" s="10">
        <v>0</v>
      </c>
      <c r="AA668" s="10">
        <v>25</v>
      </c>
      <c r="AB668" s="10">
        <v>0</v>
      </c>
      <c r="AC668" s="10">
        <v>0</v>
      </c>
      <c r="AD668" s="10">
        <v>0</v>
      </c>
      <c r="AE668" s="10">
        <v>280</v>
      </c>
      <c r="AF668" s="10">
        <v>0</v>
      </c>
      <c r="AG668" s="10">
        <v>0</v>
      </c>
      <c r="AH668" s="10">
        <v>0</v>
      </c>
      <c r="AI668" s="10">
        <v>0</v>
      </c>
      <c r="AJ668" s="3"/>
      <c r="AK668" s="10">
        <v>0</v>
      </c>
      <c r="AL668" s="10">
        <v>0</v>
      </c>
      <c r="AM668" s="3"/>
      <c r="AN668" s="10">
        <v>0</v>
      </c>
      <c r="AO668" s="10">
        <v>0</v>
      </c>
      <c r="AP668" s="10">
        <v>0</v>
      </c>
      <c r="AQ668" s="10">
        <v>0</v>
      </c>
      <c r="AR668" s="10">
        <v>0</v>
      </c>
      <c r="AS668" s="10">
        <v>0</v>
      </c>
      <c r="AT668" s="10">
        <v>0</v>
      </c>
      <c r="AU668" s="10">
        <v>0</v>
      </c>
      <c r="AV668" s="10">
        <v>0</v>
      </c>
      <c r="AW668" s="10">
        <v>0</v>
      </c>
      <c r="AX668" s="10">
        <v>0</v>
      </c>
      <c r="AY668" s="3"/>
      <c r="AZ668" s="10">
        <v>6000</v>
      </c>
      <c r="BA668" s="10">
        <v>6000</v>
      </c>
      <c r="BB668" s="10">
        <v>0</v>
      </c>
      <c r="BC668" s="10">
        <v>0</v>
      </c>
      <c r="BD668" s="10">
        <v>0</v>
      </c>
      <c r="BE668" s="10">
        <v>250</v>
      </c>
      <c r="BF668" s="3"/>
      <c r="BG668" s="10">
        <v>1000</v>
      </c>
      <c r="BH668" s="10">
        <v>5000</v>
      </c>
      <c r="BI668" s="3"/>
      <c r="BJ668" s="21">
        <v>1</v>
      </c>
      <c r="BK668" s="65">
        <v>0</v>
      </c>
      <c r="BL668" s="65">
        <v>0</v>
      </c>
      <c r="BM668" s="6">
        <f t="shared" si="2481"/>
        <v>119.70000000000002</v>
      </c>
      <c r="BN668" s="8">
        <f t="shared" si="2482"/>
        <v>137.23827432087541</v>
      </c>
      <c r="BO668" s="12">
        <f t="shared" si="2483"/>
        <v>128.16950275400458</v>
      </c>
      <c r="BP668" s="50">
        <f>(1-'#Constant'!$A$3)/($J668*'#Constant'!$B$3/'#Constant'!$C$3^($D668-1)+1)+'#Constant'!$A$3</f>
        <v>0.93417910447761188</v>
      </c>
      <c r="BQ668" s="4">
        <f t="shared" si="2484"/>
        <v>137.23827432087541</v>
      </c>
      <c r="BR668" s="50">
        <f>(1-'#Constant'!$A$3)/($K668*'#Constant'!$B$3/'#Constant'!$C$3^($D668-1)+1)+'#Constant'!$A$3</f>
        <v>0.93417910447761188</v>
      </c>
      <c r="BS668" s="4">
        <f t="shared" si="2485"/>
        <v>137.23827432087541</v>
      </c>
      <c r="BT668">
        <f>BO668/$BO$4*100</f>
        <v>97.413673975699993</v>
      </c>
    </row>
    <row r="669" spans="1:72" s="13" customFormat="1" ht="17.25" thickBot="1" x14ac:dyDescent="0.35">
      <c r="B669" s="20"/>
      <c r="D669" s="14">
        <v>1</v>
      </c>
      <c r="E669" s="14">
        <v>1</v>
      </c>
      <c r="F669" s="19">
        <v>1</v>
      </c>
      <c r="G669" s="15">
        <f t="shared" ref="G669:H669" si="2526">G668</f>
        <v>100</v>
      </c>
      <c r="H669" s="15">
        <f t="shared" si="2526"/>
        <v>100</v>
      </c>
      <c r="I669" s="15">
        <v>2500</v>
      </c>
      <c r="J669" s="15">
        <v>24</v>
      </c>
      <c r="K669" s="15">
        <v>24</v>
      </c>
      <c r="L669" s="16"/>
      <c r="M669" s="15">
        <f t="shared" ref="M669:V669" si="2527">M668</f>
        <v>50</v>
      </c>
      <c r="N669" s="15">
        <f t="shared" si="2527"/>
        <v>0</v>
      </c>
      <c r="O669" s="15">
        <f t="shared" si="2527"/>
        <v>0</v>
      </c>
      <c r="P669" s="15">
        <v>25</v>
      </c>
      <c r="Q669" s="15">
        <f t="shared" si="2527"/>
        <v>0</v>
      </c>
      <c r="R669" s="15">
        <f t="shared" si="2527"/>
        <v>0</v>
      </c>
      <c r="S669" s="15">
        <f t="shared" si="2527"/>
        <v>0</v>
      </c>
      <c r="T669" s="15">
        <f t="shared" si="2527"/>
        <v>280</v>
      </c>
      <c r="U669" s="15">
        <f t="shared" si="2527"/>
        <v>0</v>
      </c>
      <c r="V669" s="15">
        <f t="shared" si="2527"/>
        <v>0</v>
      </c>
      <c r="W669" s="16"/>
      <c r="X669" s="15">
        <f t="shared" ref="X669:AI669" si="2528">X668</f>
        <v>50</v>
      </c>
      <c r="Y669" s="15">
        <f t="shared" si="2528"/>
        <v>0</v>
      </c>
      <c r="Z669" s="15">
        <f t="shared" si="2528"/>
        <v>0</v>
      </c>
      <c r="AA669" s="15">
        <v>25</v>
      </c>
      <c r="AB669" s="15">
        <f t="shared" si="2528"/>
        <v>0</v>
      </c>
      <c r="AC669" s="15">
        <f t="shared" si="2528"/>
        <v>0</v>
      </c>
      <c r="AD669" s="15">
        <f t="shared" si="2528"/>
        <v>0</v>
      </c>
      <c r="AE669" s="15">
        <f t="shared" si="2528"/>
        <v>280</v>
      </c>
      <c r="AF669" s="15">
        <f t="shared" si="2528"/>
        <v>0</v>
      </c>
      <c r="AG669" s="15">
        <f t="shared" si="2528"/>
        <v>0</v>
      </c>
      <c r="AH669" s="15">
        <f t="shared" si="2528"/>
        <v>0</v>
      </c>
      <c r="AI669" s="15">
        <f t="shared" si="2528"/>
        <v>0</v>
      </c>
      <c r="AJ669" s="17"/>
      <c r="AK669" s="15">
        <f>AK668</f>
        <v>0</v>
      </c>
      <c r="AL669" s="15">
        <f>AL668</f>
        <v>0</v>
      </c>
      <c r="AM669" s="17"/>
      <c r="AN669" s="15">
        <f t="shared" ref="AN669:AX669" si="2529">AN668</f>
        <v>0</v>
      </c>
      <c r="AO669" s="15">
        <f t="shared" si="2529"/>
        <v>0</v>
      </c>
      <c r="AP669" s="15">
        <f t="shared" si="2529"/>
        <v>0</v>
      </c>
      <c r="AQ669" s="15">
        <f t="shared" si="2529"/>
        <v>0</v>
      </c>
      <c r="AR669" s="15">
        <f t="shared" si="2529"/>
        <v>0</v>
      </c>
      <c r="AS669" s="15">
        <f t="shared" si="2529"/>
        <v>0</v>
      </c>
      <c r="AT669" s="15">
        <f t="shared" si="2529"/>
        <v>0</v>
      </c>
      <c r="AU669" s="15">
        <f t="shared" si="2529"/>
        <v>0</v>
      </c>
      <c r="AV669" s="15">
        <f t="shared" si="2529"/>
        <v>0</v>
      </c>
      <c r="AW669" s="15">
        <f t="shared" si="2529"/>
        <v>0</v>
      </c>
      <c r="AX669" s="15">
        <f t="shared" si="2529"/>
        <v>0</v>
      </c>
      <c r="AY669" s="17"/>
      <c r="AZ669" s="15">
        <f t="shared" si="2510"/>
        <v>6000</v>
      </c>
      <c r="BA669" s="15">
        <f t="shared" si="2511"/>
        <v>6000</v>
      </c>
      <c r="BB669" s="15">
        <v>0</v>
      </c>
      <c r="BC669" s="15">
        <f t="shared" si="2512"/>
        <v>0</v>
      </c>
      <c r="BD669" s="15">
        <f t="shared" si="2513"/>
        <v>0</v>
      </c>
      <c r="BE669" s="15">
        <f t="shared" si="2513"/>
        <v>250</v>
      </c>
      <c r="BF669" s="17"/>
      <c r="BG669" s="15">
        <f t="shared" si="2514"/>
        <v>1000</v>
      </c>
      <c r="BH669" s="15">
        <f t="shared" si="2515"/>
        <v>5000</v>
      </c>
      <c r="BI669" s="17"/>
      <c r="BJ669" s="22">
        <f>G669/G668</f>
        <v>1</v>
      </c>
      <c r="BK669" s="65">
        <f t="shared" ref="BK669:BL671" si="2530">BK668</f>
        <v>0</v>
      </c>
      <c r="BL669" s="65">
        <f t="shared" si="2530"/>
        <v>0</v>
      </c>
      <c r="BM669" s="6">
        <f t="shared" si="2481"/>
        <v>119.70000000000002</v>
      </c>
      <c r="BN669" s="8">
        <f t="shared" si="2482"/>
        <v>137.23827432087541</v>
      </c>
      <c r="BO669" s="12">
        <f t="shared" si="2483"/>
        <v>128.16950275400458</v>
      </c>
      <c r="BP669" s="50">
        <f>(1-'#Constant'!$A$3)/($J669*'#Constant'!$B$3/'#Constant'!$C$3^($D669-1)+1)+'#Constant'!$A$3</f>
        <v>0.93417910447761188</v>
      </c>
      <c r="BQ669" s="4">
        <f t="shared" si="2484"/>
        <v>137.23827432087541</v>
      </c>
      <c r="BR669" s="50">
        <f>(1-'#Constant'!$A$3)/($K669*'#Constant'!$B$3/'#Constant'!$C$3^($D669-1)+1)+'#Constant'!$A$3</f>
        <v>0.93417910447761188</v>
      </c>
      <c r="BS669" s="4">
        <f t="shared" si="2485"/>
        <v>137.23827432087541</v>
      </c>
      <c r="BT669"/>
    </row>
    <row r="670" spans="1:72" x14ac:dyDescent="0.3">
      <c r="A670">
        <v>1007</v>
      </c>
      <c r="B670" s="18" t="str">
        <f>VLOOKUP(CONCATENATE("CREATURE_NAME_",A670),[1]Localization_Hero!$A:$E,2,FALSE)</f>
        <v>고블린 대포</v>
      </c>
      <c r="C670" t="s">
        <v>172</v>
      </c>
      <c r="D670">
        <v>1</v>
      </c>
      <c r="E670">
        <v>1</v>
      </c>
      <c r="F670" s="18">
        <v>1</v>
      </c>
      <c r="G670" s="10">
        <v>100</v>
      </c>
      <c r="H670" s="10">
        <v>100</v>
      </c>
      <c r="I670" s="10">
        <v>2500</v>
      </c>
      <c r="J670" s="10">
        <v>28</v>
      </c>
      <c r="K670" s="10">
        <v>28</v>
      </c>
      <c r="L670" s="2"/>
      <c r="M670" s="10">
        <v>50</v>
      </c>
      <c r="N670" s="10">
        <v>0</v>
      </c>
      <c r="O670" s="10">
        <v>0</v>
      </c>
      <c r="P670" s="10">
        <v>0</v>
      </c>
      <c r="Q670" s="10">
        <v>0</v>
      </c>
      <c r="R670" s="10">
        <v>0</v>
      </c>
      <c r="S670" s="10">
        <v>0</v>
      </c>
      <c r="T670" s="10">
        <v>0</v>
      </c>
      <c r="U670" s="10">
        <v>0</v>
      </c>
      <c r="V670" s="10">
        <v>0</v>
      </c>
      <c r="W670" s="2"/>
      <c r="X670" s="10">
        <v>50</v>
      </c>
      <c r="Y670" s="10">
        <v>0</v>
      </c>
      <c r="Z670" s="10">
        <v>0</v>
      </c>
      <c r="AA670" s="10">
        <v>0</v>
      </c>
      <c r="AB670" s="10">
        <v>0</v>
      </c>
      <c r="AC670" s="10">
        <v>0</v>
      </c>
      <c r="AD670" s="10">
        <v>0</v>
      </c>
      <c r="AE670" s="10">
        <v>0</v>
      </c>
      <c r="AF670" s="10">
        <v>0</v>
      </c>
      <c r="AG670" s="10">
        <v>0</v>
      </c>
      <c r="AH670" s="10">
        <v>0</v>
      </c>
      <c r="AI670" s="10">
        <v>0</v>
      </c>
      <c r="AJ670" s="3"/>
      <c r="AK670" s="10">
        <v>0</v>
      </c>
      <c r="AL670" s="10">
        <v>0</v>
      </c>
      <c r="AM670" s="3"/>
      <c r="AN670" s="10">
        <v>0</v>
      </c>
      <c r="AO670" s="10">
        <v>0</v>
      </c>
      <c r="AP670" s="10">
        <v>0</v>
      </c>
      <c r="AQ670" s="10">
        <v>0</v>
      </c>
      <c r="AR670" s="10">
        <v>0</v>
      </c>
      <c r="AS670" s="10">
        <v>0</v>
      </c>
      <c r="AT670" s="10">
        <v>0</v>
      </c>
      <c r="AU670" s="10">
        <v>0</v>
      </c>
      <c r="AV670" s="10">
        <v>0</v>
      </c>
      <c r="AW670" s="10">
        <v>0</v>
      </c>
      <c r="AX670" s="10">
        <v>0</v>
      </c>
      <c r="AY670" s="3"/>
      <c r="AZ670" s="10">
        <v>6000</v>
      </c>
      <c r="BA670" s="10">
        <v>6000</v>
      </c>
      <c r="BB670" s="10">
        <v>0</v>
      </c>
      <c r="BC670" s="10">
        <v>0</v>
      </c>
      <c r="BD670" s="10">
        <v>0</v>
      </c>
      <c r="BE670" s="10">
        <v>250</v>
      </c>
      <c r="BF670" s="3"/>
      <c r="BG670" s="10">
        <v>1000</v>
      </c>
      <c r="BH670" s="10">
        <v>500</v>
      </c>
      <c r="BI670" s="3"/>
      <c r="BJ670" s="21">
        <v>1</v>
      </c>
      <c r="BK670" s="65">
        <v>0</v>
      </c>
      <c r="BL670" s="65">
        <v>0</v>
      </c>
      <c r="BM670" s="6">
        <f t="shared" si="2481"/>
        <v>105</v>
      </c>
      <c r="BN670" s="8">
        <f t="shared" si="2482"/>
        <v>135.27274179378645</v>
      </c>
      <c r="BO670" s="12">
        <f t="shared" si="2483"/>
        <v>119.17901614104547</v>
      </c>
      <c r="BP670" s="50">
        <f>(1-'#Constant'!$A$3)/($J670*'#Constant'!$B$3/'#Constant'!$C$3^($D670-1)+1)+'#Constant'!$A$3</f>
        <v>0.92405904059040589</v>
      </c>
      <c r="BQ670" s="4">
        <f t="shared" si="2484"/>
        <v>135.27274179378645</v>
      </c>
      <c r="BR670" s="50">
        <f>(1-'#Constant'!$A$3)/($K670*'#Constant'!$B$3/'#Constant'!$C$3^($D670-1)+1)+'#Constant'!$A$3</f>
        <v>0.92405904059040589</v>
      </c>
      <c r="BS670" s="4">
        <f t="shared" si="2485"/>
        <v>135.27274179378645</v>
      </c>
      <c r="BT670">
        <f>BO670/$BO$4*100</f>
        <v>90.58056381314745</v>
      </c>
    </row>
    <row r="671" spans="1:72" s="13" customFormat="1" ht="17.25" thickBot="1" x14ac:dyDescent="0.35">
      <c r="B671" s="20"/>
      <c r="D671" s="14">
        <v>1</v>
      </c>
      <c r="E671" s="14">
        <v>1</v>
      </c>
      <c r="F671" s="19">
        <v>1</v>
      </c>
      <c r="G671" s="15">
        <f t="shared" ref="G671:H671" si="2531">G670</f>
        <v>100</v>
      </c>
      <c r="H671" s="15">
        <f t="shared" si="2531"/>
        <v>100</v>
      </c>
      <c r="I671" s="15">
        <v>2500</v>
      </c>
      <c r="J671" s="15">
        <v>28</v>
      </c>
      <c r="K671" s="15">
        <v>28</v>
      </c>
      <c r="L671" s="16"/>
      <c r="M671" s="15">
        <f t="shared" ref="M671:V671" si="2532">M670</f>
        <v>50</v>
      </c>
      <c r="N671" s="15">
        <f t="shared" si="2532"/>
        <v>0</v>
      </c>
      <c r="O671" s="15">
        <f t="shared" si="2532"/>
        <v>0</v>
      </c>
      <c r="P671" s="15">
        <v>0</v>
      </c>
      <c r="Q671" s="15">
        <f t="shared" si="2532"/>
        <v>0</v>
      </c>
      <c r="R671" s="15">
        <f t="shared" si="2532"/>
        <v>0</v>
      </c>
      <c r="S671" s="15">
        <f t="shared" si="2532"/>
        <v>0</v>
      </c>
      <c r="T671" s="15">
        <f t="shared" si="2532"/>
        <v>0</v>
      </c>
      <c r="U671" s="15">
        <f t="shared" si="2532"/>
        <v>0</v>
      </c>
      <c r="V671" s="15">
        <f t="shared" si="2532"/>
        <v>0</v>
      </c>
      <c r="W671" s="16"/>
      <c r="X671" s="15">
        <f t="shared" ref="X671:AI671" si="2533">X670</f>
        <v>50</v>
      </c>
      <c r="Y671" s="15">
        <f t="shared" si="2533"/>
        <v>0</v>
      </c>
      <c r="Z671" s="15">
        <f t="shared" si="2533"/>
        <v>0</v>
      </c>
      <c r="AA671" s="15">
        <v>0</v>
      </c>
      <c r="AB671" s="15">
        <f t="shared" si="2533"/>
        <v>0</v>
      </c>
      <c r="AC671" s="15">
        <f t="shared" si="2533"/>
        <v>0</v>
      </c>
      <c r="AD671" s="15">
        <f t="shared" si="2533"/>
        <v>0</v>
      </c>
      <c r="AE671" s="15">
        <f t="shared" si="2533"/>
        <v>0</v>
      </c>
      <c r="AF671" s="15">
        <f t="shared" si="2533"/>
        <v>0</v>
      </c>
      <c r="AG671" s="15">
        <f t="shared" si="2533"/>
        <v>0</v>
      </c>
      <c r="AH671" s="15">
        <f t="shared" si="2533"/>
        <v>0</v>
      </c>
      <c r="AI671" s="15">
        <f t="shared" si="2533"/>
        <v>0</v>
      </c>
      <c r="AJ671" s="17"/>
      <c r="AK671" s="15">
        <f>AK670</f>
        <v>0</v>
      </c>
      <c r="AL671" s="15">
        <f>AL670</f>
        <v>0</v>
      </c>
      <c r="AM671" s="17"/>
      <c r="AN671" s="15">
        <f t="shared" ref="AN671:AX671" si="2534">AN670</f>
        <v>0</v>
      </c>
      <c r="AO671" s="15">
        <f t="shared" si="2534"/>
        <v>0</v>
      </c>
      <c r="AP671" s="15">
        <f t="shared" si="2534"/>
        <v>0</v>
      </c>
      <c r="AQ671" s="15">
        <f t="shared" si="2534"/>
        <v>0</v>
      </c>
      <c r="AR671" s="15">
        <f t="shared" si="2534"/>
        <v>0</v>
      </c>
      <c r="AS671" s="15">
        <f t="shared" si="2534"/>
        <v>0</v>
      </c>
      <c r="AT671" s="15">
        <f t="shared" si="2534"/>
        <v>0</v>
      </c>
      <c r="AU671" s="15">
        <f t="shared" si="2534"/>
        <v>0</v>
      </c>
      <c r="AV671" s="15">
        <f t="shared" si="2534"/>
        <v>0</v>
      </c>
      <c r="AW671" s="15">
        <f t="shared" si="2534"/>
        <v>0</v>
      </c>
      <c r="AX671" s="15">
        <f t="shared" si="2534"/>
        <v>0</v>
      </c>
      <c r="AY671" s="17"/>
      <c r="AZ671" s="15">
        <f t="shared" si="2510"/>
        <v>6000</v>
      </c>
      <c r="BA671" s="15">
        <f t="shared" si="2511"/>
        <v>6000</v>
      </c>
      <c r="BB671" s="15">
        <v>0</v>
      </c>
      <c r="BC671" s="15">
        <f t="shared" si="2512"/>
        <v>0</v>
      </c>
      <c r="BD671" s="15">
        <f t="shared" si="2513"/>
        <v>0</v>
      </c>
      <c r="BE671" s="15">
        <f t="shared" si="2513"/>
        <v>250</v>
      </c>
      <c r="BF671" s="17"/>
      <c r="BG671" s="15">
        <f t="shared" si="2514"/>
        <v>1000</v>
      </c>
      <c r="BH671" s="15">
        <f t="shared" si="2515"/>
        <v>500</v>
      </c>
      <c r="BI671" s="17"/>
      <c r="BJ671" s="22">
        <f>G671/G670</f>
        <v>1</v>
      </c>
      <c r="BK671" s="65">
        <f t="shared" si="2530"/>
        <v>0</v>
      </c>
      <c r="BL671" s="65">
        <f t="shared" si="2530"/>
        <v>0</v>
      </c>
      <c r="BM671" s="6">
        <f t="shared" si="2481"/>
        <v>105</v>
      </c>
      <c r="BN671" s="8">
        <f t="shared" si="2482"/>
        <v>135.27274179378645</v>
      </c>
      <c r="BO671" s="12">
        <f t="shared" si="2483"/>
        <v>119.17901614104547</v>
      </c>
      <c r="BP671" s="50">
        <f>(1-'#Constant'!$A$3)/($J671*'#Constant'!$B$3/'#Constant'!$C$3^($D671-1)+1)+'#Constant'!$A$3</f>
        <v>0.92405904059040589</v>
      </c>
      <c r="BQ671" s="4">
        <f t="shared" si="2484"/>
        <v>135.27274179378645</v>
      </c>
      <c r="BR671" s="50">
        <f>(1-'#Constant'!$A$3)/($K671*'#Constant'!$B$3/'#Constant'!$C$3^($D671-1)+1)+'#Constant'!$A$3</f>
        <v>0.92405904059040589</v>
      </c>
      <c r="BS671" s="4">
        <f t="shared" si="2485"/>
        <v>135.27274179378645</v>
      </c>
      <c r="BT671"/>
    </row>
    <row r="672" spans="1:72" x14ac:dyDescent="0.3">
      <c r="A672">
        <v>1008</v>
      </c>
      <c r="B672" s="18" t="e">
        <f>VLOOKUP(CONCATENATE("CREATURE_NAME_",A672),[1]Localization_Hero!$A:$E,2,FALSE)</f>
        <v>#N/A</v>
      </c>
      <c r="C672" t="s">
        <v>172</v>
      </c>
      <c r="D672">
        <v>1</v>
      </c>
      <c r="E672">
        <v>1</v>
      </c>
      <c r="F672" s="18">
        <v>1</v>
      </c>
      <c r="G672" s="10">
        <v>100</v>
      </c>
      <c r="H672" s="10">
        <v>100</v>
      </c>
      <c r="I672" s="10">
        <v>2500</v>
      </c>
      <c r="J672" s="10">
        <v>28</v>
      </c>
      <c r="K672" s="10">
        <v>28</v>
      </c>
      <c r="L672" s="2"/>
      <c r="M672" s="10">
        <v>50</v>
      </c>
      <c r="N672" s="10">
        <v>0</v>
      </c>
      <c r="O672" s="10">
        <v>0</v>
      </c>
      <c r="P672" s="10">
        <v>0</v>
      </c>
      <c r="Q672" s="10">
        <v>0</v>
      </c>
      <c r="R672" s="10">
        <v>0</v>
      </c>
      <c r="S672" s="10">
        <v>0</v>
      </c>
      <c r="T672" s="10">
        <v>0</v>
      </c>
      <c r="U672" s="10">
        <v>0</v>
      </c>
      <c r="V672" s="10">
        <v>0</v>
      </c>
      <c r="W672" s="2"/>
      <c r="X672" s="10">
        <v>50</v>
      </c>
      <c r="Y672" s="10">
        <v>0</v>
      </c>
      <c r="Z672" s="10">
        <v>0</v>
      </c>
      <c r="AA672" s="10">
        <v>0</v>
      </c>
      <c r="AB672" s="10">
        <v>0</v>
      </c>
      <c r="AC672" s="10">
        <v>0</v>
      </c>
      <c r="AD672" s="10">
        <v>0</v>
      </c>
      <c r="AE672" s="10">
        <v>0</v>
      </c>
      <c r="AF672" s="10">
        <v>0</v>
      </c>
      <c r="AG672" s="10">
        <v>0</v>
      </c>
      <c r="AH672" s="10">
        <v>0</v>
      </c>
      <c r="AI672" s="10">
        <v>0</v>
      </c>
      <c r="AJ672" s="3"/>
      <c r="AK672" s="10">
        <v>0</v>
      </c>
      <c r="AL672" s="10">
        <v>0</v>
      </c>
      <c r="AM672" s="3"/>
      <c r="AN672" s="10">
        <v>0</v>
      </c>
      <c r="AO672" s="10">
        <v>0</v>
      </c>
      <c r="AP672" s="10">
        <v>0</v>
      </c>
      <c r="AQ672" s="10">
        <v>0</v>
      </c>
      <c r="AR672" s="10">
        <v>0</v>
      </c>
      <c r="AS672" s="10">
        <v>0</v>
      </c>
      <c r="AT672" s="10">
        <v>0</v>
      </c>
      <c r="AU672" s="10">
        <v>0</v>
      </c>
      <c r="AV672" s="10">
        <v>0</v>
      </c>
      <c r="AW672" s="10">
        <v>0</v>
      </c>
      <c r="AX672" s="10">
        <v>0</v>
      </c>
      <c r="AY672" s="3"/>
      <c r="AZ672" s="10">
        <v>6000</v>
      </c>
      <c r="BA672" s="10">
        <v>6000</v>
      </c>
      <c r="BB672" s="10">
        <v>0</v>
      </c>
      <c r="BC672" s="10">
        <v>0</v>
      </c>
      <c r="BD672" s="10">
        <v>0</v>
      </c>
      <c r="BE672" s="10">
        <v>250</v>
      </c>
      <c r="BF672" s="3"/>
      <c r="BG672" s="10">
        <v>1000</v>
      </c>
      <c r="BH672" s="10">
        <v>500</v>
      </c>
      <c r="BI672" s="3"/>
      <c r="BJ672" s="21">
        <v>1</v>
      </c>
      <c r="BK672" s="65">
        <v>0</v>
      </c>
      <c r="BL672" s="65">
        <v>0</v>
      </c>
      <c r="BM672" s="6">
        <f t="shared" ref="BM672:BM675" si="2535">MAX(G672*(1+M672/1000*(1+O672/1000))*(1+0.5*T672/1000)*(1+0.25*S672/1000),(H672*(1+X672/1000*(1+Z672/1000))*(1+0.5*AE672/1000)*(1+0.25*AD672/1000)))*BG672/1000</f>
        <v>105</v>
      </c>
      <c r="BN672" s="8">
        <f t="shared" ref="BN672:BN675" si="2536">(BQ672+BS672)/2*(1+AI672/2000)*(1+AH672/2000)*(1+AN672/2000)*(1+AK672/2000)</f>
        <v>135.27274179378645</v>
      </c>
      <c r="BO672" s="12">
        <f t="shared" ref="BO672:BO675" si="2537">SQRT(BM672*BN672)</f>
        <v>119.17901614104547</v>
      </c>
      <c r="BP672" s="50">
        <f>(1-'#Constant'!$A$3)/($J672*'#Constant'!$B$3/'#Constant'!$C$3^($D672-1)+1)+'#Constant'!$A$3</f>
        <v>0.92405904059040589</v>
      </c>
      <c r="BQ672" s="4">
        <f t="shared" ref="BQ672:BQ675" si="2538">I672/(BP672*(1-Q672/1000*(0.5+R672/1000))*(1-P672/1000)*(1-V672/1000)*(1+U672/1000))/20</f>
        <v>135.27274179378645</v>
      </c>
      <c r="BR672" s="50">
        <f>(1-'#Constant'!$A$3)/($K672*'#Constant'!$B$3/'#Constant'!$C$3^($D672-1)+1)+'#Constant'!$A$3</f>
        <v>0.92405904059040589</v>
      </c>
      <c r="BS672" s="4">
        <f t="shared" ref="BS672:BS675" si="2539">I672/(BR672*(1-AB672/1000*(0.5+AC672/1000))*(1-AA672/1000)*(1-AG672/1000)*(1+AF672/1000))/20</f>
        <v>135.27274179378645</v>
      </c>
      <c r="BT672">
        <f>BO672/$BO$4*100</f>
        <v>90.58056381314745</v>
      </c>
    </row>
    <row r="673" spans="1:72" s="13" customFormat="1" ht="17.25" thickBot="1" x14ac:dyDescent="0.35">
      <c r="B673" s="20"/>
      <c r="D673" s="14">
        <v>1</v>
      </c>
      <c r="E673" s="14">
        <v>1</v>
      </c>
      <c r="F673" s="19">
        <v>1</v>
      </c>
      <c r="G673" s="15">
        <f t="shared" ref="G673:H673" si="2540">G672</f>
        <v>100</v>
      </c>
      <c r="H673" s="15">
        <f t="shared" si="2540"/>
        <v>100</v>
      </c>
      <c r="I673" s="15">
        <v>2500</v>
      </c>
      <c r="J673" s="15">
        <v>28</v>
      </c>
      <c r="K673" s="15">
        <v>28</v>
      </c>
      <c r="L673" s="16"/>
      <c r="M673" s="15">
        <f t="shared" ref="M673:O673" si="2541">M672</f>
        <v>50</v>
      </c>
      <c r="N673" s="15">
        <f t="shared" si="2541"/>
        <v>0</v>
      </c>
      <c r="O673" s="15">
        <f t="shared" si="2541"/>
        <v>0</v>
      </c>
      <c r="P673" s="15">
        <v>0</v>
      </c>
      <c r="Q673" s="15">
        <f t="shared" ref="Q673:V673" si="2542">Q672</f>
        <v>0</v>
      </c>
      <c r="R673" s="15">
        <f t="shared" si="2542"/>
        <v>0</v>
      </c>
      <c r="S673" s="15">
        <f t="shared" si="2542"/>
        <v>0</v>
      </c>
      <c r="T673" s="15">
        <f t="shared" si="2542"/>
        <v>0</v>
      </c>
      <c r="U673" s="15">
        <f t="shared" si="2542"/>
        <v>0</v>
      </c>
      <c r="V673" s="15">
        <f t="shared" si="2542"/>
        <v>0</v>
      </c>
      <c r="W673" s="16"/>
      <c r="X673" s="15">
        <f t="shared" ref="X673:Z673" si="2543">X672</f>
        <v>50</v>
      </c>
      <c r="Y673" s="15">
        <f t="shared" si="2543"/>
        <v>0</v>
      </c>
      <c r="Z673" s="15">
        <f t="shared" si="2543"/>
        <v>0</v>
      </c>
      <c r="AA673" s="15">
        <v>0</v>
      </c>
      <c r="AB673" s="15">
        <f t="shared" ref="AB673:AI673" si="2544">AB672</f>
        <v>0</v>
      </c>
      <c r="AC673" s="15">
        <f t="shared" si="2544"/>
        <v>0</v>
      </c>
      <c r="AD673" s="15">
        <f t="shared" si="2544"/>
        <v>0</v>
      </c>
      <c r="AE673" s="15">
        <f t="shared" si="2544"/>
        <v>0</v>
      </c>
      <c r="AF673" s="15">
        <f t="shared" si="2544"/>
        <v>0</v>
      </c>
      <c r="AG673" s="15">
        <f t="shared" si="2544"/>
        <v>0</v>
      </c>
      <c r="AH673" s="15">
        <f t="shared" si="2544"/>
        <v>0</v>
      </c>
      <c r="AI673" s="15">
        <f t="shared" si="2544"/>
        <v>0</v>
      </c>
      <c r="AJ673" s="17"/>
      <c r="AK673" s="15">
        <f>AK672</f>
        <v>0</v>
      </c>
      <c r="AL673" s="15">
        <f>AL672</f>
        <v>0</v>
      </c>
      <c r="AM673" s="17"/>
      <c r="AN673" s="15">
        <f t="shared" ref="AN673:AX673" si="2545">AN672</f>
        <v>0</v>
      </c>
      <c r="AO673" s="15">
        <f t="shared" si="2545"/>
        <v>0</v>
      </c>
      <c r="AP673" s="15">
        <f t="shared" si="2545"/>
        <v>0</v>
      </c>
      <c r="AQ673" s="15">
        <f t="shared" si="2545"/>
        <v>0</v>
      </c>
      <c r="AR673" s="15">
        <f t="shared" si="2545"/>
        <v>0</v>
      </c>
      <c r="AS673" s="15">
        <f t="shared" si="2545"/>
        <v>0</v>
      </c>
      <c r="AT673" s="15">
        <f t="shared" si="2545"/>
        <v>0</v>
      </c>
      <c r="AU673" s="15">
        <f t="shared" si="2545"/>
        <v>0</v>
      </c>
      <c r="AV673" s="15">
        <f t="shared" si="2545"/>
        <v>0</v>
      </c>
      <c r="AW673" s="15">
        <f t="shared" si="2545"/>
        <v>0</v>
      </c>
      <c r="AX673" s="15">
        <f t="shared" si="2545"/>
        <v>0</v>
      </c>
      <c r="AY673" s="17"/>
      <c r="AZ673" s="15">
        <f t="shared" si="2510"/>
        <v>6000</v>
      </c>
      <c r="BA673" s="15">
        <f t="shared" si="2511"/>
        <v>6000</v>
      </c>
      <c r="BB673" s="15">
        <v>0</v>
      </c>
      <c r="BC673" s="15">
        <f t="shared" si="2512"/>
        <v>0</v>
      </c>
      <c r="BD673" s="15">
        <f t="shared" si="2512"/>
        <v>0</v>
      </c>
      <c r="BE673" s="15">
        <f t="shared" si="2512"/>
        <v>250</v>
      </c>
      <c r="BF673" s="17"/>
      <c r="BG673" s="15">
        <f t="shared" si="2514"/>
        <v>1000</v>
      </c>
      <c r="BH673" s="15">
        <f t="shared" si="2515"/>
        <v>500</v>
      </c>
      <c r="BI673" s="17"/>
      <c r="BJ673" s="22">
        <f>G673/G672</f>
        <v>1</v>
      </c>
      <c r="BK673" s="65">
        <f t="shared" ref="BK673:BL673" si="2546">BK672</f>
        <v>0</v>
      </c>
      <c r="BL673" s="65">
        <f t="shared" si="2546"/>
        <v>0</v>
      </c>
      <c r="BM673" s="6">
        <f t="shared" si="2535"/>
        <v>105</v>
      </c>
      <c r="BN673" s="8">
        <f t="shared" si="2536"/>
        <v>135.27274179378645</v>
      </c>
      <c r="BO673" s="12">
        <f t="shared" si="2537"/>
        <v>119.17901614104547</v>
      </c>
      <c r="BP673" s="50">
        <f>(1-'#Constant'!$A$3)/($J673*'#Constant'!$B$3/'#Constant'!$C$3^($D673-1)+1)+'#Constant'!$A$3</f>
        <v>0.92405904059040589</v>
      </c>
      <c r="BQ673" s="4">
        <f t="shared" si="2538"/>
        <v>135.27274179378645</v>
      </c>
      <c r="BR673" s="50">
        <f>(1-'#Constant'!$A$3)/($K673*'#Constant'!$B$3/'#Constant'!$C$3^($D673-1)+1)+'#Constant'!$A$3</f>
        <v>0.92405904059040589</v>
      </c>
      <c r="BS673" s="4">
        <f t="shared" si="2539"/>
        <v>135.27274179378645</v>
      </c>
      <c r="BT673"/>
    </row>
    <row r="674" spans="1:72" x14ac:dyDescent="0.3">
      <c r="A674">
        <v>1009</v>
      </c>
      <c r="B674" s="18" t="s">
        <v>493</v>
      </c>
      <c r="C674" t="s">
        <v>81</v>
      </c>
      <c r="D674">
        <v>1</v>
      </c>
      <c r="E674">
        <v>1</v>
      </c>
      <c r="F674" s="18">
        <v>1</v>
      </c>
      <c r="G674" s="10">
        <v>100</v>
      </c>
      <c r="H674" s="10">
        <v>100</v>
      </c>
      <c r="I674" s="10">
        <v>2500</v>
      </c>
      <c r="J674" s="10">
        <v>28</v>
      </c>
      <c r="K674" s="10">
        <v>20</v>
      </c>
      <c r="L674" s="2"/>
      <c r="M674" s="10">
        <v>50</v>
      </c>
      <c r="N674" s="10">
        <v>0</v>
      </c>
      <c r="O674" s="10">
        <v>0</v>
      </c>
      <c r="P674" s="10">
        <v>25</v>
      </c>
      <c r="Q674" s="10">
        <v>255</v>
      </c>
      <c r="R674" s="10">
        <v>0</v>
      </c>
      <c r="S674" s="10">
        <v>0</v>
      </c>
      <c r="T674" s="10">
        <v>0</v>
      </c>
      <c r="U674" s="10">
        <v>0</v>
      </c>
      <c r="V674" s="10">
        <v>0</v>
      </c>
      <c r="W674" s="2"/>
      <c r="X674" s="10">
        <v>50</v>
      </c>
      <c r="Y674" s="10">
        <v>0</v>
      </c>
      <c r="Z674" s="10">
        <v>0</v>
      </c>
      <c r="AA674" s="10">
        <v>25</v>
      </c>
      <c r="AB674" s="10">
        <v>0</v>
      </c>
      <c r="AC674" s="10">
        <v>0</v>
      </c>
      <c r="AD674" s="10">
        <v>0</v>
      </c>
      <c r="AE674" s="10">
        <v>0</v>
      </c>
      <c r="AF674" s="10">
        <v>0</v>
      </c>
      <c r="AG674" s="10">
        <v>0</v>
      </c>
      <c r="AH674" s="10">
        <v>0</v>
      </c>
      <c r="AI674" s="10">
        <v>0</v>
      </c>
      <c r="AJ674" s="3"/>
      <c r="AK674" s="10">
        <v>0</v>
      </c>
      <c r="AL674" s="10">
        <v>0</v>
      </c>
      <c r="AM674" s="3"/>
      <c r="AN674" s="10">
        <v>0</v>
      </c>
      <c r="AO674" s="10">
        <v>0</v>
      </c>
      <c r="AP674" s="10">
        <v>0</v>
      </c>
      <c r="AQ674" s="10">
        <v>0</v>
      </c>
      <c r="AR674" s="10">
        <v>0</v>
      </c>
      <c r="AS674" s="10">
        <v>0</v>
      </c>
      <c r="AT674" s="10">
        <v>0</v>
      </c>
      <c r="AU674" s="10">
        <v>0</v>
      </c>
      <c r="AV674" s="10">
        <v>0</v>
      </c>
      <c r="AW674" s="10">
        <v>0</v>
      </c>
      <c r="AX674" s="10">
        <v>0</v>
      </c>
      <c r="AY674" s="3"/>
      <c r="AZ674" s="10">
        <v>6000</v>
      </c>
      <c r="BA674" s="10">
        <v>6000</v>
      </c>
      <c r="BB674" s="10">
        <v>0</v>
      </c>
      <c r="BC674" s="10">
        <v>0</v>
      </c>
      <c r="BD674" s="10">
        <v>0</v>
      </c>
      <c r="BE674" s="10">
        <v>250</v>
      </c>
      <c r="BF674" s="3"/>
      <c r="BG674" s="10">
        <v>1000</v>
      </c>
      <c r="BH674" s="10">
        <v>5000</v>
      </c>
      <c r="BI674" s="3"/>
      <c r="BJ674" s="21">
        <v>1</v>
      </c>
      <c r="BK674" s="65">
        <v>0</v>
      </c>
      <c r="BL674" s="65">
        <v>0</v>
      </c>
      <c r="BM674" s="6">
        <f t="shared" si="2535"/>
        <v>105</v>
      </c>
      <c r="BN674" s="8">
        <f t="shared" si="2536"/>
        <v>147.37517041643275</v>
      </c>
      <c r="BO674" s="12">
        <f t="shared" si="2537"/>
        <v>124.39611285617183</v>
      </c>
      <c r="BP674" s="50">
        <f>(1-'#Constant'!$A$3)/($J674*'#Constant'!$B$3/'#Constant'!$C$3^($D674-1)+1)+'#Constant'!$A$3</f>
        <v>0.92405904059040589</v>
      </c>
      <c r="BQ674" s="4">
        <f t="shared" si="2538"/>
        <v>159.01578640074814</v>
      </c>
      <c r="BR674" s="50">
        <f>(1-'#Constant'!$A$3)/($K674*'#Constant'!$B$3/'#Constant'!$C$3^($D674-1)+1)+'#Constant'!$A$3</f>
        <v>0.94452830188679238</v>
      </c>
      <c r="BS674" s="4">
        <f t="shared" si="2539"/>
        <v>135.73455443211736</v>
      </c>
      <c r="BT674">
        <f>BO674/$BO$4*100</f>
        <v>94.545754810903233</v>
      </c>
    </row>
    <row r="675" spans="1:72" s="13" customFormat="1" ht="17.25" thickBot="1" x14ac:dyDescent="0.35">
      <c r="B675" s="20"/>
      <c r="D675" s="14">
        <v>1</v>
      </c>
      <c r="E675" s="14">
        <v>1</v>
      </c>
      <c r="F675" s="19">
        <v>1</v>
      </c>
      <c r="G675" s="15">
        <f>G674</f>
        <v>100</v>
      </c>
      <c r="H675" s="15">
        <f>H674</f>
        <v>100</v>
      </c>
      <c r="I675" s="15">
        <f>I674</f>
        <v>2500</v>
      </c>
      <c r="J675" s="15">
        <v>28</v>
      </c>
      <c r="K675" s="15">
        <v>20</v>
      </c>
      <c r="L675" s="16"/>
      <c r="M675" s="15">
        <f t="shared" ref="M675:O675" si="2547">M674</f>
        <v>50</v>
      </c>
      <c r="N675" s="15">
        <f t="shared" si="2547"/>
        <v>0</v>
      </c>
      <c r="O675" s="15">
        <f t="shared" si="2547"/>
        <v>0</v>
      </c>
      <c r="P675" s="15">
        <v>25</v>
      </c>
      <c r="Q675" s="15">
        <f t="shared" ref="Q675:V675" si="2548">Q674</f>
        <v>255</v>
      </c>
      <c r="R675" s="15">
        <f t="shared" si="2548"/>
        <v>0</v>
      </c>
      <c r="S675" s="15">
        <f t="shared" si="2548"/>
        <v>0</v>
      </c>
      <c r="T675" s="15">
        <f t="shared" si="2548"/>
        <v>0</v>
      </c>
      <c r="U675" s="15">
        <f t="shared" si="2548"/>
        <v>0</v>
      </c>
      <c r="V675" s="15">
        <f t="shared" si="2548"/>
        <v>0</v>
      </c>
      <c r="W675" s="16"/>
      <c r="X675" s="15">
        <f t="shared" ref="X675:Z675" si="2549">X674</f>
        <v>50</v>
      </c>
      <c r="Y675" s="15">
        <f t="shared" si="2549"/>
        <v>0</v>
      </c>
      <c r="Z675" s="15">
        <f t="shared" si="2549"/>
        <v>0</v>
      </c>
      <c r="AA675" s="15">
        <v>25</v>
      </c>
      <c r="AB675" s="15">
        <f t="shared" ref="AB675:AI675" si="2550">AB674</f>
        <v>0</v>
      </c>
      <c r="AC675" s="15">
        <f t="shared" si="2550"/>
        <v>0</v>
      </c>
      <c r="AD675" s="15">
        <f t="shared" si="2550"/>
        <v>0</v>
      </c>
      <c r="AE675" s="15">
        <f t="shared" si="2550"/>
        <v>0</v>
      </c>
      <c r="AF675" s="15">
        <f t="shared" si="2550"/>
        <v>0</v>
      </c>
      <c r="AG675" s="15">
        <f t="shared" si="2550"/>
        <v>0</v>
      </c>
      <c r="AH675" s="15">
        <f t="shared" si="2550"/>
        <v>0</v>
      </c>
      <c r="AI675" s="15">
        <f t="shared" si="2550"/>
        <v>0</v>
      </c>
      <c r="AJ675" s="17"/>
      <c r="AK675" s="15">
        <f>AK674</f>
        <v>0</v>
      </c>
      <c r="AL675" s="15">
        <f>AL674</f>
        <v>0</v>
      </c>
      <c r="AM675" s="17"/>
      <c r="AN675" s="15">
        <f t="shared" ref="AN675:AX675" si="2551">AN674</f>
        <v>0</v>
      </c>
      <c r="AO675" s="15">
        <f t="shared" si="2551"/>
        <v>0</v>
      </c>
      <c r="AP675" s="15">
        <f t="shared" si="2551"/>
        <v>0</v>
      </c>
      <c r="AQ675" s="15">
        <f t="shared" si="2551"/>
        <v>0</v>
      </c>
      <c r="AR675" s="15">
        <f t="shared" si="2551"/>
        <v>0</v>
      </c>
      <c r="AS675" s="15">
        <f t="shared" si="2551"/>
        <v>0</v>
      </c>
      <c r="AT675" s="15">
        <f t="shared" si="2551"/>
        <v>0</v>
      </c>
      <c r="AU675" s="15">
        <f t="shared" si="2551"/>
        <v>0</v>
      </c>
      <c r="AV675" s="15">
        <f t="shared" si="2551"/>
        <v>0</v>
      </c>
      <c r="AW675" s="15">
        <f t="shared" si="2551"/>
        <v>0</v>
      </c>
      <c r="AX675" s="15">
        <f t="shared" si="2551"/>
        <v>0</v>
      </c>
      <c r="AY675" s="17"/>
      <c r="AZ675" s="15">
        <f t="shared" ref="AZ675:BA675" si="2552">AZ674</f>
        <v>6000</v>
      </c>
      <c r="BA675" s="15">
        <f t="shared" si="2552"/>
        <v>6000</v>
      </c>
      <c r="BB675" s="15">
        <v>0</v>
      </c>
      <c r="BC675" s="15">
        <f t="shared" ref="BC675:BE675" si="2553">BC674</f>
        <v>0</v>
      </c>
      <c r="BD675" s="15">
        <f t="shared" si="2553"/>
        <v>0</v>
      </c>
      <c r="BE675" s="15">
        <f t="shared" si="2553"/>
        <v>250</v>
      </c>
      <c r="BF675" s="17"/>
      <c r="BG675" s="15">
        <f t="shared" ref="BG675:BH675" si="2554">BG674</f>
        <v>1000</v>
      </c>
      <c r="BH675" s="15">
        <f t="shared" si="2554"/>
        <v>5000</v>
      </c>
      <c r="BI675" s="17"/>
      <c r="BJ675" s="22">
        <f>G675/G674</f>
        <v>1</v>
      </c>
      <c r="BK675" s="65">
        <f>BK674</f>
        <v>0</v>
      </c>
      <c r="BL675" s="65">
        <f>BL674</f>
        <v>0</v>
      </c>
      <c r="BM675" s="6">
        <f t="shared" si="2535"/>
        <v>105</v>
      </c>
      <c r="BN675" s="8">
        <f t="shared" si="2536"/>
        <v>147.37517041643275</v>
      </c>
      <c r="BO675" s="12">
        <f t="shared" si="2537"/>
        <v>124.39611285617183</v>
      </c>
      <c r="BP675" s="50">
        <f>(1-'#Constant'!$A$3)/($J675*'#Constant'!$B$3/'#Constant'!$C$3^($D675-1)+1)+'#Constant'!$A$3</f>
        <v>0.92405904059040589</v>
      </c>
      <c r="BQ675" s="4">
        <f t="shared" si="2538"/>
        <v>159.01578640074814</v>
      </c>
      <c r="BR675" s="50">
        <f>(1-'#Constant'!$A$3)/($K675*'#Constant'!$B$3/'#Constant'!$C$3^($D675-1)+1)+'#Constant'!$A$3</f>
        <v>0.94452830188679238</v>
      </c>
      <c r="BS675" s="4">
        <f t="shared" si="2539"/>
        <v>135.73455443211736</v>
      </c>
      <c r="BT675"/>
    </row>
    <row r="676" spans="1:72" x14ac:dyDescent="0.3">
      <c r="A676">
        <v>1101</v>
      </c>
      <c r="B676" s="18" t="str">
        <f>VLOOKUP(CONCATENATE("CREATURE_NAME_",A676),[1]Localization_Hero!$A:$E,2,FALSE)</f>
        <v>고블린 정예 약탈꾼</v>
      </c>
      <c r="C676" t="s">
        <v>81</v>
      </c>
      <c r="D676">
        <v>1</v>
      </c>
      <c r="E676">
        <v>1</v>
      </c>
      <c r="F676" s="18">
        <v>1</v>
      </c>
      <c r="G676" s="10">
        <v>100</v>
      </c>
      <c r="H676" s="10">
        <v>100</v>
      </c>
      <c r="I676" s="10">
        <v>2500</v>
      </c>
      <c r="J676" s="10">
        <v>28</v>
      </c>
      <c r="K676" s="10">
        <v>21</v>
      </c>
      <c r="L676" s="2"/>
      <c r="M676" s="10">
        <v>50</v>
      </c>
      <c r="N676" s="10">
        <v>0</v>
      </c>
      <c r="O676" s="10">
        <v>0</v>
      </c>
      <c r="P676" s="10">
        <v>25</v>
      </c>
      <c r="Q676" s="10">
        <v>250</v>
      </c>
      <c r="R676" s="10">
        <v>0</v>
      </c>
      <c r="S676" s="10">
        <v>0</v>
      </c>
      <c r="T676" s="10">
        <v>0</v>
      </c>
      <c r="U676" s="10">
        <v>0</v>
      </c>
      <c r="V676" s="10">
        <v>0</v>
      </c>
      <c r="W676" s="2"/>
      <c r="X676" s="10">
        <v>50</v>
      </c>
      <c r="Y676" s="10">
        <v>0</v>
      </c>
      <c r="Z676" s="10">
        <v>0</v>
      </c>
      <c r="AA676" s="10">
        <v>25</v>
      </c>
      <c r="AB676" s="10">
        <v>0</v>
      </c>
      <c r="AC676" s="10">
        <v>0</v>
      </c>
      <c r="AD676" s="10">
        <v>0</v>
      </c>
      <c r="AE676" s="10">
        <v>0</v>
      </c>
      <c r="AF676" s="10">
        <v>0</v>
      </c>
      <c r="AG676" s="10">
        <v>0</v>
      </c>
      <c r="AH676" s="10">
        <v>0</v>
      </c>
      <c r="AI676" s="10">
        <v>0</v>
      </c>
      <c r="AJ676" s="3"/>
      <c r="AK676" s="10">
        <v>0</v>
      </c>
      <c r="AL676" s="10">
        <v>0</v>
      </c>
      <c r="AM676" s="3"/>
      <c r="AN676" s="10">
        <v>0</v>
      </c>
      <c r="AO676" s="10">
        <v>0</v>
      </c>
      <c r="AP676" s="10">
        <v>0</v>
      </c>
      <c r="AQ676" s="10">
        <v>0</v>
      </c>
      <c r="AR676" s="10">
        <v>0</v>
      </c>
      <c r="AS676" s="10">
        <v>0</v>
      </c>
      <c r="AT676" s="10">
        <v>0</v>
      </c>
      <c r="AU676" s="10">
        <v>0</v>
      </c>
      <c r="AV676" s="10">
        <v>0</v>
      </c>
      <c r="AW676" s="10">
        <v>0</v>
      </c>
      <c r="AX676" s="10">
        <v>0</v>
      </c>
      <c r="AY676" s="3"/>
      <c r="AZ676" s="10">
        <v>6000</v>
      </c>
      <c r="BA676" s="10">
        <v>6000</v>
      </c>
      <c r="BB676" s="10">
        <v>0</v>
      </c>
      <c r="BC676" s="10">
        <v>0</v>
      </c>
      <c r="BD676" s="10">
        <v>0</v>
      </c>
      <c r="BE676" s="10">
        <v>250</v>
      </c>
      <c r="BF676" s="3"/>
      <c r="BG676" s="10">
        <v>1000</v>
      </c>
      <c r="BH676" s="10">
        <v>5000</v>
      </c>
      <c r="BI676" s="3"/>
      <c r="BJ676" s="21">
        <v>1</v>
      </c>
      <c r="BK676" s="65">
        <v>0</v>
      </c>
      <c r="BL676" s="65">
        <v>0</v>
      </c>
      <c r="BM676" s="6">
        <f t="shared" si="2481"/>
        <v>105</v>
      </c>
      <c r="BN676" s="8">
        <f t="shared" si="2482"/>
        <v>147.33600378450424</v>
      </c>
      <c r="BO676" s="12">
        <f t="shared" si="2483"/>
        <v>124.37958191509146</v>
      </c>
      <c r="BP676" s="50">
        <f>(1-'#Constant'!$A$3)/($J676*'#Constant'!$B$3/'#Constant'!$C$3^($D676-1)+1)+'#Constant'!$A$3</f>
        <v>0.92405904059040589</v>
      </c>
      <c r="BQ676" s="4">
        <f t="shared" si="2484"/>
        <v>158.56145558246027</v>
      </c>
      <c r="BR676" s="50">
        <f>(1-'#Constant'!$A$3)/($K676*'#Constant'!$B$3/'#Constant'!$C$3^($D676-1)+1)+'#Constant'!$A$3</f>
        <v>0.94191909689557862</v>
      </c>
      <c r="BS676" s="4">
        <f t="shared" si="2485"/>
        <v>136.11055198654822</v>
      </c>
      <c r="BT676">
        <f>BO676/$BO$4*100</f>
        <v>94.533190669900023</v>
      </c>
    </row>
    <row r="677" spans="1:72" s="13" customFormat="1" ht="17.25" thickBot="1" x14ac:dyDescent="0.35">
      <c r="B677" s="20"/>
      <c r="D677" s="14">
        <v>1</v>
      </c>
      <c r="E677" s="14">
        <v>1</v>
      </c>
      <c r="F677" s="19">
        <v>1</v>
      </c>
      <c r="G677" s="15">
        <f t="shared" ref="G677:H677" si="2555">G676</f>
        <v>100</v>
      </c>
      <c r="H677" s="15">
        <f t="shared" si="2555"/>
        <v>100</v>
      </c>
      <c r="I677" s="15">
        <v>2500</v>
      </c>
      <c r="J677" s="15">
        <v>28</v>
      </c>
      <c r="K677" s="15">
        <v>21</v>
      </c>
      <c r="L677" s="16"/>
      <c r="M677" s="15">
        <f t="shared" ref="M677:V677" si="2556">M676</f>
        <v>50</v>
      </c>
      <c r="N677" s="15">
        <f t="shared" si="2556"/>
        <v>0</v>
      </c>
      <c r="O677" s="15">
        <f t="shared" si="2556"/>
        <v>0</v>
      </c>
      <c r="P677" s="15">
        <v>25</v>
      </c>
      <c r="Q677" s="15">
        <f t="shared" si="2556"/>
        <v>250</v>
      </c>
      <c r="R677" s="15">
        <f t="shared" si="2556"/>
        <v>0</v>
      </c>
      <c r="S677" s="15">
        <f t="shared" si="2556"/>
        <v>0</v>
      </c>
      <c r="T677" s="15">
        <f t="shared" si="2556"/>
        <v>0</v>
      </c>
      <c r="U677" s="15">
        <f t="shared" si="2556"/>
        <v>0</v>
      </c>
      <c r="V677" s="15">
        <f t="shared" si="2556"/>
        <v>0</v>
      </c>
      <c r="W677" s="16"/>
      <c r="X677" s="15">
        <f t="shared" ref="X677:AI677" si="2557">X676</f>
        <v>50</v>
      </c>
      <c r="Y677" s="15">
        <f t="shared" si="2557"/>
        <v>0</v>
      </c>
      <c r="Z677" s="15">
        <f t="shared" si="2557"/>
        <v>0</v>
      </c>
      <c r="AA677" s="15">
        <v>25</v>
      </c>
      <c r="AB677" s="15">
        <f t="shared" si="2557"/>
        <v>0</v>
      </c>
      <c r="AC677" s="15">
        <f t="shared" si="2557"/>
        <v>0</v>
      </c>
      <c r="AD677" s="15">
        <f t="shared" si="2557"/>
        <v>0</v>
      </c>
      <c r="AE677" s="15">
        <f t="shared" si="2557"/>
        <v>0</v>
      </c>
      <c r="AF677" s="15">
        <f t="shared" si="2557"/>
        <v>0</v>
      </c>
      <c r="AG677" s="15">
        <f t="shared" si="2557"/>
        <v>0</v>
      </c>
      <c r="AH677" s="15">
        <f t="shared" si="2557"/>
        <v>0</v>
      </c>
      <c r="AI677" s="15">
        <f t="shared" si="2557"/>
        <v>0</v>
      </c>
      <c r="AJ677" s="17"/>
      <c r="AK677" s="15">
        <f>AK676</f>
        <v>0</v>
      </c>
      <c r="AL677" s="15">
        <f>AL676</f>
        <v>0</v>
      </c>
      <c r="AM677" s="17"/>
      <c r="AN677" s="15">
        <f t="shared" ref="AN677:AX677" si="2558">AN676</f>
        <v>0</v>
      </c>
      <c r="AO677" s="15">
        <f t="shared" si="2558"/>
        <v>0</v>
      </c>
      <c r="AP677" s="15">
        <f t="shared" si="2558"/>
        <v>0</v>
      </c>
      <c r="AQ677" s="15">
        <f t="shared" si="2558"/>
        <v>0</v>
      </c>
      <c r="AR677" s="15">
        <f t="shared" si="2558"/>
        <v>0</v>
      </c>
      <c r="AS677" s="15">
        <f t="shared" si="2558"/>
        <v>0</v>
      </c>
      <c r="AT677" s="15">
        <f t="shared" si="2558"/>
        <v>0</v>
      </c>
      <c r="AU677" s="15">
        <f t="shared" si="2558"/>
        <v>0</v>
      </c>
      <c r="AV677" s="15">
        <f t="shared" si="2558"/>
        <v>0</v>
      </c>
      <c r="AW677" s="15">
        <f t="shared" si="2558"/>
        <v>0</v>
      </c>
      <c r="AX677" s="15">
        <f t="shared" si="2558"/>
        <v>0</v>
      </c>
      <c r="AY677" s="17"/>
      <c r="AZ677" s="15">
        <f t="shared" ref="AZ677:BD677" si="2559">AZ676</f>
        <v>6000</v>
      </c>
      <c r="BA677" s="15">
        <f t="shared" si="2559"/>
        <v>6000</v>
      </c>
      <c r="BB677" s="15">
        <v>0</v>
      </c>
      <c r="BC677" s="15">
        <f t="shared" si="2559"/>
        <v>0</v>
      </c>
      <c r="BD677" s="15">
        <f t="shared" si="2559"/>
        <v>0</v>
      </c>
      <c r="BE677" s="15">
        <f t="shared" ref="BE677" si="2560">BE676</f>
        <v>250</v>
      </c>
      <c r="BF677" s="17"/>
      <c r="BG677" s="15">
        <f t="shared" ref="BG677:BH677" si="2561">BG676</f>
        <v>1000</v>
      </c>
      <c r="BH677" s="15">
        <f t="shared" si="2561"/>
        <v>5000</v>
      </c>
      <c r="BI677" s="17"/>
      <c r="BJ677" s="22">
        <f>G677/G676</f>
        <v>1</v>
      </c>
      <c r="BK677" s="65">
        <f>BK676</f>
        <v>0</v>
      </c>
      <c r="BL677" s="65">
        <f>BL676</f>
        <v>0</v>
      </c>
      <c r="BM677" s="6">
        <f t="shared" si="2481"/>
        <v>105</v>
      </c>
      <c r="BN677" s="8">
        <f t="shared" si="2482"/>
        <v>147.33600378450424</v>
      </c>
      <c r="BO677" s="12">
        <f t="shared" si="2483"/>
        <v>124.37958191509146</v>
      </c>
      <c r="BP677" s="50">
        <f>(1-'#Constant'!$A$3)/($J677*'#Constant'!$B$3/'#Constant'!$C$3^($D677-1)+1)+'#Constant'!$A$3</f>
        <v>0.92405904059040589</v>
      </c>
      <c r="BQ677" s="4">
        <f t="shared" si="2484"/>
        <v>158.56145558246027</v>
      </c>
      <c r="BR677" s="50">
        <f>(1-'#Constant'!$A$3)/($K677*'#Constant'!$B$3/'#Constant'!$C$3^($D677-1)+1)+'#Constant'!$A$3</f>
        <v>0.94191909689557862</v>
      </c>
      <c r="BS677" s="4">
        <f t="shared" si="2485"/>
        <v>136.11055198654822</v>
      </c>
      <c r="BT677"/>
    </row>
    <row r="678" spans="1:72" x14ac:dyDescent="0.3">
      <c r="A678">
        <v>1102</v>
      </c>
      <c r="B678" s="18" t="str">
        <f>VLOOKUP(CONCATENATE("CREATURE_NAME_",A678),[1]Localization_Hero!$A:$E,2,FALSE)</f>
        <v>고블린 정예 사냥꾼</v>
      </c>
      <c r="C678" t="s">
        <v>82</v>
      </c>
      <c r="D678">
        <v>1</v>
      </c>
      <c r="E678">
        <v>1</v>
      </c>
      <c r="F678" s="18">
        <v>1</v>
      </c>
      <c r="G678" s="10">
        <v>100</v>
      </c>
      <c r="H678" s="10">
        <v>100</v>
      </c>
      <c r="I678" s="10">
        <v>2500</v>
      </c>
      <c r="J678" s="10">
        <v>18</v>
      </c>
      <c r="K678" s="10">
        <v>14</v>
      </c>
      <c r="L678" s="2"/>
      <c r="M678" s="10">
        <v>250</v>
      </c>
      <c r="N678" s="10">
        <v>0</v>
      </c>
      <c r="O678" s="10">
        <v>0</v>
      </c>
      <c r="P678" s="10">
        <v>158.5</v>
      </c>
      <c r="Q678" s="10">
        <v>0</v>
      </c>
      <c r="R678" s="10">
        <v>0</v>
      </c>
      <c r="S678" s="10">
        <v>0</v>
      </c>
      <c r="T678" s="10">
        <v>0</v>
      </c>
      <c r="U678" s="10">
        <v>0</v>
      </c>
      <c r="V678" s="10">
        <v>0</v>
      </c>
      <c r="W678" s="2"/>
      <c r="X678" s="10">
        <v>250</v>
      </c>
      <c r="Y678" s="10">
        <v>0</v>
      </c>
      <c r="Z678" s="10">
        <v>0</v>
      </c>
      <c r="AA678" s="10">
        <v>158.5</v>
      </c>
      <c r="AB678" s="10">
        <v>0</v>
      </c>
      <c r="AC678" s="10">
        <v>0</v>
      </c>
      <c r="AD678" s="10">
        <v>0</v>
      </c>
      <c r="AE678" s="10">
        <v>0</v>
      </c>
      <c r="AF678" s="10">
        <v>0</v>
      </c>
      <c r="AG678" s="10">
        <v>0</v>
      </c>
      <c r="AH678" s="10">
        <v>0</v>
      </c>
      <c r="AI678" s="10">
        <v>0</v>
      </c>
      <c r="AJ678" s="3"/>
      <c r="AK678" s="10">
        <v>0</v>
      </c>
      <c r="AL678" s="10">
        <v>0</v>
      </c>
      <c r="AM678" s="3"/>
      <c r="AN678" s="10">
        <v>0</v>
      </c>
      <c r="AO678" s="10">
        <v>0</v>
      </c>
      <c r="AP678" s="10">
        <v>0</v>
      </c>
      <c r="AQ678" s="10">
        <v>0</v>
      </c>
      <c r="AR678" s="10">
        <v>0</v>
      </c>
      <c r="AS678" s="10">
        <v>0</v>
      </c>
      <c r="AT678" s="10">
        <v>0</v>
      </c>
      <c r="AU678" s="10">
        <v>0</v>
      </c>
      <c r="AV678" s="10">
        <v>0</v>
      </c>
      <c r="AW678" s="10">
        <v>0</v>
      </c>
      <c r="AX678" s="10">
        <v>0</v>
      </c>
      <c r="AY678" s="3"/>
      <c r="AZ678" s="10">
        <v>6000</v>
      </c>
      <c r="BA678" s="10">
        <v>6000</v>
      </c>
      <c r="BB678" s="10">
        <v>0</v>
      </c>
      <c r="BC678" s="10">
        <v>0</v>
      </c>
      <c r="BD678" s="10">
        <v>0</v>
      </c>
      <c r="BE678" s="10">
        <v>250</v>
      </c>
      <c r="BF678" s="3"/>
      <c r="BG678" s="10">
        <v>1000</v>
      </c>
      <c r="BH678" s="10">
        <v>5000</v>
      </c>
      <c r="BI678" s="3"/>
      <c r="BJ678" s="21">
        <v>1</v>
      </c>
      <c r="BK678" s="65">
        <v>0</v>
      </c>
      <c r="BL678" s="65">
        <v>0</v>
      </c>
      <c r="BM678" s="6">
        <f t="shared" si="2481"/>
        <v>125</v>
      </c>
      <c r="BN678" s="8">
        <f t="shared" si="2482"/>
        <v>155.52498237354553</v>
      </c>
      <c r="BO678" s="12">
        <f t="shared" si="2483"/>
        <v>139.42963385411721</v>
      </c>
      <c r="BP678" s="50">
        <f>(1-'#Constant'!$A$3)/($J678*'#Constant'!$B$3/'#Constant'!$C$3^($D678-1)+1)+'#Constant'!$A$3</f>
        <v>0.9497912713472485</v>
      </c>
      <c r="BQ678" s="4">
        <f t="shared" si="2484"/>
        <v>156.39674807773264</v>
      </c>
      <c r="BR678" s="50">
        <f>(1-'#Constant'!$A$3)/($K678*'#Constant'!$B$3/'#Constant'!$C$3^($D678-1)+1)+'#Constant'!$A$3</f>
        <v>0.96049904030710165</v>
      </c>
      <c r="BS678" s="4">
        <f t="shared" si="2485"/>
        <v>154.65321666935841</v>
      </c>
      <c r="BT678">
        <f>BO678/$BO$4*100</f>
        <v>105.97179986634397</v>
      </c>
    </row>
    <row r="679" spans="1:72" s="13" customFormat="1" ht="17.25" thickBot="1" x14ac:dyDescent="0.35">
      <c r="B679" s="20"/>
      <c r="D679" s="14">
        <v>1</v>
      </c>
      <c r="E679" s="14">
        <v>1</v>
      </c>
      <c r="F679" s="19">
        <v>1</v>
      </c>
      <c r="G679" s="15">
        <f t="shared" ref="G679:H679" si="2562">G678</f>
        <v>100</v>
      </c>
      <c r="H679" s="15">
        <f t="shared" si="2562"/>
        <v>100</v>
      </c>
      <c r="I679" s="15">
        <v>2500</v>
      </c>
      <c r="J679" s="15">
        <v>18</v>
      </c>
      <c r="K679" s="15">
        <v>14</v>
      </c>
      <c r="L679" s="16"/>
      <c r="M679" s="15">
        <f t="shared" ref="M679:V679" si="2563">M678</f>
        <v>250</v>
      </c>
      <c r="N679" s="15">
        <f t="shared" si="2563"/>
        <v>0</v>
      </c>
      <c r="O679" s="15">
        <f t="shared" si="2563"/>
        <v>0</v>
      </c>
      <c r="P679" s="15">
        <v>158.5</v>
      </c>
      <c r="Q679" s="15">
        <f t="shared" si="2563"/>
        <v>0</v>
      </c>
      <c r="R679" s="15">
        <f t="shared" si="2563"/>
        <v>0</v>
      </c>
      <c r="S679" s="15">
        <f t="shared" si="2563"/>
        <v>0</v>
      </c>
      <c r="T679" s="15">
        <f t="shared" si="2563"/>
        <v>0</v>
      </c>
      <c r="U679" s="15">
        <f t="shared" si="2563"/>
        <v>0</v>
      </c>
      <c r="V679" s="15">
        <f t="shared" si="2563"/>
        <v>0</v>
      </c>
      <c r="W679" s="16"/>
      <c r="X679" s="15">
        <f t="shared" ref="X679:AI679" si="2564">X678</f>
        <v>250</v>
      </c>
      <c r="Y679" s="15">
        <f t="shared" si="2564"/>
        <v>0</v>
      </c>
      <c r="Z679" s="15">
        <f t="shared" si="2564"/>
        <v>0</v>
      </c>
      <c r="AA679" s="15">
        <v>158.5</v>
      </c>
      <c r="AB679" s="15">
        <f t="shared" si="2564"/>
        <v>0</v>
      </c>
      <c r="AC679" s="15">
        <f t="shared" si="2564"/>
        <v>0</v>
      </c>
      <c r="AD679" s="15">
        <f t="shared" si="2564"/>
        <v>0</v>
      </c>
      <c r="AE679" s="15">
        <f t="shared" si="2564"/>
        <v>0</v>
      </c>
      <c r="AF679" s="15">
        <f t="shared" si="2564"/>
        <v>0</v>
      </c>
      <c r="AG679" s="15">
        <f t="shared" si="2564"/>
        <v>0</v>
      </c>
      <c r="AH679" s="15">
        <f t="shared" si="2564"/>
        <v>0</v>
      </c>
      <c r="AI679" s="15">
        <f t="shared" si="2564"/>
        <v>0</v>
      </c>
      <c r="AJ679" s="17"/>
      <c r="AK679" s="15">
        <f>AK678</f>
        <v>0</v>
      </c>
      <c r="AL679" s="15">
        <f>AL678</f>
        <v>0</v>
      </c>
      <c r="AM679" s="17"/>
      <c r="AN679" s="15">
        <f t="shared" ref="AN679:AX679" si="2565">AN678</f>
        <v>0</v>
      </c>
      <c r="AO679" s="15">
        <f t="shared" si="2565"/>
        <v>0</v>
      </c>
      <c r="AP679" s="15">
        <f t="shared" si="2565"/>
        <v>0</v>
      </c>
      <c r="AQ679" s="15">
        <f t="shared" si="2565"/>
        <v>0</v>
      </c>
      <c r="AR679" s="15">
        <f t="shared" si="2565"/>
        <v>0</v>
      </c>
      <c r="AS679" s="15">
        <f t="shared" si="2565"/>
        <v>0</v>
      </c>
      <c r="AT679" s="15">
        <f t="shared" si="2565"/>
        <v>0</v>
      </c>
      <c r="AU679" s="15">
        <f t="shared" si="2565"/>
        <v>0</v>
      </c>
      <c r="AV679" s="15">
        <f t="shared" si="2565"/>
        <v>0</v>
      </c>
      <c r="AW679" s="15">
        <f t="shared" si="2565"/>
        <v>0</v>
      </c>
      <c r="AX679" s="15">
        <f t="shared" si="2565"/>
        <v>0</v>
      </c>
      <c r="AY679" s="17"/>
      <c r="AZ679" s="15">
        <f t="shared" ref="AZ679:BD679" si="2566">AZ678</f>
        <v>6000</v>
      </c>
      <c r="BA679" s="15">
        <f t="shared" si="2566"/>
        <v>6000</v>
      </c>
      <c r="BB679" s="15">
        <v>0</v>
      </c>
      <c r="BC679" s="15">
        <f t="shared" si="2566"/>
        <v>0</v>
      </c>
      <c r="BD679" s="15">
        <f t="shared" si="2566"/>
        <v>0</v>
      </c>
      <c r="BE679" s="15">
        <f t="shared" ref="BE679" si="2567">BE678</f>
        <v>250</v>
      </c>
      <c r="BF679" s="17"/>
      <c r="BG679" s="15">
        <f t="shared" ref="BG679:BH679" si="2568">BG678</f>
        <v>1000</v>
      </c>
      <c r="BH679" s="15">
        <f t="shared" si="2568"/>
        <v>5000</v>
      </c>
      <c r="BI679" s="17"/>
      <c r="BJ679" s="22">
        <f>G679/G678</f>
        <v>1</v>
      </c>
      <c r="BK679" s="65">
        <f t="shared" ref="BK679:BL679" si="2569">BK678</f>
        <v>0</v>
      </c>
      <c r="BL679" s="65">
        <f t="shared" si="2569"/>
        <v>0</v>
      </c>
      <c r="BM679" s="6">
        <f t="shared" si="2481"/>
        <v>125</v>
      </c>
      <c r="BN679" s="8">
        <f t="shared" si="2482"/>
        <v>155.52498237354553</v>
      </c>
      <c r="BO679" s="12">
        <f t="shared" si="2483"/>
        <v>139.42963385411721</v>
      </c>
      <c r="BP679" s="50">
        <f>(1-'#Constant'!$A$3)/($J679*'#Constant'!$B$3/'#Constant'!$C$3^($D679-1)+1)+'#Constant'!$A$3</f>
        <v>0.9497912713472485</v>
      </c>
      <c r="BQ679" s="4">
        <f t="shared" si="2484"/>
        <v>156.39674807773264</v>
      </c>
      <c r="BR679" s="50">
        <f>(1-'#Constant'!$A$3)/($K679*'#Constant'!$B$3/'#Constant'!$C$3^($D679-1)+1)+'#Constant'!$A$3</f>
        <v>0.96049904030710165</v>
      </c>
      <c r="BS679" s="4">
        <f t="shared" si="2485"/>
        <v>154.65321666935841</v>
      </c>
      <c r="BT679"/>
    </row>
    <row r="680" spans="1:72" x14ac:dyDescent="0.3">
      <c r="A680">
        <v>1103</v>
      </c>
      <c r="B680" s="18" t="str">
        <f>VLOOKUP(CONCATENATE("CREATURE_NAME_",A680),[1]Localization_Hero!$A:$E,2,FALSE)</f>
        <v>고블린 정예 폭탄광</v>
      </c>
      <c r="C680" t="s">
        <v>83</v>
      </c>
      <c r="D680">
        <v>1</v>
      </c>
      <c r="E680">
        <v>1</v>
      </c>
      <c r="F680" s="18">
        <v>1</v>
      </c>
      <c r="G680" s="10">
        <v>100</v>
      </c>
      <c r="H680" s="10">
        <v>100</v>
      </c>
      <c r="I680" s="10">
        <v>2500</v>
      </c>
      <c r="J680" s="10">
        <v>14</v>
      </c>
      <c r="K680" s="10">
        <v>14</v>
      </c>
      <c r="L680" s="2"/>
      <c r="M680" s="10">
        <v>50</v>
      </c>
      <c r="N680" s="10">
        <v>0</v>
      </c>
      <c r="O680" s="10">
        <v>0</v>
      </c>
      <c r="P680" s="10">
        <v>25</v>
      </c>
      <c r="Q680" s="10">
        <v>0</v>
      </c>
      <c r="R680" s="10">
        <v>0</v>
      </c>
      <c r="S680" s="10">
        <v>0</v>
      </c>
      <c r="T680" s="10">
        <v>900</v>
      </c>
      <c r="U680" s="10">
        <v>0</v>
      </c>
      <c r="V680" s="10">
        <v>0</v>
      </c>
      <c r="W680" s="2"/>
      <c r="X680" s="10">
        <v>50</v>
      </c>
      <c r="Y680" s="10">
        <v>0</v>
      </c>
      <c r="Z680" s="10">
        <v>0</v>
      </c>
      <c r="AA680" s="10">
        <v>25</v>
      </c>
      <c r="AB680" s="10">
        <v>0</v>
      </c>
      <c r="AC680" s="10">
        <v>0</v>
      </c>
      <c r="AD680" s="10">
        <v>0</v>
      </c>
      <c r="AE680" s="10">
        <v>900</v>
      </c>
      <c r="AF680" s="10">
        <v>0</v>
      </c>
      <c r="AG680" s="10">
        <v>0</v>
      </c>
      <c r="AH680" s="10">
        <v>0</v>
      </c>
      <c r="AI680" s="10">
        <v>0</v>
      </c>
      <c r="AJ680" s="3"/>
      <c r="AK680" s="10">
        <v>0</v>
      </c>
      <c r="AL680" s="10">
        <v>0</v>
      </c>
      <c r="AM680" s="3"/>
      <c r="AN680" s="10">
        <v>0</v>
      </c>
      <c r="AO680" s="10">
        <v>0</v>
      </c>
      <c r="AP680" s="10">
        <v>0</v>
      </c>
      <c r="AQ680" s="10">
        <v>0</v>
      </c>
      <c r="AR680" s="10">
        <v>0</v>
      </c>
      <c r="AS680" s="10">
        <v>0</v>
      </c>
      <c r="AT680" s="10">
        <v>0</v>
      </c>
      <c r="AU680" s="10">
        <v>0</v>
      </c>
      <c r="AV680" s="10">
        <v>0</v>
      </c>
      <c r="AW680" s="10">
        <v>0</v>
      </c>
      <c r="AX680" s="10">
        <v>0</v>
      </c>
      <c r="AY680" s="3"/>
      <c r="AZ680" s="10">
        <v>6000</v>
      </c>
      <c r="BA680" s="10">
        <v>6000</v>
      </c>
      <c r="BB680" s="10">
        <v>0</v>
      </c>
      <c r="BC680" s="10">
        <v>0</v>
      </c>
      <c r="BD680" s="10">
        <v>0</v>
      </c>
      <c r="BE680" s="10">
        <v>250</v>
      </c>
      <c r="BF680" s="3"/>
      <c r="BG680" s="10">
        <v>1000</v>
      </c>
      <c r="BH680" s="10">
        <v>5000</v>
      </c>
      <c r="BI680" s="3"/>
      <c r="BJ680" s="21">
        <v>1</v>
      </c>
      <c r="BK680" s="65">
        <v>0</v>
      </c>
      <c r="BL680" s="65">
        <v>0</v>
      </c>
      <c r="BM680" s="6">
        <f t="shared" si="2481"/>
        <v>152.25</v>
      </c>
      <c r="BN680" s="8">
        <f t="shared" si="2482"/>
        <v>133.47762238693855</v>
      </c>
      <c r="BO680" s="12">
        <f t="shared" si="2483"/>
        <v>142.55514023847542</v>
      </c>
      <c r="BP680" s="50">
        <f>(1-'#Constant'!$A$3)/($J680*'#Constant'!$B$3/'#Constant'!$C$3^($D680-1)+1)+'#Constant'!$A$3</f>
        <v>0.96049904030710165</v>
      </c>
      <c r="BQ680" s="4">
        <f t="shared" si="2484"/>
        <v>133.47762238693855</v>
      </c>
      <c r="BR680" s="50">
        <f>(1-'#Constant'!$A$3)/($K680*'#Constant'!$B$3/'#Constant'!$C$3^($D680-1)+1)+'#Constant'!$A$3</f>
        <v>0.96049904030710165</v>
      </c>
      <c r="BS680" s="4">
        <f t="shared" si="2485"/>
        <v>133.47762238693855</v>
      </c>
      <c r="BT680">
        <f>BO680/$BO$4*100</f>
        <v>108.34730303513757</v>
      </c>
    </row>
    <row r="681" spans="1:72" s="13" customFormat="1" ht="17.25" thickBot="1" x14ac:dyDescent="0.35">
      <c r="B681" s="20"/>
      <c r="D681" s="14">
        <v>1</v>
      </c>
      <c r="E681" s="14">
        <v>1</v>
      </c>
      <c r="F681" s="19">
        <v>1</v>
      </c>
      <c r="G681" s="15">
        <f t="shared" ref="G681:H681" si="2570">G680</f>
        <v>100</v>
      </c>
      <c r="H681" s="15">
        <f t="shared" si="2570"/>
        <v>100</v>
      </c>
      <c r="I681" s="15">
        <v>2500</v>
      </c>
      <c r="J681" s="15">
        <v>14</v>
      </c>
      <c r="K681" s="15">
        <v>14</v>
      </c>
      <c r="L681" s="16"/>
      <c r="M681" s="15">
        <f t="shared" ref="M681:V681" si="2571">M680</f>
        <v>50</v>
      </c>
      <c r="N681" s="15">
        <f t="shared" si="2571"/>
        <v>0</v>
      </c>
      <c r="O681" s="15">
        <f t="shared" si="2571"/>
        <v>0</v>
      </c>
      <c r="P681" s="15">
        <v>25</v>
      </c>
      <c r="Q681" s="15">
        <f t="shared" si="2571"/>
        <v>0</v>
      </c>
      <c r="R681" s="15">
        <f t="shared" si="2571"/>
        <v>0</v>
      </c>
      <c r="S681" s="15">
        <f t="shared" si="2571"/>
        <v>0</v>
      </c>
      <c r="T681" s="15">
        <f t="shared" si="2571"/>
        <v>900</v>
      </c>
      <c r="U681" s="15">
        <f t="shared" si="2571"/>
        <v>0</v>
      </c>
      <c r="V681" s="15">
        <f t="shared" si="2571"/>
        <v>0</v>
      </c>
      <c r="W681" s="16"/>
      <c r="X681" s="15">
        <f t="shared" ref="X681:AI681" si="2572">X680</f>
        <v>50</v>
      </c>
      <c r="Y681" s="15">
        <f t="shared" si="2572"/>
        <v>0</v>
      </c>
      <c r="Z681" s="15">
        <f t="shared" si="2572"/>
        <v>0</v>
      </c>
      <c r="AA681" s="15">
        <v>25</v>
      </c>
      <c r="AB681" s="15">
        <f t="shared" si="2572"/>
        <v>0</v>
      </c>
      <c r="AC681" s="15">
        <f t="shared" si="2572"/>
        <v>0</v>
      </c>
      <c r="AD681" s="15">
        <f t="shared" si="2572"/>
        <v>0</v>
      </c>
      <c r="AE681" s="15">
        <f t="shared" si="2572"/>
        <v>900</v>
      </c>
      <c r="AF681" s="15">
        <f t="shared" si="2572"/>
        <v>0</v>
      </c>
      <c r="AG681" s="15">
        <f t="shared" si="2572"/>
        <v>0</v>
      </c>
      <c r="AH681" s="15">
        <f t="shared" si="2572"/>
        <v>0</v>
      </c>
      <c r="AI681" s="15">
        <f t="shared" si="2572"/>
        <v>0</v>
      </c>
      <c r="AJ681" s="17"/>
      <c r="AK681" s="15">
        <f>AK680</f>
        <v>0</v>
      </c>
      <c r="AL681" s="15">
        <f>AL680</f>
        <v>0</v>
      </c>
      <c r="AM681" s="17"/>
      <c r="AN681" s="15">
        <f t="shared" ref="AN681:AX681" si="2573">AN680</f>
        <v>0</v>
      </c>
      <c r="AO681" s="15">
        <f t="shared" si="2573"/>
        <v>0</v>
      </c>
      <c r="AP681" s="15">
        <f t="shared" si="2573"/>
        <v>0</v>
      </c>
      <c r="AQ681" s="15">
        <f t="shared" si="2573"/>
        <v>0</v>
      </c>
      <c r="AR681" s="15">
        <f t="shared" si="2573"/>
        <v>0</v>
      </c>
      <c r="AS681" s="15">
        <f t="shared" si="2573"/>
        <v>0</v>
      </c>
      <c r="AT681" s="15">
        <f t="shared" si="2573"/>
        <v>0</v>
      </c>
      <c r="AU681" s="15">
        <f t="shared" si="2573"/>
        <v>0</v>
      </c>
      <c r="AV681" s="15">
        <f t="shared" si="2573"/>
        <v>0</v>
      </c>
      <c r="AW681" s="15">
        <f t="shared" si="2573"/>
        <v>0</v>
      </c>
      <c r="AX681" s="15">
        <f t="shared" si="2573"/>
        <v>0</v>
      </c>
      <c r="AY681" s="17"/>
      <c r="AZ681" s="15">
        <f t="shared" ref="AZ681:BD681" si="2574">AZ680</f>
        <v>6000</v>
      </c>
      <c r="BA681" s="15">
        <f t="shared" si="2574"/>
        <v>6000</v>
      </c>
      <c r="BB681" s="15">
        <v>0</v>
      </c>
      <c r="BC681" s="15">
        <f t="shared" si="2574"/>
        <v>0</v>
      </c>
      <c r="BD681" s="15">
        <f t="shared" si="2574"/>
        <v>0</v>
      </c>
      <c r="BE681" s="15">
        <f t="shared" ref="BE681" si="2575">BE680</f>
        <v>250</v>
      </c>
      <c r="BF681" s="17"/>
      <c r="BG681" s="15">
        <f t="shared" ref="BG681:BH681" si="2576">BG680</f>
        <v>1000</v>
      </c>
      <c r="BH681" s="15">
        <f t="shared" si="2576"/>
        <v>5000</v>
      </c>
      <c r="BI681" s="17"/>
      <c r="BJ681" s="22">
        <f>G681/G680</f>
        <v>1</v>
      </c>
      <c r="BK681" s="65">
        <f t="shared" ref="BK681:BL681" si="2577">BK680</f>
        <v>0</v>
      </c>
      <c r="BL681" s="65">
        <f t="shared" si="2577"/>
        <v>0</v>
      </c>
      <c r="BM681" s="6">
        <f t="shared" si="2481"/>
        <v>152.25</v>
      </c>
      <c r="BN681" s="8">
        <f t="shared" si="2482"/>
        <v>133.47762238693855</v>
      </c>
      <c r="BO681" s="12">
        <f t="shared" si="2483"/>
        <v>142.55514023847542</v>
      </c>
      <c r="BP681" s="50">
        <f>(1-'#Constant'!$A$3)/($J681*'#Constant'!$B$3/'#Constant'!$C$3^($D681-1)+1)+'#Constant'!$A$3</f>
        <v>0.96049904030710165</v>
      </c>
      <c r="BQ681" s="4">
        <f t="shared" si="2484"/>
        <v>133.47762238693855</v>
      </c>
      <c r="BR681" s="50">
        <f>(1-'#Constant'!$A$3)/($K681*'#Constant'!$B$3/'#Constant'!$C$3^($D681-1)+1)+'#Constant'!$A$3</f>
        <v>0.96049904030710165</v>
      </c>
      <c r="BS681" s="4">
        <f t="shared" si="2485"/>
        <v>133.47762238693855</v>
      </c>
      <c r="BT681"/>
    </row>
    <row r="682" spans="1:72" x14ac:dyDescent="0.3">
      <c r="A682">
        <v>1201</v>
      </c>
      <c r="B682" s="18" t="str">
        <f>VLOOKUP(CONCATENATE("CREATURE_NAME_",A682),[1]Localization_Hero!$A:$E,2,FALSE)</f>
        <v>고블린 약탈대장</v>
      </c>
      <c r="C682" t="s">
        <v>81</v>
      </c>
      <c r="D682">
        <v>1</v>
      </c>
      <c r="E682">
        <v>1</v>
      </c>
      <c r="F682" s="18">
        <v>1</v>
      </c>
      <c r="G682" s="10">
        <v>100</v>
      </c>
      <c r="H682" s="10">
        <v>100</v>
      </c>
      <c r="I682" s="10">
        <v>2500</v>
      </c>
      <c r="J682" s="10">
        <v>28</v>
      </c>
      <c r="K682" s="10">
        <v>20</v>
      </c>
      <c r="L682" s="2"/>
      <c r="M682" s="10">
        <v>50</v>
      </c>
      <c r="N682" s="10">
        <v>0</v>
      </c>
      <c r="O682" s="10">
        <v>0</v>
      </c>
      <c r="P682" s="10">
        <v>25</v>
      </c>
      <c r="Q682" s="10">
        <v>255</v>
      </c>
      <c r="R682" s="10">
        <v>0</v>
      </c>
      <c r="S682" s="10">
        <v>0</v>
      </c>
      <c r="T682" s="10">
        <v>0</v>
      </c>
      <c r="U682" s="10">
        <v>0</v>
      </c>
      <c r="V682" s="10">
        <v>0</v>
      </c>
      <c r="W682" s="2"/>
      <c r="X682" s="10">
        <v>50</v>
      </c>
      <c r="Y682" s="10">
        <v>0</v>
      </c>
      <c r="Z682" s="10">
        <v>0</v>
      </c>
      <c r="AA682" s="10">
        <v>25</v>
      </c>
      <c r="AB682" s="10">
        <v>0</v>
      </c>
      <c r="AC682" s="10">
        <v>0</v>
      </c>
      <c r="AD682" s="10">
        <v>0</v>
      </c>
      <c r="AE682" s="10">
        <v>0</v>
      </c>
      <c r="AF682" s="10">
        <v>0</v>
      </c>
      <c r="AG682" s="10">
        <v>0</v>
      </c>
      <c r="AH682" s="10">
        <v>0</v>
      </c>
      <c r="AI682" s="10">
        <v>0</v>
      </c>
      <c r="AJ682" s="3"/>
      <c r="AK682" s="10">
        <v>0</v>
      </c>
      <c r="AL682" s="10">
        <v>0</v>
      </c>
      <c r="AM682" s="3"/>
      <c r="AN682" s="10">
        <v>0</v>
      </c>
      <c r="AO682" s="10">
        <v>0</v>
      </c>
      <c r="AP682" s="10">
        <v>0</v>
      </c>
      <c r="AQ682" s="10">
        <v>0</v>
      </c>
      <c r="AR682" s="10">
        <v>0</v>
      </c>
      <c r="AS682" s="10">
        <v>0</v>
      </c>
      <c r="AT682" s="10">
        <v>0</v>
      </c>
      <c r="AU682" s="10">
        <v>0</v>
      </c>
      <c r="AV682" s="10">
        <v>0</v>
      </c>
      <c r="AW682" s="10">
        <v>0</v>
      </c>
      <c r="AX682" s="10">
        <v>0</v>
      </c>
      <c r="AY682" s="3"/>
      <c r="AZ682" s="10">
        <v>6000</v>
      </c>
      <c r="BA682" s="10">
        <v>6000</v>
      </c>
      <c r="BB682" s="10">
        <v>0</v>
      </c>
      <c r="BC682" s="10">
        <v>0</v>
      </c>
      <c r="BD682" s="10">
        <v>0</v>
      </c>
      <c r="BE682" s="10">
        <v>250</v>
      </c>
      <c r="BF682" s="3"/>
      <c r="BG682" s="10">
        <v>1000</v>
      </c>
      <c r="BH682" s="10">
        <v>5000</v>
      </c>
      <c r="BI682" s="3"/>
      <c r="BJ682" s="21">
        <v>1</v>
      </c>
      <c r="BK682" s="65">
        <v>0</v>
      </c>
      <c r="BL682" s="65">
        <v>0</v>
      </c>
      <c r="BM682" s="6">
        <f t="shared" si="2481"/>
        <v>105</v>
      </c>
      <c r="BN682" s="8">
        <f t="shared" si="2482"/>
        <v>147.37517041643275</v>
      </c>
      <c r="BO682" s="12">
        <f t="shared" si="2483"/>
        <v>124.39611285617183</v>
      </c>
      <c r="BP682" s="50">
        <f>(1-'#Constant'!$A$3)/($J682*'#Constant'!$B$3/'#Constant'!$C$3^($D682-1)+1)+'#Constant'!$A$3</f>
        <v>0.92405904059040589</v>
      </c>
      <c r="BQ682" s="4">
        <f t="shared" si="2484"/>
        <v>159.01578640074814</v>
      </c>
      <c r="BR682" s="50">
        <f>(1-'#Constant'!$A$3)/($K682*'#Constant'!$B$3/'#Constant'!$C$3^($D682-1)+1)+'#Constant'!$A$3</f>
        <v>0.94452830188679238</v>
      </c>
      <c r="BS682" s="4">
        <f t="shared" si="2485"/>
        <v>135.73455443211736</v>
      </c>
      <c r="BT682">
        <f>BO682/$BO$4*100</f>
        <v>94.545754810903233</v>
      </c>
    </row>
    <row r="683" spans="1:72" s="13" customFormat="1" ht="17.25" thickBot="1" x14ac:dyDescent="0.35">
      <c r="B683" s="20"/>
      <c r="D683" s="14">
        <v>1</v>
      </c>
      <c r="E683" s="14">
        <v>1</v>
      </c>
      <c r="F683" s="19">
        <v>1</v>
      </c>
      <c r="G683" s="15">
        <f t="shared" ref="G683:H683" si="2578">G682</f>
        <v>100</v>
      </c>
      <c r="H683" s="15">
        <f t="shared" si="2578"/>
        <v>100</v>
      </c>
      <c r="I683" s="15">
        <v>2500</v>
      </c>
      <c r="J683" s="15">
        <v>28</v>
      </c>
      <c r="K683" s="15">
        <v>20</v>
      </c>
      <c r="L683" s="16"/>
      <c r="M683" s="15">
        <f t="shared" ref="M683:V683" si="2579">M682</f>
        <v>50</v>
      </c>
      <c r="N683" s="15">
        <f t="shared" si="2579"/>
        <v>0</v>
      </c>
      <c r="O683" s="15">
        <f t="shared" si="2579"/>
        <v>0</v>
      </c>
      <c r="P683" s="15">
        <v>25</v>
      </c>
      <c r="Q683" s="15">
        <f t="shared" si="2579"/>
        <v>255</v>
      </c>
      <c r="R683" s="15">
        <f t="shared" si="2579"/>
        <v>0</v>
      </c>
      <c r="S683" s="15">
        <f t="shared" si="2579"/>
        <v>0</v>
      </c>
      <c r="T683" s="15">
        <f t="shared" si="2579"/>
        <v>0</v>
      </c>
      <c r="U683" s="15">
        <f t="shared" si="2579"/>
        <v>0</v>
      </c>
      <c r="V683" s="15">
        <f t="shared" si="2579"/>
        <v>0</v>
      </c>
      <c r="W683" s="16"/>
      <c r="X683" s="15">
        <f t="shared" ref="X683:AI683" si="2580">X682</f>
        <v>50</v>
      </c>
      <c r="Y683" s="15">
        <f t="shared" si="2580"/>
        <v>0</v>
      </c>
      <c r="Z683" s="15">
        <f t="shared" si="2580"/>
        <v>0</v>
      </c>
      <c r="AA683" s="15">
        <v>25</v>
      </c>
      <c r="AB683" s="15">
        <f t="shared" si="2580"/>
        <v>0</v>
      </c>
      <c r="AC683" s="15">
        <f t="shared" si="2580"/>
        <v>0</v>
      </c>
      <c r="AD683" s="15">
        <f t="shared" si="2580"/>
        <v>0</v>
      </c>
      <c r="AE683" s="15">
        <f t="shared" si="2580"/>
        <v>0</v>
      </c>
      <c r="AF683" s="15">
        <f t="shared" si="2580"/>
        <v>0</v>
      </c>
      <c r="AG683" s="15">
        <f t="shared" si="2580"/>
        <v>0</v>
      </c>
      <c r="AH683" s="15">
        <f t="shared" si="2580"/>
        <v>0</v>
      </c>
      <c r="AI683" s="15">
        <f t="shared" si="2580"/>
        <v>0</v>
      </c>
      <c r="AJ683" s="17"/>
      <c r="AK683" s="15">
        <f>AK682</f>
        <v>0</v>
      </c>
      <c r="AL683" s="15">
        <f>AL682</f>
        <v>0</v>
      </c>
      <c r="AM683" s="17"/>
      <c r="AN683" s="15">
        <f t="shared" ref="AN683:AX683" si="2581">AN682</f>
        <v>0</v>
      </c>
      <c r="AO683" s="15">
        <f t="shared" si="2581"/>
        <v>0</v>
      </c>
      <c r="AP683" s="15">
        <f t="shared" si="2581"/>
        <v>0</v>
      </c>
      <c r="AQ683" s="15">
        <f t="shared" si="2581"/>
        <v>0</v>
      </c>
      <c r="AR683" s="15">
        <f t="shared" si="2581"/>
        <v>0</v>
      </c>
      <c r="AS683" s="15">
        <f t="shared" si="2581"/>
        <v>0</v>
      </c>
      <c r="AT683" s="15">
        <f t="shared" si="2581"/>
        <v>0</v>
      </c>
      <c r="AU683" s="15">
        <f t="shared" si="2581"/>
        <v>0</v>
      </c>
      <c r="AV683" s="15">
        <f t="shared" si="2581"/>
        <v>0</v>
      </c>
      <c r="AW683" s="15">
        <f t="shared" si="2581"/>
        <v>0</v>
      </c>
      <c r="AX683" s="15">
        <f t="shared" si="2581"/>
        <v>0</v>
      </c>
      <c r="AY683" s="17"/>
      <c r="AZ683" s="15">
        <f t="shared" ref="AZ683:BD683" si="2582">AZ682</f>
        <v>6000</v>
      </c>
      <c r="BA683" s="15">
        <f t="shared" si="2582"/>
        <v>6000</v>
      </c>
      <c r="BB683" s="15">
        <v>0</v>
      </c>
      <c r="BC683" s="15">
        <f t="shared" si="2582"/>
        <v>0</v>
      </c>
      <c r="BD683" s="15">
        <f t="shared" si="2582"/>
        <v>0</v>
      </c>
      <c r="BE683" s="15">
        <f t="shared" ref="BE683" si="2583">BE682</f>
        <v>250</v>
      </c>
      <c r="BF683" s="17"/>
      <c r="BG683" s="15">
        <f t="shared" ref="BG683:BH683" si="2584">BG682</f>
        <v>1000</v>
      </c>
      <c r="BH683" s="15">
        <f t="shared" si="2584"/>
        <v>5000</v>
      </c>
      <c r="BI683" s="17"/>
      <c r="BJ683" s="22">
        <f>G683/G682</f>
        <v>1</v>
      </c>
      <c r="BK683" s="65">
        <f t="shared" ref="BK683:BL683" si="2585">BK682</f>
        <v>0</v>
      </c>
      <c r="BL683" s="65">
        <f t="shared" si="2585"/>
        <v>0</v>
      </c>
      <c r="BM683" s="6">
        <f t="shared" si="2481"/>
        <v>105</v>
      </c>
      <c r="BN683" s="8">
        <f t="shared" si="2482"/>
        <v>147.37517041643275</v>
      </c>
      <c r="BO683" s="12">
        <f t="shared" si="2483"/>
        <v>124.39611285617183</v>
      </c>
      <c r="BP683" s="50">
        <f>(1-'#Constant'!$A$3)/($J683*'#Constant'!$B$3/'#Constant'!$C$3^($D683-1)+1)+'#Constant'!$A$3</f>
        <v>0.92405904059040589</v>
      </c>
      <c r="BQ683" s="4">
        <f t="shared" si="2484"/>
        <v>159.01578640074814</v>
      </c>
      <c r="BR683" s="50">
        <f>(1-'#Constant'!$A$3)/($K683*'#Constant'!$B$3/'#Constant'!$C$3^($D683-1)+1)+'#Constant'!$A$3</f>
        <v>0.94452830188679238</v>
      </c>
      <c r="BS683" s="4">
        <f t="shared" si="2485"/>
        <v>135.73455443211736</v>
      </c>
      <c r="BT683"/>
    </row>
    <row r="684" spans="1:72" x14ac:dyDescent="0.3">
      <c r="A684">
        <v>2001</v>
      </c>
      <c r="B684" s="18" t="str">
        <f>VLOOKUP(CONCATENATE("CREATURE_NAME_",A684),[1]Localization_Hero!$A:$E,2,FALSE)</f>
        <v>오크 돌격전사</v>
      </c>
      <c r="C684" t="s">
        <v>81</v>
      </c>
      <c r="D684">
        <v>1</v>
      </c>
      <c r="E684">
        <v>1</v>
      </c>
      <c r="F684" s="18">
        <v>1</v>
      </c>
      <c r="G684" s="10">
        <v>100</v>
      </c>
      <c r="H684" s="10">
        <v>100</v>
      </c>
      <c r="I684" s="10">
        <v>2500</v>
      </c>
      <c r="J684" s="10">
        <v>28</v>
      </c>
      <c r="K684" s="10">
        <v>28</v>
      </c>
      <c r="L684" s="2"/>
      <c r="M684" s="10">
        <v>50</v>
      </c>
      <c r="N684" s="10">
        <v>0</v>
      </c>
      <c r="O684" s="10">
        <v>0</v>
      </c>
      <c r="P684" s="10">
        <v>0</v>
      </c>
      <c r="Q684" s="10">
        <v>100</v>
      </c>
      <c r="R684" s="10">
        <v>0</v>
      </c>
      <c r="S684" s="10">
        <v>0</v>
      </c>
      <c r="T684" s="10">
        <v>0</v>
      </c>
      <c r="U684" s="10">
        <v>0</v>
      </c>
      <c r="V684" s="10">
        <v>0</v>
      </c>
      <c r="W684" s="2"/>
      <c r="X684" s="10">
        <v>50</v>
      </c>
      <c r="Y684" s="10">
        <v>0</v>
      </c>
      <c r="Z684" s="10">
        <v>0</v>
      </c>
      <c r="AA684" s="10">
        <v>0</v>
      </c>
      <c r="AB684" s="10">
        <v>0</v>
      </c>
      <c r="AC684" s="10">
        <v>0</v>
      </c>
      <c r="AD684" s="10">
        <v>0</v>
      </c>
      <c r="AE684" s="10">
        <v>0</v>
      </c>
      <c r="AF684" s="10">
        <v>0</v>
      </c>
      <c r="AG684" s="10">
        <v>0</v>
      </c>
      <c r="AH684" s="10">
        <v>0</v>
      </c>
      <c r="AI684" s="10">
        <v>0</v>
      </c>
      <c r="AJ684" s="3"/>
      <c r="AK684" s="10">
        <v>0</v>
      </c>
      <c r="AL684" s="10">
        <v>0</v>
      </c>
      <c r="AM684" s="3"/>
      <c r="AN684" s="10">
        <v>0</v>
      </c>
      <c r="AO684" s="10">
        <v>0</v>
      </c>
      <c r="AP684" s="10">
        <v>0</v>
      </c>
      <c r="AQ684" s="10">
        <v>0</v>
      </c>
      <c r="AR684" s="10">
        <v>0</v>
      </c>
      <c r="AS684" s="10">
        <v>0</v>
      </c>
      <c r="AT684" s="10">
        <v>0</v>
      </c>
      <c r="AU684" s="10">
        <v>0</v>
      </c>
      <c r="AV684" s="10">
        <v>0</v>
      </c>
      <c r="AW684" s="10">
        <v>0</v>
      </c>
      <c r="AX684" s="10">
        <v>0</v>
      </c>
      <c r="AY684" s="3"/>
      <c r="AZ684" s="10">
        <v>6000</v>
      </c>
      <c r="BA684" s="10">
        <v>6000</v>
      </c>
      <c r="BB684" s="10">
        <v>0</v>
      </c>
      <c r="BC684" s="10">
        <v>0</v>
      </c>
      <c r="BD684" s="10">
        <v>0</v>
      </c>
      <c r="BE684" s="10">
        <v>250</v>
      </c>
      <c r="BF684" s="3"/>
      <c r="BG684" s="10">
        <v>1000</v>
      </c>
      <c r="BH684" s="10">
        <v>5000</v>
      </c>
      <c r="BI684" s="3"/>
      <c r="BJ684" s="21">
        <v>1</v>
      </c>
      <c r="BK684" s="65">
        <v>0</v>
      </c>
      <c r="BL684" s="65">
        <v>0</v>
      </c>
      <c r="BM684" s="6">
        <f t="shared" si="2481"/>
        <v>105</v>
      </c>
      <c r="BN684" s="8">
        <f t="shared" si="2482"/>
        <v>138.83255078835975</v>
      </c>
      <c r="BO684" s="12">
        <f t="shared" si="2483"/>
        <v>120.73697790146055</v>
      </c>
      <c r="BP684" s="50">
        <f>(1-'#Constant'!$A$3)/($J684*'#Constant'!$B$3/'#Constant'!$C$3^($D684-1)+1)+'#Constant'!$A$3</f>
        <v>0.92405904059040589</v>
      </c>
      <c r="BQ684" s="4">
        <f t="shared" si="2484"/>
        <v>142.39235978293308</v>
      </c>
      <c r="BR684" s="50">
        <f>(1-'#Constant'!$A$3)/($K684*'#Constant'!$B$3/'#Constant'!$C$3^($D684-1)+1)+'#Constant'!$A$3</f>
        <v>0.92405904059040589</v>
      </c>
      <c r="BS684" s="4">
        <f t="shared" si="2485"/>
        <v>135.27274179378645</v>
      </c>
      <c r="BT684">
        <f>BO684/$BO$4*100</f>
        <v>91.76467372802297</v>
      </c>
    </row>
    <row r="685" spans="1:72" s="13" customFormat="1" ht="17.25" thickBot="1" x14ac:dyDescent="0.35">
      <c r="B685" s="20"/>
      <c r="D685" s="14">
        <v>1</v>
      </c>
      <c r="E685" s="14">
        <v>1</v>
      </c>
      <c r="F685" s="19">
        <v>1</v>
      </c>
      <c r="G685" s="15">
        <f t="shared" ref="G685:H685" si="2586">G684</f>
        <v>100</v>
      </c>
      <c r="H685" s="15">
        <f t="shared" si="2586"/>
        <v>100</v>
      </c>
      <c r="I685" s="15">
        <v>2500</v>
      </c>
      <c r="J685" s="15">
        <v>28</v>
      </c>
      <c r="K685" s="15">
        <v>28</v>
      </c>
      <c r="L685" s="16"/>
      <c r="M685" s="15">
        <f t="shared" ref="M685:V685" si="2587">M684</f>
        <v>50</v>
      </c>
      <c r="N685" s="15">
        <f t="shared" si="2587"/>
        <v>0</v>
      </c>
      <c r="O685" s="15">
        <f t="shared" si="2587"/>
        <v>0</v>
      </c>
      <c r="P685" s="15">
        <v>0</v>
      </c>
      <c r="Q685" s="15">
        <f t="shared" si="2587"/>
        <v>100</v>
      </c>
      <c r="R685" s="15">
        <f t="shared" si="2587"/>
        <v>0</v>
      </c>
      <c r="S685" s="15">
        <f t="shared" si="2587"/>
        <v>0</v>
      </c>
      <c r="T685" s="15">
        <f t="shared" si="2587"/>
        <v>0</v>
      </c>
      <c r="U685" s="15">
        <f t="shared" si="2587"/>
        <v>0</v>
      </c>
      <c r="V685" s="15">
        <f t="shared" si="2587"/>
        <v>0</v>
      </c>
      <c r="W685" s="16"/>
      <c r="X685" s="15">
        <f t="shared" ref="X685:AI685" si="2588">X684</f>
        <v>50</v>
      </c>
      <c r="Y685" s="15">
        <f t="shared" si="2588"/>
        <v>0</v>
      </c>
      <c r="Z685" s="15">
        <f t="shared" si="2588"/>
        <v>0</v>
      </c>
      <c r="AA685" s="15">
        <v>0</v>
      </c>
      <c r="AB685" s="15">
        <f t="shared" si="2588"/>
        <v>0</v>
      </c>
      <c r="AC685" s="15">
        <f t="shared" si="2588"/>
        <v>0</v>
      </c>
      <c r="AD685" s="15">
        <f t="shared" si="2588"/>
        <v>0</v>
      </c>
      <c r="AE685" s="15">
        <f t="shared" si="2588"/>
        <v>0</v>
      </c>
      <c r="AF685" s="15">
        <f t="shared" si="2588"/>
        <v>0</v>
      </c>
      <c r="AG685" s="15">
        <f t="shared" si="2588"/>
        <v>0</v>
      </c>
      <c r="AH685" s="15">
        <f t="shared" si="2588"/>
        <v>0</v>
      </c>
      <c r="AI685" s="15">
        <f t="shared" si="2588"/>
        <v>0</v>
      </c>
      <c r="AJ685" s="17"/>
      <c r="AK685" s="15">
        <f>AK684</f>
        <v>0</v>
      </c>
      <c r="AL685" s="15">
        <f>AL684</f>
        <v>0</v>
      </c>
      <c r="AM685" s="17"/>
      <c r="AN685" s="15">
        <f t="shared" ref="AN685:AX685" si="2589">AN684</f>
        <v>0</v>
      </c>
      <c r="AO685" s="15">
        <f t="shared" si="2589"/>
        <v>0</v>
      </c>
      <c r="AP685" s="15">
        <f t="shared" si="2589"/>
        <v>0</v>
      </c>
      <c r="AQ685" s="15">
        <f t="shared" si="2589"/>
        <v>0</v>
      </c>
      <c r="AR685" s="15">
        <f t="shared" si="2589"/>
        <v>0</v>
      </c>
      <c r="AS685" s="15">
        <f t="shared" si="2589"/>
        <v>0</v>
      </c>
      <c r="AT685" s="15">
        <f t="shared" si="2589"/>
        <v>0</v>
      </c>
      <c r="AU685" s="15">
        <f t="shared" si="2589"/>
        <v>0</v>
      </c>
      <c r="AV685" s="15">
        <f t="shared" si="2589"/>
        <v>0</v>
      </c>
      <c r="AW685" s="15">
        <f t="shared" si="2589"/>
        <v>0</v>
      </c>
      <c r="AX685" s="15">
        <f t="shared" si="2589"/>
        <v>0</v>
      </c>
      <c r="AY685" s="17"/>
      <c r="AZ685" s="15">
        <f t="shared" ref="AZ685" si="2590">AZ684</f>
        <v>6000</v>
      </c>
      <c r="BA685" s="15">
        <f t="shared" ref="BA685" si="2591">BA684</f>
        <v>6000</v>
      </c>
      <c r="BB685" s="15">
        <v>0</v>
      </c>
      <c r="BC685" s="15">
        <f t="shared" ref="BC685" si="2592">BC684</f>
        <v>0</v>
      </c>
      <c r="BD685" s="15">
        <f t="shared" ref="BD685:BE685" si="2593">BD684</f>
        <v>0</v>
      </c>
      <c r="BE685" s="15">
        <f t="shared" si="2593"/>
        <v>250</v>
      </c>
      <c r="BF685" s="17"/>
      <c r="BG685" s="15">
        <f t="shared" ref="BG685" si="2594">BG684</f>
        <v>1000</v>
      </c>
      <c r="BH685" s="15">
        <f t="shared" ref="BH685" si="2595">BH684</f>
        <v>5000</v>
      </c>
      <c r="BI685" s="17"/>
      <c r="BJ685" s="22">
        <f>G685/G684</f>
        <v>1</v>
      </c>
      <c r="BK685" s="65">
        <f>BK684</f>
        <v>0</v>
      </c>
      <c r="BL685" s="65">
        <f>BL684</f>
        <v>0</v>
      </c>
      <c r="BM685" s="6">
        <f t="shared" si="2481"/>
        <v>105</v>
      </c>
      <c r="BN685" s="8">
        <f t="shared" si="2482"/>
        <v>138.83255078835975</v>
      </c>
      <c r="BO685" s="12">
        <f t="shared" si="2483"/>
        <v>120.73697790146055</v>
      </c>
      <c r="BP685" s="50">
        <f>(1-'#Constant'!$A$3)/($J685*'#Constant'!$B$3/'#Constant'!$C$3^($D685-1)+1)+'#Constant'!$A$3</f>
        <v>0.92405904059040589</v>
      </c>
      <c r="BQ685" s="4">
        <f t="shared" si="2484"/>
        <v>142.39235978293308</v>
      </c>
      <c r="BR685" s="50">
        <f>(1-'#Constant'!$A$3)/($K685*'#Constant'!$B$3/'#Constant'!$C$3^($D685-1)+1)+'#Constant'!$A$3</f>
        <v>0.92405904059040589</v>
      </c>
      <c r="BS685" s="4">
        <f t="shared" si="2485"/>
        <v>135.27274179378645</v>
      </c>
      <c r="BT685"/>
    </row>
    <row r="686" spans="1:72" x14ac:dyDescent="0.3">
      <c r="A686">
        <v>2002</v>
      </c>
      <c r="B686" s="18" t="str">
        <f>VLOOKUP(CONCATENATE("CREATURE_NAME_",A686),[1]Localization_Hero!$A:$E,2,FALSE)</f>
        <v>오크 궁병</v>
      </c>
      <c r="C686" t="s">
        <v>82</v>
      </c>
      <c r="D686">
        <v>1</v>
      </c>
      <c r="E686">
        <v>1</v>
      </c>
      <c r="F686" s="18">
        <v>1</v>
      </c>
      <c r="G686" s="10">
        <v>100</v>
      </c>
      <c r="H686" s="10">
        <v>100</v>
      </c>
      <c r="I686" s="10">
        <v>2500</v>
      </c>
      <c r="J686" s="10">
        <v>28</v>
      </c>
      <c r="K686" s="10">
        <v>28</v>
      </c>
      <c r="L686" s="2"/>
      <c r="M686" s="10">
        <v>150</v>
      </c>
      <c r="N686" s="10">
        <v>0</v>
      </c>
      <c r="O686" s="10">
        <v>0</v>
      </c>
      <c r="P686" s="10">
        <v>0</v>
      </c>
      <c r="Q686" s="10">
        <v>0</v>
      </c>
      <c r="R686" s="10">
        <v>0</v>
      </c>
      <c r="S686" s="10">
        <v>50</v>
      </c>
      <c r="T686" s="10">
        <v>0</v>
      </c>
      <c r="U686" s="10">
        <v>0</v>
      </c>
      <c r="V686" s="10">
        <v>0</v>
      </c>
      <c r="W686" s="2"/>
      <c r="X686" s="10">
        <v>150</v>
      </c>
      <c r="Y686" s="10">
        <v>0</v>
      </c>
      <c r="Z686" s="10">
        <v>0</v>
      </c>
      <c r="AA686" s="10">
        <v>0</v>
      </c>
      <c r="AB686" s="10">
        <v>0</v>
      </c>
      <c r="AC686" s="10">
        <v>0</v>
      </c>
      <c r="AD686" s="10">
        <v>100</v>
      </c>
      <c r="AE686" s="10">
        <v>0</v>
      </c>
      <c r="AF686" s="10">
        <v>0</v>
      </c>
      <c r="AG686" s="10">
        <v>0</v>
      </c>
      <c r="AH686" s="10">
        <v>0</v>
      </c>
      <c r="AI686" s="10">
        <v>0</v>
      </c>
      <c r="AJ686" s="3"/>
      <c r="AK686" s="10">
        <v>0</v>
      </c>
      <c r="AL686" s="10">
        <v>0</v>
      </c>
      <c r="AM686" s="3"/>
      <c r="AN686" s="10">
        <v>0</v>
      </c>
      <c r="AO686" s="10">
        <v>0</v>
      </c>
      <c r="AP686" s="10">
        <v>0</v>
      </c>
      <c r="AQ686" s="10">
        <v>0</v>
      </c>
      <c r="AR686" s="10">
        <v>0</v>
      </c>
      <c r="AS686" s="10">
        <v>0</v>
      </c>
      <c r="AT686" s="10">
        <v>0</v>
      </c>
      <c r="AU686" s="10">
        <v>0</v>
      </c>
      <c r="AV686" s="10">
        <v>0</v>
      </c>
      <c r="AW686" s="10">
        <v>0</v>
      </c>
      <c r="AX686" s="10">
        <v>0</v>
      </c>
      <c r="AY686" s="3"/>
      <c r="AZ686" s="10">
        <v>6000</v>
      </c>
      <c r="BA686" s="10">
        <v>6000</v>
      </c>
      <c r="BB686" s="10">
        <v>0</v>
      </c>
      <c r="BC686" s="10">
        <v>0</v>
      </c>
      <c r="BD686" s="10">
        <v>0</v>
      </c>
      <c r="BE686" s="10">
        <v>250</v>
      </c>
      <c r="BF686" s="3"/>
      <c r="BG686" s="10">
        <v>1000</v>
      </c>
      <c r="BH686" s="10">
        <v>5000</v>
      </c>
      <c r="BI686" s="3"/>
      <c r="BJ686" s="21">
        <v>1</v>
      </c>
      <c r="BK686" s="65">
        <v>0</v>
      </c>
      <c r="BL686" s="65">
        <v>0</v>
      </c>
      <c r="BM686" s="6">
        <f t="shared" si="2481"/>
        <v>117.87499999999997</v>
      </c>
      <c r="BN686" s="8">
        <f t="shared" si="2482"/>
        <v>135.27274179378645</v>
      </c>
      <c r="BO686" s="12">
        <f t="shared" si="2483"/>
        <v>126.27459934184141</v>
      </c>
      <c r="BP686" s="50">
        <f>(1-'#Constant'!$A$3)/($J686*'#Constant'!$B$3/'#Constant'!$C$3^($D686-1)+1)+'#Constant'!$A$3</f>
        <v>0.92405904059040589</v>
      </c>
      <c r="BQ686" s="4">
        <f t="shared" si="2484"/>
        <v>135.27274179378645</v>
      </c>
      <c r="BR686" s="50">
        <f>(1-'#Constant'!$A$3)/($K686*'#Constant'!$B$3/'#Constant'!$C$3^($D686-1)+1)+'#Constant'!$A$3</f>
        <v>0.92405904059040589</v>
      </c>
      <c r="BS686" s="4">
        <f t="shared" si="2485"/>
        <v>135.27274179378645</v>
      </c>
      <c r="BT686">
        <f>BO686/$BO$4*100</f>
        <v>95.973475650501001</v>
      </c>
    </row>
    <row r="687" spans="1:72" s="13" customFormat="1" ht="17.25" thickBot="1" x14ac:dyDescent="0.35">
      <c r="B687" s="20"/>
      <c r="D687" s="14">
        <v>1</v>
      </c>
      <c r="E687" s="14">
        <v>1</v>
      </c>
      <c r="F687" s="19">
        <v>1</v>
      </c>
      <c r="G687" s="15">
        <f t="shared" ref="G687:H687" si="2596">G686</f>
        <v>100</v>
      </c>
      <c r="H687" s="15">
        <f t="shared" si="2596"/>
        <v>100</v>
      </c>
      <c r="I687" s="15">
        <v>2500</v>
      </c>
      <c r="J687" s="15">
        <v>28</v>
      </c>
      <c r="K687" s="15">
        <v>28</v>
      </c>
      <c r="L687" s="16"/>
      <c r="M687" s="15">
        <f t="shared" ref="M687:V687" si="2597">M686</f>
        <v>150</v>
      </c>
      <c r="N687" s="15">
        <f t="shared" si="2597"/>
        <v>0</v>
      </c>
      <c r="O687" s="15">
        <f t="shared" si="2597"/>
        <v>0</v>
      </c>
      <c r="P687" s="15">
        <v>0</v>
      </c>
      <c r="Q687" s="15">
        <f t="shared" si="2597"/>
        <v>0</v>
      </c>
      <c r="R687" s="15">
        <f t="shared" si="2597"/>
        <v>0</v>
      </c>
      <c r="S687" s="15">
        <f t="shared" si="2597"/>
        <v>50</v>
      </c>
      <c r="T687" s="15">
        <f t="shared" si="2597"/>
        <v>0</v>
      </c>
      <c r="U687" s="15">
        <f t="shared" si="2597"/>
        <v>0</v>
      </c>
      <c r="V687" s="15">
        <f t="shared" si="2597"/>
        <v>0</v>
      </c>
      <c r="W687" s="16"/>
      <c r="X687" s="15">
        <f t="shared" ref="X687:AI687" si="2598">X686</f>
        <v>150</v>
      </c>
      <c r="Y687" s="15">
        <f t="shared" si="2598"/>
        <v>0</v>
      </c>
      <c r="Z687" s="15">
        <f t="shared" si="2598"/>
        <v>0</v>
      </c>
      <c r="AA687" s="15">
        <v>0</v>
      </c>
      <c r="AB687" s="15">
        <f t="shared" si="2598"/>
        <v>0</v>
      </c>
      <c r="AC687" s="15">
        <f t="shared" si="2598"/>
        <v>0</v>
      </c>
      <c r="AD687" s="15">
        <f t="shared" si="2598"/>
        <v>100</v>
      </c>
      <c r="AE687" s="15">
        <f t="shared" si="2598"/>
        <v>0</v>
      </c>
      <c r="AF687" s="15">
        <f t="shared" si="2598"/>
        <v>0</v>
      </c>
      <c r="AG687" s="15">
        <f t="shared" si="2598"/>
        <v>0</v>
      </c>
      <c r="AH687" s="15">
        <f t="shared" si="2598"/>
        <v>0</v>
      </c>
      <c r="AI687" s="15">
        <f t="shared" si="2598"/>
        <v>0</v>
      </c>
      <c r="AJ687" s="17"/>
      <c r="AK687" s="15">
        <f>AK686</f>
        <v>0</v>
      </c>
      <c r="AL687" s="15">
        <f>AL686</f>
        <v>0</v>
      </c>
      <c r="AM687" s="17"/>
      <c r="AN687" s="15">
        <f t="shared" ref="AN687:AX687" si="2599">AN686</f>
        <v>0</v>
      </c>
      <c r="AO687" s="15">
        <f t="shared" si="2599"/>
        <v>0</v>
      </c>
      <c r="AP687" s="15">
        <f t="shared" si="2599"/>
        <v>0</v>
      </c>
      <c r="AQ687" s="15">
        <f t="shared" si="2599"/>
        <v>0</v>
      </c>
      <c r="AR687" s="15">
        <f t="shared" si="2599"/>
        <v>0</v>
      </c>
      <c r="AS687" s="15">
        <f t="shared" si="2599"/>
        <v>0</v>
      </c>
      <c r="AT687" s="15">
        <f t="shared" si="2599"/>
        <v>0</v>
      </c>
      <c r="AU687" s="15">
        <f t="shared" si="2599"/>
        <v>0</v>
      </c>
      <c r="AV687" s="15">
        <f t="shared" si="2599"/>
        <v>0</v>
      </c>
      <c r="AW687" s="15">
        <f t="shared" si="2599"/>
        <v>0</v>
      </c>
      <c r="AX687" s="15">
        <f t="shared" si="2599"/>
        <v>0</v>
      </c>
      <c r="AY687" s="17"/>
      <c r="AZ687" s="15">
        <f t="shared" ref="AZ687" si="2600">AZ686</f>
        <v>6000</v>
      </c>
      <c r="BA687" s="15">
        <f t="shared" ref="BA687" si="2601">BA686</f>
        <v>6000</v>
      </c>
      <c r="BB687" s="15">
        <v>0</v>
      </c>
      <c r="BC687" s="15">
        <f t="shared" ref="BC687" si="2602">BC686</f>
        <v>0</v>
      </c>
      <c r="BD687" s="15">
        <f t="shared" ref="BD687:BE687" si="2603">BD686</f>
        <v>0</v>
      </c>
      <c r="BE687" s="15">
        <f t="shared" si="2603"/>
        <v>250</v>
      </c>
      <c r="BF687" s="17"/>
      <c r="BG687" s="15">
        <f t="shared" ref="BG687" si="2604">BG686</f>
        <v>1000</v>
      </c>
      <c r="BH687" s="15">
        <f t="shared" ref="BH687" si="2605">BH686</f>
        <v>5000</v>
      </c>
      <c r="BI687" s="17"/>
      <c r="BJ687" s="22">
        <f>G687/G686</f>
        <v>1</v>
      </c>
      <c r="BK687" s="65">
        <f t="shared" ref="BK687:BL689" si="2606">BK686</f>
        <v>0</v>
      </c>
      <c r="BL687" s="65">
        <f t="shared" si="2606"/>
        <v>0</v>
      </c>
      <c r="BM687" s="6">
        <f t="shared" si="2481"/>
        <v>117.87499999999997</v>
      </c>
      <c r="BN687" s="8">
        <f t="shared" si="2482"/>
        <v>135.27274179378645</v>
      </c>
      <c r="BO687" s="12">
        <f t="shared" si="2483"/>
        <v>126.27459934184141</v>
      </c>
      <c r="BP687" s="50">
        <f>(1-'#Constant'!$A$3)/($J687*'#Constant'!$B$3/'#Constant'!$C$3^($D687-1)+1)+'#Constant'!$A$3</f>
        <v>0.92405904059040589</v>
      </c>
      <c r="BQ687" s="4">
        <f t="shared" si="2484"/>
        <v>135.27274179378645</v>
      </c>
      <c r="BR687" s="50">
        <f>(1-'#Constant'!$A$3)/($K687*'#Constant'!$B$3/'#Constant'!$C$3^($D687-1)+1)+'#Constant'!$A$3</f>
        <v>0.92405904059040589</v>
      </c>
      <c r="BS687" s="4">
        <f t="shared" si="2485"/>
        <v>135.27274179378645</v>
      </c>
      <c r="BT687"/>
    </row>
    <row r="688" spans="1:72" x14ac:dyDescent="0.3">
      <c r="A688">
        <v>2003</v>
      </c>
      <c r="B688" s="18" t="str">
        <f>VLOOKUP(CONCATENATE("CREATURE_NAME_",A688),[1]Localization_Hero!$A:$E,2,FALSE)</f>
        <v>오크 주술사</v>
      </c>
      <c r="C688" t="s">
        <v>79</v>
      </c>
      <c r="D688">
        <v>1</v>
      </c>
      <c r="E688">
        <v>1</v>
      </c>
      <c r="F688" s="18">
        <v>1</v>
      </c>
      <c r="G688" s="10">
        <v>100</v>
      </c>
      <c r="H688" s="10">
        <v>100</v>
      </c>
      <c r="I688" s="10">
        <v>2500</v>
      </c>
      <c r="J688" s="10">
        <v>24</v>
      </c>
      <c r="K688" s="10">
        <v>28</v>
      </c>
      <c r="L688" s="2"/>
      <c r="M688" s="10">
        <v>50</v>
      </c>
      <c r="N688" s="10">
        <v>0</v>
      </c>
      <c r="O688" s="10">
        <v>0</v>
      </c>
      <c r="P688" s="10">
        <v>0</v>
      </c>
      <c r="Q688" s="10">
        <v>0</v>
      </c>
      <c r="R688" s="10">
        <v>0</v>
      </c>
      <c r="S688" s="10">
        <v>0</v>
      </c>
      <c r="T688" s="10">
        <v>333</v>
      </c>
      <c r="U688" s="10">
        <v>0</v>
      </c>
      <c r="V688" s="10">
        <v>0</v>
      </c>
      <c r="W688" s="2"/>
      <c r="X688" s="10">
        <v>50</v>
      </c>
      <c r="Y688" s="10">
        <v>0</v>
      </c>
      <c r="Z688" s="10">
        <v>0</v>
      </c>
      <c r="AA688" s="10">
        <v>0</v>
      </c>
      <c r="AB688" s="10">
        <v>0</v>
      </c>
      <c r="AC688" s="10">
        <v>0</v>
      </c>
      <c r="AD688" s="10">
        <v>0</v>
      </c>
      <c r="AE688" s="10">
        <v>333</v>
      </c>
      <c r="AF688" s="10">
        <v>0</v>
      </c>
      <c r="AG688" s="10">
        <v>0</v>
      </c>
      <c r="AH688" s="10">
        <v>0</v>
      </c>
      <c r="AI688" s="10">
        <v>0</v>
      </c>
      <c r="AJ688" s="3"/>
      <c r="AK688" s="10">
        <v>0</v>
      </c>
      <c r="AL688" s="10">
        <v>0</v>
      </c>
      <c r="AM688" s="3"/>
      <c r="AN688" s="10">
        <v>0</v>
      </c>
      <c r="AO688" s="10">
        <v>0</v>
      </c>
      <c r="AP688" s="10">
        <v>0</v>
      </c>
      <c r="AQ688" s="10">
        <v>0</v>
      </c>
      <c r="AR688" s="10">
        <v>0</v>
      </c>
      <c r="AS688" s="10">
        <v>0</v>
      </c>
      <c r="AT688" s="10">
        <v>0</v>
      </c>
      <c r="AU688" s="10">
        <v>0</v>
      </c>
      <c r="AV688" s="10">
        <v>0</v>
      </c>
      <c r="AW688" s="10">
        <v>0</v>
      </c>
      <c r="AX688" s="10">
        <v>0</v>
      </c>
      <c r="AY688" s="3"/>
      <c r="AZ688" s="10">
        <v>6000</v>
      </c>
      <c r="BA688" s="10">
        <v>6000</v>
      </c>
      <c r="BB688" s="10">
        <v>0</v>
      </c>
      <c r="BC688" s="10">
        <v>0</v>
      </c>
      <c r="BD688" s="10">
        <v>0</v>
      </c>
      <c r="BE688" s="10">
        <v>250</v>
      </c>
      <c r="BF688" s="3"/>
      <c r="BG688" s="10">
        <v>1000</v>
      </c>
      <c r="BH688" s="10">
        <v>5000</v>
      </c>
      <c r="BI688" s="3"/>
      <c r="BJ688" s="21">
        <v>1</v>
      </c>
      <c r="BK688" s="65">
        <v>0</v>
      </c>
      <c r="BL688" s="65">
        <v>0</v>
      </c>
      <c r="BM688" s="6">
        <f t="shared" si="2481"/>
        <v>122.48250000000002</v>
      </c>
      <c r="BN688" s="8">
        <f t="shared" si="2482"/>
        <v>134.54002962831999</v>
      </c>
      <c r="BO688" s="12">
        <f t="shared" si="2483"/>
        <v>128.3697751768332</v>
      </c>
      <c r="BP688" s="50">
        <f>(1-'#Constant'!$A$3)/($J688*'#Constant'!$B$3/'#Constant'!$C$3^($D688-1)+1)+'#Constant'!$A$3</f>
        <v>0.93417910447761188</v>
      </c>
      <c r="BQ688" s="4">
        <f t="shared" si="2484"/>
        <v>133.80731746285352</v>
      </c>
      <c r="BR688" s="50">
        <f>(1-'#Constant'!$A$3)/($K688*'#Constant'!$B$3/'#Constant'!$C$3^($D688-1)+1)+'#Constant'!$A$3</f>
        <v>0.92405904059040589</v>
      </c>
      <c r="BS688" s="4">
        <f t="shared" si="2485"/>
        <v>135.27274179378645</v>
      </c>
      <c r="BT688">
        <f>BO688/$BO$4*100</f>
        <v>97.565888598403134</v>
      </c>
    </row>
    <row r="689" spans="1:72" s="13" customFormat="1" ht="17.25" thickBot="1" x14ac:dyDescent="0.35">
      <c r="B689" s="20"/>
      <c r="D689" s="14">
        <v>1</v>
      </c>
      <c r="E689" s="14">
        <v>1</v>
      </c>
      <c r="F689" s="19">
        <v>1</v>
      </c>
      <c r="G689" s="15">
        <f t="shared" ref="G689:H689" si="2607">G688</f>
        <v>100</v>
      </c>
      <c r="H689" s="15">
        <f t="shared" si="2607"/>
        <v>100</v>
      </c>
      <c r="I689" s="15">
        <v>2500</v>
      </c>
      <c r="J689" s="15">
        <v>24</v>
      </c>
      <c r="K689" s="15">
        <v>28</v>
      </c>
      <c r="L689" s="16"/>
      <c r="M689" s="15">
        <f t="shared" ref="M689:V689" si="2608">M688</f>
        <v>50</v>
      </c>
      <c r="N689" s="15">
        <f t="shared" si="2608"/>
        <v>0</v>
      </c>
      <c r="O689" s="15">
        <f t="shared" si="2608"/>
        <v>0</v>
      </c>
      <c r="P689" s="15">
        <v>0</v>
      </c>
      <c r="Q689" s="15">
        <f t="shared" si="2608"/>
        <v>0</v>
      </c>
      <c r="R689" s="15">
        <f t="shared" si="2608"/>
        <v>0</v>
      </c>
      <c r="S689" s="15">
        <f t="shared" si="2608"/>
        <v>0</v>
      </c>
      <c r="T689" s="15">
        <f t="shared" si="2608"/>
        <v>333</v>
      </c>
      <c r="U689" s="15">
        <f t="shared" si="2608"/>
        <v>0</v>
      </c>
      <c r="V689" s="15">
        <f t="shared" si="2608"/>
        <v>0</v>
      </c>
      <c r="W689" s="16"/>
      <c r="X689" s="15">
        <f t="shared" ref="X689:AI689" si="2609">X688</f>
        <v>50</v>
      </c>
      <c r="Y689" s="15">
        <f t="shared" si="2609"/>
        <v>0</v>
      </c>
      <c r="Z689" s="15">
        <f t="shared" si="2609"/>
        <v>0</v>
      </c>
      <c r="AA689" s="15">
        <v>0</v>
      </c>
      <c r="AB689" s="15">
        <f t="shared" si="2609"/>
        <v>0</v>
      </c>
      <c r="AC689" s="15">
        <f t="shared" si="2609"/>
        <v>0</v>
      </c>
      <c r="AD689" s="15">
        <f t="shared" si="2609"/>
        <v>0</v>
      </c>
      <c r="AE689" s="15">
        <f t="shared" si="2609"/>
        <v>333</v>
      </c>
      <c r="AF689" s="15">
        <f t="shared" si="2609"/>
        <v>0</v>
      </c>
      <c r="AG689" s="15">
        <f t="shared" si="2609"/>
        <v>0</v>
      </c>
      <c r="AH689" s="15">
        <f t="shared" si="2609"/>
        <v>0</v>
      </c>
      <c r="AI689" s="15">
        <f t="shared" si="2609"/>
        <v>0</v>
      </c>
      <c r="AJ689" s="17"/>
      <c r="AK689" s="15">
        <f>AK688</f>
        <v>0</v>
      </c>
      <c r="AL689" s="15">
        <f>AL688</f>
        <v>0</v>
      </c>
      <c r="AM689" s="17"/>
      <c r="AN689" s="15">
        <f t="shared" ref="AN689:AX689" si="2610">AN688</f>
        <v>0</v>
      </c>
      <c r="AO689" s="15">
        <f t="shared" si="2610"/>
        <v>0</v>
      </c>
      <c r="AP689" s="15">
        <f t="shared" si="2610"/>
        <v>0</v>
      </c>
      <c r="AQ689" s="15">
        <f t="shared" si="2610"/>
        <v>0</v>
      </c>
      <c r="AR689" s="15">
        <f t="shared" si="2610"/>
        <v>0</v>
      </c>
      <c r="AS689" s="15">
        <f t="shared" si="2610"/>
        <v>0</v>
      </c>
      <c r="AT689" s="15">
        <f t="shared" si="2610"/>
        <v>0</v>
      </c>
      <c r="AU689" s="15">
        <f t="shared" si="2610"/>
        <v>0</v>
      </c>
      <c r="AV689" s="15">
        <f t="shared" si="2610"/>
        <v>0</v>
      </c>
      <c r="AW689" s="15">
        <f t="shared" si="2610"/>
        <v>0</v>
      </c>
      <c r="AX689" s="15">
        <f t="shared" si="2610"/>
        <v>0</v>
      </c>
      <c r="AY689" s="17"/>
      <c r="AZ689" s="15">
        <f t="shared" ref="AZ689:AZ697" si="2611">AZ688</f>
        <v>6000</v>
      </c>
      <c r="BA689" s="15">
        <f t="shared" ref="BA689:BA697" si="2612">BA688</f>
        <v>6000</v>
      </c>
      <c r="BB689" s="15">
        <v>0</v>
      </c>
      <c r="BC689" s="15">
        <f t="shared" ref="BC689:BC697" si="2613">BC688</f>
        <v>0</v>
      </c>
      <c r="BD689" s="15">
        <f t="shared" ref="BD689:BE697" si="2614">BD688</f>
        <v>0</v>
      </c>
      <c r="BE689" s="15">
        <f t="shared" si="2614"/>
        <v>250</v>
      </c>
      <c r="BF689" s="17"/>
      <c r="BG689" s="15">
        <f t="shared" ref="BG689:BG697" si="2615">BG688</f>
        <v>1000</v>
      </c>
      <c r="BH689" s="15">
        <f t="shared" ref="BH689:BH695" si="2616">BH688</f>
        <v>5000</v>
      </c>
      <c r="BI689" s="17"/>
      <c r="BJ689" s="22">
        <f>G689/G688</f>
        <v>1</v>
      </c>
      <c r="BK689" s="65">
        <f t="shared" si="2606"/>
        <v>0</v>
      </c>
      <c r="BL689" s="65">
        <f t="shared" si="2606"/>
        <v>0</v>
      </c>
      <c r="BM689" s="6">
        <f t="shared" si="2481"/>
        <v>122.48250000000002</v>
      </c>
      <c r="BN689" s="8">
        <f t="shared" si="2482"/>
        <v>134.54002962831999</v>
      </c>
      <c r="BO689" s="12">
        <f t="shared" si="2483"/>
        <v>128.3697751768332</v>
      </c>
      <c r="BP689" s="50">
        <f>(1-'#Constant'!$A$3)/($J689*'#Constant'!$B$3/'#Constant'!$C$3^($D689-1)+1)+'#Constant'!$A$3</f>
        <v>0.93417910447761188</v>
      </c>
      <c r="BQ689" s="4">
        <f t="shared" si="2484"/>
        <v>133.80731746285352</v>
      </c>
      <c r="BR689" s="50">
        <f>(1-'#Constant'!$A$3)/($K689*'#Constant'!$B$3/'#Constant'!$C$3^($D689-1)+1)+'#Constant'!$A$3</f>
        <v>0.92405904059040589</v>
      </c>
      <c r="BS689" s="4">
        <f t="shared" si="2485"/>
        <v>135.27274179378645</v>
      </c>
      <c r="BT689"/>
    </row>
    <row r="690" spans="1:72" x14ac:dyDescent="0.3">
      <c r="A690">
        <v>2004</v>
      </c>
      <c r="B690" s="18" t="str">
        <f>VLOOKUP(CONCATENATE("CREATURE_NAME_",A690),[1]Localization_Hero!$A:$E,2,FALSE)</f>
        <v>오크 중갑전사</v>
      </c>
      <c r="C690" t="s">
        <v>81</v>
      </c>
      <c r="D690">
        <v>1</v>
      </c>
      <c r="E690">
        <v>1</v>
      </c>
      <c r="F690" s="18">
        <v>1</v>
      </c>
      <c r="G690" s="10">
        <v>100</v>
      </c>
      <c r="H690" s="10">
        <v>100</v>
      </c>
      <c r="I690" s="10">
        <v>2500</v>
      </c>
      <c r="J690" s="10">
        <v>28</v>
      </c>
      <c r="K690" s="10">
        <v>20</v>
      </c>
      <c r="L690" s="2"/>
      <c r="M690" s="10">
        <v>0</v>
      </c>
      <c r="N690" s="10">
        <v>0</v>
      </c>
      <c r="O690" s="10">
        <v>0</v>
      </c>
      <c r="P690" s="10">
        <v>0</v>
      </c>
      <c r="Q690" s="10">
        <v>500</v>
      </c>
      <c r="R690" s="10">
        <v>0</v>
      </c>
      <c r="S690" s="10">
        <v>0</v>
      </c>
      <c r="T690" s="10">
        <v>0</v>
      </c>
      <c r="U690" s="10">
        <v>0</v>
      </c>
      <c r="V690" s="10">
        <v>0</v>
      </c>
      <c r="W690" s="2"/>
      <c r="X690" s="10">
        <v>0</v>
      </c>
      <c r="Y690" s="10">
        <v>0</v>
      </c>
      <c r="Z690" s="10">
        <v>0</v>
      </c>
      <c r="AA690" s="10">
        <v>0</v>
      </c>
      <c r="AB690" s="10">
        <v>0</v>
      </c>
      <c r="AC690" s="10">
        <v>0</v>
      </c>
      <c r="AD690" s="10">
        <v>0</v>
      </c>
      <c r="AE690" s="10">
        <v>0</v>
      </c>
      <c r="AF690" s="10">
        <v>0</v>
      </c>
      <c r="AG690" s="10">
        <v>0</v>
      </c>
      <c r="AH690" s="10">
        <v>0</v>
      </c>
      <c r="AI690" s="10">
        <v>0</v>
      </c>
      <c r="AJ690" s="3"/>
      <c r="AK690" s="10">
        <v>0</v>
      </c>
      <c r="AL690" s="10">
        <v>0</v>
      </c>
      <c r="AM690" s="3"/>
      <c r="AN690" s="10">
        <v>0</v>
      </c>
      <c r="AO690" s="10">
        <v>0</v>
      </c>
      <c r="AP690" s="10">
        <v>0</v>
      </c>
      <c r="AQ690" s="10">
        <v>0</v>
      </c>
      <c r="AR690" s="10">
        <v>0</v>
      </c>
      <c r="AS690" s="10">
        <v>0</v>
      </c>
      <c r="AT690" s="10">
        <v>0</v>
      </c>
      <c r="AU690" s="10">
        <v>0</v>
      </c>
      <c r="AV690" s="10">
        <v>0</v>
      </c>
      <c r="AW690" s="10">
        <v>0</v>
      </c>
      <c r="AX690" s="10">
        <v>0</v>
      </c>
      <c r="AY690" s="3"/>
      <c r="AZ690" s="10">
        <v>6000</v>
      </c>
      <c r="BA690" s="10">
        <v>6000</v>
      </c>
      <c r="BB690" s="10">
        <v>0</v>
      </c>
      <c r="BC690" s="10">
        <v>0</v>
      </c>
      <c r="BD690" s="10">
        <v>0</v>
      </c>
      <c r="BE690" s="10">
        <v>250</v>
      </c>
      <c r="BF690" s="3"/>
      <c r="BG690" s="10">
        <v>1000</v>
      </c>
      <c r="BH690" s="10">
        <v>5000</v>
      </c>
      <c r="BI690" s="3"/>
      <c r="BJ690" s="21">
        <v>1</v>
      </c>
      <c r="BK690" s="65">
        <v>0</v>
      </c>
      <c r="BL690" s="65">
        <v>0</v>
      </c>
      <c r="BM690" s="6">
        <f t="shared" si="2481"/>
        <v>100</v>
      </c>
      <c r="BN690" s="8">
        <f t="shared" si="2482"/>
        <v>156.35242314818151</v>
      </c>
      <c r="BO690" s="12">
        <f t="shared" si="2483"/>
        <v>125.0409625475514</v>
      </c>
      <c r="BP690" s="50">
        <f>(1-'#Constant'!$A$3)/($J690*'#Constant'!$B$3/'#Constant'!$C$3^($D690-1)+1)+'#Constant'!$A$3</f>
        <v>0.92405904059040589</v>
      </c>
      <c r="BQ690" s="4">
        <f t="shared" si="2484"/>
        <v>180.36365572504857</v>
      </c>
      <c r="BR690" s="50">
        <f>(1-'#Constant'!$A$3)/($K690*'#Constant'!$B$3/'#Constant'!$C$3^($D690-1)+1)+'#Constant'!$A$3</f>
        <v>0.94452830188679238</v>
      </c>
      <c r="BS690" s="4">
        <f t="shared" si="2485"/>
        <v>132.34119057131443</v>
      </c>
      <c r="BT690">
        <f>BO690/$BO$4*100</f>
        <v>95.035864987268255</v>
      </c>
    </row>
    <row r="691" spans="1:72" s="13" customFormat="1" ht="17.25" thickBot="1" x14ac:dyDescent="0.35">
      <c r="B691" s="20"/>
      <c r="D691" s="14">
        <v>1</v>
      </c>
      <c r="E691" s="14">
        <v>1</v>
      </c>
      <c r="F691" s="19">
        <v>1</v>
      </c>
      <c r="G691" s="15">
        <f t="shared" ref="G691:H691" si="2617">G690</f>
        <v>100</v>
      </c>
      <c r="H691" s="15">
        <f t="shared" si="2617"/>
        <v>100</v>
      </c>
      <c r="I691" s="15">
        <v>2500</v>
      </c>
      <c r="J691" s="15">
        <v>28</v>
      </c>
      <c r="K691" s="15">
        <v>20</v>
      </c>
      <c r="L691" s="16"/>
      <c r="M691" s="15">
        <f t="shared" ref="M691:V691" si="2618">M690</f>
        <v>0</v>
      </c>
      <c r="N691" s="15">
        <f t="shared" si="2618"/>
        <v>0</v>
      </c>
      <c r="O691" s="15">
        <f t="shared" si="2618"/>
        <v>0</v>
      </c>
      <c r="P691" s="15">
        <v>0</v>
      </c>
      <c r="Q691" s="15">
        <f t="shared" si="2618"/>
        <v>500</v>
      </c>
      <c r="R691" s="15">
        <f t="shared" si="2618"/>
        <v>0</v>
      </c>
      <c r="S691" s="15">
        <f t="shared" si="2618"/>
        <v>0</v>
      </c>
      <c r="T691" s="15">
        <f t="shared" si="2618"/>
        <v>0</v>
      </c>
      <c r="U691" s="15">
        <f t="shared" si="2618"/>
        <v>0</v>
      </c>
      <c r="V691" s="15">
        <f t="shared" si="2618"/>
        <v>0</v>
      </c>
      <c r="W691" s="16"/>
      <c r="X691" s="15">
        <f t="shared" ref="X691:AI691" si="2619">X690</f>
        <v>0</v>
      </c>
      <c r="Y691" s="15">
        <f t="shared" si="2619"/>
        <v>0</v>
      </c>
      <c r="Z691" s="15">
        <f t="shared" si="2619"/>
        <v>0</v>
      </c>
      <c r="AA691" s="15">
        <v>0</v>
      </c>
      <c r="AB691" s="15">
        <f t="shared" si="2619"/>
        <v>0</v>
      </c>
      <c r="AC691" s="15">
        <f t="shared" si="2619"/>
        <v>0</v>
      </c>
      <c r="AD691" s="15">
        <f t="shared" si="2619"/>
        <v>0</v>
      </c>
      <c r="AE691" s="15">
        <f t="shared" si="2619"/>
        <v>0</v>
      </c>
      <c r="AF691" s="15">
        <f t="shared" si="2619"/>
        <v>0</v>
      </c>
      <c r="AG691" s="15">
        <f t="shared" si="2619"/>
        <v>0</v>
      </c>
      <c r="AH691" s="15">
        <f t="shared" si="2619"/>
        <v>0</v>
      </c>
      <c r="AI691" s="15">
        <f t="shared" si="2619"/>
        <v>0</v>
      </c>
      <c r="AJ691" s="17"/>
      <c r="AK691" s="15">
        <f>AK690</f>
        <v>0</v>
      </c>
      <c r="AL691" s="15">
        <f>AL690</f>
        <v>0</v>
      </c>
      <c r="AM691" s="17"/>
      <c r="AN691" s="15">
        <f t="shared" ref="AN691:AX691" si="2620">AN690</f>
        <v>0</v>
      </c>
      <c r="AO691" s="15">
        <f t="shared" si="2620"/>
        <v>0</v>
      </c>
      <c r="AP691" s="15">
        <f t="shared" si="2620"/>
        <v>0</v>
      </c>
      <c r="AQ691" s="15">
        <f t="shared" si="2620"/>
        <v>0</v>
      </c>
      <c r="AR691" s="15">
        <f t="shared" si="2620"/>
        <v>0</v>
      </c>
      <c r="AS691" s="15">
        <f t="shared" si="2620"/>
        <v>0</v>
      </c>
      <c r="AT691" s="15">
        <f t="shared" si="2620"/>
        <v>0</v>
      </c>
      <c r="AU691" s="15">
        <f t="shared" si="2620"/>
        <v>0</v>
      </c>
      <c r="AV691" s="15">
        <f t="shared" si="2620"/>
        <v>0</v>
      </c>
      <c r="AW691" s="15">
        <f t="shared" si="2620"/>
        <v>0</v>
      </c>
      <c r="AX691" s="15">
        <f t="shared" si="2620"/>
        <v>0</v>
      </c>
      <c r="AY691" s="17"/>
      <c r="AZ691" s="15">
        <f t="shared" si="2611"/>
        <v>6000</v>
      </c>
      <c r="BA691" s="15">
        <f t="shared" si="2612"/>
        <v>6000</v>
      </c>
      <c r="BB691" s="15">
        <v>0</v>
      </c>
      <c r="BC691" s="15">
        <f t="shared" si="2613"/>
        <v>0</v>
      </c>
      <c r="BD691" s="15">
        <f t="shared" si="2614"/>
        <v>0</v>
      </c>
      <c r="BE691" s="15">
        <f t="shared" si="2614"/>
        <v>250</v>
      </c>
      <c r="BF691" s="17"/>
      <c r="BG691" s="15">
        <f t="shared" si="2615"/>
        <v>1000</v>
      </c>
      <c r="BH691" s="15">
        <f t="shared" si="2616"/>
        <v>5000</v>
      </c>
      <c r="BI691" s="17"/>
      <c r="BJ691" s="22">
        <f>G691/G690</f>
        <v>1</v>
      </c>
      <c r="BK691" s="65">
        <f>BK690</f>
        <v>0</v>
      </c>
      <c r="BL691" s="65">
        <f>BL690</f>
        <v>0</v>
      </c>
      <c r="BM691" s="6">
        <f t="shared" si="2481"/>
        <v>100</v>
      </c>
      <c r="BN691" s="8">
        <f t="shared" si="2482"/>
        <v>156.35242314818151</v>
      </c>
      <c r="BO691" s="12">
        <f t="shared" si="2483"/>
        <v>125.0409625475514</v>
      </c>
      <c r="BP691" s="50">
        <f>(1-'#Constant'!$A$3)/($J691*'#Constant'!$B$3/'#Constant'!$C$3^($D691-1)+1)+'#Constant'!$A$3</f>
        <v>0.92405904059040589</v>
      </c>
      <c r="BQ691" s="4">
        <f t="shared" si="2484"/>
        <v>180.36365572504857</v>
      </c>
      <c r="BR691" s="50">
        <f>(1-'#Constant'!$A$3)/($K691*'#Constant'!$B$3/'#Constant'!$C$3^($D691-1)+1)+'#Constant'!$A$3</f>
        <v>0.94452830188679238</v>
      </c>
      <c r="BS691" s="4">
        <f t="shared" si="2485"/>
        <v>132.34119057131443</v>
      </c>
      <c r="BT691"/>
    </row>
    <row r="692" spans="1:72" x14ac:dyDescent="0.3">
      <c r="A692">
        <v>2005</v>
      </c>
      <c r="B692" s="18" t="str">
        <f>VLOOKUP(CONCATENATE("CREATURE_NAME_",A692),[1]Localization_Hero!$A:$E,2,FALSE)</f>
        <v>오크 지휘관</v>
      </c>
      <c r="C692" t="s">
        <v>172</v>
      </c>
      <c r="D692">
        <v>1</v>
      </c>
      <c r="E692">
        <v>1</v>
      </c>
      <c r="F692" s="18">
        <v>1</v>
      </c>
      <c r="G692" s="10">
        <v>100</v>
      </c>
      <c r="H692" s="10">
        <v>100</v>
      </c>
      <c r="I692" s="10">
        <v>2500</v>
      </c>
      <c r="J692" s="10">
        <v>28</v>
      </c>
      <c r="K692" s="10">
        <v>28</v>
      </c>
      <c r="L692" s="2"/>
      <c r="M692" s="10">
        <v>0</v>
      </c>
      <c r="N692" s="10">
        <v>0</v>
      </c>
      <c r="O692" s="10">
        <v>0</v>
      </c>
      <c r="P692" s="10">
        <v>0</v>
      </c>
      <c r="Q692" s="10">
        <v>150</v>
      </c>
      <c r="R692" s="10">
        <v>0</v>
      </c>
      <c r="S692" s="10">
        <v>0</v>
      </c>
      <c r="T692" s="10">
        <v>0</v>
      </c>
      <c r="U692" s="10">
        <v>0</v>
      </c>
      <c r="V692" s="10">
        <v>0</v>
      </c>
      <c r="W692" s="2"/>
      <c r="X692" s="10">
        <v>0</v>
      </c>
      <c r="Y692" s="10">
        <v>0</v>
      </c>
      <c r="Z692" s="10">
        <v>0</v>
      </c>
      <c r="AA692" s="10">
        <v>0</v>
      </c>
      <c r="AB692" s="10">
        <v>150</v>
      </c>
      <c r="AC692" s="10">
        <v>0</v>
      </c>
      <c r="AD692" s="10">
        <v>0</v>
      </c>
      <c r="AE692" s="10">
        <v>0</v>
      </c>
      <c r="AF692" s="10">
        <v>0</v>
      </c>
      <c r="AG692" s="10">
        <v>0</v>
      </c>
      <c r="AH692" s="10">
        <v>0</v>
      </c>
      <c r="AI692" s="10">
        <v>0</v>
      </c>
      <c r="AJ692" s="3"/>
      <c r="AK692" s="10">
        <v>0</v>
      </c>
      <c r="AL692" s="10">
        <v>0</v>
      </c>
      <c r="AM692" s="3"/>
      <c r="AN692" s="10">
        <v>0</v>
      </c>
      <c r="AO692" s="10">
        <v>0</v>
      </c>
      <c r="AP692" s="10">
        <v>0</v>
      </c>
      <c r="AQ692" s="10">
        <v>0</v>
      </c>
      <c r="AR692" s="10">
        <v>0</v>
      </c>
      <c r="AS692" s="10">
        <v>0</v>
      </c>
      <c r="AT692" s="10">
        <v>0</v>
      </c>
      <c r="AU692" s="10">
        <v>0</v>
      </c>
      <c r="AV692" s="10">
        <v>0</v>
      </c>
      <c r="AW692" s="10">
        <v>0</v>
      </c>
      <c r="AX692" s="10">
        <v>0</v>
      </c>
      <c r="AY692" s="3"/>
      <c r="AZ692" s="10">
        <v>6000</v>
      </c>
      <c r="BA692" s="10">
        <v>6000</v>
      </c>
      <c r="BB692" s="10">
        <v>0</v>
      </c>
      <c r="BC692" s="10">
        <v>0</v>
      </c>
      <c r="BD692" s="10">
        <v>0</v>
      </c>
      <c r="BE692" s="10">
        <v>250</v>
      </c>
      <c r="BF692" s="3"/>
      <c r="BG692" s="10">
        <v>1000</v>
      </c>
      <c r="BH692" s="10">
        <v>5000</v>
      </c>
      <c r="BI692" s="3"/>
      <c r="BJ692" s="21">
        <v>1</v>
      </c>
      <c r="BK692" s="65">
        <v>0</v>
      </c>
      <c r="BL692" s="65">
        <v>0</v>
      </c>
      <c r="BM692" s="6">
        <f t="shared" si="2481"/>
        <v>100</v>
      </c>
      <c r="BN692" s="8">
        <f t="shared" si="2482"/>
        <v>146.24080193922856</v>
      </c>
      <c r="BO692" s="12">
        <f t="shared" si="2483"/>
        <v>120.9300632345938</v>
      </c>
      <c r="BP692" s="50">
        <f>(1-'#Constant'!$A$3)/($J692*'#Constant'!$B$3/'#Constant'!$C$3^($D692-1)+1)+'#Constant'!$A$3</f>
        <v>0.92405904059040589</v>
      </c>
      <c r="BQ692" s="4">
        <f t="shared" si="2484"/>
        <v>146.24080193922856</v>
      </c>
      <c r="BR692" s="50">
        <f>(1-'#Constant'!$A$3)/($K692*'#Constant'!$B$3/'#Constant'!$C$3^($D692-1)+1)+'#Constant'!$A$3</f>
        <v>0.92405904059040589</v>
      </c>
      <c r="BS692" s="4">
        <f t="shared" si="2485"/>
        <v>146.24080193922856</v>
      </c>
      <c r="BT692">
        <f>BO692/$BO$4*100</f>
        <v>91.9114258904889</v>
      </c>
    </row>
    <row r="693" spans="1:72" s="13" customFormat="1" ht="17.25" thickBot="1" x14ac:dyDescent="0.35">
      <c r="B693" s="20"/>
      <c r="D693" s="14">
        <v>1</v>
      </c>
      <c r="E693" s="14">
        <v>1</v>
      </c>
      <c r="F693" s="19">
        <v>1</v>
      </c>
      <c r="G693" s="15">
        <f t="shared" ref="G693:H693" si="2621">G692</f>
        <v>100</v>
      </c>
      <c r="H693" s="15">
        <f t="shared" si="2621"/>
        <v>100</v>
      </c>
      <c r="I693" s="15">
        <v>2500</v>
      </c>
      <c r="J693" s="15">
        <v>28</v>
      </c>
      <c r="K693" s="15">
        <v>28</v>
      </c>
      <c r="L693" s="16"/>
      <c r="M693" s="15">
        <f t="shared" ref="M693:V693" si="2622">M692</f>
        <v>0</v>
      </c>
      <c r="N693" s="15">
        <f t="shared" si="2622"/>
        <v>0</v>
      </c>
      <c r="O693" s="15">
        <f t="shared" si="2622"/>
        <v>0</v>
      </c>
      <c r="P693" s="15">
        <v>0</v>
      </c>
      <c r="Q693" s="15">
        <f t="shared" si="2622"/>
        <v>150</v>
      </c>
      <c r="R693" s="15">
        <f t="shared" si="2622"/>
        <v>0</v>
      </c>
      <c r="S693" s="15">
        <f t="shared" si="2622"/>
        <v>0</v>
      </c>
      <c r="T693" s="15">
        <f t="shared" si="2622"/>
        <v>0</v>
      </c>
      <c r="U693" s="15">
        <f t="shared" si="2622"/>
        <v>0</v>
      </c>
      <c r="V693" s="15">
        <f t="shared" si="2622"/>
        <v>0</v>
      </c>
      <c r="W693" s="16"/>
      <c r="X693" s="15">
        <f t="shared" ref="X693:AI693" si="2623">X692</f>
        <v>0</v>
      </c>
      <c r="Y693" s="15">
        <f t="shared" si="2623"/>
        <v>0</v>
      </c>
      <c r="Z693" s="15">
        <f t="shared" si="2623"/>
        <v>0</v>
      </c>
      <c r="AA693" s="15">
        <v>0</v>
      </c>
      <c r="AB693" s="15">
        <f t="shared" si="2623"/>
        <v>150</v>
      </c>
      <c r="AC693" s="15">
        <f t="shared" si="2623"/>
        <v>0</v>
      </c>
      <c r="AD693" s="15">
        <f t="shared" si="2623"/>
        <v>0</v>
      </c>
      <c r="AE693" s="15">
        <f t="shared" si="2623"/>
        <v>0</v>
      </c>
      <c r="AF693" s="15">
        <f t="shared" si="2623"/>
        <v>0</v>
      </c>
      <c r="AG693" s="15">
        <f t="shared" si="2623"/>
        <v>0</v>
      </c>
      <c r="AH693" s="15">
        <f t="shared" si="2623"/>
        <v>0</v>
      </c>
      <c r="AI693" s="15">
        <f t="shared" si="2623"/>
        <v>0</v>
      </c>
      <c r="AJ693" s="17"/>
      <c r="AK693" s="15">
        <f>AK692</f>
        <v>0</v>
      </c>
      <c r="AL693" s="15">
        <f>AL692</f>
        <v>0</v>
      </c>
      <c r="AM693" s="17"/>
      <c r="AN693" s="15">
        <f t="shared" ref="AN693:AX693" si="2624">AN692</f>
        <v>0</v>
      </c>
      <c r="AO693" s="15">
        <f t="shared" si="2624"/>
        <v>0</v>
      </c>
      <c r="AP693" s="15">
        <f t="shared" si="2624"/>
        <v>0</v>
      </c>
      <c r="AQ693" s="15">
        <f t="shared" si="2624"/>
        <v>0</v>
      </c>
      <c r="AR693" s="15">
        <f t="shared" si="2624"/>
        <v>0</v>
      </c>
      <c r="AS693" s="15">
        <f t="shared" si="2624"/>
        <v>0</v>
      </c>
      <c r="AT693" s="15">
        <f t="shared" si="2624"/>
        <v>0</v>
      </c>
      <c r="AU693" s="15">
        <f t="shared" si="2624"/>
        <v>0</v>
      </c>
      <c r="AV693" s="15">
        <f t="shared" si="2624"/>
        <v>0</v>
      </c>
      <c r="AW693" s="15">
        <f t="shared" si="2624"/>
        <v>0</v>
      </c>
      <c r="AX693" s="15">
        <f t="shared" si="2624"/>
        <v>0</v>
      </c>
      <c r="AY693" s="17"/>
      <c r="AZ693" s="15">
        <f t="shared" si="2611"/>
        <v>6000</v>
      </c>
      <c r="BA693" s="15">
        <f t="shared" si="2612"/>
        <v>6000</v>
      </c>
      <c r="BB693" s="15">
        <v>0</v>
      </c>
      <c r="BC693" s="15">
        <f t="shared" si="2613"/>
        <v>0</v>
      </c>
      <c r="BD693" s="15">
        <f t="shared" si="2614"/>
        <v>0</v>
      </c>
      <c r="BE693" s="15">
        <f t="shared" si="2614"/>
        <v>250</v>
      </c>
      <c r="BF693" s="17"/>
      <c r="BG693" s="15">
        <f t="shared" si="2615"/>
        <v>1000</v>
      </c>
      <c r="BH693" s="15">
        <f t="shared" si="2616"/>
        <v>5000</v>
      </c>
      <c r="BI693" s="17"/>
      <c r="BJ693" s="22">
        <f>G693/G692</f>
        <v>1</v>
      </c>
      <c r="BK693" s="65">
        <f t="shared" ref="BK693:BL693" si="2625">BK692</f>
        <v>0</v>
      </c>
      <c r="BL693" s="65">
        <f t="shared" si="2625"/>
        <v>0</v>
      </c>
      <c r="BM693" s="6">
        <f t="shared" si="2481"/>
        <v>100</v>
      </c>
      <c r="BN693" s="8">
        <f t="shared" si="2482"/>
        <v>146.24080193922856</v>
      </c>
      <c r="BO693" s="12">
        <f t="shared" si="2483"/>
        <v>120.9300632345938</v>
      </c>
      <c r="BP693" s="50">
        <f>(1-'#Constant'!$A$3)/($J693*'#Constant'!$B$3/'#Constant'!$C$3^($D693-1)+1)+'#Constant'!$A$3</f>
        <v>0.92405904059040589</v>
      </c>
      <c r="BQ693" s="4">
        <f t="shared" si="2484"/>
        <v>146.24080193922856</v>
      </c>
      <c r="BR693" s="50">
        <f>(1-'#Constant'!$A$3)/($K693*'#Constant'!$B$3/'#Constant'!$C$3^($D693-1)+1)+'#Constant'!$A$3</f>
        <v>0.92405904059040589</v>
      </c>
      <c r="BS693" s="4">
        <f t="shared" si="2485"/>
        <v>146.24080193922856</v>
      </c>
      <c r="BT693"/>
    </row>
    <row r="694" spans="1:72" x14ac:dyDescent="0.3">
      <c r="A694">
        <v>2006</v>
      </c>
      <c r="B694" s="18" t="str">
        <f>VLOOKUP(CONCATENATE("CREATURE_NAME_",A694),[1]Localization_Hero!$A:$E,2,FALSE)</f>
        <v>오크 토템</v>
      </c>
      <c r="C694" t="s">
        <v>172</v>
      </c>
      <c r="D694">
        <v>1</v>
      </c>
      <c r="E694">
        <v>1</v>
      </c>
      <c r="F694" s="18">
        <v>1</v>
      </c>
      <c r="G694" s="10">
        <v>100</v>
      </c>
      <c r="H694" s="10">
        <v>100</v>
      </c>
      <c r="I694" s="10">
        <v>2500</v>
      </c>
      <c r="J694" s="10">
        <v>28</v>
      </c>
      <c r="K694" s="10">
        <v>28</v>
      </c>
      <c r="L694" s="2"/>
      <c r="M694" s="10">
        <v>0</v>
      </c>
      <c r="N694" s="10">
        <v>0</v>
      </c>
      <c r="O694" s="10">
        <v>0</v>
      </c>
      <c r="P694" s="10">
        <v>0</v>
      </c>
      <c r="Q694" s="10">
        <v>0</v>
      </c>
      <c r="R694" s="10">
        <v>0</v>
      </c>
      <c r="S694" s="10">
        <v>0</v>
      </c>
      <c r="T694" s="10">
        <v>0</v>
      </c>
      <c r="U694" s="10">
        <v>0</v>
      </c>
      <c r="V694" s="10">
        <v>200</v>
      </c>
      <c r="W694" s="2"/>
      <c r="X694" s="10">
        <v>0</v>
      </c>
      <c r="Y694" s="10">
        <v>0</v>
      </c>
      <c r="Z694" s="10">
        <v>0</v>
      </c>
      <c r="AA694" s="10">
        <v>0</v>
      </c>
      <c r="AB694" s="10">
        <v>0</v>
      </c>
      <c r="AC694" s="10">
        <v>0</v>
      </c>
      <c r="AD694" s="10">
        <v>0</v>
      </c>
      <c r="AE694" s="10">
        <v>0</v>
      </c>
      <c r="AF694" s="10">
        <v>0</v>
      </c>
      <c r="AG694" s="10">
        <v>200</v>
      </c>
      <c r="AH694" s="10">
        <v>0</v>
      </c>
      <c r="AI694" s="10">
        <v>0</v>
      </c>
      <c r="AJ694" s="3"/>
      <c r="AK694" s="10">
        <v>0</v>
      </c>
      <c r="AL694" s="10">
        <v>0</v>
      </c>
      <c r="AM694" s="3"/>
      <c r="AN694" s="10">
        <v>0</v>
      </c>
      <c r="AO694" s="10">
        <v>0</v>
      </c>
      <c r="AP694" s="10">
        <v>0</v>
      </c>
      <c r="AQ694" s="10">
        <v>0</v>
      </c>
      <c r="AR694" s="10">
        <v>0</v>
      </c>
      <c r="AS694" s="10">
        <v>0</v>
      </c>
      <c r="AT694" s="10">
        <v>0</v>
      </c>
      <c r="AU694" s="10">
        <v>0</v>
      </c>
      <c r="AV694" s="10">
        <v>0</v>
      </c>
      <c r="AW694" s="10">
        <v>0</v>
      </c>
      <c r="AX694" s="10">
        <v>0</v>
      </c>
      <c r="AY694" s="3"/>
      <c r="AZ694" s="10">
        <v>6000</v>
      </c>
      <c r="BA694" s="10">
        <v>6000</v>
      </c>
      <c r="BB694" s="10">
        <v>0</v>
      </c>
      <c r="BC694" s="10">
        <v>0</v>
      </c>
      <c r="BD694" s="10">
        <v>0</v>
      </c>
      <c r="BE694" s="10">
        <v>250</v>
      </c>
      <c r="BF694" s="3"/>
      <c r="BG694" s="10">
        <v>1000</v>
      </c>
      <c r="BH694" s="10">
        <v>0</v>
      </c>
      <c r="BI694" s="3"/>
      <c r="BJ694" s="21">
        <v>1</v>
      </c>
      <c r="BK694" s="65">
        <v>0</v>
      </c>
      <c r="BL694" s="65">
        <v>0</v>
      </c>
      <c r="BM694" s="6">
        <f t="shared" si="2481"/>
        <v>100</v>
      </c>
      <c r="BN694" s="8">
        <f t="shared" si="2482"/>
        <v>169.09092724223305</v>
      </c>
      <c r="BO694" s="12">
        <f t="shared" si="2483"/>
        <v>130.03496731350111</v>
      </c>
      <c r="BP694" s="50">
        <f>(1-'#Constant'!$A$3)/($J694*'#Constant'!$B$3/'#Constant'!$C$3^($D694-1)+1)+'#Constant'!$A$3</f>
        <v>0.92405904059040589</v>
      </c>
      <c r="BQ694" s="4">
        <f t="shared" si="2484"/>
        <v>169.09092724223305</v>
      </c>
      <c r="BR694" s="50">
        <f>(1-'#Constant'!$A$3)/($K694*'#Constant'!$B$3/'#Constant'!$C$3^($D694-1)+1)+'#Constant'!$A$3</f>
        <v>0.92405904059040589</v>
      </c>
      <c r="BS694" s="4">
        <f t="shared" si="2485"/>
        <v>169.09092724223305</v>
      </c>
      <c r="BT694">
        <f>BO694/$BO$4*100</f>
        <v>98.831497658458574</v>
      </c>
    </row>
    <row r="695" spans="1:72" s="13" customFormat="1" ht="17.25" thickBot="1" x14ac:dyDescent="0.35">
      <c r="B695" s="20"/>
      <c r="D695" s="14">
        <v>1</v>
      </c>
      <c r="E695" s="14">
        <v>1</v>
      </c>
      <c r="F695" s="19">
        <v>1</v>
      </c>
      <c r="G695" s="15">
        <f t="shared" ref="G695:H695" si="2626">G694</f>
        <v>100</v>
      </c>
      <c r="H695" s="15">
        <f t="shared" si="2626"/>
        <v>100</v>
      </c>
      <c r="I695" s="15">
        <v>2500</v>
      </c>
      <c r="J695" s="15">
        <v>28</v>
      </c>
      <c r="K695" s="15">
        <v>28</v>
      </c>
      <c r="L695" s="16"/>
      <c r="M695" s="15">
        <f t="shared" ref="M695:V695" si="2627">M694</f>
        <v>0</v>
      </c>
      <c r="N695" s="15">
        <f t="shared" si="2627"/>
        <v>0</v>
      </c>
      <c r="O695" s="15">
        <f t="shared" si="2627"/>
        <v>0</v>
      </c>
      <c r="P695" s="15">
        <v>0</v>
      </c>
      <c r="Q695" s="15">
        <f t="shared" si="2627"/>
        <v>0</v>
      </c>
      <c r="R695" s="15">
        <f t="shared" si="2627"/>
        <v>0</v>
      </c>
      <c r="S695" s="15">
        <f t="shared" si="2627"/>
        <v>0</v>
      </c>
      <c r="T695" s="15">
        <f t="shared" si="2627"/>
        <v>0</v>
      </c>
      <c r="U695" s="15">
        <f t="shared" si="2627"/>
        <v>0</v>
      </c>
      <c r="V695" s="15">
        <f t="shared" si="2627"/>
        <v>200</v>
      </c>
      <c r="W695" s="16"/>
      <c r="X695" s="15">
        <f t="shared" ref="X695:AI695" si="2628">X694</f>
        <v>0</v>
      </c>
      <c r="Y695" s="15">
        <f t="shared" si="2628"/>
        <v>0</v>
      </c>
      <c r="Z695" s="15">
        <f t="shared" si="2628"/>
        <v>0</v>
      </c>
      <c r="AA695" s="15">
        <v>0</v>
      </c>
      <c r="AB695" s="15">
        <f t="shared" si="2628"/>
        <v>0</v>
      </c>
      <c r="AC695" s="15">
        <f t="shared" si="2628"/>
        <v>0</v>
      </c>
      <c r="AD695" s="15">
        <f t="shared" si="2628"/>
        <v>0</v>
      </c>
      <c r="AE695" s="15">
        <f t="shared" si="2628"/>
        <v>0</v>
      </c>
      <c r="AF695" s="15">
        <f t="shared" si="2628"/>
        <v>0</v>
      </c>
      <c r="AG695" s="15">
        <f t="shared" si="2628"/>
        <v>200</v>
      </c>
      <c r="AH695" s="15">
        <f t="shared" si="2628"/>
        <v>0</v>
      </c>
      <c r="AI695" s="15">
        <f t="shared" si="2628"/>
        <v>0</v>
      </c>
      <c r="AJ695" s="17"/>
      <c r="AK695" s="15">
        <f>AK694</f>
        <v>0</v>
      </c>
      <c r="AL695" s="15">
        <f>AL694</f>
        <v>0</v>
      </c>
      <c r="AM695" s="17"/>
      <c r="AN695" s="15">
        <f t="shared" ref="AN695:AX695" si="2629">AN694</f>
        <v>0</v>
      </c>
      <c r="AO695" s="15">
        <f t="shared" si="2629"/>
        <v>0</v>
      </c>
      <c r="AP695" s="15">
        <f t="shared" si="2629"/>
        <v>0</v>
      </c>
      <c r="AQ695" s="15">
        <f t="shared" si="2629"/>
        <v>0</v>
      </c>
      <c r="AR695" s="15">
        <f t="shared" si="2629"/>
        <v>0</v>
      </c>
      <c r="AS695" s="15">
        <f t="shared" si="2629"/>
        <v>0</v>
      </c>
      <c r="AT695" s="15">
        <f t="shared" si="2629"/>
        <v>0</v>
      </c>
      <c r="AU695" s="15">
        <f t="shared" si="2629"/>
        <v>0</v>
      </c>
      <c r="AV695" s="15">
        <f t="shared" si="2629"/>
        <v>0</v>
      </c>
      <c r="AW695" s="15">
        <f t="shared" si="2629"/>
        <v>0</v>
      </c>
      <c r="AX695" s="15">
        <f t="shared" si="2629"/>
        <v>0</v>
      </c>
      <c r="AY695" s="17"/>
      <c r="AZ695" s="15">
        <f t="shared" si="2611"/>
        <v>6000</v>
      </c>
      <c r="BA695" s="15">
        <f t="shared" si="2612"/>
        <v>6000</v>
      </c>
      <c r="BB695" s="15">
        <v>0</v>
      </c>
      <c r="BC695" s="15">
        <f t="shared" si="2613"/>
        <v>0</v>
      </c>
      <c r="BD695" s="15">
        <f t="shared" si="2614"/>
        <v>0</v>
      </c>
      <c r="BE695" s="15">
        <f t="shared" si="2614"/>
        <v>250</v>
      </c>
      <c r="BF695" s="17"/>
      <c r="BG695" s="15">
        <f t="shared" si="2615"/>
        <v>1000</v>
      </c>
      <c r="BH695" s="15">
        <f t="shared" si="2616"/>
        <v>0</v>
      </c>
      <c r="BI695" s="17"/>
      <c r="BJ695" s="22">
        <f>G695/G694</f>
        <v>1</v>
      </c>
      <c r="BK695" s="65">
        <f t="shared" ref="BK695:BL695" si="2630">BK694</f>
        <v>0</v>
      </c>
      <c r="BL695" s="65">
        <f t="shared" si="2630"/>
        <v>0</v>
      </c>
      <c r="BM695" s="6">
        <f t="shared" si="2481"/>
        <v>100</v>
      </c>
      <c r="BN695" s="8">
        <f t="shared" si="2482"/>
        <v>169.09092724223305</v>
      </c>
      <c r="BO695" s="12">
        <f t="shared" si="2483"/>
        <v>130.03496731350111</v>
      </c>
      <c r="BP695" s="50">
        <f>(1-'#Constant'!$A$3)/($J695*'#Constant'!$B$3/'#Constant'!$C$3^($D695-1)+1)+'#Constant'!$A$3</f>
        <v>0.92405904059040589</v>
      </c>
      <c r="BQ695" s="4">
        <f t="shared" si="2484"/>
        <v>169.09092724223305</v>
      </c>
      <c r="BR695" s="50">
        <f>(1-'#Constant'!$A$3)/($K695*'#Constant'!$B$3/'#Constant'!$C$3^($D695-1)+1)+'#Constant'!$A$3</f>
        <v>0.92405904059040589</v>
      </c>
      <c r="BS695" s="4">
        <f t="shared" si="2485"/>
        <v>169.09092724223305</v>
      </c>
      <c r="BT695"/>
    </row>
    <row r="696" spans="1:72" x14ac:dyDescent="0.3">
      <c r="A696">
        <v>2007</v>
      </c>
      <c r="B696" s="18" t="str">
        <f>VLOOKUP(CONCATENATE("CREATURE_NAME_",A696),[1]Localization_Hero!$A:$E,2,FALSE)</f>
        <v>오크 투석기</v>
      </c>
      <c r="C696" t="s">
        <v>172</v>
      </c>
      <c r="D696">
        <v>1</v>
      </c>
      <c r="E696">
        <v>1</v>
      </c>
      <c r="F696" s="18">
        <v>1</v>
      </c>
      <c r="G696" s="10">
        <v>100</v>
      </c>
      <c r="H696" s="10">
        <v>100</v>
      </c>
      <c r="I696" s="10">
        <v>2500</v>
      </c>
      <c r="J696" s="10">
        <v>28</v>
      </c>
      <c r="K696" s="10">
        <v>28</v>
      </c>
      <c r="L696" s="2"/>
      <c r="M696" s="10">
        <v>50</v>
      </c>
      <c r="N696" s="10">
        <v>0</v>
      </c>
      <c r="O696" s="10">
        <v>0</v>
      </c>
      <c r="P696" s="10">
        <v>0</v>
      </c>
      <c r="Q696" s="10">
        <v>0</v>
      </c>
      <c r="R696" s="10">
        <v>0</v>
      </c>
      <c r="S696" s="10">
        <v>0</v>
      </c>
      <c r="T696" s="10">
        <v>0</v>
      </c>
      <c r="U696" s="10">
        <v>0</v>
      </c>
      <c r="V696" s="10">
        <v>0</v>
      </c>
      <c r="W696" s="2"/>
      <c r="X696" s="10">
        <v>50</v>
      </c>
      <c r="Y696" s="10">
        <v>0</v>
      </c>
      <c r="Z696" s="10">
        <v>0</v>
      </c>
      <c r="AA696" s="10">
        <v>0</v>
      </c>
      <c r="AB696" s="10">
        <v>0</v>
      </c>
      <c r="AC696" s="10">
        <v>0</v>
      </c>
      <c r="AD696" s="10">
        <v>0</v>
      </c>
      <c r="AE696" s="10">
        <v>0</v>
      </c>
      <c r="AF696" s="10">
        <v>0</v>
      </c>
      <c r="AG696" s="10">
        <v>0</v>
      </c>
      <c r="AH696" s="10">
        <v>0</v>
      </c>
      <c r="AI696" s="10">
        <v>0</v>
      </c>
      <c r="AJ696" s="3"/>
      <c r="AK696" s="10">
        <v>0</v>
      </c>
      <c r="AL696" s="10">
        <v>0</v>
      </c>
      <c r="AM696" s="3"/>
      <c r="AN696" s="10">
        <v>0</v>
      </c>
      <c r="AO696" s="10">
        <v>0</v>
      </c>
      <c r="AP696" s="10">
        <v>0</v>
      </c>
      <c r="AQ696" s="10">
        <v>0</v>
      </c>
      <c r="AR696" s="10">
        <v>0</v>
      </c>
      <c r="AS696" s="10">
        <v>0</v>
      </c>
      <c r="AT696" s="10">
        <v>0</v>
      </c>
      <c r="AU696" s="10">
        <v>0</v>
      </c>
      <c r="AV696" s="10">
        <v>0</v>
      </c>
      <c r="AW696" s="10">
        <v>0</v>
      </c>
      <c r="AX696" s="10">
        <v>0</v>
      </c>
      <c r="AY696" s="3"/>
      <c r="AZ696" s="10">
        <v>6000</v>
      </c>
      <c r="BA696" s="10">
        <v>6000</v>
      </c>
      <c r="BB696" s="10">
        <v>0</v>
      </c>
      <c r="BC696" s="10">
        <v>0</v>
      </c>
      <c r="BD696" s="10">
        <v>0</v>
      </c>
      <c r="BE696" s="10">
        <v>250</v>
      </c>
      <c r="BF696" s="3"/>
      <c r="BG696" s="10">
        <v>1000</v>
      </c>
      <c r="BH696" s="10">
        <v>1500</v>
      </c>
      <c r="BI696" s="3"/>
      <c r="BJ696" s="21">
        <v>1</v>
      </c>
      <c r="BK696" s="65">
        <v>0</v>
      </c>
      <c r="BL696" s="65">
        <v>0</v>
      </c>
      <c r="BM696" s="6">
        <f t="shared" si="2481"/>
        <v>105</v>
      </c>
      <c r="BN696" s="8">
        <f t="shared" si="2482"/>
        <v>135.27274179378645</v>
      </c>
      <c r="BO696" s="12">
        <f t="shared" si="2483"/>
        <v>119.17901614104547</v>
      </c>
      <c r="BP696" s="50">
        <f>(1-'#Constant'!$A$3)/($J696*'#Constant'!$B$3/'#Constant'!$C$3^($D696-1)+1)+'#Constant'!$A$3</f>
        <v>0.92405904059040589</v>
      </c>
      <c r="BQ696" s="4">
        <f t="shared" si="2484"/>
        <v>135.27274179378645</v>
      </c>
      <c r="BR696" s="50">
        <f>(1-'#Constant'!$A$3)/($K696*'#Constant'!$B$3/'#Constant'!$C$3^($D696-1)+1)+'#Constant'!$A$3</f>
        <v>0.92405904059040589</v>
      </c>
      <c r="BS696" s="4">
        <f t="shared" si="2485"/>
        <v>135.27274179378645</v>
      </c>
      <c r="BT696">
        <f>BO696/$BO$4*100</f>
        <v>90.58056381314745</v>
      </c>
    </row>
    <row r="697" spans="1:72" s="13" customFormat="1" ht="17.25" thickBot="1" x14ac:dyDescent="0.35">
      <c r="B697" s="20"/>
      <c r="D697" s="14">
        <v>1</v>
      </c>
      <c r="E697" s="14">
        <v>1</v>
      </c>
      <c r="F697" s="19">
        <v>1</v>
      </c>
      <c r="G697" s="15">
        <f t="shared" ref="G697:H697" si="2631">G696</f>
        <v>100</v>
      </c>
      <c r="H697" s="15">
        <f t="shared" si="2631"/>
        <v>100</v>
      </c>
      <c r="I697" s="15">
        <v>2500</v>
      </c>
      <c r="J697" s="15">
        <v>28</v>
      </c>
      <c r="K697" s="15">
        <v>28</v>
      </c>
      <c r="L697" s="16"/>
      <c r="M697" s="15">
        <f t="shared" ref="M697:V697" si="2632">M696</f>
        <v>50</v>
      </c>
      <c r="N697" s="15">
        <f t="shared" si="2632"/>
        <v>0</v>
      </c>
      <c r="O697" s="15">
        <f t="shared" si="2632"/>
        <v>0</v>
      </c>
      <c r="P697" s="15">
        <v>0</v>
      </c>
      <c r="Q697" s="15">
        <f t="shared" si="2632"/>
        <v>0</v>
      </c>
      <c r="R697" s="15">
        <f t="shared" si="2632"/>
        <v>0</v>
      </c>
      <c r="S697" s="15">
        <f t="shared" si="2632"/>
        <v>0</v>
      </c>
      <c r="T697" s="15">
        <f t="shared" si="2632"/>
        <v>0</v>
      </c>
      <c r="U697" s="15">
        <f t="shared" si="2632"/>
        <v>0</v>
      </c>
      <c r="V697" s="15">
        <f t="shared" si="2632"/>
        <v>0</v>
      </c>
      <c r="W697" s="16"/>
      <c r="X697" s="15">
        <f t="shared" ref="X697:AI697" si="2633">X696</f>
        <v>50</v>
      </c>
      <c r="Y697" s="15">
        <f t="shared" si="2633"/>
        <v>0</v>
      </c>
      <c r="Z697" s="15">
        <f t="shared" si="2633"/>
        <v>0</v>
      </c>
      <c r="AA697" s="15">
        <v>0</v>
      </c>
      <c r="AB697" s="15">
        <f t="shared" si="2633"/>
        <v>0</v>
      </c>
      <c r="AC697" s="15">
        <f t="shared" si="2633"/>
        <v>0</v>
      </c>
      <c r="AD697" s="15">
        <f t="shared" si="2633"/>
        <v>0</v>
      </c>
      <c r="AE697" s="15">
        <f t="shared" si="2633"/>
        <v>0</v>
      </c>
      <c r="AF697" s="15">
        <f t="shared" si="2633"/>
        <v>0</v>
      </c>
      <c r="AG697" s="15">
        <f t="shared" si="2633"/>
        <v>0</v>
      </c>
      <c r="AH697" s="15">
        <f t="shared" si="2633"/>
        <v>0</v>
      </c>
      <c r="AI697" s="15">
        <f t="shared" si="2633"/>
        <v>0</v>
      </c>
      <c r="AJ697" s="17"/>
      <c r="AK697" s="15">
        <f>AK696</f>
        <v>0</v>
      </c>
      <c r="AL697" s="15">
        <f>AL696</f>
        <v>0</v>
      </c>
      <c r="AM697" s="17"/>
      <c r="AN697" s="15">
        <f t="shared" ref="AN697:AX697" si="2634">AN696</f>
        <v>0</v>
      </c>
      <c r="AO697" s="15">
        <f t="shared" si="2634"/>
        <v>0</v>
      </c>
      <c r="AP697" s="15">
        <f t="shared" si="2634"/>
        <v>0</v>
      </c>
      <c r="AQ697" s="15">
        <f t="shared" si="2634"/>
        <v>0</v>
      </c>
      <c r="AR697" s="15">
        <f t="shared" si="2634"/>
        <v>0</v>
      </c>
      <c r="AS697" s="15">
        <f t="shared" si="2634"/>
        <v>0</v>
      </c>
      <c r="AT697" s="15">
        <f t="shared" si="2634"/>
        <v>0</v>
      </c>
      <c r="AU697" s="15">
        <f t="shared" si="2634"/>
        <v>0</v>
      </c>
      <c r="AV697" s="15">
        <f t="shared" si="2634"/>
        <v>0</v>
      </c>
      <c r="AW697" s="15">
        <f t="shared" si="2634"/>
        <v>0</v>
      </c>
      <c r="AX697" s="15">
        <f t="shared" si="2634"/>
        <v>0</v>
      </c>
      <c r="AY697" s="17"/>
      <c r="AZ697" s="15">
        <f t="shared" si="2611"/>
        <v>6000</v>
      </c>
      <c r="BA697" s="15">
        <f t="shared" si="2612"/>
        <v>6000</v>
      </c>
      <c r="BB697" s="15">
        <v>0</v>
      </c>
      <c r="BC697" s="15">
        <f t="shared" si="2613"/>
        <v>0</v>
      </c>
      <c r="BD697" s="15">
        <f t="shared" si="2614"/>
        <v>0</v>
      </c>
      <c r="BE697" s="15">
        <f t="shared" si="2614"/>
        <v>250</v>
      </c>
      <c r="BF697" s="17"/>
      <c r="BG697" s="15">
        <f t="shared" si="2615"/>
        <v>1000</v>
      </c>
      <c r="BH697" s="15">
        <f>BH696</f>
        <v>1500</v>
      </c>
      <c r="BI697" s="17"/>
      <c r="BJ697" s="22">
        <f>G697/G696</f>
        <v>1</v>
      </c>
      <c r="BK697" s="65">
        <f t="shared" ref="BK697:BL697" si="2635">BK696</f>
        <v>0</v>
      </c>
      <c r="BL697" s="65">
        <f t="shared" si="2635"/>
        <v>0</v>
      </c>
      <c r="BM697" s="6">
        <f t="shared" si="2481"/>
        <v>105</v>
      </c>
      <c r="BN697" s="8">
        <f t="shared" si="2482"/>
        <v>135.27274179378645</v>
      </c>
      <c r="BO697" s="12">
        <f t="shared" si="2483"/>
        <v>119.17901614104547</v>
      </c>
      <c r="BP697" s="50">
        <f>(1-'#Constant'!$A$3)/($J697*'#Constant'!$B$3/'#Constant'!$C$3^($D697-1)+1)+'#Constant'!$A$3</f>
        <v>0.92405904059040589</v>
      </c>
      <c r="BQ697" s="4">
        <f t="shared" si="2484"/>
        <v>135.27274179378645</v>
      </c>
      <c r="BR697" s="50">
        <f>(1-'#Constant'!$A$3)/($K697*'#Constant'!$B$3/'#Constant'!$C$3^($D697-1)+1)+'#Constant'!$A$3</f>
        <v>0.92405904059040589</v>
      </c>
      <c r="BS697" s="4">
        <f t="shared" si="2485"/>
        <v>135.27274179378645</v>
      </c>
      <c r="BT697"/>
    </row>
    <row r="698" spans="1:72" x14ac:dyDescent="0.3">
      <c r="A698">
        <v>2008</v>
      </c>
      <c r="B698" s="18" t="str">
        <f>VLOOKUP(CONCATENATE("CREATURE_NAME_",A698),[1]Localization_Hero!$A:$E,2,FALSE)</f>
        <v>오크 돌격전사</v>
      </c>
      <c r="C698" t="s">
        <v>81</v>
      </c>
      <c r="D698">
        <v>1</v>
      </c>
      <c r="E698">
        <v>1</v>
      </c>
      <c r="F698" s="18">
        <v>1</v>
      </c>
      <c r="G698" s="10">
        <v>100</v>
      </c>
      <c r="H698" s="10">
        <v>100</v>
      </c>
      <c r="I698" s="10">
        <v>2500</v>
      </c>
      <c r="J698" s="10">
        <v>28</v>
      </c>
      <c r="K698" s="10">
        <v>28</v>
      </c>
      <c r="L698" s="2"/>
      <c r="M698" s="10">
        <v>50</v>
      </c>
      <c r="N698" s="10">
        <v>0</v>
      </c>
      <c r="O698" s="10">
        <v>0</v>
      </c>
      <c r="P698" s="10">
        <v>0</v>
      </c>
      <c r="Q698" s="10">
        <v>100</v>
      </c>
      <c r="R698" s="10">
        <v>0</v>
      </c>
      <c r="S698" s="10">
        <v>0</v>
      </c>
      <c r="T698" s="10">
        <v>0</v>
      </c>
      <c r="U698" s="10">
        <v>0</v>
      </c>
      <c r="V698" s="10">
        <v>0</v>
      </c>
      <c r="W698" s="2"/>
      <c r="X698" s="10">
        <v>50</v>
      </c>
      <c r="Y698" s="10">
        <v>0</v>
      </c>
      <c r="Z698" s="10">
        <v>0</v>
      </c>
      <c r="AA698" s="10">
        <v>0</v>
      </c>
      <c r="AB698" s="10">
        <v>0</v>
      </c>
      <c r="AC698" s="10">
        <v>0</v>
      </c>
      <c r="AD698" s="10">
        <v>0</v>
      </c>
      <c r="AE698" s="10">
        <v>0</v>
      </c>
      <c r="AF698" s="10">
        <v>0</v>
      </c>
      <c r="AG698" s="10">
        <v>0</v>
      </c>
      <c r="AH698" s="10">
        <v>0</v>
      </c>
      <c r="AI698" s="10">
        <v>0</v>
      </c>
      <c r="AJ698" s="3"/>
      <c r="AK698" s="10">
        <v>0</v>
      </c>
      <c r="AL698" s="10">
        <v>0</v>
      </c>
      <c r="AM698" s="3"/>
      <c r="AN698" s="10">
        <v>0</v>
      </c>
      <c r="AO698" s="10">
        <v>0</v>
      </c>
      <c r="AP698" s="10">
        <v>0</v>
      </c>
      <c r="AQ698" s="10">
        <v>0</v>
      </c>
      <c r="AR698" s="10">
        <v>0</v>
      </c>
      <c r="AS698" s="10">
        <v>0</v>
      </c>
      <c r="AT698" s="10">
        <v>0</v>
      </c>
      <c r="AU698" s="10">
        <v>0</v>
      </c>
      <c r="AV698" s="10">
        <v>0</v>
      </c>
      <c r="AW698" s="10">
        <v>0</v>
      </c>
      <c r="AX698" s="10">
        <v>0</v>
      </c>
      <c r="AY698" s="3"/>
      <c r="AZ698" s="10">
        <v>6000</v>
      </c>
      <c r="BA698" s="10">
        <v>6000</v>
      </c>
      <c r="BB698" s="10">
        <v>0</v>
      </c>
      <c r="BC698" s="10">
        <v>0</v>
      </c>
      <c r="BD698" s="10">
        <v>0</v>
      </c>
      <c r="BE698" s="10">
        <v>250</v>
      </c>
      <c r="BF698" s="3"/>
      <c r="BG698" s="10">
        <v>1000</v>
      </c>
      <c r="BH698" s="10">
        <v>5000</v>
      </c>
      <c r="BI698" s="3"/>
      <c r="BJ698" s="21">
        <v>1</v>
      </c>
      <c r="BK698" s="65">
        <v>0</v>
      </c>
      <c r="BL698" s="65">
        <v>0</v>
      </c>
      <c r="BM698" s="6">
        <f t="shared" si="2481"/>
        <v>105</v>
      </c>
      <c r="BN698" s="8">
        <f t="shared" si="2482"/>
        <v>138.83255078835975</v>
      </c>
      <c r="BO698" s="12">
        <f t="shared" si="2483"/>
        <v>120.73697790146055</v>
      </c>
      <c r="BP698" s="50">
        <f>(1-'#Constant'!$A$3)/($J698*'#Constant'!$B$3/'#Constant'!$C$3^($D698-1)+1)+'#Constant'!$A$3</f>
        <v>0.92405904059040589</v>
      </c>
      <c r="BQ698" s="4">
        <f t="shared" si="2484"/>
        <v>142.39235978293308</v>
      </c>
      <c r="BR698" s="50">
        <f>(1-'#Constant'!$A$3)/($K698*'#Constant'!$B$3/'#Constant'!$C$3^($D698-1)+1)+'#Constant'!$A$3</f>
        <v>0.92405904059040589</v>
      </c>
      <c r="BS698" s="4">
        <f t="shared" si="2485"/>
        <v>135.27274179378645</v>
      </c>
      <c r="BT698">
        <f>BO698/$BO$4*100</f>
        <v>91.76467372802297</v>
      </c>
    </row>
    <row r="699" spans="1:72" s="13" customFormat="1" ht="17.25" thickBot="1" x14ac:dyDescent="0.35">
      <c r="B699" s="20"/>
      <c r="D699" s="14">
        <v>1</v>
      </c>
      <c r="E699" s="14">
        <v>1</v>
      </c>
      <c r="F699" s="19">
        <v>1</v>
      </c>
      <c r="G699" s="15">
        <f t="shared" ref="G699:H699" si="2636">G698</f>
        <v>100</v>
      </c>
      <c r="H699" s="15">
        <f t="shared" si="2636"/>
        <v>100</v>
      </c>
      <c r="I699" s="15">
        <v>2500</v>
      </c>
      <c r="J699" s="15">
        <v>28</v>
      </c>
      <c r="K699" s="15">
        <v>28</v>
      </c>
      <c r="L699" s="16"/>
      <c r="M699" s="15">
        <f t="shared" ref="M699:V699" si="2637">M698</f>
        <v>50</v>
      </c>
      <c r="N699" s="15">
        <f t="shared" si="2637"/>
        <v>0</v>
      </c>
      <c r="O699" s="15">
        <f t="shared" si="2637"/>
        <v>0</v>
      </c>
      <c r="P699" s="15">
        <v>0</v>
      </c>
      <c r="Q699" s="15">
        <f t="shared" si="2637"/>
        <v>100</v>
      </c>
      <c r="R699" s="15">
        <f t="shared" si="2637"/>
        <v>0</v>
      </c>
      <c r="S699" s="15">
        <f t="shared" si="2637"/>
        <v>0</v>
      </c>
      <c r="T699" s="15">
        <f t="shared" si="2637"/>
        <v>0</v>
      </c>
      <c r="U699" s="15">
        <f t="shared" si="2637"/>
        <v>0</v>
      </c>
      <c r="V699" s="15">
        <f t="shared" si="2637"/>
        <v>0</v>
      </c>
      <c r="W699" s="16"/>
      <c r="X699" s="15">
        <f t="shared" ref="X699:AI699" si="2638">X698</f>
        <v>50</v>
      </c>
      <c r="Y699" s="15">
        <f t="shared" si="2638"/>
        <v>0</v>
      </c>
      <c r="Z699" s="15">
        <f t="shared" si="2638"/>
        <v>0</v>
      </c>
      <c r="AA699" s="15">
        <v>0</v>
      </c>
      <c r="AB699" s="15">
        <f t="shared" si="2638"/>
        <v>0</v>
      </c>
      <c r="AC699" s="15">
        <f t="shared" si="2638"/>
        <v>0</v>
      </c>
      <c r="AD699" s="15">
        <f t="shared" si="2638"/>
        <v>0</v>
      </c>
      <c r="AE699" s="15">
        <f t="shared" si="2638"/>
        <v>0</v>
      </c>
      <c r="AF699" s="15">
        <f t="shared" si="2638"/>
        <v>0</v>
      </c>
      <c r="AG699" s="15">
        <f t="shared" si="2638"/>
        <v>0</v>
      </c>
      <c r="AH699" s="15">
        <f t="shared" si="2638"/>
        <v>0</v>
      </c>
      <c r="AI699" s="15">
        <f t="shared" si="2638"/>
        <v>0</v>
      </c>
      <c r="AJ699" s="17"/>
      <c r="AK699" s="15">
        <f>AK698</f>
        <v>0</v>
      </c>
      <c r="AL699" s="15">
        <f>AL698</f>
        <v>0</v>
      </c>
      <c r="AM699" s="17"/>
      <c r="AN699" s="15">
        <f t="shared" ref="AN699:AX699" si="2639">AN698</f>
        <v>0</v>
      </c>
      <c r="AO699" s="15">
        <f t="shared" si="2639"/>
        <v>0</v>
      </c>
      <c r="AP699" s="15">
        <f t="shared" si="2639"/>
        <v>0</v>
      </c>
      <c r="AQ699" s="15">
        <f t="shared" si="2639"/>
        <v>0</v>
      </c>
      <c r="AR699" s="15">
        <f t="shared" si="2639"/>
        <v>0</v>
      </c>
      <c r="AS699" s="15">
        <f t="shared" si="2639"/>
        <v>0</v>
      </c>
      <c r="AT699" s="15">
        <f t="shared" si="2639"/>
        <v>0</v>
      </c>
      <c r="AU699" s="15">
        <f t="shared" si="2639"/>
        <v>0</v>
      </c>
      <c r="AV699" s="15">
        <f t="shared" si="2639"/>
        <v>0</v>
      </c>
      <c r="AW699" s="15">
        <f t="shared" si="2639"/>
        <v>0</v>
      </c>
      <c r="AX699" s="15">
        <f t="shared" si="2639"/>
        <v>0</v>
      </c>
      <c r="AY699" s="17"/>
      <c r="AZ699" s="15">
        <f t="shared" ref="AZ699:BD699" si="2640">AZ698</f>
        <v>6000</v>
      </c>
      <c r="BA699" s="15">
        <f t="shared" si="2640"/>
        <v>6000</v>
      </c>
      <c r="BB699" s="15">
        <v>0</v>
      </c>
      <c r="BC699" s="15">
        <f t="shared" si="2640"/>
        <v>0</v>
      </c>
      <c r="BD699" s="15">
        <f t="shared" si="2640"/>
        <v>0</v>
      </c>
      <c r="BE699" s="15">
        <f t="shared" ref="BE699" si="2641">BE698</f>
        <v>250</v>
      </c>
      <c r="BF699" s="17"/>
      <c r="BG699" s="15">
        <f t="shared" ref="BG699:BH699" si="2642">BG698</f>
        <v>1000</v>
      </c>
      <c r="BH699" s="15">
        <f t="shared" si="2642"/>
        <v>5000</v>
      </c>
      <c r="BI699" s="17"/>
      <c r="BJ699" s="22">
        <f>G699/G698</f>
        <v>1</v>
      </c>
      <c r="BK699" s="65">
        <f>BK698</f>
        <v>0</v>
      </c>
      <c r="BL699" s="65">
        <f>BL698</f>
        <v>0</v>
      </c>
      <c r="BM699" s="6">
        <f t="shared" si="2481"/>
        <v>105</v>
      </c>
      <c r="BN699" s="8">
        <f t="shared" si="2482"/>
        <v>138.83255078835975</v>
      </c>
      <c r="BO699" s="12">
        <f t="shared" si="2483"/>
        <v>120.73697790146055</v>
      </c>
      <c r="BP699" s="50">
        <f>(1-'#Constant'!$A$3)/($J699*'#Constant'!$B$3/'#Constant'!$C$3^($D699-1)+1)+'#Constant'!$A$3</f>
        <v>0.92405904059040589</v>
      </c>
      <c r="BQ699" s="4">
        <f t="shared" si="2484"/>
        <v>142.39235978293308</v>
      </c>
      <c r="BR699" s="50">
        <f>(1-'#Constant'!$A$3)/($K699*'#Constant'!$B$3/'#Constant'!$C$3^($D699-1)+1)+'#Constant'!$A$3</f>
        <v>0.92405904059040589</v>
      </c>
      <c r="BS699" s="4">
        <f t="shared" si="2485"/>
        <v>135.27274179378645</v>
      </c>
      <c r="BT699"/>
    </row>
    <row r="700" spans="1:72" x14ac:dyDescent="0.3">
      <c r="A700">
        <v>2009</v>
      </c>
      <c r="B700" s="18" t="str">
        <f>VLOOKUP(CONCATENATE("CREATURE_NAME_",A700),[1]Localization_Hero!$A:$E,2,FALSE)</f>
        <v>오크 궁병</v>
      </c>
      <c r="C700" t="s">
        <v>82</v>
      </c>
      <c r="D700">
        <v>1</v>
      </c>
      <c r="E700">
        <v>1</v>
      </c>
      <c r="F700" s="18">
        <v>1</v>
      </c>
      <c r="G700" s="10">
        <v>100</v>
      </c>
      <c r="H700" s="10">
        <v>100</v>
      </c>
      <c r="I700" s="10">
        <v>2500</v>
      </c>
      <c r="J700" s="10">
        <v>25</v>
      </c>
      <c r="K700" s="10">
        <v>25</v>
      </c>
      <c r="L700" s="2"/>
      <c r="M700" s="10">
        <v>50</v>
      </c>
      <c r="N700" s="10">
        <v>0</v>
      </c>
      <c r="O700" s="10">
        <v>0</v>
      </c>
      <c r="P700" s="10">
        <v>0</v>
      </c>
      <c r="Q700" s="10">
        <v>0</v>
      </c>
      <c r="R700" s="10">
        <v>0</v>
      </c>
      <c r="S700" s="10">
        <v>0</v>
      </c>
      <c r="T700" s="10">
        <v>0</v>
      </c>
      <c r="U700" s="10">
        <v>0</v>
      </c>
      <c r="V700" s="10">
        <v>0</v>
      </c>
      <c r="W700" s="2"/>
      <c r="X700" s="10">
        <v>50</v>
      </c>
      <c r="Y700" s="10">
        <v>0</v>
      </c>
      <c r="Z700" s="10">
        <v>0</v>
      </c>
      <c r="AA700" s="10">
        <v>0</v>
      </c>
      <c r="AB700" s="10">
        <v>0</v>
      </c>
      <c r="AC700" s="10">
        <v>0</v>
      </c>
      <c r="AD700" s="10">
        <v>0</v>
      </c>
      <c r="AE700" s="10">
        <v>0</v>
      </c>
      <c r="AF700" s="10">
        <v>0</v>
      </c>
      <c r="AG700" s="10">
        <v>0</v>
      </c>
      <c r="AH700" s="10">
        <v>0</v>
      </c>
      <c r="AI700" s="10">
        <v>0</v>
      </c>
      <c r="AJ700" s="3"/>
      <c r="AK700" s="10">
        <v>0</v>
      </c>
      <c r="AL700" s="10">
        <v>0</v>
      </c>
      <c r="AM700" s="3"/>
      <c r="AN700" s="10">
        <v>0</v>
      </c>
      <c r="AO700" s="10">
        <v>0</v>
      </c>
      <c r="AP700" s="10">
        <v>0</v>
      </c>
      <c r="AQ700" s="10">
        <v>0</v>
      </c>
      <c r="AR700" s="10">
        <v>0</v>
      </c>
      <c r="AS700" s="10">
        <v>0</v>
      </c>
      <c r="AT700" s="10">
        <v>0</v>
      </c>
      <c r="AU700" s="10">
        <v>0</v>
      </c>
      <c r="AV700" s="10">
        <v>0</v>
      </c>
      <c r="AW700" s="10">
        <v>0</v>
      </c>
      <c r="AX700" s="10">
        <v>0</v>
      </c>
      <c r="AY700" s="3"/>
      <c r="AZ700" s="10">
        <v>6000</v>
      </c>
      <c r="BA700" s="10">
        <v>6000</v>
      </c>
      <c r="BB700" s="10">
        <v>0</v>
      </c>
      <c r="BC700" s="10">
        <v>0</v>
      </c>
      <c r="BD700" s="10">
        <v>0</v>
      </c>
      <c r="BE700" s="10">
        <v>250</v>
      </c>
      <c r="BF700" s="3"/>
      <c r="BG700" s="10">
        <v>1000</v>
      </c>
      <c r="BH700" s="10">
        <v>5000</v>
      </c>
      <c r="BI700" s="3"/>
      <c r="BJ700" s="21">
        <v>1</v>
      </c>
      <c r="BK700" s="65">
        <v>0</v>
      </c>
      <c r="BL700" s="65">
        <v>0</v>
      </c>
      <c r="BM700" s="6">
        <f t="shared" si="2481"/>
        <v>105</v>
      </c>
      <c r="BN700" s="8">
        <f t="shared" si="2482"/>
        <v>134.17373939091362</v>
      </c>
      <c r="BO700" s="12">
        <f t="shared" si="2483"/>
        <v>118.69390311235843</v>
      </c>
      <c r="BP700" s="50">
        <f>(1-'#Constant'!$A$3)/($J700*'#Constant'!$B$3/'#Constant'!$C$3^($D700-1)+1)+'#Constant'!$A$3</f>
        <v>0.93162790697674425</v>
      </c>
      <c r="BQ700" s="4">
        <f t="shared" si="2484"/>
        <v>134.17373939091362</v>
      </c>
      <c r="BR700" s="50">
        <f>(1-'#Constant'!$A$3)/($K700*'#Constant'!$B$3/'#Constant'!$C$3^($D700-1)+1)+'#Constant'!$A$3</f>
        <v>0.93162790697674425</v>
      </c>
      <c r="BS700" s="4">
        <f t="shared" si="2485"/>
        <v>134.17373939091362</v>
      </c>
      <c r="BT700">
        <f>BO700/$BO$4*100</f>
        <v>90.211859547292704</v>
      </c>
    </row>
    <row r="701" spans="1:72" s="13" customFormat="1" ht="17.25" thickBot="1" x14ac:dyDescent="0.35">
      <c r="B701" s="20"/>
      <c r="D701" s="14">
        <v>1</v>
      </c>
      <c r="E701" s="14">
        <v>1</v>
      </c>
      <c r="F701" s="19">
        <v>1</v>
      </c>
      <c r="G701" s="15">
        <f t="shared" ref="G701:H701" si="2643">G700</f>
        <v>100</v>
      </c>
      <c r="H701" s="15">
        <f t="shared" si="2643"/>
        <v>100</v>
      </c>
      <c r="I701" s="15">
        <v>2500</v>
      </c>
      <c r="J701" s="15">
        <v>25</v>
      </c>
      <c r="K701" s="15">
        <v>25</v>
      </c>
      <c r="L701" s="16"/>
      <c r="M701" s="15">
        <f t="shared" ref="M701:V701" si="2644">M700</f>
        <v>50</v>
      </c>
      <c r="N701" s="15">
        <f t="shared" si="2644"/>
        <v>0</v>
      </c>
      <c r="O701" s="15">
        <f t="shared" si="2644"/>
        <v>0</v>
      </c>
      <c r="P701" s="15">
        <v>0</v>
      </c>
      <c r="Q701" s="15">
        <f t="shared" si="2644"/>
        <v>0</v>
      </c>
      <c r="R701" s="15">
        <f t="shared" si="2644"/>
        <v>0</v>
      </c>
      <c r="S701" s="15">
        <f t="shared" si="2644"/>
        <v>0</v>
      </c>
      <c r="T701" s="15">
        <f t="shared" si="2644"/>
        <v>0</v>
      </c>
      <c r="U701" s="15">
        <f t="shared" si="2644"/>
        <v>0</v>
      </c>
      <c r="V701" s="15">
        <f t="shared" si="2644"/>
        <v>0</v>
      </c>
      <c r="W701" s="16"/>
      <c r="X701" s="15">
        <f t="shared" ref="X701:AI701" si="2645">X700</f>
        <v>50</v>
      </c>
      <c r="Y701" s="15">
        <f t="shared" si="2645"/>
        <v>0</v>
      </c>
      <c r="Z701" s="15">
        <f t="shared" si="2645"/>
        <v>0</v>
      </c>
      <c r="AA701" s="15">
        <v>0</v>
      </c>
      <c r="AB701" s="15">
        <f t="shared" si="2645"/>
        <v>0</v>
      </c>
      <c r="AC701" s="15">
        <f t="shared" si="2645"/>
        <v>0</v>
      </c>
      <c r="AD701" s="15">
        <f t="shared" si="2645"/>
        <v>0</v>
      </c>
      <c r="AE701" s="15">
        <f t="shared" si="2645"/>
        <v>0</v>
      </c>
      <c r="AF701" s="15">
        <f t="shared" si="2645"/>
        <v>0</v>
      </c>
      <c r="AG701" s="15">
        <f t="shared" si="2645"/>
        <v>0</v>
      </c>
      <c r="AH701" s="15">
        <f t="shared" si="2645"/>
        <v>0</v>
      </c>
      <c r="AI701" s="15">
        <f t="shared" si="2645"/>
        <v>0</v>
      </c>
      <c r="AJ701" s="17"/>
      <c r="AK701" s="15">
        <f>AK700</f>
        <v>0</v>
      </c>
      <c r="AL701" s="15">
        <f>AL700</f>
        <v>0</v>
      </c>
      <c r="AM701" s="17"/>
      <c r="AN701" s="15">
        <f t="shared" ref="AN701:AX701" si="2646">AN700</f>
        <v>0</v>
      </c>
      <c r="AO701" s="15">
        <f t="shared" si="2646"/>
        <v>0</v>
      </c>
      <c r="AP701" s="15">
        <f t="shared" si="2646"/>
        <v>0</v>
      </c>
      <c r="AQ701" s="15">
        <f t="shared" si="2646"/>
        <v>0</v>
      </c>
      <c r="AR701" s="15">
        <f t="shared" si="2646"/>
        <v>0</v>
      </c>
      <c r="AS701" s="15">
        <f t="shared" si="2646"/>
        <v>0</v>
      </c>
      <c r="AT701" s="15">
        <f t="shared" si="2646"/>
        <v>0</v>
      </c>
      <c r="AU701" s="15">
        <f t="shared" si="2646"/>
        <v>0</v>
      </c>
      <c r="AV701" s="15">
        <f t="shared" si="2646"/>
        <v>0</v>
      </c>
      <c r="AW701" s="15">
        <f t="shared" si="2646"/>
        <v>0</v>
      </c>
      <c r="AX701" s="15">
        <f t="shared" si="2646"/>
        <v>0</v>
      </c>
      <c r="AY701" s="17"/>
      <c r="AZ701" s="15">
        <f t="shared" ref="AZ701:BD701" si="2647">AZ700</f>
        <v>6000</v>
      </c>
      <c r="BA701" s="15">
        <f t="shared" si="2647"/>
        <v>6000</v>
      </c>
      <c r="BB701" s="15">
        <v>0</v>
      </c>
      <c r="BC701" s="15">
        <f t="shared" si="2647"/>
        <v>0</v>
      </c>
      <c r="BD701" s="15">
        <f t="shared" si="2647"/>
        <v>0</v>
      </c>
      <c r="BE701" s="15">
        <f t="shared" ref="BE701" si="2648">BE700</f>
        <v>250</v>
      </c>
      <c r="BF701" s="17"/>
      <c r="BG701" s="15">
        <f t="shared" ref="BG701:BH701" si="2649">BG700</f>
        <v>1000</v>
      </c>
      <c r="BH701" s="15">
        <f t="shared" si="2649"/>
        <v>5000</v>
      </c>
      <c r="BI701" s="17"/>
      <c r="BJ701" s="22">
        <f>G701/G700</f>
        <v>1</v>
      </c>
      <c r="BK701" s="65">
        <f t="shared" ref="BK701:BL705" si="2650">BK700</f>
        <v>0</v>
      </c>
      <c r="BL701" s="65">
        <f t="shared" si="2650"/>
        <v>0</v>
      </c>
      <c r="BM701" s="6">
        <f t="shared" si="2481"/>
        <v>105</v>
      </c>
      <c r="BN701" s="8">
        <f t="shared" si="2482"/>
        <v>134.17373939091362</v>
      </c>
      <c r="BO701" s="12">
        <f t="shared" si="2483"/>
        <v>118.69390311235843</v>
      </c>
      <c r="BP701" s="50">
        <f>(1-'#Constant'!$A$3)/($J701*'#Constant'!$B$3/'#Constant'!$C$3^($D701-1)+1)+'#Constant'!$A$3</f>
        <v>0.93162790697674425</v>
      </c>
      <c r="BQ701" s="4">
        <f t="shared" si="2484"/>
        <v>134.17373939091362</v>
      </c>
      <c r="BR701" s="50">
        <f>(1-'#Constant'!$A$3)/($K701*'#Constant'!$B$3/'#Constant'!$C$3^($D701-1)+1)+'#Constant'!$A$3</f>
        <v>0.93162790697674425</v>
      </c>
      <c r="BS701" s="4">
        <f t="shared" si="2485"/>
        <v>134.17373939091362</v>
      </c>
      <c r="BT701"/>
    </row>
    <row r="702" spans="1:72" x14ac:dyDescent="0.3">
      <c r="A702">
        <v>2010</v>
      </c>
      <c r="B702" s="18" t="str">
        <f>VLOOKUP(CONCATENATE("CREATURE_NAME_",A702),[1]Localization_Hero!$A:$E,2,FALSE)</f>
        <v>언데드 오크 전사</v>
      </c>
      <c r="C702" t="s">
        <v>81</v>
      </c>
      <c r="D702">
        <v>1</v>
      </c>
      <c r="E702">
        <v>1</v>
      </c>
      <c r="F702" s="18">
        <v>1</v>
      </c>
      <c r="G702" s="10">
        <v>100</v>
      </c>
      <c r="H702" s="10">
        <v>100</v>
      </c>
      <c r="I702" s="10">
        <v>2500</v>
      </c>
      <c r="J702" s="10">
        <v>28</v>
      </c>
      <c r="K702" s="10">
        <v>28</v>
      </c>
      <c r="L702" s="2"/>
      <c r="M702" s="10">
        <v>50</v>
      </c>
      <c r="N702" s="10">
        <v>0</v>
      </c>
      <c r="O702" s="10">
        <v>0</v>
      </c>
      <c r="P702" s="10">
        <v>0</v>
      </c>
      <c r="Q702" s="10">
        <v>100</v>
      </c>
      <c r="R702" s="10">
        <v>0</v>
      </c>
      <c r="S702" s="10">
        <v>0</v>
      </c>
      <c r="T702" s="10">
        <v>0</v>
      </c>
      <c r="U702" s="10">
        <v>0</v>
      </c>
      <c r="V702" s="10">
        <v>0</v>
      </c>
      <c r="W702" s="2"/>
      <c r="X702" s="10">
        <v>50</v>
      </c>
      <c r="Y702" s="10">
        <v>0</v>
      </c>
      <c r="Z702" s="10">
        <v>0</v>
      </c>
      <c r="AA702" s="10">
        <v>0</v>
      </c>
      <c r="AB702" s="10">
        <v>0</v>
      </c>
      <c r="AC702" s="10">
        <v>0</v>
      </c>
      <c r="AD702" s="10">
        <v>0</v>
      </c>
      <c r="AE702" s="10">
        <v>0</v>
      </c>
      <c r="AF702" s="10">
        <v>0</v>
      </c>
      <c r="AG702" s="10">
        <v>0</v>
      </c>
      <c r="AH702" s="10">
        <v>0</v>
      </c>
      <c r="AI702" s="10">
        <v>0</v>
      </c>
      <c r="AJ702" s="3"/>
      <c r="AK702" s="10">
        <v>0</v>
      </c>
      <c r="AL702" s="10">
        <v>0</v>
      </c>
      <c r="AM702" s="3"/>
      <c r="AN702" s="10">
        <v>0</v>
      </c>
      <c r="AO702" s="10">
        <v>0</v>
      </c>
      <c r="AP702" s="10">
        <v>0</v>
      </c>
      <c r="AQ702" s="10">
        <v>0</v>
      </c>
      <c r="AR702" s="10">
        <v>0</v>
      </c>
      <c r="AS702" s="10">
        <v>0</v>
      </c>
      <c r="AT702" s="10">
        <v>0</v>
      </c>
      <c r="AU702" s="10">
        <v>0</v>
      </c>
      <c r="AV702" s="10">
        <v>0</v>
      </c>
      <c r="AW702" s="10">
        <v>0</v>
      </c>
      <c r="AX702" s="10">
        <v>0</v>
      </c>
      <c r="AY702" s="3"/>
      <c r="AZ702" s="10">
        <v>6000</v>
      </c>
      <c r="BA702" s="10">
        <v>6000</v>
      </c>
      <c r="BB702" s="10">
        <v>0</v>
      </c>
      <c r="BC702" s="10">
        <v>0</v>
      </c>
      <c r="BD702" s="10">
        <v>0</v>
      </c>
      <c r="BE702" s="10">
        <v>250</v>
      </c>
      <c r="BF702" s="3"/>
      <c r="BG702" s="10">
        <v>1000</v>
      </c>
      <c r="BH702" s="10">
        <v>5000</v>
      </c>
      <c r="BI702" s="3"/>
      <c r="BJ702" s="21">
        <v>1</v>
      </c>
      <c r="BK702" s="65">
        <v>0</v>
      </c>
      <c r="BL702" s="65">
        <v>0</v>
      </c>
      <c r="BM702" s="6">
        <f t="shared" ref="BM702:BM703" si="2651">MAX(G702*(1+M702/1000*(1+O702/1000))*(1+0.5*T702/1000)*(1+0.25*S702/1000),(H702*(1+X702/1000*(1+Z702/1000))*(1+0.5*AE702/1000)*(1+0.25*AD702/1000)))*BG702/1000</f>
        <v>105</v>
      </c>
      <c r="BN702" s="8">
        <f t="shared" ref="BN702:BN703" si="2652">(BQ702+BS702)/2*(1+AI702/2000)*(1+AH702/2000)*(1+AN702/2000)*(1+AK702/2000)</f>
        <v>138.83255078835975</v>
      </c>
      <c r="BO702" s="12">
        <f t="shared" ref="BO702:BO703" si="2653">SQRT(BM702*BN702)</f>
        <v>120.73697790146055</v>
      </c>
      <c r="BP702" s="50">
        <f>(1-'#Constant'!$A$3)/($J702*'#Constant'!$B$3/'#Constant'!$C$3^($D702-1)+1)+'#Constant'!$A$3</f>
        <v>0.92405904059040589</v>
      </c>
      <c r="BQ702" s="4">
        <f t="shared" ref="BQ702:BQ703" si="2654">I702/(BP702*(1-Q702/1000*(0.5+R702/1000))*(1-P702/1000)*(1-V702/1000)*(1+U702/1000))/20</f>
        <v>142.39235978293308</v>
      </c>
      <c r="BR702" s="50">
        <f>(1-'#Constant'!$A$3)/($K702*'#Constant'!$B$3/'#Constant'!$C$3^($D702-1)+1)+'#Constant'!$A$3</f>
        <v>0.92405904059040589</v>
      </c>
      <c r="BS702" s="4">
        <f t="shared" ref="BS702:BS703" si="2655">I702/(BR702*(1-AB702/1000*(0.5+AC702/1000))*(1-AA702/1000)*(1-AG702/1000)*(1+AF702/1000))/20</f>
        <v>135.27274179378645</v>
      </c>
      <c r="BT702">
        <f>BO702/$BO$4*100</f>
        <v>91.76467372802297</v>
      </c>
    </row>
    <row r="703" spans="1:72" s="13" customFormat="1" ht="17.25" thickBot="1" x14ac:dyDescent="0.35">
      <c r="B703" s="20"/>
      <c r="D703" s="14">
        <v>1</v>
      </c>
      <c r="E703" s="14">
        <v>1</v>
      </c>
      <c r="F703" s="19">
        <v>1</v>
      </c>
      <c r="G703" s="15">
        <f t="shared" ref="G703:H703" si="2656">G702</f>
        <v>100</v>
      </c>
      <c r="H703" s="15">
        <f t="shared" si="2656"/>
        <v>100</v>
      </c>
      <c r="I703" s="15">
        <v>2500</v>
      </c>
      <c r="J703" s="15">
        <v>28</v>
      </c>
      <c r="K703" s="15">
        <v>28</v>
      </c>
      <c r="L703" s="16"/>
      <c r="M703" s="15">
        <f t="shared" ref="M703:O703" si="2657">M702</f>
        <v>50</v>
      </c>
      <c r="N703" s="15">
        <f t="shared" si="2657"/>
        <v>0</v>
      </c>
      <c r="O703" s="15">
        <f t="shared" si="2657"/>
        <v>0</v>
      </c>
      <c r="P703" s="15">
        <v>0</v>
      </c>
      <c r="Q703" s="15">
        <f t="shared" ref="Q703:V703" si="2658">Q702</f>
        <v>100</v>
      </c>
      <c r="R703" s="15">
        <f t="shared" si="2658"/>
        <v>0</v>
      </c>
      <c r="S703" s="15">
        <f t="shared" si="2658"/>
        <v>0</v>
      </c>
      <c r="T703" s="15">
        <f t="shared" si="2658"/>
        <v>0</v>
      </c>
      <c r="U703" s="15">
        <f t="shared" si="2658"/>
        <v>0</v>
      </c>
      <c r="V703" s="15">
        <f t="shared" si="2658"/>
        <v>0</v>
      </c>
      <c r="W703" s="16"/>
      <c r="X703" s="15">
        <f t="shared" ref="X703:Z703" si="2659">X702</f>
        <v>50</v>
      </c>
      <c r="Y703" s="15">
        <f t="shared" si="2659"/>
        <v>0</v>
      </c>
      <c r="Z703" s="15">
        <f t="shared" si="2659"/>
        <v>0</v>
      </c>
      <c r="AA703" s="15">
        <v>0</v>
      </c>
      <c r="AB703" s="15">
        <f t="shared" ref="AB703:AI703" si="2660">AB702</f>
        <v>0</v>
      </c>
      <c r="AC703" s="15">
        <f t="shared" si="2660"/>
        <v>0</v>
      </c>
      <c r="AD703" s="15">
        <f t="shared" si="2660"/>
        <v>0</v>
      </c>
      <c r="AE703" s="15">
        <f t="shared" si="2660"/>
        <v>0</v>
      </c>
      <c r="AF703" s="15">
        <f t="shared" si="2660"/>
        <v>0</v>
      </c>
      <c r="AG703" s="15">
        <f t="shared" si="2660"/>
        <v>0</v>
      </c>
      <c r="AH703" s="15">
        <f t="shared" si="2660"/>
        <v>0</v>
      </c>
      <c r="AI703" s="15">
        <f t="shared" si="2660"/>
        <v>0</v>
      </c>
      <c r="AJ703" s="17"/>
      <c r="AK703" s="15">
        <f>AK702</f>
        <v>0</v>
      </c>
      <c r="AL703" s="15">
        <f>AL702</f>
        <v>0</v>
      </c>
      <c r="AM703" s="17"/>
      <c r="AN703" s="15">
        <f t="shared" ref="AN703:AX703" si="2661">AN702</f>
        <v>0</v>
      </c>
      <c r="AO703" s="15">
        <f t="shared" si="2661"/>
        <v>0</v>
      </c>
      <c r="AP703" s="15">
        <f t="shared" si="2661"/>
        <v>0</v>
      </c>
      <c r="AQ703" s="15">
        <f t="shared" si="2661"/>
        <v>0</v>
      </c>
      <c r="AR703" s="15">
        <f t="shared" si="2661"/>
        <v>0</v>
      </c>
      <c r="AS703" s="15">
        <f t="shared" si="2661"/>
        <v>0</v>
      </c>
      <c r="AT703" s="15">
        <f t="shared" si="2661"/>
        <v>0</v>
      </c>
      <c r="AU703" s="15">
        <f t="shared" si="2661"/>
        <v>0</v>
      </c>
      <c r="AV703" s="15">
        <f t="shared" si="2661"/>
        <v>0</v>
      </c>
      <c r="AW703" s="15">
        <f t="shared" si="2661"/>
        <v>0</v>
      </c>
      <c r="AX703" s="15">
        <f t="shared" si="2661"/>
        <v>0</v>
      </c>
      <c r="AY703" s="17"/>
      <c r="AZ703" s="15">
        <f t="shared" ref="AZ703:BA703" si="2662">AZ702</f>
        <v>6000</v>
      </c>
      <c r="BA703" s="15">
        <f t="shared" si="2662"/>
        <v>6000</v>
      </c>
      <c r="BB703" s="15">
        <v>0</v>
      </c>
      <c r="BC703" s="15">
        <f t="shared" ref="BC703:BE703" si="2663">BC702</f>
        <v>0</v>
      </c>
      <c r="BD703" s="15">
        <f t="shared" si="2663"/>
        <v>0</v>
      </c>
      <c r="BE703" s="15">
        <f t="shared" si="2663"/>
        <v>250</v>
      </c>
      <c r="BF703" s="17"/>
      <c r="BG703" s="15">
        <f t="shared" ref="BG703:BH703" si="2664">BG702</f>
        <v>1000</v>
      </c>
      <c r="BH703" s="15">
        <f t="shared" si="2664"/>
        <v>5000</v>
      </c>
      <c r="BI703" s="17"/>
      <c r="BJ703" s="22">
        <f>G703/G702</f>
        <v>1</v>
      </c>
      <c r="BK703" s="65">
        <f>BK702</f>
        <v>0</v>
      </c>
      <c r="BL703" s="65">
        <f>BL702</f>
        <v>0</v>
      </c>
      <c r="BM703" s="6">
        <f t="shared" si="2651"/>
        <v>105</v>
      </c>
      <c r="BN703" s="8">
        <f t="shared" si="2652"/>
        <v>138.83255078835975</v>
      </c>
      <c r="BO703" s="12">
        <f t="shared" si="2653"/>
        <v>120.73697790146055</v>
      </c>
      <c r="BP703" s="50">
        <f>(1-'#Constant'!$A$3)/($J703*'#Constant'!$B$3/'#Constant'!$C$3^($D703-1)+1)+'#Constant'!$A$3</f>
        <v>0.92405904059040589</v>
      </c>
      <c r="BQ703" s="4">
        <f t="shared" si="2654"/>
        <v>142.39235978293308</v>
      </c>
      <c r="BR703" s="50">
        <f>(1-'#Constant'!$A$3)/($K703*'#Constant'!$B$3/'#Constant'!$C$3^($D703-1)+1)+'#Constant'!$A$3</f>
        <v>0.92405904059040589</v>
      </c>
      <c r="BS703" s="4">
        <f t="shared" si="2655"/>
        <v>135.27274179378645</v>
      </c>
      <c r="BT703"/>
    </row>
    <row r="704" spans="1:72" x14ac:dyDescent="0.3">
      <c r="A704">
        <v>2101</v>
      </c>
      <c r="B704" s="18" t="str">
        <f>VLOOKUP(CONCATENATE("CREATURE_NAME_",A704),[1]Localization_Hero!$A:$E,2,FALSE)</f>
        <v>오크 정예 돌격전사</v>
      </c>
      <c r="C704" t="s">
        <v>81</v>
      </c>
      <c r="D704">
        <v>1</v>
      </c>
      <c r="E704">
        <v>1</v>
      </c>
      <c r="F704" s="18">
        <v>1</v>
      </c>
      <c r="G704" s="10">
        <v>100</v>
      </c>
      <c r="H704" s="10">
        <v>100</v>
      </c>
      <c r="I704" s="10">
        <v>2500</v>
      </c>
      <c r="J704" s="10">
        <v>25</v>
      </c>
      <c r="K704" s="10">
        <v>25</v>
      </c>
      <c r="L704" s="2"/>
      <c r="M704" s="10">
        <v>50</v>
      </c>
      <c r="N704" s="10">
        <v>0</v>
      </c>
      <c r="O704" s="10">
        <v>0</v>
      </c>
      <c r="P704" s="10">
        <v>0</v>
      </c>
      <c r="Q704" s="10">
        <v>0</v>
      </c>
      <c r="R704" s="10">
        <v>0</v>
      </c>
      <c r="S704" s="10">
        <v>0</v>
      </c>
      <c r="T704" s="10">
        <v>0</v>
      </c>
      <c r="U704" s="10">
        <v>0</v>
      </c>
      <c r="V704" s="10">
        <v>0</v>
      </c>
      <c r="W704" s="2"/>
      <c r="X704" s="10">
        <v>50</v>
      </c>
      <c r="Y704" s="10">
        <v>0</v>
      </c>
      <c r="Z704" s="10">
        <v>0</v>
      </c>
      <c r="AA704" s="10">
        <v>0</v>
      </c>
      <c r="AB704" s="10">
        <v>0</v>
      </c>
      <c r="AC704" s="10">
        <v>0</v>
      </c>
      <c r="AD704" s="10">
        <v>0</v>
      </c>
      <c r="AE704" s="10">
        <v>0</v>
      </c>
      <c r="AF704" s="10">
        <v>0</v>
      </c>
      <c r="AG704" s="10">
        <v>0</v>
      </c>
      <c r="AH704" s="10">
        <v>0</v>
      </c>
      <c r="AI704" s="10">
        <v>0</v>
      </c>
      <c r="AJ704" s="3"/>
      <c r="AK704" s="10">
        <v>0</v>
      </c>
      <c r="AL704" s="10">
        <v>0</v>
      </c>
      <c r="AM704" s="3"/>
      <c r="AN704" s="10">
        <v>0</v>
      </c>
      <c r="AO704" s="10">
        <v>0</v>
      </c>
      <c r="AP704" s="10">
        <v>0</v>
      </c>
      <c r="AQ704" s="10">
        <v>0</v>
      </c>
      <c r="AR704" s="10">
        <v>0</v>
      </c>
      <c r="AS704" s="10">
        <v>0</v>
      </c>
      <c r="AT704" s="10">
        <v>0</v>
      </c>
      <c r="AU704" s="10">
        <v>0</v>
      </c>
      <c r="AV704" s="10">
        <v>0</v>
      </c>
      <c r="AW704" s="10">
        <v>0</v>
      </c>
      <c r="AX704" s="10">
        <v>0</v>
      </c>
      <c r="AY704" s="3"/>
      <c r="AZ704" s="10">
        <v>6000</v>
      </c>
      <c r="BA704" s="10">
        <v>6000</v>
      </c>
      <c r="BB704" s="10">
        <v>0</v>
      </c>
      <c r="BC704" s="10">
        <v>0</v>
      </c>
      <c r="BD704" s="10">
        <v>0</v>
      </c>
      <c r="BE704" s="10">
        <v>250</v>
      </c>
      <c r="BF704" s="3"/>
      <c r="BG704" s="10">
        <v>1000</v>
      </c>
      <c r="BH704" s="10">
        <v>5000</v>
      </c>
      <c r="BI704" s="3"/>
      <c r="BJ704" s="21">
        <v>1</v>
      </c>
      <c r="BK704" s="65">
        <v>0</v>
      </c>
      <c r="BL704" s="65">
        <v>0</v>
      </c>
      <c r="BM704" s="6">
        <f t="shared" si="2481"/>
        <v>105</v>
      </c>
      <c r="BN704" s="8">
        <f t="shared" si="2482"/>
        <v>134.17373939091362</v>
      </c>
      <c r="BO704" s="12">
        <f t="shared" si="2483"/>
        <v>118.69390311235843</v>
      </c>
      <c r="BP704" s="50">
        <f>(1-'#Constant'!$A$3)/($J704*'#Constant'!$B$3/'#Constant'!$C$3^($D704-1)+1)+'#Constant'!$A$3</f>
        <v>0.93162790697674425</v>
      </c>
      <c r="BQ704" s="4">
        <f t="shared" si="2484"/>
        <v>134.17373939091362</v>
      </c>
      <c r="BR704" s="50">
        <f>(1-'#Constant'!$A$3)/($K704*'#Constant'!$B$3/'#Constant'!$C$3^($D704-1)+1)+'#Constant'!$A$3</f>
        <v>0.93162790697674425</v>
      </c>
      <c r="BS704" s="4">
        <f t="shared" si="2485"/>
        <v>134.17373939091362</v>
      </c>
      <c r="BT704">
        <f>BO704/$BO$4*100</f>
        <v>90.211859547292704</v>
      </c>
    </row>
    <row r="705" spans="1:72" s="13" customFormat="1" ht="17.25" thickBot="1" x14ac:dyDescent="0.35">
      <c r="B705" s="20"/>
      <c r="D705" s="14">
        <v>1</v>
      </c>
      <c r="E705" s="14">
        <v>1</v>
      </c>
      <c r="F705" s="19">
        <v>1</v>
      </c>
      <c r="G705" s="15">
        <f t="shared" ref="G705:H705" si="2665">G704</f>
        <v>100</v>
      </c>
      <c r="H705" s="15">
        <f t="shared" si="2665"/>
        <v>100</v>
      </c>
      <c r="I705" s="15">
        <v>2500</v>
      </c>
      <c r="J705" s="15">
        <v>25</v>
      </c>
      <c r="K705" s="15">
        <v>25</v>
      </c>
      <c r="L705" s="16"/>
      <c r="M705" s="15">
        <f t="shared" ref="M705:V705" si="2666">M704</f>
        <v>50</v>
      </c>
      <c r="N705" s="15">
        <f t="shared" si="2666"/>
        <v>0</v>
      </c>
      <c r="O705" s="15">
        <f t="shared" si="2666"/>
        <v>0</v>
      </c>
      <c r="P705" s="15">
        <v>0</v>
      </c>
      <c r="Q705" s="15">
        <f t="shared" si="2666"/>
        <v>0</v>
      </c>
      <c r="R705" s="15">
        <f t="shared" si="2666"/>
        <v>0</v>
      </c>
      <c r="S705" s="15">
        <f t="shared" si="2666"/>
        <v>0</v>
      </c>
      <c r="T705" s="15">
        <f t="shared" si="2666"/>
        <v>0</v>
      </c>
      <c r="U705" s="15">
        <f t="shared" si="2666"/>
        <v>0</v>
      </c>
      <c r="V705" s="15">
        <f t="shared" si="2666"/>
        <v>0</v>
      </c>
      <c r="W705" s="16"/>
      <c r="X705" s="15">
        <f t="shared" ref="X705:AI705" si="2667">X704</f>
        <v>50</v>
      </c>
      <c r="Y705" s="15">
        <f t="shared" si="2667"/>
        <v>0</v>
      </c>
      <c r="Z705" s="15">
        <f t="shared" si="2667"/>
        <v>0</v>
      </c>
      <c r="AA705" s="15">
        <v>0</v>
      </c>
      <c r="AB705" s="15">
        <f t="shared" si="2667"/>
        <v>0</v>
      </c>
      <c r="AC705" s="15">
        <f t="shared" si="2667"/>
        <v>0</v>
      </c>
      <c r="AD705" s="15">
        <f t="shared" si="2667"/>
        <v>0</v>
      </c>
      <c r="AE705" s="15">
        <f t="shared" si="2667"/>
        <v>0</v>
      </c>
      <c r="AF705" s="15">
        <f t="shared" si="2667"/>
        <v>0</v>
      </c>
      <c r="AG705" s="15">
        <f t="shared" si="2667"/>
        <v>0</v>
      </c>
      <c r="AH705" s="15">
        <f t="shared" si="2667"/>
        <v>0</v>
      </c>
      <c r="AI705" s="15">
        <f t="shared" si="2667"/>
        <v>0</v>
      </c>
      <c r="AJ705" s="17"/>
      <c r="AK705" s="15">
        <f>AK704</f>
        <v>0</v>
      </c>
      <c r="AL705" s="15">
        <f>AL704</f>
        <v>0</v>
      </c>
      <c r="AM705" s="17"/>
      <c r="AN705" s="15">
        <f t="shared" ref="AN705:AX705" si="2668">AN704</f>
        <v>0</v>
      </c>
      <c r="AO705" s="15">
        <f t="shared" si="2668"/>
        <v>0</v>
      </c>
      <c r="AP705" s="15">
        <f t="shared" si="2668"/>
        <v>0</v>
      </c>
      <c r="AQ705" s="15">
        <f t="shared" si="2668"/>
        <v>0</v>
      </c>
      <c r="AR705" s="15">
        <f t="shared" si="2668"/>
        <v>0</v>
      </c>
      <c r="AS705" s="15">
        <f t="shared" si="2668"/>
        <v>0</v>
      </c>
      <c r="AT705" s="15">
        <f t="shared" si="2668"/>
        <v>0</v>
      </c>
      <c r="AU705" s="15">
        <f t="shared" si="2668"/>
        <v>0</v>
      </c>
      <c r="AV705" s="15">
        <f t="shared" si="2668"/>
        <v>0</v>
      </c>
      <c r="AW705" s="15">
        <f t="shared" si="2668"/>
        <v>0</v>
      </c>
      <c r="AX705" s="15">
        <f t="shared" si="2668"/>
        <v>0</v>
      </c>
      <c r="AY705" s="17"/>
      <c r="AZ705" s="15">
        <f t="shared" ref="AZ705:BD705" si="2669">AZ704</f>
        <v>6000</v>
      </c>
      <c r="BA705" s="15">
        <f t="shared" si="2669"/>
        <v>6000</v>
      </c>
      <c r="BB705" s="15">
        <v>0</v>
      </c>
      <c r="BC705" s="15">
        <f t="shared" si="2669"/>
        <v>0</v>
      </c>
      <c r="BD705" s="15">
        <f t="shared" si="2669"/>
        <v>0</v>
      </c>
      <c r="BE705" s="15">
        <f t="shared" ref="BE705" si="2670">BE704</f>
        <v>250</v>
      </c>
      <c r="BF705" s="17"/>
      <c r="BG705" s="15">
        <f t="shared" ref="BG705:BH705" si="2671">BG704</f>
        <v>1000</v>
      </c>
      <c r="BH705" s="15">
        <f t="shared" si="2671"/>
        <v>5000</v>
      </c>
      <c r="BI705" s="17"/>
      <c r="BJ705" s="22">
        <f>G705/G704</f>
        <v>1</v>
      </c>
      <c r="BK705" s="65">
        <f t="shared" si="2650"/>
        <v>0</v>
      </c>
      <c r="BL705" s="65">
        <f t="shared" si="2650"/>
        <v>0</v>
      </c>
      <c r="BM705" s="6">
        <f t="shared" si="2481"/>
        <v>105</v>
      </c>
      <c r="BN705" s="8">
        <f t="shared" si="2482"/>
        <v>134.17373939091362</v>
      </c>
      <c r="BO705" s="12">
        <f t="shared" si="2483"/>
        <v>118.69390311235843</v>
      </c>
      <c r="BP705" s="50">
        <f>(1-'#Constant'!$A$3)/($J705*'#Constant'!$B$3/'#Constant'!$C$3^($D705-1)+1)+'#Constant'!$A$3</f>
        <v>0.93162790697674425</v>
      </c>
      <c r="BQ705" s="4">
        <f t="shared" si="2484"/>
        <v>134.17373939091362</v>
      </c>
      <c r="BR705" s="50">
        <f>(1-'#Constant'!$A$3)/($K705*'#Constant'!$B$3/'#Constant'!$C$3^($D705-1)+1)+'#Constant'!$A$3</f>
        <v>0.93162790697674425</v>
      </c>
      <c r="BS705" s="4">
        <f t="shared" si="2485"/>
        <v>134.17373939091362</v>
      </c>
      <c r="BT705"/>
    </row>
    <row r="706" spans="1:72" x14ac:dyDescent="0.3">
      <c r="A706">
        <v>2102</v>
      </c>
      <c r="B706" s="18" t="str">
        <f>VLOOKUP(CONCATENATE("CREATURE_NAME_",A706),[1]Localization_Hero!$A:$E,2,FALSE)</f>
        <v>오크 정예 궁병</v>
      </c>
      <c r="C706" t="s">
        <v>82</v>
      </c>
      <c r="D706">
        <v>1</v>
      </c>
      <c r="E706">
        <v>1</v>
      </c>
      <c r="F706" s="18">
        <v>1</v>
      </c>
      <c r="G706" s="10">
        <v>100</v>
      </c>
      <c r="H706" s="10">
        <v>100</v>
      </c>
      <c r="I706" s="10">
        <v>2500</v>
      </c>
      <c r="J706" s="10">
        <v>25</v>
      </c>
      <c r="K706" s="10">
        <v>25</v>
      </c>
      <c r="L706" s="2"/>
      <c r="M706" s="10">
        <v>50</v>
      </c>
      <c r="N706" s="10">
        <v>0</v>
      </c>
      <c r="O706" s="10">
        <v>0</v>
      </c>
      <c r="P706" s="10">
        <v>0</v>
      </c>
      <c r="Q706" s="10">
        <v>0</v>
      </c>
      <c r="R706" s="10">
        <v>0</v>
      </c>
      <c r="S706" s="10">
        <v>0</v>
      </c>
      <c r="T706" s="10">
        <v>0</v>
      </c>
      <c r="U706" s="10">
        <v>0</v>
      </c>
      <c r="V706" s="10">
        <v>0</v>
      </c>
      <c r="W706" s="2"/>
      <c r="X706" s="10">
        <v>50</v>
      </c>
      <c r="Y706" s="10">
        <v>0</v>
      </c>
      <c r="Z706" s="10">
        <v>0</v>
      </c>
      <c r="AA706" s="10">
        <v>0</v>
      </c>
      <c r="AB706" s="10">
        <v>0</v>
      </c>
      <c r="AC706" s="10">
        <v>0</v>
      </c>
      <c r="AD706" s="10">
        <v>0</v>
      </c>
      <c r="AE706" s="10">
        <v>0</v>
      </c>
      <c r="AF706" s="10">
        <v>0</v>
      </c>
      <c r="AG706" s="10">
        <v>0</v>
      </c>
      <c r="AH706" s="10">
        <v>0</v>
      </c>
      <c r="AI706" s="10">
        <v>0</v>
      </c>
      <c r="AJ706" s="3"/>
      <c r="AK706" s="10">
        <v>0</v>
      </c>
      <c r="AL706" s="10">
        <v>0</v>
      </c>
      <c r="AM706" s="3"/>
      <c r="AN706" s="10">
        <v>0</v>
      </c>
      <c r="AO706" s="10">
        <v>0</v>
      </c>
      <c r="AP706" s="10">
        <v>0</v>
      </c>
      <c r="AQ706" s="10">
        <v>0</v>
      </c>
      <c r="AR706" s="10">
        <v>0</v>
      </c>
      <c r="AS706" s="10">
        <v>0</v>
      </c>
      <c r="AT706" s="10">
        <v>0</v>
      </c>
      <c r="AU706" s="10">
        <v>0</v>
      </c>
      <c r="AV706" s="10">
        <v>0</v>
      </c>
      <c r="AW706" s="10">
        <v>0</v>
      </c>
      <c r="AX706" s="10">
        <v>0</v>
      </c>
      <c r="AY706" s="3"/>
      <c r="AZ706" s="10">
        <v>6000</v>
      </c>
      <c r="BA706" s="10">
        <v>6000</v>
      </c>
      <c r="BB706" s="10">
        <v>0</v>
      </c>
      <c r="BC706" s="10">
        <v>0</v>
      </c>
      <c r="BD706" s="10">
        <v>0</v>
      </c>
      <c r="BE706" s="10">
        <v>250</v>
      </c>
      <c r="BF706" s="3"/>
      <c r="BG706" s="10">
        <v>1000</v>
      </c>
      <c r="BH706" s="10">
        <v>5000</v>
      </c>
      <c r="BI706" s="3"/>
      <c r="BJ706" s="21">
        <v>1</v>
      </c>
      <c r="BK706" s="65">
        <v>0</v>
      </c>
      <c r="BL706" s="65">
        <v>0</v>
      </c>
      <c r="BM706" s="6">
        <f t="shared" si="2481"/>
        <v>105</v>
      </c>
      <c r="BN706" s="8">
        <f t="shared" si="2482"/>
        <v>134.17373939091362</v>
      </c>
      <c r="BO706" s="12">
        <f t="shared" si="2483"/>
        <v>118.69390311235843</v>
      </c>
      <c r="BP706" s="50">
        <f>(1-'#Constant'!$A$3)/($J706*'#Constant'!$B$3/'#Constant'!$C$3^($D706-1)+1)+'#Constant'!$A$3</f>
        <v>0.93162790697674425</v>
      </c>
      <c r="BQ706" s="4">
        <f t="shared" si="2484"/>
        <v>134.17373939091362</v>
      </c>
      <c r="BR706" s="50">
        <f>(1-'#Constant'!$A$3)/($K706*'#Constant'!$B$3/'#Constant'!$C$3^($D706-1)+1)+'#Constant'!$A$3</f>
        <v>0.93162790697674425</v>
      </c>
      <c r="BS706" s="4">
        <f t="shared" si="2485"/>
        <v>134.17373939091362</v>
      </c>
      <c r="BT706">
        <f>BO706/$BO$4*100</f>
        <v>90.211859547292704</v>
      </c>
    </row>
    <row r="707" spans="1:72" s="13" customFormat="1" ht="17.25" thickBot="1" x14ac:dyDescent="0.35">
      <c r="B707" s="20"/>
      <c r="D707" s="14">
        <v>1</v>
      </c>
      <c r="E707" s="14">
        <v>1</v>
      </c>
      <c r="F707" s="19">
        <v>1</v>
      </c>
      <c r="G707" s="15">
        <f t="shared" ref="G707:H707" si="2672">G706</f>
        <v>100</v>
      </c>
      <c r="H707" s="15">
        <f t="shared" si="2672"/>
        <v>100</v>
      </c>
      <c r="I707" s="15">
        <v>2500</v>
      </c>
      <c r="J707" s="15">
        <v>25</v>
      </c>
      <c r="K707" s="15">
        <v>25</v>
      </c>
      <c r="L707" s="16"/>
      <c r="M707" s="15">
        <f t="shared" ref="M707:V707" si="2673">M706</f>
        <v>50</v>
      </c>
      <c r="N707" s="15">
        <f t="shared" si="2673"/>
        <v>0</v>
      </c>
      <c r="O707" s="15">
        <f t="shared" si="2673"/>
        <v>0</v>
      </c>
      <c r="P707" s="15">
        <v>0</v>
      </c>
      <c r="Q707" s="15">
        <f t="shared" si="2673"/>
        <v>0</v>
      </c>
      <c r="R707" s="15">
        <f t="shared" si="2673"/>
        <v>0</v>
      </c>
      <c r="S707" s="15">
        <f t="shared" si="2673"/>
        <v>0</v>
      </c>
      <c r="T707" s="15">
        <f t="shared" si="2673"/>
        <v>0</v>
      </c>
      <c r="U707" s="15">
        <f t="shared" si="2673"/>
        <v>0</v>
      </c>
      <c r="V707" s="15">
        <f t="shared" si="2673"/>
        <v>0</v>
      </c>
      <c r="W707" s="16"/>
      <c r="X707" s="15">
        <f t="shared" ref="X707:AI707" si="2674">X706</f>
        <v>50</v>
      </c>
      <c r="Y707" s="15">
        <f t="shared" si="2674"/>
        <v>0</v>
      </c>
      <c r="Z707" s="15">
        <f t="shared" si="2674"/>
        <v>0</v>
      </c>
      <c r="AA707" s="15">
        <v>0</v>
      </c>
      <c r="AB707" s="15">
        <f t="shared" si="2674"/>
        <v>0</v>
      </c>
      <c r="AC707" s="15">
        <f t="shared" si="2674"/>
        <v>0</v>
      </c>
      <c r="AD707" s="15">
        <f t="shared" si="2674"/>
        <v>0</v>
      </c>
      <c r="AE707" s="15">
        <f t="shared" si="2674"/>
        <v>0</v>
      </c>
      <c r="AF707" s="15">
        <f t="shared" si="2674"/>
        <v>0</v>
      </c>
      <c r="AG707" s="15">
        <f t="shared" si="2674"/>
        <v>0</v>
      </c>
      <c r="AH707" s="15">
        <f t="shared" si="2674"/>
        <v>0</v>
      </c>
      <c r="AI707" s="15">
        <f t="shared" si="2674"/>
        <v>0</v>
      </c>
      <c r="AJ707" s="17"/>
      <c r="AK707" s="15">
        <f>AK706</f>
        <v>0</v>
      </c>
      <c r="AL707" s="15">
        <f>AL706</f>
        <v>0</v>
      </c>
      <c r="AM707" s="17"/>
      <c r="AN707" s="15">
        <f t="shared" ref="AN707:AX707" si="2675">AN706</f>
        <v>0</v>
      </c>
      <c r="AO707" s="15">
        <f t="shared" si="2675"/>
        <v>0</v>
      </c>
      <c r="AP707" s="15">
        <f t="shared" si="2675"/>
        <v>0</v>
      </c>
      <c r="AQ707" s="15">
        <f t="shared" si="2675"/>
        <v>0</v>
      </c>
      <c r="AR707" s="15">
        <f t="shared" si="2675"/>
        <v>0</v>
      </c>
      <c r="AS707" s="15">
        <f t="shared" si="2675"/>
        <v>0</v>
      </c>
      <c r="AT707" s="15">
        <f t="shared" si="2675"/>
        <v>0</v>
      </c>
      <c r="AU707" s="15">
        <f t="shared" si="2675"/>
        <v>0</v>
      </c>
      <c r="AV707" s="15">
        <f t="shared" si="2675"/>
        <v>0</v>
      </c>
      <c r="AW707" s="15">
        <f t="shared" si="2675"/>
        <v>0</v>
      </c>
      <c r="AX707" s="15">
        <f t="shared" si="2675"/>
        <v>0</v>
      </c>
      <c r="AY707" s="17"/>
      <c r="AZ707" s="15">
        <f t="shared" ref="AZ707:BD707" si="2676">AZ706</f>
        <v>6000</v>
      </c>
      <c r="BA707" s="15">
        <f t="shared" si="2676"/>
        <v>6000</v>
      </c>
      <c r="BB707" s="15">
        <v>0</v>
      </c>
      <c r="BC707" s="15">
        <f t="shared" si="2676"/>
        <v>0</v>
      </c>
      <c r="BD707" s="15">
        <f t="shared" si="2676"/>
        <v>0</v>
      </c>
      <c r="BE707" s="15">
        <f t="shared" ref="BE707" si="2677">BE706</f>
        <v>250</v>
      </c>
      <c r="BF707" s="17"/>
      <c r="BG707" s="15">
        <f t="shared" ref="BG707:BH707" si="2678">BG706</f>
        <v>1000</v>
      </c>
      <c r="BH707" s="15">
        <f t="shared" si="2678"/>
        <v>5000</v>
      </c>
      <c r="BI707" s="17"/>
      <c r="BJ707" s="22">
        <f>G707/G706</f>
        <v>1</v>
      </c>
      <c r="BK707" s="65">
        <f>BK706</f>
        <v>0</v>
      </c>
      <c r="BL707" s="65">
        <f>BL706</f>
        <v>0</v>
      </c>
      <c r="BM707" s="6">
        <f t="shared" si="2481"/>
        <v>105</v>
      </c>
      <c r="BN707" s="8">
        <f t="shared" si="2482"/>
        <v>134.17373939091362</v>
      </c>
      <c r="BO707" s="12">
        <f t="shared" si="2483"/>
        <v>118.69390311235843</v>
      </c>
      <c r="BP707" s="50">
        <f>(1-'#Constant'!$A$3)/($J707*'#Constant'!$B$3/'#Constant'!$C$3^($D707-1)+1)+'#Constant'!$A$3</f>
        <v>0.93162790697674425</v>
      </c>
      <c r="BQ707" s="4">
        <f t="shared" si="2484"/>
        <v>134.17373939091362</v>
      </c>
      <c r="BR707" s="50">
        <f>(1-'#Constant'!$A$3)/($K707*'#Constant'!$B$3/'#Constant'!$C$3^($D707-1)+1)+'#Constant'!$A$3</f>
        <v>0.93162790697674425</v>
      </c>
      <c r="BS707" s="4">
        <f t="shared" si="2485"/>
        <v>134.17373939091362</v>
      </c>
      <c r="BT707"/>
    </row>
    <row r="708" spans="1:72" x14ac:dyDescent="0.3">
      <c r="A708">
        <v>2103</v>
      </c>
      <c r="B708" s="18" t="str">
        <f>VLOOKUP(CONCATENATE("CREATURE_NAME_",A708),[1]Localization_Hero!$A:$E,2,FALSE)</f>
        <v>오크 정예 주술사</v>
      </c>
      <c r="C708" t="s">
        <v>79</v>
      </c>
      <c r="D708">
        <v>1</v>
      </c>
      <c r="E708">
        <v>1</v>
      </c>
      <c r="F708" s="18">
        <v>1</v>
      </c>
      <c r="G708" s="10">
        <v>100</v>
      </c>
      <c r="H708" s="10">
        <v>100</v>
      </c>
      <c r="I708" s="10">
        <v>2500</v>
      </c>
      <c r="J708" s="10">
        <v>25</v>
      </c>
      <c r="K708" s="10">
        <v>25</v>
      </c>
      <c r="L708" s="2"/>
      <c r="M708" s="10">
        <v>50</v>
      </c>
      <c r="N708" s="10">
        <v>0</v>
      </c>
      <c r="O708" s="10">
        <v>0</v>
      </c>
      <c r="P708" s="10">
        <v>0</v>
      </c>
      <c r="Q708" s="10">
        <v>0</v>
      </c>
      <c r="R708" s="10">
        <v>0</v>
      </c>
      <c r="S708" s="10">
        <v>0</v>
      </c>
      <c r="T708" s="10">
        <v>0</v>
      </c>
      <c r="U708" s="10">
        <v>0</v>
      </c>
      <c r="V708" s="10">
        <v>0</v>
      </c>
      <c r="W708" s="2"/>
      <c r="X708" s="10">
        <v>50</v>
      </c>
      <c r="Y708" s="10">
        <v>0</v>
      </c>
      <c r="Z708" s="10">
        <v>0</v>
      </c>
      <c r="AA708" s="10">
        <v>0</v>
      </c>
      <c r="AB708" s="10">
        <v>0</v>
      </c>
      <c r="AC708" s="10">
        <v>0</v>
      </c>
      <c r="AD708" s="10">
        <v>0</v>
      </c>
      <c r="AE708" s="10">
        <v>0</v>
      </c>
      <c r="AF708" s="10">
        <v>0</v>
      </c>
      <c r="AG708" s="10">
        <v>0</v>
      </c>
      <c r="AH708" s="10">
        <v>0</v>
      </c>
      <c r="AI708" s="10">
        <v>0</v>
      </c>
      <c r="AJ708" s="3"/>
      <c r="AK708" s="10">
        <v>0</v>
      </c>
      <c r="AL708" s="10">
        <v>0</v>
      </c>
      <c r="AM708" s="3"/>
      <c r="AN708" s="10">
        <v>0</v>
      </c>
      <c r="AO708" s="10">
        <v>0</v>
      </c>
      <c r="AP708" s="10">
        <v>0</v>
      </c>
      <c r="AQ708" s="10">
        <v>0</v>
      </c>
      <c r="AR708" s="10">
        <v>0</v>
      </c>
      <c r="AS708" s="10">
        <v>0</v>
      </c>
      <c r="AT708" s="10">
        <v>0</v>
      </c>
      <c r="AU708" s="10">
        <v>0</v>
      </c>
      <c r="AV708" s="10">
        <v>0</v>
      </c>
      <c r="AW708" s="10">
        <v>0</v>
      </c>
      <c r="AX708" s="10">
        <v>0</v>
      </c>
      <c r="AY708" s="3"/>
      <c r="AZ708" s="10">
        <v>6000</v>
      </c>
      <c r="BA708" s="10">
        <v>6000</v>
      </c>
      <c r="BB708" s="10">
        <v>0</v>
      </c>
      <c r="BC708" s="10">
        <v>0</v>
      </c>
      <c r="BD708" s="10">
        <v>0</v>
      </c>
      <c r="BE708" s="10">
        <v>250</v>
      </c>
      <c r="BF708" s="3"/>
      <c r="BG708" s="10">
        <v>1000</v>
      </c>
      <c r="BH708" s="10">
        <v>5000</v>
      </c>
      <c r="BI708" s="3"/>
      <c r="BJ708" s="21">
        <v>1</v>
      </c>
      <c r="BK708" s="65">
        <v>0</v>
      </c>
      <c r="BL708" s="65">
        <v>0</v>
      </c>
      <c r="BM708" s="6">
        <f t="shared" si="2481"/>
        <v>105</v>
      </c>
      <c r="BN708" s="8">
        <f t="shared" si="2482"/>
        <v>134.17373939091362</v>
      </c>
      <c r="BO708" s="12">
        <f t="shared" si="2483"/>
        <v>118.69390311235843</v>
      </c>
      <c r="BP708" s="50">
        <f>(1-'#Constant'!$A$3)/($J708*'#Constant'!$B$3/'#Constant'!$C$3^($D708-1)+1)+'#Constant'!$A$3</f>
        <v>0.93162790697674425</v>
      </c>
      <c r="BQ708" s="4">
        <f t="shared" si="2484"/>
        <v>134.17373939091362</v>
      </c>
      <c r="BR708" s="50">
        <f>(1-'#Constant'!$A$3)/($K708*'#Constant'!$B$3/'#Constant'!$C$3^($D708-1)+1)+'#Constant'!$A$3</f>
        <v>0.93162790697674425</v>
      </c>
      <c r="BS708" s="4">
        <f t="shared" si="2485"/>
        <v>134.17373939091362</v>
      </c>
      <c r="BT708">
        <f>BO708/$BO$4*100</f>
        <v>90.211859547292704</v>
      </c>
    </row>
    <row r="709" spans="1:72" s="13" customFormat="1" ht="17.25" thickBot="1" x14ac:dyDescent="0.35">
      <c r="B709" s="20"/>
      <c r="D709" s="14">
        <v>1</v>
      </c>
      <c r="E709" s="14">
        <v>1</v>
      </c>
      <c r="F709" s="19">
        <v>1</v>
      </c>
      <c r="G709" s="15">
        <f t="shared" ref="G709:H709" si="2679">G708</f>
        <v>100</v>
      </c>
      <c r="H709" s="15">
        <f t="shared" si="2679"/>
        <v>100</v>
      </c>
      <c r="I709" s="15">
        <v>2500</v>
      </c>
      <c r="J709" s="15">
        <v>25</v>
      </c>
      <c r="K709" s="15">
        <v>25</v>
      </c>
      <c r="L709" s="16"/>
      <c r="M709" s="15">
        <f t="shared" ref="M709:V709" si="2680">M708</f>
        <v>50</v>
      </c>
      <c r="N709" s="15">
        <f t="shared" si="2680"/>
        <v>0</v>
      </c>
      <c r="O709" s="15">
        <f t="shared" si="2680"/>
        <v>0</v>
      </c>
      <c r="P709" s="15">
        <v>0</v>
      </c>
      <c r="Q709" s="15">
        <f t="shared" si="2680"/>
        <v>0</v>
      </c>
      <c r="R709" s="15">
        <f t="shared" si="2680"/>
        <v>0</v>
      </c>
      <c r="S709" s="15">
        <f t="shared" si="2680"/>
        <v>0</v>
      </c>
      <c r="T709" s="15">
        <f t="shared" si="2680"/>
        <v>0</v>
      </c>
      <c r="U709" s="15">
        <f t="shared" si="2680"/>
        <v>0</v>
      </c>
      <c r="V709" s="15">
        <f t="shared" si="2680"/>
        <v>0</v>
      </c>
      <c r="W709" s="16"/>
      <c r="X709" s="15">
        <f t="shared" ref="X709:AI709" si="2681">X708</f>
        <v>50</v>
      </c>
      <c r="Y709" s="15">
        <f t="shared" si="2681"/>
        <v>0</v>
      </c>
      <c r="Z709" s="15">
        <f t="shared" si="2681"/>
        <v>0</v>
      </c>
      <c r="AA709" s="15">
        <v>0</v>
      </c>
      <c r="AB709" s="15">
        <f t="shared" si="2681"/>
        <v>0</v>
      </c>
      <c r="AC709" s="15">
        <f t="shared" si="2681"/>
        <v>0</v>
      </c>
      <c r="AD709" s="15">
        <f t="shared" si="2681"/>
        <v>0</v>
      </c>
      <c r="AE709" s="15">
        <f t="shared" si="2681"/>
        <v>0</v>
      </c>
      <c r="AF709" s="15">
        <f t="shared" si="2681"/>
        <v>0</v>
      </c>
      <c r="AG709" s="15">
        <f t="shared" si="2681"/>
        <v>0</v>
      </c>
      <c r="AH709" s="15">
        <f t="shared" si="2681"/>
        <v>0</v>
      </c>
      <c r="AI709" s="15">
        <f t="shared" si="2681"/>
        <v>0</v>
      </c>
      <c r="AJ709" s="17"/>
      <c r="AK709" s="15">
        <f>AK708</f>
        <v>0</v>
      </c>
      <c r="AL709" s="15">
        <f>AL708</f>
        <v>0</v>
      </c>
      <c r="AM709" s="17"/>
      <c r="AN709" s="15">
        <f t="shared" ref="AN709:AX709" si="2682">AN708</f>
        <v>0</v>
      </c>
      <c r="AO709" s="15">
        <f t="shared" si="2682"/>
        <v>0</v>
      </c>
      <c r="AP709" s="15">
        <f t="shared" si="2682"/>
        <v>0</v>
      </c>
      <c r="AQ709" s="15">
        <f t="shared" si="2682"/>
        <v>0</v>
      </c>
      <c r="AR709" s="15">
        <f t="shared" si="2682"/>
        <v>0</v>
      </c>
      <c r="AS709" s="15">
        <f t="shared" si="2682"/>
        <v>0</v>
      </c>
      <c r="AT709" s="15">
        <f t="shared" si="2682"/>
        <v>0</v>
      </c>
      <c r="AU709" s="15">
        <f t="shared" si="2682"/>
        <v>0</v>
      </c>
      <c r="AV709" s="15">
        <f t="shared" si="2682"/>
        <v>0</v>
      </c>
      <c r="AW709" s="15">
        <f t="shared" si="2682"/>
        <v>0</v>
      </c>
      <c r="AX709" s="15">
        <f t="shared" si="2682"/>
        <v>0</v>
      </c>
      <c r="AY709" s="17"/>
      <c r="AZ709" s="15">
        <f t="shared" ref="AZ709:BD709" si="2683">AZ708</f>
        <v>6000</v>
      </c>
      <c r="BA709" s="15">
        <f t="shared" si="2683"/>
        <v>6000</v>
      </c>
      <c r="BB709" s="15">
        <v>0</v>
      </c>
      <c r="BC709" s="15">
        <f t="shared" si="2683"/>
        <v>0</v>
      </c>
      <c r="BD709" s="15">
        <f t="shared" si="2683"/>
        <v>0</v>
      </c>
      <c r="BE709" s="15">
        <f t="shared" ref="BE709" si="2684">BE708</f>
        <v>250</v>
      </c>
      <c r="BF709" s="17"/>
      <c r="BG709" s="15">
        <f t="shared" ref="BG709:BH709" si="2685">BG708</f>
        <v>1000</v>
      </c>
      <c r="BH709" s="15">
        <f t="shared" si="2685"/>
        <v>5000</v>
      </c>
      <c r="BI709" s="17"/>
      <c r="BJ709" s="22">
        <f>G709/G708</f>
        <v>1</v>
      </c>
      <c r="BK709" s="65">
        <f t="shared" ref="BK709:BL709" si="2686">BK708</f>
        <v>0</v>
      </c>
      <c r="BL709" s="65">
        <f t="shared" si="2686"/>
        <v>0</v>
      </c>
      <c r="BM709" s="6">
        <f t="shared" si="2481"/>
        <v>105</v>
      </c>
      <c r="BN709" s="8">
        <f t="shared" si="2482"/>
        <v>134.17373939091362</v>
      </c>
      <c r="BO709" s="12">
        <f t="shared" si="2483"/>
        <v>118.69390311235843</v>
      </c>
      <c r="BP709" s="50">
        <f>(1-'#Constant'!$A$3)/($J709*'#Constant'!$B$3/'#Constant'!$C$3^($D709-1)+1)+'#Constant'!$A$3</f>
        <v>0.93162790697674425</v>
      </c>
      <c r="BQ709" s="4">
        <f t="shared" si="2484"/>
        <v>134.17373939091362</v>
      </c>
      <c r="BR709" s="50">
        <f>(1-'#Constant'!$A$3)/($K709*'#Constant'!$B$3/'#Constant'!$C$3^($D709-1)+1)+'#Constant'!$A$3</f>
        <v>0.93162790697674425</v>
      </c>
      <c r="BS709" s="4">
        <f t="shared" si="2485"/>
        <v>134.17373939091362</v>
      </c>
      <c r="BT709"/>
    </row>
    <row r="710" spans="1:72" x14ac:dyDescent="0.3">
      <c r="A710">
        <v>2203</v>
      </c>
      <c r="B710" s="18" t="str">
        <f>VLOOKUP(CONCATENATE("CREATURE_NAME_",A710),[1]Localization_Hero!$A:$E,2,FALSE)</f>
        <v>오크 제사장</v>
      </c>
      <c r="C710" t="s">
        <v>79</v>
      </c>
      <c r="D710">
        <v>1</v>
      </c>
      <c r="E710">
        <v>1</v>
      </c>
      <c r="F710" s="18">
        <v>1</v>
      </c>
      <c r="G710" s="10">
        <v>100</v>
      </c>
      <c r="H710" s="10">
        <v>100</v>
      </c>
      <c r="I710" s="10">
        <v>2500</v>
      </c>
      <c r="J710" s="10">
        <v>25</v>
      </c>
      <c r="K710" s="10">
        <v>28</v>
      </c>
      <c r="L710" s="2"/>
      <c r="M710" s="10">
        <v>50</v>
      </c>
      <c r="N710" s="10">
        <v>0</v>
      </c>
      <c r="O710" s="10">
        <v>0</v>
      </c>
      <c r="P710" s="10">
        <v>0</v>
      </c>
      <c r="Q710" s="10">
        <v>0</v>
      </c>
      <c r="R710" s="10">
        <v>0</v>
      </c>
      <c r="S710" s="10">
        <v>0</v>
      </c>
      <c r="T710" s="10">
        <v>333</v>
      </c>
      <c r="U710" s="10">
        <v>0</v>
      </c>
      <c r="V710" s="10">
        <v>0</v>
      </c>
      <c r="W710" s="2"/>
      <c r="X710" s="10">
        <v>50</v>
      </c>
      <c r="Y710" s="10">
        <v>0</v>
      </c>
      <c r="Z710" s="10">
        <v>0</v>
      </c>
      <c r="AA710" s="10">
        <v>0</v>
      </c>
      <c r="AB710" s="10">
        <v>0</v>
      </c>
      <c r="AC710" s="10">
        <v>0</v>
      </c>
      <c r="AD710" s="10">
        <v>0</v>
      </c>
      <c r="AE710" s="10">
        <v>333</v>
      </c>
      <c r="AF710" s="10">
        <v>0</v>
      </c>
      <c r="AG710" s="10">
        <v>0</v>
      </c>
      <c r="AH710" s="10">
        <v>0</v>
      </c>
      <c r="AI710" s="10">
        <v>0</v>
      </c>
      <c r="AJ710" s="3"/>
      <c r="AK710" s="10">
        <v>0</v>
      </c>
      <c r="AL710" s="10">
        <v>0</v>
      </c>
      <c r="AM710" s="3"/>
      <c r="AN710" s="10">
        <v>0</v>
      </c>
      <c r="AO710" s="10">
        <v>0</v>
      </c>
      <c r="AP710" s="10">
        <v>0</v>
      </c>
      <c r="AQ710" s="10">
        <v>0</v>
      </c>
      <c r="AR710" s="10">
        <v>0</v>
      </c>
      <c r="AS710" s="10">
        <v>0</v>
      </c>
      <c r="AT710" s="10">
        <v>0</v>
      </c>
      <c r="AU710" s="10">
        <v>0</v>
      </c>
      <c r="AV710" s="10">
        <v>0</v>
      </c>
      <c r="AW710" s="10">
        <v>0</v>
      </c>
      <c r="AX710" s="10">
        <v>0</v>
      </c>
      <c r="AY710" s="3"/>
      <c r="AZ710" s="10">
        <v>6000</v>
      </c>
      <c r="BA710" s="10">
        <v>6000</v>
      </c>
      <c r="BB710" s="10">
        <v>0</v>
      </c>
      <c r="BC710" s="10">
        <v>0</v>
      </c>
      <c r="BD710" s="10">
        <v>0</v>
      </c>
      <c r="BE710" s="10">
        <v>250</v>
      </c>
      <c r="BF710" s="3"/>
      <c r="BG710" s="10">
        <v>1000</v>
      </c>
      <c r="BH710" s="10">
        <v>5000</v>
      </c>
      <c r="BI710" s="3"/>
      <c r="BJ710" s="21">
        <v>1</v>
      </c>
      <c r="BK710" s="65">
        <v>0</v>
      </c>
      <c r="BL710" s="65">
        <v>0</v>
      </c>
      <c r="BM710" s="6">
        <f t="shared" si="2481"/>
        <v>122.48250000000002</v>
      </c>
      <c r="BN710" s="8">
        <f t="shared" si="2482"/>
        <v>134.72324059235004</v>
      </c>
      <c r="BO710" s="12">
        <f t="shared" si="2483"/>
        <v>128.45714972648472</v>
      </c>
      <c r="BP710" s="50">
        <f>(1-'#Constant'!$A$3)/($J710*'#Constant'!$B$3/'#Constant'!$C$3^($D710-1)+1)+'#Constant'!$A$3</f>
        <v>0.93162790697674425</v>
      </c>
      <c r="BQ710" s="4">
        <f t="shared" si="2484"/>
        <v>134.17373939091362</v>
      </c>
      <c r="BR710" s="50">
        <f>(1-'#Constant'!$A$3)/($K710*'#Constant'!$B$3/'#Constant'!$C$3^($D710-1)+1)+'#Constant'!$A$3</f>
        <v>0.92405904059040589</v>
      </c>
      <c r="BS710" s="4">
        <f t="shared" si="2485"/>
        <v>135.27274179378645</v>
      </c>
      <c r="BT710">
        <f>BO710/$BO$4*100</f>
        <v>97.632296563719677</v>
      </c>
    </row>
    <row r="711" spans="1:72" s="13" customFormat="1" ht="17.25" thickBot="1" x14ac:dyDescent="0.35">
      <c r="B711" s="20"/>
      <c r="D711" s="14">
        <v>1</v>
      </c>
      <c r="E711" s="14">
        <v>1</v>
      </c>
      <c r="F711" s="19">
        <v>1</v>
      </c>
      <c r="G711" s="15">
        <f t="shared" ref="G711:H711" si="2687">G710</f>
        <v>100</v>
      </c>
      <c r="H711" s="15">
        <f t="shared" si="2687"/>
        <v>100</v>
      </c>
      <c r="I711" s="15">
        <v>2500</v>
      </c>
      <c r="J711" s="15">
        <v>25</v>
      </c>
      <c r="K711" s="15">
        <v>28</v>
      </c>
      <c r="L711" s="16"/>
      <c r="M711" s="15">
        <f t="shared" ref="M711:V711" si="2688">M710</f>
        <v>50</v>
      </c>
      <c r="N711" s="15">
        <f t="shared" si="2688"/>
        <v>0</v>
      </c>
      <c r="O711" s="15">
        <f t="shared" si="2688"/>
        <v>0</v>
      </c>
      <c r="P711" s="15">
        <v>0</v>
      </c>
      <c r="Q711" s="15">
        <f t="shared" si="2688"/>
        <v>0</v>
      </c>
      <c r="R711" s="15">
        <f t="shared" si="2688"/>
        <v>0</v>
      </c>
      <c r="S711" s="15">
        <f t="shared" si="2688"/>
        <v>0</v>
      </c>
      <c r="T711" s="15">
        <f t="shared" si="2688"/>
        <v>333</v>
      </c>
      <c r="U711" s="15">
        <f t="shared" si="2688"/>
        <v>0</v>
      </c>
      <c r="V711" s="15">
        <f t="shared" si="2688"/>
        <v>0</v>
      </c>
      <c r="W711" s="16"/>
      <c r="X711" s="15">
        <f t="shared" ref="X711:AI711" si="2689">X710</f>
        <v>50</v>
      </c>
      <c r="Y711" s="15">
        <f t="shared" si="2689"/>
        <v>0</v>
      </c>
      <c r="Z711" s="15">
        <f t="shared" si="2689"/>
        <v>0</v>
      </c>
      <c r="AA711" s="15">
        <v>0</v>
      </c>
      <c r="AB711" s="15">
        <f t="shared" si="2689"/>
        <v>0</v>
      </c>
      <c r="AC711" s="15">
        <f t="shared" si="2689"/>
        <v>0</v>
      </c>
      <c r="AD711" s="15">
        <f t="shared" si="2689"/>
        <v>0</v>
      </c>
      <c r="AE711" s="15">
        <f t="shared" si="2689"/>
        <v>333</v>
      </c>
      <c r="AF711" s="15">
        <f t="shared" si="2689"/>
        <v>0</v>
      </c>
      <c r="AG711" s="15">
        <f t="shared" si="2689"/>
        <v>0</v>
      </c>
      <c r="AH711" s="15">
        <f t="shared" si="2689"/>
        <v>0</v>
      </c>
      <c r="AI711" s="15">
        <f t="shared" si="2689"/>
        <v>0</v>
      </c>
      <c r="AJ711" s="17"/>
      <c r="AK711" s="15">
        <f>AK710</f>
        <v>0</v>
      </c>
      <c r="AL711" s="15">
        <f>AL710</f>
        <v>0</v>
      </c>
      <c r="AM711" s="17"/>
      <c r="AN711" s="15">
        <f t="shared" ref="AN711:AX711" si="2690">AN710</f>
        <v>0</v>
      </c>
      <c r="AO711" s="15">
        <f t="shared" si="2690"/>
        <v>0</v>
      </c>
      <c r="AP711" s="15">
        <f t="shared" si="2690"/>
        <v>0</v>
      </c>
      <c r="AQ711" s="15">
        <f t="shared" si="2690"/>
        <v>0</v>
      </c>
      <c r="AR711" s="15">
        <f t="shared" si="2690"/>
        <v>0</v>
      </c>
      <c r="AS711" s="15">
        <f t="shared" si="2690"/>
        <v>0</v>
      </c>
      <c r="AT711" s="15">
        <f t="shared" si="2690"/>
        <v>0</v>
      </c>
      <c r="AU711" s="15">
        <f t="shared" si="2690"/>
        <v>0</v>
      </c>
      <c r="AV711" s="15">
        <f t="shared" si="2690"/>
        <v>0</v>
      </c>
      <c r="AW711" s="15">
        <f t="shared" si="2690"/>
        <v>0</v>
      </c>
      <c r="AX711" s="15">
        <f t="shared" si="2690"/>
        <v>0</v>
      </c>
      <c r="AY711" s="17"/>
      <c r="AZ711" s="15">
        <f t="shared" ref="AZ711:BD711" si="2691">AZ710</f>
        <v>6000</v>
      </c>
      <c r="BA711" s="15">
        <f t="shared" si="2691"/>
        <v>6000</v>
      </c>
      <c r="BB711" s="15">
        <v>0</v>
      </c>
      <c r="BC711" s="15">
        <f t="shared" si="2691"/>
        <v>0</v>
      </c>
      <c r="BD711" s="15">
        <f t="shared" si="2691"/>
        <v>0</v>
      </c>
      <c r="BE711" s="15">
        <f t="shared" ref="BE711" si="2692">BE710</f>
        <v>250</v>
      </c>
      <c r="BF711" s="17"/>
      <c r="BG711" s="15">
        <f t="shared" ref="BG711:BH711" si="2693">BG710</f>
        <v>1000</v>
      </c>
      <c r="BH711" s="15">
        <f t="shared" si="2693"/>
        <v>5000</v>
      </c>
      <c r="BI711" s="17"/>
      <c r="BJ711" s="22">
        <f>G711/G710</f>
        <v>1</v>
      </c>
      <c r="BK711" s="65">
        <f t="shared" ref="BK711:BL711" si="2694">BK710</f>
        <v>0</v>
      </c>
      <c r="BL711" s="65">
        <f t="shared" si="2694"/>
        <v>0</v>
      </c>
      <c r="BM711" s="6">
        <f t="shared" si="2481"/>
        <v>122.48250000000002</v>
      </c>
      <c r="BN711" s="8">
        <f t="shared" si="2482"/>
        <v>134.72324059235004</v>
      </c>
      <c r="BO711" s="12">
        <f t="shared" si="2483"/>
        <v>128.45714972648472</v>
      </c>
      <c r="BP711" s="50">
        <f>(1-'#Constant'!$A$3)/($J711*'#Constant'!$B$3/'#Constant'!$C$3^($D711-1)+1)+'#Constant'!$A$3</f>
        <v>0.93162790697674425</v>
      </c>
      <c r="BQ711" s="4">
        <f t="shared" si="2484"/>
        <v>134.17373939091362</v>
      </c>
      <c r="BR711" s="50">
        <f>(1-'#Constant'!$A$3)/($K711*'#Constant'!$B$3/'#Constant'!$C$3^($D711-1)+1)+'#Constant'!$A$3</f>
        <v>0.92405904059040589</v>
      </c>
      <c r="BS711" s="4">
        <f t="shared" si="2485"/>
        <v>135.27274179378645</v>
      </c>
      <c r="BT711"/>
    </row>
    <row r="712" spans="1:72" x14ac:dyDescent="0.3">
      <c r="A712">
        <v>3001</v>
      </c>
      <c r="B712" s="18" t="str">
        <f>VLOOKUP(CONCATENATE("CREATURE_NAME_",A712),[1]Localization_Hero!$A:$E,2,FALSE)</f>
        <v>초록빛 슬라임</v>
      </c>
      <c r="C712" t="s">
        <v>77</v>
      </c>
      <c r="D712">
        <v>1</v>
      </c>
      <c r="E712">
        <v>1</v>
      </c>
      <c r="F712" s="18">
        <v>1</v>
      </c>
      <c r="G712" s="10">
        <v>100</v>
      </c>
      <c r="H712" s="10">
        <v>100</v>
      </c>
      <c r="I712" s="10">
        <v>2500</v>
      </c>
      <c r="J712" s="10">
        <v>25</v>
      </c>
      <c r="K712" s="10">
        <v>25</v>
      </c>
      <c r="L712" s="2"/>
      <c r="M712" s="10">
        <v>100</v>
      </c>
      <c r="N712" s="10">
        <v>0</v>
      </c>
      <c r="O712" s="10">
        <v>0</v>
      </c>
      <c r="P712" s="10">
        <v>100</v>
      </c>
      <c r="Q712" s="10">
        <v>0</v>
      </c>
      <c r="R712" s="10">
        <v>0</v>
      </c>
      <c r="S712" s="10">
        <v>0</v>
      </c>
      <c r="T712" s="10">
        <v>150</v>
      </c>
      <c r="U712" s="10">
        <v>0</v>
      </c>
      <c r="V712" s="10">
        <v>0</v>
      </c>
      <c r="W712" s="2"/>
      <c r="X712" s="10">
        <v>100</v>
      </c>
      <c r="Y712" s="10">
        <v>0</v>
      </c>
      <c r="Z712" s="10">
        <v>0</v>
      </c>
      <c r="AA712" s="10">
        <v>100</v>
      </c>
      <c r="AB712" s="10">
        <v>0</v>
      </c>
      <c r="AC712" s="10">
        <v>0</v>
      </c>
      <c r="AD712" s="10">
        <v>0</v>
      </c>
      <c r="AE712" s="10">
        <v>150</v>
      </c>
      <c r="AF712" s="10">
        <v>0</v>
      </c>
      <c r="AG712" s="10">
        <v>0</v>
      </c>
      <c r="AH712" s="10">
        <v>0</v>
      </c>
      <c r="AI712" s="10">
        <v>0</v>
      </c>
      <c r="AJ712" s="3"/>
      <c r="AK712" s="10">
        <v>0</v>
      </c>
      <c r="AL712" s="10">
        <v>0</v>
      </c>
      <c r="AM712" s="3"/>
      <c r="AN712" s="10">
        <v>0</v>
      </c>
      <c r="AO712" s="10">
        <v>0</v>
      </c>
      <c r="AP712" s="10">
        <v>0</v>
      </c>
      <c r="AQ712" s="10">
        <v>0</v>
      </c>
      <c r="AR712" s="10">
        <v>0</v>
      </c>
      <c r="AS712" s="10">
        <v>0</v>
      </c>
      <c r="AT712" s="10">
        <v>0</v>
      </c>
      <c r="AU712" s="10">
        <v>0</v>
      </c>
      <c r="AV712" s="10">
        <v>0</v>
      </c>
      <c r="AW712" s="10">
        <v>0</v>
      </c>
      <c r="AX712" s="10">
        <v>0</v>
      </c>
      <c r="AY712" s="3"/>
      <c r="AZ712" s="10">
        <v>6000</v>
      </c>
      <c r="BA712" s="10">
        <v>6000</v>
      </c>
      <c r="BB712" s="10">
        <v>0</v>
      </c>
      <c r="BC712" s="10">
        <v>0</v>
      </c>
      <c r="BD712" s="10">
        <v>0</v>
      </c>
      <c r="BE712" s="10">
        <v>250</v>
      </c>
      <c r="BF712" s="3"/>
      <c r="BG712" s="10">
        <v>1000</v>
      </c>
      <c r="BH712" s="10">
        <v>3000</v>
      </c>
      <c r="BI712" s="3"/>
      <c r="BJ712" s="21">
        <v>1</v>
      </c>
      <c r="BK712" s="65">
        <v>0</v>
      </c>
      <c r="BL712" s="65">
        <v>0</v>
      </c>
      <c r="BM712" s="6">
        <f t="shared" si="2481"/>
        <v>118.25000000000001</v>
      </c>
      <c r="BN712" s="8">
        <f t="shared" si="2482"/>
        <v>149.0819326565707</v>
      </c>
      <c r="BO712" s="12">
        <f t="shared" si="2483"/>
        <v>132.77401303206696</v>
      </c>
      <c r="BP712" s="50">
        <f>(1-'#Constant'!$A$3)/($J712*'#Constant'!$B$3/'#Constant'!$C$3^($D712-1)+1)+'#Constant'!$A$3</f>
        <v>0.93162790697674425</v>
      </c>
      <c r="BQ712" s="4">
        <f t="shared" si="2484"/>
        <v>149.0819326565707</v>
      </c>
      <c r="BR712" s="50">
        <f>(1-'#Constant'!$A$3)/($K712*'#Constant'!$B$3/'#Constant'!$C$3^($D712-1)+1)+'#Constant'!$A$3</f>
        <v>0.93162790697674425</v>
      </c>
      <c r="BS712" s="4">
        <f t="shared" si="2485"/>
        <v>149.0819326565707</v>
      </c>
      <c r="BT712">
        <f>BO712/$BO$4*100</f>
        <v>100.91327609170268</v>
      </c>
    </row>
    <row r="713" spans="1:72" s="13" customFormat="1" ht="17.25" thickBot="1" x14ac:dyDescent="0.35">
      <c r="B713" s="20"/>
      <c r="D713" s="14">
        <v>1</v>
      </c>
      <c r="E713" s="14">
        <v>1</v>
      </c>
      <c r="F713" s="19">
        <v>1</v>
      </c>
      <c r="G713" s="15">
        <f t="shared" ref="G713:H713" si="2695">G712</f>
        <v>100</v>
      </c>
      <c r="H713" s="15">
        <f t="shared" si="2695"/>
        <v>100</v>
      </c>
      <c r="I713" s="15">
        <v>2500</v>
      </c>
      <c r="J713" s="15">
        <v>25</v>
      </c>
      <c r="K713" s="15">
        <v>25</v>
      </c>
      <c r="L713" s="16"/>
      <c r="M713" s="15">
        <f t="shared" ref="M713:V713" si="2696">M712</f>
        <v>100</v>
      </c>
      <c r="N713" s="15">
        <f t="shared" si="2696"/>
        <v>0</v>
      </c>
      <c r="O713" s="15">
        <f t="shared" si="2696"/>
        <v>0</v>
      </c>
      <c r="P713" s="15">
        <v>100</v>
      </c>
      <c r="Q713" s="15">
        <f t="shared" si="2696"/>
        <v>0</v>
      </c>
      <c r="R713" s="15">
        <f t="shared" si="2696"/>
        <v>0</v>
      </c>
      <c r="S713" s="15">
        <f t="shared" si="2696"/>
        <v>0</v>
      </c>
      <c r="T713" s="15">
        <f t="shared" si="2696"/>
        <v>150</v>
      </c>
      <c r="U713" s="15">
        <f t="shared" si="2696"/>
        <v>0</v>
      </c>
      <c r="V713" s="15">
        <f t="shared" si="2696"/>
        <v>0</v>
      </c>
      <c r="W713" s="16"/>
      <c r="X713" s="15">
        <f t="shared" ref="X713:AI713" si="2697">X712</f>
        <v>100</v>
      </c>
      <c r="Y713" s="15">
        <f t="shared" si="2697"/>
        <v>0</v>
      </c>
      <c r="Z713" s="15">
        <f t="shared" si="2697"/>
        <v>0</v>
      </c>
      <c r="AA713" s="15">
        <v>100</v>
      </c>
      <c r="AB713" s="15">
        <f t="shared" si="2697"/>
        <v>0</v>
      </c>
      <c r="AC713" s="15">
        <f t="shared" si="2697"/>
        <v>0</v>
      </c>
      <c r="AD713" s="15">
        <f t="shared" si="2697"/>
        <v>0</v>
      </c>
      <c r="AE713" s="15">
        <f t="shared" si="2697"/>
        <v>150</v>
      </c>
      <c r="AF713" s="15">
        <f t="shared" si="2697"/>
        <v>0</v>
      </c>
      <c r="AG713" s="15">
        <f t="shared" si="2697"/>
        <v>0</v>
      </c>
      <c r="AH713" s="15">
        <f t="shared" si="2697"/>
        <v>0</v>
      </c>
      <c r="AI713" s="15">
        <f t="shared" si="2697"/>
        <v>0</v>
      </c>
      <c r="AJ713" s="17"/>
      <c r="AK713" s="15">
        <f>AK712</f>
        <v>0</v>
      </c>
      <c r="AL713" s="15">
        <f>AL712</f>
        <v>0</v>
      </c>
      <c r="AM713" s="17"/>
      <c r="AN713" s="15">
        <f t="shared" ref="AN713:AX713" si="2698">AN712</f>
        <v>0</v>
      </c>
      <c r="AO713" s="15">
        <f t="shared" si="2698"/>
        <v>0</v>
      </c>
      <c r="AP713" s="15">
        <f t="shared" si="2698"/>
        <v>0</v>
      </c>
      <c r="AQ713" s="15">
        <f t="shared" si="2698"/>
        <v>0</v>
      </c>
      <c r="AR713" s="15">
        <f t="shared" si="2698"/>
        <v>0</v>
      </c>
      <c r="AS713" s="15">
        <f t="shared" si="2698"/>
        <v>0</v>
      </c>
      <c r="AT713" s="15">
        <f t="shared" si="2698"/>
        <v>0</v>
      </c>
      <c r="AU713" s="15">
        <f t="shared" si="2698"/>
        <v>0</v>
      </c>
      <c r="AV713" s="15">
        <f t="shared" si="2698"/>
        <v>0</v>
      </c>
      <c r="AW713" s="15">
        <f t="shared" si="2698"/>
        <v>0</v>
      </c>
      <c r="AX713" s="15">
        <f t="shared" si="2698"/>
        <v>0</v>
      </c>
      <c r="AY713" s="17"/>
      <c r="AZ713" s="15">
        <f t="shared" ref="AZ713" si="2699">AZ712</f>
        <v>6000</v>
      </c>
      <c r="BA713" s="15">
        <f t="shared" ref="BA713" si="2700">BA712</f>
        <v>6000</v>
      </c>
      <c r="BB713" s="15">
        <v>0</v>
      </c>
      <c r="BC713" s="15">
        <f t="shared" ref="BC713" si="2701">BC712</f>
        <v>0</v>
      </c>
      <c r="BD713" s="15">
        <f t="shared" ref="BD713:BE713" si="2702">BD712</f>
        <v>0</v>
      </c>
      <c r="BE713" s="15">
        <f t="shared" si="2702"/>
        <v>250</v>
      </c>
      <c r="BF713" s="17"/>
      <c r="BG713" s="15">
        <f t="shared" ref="BG713" si="2703">BG712</f>
        <v>1000</v>
      </c>
      <c r="BH713" s="15">
        <f t="shared" ref="BH713" si="2704">BH712</f>
        <v>3000</v>
      </c>
      <c r="BI713" s="17"/>
      <c r="BJ713" s="22">
        <f>G713/G712</f>
        <v>1</v>
      </c>
      <c r="BK713" s="65">
        <f t="shared" ref="BK713:BL713" si="2705">BK712</f>
        <v>0</v>
      </c>
      <c r="BL713" s="65">
        <f t="shared" si="2705"/>
        <v>0</v>
      </c>
      <c r="BM713" s="6">
        <f t="shared" si="2481"/>
        <v>118.25000000000001</v>
      </c>
      <c r="BN713" s="8">
        <f t="shared" si="2482"/>
        <v>149.0819326565707</v>
      </c>
      <c r="BO713" s="12">
        <f t="shared" si="2483"/>
        <v>132.77401303206696</v>
      </c>
      <c r="BP713" s="50">
        <f>(1-'#Constant'!$A$3)/($J713*'#Constant'!$B$3/'#Constant'!$C$3^($D713-1)+1)+'#Constant'!$A$3</f>
        <v>0.93162790697674425</v>
      </c>
      <c r="BQ713" s="4">
        <f t="shared" si="2484"/>
        <v>149.0819326565707</v>
      </c>
      <c r="BR713" s="50">
        <f>(1-'#Constant'!$A$3)/($K713*'#Constant'!$B$3/'#Constant'!$C$3^($D713-1)+1)+'#Constant'!$A$3</f>
        <v>0.93162790697674425</v>
      </c>
      <c r="BS713" s="4">
        <f t="shared" si="2485"/>
        <v>149.0819326565707</v>
      </c>
      <c r="BT713"/>
    </row>
    <row r="714" spans="1:72" x14ac:dyDescent="0.3">
      <c r="A714">
        <v>3002</v>
      </c>
      <c r="B714" s="18" t="str">
        <f>VLOOKUP(CONCATENATE("CREATURE_NAME_",A714),[1]Localization_Hero!$A:$E,2,FALSE)</f>
        <v>푸른빛 슬라임</v>
      </c>
      <c r="C714" t="s">
        <v>82</v>
      </c>
      <c r="D714">
        <v>1</v>
      </c>
      <c r="E714">
        <v>1</v>
      </c>
      <c r="F714" s="18">
        <v>1</v>
      </c>
      <c r="G714" s="10">
        <v>100</v>
      </c>
      <c r="H714" s="10">
        <v>100</v>
      </c>
      <c r="I714" s="10">
        <v>2500</v>
      </c>
      <c r="J714" s="10">
        <v>25</v>
      </c>
      <c r="K714" s="10">
        <v>25</v>
      </c>
      <c r="L714" s="2"/>
      <c r="M714" s="10">
        <v>100</v>
      </c>
      <c r="N714" s="10">
        <v>0</v>
      </c>
      <c r="O714" s="10">
        <v>0</v>
      </c>
      <c r="P714" s="10">
        <v>100</v>
      </c>
      <c r="Q714" s="10">
        <v>0</v>
      </c>
      <c r="R714" s="10">
        <v>0</v>
      </c>
      <c r="S714" s="10">
        <v>0</v>
      </c>
      <c r="T714" s="10">
        <v>150</v>
      </c>
      <c r="U714" s="10">
        <v>0</v>
      </c>
      <c r="V714" s="10">
        <v>0</v>
      </c>
      <c r="W714" s="2"/>
      <c r="X714" s="10">
        <v>100</v>
      </c>
      <c r="Y714" s="10">
        <v>0</v>
      </c>
      <c r="Z714" s="10">
        <v>0</v>
      </c>
      <c r="AA714" s="10">
        <v>100</v>
      </c>
      <c r="AB714" s="10">
        <v>0</v>
      </c>
      <c r="AC714" s="10">
        <v>0</v>
      </c>
      <c r="AD714" s="10">
        <v>0</v>
      </c>
      <c r="AE714" s="10">
        <v>150</v>
      </c>
      <c r="AF714" s="10">
        <v>0</v>
      </c>
      <c r="AG714" s="10">
        <v>0</v>
      </c>
      <c r="AH714" s="10">
        <v>0</v>
      </c>
      <c r="AI714" s="10">
        <v>0</v>
      </c>
      <c r="AJ714" s="3"/>
      <c r="AK714" s="10">
        <v>0</v>
      </c>
      <c r="AL714" s="10">
        <v>0</v>
      </c>
      <c r="AM714" s="3"/>
      <c r="AN714" s="10">
        <v>0</v>
      </c>
      <c r="AO714" s="10">
        <v>0</v>
      </c>
      <c r="AP714" s="10">
        <v>0</v>
      </c>
      <c r="AQ714" s="10">
        <v>0</v>
      </c>
      <c r="AR714" s="10">
        <v>0</v>
      </c>
      <c r="AS714" s="10">
        <v>0</v>
      </c>
      <c r="AT714" s="10">
        <v>0</v>
      </c>
      <c r="AU714" s="10">
        <v>0</v>
      </c>
      <c r="AV714" s="10">
        <v>0</v>
      </c>
      <c r="AW714" s="10">
        <v>0</v>
      </c>
      <c r="AX714" s="10">
        <v>0</v>
      </c>
      <c r="AY714" s="3"/>
      <c r="AZ714" s="10">
        <v>6000</v>
      </c>
      <c r="BA714" s="10">
        <v>6000</v>
      </c>
      <c r="BB714" s="10">
        <v>0</v>
      </c>
      <c r="BC714" s="10">
        <v>0</v>
      </c>
      <c r="BD714" s="10">
        <v>0</v>
      </c>
      <c r="BE714" s="10">
        <v>250</v>
      </c>
      <c r="BF714" s="3"/>
      <c r="BG714" s="10">
        <v>1000</v>
      </c>
      <c r="BH714" s="10">
        <v>3000</v>
      </c>
      <c r="BI714" s="3"/>
      <c r="BJ714" s="21">
        <v>1</v>
      </c>
      <c r="BK714" s="65">
        <v>0</v>
      </c>
      <c r="BL714" s="65">
        <v>0</v>
      </c>
      <c r="BM714" s="6">
        <f t="shared" si="2481"/>
        <v>118.25000000000001</v>
      </c>
      <c r="BN714" s="8">
        <f t="shared" si="2482"/>
        <v>149.0819326565707</v>
      </c>
      <c r="BO714" s="12">
        <f t="shared" si="2483"/>
        <v>132.77401303206696</v>
      </c>
      <c r="BP714" s="50">
        <f>(1-'#Constant'!$A$3)/($J714*'#Constant'!$B$3/'#Constant'!$C$3^($D714-1)+1)+'#Constant'!$A$3</f>
        <v>0.93162790697674425</v>
      </c>
      <c r="BQ714" s="4">
        <f t="shared" si="2484"/>
        <v>149.0819326565707</v>
      </c>
      <c r="BR714" s="50">
        <f>(1-'#Constant'!$A$3)/($K714*'#Constant'!$B$3/'#Constant'!$C$3^($D714-1)+1)+'#Constant'!$A$3</f>
        <v>0.93162790697674425</v>
      </c>
      <c r="BS714" s="4">
        <f t="shared" si="2485"/>
        <v>149.0819326565707</v>
      </c>
      <c r="BT714">
        <f>BO714/$BO$4*100</f>
        <v>100.91327609170268</v>
      </c>
    </row>
    <row r="715" spans="1:72" s="13" customFormat="1" ht="17.25" thickBot="1" x14ac:dyDescent="0.35">
      <c r="B715" s="20"/>
      <c r="D715" s="14">
        <v>1</v>
      </c>
      <c r="E715" s="14">
        <v>1</v>
      </c>
      <c r="F715" s="19">
        <v>1</v>
      </c>
      <c r="G715" s="15">
        <f t="shared" ref="G715:H715" si="2706">G714</f>
        <v>100</v>
      </c>
      <c r="H715" s="15">
        <f t="shared" si="2706"/>
        <v>100</v>
      </c>
      <c r="I715" s="15">
        <v>2500</v>
      </c>
      <c r="J715" s="15">
        <v>25</v>
      </c>
      <c r="K715" s="15">
        <v>25</v>
      </c>
      <c r="L715" s="16"/>
      <c r="M715" s="15">
        <f t="shared" ref="M715:V715" si="2707">M714</f>
        <v>100</v>
      </c>
      <c r="N715" s="15">
        <f t="shared" si="2707"/>
        <v>0</v>
      </c>
      <c r="O715" s="15">
        <f t="shared" si="2707"/>
        <v>0</v>
      </c>
      <c r="P715" s="15">
        <v>100</v>
      </c>
      <c r="Q715" s="15">
        <f t="shared" si="2707"/>
        <v>0</v>
      </c>
      <c r="R715" s="15">
        <f t="shared" si="2707"/>
        <v>0</v>
      </c>
      <c r="S715" s="15">
        <f t="shared" si="2707"/>
        <v>0</v>
      </c>
      <c r="T715" s="15">
        <f t="shared" si="2707"/>
        <v>150</v>
      </c>
      <c r="U715" s="15">
        <f t="shared" si="2707"/>
        <v>0</v>
      </c>
      <c r="V715" s="15">
        <f t="shared" si="2707"/>
        <v>0</v>
      </c>
      <c r="W715" s="16"/>
      <c r="X715" s="15">
        <f t="shared" ref="X715:AI715" si="2708">X714</f>
        <v>100</v>
      </c>
      <c r="Y715" s="15">
        <f t="shared" si="2708"/>
        <v>0</v>
      </c>
      <c r="Z715" s="15">
        <f t="shared" si="2708"/>
        <v>0</v>
      </c>
      <c r="AA715" s="15">
        <v>100</v>
      </c>
      <c r="AB715" s="15">
        <f t="shared" si="2708"/>
        <v>0</v>
      </c>
      <c r="AC715" s="15">
        <f t="shared" si="2708"/>
        <v>0</v>
      </c>
      <c r="AD715" s="15">
        <f t="shared" si="2708"/>
        <v>0</v>
      </c>
      <c r="AE715" s="15">
        <f t="shared" si="2708"/>
        <v>150</v>
      </c>
      <c r="AF715" s="15">
        <f t="shared" si="2708"/>
        <v>0</v>
      </c>
      <c r="AG715" s="15">
        <f t="shared" si="2708"/>
        <v>0</v>
      </c>
      <c r="AH715" s="15">
        <f t="shared" si="2708"/>
        <v>0</v>
      </c>
      <c r="AI715" s="15">
        <f t="shared" si="2708"/>
        <v>0</v>
      </c>
      <c r="AJ715" s="17"/>
      <c r="AK715" s="15">
        <f>AK714</f>
        <v>0</v>
      </c>
      <c r="AL715" s="15">
        <f>AL714</f>
        <v>0</v>
      </c>
      <c r="AM715" s="17"/>
      <c r="AN715" s="15">
        <f t="shared" ref="AN715:AX715" si="2709">AN714</f>
        <v>0</v>
      </c>
      <c r="AO715" s="15">
        <f t="shared" si="2709"/>
        <v>0</v>
      </c>
      <c r="AP715" s="15">
        <f t="shared" si="2709"/>
        <v>0</v>
      </c>
      <c r="AQ715" s="15">
        <f t="shared" si="2709"/>
        <v>0</v>
      </c>
      <c r="AR715" s="15">
        <f t="shared" si="2709"/>
        <v>0</v>
      </c>
      <c r="AS715" s="15">
        <f t="shared" si="2709"/>
        <v>0</v>
      </c>
      <c r="AT715" s="15">
        <f t="shared" si="2709"/>
        <v>0</v>
      </c>
      <c r="AU715" s="15">
        <f t="shared" si="2709"/>
        <v>0</v>
      </c>
      <c r="AV715" s="15">
        <f t="shared" si="2709"/>
        <v>0</v>
      </c>
      <c r="AW715" s="15">
        <f t="shared" si="2709"/>
        <v>0</v>
      </c>
      <c r="AX715" s="15">
        <f t="shared" si="2709"/>
        <v>0</v>
      </c>
      <c r="AY715" s="17"/>
      <c r="AZ715" s="15">
        <f t="shared" ref="AZ715" si="2710">AZ714</f>
        <v>6000</v>
      </c>
      <c r="BA715" s="15">
        <f t="shared" ref="BA715" si="2711">BA714</f>
        <v>6000</v>
      </c>
      <c r="BB715" s="15">
        <v>0</v>
      </c>
      <c r="BC715" s="15">
        <f t="shared" ref="BC715" si="2712">BC714</f>
        <v>0</v>
      </c>
      <c r="BD715" s="15">
        <f t="shared" ref="BD715:BE715" si="2713">BD714</f>
        <v>0</v>
      </c>
      <c r="BE715" s="15">
        <f t="shared" si="2713"/>
        <v>250</v>
      </c>
      <c r="BF715" s="17"/>
      <c r="BG715" s="15">
        <f t="shared" ref="BG715" si="2714">BG714</f>
        <v>1000</v>
      </c>
      <c r="BH715" s="15">
        <f t="shared" ref="BH715" si="2715">BH714</f>
        <v>3000</v>
      </c>
      <c r="BI715" s="17"/>
      <c r="BJ715" s="22">
        <f>G715/G714</f>
        <v>1</v>
      </c>
      <c r="BK715" s="65">
        <f>BK714</f>
        <v>0</v>
      </c>
      <c r="BL715" s="65">
        <f>BL714</f>
        <v>0</v>
      </c>
      <c r="BM715" s="6">
        <f t="shared" si="2481"/>
        <v>118.25000000000001</v>
      </c>
      <c r="BN715" s="8">
        <f t="shared" si="2482"/>
        <v>149.0819326565707</v>
      </c>
      <c r="BO715" s="12">
        <f t="shared" si="2483"/>
        <v>132.77401303206696</v>
      </c>
      <c r="BP715" s="50">
        <f>(1-'#Constant'!$A$3)/($J715*'#Constant'!$B$3/'#Constant'!$C$3^($D715-1)+1)+'#Constant'!$A$3</f>
        <v>0.93162790697674425</v>
      </c>
      <c r="BQ715" s="4">
        <f t="shared" si="2484"/>
        <v>149.0819326565707</v>
      </c>
      <c r="BR715" s="50">
        <f>(1-'#Constant'!$A$3)/($K715*'#Constant'!$B$3/'#Constant'!$C$3^($D715-1)+1)+'#Constant'!$A$3</f>
        <v>0.93162790697674425</v>
      </c>
      <c r="BS715" s="4">
        <f t="shared" si="2485"/>
        <v>149.0819326565707</v>
      </c>
      <c r="BT715"/>
    </row>
    <row r="716" spans="1:72" x14ac:dyDescent="0.3">
      <c r="A716">
        <v>3003</v>
      </c>
      <c r="B716" s="18" t="str">
        <f>VLOOKUP(CONCATENATE("CREATURE_NAME_",A716),[1]Localization_Hero!$A:$E,2,FALSE)</f>
        <v>보랏빛 슬라임</v>
      </c>
      <c r="C716" t="s">
        <v>79</v>
      </c>
      <c r="D716">
        <v>1</v>
      </c>
      <c r="E716">
        <v>1</v>
      </c>
      <c r="F716" s="18">
        <v>1</v>
      </c>
      <c r="G716" s="10">
        <v>100</v>
      </c>
      <c r="H716" s="10">
        <v>100</v>
      </c>
      <c r="I716" s="10">
        <v>2500</v>
      </c>
      <c r="J716" s="10">
        <v>25</v>
      </c>
      <c r="K716" s="10">
        <v>25</v>
      </c>
      <c r="L716" s="2"/>
      <c r="M716" s="10">
        <v>100</v>
      </c>
      <c r="N716" s="10">
        <v>0</v>
      </c>
      <c r="O716" s="10">
        <v>0</v>
      </c>
      <c r="P716" s="10">
        <v>100</v>
      </c>
      <c r="Q716" s="10">
        <v>0</v>
      </c>
      <c r="R716" s="10">
        <v>0</v>
      </c>
      <c r="S716" s="10">
        <v>0</v>
      </c>
      <c r="T716" s="10">
        <v>150</v>
      </c>
      <c r="U716" s="10">
        <v>0</v>
      </c>
      <c r="V716" s="10">
        <v>0</v>
      </c>
      <c r="W716" s="2"/>
      <c r="X716" s="10">
        <v>100</v>
      </c>
      <c r="Y716" s="10">
        <v>0</v>
      </c>
      <c r="Z716" s="10">
        <v>0</v>
      </c>
      <c r="AA716" s="10">
        <v>100</v>
      </c>
      <c r="AB716" s="10">
        <v>0</v>
      </c>
      <c r="AC716" s="10">
        <v>0</v>
      </c>
      <c r="AD716" s="10">
        <v>0</v>
      </c>
      <c r="AE716" s="10">
        <v>150</v>
      </c>
      <c r="AF716" s="10">
        <v>0</v>
      </c>
      <c r="AG716" s="10">
        <v>0</v>
      </c>
      <c r="AH716" s="10">
        <v>0</v>
      </c>
      <c r="AI716" s="10">
        <v>0</v>
      </c>
      <c r="AJ716" s="3"/>
      <c r="AK716" s="10">
        <v>0</v>
      </c>
      <c r="AL716" s="10">
        <v>0</v>
      </c>
      <c r="AM716" s="3"/>
      <c r="AN716" s="10">
        <v>0</v>
      </c>
      <c r="AO716" s="10">
        <v>0</v>
      </c>
      <c r="AP716" s="10">
        <v>0</v>
      </c>
      <c r="AQ716" s="10">
        <v>0</v>
      </c>
      <c r="AR716" s="10">
        <v>0</v>
      </c>
      <c r="AS716" s="10">
        <v>0</v>
      </c>
      <c r="AT716" s="10">
        <v>0</v>
      </c>
      <c r="AU716" s="10">
        <v>0</v>
      </c>
      <c r="AV716" s="10">
        <v>0</v>
      </c>
      <c r="AW716" s="10">
        <v>0</v>
      </c>
      <c r="AX716" s="10">
        <v>0</v>
      </c>
      <c r="AY716" s="3"/>
      <c r="AZ716" s="10">
        <v>6000</v>
      </c>
      <c r="BA716" s="10">
        <v>6000</v>
      </c>
      <c r="BB716" s="10">
        <v>0</v>
      </c>
      <c r="BC716" s="10">
        <v>0</v>
      </c>
      <c r="BD716" s="10">
        <v>0</v>
      </c>
      <c r="BE716" s="10">
        <v>250</v>
      </c>
      <c r="BF716" s="3"/>
      <c r="BG716" s="10">
        <v>1000</v>
      </c>
      <c r="BH716" s="10">
        <v>3000</v>
      </c>
      <c r="BI716" s="3"/>
      <c r="BJ716" s="21">
        <v>1</v>
      </c>
      <c r="BK716" s="65">
        <v>0</v>
      </c>
      <c r="BL716" s="65">
        <v>0</v>
      </c>
      <c r="BM716" s="6">
        <f t="shared" si="2481"/>
        <v>118.25000000000001</v>
      </c>
      <c r="BN716" s="8">
        <f t="shared" si="2482"/>
        <v>149.0819326565707</v>
      </c>
      <c r="BO716" s="12">
        <f t="shared" si="2483"/>
        <v>132.77401303206696</v>
      </c>
      <c r="BP716" s="50">
        <f>(1-'#Constant'!$A$3)/($J716*'#Constant'!$B$3/'#Constant'!$C$3^($D716-1)+1)+'#Constant'!$A$3</f>
        <v>0.93162790697674425</v>
      </c>
      <c r="BQ716" s="4">
        <f t="shared" si="2484"/>
        <v>149.0819326565707</v>
      </c>
      <c r="BR716" s="50">
        <f>(1-'#Constant'!$A$3)/($K716*'#Constant'!$B$3/'#Constant'!$C$3^($D716-1)+1)+'#Constant'!$A$3</f>
        <v>0.93162790697674425</v>
      </c>
      <c r="BS716" s="4">
        <f t="shared" si="2485"/>
        <v>149.0819326565707</v>
      </c>
      <c r="BT716">
        <f>BO716/$BO$4*100</f>
        <v>100.91327609170268</v>
      </c>
    </row>
    <row r="717" spans="1:72" s="13" customFormat="1" ht="17.25" thickBot="1" x14ac:dyDescent="0.35">
      <c r="B717" s="20"/>
      <c r="D717" s="14">
        <v>1</v>
      </c>
      <c r="E717" s="14">
        <v>1</v>
      </c>
      <c r="F717" s="19">
        <v>1</v>
      </c>
      <c r="G717" s="15">
        <f t="shared" ref="G717:H717" si="2716">G716</f>
        <v>100</v>
      </c>
      <c r="H717" s="15">
        <f t="shared" si="2716"/>
        <v>100</v>
      </c>
      <c r="I717" s="15">
        <v>2500</v>
      </c>
      <c r="J717" s="15">
        <v>25</v>
      </c>
      <c r="K717" s="15">
        <v>25</v>
      </c>
      <c r="L717" s="16"/>
      <c r="M717" s="15">
        <f t="shared" ref="M717:V717" si="2717">M716</f>
        <v>100</v>
      </c>
      <c r="N717" s="15">
        <f t="shared" si="2717"/>
        <v>0</v>
      </c>
      <c r="O717" s="15">
        <f t="shared" si="2717"/>
        <v>0</v>
      </c>
      <c r="P717" s="15">
        <v>100</v>
      </c>
      <c r="Q717" s="15">
        <f t="shared" si="2717"/>
        <v>0</v>
      </c>
      <c r="R717" s="15">
        <f t="shared" si="2717"/>
        <v>0</v>
      </c>
      <c r="S717" s="15">
        <f t="shared" si="2717"/>
        <v>0</v>
      </c>
      <c r="T717" s="15">
        <f t="shared" si="2717"/>
        <v>150</v>
      </c>
      <c r="U717" s="15">
        <f t="shared" si="2717"/>
        <v>0</v>
      </c>
      <c r="V717" s="15">
        <f t="shared" si="2717"/>
        <v>0</v>
      </c>
      <c r="W717" s="16"/>
      <c r="X717" s="15">
        <f t="shared" ref="X717:AI717" si="2718">X716</f>
        <v>100</v>
      </c>
      <c r="Y717" s="15">
        <f t="shared" si="2718"/>
        <v>0</v>
      </c>
      <c r="Z717" s="15">
        <f t="shared" si="2718"/>
        <v>0</v>
      </c>
      <c r="AA717" s="15">
        <v>100</v>
      </c>
      <c r="AB717" s="15">
        <f t="shared" si="2718"/>
        <v>0</v>
      </c>
      <c r="AC717" s="15">
        <f t="shared" si="2718"/>
        <v>0</v>
      </c>
      <c r="AD717" s="15">
        <f t="shared" si="2718"/>
        <v>0</v>
      </c>
      <c r="AE717" s="15">
        <f t="shared" si="2718"/>
        <v>150</v>
      </c>
      <c r="AF717" s="15">
        <f t="shared" si="2718"/>
        <v>0</v>
      </c>
      <c r="AG717" s="15">
        <f t="shared" si="2718"/>
        <v>0</v>
      </c>
      <c r="AH717" s="15">
        <f t="shared" si="2718"/>
        <v>0</v>
      </c>
      <c r="AI717" s="15">
        <f t="shared" si="2718"/>
        <v>0</v>
      </c>
      <c r="AJ717" s="17"/>
      <c r="AK717" s="15">
        <f>AK716</f>
        <v>0</v>
      </c>
      <c r="AL717" s="15">
        <f>AL716</f>
        <v>0</v>
      </c>
      <c r="AM717" s="17"/>
      <c r="AN717" s="15">
        <f t="shared" ref="AN717:AX717" si="2719">AN716</f>
        <v>0</v>
      </c>
      <c r="AO717" s="15">
        <f t="shared" si="2719"/>
        <v>0</v>
      </c>
      <c r="AP717" s="15">
        <f t="shared" si="2719"/>
        <v>0</v>
      </c>
      <c r="AQ717" s="15">
        <f t="shared" si="2719"/>
        <v>0</v>
      </c>
      <c r="AR717" s="15">
        <f t="shared" si="2719"/>
        <v>0</v>
      </c>
      <c r="AS717" s="15">
        <f t="shared" si="2719"/>
        <v>0</v>
      </c>
      <c r="AT717" s="15">
        <f t="shared" si="2719"/>
        <v>0</v>
      </c>
      <c r="AU717" s="15">
        <f t="shared" si="2719"/>
        <v>0</v>
      </c>
      <c r="AV717" s="15">
        <f t="shared" si="2719"/>
        <v>0</v>
      </c>
      <c r="AW717" s="15">
        <f t="shared" si="2719"/>
        <v>0</v>
      </c>
      <c r="AX717" s="15">
        <f t="shared" si="2719"/>
        <v>0</v>
      </c>
      <c r="AY717" s="17"/>
      <c r="AZ717" s="15">
        <f t="shared" ref="AZ717:AZ719" si="2720">AZ716</f>
        <v>6000</v>
      </c>
      <c r="BA717" s="15">
        <f t="shared" ref="BA717:BA719" si="2721">BA716</f>
        <v>6000</v>
      </c>
      <c r="BB717" s="15">
        <v>0</v>
      </c>
      <c r="BC717" s="15">
        <f t="shared" ref="BC717:BC719" si="2722">BC716</f>
        <v>0</v>
      </c>
      <c r="BD717" s="15">
        <f t="shared" ref="BD717:BE719" si="2723">BD716</f>
        <v>0</v>
      </c>
      <c r="BE717" s="15">
        <f t="shared" si="2723"/>
        <v>250</v>
      </c>
      <c r="BF717" s="17"/>
      <c r="BG717" s="15">
        <f t="shared" ref="BG717:BG719" si="2724">BG716</f>
        <v>1000</v>
      </c>
      <c r="BH717" s="15">
        <f t="shared" ref="BH717:BH719" si="2725">BH716</f>
        <v>3000</v>
      </c>
      <c r="BI717" s="17"/>
      <c r="BJ717" s="22">
        <f>G717/G716</f>
        <v>1</v>
      </c>
      <c r="BK717" s="65">
        <f t="shared" ref="BK717:BL719" si="2726">BK716</f>
        <v>0</v>
      </c>
      <c r="BL717" s="65">
        <f t="shared" si="2726"/>
        <v>0</v>
      </c>
      <c r="BM717" s="6">
        <f t="shared" si="2481"/>
        <v>118.25000000000001</v>
      </c>
      <c r="BN717" s="8">
        <f t="shared" si="2482"/>
        <v>149.0819326565707</v>
      </c>
      <c r="BO717" s="12">
        <f t="shared" si="2483"/>
        <v>132.77401303206696</v>
      </c>
      <c r="BP717" s="50">
        <f>(1-'#Constant'!$A$3)/($J717*'#Constant'!$B$3/'#Constant'!$C$3^($D717-1)+1)+'#Constant'!$A$3</f>
        <v>0.93162790697674425</v>
      </c>
      <c r="BQ717" s="4">
        <f t="shared" si="2484"/>
        <v>149.0819326565707</v>
      </c>
      <c r="BR717" s="50">
        <f>(1-'#Constant'!$A$3)/($K717*'#Constant'!$B$3/'#Constant'!$C$3^($D717-1)+1)+'#Constant'!$A$3</f>
        <v>0.93162790697674425</v>
      </c>
      <c r="BS717" s="4">
        <f t="shared" si="2485"/>
        <v>149.0819326565707</v>
      </c>
      <c r="BT717"/>
    </row>
    <row r="718" spans="1:72" x14ac:dyDescent="0.3">
      <c r="A718">
        <v>3004</v>
      </c>
      <c r="B718" s="18" t="str">
        <f>VLOOKUP(CONCATENATE("CREATURE_NAME_",A718),[1]Localization_Hero!$A:$E,2,FALSE)</f>
        <v>주홍빛 슬라임</v>
      </c>
      <c r="C718" t="s">
        <v>172</v>
      </c>
      <c r="D718">
        <v>1</v>
      </c>
      <c r="E718">
        <v>1</v>
      </c>
      <c r="F718" s="18">
        <v>1</v>
      </c>
      <c r="G718" s="10">
        <v>100</v>
      </c>
      <c r="H718" s="10">
        <v>100</v>
      </c>
      <c r="I718" s="10">
        <v>2500</v>
      </c>
      <c r="J718" s="10">
        <v>25</v>
      </c>
      <c r="K718" s="10">
        <v>25</v>
      </c>
      <c r="L718" s="2"/>
      <c r="M718" s="10">
        <v>100</v>
      </c>
      <c r="N718" s="10">
        <v>0</v>
      </c>
      <c r="O718" s="10">
        <v>0</v>
      </c>
      <c r="P718" s="10">
        <v>100</v>
      </c>
      <c r="Q718" s="10">
        <v>0</v>
      </c>
      <c r="R718" s="10">
        <v>0</v>
      </c>
      <c r="S718" s="10">
        <v>0</v>
      </c>
      <c r="T718" s="10">
        <v>150</v>
      </c>
      <c r="U718" s="10">
        <v>0</v>
      </c>
      <c r="V718" s="10">
        <v>0</v>
      </c>
      <c r="W718" s="2"/>
      <c r="X718" s="10">
        <v>100</v>
      </c>
      <c r="Y718" s="10">
        <v>0</v>
      </c>
      <c r="Z718" s="10">
        <v>0</v>
      </c>
      <c r="AA718" s="10">
        <v>100</v>
      </c>
      <c r="AB718" s="10">
        <v>0</v>
      </c>
      <c r="AC718" s="10">
        <v>0</v>
      </c>
      <c r="AD718" s="10">
        <v>0</v>
      </c>
      <c r="AE718" s="10">
        <v>150</v>
      </c>
      <c r="AF718" s="10">
        <v>0</v>
      </c>
      <c r="AG718" s="10">
        <v>0</v>
      </c>
      <c r="AH718" s="10">
        <v>0</v>
      </c>
      <c r="AI718" s="10">
        <v>0</v>
      </c>
      <c r="AJ718" s="3"/>
      <c r="AK718" s="10">
        <v>0</v>
      </c>
      <c r="AL718" s="10">
        <v>0</v>
      </c>
      <c r="AM718" s="3"/>
      <c r="AN718" s="10">
        <v>0</v>
      </c>
      <c r="AO718" s="10">
        <v>0</v>
      </c>
      <c r="AP718" s="10">
        <v>0</v>
      </c>
      <c r="AQ718" s="10">
        <v>0</v>
      </c>
      <c r="AR718" s="10">
        <v>0</v>
      </c>
      <c r="AS718" s="10">
        <v>0</v>
      </c>
      <c r="AT718" s="10">
        <v>0</v>
      </c>
      <c r="AU718" s="10">
        <v>0</v>
      </c>
      <c r="AV718" s="10">
        <v>0</v>
      </c>
      <c r="AW718" s="10">
        <v>0</v>
      </c>
      <c r="AX718" s="10">
        <v>0</v>
      </c>
      <c r="AY718" s="3"/>
      <c r="AZ718" s="10">
        <v>6000</v>
      </c>
      <c r="BA718" s="10">
        <v>6000</v>
      </c>
      <c r="BB718" s="10">
        <v>0</v>
      </c>
      <c r="BC718" s="10">
        <v>0</v>
      </c>
      <c r="BD718" s="10">
        <v>0</v>
      </c>
      <c r="BE718" s="10">
        <v>250</v>
      </c>
      <c r="BF718" s="3"/>
      <c r="BG718" s="10">
        <v>1000</v>
      </c>
      <c r="BH718" s="10">
        <v>500</v>
      </c>
      <c r="BI718" s="3"/>
      <c r="BJ718" s="21">
        <v>1</v>
      </c>
      <c r="BK718" s="65">
        <v>0</v>
      </c>
      <c r="BL718" s="65">
        <v>0</v>
      </c>
      <c r="BM718" s="6">
        <f t="shared" si="2481"/>
        <v>118.25000000000001</v>
      </c>
      <c r="BN718" s="8">
        <f t="shared" si="2482"/>
        <v>149.0819326565707</v>
      </c>
      <c r="BO718" s="12">
        <f t="shared" si="2483"/>
        <v>132.77401303206696</v>
      </c>
      <c r="BP718" s="50">
        <f>(1-'#Constant'!$A$3)/($J718*'#Constant'!$B$3/'#Constant'!$C$3^($D718-1)+1)+'#Constant'!$A$3</f>
        <v>0.93162790697674425</v>
      </c>
      <c r="BQ718" s="4">
        <f t="shared" si="2484"/>
        <v>149.0819326565707</v>
      </c>
      <c r="BR718" s="50">
        <f>(1-'#Constant'!$A$3)/($K718*'#Constant'!$B$3/'#Constant'!$C$3^($D718-1)+1)+'#Constant'!$A$3</f>
        <v>0.93162790697674425</v>
      </c>
      <c r="BS718" s="4">
        <f t="shared" si="2485"/>
        <v>149.0819326565707</v>
      </c>
      <c r="BT718">
        <f>BO718/$BO$4*100</f>
        <v>100.91327609170268</v>
      </c>
    </row>
    <row r="719" spans="1:72" s="13" customFormat="1" ht="17.25" thickBot="1" x14ac:dyDescent="0.35">
      <c r="B719" s="20"/>
      <c r="D719" s="14">
        <v>1</v>
      </c>
      <c r="E719" s="14">
        <v>1</v>
      </c>
      <c r="F719" s="19">
        <v>1</v>
      </c>
      <c r="G719" s="15">
        <f t="shared" ref="G719:H719" si="2727">G718</f>
        <v>100</v>
      </c>
      <c r="H719" s="15">
        <f t="shared" si="2727"/>
        <v>100</v>
      </c>
      <c r="I719" s="15">
        <v>2500</v>
      </c>
      <c r="J719" s="15">
        <v>25</v>
      </c>
      <c r="K719" s="15">
        <v>25</v>
      </c>
      <c r="L719" s="16"/>
      <c r="M719" s="15">
        <f t="shared" ref="M719:V719" si="2728">M718</f>
        <v>100</v>
      </c>
      <c r="N719" s="15">
        <f t="shared" si="2728"/>
        <v>0</v>
      </c>
      <c r="O719" s="15">
        <f t="shared" si="2728"/>
        <v>0</v>
      </c>
      <c r="P719" s="15">
        <v>100</v>
      </c>
      <c r="Q719" s="15">
        <f t="shared" si="2728"/>
        <v>0</v>
      </c>
      <c r="R719" s="15">
        <f t="shared" si="2728"/>
        <v>0</v>
      </c>
      <c r="S719" s="15">
        <f t="shared" si="2728"/>
        <v>0</v>
      </c>
      <c r="T719" s="15">
        <f t="shared" si="2728"/>
        <v>150</v>
      </c>
      <c r="U719" s="15">
        <f t="shared" si="2728"/>
        <v>0</v>
      </c>
      <c r="V719" s="15">
        <f t="shared" si="2728"/>
        <v>0</v>
      </c>
      <c r="W719" s="16"/>
      <c r="X719" s="15">
        <f t="shared" ref="X719:AI719" si="2729">X718</f>
        <v>100</v>
      </c>
      <c r="Y719" s="15">
        <f t="shared" si="2729"/>
        <v>0</v>
      </c>
      <c r="Z719" s="15">
        <f t="shared" si="2729"/>
        <v>0</v>
      </c>
      <c r="AA719" s="15">
        <v>100</v>
      </c>
      <c r="AB719" s="15">
        <f t="shared" si="2729"/>
        <v>0</v>
      </c>
      <c r="AC719" s="15">
        <f t="shared" si="2729"/>
        <v>0</v>
      </c>
      <c r="AD719" s="15">
        <f t="shared" si="2729"/>
        <v>0</v>
      </c>
      <c r="AE719" s="15">
        <f t="shared" si="2729"/>
        <v>150</v>
      </c>
      <c r="AF719" s="15">
        <f t="shared" si="2729"/>
        <v>0</v>
      </c>
      <c r="AG719" s="15">
        <f t="shared" si="2729"/>
        <v>0</v>
      </c>
      <c r="AH719" s="15">
        <f t="shared" si="2729"/>
        <v>0</v>
      </c>
      <c r="AI719" s="15">
        <f t="shared" si="2729"/>
        <v>0</v>
      </c>
      <c r="AJ719" s="17"/>
      <c r="AK719" s="15">
        <f>AK718</f>
        <v>0</v>
      </c>
      <c r="AL719" s="15">
        <f>AL718</f>
        <v>0</v>
      </c>
      <c r="AM719" s="17"/>
      <c r="AN719" s="15">
        <f t="shared" ref="AN719:AX719" si="2730">AN718</f>
        <v>0</v>
      </c>
      <c r="AO719" s="15">
        <f t="shared" si="2730"/>
        <v>0</v>
      </c>
      <c r="AP719" s="15">
        <f t="shared" si="2730"/>
        <v>0</v>
      </c>
      <c r="AQ719" s="15">
        <f t="shared" si="2730"/>
        <v>0</v>
      </c>
      <c r="AR719" s="15">
        <f t="shared" si="2730"/>
        <v>0</v>
      </c>
      <c r="AS719" s="15">
        <f t="shared" si="2730"/>
        <v>0</v>
      </c>
      <c r="AT719" s="15">
        <f t="shared" si="2730"/>
        <v>0</v>
      </c>
      <c r="AU719" s="15">
        <f t="shared" si="2730"/>
        <v>0</v>
      </c>
      <c r="AV719" s="15">
        <f t="shared" si="2730"/>
        <v>0</v>
      </c>
      <c r="AW719" s="15">
        <f t="shared" si="2730"/>
        <v>0</v>
      </c>
      <c r="AX719" s="15">
        <f t="shared" si="2730"/>
        <v>0</v>
      </c>
      <c r="AY719" s="17"/>
      <c r="AZ719" s="15">
        <f t="shared" si="2720"/>
        <v>6000</v>
      </c>
      <c r="BA719" s="15">
        <f t="shared" si="2721"/>
        <v>6000</v>
      </c>
      <c r="BB719" s="15">
        <v>0</v>
      </c>
      <c r="BC719" s="15">
        <f t="shared" si="2722"/>
        <v>0</v>
      </c>
      <c r="BD719" s="15">
        <f t="shared" si="2723"/>
        <v>0</v>
      </c>
      <c r="BE719" s="15">
        <f t="shared" si="2723"/>
        <v>250</v>
      </c>
      <c r="BF719" s="17"/>
      <c r="BG719" s="15">
        <f t="shared" si="2724"/>
        <v>1000</v>
      </c>
      <c r="BH719" s="15">
        <f t="shared" si="2725"/>
        <v>500</v>
      </c>
      <c r="BI719" s="17"/>
      <c r="BJ719" s="22">
        <f>G719/G718</f>
        <v>1</v>
      </c>
      <c r="BK719" s="65">
        <f t="shared" si="2726"/>
        <v>0</v>
      </c>
      <c r="BL719" s="65">
        <f t="shared" si="2726"/>
        <v>0</v>
      </c>
      <c r="BM719" s="6">
        <f t="shared" si="2481"/>
        <v>118.25000000000001</v>
      </c>
      <c r="BN719" s="8">
        <f t="shared" si="2482"/>
        <v>149.0819326565707</v>
      </c>
      <c r="BO719" s="12">
        <f t="shared" si="2483"/>
        <v>132.77401303206696</v>
      </c>
      <c r="BP719" s="50">
        <f>(1-'#Constant'!$A$3)/($J719*'#Constant'!$B$3/'#Constant'!$C$3^($D719-1)+1)+'#Constant'!$A$3</f>
        <v>0.93162790697674425</v>
      </c>
      <c r="BQ719" s="4">
        <f t="shared" si="2484"/>
        <v>149.0819326565707</v>
      </c>
      <c r="BR719" s="50">
        <f>(1-'#Constant'!$A$3)/($K719*'#Constant'!$B$3/'#Constant'!$C$3^($D719-1)+1)+'#Constant'!$A$3</f>
        <v>0.93162790697674425</v>
      </c>
      <c r="BS719" s="4">
        <f t="shared" si="2485"/>
        <v>149.0819326565707</v>
      </c>
      <c r="BT719"/>
    </row>
    <row r="720" spans="1:72" x14ac:dyDescent="0.3">
      <c r="A720">
        <v>3005</v>
      </c>
      <c r="B720" s="18" t="str">
        <f>VLOOKUP(CONCATENATE("CREATURE_NAME_",A720),[1]Localization_Hero!$A:$E,2,FALSE)</f>
        <v>작은 녹색 푸린</v>
      </c>
      <c r="C720" t="s">
        <v>77</v>
      </c>
      <c r="D720">
        <v>1</v>
      </c>
      <c r="E720">
        <v>1</v>
      </c>
      <c r="F720" s="18">
        <v>1</v>
      </c>
      <c r="G720" s="10">
        <v>100</v>
      </c>
      <c r="H720" s="10">
        <v>100</v>
      </c>
      <c r="I720" s="10">
        <v>2500</v>
      </c>
      <c r="J720" s="10">
        <v>25</v>
      </c>
      <c r="K720" s="10">
        <v>25</v>
      </c>
      <c r="L720" s="2"/>
      <c r="M720" s="10">
        <v>100</v>
      </c>
      <c r="N720" s="10">
        <v>0</v>
      </c>
      <c r="O720" s="10">
        <v>0</v>
      </c>
      <c r="P720" s="10">
        <v>100</v>
      </c>
      <c r="Q720" s="10">
        <v>0</v>
      </c>
      <c r="R720" s="10">
        <v>0</v>
      </c>
      <c r="S720" s="10">
        <v>0</v>
      </c>
      <c r="T720" s="10">
        <v>150</v>
      </c>
      <c r="U720" s="10">
        <v>0</v>
      </c>
      <c r="V720" s="10">
        <v>0</v>
      </c>
      <c r="W720" s="2"/>
      <c r="X720" s="10">
        <v>100</v>
      </c>
      <c r="Y720" s="10">
        <v>0</v>
      </c>
      <c r="Z720" s="10">
        <v>0</v>
      </c>
      <c r="AA720" s="10">
        <v>100</v>
      </c>
      <c r="AB720" s="10">
        <v>0</v>
      </c>
      <c r="AC720" s="10">
        <v>0</v>
      </c>
      <c r="AD720" s="10">
        <v>0</v>
      </c>
      <c r="AE720" s="10">
        <v>150</v>
      </c>
      <c r="AF720" s="10">
        <v>0</v>
      </c>
      <c r="AG720" s="10">
        <v>0</v>
      </c>
      <c r="AH720" s="10">
        <v>0</v>
      </c>
      <c r="AI720" s="10">
        <v>0</v>
      </c>
      <c r="AJ720" s="3"/>
      <c r="AK720" s="10">
        <v>0</v>
      </c>
      <c r="AL720" s="10">
        <v>0</v>
      </c>
      <c r="AM720" s="3"/>
      <c r="AN720" s="10">
        <v>0</v>
      </c>
      <c r="AO720" s="10">
        <v>0</v>
      </c>
      <c r="AP720" s="10">
        <v>0</v>
      </c>
      <c r="AQ720" s="10">
        <v>0</v>
      </c>
      <c r="AR720" s="10">
        <v>0</v>
      </c>
      <c r="AS720" s="10">
        <v>0</v>
      </c>
      <c r="AT720" s="10">
        <v>0</v>
      </c>
      <c r="AU720" s="10">
        <v>0</v>
      </c>
      <c r="AV720" s="10">
        <v>0</v>
      </c>
      <c r="AW720" s="10">
        <v>0</v>
      </c>
      <c r="AX720" s="10">
        <v>0</v>
      </c>
      <c r="AY720" s="3"/>
      <c r="AZ720" s="10">
        <v>6000</v>
      </c>
      <c r="BA720" s="10">
        <v>6000</v>
      </c>
      <c r="BB720" s="10">
        <v>0</v>
      </c>
      <c r="BC720" s="10">
        <v>0</v>
      </c>
      <c r="BD720" s="10">
        <v>0</v>
      </c>
      <c r="BE720" s="10">
        <v>250</v>
      </c>
      <c r="BF720" s="3"/>
      <c r="BG720" s="10">
        <v>1000</v>
      </c>
      <c r="BH720" s="10">
        <v>3000</v>
      </c>
      <c r="BI720" s="3"/>
      <c r="BJ720" s="21">
        <v>1</v>
      </c>
      <c r="BK720" s="65">
        <v>0</v>
      </c>
      <c r="BL720" s="65">
        <v>0</v>
      </c>
      <c r="BM720" s="6">
        <f t="shared" si="2481"/>
        <v>118.25000000000001</v>
      </c>
      <c r="BN720" s="8">
        <f t="shared" si="2482"/>
        <v>149.0819326565707</v>
      </c>
      <c r="BO720" s="12">
        <f t="shared" si="2483"/>
        <v>132.77401303206696</v>
      </c>
      <c r="BP720" s="50">
        <f>(1-'#Constant'!$A$3)/($J720*'#Constant'!$B$3/'#Constant'!$C$3^($D720-1)+1)+'#Constant'!$A$3</f>
        <v>0.93162790697674425</v>
      </c>
      <c r="BQ720" s="4">
        <f t="shared" si="2484"/>
        <v>149.0819326565707</v>
      </c>
      <c r="BR720" s="50">
        <f>(1-'#Constant'!$A$3)/($K720*'#Constant'!$B$3/'#Constant'!$C$3^($D720-1)+1)+'#Constant'!$A$3</f>
        <v>0.93162790697674425</v>
      </c>
      <c r="BS720" s="4">
        <f t="shared" si="2485"/>
        <v>149.0819326565707</v>
      </c>
      <c r="BT720">
        <f>BO720/$BO$4*100</f>
        <v>100.91327609170268</v>
      </c>
    </row>
    <row r="721" spans="1:72" s="13" customFormat="1" ht="17.25" thickBot="1" x14ac:dyDescent="0.35">
      <c r="B721" s="20"/>
      <c r="D721" s="14">
        <v>1</v>
      </c>
      <c r="E721" s="14">
        <v>1</v>
      </c>
      <c r="F721" s="19">
        <v>1</v>
      </c>
      <c r="G721" s="15">
        <f t="shared" ref="G721:H721" si="2731">G720</f>
        <v>100</v>
      </c>
      <c r="H721" s="15">
        <f t="shared" si="2731"/>
        <v>100</v>
      </c>
      <c r="I721" s="15">
        <v>2500</v>
      </c>
      <c r="J721" s="15">
        <v>25</v>
      </c>
      <c r="K721" s="15">
        <v>25</v>
      </c>
      <c r="L721" s="16"/>
      <c r="M721" s="15">
        <f t="shared" ref="M721:V721" si="2732">M720</f>
        <v>100</v>
      </c>
      <c r="N721" s="15">
        <f t="shared" si="2732"/>
        <v>0</v>
      </c>
      <c r="O721" s="15">
        <f t="shared" si="2732"/>
        <v>0</v>
      </c>
      <c r="P721" s="15">
        <v>100</v>
      </c>
      <c r="Q721" s="15">
        <f t="shared" si="2732"/>
        <v>0</v>
      </c>
      <c r="R721" s="15">
        <f t="shared" si="2732"/>
        <v>0</v>
      </c>
      <c r="S721" s="15">
        <f t="shared" si="2732"/>
        <v>0</v>
      </c>
      <c r="T721" s="15">
        <f t="shared" si="2732"/>
        <v>150</v>
      </c>
      <c r="U721" s="15">
        <f t="shared" si="2732"/>
        <v>0</v>
      </c>
      <c r="V721" s="15">
        <f t="shared" si="2732"/>
        <v>0</v>
      </c>
      <c r="W721" s="16"/>
      <c r="X721" s="15">
        <f t="shared" ref="X721:AI721" si="2733">X720</f>
        <v>100</v>
      </c>
      <c r="Y721" s="15">
        <f t="shared" si="2733"/>
        <v>0</v>
      </c>
      <c r="Z721" s="15">
        <f t="shared" si="2733"/>
        <v>0</v>
      </c>
      <c r="AA721" s="15">
        <v>100</v>
      </c>
      <c r="AB721" s="15">
        <f t="shared" si="2733"/>
        <v>0</v>
      </c>
      <c r="AC721" s="15">
        <f t="shared" si="2733"/>
        <v>0</v>
      </c>
      <c r="AD721" s="15">
        <f t="shared" si="2733"/>
        <v>0</v>
      </c>
      <c r="AE721" s="15">
        <f t="shared" si="2733"/>
        <v>150</v>
      </c>
      <c r="AF721" s="15">
        <f t="shared" si="2733"/>
        <v>0</v>
      </c>
      <c r="AG721" s="15">
        <f t="shared" si="2733"/>
        <v>0</v>
      </c>
      <c r="AH721" s="15">
        <f t="shared" si="2733"/>
        <v>0</v>
      </c>
      <c r="AI721" s="15">
        <f t="shared" si="2733"/>
        <v>0</v>
      </c>
      <c r="AJ721" s="17"/>
      <c r="AK721" s="15">
        <f>AK720</f>
        <v>0</v>
      </c>
      <c r="AL721" s="15">
        <f>AL720</f>
        <v>0</v>
      </c>
      <c r="AM721" s="17"/>
      <c r="AN721" s="15">
        <f t="shared" ref="AN721:AX721" si="2734">AN720</f>
        <v>0</v>
      </c>
      <c r="AO721" s="15">
        <f t="shared" si="2734"/>
        <v>0</v>
      </c>
      <c r="AP721" s="15">
        <f t="shared" si="2734"/>
        <v>0</v>
      </c>
      <c r="AQ721" s="15">
        <f t="shared" si="2734"/>
        <v>0</v>
      </c>
      <c r="AR721" s="15">
        <f t="shared" si="2734"/>
        <v>0</v>
      </c>
      <c r="AS721" s="15">
        <f t="shared" si="2734"/>
        <v>0</v>
      </c>
      <c r="AT721" s="15">
        <f t="shared" si="2734"/>
        <v>0</v>
      </c>
      <c r="AU721" s="15">
        <f t="shared" si="2734"/>
        <v>0</v>
      </c>
      <c r="AV721" s="15">
        <f t="shared" si="2734"/>
        <v>0</v>
      </c>
      <c r="AW721" s="15">
        <f t="shared" si="2734"/>
        <v>0</v>
      </c>
      <c r="AX721" s="15">
        <f t="shared" si="2734"/>
        <v>0</v>
      </c>
      <c r="AY721" s="17"/>
      <c r="AZ721" s="15">
        <f t="shared" ref="AZ721:BD721" si="2735">AZ720</f>
        <v>6000</v>
      </c>
      <c r="BA721" s="15">
        <f t="shared" si="2735"/>
        <v>6000</v>
      </c>
      <c r="BB721" s="15">
        <v>0</v>
      </c>
      <c r="BC721" s="15">
        <f t="shared" si="2735"/>
        <v>0</v>
      </c>
      <c r="BD721" s="15">
        <f t="shared" si="2735"/>
        <v>0</v>
      </c>
      <c r="BE721" s="15">
        <f t="shared" ref="BE721" si="2736">BE720</f>
        <v>250</v>
      </c>
      <c r="BF721" s="17"/>
      <c r="BG721" s="15">
        <f t="shared" ref="BG721:BH721" si="2737">BG720</f>
        <v>1000</v>
      </c>
      <c r="BH721" s="15">
        <f t="shared" si="2737"/>
        <v>3000</v>
      </c>
      <c r="BI721" s="17"/>
      <c r="BJ721" s="22">
        <f>G721/G720</f>
        <v>1</v>
      </c>
      <c r="BK721" s="65">
        <f>BK720</f>
        <v>0</v>
      </c>
      <c r="BL721" s="65">
        <f>BL720</f>
        <v>0</v>
      </c>
      <c r="BM721" s="6">
        <f t="shared" si="2481"/>
        <v>118.25000000000001</v>
      </c>
      <c r="BN721" s="8">
        <f t="shared" si="2482"/>
        <v>149.0819326565707</v>
      </c>
      <c r="BO721" s="12">
        <f t="shared" si="2483"/>
        <v>132.77401303206696</v>
      </c>
      <c r="BP721" s="50">
        <f>(1-'#Constant'!$A$3)/($J721*'#Constant'!$B$3/'#Constant'!$C$3^($D721-1)+1)+'#Constant'!$A$3</f>
        <v>0.93162790697674425</v>
      </c>
      <c r="BQ721" s="4">
        <f t="shared" si="2484"/>
        <v>149.0819326565707</v>
      </c>
      <c r="BR721" s="50">
        <f>(1-'#Constant'!$A$3)/($K721*'#Constant'!$B$3/'#Constant'!$C$3^($D721-1)+1)+'#Constant'!$A$3</f>
        <v>0.93162790697674425</v>
      </c>
      <c r="BS721" s="4">
        <f t="shared" si="2485"/>
        <v>149.0819326565707</v>
      </c>
      <c r="BT721"/>
    </row>
    <row r="722" spans="1:72" x14ac:dyDescent="0.3">
      <c r="A722">
        <v>3006</v>
      </c>
      <c r="B722" s="18" t="str">
        <f>VLOOKUP(CONCATENATE("CREATURE_NAME_",A722),[1]Localization_Hero!$A:$E,2,FALSE)</f>
        <v>작은 파란색 푸린</v>
      </c>
      <c r="C722" t="s">
        <v>77</v>
      </c>
      <c r="D722">
        <v>1</v>
      </c>
      <c r="E722">
        <v>1</v>
      </c>
      <c r="F722" s="18">
        <v>1</v>
      </c>
      <c r="G722" s="10">
        <v>100</v>
      </c>
      <c r="H722" s="10">
        <v>100</v>
      </c>
      <c r="I722" s="10">
        <v>2500</v>
      </c>
      <c r="J722" s="10">
        <v>25</v>
      </c>
      <c r="K722" s="10">
        <v>25</v>
      </c>
      <c r="L722" s="2"/>
      <c r="M722" s="10">
        <v>100</v>
      </c>
      <c r="N722" s="10">
        <v>0</v>
      </c>
      <c r="O722" s="10">
        <v>0</v>
      </c>
      <c r="P722" s="10">
        <v>100</v>
      </c>
      <c r="Q722" s="10">
        <v>0</v>
      </c>
      <c r="R722" s="10">
        <v>0</v>
      </c>
      <c r="S722" s="10">
        <v>0</v>
      </c>
      <c r="T722" s="10">
        <v>150</v>
      </c>
      <c r="U722" s="10">
        <v>0</v>
      </c>
      <c r="V722" s="10">
        <v>0</v>
      </c>
      <c r="W722" s="2"/>
      <c r="X722" s="10">
        <v>100</v>
      </c>
      <c r="Y722" s="10">
        <v>0</v>
      </c>
      <c r="Z722" s="10">
        <v>0</v>
      </c>
      <c r="AA722" s="10">
        <v>100</v>
      </c>
      <c r="AB722" s="10">
        <v>0</v>
      </c>
      <c r="AC722" s="10">
        <v>0</v>
      </c>
      <c r="AD722" s="10">
        <v>0</v>
      </c>
      <c r="AE722" s="10">
        <v>150</v>
      </c>
      <c r="AF722" s="10">
        <v>0</v>
      </c>
      <c r="AG722" s="10">
        <v>0</v>
      </c>
      <c r="AH722" s="10">
        <v>0</v>
      </c>
      <c r="AI722" s="10">
        <v>0</v>
      </c>
      <c r="AJ722" s="3"/>
      <c r="AK722" s="10">
        <v>0</v>
      </c>
      <c r="AL722" s="10">
        <v>0</v>
      </c>
      <c r="AM722" s="3"/>
      <c r="AN722" s="10">
        <v>0</v>
      </c>
      <c r="AO722" s="10">
        <v>0</v>
      </c>
      <c r="AP722" s="10">
        <v>0</v>
      </c>
      <c r="AQ722" s="10">
        <v>0</v>
      </c>
      <c r="AR722" s="10">
        <v>0</v>
      </c>
      <c r="AS722" s="10">
        <v>0</v>
      </c>
      <c r="AT722" s="10">
        <v>0</v>
      </c>
      <c r="AU722" s="10">
        <v>0</v>
      </c>
      <c r="AV722" s="10">
        <v>0</v>
      </c>
      <c r="AW722" s="10">
        <v>0</v>
      </c>
      <c r="AX722" s="10">
        <v>0</v>
      </c>
      <c r="AY722" s="3"/>
      <c r="AZ722" s="10">
        <v>6000</v>
      </c>
      <c r="BA722" s="10">
        <v>6000</v>
      </c>
      <c r="BB722" s="10">
        <v>0</v>
      </c>
      <c r="BC722" s="10">
        <v>0</v>
      </c>
      <c r="BD722" s="10">
        <v>0</v>
      </c>
      <c r="BE722" s="10">
        <v>250</v>
      </c>
      <c r="BF722" s="3"/>
      <c r="BG722" s="10">
        <v>1000</v>
      </c>
      <c r="BH722" s="10">
        <v>3000</v>
      </c>
      <c r="BI722" s="3"/>
      <c r="BJ722" s="21">
        <v>1</v>
      </c>
      <c r="BK722" s="65">
        <v>0</v>
      </c>
      <c r="BL722" s="65">
        <v>0</v>
      </c>
      <c r="BM722" s="6">
        <f t="shared" si="2481"/>
        <v>118.25000000000001</v>
      </c>
      <c r="BN722" s="8">
        <f t="shared" si="2482"/>
        <v>149.0819326565707</v>
      </c>
      <c r="BO722" s="12">
        <f t="shared" si="2483"/>
        <v>132.77401303206696</v>
      </c>
      <c r="BP722" s="50">
        <f>(1-'#Constant'!$A$3)/($J722*'#Constant'!$B$3/'#Constant'!$C$3^($D722-1)+1)+'#Constant'!$A$3</f>
        <v>0.93162790697674425</v>
      </c>
      <c r="BQ722" s="4">
        <f t="shared" si="2484"/>
        <v>149.0819326565707</v>
      </c>
      <c r="BR722" s="50">
        <f>(1-'#Constant'!$A$3)/($K722*'#Constant'!$B$3/'#Constant'!$C$3^($D722-1)+1)+'#Constant'!$A$3</f>
        <v>0.93162790697674425</v>
      </c>
      <c r="BS722" s="4">
        <f t="shared" si="2485"/>
        <v>149.0819326565707</v>
      </c>
      <c r="BT722">
        <f>BO722/$BO$4*100</f>
        <v>100.91327609170268</v>
      </c>
    </row>
    <row r="723" spans="1:72" s="13" customFormat="1" ht="17.25" thickBot="1" x14ac:dyDescent="0.35">
      <c r="B723" s="20"/>
      <c r="D723" s="14">
        <v>1</v>
      </c>
      <c r="E723" s="14">
        <v>1</v>
      </c>
      <c r="F723" s="19">
        <v>1</v>
      </c>
      <c r="G723" s="15">
        <f t="shared" ref="G723:H723" si="2738">G722</f>
        <v>100</v>
      </c>
      <c r="H723" s="15">
        <f t="shared" si="2738"/>
        <v>100</v>
      </c>
      <c r="I723" s="15">
        <v>2500</v>
      </c>
      <c r="J723" s="15">
        <v>25</v>
      </c>
      <c r="K723" s="15">
        <v>25</v>
      </c>
      <c r="L723" s="16"/>
      <c r="M723" s="15">
        <f t="shared" ref="M723:V723" si="2739">M722</f>
        <v>100</v>
      </c>
      <c r="N723" s="15">
        <f t="shared" si="2739"/>
        <v>0</v>
      </c>
      <c r="O723" s="15">
        <f t="shared" si="2739"/>
        <v>0</v>
      </c>
      <c r="P723" s="15">
        <v>100</v>
      </c>
      <c r="Q723" s="15">
        <f t="shared" si="2739"/>
        <v>0</v>
      </c>
      <c r="R723" s="15">
        <f t="shared" si="2739"/>
        <v>0</v>
      </c>
      <c r="S723" s="15">
        <f t="shared" si="2739"/>
        <v>0</v>
      </c>
      <c r="T723" s="15">
        <f t="shared" si="2739"/>
        <v>150</v>
      </c>
      <c r="U723" s="15">
        <f t="shared" si="2739"/>
        <v>0</v>
      </c>
      <c r="V723" s="15">
        <f t="shared" si="2739"/>
        <v>0</v>
      </c>
      <c r="W723" s="16"/>
      <c r="X723" s="15">
        <f t="shared" ref="X723:AI723" si="2740">X722</f>
        <v>100</v>
      </c>
      <c r="Y723" s="15">
        <f t="shared" si="2740"/>
        <v>0</v>
      </c>
      <c r="Z723" s="15">
        <f t="shared" si="2740"/>
        <v>0</v>
      </c>
      <c r="AA723" s="15">
        <v>100</v>
      </c>
      <c r="AB723" s="15">
        <f t="shared" si="2740"/>
        <v>0</v>
      </c>
      <c r="AC723" s="15">
        <f t="shared" si="2740"/>
        <v>0</v>
      </c>
      <c r="AD723" s="15">
        <f t="shared" si="2740"/>
        <v>0</v>
      </c>
      <c r="AE723" s="15">
        <f t="shared" si="2740"/>
        <v>150</v>
      </c>
      <c r="AF723" s="15">
        <f t="shared" si="2740"/>
        <v>0</v>
      </c>
      <c r="AG723" s="15">
        <f t="shared" si="2740"/>
        <v>0</v>
      </c>
      <c r="AH723" s="15">
        <f t="shared" si="2740"/>
        <v>0</v>
      </c>
      <c r="AI723" s="15">
        <f t="shared" si="2740"/>
        <v>0</v>
      </c>
      <c r="AJ723" s="17"/>
      <c r="AK723" s="15">
        <f>AK722</f>
        <v>0</v>
      </c>
      <c r="AL723" s="15">
        <f>AL722</f>
        <v>0</v>
      </c>
      <c r="AM723" s="17"/>
      <c r="AN723" s="15">
        <f t="shared" ref="AN723:AX723" si="2741">AN722</f>
        <v>0</v>
      </c>
      <c r="AO723" s="15">
        <f t="shared" si="2741"/>
        <v>0</v>
      </c>
      <c r="AP723" s="15">
        <f t="shared" si="2741"/>
        <v>0</v>
      </c>
      <c r="AQ723" s="15">
        <f t="shared" si="2741"/>
        <v>0</v>
      </c>
      <c r="AR723" s="15">
        <f t="shared" si="2741"/>
        <v>0</v>
      </c>
      <c r="AS723" s="15">
        <f t="shared" si="2741"/>
        <v>0</v>
      </c>
      <c r="AT723" s="15">
        <f t="shared" si="2741"/>
        <v>0</v>
      </c>
      <c r="AU723" s="15">
        <f t="shared" si="2741"/>
        <v>0</v>
      </c>
      <c r="AV723" s="15">
        <f t="shared" si="2741"/>
        <v>0</v>
      </c>
      <c r="AW723" s="15">
        <f t="shared" si="2741"/>
        <v>0</v>
      </c>
      <c r="AX723" s="15">
        <f t="shared" si="2741"/>
        <v>0</v>
      </c>
      <c r="AY723" s="17"/>
      <c r="AZ723" s="15">
        <f t="shared" ref="AZ723:BD723" si="2742">AZ722</f>
        <v>6000</v>
      </c>
      <c r="BA723" s="15">
        <f t="shared" si="2742"/>
        <v>6000</v>
      </c>
      <c r="BB723" s="15">
        <v>0</v>
      </c>
      <c r="BC723" s="15">
        <f t="shared" si="2742"/>
        <v>0</v>
      </c>
      <c r="BD723" s="15">
        <f t="shared" si="2742"/>
        <v>0</v>
      </c>
      <c r="BE723" s="15">
        <f t="shared" ref="BE723" si="2743">BE722</f>
        <v>250</v>
      </c>
      <c r="BF723" s="17"/>
      <c r="BG723" s="15">
        <f t="shared" ref="BG723:BH723" si="2744">BG722</f>
        <v>1000</v>
      </c>
      <c r="BH723" s="15">
        <f t="shared" si="2744"/>
        <v>3000</v>
      </c>
      <c r="BI723" s="17"/>
      <c r="BJ723" s="22">
        <f>G723/G722</f>
        <v>1</v>
      </c>
      <c r="BK723" s="65">
        <f t="shared" ref="BK723:BL723" si="2745">BK722</f>
        <v>0</v>
      </c>
      <c r="BL723" s="65">
        <f t="shared" si="2745"/>
        <v>0</v>
      </c>
      <c r="BM723" s="6">
        <f t="shared" si="2481"/>
        <v>118.25000000000001</v>
      </c>
      <c r="BN723" s="8">
        <f t="shared" si="2482"/>
        <v>149.0819326565707</v>
      </c>
      <c r="BO723" s="12">
        <f t="shared" si="2483"/>
        <v>132.77401303206696</v>
      </c>
      <c r="BP723" s="50">
        <f>(1-'#Constant'!$A$3)/($J723*'#Constant'!$B$3/'#Constant'!$C$3^($D723-1)+1)+'#Constant'!$A$3</f>
        <v>0.93162790697674425</v>
      </c>
      <c r="BQ723" s="4">
        <f t="shared" si="2484"/>
        <v>149.0819326565707</v>
      </c>
      <c r="BR723" s="50">
        <f>(1-'#Constant'!$A$3)/($K723*'#Constant'!$B$3/'#Constant'!$C$3^($D723-1)+1)+'#Constant'!$A$3</f>
        <v>0.93162790697674425</v>
      </c>
      <c r="BS723" s="4">
        <f t="shared" si="2485"/>
        <v>149.0819326565707</v>
      </c>
      <c r="BT723"/>
    </row>
    <row r="724" spans="1:72" x14ac:dyDescent="0.3">
      <c r="A724">
        <v>3007</v>
      </c>
      <c r="B724" s="18" t="str">
        <f>VLOOKUP(CONCATENATE("CREATURE_NAME_",A724),[1]Localization_Hero!$A:$E,2,FALSE)</f>
        <v>작은 보라색 푸린</v>
      </c>
      <c r="C724" t="s">
        <v>77</v>
      </c>
      <c r="D724">
        <v>1</v>
      </c>
      <c r="E724">
        <v>1</v>
      </c>
      <c r="F724" s="18">
        <v>1</v>
      </c>
      <c r="G724" s="10">
        <v>100</v>
      </c>
      <c r="H724" s="10">
        <v>100</v>
      </c>
      <c r="I724" s="10">
        <v>2500</v>
      </c>
      <c r="J724" s="10">
        <v>25</v>
      </c>
      <c r="K724" s="10">
        <v>25</v>
      </c>
      <c r="L724" s="2"/>
      <c r="M724" s="10">
        <v>100</v>
      </c>
      <c r="N724" s="10">
        <v>0</v>
      </c>
      <c r="O724" s="10">
        <v>0</v>
      </c>
      <c r="P724" s="10">
        <v>100</v>
      </c>
      <c r="Q724" s="10">
        <v>0</v>
      </c>
      <c r="R724" s="10">
        <v>0</v>
      </c>
      <c r="S724" s="10">
        <v>0</v>
      </c>
      <c r="T724" s="10">
        <v>150</v>
      </c>
      <c r="U724" s="10">
        <v>0</v>
      </c>
      <c r="V724" s="10">
        <v>0</v>
      </c>
      <c r="W724" s="2"/>
      <c r="X724" s="10">
        <v>100</v>
      </c>
      <c r="Y724" s="10">
        <v>0</v>
      </c>
      <c r="Z724" s="10">
        <v>0</v>
      </c>
      <c r="AA724" s="10">
        <v>100</v>
      </c>
      <c r="AB724" s="10">
        <v>0</v>
      </c>
      <c r="AC724" s="10">
        <v>0</v>
      </c>
      <c r="AD724" s="10">
        <v>0</v>
      </c>
      <c r="AE724" s="10">
        <v>150</v>
      </c>
      <c r="AF724" s="10">
        <v>0</v>
      </c>
      <c r="AG724" s="10">
        <v>0</v>
      </c>
      <c r="AH724" s="10">
        <v>0</v>
      </c>
      <c r="AI724" s="10">
        <v>0</v>
      </c>
      <c r="AJ724" s="3"/>
      <c r="AK724" s="10">
        <v>0</v>
      </c>
      <c r="AL724" s="10">
        <v>0</v>
      </c>
      <c r="AM724" s="3"/>
      <c r="AN724" s="10">
        <v>0</v>
      </c>
      <c r="AO724" s="10">
        <v>0</v>
      </c>
      <c r="AP724" s="10">
        <v>0</v>
      </c>
      <c r="AQ724" s="10">
        <v>0</v>
      </c>
      <c r="AR724" s="10">
        <v>0</v>
      </c>
      <c r="AS724" s="10">
        <v>0</v>
      </c>
      <c r="AT724" s="10">
        <v>0</v>
      </c>
      <c r="AU724" s="10">
        <v>0</v>
      </c>
      <c r="AV724" s="10">
        <v>0</v>
      </c>
      <c r="AW724" s="10">
        <v>0</v>
      </c>
      <c r="AX724" s="10">
        <v>0</v>
      </c>
      <c r="AY724" s="3"/>
      <c r="AZ724" s="10">
        <v>6000</v>
      </c>
      <c r="BA724" s="10">
        <v>6000</v>
      </c>
      <c r="BB724" s="10">
        <v>0</v>
      </c>
      <c r="BC724" s="10">
        <v>0</v>
      </c>
      <c r="BD724" s="10">
        <v>0</v>
      </c>
      <c r="BE724" s="10">
        <v>250</v>
      </c>
      <c r="BF724" s="3"/>
      <c r="BG724" s="10">
        <v>1000</v>
      </c>
      <c r="BH724" s="10">
        <v>3000</v>
      </c>
      <c r="BI724" s="3"/>
      <c r="BJ724" s="21">
        <v>1</v>
      </c>
      <c r="BK724" s="65">
        <v>0</v>
      </c>
      <c r="BL724" s="65">
        <v>0</v>
      </c>
      <c r="BM724" s="6">
        <f t="shared" si="2481"/>
        <v>118.25000000000001</v>
      </c>
      <c r="BN724" s="8">
        <f t="shared" si="2482"/>
        <v>149.0819326565707</v>
      </c>
      <c r="BO724" s="12">
        <f t="shared" si="2483"/>
        <v>132.77401303206696</v>
      </c>
      <c r="BP724" s="50">
        <f>(1-'#Constant'!$A$3)/($J724*'#Constant'!$B$3/'#Constant'!$C$3^($D724-1)+1)+'#Constant'!$A$3</f>
        <v>0.93162790697674425</v>
      </c>
      <c r="BQ724" s="4">
        <f t="shared" si="2484"/>
        <v>149.0819326565707</v>
      </c>
      <c r="BR724" s="50">
        <f>(1-'#Constant'!$A$3)/($K724*'#Constant'!$B$3/'#Constant'!$C$3^($D724-1)+1)+'#Constant'!$A$3</f>
        <v>0.93162790697674425</v>
      </c>
      <c r="BS724" s="4">
        <f t="shared" si="2485"/>
        <v>149.0819326565707</v>
      </c>
      <c r="BT724">
        <f>BO724/$BO$4*100</f>
        <v>100.91327609170268</v>
      </c>
    </row>
    <row r="725" spans="1:72" s="13" customFormat="1" ht="17.25" thickBot="1" x14ac:dyDescent="0.35">
      <c r="B725" s="20"/>
      <c r="D725" s="14">
        <v>1</v>
      </c>
      <c r="E725" s="14">
        <v>1</v>
      </c>
      <c r="F725" s="19">
        <v>1</v>
      </c>
      <c r="G725" s="15">
        <f t="shared" ref="G725:H725" si="2746">G724</f>
        <v>100</v>
      </c>
      <c r="H725" s="15">
        <f t="shared" si="2746"/>
        <v>100</v>
      </c>
      <c r="I725" s="15">
        <v>2500</v>
      </c>
      <c r="J725" s="15">
        <v>25</v>
      </c>
      <c r="K725" s="15">
        <v>25</v>
      </c>
      <c r="L725" s="16"/>
      <c r="M725" s="15">
        <f t="shared" ref="M725:V725" si="2747">M724</f>
        <v>100</v>
      </c>
      <c r="N725" s="15">
        <f t="shared" si="2747"/>
        <v>0</v>
      </c>
      <c r="O725" s="15">
        <f t="shared" si="2747"/>
        <v>0</v>
      </c>
      <c r="P725" s="15">
        <v>100</v>
      </c>
      <c r="Q725" s="15">
        <f t="shared" si="2747"/>
        <v>0</v>
      </c>
      <c r="R725" s="15">
        <f t="shared" si="2747"/>
        <v>0</v>
      </c>
      <c r="S725" s="15">
        <f t="shared" si="2747"/>
        <v>0</v>
      </c>
      <c r="T725" s="15">
        <f t="shared" si="2747"/>
        <v>150</v>
      </c>
      <c r="U725" s="15">
        <f t="shared" si="2747"/>
        <v>0</v>
      </c>
      <c r="V725" s="15">
        <f t="shared" si="2747"/>
        <v>0</v>
      </c>
      <c r="W725" s="16"/>
      <c r="X725" s="15">
        <f t="shared" ref="X725:AI725" si="2748">X724</f>
        <v>100</v>
      </c>
      <c r="Y725" s="15">
        <f t="shared" si="2748"/>
        <v>0</v>
      </c>
      <c r="Z725" s="15">
        <f t="shared" si="2748"/>
        <v>0</v>
      </c>
      <c r="AA725" s="15">
        <v>100</v>
      </c>
      <c r="AB725" s="15">
        <f t="shared" si="2748"/>
        <v>0</v>
      </c>
      <c r="AC725" s="15">
        <f t="shared" si="2748"/>
        <v>0</v>
      </c>
      <c r="AD725" s="15">
        <f t="shared" si="2748"/>
        <v>0</v>
      </c>
      <c r="AE725" s="15">
        <f t="shared" si="2748"/>
        <v>150</v>
      </c>
      <c r="AF725" s="15">
        <f t="shared" si="2748"/>
        <v>0</v>
      </c>
      <c r="AG725" s="15">
        <f t="shared" si="2748"/>
        <v>0</v>
      </c>
      <c r="AH725" s="15">
        <f t="shared" si="2748"/>
        <v>0</v>
      </c>
      <c r="AI725" s="15">
        <f t="shared" si="2748"/>
        <v>0</v>
      </c>
      <c r="AJ725" s="17"/>
      <c r="AK725" s="15">
        <f>AK724</f>
        <v>0</v>
      </c>
      <c r="AL725" s="15">
        <f>AL724</f>
        <v>0</v>
      </c>
      <c r="AM725" s="17"/>
      <c r="AN725" s="15">
        <f t="shared" ref="AN725:AX725" si="2749">AN724</f>
        <v>0</v>
      </c>
      <c r="AO725" s="15">
        <f t="shared" si="2749"/>
        <v>0</v>
      </c>
      <c r="AP725" s="15">
        <f t="shared" si="2749"/>
        <v>0</v>
      </c>
      <c r="AQ725" s="15">
        <f t="shared" si="2749"/>
        <v>0</v>
      </c>
      <c r="AR725" s="15">
        <f t="shared" si="2749"/>
        <v>0</v>
      </c>
      <c r="AS725" s="15">
        <f t="shared" si="2749"/>
        <v>0</v>
      </c>
      <c r="AT725" s="15">
        <f t="shared" si="2749"/>
        <v>0</v>
      </c>
      <c r="AU725" s="15">
        <f t="shared" si="2749"/>
        <v>0</v>
      </c>
      <c r="AV725" s="15">
        <f t="shared" si="2749"/>
        <v>0</v>
      </c>
      <c r="AW725" s="15">
        <f t="shared" si="2749"/>
        <v>0</v>
      </c>
      <c r="AX725" s="15">
        <f t="shared" si="2749"/>
        <v>0</v>
      </c>
      <c r="AY725" s="17"/>
      <c r="AZ725" s="15">
        <f t="shared" ref="AZ725:BD725" si="2750">AZ724</f>
        <v>6000</v>
      </c>
      <c r="BA725" s="15">
        <f t="shared" si="2750"/>
        <v>6000</v>
      </c>
      <c r="BB725" s="15">
        <v>0</v>
      </c>
      <c r="BC725" s="15">
        <f t="shared" si="2750"/>
        <v>0</v>
      </c>
      <c r="BD725" s="15">
        <f t="shared" si="2750"/>
        <v>0</v>
      </c>
      <c r="BE725" s="15">
        <f t="shared" ref="BE725" si="2751">BE724</f>
        <v>250</v>
      </c>
      <c r="BF725" s="17"/>
      <c r="BG725" s="15">
        <f t="shared" ref="BG725:BH725" si="2752">BG724</f>
        <v>1000</v>
      </c>
      <c r="BH725" s="15">
        <f t="shared" si="2752"/>
        <v>3000</v>
      </c>
      <c r="BI725" s="17"/>
      <c r="BJ725" s="22">
        <f>G725/G724</f>
        <v>1</v>
      </c>
      <c r="BK725" s="65">
        <f t="shared" ref="BK725:BL725" si="2753">BK724</f>
        <v>0</v>
      </c>
      <c r="BL725" s="65">
        <f t="shared" si="2753"/>
        <v>0</v>
      </c>
      <c r="BM725" s="6">
        <f t="shared" si="2481"/>
        <v>118.25000000000001</v>
      </c>
      <c r="BN725" s="8">
        <f t="shared" si="2482"/>
        <v>149.0819326565707</v>
      </c>
      <c r="BO725" s="12">
        <f t="shared" si="2483"/>
        <v>132.77401303206696</v>
      </c>
      <c r="BP725" s="50">
        <f>(1-'#Constant'!$A$3)/($J725*'#Constant'!$B$3/'#Constant'!$C$3^($D725-1)+1)+'#Constant'!$A$3</f>
        <v>0.93162790697674425</v>
      </c>
      <c r="BQ725" s="4">
        <f t="shared" si="2484"/>
        <v>149.0819326565707</v>
      </c>
      <c r="BR725" s="50">
        <f>(1-'#Constant'!$A$3)/($K725*'#Constant'!$B$3/'#Constant'!$C$3^($D725-1)+1)+'#Constant'!$A$3</f>
        <v>0.93162790697674425</v>
      </c>
      <c r="BS725" s="4">
        <f t="shared" si="2485"/>
        <v>149.0819326565707</v>
      </c>
      <c r="BT725"/>
    </row>
    <row r="726" spans="1:72" x14ac:dyDescent="0.3">
      <c r="A726">
        <v>3008</v>
      </c>
      <c r="B726" s="18" t="str">
        <f>VLOOKUP(CONCATENATE("CREATURE_NAME_",A726),[1]Localization_Hero!$A:$E,2,FALSE)</f>
        <v>녹색 푸린</v>
      </c>
      <c r="C726" t="s">
        <v>77</v>
      </c>
      <c r="D726">
        <v>1</v>
      </c>
      <c r="E726">
        <v>1</v>
      </c>
      <c r="F726" s="18">
        <v>1</v>
      </c>
      <c r="G726" s="10">
        <v>100</v>
      </c>
      <c r="H726" s="10">
        <v>100</v>
      </c>
      <c r="I726" s="10">
        <v>2500</v>
      </c>
      <c r="J726" s="10">
        <v>25</v>
      </c>
      <c r="K726" s="10">
        <v>25</v>
      </c>
      <c r="L726" s="2"/>
      <c r="M726" s="10">
        <v>100</v>
      </c>
      <c r="N726" s="10">
        <v>0</v>
      </c>
      <c r="O726" s="10">
        <v>0</v>
      </c>
      <c r="P726" s="10">
        <v>100</v>
      </c>
      <c r="Q726" s="10">
        <v>0</v>
      </c>
      <c r="R726" s="10">
        <v>0</v>
      </c>
      <c r="S726" s="10">
        <v>0</v>
      </c>
      <c r="T726" s="10">
        <v>150</v>
      </c>
      <c r="U726" s="10">
        <v>0</v>
      </c>
      <c r="V726" s="10">
        <v>0</v>
      </c>
      <c r="W726" s="2"/>
      <c r="X726" s="10">
        <v>100</v>
      </c>
      <c r="Y726" s="10">
        <v>0</v>
      </c>
      <c r="Z726" s="10">
        <v>0</v>
      </c>
      <c r="AA726" s="10">
        <v>100</v>
      </c>
      <c r="AB726" s="10">
        <v>0</v>
      </c>
      <c r="AC726" s="10">
        <v>0</v>
      </c>
      <c r="AD726" s="10">
        <v>0</v>
      </c>
      <c r="AE726" s="10">
        <v>150</v>
      </c>
      <c r="AF726" s="10">
        <v>0</v>
      </c>
      <c r="AG726" s="10">
        <v>0</v>
      </c>
      <c r="AH726" s="10">
        <v>0</v>
      </c>
      <c r="AI726" s="10">
        <v>0</v>
      </c>
      <c r="AJ726" s="3"/>
      <c r="AK726" s="10">
        <v>0</v>
      </c>
      <c r="AL726" s="10">
        <v>0</v>
      </c>
      <c r="AM726" s="3"/>
      <c r="AN726" s="10">
        <v>0</v>
      </c>
      <c r="AO726" s="10">
        <v>0</v>
      </c>
      <c r="AP726" s="10">
        <v>0</v>
      </c>
      <c r="AQ726" s="10">
        <v>0</v>
      </c>
      <c r="AR726" s="10">
        <v>0</v>
      </c>
      <c r="AS726" s="10">
        <v>0</v>
      </c>
      <c r="AT726" s="10">
        <v>0</v>
      </c>
      <c r="AU726" s="10">
        <v>0</v>
      </c>
      <c r="AV726" s="10">
        <v>0</v>
      </c>
      <c r="AW726" s="10">
        <v>0</v>
      </c>
      <c r="AX726" s="10">
        <v>0</v>
      </c>
      <c r="AY726" s="3"/>
      <c r="AZ726" s="10">
        <v>6000</v>
      </c>
      <c r="BA726" s="10">
        <v>6000</v>
      </c>
      <c r="BB726" s="10">
        <v>0</v>
      </c>
      <c r="BC726" s="10">
        <v>0</v>
      </c>
      <c r="BD726" s="10">
        <v>0</v>
      </c>
      <c r="BE726" s="10">
        <v>250</v>
      </c>
      <c r="BF726" s="3"/>
      <c r="BG726" s="10">
        <v>1000</v>
      </c>
      <c r="BH726" s="10">
        <v>3000</v>
      </c>
      <c r="BI726" s="3"/>
      <c r="BJ726" s="21">
        <v>1</v>
      </c>
      <c r="BK726" s="65">
        <v>0</v>
      </c>
      <c r="BL726" s="65">
        <v>0</v>
      </c>
      <c r="BM726" s="6">
        <f t="shared" si="2481"/>
        <v>118.25000000000001</v>
      </c>
      <c r="BN726" s="8">
        <f t="shared" si="2482"/>
        <v>149.0819326565707</v>
      </c>
      <c r="BO726" s="12">
        <f t="shared" si="2483"/>
        <v>132.77401303206696</v>
      </c>
      <c r="BP726" s="50">
        <f>(1-'#Constant'!$A$3)/($J726*'#Constant'!$B$3/'#Constant'!$C$3^($D726-1)+1)+'#Constant'!$A$3</f>
        <v>0.93162790697674425</v>
      </c>
      <c r="BQ726" s="4">
        <f t="shared" si="2484"/>
        <v>149.0819326565707</v>
      </c>
      <c r="BR726" s="50">
        <f>(1-'#Constant'!$A$3)/($K726*'#Constant'!$B$3/'#Constant'!$C$3^($D726-1)+1)+'#Constant'!$A$3</f>
        <v>0.93162790697674425</v>
      </c>
      <c r="BS726" s="4">
        <f t="shared" si="2485"/>
        <v>149.0819326565707</v>
      </c>
      <c r="BT726">
        <f>BO726/$BO$4*100</f>
        <v>100.91327609170268</v>
      </c>
    </row>
    <row r="727" spans="1:72" s="13" customFormat="1" ht="17.25" thickBot="1" x14ac:dyDescent="0.35">
      <c r="B727" s="20"/>
      <c r="D727" s="14">
        <v>1</v>
      </c>
      <c r="E727" s="14">
        <v>1</v>
      </c>
      <c r="F727" s="19">
        <v>1</v>
      </c>
      <c r="G727" s="15">
        <f t="shared" ref="G727:H727" si="2754">G726</f>
        <v>100</v>
      </c>
      <c r="H727" s="15">
        <f t="shared" si="2754"/>
        <v>100</v>
      </c>
      <c r="I727" s="15">
        <v>2500</v>
      </c>
      <c r="J727" s="15">
        <v>25</v>
      </c>
      <c r="K727" s="15">
        <v>25</v>
      </c>
      <c r="L727" s="16"/>
      <c r="M727" s="15">
        <f t="shared" ref="M727:V727" si="2755">M726</f>
        <v>100</v>
      </c>
      <c r="N727" s="15">
        <f t="shared" si="2755"/>
        <v>0</v>
      </c>
      <c r="O727" s="15">
        <f t="shared" si="2755"/>
        <v>0</v>
      </c>
      <c r="P727" s="15">
        <v>100</v>
      </c>
      <c r="Q727" s="15">
        <f t="shared" si="2755"/>
        <v>0</v>
      </c>
      <c r="R727" s="15">
        <f t="shared" si="2755"/>
        <v>0</v>
      </c>
      <c r="S727" s="15">
        <f t="shared" si="2755"/>
        <v>0</v>
      </c>
      <c r="T727" s="15">
        <f t="shared" si="2755"/>
        <v>150</v>
      </c>
      <c r="U727" s="15">
        <f t="shared" si="2755"/>
        <v>0</v>
      </c>
      <c r="V727" s="15">
        <f t="shared" si="2755"/>
        <v>0</v>
      </c>
      <c r="W727" s="16"/>
      <c r="X727" s="15">
        <f t="shared" ref="X727:AI727" si="2756">X726</f>
        <v>100</v>
      </c>
      <c r="Y727" s="15">
        <f t="shared" si="2756"/>
        <v>0</v>
      </c>
      <c r="Z727" s="15">
        <f t="shared" si="2756"/>
        <v>0</v>
      </c>
      <c r="AA727" s="15">
        <v>100</v>
      </c>
      <c r="AB727" s="15">
        <f t="shared" si="2756"/>
        <v>0</v>
      </c>
      <c r="AC727" s="15">
        <f t="shared" si="2756"/>
        <v>0</v>
      </c>
      <c r="AD727" s="15">
        <f t="shared" si="2756"/>
        <v>0</v>
      </c>
      <c r="AE727" s="15">
        <f t="shared" si="2756"/>
        <v>150</v>
      </c>
      <c r="AF727" s="15">
        <f t="shared" si="2756"/>
        <v>0</v>
      </c>
      <c r="AG727" s="15">
        <f t="shared" si="2756"/>
        <v>0</v>
      </c>
      <c r="AH727" s="15">
        <f t="shared" si="2756"/>
        <v>0</v>
      </c>
      <c r="AI727" s="15">
        <f t="shared" si="2756"/>
        <v>0</v>
      </c>
      <c r="AJ727" s="17"/>
      <c r="AK727" s="15">
        <f>AK726</f>
        <v>0</v>
      </c>
      <c r="AL727" s="15">
        <f>AL726</f>
        <v>0</v>
      </c>
      <c r="AM727" s="17"/>
      <c r="AN727" s="15">
        <f t="shared" ref="AN727:AX727" si="2757">AN726</f>
        <v>0</v>
      </c>
      <c r="AO727" s="15">
        <f t="shared" si="2757"/>
        <v>0</v>
      </c>
      <c r="AP727" s="15">
        <f t="shared" si="2757"/>
        <v>0</v>
      </c>
      <c r="AQ727" s="15">
        <f t="shared" si="2757"/>
        <v>0</v>
      </c>
      <c r="AR727" s="15">
        <f t="shared" si="2757"/>
        <v>0</v>
      </c>
      <c r="AS727" s="15">
        <f t="shared" si="2757"/>
        <v>0</v>
      </c>
      <c r="AT727" s="15">
        <f t="shared" si="2757"/>
        <v>0</v>
      </c>
      <c r="AU727" s="15">
        <f t="shared" si="2757"/>
        <v>0</v>
      </c>
      <c r="AV727" s="15">
        <f t="shared" si="2757"/>
        <v>0</v>
      </c>
      <c r="AW727" s="15">
        <f t="shared" si="2757"/>
        <v>0</v>
      </c>
      <c r="AX727" s="15">
        <f t="shared" si="2757"/>
        <v>0</v>
      </c>
      <c r="AY727" s="17"/>
      <c r="AZ727" s="15">
        <f t="shared" ref="AZ727:BD727" si="2758">AZ726</f>
        <v>6000</v>
      </c>
      <c r="BA727" s="15">
        <f t="shared" si="2758"/>
        <v>6000</v>
      </c>
      <c r="BB727" s="15">
        <v>0</v>
      </c>
      <c r="BC727" s="15">
        <f t="shared" si="2758"/>
        <v>0</v>
      </c>
      <c r="BD727" s="15">
        <f t="shared" si="2758"/>
        <v>0</v>
      </c>
      <c r="BE727" s="15">
        <f t="shared" ref="BE727" si="2759">BE726</f>
        <v>250</v>
      </c>
      <c r="BF727" s="17"/>
      <c r="BG727" s="15">
        <f t="shared" ref="BG727:BH727" si="2760">BG726</f>
        <v>1000</v>
      </c>
      <c r="BH727" s="15">
        <f t="shared" si="2760"/>
        <v>3000</v>
      </c>
      <c r="BI727" s="17"/>
      <c r="BJ727" s="22">
        <f>G727/G726</f>
        <v>1</v>
      </c>
      <c r="BK727" s="65">
        <f t="shared" ref="BK727:BL727" si="2761">BK726</f>
        <v>0</v>
      </c>
      <c r="BL727" s="65">
        <f t="shared" si="2761"/>
        <v>0</v>
      </c>
      <c r="BM727" s="6">
        <f t="shared" si="2481"/>
        <v>118.25000000000001</v>
      </c>
      <c r="BN727" s="8">
        <f t="shared" si="2482"/>
        <v>149.0819326565707</v>
      </c>
      <c r="BO727" s="12">
        <f t="shared" si="2483"/>
        <v>132.77401303206696</v>
      </c>
      <c r="BP727" s="50">
        <f>(1-'#Constant'!$A$3)/($J727*'#Constant'!$B$3/'#Constant'!$C$3^($D727-1)+1)+'#Constant'!$A$3</f>
        <v>0.93162790697674425</v>
      </c>
      <c r="BQ727" s="4">
        <f t="shared" si="2484"/>
        <v>149.0819326565707</v>
      </c>
      <c r="BR727" s="50">
        <f>(1-'#Constant'!$A$3)/($K727*'#Constant'!$B$3/'#Constant'!$C$3^($D727-1)+1)+'#Constant'!$A$3</f>
        <v>0.93162790697674425</v>
      </c>
      <c r="BS727" s="4">
        <f t="shared" si="2485"/>
        <v>149.0819326565707</v>
      </c>
      <c r="BT727"/>
    </row>
    <row r="728" spans="1:72" x14ac:dyDescent="0.3">
      <c r="A728">
        <v>3009</v>
      </c>
      <c r="B728" s="18" t="str">
        <f>VLOOKUP(CONCATENATE("CREATURE_NAME_",A728),[1]Localization_Hero!$A:$E,2,FALSE)</f>
        <v>파란색 푸린</v>
      </c>
      <c r="C728" t="s">
        <v>77</v>
      </c>
      <c r="D728">
        <v>1</v>
      </c>
      <c r="E728">
        <v>1</v>
      </c>
      <c r="F728" s="18">
        <v>1</v>
      </c>
      <c r="G728" s="10">
        <v>100</v>
      </c>
      <c r="H728" s="10">
        <v>100</v>
      </c>
      <c r="I728" s="10">
        <v>2500</v>
      </c>
      <c r="J728" s="10">
        <v>25</v>
      </c>
      <c r="K728" s="10">
        <v>25</v>
      </c>
      <c r="L728" s="2"/>
      <c r="M728" s="10">
        <v>100</v>
      </c>
      <c r="N728" s="10">
        <v>0</v>
      </c>
      <c r="O728" s="10">
        <v>0</v>
      </c>
      <c r="P728" s="10">
        <v>100</v>
      </c>
      <c r="Q728" s="10">
        <v>0</v>
      </c>
      <c r="R728" s="10">
        <v>0</v>
      </c>
      <c r="S728" s="10">
        <v>0</v>
      </c>
      <c r="T728" s="10">
        <v>150</v>
      </c>
      <c r="U728" s="10">
        <v>0</v>
      </c>
      <c r="V728" s="10">
        <v>0</v>
      </c>
      <c r="W728" s="2"/>
      <c r="X728" s="10">
        <v>100</v>
      </c>
      <c r="Y728" s="10">
        <v>0</v>
      </c>
      <c r="Z728" s="10">
        <v>0</v>
      </c>
      <c r="AA728" s="10">
        <v>100</v>
      </c>
      <c r="AB728" s="10">
        <v>0</v>
      </c>
      <c r="AC728" s="10">
        <v>0</v>
      </c>
      <c r="AD728" s="10">
        <v>0</v>
      </c>
      <c r="AE728" s="10">
        <v>150</v>
      </c>
      <c r="AF728" s="10">
        <v>0</v>
      </c>
      <c r="AG728" s="10">
        <v>0</v>
      </c>
      <c r="AH728" s="10">
        <v>0</v>
      </c>
      <c r="AI728" s="10">
        <v>0</v>
      </c>
      <c r="AJ728" s="3"/>
      <c r="AK728" s="10">
        <v>0</v>
      </c>
      <c r="AL728" s="10">
        <v>0</v>
      </c>
      <c r="AM728" s="3"/>
      <c r="AN728" s="10">
        <v>0</v>
      </c>
      <c r="AO728" s="10">
        <v>0</v>
      </c>
      <c r="AP728" s="10">
        <v>0</v>
      </c>
      <c r="AQ728" s="10">
        <v>0</v>
      </c>
      <c r="AR728" s="10">
        <v>0</v>
      </c>
      <c r="AS728" s="10">
        <v>0</v>
      </c>
      <c r="AT728" s="10">
        <v>0</v>
      </c>
      <c r="AU728" s="10">
        <v>0</v>
      </c>
      <c r="AV728" s="10">
        <v>0</v>
      </c>
      <c r="AW728" s="10">
        <v>0</v>
      </c>
      <c r="AX728" s="10">
        <v>0</v>
      </c>
      <c r="AY728" s="3"/>
      <c r="AZ728" s="10">
        <v>6000</v>
      </c>
      <c r="BA728" s="10">
        <v>6000</v>
      </c>
      <c r="BB728" s="10">
        <v>0</v>
      </c>
      <c r="BC728" s="10">
        <v>0</v>
      </c>
      <c r="BD728" s="10">
        <v>0</v>
      </c>
      <c r="BE728" s="10">
        <v>250</v>
      </c>
      <c r="BF728" s="3"/>
      <c r="BG728" s="10">
        <v>1000</v>
      </c>
      <c r="BH728" s="10">
        <v>3000</v>
      </c>
      <c r="BI728" s="3"/>
      <c r="BJ728" s="21">
        <v>1</v>
      </c>
      <c r="BK728" s="65">
        <v>0</v>
      </c>
      <c r="BL728" s="65">
        <v>0</v>
      </c>
      <c r="BM728" s="6">
        <f t="shared" ref="BM728:BM791" si="2762">MAX(G728*(1+M728/1000*(1+O728/1000))*(1+0.5*T728/1000)*(1+0.25*S728/1000),(H728*(1+X728/1000*(1+Z728/1000))*(1+0.5*AE728/1000)*(1+0.25*AD728/1000)))*BG728/1000</f>
        <v>118.25000000000001</v>
      </c>
      <c r="BN728" s="8">
        <f t="shared" ref="BN728:BN791" si="2763">(BQ728+BS728)/2*(1+AI728/2000)*(1+AH728/2000)*(1+AN728/2000)*(1+AK728/2000)</f>
        <v>149.0819326565707</v>
      </c>
      <c r="BO728" s="12">
        <f t="shared" ref="BO728:BO813" si="2764">SQRT(BM728*BN728)</f>
        <v>132.77401303206696</v>
      </c>
      <c r="BP728" s="50">
        <f>(1-'#Constant'!$A$3)/($J728*'#Constant'!$B$3/'#Constant'!$C$3^($D728-1)+1)+'#Constant'!$A$3</f>
        <v>0.93162790697674425</v>
      </c>
      <c r="BQ728" s="4">
        <f t="shared" ref="BQ728:BQ791" si="2765">I728/(BP728*(1-Q728/1000*(0.5+R728/1000))*(1-P728/1000)*(1-V728/1000)*(1+U728/1000))/20</f>
        <v>149.0819326565707</v>
      </c>
      <c r="BR728" s="50">
        <f>(1-'#Constant'!$A$3)/($K728*'#Constant'!$B$3/'#Constant'!$C$3^($D728-1)+1)+'#Constant'!$A$3</f>
        <v>0.93162790697674425</v>
      </c>
      <c r="BS728" s="4">
        <f t="shared" ref="BS728:BS791" si="2766">I728/(BR728*(1-AB728/1000*(0.5+AC728/1000))*(1-AA728/1000)*(1-AG728/1000)*(1+AF728/1000))/20</f>
        <v>149.0819326565707</v>
      </c>
      <c r="BT728">
        <f>BO728/$BO$4*100</f>
        <v>100.91327609170268</v>
      </c>
    </row>
    <row r="729" spans="1:72" s="13" customFormat="1" ht="17.25" thickBot="1" x14ac:dyDescent="0.35">
      <c r="B729" s="20"/>
      <c r="D729" s="14">
        <v>1</v>
      </c>
      <c r="E729" s="14">
        <v>1</v>
      </c>
      <c r="F729" s="19">
        <v>1</v>
      </c>
      <c r="G729" s="15">
        <f t="shared" ref="G729:H729" si="2767">G728</f>
        <v>100</v>
      </c>
      <c r="H729" s="15">
        <f t="shared" si="2767"/>
        <v>100</v>
      </c>
      <c r="I729" s="15">
        <v>2500</v>
      </c>
      <c r="J729" s="15">
        <v>25</v>
      </c>
      <c r="K729" s="15">
        <v>25</v>
      </c>
      <c r="L729" s="16"/>
      <c r="M729" s="15">
        <f t="shared" ref="M729:V729" si="2768">M728</f>
        <v>100</v>
      </c>
      <c r="N729" s="15">
        <f t="shared" si="2768"/>
        <v>0</v>
      </c>
      <c r="O729" s="15">
        <f t="shared" si="2768"/>
        <v>0</v>
      </c>
      <c r="P729" s="15">
        <v>100</v>
      </c>
      <c r="Q729" s="15">
        <f t="shared" si="2768"/>
        <v>0</v>
      </c>
      <c r="R729" s="15">
        <f t="shared" si="2768"/>
        <v>0</v>
      </c>
      <c r="S729" s="15">
        <f t="shared" si="2768"/>
        <v>0</v>
      </c>
      <c r="T729" s="15">
        <f t="shared" si="2768"/>
        <v>150</v>
      </c>
      <c r="U729" s="15">
        <f t="shared" si="2768"/>
        <v>0</v>
      </c>
      <c r="V729" s="15">
        <f t="shared" si="2768"/>
        <v>0</v>
      </c>
      <c r="W729" s="16"/>
      <c r="X729" s="15">
        <f t="shared" ref="X729:AI729" si="2769">X728</f>
        <v>100</v>
      </c>
      <c r="Y729" s="15">
        <f t="shared" si="2769"/>
        <v>0</v>
      </c>
      <c r="Z729" s="15">
        <f t="shared" si="2769"/>
        <v>0</v>
      </c>
      <c r="AA729" s="15">
        <v>100</v>
      </c>
      <c r="AB729" s="15">
        <f t="shared" si="2769"/>
        <v>0</v>
      </c>
      <c r="AC729" s="15">
        <f t="shared" si="2769"/>
        <v>0</v>
      </c>
      <c r="AD729" s="15">
        <f t="shared" si="2769"/>
        <v>0</v>
      </c>
      <c r="AE729" s="15">
        <f t="shared" si="2769"/>
        <v>150</v>
      </c>
      <c r="AF729" s="15">
        <f t="shared" si="2769"/>
        <v>0</v>
      </c>
      <c r="AG729" s="15">
        <f t="shared" si="2769"/>
        <v>0</v>
      </c>
      <c r="AH729" s="15">
        <f t="shared" si="2769"/>
        <v>0</v>
      </c>
      <c r="AI729" s="15">
        <f t="shared" si="2769"/>
        <v>0</v>
      </c>
      <c r="AJ729" s="17"/>
      <c r="AK729" s="15">
        <f>AK728</f>
        <v>0</v>
      </c>
      <c r="AL729" s="15">
        <f>AL728</f>
        <v>0</v>
      </c>
      <c r="AM729" s="17"/>
      <c r="AN729" s="15">
        <f t="shared" ref="AN729:AX729" si="2770">AN728</f>
        <v>0</v>
      </c>
      <c r="AO729" s="15">
        <f t="shared" si="2770"/>
        <v>0</v>
      </c>
      <c r="AP729" s="15">
        <f t="shared" si="2770"/>
        <v>0</v>
      </c>
      <c r="AQ729" s="15">
        <f t="shared" si="2770"/>
        <v>0</v>
      </c>
      <c r="AR729" s="15">
        <f t="shared" si="2770"/>
        <v>0</v>
      </c>
      <c r="AS729" s="15">
        <f t="shared" si="2770"/>
        <v>0</v>
      </c>
      <c r="AT729" s="15">
        <f t="shared" si="2770"/>
        <v>0</v>
      </c>
      <c r="AU729" s="15">
        <f t="shared" si="2770"/>
        <v>0</v>
      </c>
      <c r="AV729" s="15">
        <f t="shared" si="2770"/>
        <v>0</v>
      </c>
      <c r="AW729" s="15">
        <f t="shared" si="2770"/>
        <v>0</v>
      </c>
      <c r="AX729" s="15">
        <f t="shared" si="2770"/>
        <v>0</v>
      </c>
      <c r="AY729" s="17"/>
      <c r="AZ729" s="15">
        <f t="shared" ref="AZ729:BD729" si="2771">AZ728</f>
        <v>6000</v>
      </c>
      <c r="BA729" s="15">
        <f t="shared" si="2771"/>
        <v>6000</v>
      </c>
      <c r="BB729" s="15">
        <v>0</v>
      </c>
      <c r="BC729" s="15">
        <f t="shared" si="2771"/>
        <v>0</v>
      </c>
      <c r="BD729" s="15">
        <f t="shared" si="2771"/>
        <v>0</v>
      </c>
      <c r="BE729" s="15">
        <f t="shared" ref="BE729" si="2772">BE728</f>
        <v>250</v>
      </c>
      <c r="BF729" s="17"/>
      <c r="BG729" s="15">
        <f t="shared" ref="BG729:BH729" si="2773">BG728</f>
        <v>1000</v>
      </c>
      <c r="BH729" s="15">
        <f t="shared" si="2773"/>
        <v>3000</v>
      </c>
      <c r="BI729" s="17"/>
      <c r="BJ729" s="22">
        <f>G729/G728</f>
        <v>1</v>
      </c>
      <c r="BK729" s="65">
        <f>BK728</f>
        <v>0</v>
      </c>
      <c r="BL729" s="65">
        <f>BL728</f>
        <v>0</v>
      </c>
      <c r="BM729" s="6">
        <f t="shared" si="2762"/>
        <v>118.25000000000001</v>
      </c>
      <c r="BN729" s="8">
        <f t="shared" si="2763"/>
        <v>149.0819326565707</v>
      </c>
      <c r="BO729" s="12">
        <f t="shared" si="2764"/>
        <v>132.77401303206696</v>
      </c>
      <c r="BP729" s="50">
        <f>(1-'#Constant'!$A$3)/($J729*'#Constant'!$B$3/'#Constant'!$C$3^($D729-1)+1)+'#Constant'!$A$3</f>
        <v>0.93162790697674425</v>
      </c>
      <c r="BQ729" s="4">
        <f t="shared" si="2765"/>
        <v>149.0819326565707</v>
      </c>
      <c r="BR729" s="50">
        <f>(1-'#Constant'!$A$3)/($K729*'#Constant'!$B$3/'#Constant'!$C$3^($D729-1)+1)+'#Constant'!$A$3</f>
        <v>0.93162790697674425</v>
      </c>
      <c r="BS729" s="4">
        <f t="shared" si="2766"/>
        <v>149.0819326565707</v>
      </c>
      <c r="BT729"/>
    </row>
    <row r="730" spans="1:72" x14ac:dyDescent="0.3">
      <c r="A730">
        <v>3010</v>
      </c>
      <c r="B730" s="18" t="str">
        <f>VLOOKUP(CONCATENATE("CREATURE_NAME_",A730),[1]Localization_Hero!$A:$E,2,FALSE)</f>
        <v>보라색 푸린</v>
      </c>
      <c r="C730" t="s">
        <v>77</v>
      </c>
      <c r="D730">
        <v>1</v>
      </c>
      <c r="E730">
        <v>1</v>
      </c>
      <c r="F730" s="18">
        <v>1</v>
      </c>
      <c r="G730" s="10">
        <v>100</v>
      </c>
      <c r="H730" s="10">
        <v>100</v>
      </c>
      <c r="I730" s="10">
        <v>2500</v>
      </c>
      <c r="J730" s="10">
        <v>25</v>
      </c>
      <c r="K730" s="10">
        <v>25</v>
      </c>
      <c r="L730" s="2"/>
      <c r="M730" s="10">
        <v>100</v>
      </c>
      <c r="N730" s="10">
        <v>0</v>
      </c>
      <c r="O730" s="10">
        <v>0</v>
      </c>
      <c r="P730" s="10">
        <v>100</v>
      </c>
      <c r="Q730" s="10">
        <v>0</v>
      </c>
      <c r="R730" s="10">
        <v>0</v>
      </c>
      <c r="S730" s="10">
        <v>0</v>
      </c>
      <c r="T730" s="10">
        <v>150</v>
      </c>
      <c r="U730" s="10">
        <v>0</v>
      </c>
      <c r="V730" s="10">
        <v>0</v>
      </c>
      <c r="W730" s="2"/>
      <c r="X730" s="10">
        <v>100</v>
      </c>
      <c r="Y730" s="10">
        <v>0</v>
      </c>
      <c r="Z730" s="10">
        <v>0</v>
      </c>
      <c r="AA730" s="10">
        <v>100</v>
      </c>
      <c r="AB730" s="10">
        <v>0</v>
      </c>
      <c r="AC730" s="10">
        <v>0</v>
      </c>
      <c r="AD730" s="10">
        <v>0</v>
      </c>
      <c r="AE730" s="10">
        <v>150</v>
      </c>
      <c r="AF730" s="10">
        <v>0</v>
      </c>
      <c r="AG730" s="10">
        <v>0</v>
      </c>
      <c r="AH730" s="10">
        <v>0</v>
      </c>
      <c r="AI730" s="10">
        <v>0</v>
      </c>
      <c r="AJ730" s="3"/>
      <c r="AK730" s="10">
        <v>0</v>
      </c>
      <c r="AL730" s="10">
        <v>0</v>
      </c>
      <c r="AM730" s="3"/>
      <c r="AN730" s="10">
        <v>0</v>
      </c>
      <c r="AO730" s="10">
        <v>0</v>
      </c>
      <c r="AP730" s="10">
        <v>0</v>
      </c>
      <c r="AQ730" s="10">
        <v>0</v>
      </c>
      <c r="AR730" s="10">
        <v>0</v>
      </c>
      <c r="AS730" s="10">
        <v>0</v>
      </c>
      <c r="AT730" s="10">
        <v>0</v>
      </c>
      <c r="AU730" s="10">
        <v>0</v>
      </c>
      <c r="AV730" s="10">
        <v>0</v>
      </c>
      <c r="AW730" s="10">
        <v>0</v>
      </c>
      <c r="AX730" s="10">
        <v>0</v>
      </c>
      <c r="AY730" s="3"/>
      <c r="AZ730" s="10">
        <v>6000</v>
      </c>
      <c r="BA730" s="10">
        <v>6000</v>
      </c>
      <c r="BB730" s="10">
        <v>0</v>
      </c>
      <c r="BC730" s="10">
        <v>0</v>
      </c>
      <c r="BD730" s="10">
        <v>0</v>
      </c>
      <c r="BE730" s="10">
        <v>250</v>
      </c>
      <c r="BF730" s="3"/>
      <c r="BG730" s="10">
        <v>1000</v>
      </c>
      <c r="BH730" s="10">
        <v>3000</v>
      </c>
      <c r="BI730" s="3"/>
      <c r="BJ730" s="21">
        <v>1</v>
      </c>
      <c r="BK730" s="65">
        <v>0</v>
      </c>
      <c r="BL730" s="65">
        <v>0</v>
      </c>
      <c r="BM730" s="6">
        <f t="shared" si="2762"/>
        <v>118.25000000000001</v>
      </c>
      <c r="BN730" s="8">
        <f t="shared" si="2763"/>
        <v>149.0819326565707</v>
      </c>
      <c r="BO730" s="12">
        <f t="shared" si="2764"/>
        <v>132.77401303206696</v>
      </c>
      <c r="BP730" s="50">
        <f>(1-'#Constant'!$A$3)/($J730*'#Constant'!$B$3/'#Constant'!$C$3^($D730-1)+1)+'#Constant'!$A$3</f>
        <v>0.93162790697674425</v>
      </c>
      <c r="BQ730" s="4">
        <f t="shared" si="2765"/>
        <v>149.0819326565707</v>
      </c>
      <c r="BR730" s="50">
        <f>(1-'#Constant'!$A$3)/($K730*'#Constant'!$B$3/'#Constant'!$C$3^($D730-1)+1)+'#Constant'!$A$3</f>
        <v>0.93162790697674425</v>
      </c>
      <c r="BS730" s="4">
        <f t="shared" si="2766"/>
        <v>149.0819326565707</v>
      </c>
      <c r="BT730">
        <f>BO730/$BO$4*100</f>
        <v>100.91327609170268</v>
      </c>
    </row>
    <row r="731" spans="1:72" s="13" customFormat="1" ht="17.25" thickBot="1" x14ac:dyDescent="0.35">
      <c r="B731" s="20"/>
      <c r="D731" s="14">
        <v>1</v>
      </c>
      <c r="E731" s="14">
        <v>1</v>
      </c>
      <c r="F731" s="19">
        <v>1</v>
      </c>
      <c r="G731" s="15">
        <f t="shared" ref="G731:H731" si="2774">G730</f>
        <v>100</v>
      </c>
      <c r="H731" s="15">
        <f t="shared" si="2774"/>
        <v>100</v>
      </c>
      <c r="I731" s="15">
        <v>2500</v>
      </c>
      <c r="J731" s="15">
        <v>25</v>
      </c>
      <c r="K731" s="15">
        <v>25</v>
      </c>
      <c r="L731" s="16"/>
      <c r="M731" s="15">
        <f t="shared" ref="M731:V731" si="2775">M730</f>
        <v>100</v>
      </c>
      <c r="N731" s="15">
        <f t="shared" si="2775"/>
        <v>0</v>
      </c>
      <c r="O731" s="15">
        <f t="shared" si="2775"/>
        <v>0</v>
      </c>
      <c r="P731" s="15">
        <v>100</v>
      </c>
      <c r="Q731" s="15">
        <f t="shared" si="2775"/>
        <v>0</v>
      </c>
      <c r="R731" s="15">
        <f t="shared" si="2775"/>
        <v>0</v>
      </c>
      <c r="S731" s="15">
        <f t="shared" si="2775"/>
        <v>0</v>
      </c>
      <c r="T731" s="15">
        <f t="shared" si="2775"/>
        <v>150</v>
      </c>
      <c r="U731" s="15">
        <f t="shared" si="2775"/>
        <v>0</v>
      </c>
      <c r="V731" s="15">
        <f t="shared" si="2775"/>
        <v>0</v>
      </c>
      <c r="W731" s="16"/>
      <c r="X731" s="15">
        <f t="shared" ref="X731:AI731" si="2776">X730</f>
        <v>100</v>
      </c>
      <c r="Y731" s="15">
        <f t="shared" si="2776"/>
        <v>0</v>
      </c>
      <c r="Z731" s="15">
        <f t="shared" si="2776"/>
        <v>0</v>
      </c>
      <c r="AA731" s="15">
        <v>100</v>
      </c>
      <c r="AB731" s="15">
        <f t="shared" si="2776"/>
        <v>0</v>
      </c>
      <c r="AC731" s="15">
        <f t="shared" si="2776"/>
        <v>0</v>
      </c>
      <c r="AD731" s="15">
        <f t="shared" si="2776"/>
        <v>0</v>
      </c>
      <c r="AE731" s="15">
        <f t="shared" si="2776"/>
        <v>150</v>
      </c>
      <c r="AF731" s="15">
        <f t="shared" si="2776"/>
        <v>0</v>
      </c>
      <c r="AG731" s="15">
        <f t="shared" si="2776"/>
        <v>0</v>
      </c>
      <c r="AH731" s="15">
        <f t="shared" si="2776"/>
        <v>0</v>
      </c>
      <c r="AI731" s="15">
        <f t="shared" si="2776"/>
        <v>0</v>
      </c>
      <c r="AJ731" s="17"/>
      <c r="AK731" s="15">
        <f>AK730</f>
        <v>0</v>
      </c>
      <c r="AL731" s="15">
        <f>AL730</f>
        <v>0</v>
      </c>
      <c r="AM731" s="17"/>
      <c r="AN731" s="15">
        <f t="shared" ref="AN731:AX731" si="2777">AN730</f>
        <v>0</v>
      </c>
      <c r="AO731" s="15">
        <f t="shared" si="2777"/>
        <v>0</v>
      </c>
      <c r="AP731" s="15">
        <f t="shared" si="2777"/>
        <v>0</v>
      </c>
      <c r="AQ731" s="15">
        <f t="shared" si="2777"/>
        <v>0</v>
      </c>
      <c r="AR731" s="15">
        <f t="shared" si="2777"/>
        <v>0</v>
      </c>
      <c r="AS731" s="15">
        <f t="shared" si="2777"/>
        <v>0</v>
      </c>
      <c r="AT731" s="15">
        <f t="shared" si="2777"/>
        <v>0</v>
      </c>
      <c r="AU731" s="15">
        <f t="shared" si="2777"/>
        <v>0</v>
      </c>
      <c r="AV731" s="15">
        <f t="shared" si="2777"/>
        <v>0</v>
      </c>
      <c r="AW731" s="15">
        <f t="shared" si="2777"/>
        <v>0</v>
      </c>
      <c r="AX731" s="15">
        <f t="shared" si="2777"/>
        <v>0</v>
      </c>
      <c r="AY731" s="17"/>
      <c r="AZ731" s="15">
        <f t="shared" ref="AZ731:BD731" si="2778">AZ730</f>
        <v>6000</v>
      </c>
      <c r="BA731" s="15">
        <f t="shared" si="2778"/>
        <v>6000</v>
      </c>
      <c r="BB731" s="15">
        <v>0</v>
      </c>
      <c r="BC731" s="15">
        <f t="shared" si="2778"/>
        <v>0</v>
      </c>
      <c r="BD731" s="15">
        <f t="shared" si="2778"/>
        <v>0</v>
      </c>
      <c r="BE731" s="15">
        <f t="shared" ref="BE731" si="2779">BE730</f>
        <v>250</v>
      </c>
      <c r="BF731" s="17"/>
      <c r="BG731" s="15">
        <f t="shared" ref="BG731:BH731" si="2780">BG730</f>
        <v>1000</v>
      </c>
      <c r="BH731" s="15">
        <f t="shared" si="2780"/>
        <v>3000</v>
      </c>
      <c r="BI731" s="17"/>
      <c r="BJ731" s="22">
        <f>G731/G730</f>
        <v>1</v>
      </c>
      <c r="BK731" s="65">
        <f t="shared" ref="BK731:BL733" si="2781">BK730</f>
        <v>0</v>
      </c>
      <c r="BL731" s="65">
        <f t="shared" si="2781"/>
        <v>0</v>
      </c>
      <c r="BM731" s="6">
        <f t="shared" si="2762"/>
        <v>118.25000000000001</v>
      </c>
      <c r="BN731" s="8">
        <f t="shared" si="2763"/>
        <v>149.0819326565707</v>
      </c>
      <c r="BO731" s="12">
        <f t="shared" si="2764"/>
        <v>132.77401303206696</v>
      </c>
      <c r="BP731" s="50">
        <f>(1-'#Constant'!$A$3)/($J731*'#Constant'!$B$3/'#Constant'!$C$3^($D731-1)+1)+'#Constant'!$A$3</f>
        <v>0.93162790697674425</v>
      </c>
      <c r="BQ731" s="4">
        <f t="shared" si="2765"/>
        <v>149.0819326565707</v>
      </c>
      <c r="BR731" s="50">
        <f>(1-'#Constant'!$A$3)/($K731*'#Constant'!$B$3/'#Constant'!$C$3^($D731-1)+1)+'#Constant'!$A$3</f>
        <v>0.93162790697674425</v>
      </c>
      <c r="BS731" s="4">
        <f t="shared" si="2766"/>
        <v>149.0819326565707</v>
      </c>
      <c r="BT731"/>
    </row>
    <row r="732" spans="1:72" x14ac:dyDescent="0.3">
      <c r="A732">
        <v>3011</v>
      </c>
      <c r="B732" s="18" t="str">
        <f>VLOOKUP(CONCATENATE("CREATURE_NAME_",A732),[1]Localization_Hero!$A:$E,2,FALSE)</f>
        <v>초록빛 슬라임</v>
      </c>
      <c r="C732" t="s">
        <v>77</v>
      </c>
      <c r="D732">
        <v>1</v>
      </c>
      <c r="E732">
        <v>1</v>
      </c>
      <c r="F732" s="18">
        <v>1</v>
      </c>
      <c r="G732" s="10">
        <v>100</v>
      </c>
      <c r="H732" s="10">
        <v>100</v>
      </c>
      <c r="I732" s="10">
        <v>2500</v>
      </c>
      <c r="J732" s="10">
        <v>25</v>
      </c>
      <c r="K732" s="10">
        <v>25</v>
      </c>
      <c r="L732" s="2"/>
      <c r="M732" s="10">
        <v>100</v>
      </c>
      <c r="N732" s="10">
        <v>0</v>
      </c>
      <c r="O732" s="10">
        <v>0</v>
      </c>
      <c r="P732" s="10">
        <v>100</v>
      </c>
      <c r="Q732" s="10">
        <v>0</v>
      </c>
      <c r="R732" s="10">
        <v>0</v>
      </c>
      <c r="S732" s="10">
        <v>0</v>
      </c>
      <c r="T732" s="10">
        <v>150</v>
      </c>
      <c r="U732" s="10">
        <v>0</v>
      </c>
      <c r="V732" s="10">
        <v>0</v>
      </c>
      <c r="W732" s="2"/>
      <c r="X732" s="10">
        <v>100</v>
      </c>
      <c r="Y732" s="10">
        <v>0</v>
      </c>
      <c r="Z732" s="10">
        <v>0</v>
      </c>
      <c r="AA732" s="10">
        <v>100</v>
      </c>
      <c r="AB732" s="10">
        <v>0</v>
      </c>
      <c r="AC732" s="10">
        <v>0</v>
      </c>
      <c r="AD732" s="10">
        <v>0</v>
      </c>
      <c r="AE732" s="10">
        <v>150</v>
      </c>
      <c r="AF732" s="10">
        <v>0</v>
      </c>
      <c r="AG732" s="10">
        <v>0</v>
      </c>
      <c r="AH732" s="10">
        <v>0</v>
      </c>
      <c r="AI732" s="10">
        <v>0</v>
      </c>
      <c r="AJ732" s="3"/>
      <c r="AK732" s="10">
        <v>0</v>
      </c>
      <c r="AL732" s="10">
        <v>0</v>
      </c>
      <c r="AM732" s="3"/>
      <c r="AN732" s="10">
        <v>0</v>
      </c>
      <c r="AO732" s="10">
        <v>0</v>
      </c>
      <c r="AP732" s="10">
        <v>0</v>
      </c>
      <c r="AQ732" s="10">
        <v>0</v>
      </c>
      <c r="AR732" s="10">
        <v>0</v>
      </c>
      <c r="AS732" s="10">
        <v>0</v>
      </c>
      <c r="AT732" s="10">
        <v>0</v>
      </c>
      <c r="AU732" s="10">
        <v>0</v>
      </c>
      <c r="AV732" s="10">
        <v>0</v>
      </c>
      <c r="AW732" s="10">
        <v>0</v>
      </c>
      <c r="AX732" s="10">
        <v>0</v>
      </c>
      <c r="AY732" s="3"/>
      <c r="AZ732" s="10">
        <v>6000</v>
      </c>
      <c r="BA732" s="10">
        <v>6000</v>
      </c>
      <c r="BB732" s="10">
        <v>0</v>
      </c>
      <c r="BC732" s="10">
        <v>0</v>
      </c>
      <c r="BD732" s="10">
        <v>0</v>
      </c>
      <c r="BE732" s="10">
        <v>250</v>
      </c>
      <c r="BF732" s="3"/>
      <c r="BG732" s="10">
        <v>1000</v>
      </c>
      <c r="BH732" s="10">
        <v>3000</v>
      </c>
      <c r="BI732" s="3"/>
      <c r="BJ732" s="21">
        <v>1</v>
      </c>
      <c r="BK732" s="65">
        <v>0</v>
      </c>
      <c r="BL732" s="65">
        <v>0</v>
      </c>
      <c r="BM732" s="6">
        <f t="shared" si="2762"/>
        <v>118.25000000000001</v>
      </c>
      <c r="BN732" s="8">
        <f t="shared" si="2763"/>
        <v>149.0819326565707</v>
      </c>
      <c r="BO732" s="12">
        <f t="shared" si="2764"/>
        <v>132.77401303206696</v>
      </c>
      <c r="BP732" s="50">
        <f>(1-'#Constant'!$A$3)/($J732*'#Constant'!$B$3/'#Constant'!$C$3^($D732-1)+1)+'#Constant'!$A$3</f>
        <v>0.93162790697674425</v>
      </c>
      <c r="BQ732" s="4">
        <f t="shared" si="2765"/>
        <v>149.0819326565707</v>
      </c>
      <c r="BR732" s="50">
        <f>(1-'#Constant'!$A$3)/($K732*'#Constant'!$B$3/'#Constant'!$C$3^($D732-1)+1)+'#Constant'!$A$3</f>
        <v>0.93162790697674425</v>
      </c>
      <c r="BS732" s="4">
        <f t="shared" si="2766"/>
        <v>149.0819326565707</v>
      </c>
      <c r="BT732">
        <f>BO732/$BO$4*100</f>
        <v>100.91327609170268</v>
      </c>
    </row>
    <row r="733" spans="1:72" s="13" customFormat="1" ht="17.25" thickBot="1" x14ac:dyDescent="0.35">
      <c r="B733" s="20"/>
      <c r="D733" s="14">
        <v>1</v>
      </c>
      <c r="E733" s="14">
        <v>1</v>
      </c>
      <c r="F733" s="19">
        <v>1</v>
      </c>
      <c r="G733" s="15">
        <f t="shared" ref="G733:H733" si="2782">G732</f>
        <v>100</v>
      </c>
      <c r="H733" s="15">
        <f t="shared" si="2782"/>
        <v>100</v>
      </c>
      <c r="I733" s="15">
        <v>2500</v>
      </c>
      <c r="J733" s="15">
        <v>25</v>
      </c>
      <c r="K733" s="15">
        <v>25</v>
      </c>
      <c r="L733" s="16"/>
      <c r="M733" s="15">
        <f t="shared" ref="M733:V733" si="2783">M732</f>
        <v>100</v>
      </c>
      <c r="N733" s="15">
        <f t="shared" si="2783"/>
        <v>0</v>
      </c>
      <c r="O733" s="15">
        <f t="shared" si="2783"/>
        <v>0</v>
      </c>
      <c r="P733" s="15">
        <v>100</v>
      </c>
      <c r="Q733" s="15">
        <f t="shared" si="2783"/>
        <v>0</v>
      </c>
      <c r="R733" s="15">
        <f t="shared" si="2783"/>
        <v>0</v>
      </c>
      <c r="S733" s="15">
        <f t="shared" si="2783"/>
        <v>0</v>
      </c>
      <c r="T733" s="15">
        <f t="shared" si="2783"/>
        <v>150</v>
      </c>
      <c r="U733" s="15">
        <f t="shared" si="2783"/>
        <v>0</v>
      </c>
      <c r="V733" s="15">
        <f t="shared" si="2783"/>
        <v>0</v>
      </c>
      <c r="W733" s="16"/>
      <c r="X733" s="15">
        <f t="shared" ref="X733:AI733" si="2784">X732</f>
        <v>100</v>
      </c>
      <c r="Y733" s="15">
        <f t="shared" si="2784"/>
        <v>0</v>
      </c>
      <c r="Z733" s="15">
        <f t="shared" si="2784"/>
        <v>0</v>
      </c>
      <c r="AA733" s="15">
        <v>100</v>
      </c>
      <c r="AB733" s="15">
        <f t="shared" si="2784"/>
        <v>0</v>
      </c>
      <c r="AC733" s="15">
        <f t="shared" si="2784"/>
        <v>0</v>
      </c>
      <c r="AD733" s="15">
        <f t="shared" si="2784"/>
        <v>0</v>
      </c>
      <c r="AE733" s="15">
        <f t="shared" si="2784"/>
        <v>150</v>
      </c>
      <c r="AF733" s="15">
        <f t="shared" si="2784"/>
        <v>0</v>
      </c>
      <c r="AG733" s="15">
        <f t="shared" si="2784"/>
        <v>0</v>
      </c>
      <c r="AH733" s="15">
        <f t="shared" si="2784"/>
        <v>0</v>
      </c>
      <c r="AI733" s="15">
        <f t="shared" si="2784"/>
        <v>0</v>
      </c>
      <c r="AJ733" s="17"/>
      <c r="AK733" s="15">
        <f>AK732</f>
        <v>0</v>
      </c>
      <c r="AL733" s="15">
        <f>AL732</f>
        <v>0</v>
      </c>
      <c r="AM733" s="17"/>
      <c r="AN733" s="15">
        <f t="shared" ref="AN733:AX733" si="2785">AN732</f>
        <v>0</v>
      </c>
      <c r="AO733" s="15">
        <f t="shared" si="2785"/>
        <v>0</v>
      </c>
      <c r="AP733" s="15">
        <f t="shared" si="2785"/>
        <v>0</v>
      </c>
      <c r="AQ733" s="15">
        <f t="shared" si="2785"/>
        <v>0</v>
      </c>
      <c r="AR733" s="15">
        <f t="shared" si="2785"/>
        <v>0</v>
      </c>
      <c r="AS733" s="15">
        <f t="shared" si="2785"/>
        <v>0</v>
      </c>
      <c r="AT733" s="15">
        <f t="shared" si="2785"/>
        <v>0</v>
      </c>
      <c r="AU733" s="15">
        <f t="shared" si="2785"/>
        <v>0</v>
      </c>
      <c r="AV733" s="15">
        <f t="shared" si="2785"/>
        <v>0</v>
      </c>
      <c r="AW733" s="15">
        <f t="shared" si="2785"/>
        <v>0</v>
      </c>
      <c r="AX733" s="15">
        <f t="shared" si="2785"/>
        <v>0</v>
      </c>
      <c r="AY733" s="17"/>
      <c r="AZ733" s="15">
        <f t="shared" ref="AZ733:BD733" si="2786">AZ732</f>
        <v>6000</v>
      </c>
      <c r="BA733" s="15">
        <f t="shared" si="2786"/>
        <v>6000</v>
      </c>
      <c r="BB733" s="15">
        <v>0</v>
      </c>
      <c r="BC733" s="15">
        <f t="shared" si="2786"/>
        <v>0</v>
      </c>
      <c r="BD733" s="15">
        <f t="shared" si="2786"/>
        <v>0</v>
      </c>
      <c r="BE733" s="15">
        <f t="shared" ref="BE733" si="2787">BE732</f>
        <v>250</v>
      </c>
      <c r="BF733" s="17"/>
      <c r="BG733" s="15">
        <f t="shared" ref="BG733:BH733" si="2788">BG732</f>
        <v>1000</v>
      </c>
      <c r="BH733" s="15">
        <f t="shared" si="2788"/>
        <v>3000</v>
      </c>
      <c r="BI733" s="17"/>
      <c r="BJ733" s="22">
        <f>G733/G732</f>
        <v>1</v>
      </c>
      <c r="BK733" s="65">
        <f t="shared" si="2781"/>
        <v>0</v>
      </c>
      <c r="BL733" s="65">
        <f t="shared" si="2781"/>
        <v>0</v>
      </c>
      <c r="BM733" s="6">
        <f t="shared" si="2762"/>
        <v>118.25000000000001</v>
      </c>
      <c r="BN733" s="8">
        <f t="shared" si="2763"/>
        <v>149.0819326565707</v>
      </c>
      <c r="BO733" s="12">
        <f t="shared" si="2764"/>
        <v>132.77401303206696</v>
      </c>
      <c r="BP733" s="50">
        <f>(1-'#Constant'!$A$3)/($J733*'#Constant'!$B$3/'#Constant'!$C$3^($D733-1)+1)+'#Constant'!$A$3</f>
        <v>0.93162790697674425</v>
      </c>
      <c r="BQ733" s="4">
        <f t="shared" si="2765"/>
        <v>149.0819326565707</v>
      </c>
      <c r="BR733" s="50">
        <f>(1-'#Constant'!$A$3)/($K733*'#Constant'!$B$3/'#Constant'!$C$3^($D733-1)+1)+'#Constant'!$A$3</f>
        <v>0.93162790697674425</v>
      </c>
      <c r="BS733" s="4">
        <f t="shared" si="2766"/>
        <v>149.0819326565707</v>
      </c>
      <c r="BT733"/>
    </row>
    <row r="734" spans="1:72" x14ac:dyDescent="0.3">
      <c r="A734">
        <v>3021</v>
      </c>
      <c r="B734" s="18" t="str">
        <f>VLOOKUP(CONCATENATE("CREATURE_NAME_",A734),[1]Localization_Hero!$A:$E,2,FALSE)</f>
        <v>큰 녹색 푸린</v>
      </c>
      <c r="C734" t="s">
        <v>77</v>
      </c>
      <c r="D734">
        <v>1</v>
      </c>
      <c r="E734">
        <v>1</v>
      </c>
      <c r="F734" s="18">
        <v>1</v>
      </c>
      <c r="G734" s="10">
        <v>100</v>
      </c>
      <c r="H734" s="10">
        <v>100</v>
      </c>
      <c r="I734" s="10">
        <v>2500</v>
      </c>
      <c r="J734" s="10">
        <v>25</v>
      </c>
      <c r="K734" s="10">
        <v>25</v>
      </c>
      <c r="L734" s="2"/>
      <c r="M734" s="10">
        <v>100</v>
      </c>
      <c r="N734" s="10">
        <v>0</v>
      </c>
      <c r="O734" s="10">
        <v>0</v>
      </c>
      <c r="P734" s="10">
        <v>100</v>
      </c>
      <c r="Q734" s="10">
        <v>0</v>
      </c>
      <c r="R734" s="10">
        <v>0</v>
      </c>
      <c r="S734" s="10">
        <v>0</v>
      </c>
      <c r="T734" s="10">
        <v>150</v>
      </c>
      <c r="U734" s="10">
        <v>0</v>
      </c>
      <c r="V734" s="10">
        <v>0</v>
      </c>
      <c r="W734" s="2"/>
      <c r="X734" s="10">
        <v>100</v>
      </c>
      <c r="Y734" s="10">
        <v>0</v>
      </c>
      <c r="Z734" s="10">
        <v>0</v>
      </c>
      <c r="AA734" s="10">
        <v>100</v>
      </c>
      <c r="AB734" s="10">
        <v>0</v>
      </c>
      <c r="AC734" s="10">
        <v>0</v>
      </c>
      <c r="AD734" s="10">
        <v>0</v>
      </c>
      <c r="AE734" s="10">
        <v>150</v>
      </c>
      <c r="AF734" s="10">
        <v>0</v>
      </c>
      <c r="AG734" s="10">
        <v>0</v>
      </c>
      <c r="AH734" s="10">
        <v>0</v>
      </c>
      <c r="AI734" s="10">
        <v>0</v>
      </c>
      <c r="AJ734" s="3"/>
      <c r="AK734" s="10">
        <v>0</v>
      </c>
      <c r="AL734" s="10">
        <v>0</v>
      </c>
      <c r="AM734" s="3"/>
      <c r="AN734" s="10">
        <v>0</v>
      </c>
      <c r="AO734" s="10">
        <v>0</v>
      </c>
      <c r="AP734" s="10">
        <v>0</v>
      </c>
      <c r="AQ734" s="10">
        <v>0</v>
      </c>
      <c r="AR734" s="10">
        <v>0</v>
      </c>
      <c r="AS734" s="10">
        <v>0</v>
      </c>
      <c r="AT734" s="10">
        <v>0</v>
      </c>
      <c r="AU734" s="10">
        <v>0</v>
      </c>
      <c r="AV734" s="10">
        <v>0</v>
      </c>
      <c r="AW734" s="10">
        <v>0</v>
      </c>
      <c r="AX734" s="10">
        <v>0</v>
      </c>
      <c r="AY734" s="3"/>
      <c r="AZ734" s="10">
        <v>6000</v>
      </c>
      <c r="BA734" s="10">
        <v>6000</v>
      </c>
      <c r="BB734" s="10">
        <v>0</v>
      </c>
      <c r="BC734" s="10">
        <v>0</v>
      </c>
      <c r="BD734" s="10">
        <v>0</v>
      </c>
      <c r="BE734" s="10">
        <v>250</v>
      </c>
      <c r="BF734" s="3"/>
      <c r="BG734" s="10">
        <v>1000</v>
      </c>
      <c r="BH734" s="10">
        <v>3000</v>
      </c>
      <c r="BI734" s="3"/>
      <c r="BJ734" s="21">
        <v>1</v>
      </c>
      <c r="BK734" s="65">
        <v>0</v>
      </c>
      <c r="BL734" s="65">
        <v>0</v>
      </c>
      <c r="BM734" s="6">
        <f t="shared" si="2762"/>
        <v>118.25000000000001</v>
      </c>
      <c r="BN734" s="8">
        <f t="shared" si="2763"/>
        <v>149.0819326565707</v>
      </c>
      <c r="BO734" s="12">
        <f t="shared" si="2764"/>
        <v>132.77401303206696</v>
      </c>
      <c r="BP734" s="50">
        <f>(1-'#Constant'!$A$3)/($J734*'#Constant'!$B$3/'#Constant'!$C$3^($D734-1)+1)+'#Constant'!$A$3</f>
        <v>0.93162790697674425</v>
      </c>
      <c r="BQ734" s="4">
        <f t="shared" si="2765"/>
        <v>149.0819326565707</v>
      </c>
      <c r="BR734" s="50">
        <f>(1-'#Constant'!$A$3)/($K734*'#Constant'!$B$3/'#Constant'!$C$3^($D734-1)+1)+'#Constant'!$A$3</f>
        <v>0.93162790697674425</v>
      </c>
      <c r="BS734" s="4">
        <f t="shared" si="2766"/>
        <v>149.0819326565707</v>
      </c>
      <c r="BT734">
        <f>BO734/$BO$4*100</f>
        <v>100.91327609170268</v>
      </c>
    </row>
    <row r="735" spans="1:72" s="13" customFormat="1" ht="17.25" thickBot="1" x14ac:dyDescent="0.35">
      <c r="B735" s="20"/>
      <c r="D735" s="14">
        <v>1</v>
      </c>
      <c r="E735" s="14">
        <v>1</v>
      </c>
      <c r="F735" s="19">
        <v>1</v>
      </c>
      <c r="G735" s="15">
        <f t="shared" ref="G735:H735" si="2789">G734</f>
        <v>100</v>
      </c>
      <c r="H735" s="15">
        <f t="shared" si="2789"/>
        <v>100</v>
      </c>
      <c r="I735" s="15">
        <v>2500</v>
      </c>
      <c r="J735" s="15">
        <v>25</v>
      </c>
      <c r="K735" s="15">
        <v>25</v>
      </c>
      <c r="L735" s="16"/>
      <c r="M735" s="15">
        <f t="shared" ref="M735:V735" si="2790">M734</f>
        <v>100</v>
      </c>
      <c r="N735" s="15">
        <f t="shared" si="2790"/>
        <v>0</v>
      </c>
      <c r="O735" s="15">
        <f t="shared" si="2790"/>
        <v>0</v>
      </c>
      <c r="P735" s="15">
        <v>100</v>
      </c>
      <c r="Q735" s="15">
        <f t="shared" si="2790"/>
        <v>0</v>
      </c>
      <c r="R735" s="15">
        <f t="shared" si="2790"/>
        <v>0</v>
      </c>
      <c r="S735" s="15">
        <f t="shared" si="2790"/>
        <v>0</v>
      </c>
      <c r="T735" s="15">
        <f t="shared" si="2790"/>
        <v>150</v>
      </c>
      <c r="U735" s="15">
        <f t="shared" si="2790"/>
        <v>0</v>
      </c>
      <c r="V735" s="15">
        <f t="shared" si="2790"/>
        <v>0</v>
      </c>
      <c r="W735" s="16"/>
      <c r="X735" s="15">
        <f t="shared" ref="X735:AI735" si="2791">X734</f>
        <v>100</v>
      </c>
      <c r="Y735" s="15">
        <f t="shared" si="2791"/>
        <v>0</v>
      </c>
      <c r="Z735" s="15">
        <f t="shared" si="2791"/>
        <v>0</v>
      </c>
      <c r="AA735" s="15">
        <v>100</v>
      </c>
      <c r="AB735" s="15">
        <f t="shared" si="2791"/>
        <v>0</v>
      </c>
      <c r="AC735" s="15">
        <f t="shared" si="2791"/>
        <v>0</v>
      </c>
      <c r="AD735" s="15">
        <f t="shared" si="2791"/>
        <v>0</v>
      </c>
      <c r="AE735" s="15">
        <f t="shared" si="2791"/>
        <v>150</v>
      </c>
      <c r="AF735" s="15">
        <f t="shared" si="2791"/>
        <v>0</v>
      </c>
      <c r="AG735" s="15">
        <f t="shared" si="2791"/>
        <v>0</v>
      </c>
      <c r="AH735" s="15">
        <f t="shared" si="2791"/>
        <v>0</v>
      </c>
      <c r="AI735" s="15">
        <f t="shared" si="2791"/>
        <v>0</v>
      </c>
      <c r="AJ735" s="17"/>
      <c r="AK735" s="15">
        <f>AK734</f>
        <v>0</v>
      </c>
      <c r="AL735" s="15">
        <f>AL734</f>
        <v>0</v>
      </c>
      <c r="AM735" s="17"/>
      <c r="AN735" s="15">
        <f t="shared" ref="AN735:AX735" si="2792">AN734</f>
        <v>0</v>
      </c>
      <c r="AO735" s="15">
        <f t="shared" si="2792"/>
        <v>0</v>
      </c>
      <c r="AP735" s="15">
        <f t="shared" si="2792"/>
        <v>0</v>
      </c>
      <c r="AQ735" s="15">
        <f t="shared" si="2792"/>
        <v>0</v>
      </c>
      <c r="AR735" s="15">
        <f t="shared" si="2792"/>
        <v>0</v>
      </c>
      <c r="AS735" s="15">
        <f t="shared" si="2792"/>
        <v>0</v>
      </c>
      <c r="AT735" s="15">
        <f t="shared" si="2792"/>
        <v>0</v>
      </c>
      <c r="AU735" s="15">
        <f t="shared" si="2792"/>
        <v>0</v>
      </c>
      <c r="AV735" s="15">
        <f t="shared" si="2792"/>
        <v>0</v>
      </c>
      <c r="AW735" s="15">
        <f t="shared" si="2792"/>
        <v>0</v>
      </c>
      <c r="AX735" s="15">
        <f t="shared" si="2792"/>
        <v>0</v>
      </c>
      <c r="AY735" s="17"/>
      <c r="AZ735" s="15">
        <f t="shared" ref="AZ735:BD735" si="2793">AZ734</f>
        <v>6000</v>
      </c>
      <c r="BA735" s="15">
        <f t="shared" si="2793"/>
        <v>6000</v>
      </c>
      <c r="BB735" s="15">
        <v>0</v>
      </c>
      <c r="BC735" s="15">
        <f t="shared" si="2793"/>
        <v>0</v>
      </c>
      <c r="BD735" s="15">
        <f t="shared" si="2793"/>
        <v>0</v>
      </c>
      <c r="BE735" s="15">
        <f t="shared" ref="BE735" si="2794">BE734</f>
        <v>250</v>
      </c>
      <c r="BF735" s="17"/>
      <c r="BG735" s="15">
        <f t="shared" ref="BG735:BH735" si="2795">BG734</f>
        <v>1000</v>
      </c>
      <c r="BH735" s="15">
        <f t="shared" si="2795"/>
        <v>3000</v>
      </c>
      <c r="BI735" s="17"/>
      <c r="BJ735" s="22">
        <f>G735/G734</f>
        <v>1</v>
      </c>
      <c r="BK735" s="65">
        <f>BK734</f>
        <v>0</v>
      </c>
      <c r="BL735" s="65">
        <f>BL734</f>
        <v>0</v>
      </c>
      <c r="BM735" s="6">
        <f t="shared" si="2762"/>
        <v>118.25000000000001</v>
      </c>
      <c r="BN735" s="8">
        <f t="shared" si="2763"/>
        <v>149.0819326565707</v>
      </c>
      <c r="BO735" s="12">
        <f t="shared" si="2764"/>
        <v>132.77401303206696</v>
      </c>
      <c r="BP735" s="50">
        <f>(1-'#Constant'!$A$3)/($J735*'#Constant'!$B$3/'#Constant'!$C$3^($D735-1)+1)+'#Constant'!$A$3</f>
        <v>0.93162790697674425</v>
      </c>
      <c r="BQ735" s="4">
        <f t="shared" si="2765"/>
        <v>149.0819326565707</v>
      </c>
      <c r="BR735" s="50">
        <f>(1-'#Constant'!$A$3)/($K735*'#Constant'!$B$3/'#Constant'!$C$3^($D735-1)+1)+'#Constant'!$A$3</f>
        <v>0.93162790697674425</v>
      </c>
      <c r="BS735" s="4">
        <f t="shared" si="2766"/>
        <v>149.0819326565707</v>
      </c>
      <c r="BT735"/>
    </row>
    <row r="736" spans="1:72" x14ac:dyDescent="0.3">
      <c r="A736">
        <v>3022</v>
      </c>
      <c r="B736" s="18" t="str">
        <f>VLOOKUP(CONCATENATE("CREATURE_NAME_",A736),[1]Localization_Hero!$A:$E,2,FALSE)</f>
        <v>큰 파란색 푸린</v>
      </c>
      <c r="C736" t="s">
        <v>77</v>
      </c>
      <c r="D736">
        <v>1</v>
      </c>
      <c r="E736">
        <v>1</v>
      </c>
      <c r="F736" s="18">
        <v>1</v>
      </c>
      <c r="G736" s="10">
        <v>100</v>
      </c>
      <c r="H736" s="10">
        <v>100</v>
      </c>
      <c r="I736" s="10">
        <v>2500</v>
      </c>
      <c r="J736" s="10">
        <v>25</v>
      </c>
      <c r="K736" s="10">
        <v>25</v>
      </c>
      <c r="L736" s="2"/>
      <c r="M736" s="10">
        <v>100</v>
      </c>
      <c r="N736" s="10">
        <v>0</v>
      </c>
      <c r="O736" s="10">
        <v>0</v>
      </c>
      <c r="P736" s="10">
        <v>100</v>
      </c>
      <c r="Q736" s="10">
        <v>0</v>
      </c>
      <c r="R736" s="10">
        <v>0</v>
      </c>
      <c r="S736" s="10">
        <v>0</v>
      </c>
      <c r="T736" s="10">
        <v>150</v>
      </c>
      <c r="U736" s="10">
        <v>0</v>
      </c>
      <c r="V736" s="10">
        <v>0</v>
      </c>
      <c r="W736" s="2"/>
      <c r="X736" s="10">
        <v>100</v>
      </c>
      <c r="Y736" s="10">
        <v>0</v>
      </c>
      <c r="Z736" s="10">
        <v>0</v>
      </c>
      <c r="AA736" s="10">
        <v>100</v>
      </c>
      <c r="AB736" s="10">
        <v>0</v>
      </c>
      <c r="AC736" s="10">
        <v>0</v>
      </c>
      <c r="AD736" s="10">
        <v>0</v>
      </c>
      <c r="AE736" s="10">
        <v>150</v>
      </c>
      <c r="AF736" s="10">
        <v>0</v>
      </c>
      <c r="AG736" s="10">
        <v>0</v>
      </c>
      <c r="AH736" s="10">
        <v>0</v>
      </c>
      <c r="AI736" s="10">
        <v>0</v>
      </c>
      <c r="AJ736" s="3"/>
      <c r="AK736" s="10">
        <v>0</v>
      </c>
      <c r="AL736" s="10">
        <v>0</v>
      </c>
      <c r="AM736" s="3"/>
      <c r="AN736" s="10">
        <v>0</v>
      </c>
      <c r="AO736" s="10">
        <v>0</v>
      </c>
      <c r="AP736" s="10">
        <v>0</v>
      </c>
      <c r="AQ736" s="10">
        <v>0</v>
      </c>
      <c r="AR736" s="10">
        <v>0</v>
      </c>
      <c r="AS736" s="10">
        <v>0</v>
      </c>
      <c r="AT736" s="10">
        <v>0</v>
      </c>
      <c r="AU736" s="10">
        <v>0</v>
      </c>
      <c r="AV736" s="10">
        <v>0</v>
      </c>
      <c r="AW736" s="10">
        <v>0</v>
      </c>
      <c r="AX736" s="10">
        <v>0</v>
      </c>
      <c r="AY736" s="3"/>
      <c r="AZ736" s="10">
        <v>6000</v>
      </c>
      <c r="BA736" s="10">
        <v>6000</v>
      </c>
      <c r="BB736" s="10">
        <v>0</v>
      </c>
      <c r="BC736" s="10">
        <v>0</v>
      </c>
      <c r="BD736" s="10">
        <v>0</v>
      </c>
      <c r="BE736" s="10">
        <v>250</v>
      </c>
      <c r="BF736" s="3"/>
      <c r="BG736" s="10">
        <v>1000</v>
      </c>
      <c r="BH736" s="10">
        <v>3000</v>
      </c>
      <c r="BI736" s="3"/>
      <c r="BJ736" s="21">
        <v>1</v>
      </c>
      <c r="BK736" s="65">
        <v>0</v>
      </c>
      <c r="BL736" s="65">
        <v>0</v>
      </c>
      <c r="BM736" s="6">
        <f t="shared" si="2762"/>
        <v>118.25000000000001</v>
      </c>
      <c r="BN736" s="8">
        <f t="shared" si="2763"/>
        <v>149.0819326565707</v>
      </c>
      <c r="BO736" s="12">
        <f t="shared" si="2764"/>
        <v>132.77401303206696</v>
      </c>
      <c r="BP736" s="50">
        <f>(1-'#Constant'!$A$3)/($J736*'#Constant'!$B$3/'#Constant'!$C$3^($D736-1)+1)+'#Constant'!$A$3</f>
        <v>0.93162790697674425</v>
      </c>
      <c r="BQ736" s="4">
        <f t="shared" si="2765"/>
        <v>149.0819326565707</v>
      </c>
      <c r="BR736" s="50">
        <f>(1-'#Constant'!$A$3)/($K736*'#Constant'!$B$3/'#Constant'!$C$3^($D736-1)+1)+'#Constant'!$A$3</f>
        <v>0.93162790697674425</v>
      </c>
      <c r="BS736" s="4">
        <f t="shared" si="2766"/>
        <v>149.0819326565707</v>
      </c>
      <c r="BT736">
        <f>BO736/$BO$4*100</f>
        <v>100.91327609170268</v>
      </c>
    </row>
    <row r="737" spans="1:72" s="13" customFormat="1" ht="17.25" thickBot="1" x14ac:dyDescent="0.35">
      <c r="B737" s="20"/>
      <c r="D737" s="14">
        <v>1</v>
      </c>
      <c r="E737" s="14">
        <v>1</v>
      </c>
      <c r="F737" s="19">
        <v>1</v>
      </c>
      <c r="G737" s="15">
        <f t="shared" ref="G737:H737" si="2796">G736</f>
        <v>100</v>
      </c>
      <c r="H737" s="15">
        <f t="shared" si="2796"/>
        <v>100</v>
      </c>
      <c r="I737" s="15">
        <v>2500</v>
      </c>
      <c r="J737" s="15">
        <v>25</v>
      </c>
      <c r="K737" s="15">
        <v>25</v>
      </c>
      <c r="L737" s="16"/>
      <c r="M737" s="15">
        <f t="shared" ref="M737:V737" si="2797">M736</f>
        <v>100</v>
      </c>
      <c r="N737" s="15">
        <f t="shared" si="2797"/>
        <v>0</v>
      </c>
      <c r="O737" s="15">
        <f t="shared" si="2797"/>
        <v>0</v>
      </c>
      <c r="P737" s="15">
        <v>100</v>
      </c>
      <c r="Q737" s="15">
        <f t="shared" si="2797"/>
        <v>0</v>
      </c>
      <c r="R737" s="15">
        <f t="shared" si="2797"/>
        <v>0</v>
      </c>
      <c r="S737" s="15">
        <f t="shared" si="2797"/>
        <v>0</v>
      </c>
      <c r="T737" s="15">
        <f t="shared" si="2797"/>
        <v>150</v>
      </c>
      <c r="U737" s="15">
        <f t="shared" si="2797"/>
        <v>0</v>
      </c>
      <c r="V737" s="15">
        <f t="shared" si="2797"/>
        <v>0</v>
      </c>
      <c r="W737" s="16"/>
      <c r="X737" s="15">
        <f t="shared" ref="X737:AI737" si="2798">X736</f>
        <v>100</v>
      </c>
      <c r="Y737" s="15">
        <f t="shared" si="2798"/>
        <v>0</v>
      </c>
      <c r="Z737" s="15">
        <f t="shared" si="2798"/>
        <v>0</v>
      </c>
      <c r="AA737" s="15">
        <v>100</v>
      </c>
      <c r="AB737" s="15">
        <f t="shared" si="2798"/>
        <v>0</v>
      </c>
      <c r="AC737" s="15">
        <f t="shared" si="2798"/>
        <v>0</v>
      </c>
      <c r="AD737" s="15">
        <f t="shared" si="2798"/>
        <v>0</v>
      </c>
      <c r="AE737" s="15">
        <f t="shared" si="2798"/>
        <v>150</v>
      </c>
      <c r="AF737" s="15">
        <f t="shared" si="2798"/>
        <v>0</v>
      </c>
      <c r="AG737" s="15">
        <f t="shared" si="2798"/>
        <v>0</v>
      </c>
      <c r="AH737" s="15">
        <f t="shared" si="2798"/>
        <v>0</v>
      </c>
      <c r="AI737" s="15">
        <f t="shared" si="2798"/>
        <v>0</v>
      </c>
      <c r="AJ737" s="17"/>
      <c r="AK737" s="15">
        <f>AK736</f>
        <v>0</v>
      </c>
      <c r="AL737" s="15">
        <f>AL736</f>
        <v>0</v>
      </c>
      <c r="AM737" s="17"/>
      <c r="AN737" s="15">
        <f t="shared" ref="AN737:AX737" si="2799">AN736</f>
        <v>0</v>
      </c>
      <c r="AO737" s="15">
        <f t="shared" si="2799"/>
        <v>0</v>
      </c>
      <c r="AP737" s="15">
        <f t="shared" si="2799"/>
        <v>0</v>
      </c>
      <c r="AQ737" s="15">
        <f t="shared" si="2799"/>
        <v>0</v>
      </c>
      <c r="AR737" s="15">
        <f t="shared" si="2799"/>
        <v>0</v>
      </c>
      <c r="AS737" s="15">
        <f t="shared" si="2799"/>
        <v>0</v>
      </c>
      <c r="AT737" s="15">
        <f t="shared" si="2799"/>
        <v>0</v>
      </c>
      <c r="AU737" s="15">
        <f t="shared" si="2799"/>
        <v>0</v>
      </c>
      <c r="AV737" s="15">
        <f t="shared" si="2799"/>
        <v>0</v>
      </c>
      <c r="AW737" s="15">
        <f t="shared" si="2799"/>
        <v>0</v>
      </c>
      <c r="AX737" s="15">
        <f t="shared" si="2799"/>
        <v>0</v>
      </c>
      <c r="AY737" s="17"/>
      <c r="AZ737" s="15">
        <f t="shared" ref="AZ737:BD737" si="2800">AZ736</f>
        <v>6000</v>
      </c>
      <c r="BA737" s="15">
        <f t="shared" si="2800"/>
        <v>6000</v>
      </c>
      <c r="BB737" s="15">
        <v>0</v>
      </c>
      <c r="BC737" s="15">
        <f t="shared" si="2800"/>
        <v>0</v>
      </c>
      <c r="BD737" s="15">
        <f t="shared" si="2800"/>
        <v>0</v>
      </c>
      <c r="BE737" s="15">
        <f t="shared" ref="BE737" si="2801">BE736</f>
        <v>250</v>
      </c>
      <c r="BF737" s="17"/>
      <c r="BG737" s="15">
        <f t="shared" ref="BG737:BH737" si="2802">BG736</f>
        <v>1000</v>
      </c>
      <c r="BH737" s="15">
        <f t="shared" si="2802"/>
        <v>3000</v>
      </c>
      <c r="BI737" s="17"/>
      <c r="BJ737" s="22">
        <f>G737/G736</f>
        <v>1</v>
      </c>
      <c r="BK737" s="65">
        <f t="shared" ref="BK737:BL737" si="2803">BK736</f>
        <v>0</v>
      </c>
      <c r="BL737" s="65">
        <f t="shared" si="2803"/>
        <v>0</v>
      </c>
      <c r="BM737" s="6">
        <f t="shared" si="2762"/>
        <v>118.25000000000001</v>
      </c>
      <c r="BN737" s="8">
        <f t="shared" si="2763"/>
        <v>149.0819326565707</v>
      </c>
      <c r="BO737" s="12">
        <f t="shared" si="2764"/>
        <v>132.77401303206696</v>
      </c>
      <c r="BP737" s="50">
        <f>(1-'#Constant'!$A$3)/($J737*'#Constant'!$B$3/'#Constant'!$C$3^($D737-1)+1)+'#Constant'!$A$3</f>
        <v>0.93162790697674425</v>
      </c>
      <c r="BQ737" s="4">
        <f t="shared" si="2765"/>
        <v>149.0819326565707</v>
      </c>
      <c r="BR737" s="50">
        <f>(1-'#Constant'!$A$3)/($K737*'#Constant'!$B$3/'#Constant'!$C$3^($D737-1)+1)+'#Constant'!$A$3</f>
        <v>0.93162790697674425</v>
      </c>
      <c r="BS737" s="4">
        <f t="shared" si="2766"/>
        <v>149.0819326565707</v>
      </c>
      <c r="BT737"/>
    </row>
    <row r="738" spans="1:72" x14ac:dyDescent="0.3">
      <c r="A738">
        <v>3023</v>
      </c>
      <c r="B738" s="18" t="str">
        <f>VLOOKUP(CONCATENATE("CREATURE_NAME_",A738),[1]Localization_Hero!$A:$E,2,FALSE)</f>
        <v>큰 보라색 푸린</v>
      </c>
      <c r="C738" t="s">
        <v>77</v>
      </c>
      <c r="D738">
        <v>1</v>
      </c>
      <c r="E738">
        <v>1</v>
      </c>
      <c r="F738" s="18">
        <v>1</v>
      </c>
      <c r="G738" s="10">
        <v>100</v>
      </c>
      <c r="H738" s="10">
        <v>100</v>
      </c>
      <c r="I738" s="10">
        <v>2500</v>
      </c>
      <c r="J738" s="10">
        <v>25</v>
      </c>
      <c r="K738" s="10">
        <v>25</v>
      </c>
      <c r="L738" s="2"/>
      <c r="M738" s="10">
        <v>100</v>
      </c>
      <c r="N738" s="10">
        <v>0</v>
      </c>
      <c r="O738" s="10">
        <v>0</v>
      </c>
      <c r="P738" s="10">
        <v>100</v>
      </c>
      <c r="Q738" s="10">
        <v>0</v>
      </c>
      <c r="R738" s="10">
        <v>0</v>
      </c>
      <c r="S738" s="10">
        <v>0</v>
      </c>
      <c r="T738" s="10">
        <v>150</v>
      </c>
      <c r="U738" s="10">
        <v>0</v>
      </c>
      <c r="V738" s="10">
        <v>0</v>
      </c>
      <c r="W738" s="2"/>
      <c r="X738" s="10">
        <v>100</v>
      </c>
      <c r="Y738" s="10">
        <v>0</v>
      </c>
      <c r="Z738" s="10">
        <v>0</v>
      </c>
      <c r="AA738" s="10">
        <v>100</v>
      </c>
      <c r="AB738" s="10">
        <v>0</v>
      </c>
      <c r="AC738" s="10">
        <v>0</v>
      </c>
      <c r="AD738" s="10">
        <v>0</v>
      </c>
      <c r="AE738" s="10">
        <v>150</v>
      </c>
      <c r="AF738" s="10">
        <v>0</v>
      </c>
      <c r="AG738" s="10">
        <v>0</v>
      </c>
      <c r="AH738" s="10">
        <v>0</v>
      </c>
      <c r="AI738" s="10">
        <v>0</v>
      </c>
      <c r="AJ738" s="3"/>
      <c r="AK738" s="10">
        <v>0</v>
      </c>
      <c r="AL738" s="10">
        <v>0</v>
      </c>
      <c r="AM738" s="3"/>
      <c r="AN738" s="10">
        <v>0</v>
      </c>
      <c r="AO738" s="10">
        <v>0</v>
      </c>
      <c r="AP738" s="10">
        <v>0</v>
      </c>
      <c r="AQ738" s="10">
        <v>0</v>
      </c>
      <c r="AR738" s="10">
        <v>0</v>
      </c>
      <c r="AS738" s="10">
        <v>0</v>
      </c>
      <c r="AT738" s="10">
        <v>0</v>
      </c>
      <c r="AU738" s="10">
        <v>0</v>
      </c>
      <c r="AV738" s="10">
        <v>0</v>
      </c>
      <c r="AW738" s="10">
        <v>0</v>
      </c>
      <c r="AX738" s="10">
        <v>0</v>
      </c>
      <c r="AY738" s="3"/>
      <c r="AZ738" s="10">
        <v>6000</v>
      </c>
      <c r="BA738" s="10">
        <v>6000</v>
      </c>
      <c r="BB738" s="10">
        <v>0</v>
      </c>
      <c r="BC738" s="10">
        <v>0</v>
      </c>
      <c r="BD738" s="10">
        <v>0</v>
      </c>
      <c r="BE738" s="10">
        <v>250</v>
      </c>
      <c r="BF738" s="3"/>
      <c r="BG738" s="10">
        <v>1000</v>
      </c>
      <c r="BH738" s="10">
        <v>3000</v>
      </c>
      <c r="BI738" s="3"/>
      <c r="BJ738" s="21">
        <v>1</v>
      </c>
      <c r="BK738" s="65">
        <v>0</v>
      </c>
      <c r="BL738" s="65">
        <v>0</v>
      </c>
      <c r="BM738" s="6">
        <f t="shared" si="2762"/>
        <v>118.25000000000001</v>
      </c>
      <c r="BN738" s="8">
        <f t="shared" si="2763"/>
        <v>149.0819326565707</v>
      </c>
      <c r="BO738" s="12">
        <f t="shared" si="2764"/>
        <v>132.77401303206696</v>
      </c>
      <c r="BP738" s="50">
        <f>(1-'#Constant'!$A$3)/($J738*'#Constant'!$B$3/'#Constant'!$C$3^($D738-1)+1)+'#Constant'!$A$3</f>
        <v>0.93162790697674425</v>
      </c>
      <c r="BQ738" s="4">
        <f t="shared" si="2765"/>
        <v>149.0819326565707</v>
      </c>
      <c r="BR738" s="50">
        <f>(1-'#Constant'!$A$3)/($K738*'#Constant'!$B$3/'#Constant'!$C$3^($D738-1)+1)+'#Constant'!$A$3</f>
        <v>0.93162790697674425</v>
      </c>
      <c r="BS738" s="4">
        <f t="shared" si="2766"/>
        <v>149.0819326565707</v>
      </c>
      <c r="BT738">
        <f>BO738/$BO$4*100</f>
        <v>100.91327609170268</v>
      </c>
    </row>
    <row r="739" spans="1:72" s="13" customFormat="1" ht="17.25" thickBot="1" x14ac:dyDescent="0.35">
      <c r="B739" s="20"/>
      <c r="D739" s="14">
        <v>1</v>
      </c>
      <c r="E739" s="14">
        <v>1</v>
      </c>
      <c r="F739" s="19">
        <v>1</v>
      </c>
      <c r="G739" s="15">
        <f t="shared" ref="G739:H739" si="2804">G738</f>
        <v>100</v>
      </c>
      <c r="H739" s="15">
        <f t="shared" si="2804"/>
        <v>100</v>
      </c>
      <c r="I739" s="15">
        <v>2500</v>
      </c>
      <c r="J739" s="15">
        <v>25</v>
      </c>
      <c r="K739" s="15">
        <v>25</v>
      </c>
      <c r="L739" s="16"/>
      <c r="M739" s="15">
        <f t="shared" ref="M739:V739" si="2805">M738</f>
        <v>100</v>
      </c>
      <c r="N739" s="15">
        <f t="shared" si="2805"/>
        <v>0</v>
      </c>
      <c r="O739" s="15">
        <f t="shared" si="2805"/>
        <v>0</v>
      </c>
      <c r="P739" s="15">
        <v>100</v>
      </c>
      <c r="Q739" s="15">
        <f t="shared" si="2805"/>
        <v>0</v>
      </c>
      <c r="R739" s="15">
        <f t="shared" si="2805"/>
        <v>0</v>
      </c>
      <c r="S739" s="15">
        <f t="shared" si="2805"/>
        <v>0</v>
      </c>
      <c r="T739" s="15">
        <f t="shared" si="2805"/>
        <v>150</v>
      </c>
      <c r="U739" s="15">
        <f t="shared" si="2805"/>
        <v>0</v>
      </c>
      <c r="V739" s="15">
        <f t="shared" si="2805"/>
        <v>0</v>
      </c>
      <c r="W739" s="16"/>
      <c r="X739" s="15">
        <f t="shared" ref="X739:AI739" si="2806">X738</f>
        <v>100</v>
      </c>
      <c r="Y739" s="15">
        <f t="shared" si="2806"/>
        <v>0</v>
      </c>
      <c r="Z739" s="15">
        <f t="shared" si="2806"/>
        <v>0</v>
      </c>
      <c r="AA739" s="15">
        <v>100</v>
      </c>
      <c r="AB739" s="15">
        <f t="shared" si="2806"/>
        <v>0</v>
      </c>
      <c r="AC739" s="15">
        <f t="shared" si="2806"/>
        <v>0</v>
      </c>
      <c r="AD739" s="15">
        <f t="shared" si="2806"/>
        <v>0</v>
      </c>
      <c r="AE739" s="15">
        <f t="shared" si="2806"/>
        <v>150</v>
      </c>
      <c r="AF739" s="15">
        <f t="shared" si="2806"/>
        <v>0</v>
      </c>
      <c r="AG739" s="15">
        <f t="shared" si="2806"/>
        <v>0</v>
      </c>
      <c r="AH739" s="15">
        <f t="shared" si="2806"/>
        <v>0</v>
      </c>
      <c r="AI739" s="15">
        <f t="shared" si="2806"/>
        <v>0</v>
      </c>
      <c r="AJ739" s="17"/>
      <c r="AK739" s="15">
        <f>AK738</f>
        <v>0</v>
      </c>
      <c r="AL739" s="15">
        <f>AL738</f>
        <v>0</v>
      </c>
      <c r="AM739" s="17"/>
      <c r="AN739" s="15">
        <f t="shared" ref="AN739:AX739" si="2807">AN738</f>
        <v>0</v>
      </c>
      <c r="AO739" s="15">
        <f t="shared" si="2807"/>
        <v>0</v>
      </c>
      <c r="AP739" s="15">
        <f t="shared" si="2807"/>
        <v>0</v>
      </c>
      <c r="AQ739" s="15">
        <f t="shared" si="2807"/>
        <v>0</v>
      </c>
      <c r="AR739" s="15">
        <f t="shared" si="2807"/>
        <v>0</v>
      </c>
      <c r="AS739" s="15">
        <f t="shared" si="2807"/>
        <v>0</v>
      </c>
      <c r="AT739" s="15">
        <f t="shared" si="2807"/>
        <v>0</v>
      </c>
      <c r="AU739" s="15">
        <f t="shared" si="2807"/>
        <v>0</v>
      </c>
      <c r="AV739" s="15">
        <f t="shared" si="2807"/>
        <v>0</v>
      </c>
      <c r="AW739" s="15">
        <f t="shared" si="2807"/>
        <v>0</v>
      </c>
      <c r="AX739" s="15">
        <f t="shared" si="2807"/>
        <v>0</v>
      </c>
      <c r="AY739" s="17"/>
      <c r="AZ739" s="15">
        <f t="shared" ref="AZ739:BD739" si="2808">AZ738</f>
        <v>6000</v>
      </c>
      <c r="BA739" s="15">
        <f t="shared" si="2808"/>
        <v>6000</v>
      </c>
      <c r="BB739" s="15">
        <v>0</v>
      </c>
      <c r="BC739" s="15">
        <f t="shared" si="2808"/>
        <v>0</v>
      </c>
      <c r="BD739" s="15">
        <f t="shared" si="2808"/>
        <v>0</v>
      </c>
      <c r="BE739" s="15">
        <f t="shared" ref="BE739" si="2809">BE738</f>
        <v>250</v>
      </c>
      <c r="BF739" s="17"/>
      <c r="BG739" s="15">
        <f t="shared" ref="BG739:BH739" si="2810">BG738</f>
        <v>1000</v>
      </c>
      <c r="BH739" s="15">
        <f t="shared" si="2810"/>
        <v>3000</v>
      </c>
      <c r="BI739" s="17"/>
      <c r="BJ739" s="22">
        <f>G739/G738</f>
        <v>1</v>
      </c>
      <c r="BK739" s="65">
        <f t="shared" ref="BK739:BL739" si="2811">BK738</f>
        <v>0</v>
      </c>
      <c r="BL739" s="65">
        <f t="shared" si="2811"/>
        <v>0</v>
      </c>
      <c r="BM739" s="6">
        <f t="shared" si="2762"/>
        <v>118.25000000000001</v>
      </c>
      <c r="BN739" s="8">
        <f t="shared" si="2763"/>
        <v>149.0819326565707</v>
      </c>
      <c r="BO739" s="12">
        <f t="shared" si="2764"/>
        <v>132.77401303206696</v>
      </c>
      <c r="BP739" s="50">
        <f>(1-'#Constant'!$A$3)/($J739*'#Constant'!$B$3/'#Constant'!$C$3^($D739-1)+1)+'#Constant'!$A$3</f>
        <v>0.93162790697674425</v>
      </c>
      <c r="BQ739" s="4">
        <f t="shared" si="2765"/>
        <v>149.0819326565707</v>
      </c>
      <c r="BR739" s="50">
        <f>(1-'#Constant'!$A$3)/($K739*'#Constant'!$B$3/'#Constant'!$C$3^($D739-1)+1)+'#Constant'!$A$3</f>
        <v>0.93162790697674425</v>
      </c>
      <c r="BS739" s="4">
        <f t="shared" si="2766"/>
        <v>149.0819326565707</v>
      </c>
      <c r="BT739"/>
    </row>
    <row r="740" spans="1:72" x14ac:dyDescent="0.3">
      <c r="A740">
        <v>4001</v>
      </c>
      <c r="B740" s="18" t="str">
        <f>VLOOKUP(CONCATENATE("CREATURE_NAME_",A740),[1]Localization_Hero!$A:$E,2,FALSE)</f>
        <v>수호자 골렘</v>
      </c>
      <c r="C740" t="s">
        <v>81</v>
      </c>
      <c r="D740">
        <v>1</v>
      </c>
      <c r="E740">
        <v>1</v>
      </c>
      <c r="F740" s="18">
        <v>1</v>
      </c>
      <c r="G740" s="10">
        <v>100</v>
      </c>
      <c r="H740" s="10">
        <v>100</v>
      </c>
      <c r="I740" s="10">
        <v>2500</v>
      </c>
      <c r="J740" s="10">
        <v>25</v>
      </c>
      <c r="K740" s="10">
        <v>25</v>
      </c>
      <c r="L740" s="2"/>
      <c r="M740" s="10">
        <v>100</v>
      </c>
      <c r="N740" s="10">
        <v>0</v>
      </c>
      <c r="O740" s="10">
        <v>0</v>
      </c>
      <c r="P740" s="10">
        <v>100</v>
      </c>
      <c r="Q740" s="10">
        <v>0</v>
      </c>
      <c r="R740" s="10">
        <v>0</v>
      </c>
      <c r="S740" s="10">
        <v>0</v>
      </c>
      <c r="T740" s="10">
        <v>150</v>
      </c>
      <c r="U740" s="10">
        <v>0</v>
      </c>
      <c r="V740" s="10">
        <v>0</v>
      </c>
      <c r="W740" s="2"/>
      <c r="X740" s="10">
        <v>100</v>
      </c>
      <c r="Y740" s="10">
        <v>0</v>
      </c>
      <c r="Z740" s="10">
        <v>0</v>
      </c>
      <c r="AA740" s="10">
        <v>100</v>
      </c>
      <c r="AB740" s="10">
        <v>0</v>
      </c>
      <c r="AC740" s="10">
        <v>0</v>
      </c>
      <c r="AD740" s="10">
        <v>0</v>
      </c>
      <c r="AE740" s="10">
        <v>150</v>
      </c>
      <c r="AF740" s="10">
        <v>0</v>
      </c>
      <c r="AG740" s="10">
        <v>0</v>
      </c>
      <c r="AH740" s="10">
        <v>0</v>
      </c>
      <c r="AI740" s="10">
        <v>0</v>
      </c>
      <c r="AJ740" s="3"/>
      <c r="AK740" s="10">
        <v>0</v>
      </c>
      <c r="AL740" s="10">
        <v>0</v>
      </c>
      <c r="AM740" s="3"/>
      <c r="AN740" s="10">
        <v>0</v>
      </c>
      <c r="AO740" s="10">
        <v>0</v>
      </c>
      <c r="AP740" s="10">
        <v>0</v>
      </c>
      <c r="AQ740" s="10">
        <v>0</v>
      </c>
      <c r="AR740" s="10">
        <v>0</v>
      </c>
      <c r="AS740" s="10">
        <v>0</v>
      </c>
      <c r="AT740" s="10">
        <v>0</v>
      </c>
      <c r="AU740" s="10">
        <v>0</v>
      </c>
      <c r="AV740" s="10">
        <v>0</v>
      </c>
      <c r="AW740" s="10">
        <v>0</v>
      </c>
      <c r="AX740" s="10">
        <v>0</v>
      </c>
      <c r="AY740" s="3"/>
      <c r="AZ740" s="10">
        <v>6000</v>
      </c>
      <c r="BA740" s="10">
        <v>6000</v>
      </c>
      <c r="BB740" s="10">
        <v>0</v>
      </c>
      <c r="BC740" s="10">
        <v>0</v>
      </c>
      <c r="BD740" s="10">
        <v>0</v>
      </c>
      <c r="BE740" s="10">
        <v>250</v>
      </c>
      <c r="BF740" s="3"/>
      <c r="BG740" s="10">
        <v>1000</v>
      </c>
      <c r="BH740" s="10">
        <v>2000</v>
      </c>
      <c r="BI740" s="3"/>
      <c r="BJ740" s="21">
        <v>1</v>
      </c>
      <c r="BK740" s="65">
        <v>0</v>
      </c>
      <c r="BL740" s="65">
        <v>0</v>
      </c>
      <c r="BM740" s="6">
        <f t="shared" si="2762"/>
        <v>118.25000000000001</v>
      </c>
      <c r="BN740" s="8">
        <f t="shared" si="2763"/>
        <v>149.0819326565707</v>
      </c>
      <c r="BO740" s="12">
        <f t="shared" si="2764"/>
        <v>132.77401303206696</v>
      </c>
      <c r="BP740" s="50">
        <f>(1-'#Constant'!$A$3)/($J740*'#Constant'!$B$3/'#Constant'!$C$3^($D740-1)+1)+'#Constant'!$A$3</f>
        <v>0.93162790697674425</v>
      </c>
      <c r="BQ740" s="4">
        <f t="shared" si="2765"/>
        <v>149.0819326565707</v>
      </c>
      <c r="BR740" s="50">
        <f>(1-'#Constant'!$A$3)/($K740*'#Constant'!$B$3/'#Constant'!$C$3^($D740-1)+1)+'#Constant'!$A$3</f>
        <v>0.93162790697674425</v>
      </c>
      <c r="BS740" s="4">
        <f t="shared" si="2766"/>
        <v>149.0819326565707</v>
      </c>
      <c r="BT740">
        <f>BO740/$BO$4*100</f>
        <v>100.91327609170268</v>
      </c>
    </row>
    <row r="741" spans="1:72" s="13" customFormat="1" ht="17.25" thickBot="1" x14ac:dyDescent="0.35">
      <c r="B741" s="20"/>
      <c r="D741" s="14">
        <v>1</v>
      </c>
      <c r="E741" s="14">
        <v>1</v>
      </c>
      <c r="F741" s="19">
        <v>1</v>
      </c>
      <c r="G741" s="15">
        <f t="shared" ref="G741:H741" si="2812">G740</f>
        <v>100</v>
      </c>
      <c r="H741" s="15">
        <f t="shared" si="2812"/>
        <v>100</v>
      </c>
      <c r="I741" s="15">
        <v>2500</v>
      </c>
      <c r="J741" s="15">
        <v>25</v>
      </c>
      <c r="K741" s="15">
        <v>25</v>
      </c>
      <c r="L741" s="16"/>
      <c r="M741" s="15">
        <f t="shared" ref="M741:V741" si="2813">M740</f>
        <v>100</v>
      </c>
      <c r="N741" s="15">
        <f t="shared" si="2813"/>
        <v>0</v>
      </c>
      <c r="O741" s="15">
        <f t="shared" si="2813"/>
        <v>0</v>
      </c>
      <c r="P741" s="15">
        <v>100</v>
      </c>
      <c r="Q741" s="15">
        <f t="shared" si="2813"/>
        <v>0</v>
      </c>
      <c r="R741" s="15">
        <f t="shared" si="2813"/>
        <v>0</v>
      </c>
      <c r="S741" s="15">
        <f t="shared" si="2813"/>
        <v>0</v>
      </c>
      <c r="T741" s="15">
        <f t="shared" si="2813"/>
        <v>150</v>
      </c>
      <c r="U741" s="15">
        <f t="shared" si="2813"/>
        <v>0</v>
      </c>
      <c r="V741" s="15">
        <f t="shared" si="2813"/>
        <v>0</v>
      </c>
      <c r="W741" s="16"/>
      <c r="X741" s="15">
        <f t="shared" ref="X741:AI741" si="2814">X740</f>
        <v>100</v>
      </c>
      <c r="Y741" s="15">
        <f t="shared" si="2814"/>
        <v>0</v>
      </c>
      <c r="Z741" s="15">
        <f t="shared" si="2814"/>
        <v>0</v>
      </c>
      <c r="AA741" s="15">
        <v>100</v>
      </c>
      <c r="AB741" s="15">
        <f t="shared" si="2814"/>
        <v>0</v>
      </c>
      <c r="AC741" s="15">
        <f t="shared" si="2814"/>
        <v>0</v>
      </c>
      <c r="AD741" s="15">
        <f t="shared" si="2814"/>
        <v>0</v>
      </c>
      <c r="AE741" s="15">
        <f t="shared" si="2814"/>
        <v>150</v>
      </c>
      <c r="AF741" s="15">
        <f t="shared" si="2814"/>
        <v>0</v>
      </c>
      <c r="AG741" s="15">
        <f t="shared" si="2814"/>
        <v>0</v>
      </c>
      <c r="AH741" s="15">
        <f t="shared" si="2814"/>
        <v>0</v>
      </c>
      <c r="AI741" s="15">
        <f t="shared" si="2814"/>
        <v>0</v>
      </c>
      <c r="AJ741" s="17"/>
      <c r="AK741" s="15">
        <v>0</v>
      </c>
      <c r="AL741" s="15">
        <f>AL740</f>
        <v>0</v>
      </c>
      <c r="AM741" s="17"/>
      <c r="AN741" s="15">
        <f t="shared" ref="AN741:AX741" si="2815">AN740</f>
        <v>0</v>
      </c>
      <c r="AO741" s="15">
        <f t="shared" si="2815"/>
        <v>0</v>
      </c>
      <c r="AP741" s="15">
        <f t="shared" si="2815"/>
        <v>0</v>
      </c>
      <c r="AQ741" s="15">
        <f t="shared" si="2815"/>
        <v>0</v>
      </c>
      <c r="AR741" s="15">
        <f t="shared" si="2815"/>
        <v>0</v>
      </c>
      <c r="AS741" s="15">
        <f t="shared" si="2815"/>
        <v>0</v>
      </c>
      <c r="AT741" s="15">
        <f t="shared" si="2815"/>
        <v>0</v>
      </c>
      <c r="AU741" s="15">
        <f t="shared" si="2815"/>
        <v>0</v>
      </c>
      <c r="AV741" s="15">
        <f t="shared" si="2815"/>
        <v>0</v>
      </c>
      <c r="AW741" s="15">
        <f t="shared" si="2815"/>
        <v>0</v>
      </c>
      <c r="AX741" s="15">
        <f t="shared" si="2815"/>
        <v>0</v>
      </c>
      <c r="AY741" s="17"/>
      <c r="AZ741" s="15">
        <f t="shared" ref="AZ741" si="2816">AZ740</f>
        <v>6000</v>
      </c>
      <c r="BA741" s="15">
        <f t="shared" ref="BA741" si="2817">BA740</f>
        <v>6000</v>
      </c>
      <c r="BB741" s="15">
        <v>0</v>
      </c>
      <c r="BC741" s="15">
        <f t="shared" ref="BC741" si="2818">BC740</f>
        <v>0</v>
      </c>
      <c r="BD741" s="15">
        <f t="shared" ref="BD741:BE741" si="2819">BD740</f>
        <v>0</v>
      </c>
      <c r="BE741" s="15">
        <f t="shared" si="2819"/>
        <v>250</v>
      </c>
      <c r="BF741" s="17"/>
      <c r="BG741" s="15">
        <f t="shared" ref="BG741" si="2820">BG740</f>
        <v>1000</v>
      </c>
      <c r="BH741" s="15">
        <f t="shared" ref="BH741" si="2821">BH740</f>
        <v>2000</v>
      </c>
      <c r="BI741" s="17"/>
      <c r="BJ741" s="22">
        <f>G741/G740</f>
        <v>1</v>
      </c>
      <c r="BK741" s="65">
        <f t="shared" ref="BK741:BL741" si="2822">BK740</f>
        <v>0</v>
      </c>
      <c r="BL741" s="65">
        <f t="shared" si="2822"/>
        <v>0</v>
      </c>
      <c r="BM741" s="6">
        <f t="shared" si="2762"/>
        <v>118.25000000000001</v>
      </c>
      <c r="BN741" s="8">
        <f t="shared" si="2763"/>
        <v>149.0819326565707</v>
      </c>
      <c r="BO741" s="12">
        <f t="shared" si="2764"/>
        <v>132.77401303206696</v>
      </c>
      <c r="BP741" s="50">
        <f>(1-'#Constant'!$A$3)/($J741*'#Constant'!$B$3/'#Constant'!$C$3^($D741-1)+1)+'#Constant'!$A$3</f>
        <v>0.93162790697674425</v>
      </c>
      <c r="BQ741" s="4">
        <f t="shared" si="2765"/>
        <v>149.0819326565707</v>
      </c>
      <c r="BR741" s="50">
        <f>(1-'#Constant'!$A$3)/($K741*'#Constant'!$B$3/'#Constant'!$C$3^($D741-1)+1)+'#Constant'!$A$3</f>
        <v>0.93162790697674425</v>
      </c>
      <c r="BS741" s="4">
        <f t="shared" si="2766"/>
        <v>149.0819326565707</v>
      </c>
      <c r="BT741"/>
    </row>
    <row r="742" spans="1:72" x14ac:dyDescent="0.3">
      <c r="A742">
        <v>4002</v>
      </c>
      <c r="B742" s="18" t="str">
        <f>VLOOKUP(CONCATENATE("CREATURE_NAME_",A742),[1]Localization_Hero!$A:$E,2,FALSE)</f>
        <v>파괴자 골렘</v>
      </c>
      <c r="C742" t="s">
        <v>77</v>
      </c>
      <c r="D742">
        <v>1</v>
      </c>
      <c r="E742">
        <v>1</v>
      </c>
      <c r="F742" s="18">
        <v>1</v>
      </c>
      <c r="G742" s="10">
        <v>100</v>
      </c>
      <c r="H742" s="10">
        <v>100</v>
      </c>
      <c r="I742" s="10">
        <v>2500</v>
      </c>
      <c r="J742" s="10">
        <v>25</v>
      </c>
      <c r="K742" s="10">
        <v>25</v>
      </c>
      <c r="L742" s="2"/>
      <c r="M742" s="10">
        <v>100</v>
      </c>
      <c r="N742" s="10">
        <v>0</v>
      </c>
      <c r="O742" s="10">
        <v>0</v>
      </c>
      <c r="P742" s="10">
        <v>100</v>
      </c>
      <c r="Q742" s="10">
        <v>0</v>
      </c>
      <c r="R742" s="10">
        <v>0</v>
      </c>
      <c r="S742" s="10">
        <v>0</v>
      </c>
      <c r="T742" s="10">
        <v>150</v>
      </c>
      <c r="U742" s="10">
        <v>0</v>
      </c>
      <c r="V742" s="10">
        <v>0</v>
      </c>
      <c r="W742" s="2"/>
      <c r="X742" s="10">
        <v>100</v>
      </c>
      <c r="Y742" s="10">
        <v>0</v>
      </c>
      <c r="Z742" s="10">
        <v>0</v>
      </c>
      <c r="AA742" s="10">
        <v>100</v>
      </c>
      <c r="AB742" s="10">
        <v>0</v>
      </c>
      <c r="AC742" s="10">
        <v>0</v>
      </c>
      <c r="AD742" s="10">
        <v>0</v>
      </c>
      <c r="AE742" s="10">
        <v>150</v>
      </c>
      <c r="AF742" s="10">
        <v>0</v>
      </c>
      <c r="AG742" s="10">
        <v>0</v>
      </c>
      <c r="AH742" s="10">
        <v>0</v>
      </c>
      <c r="AI742" s="10">
        <v>0</v>
      </c>
      <c r="AJ742" s="3"/>
      <c r="AK742" s="10">
        <v>0</v>
      </c>
      <c r="AL742" s="10">
        <v>0</v>
      </c>
      <c r="AM742" s="3"/>
      <c r="AN742" s="10">
        <v>0</v>
      </c>
      <c r="AO742" s="10">
        <v>0</v>
      </c>
      <c r="AP742" s="10">
        <v>0</v>
      </c>
      <c r="AQ742" s="10">
        <v>0</v>
      </c>
      <c r="AR742" s="10">
        <v>0</v>
      </c>
      <c r="AS742" s="10">
        <v>0</v>
      </c>
      <c r="AT742" s="10">
        <v>0</v>
      </c>
      <c r="AU742" s="10">
        <v>0</v>
      </c>
      <c r="AV742" s="10">
        <v>0</v>
      </c>
      <c r="AW742" s="10">
        <v>0</v>
      </c>
      <c r="AX742" s="10">
        <v>0</v>
      </c>
      <c r="AY742" s="3"/>
      <c r="AZ742" s="10">
        <v>6000</v>
      </c>
      <c r="BA742" s="10">
        <v>6000</v>
      </c>
      <c r="BB742" s="10">
        <v>0</v>
      </c>
      <c r="BC742" s="10">
        <v>0</v>
      </c>
      <c r="BD742" s="10">
        <v>0</v>
      </c>
      <c r="BE742" s="10">
        <v>250</v>
      </c>
      <c r="BF742" s="3"/>
      <c r="BG742" s="10">
        <v>1000</v>
      </c>
      <c r="BH742" s="10">
        <v>2000</v>
      </c>
      <c r="BI742" s="3"/>
      <c r="BJ742" s="21">
        <v>1</v>
      </c>
      <c r="BK742" s="65">
        <v>0</v>
      </c>
      <c r="BL742" s="65">
        <v>0</v>
      </c>
      <c r="BM742" s="6">
        <f t="shared" si="2762"/>
        <v>118.25000000000001</v>
      </c>
      <c r="BN742" s="8">
        <f t="shared" si="2763"/>
        <v>149.0819326565707</v>
      </c>
      <c r="BO742" s="12">
        <f t="shared" si="2764"/>
        <v>132.77401303206696</v>
      </c>
      <c r="BP742" s="50">
        <f>(1-'#Constant'!$A$3)/($J742*'#Constant'!$B$3/'#Constant'!$C$3^($D742-1)+1)+'#Constant'!$A$3</f>
        <v>0.93162790697674425</v>
      </c>
      <c r="BQ742" s="4">
        <f t="shared" si="2765"/>
        <v>149.0819326565707</v>
      </c>
      <c r="BR742" s="50">
        <f>(1-'#Constant'!$A$3)/($K742*'#Constant'!$B$3/'#Constant'!$C$3^($D742-1)+1)+'#Constant'!$A$3</f>
        <v>0.93162790697674425</v>
      </c>
      <c r="BS742" s="4">
        <f t="shared" si="2766"/>
        <v>149.0819326565707</v>
      </c>
      <c r="BT742">
        <f>BO742/$BO$4*100</f>
        <v>100.91327609170268</v>
      </c>
    </row>
    <row r="743" spans="1:72" s="13" customFormat="1" ht="17.25" thickBot="1" x14ac:dyDescent="0.35">
      <c r="B743" s="20"/>
      <c r="D743" s="14">
        <v>1</v>
      </c>
      <c r="E743" s="14">
        <v>1</v>
      </c>
      <c r="F743" s="19">
        <v>1</v>
      </c>
      <c r="G743" s="15">
        <f t="shared" ref="G743:H743" si="2823">G742</f>
        <v>100</v>
      </c>
      <c r="H743" s="15">
        <f t="shared" si="2823"/>
        <v>100</v>
      </c>
      <c r="I743" s="15">
        <v>2500</v>
      </c>
      <c r="J743" s="15">
        <v>25</v>
      </c>
      <c r="K743" s="15">
        <v>25</v>
      </c>
      <c r="L743" s="16"/>
      <c r="M743" s="15">
        <f t="shared" ref="M743:V743" si="2824">M742</f>
        <v>100</v>
      </c>
      <c r="N743" s="15">
        <f t="shared" si="2824"/>
        <v>0</v>
      </c>
      <c r="O743" s="15">
        <f t="shared" si="2824"/>
        <v>0</v>
      </c>
      <c r="P743" s="15">
        <v>100</v>
      </c>
      <c r="Q743" s="15">
        <f t="shared" si="2824"/>
        <v>0</v>
      </c>
      <c r="R743" s="15">
        <f t="shared" si="2824"/>
        <v>0</v>
      </c>
      <c r="S743" s="15">
        <f t="shared" si="2824"/>
        <v>0</v>
      </c>
      <c r="T743" s="15">
        <f t="shared" si="2824"/>
        <v>150</v>
      </c>
      <c r="U743" s="15">
        <f t="shared" si="2824"/>
        <v>0</v>
      </c>
      <c r="V743" s="15">
        <f t="shared" si="2824"/>
        <v>0</v>
      </c>
      <c r="W743" s="16"/>
      <c r="X743" s="15">
        <f t="shared" ref="X743:AI743" si="2825">X742</f>
        <v>100</v>
      </c>
      <c r="Y743" s="15">
        <f t="shared" si="2825"/>
        <v>0</v>
      </c>
      <c r="Z743" s="15">
        <f t="shared" si="2825"/>
        <v>0</v>
      </c>
      <c r="AA743" s="15">
        <v>100</v>
      </c>
      <c r="AB743" s="15">
        <f t="shared" si="2825"/>
        <v>0</v>
      </c>
      <c r="AC743" s="15">
        <f t="shared" si="2825"/>
        <v>0</v>
      </c>
      <c r="AD743" s="15">
        <f t="shared" si="2825"/>
        <v>0</v>
      </c>
      <c r="AE743" s="15">
        <f t="shared" si="2825"/>
        <v>150</v>
      </c>
      <c r="AF743" s="15">
        <f t="shared" si="2825"/>
        <v>0</v>
      </c>
      <c r="AG743" s="15">
        <f t="shared" si="2825"/>
        <v>0</v>
      </c>
      <c r="AH743" s="15">
        <f t="shared" si="2825"/>
        <v>0</v>
      </c>
      <c r="AI743" s="15">
        <f t="shared" si="2825"/>
        <v>0</v>
      </c>
      <c r="AJ743" s="17"/>
      <c r="AK743" s="15">
        <f>AK742</f>
        <v>0</v>
      </c>
      <c r="AL743" s="15">
        <f>AL742</f>
        <v>0</v>
      </c>
      <c r="AM743" s="17"/>
      <c r="AN743" s="15">
        <f t="shared" ref="AN743:AX743" si="2826">AN742</f>
        <v>0</v>
      </c>
      <c r="AO743" s="15">
        <f t="shared" si="2826"/>
        <v>0</v>
      </c>
      <c r="AP743" s="15">
        <f t="shared" si="2826"/>
        <v>0</v>
      </c>
      <c r="AQ743" s="15">
        <f t="shared" si="2826"/>
        <v>0</v>
      </c>
      <c r="AR743" s="15">
        <f t="shared" si="2826"/>
        <v>0</v>
      </c>
      <c r="AS743" s="15">
        <f t="shared" si="2826"/>
        <v>0</v>
      </c>
      <c r="AT743" s="15">
        <f t="shared" si="2826"/>
        <v>0</v>
      </c>
      <c r="AU743" s="15">
        <f t="shared" si="2826"/>
        <v>0</v>
      </c>
      <c r="AV743" s="15">
        <f t="shared" si="2826"/>
        <v>0</v>
      </c>
      <c r="AW743" s="15">
        <f t="shared" si="2826"/>
        <v>0</v>
      </c>
      <c r="AX743" s="15">
        <f t="shared" si="2826"/>
        <v>0</v>
      </c>
      <c r="AY743" s="17"/>
      <c r="AZ743" s="15">
        <f t="shared" ref="AZ743" si="2827">AZ742</f>
        <v>6000</v>
      </c>
      <c r="BA743" s="15">
        <f t="shared" ref="BA743" si="2828">BA742</f>
        <v>6000</v>
      </c>
      <c r="BB743" s="15">
        <v>0</v>
      </c>
      <c r="BC743" s="15">
        <f t="shared" ref="BC743" si="2829">BC742</f>
        <v>0</v>
      </c>
      <c r="BD743" s="15">
        <f t="shared" ref="BD743:BE743" si="2830">BD742</f>
        <v>0</v>
      </c>
      <c r="BE743" s="15">
        <f t="shared" si="2830"/>
        <v>250</v>
      </c>
      <c r="BF743" s="17"/>
      <c r="BG743" s="15">
        <f t="shared" ref="BG743" si="2831">BG742</f>
        <v>1000</v>
      </c>
      <c r="BH743" s="15">
        <f t="shared" ref="BH743" si="2832">BH742</f>
        <v>2000</v>
      </c>
      <c r="BI743" s="17"/>
      <c r="BJ743" s="22">
        <f>G743/G742</f>
        <v>1</v>
      </c>
      <c r="BK743" s="65">
        <f>BK742</f>
        <v>0</v>
      </c>
      <c r="BL743" s="65">
        <f>BL742</f>
        <v>0</v>
      </c>
      <c r="BM743" s="6">
        <f t="shared" si="2762"/>
        <v>118.25000000000001</v>
      </c>
      <c r="BN743" s="8">
        <f t="shared" si="2763"/>
        <v>149.0819326565707</v>
      </c>
      <c r="BO743" s="12">
        <f t="shared" si="2764"/>
        <v>132.77401303206696</v>
      </c>
      <c r="BP743" s="50">
        <f>(1-'#Constant'!$A$3)/($J743*'#Constant'!$B$3/'#Constant'!$C$3^($D743-1)+1)+'#Constant'!$A$3</f>
        <v>0.93162790697674425</v>
      </c>
      <c r="BQ743" s="4">
        <f t="shared" si="2765"/>
        <v>149.0819326565707</v>
      </c>
      <c r="BR743" s="50">
        <f>(1-'#Constant'!$A$3)/($K743*'#Constant'!$B$3/'#Constant'!$C$3^($D743-1)+1)+'#Constant'!$A$3</f>
        <v>0.93162790697674425</v>
      </c>
      <c r="BS743" s="4">
        <f t="shared" si="2766"/>
        <v>149.0819326565707</v>
      </c>
      <c r="BT743"/>
    </row>
    <row r="744" spans="1:72" x14ac:dyDescent="0.3">
      <c r="A744">
        <v>4003</v>
      </c>
      <c r="B744" s="18" t="str">
        <f>VLOOKUP(CONCATENATE("CREATURE_NAME_",A744),[1]Localization_Hero!$A:$E,2,FALSE)</f>
        <v>폭주한 골렘</v>
      </c>
      <c r="C744" t="s">
        <v>77</v>
      </c>
      <c r="D744">
        <v>1</v>
      </c>
      <c r="E744">
        <v>1</v>
      </c>
      <c r="F744" s="18">
        <v>1</v>
      </c>
      <c r="G744" s="10">
        <v>100</v>
      </c>
      <c r="H744" s="10">
        <v>100</v>
      </c>
      <c r="I744" s="10">
        <v>2500</v>
      </c>
      <c r="J744" s="10">
        <v>25</v>
      </c>
      <c r="K744" s="10">
        <v>25</v>
      </c>
      <c r="L744" s="2"/>
      <c r="M744" s="10">
        <v>100</v>
      </c>
      <c r="N744" s="10">
        <v>0</v>
      </c>
      <c r="O744" s="10">
        <v>0</v>
      </c>
      <c r="P744" s="10">
        <v>100</v>
      </c>
      <c r="Q744" s="10">
        <v>0</v>
      </c>
      <c r="R744" s="10">
        <v>0</v>
      </c>
      <c r="S744" s="10">
        <v>0</v>
      </c>
      <c r="T744" s="10">
        <v>150</v>
      </c>
      <c r="U744" s="10">
        <v>0</v>
      </c>
      <c r="V744" s="10">
        <v>0</v>
      </c>
      <c r="W744" s="2"/>
      <c r="X744" s="10">
        <v>100</v>
      </c>
      <c r="Y744" s="10">
        <v>0</v>
      </c>
      <c r="Z744" s="10">
        <v>0</v>
      </c>
      <c r="AA744" s="10">
        <v>100</v>
      </c>
      <c r="AB744" s="10">
        <v>0</v>
      </c>
      <c r="AC744" s="10">
        <v>0</v>
      </c>
      <c r="AD744" s="10">
        <v>0</v>
      </c>
      <c r="AE744" s="10">
        <v>150</v>
      </c>
      <c r="AF744" s="10">
        <v>0</v>
      </c>
      <c r="AG744" s="10">
        <v>0</v>
      </c>
      <c r="AH744" s="10">
        <v>0</v>
      </c>
      <c r="AI744" s="10">
        <v>0</v>
      </c>
      <c r="AJ744" s="3"/>
      <c r="AK744" s="10">
        <v>0</v>
      </c>
      <c r="AL744" s="10">
        <v>0</v>
      </c>
      <c r="AM744" s="3"/>
      <c r="AN744" s="10">
        <v>0</v>
      </c>
      <c r="AO744" s="10">
        <v>0</v>
      </c>
      <c r="AP744" s="10">
        <v>0</v>
      </c>
      <c r="AQ744" s="10">
        <v>0</v>
      </c>
      <c r="AR744" s="10">
        <v>0</v>
      </c>
      <c r="AS744" s="10">
        <v>0</v>
      </c>
      <c r="AT744" s="10">
        <v>0</v>
      </c>
      <c r="AU744" s="10">
        <v>0</v>
      </c>
      <c r="AV744" s="10">
        <v>0</v>
      </c>
      <c r="AW744" s="10">
        <v>0</v>
      </c>
      <c r="AX744" s="10">
        <v>0</v>
      </c>
      <c r="AY744" s="3"/>
      <c r="AZ744" s="10">
        <v>6000</v>
      </c>
      <c r="BA744" s="10">
        <v>6000</v>
      </c>
      <c r="BB744" s="10">
        <v>0</v>
      </c>
      <c r="BC744" s="10">
        <v>0</v>
      </c>
      <c r="BD744" s="10">
        <v>0</v>
      </c>
      <c r="BE744" s="10">
        <v>250</v>
      </c>
      <c r="BF744" s="3"/>
      <c r="BG744" s="10">
        <v>1000</v>
      </c>
      <c r="BH744" s="10">
        <v>2000</v>
      </c>
      <c r="BI744" s="3"/>
      <c r="BJ744" s="21">
        <v>1</v>
      </c>
      <c r="BK744" s="65">
        <v>0</v>
      </c>
      <c r="BL744" s="65">
        <v>0</v>
      </c>
      <c r="BM744" s="6">
        <f t="shared" si="2762"/>
        <v>118.25000000000001</v>
      </c>
      <c r="BN744" s="8">
        <f t="shared" si="2763"/>
        <v>149.0819326565707</v>
      </c>
      <c r="BO744" s="12">
        <f t="shared" si="2764"/>
        <v>132.77401303206696</v>
      </c>
      <c r="BP744" s="50">
        <f>(1-'#Constant'!$A$3)/($J744*'#Constant'!$B$3/'#Constant'!$C$3^($D744-1)+1)+'#Constant'!$A$3</f>
        <v>0.93162790697674425</v>
      </c>
      <c r="BQ744" s="4">
        <f t="shared" si="2765"/>
        <v>149.0819326565707</v>
      </c>
      <c r="BR744" s="50">
        <f>(1-'#Constant'!$A$3)/($K744*'#Constant'!$B$3/'#Constant'!$C$3^($D744-1)+1)+'#Constant'!$A$3</f>
        <v>0.93162790697674425</v>
      </c>
      <c r="BS744" s="4">
        <f t="shared" si="2766"/>
        <v>149.0819326565707</v>
      </c>
      <c r="BT744">
        <f>BO744/$BO$4*100</f>
        <v>100.91327609170268</v>
      </c>
    </row>
    <row r="745" spans="1:72" s="13" customFormat="1" ht="17.25" thickBot="1" x14ac:dyDescent="0.35">
      <c r="B745" s="20"/>
      <c r="D745" s="14">
        <v>1</v>
      </c>
      <c r="E745" s="14">
        <v>1</v>
      </c>
      <c r="F745" s="19">
        <v>1</v>
      </c>
      <c r="G745" s="15">
        <f t="shared" ref="G745:H745" si="2833">G744</f>
        <v>100</v>
      </c>
      <c r="H745" s="15">
        <f t="shared" si="2833"/>
        <v>100</v>
      </c>
      <c r="I745" s="15">
        <v>2500</v>
      </c>
      <c r="J745" s="15">
        <v>25</v>
      </c>
      <c r="K745" s="15">
        <v>25</v>
      </c>
      <c r="L745" s="16"/>
      <c r="M745" s="15">
        <f t="shared" ref="M745:V745" si="2834">M744</f>
        <v>100</v>
      </c>
      <c r="N745" s="15">
        <f t="shared" si="2834"/>
        <v>0</v>
      </c>
      <c r="O745" s="15">
        <f t="shared" si="2834"/>
        <v>0</v>
      </c>
      <c r="P745" s="15">
        <v>100</v>
      </c>
      <c r="Q745" s="15">
        <f t="shared" si="2834"/>
        <v>0</v>
      </c>
      <c r="R745" s="15">
        <f t="shared" si="2834"/>
        <v>0</v>
      </c>
      <c r="S745" s="15">
        <f t="shared" si="2834"/>
        <v>0</v>
      </c>
      <c r="T745" s="15">
        <f t="shared" si="2834"/>
        <v>150</v>
      </c>
      <c r="U745" s="15">
        <f t="shared" si="2834"/>
        <v>0</v>
      </c>
      <c r="V745" s="15">
        <f t="shared" si="2834"/>
        <v>0</v>
      </c>
      <c r="W745" s="16"/>
      <c r="X745" s="15">
        <f t="shared" ref="X745:AI745" si="2835">X744</f>
        <v>100</v>
      </c>
      <c r="Y745" s="15">
        <f t="shared" si="2835"/>
        <v>0</v>
      </c>
      <c r="Z745" s="15">
        <f t="shared" si="2835"/>
        <v>0</v>
      </c>
      <c r="AA745" s="15">
        <v>100</v>
      </c>
      <c r="AB745" s="15">
        <f t="shared" si="2835"/>
        <v>0</v>
      </c>
      <c r="AC745" s="15">
        <f t="shared" si="2835"/>
        <v>0</v>
      </c>
      <c r="AD745" s="15">
        <f t="shared" si="2835"/>
        <v>0</v>
      </c>
      <c r="AE745" s="15">
        <f t="shared" si="2835"/>
        <v>150</v>
      </c>
      <c r="AF745" s="15">
        <f t="shared" si="2835"/>
        <v>0</v>
      </c>
      <c r="AG745" s="15">
        <f t="shared" si="2835"/>
        <v>0</v>
      </c>
      <c r="AH745" s="15">
        <f t="shared" si="2835"/>
        <v>0</v>
      </c>
      <c r="AI745" s="15">
        <f t="shared" si="2835"/>
        <v>0</v>
      </c>
      <c r="AJ745" s="17"/>
      <c r="AK745" s="15">
        <f>AK744</f>
        <v>0</v>
      </c>
      <c r="AL745" s="15">
        <f>AL744</f>
        <v>0</v>
      </c>
      <c r="AM745" s="17"/>
      <c r="AN745" s="15">
        <f t="shared" ref="AN745:AX745" si="2836">AN744</f>
        <v>0</v>
      </c>
      <c r="AO745" s="15">
        <f t="shared" si="2836"/>
        <v>0</v>
      </c>
      <c r="AP745" s="15">
        <f t="shared" si="2836"/>
        <v>0</v>
      </c>
      <c r="AQ745" s="15">
        <f t="shared" si="2836"/>
        <v>0</v>
      </c>
      <c r="AR745" s="15">
        <f t="shared" si="2836"/>
        <v>0</v>
      </c>
      <c r="AS745" s="15">
        <f t="shared" si="2836"/>
        <v>0</v>
      </c>
      <c r="AT745" s="15">
        <f t="shared" si="2836"/>
        <v>0</v>
      </c>
      <c r="AU745" s="15">
        <f t="shared" si="2836"/>
        <v>0</v>
      </c>
      <c r="AV745" s="15">
        <f t="shared" si="2836"/>
        <v>0</v>
      </c>
      <c r="AW745" s="15">
        <f t="shared" si="2836"/>
        <v>0</v>
      </c>
      <c r="AX745" s="15">
        <f t="shared" si="2836"/>
        <v>0</v>
      </c>
      <c r="AY745" s="17"/>
      <c r="AZ745" s="15">
        <f t="shared" ref="AZ745:AZ747" si="2837">AZ744</f>
        <v>6000</v>
      </c>
      <c r="BA745" s="15">
        <f t="shared" ref="BA745:BA747" si="2838">BA744</f>
        <v>6000</v>
      </c>
      <c r="BB745" s="15">
        <v>0</v>
      </c>
      <c r="BC745" s="15">
        <f t="shared" ref="BC745:BC747" si="2839">BC744</f>
        <v>0</v>
      </c>
      <c r="BD745" s="15">
        <f t="shared" ref="BD745:BE747" si="2840">BD744</f>
        <v>0</v>
      </c>
      <c r="BE745" s="15">
        <f t="shared" si="2840"/>
        <v>250</v>
      </c>
      <c r="BF745" s="17"/>
      <c r="BG745" s="15">
        <f t="shared" ref="BG745:BG747" si="2841">BG744</f>
        <v>1000</v>
      </c>
      <c r="BH745" s="15">
        <f t="shared" ref="BH745:BH747" si="2842">BH744</f>
        <v>2000</v>
      </c>
      <c r="BI745" s="17"/>
      <c r="BJ745" s="22">
        <f>G745/G744</f>
        <v>1</v>
      </c>
      <c r="BK745" s="65">
        <f t="shared" ref="BK745:BL757" si="2843">BK744</f>
        <v>0</v>
      </c>
      <c r="BL745" s="65">
        <f t="shared" si="2843"/>
        <v>0</v>
      </c>
      <c r="BM745" s="6">
        <f t="shared" si="2762"/>
        <v>118.25000000000001</v>
      </c>
      <c r="BN745" s="8">
        <f t="shared" si="2763"/>
        <v>149.0819326565707</v>
      </c>
      <c r="BO745" s="12">
        <f t="shared" si="2764"/>
        <v>132.77401303206696</v>
      </c>
      <c r="BP745" s="50">
        <f>(1-'#Constant'!$A$3)/($J745*'#Constant'!$B$3/'#Constant'!$C$3^($D745-1)+1)+'#Constant'!$A$3</f>
        <v>0.93162790697674425</v>
      </c>
      <c r="BQ745" s="4">
        <f t="shared" si="2765"/>
        <v>149.0819326565707</v>
      </c>
      <c r="BR745" s="50">
        <f>(1-'#Constant'!$A$3)/($K745*'#Constant'!$B$3/'#Constant'!$C$3^($D745-1)+1)+'#Constant'!$A$3</f>
        <v>0.93162790697674425</v>
      </c>
      <c r="BS745" s="4">
        <f t="shared" si="2766"/>
        <v>149.0819326565707</v>
      </c>
      <c r="BT745"/>
    </row>
    <row r="746" spans="1:72" x14ac:dyDescent="0.3">
      <c r="A746">
        <v>4201</v>
      </c>
      <c r="B746" s="18" t="str">
        <f>VLOOKUP(CONCATENATE("CREATURE_NAME_",A746),[1]Localization_Hero!$A:$E,2,FALSE)</f>
        <v>고대마력 골렘</v>
      </c>
      <c r="C746" t="s">
        <v>77</v>
      </c>
      <c r="D746">
        <v>1</v>
      </c>
      <c r="E746">
        <v>1</v>
      </c>
      <c r="F746" s="18">
        <v>1</v>
      </c>
      <c r="G746" s="10">
        <v>100</v>
      </c>
      <c r="H746" s="10">
        <v>100</v>
      </c>
      <c r="I746" s="10">
        <v>2500</v>
      </c>
      <c r="J746" s="10">
        <v>25</v>
      </c>
      <c r="K746" s="10">
        <v>25</v>
      </c>
      <c r="L746" s="2"/>
      <c r="M746" s="10">
        <v>100</v>
      </c>
      <c r="N746" s="10">
        <v>0</v>
      </c>
      <c r="O746" s="10">
        <v>0</v>
      </c>
      <c r="P746" s="10">
        <v>100</v>
      </c>
      <c r="Q746" s="10">
        <v>0</v>
      </c>
      <c r="R746" s="10">
        <v>0</v>
      </c>
      <c r="S746" s="10">
        <v>0</v>
      </c>
      <c r="T746" s="10">
        <v>150</v>
      </c>
      <c r="U746" s="10">
        <v>0</v>
      </c>
      <c r="V746" s="10">
        <v>0</v>
      </c>
      <c r="W746" s="2"/>
      <c r="X746" s="10">
        <v>100</v>
      </c>
      <c r="Y746" s="10">
        <v>0</v>
      </c>
      <c r="Z746" s="10">
        <v>0</v>
      </c>
      <c r="AA746" s="10">
        <v>100</v>
      </c>
      <c r="AB746" s="10">
        <v>0</v>
      </c>
      <c r="AC746" s="10">
        <v>0</v>
      </c>
      <c r="AD746" s="10">
        <v>0</v>
      </c>
      <c r="AE746" s="10">
        <v>150</v>
      </c>
      <c r="AF746" s="10">
        <v>0</v>
      </c>
      <c r="AG746" s="10">
        <v>0</v>
      </c>
      <c r="AH746" s="10">
        <v>0</v>
      </c>
      <c r="AI746" s="10">
        <v>0</v>
      </c>
      <c r="AJ746" s="3"/>
      <c r="AK746" s="10">
        <v>0</v>
      </c>
      <c r="AL746" s="10">
        <v>0</v>
      </c>
      <c r="AM746" s="3"/>
      <c r="AN746" s="10">
        <v>0</v>
      </c>
      <c r="AO746" s="10">
        <v>0</v>
      </c>
      <c r="AP746" s="10">
        <v>0</v>
      </c>
      <c r="AQ746" s="10">
        <v>0</v>
      </c>
      <c r="AR746" s="10">
        <v>0</v>
      </c>
      <c r="AS746" s="10">
        <v>0</v>
      </c>
      <c r="AT746" s="10">
        <v>0</v>
      </c>
      <c r="AU746" s="10">
        <v>0</v>
      </c>
      <c r="AV746" s="10">
        <v>0</v>
      </c>
      <c r="AW746" s="10">
        <v>0</v>
      </c>
      <c r="AX746" s="10">
        <v>0</v>
      </c>
      <c r="AY746" s="3"/>
      <c r="AZ746" s="10">
        <v>6000</v>
      </c>
      <c r="BA746" s="10">
        <v>6000</v>
      </c>
      <c r="BB746" s="10">
        <v>0</v>
      </c>
      <c r="BC746" s="10">
        <v>0</v>
      </c>
      <c r="BD746" s="10">
        <v>0</v>
      </c>
      <c r="BE746" s="10">
        <v>250</v>
      </c>
      <c r="BF746" s="3"/>
      <c r="BG746" s="10">
        <v>1000</v>
      </c>
      <c r="BH746" s="10">
        <v>2000</v>
      </c>
      <c r="BI746" s="3"/>
      <c r="BJ746" s="21">
        <v>1</v>
      </c>
      <c r="BK746" s="65">
        <v>0</v>
      </c>
      <c r="BL746" s="65">
        <v>0</v>
      </c>
      <c r="BM746" s="6">
        <f t="shared" si="2762"/>
        <v>118.25000000000001</v>
      </c>
      <c r="BN746" s="8">
        <f t="shared" si="2763"/>
        <v>149.0819326565707</v>
      </c>
      <c r="BO746" s="12">
        <f t="shared" si="2764"/>
        <v>132.77401303206696</v>
      </c>
      <c r="BP746" s="50">
        <f>(1-'#Constant'!$A$3)/($J746*'#Constant'!$B$3/'#Constant'!$C$3^($D746-1)+1)+'#Constant'!$A$3</f>
        <v>0.93162790697674425</v>
      </c>
      <c r="BQ746" s="4">
        <f t="shared" si="2765"/>
        <v>149.0819326565707</v>
      </c>
      <c r="BR746" s="50">
        <f>(1-'#Constant'!$A$3)/($K746*'#Constant'!$B$3/'#Constant'!$C$3^($D746-1)+1)+'#Constant'!$A$3</f>
        <v>0.93162790697674425</v>
      </c>
      <c r="BS746" s="4">
        <f t="shared" si="2766"/>
        <v>149.0819326565707</v>
      </c>
      <c r="BT746">
        <f>BO746/$BO$4*100</f>
        <v>100.91327609170268</v>
      </c>
    </row>
    <row r="747" spans="1:72" s="13" customFormat="1" ht="17.25" thickBot="1" x14ac:dyDescent="0.35">
      <c r="B747" s="20"/>
      <c r="D747" s="14">
        <v>1</v>
      </c>
      <c r="E747" s="14">
        <v>1</v>
      </c>
      <c r="F747" s="19">
        <v>1</v>
      </c>
      <c r="G747" s="15">
        <f t="shared" ref="G747:H747" si="2844">G746</f>
        <v>100</v>
      </c>
      <c r="H747" s="15">
        <f t="shared" si="2844"/>
        <v>100</v>
      </c>
      <c r="I747" s="15">
        <v>2500</v>
      </c>
      <c r="J747" s="15">
        <v>25</v>
      </c>
      <c r="K747" s="15">
        <v>25</v>
      </c>
      <c r="L747" s="16"/>
      <c r="M747" s="15">
        <f t="shared" ref="M747:V747" si="2845">M746</f>
        <v>100</v>
      </c>
      <c r="N747" s="15">
        <f t="shared" si="2845"/>
        <v>0</v>
      </c>
      <c r="O747" s="15">
        <f t="shared" si="2845"/>
        <v>0</v>
      </c>
      <c r="P747" s="15">
        <v>100</v>
      </c>
      <c r="Q747" s="15">
        <f t="shared" si="2845"/>
        <v>0</v>
      </c>
      <c r="R747" s="15">
        <f t="shared" si="2845"/>
        <v>0</v>
      </c>
      <c r="S747" s="15">
        <f t="shared" si="2845"/>
        <v>0</v>
      </c>
      <c r="T747" s="15">
        <f t="shared" si="2845"/>
        <v>150</v>
      </c>
      <c r="U747" s="15">
        <f t="shared" si="2845"/>
        <v>0</v>
      </c>
      <c r="V747" s="15">
        <f t="shared" si="2845"/>
        <v>0</v>
      </c>
      <c r="W747" s="16"/>
      <c r="X747" s="15">
        <f t="shared" ref="X747:AI747" si="2846">X746</f>
        <v>100</v>
      </c>
      <c r="Y747" s="15">
        <f t="shared" si="2846"/>
        <v>0</v>
      </c>
      <c r="Z747" s="15">
        <f t="shared" si="2846"/>
        <v>0</v>
      </c>
      <c r="AA747" s="15">
        <v>100</v>
      </c>
      <c r="AB747" s="15">
        <f t="shared" si="2846"/>
        <v>0</v>
      </c>
      <c r="AC747" s="15">
        <f t="shared" si="2846"/>
        <v>0</v>
      </c>
      <c r="AD747" s="15">
        <f t="shared" si="2846"/>
        <v>0</v>
      </c>
      <c r="AE747" s="15">
        <f t="shared" si="2846"/>
        <v>150</v>
      </c>
      <c r="AF747" s="15">
        <f t="shared" si="2846"/>
        <v>0</v>
      </c>
      <c r="AG747" s="15">
        <f t="shared" si="2846"/>
        <v>0</v>
      </c>
      <c r="AH747" s="15">
        <f t="shared" si="2846"/>
        <v>0</v>
      </c>
      <c r="AI747" s="15">
        <f t="shared" si="2846"/>
        <v>0</v>
      </c>
      <c r="AJ747" s="17"/>
      <c r="AK747" s="15">
        <f>AK746</f>
        <v>0</v>
      </c>
      <c r="AL747" s="15">
        <f>AL746</f>
        <v>0</v>
      </c>
      <c r="AM747" s="17"/>
      <c r="AN747" s="15">
        <f t="shared" ref="AN747:AX747" si="2847">AN746</f>
        <v>0</v>
      </c>
      <c r="AO747" s="15">
        <f t="shared" si="2847"/>
        <v>0</v>
      </c>
      <c r="AP747" s="15">
        <f t="shared" si="2847"/>
        <v>0</v>
      </c>
      <c r="AQ747" s="15">
        <f t="shared" si="2847"/>
        <v>0</v>
      </c>
      <c r="AR747" s="15">
        <f t="shared" si="2847"/>
        <v>0</v>
      </c>
      <c r="AS747" s="15">
        <f t="shared" si="2847"/>
        <v>0</v>
      </c>
      <c r="AT747" s="15">
        <f t="shared" si="2847"/>
        <v>0</v>
      </c>
      <c r="AU747" s="15">
        <f t="shared" si="2847"/>
        <v>0</v>
      </c>
      <c r="AV747" s="15">
        <f t="shared" si="2847"/>
        <v>0</v>
      </c>
      <c r="AW747" s="15">
        <f t="shared" si="2847"/>
        <v>0</v>
      </c>
      <c r="AX747" s="15">
        <f t="shared" si="2847"/>
        <v>0</v>
      </c>
      <c r="AY747" s="17"/>
      <c r="AZ747" s="15">
        <f t="shared" si="2837"/>
        <v>6000</v>
      </c>
      <c r="BA747" s="15">
        <f t="shared" si="2838"/>
        <v>6000</v>
      </c>
      <c r="BB747" s="15">
        <v>0</v>
      </c>
      <c r="BC747" s="15">
        <f t="shared" si="2839"/>
        <v>0</v>
      </c>
      <c r="BD747" s="15">
        <f t="shared" si="2840"/>
        <v>0</v>
      </c>
      <c r="BE747" s="15">
        <f t="shared" si="2840"/>
        <v>250</v>
      </c>
      <c r="BF747" s="17"/>
      <c r="BG747" s="15">
        <f t="shared" si="2841"/>
        <v>1000</v>
      </c>
      <c r="BH747" s="15">
        <f t="shared" si="2842"/>
        <v>2000</v>
      </c>
      <c r="BI747" s="17"/>
      <c r="BJ747" s="22">
        <f>G747/G746</f>
        <v>1</v>
      </c>
      <c r="BK747" s="65">
        <f t="shared" si="2843"/>
        <v>0</v>
      </c>
      <c r="BL747" s="65">
        <f t="shared" si="2843"/>
        <v>0</v>
      </c>
      <c r="BM747" s="6">
        <f t="shared" si="2762"/>
        <v>118.25000000000001</v>
      </c>
      <c r="BN747" s="8">
        <f t="shared" si="2763"/>
        <v>149.0819326565707</v>
      </c>
      <c r="BO747" s="12">
        <f t="shared" si="2764"/>
        <v>132.77401303206696</v>
      </c>
      <c r="BP747" s="50">
        <f>(1-'#Constant'!$A$3)/($J747*'#Constant'!$B$3/'#Constant'!$C$3^($D747-1)+1)+'#Constant'!$A$3</f>
        <v>0.93162790697674425</v>
      </c>
      <c r="BQ747" s="4">
        <f t="shared" si="2765"/>
        <v>149.0819326565707</v>
      </c>
      <c r="BR747" s="50">
        <f>(1-'#Constant'!$A$3)/($K747*'#Constant'!$B$3/'#Constant'!$C$3^($D747-1)+1)+'#Constant'!$A$3</f>
        <v>0.93162790697674425</v>
      </c>
      <c r="BS747" s="4">
        <f t="shared" si="2766"/>
        <v>149.0819326565707</v>
      </c>
      <c r="BT747"/>
    </row>
    <row r="748" spans="1:72" x14ac:dyDescent="0.3">
      <c r="A748">
        <v>5001</v>
      </c>
      <c r="B748" s="18" t="str">
        <f>VLOOKUP(CONCATENATE("CREATURE_NAME_",A748),[1]Localization_Hero!$A:$E,2,FALSE)</f>
        <v>흡혈 거미</v>
      </c>
      <c r="C748" t="s">
        <v>77</v>
      </c>
      <c r="D748">
        <v>1</v>
      </c>
      <c r="E748">
        <v>1</v>
      </c>
      <c r="F748" s="18">
        <v>1</v>
      </c>
      <c r="G748" s="10">
        <v>100</v>
      </c>
      <c r="H748" s="10">
        <v>100</v>
      </c>
      <c r="I748" s="10">
        <v>2500</v>
      </c>
      <c r="J748" s="10">
        <v>25</v>
      </c>
      <c r="K748" s="10">
        <v>25</v>
      </c>
      <c r="L748" s="2"/>
      <c r="M748" s="10">
        <v>100</v>
      </c>
      <c r="N748" s="10">
        <v>0</v>
      </c>
      <c r="O748" s="10">
        <v>0</v>
      </c>
      <c r="P748" s="10">
        <v>100</v>
      </c>
      <c r="Q748" s="10">
        <v>0</v>
      </c>
      <c r="R748" s="10">
        <v>0</v>
      </c>
      <c r="S748" s="10">
        <v>0</v>
      </c>
      <c r="T748" s="10">
        <v>150</v>
      </c>
      <c r="U748" s="10">
        <v>0</v>
      </c>
      <c r="V748" s="10">
        <v>0</v>
      </c>
      <c r="W748" s="2"/>
      <c r="X748" s="10">
        <v>100</v>
      </c>
      <c r="Y748" s="10">
        <v>0</v>
      </c>
      <c r="Z748" s="10">
        <v>0</v>
      </c>
      <c r="AA748" s="10">
        <v>100</v>
      </c>
      <c r="AB748" s="10">
        <v>0</v>
      </c>
      <c r="AC748" s="10">
        <v>0</v>
      </c>
      <c r="AD748" s="10">
        <v>0</v>
      </c>
      <c r="AE748" s="10">
        <v>150</v>
      </c>
      <c r="AF748" s="10">
        <v>0</v>
      </c>
      <c r="AG748" s="10">
        <v>0</v>
      </c>
      <c r="AH748" s="10">
        <v>0</v>
      </c>
      <c r="AI748" s="10">
        <v>0</v>
      </c>
      <c r="AJ748" s="3"/>
      <c r="AK748" s="10">
        <v>0</v>
      </c>
      <c r="AL748" s="10">
        <v>0</v>
      </c>
      <c r="AM748" s="3"/>
      <c r="AN748" s="10">
        <v>0</v>
      </c>
      <c r="AO748" s="10">
        <v>0</v>
      </c>
      <c r="AP748" s="10">
        <v>0</v>
      </c>
      <c r="AQ748" s="10">
        <v>0</v>
      </c>
      <c r="AR748" s="10">
        <v>0</v>
      </c>
      <c r="AS748" s="10">
        <v>0</v>
      </c>
      <c r="AT748" s="10">
        <v>0</v>
      </c>
      <c r="AU748" s="10">
        <v>0</v>
      </c>
      <c r="AV748" s="10">
        <v>0</v>
      </c>
      <c r="AW748" s="10">
        <v>0</v>
      </c>
      <c r="AX748" s="10">
        <v>0</v>
      </c>
      <c r="AY748" s="3"/>
      <c r="AZ748" s="10">
        <v>6000</v>
      </c>
      <c r="BA748" s="10">
        <v>6000</v>
      </c>
      <c r="BB748" s="10">
        <v>0</v>
      </c>
      <c r="BC748" s="10">
        <v>0</v>
      </c>
      <c r="BD748" s="10">
        <v>0</v>
      </c>
      <c r="BE748" s="10">
        <v>250</v>
      </c>
      <c r="BF748" s="3"/>
      <c r="BG748" s="10">
        <v>1000</v>
      </c>
      <c r="BH748" s="10">
        <v>5000</v>
      </c>
      <c r="BI748" s="3"/>
      <c r="BJ748" s="21">
        <v>1</v>
      </c>
      <c r="BK748" s="65">
        <v>0</v>
      </c>
      <c r="BL748" s="65">
        <v>0</v>
      </c>
      <c r="BM748" s="6">
        <f t="shared" si="2762"/>
        <v>118.25000000000001</v>
      </c>
      <c r="BN748" s="8">
        <f t="shared" si="2763"/>
        <v>149.0819326565707</v>
      </c>
      <c r="BO748" s="12">
        <f t="shared" si="2764"/>
        <v>132.77401303206696</v>
      </c>
      <c r="BP748" s="50">
        <f>(1-'#Constant'!$A$3)/($J748*'#Constant'!$B$3/'#Constant'!$C$3^($D748-1)+1)+'#Constant'!$A$3</f>
        <v>0.93162790697674425</v>
      </c>
      <c r="BQ748" s="4">
        <f t="shared" si="2765"/>
        <v>149.0819326565707</v>
      </c>
      <c r="BR748" s="50">
        <f>(1-'#Constant'!$A$3)/($K748*'#Constant'!$B$3/'#Constant'!$C$3^($D748-1)+1)+'#Constant'!$A$3</f>
        <v>0.93162790697674425</v>
      </c>
      <c r="BS748" s="4">
        <f t="shared" si="2766"/>
        <v>149.0819326565707</v>
      </c>
      <c r="BT748">
        <f>BO748/$BO$4*100</f>
        <v>100.91327609170268</v>
      </c>
    </row>
    <row r="749" spans="1:72" s="13" customFormat="1" ht="17.25" thickBot="1" x14ac:dyDescent="0.35">
      <c r="B749" s="20"/>
      <c r="D749" s="14">
        <v>1</v>
      </c>
      <c r="E749" s="14">
        <v>1</v>
      </c>
      <c r="F749" s="19">
        <v>1</v>
      </c>
      <c r="G749" s="15">
        <f t="shared" ref="G749:H749" si="2848">G748</f>
        <v>100</v>
      </c>
      <c r="H749" s="15">
        <f t="shared" si="2848"/>
        <v>100</v>
      </c>
      <c r="I749" s="15">
        <v>2500</v>
      </c>
      <c r="J749" s="15">
        <v>25</v>
      </c>
      <c r="K749" s="15">
        <v>25</v>
      </c>
      <c r="L749" s="16"/>
      <c r="M749" s="15">
        <f t="shared" ref="M749:V749" si="2849">M748</f>
        <v>100</v>
      </c>
      <c r="N749" s="15">
        <f t="shared" si="2849"/>
        <v>0</v>
      </c>
      <c r="O749" s="15">
        <f t="shared" si="2849"/>
        <v>0</v>
      </c>
      <c r="P749" s="15">
        <v>100</v>
      </c>
      <c r="Q749" s="15">
        <f t="shared" si="2849"/>
        <v>0</v>
      </c>
      <c r="R749" s="15">
        <f t="shared" si="2849"/>
        <v>0</v>
      </c>
      <c r="S749" s="15">
        <f t="shared" si="2849"/>
        <v>0</v>
      </c>
      <c r="T749" s="15">
        <f t="shared" si="2849"/>
        <v>150</v>
      </c>
      <c r="U749" s="15">
        <f t="shared" si="2849"/>
        <v>0</v>
      </c>
      <c r="V749" s="15">
        <f t="shared" si="2849"/>
        <v>0</v>
      </c>
      <c r="W749" s="16"/>
      <c r="X749" s="15">
        <f t="shared" ref="X749:AI749" si="2850">X748</f>
        <v>100</v>
      </c>
      <c r="Y749" s="15">
        <f t="shared" si="2850"/>
        <v>0</v>
      </c>
      <c r="Z749" s="15">
        <f t="shared" si="2850"/>
        <v>0</v>
      </c>
      <c r="AA749" s="15">
        <v>100</v>
      </c>
      <c r="AB749" s="15">
        <f t="shared" si="2850"/>
        <v>0</v>
      </c>
      <c r="AC749" s="15">
        <f t="shared" si="2850"/>
        <v>0</v>
      </c>
      <c r="AD749" s="15">
        <f t="shared" si="2850"/>
        <v>0</v>
      </c>
      <c r="AE749" s="15">
        <f t="shared" si="2850"/>
        <v>150</v>
      </c>
      <c r="AF749" s="15">
        <f t="shared" si="2850"/>
        <v>0</v>
      </c>
      <c r="AG749" s="15">
        <f t="shared" si="2850"/>
        <v>0</v>
      </c>
      <c r="AH749" s="15">
        <f t="shared" si="2850"/>
        <v>0</v>
      </c>
      <c r="AI749" s="15">
        <f t="shared" si="2850"/>
        <v>0</v>
      </c>
      <c r="AJ749" s="17"/>
      <c r="AK749" s="15">
        <f>AK748</f>
        <v>0</v>
      </c>
      <c r="AL749" s="15">
        <f>AL748</f>
        <v>0</v>
      </c>
      <c r="AM749" s="17"/>
      <c r="AN749" s="15">
        <f t="shared" ref="AN749:AX749" si="2851">AN748</f>
        <v>0</v>
      </c>
      <c r="AO749" s="15">
        <f t="shared" si="2851"/>
        <v>0</v>
      </c>
      <c r="AP749" s="15">
        <f t="shared" si="2851"/>
        <v>0</v>
      </c>
      <c r="AQ749" s="15">
        <f t="shared" si="2851"/>
        <v>0</v>
      </c>
      <c r="AR749" s="15">
        <f t="shared" si="2851"/>
        <v>0</v>
      </c>
      <c r="AS749" s="15">
        <f t="shared" si="2851"/>
        <v>0</v>
      </c>
      <c r="AT749" s="15">
        <f t="shared" si="2851"/>
        <v>0</v>
      </c>
      <c r="AU749" s="15">
        <f t="shared" si="2851"/>
        <v>0</v>
      </c>
      <c r="AV749" s="15">
        <f t="shared" si="2851"/>
        <v>0</v>
      </c>
      <c r="AW749" s="15">
        <f t="shared" si="2851"/>
        <v>0</v>
      </c>
      <c r="AX749" s="15">
        <f t="shared" si="2851"/>
        <v>0</v>
      </c>
      <c r="AY749" s="17"/>
      <c r="AZ749" s="15">
        <f t="shared" ref="AZ749" si="2852">AZ748</f>
        <v>6000</v>
      </c>
      <c r="BA749" s="15">
        <f t="shared" ref="BA749" si="2853">BA748</f>
        <v>6000</v>
      </c>
      <c r="BB749" s="15">
        <v>0</v>
      </c>
      <c r="BC749" s="15">
        <f t="shared" ref="BC749" si="2854">BC748</f>
        <v>0</v>
      </c>
      <c r="BD749" s="15">
        <f t="shared" ref="BD749:BE749" si="2855">BD748</f>
        <v>0</v>
      </c>
      <c r="BE749" s="15">
        <f t="shared" si="2855"/>
        <v>250</v>
      </c>
      <c r="BF749" s="17"/>
      <c r="BG749" s="15">
        <f t="shared" ref="BG749" si="2856">BG748</f>
        <v>1000</v>
      </c>
      <c r="BH749" s="15">
        <f t="shared" ref="BH749" si="2857">BH748</f>
        <v>5000</v>
      </c>
      <c r="BI749" s="17"/>
      <c r="BJ749" s="22">
        <f>G749/G748</f>
        <v>1</v>
      </c>
      <c r="BK749" s="65">
        <f t="shared" si="2843"/>
        <v>0</v>
      </c>
      <c r="BL749" s="65">
        <f t="shared" si="2843"/>
        <v>0</v>
      </c>
      <c r="BM749" s="6">
        <f t="shared" si="2762"/>
        <v>118.25000000000001</v>
      </c>
      <c r="BN749" s="8">
        <f t="shared" si="2763"/>
        <v>149.0819326565707</v>
      </c>
      <c r="BO749" s="12">
        <f t="shared" si="2764"/>
        <v>132.77401303206696</v>
      </c>
      <c r="BP749" s="50">
        <f>(1-'#Constant'!$A$3)/($J749*'#Constant'!$B$3/'#Constant'!$C$3^($D749-1)+1)+'#Constant'!$A$3</f>
        <v>0.93162790697674425</v>
      </c>
      <c r="BQ749" s="4">
        <f t="shared" si="2765"/>
        <v>149.0819326565707</v>
      </c>
      <c r="BR749" s="50">
        <f>(1-'#Constant'!$A$3)/($K749*'#Constant'!$B$3/'#Constant'!$C$3^($D749-1)+1)+'#Constant'!$A$3</f>
        <v>0.93162790697674425</v>
      </c>
      <c r="BS749" s="4">
        <f t="shared" si="2766"/>
        <v>149.0819326565707</v>
      </c>
      <c r="BT749"/>
    </row>
    <row r="750" spans="1:72" x14ac:dyDescent="0.3">
      <c r="A750">
        <v>5002</v>
      </c>
      <c r="B750" s="18" t="str">
        <f>VLOOKUP(CONCATENATE("CREATURE_NAME_",A750),[1]Localization_Hero!$A:$E,2,FALSE)</f>
        <v>불쏘시개거미</v>
      </c>
      <c r="C750" t="s">
        <v>82</v>
      </c>
      <c r="D750">
        <v>1</v>
      </c>
      <c r="E750">
        <v>1</v>
      </c>
      <c r="F750" s="18">
        <v>1</v>
      </c>
      <c r="G750" s="10">
        <v>100</v>
      </c>
      <c r="H750" s="10">
        <v>100</v>
      </c>
      <c r="I750" s="10">
        <v>2500</v>
      </c>
      <c r="J750" s="10">
        <v>25</v>
      </c>
      <c r="K750" s="10">
        <v>25</v>
      </c>
      <c r="L750" s="2"/>
      <c r="M750" s="10">
        <v>100</v>
      </c>
      <c r="N750" s="10">
        <v>0</v>
      </c>
      <c r="O750" s="10">
        <v>0</v>
      </c>
      <c r="P750" s="10">
        <v>100</v>
      </c>
      <c r="Q750" s="10">
        <v>0</v>
      </c>
      <c r="R750" s="10">
        <v>0</v>
      </c>
      <c r="S750" s="10">
        <v>0</v>
      </c>
      <c r="T750" s="10">
        <v>150</v>
      </c>
      <c r="U750" s="10">
        <v>0</v>
      </c>
      <c r="V750" s="10">
        <v>0</v>
      </c>
      <c r="W750" s="2"/>
      <c r="X750" s="10">
        <v>100</v>
      </c>
      <c r="Y750" s="10">
        <v>0</v>
      </c>
      <c r="Z750" s="10">
        <v>0</v>
      </c>
      <c r="AA750" s="10">
        <v>100</v>
      </c>
      <c r="AB750" s="10">
        <v>0</v>
      </c>
      <c r="AC750" s="10">
        <v>0</v>
      </c>
      <c r="AD750" s="10">
        <v>0</v>
      </c>
      <c r="AE750" s="10">
        <v>150</v>
      </c>
      <c r="AF750" s="10">
        <v>0</v>
      </c>
      <c r="AG750" s="10">
        <v>0</v>
      </c>
      <c r="AH750" s="10">
        <v>0</v>
      </c>
      <c r="AI750" s="10">
        <v>0</v>
      </c>
      <c r="AJ750" s="3"/>
      <c r="AK750" s="10">
        <v>0</v>
      </c>
      <c r="AL750" s="10">
        <v>0</v>
      </c>
      <c r="AM750" s="3"/>
      <c r="AN750" s="10">
        <v>0</v>
      </c>
      <c r="AO750" s="10">
        <v>0</v>
      </c>
      <c r="AP750" s="10">
        <v>0</v>
      </c>
      <c r="AQ750" s="10">
        <v>0</v>
      </c>
      <c r="AR750" s="10">
        <v>0</v>
      </c>
      <c r="AS750" s="10">
        <v>0</v>
      </c>
      <c r="AT750" s="10">
        <v>0</v>
      </c>
      <c r="AU750" s="10">
        <v>0</v>
      </c>
      <c r="AV750" s="10">
        <v>0</v>
      </c>
      <c r="AW750" s="10">
        <v>0</v>
      </c>
      <c r="AX750" s="10">
        <v>0</v>
      </c>
      <c r="AY750" s="3"/>
      <c r="AZ750" s="10">
        <v>6000</v>
      </c>
      <c r="BA750" s="10">
        <v>6000</v>
      </c>
      <c r="BB750" s="10">
        <v>0</v>
      </c>
      <c r="BC750" s="10">
        <v>0</v>
      </c>
      <c r="BD750" s="10">
        <v>0</v>
      </c>
      <c r="BE750" s="10">
        <v>250</v>
      </c>
      <c r="BF750" s="3"/>
      <c r="BG750" s="10">
        <v>1000</v>
      </c>
      <c r="BH750" s="10">
        <v>5000</v>
      </c>
      <c r="BI750" s="3"/>
      <c r="BJ750" s="21">
        <v>1</v>
      </c>
      <c r="BK750" s="65">
        <v>0</v>
      </c>
      <c r="BL750" s="65">
        <v>0</v>
      </c>
      <c r="BM750" s="6">
        <f t="shared" si="2762"/>
        <v>118.25000000000001</v>
      </c>
      <c r="BN750" s="8">
        <f t="shared" si="2763"/>
        <v>149.0819326565707</v>
      </c>
      <c r="BO750" s="12">
        <f t="shared" si="2764"/>
        <v>132.77401303206696</v>
      </c>
      <c r="BP750" s="50">
        <f>(1-'#Constant'!$A$3)/($J750*'#Constant'!$B$3/'#Constant'!$C$3^($D750-1)+1)+'#Constant'!$A$3</f>
        <v>0.93162790697674425</v>
      </c>
      <c r="BQ750" s="4">
        <f t="shared" si="2765"/>
        <v>149.0819326565707</v>
      </c>
      <c r="BR750" s="50">
        <f>(1-'#Constant'!$A$3)/($K750*'#Constant'!$B$3/'#Constant'!$C$3^($D750-1)+1)+'#Constant'!$A$3</f>
        <v>0.93162790697674425</v>
      </c>
      <c r="BS750" s="4">
        <f t="shared" si="2766"/>
        <v>149.0819326565707</v>
      </c>
      <c r="BT750">
        <f>BO750/$BO$4*100</f>
        <v>100.91327609170268</v>
      </c>
    </row>
    <row r="751" spans="1:72" s="13" customFormat="1" ht="17.25" thickBot="1" x14ac:dyDescent="0.35">
      <c r="B751" s="20"/>
      <c r="D751" s="14">
        <v>1</v>
      </c>
      <c r="E751" s="14">
        <v>1</v>
      </c>
      <c r="F751" s="19">
        <v>1</v>
      </c>
      <c r="G751" s="15">
        <f t="shared" ref="G751:H751" si="2858">G750</f>
        <v>100</v>
      </c>
      <c r="H751" s="15">
        <f t="shared" si="2858"/>
        <v>100</v>
      </c>
      <c r="I751" s="15">
        <v>2500</v>
      </c>
      <c r="J751" s="15">
        <v>25</v>
      </c>
      <c r="K751" s="15">
        <v>25</v>
      </c>
      <c r="L751" s="16"/>
      <c r="M751" s="15">
        <f t="shared" ref="M751:V751" si="2859">M750</f>
        <v>100</v>
      </c>
      <c r="N751" s="15">
        <f t="shared" si="2859"/>
        <v>0</v>
      </c>
      <c r="O751" s="15">
        <f t="shared" si="2859"/>
        <v>0</v>
      </c>
      <c r="P751" s="15">
        <v>100</v>
      </c>
      <c r="Q751" s="15">
        <f t="shared" si="2859"/>
        <v>0</v>
      </c>
      <c r="R751" s="15">
        <f t="shared" si="2859"/>
        <v>0</v>
      </c>
      <c r="S751" s="15">
        <f t="shared" si="2859"/>
        <v>0</v>
      </c>
      <c r="T751" s="15">
        <f t="shared" si="2859"/>
        <v>150</v>
      </c>
      <c r="U751" s="15">
        <f t="shared" si="2859"/>
        <v>0</v>
      </c>
      <c r="V751" s="15">
        <f t="shared" si="2859"/>
        <v>0</v>
      </c>
      <c r="W751" s="16"/>
      <c r="X751" s="15">
        <f t="shared" ref="X751:AI751" si="2860">X750</f>
        <v>100</v>
      </c>
      <c r="Y751" s="15">
        <f t="shared" si="2860"/>
        <v>0</v>
      </c>
      <c r="Z751" s="15">
        <f t="shared" si="2860"/>
        <v>0</v>
      </c>
      <c r="AA751" s="15">
        <v>100</v>
      </c>
      <c r="AB751" s="15">
        <f t="shared" si="2860"/>
        <v>0</v>
      </c>
      <c r="AC751" s="15">
        <f t="shared" si="2860"/>
        <v>0</v>
      </c>
      <c r="AD751" s="15">
        <f t="shared" si="2860"/>
        <v>0</v>
      </c>
      <c r="AE751" s="15">
        <f t="shared" si="2860"/>
        <v>150</v>
      </c>
      <c r="AF751" s="15">
        <f t="shared" si="2860"/>
        <v>0</v>
      </c>
      <c r="AG751" s="15">
        <f t="shared" si="2860"/>
        <v>0</v>
      </c>
      <c r="AH751" s="15">
        <f t="shared" si="2860"/>
        <v>0</v>
      </c>
      <c r="AI751" s="15">
        <f t="shared" si="2860"/>
        <v>0</v>
      </c>
      <c r="AJ751" s="17"/>
      <c r="AK751" s="15">
        <f>AK750</f>
        <v>0</v>
      </c>
      <c r="AL751" s="15">
        <f>AL750</f>
        <v>0</v>
      </c>
      <c r="AM751" s="17"/>
      <c r="AN751" s="15">
        <f t="shared" ref="AN751:AX751" si="2861">AN750</f>
        <v>0</v>
      </c>
      <c r="AO751" s="15">
        <f t="shared" si="2861"/>
        <v>0</v>
      </c>
      <c r="AP751" s="15">
        <f t="shared" si="2861"/>
        <v>0</v>
      </c>
      <c r="AQ751" s="15">
        <f t="shared" si="2861"/>
        <v>0</v>
      </c>
      <c r="AR751" s="15">
        <f t="shared" si="2861"/>
        <v>0</v>
      </c>
      <c r="AS751" s="15">
        <f t="shared" si="2861"/>
        <v>0</v>
      </c>
      <c r="AT751" s="15">
        <f t="shared" si="2861"/>
        <v>0</v>
      </c>
      <c r="AU751" s="15">
        <f t="shared" si="2861"/>
        <v>0</v>
      </c>
      <c r="AV751" s="15">
        <f t="shared" si="2861"/>
        <v>0</v>
      </c>
      <c r="AW751" s="15">
        <f t="shared" si="2861"/>
        <v>0</v>
      </c>
      <c r="AX751" s="15">
        <f t="shared" si="2861"/>
        <v>0</v>
      </c>
      <c r="AY751" s="17"/>
      <c r="AZ751" s="15">
        <f t="shared" ref="AZ751" si="2862">AZ750</f>
        <v>6000</v>
      </c>
      <c r="BA751" s="15">
        <f t="shared" ref="BA751" si="2863">BA750</f>
        <v>6000</v>
      </c>
      <c r="BB751" s="15">
        <v>0</v>
      </c>
      <c r="BC751" s="15">
        <f t="shared" ref="BC751" si="2864">BC750</f>
        <v>0</v>
      </c>
      <c r="BD751" s="15">
        <f t="shared" ref="BD751:BE751" si="2865">BD750</f>
        <v>0</v>
      </c>
      <c r="BE751" s="15">
        <f t="shared" si="2865"/>
        <v>250</v>
      </c>
      <c r="BF751" s="17"/>
      <c r="BG751" s="15">
        <f t="shared" ref="BG751" si="2866">BG750</f>
        <v>1000</v>
      </c>
      <c r="BH751" s="15">
        <f t="shared" ref="BH751" si="2867">BH750</f>
        <v>5000</v>
      </c>
      <c r="BI751" s="17"/>
      <c r="BJ751" s="22">
        <f>G751/G750</f>
        <v>1</v>
      </c>
      <c r="BK751" s="65">
        <f t="shared" si="2843"/>
        <v>0</v>
      </c>
      <c r="BL751" s="65">
        <f t="shared" si="2843"/>
        <v>0</v>
      </c>
      <c r="BM751" s="6">
        <f t="shared" si="2762"/>
        <v>118.25000000000001</v>
      </c>
      <c r="BN751" s="8">
        <f t="shared" si="2763"/>
        <v>149.0819326565707</v>
      </c>
      <c r="BO751" s="12">
        <f t="shared" si="2764"/>
        <v>132.77401303206696</v>
      </c>
      <c r="BP751" s="50">
        <f>(1-'#Constant'!$A$3)/($J751*'#Constant'!$B$3/'#Constant'!$C$3^($D751-1)+1)+'#Constant'!$A$3</f>
        <v>0.93162790697674425</v>
      </c>
      <c r="BQ751" s="4">
        <f t="shared" si="2765"/>
        <v>149.0819326565707</v>
      </c>
      <c r="BR751" s="50">
        <f>(1-'#Constant'!$A$3)/($K751*'#Constant'!$B$3/'#Constant'!$C$3^($D751-1)+1)+'#Constant'!$A$3</f>
        <v>0.93162790697674425</v>
      </c>
      <c r="BS751" s="4">
        <f t="shared" si="2766"/>
        <v>149.0819326565707</v>
      </c>
      <c r="BT751"/>
    </row>
    <row r="752" spans="1:72" x14ac:dyDescent="0.3">
      <c r="A752">
        <v>5003</v>
      </c>
      <c r="B752" s="18" t="str">
        <f>VLOOKUP(CONCATENATE("CREATURE_NAME_",A752),[1]Localization_Hero!$A:$E,2,FALSE)</f>
        <v>싸움꾼거미</v>
      </c>
      <c r="C752" t="s">
        <v>77</v>
      </c>
      <c r="D752">
        <v>1</v>
      </c>
      <c r="E752">
        <v>1</v>
      </c>
      <c r="F752" s="18">
        <v>1</v>
      </c>
      <c r="G752" s="10">
        <v>100</v>
      </c>
      <c r="H752" s="10">
        <v>100</v>
      </c>
      <c r="I752" s="10">
        <v>2500</v>
      </c>
      <c r="J752" s="10">
        <v>25</v>
      </c>
      <c r="K752" s="10">
        <v>25</v>
      </c>
      <c r="L752" s="2"/>
      <c r="M752" s="10">
        <v>100</v>
      </c>
      <c r="N752" s="10">
        <v>0</v>
      </c>
      <c r="O752" s="10">
        <v>0</v>
      </c>
      <c r="P752" s="10">
        <v>100</v>
      </c>
      <c r="Q752" s="10">
        <v>0</v>
      </c>
      <c r="R752" s="10">
        <v>0</v>
      </c>
      <c r="S752" s="10">
        <v>0</v>
      </c>
      <c r="T752" s="10">
        <v>150</v>
      </c>
      <c r="U752" s="10">
        <v>0</v>
      </c>
      <c r="V752" s="10">
        <v>0</v>
      </c>
      <c r="W752" s="2"/>
      <c r="X752" s="10">
        <v>100</v>
      </c>
      <c r="Y752" s="10">
        <v>0</v>
      </c>
      <c r="Z752" s="10">
        <v>0</v>
      </c>
      <c r="AA752" s="10">
        <v>100</v>
      </c>
      <c r="AB752" s="10">
        <v>0</v>
      </c>
      <c r="AC752" s="10">
        <v>0</v>
      </c>
      <c r="AD752" s="10">
        <v>0</v>
      </c>
      <c r="AE752" s="10">
        <v>150</v>
      </c>
      <c r="AF752" s="10">
        <v>0</v>
      </c>
      <c r="AG752" s="10">
        <v>0</v>
      </c>
      <c r="AH752" s="10">
        <v>0</v>
      </c>
      <c r="AI752" s="10">
        <v>0</v>
      </c>
      <c r="AJ752" s="3"/>
      <c r="AK752" s="10">
        <v>0</v>
      </c>
      <c r="AL752" s="10">
        <v>0</v>
      </c>
      <c r="AM752" s="3"/>
      <c r="AN752" s="10">
        <v>0</v>
      </c>
      <c r="AO752" s="10">
        <v>0</v>
      </c>
      <c r="AP752" s="10">
        <v>0</v>
      </c>
      <c r="AQ752" s="10">
        <v>0</v>
      </c>
      <c r="AR752" s="10">
        <v>0</v>
      </c>
      <c r="AS752" s="10">
        <v>0</v>
      </c>
      <c r="AT752" s="10">
        <v>0</v>
      </c>
      <c r="AU752" s="10">
        <v>0</v>
      </c>
      <c r="AV752" s="10">
        <v>0</v>
      </c>
      <c r="AW752" s="10">
        <v>0</v>
      </c>
      <c r="AX752" s="10">
        <v>0</v>
      </c>
      <c r="AY752" s="3"/>
      <c r="AZ752" s="10">
        <v>6000</v>
      </c>
      <c r="BA752" s="10">
        <v>6000</v>
      </c>
      <c r="BB752" s="10">
        <v>0</v>
      </c>
      <c r="BC752" s="10">
        <v>0</v>
      </c>
      <c r="BD752" s="10">
        <v>0</v>
      </c>
      <c r="BE752" s="10">
        <v>250</v>
      </c>
      <c r="BF752" s="3"/>
      <c r="BG752" s="10">
        <v>1000</v>
      </c>
      <c r="BH752" s="10">
        <v>5000</v>
      </c>
      <c r="BI752" s="3"/>
      <c r="BJ752" s="21">
        <v>1</v>
      </c>
      <c r="BK752" s="65">
        <v>0</v>
      </c>
      <c r="BL752" s="65">
        <v>0</v>
      </c>
      <c r="BM752" s="6">
        <f t="shared" si="2762"/>
        <v>118.25000000000001</v>
      </c>
      <c r="BN752" s="8">
        <f t="shared" si="2763"/>
        <v>149.0819326565707</v>
      </c>
      <c r="BO752" s="12">
        <f t="shared" si="2764"/>
        <v>132.77401303206696</v>
      </c>
      <c r="BP752" s="50">
        <f>(1-'#Constant'!$A$3)/($J752*'#Constant'!$B$3/'#Constant'!$C$3^($D752-1)+1)+'#Constant'!$A$3</f>
        <v>0.93162790697674425</v>
      </c>
      <c r="BQ752" s="4">
        <f t="shared" si="2765"/>
        <v>149.0819326565707</v>
      </c>
      <c r="BR752" s="50">
        <f>(1-'#Constant'!$A$3)/($K752*'#Constant'!$B$3/'#Constant'!$C$3^($D752-1)+1)+'#Constant'!$A$3</f>
        <v>0.93162790697674425</v>
      </c>
      <c r="BS752" s="4">
        <f t="shared" si="2766"/>
        <v>149.0819326565707</v>
      </c>
      <c r="BT752">
        <f>BO752/$BO$4*100</f>
        <v>100.91327609170268</v>
      </c>
    </row>
    <row r="753" spans="1:72" s="13" customFormat="1" ht="17.25" thickBot="1" x14ac:dyDescent="0.35">
      <c r="B753" s="20"/>
      <c r="D753" s="14">
        <v>1</v>
      </c>
      <c r="E753" s="14">
        <v>1</v>
      </c>
      <c r="F753" s="19">
        <v>1</v>
      </c>
      <c r="G753" s="15">
        <f t="shared" ref="G753:H753" si="2868">G752</f>
        <v>100</v>
      </c>
      <c r="H753" s="15">
        <f t="shared" si="2868"/>
        <v>100</v>
      </c>
      <c r="I753" s="15">
        <v>2500</v>
      </c>
      <c r="J753" s="15">
        <v>25</v>
      </c>
      <c r="K753" s="15">
        <v>25</v>
      </c>
      <c r="L753" s="16"/>
      <c r="M753" s="15">
        <f t="shared" ref="M753:V753" si="2869">M752</f>
        <v>100</v>
      </c>
      <c r="N753" s="15">
        <f t="shared" si="2869"/>
        <v>0</v>
      </c>
      <c r="O753" s="15">
        <f t="shared" si="2869"/>
        <v>0</v>
      </c>
      <c r="P753" s="15">
        <v>100</v>
      </c>
      <c r="Q753" s="15">
        <f t="shared" si="2869"/>
        <v>0</v>
      </c>
      <c r="R753" s="15">
        <f t="shared" si="2869"/>
        <v>0</v>
      </c>
      <c r="S753" s="15">
        <f t="shared" si="2869"/>
        <v>0</v>
      </c>
      <c r="T753" s="15">
        <f t="shared" si="2869"/>
        <v>150</v>
      </c>
      <c r="U753" s="15">
        <f t="shared" si="2869"/>
        <v>0</v>
      </c>
      <c r="V753" s="15">
        <f t="shared" si="2869"/>
        <v>0</v>
      </c>
      <c r="W753" s="16"/>
      <c r="X753" s="15">
        <f t="shared" ref="X753:AI753" si="2870">X752</f>
        <v>100</v>
      </c>
      <c r="Y753" s="15">
        <f t="shared" si="2870"/>
        <v>0</v>
      </c>
      <c r="Z753" s="15">
        <f t="shared" si="2870"/>
        <v>0</v>
      </c>
      <c r="AA753" s="15">
        <v>100</v>
      </c>
      <c r="AB753" s="15">
        <f t="shared" si="2870"/>
        <v>0</v>
      </c>
      <c r="AC753" s="15">
        <f t="shared" si="2870"/>
        <v>0</v>
      </c>
      <c r="AD753" s="15">
        <f t="shared" si="2870"/>
        <v>0</v>
      </c>
      <c r="AE753" s="15">
        <f t="shared" si="2870"/>
        <v>150</v>
      </c>
      <c r="AF753" s="15">
        <f t="shared" si="2870"/>
        <v>0</v>
      </c>
      <c r="AG753" s="15">
        <f t="shared" si="2870"/>
        <v>0</v>
      </c>
      <c r="AH753" s="15">
        <f t="shared" si="2870"/>
        <v>0</v>
      </c>
      <c r="AI753" s="15">
        <f t="shared" si="2870"/>
        <v>0</v>
      </c>
      <c r="AJ753" s="17"/>
      <c r="AK753" s="15">
        <f>AK752</f>
        <v>0</v>
      </c>
      <c r="AL753" s="15">
        <f>AL752</f>
        <v>0</v>
      </c>
      <c r="AM753" s="17"/>
      <c r="AN753" s="15">
        <f t="shared" ref="AN753:AX753" si="2871">AN752</f>
        <v>0</v>
      </c>
      <c r="AO753" s="15">
        <f t="shared" si="2871"/>
        <v>0</v>
      </c>
      <c r="AP753" s="15">
        <f t="shared" si="2871"/>
        <v>0</v>
      </c>
      <c r="AQ753" s="15">
        <f t="shared" si="2871"/>
        <v>0</v>
      </c>
      <c r="AR753" s="15">
        <f t="shared" si="2871"/>
        <v>0</v>
      </c>
      <c r="AS753" s="15">
        <f t="shared" si="2871"/>
        <v>0</v>
      </c>
      <c r="AT753" s="15">
        <f t="shared" si="2871"/>
        <v>0</v>
      </c>
      <c r="AU753" s="15">
        <f t="shared" si="2871"/>
        <v>0</v>
      </c>
      <c r="AV753" s="15">
        <f t="shared" si="2871"/>
        <v>0</v>
      </c>
      <c r="AW753" s="15">
        <f t="shared" si="2871"/>
        <v>0</v>
      </c>
      <c r="AX753" s="15">
        <f t="shared" si="2871"/>
        <v>0</v>
      </c>
      <c r="AY753" s="17"/>
      <c r="AZ753" s="15">
        <f t="shared" ref="AZ753:AZ759" si="2872">AZ752</f>
        <v>6000</v>
      </c>
      <c r="BA753" s="15">
        <f t="shared" ref="BA753:BA759" si="2873">BA752</f>
        <v>6000</v>
      </c>
      <c r="BB753" s="15">
        <v>0</v>
      </c>
      <c r="BC753" s="15">
        <f t="shared" ref="BC753:BC759" si="2874">BC752</f>
        <v>0</v>
      </c>
      <c r="BD753" s="15">
        <f t="shared" ref="BD753:BE759" si="2875">BD752</f>
        <v>0</v>
      </c>
      <c r="BE753" s="15">
        <f t="shared" si="2875"/>
        <v>250</v>
      </c>
      <c r="BF753" s="17"/>
      <c r="BG753" s="15">
        <f t="shared" ref="BG753:BG759" si="2876">BG752</f>
        <v>1000</v>
      </c>
      <c r="BH753" s="15">
        <f t="shared" ref="BH753:BH759" si="2877">BH752</f>
        <v>5000</v>
      </c>
      <c r="BI753" s="17"/>
      <c r="BJ753" s="22">
        <f>G753/G752</f>
        <v>1</v>
      </c>
      <c r="BK753" s="65">
        <f t="shared" si="2843"/>
        <v>0</v>
      </c>
      <c r="BL753" s="65">
        <f t="shared" si="2843"/>
        <v>0</v>
      </c>
      <c r="BM753" s="6">
        <f t="shared" si="2762"/>
        <v>118.25000000000001</v>
      </c>
      <c r="BN753" s="8">
        <f t="shared" si="2763"/>
        <v>149.0819326565707</v>
      </c>
      <c r="BO753" s="12">
        <f t="shared" si="2764"/>
        <v>132.77401303206696</v>
      </c>
      <c r="BP753" s="50">
        <f>(1-'#Constant'!$A$3)/($J753*'#Constant'!$B$3/'#Constant'!$C$3^($D753-1)+1)+'#Constant'!$A$3</f>
        <v>0.93162790697674425</v>
      </c>
      <c r="BQ753" s="4">
        <f t="shared" si="2765"/>
        <v>149.0819326565707</v>
      </c>
      <c r="BR753" s="50">
        <f>(1-'#Constant'!$A$3)/($K753*'#Constant'!$B$3/'#Constant'!$C$3^($D753-1)+1)+'#Constant'!$A$3</f>
        <v>0.93162790697674425</v>
      </c>
      <c r="BS753" s="4">
        <f t="shared" si="2766"/>
        <v>149.0819326565707</v>
      </c>
      <c r="BT753"/>
    </row>
    <row r="754" spans="1:72" x14ac:dyDescent="0.3">
      <c r="A754">
        <v>5004</v>
      </c>
      <c r="B754" s="18" t="str">
        <f>VLOOKUP(CONCATENATE("CREATURE_NAME_",A754),[1]Localization_Hero!$A:$E,2,FALSE)</f>
        <v>폭발거미</v>
      </c>
      <c r="C754" t="s">
        <v>172</v>
      </c>
      <c r="D754">
        <v>1</v>
      </c>
      <c r="E754">
        <v>1</v>
      </c>
      <c r="F754" s="18">
        <v>1</v>
      </c>
      <c r="G754" s="10">
        <v>100</v>
      </c>
      <c r="H754" s="10">
        <v>100</v>
      </c>
      <c r="I754" s="10">
        <v>2500</v>
      </c>
      <c r="J754" s="10">
        <v>25</v>
      </c>
      <c r="K754" s="10">
        <v>25</v>
      </c>
      <c r="L754" s="2"/>
      <c r="M754" s="10">
        <v>100</v>
      </c>
      <c r="N754" s="10">
        <v>0</v>
      </c>
      <c r="O754" s="10">
        <v>0</v>
      </c>
      <c r="P754" s="10">
        <v>100</v>
      </c>
      <c r="Q754" s="10">
        <v>0</v>
      </c>
      <c r="R754" s="10">
        <v>0</v>
      </c>
      <c r="S754" s="10">
        <v>0</v>
      </c>
      <c r="T754" s="10">
        <v>150</v>
      </c>
      <c r="U754" s="10">
        <v>0</v>
      </c>
      <c r="V754" s="10">
        <v>0</v>
      </c>
      <c r="W754" s="2"/>
      <c r="X754" s="10">
        <v>100</v>
      </c>
      <c r="Y754" s="10">
        <v>0</v>
      </c>
      <c r="Z754" s="10">
        <v>0</v>
      </c>
      <c r="AA754" s="10">
        <v>100</v>
      </c>
      <c r="AB754" s="10">
        <v>0</v>
      </c>
      <c r="AC754" s="10">
        <v>0</v>
      </c>
      <c r="AD754" s="10">
        <v>0</v>
      </c>
      <c r="AE754" s="10">
        <v>150</v>
      </c>
      <c r="AF754" s="10">
        <v>0</v>
      </c>
      <c r="AG754" s="10">
        <v>0</v>
      </c>
      <c r="AH754" s="10">
        <v>0</v>
      </c>
      <c r="AI754" s="10">
        <v>0</v>
      </c>
      <c r="AJ754" s="3"/>
      <c r="AK754" s="10">
        <v>0</v>
      </c>
      <c r="AL754" s="10">
        <v>0</v>
      </c>
      <c r="AM754" s="3"/>
      <c r="AN754" s="10">
        <v>0</v>
      </c>
      <c r="AO754" s="10">
        <v>0</v>
      </c>
      <c r="AP754" s="10">
        <v>0</v>
      </c>
      <c r="AQ754" s="10">
        <v>0</v>
      </c>
      <c r="AR754" s="10">
        <v>0</v>
      </c>
      <c r="AS754" s="10">
        <v>0</v>
      </c>
      <c r="AT754" s="10">
        <v>0</v>
      </c>
      <c r="AU754" s="10">
        <v>0</v>
      </c>
      <c r="AV754" s="10">
        <v>0</v>
      </c>
      <c r="AW754" s="10">
        <v>0</v>
      </c>
      <c r="AX754" s="10">
        <v>0</v>
      </c>
      <c r="AY754" s="3"/>
      <c r="AZ754" s="10">
        <v>6000</v>
      </c>
      <c r="BA754" s="10">
        <v>6000</v>
      </c>
      <c r="BB754" s="10">
        <v>0</v>
      </c>
      <c r="BC754" s="10">
        <v>0</v>
      </c>
      <c r="BD754" s="10">
        <v>0</v>
      </c>
      <c r="BE754" s="10">
        <v>250</v>
      </c>
      <c r="BF754" s="3"/>
      <c r="BG754" s="10">
        <v>1000</v>
      </c>
      <c r="BH754" s="10">
        <v>1000</v>
      </c>
      <c r="BI754" s="3"/>
      <c r="BJ754" s="21">
        <v>1</v>
      </c>
      <c r="BK754" s="65">
        <v>0</v>
      </c>
      <c r="BL754" s="65">
        <v>0</v>
      </c>
      <c r="BM754" s="6">
        <f t="shared" si="2762"/>
        <v>118.25000000000001</v>
      </c>
      <c r="BN754" s="8">
        <f t="shared" si="2763"/>
        <v>149.0819326565707</v>
      </c>
      <c r="BO754" s="12">
        <f t="shared" si="2764"/>
        <v>132.77401303206696</v>
      </c>
      <c r="BP754" s="50">
        <f>(1-'#Constant'!$A$3)/($J754*'#Constant'!$B$3/'#Constant'!$C$3^($D754-1)+1)+'#Constant'!$A$3</f>
        <v>0.93162790697674425</v>
      </c>
      <c r="BQ754" s="4">
        <f t="shared" si="2765"/>
        <v>149.0819326565707</v>
      </c>
      <c r="BR754" s="50">
        <f>(1-'#Constant'!$A$3)/($K754*'#Constant'!$B$3/'#Constant'!$C$3^($D754-1)+1)+'#Constant'!$A$3</f>
        <v>0.93162790697674425</v>
      </c>
      <c r="BS754" s="4">
        <f t="shared" si="2766"/>
        <v>149.0819326565707</v>
      </c>
      <c r="BT754">
        <f>BO754/$BO$4*100</f>
        <v>100.91327609170268</v>
      </c>
    </row>
    <row r="755" spans="1:72" s="13" customFormat="1" ht="17.25" thickBot="1" x14ac:dyDescent="0.35">
      <c r="B755" s="20"/>
      <c r="D755" s="14">
        <v>1</v>
      </c>
      <c r="E755" s="14">
        <v>1</v>
      </c>
      <c r="F755" s="19">
        <v>1</v>
      </c>
      <c r="G755" s="15">
        <f t="shared" ref="G755:H755" si="2878">G754</f>
        <v>100</v>
      </c>
      <c r="H755" s="15">
        <f t="shared" si="2878"/>
        <v>100</v>
      </c>
      <c r="I755" s="15">
        <v>2500</v>
      </c>
      <c r="J755" s="15">
        <v>25</v>
      </c>
      <c r="K755" s="15">
        <v>25</v>
      </c>
      <c r="L755" s="16"/>
      <c r="M755" s="15">
        <f t="shared" ref="M755:V755" si="2879">M754</f>
        <v>100</v>
      </c>
      <c r="N755" s="15">
        <f t="shared" si="2879"/>
        <v>0</v>
      </c>
      <c r="O755" s="15">
        <f t="shared" si="2879"/>
        <v>0</v>
      </c>
      <c r="P755" s="15">
        <v>100</v>
      </c>
      <c r="Q755" s="15">
        <f t="shared" si="2879"/>
        <v>0</v>
      </c>
      <c r="R755" s="15">
        <f t="shared" si="2879"/>
        <v>0</v>
      </c>
      <c r="S755" s="15">
        <f t="shared" si="2879"/>
        <v>0</v>
      </c>
      <c r="T755" s="15">
        <f t="shared" si="2879"/>
        <v>150</v>
      </c>
      <c r="U755" s="15">
        <f t="shared" si="2879"/>
        <v>0</v>
      </c>
      <c r="V755" s="15">
        <f t="shared" si="2879"/>
        <v>0</v>
      </c>
      <c r="W755" s="16"/>
      <c r="X755" s="15">
        <f t="shared" ref="X755:AI755" si="2880">X754</f>
        <v>100</v>
      </c>
      <c r="Y755" s="15">
        <f t="shared" si="2880"/>
        <v>0</v>
      </c>
      <c r="Z755" s="15">
        <f t="shared" si="2880"/>
        <v>0</v>
      </c>
      <c r="AA755" s="15">
        <v>100</v>
      </c>
      <c r="AB755" s="15">
        <f t="shared" si="2880"/>
        <v>0</v>
      </c>
      <c r="AC755" s="15">
        <f t="shared" si="2880"/>
        <v>0</v>
      </c>
      <c r="AD755" s="15">
        <f t="shared" si="2880"/>
        <v>0</v>
      </c>
      <c r="AE755" s="15">
        <f t="shared" si="2880"/>
        <v>150</v>
      </c>
      <c r="AF755" s="15">
        <f t="shared" si="2880"/>
        <v>0</v>
      </c>
      <c r="AG755" s="15">
        <f t="shared" si="2880"/>
        <v>0</v>
      </c>
      <c r="AH755" s="15">
        <f t="shared" si="2880"/>
        <v>0</v>
      </c>
      <c r="AI755" s="15">
        <f t="shared" si="2880"/>
        <v>0</v>
      </c>
      <c r="AJ755" s="17"/>
      <c r="AK755" s="15">
        <f>AK754</f>
        <v>0</v>
      </c>
      <c r="AL755" s="15">
        <f>AL754</f>
        <v>0</v>
      </c>
      <c r="AM755" s="17"/>
      <c r="AN755" s="15">
        <f t="shared" ref="AN755:AX755" si="2881">AN754</f>
        <v>0</v>
      </c>
      <c r="AO755" s="15">
        <f t="shared" si="2881"/>
        <v>0</v>
      </c>
      <c r="AP755" s="15">
        <f t="shared" si="2881"/>
        <v>0</v>
      </c>
      <c r="AQ755" s="15">
        <f t="shared" si="2881"/>
        <v>0</v>
      </c>
      <c r="AR755" s="15">
        <f t="shared" si="2881"/>
        <v>0</v>
      </c>
      <c r="AS755" s="15">
        <f t="shared" si="2881"/>
        <v>0</v>
      </c>
      <c r="AT755" s="15">
        <f t="shared" si="2881"/>
        <v>0</v>
      </c>
      <c r="AU755" s="15">
        <f t="shared" si="2881"/>
        <v>0</v>
      </c>
      <c r="AV755" s="15">
        <f t="shared" si="2881"/>
        <v>0</v>
      </c>
      <c r="AW755" s="15">
        <f t="shared" si="2881"/>
        <v>0</v>
      </c>
      <c r="AX755" s="15">
        <f t="shared" si="2881"/>
        <v>0</v>
      </c>
      <c r="AY755" s="17"/>
      <c r="AZ755" s="15">
        <f t="shared" si="2872"/>
        <v>6000</v>
      </c>
      <c r="BA755" s="15">
        <f t="shared" si="2873"/>
        <v>6000</v>
      </c>
      <c r="BB755" s="15">
        <v>0</v>
      </c>
      <c r="BC755" s="15">
        <f t="shared" si="2874"/>
        <v>0</v>
      </c>
      <c r="BD755" s="15">
        <f t="shared" si="2875"/>
        <v>0</v>
      </c>
      <c r="BE755" s="15">
        <f t="shared" si="2875"/>
        <v>250</v>
      </c>
      <c r="BF755" s="17"/>
      <c r="BG755" s="15">
        <f t="shared" si="2876"/>
        <v>1000</v>
      </c>
      <c r="BH755" s="15">
        <f t="shared" si="2877"/>
        <v>1000</v>
      </c>
      <c r="BI755" s="17"/>
      <c r="BJ755" s="22">
        <f>G755/G754</f>
        <v>1</v>
      </c>
      <c r="BK755" s="65">
        <f t="shared" si="2843"/>
        <v>0</v>
      </c>
      <c r="BL755" s="65">
        <f t="shared" si="2843"/>
        <v>0</v>
      </c>
      <c r="BM755" s="6">
        <f t="shared" si="2762"/>
        <v>118.25000000000001</v>
      </c>
      <c r="BN755" s="8">
        <f t="shared" si="2763"/>
        <v>149.0819326565707</v>
      </c>
      <c r="BO755" s="12">
        <f t="shared" si="2764"/>
        <v>132.77401303206696</v>
      </c>
      <c r="BP755" s="50">
        <f>(1-'#Constant'!$A$3)/($J755*'#Constant'!$B$3/'#Constant'!$C$3^($D755-1)+1)+'#Constant'!$A$3</f>
        <v>0.93162790697674425</v>
      </c>
      <c r="BQ755" s="4">
        <f t="shared" si="2765"/>
        <v>149.0819326565707</v>
      </c>
      <c r="BR755" s="50">
        <f>(1-'#Constant'!$A$3)/($K755*'#Constant'!$B$3/'#Constant'!$C$3^($D755-1)+1)+'#Constant'!$A$3</f>
        <v>0.93162790697674425</v>
      </c>
      <c r="BS755" s="4">
        <f t="shared" si="2766"/>
        <v>149.0819326565707</v>
      </c>
      <c r="BT755"/>
    </row>
    <row r="756" spans="1:72" x14ac:dyDescent="0.3">
      <c r="A756">
        <v>5005</v>
      </c>
      <c r="B756" s="18" t="str">
        <f>VLOOKUP(CONCATENATE("CREATURE_NAME_",A756),[1]Localization_Hero!$A:$E,2,FALSE)</f>
        <v>새끼거미</v>
      </c>
      <c r="C756" t="s">
        <v>77</v>
      </c>
      <c r="D756">
        <v>1</v>
      </c>
      <c r="E756">
        <v>1</v>
      </c>
      <c r="F756" s="18">
        <v>1</v>
      </c>
      <c r="G756" s="10">
        <v>100</v>
      </c>
      <c r="H756" s="10">
        <v>100</v>
      </c>
      <c r="I756" s="10">
        <v>2500</v>
      </c>
      <c r="J756" s="10">
        <v>25</v>
      </c>
      <c r="K756" s="10">
        <v>25</v>
      </c>
      <c r="L756" s="2"/>
      <c r="M756" s="10">
        <v>375</v>
      </c>
      <c r="N756" s="10">
        <v>0</v>
      </c>
      <c r="O756" s="10">
        <v>0</v>
      </c>
      <c r="P756" s="10">
        <v>0</v>
      </c>
      <c r="Q756" s="10">
        <v>0</v>
      </c>
      <c r="R756" s="10">
        <v>0</v>
      </c>
      <c r="S756" s="10">
        <v>0</v>
      </c>
      <c r="T756" s="10">
        <v>150</v>
      </c>
      <c r="U756" s="10">
        <v>0</v>
      </c>
      <c r="V756" s="10">
        <v>0</v>
      </c>
      <c r="W756" s="2"/>
      <c r="X756" s="10">
        <v>375</v>
      </c>
      <c r="Y756" s="10">
        <v>0</v>
      </c>
      <c r="Z756" s="10">
        <v>0</v>
      </c>
      <c r="AA756" s="10">
        <v>0</v>
      </c>
      <c r="AB756" s="10">
        <v>0</v>
      </c>
      <c r="AC756" s="10">
        <v>0</v>
      </c>
      <c r="AD756" s="10">
        <v>0</v>
      </c>
      <c r="AE756" s="10">
        <v>150</v>
      </c>
      <c r="AF756" s="10">
        <v>0</v>
      </c>
      <c r="AG756" s="10">
        <v>0</v>
      </c>
      <c r="AH756" s="10">
        <v>0</v>
      </c>
      <c r="AI756" s="10">
        <v>0</v>
      </c>
      <c r="AJ756" s="3"/>
      <c r="AK756" s="10">
        <v>0</v>
      </c>
      <c r="AL756" s="10">
        <v>0</v>
      </c>
      <c r="AM756" s="3"/>
      <c r="AN756" s="10">
        <v>0</v>
      </c>
      <c r="AO756" s="10">
        <v>0</v>
      </c>
      <c r="AP756" s="10">
        <v>0</v>
      </c>
      <c r="AQ756" s="10">
        <v>0</v>
      </c>
      <c r="AR756" s="10">
        <v>0</v>
      </c>
      <c r="AS756" s="10">
        <v>0</v>
      </c>
      <c r="AT756" s="10">
        <v>0</v>
      </c>
      <c r="AU756" s="10">
        <v>0</v>
      </c>
      <c r="AV756" s="10">
        <v>0</v>
      </c>
      <c r="AW756" s="10">
        <v>0</v>
      </c>
      <c r="AX756" s="10">
        <v>0</v>
      </c>
      <c r="AY756" s="3"/>
      <c r="AZ756" s="10">
        <v>6000</v>
      </c>
      <c r="BA756" s="10">
        <v>6000</v>
      </c>
      <c r="BB756" s="10">
        <v>0</v>
      </c>
      <c r="BC756" s="10">
        <v>0</v>
      </c>
      <c r="BD756" s="10">
        <v>0</v>
      </c>
      <c r="BE756" s="10">
        <v>250</v>
      </c>
      <c r="BF756" s="3"/>
      <c r="BG756" s="10">
        <v>1000</v>
      </c>
      <c r="BH756" s="10">
        <v>2500</v>
      </c>
      <c r="BI756" s="3"/>
      <c r="BJ756" s="21">
        <v>1</v>
      </c>
      <c r="BK756" s="65">
        <v>0</v>
      </c>
      <c r="BL756" s="65">
        <v>0</v>
      </c>
      <c r="BM756" s="6">
        <f t="shared" si="2762"/>
        <v>147.8125</v>
      </c>
      <c r="BN756" s="8">
        <f t="shared" si="2763"/>
        <v>134.17373939091362</v>
      </c>
      <c r="BO756" s="12">
        <f t="shared" si="2764"/>
        <v>140.82810747048836</v>
      </c>
      <c r="BP756" s="50">
        <f>(1-'#Constant'!$A$3)/($J756*'#Constant'!$B$3/'#Constant'!$C$3^($D756-1)+1)+'#Constant'!$A$3</f>
        <v>0.93162790697674425</v>
      </c>
      <c r="BQ756" s="4">
        <f t="shared" si="2765"/>
        <v>134.17373939091362</v>
      </c>
      <c r="BR756" s="50">
        <f>(1-'#Constant'!$A$3)/($K756*'#Constant'!$B$3/'#Constant'!$C$3^($D756-1)+1)+'#Constant'!$A$3</f>
        <v>0.93162790697674425</v>
      </c>
      <c r="BS756" s="4">
        <f t="shared" si="2766"/>
        <v>134.17373939091362</v>
      </c>
      <c r="BT756">
        <f>BO756/$BO$4*100</f>
        <v>107.03469275428989</v>
      </c>
    </row>
    <row r="757" spans="1:72" s="13" customFormat="1" ht="17.25" thickBot="1" x14ac:dyDescent="0.35">
      <c r="B757" s="20"/>
      <c r="D757" s="14">
        <v>1</v>
      </c>
      <c r="E757" s="14">
        <v>1</v>
      </c>
      <c r="F757" s="19">
        <v>1</v>
      </c>
      <c r="G757" s="15">
        <f t="shared" ref="G757:H757" si="2882">G756</f>
        <v>100</v>
      </c>
      <c r="H757" s="15">
        <f t="shared" si="2882"/>
        <v>100</v>
      </c>
      <c r="I757" s="15">
        <v>2500</v>
      </c>
      <c r="J757" s="15">
        <v>25</v>
      </c>
      <c r="K757" s="15">
        <v>25</v>
      </c>
      <c r="L757" s="16"/>
      <c r="M757" s="15">
        <f t="shared" ref="M757:V757" si="2883">M756</f>
        <v>375</v>
      </c>
      <c r="N757" s="15">
        <f t="shared" si="2883"/>
        <v>0</v>
      </c>
      <c r="O757" s="15">
        <f t="shared" si="2883"/>
        <v>0</v>
      </c>
      <c r="P757" s="15">
        <v>0</v>
      </c>
      <c r="Q757" s="15">
        <f t="shared" si="2883"/>
        <v>0</v>
      </c>
      <c r="R757" s="15">
        <f t="shared" si="2883"/>
        <v>0</v>
      </c>
      <c r="S757" s="15">
        <f t="shared" si="2883"/>
        <v>0</v>
      </c>
      <c r="T757" s="15">
        <f t="shared" si="2883"/>
        <v>150</v>
      </c>
      <c r="U757" s="15">
        <f t="shared" si="2883"/>
        <v>0</v>
      </c>
      <c r="V757" s="15">
        <f t="shared" si="2883"/>
        <v>0</v>
      </c>
      <c r="W757" s="16"/>
      <c r="X757" s="15">
        <f t="shared" ref="X757:AI757" si="2884">X756</f>
        <v>375</v>
      </c>
      <c r="Y757" s="15">
        <f t="shared" si="2884"/>
        <v>0</v>
      </c>
      <c r="Z757" s="15">
        <f t="shared" si="2884"/>
        <v>0</v>
      </c>
      <c r="AA757" s="15">
        <v>0</v>
      </c>
      <c r="AB757" s="15">
        <f t="shared" si="2884"/>
        <v>0</v>
      </c>
      <c r="AC757" s="15">
        <f t="shared" si="2884"/>
        <v>0</v>
      </c>
      <c r="AD757" s="15">
        <f t="shared" si="2884"/>
        <v>0</v>
      </c>
      <c r="AE757" s="15">
        <f t="shared" si="2884"/>
        <v>150</v>
      </c>
      <c r="AF757" s="15">
        <f t="shared" si="2884"/>
        <v>0</v>
      </c>
      <c r="AG757" s="15">
        <f t="shared" si="2884"/>
        <v>0</v>
      </c>
      <c r="AH757" s="15">
        <f t="shared" si="2884"/>
        <v>0</v>
      </c>
      <c r="AI757" s="15">
        <f t="shared" si="2884"/>
        <v>0</v>
      </c>
      <c r="AJ757" s="17"/>
      <c r="AK757" s="15">
        <f>AK756</f>
        <v>0</v>
      </c>
      <c r="AL757" s="15">
        <f>AL756</f>
        <v>0</v>
      </c>
      <c r="AM757" s="17"/>
      <c r="AN757" s="15">
        <f t="shared" ref="AN757:AX757" si="2885">AN756</f>
        <v>0</v>
      </c>
      <c r="AO757" s="15">
        <f t="shared" si="2885"/>
        <v>0</v>
      </c>
      <c r="AP757" s="15">
        <f t="shared" si="2885"/>
        <v>0</v>
      </c>
      <c r="AQ757" s="15">
        <f t="shared" si="2885"/>
        <v>0</v>
      </c>
      <c r="AR757" s="15">
        <f t="shared" si="2885"/>
        <v>0</v>
      </c>
      <c r="AS757" s="15">
        <f t="shared" si="2885"/>
        <v>0</v>
      </c>
      <c r="AT757" s="15">
        <f t="shared" si="2885"/>
        <v>0</v>
      </c>
      <c r="AU757" s="15">
        <f t="shared" si="2885"/>
        <v>0</v>
      </c>
      <c r="AV757" s="15">
        <f t="shared" si="2885"/>
        <v>0</v>
      </c>
      <c r="AW757" s="15">
        <f t="shared" si="2885"/>
        <v>0</v>
      </c>
      <c r="AX757" s="15">
        <f t="shared" si="2885"/>
        <v>0</v>
      </c>
      <c r="AY757" s="17"/>
      <c r="AZ757" s="15">
        <f t="shared" si="2872"/>
        <v>6000</v>
      </c>
      <c r="BA757" s="15">
        <f t="shared" si="2873"/>
        <v>6000</v>
      </c>
      <c r="BB757" s="15">
        <v>0</v>
      </c>
      <c r="BC757" s="15">
        <f t="shared" si="2874"/>
        <v>0</v>
      </c>
      <c r="BD757" s="15">
        <f t="shared" si="2875"/>
        <v>0</v>
      </c>
      <c r="BE757" s="15">
        <f t="shared" si="2875"/>
        <v>250</v>
      </c>
      <c r="BF757" s="17"/>
      <c r="BG757" s="15">
        <f t="shared" si="2876"/>
        <v>1000</v>
      </c>
      <c r="BH757" s="15">
        <f t="shared" si="2877"/>
        <v>2500</v>
      </c>
      <c r="BI757" s="17"/>
      <c r="BJ757" s="22">
        <f>G757/G756</f>
        <v>1</v>
      </c>
      <c r="BK757" s="65">
        <f t="shared" si="2843"/>
        <v>0</v>
      </c>
      <c r="BL757" s="65">
        <f t="shared" si="2843"/>
        <v>0</v>
      </c>
      <c r="BM757" s="6">
        <f t="shared" si="2762"/>
        <v>147.8125</v>
      </c>
      <c r="BN757" s="8">
        <f t="shared" si="2763"/>
        <v>134.17373939091362</v>
      </c>
      <c r="BO757" s="12">
        <f t="shared" si="2764"/>
        <v>140.82810747048836</v>
      </c>
      <c r="BP757" s="50">
        <f>(1-'#Constant'!$A$3)/($J757*'#Constant'!$B$3/'#Constant'!$C$3^($D757-1)+1)+'#Constant'!$A$3</f>
        <v>0.93162790697674425</v>
      </c>
      <c r="BQ757" s="4">
        <f t="shared" si="2765"/>
        <v>134.17373939091362</v>
      </c>
      <c r="BR757" s="50">
        <f>(1-'#Constant'!$A$3)/($K757*'#Constant'!$B$3/'#Constant'!$C$3^($D757-1)+1)+'#Constant'!$A$3</f>
        <v>0.93162790697674425</v>
      </c>
      <c r="BS757" s="4">
        <f t="shared" si="2766"/>
        <v>134.17373939091362</v>
      </c>
      <c r="BT757"/>
    </row>
    <row r="758" spans="1:72" x14ac:dyDescent="0.3">
      <c r="A758">
        <v>5006</v>
      </c>
      <c r="B758" s="18" t="str">
        <f>VLOOKUP(CONCATENATE("CREATURE_NAME_",A758),[1]Localization_Hero!$A:$E,2,FALSE)</f>
        <v>거미알</v>
      </c>
      <c r="C758" t="s">
        <v>172</v>
      </c>
      <c r="D758">
        <v>1</v>
      </c>
      <c r="E758">
        <v>1</v>
      </c>
      <c r="F758" s="18">
        <v>1</v>
      </c>
      <c r="G758" s="10">
        <v>100</v>
      </c>
      <c r="H758" s="10">
        <v>100</v>
      </c>
      <c r="I758" s="10">
        <v>2500</v>
      </c>
      <c r="J758" s="10">
        <v>25</v>
      </c>
      <c r="K758" s="10">
        <v>25</v>
      </c>
      <c r="L758" s="2"/>
      <c r="M758" s="10">
        <v>100</v>
      </c>
      <c r="N758" s="10">
        <v>0</v>
      </c>
      <c r="O758" s="10">
        <v>0</v>
      </c>
      <c r="P758" s="10">
        <v>100</v>
      </c>
      <c r="Q758" s="10">
        <v>0</v>
      </c>
      <c r="R758" s="10">
        <v>0</v>
      </c>
      <c r="S758" s="10">
        <v>0</v>
      </c>
      <c r="T758" s="10">
        <v>150</v>
      </c>
      <c r="U758" s="10">
        <v>0</v>
      </c>
      <c r="V758" s="10">
        <v>0</v>
      </c>
      <c r="W758" s="2"/>
      <c r="X758" s="10">
        <v>100</v>
      </c>
      <c r="Y758" s="10">
        <v>0</v>
      </c>
      <c r="Z758" s="10">
        <v>0</v>
      </c>
      <c r="AA758" s="10">
        <v>100</v>
      </c>
      <c r="AB758" s="10">
        <v>0</v>
      </c>
      <c r="AC758" s="10">
        <v>0</v>
      </c>
      <c r="AD758" s="10">
        <v>0</v>
      </c>
      <c r="AE758" s="10">
        <v>150</v>
      </c>
      <c r="AF758" s="10">
        <v>0</v>
      </c>
      <c r="AG758" s="10">
        <v>0</v>
      </c>
      <c r="AH758" s="10">
        <v>0</v>
      </c>
      <c r="AI758" s="10">
        <v>0</v>
      </c>
      <c r="AJ758" s="3"/>
      <c r="AK758" s="10">
        <v>0</v>
      </c>
      <c r="AL758" s="10">
        <v>0</v>
      </c>
      <c r="AM758" s="3"/>
      <c r="AN758" s="10">
        <v>0</v>
      </c>
      <c r="AO758" s="10">
        <v>0</v>
      </c>
      <c r="AP758" s="10">
        <v>0</v>
      </c>
      <c r="AQ758" s="10">
        <v>0</v>
      </c>
      <c r="AR758" s="10">
        <v>0</v>
      </c>
      <c r="AS758" s="10">
        <v>0</v>
      </c>
      <c r="AT758" s="10">
        <v>0</v>
      </c>
      <c r="AU758" s="10">
        <v>0</v>
      </c>
      <c r="AV758" s="10">
        <v>0</v>
      </c>
      <c r="AW758" s="10">
        <v>0</v>
      </c>
      <c r="AX758" s="10">
        <v>0</v>
      </c>
      <c r="AY758" s="3"/>
      <c r="AZ758" s="10">
        <v>6000</v>
      </c>
      <c r="BA758" s="10">
        <v>6000</v>
      </c>
      <c r="BB758" s="10">
        <v>0</v>
      </c>
      <c r="BC758" s="10">
        <v>0</v>
      </c>
      <c r="BD758" s="10">
        <v>0</v>
      </c>
      <c r="BE758" s="10">
        <v>250</v>
      </c>
      <c r="BF758" s="3"/>
      <c r="BG758" s="10">
        <v>1000</v>
      </c>
      <c r="BH758" s="10">
        <v>0</v>
      </c>
      <c r="BI758" s="3"/>
      <c r="BJ758" s="21">
        <v>1</v>
      </c>
      <c r="BK758" s="65">
        <v>0</v>
      </c>
      <c r="BL758" s="65">
        <v>0</v>
      </c>
      <c r="BM758" s="6">
        <f t="shared" si="2762"/>
        <v>118.25000000000001</v>
      </c>
      <c r="BN758" s="8">
        <f t="shared" si="2763"/>
        <v>149.0819326565707</v>
      </c>
      <c r="BO758" s="12">
        <f t="shared" si="2764"/>
        <v>132.77401303206696</v>
      </c>
      <c r="BP758" s="50">
        <f>(1-'#Constant'!$A$3)/($J758*'#Constant'!$B$3/'#Constant'!$C$3^($D758-1)+1)+'#Constant'!$A$3</f>
        <v>0.93162790697674425</v>
      </c>
      <c r="BQ758" s="4">
        <f t="shared" si="2765"/>
        <v>149.0819326565707</v>
      </c>
      <c r="BR758" s="50">
        <f>(1-'#Constant'!$A$3)/($K758*'#Constant'!$B$3/'#Constant'!$C$3^($D758-1)+1)+'#Constant'!$A$3</f>
        <v>0.93162790697674425</v>
      </c>
      <c r="BS758" s="4">
        <f t="shared" si="2766"/>
        <v>149.0819326565707</v>
      </c>
      <c r="BT758">
        <f>BO758/$BO$4*100</f>
        <v>100.91327609170268</v>
      </c>
    </row>
    <row r="759" spans="1:72" s="13" customFormat="1" ht="17.25" thickBot="1" x14ac:dyDescent="0.35">
      <c r="B759" s="20"/>
      <c r="D759" s="14">
        <v>1</v>
      </c>
      <c r="E759" s="14">
        <v>1</v>
      </c>
      <c r="F759" s="19">
        <v>1</v>
      </c>
      <c r="G759" s="15">
        <f t="shared" ref="G759:H759" si="2886">G758</f>
        <v>100</v>
      </c>
      <c r="H759" s="15">
        <f t="shared" si="2886"/>
        <v>100</v>
      </c>
      <c r="I759" s="15">
        <v>2500</v>
      </c>
      <c r="J759" s="15">
        <v>25</v>
      </c>
      <c r="K759" s="15">
        <v>25</v>
      </c>
      <c r="L759" s="16"/>
      <c r="M759" s="15">
        <f t="shared" ref="M759:V759" si="2887">M758</f>
        <v>100</v>
      </c>
      <c r="N759" s="15">
        <f t="shared" si="2887"/>
        <v>0</v>
      </c>
      <c r="O759" s="15">
        <f t="shared" si="2887"/>
        <v>0</v>
      </c>
      <c r="P759" s="15">
        <v>100</v>
      </c>
      <c r="Q759" s="15">
        <f t="shared" si="2887"/>
        <v>0</v>
      </c>
      <c r="R759" s="15">
        <f t="shared" si="2887"/>
        <v>0</v>
      </c>
      <c r="S759" s="15">
        <f t="shared" si="2887"/>
        <v>0</v>
      </c>
      <c r="T759" s="15">
        <f t="shared" si="2887"/>
        <v>150</v>
      </c>
      <c r="U759" s="15">
        <f t="shared" si="2887"/>
        <v>0</v>
      </c>
      <c r="V759" s="15">
        <f t="shared" si="2887"/>
        <v>0</v>
      </c>
      <c r="W759" s="16"/>
      <c r="X759" s="15">
        <f t="shared" ref="X759:AI759" si="2888">X758</f>
        <v>100</v>
      </c>
      <c r="Y759" s="15">
        <f t="shared" si="2888"/>
        <v>0</v>
      </c>
      <c r="Z759" s="15">
        <f t="shared" si="2888"/>
        <v>0</v>
      </c>
      <c r="AA759" s="15">
        <v>100</v>
      </c>
      <c r="AB759" s="15">
        <f t="shared" si="2888"/>
        <v>0</v>
      </c>
      <c r="AC759" s="15">
        <f t="shared" si="2888"/>
        <v>0</v>
      </c>
      <c r="AD759" s="15">
        <f t="shared" si="2888"/>
        <v>0</v>
      </c>
      <c r="AE759" s="15">
        <f t="shared" si="2888"/>
        <v>150</v>
      </c>
      <c r="AF759" s="15">
        <f t="shared" si="2888"/>
        <v>0</v>
      </c>
      <c r="AG759" s="15">
        <f t="shared" si="2888"/>
        <v>0</v>
      </c>
      <c r="AH759" s="15">
        <f t="shared" si="2888"/>
        <v>0</v>
      </c>
      <c r="AI759" s="15">
        <f t="shared" si="2888"/>
        <v>0</v>
      </c>
      <c r="AJ759" s="17"/>
      <c r="AK759" s="15">
        <f>AK758</f>
        <v>0</v>
      </c>
      <c r="AL759" s="15">
        <f>AL758</f>
        <v>0</v>
      </c>
      <c r="AM759" s="17"/>
      <c r="AN759" s="15">
        <f t="shared" ref="AN759:AX759" si="2889">AN758</f>
        <v>0</v>
      </c>
      <c r="AO759" s="15">
        <f t="shared" si="2889"/>
        <v>0</v>
      </c>
      <c r="AP759" s="15">
        <f t="shared" si="2889"/>
        <v>0</v>
      </c>
      <c r="AQ759" s="15">
        <f t="shared" si="2889"/>
        <v>0</v>
      </c>
      <c r="AR759" s="15">
        <f t="shared" si="2889"/>
        <v>0</v>
      </c>
      <c r="AS759" s="15">
        <f t="shared" si="2889"/>
        <v>0</v>
      </c>
      <c r="AT759" s="15">
        <f t="shared" si="2889"/>
        <v>0</v>
      </c>
      <c r="AU759" s="15">
        <f t="shared" si="2889"/>
        <v>0</v>
      </c>
      <c r="AV759" s="15">
        <f t="shared" si="2889"/>
        <v>0</v>
      </c>
      <c r="AW759" s="15">
        <f t="shared" si="2889"/>
        <v>0</v>
      </c>
      <c r="AX759" s="15">
        <f t="shared" si="2889"/>
        <v>0</v>
      </c>
      <c r="AY759" s="17"/>
      <c r="AZ759" s="15">
        <f t="shared" si="2872"/>
        <v>6000</v>
      </c>
      <c r="BA759" s="15">
        <f t="shared" si="2873"/>
        <v>6000</v>
      </c>
      <c r="BB759" s="15">
        <v>0</v>
      </c>
      <c r="BC759" s="15">
        <f t="shared" si="2874"/>
        <v>0</v>
      </c>
      <c r="BD759" s="15">
        <f t="shared" si="2875"/>
        <v>0</v>
      </c>
      <c r="BE759" s="15">
        <f t="shared" si="2875"/>
        <v>250</v>
      </c>
      <c r="BF759" s="17"/>
      <c r="BG759" s="15">
        <f t="shared" si="2876"/>
        <v>1000</v>
      </c>
      <c r="BH759" s="15">
        <f t="shared" si="2877"/>
        <v>0</v>
      </c>
      <c r="BI759" s="17"/>
      <c r="BJ759" s="22">
        <f>G759/G758</f>
        <v>1</v>
      </c>
      <c r="BK759" s="65">
        <f>BK758</f>
        <v>0</v>
      </c>
      <c r="BL759" s="65">
        <f>BL758</f>
        <v>0</v>
      </c>
      <c r="BM759" s="6">
        <f t="shared" si="2762"/>
        <v>118.25000000000001</v>
      </c>
      <c r="BN759" s="8">
        <f t="shared" si="2763"/>
        <v>149.0819326565707</v>
      </c>
      <c r="BO759" s="12">
        <f t="shared" si="2764"/>
        <v>132.77401303206696</v>
      </c>
      <c r="BP759" s="50">
        <f>(1-'#Constant'!$A$3)/($J759*'#Constant'!$B$3/'#Constant'!$C$3^($D759-1)+1)+'#Constant'!$A$3</f>
        <v>0.93162790697674425</v>
      </c>
      <c r="BQ759" s="4">
        <f t="shared" si="2765"/>
        <v>149.0819326565707</v>
      </c>
      <c r="BR759" s="50">
        <f>(1-'#Constant'!$A$3)/($K759*'#Constant'!$B$3/'#Constant'!$C$3^($D759-1)+1)+'#Constant'!$A$3</f>
        <v>0.93162790697674425</v>
      </c>
      <c r="BS759" s="4">
        <f t="shared" si="2766"/>
        <v>149.0819326565707</v>
      </c>
      <c r="BT759"/>
    </row>
    <row r="760" spans="1:72" x14ac:dyDescent="0.3">
      <c r="A760">
        <v>5007</v>
      </c>
      <c r="B760" s="18" t="str">
        <f>VLOOKUP(CONCATENATE("CREATURE_NAME_",A760),[1]Localization_Hero!$A:$E,2,FALSE)</f>
        <v>유령거미</v>
      </c>
      <c r="C760" t="s">
        <v>82</v>
      </c>
      <c r="D760">
        <v>1</v>
      </c>
      <c r="E760">
        <v>1</v>
      </c>
      <c r="F760" s="18">
        <v>1</v>
      </c>
      <c r="G760" s="10">
        <v>100</v>
      </c>
      <c r="H760" s="10">
        <v>100</v>
      </c>
      <c r="I760" s="10">
        <v>2500</v>
      </c>
      <c r="J760" s="10">
        <v>25</v>
      </c>
      <c r="K760" s="10">
        <v>25</v>
      </c>
      <c r="L760" s="2"/>
      <c r="M760" s="10">
        <v>100</v>
      </c>
      <c r="N760" s="10">
        <v>0</v>
      </c>
      <c r="O760" s="10">
        <v>0</v>
      </c>
      <c r="P760" s="10">
        <v>100</v>
      </c>
      <c r="Q760" s="10">
        <v>0</v>
      </c>
      <c r="R760" s="10">
        <v>0</v>
      </c>
      <c r="S760" s="10">
        <v>0</v>
      </c>
      <c r="T760" s="10">
        <v>150</v>
      </c>
      <c r="U760" s="10">
        <v>0</v>
      </c>
      <c r="V760" s="10">
        <v>0</v>
      </c>
      <c r="W760" s="2"/>
      <c r="X760" s="10">
        <v>100</v>
      </c>
      <c r="Y760" s="10">
        <v>0</v>
      </c>
      <c r="Z760" s="10">
        <v>0</v>
      </c>
      <c r="AA760" s="10">
        <v>100</v>
      </c>
      <c r="AB760" s="10">
        <v>0</v>
      </c>
      <c r="AC760" s="10">
        <v>0</v>
      </c>
      <c r="AD760" s="10">
        <v>0</v>
      </c>
      <c r="AE760" s="10">
        <v>150</v>
      </c>
      <c r="AF760" s="10">
        <v>0</v>
      </c>
      <c r="AG760" s="10">
        <v>0</v>
      </c>
      <c r="AH760" s="10">
        <v>0</v>
      </c>
      <c r="AI760" s="10">
        <v>0</v>
      </c>
      <c r="AJ760" s="3"/>
      <c r="AK760" s="10">
        <v>0</v>
      </c>
      <c r="AL760" s="10">
        <v>0</v>
      </c>
      <c r="AM760" s="3"/>
      <c r="AN760" s="10">
        <v>0</v>
      </c>
      <c r="AO760" s="10">
        <v>0</v>
      </c>
      <c r="AP760" s="10">
        <v>0</v>
      </c>
      <c r="AQ760" s="10">
        <v>0</v>
      </c>
      <c r="AR760" s="10">
        <v>0</v>
      </c>
      <c r="AS760" s="10">
        <v>0</v>
      </c>
      <c r="AT760" s="10">
        <v>0</v>
      </c>
      <c r="AU760" s="10">
        <v>0</v>
      </c>
      <c r="AV760" s="10">
        <v>0</v>
      </c>
      <c r="AW760" s="10">
        <v>0</v>
      </c>
      <c r="AX760" s="10">
        <v>0</v>
      </c>
      <c r="AY760" s="3"/>
      <c r="AZ760" s="10">
        <v>6000</v>
      </c>
      <c r="BA760" s="10">
        <v>6000</v>
      </c>
      <c r="BB760" s="10">
        <v>0</v>
      </c>
      <c r="BC760" s="10">
        <v>0</v>
      </c>
      <c r="BD760" s="10">
        <v>0</v>
      </c>
      <c r="BE760" s="10">
        <v>250</v>
      </c>
      <c r="BF760" s="3"/>
      <c r="BG760" s="10">
        <v>1000</v>
      </c>
      <c r="BH760" s="10">
        <v>5000</v>
      </c>
      <c r="BI760" s="3"/>
      <c r="BJ760" s="21">
        <v>1</v>
      </c>
      <c r="BK760" s="65">
        <v>0</v>
      </c>
      <c r="BL760" s="65">
        <v>0</v>
      </c>
      <c r="BM760" s="6">
        <f t="shared" si="2762"/>
        <v>118.25000000000001</v>
      </c>
      <c r="BN760" s="8">
        <f t="shared" si="2763"/>
        <v>149.0819326565707</v>
      </c>
      <c r="BO760" s="12">
        <f t="shared" si="2764"/>
        <v>132.77401303206696</v>
      </c>
      <c r="BP760" s="50">
        <f>(1-'#Constant'!$A$3)/($J760*'#Constant'!$B$3/'#Constant'!$C$3^($D760-1)+1)+'#Constant'!$A$3</f>
        <v>0.93162790697674425</v>
      </c>
      <c r="BQ760" s="4">
        <f t="shared" si="2765"/>
        <v>149.0819326565707</v>
      </c>
      <c r="BR760" s="50">
        <f>(1-'#Constant'!$A$3)/($K760*'#Constant'!$B$3/'#Constant'!$C$3^($D760-1)+1)+'#Constant'!$A$3</f>
        <v>0.93162790697674425</v>
      </c>
      <c r="BS760" s="4">
        <f t="shared" si="2766"/>
        <v>149.0819326565707</v>
      </c>
      <c r="BT760">
        <f>BO760/$BO$4*100</f>
        <v>100.91327609170268</v>
      </c>
    </row>
    <row r="761" spans="1:72" s="13" customFormat="1" ht="17.25" thickBot="1" x14ac:dyDescent="0.35">
      <c r="B761" s="20"/>
      <c r="D761" s="14">
        <v>1</v>
      </c>
      <c r="E761" s="14">
        <v>1</v>
      </c>
      <c r="F761" s="19">
        <v>1</v>
      </c>
      <c r="G761" s="15">
        <f t="shared" ref="G761:H761" si="2890">G760</f>
        <v>100</v>
      </c>
      <c r="H761" s="15">
        <f t="shared" si="2890"/>
        <v>100</v>
      </c>
      <c r="I761" s="15">
        <v>2500</v>
      </c>
      <c r="J761" s="15">
        <v>25</v>
      </c>
      <c r="K761" s="15">
        <v>25</v>
      </c>
      <c r="L761" s="16"/>
      <c r="M761" s="15">
        <f t="shared" ref="M761:V761" si="2891">M760</f>
        <v>100</v>
      </c>
      <c r="N761" s="15">
        <f t="shared" si="2891"/>
        <v>0</v>
      </c>
      <c r="O761" s="15">
        <f t="shared" si="2891"/>
        <v>0</v>
      </c>
      <c r="P761" s="15">
        <v>100</v>
      </c>
      <c r="Q761" s="15">
        <f t="shared" si="2891"/>
        <v>0</v>
      </c>
      <c r="R761" s="15">
        <f t="shared" si="2891"/>
        <v>0</v>
      </c>
      <c r="S761" s="15">
        <f t="shared" si="2891"/>
        <v>0</v>
      </c>
      <c r="T761" s="15">
        <f t="shared" si="2891"/>
        <v>150</v>
      </c>
      <c r="U761" s="15">
        <f t="shared" si="2891"/>
        <v>0</v>
      </c>
      <c r="V761" s="15">
        <f t="shared" si="2891"/>
        <v>0</v>
      </c>
      <c r="W761" s="16"/>
      <c r="X761" s="15">
        <f t="shared" ref="X761:AI761" si="2892">X760</f>
        <v>100</v>
      </c>
      <c r="Y761" s="15">
        <f t="shared" si="2892"/>
        <v>0</v>
      </c>
      <c r="Z761" s="15">
        <f t="shared" si="2892"/>
        <v>0</v>
      </c>
      <c r="AA761" s="15">
        <v>100</v>
      </c>
      <c r="AB761" s="15">
        <f t="shared" si="2892"/>
        <v>0</v>
      </c>
      <c r="AC761" s="15">
        <f t="shared" si="2892"/>
        <v>0</v>
      </c>
      <c r="AD761" s="15">
        <f t="shared" si="2892"/>
        <v>0</v>
      </c>
      <c r="AE761" s="15">
        <f t="shared" si="2892"/>
        <v>150</v>
      </c>
      <c r="AF761" s="15">
        <f t="shared" si="2892"/>
        <v>0</v>
      </c>
      <c r="AG761" s="15">
        <f t="shared" si="2892"/>
        <v>0</v>
      </c>
      <c r="AH761" s="15">
        <f t="shared" si="2892"/>
        <v>0</v>
      </c>
      <c r="AI761" s="15">
        <f t="shared" si="2892"/>
        <v>0</v>
      </c>
      <c r="AJ761" s="17"/>
      <c r="AK761" s="15">
        <f>AK760</f>
        <v>0</v>
      </c>
      <c r="AL761" s="15">
        <f>AL760</f>
        <v>0</v>
      </c>
      <c r="AM761" s="17"/>
      <c r="AN761" s="15">
        <f t="shared" ref="AN761:AX761" si="2893">AN760</f>
        <v>0</v>
      </c>
      <c r="AO761" s="15">
        <f t="shared" si="2893"/>
        <v>0</v>
      </c>
      <c r="AP761" s="15">
        <f t="shared" si="2893"/>
        <v>0</v>
      </c>
      <c r="AQ761" s="15">
        <f t="shared" si="2893"/>
        <v>0</v>
      </c>
      <c r="AR761" s="15">
        <f t="shared" si="2893"/>
        <v>0</v>
      </c>
      <c r="AS761" s="15">
        <f t="shared" si="2893"/>
        <v>0</v>
      </c>
      <c r="AT761" s="15">
        <f t="shared" si="2893"/>
        <v>0</v>
      </c>
      <c r="AU761" s="15">
        <f t="shared" si="2893"/>
        <v>0</v>
      </c>
      <c r="AV761" s="15">
        <f t="shared" si="2893"/>
        <v>0</v>
      </c>
      <c r="AW761" s="15">
        <f t="shared" si="2893"/>
        <v>0</v>
      </c>
      <c r="AX761" s="15">
        <f t="shared" si="2893"/>
        <v>0</v>
      </c>
      <c r="AY761" s="17"/>
      <c r="AZ761" s="15">
        <f t="shared" ref="AZ761:BD761" si="2894">AZ760</f>
        <v>6000</v>
      </c>
      <c r="BA761" s="15">
        <f t="shared" si="2894"/>
        <v>6000</v>
      </c>
      <c r="BB761" s="15">
        <v>0</v>
      </c>
      <c r="BC761" s="15">
        <f t="shared" si="2894"/>
        <v>0</v>
      </c>
      <c r="BD761" s="15">
        <f t="shared" si="2894"/>
        <v>0</v>
      </c>
      <c r="BE761" s="15">
        <f t="shared" ref="BE761" si="2895">BE760</f>
        <v>250</v>
      </c>
      <c r="BF761" s="17"/>
      <c r="BG761" s="15">
        <f t="shared" ref="BG761:BH761" si="2896">BG760</f>
        <v>1000</v>
      </c>
      <c r="BH761" s="15">
        <f t="shared" si="2896"/>
        <v>5000</v>
      </c>
      <c r="BI761" s="17"/>
      <c r="BJ761" s="22">
        <f>G761/G760</f>
        <v>1</v>
      </c>
      <c r="BK761" s="65">
        <f t="shared" ref="BK761:BL761" si="2897">BK760</f>
        <v>0</v>
      </c>
      <c r="BL761" s="65">
        <f t="shared" si="2897"/>
        <v>0</v>
      </c>
      <c r="BM761" s="6">
        <f t="shared" si="2762"/>
        <v>118.25000000000001</v>
      </c>
      <c r="BN761" s="8">
        <f t="shared" si="2763"/>
        <v>149.0819326565707</v>
      </c>
      <c r="BO761" s="12">
        <f t="shared" si="2764"/>
        <v>132.77401303206696</v>
      </c>
      <c r="BP761" s="50">
        <f>(1-'#Constant'!$A$3)/($J761*'#Constant'!$B$3/'#Constant'!$C$3^($D761-1)+1)+'#Constant'!$A$3</f>
        <v>0.93162790697674425</v>
      </c>
      <c r="BQ761" s="4">
        <f t="shared" si="2765"/>
        <v>149.0819326565707</v>
      </c>
      <c r="BR761" s="50">
        <f>(1-'#Constant'!$A$3)/($K761*'#Constant'!$B$3/'#Constant'!$C$3^($D761-1)+1)+'#Constant'!$A$3</f>
        <v>0.93162790697674425</v>
      </c>
      <c r="BS761" s="4">
        <f t="shared" si="2766"/>
        <v>149.0819326565707</v>
      </c>
      <c r="BT761"/>
    </row>
    <row r="762" spans="1:72" x14ac:dyDescent="0.3">
      <c r="A762">
        <v>5201</v>
      </c>
      <c r="B762" s="18" t="str">
        <f>VLOOKUP(CONCATENATE("CREATURE_NAME_",A762),[1]Localization_Hero!$A:$E,2,FALSE)</f>
        <v>맹독여왕거미</v>
      </c>
      <c r="C762" t="s">
        <v>77</v>
      </c>
      <c r="D762">
        <v>1</v>
      </c>
      <c r="E762">
        <v>1</v>
      </c>
      <c r="F762" s="18">
        <v>1</v>
      </c>
      <c r="G762" s="10">
        <v>100</v>
      </c>
      <c r="H762" s="10">
        <v>100</v>
      </c>
      <c r="I762" s="10">
        <v>2500</v>
      </c>
      <c r="J762" s="10">
        <v>25</v>
      </c>
      <c r="K762" s="10">
        <v>25</v>
      </c>
      <c r="L762" s="2"/>
      <c r="M762" s="10">
        <v>100</v>
      </c>
      <c r="N762" s="10">
        <v>0</v>
      </c>
      <c r="O762" s="10">
        <v>0</v>
      </c>
      <c r="P762" s="10">
        <v>100</v>
      </c>
      <c r="Q762" s="10">
        <v>0</v>
      </c>
      <c r="R762" s="10">
        <v>0</v>
      </c>
      <c r="S762" s="10">
        <v>0</v>
      </c>
      <c r="T762" s="10">
        <v>150</v>
      </c>
      <c r="U762" s="10">
        <v>0</v>
      </c>
      <c r="V762" s="10">
        <v>0</v>
      </c>
      <c r="W762" s="2"/>
      <c r="X762" s="10">
        <v>100</v>
      </c>
      <c r="Y762" s="10">
        <v>0</v>
      </c>
      <c r="Z762" s="10">
        <v>0</v>
      </c>
      <c r="AA762" s="10">
        <v>100</v>
      </c>
      <c r="AB762" s="10">
        <v>0</v>
      </c>
      <c r="AC762" s="10">
        <v>0</v>
      </c>
      <c r="AD762" s="10">
        <v>0</v>
      </c>
      <c r="AE762" s="10">
        <v>150</v>
      </c>
      <c r="AF762" s="10">
        <v>0</v>
      </c>
      <c r="AG762" s="10">
        <v>0</v>
      </c>
      <c r="AH762" s="10">
        <v>0</v>
      </c>
      <c r="AI762" s="10">
        <v>0</v>
      </c>
      <c r="AJ762" s="3"/>
      <c r="AK762" s="10">
        <v>0</v>
      </c>
      <c r="AL762" s="10">
        <v>0</v>
      </c>
      <c r="AM762" s="3"/>
      <c r="AN762" s="10">
        <v>0</v>
      </c>
      <c r="AO762" s="10">
        <v>0</v>
      </c>
      <c r="AP762" s="10">
        <v>0</v>
      </c>
      <c r="AQ762" s="10">
        <v>0</v>
      </c>
      <c r="AR762" s="10">
        <v>0</v>
      </c>
      <c r="AS762" s="10">
        <v>0</v>
      </c>
      <c r="AT762" s="10">
        <v>0</v>
      </c>
      <c r="AU762" s="10">
        <v>0</v>
      </c>
      <c r="AV762" s="10">
        <v>0</v>
      </c>
      <c r="AW762" s="10">
        <v>0</v>
      </c>
      <c r="AX762" s="10">
        <v>0</v>
      </c>
      <c r="AY762" s="3"/>
      <c r="AZ762" s="10">
        <v>6000</v>
      </c>
      <c r="BA762" s="10">
        <v>6000</v>
      </c>
      <c r="BB762" s="10">
        <v>0</v>
      </c>
      <c r="BC762" s="10">
        <v>0</v>
      </c>
      <c r="BD762" s="10">
        <v>0</v>
      </c>
      <c r="BE762" s="10">
        <v>250</v>
      </c>
      <c r="BF762" s="3"/>
      <c r="BG762" s="10">
        <v>1000</v>
      </c>
      <c r="BH762" s="10">
        <v>5000</v>
      </c>
      <c r="BI762" s="3"/>
      <c r="BJ762" s="21">
        <v>1</v>
      </c>
      <c r="BK762" s="65">
        <v>0</v>
      </c>
      <c r="BL762" s="65">
        <v>0</v>
      </c>
      <c r="BM762" s="6">
        <f t="shared" si="2762"/>
        <v>118.25000000000001</v>
      </c>
      <c r="BN762" s="8">
        <f t="shared" si="2763"/>
        <v>149.0819326565707</v>
      </c>
      <c r="BO762" s="12">
        <f t="shared" si="2764"/>
        <v>132.77401303206696</v>
      </c>
      <c r="BP762" s="50">
        <f>(1-'#Constant'!$A$3)/($J762*'#Constant'!$B$3/'#Constant'!$C$3^($D762-1)+1)+'#Constant'!$A$3</f>
        <v>0.93162790697674425</v>
      </c>
      <c r="BQ762" s="4">
        <f t="shared" si="2765"/>
        <v>149.0819326565707</v>
      </c>
      <c r="BR762" s="50">
        <f>(1-'#Constant'!$A$3)/($K762*'#Constant'!$B$3/'#Constant'!$C$3^($D762-1)+1)+'#Constant'!$A$3</f>
        <v>0.93162790697674425</v>
      </c>
      <c r="BS762" s="4">
        <f t="shared" si="2766"/>
        <v>149.0819326565707</v>
      </c>
      <c r="BT762">
        <f>BO762/$BO$4*100</f>
        <v>100.91327609170268</v>
      </c>
    </row>
    <row r="763" spans="1:72" s="13" customFormat="1" ht="17.25" thickBot="1" x14ac:dyDescent="0.35">
      <c r="B763" s="20"/>
      <c r="D763" s="14">
        <v>1</v>
      </c>
      <c r="E763" s="14">
        <v>1</v>
      </c>
      <c r="F763" s="19">
        <v>1</v>
      </c>
      <c r="G763" s="15">
        <f t="shared" ref="G763:H763" si="2898">G762</f>
        <v>100</v>
      </c>
      <c r="H763" s="15">
        <f t="shared" si="2898"/>
        <v>100</v>
      </c>
      <c r="I763" s="15">
        <v>2500</v>
      </c>
      <c r="J763" s="15">
        <v>25</v>
      </c>
      <c r="K763" s="15">
        <v>25</v>
      </c>
      <c r="L763" s="16"/>
      <c r="M763" s="15">
        <f t="shared" ref="M763:V763" si="2899">M762</f>
        <v>100</v>
      </c>
      <c r="N763" s="15">
        <f t="shared" si="2899"/>
        <v>0</v>
      </c>
      <c r="O763" s="15">
        <f t="shared" si="2899"/>
        <v>0</v>
      </c>
      <c r="P763" s="15">
        <v>100</v>
      </c>
      <c r="Q763" s="15">
        <f t="shared" si="2899"/>
        <v>0</v>
      </c>
      <c r="R763" s="15">
        <f t="shared" si="2899"/>
        <v>0</v>
      </c>
      <c r="S763" s="15">
        <f t="shared" si="2899"/>
        <v>0</v>
      </c>
      <c r="T763" s="15">
        <f t="shared" si="2899"/>
        <v>150</v>
      </c>
      <c r="U763" s="15">
        <f t="shared" si="2899"/>
        <v>0</v>
      </c>
      <c r="V763" s="15">
        <f t="shared" si="2899"/>
        <v>0</v>
      </c>
      <c r="W763" s="16"/>
      <c r="X763" s="15">
        <f t="shared" ref="X763:AI763" si="2900">X762</f>
        <v>100</v>
      </c>
      <c r="Y763" s="15">
        <f t="shared" si="2900"/>
        <v>0</v>
      </c>
      <c r="Z763" s="15">
        <f t="shared" si="2900"/>
        <v>0</v>
      </c>
      <c r="AA763" s="15">
        <v>100</v>
      </c>
      <c r="AB763" s="15">
        <f t="shared" si="2900"/>
        <v>0</v>
      </c>
      <c r="AC763" s="15">
        <f t="shared" si="2900"/>
        <v>0</v>
      </c>
      <c r="AD763" s="15">
        <f t="shared" si="2900"/>
        <v>0</v>
      </c>
      <c r="AE763" s="15">
        <f t="shared" si="2900"/>
        <v>150</v>
      </c>
      <c r="AF763" s="15">
        <f t="shared" si="2900"/>
        <v>0</v>
      </c>
      <c r="AG763" s="15">
        <f t="shared" si="2900"/>
        <v>0</v>
      </c>
      <c r="AH763" s="15">
        <f t="shared" si="2900"/>
        <v>0</v>
      </c>
      <c r="AI763" s="15">
        <f t="shared" si="2900"/>
        <v>0</v>
      </c>
      <c r="AJ763" s="17"/>
      <c r="AK763" s="15">
        <f>AK762</f>
        <v>0</v>
      </c>
      <c r="AL763" s="15">
        <f>AL762</f>
        <v>0</v>
      </c>
      <c r="AM763" s="17"/>
      <c r="AN763" s="15">
        <f t="shared" ref="AN763:AX763" si="2901">AN762</f>
        <v>0</v>
      </c>
      <c r="AO763" s="15">
        <f t="shared" si="2901"/>
        <v>0</v>
      </c>
      <c r="AP763" s="15">
        <f t="shared" si="2901"/>
        <v>0</v>
      </c>
      <c r="AQ763" s="15">
        <f t="shared" si="2901"/>
        <v>0</v>
      </c>
      <c r="AR763" s="15">
        <f t="shared" si="2901"/>
        <v>0</v>
      </c>
      <c r="AS763" s="15">
        <f t="shared" si="2901"/>
        <v>0</v>
      </c>
      <c r="AT763" s="15">
        <f t="shared" si="2901"/>
        <v>0</v>
      </c>
      <c r="AU763" s="15">
        <f t="shared" si="2901"/>
        <v>0</v>
      </c>
      <c r="AV763" s="15">
        <f t="shared" si="2901"/>
        <v>0</v>
      </c>
      <c r="AW763" s="15">
        <f t="shared" si="2901"/>
        <v>0</v>
      </c>
      <c r="AX763" s="15">
        <f t="shared" si="2901"/>
        <v>0</v>
      </c>
      <c r="AY763" s="17"/>
      <c r="AZ763" s="15">
        <f t="shared" ref="AZ763:BE763" si="2902">AZ762</f>
        <v>6000</v>
      </c>
      <c r="BA763" s="15">
        <f t="shared" si="2902"/>
        <v>6000</v>
      </c>
      <c r="BB763" s="15">
        <v>0</v>
      </c>
      <c r="BC763" s="15">
        <f t="shared" si="2902"/>
        <v>0</v>
      </c>
      <c r="BD763" s="15">
        <f t="shared" si="2902"/>
        <v>0</v>
      </c>
      <c r="BE763" s="15">
        <f t="shared" si="2902"/>
        <v>250</v>
      </c>
      <c r="BF763" s="17"/>
      <c r="BG763" s="15">
        <f>BG762</f>
        <v>1000</v>
      </c>
      <c r="BH763" s="15">
        <f>BH762</f>
        <v>5000</v>
      </c>
      <c r="BI763" s="17"/>
      <c r="BJ763" s="22">
        <f>G763/G762</f>
        <v>1</v>
      </c>
      <c r="BK763" s="65">
        <f t="shared" ref="BK763:BL763" si="2903">BK762</f>
        <v>0</v>
      </c>
      <c r="BL763" s="65">
        <f t="shared" si="2903"/>
        <v>0</v>
      </c>
      <c r="BM763" s="6">
        <f t="shared" si="2762"/>
        <v>118.25000000000001</v>
      </c>
      <c r="BN763" s="8">
        <f t="shared" si="2763"/>
        <v>149.0819326565707</v>
      </c>
      <c r="BO763" s="12">
        <f t="shared" si="2764"/>
        <v>132.77401303206696</v>
      </c>
      <c r="BP763" s="50">
        <f>(1-'#Constant'!$A$3)/($J763*'#Constant'!$B$3/'#Constant'!$C$3^($D763-1)+1)+'#Constant'!$A$3</f>
        <v>0.93162790697674425</v>
      </c>
      <c r="BQ763" s="4">
        <f t="shared" si="2765"/>
        <v>149.0819326565707</v>
      </c>
      <c r="BR763" s="50">
        <f>(1-'#Constant'!$A$3)/($K763*'#Constant'!$B$3/'#Constant'!$C$3^($D763-1)+1)+'#Constant'!$A$3</f>
        <v>0.93162790697674425</v>
      </c>
      <c r="BS763" s="4">
        <f t="shared" si="2766"/>
        <v>149.0819326565707</v>
      </c>
      <c r="BT763"/>
    </row>
    <row r="764" spans="1:72" x14ac:dyDescent="0.3">
      <c r="A764">
        <v>6001</v>
      </c>
      <c r="B764" s="18" t="str">
        <f>VLOOKUP(CONCATENATE("CREATURE_NAME_",A764),[1]Localization_Hero!$A:$E,2,FALSE)</f>
        <v>모래사냥꾼 자이언트웜</v>
      </c>
      <c r="C764" t="s">
        <v>77</v>
      </c>
      <c r="D764">
        <v>1</v>
      </c>
      <c r="E764">
        <v>1</v>
      </c>
      <c r="F764" s="18">
        <v>1</v>
      </c>
      <c r="G764" s="10">
        <v>100</v>
      </c>
      <c r="H764" s="10">
        <v>100</v>
      </c>
      <c r="I764" s="10">
        <v>2500</v>
      </c>
      <c r="J764" s="10">
        <v>25</v>
      </c>
      <c r="K764" s="10">
        <v>25</v>
      </c>
      <c r="L764" s="2"/>
      <c r="M764" s="10">
        <v>100</v>
      </c>
      <c r="N764" s="10">
        <v>0</v>
      </c>
      <c r="O764" s="10">
        <v>0</v>
      </c>
      <c r="P764" s="10">
        <v>100</v>
      </c>
      <c r="Q764" s="10">
        <v>0</v>
      </c>
      <c r="R764" s="10">
        <v>0</v>
      </c>
      <c r="S764" s="10">
        <v>0</v>
      </c>
      <c r="T764" s="10">
        <v>150</v>
      </c>
      <c r="U764" s="10">
        <v>0</v>
      </c>
      <c r="V764" s="10">
        <v>0</v>
      </c>
      <c r="W764" s="2"/>
      <c r="X764" s="10">
        <v>100</v>
      </c>
      <c r="Y764" s="10">
        <v>0</v>
      </c>
      <c r="Z764" s="10">
        <v>0</v>
      </c>
      <c r="AA764" s="10">
        <v>100</v>
      </c>
      <c r="AB764" s="10">
        <v>0</v>
      </c>
      <c r="AC764" s="10">
        <v>0</v>
      </c>
      <c r="AD764" s="10">
        <v>0</v>
      </c>
      <c r="AE764" s="10">
        <v>150</v>
      </c>
      <c r="AF764" s="10">
        <v>0</v>
      </c>
      <c r="AG764" s="10">
        <v>0</v>
      </c>
      <c r="AH764" s="10">
        <v>0</v>
      </c>
      <c r="AI764" s="10">
        <v>0</v>
      </c>
      <c r="AJ764" s="3"/>
      <c r="AK764" s="10">
        <v>0</v>
      </c>
      <c r="AL764" s="10">
        <v>0</v>
      </c>
      <c r="AM764" s="3"/>
      <c r="AN764" s="10">
        <v>0</v>
      </c>
      <c r="AO764" s="10">
        <v>0</v>
      </c>
      <c r="AP764" s="10">
        <v>0</v>
      </c>
      <c r="AQ764" s="10">
        <v>0</v>
      </c>
      <c r="AR764" s="10">
        <v>0</v>
      </c>
      <c r="AS764" s="10">
        <v>0</v>
      </c>
      <c r="AT764" s="10">
        <v>0</v>
      </c>
      <c r="AU764" s="10">
        <v>0</v>
      </c>
      <c r="AV764" s="10">
        <v>0</v>
      </c>
      <c r="AW764" s="10">
        <v>0</v>
      </c>
      <c r="AX764" s="10">
        <v>0</v>
      </c>
      <c r="AY764" s="3"/>
      <c r="AZ764" s="10">
        <v>6000</v>
      </c>
      <c r="BA764" s="10">
        <v>6000</v>
      </c>
      <c r="BB764" s="10">
        <v>0</v>
      </c>
      <c r="BC764" s="10">
        <v>0</v>
      </c>
      <c r="BD764" s="10">
        <v>0</v>
      </c>
      <c r="BE764" s="10">
        <v>250</v>
      </c>
      <c r="BF764" s="3"/>
      <c r="BG764" s="10">
        <v>1000</v>
      </c>
      <c r="BH764" s="10">
        <v>0</v>
      </c>
      <c r="BI764" s="3"/>
      <c r="BJ764" s="21">
        <v>1</v>
      </c>
      <c r="BK764" s="65">
        <v>0</v>
      </c>
      <c r="BL764" s="65">
        <v>0</v>
      </c>
      <c r="BM764" s="6">
        <f t="shared" si="2762"/>
        <v>118.25000000000001</v>
      </c>
      <c r="BN764" s="8">
        <f t="shared" si="2763"/>
        <v>149.0819326565707</v>
      </c>
      <c r="BO764" s="12">
        <f t="shared" si="2764"/>
        <v>132.77401303206696</v>
      </c>
      <c r="BP764" s="50">
        <f>(1-'#Constant'!$A$3)/($J764*'#Constant'!$B$3/'#Constant'!$C$3^($D764-1)+1)+'#Constant'!$A$3</f>
        <v>0.93162790697674425</v>
      </c>
      <c r="BQ764" s="4">
        <f t="shared" si="2765"/>
        <v>149.0819326565707</v>
      </c>
      <c r="BR764" s="50">
        <f>(1-'#Constant'!$A$3)/($K764*'#Constant'!$B$3/'#Constant'!$C$3^($D764-1)+1)+'#Constant'!$A$3</f>
        <v>0.93162790697674425</v>
      </c>
      <c r="BS764" s="4">
        <f t="shared" si="2766"/>
        <v>149.0819326565707</v>
      </c>
      <c r="BT764">
        <f>BO764/$BO$4*100</f>
        <v>100.91327609170268</v>
      </c>
    </row>
    <row r="765" spans="1:72" s="13" customFormat="1" ht="17.25" thickBot="1" x14ac:dyDescent="0.35">
      <c r="B765" s="20"/>
      <c r="D765" s="14">
        <v>1</v>
      </c>
      <c r="E765" s="14">
        <v>1</v>
      </c>
      <c r="F765" s="19">
        <v>1</v>
      </c>
      <c r="G765" s="15">
        <f t="shared" ref="G765:H765" si="2904">G764</f>
        <v>100</v>
      </c>
      <c r="H765" s="15">
        <f t="shared" si="2904"/>
        <v>100</v>
      </c>
      <c r="I765" s="15">
        <v>2500</v>
      </c>
      <c r="J765" s="15">
        <v>25</v>
      </c>
      <c r="K765" s="15">
        <v>25</v>
      </c>
      <c r="L765" s="16"/>
      <c r="M765" s="15">
        <f t="shared" ref="M765:V765" si="2905">M764</f>
        <v>100</v>
      </c>
      <c r="N765" s="15">
        <f t="shared" si="2905"/>
        <v>0</v>
      </c>
      <c r="O765" s="15">
        <f t="shared" si="2905"/>
        <v>0</v>
      </c>
      <c r="P765" s="15">
        <v>100</v>
      </c>
      <c r="Q765" s="15">
        <f t="shared" si="2905"/>
        <v>0</v>
      </c>
      <c r="R765" s="15">
        <f t="shared" si="2905"/>
        <v>0</v>
      </c>
      <c r="S765" s="15">
        <f t="shared" si="2905"/>
        <v>0</v>
      </c>
      <c r="T765" s="15">
        <f t="shared" si="2905"/>
        <v>150</v>
      </c>
      <c r="U765" s="15">
        <f t="shared" si="2905"/>
        <v>0</v>
      </c>
      <c r="V765" s="15">
        <f t="shared" si="2905"/>
        <v>0</v>
      </c>
      <c r="W765" s="16"/>
      <c r="X765" s="15">
        <f t="shared" ref="X765:AI765" si="2906">X764</f>
        <v>100</v>
      </c>
      <c r="Y765" s="15">
        <f t="shared" si="2906"/>
        <v>0</v>
      </c>
      <c r="Z765" s="15">
        <f t="shared" si="2906"/>
        <v>0</v>
      </c>
      <c r="AA765" s="15">
        <v>100</v>
      </c>
      <c r="AB765" s="15">
        <f t="shared" si="2906"/>
        <v>0</v>
      </c>
      <c r="AC765" s="15">
        <f t="shared" si="2906"/>
        <v>0</v>
      </c>
      <c r="AD765" s="15">
        <f t="shared" si="2906"/>
        <v>0</v>
      </c>
      <c r="AE765" s="15">
        <f t="shared" si="2906"/>
        <v>150</v>
      </c>
      <c r="AF765" s="15">
        <f t="shared" si="2906"/>
        <v>0</v>
      </c>
      <c r="AG765" s="15">
        <f t="shared" si="2906"/>
        <v>0</v>
      </c>
      <c r="AH765" s="15">
        <f t="shared" si="2906"/>
        <v>0</v>
      </c>
      <c r="AI765" s="15">
        <f t="shared" si="2906"/>
        <v>0</v>
      </c>
      <c r="AJ765" s="17"/>
      <c r="AK765" s="15">
        <f>AK764</f>
        <v>0</v>
      </c>
      <c r="AL765" s="15">
        <f>AL764</f>
        <v>0</v>
      </c>
      <c r="AM765" s="17"/>
      <c r="AN765" s="15">
        <f t="shared" ref="AN765:AX765" si="2907">AN764</f>
        <v>0</v>
      </c>
      <c r="AO765" s="15">
        <f t="shared" si="2907"/>
        <v>0</v>
      </c>
      <c r="AP765" s="15">
        <f t="shared" si="2907"/>
        <v>0</v>
      </c>
      <c r="AQ765" s="15">
        <f t="shared" si="2907"/>
        <v>0</v>
      </c>
      <c r="AR765" s="15">
        <f t="shared" si="2907"/>
        <v>0</v>
      </c>
      <c r="AS765" s="15">
        <f t="shared" si="2907"/>
        <v>0</v>
      </c>
      <c r="AT765" s="15">
        <f t="shared" si="2907"/>
        <v>0</v>
      </c>
      <c r="AU765" s="15">
        <f t="shared" si="2907"/>
        <v>0</v>
      </c>
      <c r="AV765" s="15">
        <f t="shared" si="2907"/>
        <v>0</v>
      </c>
      <c r="AW765" s="15">
        <f t="shared" si="2907"/>
        <v>0</v>
      </c>
      <c r="AX765" s="15">
        <f t="shared" si="2907"/>
        <v>0</v>
      </c>
      <c r="AY765" s="17"/>
      <c r="AZ765" s="15">
        <f t="shared" ref="AZ765" si="2908">AZ764</f>
        <v>6000</v>
      </c>
      <c r="BA765" s="15">
        <f t="shared" ref="BA765" si="2909">BA764</f>
        <v>6000</v>
      </c>
      <c r="BB765" s="15">
        <v>0</v>
      </c>
      <c r="BC765" s="15">
        <f t="shared" ref="BC765" si="2910">BC764</f>
        <v>0</v>
      </c>
      <c r="BD765" s="15">
        <f t="shared" ref="BD765:BE765" si="2911">BD764</f>
        <v>0</v>
      </c>
      <c r="BE765" s="15">
        <f t="shared" si="2911"/>
        <v>250</v>
      </c>
      <c r="BF765" s="17"/>
      <c r="BG765" s="15">
        <f t="shared" ref="BG765" si="2912">BG764</f>
        <v>1000</v>
      </c>
      <c r="BH765" s="15">
        <f t="shared" ref="BH765" si="2913">BH764</f>
        <v>0</v>
      </c>
      <c r="BI765" s="17"/>
      <c r="BJ765" s="22">
        <f>G765/G764</f>
        <v>1</v>
      </c>
      <c r="BK765" s="65">
        <f t="shared" ref="BK765:BL765" si="2914">BK764</f>
        <v>0</v>
      </c>
      <c r="BL765" s="65">
        <f t="shared" si="2914"/>
        <v>0</v>
      </c>
      <c r="BM765" s="6">
        <f t="shared" si="2762"/>
        <v>118.25000000000001</v>
      </c>
      <c r="BN765" s="8">
        <f t="shared" si="2763"/>
        <v>149.0819326565707</v>
      </c>
      <c r="BO765" s="12">
        <f t="shared" si="2764"/>
        <v>132.77401303206696</v>
      </c>
      <c r="BP765" s="50">
        <f>(1-'#Constant'!$A$3)/($J765*'#Constant'!$B$3/'#Constant'!$C$3^($D765-1)+1)+'#Constant'!$A$3</f>
        <v>0.93162790697674425</v>
      </c>
      <c r="BQ765" s="4">
        <f t="shared" si="2765"/>
        <v>149.0819326565707</v>
      </c>
      <c r="BR765" s="50">
        <f>(1-'#Constant'!$A$3)/($K765*'#Constant'!$B$3/'#Constant'!$C$3^($D765-1)+1)+'#Constant'!$A$3</f>
        <v>0.93162790697674425</v>
      </c>
      <c r="BS765" s="4">
        <f t="shared" si="2766"/>
        <v>149.0819326565707</v>
      </c>
      <c r="BT765"/>
    </row>
    <row r="766" spans="1:72" x14ac:dyDescent="0.3">
      <c r="A766">
        <v>6002</v>
      </c>
      <c r="B766" s="18" t="str">
        <f>VLOOKUP(CONCATENATE("CREATURE_NAME_",A766),[1]Localization_Hero!$A:$E,2,FALSE)</f>
        <v>광폭한 자이언트웜</v>
      </c>
      <c r="C766" t="s">
        <v>77</v>
      </c>
      <c r="D766">
        <v>1</v>
      </c>
      <c r="E766">
        <v>1</v>
      </c>
      <c r="F766" s="18">
        <v>1</v>
      </c>
      <c r="G766" s="10">
        <v>100</v>
      </c>
      <c r="H766" s="10">
        <v>100</v>
      </c>
      <c r="I766" s="10">
        <v>2500</v>
      </c>
      <c r="J766" s="10">
        <v>25</v>
      </c>
      <c r="K766" s="10">
        <v>25</v>
      </c>
      <c r="L766" s="2"/>
      <c r="M766" s="10">
        <v>100</v>
      </c>
      <c r="N766" s="10">
        <v>0</v>
      </c>
      <c r="O766" s="10">
        <v>0</v>
      </c>
      <c r="P766" s="10">
        <v>100</v>
      </c>
      <c r="Q766" s="10">
        <v>0</v>
      </c>
      <c r="R766" s="10">
        <v>0</v>
      </c>
      <c r="S766" s="10">
        <v>0</v>
      </c>
      <c r="T766" s="10">
        <v>150</v>
      </c>
      <c r="U766" s="10">
        <v>0</v>
      </c>
      <c r="V766" s="10">
        <v>0</v>
      </c>
      <c r="W766" s="2"/>
      <c r="X766" s="10">
        <v>100</v>
      </c>
      <c r="Y766" s="10">
        <v>0</v>
      </c>
      <c r="Z766" s="10">
        <v>0</v>
      </c>
      <c r="AA766" s="10">
        <v>100</v>
      </c>
      <c r="AB766" s="10">
        <v>0</v>
      </c>
      <c r="AC766" s="10">
        <v>0</v>
      </c>
      <c r="AD766" s="10">
        <v>0</v>
      </c>
      <c r="AE766" s="10">
        <v>150</v>
      </c>
      <c r="AF766" s="10">
        <v>0</v>
      </c>
      <c r="AG766" s="10">
        <v>0</v>
      </c>
      <c r="AH766" s="10">
        <v>0</v>
      </c>
      <c r="AI766" s="10">
        <v>0</v>
      </c>
      <c r="AJ766" s="3"/>
      <c r="AK766" s="10">
        <v>0</v>
      </c>
      <c r="AL766" s="10">
        <v>0</v>
      </c>
      <c r="AM766" s="3"/>
      <c r="AN766" s="10">
        <v>0</v>
      </c>
      <c r="AO766" s="10">
        <v>0</v>
      </c>
      <c r="AP766" s="10">
        <v>0</v>
      </c>
      <c r="AQ766" s="10">
        <v>0</v>
      </c>
      <c r="AR766" s="10">
        <v>0</v>
      </c>
      <c r="AS766" s="10">
        <v>0</v>
      </c>
      <c r="AT766" s="10">
        <v>0</v>
      </c>
      <c r="AU766" s="10">
        <v>0</v>
      </c>
      <c r="AV766" s="10">
        <v>0</v>
      </c>
      <c r="AW766" s="10">
        <v>0</v>
      </c>
      <c r="AX766" s="10">
        <v>0</v>
      </c>
      <c r="AY766" s="3"/>
      <c r="AZ766" s="10">
        <v>6000</v>
      </c>
      <c r="BA766" s="10">
        <v>6000</v>
      </c>
      <c r="BB766" s="10">
        <v>0</v>
      </c>
      <c r="BC766" s="10">
        <v>0</v>
      </c>
      <c r="BD766" s="10">
        <v>0</v>
      </c>
      <c r="BE766" s="10">
        <v>250</v>
      </c>
      <c r="BF766" s="3"/>
      <c r="BG766" s="10">
        <v>1000</v>
      </c>
      <c r="BH766" s="10">
        <v>0</v>
      </c>
      <c r="BI766" s="3"/>
      <c r="BJ766" s="21">
        <v>1</v>
      </c>
      <c r="BK766" s="65">
        <v>0</v>
      </c>
      <c r="BL766" s="65">
        <v>0</v>
      </c>
      <c r="BM766" s="6">
        <f t="shared" si="2762"/>
        <v>118.25000000000001</v>
      </c>
      <c r="BN766" s="8">
        <f t="shared" si="2763"/>
        <v>149.0819326565707</v>
      </c>
      <c r="BO766" s="12">
        <f t="shared" si="2764"/>
        <v>132.77401303206696</v>
      </c>
      <c r="BP766" s="50">
        <f>(1-'#Constant'!$A$3)/($J766*'#Constant'!$B$3/'#Constant'!$C$3^($D766-1)+1)+'#Constant'!$A$3</f>
        <v>0.93162790697674425</v>
      </c>
      <c r="BQ766" s="4">
        <f t="shared" si="2765"/>
        <v>149.0819326565707</v>
      </c>
      <c r="BR766" s="50">
        <f>(1-'#Constant'!$A$3)/($K766*'#Constant'!$B$3/'#Constant'!$C$3^($D766-1)+1)+'#Constant'!$A$3</f>
        <v>0.93162790697674425</v>
      </c>
      <c r="BS766" s="4">
        <f t="shared" si="2766"/>
        <v>149.0819326565707</v>
      </c>
      <c r="BT766">
        <f>BO766/$BO$4*100</f>
        <v>100.91327609170268</v>
      </c>
    </row>
    <row r="767" spans="1:72" s="13" customFormat="1" ht="17.25" thickBot="1" x14ac:dyDescent="0.35">
      <c r="B767" s="20"/>
      <c r="D767" s="14">
        <v>1</v>
      </c>
      <c r="E767" s="14">
        <v>1</v>
      </c>
      <c r="F767" s="19">
        <v>1</v>
      </c>
      <c r="G767" s="15">
        <f t="shared" ref="G767:H767" si="2915">G766</f>
        <v>100</v>
      </c>
      <c r="H767" s="15">
        <f t="shared" si="2915"/>
        <v>100</v>
      </c>
      <c r="I767" s="15">
        <v>2500</v>
      </c>
      <c r="J767" s="15">
        <v>25</v>
      </c>
      <c r="K767" s="15">
        <v>25</v>
      </c>
      <c r="L767" s="16"/>
      <c r="M767" s="15">
        <f t="shared" ref="M767:V767" si="2916">M766</f>
        <v>100</v>
      </c>
      <c r="N767" s="15">
        <f t="shared" si="2916"/>
        <v>0</v>
      </c>
      <c r="O767" s="15">
        <f t="shared" si="2916"/>
        <v>0</v>
      </c>
      <c r="P767" s="15">
        <v>100</v>
      </c>
      <c r="Q767" s="15">
        <f t="shared" si="2916"/>
        <v>0</v>
      </c>
      <c r="R767" s="15">
        <f t="shared" si="2916"/>
        <v>0</v>
      </c>
      <c r="S767" s="15">
        <f t="shared" si="2916"/>
        <v>0</v>
      </c>
      <c r="T767" s="15">
        <f t="shared" si="2916"/>
        <v>150</v>
      </c>
      <c r="U767" s="15">
        <f t="shared" si="2916"/>
        <v>0</v>
      </c>
      <c r="V767" s="15">
        <f t="shared" si="2916"/>
        <v>0</v>
      </c>
      <c r="W767" s="16"/>
      <c r="X767" s="15">
        <f t="shared" ref="X767:AI767" si="2917">X766</f>
        <v>100</v>
      </c>
      <c r="Y767" s="15">
        <f t="shared" si="2917"/>
        <v>0</v>
      </c>
      <c r="Z767" s="15">
        <f t="shared" si="2917"/>
        <v>0</v>
      </c>
      <c r="AA767" s="15">
        <v>100</v>
      </c>
      <c r="AB767" s="15">
        <f t="shared" si="2917"/>
        <v>0</v>
      </c>
      <c r="AC767" s="15">
        <f t="shared" si="2917"/>
        <v>0</v>
      </c>
      <c r="AD767" s="15">
        <f t="shared" si="2917"/>
        <v>0</v>
      </c>
      <c r="AE767" s="15">
        <f t="shared" si="2917"/>
        <v>150</v>
      </c>
      <c r="AF767" s="15">
        <f t="shared" si="2917"/>
        <v>0</v>
      </c>
      <c r="AG767" s="15">
        <f t="shared" si="2917"/>
        <v>0</v>
      </c>
      <c r="AH767" s="15">
        <f t="shared" si="2917"/>
        <v>0</v>
      </c>
      <c r="AI767" s="15">
        <f t="shared" si="2917"/>
        <v>0</v>
      </c>
      <c r="AJ767" s="17"/>
      <c r="AK767" s="15">
        <f>AK766</f>
        <v>0</v>
      </c>
      <c r="AL767" s="15">
        <f>AL766</f>
        <v>0</v>
      </c>
      <c r="AM767" s="17"/>
      <c r="AN767" s="15">
        <f t="shared" ref="AN767:AX767" si="2918">AN766</f>
        <v>0</v>
      </c>
      <c r="AO767" s="15">
        <f t="shared" si="2918"/>
        <v>0</v>
      </c>
      <c r="AP767" s="15">
        <f t="shared" si="2918"/>
        <v>0</v>
      </c>
      <c r="AQ767" s="15">
        <f t="shared" si="2918"/>
        <v>0</v>
      </c>
      <c r="AR767" s="15">
        <f t="shared" si="2918"/>
        <v>0</v>
      </c>
      <c r="AS767" s="15">
        <f t="shared" si="2918"/>
        <v>0</v>
      </c>
      <c r="AT767" s="15">
        <f t="shared" si="2918"/>
        <v>0</v>
      </c>
      <c r="AU767" s="15">
        <f t="shared" si="2918"/>
        <v>0</v>
      </c>
      <c r="AV767" s="15">
        <f t="shared" si="2918"/>
        <v>0</v>
      </c>
      <c r="AW767" s="15">
        <f t="shared" si="2918"/>
        <v>0</v>
      </c>
      <c r="AX767" s="15">
        <f t="shared" si="2918"/>
        <v>0</v>
      </c>
      <c r="AY767" s="17"/>
      <c r="AZ767" s="15">
        <f t="shared" ref="AZ767" si="2919">AZ766</f>
        <v>6000</v>
      </c>
      <c r="BA767" s="15">
        <f t="shared" ref="BA767" si="2920">BA766</f>
        <v>6000</v>
      </c>
      <c r="BB767" s="15">
        <v>0</v>
      </c>
      <c r="BC767" s="15">
        <f t="shared" ref="BC767" si="2921">BC766</f>
        <v>0</v>
      </c>
      <c r="BD767" s="15">
        <f t="shared" ref="BD767:BE767" si="2922">BD766</f>
        <v>0</v>
      </c>
      <c r="BE767" s="15">
        <f t="shared" si="2922"/>
        <v>250</v>
      </c>
      <c r="BF767" s="17"/>
      <c r="BG767" s="15">
        <f t="shared" ref="BG767" si="2923">BG766</f>
        <v>1000</v>
      </c>
      <c r="BH767" s="15">
        <f t="shared" ref="BH767" si="2924">BH766</f>
        <v>0</v>
      </c>
      <c r="BI767" s="17"/>
      <c r="BJ767" s="22">
        <f>G767/G766</f>
        <v>1</v>
      </c>
      <c r="BK767" s="65">
        <f>BK766</f>
        <v>0</v>
      </c>
      <c r="BL767" s="65">
        <f>BL766</f>
        <v>0</v>
      </c>
      <c r="BM767" s="6">
        <f t="shared" si="2762"/>
        <v>118.25000000000001</v>
      </c>
      <c r="BN767" s="8">
        <f t="shared" si="2763"/>
        <v>149.0819326565707</v>
      </c>
      <c r="BO767" s="12">
        <f t="shared" si="2764"/>
        <v>132.77401303206696</v>
      </c>
      <c r="BP767" s="50">
        <f>(1-'#Constant'!$A$3)/($J767*'#Constant'!$B$3/'#Constant'!$C$3^($D767-1)+1)+'#Constant'!$A$3</f>
        <v>0.93162790697674425</v>
      </c>
      <c r="BQ767" s="4">
        <f t="shared" si="2765"/>
        <v>149.0819326565707</v>
      </c>
      <c r="BR767" s="50">
        <f>(1-'#Constant'!$A$3)/($K767*'#Constant'!$B$3/'#Constant'!$C$3^($D767-1)+1)+'#Constant'!$A$3</f>
        <v>0.93162790697674425</v>
      </c>
      <c r="BS767" s="4">
        <f t="shared" si="2766"/>
        <v>149.0819326565707</v>
      </c>
      <c r="BT767"/>
    </row>
    <row r="768" spans="1:72" x14ac:dyDescent="0.3">
      <c r="A768">
        <v>6003</v>
      </c>
      <c r="B768" s="18" t="str">
        <f>VLOOKUP(CONCATENATE("CREATURE_NAME_",A768),[1]Localization_Hero!$A:$E,2,FALSE)</f>
        <v>풀냄새 자이언트웜</v>
      </c>
      <c r="C768" t="s">
        <v>82</v>
      </c>
      <c r="D768">
        <v>1</v>
      </c>
      <c r="E768">
        <v>1</v>
      </c>
      <c r="F768" s="18">
        <v>1</v>
      </c>
      <c r="G768" s="10">
        <v>100</v>
      </c>
      <c r="H768" s="10">
        <v>100</v>
      </c>
      <c r="I768" s="10">
        <v>2500</v>
      </c>
      <c r="J768" s="10">
        <v>25</v>
      </c>
      <c r="K768" s="10">
        <v>25</v>
      </c>
      <c r="L768" s="2"/>
      <c r="M768" s="10">
        <v>100</v>
      </c>
      <c r="N768" s="10">
        <v>0</v>
      </c>
      <c r="O768" s="10">
        <v>0</v>
      </c>
      <c r="P768" s="10">
        <v>100</v>
      </c>
      <c r="Q768" s="10">
        <v>0</v>
      </c>
      <c r="R768" s="10">
        <v>0</v>
      </c>
      <c r="S768" s="10">
        <v>0</v>
      </c>
      <c r="T768" s="10">
        <v>150</v>
      </c>
      <c r="U768" s="10">
        <v>0</v>
      </c>
      <c r="V768" s="10">
        <v>0</v>
      </c>
      <c r="W768" s="2"/>
      <c r="X768" s="10">
        <v>100</v>
      </c>
      <c r="Y768" s="10">
        <v>0</v>
      </c>
      <c r="Z768" s="10">
        <v>0</v>
      </c>
      <c r="AA768" s="10">
        <v>100</v>
      </c>
      <c r="AB768" s="10">
        <v>0</v>
      </c>
      <c r="AC768" s="10">
        <v>0</v>
      </c>
      <c r="AD768" s="10">
        <v>0</v>
      </c>
      <c r="AE768" s="10">
        <v>150</v>
      </c>
      <c r="AF768" s="10">
        <v>0</v>
      </c>
      <c r="AG768" s="10">
        <v>0</v>
      </c>
      <c r="AH768" s="10">
        <v>0</v>
      </c>
      <c r="AI768" s="10">
        <v>0</v>
      </c>
      <c r="AJ768" s="3"/>
      <c r="AK768" s="10">
        <v>0</v>
      </c>
      <c r="AL768" s="10">
        <v>0</v>
      </c>
      <c r="AM768" s="3"/>
      <c r="AN768" s="10">
        <v>0</v>
      </c>
      <c r="AO768" s="10">
        <v>0</v>
      </c>
      <c r="AP768" s="10">
        <v>0</v>
      </c>
      <c r="AQ768" s="10">
        <v>0</v>
      </c>
      <c r="AR768" s="10">
        <v>0</v>
      </c>
      <c r="AS768" s="10">
        <v>0</v>
      </c>
      <c r="AT768" s="10">
        <v>0</v>
      </c>
      <c r="AU768" s="10">
        <v>0</v>
      </c>
      <c r="AV768" s="10">
        <v>0</v>
      </c>
      <c r="AW768" s="10">
        <v>0</v>
      </c>
      <c r="AX768" s="10">
        <v>0</v>
      </c>
      <c r="AY768" s="3"/>
      <c r="AZ768" s="10">
        <v>6000</v>
      </c>
      <c r="BA768" s="10">
        <v>6000</v>
      </c>
      <c r="BB768" s="10">
        <v>0</v>
      </c>
      <c r="BC768" s="10">
        <v>0</v>
      </c>
      <c r="BD768" s="10">
        <v>0</v>
      </c>
      <c r="BE768" s="10">
        <v>250</v>
      </c>
      <c r="BF768" s="3"/>
      <c r="BG768" s="10">
        <v>1000</v>
      </c>
      <c r="BH768" s="10">
        <v>0</v>
      </c>
      <c r="BI768" s="3"/>
      <c r="BJ768" s="21">
        <v>1</v>
      </c>
      <c r="BK768" s="65">
        <v>0</v>
      </c>
      <c r="BL768" s="65">
        <v>0</v>
      </c>
      <c r="BM768" s="6">
        <f t="shared" si="2762"/>
        <v>118.25000000000001</v>
      </c>
      <c r="BN768" s="8">
        <f t="shared" si="2763"/>
        <v>149.0819326565707</v>
      </c>
      <c r="BO768" s="12">
        <f t="shared" si="2764"/>
        <v>132.77401303206696</v>
      </c>
      <c r="BP768" s="50">
        <f>(1-'#Constant'!$A$3)/($J768*'#Constant'!$B$3/'#Constant'!$C$3^($D768-1)+1)+'#Constant'!$A$3</f>
        <v>0.93162790697674425</v>
      </c>
      <c r="BQ768" s="4">
        <f t="shared" si="2765"/>
        <v>149.0819326565707</v>
      </c>
      <c r="BR768" s="50">
        <f>(1-'#Constant'!$A$3)/($K768*'#Constant'!$B$3/'#Constant'!$C$3^($D768-1)+1)+'#Constant'!$A$3</f>
        <v>0.93162790697674425</v>
      </c>
      <c r="BS768" s="4">
        <f t="shared" si="2766"/>
        <v>149.0819326565707</v>
      </c>
      <c r="BT768">
        <f>BO768/$BO$4*100</f>
        <v>100.91327609170268</v>
      </c>
    </row>
    <row r="769" spans="1:72" s="13" customFormat="1" ht="17.25" thickBot="1" x14ac:dyDescent="0.35">
      <c r="B769" s="20"/>
      <c r="D769" s="14">
        <v>1</v>
      </c>
      <c r="E769" s="14">
        <v>1</v>
      </c>
      <c r="F769" s="19">
        <v>1</v>
      </c>
      <c r="G769" s="15">
        <f t="shared" ref="G769:H769" si="2925">G768</f>
        <v>100</v>
      </c>
      <c r="H769" s="15">
        <f t="shared" si="2925"/>
        <v>100</v>
      </c>
      <c r="I769" s="15">
        <v>2500</v>
      </c>
      <c r="J769" s="15">
        <v>25</v>
      </c>
      <c r="K769" s="15">
        <v>25</v>
      </c>
      <c r="L769" s="16"/>
      <c r="M769" s="15">
        <f t="shared" ref="M769:V769" si="2926">M768</f>
        <v>100</v>
      </c>
      <c r="N769" s="15">
        <f t="shared" si="2926"/>
        <v>0</v>
      </c>
      <c r="O769" s="15">
        <f t="shared" si="2926"/>
        <v>0</v>
      </c>
      <c r="P769" s="15">
        <v>100</v>
      </c>
      <c r="Q769" s="15">
        <f t="shared" si="2926"/>
        <v>0</v>
      </c>
      <c r="R769" s="15">
        <f t="shared" si="2926"/>
        <v>0</v>
      </c>
      <c r="S769" s="15">
        <f t="shared" si="2926"/>
        <v>0</v>
      </c>
      <c r="T769" s="15">
        <f t="shared" si="2926"/>
        <v>150</v>
      </c>
      <c r="U769" s="15">
        <f t="shared" si="2926"/>
        <v>0</v>
      </c>
      <c r="V769" s="15">
        <f t="shared" si="2926"/>
        <v>0</v>
      </c>
      <c r="W769" s="16"/>
      <c r="X769" s="15">
        <f t="shared" ref="X769:AI769" si="2927">X768</f>
        <v>100</v>
      </c>
      <c r="Y769" s="15">
        <f t="shared" si="2927"/>
        <v>0</v>
      </c>
      <c r="Z769" s="15">
        <f t="shared" si="2927"/>
        <v>0</v>
      </c>
      <c r="AA769" s="15">
        <v>100</v>
      </c>
      <c r="AB769" s="15">
        <f t="shared" si="2927"/>
        <v>0</v>
      </c>
      <c r="AC769" s="15">
        <f t="shared" si="2927"/>
        <v>0</v>
      </c>
      <c r="AD769" s="15">
        <f t="shared" si="2927"/>
        <v>0</v>
      </c>
      <c r="AE769" s="15">
        <f t="shared" si="2927"/>
        <v>150</v>
      </c>
      <c r="AF769" s="15">
        <f t="shared" si="2927"/>
        <v>0</v>
      </c>
      <c r="AG769" s="15">
        <f t="shared" si="2927"/>
        <v>0</v>
      </c>
      <c r="AH769" s="15">
        <f t="shared" si="2927"/>
        <v>0</v>
      </c>
      <c r="AI769" s="15">
        <f t="shared" si="2927"/>
        <v>0</v>
      </c>
      <c r="AJ769" s="17"/>
      <c r="AK769" s="15">
        <f>AK768</f>
        <v>0</v>
      </c>
      <c r="AL769" s="15">
        <f>AL768</f>
        <v>0</v>
      </c>
      <c r="AM769" s="17"/>
      <c r="AN769" s="15">
        <f t="shared" ref="AN769:AX769" si="2928">AN768</f>
        <v>0</v>
      </c>
      <c r="AO769" s="15">
        <f t="shared" si="2928"/>
        <v>0</v>
      </c>
      <c r="AP769" s="15">
        <f t="shared" si="2928"/>
        <v>0</v>
      </c>
      <c r="AQ769" s="15">
        <f t="shared" si="2928"/>
        <v>0</v>
      </c>
      <c r="AR769" s="15">
        <f t="shared" si="2928"/>
        <v>0</v>
      </c>
      <c r="AS769" s="15">
        <f t="shared" si="2928"/>
        <v>0</v>
      </c>
      <c r="AT769" s="15">
        <f t="shared" si="2928"/>
        <v>0</v>
      </c>
      <c r="AU769" s="15">
        <f t="shared" si="2928"/>
        <v>0</v>
      </c>
      <c r="AV769" s="15">
        <f t="shared" si="2928"/>
        <v>0</v>
      </c>
      <c r="AW769" s="15">
        <f t="shared" si="2928"/>
        <v>0</v>
      </c>
      <c r="AX769" s="15">
        <f t="shared" si="2928"/>
        <v>0</v>
      </c>
      <c r="AY769" s="17"/>
      <c r="AZ769" s="15">
        <f t="shared" ref="AZ769" si="2929">AZ768</f>
        <v>6000</v>
      </c>
      <c r="BA769" s="15">
        <f t="shared" ref="BA769" si="2930">BA768</f>
        <v>6000</v>
      </c>
      <c r="BB769" s="15">
        <v>0</v>
      </c>
      <c r="BC769" s="15">
        <f t="shared" ref="BC769" si="2931">BC768</f>
        <v>0</v>
      </c>
      <c r="BD769" s="15">
        <f t="shared" ref="BD769:BE769" si="2932">BD768</f>
        <v>0</v>
      </c>
      <c r="BE769" s="15">
        <f t="shared" si="2932"/>
        <v>250</v>
      </c>
      <c r="BF769" s="17"/>
      <c r="BG769" s="15">
        <f t="shared" ref="BG769" si="2933">BG768</f>
        <v>1000</v>
      </c>
      <c r="BH769" s="15">
        <f t="shared" ref="BH769" si="2934">BH768</f>
        <v>0</v>
      </c>
      <c r="BI769" s="17"/>
      <c r="BJ769" s="22">
        <f>G769/G768</f>
        <v>1</v>
      </c>
      <c r="BK769" s="65">
        <f t="shared" ref="BK769:BL771" si="2935">BK768</f>
        <v>0</v>
      </c>
      <c r="BL769" s="65">
        <f t="shared" si="2935"/>
        <v>0</v>
      </c>
      <c r="BM769" s="6">
        <f t="shared" si="2762"/>
        <v>118.25000000000001</v>
      </c>
      <c r="BN769" s="8">
        <f t="shared" si="2763"/>
        <v>149.0819326565707</v>
      </c>
      <c r="BO769" s="12">
        <f t="shared" si="2764"/>
        <v>132.77401303206696</v>
      </c>
      <c r="BP769" s="50">
        <f>(1-'#Constant'!$A$3)/($J769*'#Constant'!$B$3/'#Constant'!$C$3^($D769-1)+1)+'#Constant'!$A$3</f>
        <v>0.93162790697674425</v>
      </c>
      <c r="BQ769" s="4">
        <f t="shared" si="2765"/>
        <v>149.0819326565707</v>
      </c>
      <c r="BR769" s="50">
        <f>(1-'#Constant'!$A$3)/($K769*'#Constant'!$B$3/'#Constant'!$C$3^($D769-1)+1)+'#Constant'!$A$3</f>
        <v>0.93162790697674425</v>
      </c>
      <c r="BS769" s="4">
        <f t="shared" si="2766"/>
        <v>149.0819326565707</v>
      </c>
      <c r="BT769"/>
    </row>
    <row r="770" spans="1:72" x14ac:dyDescent="0.3">
      <c r="A770">
        <v>6201</v>
      </c>
      <c r="B770" s="18" t="str">
        <f>VLOOKUP(CONCATENATE("CREATURE_NAME_",A770),[1]Localization_Hero!$A:$E,2,FALSE)</f>
        <v>용갈기 자이언트웜</v>
      </c>
      <c r="C770" t="s">
        <v>77</v>
      </c>
      <c r="D770">
        <v>1</v>
      </c>
      <c r="E770">
        <v>1</v>
      </c>
      <c r="F770" s="18">
        <v>1</v>
      </c>
      <c r="G770" s="10">
        <v>100</v>
      </c>
      <c r="H770" s="10">
        <v>100</v>
      </c>
      <c r="I770" s="10">
        <v>2500</v>
      </c>
      <c r="J770" s="10">
        <v>25</v>
      </c>
      <c r="K770" s="10">
        <v>25</v>
      </c>
      <c r="L770" s="2"/>
      <c r="M770" s="10">
        <v>100</v>
      </c>
      <c r="N770" s="10">
        <v>0</v>
      </c>
      <c r="O770" s="10">
        <v>0</v>
      </c>
      <c r="P770" s="10">
        <v>100</v>
      </c>
      <c r="Q770" s="10">
        <v>0</v>
      </c>
      <c r="R770" s="10">
        <v>0</v>
      </c>
      <c r="S770" s="10">
        <v>0</v>
      </c>
      <c r="T770" s="10">
        <v>150</v>
      </c>
      <c r="U770" s="10">
        <v>0</v>
      </c>
      <c r="V770" s="10">
        <v>0</v>
      </c>
      <c r="W770" s="2"/>
      <c r="X770" s="10">
        <v>100</v>
      </c>
      <c r="Y770" s="10">
        <v>0</v>
      </c>
      <c r="Z770" s="10">
        <v>0</v>
      </c>
      <c r="AA770" s="10">
        <v>100</v>
      </c>
      <c r="AB770" s="10">
        <v>0</v>
      </c>
      <c r="AC770" s="10">
        <v>0</v>
      </c>
      <c r="AD770" s="10">
        <v>0</v>
      </c>
      <c r="AE770" s="10">
        <v>150</v>
      </c>
      <c r="AF770" s="10">
        <v>0</v>
      </c>
      <c r="AG770" s="10">
        <v>0</v>
      </c>
      <c r="AH770" s="10">
        <v>0</v>
      </c>
      <c r="AI770" s="10">
        <v>0</v>
      </c>
      <c r="AJ770" s="3"/>
      <c r="AK770" s="10">
        <v>0</v>
      </c>
      <c r="AL770" s="10">
        <v>0</v>
      </c>
      <c r="AM770" s="3"/>
      <c r="AN770" s="10">
        <v>0</v>
      </c>
      <c r="AO770" s="10">
        <v>0</v>
      </c>
      <c r="AP770" s="10">
        <v>0</v>
      </c>
      <c r="AQ770" s="10">
        <v>0</v>
      </c>
      <c r="AR770" s="10">
        <v>0</v>
      </c>
      <c r="AS770" s="10">
        <v>0</v>
      </c>
      <c r="AT770" s="10">
        <v>0</v>
      </c>
      <c r="AU770" s="10">
        <v>0</v>
      </c>
      <c r="AV770" s="10">
        <v>0</v>
      </c>
      <c r="AW770" s="10">
        <v>0</v>
      </c>
      <c r="AX770" s="10">
        <v>0</v>
      </c>
      <c r="AY770" s="3"/>
      <c r="AZ770" s="10">
        <v>6000</v>
      </c>
      <c r="BA770" s="10">
        <v>6000</v>
      </c>
      <c r="BB770" s="10">
        <v>0</v>
      </c>
      <c r="BC770" s="10">
        <v>0</v>
      </c>
      <c r="BD770" s="10">
        <v>0</v>
      </c>
      <c r="BE770" s="10">
        <v>250</v>
      </c>
      <c r="BF770" s="3"/>
      <c r="BG770" s="10">
        <v>1000</v>
      </c>
      <c r="BH770" s="10">
        <v>0</v>
      </c>
      <c r="BI770" s="3"/>
      <c r="BJ770" s="21">
        <v>1</v>
      </c>
      <c r="BK770" s="65">
        <v>0</v>
      </c>
      <c r="BL770" s="65">
        <v>0</v>
      </c>
      <c r="BM770" s="6">
        <f t="shared" si="2762"/>
        <v>118.25000000000001</v>
      </c>
      <c r="BN770" s="8">
        <f t="shared" si="2763"/>
        <v>149.0819326565707</v>
      </c>
      <c r="BO770" s="12">
        <f t="shared" si="2764"/>
        <v>132.77401303206696</v>
      </c>
      <c r="BP770" s="50">
        <f>(1-'#Constant'!$A$3)/($J770*'#Constant'!$B$3/'#Constant'!$C$3^($D770-1)+1)+'#Constant'!$A$3</f>
        <v>0.93162790697674425</v>
      </c>
      <c r="BQ770" s="4">
        <f t="shared" si="2765"/>
        <v>149.0819326565707</v>
      </c>
      <c r="BR770" s="50">
        <f>(1-'#Constant'!$A$3)/($K770*'#Constant'!$B$3/'#Constant'!$C$3^($D770-1)+1)+'#Constant'!$A$3</f>
        <v>0.93162790697674425</v>
      </c>
      <c r="BS770" s="4">
        <f t="shared" si="2766"/>
        <v>149.0819326565707</v>
      </c>
      <c r="BT770">
        <f>BO770/$BO$4*100</f>
        <v>100.91327609170268</v>
      </c>
    </row>
    <row r="771" spans="1:72" s="13" customFormat="1" ht="17.25" thickBot="1" x14ac:dyDescent="0.35">
      <c r="B771" s="20"/>
      <c r="D771" s="14">
        <v>1</v>
      </c>
      <c r="E771" s="14">
        <v>1</v>
      </c>
      <c r="F771" s="19">
        <v>1</v>
      </c>
      <c r="G771" s="15">
        <f t="shared" ref="G771:H771" si="2936">G770</f>
        <v>100</v>
      </c>
      <c r="H771" s="15">
        <f t="shared" si="2936"/>
        <v>100</v>
      </c>
      <c r="I771" s="15">
        <v>2500</v>
      </c>
      <c r="J771" s="15">
        <v>25</v>
      </c>
      <c r="K771" s="15">
        <v>25</v>
      </c>
      <c r="L771" s="16"/>
      <c r="M771" s="15">
        <f t="shared" ref="M771:V771" si="2937">M770</f>
        <v>100</v>
      </c>
      <c r="N771" s="15">
        <f t="shared" si="2937"/>
        <v>0</v>
      </c>
      <c r="O771" s="15">
        <f t="shared" si="2937"/>
        <v>0</v>
      </c>
      <c r="P771" s="15">
        <v>100</v>
      </c>
      <c r="Q771" s="15">
        <f t="shared" si="2937"/>
        <v>0</v>
      </c>
      <c r="R771" s="15">
        <f t="shared" si="2937"/>
        <v>0</v>
      </c>
      <c r="S771" s="15">
        <f t="shared" si="2937"/>
        <v>0</v>
      </c>
      <c r="T771" s="15">
        <f t="shared" si="2937"/>
        <v>150</v>
      </c>
      <c r="U771" s="15">
        <f t="shared" si="2937"/>
        <v>0</v>
      </c>
      <c r="V771" s="15">
        <f t="shared" si="2937"/>
        <v>0</v>
      </c>
      <c r="W771" s="16"/>
      <c r="X771" s="15">
        <f t="shared" ref="X771:AI771" si="2938">X770</f>
        <v>100</v>
      </c>
      <c r="Y771" s="15">
        <f t="shared" si="2938"/>
        <v>0</v>
      </c>
      <c r="Z771" s="15">
        <f t="shared" si="2938"/>
        <v>0</v>
      </c>
      <c r="AA771" s="15">
        <v>100</v>
      </c>
      <c r="AB771" s="15">
        <f t="shared" si="2938"/>
        <v>0</v>
      </c>
      <c r="AC771" s="15">
        <f t="shared" si="2938"/>
        <v>0</v>
      </c>
      <c r="AD771" s="15">
        <f t="shared" si="2938"/>
        <v>0</v>
      </c>
      <c r="AE771" s="15">
        <f t="shared" si="2938"/>
        <v>150</v>
      </c>
      <c r="AF771" s="15">
        <f t="shared" si="2938"/>
        <v>0</v>
      </c>
      <c r="AG771" s="15">
        <f t="shared" si="2938"/>
        <v>0</v>
      </c>
      <c r="AH771" s="15">
        <f t="shared" si="2938"/>
        <v>0</v>
      </c>
      <c r="AI771" s="15">
        <f t="shared" si="2938"/>
        <v>0</v>
      </c>
      <c r="AJ771" s="17"/>
      <c r="AK771" s="15">
        <f>AK770</f>
        <v>0</v>
      </c>
      <c r="AL771" s="15">
        <f>AL770</f>
        <v>0</v>
      </c>
      <c r="AM771" s="17"/>
      <c r="AN771" s="15">
        <f t="shared" ref="AN771:AX771" si="2939">AN770</f>
        <v>0</v>
      </c>
      <c r="AO771" s="15">
        <f t="shared" si="2939"/>
        <v>0</v>
      </c>
      <c r="AP771" s="15">
        <f t="shared" si="2939"/>
        <v>0</v>
      </c>
      <c r="AQ771" s="15">
        <f t="shared" si="2939"/>
        <v>0</v>
      </c>
      <c r="AR771" s="15">
        <f t="shared" si="2939"/>
        <v>0</v>
      </c>
      <c r="AS771" s="15">
        <f t="shared" si="2939"/>
        <v>0</v>
      </c>
      <c r="AT771" s="15">
        <f t="shared" si="2939"/>
        <v>0</v>
      </c>
      <c r="AU771" s="15">
        <f t="shared" si="2939"/>
        <v>0</v>
      </c>
      <c r="AV771" s="15">
        <f t="shared" si="2939"/>
        <v>0</v>
      </c>
      <c r="AW771" s="15">
        <f t="shared" si="2939"/>
        <v>0</v>
      </c>
      <c r="AX771" s="15">
        <f t="shared" si="2939"/>
        <v>0</v>
      </c>
      <c r="AY771" s="17"/>
      <c r="AZ771" s="15">
        <f t="shared" ref="AZ771:BD771" si="2940">AZ770</f>
        <v>6000</v>
      </c>
      <c r="BA771" s="15">
        <f t="shared" si="2940"/>
        <v>6000</v>
      </c>
      <c r="BB771" s="15">
        <v>0</v>
      </c>
      <c r="BC771" s="15">
        <f t="shared" si="2940"/>
        <v>0</v>
      </c>
      <c r="BD771" s="15">
        <f t="shared" si="2940"/>
        <v>0</v>
      </c>
      <c r="BE771" s="15">
        <f t="shared" ref="BE771" si="2941">BE770</f>
        <v>250</v>
      </c>
      <c r="BF771" s="17"/>
      <c r="BG771" s="15">
        <f t="shared" ref="BG771:BH771" si="2942">BG770</f>
        <v>1000</v>
      </c>
      <c r="BH771" s="15">
        <f t="shared" si="2942"/>
        <v>0</v>
      </c>
      <c r="BI771" s="17"/>
      <c r="BJ771" s="22">
        <f>G771/G770</f>
        <v>1</v>
      </c>
      <c r="BK771" s="65">
        <f t="shared" si="2935"/>
        <v>0</v>
      </c>
      <c r="BL771" s="65">
        <f t="shared" si="2935"/>
        <v>0</v>
      </c>
      <c r="BM771" s="6">
        <f t="shared" si="2762"/>
        <v>118.25000000000001</v>
      </c>
      <c r="BN771" s="8">
        <f t="shared" si="2763"/>
        <v>149.0819326565707</v>
      </c>
      <c r="BO771" s="12">
        <f t="shared" si="2764"/>
        <v>132.77401303206696</v>
      </c>
      <c r="BP771" s="50">
        <f>(1-'#Constant'!$A$3)/($J771*'#Constant'!$B$3/'#Constant'!$C$3^($D771-1)+1)+'#Constant'!$A$3</f>
        <v>0.93162790697674425</v>
      </c>
      <c r="BQ771" s="4">
        <f t="shared" si="2765"/>
        <v>149.0819326565707</v>
      </c>
      <c r="BR771" s="50">
        <f>(1-'#Constant'!$A$3)/($K771*'#Constant'!$B$3/'#Constant'!$C$3^($D771-1)+1)+'#Constant'!$A$3</f>
        <v>0.93162790697674425</v>
      </c>
      <c r="BS771" s="4">
        <f t="shared" si="2766"/>
        <v>149.0819326565707</v>
      </c>
      <c r="BT771"/>
    </row>
    <row r="772" spans="1:72" x14ac:dyDescent="0.3">
      <c r="A772">
        <v>7001</v>
      </c>
      <c r="B772" s="18" t="str">
        <f>VLOOKUP(CONCATENATE("CREATURE_NAME_",A772),[1]Localization_Hero!$A:$E,2,FALSE)</f>
        <v>스켈레톤 돌격병</v>
      </c>
      <c r="C772" t="s">
        <v>81</v>
      </c>
      <c r="D772">
        <v>1</v>
      </c>
      <c r="E772">
        <v>1</v>
      </c>
      <c r="F772" s="18">
        <v>1</v>
      </c>
      <c r="G772" s="10">
        <v>100</v>
      </c>
      <c r="H772" s="10">
        <v>100</v>
      </c>
      <c r="I772" s="10">
        <v>2500</v>
      </c>
      <c r="J772" s="10">
        <v>25</v>
      </c>
      <c r="K772" s="10">
        <v>25</v>
      </c>
      <c r="L772" s="2"/>
      <c r="M772" s="10">
        <v>100</v>
      </c>
      <c r="N772" s="10">
        <v>0</v>
      </c>
      <c r="O772" s="10">
        <v>0</v>
      </c>
      <c r="P772" s="10">
        <v>100</v>
      </c>
      <c r="Q772" s="10">
        <v>0</v>
      </c>
      <c r="R772" s="10">
        <v>0</v>
      </c>
      <c r="S772" s="10">
        <v>0</v>
      </c>
      <c r="T772" s="10">
        <v>150</v>
      </c>
      <c r="U772" s="10">
        <v>0</v>
      </c>
      <c r="V772" s="10">
        <v>0</v>
      </c>
      <c r="W772" s="2"/>
      <c r="X772" s="10">
        <v>100</v>
      </c>
      <c r="Y772" s="10">
        <v>0</v>
      </c>
      <c r="Z772" s="10">
        <v>0</v>
      </c>
      <c r="AA772" s="10">
        <v>100</v>
      </c>
      <c r="AB772" s="10">
        <v>0</v>
      </c>
      <c r="AC772" s="10">
        <v>0</v>
      </c>
      <c r="AD772" s="10">
        <v>0</v>
      </c>
      <c r="AE772" s="10">
        <v>150</v>
      </c>
      <c r="AF772" s="10">
        <v>0</v>
      </c>
      <c r="AG772" s="10">
        <v>0</v>
      </c>
      <c r="AH772" s="10">
        <v>0</v>
      </c>
      <c r="AI772" s="10">
        <v>0</v>
      </c>
      <c r="AJ772" s="3"/>
      <c r="AK772" s="10">
        <v>0</v>
      </c>
      <c r="AL772" s="10">
        <v>0</v>
      </c>
      <c r="AM772" s="3"/>
      <c r="AN772" s="10">
        <v>0</v>
      </c>
      <c r="AO772" s="10">
        <v>0</v>
      </c>
      <c r="AP772" s="10">
        <v>0</v>
      </c>
      <c r="AQ772" s="10">
        <v>0</v>
      </c>
      <c r="AR772" s="10">
        <v>0</v>
      </c>
      <c r="AS772" s="10">
        <v>0</v>
      </c>
      <c r="AT772" s="10">
        <v>0</v>
      </c>
      <c r="AU772" s="10">
        <v>0</v>
      </c>
      <c r="AV772" s="10">
        <v>0</v>
      </c>
      <c r="AW772" s="10">
        <v>0</v>
      </c>
      <c r="AX772" s="10">
        <v>0</v>
      </c>
      <c r="AY772" s="3"/>
      <c r="AZ772" s="10">
        <v>6000</v>
      </c>
      <c r="BA772" s="10">
        <v>6000</v>
      </c>
      <c r="BB772" s="10">
        <v>0</v>
      </c>
      <c r="BC772" s="10">
        <v>0</v>
      </c>
      <c r="BD772" s="10">
        <v>0</v>
      </c>
      <c r="BE772" s="10">
        <v>250</v>
      </c>
      <c r="BF772" s="3"/>
      <c r="BG772" s="10">
        <v>1000</v>
      </c>
      <c r="BH772" s="10">
        <v>575</v>
      </c>
      <c r="BI772" s="3"/>
      <c r="BJ772" s="21">
        <v>1</v>
      </c>
      <c r="BK772" s="65">
        <v>0</v>
      </c>
      <c r="BL772" s="65">
        <v>0</v>
      </c>
      <c r="BM772" s="6">
        <f t="shared" si="2762"/>
        <v>118.25000000000001</v>
      </c>
      <c r="BN772" s="8">
        <f t="shared" si="2763"/>
        <v>149.0819326565707</v>
      </c>
      <c r="BO772" s="12">
        <f t="shared" si="2764"/>
        <v>132.77401303206696</v>
      </c>
      <c r="BP772" s="50">
        <f>(1-'#Constant'!$A$3)/($J772*'#Constant'!$B$3/'#Constant'!$C$3^($D772-1)+1)+'#Constant'!$A$3</f>
        <v>0.93162790697674425</v>
      </c>
      <c r="BQ772" s="4">
        <f t="shared" si="2765"/>
        <v>149.0819326565707</v>
      </c>
      <c r="BR772" s="50">
        <f>(1-'#Constant'!$A$3)/($K772*'#Constant'!$B$3/'#Constant'!$C$3^($D772-1)+1)+'#Constant'!$A$3</f>
        <v>0.93162790697674425</v>
      </c>
      <c r="BS772" s="4">
        <f t="shared" si="2766"/>
        <v>149.0819326565707</v>
      </c>
      <c r="BT772">
        <f>BO772/$BO$4*100</f>
        <v>100.91327609170268</v>
      </c>
    </row>
    <row r="773" spans="1:72" s="13" customFormat="1" ht="17.25" thickBot="1" x14ac:dyDescent="0.35">
      <c r="B773" s="20"/>
      <c r="D773" s="14">
        <v>1</v>
      </c>
      <c r="E773" s="14">
        <v>1</v>
      </c>
      <c r="F773" s="19">
        <v>1</v>
      </c>
      <c r="G773" s="15">
        <f t="shared" ref="G773:H773" si="2943">G772</f>
        <v>100</v>
      </c>
      <c r="H773" s="15">
        <f t="shared" si="2943"/>
        <v>100</v>
      </c>
      <c r="I773" s="15">
        <v>2500</v>
      </c>
      <c r="J773" s="15">
        <v>25</v>
      </c>
      <c r="K773" s="15">
        <v>25</v>
      </c>
      <c r="L773" s="16"/>
      <c r="M773" s="15">
        <f t="shared" ref="M773:V773" si="2944">M772</f>
        <v>100</v>
      </c>
      <c r="N773" s="15">
        <f t="shared" si="2944"/>
        <v>0</v>
      </c>
      <c r="O773" s="15">
        <f t="shared" si="2944"/>
        <v>0</v>
      </c>
      <c r="P773" s="15">
        <v>100</v>
      </c>
      <c r="Q773" s="15">
        <f t="shared" si="2944"/>
        <v>0</v>
      </c>
      <c r="R773" s="15">
        <f t="shared" si="2944"/>
        <v>0</v>
      </c>
      <c r="S773" s="15">
        <f t="shared" si="2944"/>
        <v>0</v>
      </c>
      <c r="T773" s="15">
        <f t="shared" si="2944"/>
        <v>150</v>
      </c>
      <c r="U773" s="15">
        <f t="shared" si="2944"/>
        <v>0</v>
      </c>
      <c r="V773" s="15">
        <f t="shared" si="2944"/>
        <v>0</v>
      </c>
      <c r="W773" s="16"/>
      <c r="X773" s="15">
        <f t="shared" ref="X773:AI773" si="2945">X772</f>
        <v>100</v>
      </c>
      <c r="Y773" s="15">
        <f t="shared" si="2945"/>
        <v>0</v>
      </c>
      <c r="Z773" s="15">
        <f t="shared" si="2945"/>
        <v>0</v>
      </c>
      <c r="AA773" s="15">
        <v>100</v>
      </c>
      <c r="AB773" s="15">
        <f t="shared" si="2945"/>
        <v>0</v>
      </c>
      <c r="AC773" s="15">
        <f t="shared" si="2945"/>
        <v>0</v>
      </c>
      <c r="AD773" s="15">
        <f t="shared" si="2945"/>
        <v>0</v>
      </c>
      <c r="AE773" s="15">
        <f t="shared" si="2945"/>
        <v>150</v>
      </c>
      <c r="AF773" s="15">
        <f t="shared" si="2945"/>
        <v>0</v>
      </c>
      <c r="AG773" s="15">
        <f t="shared" si="2945"/>
        <v>0</v>
      </c>
      <c r="AH773" s="15">
        <f t="shared" si="2945"/>
        <v>0</v>
      </c>
      <c r="AI773" s="15">
        <f t="shared" si="2945"/>
        <v>0</v>
      </c>
      <c r="AJ773" s="17"/>
      <c r="AK773" s="15">
        <f>AK772</f>
        <v>0</v>
      </c>
      <c r="AL773" s="15">
        <f>AL772</f>
        <v>0</v>
      </c>
      <c r="AM773" s="17"/>
      <c r="AN773" s="15">
        <f t="shared" ref="AN773:AX773" si="2946">AN772</f>
        <v>0</v>
      </c>
      <c r="AO773" s="15">
        <f t="shared" si="2946"/>
        <v>0</v>
      </c>
      <c r="AP773" s="15">
        <f t="shared" si="2946"/>
        <v>0</v>
      </c>
      <c r="AQ773" s="15">
        <f t="shared" si="2946"/>
        <v>0</v>
      </c>
      <c r="AR773" s="15">
        <f t="shared" si="2946"/>
        <v>0</v>
      </c>
      <c r="AS773" s="15">
        <f t="shared" si="2946"/>
        <v>0</v>
      </c>
      <c r="AT773" s="15">
        <f t="shared" si="2946"/>
        <v>0</v>
      </c>
      <c r="AU773" s="15">
        <f t="shared" si="2946"/>
        <v>0</v>
      </c>
      <c r="AV773" s="15">
        <f t="shared" si="2946"/>
        <v>0</v>
      </c>
      <c r="AW773" s="15">
        <f t="shared" si="2946"/>
        <v>0</v>
      </c>
      <c r="AX773" s="15">
        <f t="shared" si="2946"/>
        <v>0</v>
      </c>
      <c r="AY773" s="17"/>
      <c r="AZ773" s="15">
        <f t="shared" ref="AZ773" si="2947">AZ772</f>
        <v>6000</v>
      </c>
      <c r="BA773" s="15">
        <f t="shared" ref="BA773" si="2948">BA772</f>
        <v>6000</v>
      </c>
      <c r="BB773" s="15">
        <v>0</v>
      </c>
      <c r="BC773" s="15">
        <f t="shared" ref="BC773" si="2949">BC772</f>
        <v>0</v>
      </c>
      <c r="BD773" s="15">
        <f t="shared" ref="BD773:BE773" si="2950">BD772</f>
        <v>0</v>
      </c>
      <c r="BE773" s="15">
        <f t="shared" si="2950"/>
        <v>250</v>
      </c>
      <c r="BF773" s="17"/>
      <c r="BG773" s="15">
        <f t="shared" ref="BG773" si="2951">BG772</f>
        <v>1000</v>
      </c>
      <c r="BH773" s="15">
        <f t="shared" ref="BH773" si="2952">BH772</f>
        <v>575</v>
      </c>
      <c r="BI773" s="17"/>
      <c r="BJ773" s="22">
        <f>G773/G772</f>
        <v>1</v>
      </c>
      <c r="BK773" s="65">
        <f>BK772</f>
        <v>0</v>
      </c>
      <c r="BL773" s="65">
        <f>BL772</f>
        <v>0</v>
      </c>
      <c r="BM773" s="6">
        <f t="shared" si="2762"/>
        <v>118.25000000000001</v>
      </c>
      <c r="BN773" s="8">
        <f t="shared" si="2763"/>
        <v>149.0819326565707</v>
      </c>
      <c r="BO773" s="12">
        <f t="shared" si="2764"/>
        <v>132.77401303206696</v>
      </c>
      <c r="BP773" s="50">
        <f>(1-'#Constant'!$A$3)/($J773*'#Constant'!$B$3/'#Constant'!$C$3^($D773-1)+1)+'#Constant'!$A$3</f>
        <v>0.93162790697674425</v>
      </c>
      <c r="BQ773" s="4">
        <f t="shared" si="2765"/>
        <v>149.0819326565707</v>
      </c>
      <c r="BR773" s="50">
        <f>(1-'#Constant'!$A$3)/($K773*'#Constant'!$B$3/'#Constant'!$C$3^($D773-1)+1)+'#Constant'!$A$3</f>
        <v>0.93162790697674425</v>
      </c>
      <c r="BS773" s="4">
        <f t="shared" si="2766"/>
        <v>149.0819326565707</v>
      </c>
      <c r="BT773"/>
    </row>
    <row r="774" spans="1:72" x14ac:dyDescent="0.3">
      <c r="A774">
        <v>7002</v>
      </c>
      <c r="B774" s="18" t="str">
        <f>VLOOKUP(CONCATENATE("CREATURE_NAME_",A774),[1]Localization_Hero!$A:$E,2,FALSE)</f>
        <v>스켈레톤 대검병</v>
      </c>
      <c r="C774" t="s">
        <v>77</v>
      </c>
      <c r="D774">
        <v>1</v>
      </c>
      <c r="E774">
        <v>1</v>
      </c>
      <c r="F774" s="18">
        <v>1</v>
      </c>
      <c r="G774" s="10">
        <v>100</v>
      </c>
      <c r="H774" s="10">
        <v>100</v>
      </c>
      <c r="I774" s="10">
        <v>2500</v>
      </c>
      <c r="J774" s="10">
        <v>25</v>
      </c>
      <c r="K774" s="10">
        <v>25</v>
      </c>
      <c r="L774" s="2"/>
      <c r="M774" s="10">
        <v>100</v>
      </c>
      <c r="N774" s="10">
        <v>0</v>
      </c>
      <c r="O774" s="10">
        <v>0</v>
      </c>
      <c r="P774" s="10">
        <v>100</v>
      </c>
      <c r="Q774" s="10">
        <v>0</v>
      </c>
      <c r="R774" s="10">
        <v>0</v>
      </c>
      <c r="S774" s="10">
        <v>0</v>
      </c>
      <c r="T774" s="10">
        <v>150</v>
      </c>
      <c r="U774" s="10">
        <v>0</v>
      </c>
      <c r="V774" s="10">
        <v>0</v>
      </c>
      <c r="W774" s="2"/>
      <c r="X774" s="10">
        <v>100</v>
      </c>
      <c r="Y774" s="10">
        <v>0</v>
      </c>
      <c r="Z774" s="10">
        <v>0</v>
      </c>
      <c r="AA774" s="10">
        <v>100</v>
      </c>
      <c r="AB774" s="10">
        <v>0</v>
      </c>
      <c r="AC774" s="10">
        <v>0</v>
      </c>
      <c r="AD774" s="10">
        <v>0</v>
      </c>
      <c r="AE774" s="10">
        <v>150</v>
      </c>
      <c r="AF774" s="10">
        <v>0</v>
      </c>
      <c r="AG774" s="10">
        <v>0</v>
      </c>
      <c r="AH774" s="10">
        <v>0</v>
      </c>
      <c r="AI774" s="10">
        <v>0</v>
      </c>
      <c r="AJ774" s="3"/>
      <c r="AK774" s="10">
        <v>0</v>
      </c>
      <c r="AL774" s="10">
        <v>0</v>
      </c>
      <c r="AM774" s="3"/>
      <c r="AN774" s="10">
        <v>0</v>
      </c>
      <c r="AO774" s="10">
        <v>0</v>
      </c>
      <c r="AP774" s="10">
        <v>0</v>
      </c>
      <c r="AQ774" s="10">
        <v>0</v>
      </c>
      <c r="AR774" s="10">
        <v>0</v>
      </c>
      <c r="AS774" s="10">
        <v>0</v>
      </c>
      <c r="AT774" s="10">
        <v>0</v>
      </c>
      <c r="AU774" s="10">
        <v>0</v>
      </c>
      <c r="AV774" s="10">
        <v>0</v>
      </c>
      <c r="AW774" s="10">
        <v>0</v>
      </c>
      <c r="AX774" s="10">
        <v>0</v>
      </c>
      <c r="AY774" s="3"/>
      <c r="AZ774" s="10">
        <v>6000</v>
      </c>
      <c r="BA774" s="10">
        <v>6000</v>
      </c>
      <c r="BB774" s="10">
        <v>0</v>
      </c>
      <c r="BC774" s="10">
        <v>0</v>
      </c>
      <c r="BD774" s="10">
        <v>0</v>
      </c>
      <c r="BE774" s="10">
        <v>250</v>
      </c>
      <c r="BF774" s="3"/>
      <c r="BG774" s="10">
        <v>1000</v>
      </c>
      <c r="BH774" s="10">
        <v>575</v>
      </c>
      <c r="BI774" s="3"/>
      <c r="BJ774" s="21">
        <v>1</v>
      </c>
      <c r="BK774" s="65">
        <v>0</v>
      </c>
      <c r="BL774" s="65">
        <v>0</v>
      </c>
      <c r="BM774" s="6">
        <f t="shared" si="2762"/>
        <v>118.25000000000001</v>
      </c>
      <c r="BN774" s="8">
        <f t="shared" si="2763"/>
        <v>149.0819326565707</v>
      </c>
      <c r="BO774" s="12">
        <f t="shared" si="2764"/>
        <v>132.77401303206696</v>
      </c>
      <c r="BP774" s="50">
        <f>(1-'#Constant'!$A$3)/($J774*'#Constant'!$B$3/'#Constant'!$C$3^($D774-1)+1)+'#Constant'!$A$3</f>
        <v>0.93162790697674425</v>
      </c>
      <c r="BQ774" s="4">
        <f t="shared" si="2765"/>
        <v>149.0819326565707</v>
      </c>
      <c r="BR774" s="50">
        <f>(1-'#Constant'!$A$3)/($K774*'#Constant'!$B$3/'#Constant'!$C$3^($D774-1)+1)+'#Constant'!$A$3</f>
        <v>0.93162790697674425</v>
      </c>
      <c r="BS774" s="4">
        <f t="shared" si="2766"/>
        <v>149.0819326565707</v>
      </c>
      <c r="BT774">
        <f>BO774/$BO$4*100</f>
        <v>100.91327609170268</v>
      </c>
    </row>
    <row r="775" spans="1:72" s="13" customFormat="1" ht="17.25" thickBot="1" x14ac:dyDescent="0.35">
      <c r="B775" s="20"/>
      <c r="D775" s="14">
        <v>1</v>
      </c>
      <c r="E775" s="14">
        <v>1</v>
      </c>
      <c r="F775" s="19">
        <v>1</v>
      </c>
      <c r="G775" s="15">
        <f t="shared" ref="G775:H775" si="2953">G774</f>
        <v>100</v>
      </c>
      <c r="H775" s="15">
        <f t="shared" si="2953"/>
        <v>100</v>
      </c>
      <c r="I775" s="15">
        <v>2500</v>
      </c>
      <c r="J775" s="15">
        <v>25</v>
      </c>
      <c r="K775" s="15">
        <v>25</v>
      </c>
      <c r="L775" s="16"/>
      <c r="M775" s="15">
        <f t="shared" ref="M775:V775" si="2954">M774</f>
        <v>100</v>
      </c>
      <c r="N775" s="15">
        <f t="shared" si="2954"/>
        <v>0</v>
      </c>
      <c r="O775" s="15">
        <f t="shared" si="2954"/>
        <v>0</v>
      </c>
      <c r="P775" s="15">
        <v>100</v>
      </c>
      <c r="Q775" s="15">
        <f t="shared" si="2954"/>
        <v>0</v>
      </c>
      <c r="R775" s="15">
        <f t="shared" si="2954"/>
        <v>0</v>
      </c>
      <c r="S775" s="15">
        <f t="shared" si="2954"/>
        <v>0</v>
      </c>
      <c r="T775" s="15">
        <f t="shared" si="2954"/>
        <v>150</v>
      </c>
      <c r="U775" s="15">
        <f t="shared" si="2954"/>
        <v>0</v>
      </c>
      <c r="V775" s="15">
        <f t="shared" si="2954"/>
        <v>0</v>
      </c>
      <c r="W775" s="16"/>
      <c r="X775" s="15">
        <f t="shared" ref="X775:AI775" si="2955">X774</f>
        <v>100</v>
      </c>
      <c r="Y775" s="15">
        <f t="shared" si="2955"/>
        <v>0</v>
      </c>
      <c r="Z775" s="15">
        <f t="shared" si="2955"/>
        <v>0</v>
      </c>
      <c r="AA775" s="15">
        <v>100</v>
      </c>
      <c r="AB775" s="15">
        <f t="shared" si="2955"/>
        <v>0</v>
      </c>
      <c r="AC775" s="15">
        <f t="shared" si="2955"/>
        <v>0</v>
      </c>
      <c r="AD775" s="15">
        <f t="shared" si="2955"/>
        <v>0</v>
      </c>
      <c r="AE775" s="15">
        <f t="shared" si="2955"/>
        <v>150</v>
      </c>
      <c r="AF775" s="15">
        <f t="shared" si="2955"/>
        <v>0</v>
      </c>
      <c r="AG775" s="15">
        <f t="shared" si="2955"/>
        <v>0</v>
      </c>
      <c r="AH775" s="15">
        <f t="shared" si="2955"/>
        <v>0</v>
      </c>
      <c r="AI775" s="15">
        <f t="shared" si="2955"/>
        <v>0</v>
      </c>
      <c r="AJ775" s="17"/>
      <c r="AK775" s="15">
        <f>AK774</f>
        <v>0</v>
      </c>
      <c r="AL775" s="15">
        <f>AL774</f>
        <v>0</v>
      </c>
      <c r="AM775" s="17"/>
      <c r="AN775" s="15">
        <f t="shared" ref="AN775:AX775" si="2956">AN774</f>
        <v>0</v>
      </c>
      <c r="AO775" s="15">
        <f t="shared" si="2956"/>
        <v>0</v>
      </c>
      <c r="AP775" s="15">
        <f t="shared" si="2956"/>
        <v>0</v>
      </c>
      <c r="AQ775" s="15">
        <f t="shared" si="2956"/>
        <v>0</v>
      </c>
      <c r="AR775" s="15">
        <f t="shared" si="2956"/>
        <v>0</v>
      </c>
      <c r="AS775" s="15">
        <f t="shared" si="2956"/>
        <v>0</v>
      </c>
      <c r="AT775" s="15">
        <f t="shared" si="2956"/>
        <v>0</v>
      </c>
      <c r="AU775" s="15">
        <f t="shared" si="2956"/>
        <v>0</v>
      </c>
      <c r="AV775" s="15">
        <f t="shared" si="2956"/>
        <v>0</v>
      </c>
      <c r="AW775" s="15">
        <f t="shared" si="2956"/>
        <v>0</v>
      </c>
      <c r="AX775" s="15">
        <f t="shared" si="2956"/>
        <v>0</v>
      </c>
      <c r="AY775" s="17"/>
      <c r="AZ775" s="15">
        <f t="shared" ref="AZ775" si="2957">AZ774</f>
        <v>6000</v>
      </c>
      <c r="BA775" s="15">
        <f t="shared" ref="BA775" si="2958">BA774</f>
        <v>6000</v>
      </c>
      <c r="BB775" s="15">
        <v>0</v>
      </c>
      <c r="BC775" s="15">
        <f t="shared" ref="BC775" si="2959">BC774</f>
        <v>0</v>
      </c>
      <c r="BD775" s="15">
        <f t="shared" ref="BD775:BE775" si="2960">BD774</f>
        <v>0</v>
      </c>
      <c r="BE775" s="15">
        <f t="shared" si="2960"/>
        <v>250</v>
      </c>
      <c r="BF775" s="17"/>
      <c r="BG775" s="15">
        <f t="shared" ref="BG775" si="2961">BG774</f>
        <v>1000</v>
      </c>
      <c r="BH775" s="15">
        <f t="shared" ref="BH775" si="2962">BH774</f>
        <v>575</v>
      </c>
      <c r="BI775" s="17"/>
      <c r="BJ775" s="22">
        <f>G775/G774</f>
        <v>1</v>
      </c>
      <c r="BK775" s="65">
        <f t="shared" ref="BK775:BL775" si="2963">BK774</f>
        <v>0</v>
      </c>
      <c r="BL775" s="65">
        <f t="shared" si="2963"/>
        <v>0</v>
      </c>
      <c r="BM775" s="6">
        <f t="shared" si="2762"/>
        <v>118.25000000000001</v>
      </c>
      <c r="BN775" s="8">
        <f t="shared" si="2763"/>
        <v>149.0819326565707</v>
      </c>
      <c r="BO775" s="12">
        <f t="shared" si="2764"/>
        <v>132.77401303206696</v>
      </c>
      <c r="BP775" s="50">
        <f>(1-'#Constant'!$A$3)/($J775*'#Constant'!$B$3/'#Constant'!$C$3^($D775-1)+1)+'#Constant'!$A$3</f>
        <v>0.93162790697674425</v>
      </c>
      <c r="BQ775" s="4">
        <f t="shared" si="2765"/>
        <v>149.0819326565707</v>
      </c>
      <c r="BR775" s="50">
        <f>(1-'#Constant'!$A$3)/($K775*'#Constant'!$B$3/'#Constant'!$C$3^($D775-1)+1)+'#Constant'!$A$3</f>
        <v>0.93162790697674425</v>
      </c>
      <c r="BS775" s="4">
        <f t="shared" si="2766"/>
        <v>149.0819326565707</v>
      </c>
      <c r="BT775"/>
    </row>
    <row r="776" spans="1:72" x14ac:dyDescent="0.3">
      <c r="A776">
        <v>7003</v>
      </c>
      <c r="B776" s="18" t="str">
        <f>VLOOKUP(CONCATENATE("CREATURE_NAME_",A776),[1]Localization_Hero!$A:$E,2,FALSE)</f>
        <v>스켈레톤 궁병</v>
      </c>
      <c r="C776" t="s">
        <v>82</v>
      </c>
      <c r="D776">
        <v>1</v>
      </c>
      <c r="E776">
        <v>1</v>
      </c>
      <c r="F776" s="18">
        <v>1</v>
      </c>
      <c r="G776" s="10">
        <v>100</v>
      </c>
      <c r="H776" s="10">
        <v>100</v>
      </c>
      <c r="I776" s="10">
        <v>2500</v>
      </c>
      <c r="J776" s="10">
        <v>25</v>
      </c>
      <c r="K776" s="10">
        <v>25</v>
      </c>
      <c r="L776" s="2"/>
      <c r="M776" s="10">
        <v>100</v>
      </c>
      <c r="N776" s="10">
        <v>0</v>
      </c>
      <c r="O776" s="10">
        <v>0</v>
      </c>
      <c r="P776" s="10">
        <v>100</v>
      </c>
      <c r="Q776" s="10">
        <v>0</v>
      </c>
      <c r="R776" s="10">
        <v>0</v>
      </c>
      <c r="S776" s="10">
        <v>0</v>
      </c>
      <c r="T776" s="10">
        <v>150</v>
      </c>
      <c r="U776" s="10">
        <v>0</v>
      </c>
      <c r="V776" s="10">
        <v>0</v>
      </c>
      <c r="W776" s="2"/>
      <c r="X776" s="10">
        <v>100</v>
      </c>
      <c r="Y776" s="10">
        <v>0</v>
      </c>
      <c r="Z776" s="10">
        <v>0</v>
      </c>
      <c r="AA776" s="10">
        <v>100</v>
      </c>
      <c r="AB776" s="10">
        <v>0</v>
      </c>
      <c r="AC776" s="10">
        <v>0</v>
      </c>
      <c r="AD776" s="10">
        <v>0</v>
      </c>
      <c r="AE776" s="10">
        <v>150</v>
      </c>
      <c r="AF776" s="10">
        <v>0</v>
      </c>
      <c r="AG776" s="10">
        <v>0</v>
      </c>
      <c r="AH776" s="10">
        <v>0</v>
      </c>
      <c r="AI776" s="10">
        <v>0</v>
      </c>
      <c r="AJ776" s="3"/>
      <c r="AK776" s="10">
        <v>0</v>
      </c>
      <c r="AL776" s="10">
        <v>0</v>
      </c>
      <c r="AM776" s="3"/>
      <c r="AN776" s="10">
        <v>0</v>
      </c>
      <c r="AO776" s="10">
        <v>0</v>
      </c>
      <c r="AP776" s="10">
        <v>0</v>
      </c>
      <c r="AQ776" s="10">
        <v>0</v>
      </c>
      <c r="AR776" s="10">
        <v>0</v>
      </c>
      <c r="AS776" s="10">
        <v>0</v>
      </c>
      <c r="AT776" s="10">
        <v>0</v>
      </c>
      <c r="AU776" s="10">
        <v>0</v>
      </c>
      <c r="AV776" s="10">
        <v>0</v>
      </c>
      <c r="AW776" s="10">
        <v>0</v>
      </c>
      <c r="AX776" s="10">
        <v>0</v>
      </c>
      <c r="AY776" s="3"/>
      <c r="AZ776" s="10">
        <v>6000</v>
      </c>
      <c r="BA776" s="10">
        <v>6000</v>
      </c>
      <c r="BB776" s="10">
        <v>0</v>
      </c>
      <c r="BC776" s="10">
        <v>0</v>
      </c>
      <c r="BD776" s="10">
        <v>0</v>
      </c>
      <c r="BE776" s="10">
        <v>250</v>
      </c>
      <c r="BF776" s="3"/>
      <c r="BG776" s="10">
        <v>1000</v>
      </c>
      <c r="BH776" s="10">
        <v>750</v>
      </c>
      <c r="BI776" s="3"/>
      <c r="BJ776" s="21">
        <v>1</v>
      </c>
      <c r="BK776" s="65">
        <v>0</v>
      </c>
      <c r="BL776" s="65">
        <v>0</v>
      </c>
      <c r="BM776" s="6">
        <f t="shared" si="2762"/>
        <v>118.25000000000001</v>
      </c>
      <c r="BN776" s="8">
        <f t="shared" si="2763"/>
        <v>149.0819326565707</v>
      </c>
      <c r="BO776" s="12">
        <f t="shared" si="2764"/>
        <v>132.77401303206696</v>
      </c>
      <c r="BP776" s="50">
        <f>(1-'#Constant'!$A$3)/($J776*'#Constant'!$B$3/'#Constant'!$C$3^($D776-1)+1)+'#Constant'!$A$3</f>
        <v>0.93162790697674425</v>
      </c>
      <c r="BQ776" s="4">
        <f t="shared" si="2765"/>
        <v>149.0819326565707</v>
      </c>
      <c r="BR776" s="50">
        <f>(1-'#Constant'!$A$3)/($K776*'#Constant'!$B$3/'#Constant'!$C$3^($D776-1)+1)+'#Constant'!$A$3</f>
        <v>0.93162790697674425</v>
      </c>
      <c r="BS776" s="4">
        <f t="shared" si="2766"/>
        <v>149.0819326565707</v>
      </c>
      <c r="BT776">
        <f>BO776/$BO$4*100</f>
        <v>100.91327609170268</v>
      </c>
    </row>
    <row r="777" spans="1:72" s="13" customFormat="1" ht="17.25" thickBot="1" x14ac:dyDescent="0.35">
      <c r="B777" s="20"/>
      <c r="D777" s="14">
        <v>1</v>
      </c>
      <c r="E777" s="14">
        <v>1</v>
      </c>
      <c r="F777" s="19">
        <v>1</v>
      </c>
      <c r="G777" s="15">
        <f t="shared" ref="G777:H777" si="2964">G776</f>
        <v>100</v>
      </c>
      <c r="H777" s="15">
        <f t="shared" si="2964"/>
        <v>100</v>
      </c>
      <c r="I777" s="15">
        <v>2500</v>
      </c>
      <c r="J777" s="15">
        <v>25</v>
      </c>
      <c r="K777" s="15">
        <v>25</v>
      </c>
      <c r="L777" s="16"/>
      <c r="M777" s="15">
        <f t="shared" ref="M777:V777" si="2965">M776</f>
        <v>100</v>
      </c>
      <c r="N777" s="15">
        <f t="shared" si="2965"/>
        <v>0</v>
      </c>
      <c r="O777" s="15">
        <f t="shared" si="2965"/>
        <v>0</v>
      </c>
      <c r="P777" s="15">
        <v>100</v>
      </c>
      <c r="Q777" s="15">
        <f t="shared" si="2965"/>
        <v>0</v>
      </c>
      <c r="R777" s="15">
        <f t="shared" si="2965"/>
        <v>0</v>
      </c>
      <c r="S777" s="15">
        <f t="shared" si="2965"/>
        <v>0</v>
      </c>
      <c r="T777" s="15">
        <f t="shared" si="2965"/>
        <v>150</v>
      </c>
      <c r="U777" s="15">
        <f t="shared" si="2965"/>
        <v>0</v>
      </c>
      <c r="V777" s="15">
        <f t="shared" si="2965"/>
        <v>0</v>
      </c>
      <c r="W777" s="16"/>
      <c r="X777" s="15">
        <f t="shared" ref="X777:AI777" si="2966">X776</f>
        <v>100</v>
      </c>
      <c r="Y777" s="15">
        <f t="shared" si="2966"/>
        <v>0</v>
      </c>
      <c r="Z777" s="15">
        <f t="shared" si="2966"/>
        <v>0</v>
      </c>
      <c r="AA777" s="15">
        <v>100</v>
      </c>
      <c r="AB777" s="15">
        <f t="shared" si="2966"/>
        <v>0</v>
      </c>
      <c r="AC777" s="15">
        <f t="shared" si="2966"/>
        <v>0</v>
      </c>
      <c r="AD777" s="15">
        <f t="shared" si="2966"/>
        <v>0</v>
      </c>
      <c r="AE777" s="15">
        <f t="shared" si="2966"/>
        <v>150</v>
      </c>
      <c r="AF777" s="15">
        <f t="shared" si="2966"/>
        <v>0</v>
      </c>
      <c r="AG777" s="15">
        <f t="shared" si="2966"/>
        <v>0</v>
      </c>
      <c r="AH777" s="15">
        <f t="shared" si="2966"/>
        <v>0</v>
      </c>
      <c r="AI777" s="15">
        <f t="shared" si="2966"/>
        <v>0</v>
      </c>
      <c r="AJ777" s="17"/>
      <c r="AK777" s="15">
        <f>AK776</f>
        <v>0</v>
      </c>
      <c r="AL777" s="15">
        <f>AL776</f>
        <v>0</v>
      </c>
      <c r="AM777" s="17"/>
      <c r="AN777" s="15">
        <f t="shared" ref="AN777:AX777" si="2967">AN776</f>
        <v>0</v>
      </c>
      <c r="AO777" s="15">
        <f t="shared" si="2967"/>
        <v>0</v>
      </c>
      <c r="AP777" s="15">
        <f t="shared" si="2967"/>
        <v>0</v>
      </c>
      <c r="AQ777" s="15">
        <f t="shared" si="2967"/>
        <v>0</v>
      </c>
      <c r="AR777" s="15">
        <f t="shared" si="2967"/>
        <v>0</v>
      </c>
      <c r="AS777" s="15">
        <f t="shared" si="2967"/>
        <v>0</v>
      </c>
      <c r="AT777" s="15">
        <f t="shared" si="2967"/>
        <v>0</v>
      </c>
      <c r="AU777" s="15">
        <f t="shared" si="2967"/>
        <v>0</v>
      </c>
      <c r="AV777" s="15">
        <f t="shared" si="2967"/>
        <v>0</v>
      </c>
      <c r="AW777" s="15">
        <f t="shared" si="2967"/>
        <v>0</v>
      </c>
      <c r="AX777" s="15">
        <f t="shared" si="2967"/>
        <v>0</v>
      </c>
      <c r="AY777" s="17"/>
      <c r="AZ777" s="15">
        <f t="shared" ref="AZ777" si="2968">AZ776</f>
        <v>6000</v>
      </c>
      <c r="BA777" s="15">
        <f t="shared" ref="BA777" si="2969">BA776</f>
        <v>6000</v>
      </c>
      <c r="BB777" s="15">
        <v>0</v>
      </c>
      <c r="BC777" s="15">
        <f t="shared" ref="BC777" si="2970">BC776</f>
        <v>0</v>
      </c>
      <c r="BD777" s="15">
        <f t="shared" ref="BD777:BE777" si="2971">BD776</f>
        <v>0</v>
      </c>
      <c r="BE777" s="15">
        <f t="shared" si="2971"/>
        <v>250</v>
      </c>
      <c r="BF777" s="17"/>
      <c r="BG777" s="15">
        <f t="shared" ref="BG777" si="2972">BG776</f>
        <v>1000</v>
      </c>
      <c r="BH777" s="15">
        <f t="shared" ref="BH777" si="2973">BH776</f>
        <v>750</v>
      </c>
      <c r="BI777" s="17"/>
      <c r="BJ777" s="22">
        <f>G777/G776</f>
        <v>1</v>
      </c>
      <c r="BK777" s="65">
        <f t="shared" ref="BK777:BL777" si="2974">BK776</f>
        <v>0</v>
      </c>
      <c r="BL777" s="65">
        <f t="shared" si="2974"/>
        <v>0</v>
      </c>
      <c r="BM777" s="6">
        <f t="shared" si="2762"/>
        <v>118.25000000000001</v>
      </c>
      <c r="BN777" s="8">
        <f t="shared" si="2763"/>
        <v>149.0819326565707</v>
      </c>
      <c r="BO777" s="12">
        <f t="shared" si="2764"/>
        <v>132.77401303206696</v>
      </c>
      <c r="BP777" s="50">
        <f>(1-'#Constant'!$A$3)/($J777*'#Constant'!$B$3/'#Constant'!$C$3^($D777-1)+1)+'#Constant'!$A$3</f>
        <v>0.93162790697674425</v>
      </c>
      <c r="BQ777" s="4">
        <f t="shared" si="2765"/>
        <v>149.0819326565707</v>
      </c>
      <c r="BR777" s="50">
        <f>(1-'#Constant'!$A$3)/($K777*'#Constant'!$B$3/'#Constant'!$C$3^($D777-1)+1)+'#Constant'!$A$3</f>
        <v>0.93162790697674425</v>
      </c>
      <c r="BS777" s="4">
        <f t="shared" si="2766"/>
        <v>149.0819326565707</v>
      </c>
      <c r="BT777"/>
    </row>
    <row r="778" spans="1:72" x14ac:dyDescent="0.3">
      <c r="A778">
        <v>7004</v>
      </c>
      <c r="B778" s="18" t="str">
        <f>VLOOKUP(CONCATENATE("CREATURE_NAME_",A778),[1]Localization_Hero!$A:$E,2,FALSE)</f>
        <v>스켈레톤 흑마법사</v>
      </c>
      <c r="C778" t="s">
        <v>184</v>
      </c>
      <c r="D778">
        <v>1</v>
      </c>
      <c r="E778">
        <v>1</v>
      </c>
      <c r="F778" s="18">
        <v>1</v>
      </c>
      <c r="G778" s="10">
        <v>100</v>
      </c>
      <c r="H778" s="10">
        <v>100</v>
      </c>
      <c r="I778" s="10">
        <v>2500</v>
      </c>
      <c r="J778" s="10">
        <v>25</v>
      </c>
      <c r="K778" s="10">
        <v>25</v>
      </c>
      <c r="L778" s="2"/>
      <c r="M778" s="10">
        <v>100</v>
      </c>
      <c r="N778" s="10">
        <v>0</v>
      </c>
      <c r="O778" s="10">
        <v>0</v>
      </c>
      <c r="P778" s="10">
        <v>100</v>
      </c>
      <c r="Q778" s="10">
        <v>0</v>
      </c>
      <c r="R778" s="10">
        <v>0</v>
      </c>
      <c r="S778" s="10">
        <v>0</v>
      </c>
      <c r="T778" s="10">
        <v>150</v>
      </c>
      <c r="U778" s="10">
        <v>0</v>
      </c>
      <c r="V778" s="10">
        <v>0</v>
      </c>
      <c r="W778" s="2"/>
      <c r="X778" s="10">
        <v>100</v>
      </c>
      <c r="Y778" s="10">
        <v>0</v>
      </c>
      <c r="Z778" s="10">
        <v>0</v>
      </c>
      <c r="AA778" s="10">
        <v>100</v>
      </c>
      <c r="AB778" s="10">
        <v>0</v>
      </c>
      <c r="AC778" s="10">
        <v>0</v>
      </c>
      <c r="AD778" s="10">
        <v>0</v>
      </c>
      <c r="AE778" s="10">
        <v>150</v>
      </c>
      <c r="AF778" s="10">
        <v>0</v>
      </c>
      <c r="AG778" s="10">
        <v>0</v>
      </c>
      <c r="AH778" s="10">
        <v>0</v>
      </c>
      <c r="AI778" s="10">
        <v>0</v>
      </c>
      <c r="AJ778" s="3"/>
      <c r="AK778" s="10">
        <v>0</v>
      </c>
      <c r="AL778" s="10">
        <v>0</v>
      </c>
      <c r="AM778" s="3"/>
      <c r="AN778" s="10">
        <v>0</v>
      </c>
      <c r="AO778" s="10">
        <v>0</v>
      </c>
      <c r="AP778" s="10">
        <v>0</v>
      </c>
      <c r="AQ778" s="10">
        <v>0</v>
      </c>
      <c r="AR778" s="10">
        <v>0</v>
      </c>
      <c r="AS778" s="10">
        <v>0</v>
      </c>
      <c r="AT778" s="10">
        <v>0</v>
      </c>
      <c r="AU778" s="10">
        <v>0</v>
      </c>
      <c r="AV778" s="10">
        <v>0</v>
      </c>
      <c r="AW778" s="10">
        <v>0</v>
      </c>
      <c r="AX778" s="10">
        <v>0</v>
      </c>
      <c r="AY778" s="3"/>
      <c r="AZ778" s="10">
        <v>6000</v>
      </c>
      <c r="BA778" s="10">
        <v>6000</v>
      </c>
      <c r="BB778" s="10">
        <v>0</v>
      </c>
      <c r="BC778" s="10">
        <v>0</v>
      </c>
      <c r="BD778" s="10">
        <v>0</v>
      </c>
      <c r="BE778" s="10">
        <v>250</v>
      </c>
      <c r="BF778" s="3"/>
      <c r="BG778" s="10">
        <v>1000</v>
      </c>
      <c r="BH778" s="10">
        <v>575</v>
      </c>
      <c r="BI778" s="3"/>
      <c r="BJ778" s="21">
        <v>1</v>
      </c>
      <c r="BK778" s="65">
        <v>0</v>
      </c>
      <c r="BL778" s="65">
        <v>0</v>
      </c>
      <c r="BM778" s="6">
        <f t="shared" si="2762"/>
        <v>118.25000000000001</v>
      </c>
      <c r="BN778" s="8">
        <f t="shared" si="2763"/>
        <v>149.0819326565707</v>
      </c>
      <c r="BO778" s="12">
        <f t="shared" si="2764"/>
        <v>132.77401303206696</v>
      </c>
      <c r="BP778" s="50">
        <f>(1-'#Constant'!$A$3)/($J778*'#Constant'!$B$3/'#Constant'!$C$3^($D778-1)+1)+'#Constant'!$A$3</f>
        <v>0.93162790697674425</v>
      </c>
      <c r="BQ778" s="4">
        <f t="shared" si="2765"/>
        <v>149.0819326565707</v>
      </c>
      <c r="BR778" s="50">
        <f>(1-'#Constant'!$A$3)/($K778*'#Constant'!$B$3/'#Constant'!$C$3^($D778-1)+1)+'#Constant'!$A$3</f>
        <v>0.93162790697674425</v>
      </c>
      <c r="BS778" s="4">
        <f t="shared" si="2766"/>
        <v>149.0819326565707</v>
      </c>
      <c r="BT778">
        <f>BO778/$BO$4*100</f>
        <v>100.91327609170268</v>
      </c>
    </row>
    <row r="779" spans="1:72" s="13" customFormat="1" ht="17.25" thickBot="1" x14ac:dyDescent="0.35">
      <c r="B779" s="20"/>
      <c r="D779" s="14">
        <v>1</v>
      </c>
      <c r="E779" s="14">
        <v>1</v>
      </c>
      <c r="F779" s="19">
        <v>1</v>
      </c>
      <c r="G779" s="15">
        <f t="shared" ref="G779:H779" si="2975">G778</f>
        <v>100</v>
      </c>
      <c r="H779" s="15">
        <f t="shared" si="2975"/>
        <v>100</v>
      </c>
      <c r="I779" s="15">
        <v>2500</v>
      </c>
      <c r="J779" s="15">
        <v>25</v>
      </c>
      <c r="K779" s="15">
        <v>25</v>
      </c>
      <c r="L779" s="16"/>
      <c r="M779" s="15">
        <f t="shared" ref="M779:V779" si="2976">M778</f>
        <v>100</v>
      </c>
      <c r="N779" s="15">
        <f t="shared" si="2976"/>
        <v>0</v>
      </c>
      <c r="O779" s="15">
        <f t="shared" si="2976"/>
        <v>0</v>
      </c>
      <c r="P779" s="15">
        <v>100</v>
      </c>
      <c r="Q779" s="15">
        <f t="shared" si="2976"/>
        <v>0</v>
      </c>
      <c r="R779" s="15">
        <f t="shared" si="2976"/>
        <v>0</v>
      </c>
      <c r="S779" s="15">
        <f t="shared" si="2976"/>
        <v>0</v>
      </c>
      <c r="T779" s="15">
        <f t="shared" si="2976"/>
        <v>150</v>
      </c>
      <c r="U779" s="15">
        <f t="shared" si="2976"/>
        <v>0</v>
      </c>
      <c r="V779" s="15">
        <f t="shared" si="2976"/>
        <v>0</v>
      </c>
      <c r="W779" s="16"/>
      <c r="X779" s="15">
        <f t="shared" ref="X779:AI779" si="2977">X778</f>
        <v>100</v>
      </c>
      <c r="Y779" s="15">
        <f t="shared" si="2977"/>
        <v>0</v>
      </c>
      <c r="Z779" s="15">
        <f t="shared" si="2977"/>
        <v>0</v>
      </c>
      <c r="AA779" s="15">
        <v>100</v>
      </c>
      <c r="AB779" s="15">
        <f t="shared" si="2977"/>
        <v>0</v>
      </c>
      <c r="AC779" s="15">
        <f t="shared" si="2977"/>
        <v>0</v>
      </c>
      <c r="AD779" s="15">
        <f t="shared" si="2977"/>
        <v>0</v>
      </c>
      <c r="AE779" s="15">
        <f t="shared" si="2977"/>
        <v>150</v>
      </c>
      <c r="AF779" s="15">
        <f t="shared" si="2977"/>
        <v>0</v>
      </c>
      <c r="AG779" s="15">
        <f t="shared" si="2977"/>
        <v>0</v>
      </c>
      <c r="AH779" s="15">
        <f t="shared" si="2977"/>
        <v>0</v>
      </c>
      <c r="AI779" s="15">
        <f t="shared" si="2977"/>
        <v>0</v>
      </c>
      <c r="AJ779" s="17"/>
      <c r="AK779" s="15">
        <f>AK778</f>
        <v>0</v>
      </c>
      <c r="AL779" s="15">
        <f>AL778</f>
        <v>0</v>
      </c>
      <c r="AM779" s="17"/>
      <c r="AN779" s="15">
        <f t="shared" ref="AN779:AX779" si="2978">AN778</f>
        <v>0</v>
      </c>
      <c r="AO779" s="15">
        <f t="shared" si="2978"/>
        <v>0</v>
      </c>
      <c r="AP779" s="15">
        <f t="shared" si="2978"/>
        <v>0</v>
      </c>
      <c r="AQ779" s="15">
        <f t="shared" si="2978"/>
        <v>0</v>
      </c>
      <c r="AR779" s="15">
        <f t="shared" si="2978"/>
        <v>0</v>
      </c>
      <c r="AS779" s="15">
        <f t="shared" si="2978"/>
        <v>0</v>
      </c>
      <c r="AT779" s="15">
        <f t="shared" si="2978"/>
        <v>0</v>
      </c>
      <c r="AU779" s="15">
        <f t="shared" si="2978"/>
        <v>0</v>
      </c>
      <c r="AV779" s="15">
        <f t="shared" si="2978"/>
        <v>0</v>
      </c>
      <c r="AW779" s="15">
        <f t="shared" si="2978"/>
        <v>0</v>
      </c>
      <c r="AX779" s="15">
        <f t="shared" si="2978"/>
        <v>0</v>
      </c>
      <c r="AY779" s="17"/>
      <c r="AZ779" s="15">
        <f t="shared" ref="AZ779:AZ791" si="2979">AZ778</f>
        <v>6000</v>
      </c>
      <c r="BA779" s="15">
        <f t="shared" ref="BA779:BA791" si="2980">BA778</f>
        <v>6000</v>
      </c>
      <c r="BB779" s="15">
        <v>0</v>
      </c>
      <c r="BC779" s="15">
        <f t="shared" ref="BC779:BE791" si="2981">BC778</f>
        <v>0</v>
      </c>
      <c r="BD779" s="15">
        <f t="shared" ref="BD779:BE789" si="2982">BD778</f>
        <v>0</v>
      </c>
      <c r="BE779" s="15">
        <f t="shared" si="2982"/>
        <v>250</v>
      </c>
      <c r="BF779" s="17"/>
      <c r="BG779" s="15">
        <f t="shared" ref="BG779:BG791" si="2983">BG778</f>
        <v>1000</v>
      </c>
      <c r="BH779" s="15">
        <f t="shared" ref="BH779:BH791" si="2984">BH778</f>
        <v>575</v>
      </c>
      <c r="BI779" s="17"/>
      <c r="BJ779" s="22">
        <f>G779/G778</f>
        <v>1</v>
      </c>
      <c r="BK779" s="65">
        <f t="shared" ref="BK779:BL779" si="2985">BK778</f>
        <v>0</v>
      </c>
      <c r="BL779" s="65">
        <f t="shared" si="2985"/>
        <v>0</v>
      </c>
      <c r="BM779" s="6">
        <f t="shared" si="2762"/>
        <v>118.25000000000001</v>
      </c>
      <c r="BN779" s="8">
        <f t="shared" si="2763"/>
        <v>149.0819326565707</v>
      </c>
      <c r="BO779" s="12">
        <f t="shared" si="2764"/>
        <v>132.77401303206696</v>
      </c>
      <c r="BP779" s="50">
        <f>(1-'#Constant'!$A$3)/($J779*'#Constant'!$B$3/'#Constant'!$C$3^($D779-1)+1)+'#Constant'!$A$3</f>
        <v>0.93162790697674425</v>
      </c>
      <c r="BQ779" s="4">
        <f t="shared" si="2765"/>
        <v>149.0819326565707</v>
      </c>
      <c r="BR779" s="50">
        <f>(1-'#Constant'!$A$3)/($K779*'#Constant'!$B$3/'#Constant'!$C$3^($D779-1)+1)+'#Constant'!$A$3</f>
        <v>0.93162790697674425</v>
      </c>
      <c r="BS779" s="4">
        <f t="shared" si="2766"/>
        <v>149.0819326565707</v>
      </c>
      <c r="BT779"/>
    </row>
    <row r="780" spans="1:72" x14ac:dyDescent="0.3">
      <c r="A780">
        <v>7005</v>
      </c>
      <c r="B780" s="18" t="str">
        <f>VLOOKUP(CONCATENATE("CREATURE_NAME_",A780),[1]Localization_Hero!$A:$E,2,FALSE)</f>
        <v>스켈레톤 방패병</v>
      </c>
      <c r="C780" t="s">
        <v>81</v>
      </c>
      <c r="D780">
        <v>1</v>
      </c>
      <c r="E780">
        <v>1</v>
      </c>
      <c r="F780" s="18">
        <v>1</v>
      </c>
      <c r="G780" s="10">
        <v>100</v>
      </c>
      <c r="H780" s="10">
        <v>100</v>
      </c>
      <c r="I780" s="10">
        <v>2500</v>
      </c>
      <c r="J780" s="10">
        <v>25</v>
      </c>
      <c r="K780" s="10">
        <v>25</v>
      </c>
      <c r="L780" s="2"/>
      <c r="M780" s="10">
        <v>100</v>
      </c>
      <c r="N780" s="10">
        <v>0</v>
      </c>
      <c r="O780" s="10">
        <v>0</v>
      </c>
      <c r="P780" s="10">
        <v>100</v>
      </c>
      <c r="Q780" s="10">
        <v>0</v>
      </c>
      <c r="R780" s="10">
        <v>0</v>
      </c>
      <c r="S780" s="10">
        <v>0</v>
      </c>
      <c r="T780" s="10">
        <v>150</v>
      </c>
      <c r="U780" s="10">
        <v>0</v>
      </c>
      <c r="V780" s="10">
        <v>0</v>
      </c>
      <c r="W780" s="2"/>
      <c r="X780" s="10">
        <v>100</v>
      </c>
      <c r="Y780" s="10">
        <v>0</v>
      </c>
      <c r="Z780" s="10">
        <v>0</v>
      </c>
      <c r="AA780" s="10">
        <v>100</v>
      </c>
      <c r="AB780" s="10">
        <v>0</v>
      </c>
      <c r="AC780" s="10">
        <v>0</v>
      </c>
      <c r="AD780" s="10">
        <v>0</v>
      </c>
      <c r="AE780" s="10">
        <v>150</v>
      </c>
      <c r="AF780" s="10">
        <v>0</v>
      </c>
      <c r="AG780" s="10">
        <v>0</v>
      </c>
      <c r="AH780" s="10">
        <v>0</v>
      </c>
      <c r="AI780" s="10">
        <v>0</v>
      </c>
      <c r="AJ780" s="3"/>
      <c r="AK780" s="10">
        <v>0</v>
      </c>
      <c r="AL780" s="10">
        <v>0</v>
      </c>
      <c r="AM780" s="3"/>
      <c r="AN780" s="10">
        <v>0</v>
      </c>
      <c r="AO780" s="10">
        <v>0</v>
      </c>
      <c r="AP780" s="10">
        <v>0</v>
      </c>
      <c r="AQ780" s="10">
        <v>0</v>
      </c>
      <c r="AR780" s="10">
        <v>0</v>
      </c>
      <c r="AS780" s="10">
        <v>0</v>
      </c>
      <c r="AT780" s="10">
        <v>0</v>
      </c>
      <c r="AU780" s="10">
        <v>0</v>
      </c>
      <c r="AV780" s="10">
        <v>0</v>
      </c>
      <c r="AW780" s="10">
        <v>0</v>
      </c>
      <c r="AX780" s="10">
        <v>0</v>
      </c>
      <c r="AY780" s="3"/>
      <c r="AZ780" s="10">
        <v>6000</v>
      </c>
      <c r="BA780" s="10">
        <v>6000</v>
      </c>
      <c r="BB780" s="10">
        <v>0</v>
      </c>
      <c r="BC780" s="10">
        <v>0</v>
      </c>
      <c r="BD780" s="10">
        <v>0</v>
      </c>
      <c r="BE780" s="10">
        <v>250</v>
      </c>
      <c r="BF780" s="3"/>
      <c r="BG780" s="10">
        <v>1000</v>
      </c>
      <c r="BH780" s="10">
        <v>500</v>
      </c>
      <c r="BI780" s="3"/>
      <c r="BJ780" s="21">
        <v>1</v>
      </c>
      <c r="BK780" s="65">
        <v>0</v>
      </c>
      <c r="BL780" s="65">
        <v>0</v>
      </c>
      <c r="BM780" s="6">
        <f t="shared" si="2762"/>
        <v>118.25000000000001</v>
      </c>
      <c r="BN780" s="8">
        <f t="shared" si="2763"/>
        <v>149.0819326565707</v>
      </c>
      <c r="BO780" s="12">
        <f t="shared" si="2764"/>
        <v>132.77401303206696</v>
      </c>
      <c r="BP780" s="50">
        <f>(1-'#Constant'!$A$3)/($J780*'#Constant'!$B$3/'#Constant'!$C$3^($D780-1)+1)+'#Constant'!$A$3</f>
        <v>0.93162790697674425</v>
      </c>
      <c r="BQ780" s="4">
        <f t="shared" si="2765"/>
        <v>149.0819326565707</v>
      </c>
      <c r="BR780" s="50">
        <f>(1-'#Constant'!$A$3)/($K780*'#Constant'!$B$3/'#Constant'!$C$3^($D780-1)+1)+'#Constant'!$A$3</f>
        <v>0.93162790697674425</v>
      </c>
      <c r="BS780" s="4">
        <f t="shared" si="2766"/>
        <v>149.0819326565707</v>
      </c>
      <c r="BT780">
        <f>BO780/$BO$4*100</f>
        <v>100.91327609170268</v>
      </c>
    </row>
    <row r="781" spans="1:72" s="13" customFormat="1" ht="17.25" thickBot="1" x14ac:dyDescent="0.35">
      <c r="B781" s="20"/>
      <c r="D781" s="14">
        <v>1</v>
      </c>
      <c r="E781" s="14">
        <v>1</v>
      </c>
      <c r="F781" s="19">
        <v>1</v>
      </c>
      <c r="G781" s="15">
        <f t="shared" ref="G781:H781" si="2986">G780</f>
        <v>100</v>
      </c>
      <c r="H781" s="15">
        <f t="shared" si="2986"/>
        <v>100</v>
      </c>
      <c r="I781" s="15">
        <v>2500</v>
      </c>
      <c r="J781" s="15">
        <v>25</v>
      </c>
      <c r="K781" s="15">
        <v>25</v>
      </c>
      <c r="L781" s="16"/>
      <c r="M781" s="15">
        <f t="shared" ref="M781:V781" si="2987">M780</f>
        <v>100</v>
      </c>
      <c r="N781" s="15">
        <f t="shared" si="2987"/>
        <v>0</v>
      </c>
      <c r="O781" s="15">
        <f t="shared" si="2987"/>
        <v>0</v>
      </c>
      <c r="P781" s="15">
        <v>100</v>
      </c>
      <c r="Q781" s="15">
        <f t="shared" si="2987"/>
        <v>0</v>
      </c>
      <c r="R781" s="15">
        <f t="shared" si="2987"/>
        <v>0</v>
      </c>
      <c r="S781" s="15">
        <f t="shared" si="2987"/>
        <v>0</v>
      </c>
      <c r="T781" s="15">
        <f t="shared" si="2987"/>
        <v>150</v>
      </c>
      <c r="U781" s="15">
        <f t="shared" si="2987"/>
        <v>0</v>
      </c>
      <c r="V781" s="15">
        <f t="shared" si="2987"/>
        <v>0</v>
      </c>
      <c r="W781" s="16"/>
      <c r="X781" s="15">
        <f t="shared" ref="X781:AI781" si="2988">X780</f>
        <v>100</v>
      </c>
      <c r="Y781" s="15">
        <f t="shared" si="2988"/>
        <v>0</v>
      </c>
      <c r="Z781" s="15">
        <f t="shared" si="2988"/>
        <v>0</v>
      </c>
      <c r="AA781" s="15">
        <v>100</v>
      </c>
      <c r="AB781" s="15">
        <f t="shared" si="2988"/>
        <v>0</v>
      </c>
      <c r="AC781" s="15">
        <f t="shared" si="2988"/>
        <v>0</v>
      </c>
      <c r="AD781" s="15">
        <f t="shared" si="2988"/>
        <v>0</v>
      </c>
      <c r="AE781" s="15">
        <f t="shared" si="2988"/>
        <v>150</v>
      </c>
      <c r="AF781" s="15">
        <f t="shared" si="2988"/>
        <v>0</v>
      </c>
      <c r="AG781" s="15">
        <f t="shared" si="2988"/>
        <v>0</v>
      </c>
      <c r="AH781" s="15">
        <f t="shared" si="2988"/>
        <v>0</v>
      </c>
      <c r="AI781" s="15">
        <f t="shared" si="2988"/>
        <v>0</v>
      </c>
      <c r="AJ781" s="17"/>
      <c r="AK781" s="15">
        <f>AK780</f>
        <v>0</v>
      </c>
      <c r="AL781" s="15">
        <f>AL780</f>
        <v>0</v>
      </c>
      <c r="AM781" s="17"/>
      <c r="AN781" s="15">
        <f t="shared" ref="AN781:AX781" si="2989">AN780</f>
        <v>0</v>
      </c>
      <c r="AO781" s="15">
        <f t="shared" si="2989"/>
        <v>0</v>
      </c>
      <c r="AP781" s="15">
        <f t="shared" si="2989"/>
        <v>0</v>
      </c>
      <c r="AQ781" s="15">
        <f t="shared" si="2989"/>
        <v>0</v>
      </c>
      <c r="AR781" s="15">
        <f t="shared" si="2989"/>
        <v>0</v>
      </c>
      <c r="AS781" s="15">
        <f t="shared" si="2989"/>
        <v>0</v>
      </c>
      <c r="AT781" s="15">
        <f t="shared" si="2989"/>
        <v>0</v>
      </c>
      <c r="AU781" s="15">
        <f t="shared" si="2989"/>
        <v>0</v>
      </c>
      <c r="AV781" s="15">
        <f t="shared" si="2989"/>
        <v>0</v>
      </c>
      <c r="AW781" s="15">
        <f t="shared" si="2989"/>
        <v>0</v>
      </c>
      <c r="AX781" s="15">
        <f t="shared" si="2989"/>
        <v>0</v>
      </c>
      <c r="AY781" s="17"/>
      <c r="AZ781" s="15">
        <f t="shared" si="2979"/>
        <v>6000</v>
      </c>
      <c r="BA781" s="15">
        <f t="shared" si="2980"/>
        <v>6000</v>
      </c>
      <c r="BB781" s="15">
        <v>0</v>
      </c>
      <c r="BC781" s="15">
        <f t="shared" si="2981"/>
        <v>0</v>
      </c>
      <c r="BD781" s="15">
        <f t="shared" si="2982"/>
        <v>0</v>
      </c>
      <c r="BE781" s="15">
        <f t="shared" si="2982"/>
        <v>250</v>
      </c>
      <c r="BF781" s="17"/>
      <c r="BG781" s="15">
        <f t="shared" si="2983"/>
        <v>1000</v>
      </c>
      <c r="BH781" s="15">
        <f t="shared" si="2984"/>
        <v>500</v>
      </c>
      <c r="BI781" s="17"/>
      <c r="BJ781" s="22">
        <f>G781/G780</f>
        <v>1</v>
      </c>
      <c r="BK781" s="65">
        <f>BK780</f>
        <v>0</v>
      </c>
      <c r="BL781" s="65">
        <f>BL780</f>
        <v>0</v>
      </c>
      <c r="BM781" s="6">
        <f t="shared" si="2762"/>
        <v>118.25000000000001</v>
      </c>
      <c r="BN781" s="8">
        <f t="shared" si="2763"/>
        <v>149.0819326565707</v>
      </c>
      <c r="BO781" s="12">
        <f t="shared" si="2764"/>
        <v>132.77401303206696</v>
      </c>
      <c r="BP781" s="50">
        <f>(1-'#Constant'!$A$3)/($J781*'#Constant'!$B$3/'#Constant'!$C$3^($D781-1)+1)+'#Constant'!$A$3</f>
        <v>0.93162790697674425</v>
      </c>
      <c r="BQ781" s="4">
        <f t="shared" si="2765"/>
        <v>149.0819326565707</v>
      </c>
      <c r="BR781" s="50">
        <f>(1-'#Constant'!$A$3)/($K781*'#Constant'!$B$3/'#Constant'!$C$3^($D781-1)+1)+'#Constant'!$A$3</f>
        <v>0.93162790697674425</v>
      </c>
      <c r="BS781" s="4">
        <f t="shared" si="2766"/>
        <v>149.0819326565707</v>
      </c>
      <c r="BT781"/>
    </row>
    <row r="782" spans="1:72" x14ac:dyDescent="0.3">
      <c r="A782">
        <v>7006</v>
      </c>
      <c r="B782" s="18" t="str">
        <f>VLOOKUP(CONCATENATE("CREATURE_NAME_",A782),[1]Localization_Hero!$A:$E,2,FALSE)</f>
        <v>거대 스켈레톤</v>
      </c>
      <c r="C782" t="s">
        <v>77</v>
      </c>
      <c r="D782">
        <v>1</v>
      </c>
      <c r="E782">
        <v>1</v>
      </c>
      <c r="F782" s="18">
        <v>1</v>
      </c>
      <c r="G782" s="10">
        <v>100</v>
      </c>
      <c r="H782" s="10">
        <v>100</v>
      </c>
      <c r="I782" s="10">
        <v>2500</v>
      </c>
      <c r="J782" s="10">
        <v>25</v>
      </c>
      <c r="K782" s="10">
        <v>25</v>
      </c>
      <c r="L782" s="2"/>
      <c r="M782" s="10">
        <v>100</v>
      </c>
      <c r="N782" s="10">
        <v>0</v>
      </c>
      <c r="O782" s="10">
        <v>0</v>
      </c>
      <c r="P782" s="10">
        <v>100</v>
      </c>
      <c r="Q782" s="10">
        <v>0</v>
      </c>
      <c r="R782" s="10">
        <v>0</v>
      </c>
      <c r="S782" s="10">
        <v>0</v>
      </c>
      <c r="T782" s="10">
        <v>150</v>
      </c>
      <c r="U782" s="10">
        <v>0</v>
      </c>
      <c r="V782" s="10">
        <v>0</v>
      </c>
      <c r="W782" s="2"/>
      <c r="X782" s="10">
        <v>100</v>
      </c>
      <c r="Y782" s="10">
        <v>0</v>
      </c>
      <c r="Z782" s="10">
        <v>0</v>
      </c>
      <c r="AA782" s="10">
        <v>100</v>
      </c>
      <c r="AB782" s="10">
        <v>0</v>
      </c>
      <c r="AC782" s="10">
        <v>0</v>
      </c>
      <c r="AD782" s="10">
        <v>0</v>
      </c>
      <c r="AE782" s="10">
        <v>150</v>
      </c>
      <c r="AF782" s="10">
        <v>0</v>
      </c>
      <c r="AG782" s="10">
        <v>0</v>
      </c>
      <c r="AH782" s="10">
        <v>0</v>
      </c>
      <c r="AI782" s="10">
        <v>0</v>
      </c>
      <c r="AJ782" s="3"/>
      <c r="AK782" s="10">
        <v>0</v>
      </c>
      <c r="AL782" s="10">
        <v>0</v>
      </c>
      <c r="AM782" s="3"/>
      <c r="AN782" s="10">
        <v>0</v>
      </c>
      <c r="AO782" s="10">
        <v>0</v>
      </c>
      <c r="AP782" s="10">
        <v>0</v>
      </c>
      <c r="AQ782" s="10">
        <v>0</v>
      </c>
      <c r="AR782" s="10">
        <v>0</v>
      </c>
      <c r="AS782" s="10">
        <v>0</v>
      </c>
      <c r="AT782" s="10">
        <v>0</v>
      </c>
      <c r="AU782" s="10">
        <v>0</v>
      </c>
      <c r="AV782" s="10">
        <v>0</v>
      </c>
      <c r="AW782" s="10">
        <v>0</v>
      </c>
      <c r="AX782" s="10">
        <v>0</v>
      </c>
      <c r="AY782" s="3"/>
      <c r="AZ782" s="10">
        <v>6000</v>
      </c>
      <c r="BA782" s="10">
        <v>6000</v>
      </c>
      <c r="BB782" s="10">
        <v>0</v>
      </c>
      <c r="BC782" s="10">
        <v>0</v>
      </c>
      <c r="BD782" s="10">
        <v>0</v>
      </c>
      <c r="BE782" s="10">
        <v>250</v>
      </c>
      <c r="BF782" s="3"/>
      <c r="BG782" s="10">
        <v>1000</v>
      </c>
      <c r="BH782" s="10">
        <v>1000</v>
      </c>
      <c r="BI782" s="3"/>
      <c r="BJ782" s="21">
        <v>1</v>
      </c>
      <c r="BK782" s="65">
        <v>0</v>
      </c>
      <c r="BL782" s="65">
        <v>0</v>
      </c>
      <c r="BM782" s="6">
        <f t="shared" si="2762"/>
        <v>118.25000000000001</v>
      </c>
      <c r="BN782" s="8">
        <f t="shared" si="2763"/>
        <v>149.0819326565707</v>
      </c>
      <c r="BO782" s="12">
        <f t="shared" si="2764"/>
        <v>132.77401303206696</v>
      </c>
      <c r="BP782" s="50">
        <f>(1-'#Constant'!$A$3)/($J782*'#Constant'!$B$3/'#Constant'!$C$3^($D782-1)+1)+'#Constant'!$A$3</f>
        <v>0.93162790697674425</v>
      </c>
      <c r="BQ782" s="4">
        <f t="shared" si="2765"/>
        <v>149.0819326565707</v>
      </c>
      <c r="BR782" s="50">
        <f>(1-'#Constant'!$A$3)/($K782*'#Constant'!$B$3/'#Constant'!$C$3^($D782-1)+1)+'#Constant'!$A$3</f>
        <v>0.93162790697674425</v>
      </c>
      <c r="BS782" s="4">
        <f t="shared" si="2766"/>
        <v>149.0819326565707</v>
      </c>
      <c r="BT782">
        <f>BO782/$BO$4*100</f>
        <v>100.91327609170268</v>
      </c>
    </row>
    <row r="783" spans="1:72" s="13" customFormat="1" ht="17.25" thickBot="1" x14ac:dyDescent="0.35">
      <c r="B783" s="20"/>
      <c r="D783" s="14">
        <v>1</v>
      </c>
      <c r="E783" s="14">
        <v>1</v>
      </c>
      <c r="F783" s="19">
        <v>1</v>
      </c>
      <c r="G783" s="15">
        <f t="shared" ref="G783:H783" si="2990">G782</f>
        <v>100</v>
      </c>
      <c r="H783" s="15">
        <f t="shared" si="2990"/>
        <v>100</v>
      </c>
      <c r="I783" s="15">
        <v>2500</v>
      </c>
      <c r="J783" s="15">
        <v>25</v>
      </c>
      <c r="K783" s="15">
        <v>25</v>
      </c>
      <c r="L783" s="16"/>
      <c r="M783" s="15">
        <f t="shared" ref="M783:V783" si="2991">M782</f>
        <v>100</v>
      </c>
      <c r="N783" s="15">
        <f t="shared" si="2991"/>
        <v>0</v>
      </c>
      <c r="O783" s="15">
        <f t="shared" si="2991"/>
        <v>0</v>
      </c>
      <c r="P783" s="15">
        <v>100</v>
      </c>
      <c r="Q783" s="15">
        <f t="shared" si="2991"/>
        <v>0</v>
      </c>
      <c r="R783" s="15">
        <f t="shared" si="2991"/>
        <v>0</v>
      </c>
      <c r="S783" s="15">
        <f t="shared" si="2991"/>
        <v>0</v>
      </c>
      <c r="T783" s="15">
        <f t="shared" si="2991"/>
        <v>150</v>
      </c>
      <c r="U783" s="15">
        <f t="shared" si="2991"/>
        <v>0</v>
      </c>
      <c r="V783" s="15">
        <f t="shared" si="2991"/>
        <v>0</v>
      </c>
      <c r="W783" s="16"/>
      <c r="X783" s="15">
        <f t="shared" ref="X783:AI783" si="2992">X782</f>
        <v>100</v>
      </c>
      <c r="Y783" s="15">
        <f t="shared" si="2992"/>
        <v>0</v>
      </c>
      <c r="Z783" s="15">
        <f t="shared" si="2992"/>
        <v>0</v>
      </c>
      <c r="AA783" s="15">
        <v>100</v>
      </c>
      <c r="AB783" s="15">
        <f t="shared" si="2992"/>
        <v>0</v>
      </c>
      <c r="AC783" s="15">
        <f t="shared" si="2992"/>
        <v>0</v>
      </c>
      <c r="AD783" s="15">
        <f t="shared" si="2992"/>
        <v>0</v>
      </c>
      <c r="AE783" s="15">
        <f t="shared" si="2992"/>
        <v>150</v>
      </c>
      <c r="AF783" s="15">
        <f t="shared" si="2992"/>
        <v>0</v>
      </c>
      <c r="AG783" s="15">
        <f t="shared" si="2992"/>
        <v>0</v>
      </c>
      <c r="AH783" s="15">
        <f t="shared" si="2992"/>
        <v>0</v>
      </c>
      <c r="AI783" s="15">
        <f t="shared" si="2992"/>
        <v>0</v>
      </c>
      <c r="AJ783" s="17"/>
      <c r="AK783" s="15">
        <f>AK782</f>
        <v>0</v>
      </c>
      <c r="AL783" s="15">
        <f>AL782</f>
        <v>0</v>
      </c>
      <c r="AM783" s="17"/>
      <c r="AN783" s="15">
        <f t="shared" ref="AN783:AX783" si="2993">AN782</f>
        <v>0</v>
      </c>
      <c r="AO783" s="15">
        <f t="shared" si="2993"/>
        <v>0</v>
      </c>
      <c r="AP783" s="15">
        <f t="shared" si="2993"/>
        <v>0</v>
      </c>
      <c r="AQ783" s="15">
        <f t="shared" si="2993"/>
        <v>0</v>
      </c>
      <c r="AR783" s="15">
        <f t="shared" si="2993"/>
        <v>0</v>
      </c>
      <c r="AS783" s="15">
        <f t="shared" si="2993"/>
        <v>0</v>
      </c>
      <c r="AT783" s="15">
        <f t="shared" si="2993"/>
        <v>0</v>
      </c>
      <c r="AU783" s="15">
        <f t="shared" si="2993"/>
        <v>0</v>
      </c>
      <c r="AV783" s="15">
        <f t="shared" si="2993"/>
        <v>0</v>
      </c>
      <c r="AW783" s="15">
        <f t="shared" si="2993"/>
        <v>0</v>
      </c>
      <c r="AX783" s="15">
        <f t="shared" si="2993"/>
        <v>0</v>
      </c>
      <c r="AY783" s="17"/>
      <c r="AZ783" s="15">
        <f t="shared" si="2979"/>
        <v>6000</v>
      </c>
      <c r="BA783" s="15">
        <f t="shared" si="2980"/>
        <v>6000</v>
      </c>
      <c r="BB783" s="15">
        <v>0</v>
      </c>
      <c r="BC783" s="15">
        <f t="shared" si="2981"/>
        <v>0</v>
      </c>
      <c r="BD783" s="15">
        <f t="shared" si="2982"/>
        <v>0</v>
      </c>
      <c r="BE783" s="15">
        <f t="shared" si="2982"/>
        <v>250</v>
      </c>
      <c r="BF783" s="17"/>
      <c r="BG783" s="15">
        <f t="shared" si="2983"/>
        <v>1000</v>
      </c>
      <c r="BH783" s="15">
        <f t="shared" si="2984"/>
        <v>1000</v>
      </c>
      <c r="BI783" s="17"/>
      <c r="BJ783" s="22">
        <f>G783/G782</f>
        <v>1</v>
      </c>
      <c r="BK783" s="65">
        <f t="shared" ref="BK783:BL785" si="2994">BK782</f>
        <v>0</v>
      </c>
      <c r="BL783" s="65">
        <f t="shared" si="2994"/>
        <v>0</v>
      </c>
      <c r="BM783" s="6">
        <f t="shared" si="2762"/>
        <v>118.25000000000001</v>
      </c>
      <c r="BN783" s="8">
        <f t="shared" si="2763"/>
        <v>149.0819326565707</v>
      </c>
      <c r="BO783" s="12">
        <f t="shared" si="2764"/>
        <v>132.77401303206696</v>
      </c>
      <c r="BP783" s="50">
        <f>(1-'#Constant'!$A$3)/($J783*'#Constant'!$B$3/'#Constant'!$C$3^($D783-1)+1)+'#Constant'!$A$3</f>
        <v>0.93162790697674425</v>
      </c>
      <c r="BQ783" s="4">
        <f t="shared" si="2765"/>
        <v>149.0819326565707</v>
      </c>
      <c r="BR783" s="50">
        <f>(1-'#Constant'!$A$3)/($K783*'#Constant'!$B$3/'#Constant'!$C$3^($D783-1)+1)+'#Constant'!$A$3</f>
        <v>0.93162790697674425</v>
      </c>
      <c r="BS783" s="4">
        <f t="shared" si="2766"/>
        <v>149.0819326565707</v>
      </c>
      <c r="BT783"/>
    </row>
    <row r="784" spans="1:72" x14ac:dyDescent="0.3">
      <c r="A784">
        <v>7007</v>
      </c>
      <c r="B784" s="18" t="str">
        <f>VLOOKUP(CONCATENATE("CREATURE_NAME_",A784),[1]Localization_Hero!$A:$E,2,FALSE)</f>
        <v>고대 거인의 두개골</v>
      </c>
      <c r="C784" t="s">
        <v>79</v>
      </c>
      <c r="D784">
        <v>1</v>
      </c>
      <c r="E784">
        <v>1</v>
      </c>
      <c r="F784" s="18">
        <v>1</v>
      </c>
      <c r="G784" s="10">
        <v>100</v>
      </c>
      <c r="H784" s="10">
        <v>100</v>
      </c>
      <c r="I784" s="10">
        <v>2500</v>
      </c>
      <c r="J784" s="10">
        <v>25</v>
      </c>
      <c r="K784" s="10">
        <v>25</v>
      </c>
      <c r="L784" s="2"/>
      <c r="M784" s="10">
        <v>100</v>
      </c>
      <c r="N784" s="10">
        <v>0</v>
      </c>
      <c r="O784" s="10">
        <v>0</v>
      </c>
      <c r="P784" s="10">
        <v>100</v>
      </c>
      <c r="Q784" s="10">
        <v>0</v>
      </c>
      <c r="R784" s="10">
        <v>0</v>
      </c>
      <c r="S784" s="10">
        <v>0</v>
      </c>
      <c r="T784" s="10">
        <v>150</v>
      </c>
      <c r="U784" s="10">
        <v>0</v>
      </c>
      <c r="V784" s="10">
        <v>0</v>
      </c>
      <c r="W784" s="2"/>
      <c r="X784" s="10">
        <v>100</v>
      </c>
      <c r="Y784" s="10">
        <v>0</v>
      </c>
      <c r="Z784" s="10">
        <v>0</v>
      </c>
      <c r="AA784" s="10">
        <v>100</v>
      </c>
      <c r="AB784" s="10">
        <v>0</v>
      </c>
      <c r="AC784" s="10">
        <v>0</v>
      </c>
      <c r="AD784" s="10">
        <v>0</v>
      </c>
      <c r="AE784" s="10">
        <v>150</v>
      </c>
      <c r="AF784" s="10">
        <v>0</v>
      </c>
      <c r="AG784" s="10">
        <v>0</v>
      </c>
      <c r="AH784" s="10">
        <v>0</v>
      </c>
      <c r="AI784" s="10">
        <v>0</v>
      </c>
      <c r="AJ784" s="3"/>
      <c r="AK784" s="10">
        <v>0</v>
      </c>
      <c r="AL784" s="10">
        <v>0</v>
      </c>
      <c r="AM784" s="3"/>
      <c r="AN784" s="10">
        <v>0</v>
      </c>
      <c r="AO784" s="10">
        <v>0</v>
      </c>
      <c r="AP784" s="10">
        <v>0</v>
      </c>
      <c r="AQ784" s="10">
        <v>0</v>
      </c>
      <c r="AR784" s="10">
        <v>0</v>
      </c>
      <c r="AS784" s="10">
        <v>0</v>
      </c>
      <c r="AT784" s="10">
        <v>0</v>
      </c>
      <c r="AU784" s="10">
        <v>0</v>
      </c>
      <c r="AV784" s="10">
        <v>0</v>
      </c>
      <c r="AW784" s="10">
        <v>0</v>
      </c>
      <c r="AX784" s="10">
        <v>0</v>
      </c>
      <c r="AY784" s="3"/>
      <c r="AZ784" s="10">
        <v>6000</v>
      </c>
      <c r="BA784" s="10">
        <v>6000</v>
      </c>
      <c r="BB784" s="10">
        <v>0</v>
      </c>
      <c r="BC784" s="10">
        <v>0</v>
      </c>
      <c r="BD784" s="10">
        <v>0</v>
      </c>
      <c r="BE784" s="10">
        <v>250</v>
      </c>
      <c r="BF784" s="3"/>
      <c r="BG784" s="10">
        <v>1000</v>
      </c>
      <c r="BH784" s="10">
        <v>2000</v>
      </c>
      <c r="BI784" s="3"/>
      <c r="BJ784" s="21">
        <v>1</v>
      </c>
      <c r="BK784" s="65">
        <v>0</v>
      </c>
      <c r="BL784" s="65">
        <v>0</v>
      </c>
      <c r="BM784" s="6">
        <f t="shared" si="2762"/>
        <v>118.25000000000001</v>
      </c>
      <c r="BN784" s="8">
        <f t="shared" si="2763"/>
        <v>149.0819326565707</v>
      </c>
      <c r="BO784" s="12">
        <f t="shared" si="2764"/>
        <v>132.77401303206696</v>
      </c>
      <c r="BP784" s="50">
        <f>(1-'#Constant'!$A$3)/($J784*'#Constant'!$B$3/'#Constant'!$C$3^($D784-1)+1)+'#Constant'!$A$3</f>
        <v>0.93162790697674425</v>
      </c>
      <c r="BQ784" s="4">
        <f t="shared" si="2765"/>
        <v>149.0819326565707</v>
      </c>
      <c r="BR784" s="50">
        <f>(1-'#Constant'!$A$3)/($K784*'#Constant'!$B$3/'#Constant'!$C$3^($D784-1)+1)+'#Constant'!$A$3</f>
        <v>0.93162790697674425</v>
      </c>
      <c r="BS784" s="4">
        <f t="shared" si="2766"/>
        <v>149.0819326565707</v>
      </c>
      <c r="BT784">
        <f>BO784/$BO$4*100</f>
        <v>100.91327609170268</v>
      </c>
    </row>
    <row r="785" spans="1:72" s="13" customFormat="1" ht="17.25" thickBot="1" x14ac:dyDescent="0.35">
      <c r="B785" s="20"/>
      <c r="D785" s="14">
        <v>1</v>
      </c>
      <c r="E785" s="14">
        <v>1</v>
      </c>
      <c r="F785" s="19">
        <v>1</v>
      </c>
      <c r="G785" s="15">
        <f t="shared" ref="G785:H785" si="2995">G784</f>
        <v>100</v>
      </c>
      <c r="H785" s="15">
        <f t="shared" si="2995"/>
        <v>100</v>
      </c>
      <c r="I785" s="15">
        <v>2500</v>
      </c>
      <c r="J785" s="15">
        <v>25</v>
      </c>
      <c r="K785" s="15">
        <v>25</v>
      </c>
      <c r="L785" s="16"/>
      <c r="M785" s="15">
        <f t="shared" ref="M785:V785" si="2996">M784</f>
        <v>100</v>
      </c>
      <c r="N785" s="15">
        <f t="shared" si="2996"/>
        <v>0</v>
      </c>
      <c r="O785" s="15">
        <f t="shared" si="2996"/>
        <v>0</v>
      </c>
      <c r="P785" s="15">
        <v>100</v>
      </c>
      <c r="Q785" s="15">
        <f t="shared" si="2996"/>
        <v>0</v>
      </c>
      <c r="R785" s="15">
        <f t="shared" si="2996"/>
        <v>0</v>
      </c>
      <c r="S785" s="15">
        <f t="shared" si="2996"/>
        <v>0</v>
      </c>
      <c r="T785" s="15">
        <f t="shared" si="2996"/>
        <v>150</v>
      </c>
      <c r="U785" s="15">
        <f t="shared" si="2996"/>
        <v>0</v>
      </c>
      <c r="V785" s="15">
        <f t="shared" si="2996"/>
        <v>0</v>
      </c>
      <c r="W785" s="16"/>
      <c r="X785" s="15">
        <f t="shared" ref="X785:AI785" si="2997">X784</f>
        <v>100</v>
      </c>
      <c r="Y785" s="15">
        <f t="shared" si="2997"/>
        <v>0</v>
      </c>
      <c r="Z785" s="15">
        <f t="shared" si="2997"/>
        <v>0</v>
      </c>
      <c r="AA785" s="15">
        <v>100</v>
      </c>
      <c r="AB785" s="15">
        <f t="shared" si="2997"/>
        <v>0</v>
      </c>
      <c r="AC785" s="15">
        <f t="shared" si="2997"/>
        <v>0</v>
      </c>
      <c r="AD785" s="15">
        <f t="shared" si="2997"/>
        <v>0</v>
      </c>
      <c r="AE785" s="15">
        <f t="shared" si="2997"/>
        <v>150</v>
      </c>
      <c r="AF785" s="15">
        <f t="shared" si="2997"/>
        <v>0</v>
      </c>
      <c r="AG785" s="15">
        <f t="shared" si="2997"/>
        <v>0</v>
      </c>
      <c r="AH785" s="15">
        <f t="shared" si="2997"/>
        <v>0</v>
      </c>
      <c r="AI785" s="15">
        <f t="shared" si="2997"/>
        <v>0</v>
      </c>
      <c r="AJ785" s="17"/>
      <c r="AK785" s="15">
        <f>AK784</f>
        <v>0</v>
      </c>
      <c r="AL785" s="15">
        <f>AL784</f>
        <v>0</v>
      </c>
      <c r="AM785" s="17"/>
      <c r="AN785" s="15">
        <f t="shared" ref="AN785:AX785" si="2998">AN784</f>
        <v>0</v>
      </c>
      <c r="AO785" s="15">
        <f t="shared" si="2998"/>
        <v>0</v>
      </c>
      <c r="AP785" s="15">
        <f t="shared" si="2998"/>
        <v>0</v>
      </c>
      <c r="AQ785" s="15">
        <f t="shared" si="2998"/>
        <v>0</v>
      </c>
      <c r="AR785" s="15">
        <f t="shared" si="2998"/>
        <v>0</v>
      </c>
      <c r="AS785" s="15">
        <f t="shared" si="2998"/>
        <v>0</v>
      </c>
      <c r="AT785" s="15">
        <f t="shared" si="2998"/>
        <v>0</v>
      </c>
      <c r="AU785" s="15">
        <f t="shared" si="2998"/>
        <v>0</v>
      </c>
      <c r="AV785" s="15">
        <f t="shared" si="2998"/>
        <v>0</v>
      </c>
      <c r="AW785" s="15">
        <f t="shared" si="2998"/>
        <v>0</v>
      </c>
      <c r="AX785" s="15">
        <f t="shared" si="2998"/>
        <v>0</v>
      </c>
      <c r="AY785" s="17"/>
      <c r="AZ785" s="15">
        <f t="shared" si="2979"/>
        <v>6000</v>
      </c>
      <c r="BA785" s="15">
        <f t="shared" si="2980"/>
        <v>6000</v>
      </c>
      <c r="BB785" s="15">
        <v>0</v>
      </c>
      <c r="BC785" s="15">
        <f t="shared" si="2981"/>
        <v>0</v>
      </c>
      <c r="BD785" s="15">
        <f t="shared" si="2982"/>
        <v>0</v>
      </c>
      <c r="BE785" s="15">
        <f t="shared" si="2982"/>
        <v>250</v>
      </c>
      <c r="BF785" s="17"/>
      <c r="BG785" s="15">
        <f t="shared" si="2983"/>
        <v>1000</v>
      </c>
      <c r="BH785" s="15">
        <f t="shared" si="2984"/>
        <v>2000</v>
      </c>
      <c r="BI785" s="17"/>
      <c r="BJ785" s="22">
        <f>G785/G784</f>
        <v>1</v>
      </c>
      <c r="BK785" s="65">
        <f t="shared" si="2994"/>
        <v>0</v>
      </c>
      <c r="BL785" s="65">
        <f t="shared" si="2994"/>
        <v>0</v>
      </c>
      <c r="BM785" s="6">
        <f t="shared" si="2762"/>
        <v>118.25000000000001</v>
      </c>
      <c r="BN785" s="8">
        <f t="shared" si="2763"/>
        <v>149.0819326565707</v>
      </c>
      <c r="BO785" s="12">
        <f t="shared" si="2764"/>
        <v>132.77401303206696</v>
      </c>
      <c r="BP785" s="50">
        <f>(1-'#Constant'!$A$3)/($J785*'#Constant'!$B$3/'#Constant'!$C$3^($D785-1)+1)+'#Constant'!$A$3</f>
        <v>0.93162790697674425</v>
      </c>
      <c r="BQ785" s="4">
        <f t="shared" si="2765"/>
        <v>149.0819326565707</v>
      </c>
      <c r="BR785" s="50">
        <f>(1-'#Constant'!$A$3)/($K785*'#Constant'!$B$3/'#Constant'!$C$3^($D785-1)+1)+'#Constant'!$A$3</f>
        <v>0.93162790697674425</v>
      </c>
      <c r="BS785" s="4">
        <f t="shared" si="2766"/>
        <v>149.0819326565707</v>
      </c>
      <c r="BT785"/>
    </row>
    <row r="786" spans="1:72" x14ac:dyDescent="0.3">
      <c r="A786">
        <v>7008</v>
      </c>
      <c r="B786" s="18" t="str">
        <f>VLOOKUP(CONCATENATE("CREATURE_NAME_",A786),[1]Localization_Hero!$A:$E,2,FALSE)</f>
        <v>스켈레톤 토템</v>
      </c>
      <c r="C786" t="s">
        <v>172</v>
      </c>
      <c r="D786">
        <v>1</v>
      </c>
      <c r="E786">
        <v>1</v>
      </c>
      <c r="F786" s="18">
        <v>1</v>
      </c>
      <c r="G786" s="10">
        <v>100</v>
      </c>
      <c r="H786" s="10">
        <v>100</v>
      </c>
      <c r="I786" s="10">
        <v>2500</v>
      </c>
      <c r="J786" s="10">
        <v>25</v>
      </c>
      <c r="K786" s="10">
        <v>25</v>
      </c>
      <c r="L786" s="2"/>
      <c r="M786" s="10">
        <v>100</v>
      </c>
      <c r="N786" s="10">
        <v>0</v>
      </c>
      <c r="O786" s="10">
        <v>0</v>
      </c>
      <c r="P786" s="10">
        <v>100</v>
      </c>
      <c r="Q786" s="10">
        <v>0</v>
      </c>
      <c r="R786" s="10">
        <v>0</v>
      </c>
      <c r="S786" s="10">
        <v>0</v>
      </c>
      <c r="T786" s="10">
        <v>150</v>
      </c>
      <c r="U786" s="10">
        <v>0</v>
      </c>
      <c r="V786" s="10">
        <v>0</v>
      </c>
      <c r="W786" s="2"/>
      <c r="X786" s="10">
        <v>100</v>
      </c>
      <c r="Y786" s="10">
        <v>0</v>
      </c>
      <c r="Z786" s="10">
        <v>0</v>
      </c>
      <c r="AA786" s="10">
        <v>100</v>
      </c>
      <c r="AB786" s="10">
        <v>0</v>
      </c>
      <c r="AC786" s="10">
        <v>0</v>
      </c>
      <c r="AD786" s="10">
        <v>0</v>
      </c>
      <c r="AE786" s="10">
        <v>150</v>
      </c>
      <c r="AF786" s="10">
        <v>0</v>
      </c>
      <c r="AG786" s="10">
        <v>0</v>
      </c>
      <c r="AH786" s="10">
        <v>0</v>
      </c>
      <c r="AI786" s="10">
        <v>0</v>
      </c>
      <c r="AJ786" s="3"/>
      <c r="AK786" s="10">
        <v>0</v>
      </c>
      <c r="AL786" s="10">
        <v>0</v>
      </c>
      <c r="AM786" s="3"/>
      <c r="AN786" s="10">
        <v>0</v>
      </c>
      <c r="AO786" s="10">
        <v>0</v>
      </c>
      <c r="AP786" s="10">
        <v>0</v>
      </c>
      <c r="AQ786" s="10">
        <v>0</v>
      </c>
      <c r="AR786" s="10">
        <v>0</v>
      </c>
      <c r="AS786" s="10">
        <v>0</v>
      </c>
      <c r="AT786" s="10">
        <v>0</v>
      </c>
      <c r="AU786" s="10">
        <v>0</v>
      </c>
      <c r="AV786" s="10">
        <v>0</v>
      </c>
      <c r="AW786" s="10">
        <v>0</v>
      </c>
      <c r="AX786" s="10">
        <v>0</v>
      </c>
      <c r="AY786" s="3"/>
      <c r="AZ786" s="10">
        <v>6000</v>
      </c>
      <c r="BA786" s="10">
        <v>6000</v>
      </c>
      <c r="BB786" s="10">
        <v>0</v>
      </c>
      <c r="BC786" s="10">
        <v>0</v>
      </c>
      <c r="BD786" s="10">
        <v>0</v>
      </c>
      <c r="BE786" s="10">
        <v>250</v>
      </c>
      <c r="BF786" s="3"/>
      <c r="BG786" s="10">
        <v>1000</v>
      </c>
      <c r="BH786" s="10">
        <v>0</v>
      </c>
      <c r="BI786" s="3"/>
      <c r="BJ786" s="21">
        <v>1</v>
      </c>
      <c r="BK786" s="65">
        <v>0</v>
      </c>
      <c r="BL786" s="65">
        <v>0</v>
      </c>
      <c r="BM786" s="6">
        <f t="shared" si="2762"/>
        <v>118.25000000000001</v>
      </c>
      <c r="BN786" s="8">
        <f t="shared" si="2763"/>
        <v>149.0819326565707</v>
      </c>
      <c r="BO786" s="12">
        <f t="shared" si="2764"/>
        <v>132.77401303206696</v>
      </c>
      <c r="BP786" s="50">
        <f>(1-'#Constant'!$A$3)/($J786*'#Constant'!$B$3/'#Constant'!$C$3^($D786-1)+1)+'#Constant'!$A$3</f>
        <v>0.93162790697674425</v>
      </c>
      <c r="BQ786" s="4">
        <f t="shared" si="2765"/>
        <v>149.0819326565707</v>
      </c>
      <c r="BR786" s="50">
        <f>(1-'#Constant'!$A$3)/($K786*'#Constant'!$B$3/'#Constant'!$C$3^($D786-1)+1)+'#Constant'!$A$3</f>
        <v>0.93162790697674425</v>
      </c>
      <c r="BS786" s="4">
        <f t="shared" si="2766"/>
        <v>149.0819326565707</v>
      </c>
      <c r="BT786">
        <f>BO786/$BO$4*100</f>
        <v>100.91327609170268</v>
      </c>
    </row>
    <row r="787" spans="1:72" s="13" customFormat="1" ht="17.25" thickBot="1" x14ac:dyDescent="0.35">
      <c r="B787" s="20"/>
      <c r="D787" s="14">
        <v>1</v>
      </c>
      <c r="E787" s="14">
        <v>1</v>
      </c>
      <c r="F787" s="19">
        <v>1</v>
      </c>
      <c r="G787" s="15">
        <f t="shared" ref="G787:H787" si="2999">G786</f>
        <v>100</v>
      </c>
      <c r="H787" s="15">
        <f t="shared" si="2999"/>
        <v>100</v>
      </c>
      <c r="I787" s="15">
        <v>2500</v>
      </c>
      <c r="J787" s="15">
        <v>25</v>
      </c>
      <c r="K787" s="15">
        <v>25</v>
      </c>
      <c r="L787" s="16"/>
      <c r="M787" s="15">
        <f t="shared" ref="M787:V787" si="3000">M786</f>
        <v>100</v>
      </c>
      <c r="N787" s="15">
        <f t="shared" si="3000"/>
        <v>0</v>
      </c>
      <c r="O787" s="15">
        <f t="shared" si="3000"/>
        <v>0</v>
      </c>
      <c r="P787" s="15">
        <v>100</v>
      </c>
      <c r="Q787" s="15">
        <f t="shared" si="3000"/>
        <v>0</v>
      </c>
      <c r="R787" s="15">
        <f t="shared" si="3000"/>
        <v>0</v>
      </c>
      <c r="S787" s="15">
        <f t="shared" si="3000"/>
        <v>0</v>
      </c>
      <c r="T787" s="15">
        <f t="shared" si="3000"/>
        <v>150</v>
      </c>
      <c r="U787" s="15">
        <f t="shared" si="3000"/>
        <v>0</v>
      </c>
      <c r="V787" s="15">
        <f t="shared" si="3000"/>
        <v>0</v>
      </c>
      <c r="W787" s="16"/>
      <c r="X787" s="15">
        <f t="shared" ref="X787:AI787" si="3001">X786</f>
        <v>100</v>
      </c>
      <c r="Y787" s="15">
        <f t="shared" si="3001"/>
        <v>0</v>
      </c>
      <c r="Z787" s="15">
        <f t="shared" si="3001"/>
        <v>0</v>
      </c>
      <c r="AA787" s="15">
        <v>100</v>
      </c>
      <c r="AB787" s="15">
        <f t="shared" si="3001"/>
        <v>0</v>
      </c>
      <c r="AC787" s="15">
        <f t="shared" si="3001"/>
        <v>0</v>
      </c>
      <c r="AD787" s="15">
        <f t="shared" si="3001"/>
        <v>0</v>
      </c>
      <c r="AE787" s="15">
        <f t="shared" si="3001"/>
        <v>150</v>
      </c>
      <c r="AF787" s="15">
        <f t="shared" si="3001"/>
        <v>0</v>
      </c>
      <c r="AG787" s="15">
        <f t="shared" si="3001"/>
        <v>0</v>
      </c>
      <c r="AH787" s="15">
        <f t="shared" si="3001"/>
        <v>0</v>
      </c>
      <c r="AI787" s="15">
        <f t="shared" si="3001"/>
        <v>0</v>
      </c>
      <c r="AJ787" s="17"/>
      <c r="AK787" s="15">
        <f>AK786</f>
        <v>0</v>
      </c>
      <c r="AL787" s="15">
        <f>AL786</f>
        <v>0</v>
      </c>
      <c r="AM787" s="17"/>
      <c r="AN787" s="15">
        <f t="shared" ref="AN787:AX787" si="3002">AN786</f>
        <v>0</v>
      </c>
      <c r="AO787" s="15">
        <f t="shared" si="3002"/>
        <v>0</v>
      </c>
      <c r="AP787" s="15">
        <f t="shared" si="3002"/>
        <v>0</v>
      </c>
      <c r="AQ787" s="15">
        <f t="shared" si="3002"/>
        <v>0</v>
      </c>
      <c r="AR787" s="15">
        <f t="shared" si="3002"/>
        <v>0</v>
      </c>
      <c r="AS787" s="15">
        <f t="shared" si="3002"/>
        <v>0</v>
      </c>
      <c r="AT787" s="15">
        <f t="shared" si="3002"/>
        <v>0</v>
      </c>
      <c r="AU787" s="15">
        <f t="shared" si="3002"/>
        <v>0</v>
      </c>
      <c r="AV787" s="15">
        <f t="shared" si="3002"/>
        <v>0</v>
      </c>
      <c r="AW787" s="15">
        <f t="shared" si="3002"/>
        <v>0</v>
      </c>
      <c r="AX787" s="15">
        <f t="shared" si="3002"/>
        <v>0</v>
      </c>
      <c r="AY787" s="17"/>
      <c r="AZ787" s="15">
        <f t="shared" si="2979"/>
        <v>6000</v>
      </c>
      <c r="BA787" s="15">
        <f t="shared" si="2980"/>
        <v>6000</v>
      </c>
      <c r="BB787" s="15">
        <v>0</v>
      </c>
      <c r="BC787" s="15">
        <f t="shared" si="2981"/>
        <v>0</v>
      </c>
      <c r="BD787" s="15">
        <f t="shared" si="2982"/>
        <v>0</v>
      </c>
      <c r="BE787" s="15">
        <f t="shared" si="2982"/>
        <v>250</v>
      </c>
      <c r="BF787" s="17"/>
      <c r="BG787" s="15">
        <f t="shared" si="2983"/>
        <v>1000</v>
      </c>
      <c r="BH787" s="15">
        <f t="shared" si="2984"/>
        <v>0</v>
      </c>
      <c r="BI787" s="17"/>
      <c r="BJ787" s="22">
        <f>G787/G786</f>
        <v>1</v>
      </c>
      <c r="BK787" s="65">
        <f>BK786</f>
        <v>0</v>
      </c>
      <c r="BL787" s="65">
        <f>BL786</f>
        <v>0</v>
      </c>
      <c r="BM787" s="6">
        <f t="shared" si="2762"/>
        <v>118.25000000000001</v>
      </c>
      <c r="BN787" s="8">
        <f t="shared" si="2763"/>
        <v>149.0819326565707</v>
      </c>
      <c r="BO787" s="12">
        <f t="shared" si="2764"/>
        <v>132.77401303206696</v>
      </c>
      <c r="BP787" s="50">
        <f>(1-'#Constant'!$A$3)/($J787*'#Constant'!$B$3/'#Constant'!$C$3^($D787-1)+1)+'#Constant'!$A$3</f>
        <v>0.93162790697674425</v>
      </c>
      <c r="BQ787" s="4">
        <f t="shared" si="2765"/>
        <v>149.0819326565707</v>
      </c>
      <c r="BR787" s="50">
        <f>(1-'#Constant'!$A$3)/($K787*'#Constant'!$B$3/'#Constant'!$C$3^($D787-1)+1)+'#Constant'!$A$3</f>
        <v>0.93162790697674425</v>
      </c>
      <c r="BS787" s="4">
        <f t="shared" si="2766"/>
        <v>149.0819326565707</v>
      </c>
      <c r="BT787"/>
    </row>
    <row r="788" spans="1:72" x14ac:dyDescent="0.3">
      <c r="A788">
        <v>7009</v>
      </c>
      <c r="B788" s="18" t="str">
        <f>VLOOKUP(CONCATENATE("CREATURE_NAME_",A788),[1]Localization_Hero!$A:$E,2,FALSE)</f>
        <v>스켈레톤 투석기</v>
      </c>
      <c r="C788" t="s">
        <v>172</v>
      </c>
      <c r="D788">
        <v>1</v>
      </c>
      <c r="E788">
        <v>1</v>
      </c>
      <c r="F788" s="18">
        <v>1</v>
      </c>
      <c r="G788" s="10">
        <v>100</v>
      </c>
      <c r="H788" s="10">
        <v>100</v>
      </c>
      <c r="I788" s="10">
        <v>2500</v>
      </c>
      <c r="J788" s="10">
        <v>25</v>
      </c>
      <c r="K788" s="10">
        <v>25</v>
      </c>
      <c r="L788" s="2"/>
      <c r="M788" s="10">
        <v>100</v>
      </c>
      <c r="N788" s="10">
        <v>0</v>
      </c>
      <c r="O788" s="10">
        <v>0</v>
      </c>
      <c r="P788" s="10">
        <v>100</v>
      </c>
      <c r="Q788" s="10">
        <v>0</v>
      </c>
      <c r="R788" s="10">
        <v>0</v>
      </c>
      <c r="S788" s="10">
        <v>0</v>
      </c>
      <c r="T788" s="10">
        <v>150</v>
      </c>
      <c r="U788" s="10">
        <v>0</v>
      </c>
      <c r="V788" s="10">
        <v>0</v>
      </c>
      <c r="W788" s="2"/>
      <c r="X788" s="10">
        <v>100</v>
      </c>
      <c r="Y788" s="10">
        <v>0</v>
      </c>
      <c r="Z788" s="10">
        <v>0</v>
      </c>
      <c r="AA788" s="10">
        <v>100</v>
      </c>
      <c r="AB788" s="10">
        <v>0</v>
      </c>
      <c r="AC788" s="10">
        <v>0</v>
      </c>
      <c r="AD788" s="10">
        <v>0</v>
      </c>
      <c r="AE788" s="10">
        <v>150</v>
      </c>
      <c r="AF788" s="10">
        <v>0</v>
      </c>
      <c r="AG788" s="10">
        <v>0</v>
      </c>
      <c r="AH788" s="10">
        <v>0</v>
      </c>
      <c r="AI788" s="10">
        <v>0</v>
      </c>
      <c r="AJ788" s="3"/>
      <c r="AK788" s="10">
        <v>0</v>
      </c>
      <c r="AL788" s="10">
        <v>0</v>
      </c>
      <c r="AM788" s="3"/>
      <c r="AN788" s="10">
        <v>0</v>
      </c>
      <c r="AO788" s="10">
        <v>0</v>
      </c>
      <c r="AP788" s="10">
        <v>0</v>
      </c>
      <c r="AQ788" s="10">
        <v>0</v>
      </c>
      <c r="AR788" s="10">
        <v>0</v>
      </c>
      <c r="AS788" s="10">
        <v>0</v>
      </c>
      <c r="AT788" s="10">
        <v>0</v>
      </c>
      <c r="AU788" s="10">
        <v>0</v>
      </c>
      <c r="AV788" s="10">
        <v>0</v>
      </c>
      <c r="AW788" s="10">
        <v>0</v>
      </c>
      <c r="AX788" s="10">
        <v>0</v>
      </c>
      <c r="AY788" s="3"/>
      <c r="AZ788" s="10">
        <v>6000</v>
      </c>
      <c r="BA788" s="10">
        <v>6000</v>
      </c>
      <c r="BB788" s="10">
        <v>0</v>
      </c>
      <c r="BC788" s="10">
        <v>0</v>
      </c>
      <c r="BD788" s="10">
        <v>0</v>
      </c>
      <c r="BE788" s="10">
        <v>250</v>
      </c>
      <c r="BF788" s="3"/>
      <c r="BG788" s="10">
        <v>1000</v>
      </c>
      <c r="BH788" s="10">
        <v>500</v>
      </c>
      <c r="BI788" s="3"/>
      <c r="BJ788" s="21">
        <v>1</v>
      </c>
      <c r="BK788" s="65">
        <v>0</v>
      </c>
      <c r="BL788" s="65">
        <v>0</v>
      </c>
      <c r="BM788" s="6">
        <f t="shared" si="2762"/>
        <v>118.25000000000001</v>
      </c>
      <c r="BN788" s="8">
        <f t="shared" si="2763"/>
        <v>149.0819326565707</v>
      </c>
      <c r="BO788" s="12">
        <f t="shared" si="2764"/>
        <v>132.77401303206696</v>
      </c>
      <c r="BP788" s="50">
        <f>(1-'#Constant'!$A$3)/($J788*'#Constant'!$B$3/'#Constant'!$C$3^($D788-1)+1)+'#Constant'!$A$3</f>
        <v>0.93162790697674425</v>
      </c>
      <c r="BQ788" s="4">
        <f t="shared" si="2765"/>
        <v>149.0819326565707</v>
      </c>
      <c r="BR788" s="50">
        <f>(1-'#Constant'!$A$3)/($K788*'#Constant'!$B$3/'#Constant'!$C$3^($D788-1)+1)+'#Constant'!$A$3</f>
        <v>0.93162790697674425</v>
      </c>
      <c r="BS788" s="4">
        <f t="shared" si="2766"/>
        <v>149.0819326565707</v>
      </c>
      <c r="BT788">
        <f>BO788/$BO$4*100</f>
        <v>100.91327609170268</v>
      </c>
    </row>
    <row r="789" spans="1:72" s="13" customFormat="1" ht="17.25" thickBot="1" x14ac:dyDescent="0.35">
      <c r="B789" s="20"/>
      <c r="D789" s="14">
        <v>1</v>
      </c>
      <c r="E789" s="14">
        <v>1</v>
      </c>
      <c r="F789" s="19">
        <v>1</v>
      </c>
      <c r="G789" s="15">
        <f t="shared" ref="G789:H789" si="3003">G788</f>
        <v>100</v>
      </c>
      <c r="H789" s="15">
        <f t="shared" si="3003"/>
        <v>100</v>
      </c>
      <c r="I789" s="15">
        <v>2500</v>
      </c>
      <c r="J789" s="15">
        <v>25</v>
      </c>
      <c r="K789" s="15">
        <v>25</v>
      </c>
      <c r="L789" s="16"/>
      <c r="M789" s="15">
        <f t="shared" ref="M789:V789" si="3004">M788</f>
        <v>100</v>
      </c>
      <c r="N789" s="15">
        <f t="shared" si="3004"/>
        <v>0</v>
      </c>
      <c r="O789" s="15">
        <f t="shared" si="3004"/>
        <v>0</v>
      </c>
      <c r="P789" s="15">
        <v>100</v>
      </c>
      <c r="Q789" s="15">
        <f t="shared" si="3004"/>
        <v>0</v>
      </c>
      <c r="R789" s="15">
        <f t="shared" si="3004"/>
        <v>0</v>
      </c>
      <c r="S789" s="15">
        <f t="shared" si="3004"/>
        <v>0</v>
      </c>
      <c r="T789" s="15">
        <f t="shared" si="3004"/>
        <v>150</v>
      </c>
      <c r="U789" s="15">
        <f t="shared" si="3004"/>
        <v>0</v>
      </c>
      <c r="V789" s="15">
        <f t="shared" si="3004"/>
        <v>0</v>
      </c>
      <c r="W789" s="16"/>
      <c r="X789" s="15">
        <f t="shared" ref="X789:AI789" si="3005">X788</f>
        <v>100</v>
      </c>
      <c r="Y789" s="15">
        <f t="shared" si="3005"/>
        <v>0</v>
      </c>
      <c r="Z789" s="15">
        <f t="shared" si="3005"/>
        <v>0</v>
      </c>
      <c r="AA789" s="15">
        <v>100</v>
      </c>
      <c r="AB789" s="15">
        <f t="shared" si="3005"/>
        <v>0</v>
      </c>
      <c r="AC789" s="15">
        <f t="shared" si="3005"/>
        <v>0</v>
      </c>
      <c r="AD789" s="15">
        <f t="shared" si="3005"/>
        <v>0</v>
      </c>
      <c r="AE789" s="15">
        <f t="shared" si="3005"/>
        <v>150</v>
      </c>
      <c r="AF789" s="15">
        <f t="shared" si="3005"/>
        <v>0</v>
      </c>
      <c r="AG789" s="15">
        <f t="shared" si="3005"/>
        <v>0</v>
      </c>
      <c r="AH789" s="15">
        <f t="shared" si="3005"/>
        <v>0</v>
      </c>
      <c r="AI789" s="15">
        <f t="shared" si="3005"/>
        <v>0</v>
      </c>
      <c r="AJ789" s="17"/>
      <c r="AK789" s="15">
        <f>AK788</f>
        <v>0</v>
      </c>
      <c r="AL789" s="15">
        <f>AL788</f>
        <v>0</v>
      </c>
      <c r="AM789" s="17"/>
      <c r="AN789" s="15">
        <f t="shared" ref="AN789:AX789" si="3006">AN788</f>
        <v>0</v>
      </c>
      <c r="AO789" s="15">
        <f t="shared" si="3006"/>
        <v>0</v>
      </c>
      <c r="AP789" s="15">
        <f t="shared" si="3006"/>
        <v>0</v>
      </c>
      <c r="AQ789" s="15">
        <f t="shared" si="3006"/>
        <v>0</v>
      </c>
      <c r="AR789" s="15">
        <f t="shared" si="3006"/>
        <v>0</v>
      </c>
      <c r="AS789" s="15">
        <f t="shared" si="3006"/>
        <v>0</v>
      </c>
      <c r="AT789" s="15">
        <f t="shared" si="3006"/>
        <v>0</v>
      </c>
      <c r="AU789" s="15">
        <f t="shared" si="3006"/>
        <v>0</v>
      </c>
      <c r="AV789" s="15">
        <f t="shared" si="3006"/>
        <v>0</v>
      </c>
      <c r="AW789" s="15">
        <f t="shared" si="3006"/>
        <v>0</v>
      </c>
      <c r="AX789" s="15">
        <f t="shared" si="3006"/>
        <v>0</v>
      </c>
      <c r="AY789" s="17"/>
      <c r="AZ789" s="15">
        <f t="shared" si="2979"/>
        <v>6000</v>
      </c>
      <c r="BA789" s="15">
        <f t="shared" si="2980"/>
        <v>6000</v>
      </c>
      <c r="BB789" s="15">
        <v>0</v>
      </c>
      <c r="BC789" s="15">
        <f t="shared" si="2981"/>
        <v>0</v>
      </c>
      <c r="BD789" s="15">
        <f t="shared" si="2982"/>
        <v>0</v>
      </c>
      <c r="BE789" s="15">
        <f t="shared" si="2982"/>
        <v>250</v>
      </c>
      <c r="BF789" s="17"/>
      <c r="BG789" s="15">
        <f t="shared" si="2983"/>
        <v>1000</v>
      </c>
      <c r="BH789" s="15">
        <f t="shared" si="2984"/>
        <v>500</v>
      </c>
      <c r="BI789" s="17"/>
      <c r="BJ789" s="22">
        <f>G789/G788</f>
        <v>1</v>
      </c>
      <c r="BK789" s="65">
        <f t="shared" ref="BK789:BL789" si="3007">BK788</f>
        <v>0</v>
      </c>
      <c r="BL789" s="65">
        <f t="shared" si="3007"/>
        <v>0</v>
      </c>
      <c r="BM789" s="6">
        <f t="shared" si="2762"/>
        <v>118.25000000000001</v>
      </c>
      <c r="BN789" s="8">
        <f t="shared" si="2763"/>
        <v>149.0819326565707</v>
      </c>
      <c r="BO789" s="12">
        <f t="shared" si="2764"/>
        <v>132.77401303206696</v>
      </c>
      <c r="BP789" s="50">
        <f>(1-'#Constant'!$A$3)/($J789*'#Constant'!$B$3/'#Constant'!$C$3^($D789-1)+1)+'#Constant'!$A$3</f>
        <v>0.93162790697674425</v>
      </c>
      <c r="BQ789" s="4">
        <f t="shared" si="2765"/>
        <v>149.0819326565707</v>
      </c>
      <c r="BR789" s="50">
        <f>(1-'#Constant'!$A$3)/($K789*'#Constant'!$B$3/'#Constant'!$C$3^($D789-1)+1)+'#Constant'!$A$3</f>
        <v>0.93162790697674425</v>
      </c>
      <c r="BS789" s="4">
        <f t="shared" si="2766"/>
        <v>149.0819326565707</v>
      </c>
      <c r="BT789"/>
    </row>
    <row r="790" spans="1:72" x14ac:dyDescent="0.3">
      <c r="A790">
        <v>7010</v>
      </c>
      <c r="B790" s="18" t="str">
        <f>VLOOKUP(CONCATENATE("CREATURE_NAME_",A790),[1]Localization_Hero!$A:$E,2,FALSE)</f>
        <v>얼음스켈레톤 흑마법사</v>
      </c>
      <c r="C790" t="s">
        <v>79</v>
      </c>
      <c r="D790">
        <v>1</v>
      </c>
      <c r="E790">
        <v>1</v>
      </c>
      <c r="F790" s="18">
        <v>1</v>
      </c>
      <c r="G790" s="10">
        <v>100</v>
      </c>
      <c r="H790" s="10">
        <v>100</v>
      </c>
      <c r="I790" s="10">
        <v>2500</v>
      </c>
      <c r="J790" s="10">
        <v>25</v>
      </c>
      <c r="K790" s="10">
        <v>25</v>
      </c>
      <c r="L790" s="2"/>
      <c r="M790" s="10">
        <v>100</v>
      </c>
      <c r="N790" s="10">
        <v>0</v>
      </c>
      <c r="O790" s="10">
        <v>0</v>
      </c>
      <c r="P790" s="10">
        <v>100</v>
      </c>
      <c r="Q790" s="10">
        <v>0</v>
      </c>
      <c r="R790" s="10">
        <v>0</v>
      </c>
      <c r="S790" s="10">
        <v>0</v>
      </c>
      <c r="T790" s="10">
        <v>150</v>
      </c>
      <c r="U790" s="10">
        <v>0</v>
      </c>
      <c r="V790" s="10">
        <v>0</v>
      </c>
      <c r="W790" s="2"/>
      <c r="X790" s="10">
        <v>100</v>
      </c>
      <c r="Y790" s="10">
        <v>0</v>
      </c>
      <c r="Z790" s="10">
        <v>0</v>
      </c>
      <c r="AA790" s="10">
        <v>100</v>
      </c>
      <c r="AB790" s="10">
        <v>0</v>
      </c>
      <c r="AC790" s="10">
        <v>0</v>
      </c>
      <c r="AD790" s="10">
        <v>0</v>
      </c>
      <c r="AE790" s="10">
        <v>150</v>
      </c>
      <c r="AF790" s="10">
        <v>0</v>
      </c>
      <c r="AG790" s="10">
        <v>0</v>
      </c>
      <c r="AH790" s="10">
        <v>0</v>
      </c>
      <c r="AI790" s="10">
        <v>0</v>
      </c>
      <c r="AJ790" s="3"/>
      <c r="AK790" s="10">
        <v>0</v>
      </c>
      <c r="AL790" s="10">
        <v>0</v>
      </c>
      <c r="AM790" s="3"/>
      <c r="AN790" s="10">
        <v>0</v>
      </c>
      <c r="AO790" s="10">
        <v>0</v>
      </c>
      <c r="AP790" s="10">
        <v>0</v>
      </c>
      <c r="AQ790" s="10">
        <v>0</v>
      </c>
      <c r="AR790" s="10">
        <v>0</v>
      </c>
      <c r="AS790" s="10">
        <v>0</v>
      </c>
      <c r="AT790" s="10">
        <v>0</v>
      </c>
      <c r="AU790" s="10">
        <v>0</v>
      </c>
      <c r="AV790" s="10">
        <v>0</v>
      </c>
      <c r="AW790" s="10">
        <v>0</v>
      </c>
      <c r="AX790" s="10">
        <v>0</v>
      </c>
      <c r="AY790" s="3"/>
      <c r="AZ790" s="10">
        <v>6000</v>
      </c>
      <c r="BA790" s="10">
        <v>6000</v>
      </c>
      <c r="BB790" s="10">
        <v>0</v>
      </c>
      <c r="BC790" s="10">
        <v>0</v>
      </c>
      <c r="BD790" s="10">
        <v>0</v>
      </c>
      <c r="BE790" s="10">
        <v>250</v>
      </c>
      <c r="BF790" s="3"/>
      <c r="BG790" s="10">
        <v>1000</v>
      </c>
      <c r="BH790" s="10">
        <v>575</v>
      </c>
      <c r="BI790" s="3"/>
      <c r="BJ790" s="21">
        <v>1</v>
      </c>
      <c r="BK790" s="65">
        <v>0</v>
      </c>
      <c r="BL790" s="65">
        <v>0</v>
      </c>
      <c r="BM790" s="6">
        <f t="shared" si="2762"/>
        <v>118.25000000000001</v>
      </c>
      <c r="BN790" s="8">
        <f t="shared" si="2763"/>
        <v>149.0819326565707</v>
      </c>
      <c r="BO790" s="12">
        <f t="shared" ref="BO790:BO811" si="3008">SQRT(BM790*BN790)</f>
        <v>132.77401303206696</v>
      </c>
      <c r="BP790" s="50">
        <f>(1-'#Constant'!$A$3)/($J790*'#Constant'!$B$3/'#Constant'!$C$3^($D790-1)+1)+'#Constant'!$A$3</f>
        <v>0.93162790697674425</v>
      </c>
      <c r="BQ790" s="4">
        <f t="shared" si="2765"/>
        <v>149.0819326565707</v>
      </c>
      <c r="BR790" s="50">
        <f>(1-'#Constant'!$A$3)/($K790*'#Constant'!$B$3/'#Constant'!$C$3^($D790-1)+1)+'#Constant'!$A$3</f>
        <v>0.93162790697674425</v>
      </c>
      <c r="BS790" s="4">
        <f t="shared" si="2766"/>
        <v>149.0819326565707</v>
      </c>
      <c r="BT790">
        <f>BO790/$BO$4*100</f>
        <v>100.91327609170268</v>
      </c>
    </row>
    <row r="791" spans="1:72" s="13" customFormat="1" ht="17.25" thickBot="1" x14ac:dyDescent="0.35">
      <c r="B791" s="20"/>
      <c r="D791" s="14">
        <v>1</v>
      </c>
      <c r="E791" s="14">
        <v>1</v>
      </c>
      <c r="F791" s="19">
        <v>1</v>
      </c>
      <c r="G791" s="15">
        <f t="shared" ref="G791:H791" si="3009">G790</f>
        <v>100</v>
      </c>
      <c r="H791" s="15">
        <f t="shared" si="3009"/>
        <v>100</v>
      </c>
      <c r="I791" s="15">
        <v>2500</v>
      </c>
      <c r="J791" s="15">
        <v>25</v>
      </c>
      <c r="K791" s="15">
        <v>25</v>
      </c>
      <c r="L791" s="16"/>
      <c r="M791" s="15">
        <f t="shared" ref="M791:O791" si="3010">M790</f>
        <v>100</v>
      </c>
      <c r="N791" s="15">
        <f t="shared" si="3010"/>
        <v>0</v>
      </c>
      <c r="O791" s="15">
        <f t="shared" si="3010"/>
        <v>0</v>
      </c>
      <c r="P791" s="15">
        <v>100</v>
      </c>
      <c r="Q791" s="15">
        <f t="shared" ref="Q791:V791" si="3011">Q790</f>
        <v>0</v>
      </c>
      <c r="R791" s="15">
        <f t="shared" si="3011"/>
        <v>0</v>
      </c>
      <c r="S791" s="15">
        <f t="shared" si="3011"/>
        <v>0</v>
      </c>
      <c r="T791" s="15">
        <f t="shared" si="3011"/>
        <v>150</v>
      </c>
      <c r="U791" s="15">
        <f t="shared" si="3011"/>
        <v>0</v>
      </c>
      <c r="V791" s="15">
        <f t="shared" si="3011"/>
        <v>0</v>
      </c>
      <c r="W791" s="16"/>
      <c r="X791" s="15">
        <f t="shared" ref="X791:Z791" si="3012">X790</f>
        <v>100</v>
      </c>
      <c r="Y791" s="15">
        <f t="shared" si="3012"/>
        <v>0</v>
      </c>
      <c r="Z791" s="15">
        <f t="shared" si="3012"/>
        <v>0</v>
      </c>
      <c r="AA791" s="15">
        <v>100</v>
      </c>
      <c r="AB791" s="15">
        <f t="shared" ref="AB791:AI791" si="3013">AB790</f>
        <v>0</v>
      </c>
      <c r="AC791" s="15">
        <f t="shared" si="3013"/>
        <v>0</v>
      </c>
      <c r="AD791" s="15">
        <f t="shared" si="3013"/>
        <v>0</v>
      </c>
      <c r="AE791" s="15">
        <f t="shared" si="3013"/>
        <v>150</v>
      </c>
      <c r="AF791" s="15">
        <f t="shared" si="3013"/>
        <v>0</v>
      </c>
      <c r="AG791" s="15">
        <f t="shared" si="3013"/>
        <v>0</v>
      </c>
      <c r="AH791" s="15">
        <f t="shared" si="3013"/>
        <v>0</v>
      </c>
      <c r="AI791" s="15">
        <f t="shared" si="3013"/>
        <v>0</v>
      </c>
      <c r="AJ791" s="17"/>
      <c r="AK791" s="15">
        <f>AK790</f>
        <v>0</v>
      </c>
      <c r="AL791" s="15">
        <f>AL790</f>
        <v>0</v>
      </c>
      <c r="AM791" s="17"/>
      <c r="AN791" s="15">
        <f t="shared" ref="AN791:AX791" si="3014">AN790</f>
        <v>0</v>
      </c>
      <c r="AO791" s="15">
        <f t="shared" si="3014"/>
        <v>0</v>
      </c>
      <c r="AP791" s="15">
        <f t="shared" si="3014"/>
        <v>0</v>
      </c>
      <c r="AQ791" s="15">
        <f t="shared" si="3014"/>
        <v>0</v>
      </c>
      <c r="AR791" s="15">
        <f t="shared" si="3014"/>
        <v>0</v>
      </c>
      <c r="AS791" s="15">
        <f t="shared" si="3014"/>
        <v>0</v>
      </c>
      <c r="AT791" s="15">
        <f t="shared" si="3014"/>
        <v>0</v>
      </c>
      <c r="AU791" s="15">
        <f t="shared" si="3014"/>
        <v>0</v>
      </c>
      <c r="AV791" s="15">
        <f t="shared" si="3014"/>
        <v>0</v>
      </c>
      <c r="AW791" s="15">
        <f t="shared" si="3014"/>
        <v>0</v>
      </c>
      <c r="AX791" s="15">
        <f t="shared" si="3014"/>
        <v>0</v>
      </c>
      <c r="AY791" s="17"/>
      <c r="AZ791" s="15">
        <f t="shared" si="2979"/>
        <v>6000</v>
      </c>
      <c r="BA791" s="15">
        <f t="shared" si="2980"/>
        <v>6000</v>
      </c>
      <c r="BB791" s="15">
        <v>0</v>
      </c>
      <c r="BC791" s="15">
        <f t="shared" si="2981"/>
        <v>0</v>
      </c>
      <c r="BD791" s="15">
        <f t="shared" si="2981"/>
        <v>0</v>
      </c>
      <c r="BE791" s="15">
        <f t="shared" si="2981"/>
        <v>250</v>
      </c>
      <c r="BF791" s="17"/>
      <c r="BG791" s="15">
        <f t="shared" si="2983"/>
        <v>1000</v>
      </c>
      <c r="BH791" s="15">
        <f t="shared" si="2984"/>
        <v>575</v>
      </c>
      <c r="BI791" s="17"/>
      <c r="BJ791" s="22">
        <f>G791/G790</f>
        <v>1</v>
      </c>
      <c r="BK791" s="65">
        <f t="shared" ref="BK791:BL791" si="3015">BK790</f>
        <v>0</v>
      </c>
      <c r="BL791" s="65">
        <f t="shared" si="3015"/>
        <v>0</v>
      </c>
      <c r="BM791" s="6">
        <f t="shared" si="2762"/>
        <v>118.25000000000001</v>
      </c>
      <c r="BN791" s="8">
        <f t="shared" si="2763"/>
        <v>149.0819326565707</v>
      </c>
      <c r="BO791" s="12">
        <f t="shared" si="3008"/>
        <v>132.77401303206696</v>
      </c>
      <c r="BP791" s="50">
        <f>(1-'#Constant'!$A$3)/($J791*'#Constant'!$B$3/'#Constant'!$C$3^($D791-1)+1)+'#Constant'!$A$3</f>
        <v>0.93162790697674425</v>
      </c>
      <c r="BQ791" s="4">
        <f t="shared" si="2765"/>
        <v>149.0819326565707</v>
      </c>
      <c r="BR791" s="50">
        <f>(1-'#Constant'!$A$3)/($K791*'#Constant'!$B$3/'#Constant'!$C$3^($D791-1)+1)+'#Constant'!$A$3</f>
        <v>0.93162790697674425</v>
      </c>
      <c r="BS791" s="4">
        <f t="shared" si="2766"/>
        <v>149.0819326565707</v>
      </c>
      <c r="BT791"/>
    </row>
    <row r="792" spans="1:72" x14ac:dyDescent="0.3">
      <c r="A792">
        <v>7011</v>
      </c>
      <c r="B792" s="18" t="str">
        <f>VLOOKUP(CONCATENATE("CREATURE_NAME_",A792),[1]Localization_Hero!$A:$E,2,FALSE)</f>
        <v>얼음스켈레톤 돌격병</v>
      </c>
      <c r="C792" t="s">
        <v>81</v>
      </c>
      <c r="D792">
        <v>1</v>
      </c>
      <c r="E792">
        <v>1</v>
      </c>
      <c r="F792" s="18">
        <v>1</v>
      </c>
      <c r="G792" s="10">
        <v>100</v>
      </c>
      <c r="H792" s="10">
        <v>100</v>
      </c>
      <c r="I792" s="10">
        <v>2500</v>
      </c>
      <c r="J792" s="10">
        <v>25</v>
      </c>
      <c r="K792" s="10">
        <v>25</v>
      </c>
      <c r="L792" s="2"/>
      <c r="M792" s="10">
        <v>100</v>
      </c>
      <c r="N792" s="10">
        <v>0</v>
      </c>
      <c r="O792" s="10">
        <v>0</v>
      </c>
      <c r="P792" s="10">
        <v>100</v>
      </c>
      <c r="Q792" s="10">
        <v>0</v>
      </c>
      <c r="R792" s="10">
        <v>0</v>
      </c>
      <c r="S792" s="10">
        <v>0</v>
      </c>
      <c r="T792" s="10">
        <v>150</v>
      </c>
      <c r="U792" s="10">
        <v>0</v>
      </c>
      <c r="V792" s="10">
        <v>0</v>
      </c>
      <c r="W792" s="2"/>
      <c r="X792" s="10">
        <v>100</v>
      </c>
      <c r="Y792" s="10">
        <v>0</v>
      </c>
      <c r="Z792" s="10">
        <v>0</v>
      </c>
      <c r="AA792" s="10">
        <v>100</v>
      </c>
      <c r="AB792" s="10">
        <v>0</v>
      </c>
      <c r="AC792" s="10">
        <v>0</v>
      </c>
      <c r="AD792" s="10">
        <v>0</v>
      </c>
      <c r="AE792" s="10">
        <v>150</v>
      </c>
      <c r="AF792" s="10">
        <v>0</v>
      </c>
      <c r="AG792" s="10">
        <v>0</v>
      </c>
      <c r="AH792" s="10">
        <v>0</v>
      </c>
      <c r="AI792" s="10">
        <v>0</v>
      </c>
      <c r="AJ792" s="3"/>
      <c r="AK792" s="10">
        <v>0</v>
      </c>
      <c r="AL792" s="10">
        <v>0</v>
      </c>
      <c r="AM792" s="3"/>
      <c r="AN792" s="10">
        <v>0</v>
      </c>
      <c r="AO792" s="10">
        <v>0</v>
      </c>
      <c r="AP792" s="10">
        <v>0</v>
      </c>
      <c r="AQ792" s="10">
        <v>0</v>
      </c>
      <c r="AR792" s="10">
        <v>0</v>
      </c>
      <c r="AS792" s="10">
        <v>0</v>
      </c>
      <c r="AT792" s="10">
        <v>0</v>
      </c>
      <c r="AU792" s="10">
        <v>0</v>
      </c>
      <c r="AV792" s="10">
        <v>0</v>
      </c>
      <c r="AW792" s="10">
        <v>0</v>
      </c>
      <c r="AX792" s="10">
        <v>0</v>
      </c>
      <c r="AY792" s="3"/>
      <c r="AZ792" s="10">
        <v>6000</v>
      </c>
      <c r="BA792" s="10">
        <v>6000</v>
      </c>
      <c r="BB792" s="10">
        <v>0</v>
      </c>
      <c r="BC792" s="10">
        <v>0</v>
      </c>
      <c r="BD792" s="10">
        <v>0</v>
      </c>
      <c r="BE792" s="10">
        <v>250</v>
      </c>
      <c r="BF792" s="3"/>
      <c r="BG792" s="10">
        <v>1000</v>
      </c>
      <c r="BH792" s="10">
        <v>575</v>
      </c>
      <c r="BI792" s="3"/>
      <c r="BJ792" s="21">
        <v>1</v>
      </c>
      <c r="BK792" s="65">
        <v>0</v>
      </c>
      <c r="BL792" s="65">
        <v>0</v>
      </c>
      <c r="BM792" s="6">
        <f t="shared" ref="BM792:BM863" si="3016">MAX(G792*(1+M792/1000*(1+O792/1000))*(1+0.5*T792/1000)*(1+0.25*S792/1000),(H792*(1+X792/1000*(1+Z792/1000))*(1+0.5*AE792/1000)*(1+0.25*AD792/1000)))*BG792/1000</f>
        <v>118.25000000000001</v>
      </c>
      <c r="BN792" s="8">
        <f t="shared" ref="BN792:BN863" si="3017">(BQ792+BS792)/2*(1+AI792/2000)*(1+AH792/2000)*(1+AN792/2000)*(1+AK792/2000)</f>
        <v>149.0819326565707</v>
      </c>
      <c r="BO792" s="12">
        <f t="shared" si="3008"/>
        <v>132.77401303206696</v>
      </c>
      <c r="BP792" s="50">
        <f>(1-'#Constant'!$A$3)/($J792*'#Constant'!$B$3/'#Constant'!$C$3^($D792-1)+1)+'#Constant'!$A$3</f>
        <v>0.93162790697674425</v>
      </c>
      <c r="BQ792" s="4">
        <f t="shared" ref="BQ792:BQ863" si="3018">I792/(BP792*(1-Q792/1000*(0.5+R792/1000))*(1-P792/1000)*(1-V792/1000)*(1+U792/1000))/20</f>
        <v>149.0819326565707</v>
      </c>
      <c r="BR792" s="50">
        <f>(1-'#Constant'!$A$3)/($K792*'#Constant'!$B$3/'#Constant'!$C$3^($D792-1)+1)+'#Constant'!$A$3</f>
        <v>0.93162790697674425</v>
      </c>
      <c r="BS792" s="4">
        <f t="shared" ref="BS792:BS863" si="3019">I792/(BR792*(1-AB792/1000*(0.5+AC792/1000))*(1-AA792/1000)*(1-AG792/1000)*(1+AF792/1000))/20</f>
        <v>149.0819326565707</v>
      </c>
      <c r="BT792">
        <f>BO792/$BO$4*100</f>
        <v>100.91327609170268</v>
      </c>
    </row>
    <row r="793" spans="1:72" s="13" customFormat="1" ht="17.25" thickBot="1" x14ac:dyDescent="0.35">
      <c r="B793" s="20"/>
      <c r="D793" s="14">
        <v>1</v>
      </c>
      <c r="E793" s="14">
        <v>1</v>
      </c>
      <c r="F793" s="19">
        <v>1</v>
      </c>
      <c r="G793" s="15">
        <f t="shared" ref="G793:H793" si="3020">G792</f>
        <v>100</v>
      </c>
      <c r="H793" s="15">
        <f t="shared" si="3020"/>
        <v>100</v>
      </c>
      <c r="I793" s="15">
        <v>2500</v>
      </c>
      <c r="J793" s="15">
        <v>25</v>
      </c>
      <c r="K793" s="15">
        <v>25</v>
      </c>
      <c r="L793" s="16"/>
      <c r="M793" s="15">
        <f t="shared" ref="M793:O793" si="3021">M792</f>
        <v>100</v>
      </c>
      <c r="N793" s="15">
        <f t="shared" si="3021"/>
        <v>0</v>
      </c>
      <c r="O793" s="15">
        <f t="shared" si="3021"/>
        <v>0</v>
      </c>
      <c r="P793" s="15">
        <v>100</v>
      </c>
      <c r="Q793" s="15">
        <f t="shared" ref="Q793:V793" si="3022">Q792</f>
        <v>0</v>
      </c>
      <c r="R793" s="15">
        <f t="shared" si="3022"/>
        <v>0</v>
      </c>
      <c r="S793" s="15">
        <f t="shared" si="3022"/>
        <v>0</v>
      </c>
      <c r="T793" s="15">
        <f t="shared" si="3022"/>
        <v>150</v>
      </c>
      <c r="U793" s="15">
        <f t="shared" si="3022"/>
        <v>0</v>
      </c>
      <c r="V793" s="15">
        <f t="shared" si="3022"/>
        <v>0</v>
      </c>
      <c r="W793" s="16"/>
      <c r="X793" s="15">
        <f t="shared" ref="X793:Z793" si="3023">X792</f>
        <v>100</v>
      </c>
      <c r="Y793" s="15">
        <f t="shared" si="3023"/>
        <v>0</v>
      </c>
      <c r="Z793" s="15">
        <f t="shared" si="3023"/>
        <v>0</v>
      </c>
      <c r="AA793" s="15">
        <v>100</v>
      </c>
      <c r="AB793" s="15">
        <f t="shared" ref="AB793:AI793" si="3024">AB792</f>
        <v>0</v>
      </c>
      <c r="AC793" s="15">
        <f t="shared" si="3024"/>
        <v>0</v>
      </c>
      <c r="AD793" s="15">
        <f t="shared" si="3024"/>
        <v>0</v>
      </c>
      <c r="AE793" s="15">
        <f t="shared" si="3024"/>
        <v>150</v>
      </c>
      <c r="AF793" s="15">
        <f t="shared" si="3024"/>
        <v>0</v>
      </c>
      <c r="AG793" s="15">
        <f t="shared" si="3024"/>
        <v>0</v>
      </c>
      <c r="AH793" s="15">
        <f t="shared" si="3024"/>
        <v>0</v>
      </c>
      <c r="AI793" s="15">
        <f t="shared" si="3024"/>
        <v>0</v>
      </c>
      <c r="AJ793" s="17"/>
      <c r="AK793" s="15">
        <f>AK792</f>
        <v>0</v>
      </c>
      <c r="AL793" s="15">
        <f>AL792</f>
        <v>0</v>
      </c>
      <c r="AM793" s="17"/>
      <c r="AN793" s="15">
        <f t="shared" ref="AN793:AX793" si="3025">AN792</f>
        <v>0</v>
      </c>
      <c r="AO793" s="15">
        <f t="shared" si="3025"/>
        <v>0</v>
      </c>
      <c r="AP793" s="15">
        <f t="shared" si="3025"/>
        <v>0</v>
      </c>
      <c r="AQ793" s="15">
        <f t="shared" si="3025"/>
        <v>0</v>
      </c>
      <c r="AR793" s="15">
        <f t="shared" si="3025"/>
        <v>0</v>
      </c>
      <c r="AS793" s="15">
        <f t="shared" si="3025"/>
        <v>0</v>
      </c>
      <c r="AT793" s="15">
        <f t="shared" si="3025"/>
        <v>0</v>
      </c>
      <c r="AU793" s="15">
        <f t="shared" si="3025"/>
        <v>0</v>
      </c>
      <c r="AV793" s="15">
        <f t="shared" si="3025"/>
        <v>0</v>
      </c>
      <c r="AW793" s="15">
        <f t="shared" si="3025"/>
        <v>0</v>
      </c>
      <c r="AX793" s="15">
        <f t="shared" si="3025"/>
        <v>0</v>
      </c>
      <c r="AY793" s="17"/>
      <c r="AZ793" s="15">
        <f t="shared" ref="AZ793:BE793" si="3026">AZ792</f>
        <v>6000</v>
      </c>
      <c r="BA793" s="15">
        <f t="shared" si="3026"/>
        <v>6000</v>
      </c>
      <c r="BB793" s="15">
        <v>0</v>
      </c>
      <c r="BC793" s="15">
        <f t="shared" si="3026"/>
        <v>0</v>
      </c>
      <c r="BD793" s="15">
        <f t="shared" si="3026"/>
        <v>0</v>
      </c>
      <c r="BE793" s="15">
        <f t="shared" si="3026"/>
        <v>250</v>
      </c>
      <c r="BF793" s="17"/>
      <c r="BG793" s="15">
        <f t="shared" ref="BG793:BH793" si="3027">BG792</f>
        <v>1000</v>
      </c>
      <c r="BH793" s="15">
        <f t="shared" si="3027"/>
        <v>575</v>
      </c>
      <c r="BI793" s="17"/>
      <c r="BJ793" s="22">
        <f>G793/G792</f>
        <v>1</v>
      </c>
      <c r="BK793" s="65">
        <f t="shared" ref="BK793:BL793" si="3028">BK792</f>
        <v>0</v>
      </c>
      <c r="BL793" s="65">
        <f t="shared" si="3028"/>
        <v>0</v>
      </c>
      <c r="BM793" s="6">
        <f t="shared" si="3016"/>
        <v>118.25000000000001</v>
      </c>
      <c r="BN793" s="8">
        <f t="shared" si="3017"/>
        <v>149.0819326565707</v>
      </c>
      <c r="BO793" s="12">
        <f t="shared" si="3008"/>
        <v>132.77401303206696</v>
      </c>
      <c r="BP793" s="50">
        <f>(1-'#Constant'!$A$3)/($J793*'#Constant'!$B$3/'#Constant'!$C$3^($D793-1)+1)+'#Constant'!$A$3</f>
        <v>0.93162790697674425</v>
      </c>
      <c r="BQ793" s="4">
        <f t="shared" si="3018"/>
        <v>149.0819326565707</v>
      </c>
      <c r="BR793" s="50">
        <f>(1-'#Constant'!$A$3)/($K793*'#Constant'!$B$3/'#Constant'!$C$3^($D793-1)+1)+'#Constant'!$A$3</f>
        <v>0.93162790697674425</v>
      </c>
      <c r="BS793" s="4">
        <f t="shared" si="3019"/>
        <v>149.0819326565707</v>
      </c>
      <c r="BT793"/>
    </row>
    <row r="794" spans="1:72" x14ac:dyDescent="0.3">
      <c r="A794">
        <v>7012</v>
      </c>
      <c r="B794" s="18" t="str">
        <f>VLOOKUP(CONCATENATE("CREATURE_NAME_",A794),[1]Localization_Hero!$A:$E,2,FALSE)</f>
        <v>얼음스켈레톤 궁병</v>
      </c>
      <c r="C794" t="s">
        <v>82</v>
      </c>
      <c r="D794">
        <v>1</v>
      </c>
      <c r="E794">
        <v>1</v>
      </c>
      <c r="F794" s="18">
        <v>1</v>
      </c>
      <c r="G794" s="10">
        <v>100</v>
      </c>
      <c r="H794" s="10">
        <v>100</v>
      </c>
      <c r="I794" s="10">
        <v>2500</v>
      </c>
      <c r="J794" s="10">
        <v>25</v>
      </c>
      <c r="K794" s="10">
        <v>25</v>
      </c>
      <c r="L794" s="2"/>
      <c r="M794" s="10">
        <v>100</v>
      </c>
      <c r="N794" s="10">
        <v>0</v>
      </c>
      <c r="O794" s="10">
        <v>0</v>
      </c>
      <c r="P794" s="10">
        <v>100</v>
      </c>
      <c r="Q794" s="10">
        <v>0</v>
      </c>
      <c r="R794" s="10">
        <v>0</v>
      </c>
      <c r="S794" s="10">
        <v>0</v>
      </c>
      <c r="T794" s="10">
        <v>150</v>
      </c>
      <c r="U794" s="10">
        <v>0</v>
      </c>
      <c r="V794" s="10">
        <v>0</v>
      </c>
      <c r="W794" s="2"/>
      <c r="X794" s="10">
        <v>100</v>
      </c>
      <c r="Y794" s="10">
        <v>0</v>
      </c>
      <c r="Z794" s="10">
        <v>0</v>
      </c>
      <c r="AA794" s="10">
        <v>100</v>
      </c>
      <c r="AB794" s="10">
        <v>0</v>
      </c>
      <c r="AC794" s="10">
        <v>0</v>
      </c>
      <c r="AD794" s="10">
        <v>0</v>
      </c>
      <c r="AE794" s="10">
        <v>150</v>
      </c>
      <c r="AF794" s="10">
        <v>0</v>
      </c>
      <c r="AG794" s="10">
        <v>0</v>
      </c>
      <c r="AH794" s="10">
        <v>0</v>
      </c>
      <c r="AI794" s="10">
        <v>0</v>
      </c>
      <c r="AJ794" s="3"/>
      <c r="AK794" s="10">
        <v>0</v>
      </c>
      <c r="AL794" s="10">
        <v>0</v>
      </c>
      <c r="AM794" s="3"/>
      <c r="AN794" s="10">
        <v>0</v>
      </c>
      <c r="AO794" s="10">
        <v>0</v>
      </c>
      <c r="AP794" s="10">
        <v>0</v>
      </c>
      <c r="AQ794" s="10">
        <v>0</v>
      </c>
      <c r="AR794" s="10">
        <v>0</v>
      </c>
      <c r="AS794" s="10">
        <v>0</v>
      </c>
      <c r="AT794" s="10">
        <v>0</v>
      </c>
      <c r="AU794" s="10">
        <v>0</v>
      </c>
      <c r="AV794" s="10">
        <v>0</v>
      </c>
      <c r="AW794" s="10">
        <v>0</v>
      </c>
      <c r="AX794" s="10">
        <v>0</v>
      </c>
      <c r="AY794" s="3"/>
      <c r="AZ794" s="10">
        <v>6000</v>
      </c>
      <c r="BA794" s="10">
        <v>6000</v>
      </c>
      <c r="BB794" s="10">
        <v>0</v>
      </c>
      <c r="BC794" s="10">
        <v>0</v>
      </c>
      <c r="BD794" s="10">
        <v>0</v>
      </c>
      <c r="BE794" s="10">
        <v>250</v>
      </c>
      <c r="BF794" s="3"/>
      <c r="BG794" s="10">
        <v>1000</v>
      </c>
      <c r="BH794" s="10">
        <v>750</v>
      </c>
      <c r="BI794" s="3"/>
      <c r="BJ794" s="21">
        <v>1</v>
      </c>
      <c r="BK794" s="65">
        <v>0</v>
      </c>
      <c r="BL794" s="65">
        <v>0</v>
      </c>
      <c r="BM794" s="6">
        <f t="shared" si="3016"/>
        <v>118.25000000000001</v>
      </c>
      <c r="BN794" s="8">
        <f t="shared" si="3017"/>
        <v>149.0819326565707</v>
      </c>
      <c r="BO794" s="12">
        <f t="shared" si="3008"/>
        <v>132.77401303206696</v>
      </c>
      <c r="BP794" s="50">
        <f>(1-'#Constant'!$A$3)/($J794*'#Constant'!$B$3/'#Constant'!$C$3^($D794-1)+1)+'#Constant'!$A$3</f>
        <v>0.93162790697674425</v>
      </c>
      <c r="BQ794" s="4">
        <f t="shared" si="3018"/>
        <v>149.0819326565707</v>
      </c>
      <c r="BR794" s="50">
        <f>(1-'#Constant'!$A$3)/($K794*'#Constant'!$B$3/'#Constant'!$C$3^($D794-1)+1)+'#Constant'!$A$3</f>
        <v>0.93162790697674425</v>
      </c>
      <c r="BS794" s="4">
        <f t="shared" si="3019"/>
        <v>149.0819326565707</v>
      </c>
      <c r="BT794">
        <f>BO794/$BO$4*100</f>
        <v>100.91327609170268</v>
      </c>
    </row>
    <row r="795" spans="1:72" s="13" customFormat="1" ht="17.25" thickBot="1" x14ac:dyDescent="0.35">
      <c r="B795" s="20"/>
      <c r="D795" s="14">
        <v>1</v>
      </c>
      <c r="E795" s="14">
        <v>1</v>
      </c>
      <c r="F795" s="19">
        <v>1</v>
      </c>
      <c r="G795" s="15">
        <f t="shared" ref="G795:H795" si="3029">G794</f>
        <v>100</v>
      </c>
      <c r="H795" s="15">
        <f t="shared" si="3029"/>
        <v>100</v>
      </c>
      <c r="I795" s="15">
        <v>2500</v>
      </c>
      <c r="J795" s="15">
        <v>25</v>
      </c>
      <c r="K795" s="15">
        <v>25</v>
      </c>
      <c r="L795" s="16"/>
      <c r="M795" s="15">
        <f t="shared" ref="M795:O795" si="3030">M794</f>
        <v>100</v>
      </c>
      <c r="N795" s="15">
        <f t="shared" si="3030"/>
        <v>0</v>
      </c>
      <c r="O795" s="15">
        <f t="shared" si="3030"/>
        <v>0</v>
      </c>
      <c r="P795" s="15">
        <v>100</v>
      </c>
      <c r="Q795" s="15">
        <f t="shared" ref="Q795:V795" si="3031">Q794</f>
        <v>0</v>
      </c>
      <c r="R795" s="15">
        <f t="shared" si="3031"/>
        <v>0</v>
      </c>
      <c r="S795" s="15">
        <f t="shared" si="3031"/>
        <v>0</v>
      </c>
      <c r="T795" s="15">
        <f t="shared" si="3031"/>
        <v>150</v>
      </c>
      <c r="U795" s="15">
        <f t="shared" si="3031"/>
        <v>0</v>
      </c>
      <c r="V795" s="15">
        <f t="shared" si="3031"/>
        <v>0</v>
      </c>
      <c r="W795" s="16"/>
      <c r="X795" s="15">
        <f t="shared" ref="X795:Z795" si="3032">X794</f>
        <v>100</v>
      </c>
      <c r="Y795" s="15">
        <f t="shared" si="3032"/>
        <v>0</v>
      </c>
      <c r="Z795" s="15">
        <f t="shared" si="3032"/>
        <v>0</v>
      </c>
      <c r="AA795" s="15">
        <v>100</v>
      </c>
      <c r="AB795" s="15">
        <f t="shared" ref="AB795:AI795" si="3033">AB794</f>
        <v>0</v>
      </c>
      <c r="AC795" s="15">
        <f t="shared" si="3033"/>
        <v>0</v>
      </c>
      <c r="AD795" s="15">
        <f t="shared" si="3033"/>
        <v>0</v>
      </c>
      <c r="AE795" s="15">
        <f t="shared" si="3033"/>
        <v>150</v>
      </c>
      <c r="AF795" s="15">
        <f t="shared" si="3033"/>
        <v>0</v>
      </c>
      <c r="AG795" s="15">
        <f t="shared" si="3033"/>
        <v>0</v>
      </c>
      <c r="AH795" s="15">
        <f t="shared" si="3033"/>
        <v>0</v>
      </c>
      <c r="AI795" s="15">
        <f t="shared" si="3033"/>
        <v>0</v>
      </c>
      <c r="AJ795" s="17"/>
      <c r="AK795" s="15">
        <f>AK794</f>
        <v>0</v>
      </c>
      <c r="AL795" s="15">
        <f>AL794</f>
        <v>0</v>
      </c>
      <c r="AM795" s="17"/>
      <c r="AN795" s="15">
        <f t="shared" ref="AN795:AX795" si="3034">AN794</f>
        <v>0</v>
      </c>
      <c r="AO795" s="15">
        <f t="shared" si="3034"/>
        <v>0</v>
      </c>
      <c r="AP795" s="15">
        <f t="shared" si="3034"/>
        <v>0</v>
      </c>
      <c r="AQ795" s="15">
        <f t="shared" si="3034"/>
        <v>0</v>
      </c>
      <c r="AR795" s="15">
        <f t="shared" si="3034"/>
        <v>0</v>
      </c>
      <c r="AS795" s="15">
        <f t="shared" si="3034"/>
        <v>0</v>
      </c>
      <c r="AT795" s="15">
        <f t="shared" si="3034"/>
        <v>0</v>
      </c>
      <c r="AU795" s="15">
        <f t="shared" si="3034"/>
        <v>0</v>
      </c>
      <c r="AV795" s="15">
        <f t="shared" si="3034"/>
        <v>0</v>
      </c>
      <c r="AW795" s="15">
        <f t="shared" si="3034"/>
        <v>0</v>
      </c>
      <c r="AX795" s="15">
        <f t="shared" si="3034"/>
        <v>0</v>
      </c>
      <c r="AY795" s="17"/>
      <c r="AZ795" s="15">
        <f t="shared" ref="AZ795:BE795" si="3035">AZ794</f>
        <v>6000</v>
      </c>
      <c r="BA795" s="15">
        <f t="shared" si="3035"/>
        <v>6000</v>
      </c>
      <c r="BB795" s="15">
        <v>0</v>
      </c>
      <c r="BC795" s="15">
        <f t="shared" si="3035"/>
        <v>0</v>
      </c>
      <c r="BD795" s="15">
        <f t="shared" si="3035"/>
        <v>0</v>
      </c>
      <c r="BE795" s="15">
        <f t="shared" si="3035"/>
        <v>250</v>
      </c>
      <c r="BF795" s="17"/>
      <c r="BG795" s="15">
        <f t="shared" ref="BG795:BH795" si="3036">BG794</f>
        <v>1000</v>
      </c>
      <c r="BH795" s="15">
        <f t="shared" si="3036"/>
        <v>750</v>
      </c>
      <c r="BI795" s="17"/>
      <c r="BJ795" s="22">
        <f>G795/G794</f>
        <v>1</v>
      </c>
      <c r="BK795" s="65">
        <f>BK794</f>
        <v>0</v>
      </c>
      <c r="BL795" s="65">
        <f>BL794</f>
        <v>0</v>
      </c>
      <c r="BM795" s="6">
        <f t="shared" si="3016"/>
        <v>118.25000000000001</v>
      </c>
      <c r="BN795" s="8">
        <f t="shared" si="3017"/>
        <v>149.0819326565707</v>
      </c>
      <c r="BO795" s="12">
        <f t="shared" si="3008"/>
        <v>132.77401303206696</v>
      </c>
      <c r="BP795" s="50">
        <f>(1-'#Constant'!$A$3)/($J795*'#Constant'!$B$3/'#Constant'!$C$3^($D795-1)+1)+'#Constant'!$A$3</f>
        <v>0.93162790697674425</v>
      </c>
      <c r="BQ795" s="4">
        <f t="shared" si="3018"/>
        <v>149.0819326565707</v>
      </c>
      <c r="BR795" s="50">
        <f>(1-'#Constant'!$A$3)/($K795*'#Constant'!$B$3/'#Constant'!$C$3^($D795-1)+1)+'#Constant'!$A$3</f>
        <v>0.93162790697674425</v>
      </c>
      <c r="BS795" s="4">
        <f t="shared" si="3019"/>
        <v>149.0819326565707</v>
      </c>
      <c r="BT795"/>
    </row>
    <row r="796" spans="1:72" x14ac:dyDescent="0.3">
      <c r="A796">
        <v>7013</v>
      </c>
      <c r="B796" s="18" t="str">
        <f>VLOOKUP(CONCATENATE("CREATURE_NAME_",A796),[1]Localization_Hero!$A:$E,2,FALSE)</f>
        <v>거대 얼음스켈레톤</v>
      </c>
      <c r="C796" t="s">
        <v>77</v>
      </c>
      <c r="D796">
        <v>1</v>
      </c>
      <c r="E796">
        <v>1</v>
      </c>
      <c r="F796" s="18">
        <v>1</v>
      </c>
      <c r="G796" s="10">
        <v>100</v>
      </c>
      <c r="H796" s="10">
        <v>100</v>
      </c>
      <c r="I796" s="10">
        <v>2500</v>
      </c>
      <c r="J796" s="10">
        <v>25</v>
      </c>
      <c r="K796" s="10">
        <v>25</v>
      </c>
      <c r="L796" s="2"/>
      <c r="M796" s="10">
        <v>100</v>
      </c>
      <c r="N796" s="10">
        <v>0</v>
      </c>
      <c r="O796" s="10">
        <v>0</v>
      </c>
      <c r="P796" s="10">
        <v>100</v>
      </c>
      <c r="Q796" s="10">
        <v>0</v>
      </c>
      <c r="R796" s="10">
        <v>0</v>
      </c>
      <c r="S796" s="10">
        <v>0</v>
      </c>
      <c r="T796" s="10">
        <v>150</v>
      </c>
      <c r="U796" s="10">
        <v>0</v>
      </c>
      <c r="V796" s="10">
        <v>0</v>
      </c>
      <c r="W796" s="2"/>
      <c r="X796" s="10">
        <v>100</v>
      </c>
      <c r="Y796" s="10">
        <v>0</v>
      </c>
      <c r="Z796" s="10">
        <v>0</v>
      </c>
      <c r="AA796" s="10">
        <v>100</v>
      </c>
      <c r="AB796" s="10">
        <v>0</v>
      </c>
      <c r="AC796" s="10">
        <v>0</v>
      </c>
      <c r="AD796" s="10">
        <v>0</v>
      </c>
      <c r="AE796" s="10">
        <v>150</v>
      </c>
      <c r="AF796" s="10">
        <v>0</v>
      </c>
      <c r="AG796" s="10">
        <v>0</v>
      </c>
      <c r="AH796" s="10">
        <v>0</v>
      </c>
      <c r="AI796" s="10">
        <v>0</v>
      </c>
      <c r="AJ796" s="3"/>
      <c r="AK796" s="10">
        <v>0</v>
      </c>
      <c r="AL796" s="10">
        <v>0</v>
      </c>
      <c r="AM796" s="3"/>
      <c r="AN796" s="10">
        <v>0</v>
      </c>
      <c r="AO796" s="10">
        <v>0</v>
      </c>
      <c r="AP796" s="10">
        <v>0</v>
      </c>
      <c r="AQ796" s="10">
        <v>0</v>
      </c>
      <c r="AR796" s="10">
        <v>0</v>
      </c>
      <c r="AS796" s="10">
        <v>0</v>
      </c>
      <c r="AT796" s="10">
        <v>0</v>
      </c>
      <c r="AU796" s="10">
        <v>0</v>
      </c>
      <c r="AV796" s="10">
        <v>0</v>
      </c>
      <c r="AW796" s="10">
        <v>0</v>
      </c>
      <c r="AX796" s="10">
        <v>0</v>
      </c>
      <c r="AY796" s="3"/>
      <c r="AZ796" s="10">
        <v>6000</v>
      </c>
      <c r="BA796" s="10">
        <v>6000</v>
      </c>
      <c r="BB796" s="10">
        <v>0</v>
      </c>
      <c r="BC796" s="10">
        <v>0</v>
      </c>
      <c r="BD796" s="10">
        <v>0</v>
      </c>
      <c r="BE796" s="10">
        <v>250</v>
      </c>
      <c r="BF796" s="3"/>
      <c r="BG796" s="10">
        <v>1000</v>
      </c>
      <c r="BH796" s="10">
        <v>1000</v>
      </c>
      <c r="BI796" s="3"/>
      <c r="BJ796" s="21">
        <v>1</v>
      </c>
      <c r="BK796" s="65">
        <v>0</v>
      </c>
      <c r="BL796" s="65">
        <v>0</v>
      </c>
      <c r="BM796" s="6">
        <f t="shared" si="3016"/>
        <v>118.25000000000001</v>
      </c>
      <c r="BN796" s="8">
        <f t="shared" si="3017"/>
        <v>149.0819326565707</v>
      </c>
      <c r="BO796" s="12">
        <f t="shared" si="3008"/>
        <v>132.77401303206696</v>
      </c>
      <c r="BP796" s="50">
        <f>(1-'#Constant'!$A$3)/($J796*'#Constant'!$B$3/'#Constant'!$C$3^($D796-1)+1)+'#Constant'!$A$3</f>
        <v>0.93162790697674425</v>
      </c>
      <c r="BQ796" s="4">
        <f t="shared" si="3018"/>
        <v>149.0819326565707</v>
      </c>
      <c r="BR796" s="50">
        <f>(1-'#Constant'!$A$3)/($K796*'#Constant'!$B$3/'#Constant'!$C$3^($D796-1)+1)+'#Constant'!$A$3</f>
        <v>0.93162790697674425</v>
      </c>
      <c r="BS796" s="4">
        <f t="shared" si="3019"/>
        <v>149.0819326565707</v>
      </c>
      <c r="BT796">
        <f>BO796/$BO$4*100</f>
        <v>100.91327609170268</v>
      </c>
    </row>
    <row r="797" spans="1:72" s="13" customFormat="1" ht="17.25" thickBot="1" x14ac:dyDescent="0.35">
      <c r="B797" s="20"/>
      <c r="D797" s="14">
        <v>1</v>
      </c>
      <c r="E797" s="14">
        <v>1</v>
      </c>
      <c r="F797" s="19">
        <v>1</v>
      </c>
      <c r="G797" s="15">
        <f t="shared" ref="G797:H797" si="3037">G796</f>
        <v>100</v>
      </c>
      <c r="H797" s="15">
        <f t="shared" si="3037"/>
        <v>100</v>
      </c>
      <c r="I797" s="15">
        <v>2500</v>
      </c>
      <c r="J797" s="15">
        <v>25</v>
      </c>
      <c r="K797" s="15">
        <v>25</v>
      </c>
      <c r="L797" s="16"/>
      <c r="M797" s="15">
        <f t="shared" ref="M797:O797" si="3038">M796</f>
        <v>100</v>
      </c>
      <c r="N797" s="15">
        <f t="shared" si="3038"/>
        <v>0</v>
      </c>
      <c r="O797" s="15">
        <f t="shared" si="3038"/>
        <v>0</v>
      </c>
      <c r="P797" s="15">
        <v>100</v>
      </c>
      <c r="Q797" s="15">
        <f t="shared" ref="Q797:V797" si="3039">Q796</f>
        <v>0</v>
      </c>
      <c r="R797" s="15">
        <f t="shared" si="3039"/>
        <v>0</v>
      </c>
      <c r="S797" s="15">
        <f t="shared" si="3039"/>
        <v>0</v>
      </c>
      <c r="T797" s="15">
        <f t="shared" si="3039"/>
        <v>150</v>
      </c>
      <c r="U797" s="15">
        <f t="shared" si="3039"/>
        <v>0</v>
      </c>
      <c r="V797" s="15">
        <f t="shared" si="3039"/>
        <v>0</v>
      </c>
      <c r="W797" s="16"/>
      <c r="X797" s="15">
        <f t="shared" ref="X797:Z797" si="3040">X796</f>
        <v>100</v>
      </c>
      <c r="Y797" s="15">
        <f t="shared" si="3040"/>
        <v>0</v>
      </c>
      <c r="Z797" s="15">
        <f t="shared" si="3040"/>
        <v>0</v>
      </c>
      <c r="AA797" s="15">
        <v>100</v>
      </c>
      <c r="AB797" s="15">
        <f t="shared" ref="AB797:AI797" si="3041">AB796</f>
        <v>0</v>
      </c>
      <c r="AC797" s="15">
        <f t="shared" si="3041"/>
        <v>0</v>
      </c>
      <c r="AD797" s="15">
        <f t="shared" si="3041"/>
        <v>0</v>
      </c>
      <c r="AE797" s="15">
        <f t="shared" si="3041"/>
        <v>150</v>
      </c>
      <c r="AF797" s="15">
        <f t="shared" si="3041"/>
        <v>0</v>
      </c>
      <c r="AG797" s="15">
        <f t="shared" si="3041"/>
        <v>0</v>
      </c>
      <c r="AH797" s="15">
        <f t="shared" si="3041"/>
        <v>0</v>
      </c>
      <c r="AI797" s="15">
        <f t="shared" si="3041"/>
        <v>0</v>
      </c>
      <c r="AJ797" s="17"/>
      <c r="AK797" s="15">
        <f>AK796</f>
        <v>0</v>
      </c>
      <c r="AL797" s="15">
        <f>AL796</f>
        <v>0</v>
      </c>
      <c r="AM797" s="17"/>
      <c r="AN797" s="15">
        <f t="shared" ref="AN797:AX797" si="3042">AN796</f>
        <v>0</v>
      </c>
      <c r="AO797" s="15">
        <f t="shared" si="3042"/>
        <v>0</v>
      </c>
      <c r="AP797" s="15">
        <f t="shared" si="3042"/>
        <v>0</v>
      </c>
      <c r="AQ797" s="15">
        <f t="shared" si="3042"/>
        <v>0</v>
      </c>
      <c r="AR797" s="15">
        <f t="shared" si="3042"/>
        <v>0</v>
      </c>
      <c r="AS797" s="15">
        <f t="shared" si="3042"/>
        <v>0</v>
      </c>
      <c r="AT797" s="15">
        <f t="shared" si="3042"/>
        <v>0</v>
      </c>
      <c r="AU797" s="15">
        <f t="shared" si="3042"/>
        <v>0</v>
      </c>
      <c r="AV797" s="15">
        <f t="shared" si="3042"/>
        <v>0</v>
      </c>
      <c r="AW797" s="15">
        <f t="shared" si="3042"/>
        <v>0</v>
      </c>
      <c r="AX797" s="15">
        <f t="shared" si="3042"/>
        <v>0</v>
      </c>
      <c r="AY797" s="17"/>
      <c r="AZ797" s="15">
        <f t="shared" ref="AZ797:BE799" si="3043">AZ796</f>
        <v>6000</v>
      </c>
      <c r="BA797" s="15">
        <f t="shared" si="3043"/>
        <v>6000</v>
      </c>
      <c r="BB797" s="15">
        <v>0</v>
      </c>
      <c r="BC797" s="15">
        <f t="shared" si="3043"/>
        <v>0</v>
      </c>
      <c r="BD797" s="15">
        <f t="shared" si="3043"/>
        <v>0</v>
      </c>
      <c r="BE797" s="15">
        <f t="shared" si="3043"/>
        <v>250</v>
      </c>
      <c r="BF797" s="17"/>
      <c r="BG797" s="15">
        <f t="shared" ref="BG797:BH799" si="3044">BG796</f>
        <v>1000</v>
      </c>
      <c r="BH797" s="15">
        <f t="shared" si="3044"/>
        <v>1000</v>
      </c>
      <c r="BI797" s="17"/>
      <c r="BJ797" s="22">
        <f>G797/G796</f>
        <v>1</v>
      </c>
      <c r="BK797" s="65">
        <f t="shared" ref="BK797:BL799" si="3045">BK796</f>
        <v>0</v>
      </c>
      <c r="BL797" s="65">
        <f t="shared" si="3045"/>
        <v>0</v>
      </c>
      <c r="BM797" s="6">
        <f t="shared" si="3016"/>
        <v>118.25000000000001</v>
      </c>
      <c r="BN797" s="8">
        <f t="shared" si="3017"/>
        <v>149.0819326565707</v>
      </c>
      <c r="BO797" s="12">
        <f t="shared" si="3008"/>
        <v>132.77401303206696</v>
      </c>
      <c r="BP797" s="50">
        <f>(1-'#Constant'!$A$3)/($J797*'#Constant'!$B$3/'#Constant'!$C$3^($D797-1)+1)+'#Constant'!$A$3</f>
        <v>0.93162790697674425</v>
      </c>
      <c r="BQ797" s="4">
        <f t="shared" si="3018"/>
        <v>149.0819326565707</v>
      </c>
      <c r="BR797" s="50">
        <f>(1-'#Constant'!$A$3)/($K797*'#Constant'!$B$3/'#Constant'!$C$3^($D797-1)+1)+'#Constant'!$A$3</f>
        <v>0.93162790697674425</v>
      </c>
      <c r="BS797" s="4">
        <f t="shared" si="3019"/>
        <v>149.0819326565707</v>
      </c>
      <c r="BT797"/>
    </row>
    <row r="798" spans="1:72" x14ac:dyDescent="0.3">
      <c r="A798">
        <v>7014</v>
      </c>
      <c r="B798" s="18" t="str">
        <f>VLOOKUP(CONCATENATE("CREATURE_NAME_",A798),[1]Localization_Hero!$A:$E,2,FALSE)</f>
        <v>고대 서리거인의 두개골</v>
      </c>
      <c r="C798" t="s">
        <v>79</v>
      </c>
      <c r="D798">
        <v>1</v>
      </c>
      <c r="E798">
        <v>1</v>
      </c>
      <c r="F798" s="18">
        <v>1</v>
      </c>
      <c r="G798" s="10">
        <v>100</v>
      </c>
      <c r="H798" s="10">
        <v>100</v>
      </c>
      <c r="I798" s="10">
        <v>2500</v>
      </c>
      <c r="J798" s="10">
        <v>25</v>
      </c>
      <c r="K798" s="10">
        <v>25</v>
      </c>
      <c r="L798" s="2"/>
      <c r="M798" s="10">
        <v>100</v>
      </c>
      <c r="N798" s="10">
        <v>0</v>
      </c>
      <c r="O798" s="10">
        <v>0</v>
      </c>
      <c r="P798" s="10">
        <v>100</v>
      </c>
      <c r="Q798" s="10">
        <v>0</v>
      </c>
      <c r="R798" s="10">
        <v>0</v>
      </c>
      <c r="S798" s="10">
        <v>0</v>
      </c>
      <c r="T798" s="10">
        <v>150</v>
      </c>
      <c r="U798" s="10">
        <v>0</v>
      </c>
      <c r="V798" s="10">
        <v>0</v>
      </c>
      <c r="W798" s="2"/>
      <c r="X798" s="10">
        <v>100</v>
      </c>
      <c r="Y798" s="10">
        <v>0</v>
      </c>
      <c r="Z798" s="10">
        <v>0</v>
      </c>
      <c r="AA798" s="10">
        <v>100</v>
      </c>
      <c r="AB798" s="10">
        <v>0</v>
      </c>
      <c r="AC798" s="10">
        <v>0</v>
      </c>
      <c r="AD798" s="10">
        <v>0</v>
      </c>
      <c r="AE798" s="10">
        <v>150</v>
      </c>
      <c r="AF798" s="10">
        <v>0</v>
      </c>
      <c r="AG798" s="10">
        <v>0</v>
      </c>
      <c r="AH798" s="10">
        <v>0</v>
      </c>
      <c r="AI798" s="10">
        <v>0</v>
      </c>
      <c r="AJ798" s="3"/>
      <c r="AK798" s="10">
        <v>0</v>
      </c>
      <c r="AL798" s="10">
        <v>0</v>
      </c>
      <c r="AM798" s="3"/>
      <c r="AN798" s="10">
        <v>0</v>
      </c>
      <c r="AO798" s="10">
        <v>0</v>
      </c>
      <c r="AP798" s="10">
        <v>0</v>
      </c>
      <c r="AQ798" s="10">
        <v>0</v>
      </c>
      <c r="AR798" s="10">
        <v>0</v>
      </c>
      <c r="AS798" s="10">
        <v>0</v>
      </c>
      <c r="AT798" s="10">
        <v>0</v>
      </c>
      <c r="AU798" s="10">
        <v>0</v>
      </c>
      <c r="AV798" s="10">
        <v>0</v>
      </c>
      <c r="AW798" s="10">
        <v>0</v>
      </c>
      <c r="AX798" s="10">
        <v>0</v>
      </c>
      <c r="AY798" s="3"/>
      <c r="AZ798" s="10">
        <v>6000</v>
      </c>
      <c r="BA798" s="10">
        <v>6000</v>
      </c>
      <c r="BB798" s="10">
        <v>0</v>
      </c>
      <c r="BC798" s="10">
        <v>0</v>
      </c>
      <c r="BD798" s="10">
        <v>0</v>
      </c>
      <c r="BE798" s="10">
        <v>250</v>
      </c>
      <c r="BF798" s="3"/>
      <c r="BG798" s="10">
        <v>1000</v>
      </c>
      <c r="BH798" s="10">
        <v>2000</v>
      </c>
      <c r="BI798" s="3"/>
      <c r="BJ798" s="21">
        <v>1</v>
      </c>
      <c r="BK798" s="65">
        <v>0</v>
      </c>
      <c r="BL798" s="65">
        <v>0</v>
      </c>
      <c r="BM798" s="6">
        <f t="shared" si="3016"/>
        <v>118.25000000000001</v>
      </c>
      <c r="BN798" s="8">
        <f t="shared" si="3017"/>
        <v>149.0819326565707</v>
      </c>
      <c r="BO798" s="12">
        <f t="shared" si="3008"/>
        <v>132.77401303206696</v>
      </c>
      <c r="BP798" s="50">
        <f>(1-'#Constant'!$A$3)/($J798*'#Constant'!$B$3/'#Constant'!$C$3^($D798-1)+1)+'#Constant'!$A$3</f>
        <v>0.93162790697674425</v>
      </c>
      <c r="BQ798" s="4">
        <f t="shared" si="3018"/>
        <v>149.0819326565707</v>
      </c>
      <c r="BR798" s="50">
        <f>(1-'#Constant'!$A$3)/($K798*'#Constant'!$B$3/'#Constant'!$C$3^($D798-1)+1)+'#Constant'!$A$3</f>
        <v>0.93162790697674425</v>
      </c>
      <c r="BS798" s="4">
        <f t="shared" si="3019"/>
        <v>149.0819326565707</v>
      </c>
      <c r="BT798">
        <f>BO798/$BO$4*100</f>
        <v>100.91327609170268</v>
      </c>
    </row>
    <row r="799" spans="1:72" s="13" customFormat="1" ht="17.25" thickBot="1" x14ac:dyDescent="0.35">
      <c r="B799" s="20"/>
      <c r="D799" s="14">
        <v>1</v>
      </c>
      <c r="E799" s="14">
        <v>1</v>
      </c>
      <c r="F799" s="19">
        <v>1</v>
      </c>
      <c r="G799" s="15">
        <f t="shared" ref="G799:H799" si="3046">G798</f>
        <v>100</v>
      </c>
      <c r="H799" s="15">
        <f t="shared" si="3046"/>
        <v>100</v>
      </c>
      <c r="I799" s="15">
        <v>2500</v>
      </c>
      <c r="J799" s="15">
        <v>25</v>
      </c>
      <c r="K799" s="15">
        <v>25</v>
      </c>
      <c r="L799" s="16"/>
      <c r="M799" s="15">
        <f t="shared" ref="M799:O799" si="3047">M798</f>
        <v>100</v>
      </c>
      <c r="N799" s="15">
        <f t="shared" si="3047"/>
        <v>0</v>
      </c>
      <c r="O799" s="15">
        <f t="shared" si="3047"/>
        <v>0</v>
      </c>
      <c r="P799" s="15">
        <v>100</v>
      </c>
      <c r="Q799" s="15">
        <f t="shared" ref="Q799:V799" si="3048">Q798</f>
        <v>0</v>
      </c>
      <c r="R799" s="15">
        <f t="shared" si="3048"/>
        <v>0</v>
      </c>
      <c r="S799" s="15">
        <f t="shared" si="3048"/>
        <v>0</v>
      </c>
      <c r="T799" s="15">
        <f t="shared" si="3048"/>
        <v>150</v>
      </c>
      <c r="U799" s="15">
        <f t="shared" si="3048"/>
        <v>0</v>
      </c>
      <c r="V799" s="15">
        <f t="shared" si="3048"/>
        <v>0</v>
      </c>
      <c r="W799" s="16"/>
      <c r="X799" s="15">
        <f t="shared" ref="X799:Z799" si="3049">X798</f>
        <v>100</v>
      </c>
      <c r="Y799" s="15">
        <f t="shared" si="3049"/>
        <v>0</v>
      </c>
      <c r="Z799" s="15">
        <f t="shared" si="3049"/>
        <v>0</v>
      </c>
      <c r="AA799" s="15">
        <v>100</v>
      </c>
      <c r="AB799" s="15">
        <f t="shared" ref="AB799:AI799" si="3050">AB798</f>
        <v>0</v>
      </c>
      <c r="AC799" s="15">
        <f t="shared" si="3050"/>
        <v>0</v>
      </c>
      <c r="AD799" s="15">
        <f t="shared" si="3050"/>
        <v>0</v>
      </c>
      <c r="AE799" s="15">
        <f t="shared" si="3050"/>
        <v>150</v>
      </c>
      <c r="AF799" s="15">
        <f t="shared" si="3050"/>
        <v>0</v>
      </c>
      <c r="AG799" s="15">
        <f t="shared" si="3050"/>
        <v>0</v>
      </c>
      <c r="AH799" s="15">
        <f t="shared" si="3050"/>
        <v>0</v>
      </c>
      <c r="AI799" s="15">
        <f t="shared" si="3050"/>
        <v>0</v>
      </c>
      <c r="AJ799" s="17"/>
      <c r="AK799" s="15">
        <f>AK798</f>
        <v>0</v>
      </c>
      <c r="AL799" s="15">
        <f>AL798</f>
        <v>0</v>
      </c>
      <c r="AM799" s="17"/>
      <c r="AN799" s="15">
        <f t="shared" ref="AN799:AX799" si="3051">AN798</f>
        <v>0</v>
      </c>
      <c r="AO799" s="15">
        <f t="shared" si="3051"/>
        <v>0</v>
      </c>
      <c r="AP799" s="15">
        <f t="shared" si="3051"/>
        <v>0</v>
      </c>
      <c r="AQ799" s="15">
        <f t="shared" si="3051"/>
        <v>0</v>
      </c>
      <c r="AR799" s="15">
        <f t="shared" si="3051"/>
        <v>0</v>
      </c>
      <c r="AS799" s="15">
        <f t="shared" si="3051"/>
        <v>0</v>
      </c>
      <c r="AT799" s="15">
        <f t="shared" si="3051"/>
        <v>0</v>
      </c>
      <c r="AU799" s="15">
        <f t="shared" si="3051"/>
        <v>0</v>
      </c>
      <c r="AV799" s="15">
        <f t="shared" si="3051"/>
        <v>0</v>
      </c>
      <c r="AW799" s="15">
        <f t="shared" si="3051"/>
        <v>0</v>
      </c>
      <c r="AX799" s="15">
        <f t="shared" si="3051"/>
        <v>0</v>
      </c>
      <c r="AY799" s="17"/>
      <c r="AZ799" s="15">
        <f t="shared" si="3043"/>
        <v>6000</v>
      </c>
      <c r="BA799" s="15">
        <f t="shared" si="3043"/>
        <v>6000</v>
      </c>
      <c r="BB799" s="15">
        <v>0</v>
      </c>
      <c r="BC799" s="15">
        <f t="shared" si="3043"/>
        <v>0</v>
      </c>
      <c r="BD799" s="15">
        <f t="shared" si="3043"/>
        <v>0</v>
      </c>
      <c r="BE799" s="15">
        <f t="shared" si="3043"/>
        <v>250</v>
      </c>
      <c r="BF799" s="17"/>
      <c r="BG799" s="15">
        <f t="shared" si="3044"/>
        <v>1000</v>
      </c>
      <c r="BH799" s="15">
        <f t="shared" si="3044"/>
        <v>2000</v>
      </c>
      <c r="BI799" s="17"/>
      <c r="BJ799" s="22">
        <f>G799/G798</f>
        <v>1</v>
      </c>
      <c r="BK799" s="65">
        <f t="shared" si="3045"/>
        <v>0</v>
      </c>
      <c r="BL799" s="65">
        <f t="shared" si="3045"/>
        <v>0</v>
      </c>
      <c r="BM799" s="6">
        <f t="shared" si="3016"/>
        <v>118.25000000000001</v>
      </c>
      <c r="BN799" s="8">
        <f t="shared" si="3017"/>
        <v>149.0819326565707</v>
      </c>
      <c r="BO799" s="12">
        <f t="shared" si="3008"/>
        <v>132.77401303206696</v>
      </c>
      <c r="BP799" s="50">
        <f>(1-'#Constant'!$A$3)/($J799*'#Constant'!$B$3/'#Constant'!$C$3^($D799-1)+1)+'#Constant'!$A$3</f>
        <v>0.93162790697674425</v>
      </c>
      <c r="BQ799" s="4">
        <f t="shared" si="3018"/>
        <v>149.0819326565707</v>
      </c>
      <c r="BR799" s="50">
        <f>(1-'#Constant'!$A$3)/($K799*'#Constant'!$B$3/'#Constant'!$C$3^($D799-1)+1)+'#Constant'!$A$3</f>
        <v>0.93162790697674425</v>
      </c>
      <c r="BS799" s="4">
        <f t="shared" si="3019"/>
        <v>149.0819326565707</v>
      </c>
      <c r="BT799"/>
    </row>
    <row r="800" spans="1:72" x14ac:dyDescent="0.3">
      <c r="A800">
        <v>7015</v>
      </c>
      <c r="B800" s="18" t="str">
        <f>VLOOKUP(CONCATENATE("CREATURE_NAME_",A800),[1]Localization_Hero!$A:$E,2,FALSE)</f>
        <v>할로윈 스켈레톤 전사</v>
      </c>
      <c r="C800" t="s">
        <v>81</v>
      </c>
      <c r="D800">
        <v>1</v>
      </c>
      <c r="E800">
        <v>1</v>
      </c>
      <c r="F800" s="18">
        <v>1</v>
      </c>
      <c r="G800" s="10">
        <v>100</v>
      </c>
      <c r="H800" s="10">
        <v>100</v>
      </c>
      <c r="I800" s="10">
        <v>2500</v>
      </c>
      <c r="J800" s="10">
        <v>25</v>
      </c>
      <c r="K800" s="10">
        <v>25</v>
      </c>
      <c r="L800" s="2"/>
      <c r="M800" s="10">
        <v>100</v>
      </c>
      <c r="N800" s="10">
        <v>0</v>
      </c>
      <c r="O800" s="10">
        <v>0</v>
      </c>
      <c r="P800" s="10">
        <v>100</v>
      </c>
      <c r="Q800" s="10">
        <v>0</v>
      </c>
      <c r="R800" s="10">
        <v>0</v>
      </c>
      <c r="S800" s="10">
        <v>0</v>
      </c>
      <c r="T800" s="10">
        <v>150</v>
      </c>
      <c r="U800" s="10">
        <v>0</v>
      </c>
      <c r="V800" s="10">
        <v>0</v>
      </c>
      <c r="W800" s="2"/>
      <c r="X800" s="10">
        <v>100</v>
      </c>
      <c r="Y800" s="10">
        <v>0</v>
      </c>
      <c r="Z800" s="10">
        <v>0</v>
      </c>
      <c r="AA800" s="10">
        <v>100</v>
      </c>
      <c r="AB800" s="10">
        <v>0</v>
      </c>
      <c r="AC800" s="10">
        <v>0</v>
      </c>
      <c r="AD800" s="10">
        <v>0</v>
      </c>
      <c r="AE800" s="10">
        <v>150</v>
      </c>
      <c r="AF800" s="10">
        <v>0</v>
      </c>
      <c r="AG800" s="10">
        <v>0</v>
      </c>
      <c r="AH800" s="10">
        <v>0</v>
      </c>
      <c r="AI800" s="10">
        <v>0</v>
      </c>
      <c r="AJ800" s="3"/>
      <c r="AK800" s="10">
        <v>0</v>
      </c>
      <c r="AL800" s="10">
        <v>0</v>
      </c>
      <c r="AM800" s="3"/>
      <c r="AN800" s="10">
        <v>0</v>
      </c>
      <c r="AO800" s="10">
        <v>0</v>
      </c>
      <c r="AP800" s="10">
        <v>0</v>
      </c>
      <c r="AQ800" s="10">
        <v>0</v>
      </c>
      <c r="AR800" s="10">
        <v>0</v>
      </c>
      <c r="AS800" s="10">
        <v>0</v>
      </c>
      <c r="AT800" s="10">
        <v>0</v>
      </c>
      <c r="AU800" s="10">
        <v>0</v>
      </c>
      <c r="AV800" s="10">
        <v>0</v>
      </c>
      <c r="AW800" s="10">
        <v>0</v>
      </c>
      <c r="AX800" s="10">
        <v>0</v>
      </c>
      <c r="AY800" s="3"/>
      <c r="AZ800" s="10">
        <v>6000</v>
      </c>
      <c r="BA800" s="10">
        <v>6000</v>
      </c>
      <c r="BB800" s="10">
        <v>0</v>
      </c>
      <c r="BC800" s="10">
        <v>0</v>
      </c>
      <c r="BD800" s="10">
        <v>0</v>
      </c>
      <c r="BE800" s="10">
        <v>250</v>
      </c>
      <c r="BF800" s="3"/>
      <c r="BG800" s="10">
        <v>1000</v>
      </c>
      <c r="BH800" s="10">
        <v>575</v>
      </c>
      <c r="BI800" s="3"/>
      <c r="BJ800" s="21">
        <v>1</v>
      </c>
      <c r="BK800" s="65">
        <v>0</v>
      </c>
      <c r="BL800" s="65">
        <v>0</v>
      </c>
      <c r="BM800" s="6">
        <f t="shared" si="3016"/>
        <v>118.25000000000001</v>
      </c>
      <c r="BN800" s="8">
        <f t="shared" si="3017"/>
        <v>149.0819326565707</v>
      </c>
      <c r="BO800" s="12">
        <f t="shared" si="3008"/>
        <v>132.77401303206696</v>
      </c>
      <c r="BP800" s="50">
        <f>(1-'#Constant'!$A$3)/($J800*'#Constant'!$B$3/'#Constant'!$C$3^($D800-1)+1)+'#Constant'!$A$3</f>
        <v>0.93162790697674425</v>
      </c>
      <c r="BQ800" s="4">
        <f t="shared" si="3018"/>
        <v>149.0819326565707</v>
      </c>
      <c r="BR800" s="50">
        <f>(1-'#Constant'!$A$3)/($K800*'#Constant'!$B$3/'#Constant'!$C$3^($D800-1)+1)+'#Constant'!$A$3</f>
        <v>0.93162790697674425</v>
      </c>
      <c r="BS800" s="4">
        <f t="shared" si="3019"/>
        <v>149.0819326565707</v>
      </c>
      <c r="BT800">
        <f>BO800/$BO$4*100</f>
        <v>100.91327609170268</v>
      </c>
    </row>
    <row r="801" spans="1:72" s="13" customFormat="1" ht="17.25" thickBot="1" x14ac:dyDescent="0.35">
      <c r="B801" s="20"/>
      <c r="D801" s="14">
        <v>1</v>
      </c>
      <c r="E801" s="14">
        <v>1</v>
      </c>
      <c r="F801" s="19">
        <v>1</v>
      </c>
      <c r="G801" s="15">
        <f t="shared" ref="G801:H801" si="3052">G800</f>
        <v>100</v>
      </c>
      <c r="H801" s="15">
        <f t="shared" si="3052"/>
        <v>100</v>
      </c>
      <c r="I801" s="15">
        <v>2500</v>
      </c>
      <c r="J801" s="15">
        <v>25</v>
      </c>
      <c r="K801" s="15">
        <v>25</v>
      </c>
      <c r="L801" s="16"/>
      <c r="M801" s="15">
        <f t="shared" ref="M801:O801" si="3053">M800</f>
        <v>100</v>
      </c>
      <c r="N801" s="15">
        <f t="shared" si="3053"/>
        <v>0</v>
      </c>
      <c r="O801" s="15">
        <f t="shared" si="3053"/>
        <v>0</v>
      </c>
      <c r="P801" s="15">
        <v>100</v>
      </c>
      <c r="Q801" s="15">
        <f t="shared" ref="Q801:V801" si="3054">Q800</f>
        <v>0</v>
      </c>
      <c r="R801" s="15">
        <f t="shared" si="3054"/>
        <v>0</v>
      </c>
      <c r="S801" s="15">
        <f t="shared" si="3054"/>
        <v>0</v>
      </c>
      <c r="T801" s="15">
        <f t="shared" si="3054"/>
        <v>150</v>
      </c>
      <c r="U801" s="15">
        <f t="shared" si="3054"/>
        <v>0</v>
      </c>
      <c r="V801" s="15">
        <f t="shared" si="3054"/>
        <v>0</v>
      </c>
      <c r="W801" s="16"/>
      <c r="X801" s="15">
        <f t="shared" ref="X801:Z801" si="3055">X800</f>
        <v>100</v>
      </c>
      <c r="Y801" s="15">
        <f t="shared" si="3055"/>
        <v>0</v>
      </c>
      <c r="Z801" s="15">
        <f t="shared" si="3055"/>
        <v>0</v>
      </c>
      <c r="AA801" s="15">
        <v>100</v>
      </c>
      <c r="AB801" s="15">
        <f t="shared" ref="AB801:AI801" si="3056">AB800</f>
        <v>0</v>
      </c>
      <c r="AC801" s="15">
        <f t="shared" si="3056"/>
        <v>0</v>
      </c>
      <c r="AD801" s="15">
        <f t="shared" si="3056"/>
        <v>0</v>
      </c>
      <c r="AE801" s="15">
        <f t="shared" si="3056"/>
        <v>150</v>
      </c>
      <c r="AF801" s="15">
        <f t="shared" si="3056"/>
        <v>0</v>
      </c>
      <c r="AG801" s="15">
        <f t="shared" si="3056"/>
        <v>0</v>
      </c>
      <c r="AH801" s="15">
        <f t="shared" si="3056"/>
        <v>0</v>
      </c>
      <c r="AI801" s="15">
        <f t="shared" si="3056"/>
        <v>0</v>
      </c>
      <c r="AJ801" s="17"/>
      <c r="AK801" s="15">
        <f>AK800</f>
        <v>0</v>
      </c>
      <c r="AL801" s="15">
        <f>AL800</f>
        <v>0</v>
      </c>
      <c r="AM801" s="17"/>
      <c r="AN801" s="15">
        <f t="shared" ref="AN801:AX801" si="3057">AN800</f>
        <v>0</v>
      </c>
      <c r="AO801" s="15">
        <f t="shared" si="3057"/>
        <v>0</v>
      </c>
      <c r="AP801" s="15">
        <f t="shared" si="3057"/>
        <v>0</v>
      </c>
      <c r="AQ801" s="15">
        <f t="shared" si="3057"/>
        <v>0</v>
      </c>
      <c r="AR801" s="15">
        <f t="shared" si="3057"/>
        <v>0</v>
      </c>
      <c r="AS801" s="15">
        <f t="shared" si="3057"/>
        <v>0</v>
      </c>
      <c r="AT801" s="15">
        <f t="shared" si="3057"/>
        <v>0</v>
      </c>
      <c r="AU801" s="15">
        <f t="shared" si="3057"/>
        <v>0</v>
      </c>
      <c r="AV801" s="15">
        <f t="shared" si="3057"/>
        <v>0</v>
      </c>
      <c r="AW801" s="15">
        <f t="shared" si="3057"/>
        <v>0</v>
      </c>
      <c r="AX801" s="15">
        <f t="shared" si="3057"/>
        <v>0</v>
      </c>
      <c r="AY801" s="17"/>
      <c r="AZ801" s="15">
        <f t="shared" ref="AZ801:BA801" si="3058">AZ800</f>
        <v>6000</v>
      </c>
      <c r="BA801" s="15">
        <f t="shared" si="3058"/>
        <v>6000</v>
      </c>
      <c r="BB801" s="15">
        <v>0</v>
      </c>
      <c r="BC801" s="15">
        <f t="shared" ref="BC801:BE801" si="3059">BC800</f>
        <v>0</v>
      </c>
      <c r="BD801" s="15">
        <f t="shared" si="3059"/>
        <v>0</v>
      </c>
      <c r="BE801" s="15">
        <f t="shared" si="3059"/>
        <v>250</v>
      </c>
      <c r="BF801" s="17"/>
      <c r="BG801" s="15">
        <f t="shared" ref="BG801:BH801" si="3060">BG800</f>
        <v>1000</v>
      </c>
      <c r="BH801" s="15">
        <f t="shared" si="3060"/>
        <v>575</v>
      </c>
      <c r="BI801" s="17"/>
      <c r="BJ801" s="22">
        <f>G801/G800</f>
        <v>1</v>
      </c>
      <c r="BK801" s="65">
        <f>BK800</f>
        <v>0</v>
      </c>
      <c r="BL801" s="65">
        <f>BL800</f>
        <v>0</v>
      </c>
      <c r="BM801" s="6">
        <f t="shared" si="3016"/>
        <v>118.25000000000001</v>
      </c>
      <c r="BN801" s="8">
        <f t="shared" si="3017"/>
        <v>149.0819326565707</v>
      </c>
      <c r="BO801" s="12">
        <f t="shared" si="3008"/>
        <v>132.77401303206696</v>
      </c>
      <c r="BP801" s="50">
        <f>(1-'#Constant'!$A$3)/($J801*'#Constant'!$B$3/'#Constant'!$C$3^($D801-1)+1)+'#Constant'!$A$3</f>
        <v>0.93162790697674425</v>
      </c>
      <c r="BQ801" s="4">
        <f t="shared" si="3018"/>
        <v>149.0819326565707</v>
      </c>
      <c r="BR801" s="50">
        <f>(1-'#Constant'!$A$3)/($K801*'#Constant'!$B$3/'#Constant'!$C$3^($D801-1)+1)+'#Constant'!$A$3</f>
        <v>0.93162790697674425</v>
      </c>
      <c r="BS801" s="4">
        <f t="shared" si="3019"/>
        <v>149.0819326565707</v>
      </c>
      <c r="BT801"/>
    </row>
    <row r="802" spans="1:72" x14ac:dyDescent="0.3">
      <c r="A802">
        <v>7016</v>
      </c>
      <c r="B802" s="18" t="str">
        <f>VLOOKUP(CONCATENATE("CREATURE_NAME_",A802),[1]Localization_Hero!$A:$E,2,FALSE)</f>
        <v>할로윈 스켈레톤 궁수</v>
      </c>
      <c r="C802" t="s">
        <v>82</v>
      </c>
      <c r="D802">
        <v>1</v>
      </c>
      <c r="E802">
        <v>1</v>
      </c>
      <c r="F802" s="18">
        <v>1</v>
      </c>
      <c r="G802" s="10">
        <v>100</v>
      </c>
      <c r="H802" s="10">
        <v>100</v>
      </c>
      <c r="I802" s="10">
        <v>2500</v>
      </c>
      <c r="J802" s="10">
        <v>25</v>
      </c>
      <c r="K802" s="10">
        <v>25</v>
      </c>
      <c r="L802" s="2"/>
      <c r="M802" s="10">
        <v>100</v>
      </c>
      <c r="N802" s="10">
        <v>0</v>
      </c>
      <c r="O802" s="10">
        <v>0</v>
      </c>
      <c r="P802" s="10">
        <v>100</v>
      </c>
      <c r="Q802" s="10">
        <v>0</v>
      </c>
      <c r="R802" s="10">
        <v>0</v>
      </c>
      <c r="S802" s="10">
        <v>0</v>
      </c>
      <c r="T802" s="10">
        <v>150</v>
      </c>
      <c r="U802" s="10">
        <v>0</v>
      </c>
      <c r="V802" s="10">
        <v>0</v>
      </c>
      <c r="W802" s="2"/>
      <c r="X802" s="10">
        <v>100</v>
      </c>
      <c r="Y802" s="10">
        <v>0</v>
      </c>
      <c r="Z802" s="10">
        <v>0</v>
      </c>
      <c r="AA802" s="10">
        <v>100</v>
      </c>
      <c r="AB802" s="10">
        <v>0</v>
      </c>
      <c r="AC802" s="10">
        <v>0</v>
      </c>
      <c r="AD802" s="10">
        <v>0</v>
      </c>
      <c r="AE802" s="10">
        <v>150</v>
      </c>
      <c r="AF802" s="10">
        <v>0</v>
      </c>
      <c r="AG802" s="10">
        <v>0</v>
      </c>
      <c r="AH802" s="10">
        <v>0</v>
      </c>
      <c r="AI802" s="10">
        <v>0</v>
      </c>
      <c r="AJ802" s="3"/>
      <c r="AK802" s="10">
        <v>0</v>
      </c>
      <c r="AL802" s="10">
        <v>0</v>
      </c>
      <c r="AM802" s="3"/>
      <c r="AN802" s="10">
        <v>0</v>
      </c>
      <c r="AO802" s="10">
        <v>0</v>
      </c>
      <c r="AP802" s="10">
        <v>0</v>
      </c>
      <c r="AQ802" s="10">
        <v>0</v>
      </c>
      <c r="AR802" s="10">
        <v>0</v>
      </c>
      <c r="AS802" s="10">
        <v>0</v>
      </c>
      <c r="AT802" s="10">
        <v>0</v>
      </c>
      <c r="AU802" s="10">
        <v>0</v>
      </c>
      <c r="AV802" s="10">
        <v>0</v>
      </c>
      <c r="AW802" s="10">
        <v>0</v>
      </c>
      <c r="AX802" s="10">
        <v>0</v>
      </c>
      <c r="AY802" s="3"/>
      <c r="AZ802" s="10">
        <v>6000</v>
      </c>
      <c r="BA802" s="10">
        <v>6000</v>
      </c>
      <c r="BB802" s="10">
        <v>0</v>
      </c>
      <c r="BC802" s="10">
        <v>0</v>
      </c>
      <c r="BD802" s="10">
        <v>0</v>
      </c>
      <c r="BE802" s="10">
        <v>250</v>
      </c>
      <c r="BF802" s="3"/>
      <c r="BG802" s="10">
        <v>1000</v>
      </c>
      <c r="BH802" s="10">
        <v>750</v>
      </c>
      <c r="BI802" s="3"/>
      <c r="BJ802" s="21">
        <v>1</v>
      </c>
      <c r="BK802" s="65">
        <v>0</v>
      </c>
      <c r="BL802" s="65">
        <v>0</v>
      </c>
      <c r="BM802" s="6">
        <f t="shared" si="3016"/>
        <v>118.25000000000001</v>
      </c>
      <c r="BN802" s="8">
        <f t="shared" si="3017"/>
        <v>149.0819326565707</v>
      </c>
      <c r="BO802" s="12">
        <f t="shared" si="3008"/>
        <v>132.77401303206696</v>
      </c>
      <c r="BP802" s="50">
        <f>(1-'#Constant'!$A$3)/($J802*'#Constant'!$B$3/'#Constant'!$C$3^($D802-1)+1)+'#Constant'!$A$3</f>
        <v>0.93162790697674425</v>
      </c>
      <c r="BQ802" s="4">
        <f t="shared" si="3018"/>
        <v>149.0819326565707</v>
      </c>
      <c r="BR802" s="50">
        <f>(1-'#Constant'!$A$3)/($K802*'#Constant'!$B$3/'#Constant'!$C$3^($D802-1)+1)+'#Constant'!$A$3</f>
        <v>0.93162790697674425</v>
      </c>
      <c r="BS802" s="4">
        <f t="shared" si="3019"/>
        <v>149.0819326565707</v>
      </c>
      <c r="BT802">
        <f>BO802/$BO$4*100</f>
        <v>100.91327609170268</v>
      </c>
    </row>
    <row r="803" spans="1:72" s="13" customFormat="1" ht="17.25" thickBot="1" x14ac:dyDescent="0.35">
      <c r="B803" s="20"/>
      <c r="D803" s="14">
        <v>1</v>
      </c>
      <c r="E803" s="14">
        <v>1</v>
      </c>
      <c r="F803" s="19">
        <v>1</v>
      </c>
      <c r="G803" s="15">
        <f t="shared" ref="G803:H803" si="3061">G802</f>
        <v>100</v>
      </c>
      <c r="H803" s="15">
        <f t="shared" si="3061"/>
        <v>100</v>
      </c>
      <c r="I803" s="15">
        <v>2500</v>
      </c>
      <c r="J803" s="15">
        <v>25</v>
      </c>
      <c r="K803" s="15">
        <v>25</v>
      </c>
      <c r="L803" s="16"/>
      <c r="M803" s="15">
        <f t="shared" ref="M803:O803" si="3062">M802</f>
        <v>100</v>
      </c>
      <c r="N803" s="15">
        <f t="shared" si="3062"/>
        <v>0</v>
      </c>
      <c r="O803" s="15">
        <f t="shared" si="3062"/>
        <v>0</v>
      </c>
      <c r="P803" s="15">
        <v>100</v>
      </c>
      <c r="Q803" s="15">
        <f t="shared" ref="Q803:V803" si="3063">Q802</f>
        <v>0</v>
      </c>
      <c r="R803" s="15">
        <f t="shared" si="3063"/>
        <v>0</v>
      </c>
      <c r="S803" s="15">
        <f t="shared" si="3063"/>
        <v>0</v>
      </c>
      <c r="T803" s="15">
        <f t="shared" si="3063"/>
        <v>150</v>
      </c>
      <c r="U803" s="15">
        <f t="shared" si="3063"/>
        <v>0</v>
      </c>
      <c r="V803" s="15">
        <f t="shared" si="3063"/>
        <v>0</v>
      </c>
      <c r="W803" s="16"/>
      <c r="X803" s="15">
        <f t="shared" ref="X803:Z803" si="3064">X802</f>
        <v>100</v>
      </c>
      <c r="Y803" s="15">
        <f t="shared" si="3064"/>
        <v>0</v>
      </c>
      <c r="Z803" s="15">
        <f t="shared" si="3064"/>
        <v>0</v>
      </c>
      <c r="AA803" s="15">
        <v>100</v>
      </c>
      <c r="AB803" s="15">
        <f t="shared" ref="AB803:AI803" si="3065">AB802</f>
        <v>0</v>
      </c>
      <c r="AC803" s="15">
        <f t="shared" si="3065"/>
        <v>0</v>
      </c>
      <c r="AD803" s="15">
        <f t="shared" si="3065"/>
        <v>0</v>
      </c>
      <c r="AE803" s="15">
        <f t="shared" si="3065"/>
        <v>150</v>
      </c>
      <c r="AF803" s="15">
        <f t="shared" si="3065"/>
        <v>0</v>
      </c>
      <c r="AG803" s="15">
        <f t="shared" si="3065"/>
        <v>0</v>
      </c>
      <c r="AH803" s="15">
        <f t="shared" si="3065"/>
        <v>0</v>
      </c>
      <c r="AI803" s="15">
        <f t="shared" si="3065"/>
        <v>0</v>
      </c>
      <c r="AJ803" s="17"/>
      <c r="AK803" s="15">
        <f>AK802</f>
        <v>0</v>
      </c>
      <c r="AL803" s="15">
        <f>AL802</f>
        <v>0</v>
      </c>
      <c r="AM803" s="17"/>
      <c r="AN803" s="15">
        <f t="shared" ref="AN803:AX803" si="3066">AN802</f>
        <v>0</v>
      </c>
      <c r="AO803" s="15">
        <f t="shared" si="3066"/>
        <v>0</v>
      </c>
      <c r="AP803" s="15">
        <f t="shared" si="3066"/>
        <v>0</v>
      </c>
      <c r="AQ803" s="15">
        <f t="shared" si="3066"/>
        <v>0</v>
      </c>
      <c r="AR803" s="15">
        <f t="shared" si="3066"/>
        <v>0</v>
      </c>
      <c r="AS803" s="15">
        <f t="shared" si="3066"/>
        <v>0</v>
      </c>
      <c r="AT803" s="15">
        <f t="shared" si="3066"/>
        <v>0</v>
      </c>
      <c r="AU803" s="15">
        <f t="shared" si="3066"/>
        <v>0</v>
      </c>
      <c r="AV803" s="15">
        <f t="shared" si="3066"/>
        <v>0</v>
      </c>
      <c r="AW803" s="15">
        <f t="shared" si="3066"/>
        <v>0</v>
      </c>
      <c r="AX803" s="15">
        <f t="shared" si="3066"/>
        <v>0</v>
      </c>
      <c r="AY803" s="17"/>
      <c r="AZ803" s="15">
        <f t="shared" ref="AZ803:BA803" si="3067">AZ802</f>
        <v>6000</v>
      </c>
      <c r="BA803" s="15">
        <f t="shared" si="3067"/>
        <v>6000</v>
      </c>
      <c r="BB803" s="15">
        <v>0</v>
      </c>
      <c r="BC803" s="15">
        <f t="shared" ref="BC803:BE803" si="3068">BC802</f>
        <v>0</v>
      </c>
      <c r="BD803" s="15">
        <f t="shared" si="3068"/>
        <v>0</v>
      </c>
      <c r="BE803" s="15">
        <f t="shared" si="3068"/>
        <v>250</v>
      </c>
      <c r="BF803" s="17"/>
      <c r="BG803" s="15">
        <f t="shared" ref="BG803:BH803" si="3069">BG802</f>
        <v>1000</v>
      </c>
      <c r="BH803" s="15">
        <f t="shared" si="3069"/>
        <v>750</v>
      </c>
      <c r="BI803" s="17"/>
      <c r="BJ803" s="22">
        <f>G803/G802</f>
        <v>1</v>
      </c>
      <c r="BK803" s="65">
        <f t="shared" ref="BK803:BL803" si="3070">BK802</f>
        <v>0</v>
      </c>
      <c r="BL803" s="65">
        <f t="shared" si="3070"/>
        <v>0</v>
      </c>
      <c r="BM803" s="6">
        <f t="shared" si="3016"/>
        <v>118.25000000000001</v>
      </c>
      <c r="BN803" s="8">
        <f t="shared" si="3017"/>
        <v>149.0819326565707</v>
      </c>
      <c r="BO803" s="12">
        <f t="shared" si="3008"/>
        <v>132.77401303206696</v>
      </c>
      <c r="BP803" s="50">
        <f>(1-'#Constant'!$A$3)/($J803*'#Constant'!$B$3/'#Constant'!$C$3^($D803-1)+1)+'#Constant'!$A$3</f>
        <v>0.93162790697674425</v>
      </c>
      <c r="BQ803" s="4">
        <f t="shared" si="3018"/>
        <v>149.0819326565707</v>
      </c>
      <c r="BR803" s="50">
        <f>(1-'#Constant'!$A$3)/($K803*'#Constant'!$B$3/'#Constant'!$C$3^($D803-1)+1)+'#Constant'!$A$3</f>
        <v>0.93162790697674425</v>
      </c>
      <c r="BS803" s="4">
        <f t="shared" si="3019"/>
        <v>149.0819326565707</v>
      </c>
      <c r="BT803"/>
    </row>
    <row r="804" spans="1:72" x14ac:dyDescent="0.3">
      <c r="A804">
        <v>7017</v>
      </c>
      <c r="B804" s="18" t="str">
        <f>VLOOKUP(CONCATENATE("CREATURE_NAME_",A804),[1]Localization_Hero!$A:$E,2,FALSE)</f>
        <v>할로윈 호박 유령</v>
      </c>
      <c r="C804" t="s">
        <v>79</v>
      </c>
      <c r="D804">
        <v>1</v>
      </c>
      <c r="E804">
        <v>1</v>
      </c>
      <c r="F804" s="18">
        <v>1</v>
      </c>
      <c r="G804" s="10">
        <v>100</v>
      </c>
      <c r="H804" s="10">
        <v>100</v>
      </c>
      <c r="I804" s="10">
        <v>2500</v>
      </c>
      <c r="J804" s="10">
        <v>25</v>
      </c>
      <c r="K804" s="10">
        <v>25</v>
      </c>
      <c r="L804" s="2"/>
      <c r="M804" s="10">
        <v>100</v>
      </c>
      <c r="N804" s="10">
        <v>0</v>
      </c>
      <c r="O804" s="10">
        <v>0</v>
      </c>
      <c r="P804" s="10">
        <v>100</v>
      </c>
      <c r="Q804" s="10">
        <v>0</v>
      </c>
      <c r="R804" s="10">
        <v>0</v>
      </c>
      <c r="S804" s="10">
        <v>0</v>
      </c>
      <c r="T804" s="10">
        <v>150</v>
      </c>
      <c r="U804" s="10">
        <v>0</v>
      </c>
      <c r="V804" s="10">
        <v>0</v>
      </c>
      <c r="W804" s="2"/>
      <c r="X804" s="10">
        <v>100</v>
      </c>
      <c r="Y804" s="10">
        <v>0</v>
      </c>
      <c r="Z804" s="10">
        <v>0</v>
      </c>
      <c r="AA804" s="10">
        <v>100</v>
      </c>
      <c r="AB804" s="10">
        <v>0</v>
      </c>
      <c r="AC804" s="10">
        <v>0</v>
      </c>
      <c r="AD804" s="10">
        <v>0</v>
      </c>
      <c r="AE804" s="10">
        <v>150</v>
      </c>
      <c r="AF804" s="10">
        <v>0</v>
      </c>
      <c r="AG804" s="10">
        <v>0</v>
      </c>
      <c r="AH804" s="10">
        <v>0</v>
      </c>
      <c r="AI804" s="10">
        <v>0</v>
      </c>
      <c r="AJ804" s="3"/>
      <c r="AK804" s="10">
        <v>0</v>
      </c>
      <c r="AL804" s="10">
        <v>0</v>
      </c>
      <c r="AM804" s="3"/>
      <c r="AN804" s="10">
        <v>0</v>
      </c>
      <c r="AO804" s="10">
        <v>0</v>
      </c>
      <c r="AP804" s="10">
        <v>0</v>
      </c>
      <c r="AQ804" s="10">
        <v>0</v>
      </c>
      <c r="AR804" s="10">
        <v>0</v>
      </c>
      <c r="AS804" s="10">
        <v>0</v>
      </c>
      <c r="AT804" s="10">
        <v>0</v>
      </c>
      <c r="AU804" s="10">
        <v>0</v>
      </c>
      <c r="AV804" s="10">
        <v>0</v>
      </c>
      <c r="AW804" s="10">
        <v>0</v>
      </c>
      <c r="AX804" s="10">
        <v>0</v>
      </c>
      <c r="AY804" s="3"/>
      <c r="AZ804" s="10">
        <v>6000</v>
      </c>
      <c r="BA804" s="10">
        <v>6000</v>
      </c>
      <c r="BB804" s="10">
        <v>0</v>
      </c>
      <c r="BC804" s="10">
        <v>0</v>
      </c>
      <c r="BD804" s="10">
        <v>0</v>
      </c>
      <c r="BE804" s="10">
        <v>250</v>
      </c>
      <c r="BF804" s="3"/>
      <c r="BG804" s="10">
        <v>1000</v>
      </c>
      <c r="BH804" s="10">
        <v>2000</v>
      </c>
      <c r="BI804" s="3"/>
      <c r="BJ804" s="21">
        <v>1</v>
      </c>
      <c r="BK804" s="65">
        <v>0</v>
      </c>
      <c r="BL804" s="65">
        <v>0</v>
      </c>
      <c r="BM804" s="6">
        <f t="shared" si="3016"/>
        <v>118.25000000000001</v>
      </c>
      <c r="BN804" s="8">
        <f t="shared" si="3017"/>
        <v>149.0819326565707</v>
      </c>
      <c r="BO804" s="12">
        <f t="shared" si="3008"/>
        <v>132.77401303206696</v>
      </c>
      <c r="BP804" s="50">
        <f>(1-'#Constant'!$A$3)/($J804*'#Constant'!$B$3/'#Constant'!$C$3^($D804-1)+1)+'#Constant'!$A$3</f>
        <v>0.93162790697674425</v>
      </c>
      <c r="BQ804" s="4">
        <f t="shared" si="3018"/>
        <v>149.0819326565707</v>
      </c>
      <c r="BR804" s="50">
        <f>(1-'#Constant'!$A$3)/($K804*'#Constant'!$B$3/'#Constant'!$C$3^($D804-1)+1)+'#Constant'!$A$3</f>
        <v>0.93162790697674425</v>
      </c>
      <c r="BS804" s="4">
        <f t="shared" si="3019"/>
        <v>149.0819326565707</v>
      </c>
      <c r="BT804">
        <f>BO804/$BO$4*100</f>
        <v>100.91327609170268</v>
      </c>
    </row>
    <row r="805" spans="1:72" s="13" customFormat="1" ht="17.25" thickBot="1" x14ac:dyDescent="0.35">
      <c r="B805" s="20"/>
      <c r="D805" s="14">
        <v>1</v>
      </c>
      <c r="E805" s="14">
        <v>1</v>
      </c>
      <c r="F805" s="19">
        <v>1</v>
      </c>
      <c r="G805" s="15">
        <f t="shared" ref="G805:H805" si="3071">G804</f>
        <v>100</v>
      </c>
      <c r="H805" s="15">
        <f t="shared" si="3071"/>
        <v>100</v>
      </c>
      <c r="I805" s="15">
        <v>2500</v>
      </c>
      <c r="J805" s="15">
        <v>25</v>
      </c>
      <c r="K805" s="15">
        <v>25</v>
      </c>
      <c r="L805" s="16"/>
      <c r="M805" s="15">
        <f t="shared" ref="M805:O805" si="3072">M804</f>
        <v>100</v>
      </c>
      <c r="N805" s="15">
        <f t="shared" si="3072"/>
        <v>0</v>
      </c>
      <c r="O805" s="15">
        <f t="shared" si="3072"/>
        <v>0</v>
      </c>
      <c r="P805" s="15">
        <v>100</v>
      </c>
      <c r="Q805" s="15">
        <f t="shared" ref="Q805:V805" si="3073">Q804</f>
        <v>0</v>
      </c>
      <c r="R805" s="15">
        <f t="shared" si="3073"/>
        <v>0</v>
      </c>
      <c r="S805" s="15">
        <f t="shared" si="3073"/>
        <v>0</v>
      </c>
      <c r="T805" s="15">
        <f t="shared" si="3073"/>
        <v>150</v>
      </c>
      <c r="U805" s="15">
        <f t="shared" si="3073"/>
        <v>0</v>
      </c>
      <c r="V805" s="15">
        <f t="shared" si="3073"/>
        <v>0</v>
      </c>
      <c r="W805" s="16"/>
      <c r="X805" s="15">
        <f t="shared" ref="X805:Z805" si="3074">X804</f>
        <v>100</v>
      </c>
      <c r="Y805" s="15">
        <f t="shared" si="3074"/>
        <v>0</v>
      </c>
      <c r="Z805" s="15">
        <f t="shared" si="3074"/>
        <v>0</v>
      </c>
      <c r="AA805" s="15">
        <v>100</v>
      </c>
      <c r="AB805" s="15">
        <f t="shared" ref="AB805:AI805" si="3075">AB804</f>
        <v>0</v>
      </c>
      <c r="AC805" s="15">
        <f t="shared" si="3075"/>
        <v>0</v>
      </c>
      <c r="AD805" s="15">
        <f t="shared" si="3075"/>
        <v>0</v>
      </c>
      <c r="AE805" s="15">
        <f t="shared" si="3075"/>
        <v>150</v>
      </c>
      <c r="AF805" s="15">
        <f t="shared" si="3075"/>
        <v>0</v>
      </c>
      <c r="AG805" s="15">
        <f t="shared" si="3075"/>
        <v>0</v>
      </c>
      <c r="AH805" s="15">
        <f t="shared" si="3075"/>
        <v>0</v>
      </c>
      <c r="AI805" s="15">
        <f t="shared" si="3075"/>
        <v>0</v>
      </c>
      <c r="AJ805" s="17"/>
      <c r="AK805" s="15">
        <f>AK804</f>
        <v>0</v>
      </c>
      <c r="AL805" s="15">
        <f>AL804</f>
        <v>0</v>
      </c>
      <c r="AM805" s="17"/>
      <c r="AN805" s="15">
        <f t="shared" ref="AN805:AX805" si="3076">AN804</f>
        <v>0</v>
      </c>
      <c r="AO805" s="15">
        <f t="shared" si="3076"/>
        <v>0</v>
      </c>
      <c r="AP805" s="15">
        <f t="shared" si="3076"/>
        <v>0</v>
      </c>
      <c r="AQ805" s="15">
        <f t="shared" si="3076"/>
        <v>0</v>
      </c>
      <c r="AR805" s="15">
        <f t="shared" si="3076"/>
        <v>0</v>
      </c>
      <c r="AS805" s="15">
        <f t="shared" si="3076"/>
        <v>0</v>
      </c>
      <c r="AT805" s="15">
        <f t="shared" si="3076"/>
        <v>0</v>
      </c>
      <c r="AU805" s="15">
        <f t="shared" si="3076"/>
        <v>0</v>
      </c>
      <c r="AV805" s="15">
        <f t="shared" si="3076"/>
        <v>0</v>
      </c>
      <c r="AW805" s="15">
        <f t="shared" si="3076"/>
        <v>0</v>
      </c>
      <c r="AX805" s="15">
        <f t="shared" si="3076"/>
        <v>0</v>
      </c>
      <c r="AY805" s="17"/>
      <c r="AZ805" s="15">
        <f t="shared" ref="AZ805:BA805" si="3077">AZ804</f>
        <v>6000</v>
      </c>
      <c r="BA805" s="15">
        <f t="shared" si="3077"/>
        <v>6000</v>
      </c>
      <c r="BB805" s="15">
        <v>0</v>
      </c>
      <c r="BC805" s="15">
        <f t="shared" ref="BC805:BE805" si="3078">BC804</f>
        <v>0</v>
      </c>
      <c r="BD805" s="15">
        <f t="shared" si="3078"/>
        <v>0</v>
      </c>
      <c r="BE805" s="15">
        <f t="shared" si="3078"/>
        <v>250</v>
      </c>
      <c r="BF805" s="17"/>
      <c r="BG805" s="15">
        <f t="shared" ref="BG805:BH805" si="3079">BG804</f>
        <v>1000</v>
      </c>
      <c r="BH805" s="15">
        <f t="shared" si="3079"/>
        <v>2000</v>
      </c>
      <c r="BI805" s="17"/>
      <c r="BJ805" s="22">
        <f>G805/G804</f>
        <v>1</v>
      </c>
      <c r="BK805" s="65">
        <f t="shared" ref="BK805:BL805" si="3080">BK804</f>
        <v>0</v>
      </c>
      <c r="BL805" s="65">
        <f t="shared" si="3080"/>
        <v>0</v>
      </c>
      <c r="BM805" s="6">
        <f t="shared" si="3016"/>
        <v>118.25000000000001</v>
      </c>
      <c r="BN805" s="8">
        <f t="shared" si="3017"/>
        <v>149.0819326565707</v>
      </c>
      <c r="BO805" s="12">
        <f t="shared" si="3008"/>
        <v>132.77401303206696</v>
      </c>
      <c r="BP805" s="50">
        <f>(1-'#Constant'!$A$3)/($J805*'#Constant'!$B$3/'#Constant'!$C$3^($D805-1)+1)+'#Constant'!$A$3</f>
        <v>0.93162790697674425</v>
      </c>
      <c r="BQ805" s="4">
        <f t="shared" si="3018"/>
        <v>149.0819326565707</v>
      </c>
      <c r="BR805" s="50">
        <f>(1-'#Constant'!$A$3)/($K805*'#Constant'!$B$3/'#Constant'!$C$3^($D805-1)+1)+'#Constant'!$A$3</f>
        <v>0.93162790697674425</v>
      </c>
      <c r="BS805" s="4">
        <f t="shared" si="3019"/>
        <v>149.0819326565707</v>
      </c>
      <c r="BT805"/>
    </row>
    <row r="806" spans="1:72" x14ac:dyDescent="0.3">
      <c r="A806">
        <v>7018</v>
      </c>
      <c r="B806" s="18" t="str">
        <f>VLOOKUP(CONCATENATE("CREATURE_NAME_",A806),[1]Localization_Hero!$A:$E,2,FALSE)</f>
        <v>할로윈 스켈레톤 전사</v>
      </c>
      <c r="C806" t="s">
        <v>81</v>
      </c>
      <c r="D806">
        <v>1</v>
      </c>
      <c r="E806">
        <v>1</v>
      </c>
      <c r="F806" s="18">
        <v>1</v>
      </c>
      <c r="G806" s="10">
        <v>100</v>
      </c>
      <c r="H806" s="10">
        <v>100</v>
      </c>
      <c r="I806" s="10">
        <v>2500</v>
      </c>
      <c r="J806" s="10">
        <v>25</v>
      </c>
      <c r="K806" s="10">
        <v>25</v>
      </c>
      <c r="L806" s="2"/>
      <c r="M806" s="10">
        <v>100</v>
      </c>
      <c r="N806" s="10">
        <v>0</v>
      </c>
      <c r="O806" s="10">
        <v>0</v>
      </c>
      <c r="P806" s="10">
        <v>100</v>
      </c>
      <c r="Q806" s="10">
        <v>0</v>
      </c>
      <c r="R806" s="10">
        <v>0</v>
      </c>
      <c r="S806" s="10">
        <v>0</v>
      </c>
      <c r="T806" s="10">
        <v>150</v>
      </c>
      <c r="U806" s="10">
        <v>0</v>
      </c>
      <c r="V806" s="10">
        <v>0</v>
      </c>
      <c r="W806" s="2"/>
      <c r="X806" s="10">
        <v>100</v>
      </c>
      <c r="Y806" s="10">
        <v>0</v>
      </c>
      <c r="Z806" s="10">
        <v>0</v>
      </c>
      <c r="AA806" s="10">
        <v>100</v>
      </c>
      <c r="AB806" s="10">
        <v>0</v>
      </c>
      <c r="AC806" s="10">
        <v>0</v>
      </c>
      <c r="AD806" s="10">
        <v>0</v>
      </c>
      <c r="AE806" s="10">
        <v>150</v>
      </c>
      <c r="AF806" s="10">
        <v>0</v>
      </c>
      <c r="AG806" s="10">
        <v>0</v>
      </c>
      <c r="AH806" s="10">
        <v>0</v>
      </c>
      <c r="AI806" s="10">
        <v>0</v>
      </c>
      <c r="AJ806" s="3"/>
      <c r="AK806" s="10">
        <v>0</v>
      </c>
      <c r="AL806" s="10">
        <v>0</v>
      </c>
      <c r="AM806" s="3"/>
      <c r="AN806" s="10">
        <v>0</v>
      </c>
      <c r="AO806" s="10">
        <v>0</v>
      </c>
      <c r="AP806" s="10">
        <v>0</v>
      </c>
      <c r="AQ806" s="10">
        <v>0</v>
      </c>
      <c r="AR806" s="10">
        <v>0</v>
      </c>
      <c r="AS806" s="10">
        <v>0</v>
      </c>
      <c r="AT806" s="10">
        <v>0</v>
      </c>
      <c r="AU806" s="10">
        <v>0</v>
      </c>
      <c r="AV806" s="10">
        <v>0</v>
      </c>
      <c r="AW806" s="10">
        <v>0</v>
      </c>
      <c r="AX806" s="10">
        <v>0</v>
      </c>
      <c r="AY806" s="3"/>
      <c r="AZ806" s="10">
        <v>6000</v>
      </c>
      <c r="BA806" s="10">
        <v>6000</v>
      </c>
      <c r="BB806" s="10">
        <v>0</v>
      </c>
      <c r="BC806" s="10">
        <v>0</v>
      </c>
      <c r="BD806" s="10">
        <v>0</v>
      </c>
      <c r="BE806" s="10">
        <v>250</v>
      </c>
      <c r="BF806" s="3"/>
      <c r="BG806" s="10">
        <v>1000</v>
      </c>
      <c r="BH806" s="10">
        <v>575</v>
      </c>
      <c r="BI806" s="3"/>
      <c r="BJ806" s="21">
        <v>1</v>
      </c>
      <c r="BK806" s="65">
        <v>0</v>
      </c>
      <c r="BL806" s="65">
        <v>0</v>
      </c>
      <c r="BM806" s="6">
        <f t="shared" si="3016"/>
        <v>118.25000000000001</v>
      </c>
      <c r="BN806" s="8">
        <f t="shared" si="3017"/>
        <v>149.0819326565707</v>
      </c>
      <c r="BO806" s="12">
        <f t="shared" si="3008"/>
        <v>132.77401303206696</v>
      </c>
      <c r="BP806" s="50">
        <f>(1-'#Constant'!$A$3)/($J806*'#Constant'!$B$3/'#Constant'!$C$3^($D806-1)+1)+'#Constant'!$A$3</f>
        <v>0.93162790697674425</v>
      </c>
      <c r="BQ806" s="4">
        <f t="shared" si="3018"/>
        <v>149.0819326565707</v>
      </c>
      <c r="BR806" s="50">
        <f>(1-'#Constant'!$A$3)/($K806*'#Constant'!$B$3/'#Constant'!$C$3^($D806-1)+1)+'#Constant'!$A$3</f>
        <v>0.93162790697674425</v>
      </c>
      <c r="BS806" s="4">
        <f t="shared" si="3019"/>
        <v>149.0819326565707</v>
      </c>
      <c r="BT806">
        <f>BO806/$BO$4*100</f>
        <v>100.91327609170268</v>
      </c>
    </row>
    <row r="807" spans="1:72" s="13" customFormat="1" ht="17.25" thickBot="1" x14ac:dyDescent="0.35">
      <c r="B807" s="20"/>
      <c r="D807" s="14">
        <v>1</v>
      </c>
      <c r="E807" s="14">
        <v>1</v>
      </c>
      <c r="F807" s="19">
        <v>1</v>
      </c>
      <c r="G807" s="15">
        <f t="shared" ref="G807:H807" si="3081">G806</f>
        <v>100</v>
      </c>
      <c r="H807" s="15">
        <f t="shared" si="3081"/>
        <v>100</v>
      </c>
      <c r="I807" s="15">
        <v>2500</v>
      </c>
      <c r="J807" s="15">
        <v>25</v>
      </c>
      <c r="K807" s="15">
        <v>25</v>
      </c>
      <c r="L807" s="16"/>
      <c r="M807" s="15">
        <f t="shared" ref="M807:O807" si="3082">M806</f>
        <v>100</v>
      </c>
      <c r="N807" s="15">
        <f t="shared" si="3082"/>
        <v>0</v>
      </c>
      <c r="O807" s="15">
        <f t="shared" si="3082"/>
        <v>0</v>
      </c>
      <c r="P807" s="15">
        <v>100</v>
      </c>
      <c r="Q807" s="15">
        <f t="shared" ref="Q807:V807" si="3083">Q806</f>
        <v>0</v>
      </c>
      <c r="R807" s="15">
        <f t="shared" si="3083"/>
        <v>0</v>
      </c>
      <c r="S807" s="15">
        <f t="shared" si="3083"/>
        <v>0</v>
      </c>
      <c r="T807" s="15">
        <f t="shared" si="3083"/>
        <v>150</v>
      </c>
      <c r="U807" s="15">
        <f t="shared" si="3083"/>
        <v>0</v>
      </c>
      <c r="V807" s="15">
        <f t="shared" si="3083"/>
        <v>0</v>
      </c>
      <c r="W807" s="16"/>
      <c r="X807" s="15">
        <f t="shared" ref="X807:Z807" si="3084">X806</f>
        <v>100</v>
      </c>
      <c r="Y807" s="15">
        <f t="shared" si="3084"/>
        <v>0</v>
      </c>
      <c r="Z807" s="15">
        <f t="shared" si="3084"/>
        <v>0</v>
      </c>
      <c r="AA807" s="15">
        <v>100</v>
      </c>
      <c r="AB807" s="15">
        <f t="shared" ref="AB807:AI807" si="3085">AB806</f>
        <v>0</v>
      </c>
      <c r="AC807" s="15">
        <f t="shared" si="3085"/>
        <v>0</v>
      </c>
      <c r="AD807" s="15">
        <f t="shared" si="3085"/>
        <v>0</v>
      </c>
      <c r="AE807" s="15">
        <f t="shared" si="3085"/>
        <v>150</v>
      </c>
      <c r="AF807" s="15">
        <f t="shared" si="3085"/>
        <v>0</v>
      </c>
      <c r="AG807" s="15">
        <f t="shared" si="3085"/>
        <v>0</v>
      </c>
      <c r="AH807" s="15">
        <f t="shared" si="3085"/>
        <v>0</v>
      </c>
      <c r="AI807" s="15">
        <f t="shared" si="3085"/>
        <v>0</v>
      </c>
      <c r="AJ807" s="17"/>
      <c r="AK807" s="15">
        <f>AK806</f>
        <v>0</v>
      </c>
      <c r="AL807" s="15">
        <f>AL806</f>
        <v>0</v>
      </c>
      <c r="AM807" s="17"/>
      <c r="AN807" s="15">
        <f t="shared" ref="AN807:AX807" si="3086">AN806</f>
        <v>0</v>
      </c>
      <c r="AO807" s="15">
        <f t="shared" si="3086"/>
        <v>0</v>
      </c>
      <c r="AP807" s="15">
        <f t="shared" si="3086"/>
        <v>0</v>
      </c>
      <c r="AQ807" s="15">
        <f t="shared" si="3086"/>
        <v>0</v>
      </c>
      <c r="AR807" s="15">
        <f t="shared" si="3086"/>
        <v>0</v>
      </c>
      <c r="AS807" s="15">
        <f t="shared" si="3086"/>
        <v>0</v>
      </c>
      <c r="AT807" s="15">
        <f t="shared" si="3086"/>
        <v>0</v>
      </c>
      <c r="AU807" s="15">
        <f t="shared" si="3086"/>
        <v>0</v>
      </c>
      <c r="AV807" s="15">
        <f t="shared" si="3086"/>
        <v>0</v>
      </c>
      <c r="AW807" s="15">
        <f t="shared" si="3086"/>
        <v>0</v>
      </c>
      <c r="AX807" s="15">
        <f t="shared" si="3086"/>
        <v>0</v>
      </c>
      <c r="AY807" s="17"/>
      <c r="AZ807" s="15">
        <f t="shared" ref="AZ807:BA807" si="3087">AZ806</f>
        <v>6000</v>
      </c>
      <c r="BA807" s="15">
        <f t="shared" si="3087"/>
        <v>6000</v>
      </c>
      <c r="BB807" s="15">
        <v>0</v>
      </c>
      <c r="BC807" s="15">
        <f t="shared" ref="BC807:BE807" si="3088">BC806</f>
        <v>0</v>
      </c>
      <c r="BD807" s="15">
        <f t="shared" si="3088"/>
        <v>0</v>
      </c>
      <c r="BE807" s="15">
        <f t="shared" si="3088"/>
        <v>250</v>
      </c>
      <c r="BF807" s="17"/>
      <c r="BG807" s="15">
        <f t="shared" ref="BG807:BH807" si="3089">BG806</f>
        <v>1000</v>
      </c>
      <c r="BH807" s="15">
        <f t="shared" si="3089"/>
        <v>575</v>
      </c>
      <c r="BI807" s="17"/>
      <c r="BJ807" s="22">
        <f>G807/G806</f>
        <v>1</v>
      </c>
      <c r="BK807" s="65">
        <f>BK806</f>
        <v>0</v>
      </c>
      <c r="BL807" s="65">
        <f>BL806</f>
        <v>0</v>
      </c>
      <c r="BM807" s="6">
        <f t="shared" si="3016"/>
        <v>118.25000000000001</v>
      </c>
      <c r="BN807" s="8">
        <f t="shared" si="3017"/>
        <v>149.0819326565707</v>
      </c>
      <c r="BO807" s="12">
        <f t="shared" si="3008"/>
        <v>132.77401303206696</v>
      </c>
      <c r="BP807" s="50">
        <f>(1-'#Constant'!$A$3)/($J807*'#Constant'!$B$3/'#Constant'!$C$3^($D807-1)+1)+'#Constant'!$A$3</f>
        <v>0.93162790697674425</v>
      </c>
      <c r="BQ807" s="4">
        <f t="shared" si="3018"/>
        <v>149.0819326565707</v>
      </c>
      <c r="BR807" s="50">
        <f>(1-'#Constant'!$A$3)/($K807*'#Constant'!$B$3/'#Constant'!$C$3^($D807-1)+1)+'#Constant'!$A$3</f>
        <v>0.93162790697674425</v>
      </c>
      <c r="BS807" s="4">
        <f t="shared" si="3019"/>
        <v>149.0819326565707</v>
      </c>
      <c r="BT807"/>
    </row>
    <row r="808" spans="1:72" x14ac:dyDescent="0.3">
      <c r="A808">
        <v>7019</v>
      </c>
      <c r="B808" s="18" t="str">
        <f>VLOOKUP(CONCATENATE("CREATURE_NAME_",A808),[1]Localization_Hero!$A:$E,2,FALSE)</f>
        <v>할로윈 스켈레톤 마법사</v>
      </c>
      <c r="C808" t="s">
        <v>184</v>
      </c>
      <c r="D808">
        <v>1</v>
      </c>
      <c r="E808">
        <v>1</v>
      </c>
      <c r="F808" s="18">
        <v>1</v>
      </c>
      <c r="G808" s="10">
        <v>100</v>
      </c>
      <c r="H808" s="10">
        <v>100</v>
      </c>
      <c r="I808" s="10">
        <v>2500</v>
      </c>
      <c r="J808" s="10">
        <v>25</v>
      </c>
      <c r="K808" s="10">
        <v>25</v>
      </c>
      <c r="L808" s="2"/>
      <c r="M808" s="10">
        <v>100</v>
      </c>
      <c r="N808" s="10">
        <v>0</v>
      </c>
      <c r="O808" s="10">
        <v>0</v>
      </c>
      <c r="P808" s="10">
        <v>100</v>
      </c>
      <c r="Q808" s="10">
        <v>0</v>
      </c>
      <c r="R808" s="10">
        <v>0</v>
      </c>
      <c r="S808" s="10">
        <v>0</v>
      </c>
      <c r="T808" s="10">
        <v>150</v>
      </c>
      <c r="U808" s="10">
        <v>0</v>
      </c>
      <c r="V808" s="10">
        <v>0</v>
      </c>
      <c r="W808" s="2"/>
      <c r="X808" s="10">
        <v>100</v>
      </c>
      <c r="Y808" s="10">
        <v>0</v>
      </c>
      <c r="Z808" s="10">
        <v>0</v>
      </c>
      <c r="AA808" s="10">
        <v>100</v>
      </c>
      <c r="AB808" s="10">
        <v>0</v>
      </c>
      <c r="AC808" s="10">
        <v>0</v>
      </c>
      <c r="AD808" s="10">
        <v>0</v>
      </c>
      <c r="AE808" s="10">
        <v>150</v>
      </c>
      <c r="AF808" s="10">
        <v>0</v>
      </c>
      <c r="AG808" s="10">
        <v>0</v>
      </c>
      <c r="AH808" s="10">
        <v>0</v>
      </c>
      <c r="AI808" s="10">
        <v>0</v>
      </c>
      <c r="AJ808" s="3"/>
      <c r="AK808" s="10">
        <v>0</v>
      </c>
      <c r="AL808" s="10">
        <v>0</v>
      </c>
      <c r="AM808" s="3"/>
      <c r="AN808" s="10">
        <v>0</v>
      </c>
      <c r="AO808" s="10">
        <v>0</v>
      </c>
      <c r="AP808" s="10">
        <v>0</v>
      </c>
      <c r="AQ808" s="10">
        <v>0</v>
      </c>
      <c r="AR808" s="10">
        <v>0</v>
      </c>
      <c r="AS808" s="10">
        <v>0</v>
      </c>
      <c r="AT808" s="10">
        <v>0</v>
      </c>
      <c r="AU808" s="10">
        <v>0</v>
      </c>
      <c r="AV808" s="10">
        <v>0</v>
      </c>
      <c r="AW808" s="10">
        <v>0</v>
      </c>
      <c r="AX808" s="10">
        <v>0</v>
      </c>
      <c r="AY808" s="3"/>
      <c r="AZ808" s="10">
        <v>6000</v>
      </c>
      <c r="BA808" s="10">
        <v>6000</v>
      </c>
      <c r="BB808" s="10">
        <v>0</v>
      </c>
      <c r="BC808" s="10">
        <v>0</v>
      </c>
      <c r="BD808" s="10">
        <v>0</v>
      </c>
      <c r="BE808" s="10">
        <v>250</v>
      </c>
      <c r="BF808" s="3"/>
      <c r="BG808" s="10">
        <v>1000</v>
      </c>
      <c r="BH808" s="10">
        <v>575</v>
      </c>
      <c r="BI808" s="3"/>
      <c r="BJ808" s="21">
        <v>1</v>
      </c>
      <c r="BK808" s="65">
        <v>0</v>
      </c>
      <c r="BL808" s="65">
        <v>0</v>
      </c>
      <c r="BM808" s="6">
        <f t="shared" si="3016"/>
        <v>118.25000000000001</v>
      </c>
      <c r="BN808" s="8">
        <f t="shared" si="3017"/>
        <v>149.0819326565707</v>
      </c>
      <c r="BO808" s="12">
        <f t="shared" si="3008"/>
        <v>132.77401303206696</v>
      </c>
      <c r="BP808" s="50">
        <f>(1-'#Constant'!$A$3)/($J808*'#Constant'!$B$3/'#Constant'!$C$3^($D808-1)+1)+'#Constant'!$A$3</f>
        <v>0.93162790697674425</v>
      </c>
      <c r="BQ808" s="4">
        <f t="shared" si="3018"/>
        <v>149.0819326565707</v>
      </c>
      <c r="BR808" s="50">
        <f>(1-'#Constant'!$A$3)/($K808*'#Constant'!$B$3/'#Constant'!$C$3^($D808-1)+1)+'#Constant'!$A$3</f>
        <v>0.93162790697674425</v>
      </c>
      <c r="BS808" s="4">
        <f t="shared" si="3019"/>
        <v>149.0819326565707</v>
      </c>
      <c r="BT808">
        <f>BO808/$BO$4*100</f>
        <v>100.91327609170268</v>
      </c>
    </row>
    <row r="809" spans="1:72" s="13" customFormat="1" ht="17.25" thickBot="1" x14ac:dyDescent="0.35">
      <c r="B809" s="20"/>
      <c r="D809" s="14">
        <v>1</v>
      </c>
      <c r="E809" s="14">
        <v>1</v>
      </c>
      <c r="F809" s="19">
        <v>1</v>
      </c>
      <c r="G809" s="15">
        <f t="shared" ref="G809:H809" si="3090">G808</f>
        <v>100</v>
      </c>
      <c r="H809" s="15">
        <f t="shared" si="3090"/>
        <v>100</v>
      </c>
      <c r="I809" s="15">
        <v>2500</v>
      </c>
      <c r="J809" s="15">
        <v>25</v>
      </c>
      <c r="K809" s="15">
        <v>25</v>
      </c>
      <c r="L809" s="16"/>
      <c r="M809" s="15">
        <f t="shared" ref="M809:O809" si="3091">M808</f>
        <v>100</v>
      </c>
      <c r="N809" s="15">
        <f t="shared" si="3091"/>
        <v>0</v>
      </c>
      <c r="O809" s="15">
        <f t="shared" si="3091"/>
        <v>0</v>
      </c>
      <c r="P809" s="15">
        <v>100</v>
      </c>
      <c r="Q809" s="15">
        <f t="shared" ref="Q809:V809" si="3092">Q808</f>
        <v>0</v>
      </c>
      <c r="R809" s="15">
        <f t="shared" si="3092"/>
        <v>0</v>
      </c>
      <c r="S809" s="15">
        <f t="shared" si="3092"/>
        <v>0</v>
      </c>
      <c r="T809" s="15">
        <f t="shared" si="3092"/>
        <v>150</v>
      </c>
      <c r="U809" s="15">
        <f t="shared" si="3092"/>
        <v>0</v>
      </c>
      <c r="V809" s="15">
        <f t="shared" si="3092"/>
        <v>0</v>
      </c>
      <c r="W809" s="16"/>
      <c r="X809" s="15">
        <f t="shared" ref="X809:Z809" si="3093">X808</f>
        <v>100</v>
      </c>
      <c r="Y809" s="15">
        <f t="shared" si="3093"/>
        <v>0</v>
      </c>
      <c r="Z809" s="15">
        <f t="shared" si="3093"/>
        <v>0</v>
      </c>
      <c r="AA809" s="15">
        <v>100</v>
      </c>
      <c r="AB809" s="15">
        <f t="shared" ref="AB809:AI809" si="3094">AB808</f>
        <v>0</v>
      </c>
      <c r="AC809" s="15">
        <f t="shared" si="3094"/>
        <v>0</v>
      </c>
      <c r="AD809" s="15">
        <f t="shared" si="3094"/>
        <v>0</v>
      </c>
      <c r="AE809" s="15">
        <f t="shared" si="3094"/>
        <v>150</v>
      </c>
      <c r="AF809" s="15">
        <f t="shared" si="3094"/>
        <v>0</v>
      </c>
      <c r="AG809" s="15">
        <f t="shared" si="3094"/>
        <v>0</v>
      </c>
      <c r="AH809" s="15">
        <f t="shared" si="3094"/>
        <v>0</v>
      </c>
      <c r="AI809" s="15">
        <f t="shared" si="3094"/>
        <v>0</v>
      </c>
      <c r="AJ809" s="17"/>
      <c r="AK809" s="15">
        <f>AK808</f>
        <v>0</v>
      </c>
      <c r="AL809" s="15">
        <f>AL808</f>
        <v>0</v>
      </c>
      <c r="AM809" s="17"/>
      <c r="AN809" s="15">
        <f t="shared" ref="AN809:AX809" si="3095">AN808</f>
        <v>0</v>
      </c>
      <c r="AO809" s="15">
        <f t="shared" si="3095"/>
        <v>0</v>
      </c>
      <c r="AP809" s="15">
        <f t="shared" si="3095"/>
        <v>0</v>
      </c>
      <c r="AQ809" s="15">
        <f t="shared" si="3095"/>
        <v>0</v>
      </c>
      <c r="AR809" s="15">
        <f t="shared" si="3095"/>
        <v>0</v>
      </c>
      <c r="AS809" s="15">
        <f t="shared" si="3095"/>
        <v>0</v>
      </c>
      <c r="AT809" s="15">
        <f t="shared" si="3095"/>
        <v>0</v>
      </c>
      <c r="AU809" s="15">
        <f t="shared" si="3095"/>
        <v>0</v>
      </c>
      <c r="AV809" s="15">
        <f t="shared" si="3095"/>
        <v>0</v>
      </c>
      <c r="AW809" s="15">
        <f t="shared" si="3095"/>
        <v>0</v>
      </c>
      <c r="AX809" s="15">
        <f t="shared" si="3095"/>
        <v>0</v>
      </c>
      <c r="AY809" s="17"/>
      <c r="AZ809" s="15">
        <f t="shared" ref="AZ809:BA809" si="3096">AZ808</f>
        <v>6000</v>
      </c>
      <c r="BA809" s="15">
        <f t="shared" si="3096"/>
        <v>6000</v>
      </c>
      <c r="BB809" s="15">
        <v>0</v>
      </c>
      <c r="BC809" s="15">
        <f t="shared" ref="BC809:BE809" si="3097">BC808</f>
        <v>0</v>
      </c>
      <c r="BD809" s="15">
        <f t="shared" si="3097"/>
        <v>0</v>
      </c>
      <c r="BE809" s="15">
        <f t="shared" si="3097"/>
        <v>250</v>
      </c>
      <c r="BF809" s="17"/>
      <c r="BG809" s="15">
        <f t="shared" ref="BG809:BH809" si="3098">BG808</f>
        <v>1000</v>
      </c>
      <c r="BH809" s="15">
        <f t="shared" si="3098"/>
        <v>575</v>
      </c>
      <c r="BI809" s="17"/>
      <c r="BJ809" s="22">
        <f>G809/G808</f>
        <v>1</v>
      </c>
      <c r="BK809" s="65">
        <f t="shared" ref="BK809:BL809" si="3099">BK808</f>
        <v>0</v>
      </c>
      <c r="BL809" s="65">
        <f t="shared" si="3099"/>
        <v>0</v>
      </c>
      <c r="BM809" s="6">
        <f t="shared" si="3016"/>
        <v>118.25000000000001</v>
      </c>
      <c r="BN809" s="8">
        <f t="shared" si="3017"/>
        <v>149.0819326565707</v>
      </c>
      <c r="BO809" s="12">
        <f t="shared" si="3008"/>
        <v>132.77401303206696</v>
      </c>
      <c r="BP809" s="50">
        <f>(1-'#Constant'!$A$3)/($J809*'#Constant'!$B$3/'#Constant'!$C$3^($D809-1)+1)+'#Constant'!$A$3</f>
        <v>0.93162790697674425</v>
      </c>
      <c r="BQ809" s="4">
        <f t="shared" si="3018"/>
        <v>149.0819326565707</v>
      </c>
      <c r="BR809" s="50">
        <f>(1-'#Constant'!$A$3)/($K809*'#Constant'!$B$3/'#Constant'!$C$3^($D809-1)+1)+'#Constant'!$A$3</f>
        <v>0.93162790697674425</v>
      </c>
      <c r="BS809" s="4">
        <f t="shared" si="3019"/>
        <v>149.0819326565707</v>
      </c>
      <c r="BT809"/>
    </row>
    <row r="810" spans="1:72" x14ac:dyDescent="0.3">
      <c r="A810">
        <v>7020</v>
      </c>
      <c r="B810" s="18" t="str">
        <f>VLOOKUP(CONCATENATE("CREATURE_NAME_",A810),[1]Localization_Hero!$A:$E,2,FALSE)</f>
        <v>호박 토템</v>
      </c>
      <c r="C810" t="s">
        <v>172</v>
      </c>
      <c r="D810">
        <v>1</v>
      </c>
      <c r="E810">
        <v>1</v>
      </c>
      <c r="F810" s="18">
        <v>1</v>
      </c>
      <c r="G810" s="10">
        <v>100</v>
      </c>
      <c r="H810" s="10">
        <v>100</v>
      </c>
      <c r="I810" s="10">
        <v>2500</v>
      </c>
      <c r="J810" s="10">
        <v>25</v>
      </c>
      <c r="K810" s="10">
        <v>25</v>
      </c>
      <c r="L810" s="2"/>
      <c r="M810" s="10">
        <v>100</v>
      </c>
      <c r="N810" s="10">
        <v>0</v>
      </c>
      <c r="O810" s="10">
        <v>0</v>
      </c>
      <c r="P810" s="10">
        <v>100</v>
      </c>
      <c r="Q810" s="10">
        <v>0</v>
      </c>
      <c r="R810" s="10">
        <v>0</v>
      </c>
      <c r="S810" s="10">
        <v>0</v>
      </c>
      <c r="T810" s="10">
        <v>150</v>
      </c>
      <c r="U810" s="10">
        <v>0</v>
      </c>
      <c r="V810" s="10">
        <v>0</v>
      </c>
      <c r="W810" s="2"/>
      <c r="X810" s="10">
        <v>100</v>
      </c>
      <c r="Y810" s="10">
        <v>0</v>
      </c>
      <c r="Z810" s="10">
        <v>0</v>
      </c>
      <c r="AA810" s="10">
        <v>100</v>
      </c>
      <c r="AB810" s="10">
        <v>0</v>
      </c>
      <c r="AC810" s="10">
        <v>0</v>
      </c>
      <c r="AD810" s="10">
        <v>0</v>
      </c>
      <c r="AE810" s="10">
        <v>150</v>
      </c>
      <c r="AF810" s="10">
        <v>0</v>
      </c>
      <c r="AG810" s="10">
        <v>0</v>
      </c>
      <c r="AH810" s="10">
        <v>0</v>
      </c>
      <c r="AI810" s="10">
        <v>0</v>
      </c>
      <c r="AJ810" s="3"/>
      <c r="AK810" s="10">
        <v>0</v>
      </c>
      <c r="AL810" s="10">
        <v>0</v>
      </c>
      <c r="AM810" s="3"/>
      <c r="AN810" s="10">
        <v>0</v>
      </c>
      <c r="AO810" s="10">
        <v>0</v>
      </c>
      <c r="AP810" s="10">
        <v>0</v>
      </c>
      <c r="AQ810" s="10">
        <v>0</v>
      </c>
      <c r="AR810" s="10">
        <v>0</v>
      </c>
      <c r="AS810" s="10">
        <v>0</v>
      </c>
      <c r="AT810" s="10">
        <v>0</v>
      </c>
      <c r="AU810" s="10">
        <v>0</v>
      </c>
      <c r="AV810" s="10">
        <v>0</v>
      </c>
      <c r="AW810" s="10">
        <v>0</v>
      </c>
      <c r="AX810" s="10">
        <v>0</v>
      </c>
      <c r="AY810" s="3"/>
      <c r="AZ810" s="10">
        <v>6000</v>
      </c>
      <c r="BA810" s="10">
        <v>6000</v>
      </c>
      <c r="BB810" s="10">
        <v>0</v>
      </c>
      <c r="BC810" s="10">
        <v>0</v>
      </c>
      <c r="BD810" s="10">
        <v>0</v>
      </c>
      <c r="BE810" s="10">
        <v>250</v>
      </c>
      <c r="BF810" s="3"/>
      <c r="BG810" s="10">
        <v>1000</v>
      </c>
      <c r="BH810" s="10">
        <v>0</v>
      </c>
      <c r="BI810" s="3"/>
      <c r="BJ810" s="21">
        <v>1</v>
      </c>
      <c r="BK810" s="65">
        <v>0</v>
      </c>
      <c r="BL810" s="65">
        <v>0</v>
      </c>
      <c r="BM810" s="6">
        <f t="shared" si="3016"/>
        <v>118.25000000000001</v>
      </c>
      <c r="BN810" s="8">
        <f t="shared" si="3017"/>
        <v>149.0819326565707</v>
      </c>
      <c r="BO810" s="12">
        <f t="shared" si="3008"/>
        <v>132.77401303206696</v>
      </c>
      <c r="BP810" s="50">
        <f>(1-'#Constant'!$A$3)/($J810*'#Constant'!$B$3/'#Constant'!$C$3^($D810-1)+1)+'#Constant'!$A$3</f>
        <v>0.93162790697674425</v>
      </c>
      <c r="BQ810" s="4">
        <f t="shared" si="3018"/>
        <v>149.0819326565707</v>
      </c>
      <c r="BR810" s="50">
        <f>(1-'#Constant'!$A$3)/($K810*'#Constant'!$B$3/'#Constant'!$C$3^($D810-1)+1)+'#Constant'!$A$3</f>
        <v>0.93162790697674425</v>
      </c>
      <c r="BS810" s="4">
        <f t="shared" si="3019"/>
        <v>149.0819326565707</v>
      </c>
      <c r="BT810">
        <f>BO810/$BO$4*100</f>
        <v>100.91327609170268</v>
      </c>
    </row>
    <row r="811" spans="1:72" s="13" customFormat="1" ht="17.25" thickBot="1" x14ac:dyDescent="0.35">
      <c r="B811" s="20"/>
      <c r="D811" s="14">
        <v>1</v>
      </c>
      <c r="E811" s="14">
        <v>1</v>
      </c>
      <c r="F811" s="19">
        <v>1</v>
      </c>
      <c r="G811" s="15">
        <f t="shared" ref="G811:H811" si="3100">G810</f>
        <v>100</v>
      </c>
      <c r="H811" s="15">
        <f t="shared" si="3100"/>
        <v>100</v>
      </c>
      <c r="I811" s="15">
        <v>2500</v>
      </c>
      <c r="J811" s="15">
        <v>25</v>
      </c>
      <c r="K811" s="15">
        <v>25</v>
      </c>
      <c r="L811" s="16"/>
      <c r="M811" s="15">
        <f t="shared" ref="M811:O811" si="3101">M810</f>
        <v>100</v>
      </c>
      <c r="N811" s="15">
        <f t="shared" si="3101"/>
        <v>0</v>
      </c>
      <c r="O811" s="15">
        <f t="shared" si="3101"/>
        <v>0</v>
      </c>
      <c r="P811" s="15">
        <v>100</v>
      </c>
      <c r="Q811" s="15">
        <f t="shared" ref="Q811:V811" si="3102">Q810</f>
        <v>0</v>
      </c>
      <c r="R811" s="15">
        <f t="shared" si="3102"/>
        <v>0</v>
      </c>
      <c r="S811" s="15">
        <f t="shared" si="3102"/>
        <v>0</v>
      </c>
      <c r="T811" s="15">
        <f t="shared" si="3102"/>
        <v>150</v>
      </c>
      <c r="U811" s="15">
        <f t="shared" si="3102"/>
        <v>0</v>
      </c>
      <c r="V811" s="15">
        <f t="shared" si="3102"/>
        <v>0</v>
      </c>
      <c r="W811" s="16"/>
      <c r="X811" s="15">
        <f t="shared" ref="X811:Z811" si="3103">X810</f>
        <v>100</v>
      </c>
      <c r="Y811" s="15">
        <f t="shared" si="3103"/>
        <v>0</v>
      </c>
      <c r="Z811" s="15">
        <f t="shared" si="3103"/>
        <v>0</v>
      </c>
      <c r="AA811" s="15">
        <v>100</v>
      </c>
      <c r="AB811" s="15">
        <f t="shared" ref="AB811:AI811" si="3104">AB810</f>
        <v>0</v>
      </c>
      <c r="AC811" s="15">
        <f t="shared" si="3104"/>
        <v>0</v>
      </c>
      <c r="AD811" s="15">
        <f t="shared" si="3104"/>
        <v>0</v>
      </c>
      <c r="AE811" s="15">
        <f t="shared" si="3104"/>
        <v>150</v>
      </c>
      <c r="AF811" s="15">
        <f t="shared" si="3104"/>
        <v>0</v>
      </c>
      <c r="AG811" s="15">
        <f t="shared" si="3104"/>
        <v>0</v>
      </c>
      <c r="AH811" s="15">
        <f t="shared" si="3104"/>
        <v>0</v>
      </c>
      <c r="AI811" s="15">
        <f t="shared" si="3104"/>
        <v>0</v>
      </c>
      <c r="AJ811" s="17"/>
      <c r="AK811" s="15">
        <f>AK810</f>
        <v>0</v>
      </c>
      <c r="AL811" s="15">
        <f>AL810</f>
        <v>0</v>
      </c>
      <c r="AM811" s="17"/>
      <c r="AN811" s="15">
        <f t="shared" ref="AN811:AX811" si="3105">AN810</f>
        <v>0</v>
      </c>
      <c r="AO811" s="15">
        <f t="shared" si="3105"/>
        <v>0</v>
      </c>
      <c r="AP811" s="15">
        <f t="shared" si="3105"/>
        <v>0</v>
      </c>
      <c r="AQ811" s="15">
        <f t="shared" si="3105"/>
        <v>0</v>
      </c>
      <c r="AR811" s="15">
        <f t="shared" si="3105"/>
        <v>0</v>
      </c>
      <c r="AS811" s="15">
        <f t="shared" si="3105"/>
        <v>0</v>
      </c>
      <c r="AT811" s="15">
        <f t="shared" si="3105"/>
        <v>0</v>
      </c>
      <c r="AU811" s="15">
        <f t="shared" si="3105"/>
        <v>0</v>
      </c>
      <c r="AV811" s="15">
        <f t="shared" si="3105"/>
        <v>0</v>
      </c>
      <c r="AW811" s="15">
        <f t="shared" si="3105"/>
        <v>0</v>
      </c>
      <c r="AX811" s="15">
        <f t="shared" si="3105"/>
        <v>0</v>
      </c>
      <c r="AY811" s="17"/>
      <c r="AZ811" s="15">
        <f t="shared" ref="AZ811:BA811" si="3106">AZ810</f>
        <v>6000</v>
      </c>
      <c r="BA811" s="15">
        <f t="shared" si="3106"/>
        <v>6000</v>
      </c>
      <c r="BB811" s="15">
        <v>0</v>
      </c>
      <c r="BC811" s="15">
        <f t="shared" ref="BC811:BE811" si="3107">BC810</f>
        <v>0</v>
      </c>
      <c r="BD811" s="15">
        <f t="shared" si="3107"/>
        <v>0</v>
      </c>
      <c r="BE811" s="15">
        <f t="shared" si="3107"/>
        <v>250</v>
      </c>
      <c r="BF811" s="17"/>
      <c r="BG811" s="15">
        <f t="shared" ref="BG811:BH811" si="3108">BG810</f>
        <v>1000</v>
      </c>
      <c r="BH811" s="15">
        <f t="shared" si="3108"/>
        <v>0</v>
      </c>
      <c r="BI811" s="17"/>
      <c r="BJ811" s="22">
        <f>G811/G810</f>
        <v>1</v>
      </c>
      <c r="BK811" s="65">
        <f>BK810</f>
        <v>0</v>
      </c>
      <c r="BL811" s="65">
        <f>BL810</f>
        <v>0</v>
      </c>
      <c r="BM811" s="6">
        <f t="shared" si="3016"/>
        <v>118.25000000000001</v>
      </c>
      <c r="BN811" s="8">
        <f t="shared" si="3017"/>
        <v>149.0819326565707</v>
      </c>
      <c r="BO811" s="12">
        <f t="shared" si="3008"/>
        <v>132.77401303206696</v>
      </c>
      <c r="BP811" s="50">
        <f>(1-'#Constant'!$A$3)/($J811*'#Constant'!$B$3/'#Constant'!$C$3^($D811-1)+1)+'#Constant'!$A$3</f>
        <v>0.93162790697674425</v>
      </c>
      <c r="BQ811" s="4">
        <f t="shared" si="3018"/>
        <v>149.0819326565707</v>
      </c>
      <c r="BR811" s="50">
        <f>(1-'#Constant'!$A$3)/($K811*'#Constant'!$B$3/'#Constant'!$C$3^($D811-1)+1)+'#Constant'!$A$3</f>
        <v>0.93162790697674425</v>
      </c>
      <c r="BS811" s="4">
        <f t="shared" si="3019"/>
        <v>149.0819326565707</v>
      </c>
      <c r="BT811"/>
    </row>
    <row r="812" spans="1:72" x14ac:dyDescent="0.3">
      <c r="A812">
        <v>7101</v>
      </c>
      <c r="B812" s="18" t="str">
        <f>VLOOKUP(CONCATENATE("CREATURE_NAME_",A812),[1]Localization_Hero!$A:$E,2,FALSE)</f>
        <v>스켈레톤 정예 돌격병</v>
      </c>
      <c r="C812" t="s">
        <v>81</v>
      </c>
      <c r="D812">
        <v>1</v>
      </c>
      <c r="E812">
        <v>1</v>
      </c>
      <c r="F812" s="18">
        <v>1</v>
      </c>
      <c r="G812" s="10">
        <v>100</v>
      </c>
      <c r="H812" s="10">
        <v>100</v>
      </c>
      <c r="I812" s="10">
        <v>2500</v>
      </c>
      <c r="J812" s="10">
        <v>25</v>
      </c>
      <c r="K812" s="10">
        <v>25</v>
      </c>
      <c r="L812" s="2"/>
      <c r="M812" s="10">
        <v>100</v>
      </c>
      <c r="N812" s="10">
        <v>0</v>
      </c>
      <c r="O812" s="10">
        <v>0</v>
      </c>
      <c r="P812" s="10">
        <v>100</v>
      </c>
      <c r="Q812" s="10">
        <v>0</v>
      </c>
      <c r="R812" s="10">
        <v>0</v>
      </c>
      <c r="S812" s="10">
        <v>0</v>
      </c>
      <c r="T812" s="10">
        <v>150</v>
      </c>
      <c r="U812" s="10">
        <v>0</v>
      </c>
      <c r="V812" s="10">
        <v>0</v>
      </c>
      <c r="W812" s="2"/>
      <c r="X812" s="10">
        <v>100</v>
      </c>
      <c r="Y812" s="10">
        <v>0</v>
      </c>
      <c r="Z812" s="10">
        <v>0</v>
      </c>
      <c r="AA812" s="10">
        <v>100</v>
      </c>
      <c r="AB812" s="10">
        <v>0</v>
      </c>
      <c r="AC812" s="10">
        <v>0</v>
      </c>
      <c r="AD812" s="10">
        <v>0</v>
      </c>
      <c r="AE812" s="10">
        <v>150</v>
      </c>
      <c r="AF812" s="10">
        <v>0</v>
      </c>
      <c r="AG812" s="10">
        <v>0</v>
      </c>
      <c r="AH812" s="10">
        <v>0</v>
      </c>
      <c r="AI812" s="10">
        <v>0</v>
      </c>
      <c r="AJ812" s="3"/>
      <c r="AK812" s="10">
        <v>0</v>
      </c>
      <c r="AL812" s="10">
        <v>0</v>
      </c>
      <c r="AM812" s="3"/>
      <c r="AN812" s="10">
        <v>0</v>
      </c>
      <c r="AO812" s="10">
        <v>0</v>
      </c>
      <c r="AP812" s="10">
        <v>0</v>
      </c>
      <c r="AQ812" s="10">
        <v>0</v>
      </c>
      <c r="AR812" s="10">
        <v>0</v>
      </c>
      <c r="AS812" s="10">
        <v>0</v>
      </c>
      <c r="AT812" s="10">
        <v>0</v>
      </c>
      <c r="AU812" s="10">
        <v>0</v>
      </c>
      <c r="AV812" s="10">
        <v>0</v>
      </c>
      <c r="AW812" s="10">
        <v>0</v>
      </c>
      <c r="AX812" s="10">
        <v>0</v>
      </c>
      <c r="AY812" s="3"/>
      <c r="AZ812" s="10">
        <v>6000</v>
      </c>
      <c r="BA812" s="10">
        <v>6000</v>
      </c>
      <c r="BB812" s="10">
        <v>0</v>
      </c>
      <c r="BC812" s="10">
        <v>0</v>
      </c>
      <c r="BD812" s="10">
        <v>0</v>
      </c>
      <c r="BE812" s="10">
        <v>250</v>
      </c>
      <c r="BF812" s="3"/>
      <c r="BG812" s="10">
        <v>1000</v>
      </c>
      <c r="BH812" s="10">
        <v>575</v>
      </c>
      <c r="BI812" s="3"/>
      <c r="BJ812" s="21">
        <v>1</v>
      </c>
      <c r="BK812" s="65">
        <v>0</v>
      </c>
      <c r="BL812" s="65">
        <v>0</v>
      </c>
      <c r="BM812" s="6">
        <f t="shared" si="3016"/>
        <v>118.25000000000001</v>
      </c>
      <c r="BN812" s="8">
        <f t="shared" si="3017"/>
        <v>149.0819326565707</v>
      </c>
      <c r="BO812" s="12">
        <f t="shared" si="2764"/>
        <v>132.77401303206696</v>
      </c>
      <c r="BP812" s="50">
        <f>(1-'#Constant'!$A$3)/($J812*'#Constant'!$B$3/'#Constant'!$C$3^($D812-1)+1)+'#Constant'!$A$3</f>
        <v>0.93162790697674425</v>
      </c>
      <c r="BQ812" s="4">
        <f t="shared" si="3018"/>
        <v>149.0819326565707</v>
      </c>
      <c r="BR812" s="50">
        <f>(1-'#Constant'!$A$3)/($K812*'#Constant'!$B$3/'#Constant'!$C$3^($D812-1)+1)+'#Constant'!$A$3</f>
        <v>0.93162790697674425</v>
      </c>
      <c r="BS812" s="4">
        <f t="shared" si="3019"/>
        <v>149.0819326565707</v>
      </c>
      <c r="BT812">
        <f>BO812/$BO$4*100</f>
        <v>100.91327609170268</v>
      </c>
    </row>
    <row r="813" spans="1:72" s="13" customFormat="1" ht="17.25" thickBot="1" x14ac:dyDescent="0.35">
      <c r="B813" s="20"/>
      <c r="D813" s="14">
        <v>1</v>
      </c>
      <c r="E813" s="14">
        <v>1</v>
      </c>
      <c r="F813" s="19">
        <v>1</v>
      </c>
      <c r="G813" s="15">
        <f t="shared" ref="G813:H813" si="3109">G812</f>
        <v>100</v>
      </c>
      <c r="H813" s="15">
        <f t="shared" si="3109"/>
        <v>100</v>
      </c>
      <c r="I813" s="15">
        <v>2500</v>
      </c>
      <c r="J813" s="15">
        <v>25</v>
      </c>
      <c r="K813" s="15">
        <v>25</v>
      </c>
      <c r="L813" s="16"/>
      <c r="M813" s="15">
        <f t="shared" ref="M813:V813" si="3110">M812</f>
        <v>100</v>
      </c>
      <c r="N813" s="15">
        <f t="shared" si="3110"/>
        <v>0</v>
      </c>
      <c r="O813" s="15">
        <f t="shared" si="3110"/>
        <v>0</v>
      </c>
      <c r="P813" s="15">
        <v>100</v>
      </c>
      <c r="Q813" s="15">
        <f t="shared" si="3110"/>
        <v>0</v>
      </c>
      <c r="R813" s="15">
        <f t="shared" si="3110"/>
        <v>0</v>
      </c>
      <c r="S813" s="15">
        <f t="shared" si="3110"/>
        <v>0</v>
      </c>
      <c r="T813" s="15">
        <f t="shared" si="3110"/>
        <v>150</v>
      </c>
      <c r="U813" s="15">
        <f t="shared" si="3110"/>
        <v>0</v>
      </c>
      <c r="V813" s="15">
        <f t="shared" si="3110"/>
        <v>0</v>
      </c>
      <c r="W813" s="16"/>
      <c r="X813" s="15">
        <f t="shared" ref="X813:AI813" si="3111">X812</f>
        <v>100</v>
      </c>
      <c r="Y813" s="15">
        <f t="shared" si="3111"/>
        <v>0</v>
      </c>
      <c r="Z813" s="15">
        <f t="shared" si="3111"/>
        <v>0</v>
      </c>
      <c r="AA813" s="15">
        <v>100</v>
      </c>
      <c r="AB813" s="15">
        <f t="shared" si="3111"/>
        <v>0</v>
      </c>
      <c r="AC813" s="15">
        <f t="shared" si="3111"/>
        <v>0</v>
      </c>
      <c r="AD813" s="15">
        <f t="shared" si="3111"/>
        <v>0</v>
      </c>
      <c r="AE813" s="15">
        <f t="shared" si="3111"/>
        <v>150</v>
      </c>
      <c r="AF813" s="15">
        <f t="shared" si="3111"/>
        <v>0</v>
      </c>
      <c r="AG813" s="15">
        <f t="shared" si="3111"/>
        <v>0</v>
      </c>
      <c r="AH813" s="15">
        <f t="shared" si="3111"/>
        <v>0</v>
      </c>
      <c r="AI813" s="15">
        <f t="shared" si="3111"/>
        <v>0</v>
      </c>
      <c r="AJ813" s="17"/>
      <c r="AK813" s="15">
        <f>AK812</f>
        <v>0</v>
      </c>
      <c r="AL813" s="15">
        <f>AL812</f>
        <v>0</v>
      </c>
      <c r="AM813" s="17"/>
      <c r="AN813" s="15">
        <f t="shared" ref="AN813:AX813" si="3112">AN812</f>
        <v>0</v>
      </c>
      <c r="AO813" s="15">
        <f t="shared" si="3112"/>
        <v>0</v>
      </c>
      <c r="AP813" s="15">
        <f t="shared" si="3112"/>
        <v>0</v>
      </c>
      <c r="AQ813" s="15">
        <f t="shared" si="3112"/>
        <v>0</v>
      </c>
      <c r="AR813" s="15">
        <f t="shared" si="3112"/>
        <v>0</v>
      </c>
      <c r="AS813" s="15">
        <f t="shared" si="3112"/>
        <v>0</v>
      </c>
      <c r="AT813" s="15">
        <f t="shared" si="3112"/>
        <v>0</v>
      </c>
      <c r="AU813" s="15">
        <f t="shared" si="3112"/>
        <v>0</v>
      </c>
      <c r="AV813" s="15">
        <f t="shared" si="3112"/>
        <v>0</v>
      </c>
      <c r="AW813" s="15">
        <f t="shared" si="3112"/>
        <v>0</v>
      </c>
      <c r="AX813" s="15">
        <f t="shared" si="3112"/>
        <v>0</v>
      </c>
      <c r="AY813" s="17"/>
      <c r="AZ813" s="15">
        <f t="shared" ref="AZ813:BD813" si="3113">AZ812</f>
        <v>6000</v>
      </c>
      <c r="BA813" s="15">
        <f t="shared" si="3113"/>
        <v>6000</v>
      </c>
      <c r="BB813" s="15">
        <v>0</v>
      </c>
      <c r="BC813" s="15">
        <f t="shared" si="3113"/>
        <v>0</v>
      </c>
      <c r="BD813" s="15">
        <f t="shared" si="3113"/>
        <v>0</v>
      </c>
      <c r="BE813" s="15">
        <f t="shared" ref="BE813" si="3114">BE812</f>
        <v>250</v>
      </c>
      <c r="BF813" s="17"/>
      <c r="BG813" s="15">
        <f t="shared" ref="BG813:BH813" si="3115">BG812</f>
        <v>1000</v>
      </c>
      <c r="BH813" s="15">
        <f t="shared" si="3115"/>
        <v>575</v>
      </c>
      <c r="BI813" s="17"/>
      <c r="BJ813" s="22">
        <f>G813/G812</f>
        <v>1</v>
      </c>
      <c r="BK813" s="65">
        <f t="shared" ref="BK813:BL813" si="3116">BK812</f>
        <v>0</v>
      </c>
      <c r="BL813" s="65">
        <f t="shared" si="3116"/>
        <v>0</v>
      </c>
      <c r="BM813" s="6">
        <f t="shared" si="3016"/>
        <v>118.25000000000001</v>
      </c>
      <c r="BN813" s="8">
        <f t="shared" si="3017"/>
        <v>149.0819326565707</v>
      </c>
      <c r="BO813" s="12">
        <f t="shared" si="2764"/>
        <v>132.77401303206696</v>
      </c>
      <c r="BP813" s="50">
        <f>(1-'#Constant'!$A$3)/($J813*'#Constant'!$B$3/'#Constant'!$C$3^($D813-1)+1)+'#Constant'!$A$3</f>
        <v>0.93162790697674425</v>
      </c>
      <c r="BQ813" s="4">
        <f t="shared" si="3018"/>
        <v>149.0819326565707</v>
      </c>
      <c r="BR813" s="50">
        <f>(1-'#Constant'!$A$3)/($K813*'#Constant'!$B$3/'#Constant'!$C$3^($D813-1)+1)+'#Constant'!$A$3</f>
        <v>0.93162790697674425</v>
      </c>
      <c r="BS813" s="4">
        <f t="shared" si="3019"/>
        <v>149.0819326565707</v>
      </c>
      <c r="BT813"/>
    </row>
    <row r="814" spans="1:72" x14ac:dyDescent="0.3">
      <c r="A814">
        <v>7102</v>
      </c>
      <c r="B814" s="18" t="str">
        <f>VLOOKUP(CONCATENATE("CREATURE_NAME_",A814),[1]Localization_Hero!$A:$E,2,FALSE)</f>
        <v>스켈레톤 정예 대검병</v>
      </c>
      <c r="C814" t="s">
        <v>77</v>
      </c>
      <c r="D814">
        <v>1</v>
      </c>
      <c r="E814">
        <v>1</v>
      </c>
      <c r="F814" s="18">
        <v>1</v>
      </c>
      <c r="G814" s="10">
        <v>100</v>
      </c>
      <c r="H814" s="10">
        <v>100</v>
      </c>
      <c r="I814" s="10">
        <v>2500</v>
      </c>
      <c r="J814" s="10">
        <v>25</v>
      </c>
      <c r="K814" s="10">
        <v>25</v>
      </c>
      <c r="L814" s="2"/>
      <c r="M814" s="10">
        <v>100</v>
      </c>
      <c r="N814" s="10">
        <v>0</v>
      </c>
      <c r="O814" s="10">
        <v>0</v>
      </c>
      <c r="P814" s="10">
        <v>100</v>
      </c>
      <c r="Q814" s="10">
        <v>0</v>
      </c>
      <c r="R814" s="10">
        <v>0</v>
      </c>
      <c r="S814" s="10">
        <v>0</v>
      </c>
      <c r="T814" s="10">
        <v>150</v>
      </c>
      <c r="U814" s="10">
        <v>0</v>
      </c>
      <c r="V814" s="10">
        <v>0</v>
      </c>
      <c r="W814" s="2"/>
      <c r="X814" s="10">
        <v>100</v>
      </c>
      <c r="Y814" s="10">
        <v>0</v>
      </c>
      <c r="Z814" s="10">
        <v>0</v>
      </c>
      <c r="AA814" s="10">
        <v>100</v>
      </c>
      <c r="AB814" s="10">
        <v>0</v>
      </c>
      <c r="AC814" s="10">
        <v>0</v>
      </c>
      <c r="AD814" s="10">
        <v>0</v>
      </c>
      <c r="AE814" s="10">
        <v>150</v>
      </c>
      <c r="AF814" s="10">
        <v>0</v>
      </c>
      <c r="AG814" s="10">
        <v>0</v>
      </c>
      <c r="AH814" s="10">
        <v>0</v>
      </c>
      <c r="AI814" s="10">
        <v>0</v>
      </c>
      <c r="AJ814" s="3"/>
      <c r="AK814" s="10">
        <v>0</v>
      </c>
      <c r="AL814" s="10">
        <v>0</v>
      </c>
      <c r="AM814" s="3"/>
      <c r="AN814" s="10">
        <v>0</v>
      </c>
      <c r="AO814" s="10">
        <v>0</v>
      </c>
      <c r="AP814" s="10">
        <v>0</v>
      </c>
      <c r="AQ814" s="10">
        <v>0</v>
      </c>
      <c r="AR814" s="10">
        <v>0</v>
      </c>
      <c r="AS814" s="10">
        <v>0</v>
      </c>
      <c r="AT814" s="10">
        <v>0</v>
      </c>
      <c r="AU814" s="10">
        <v>0</v>
      </c>
      <c r="AV814" s="10">
        <v>0</v>
      </c>
      <c r="AW814" s="10">
        <v>0</v>
      </c>
      <c r="AX814" s="10">
        <v>0</v>
      </c>
      <c r="AY814" s="3"/>
      <c r="AZ814" s="10">
        <v>6000</v>
      </c>
      <c r="BA814" s="10">
        <v>6000</v>
      </c>
      <c r="BB814" s="10">
        <v>0</v>
      </c>
      <c r="BC814" s="10">
        <v>0</v>
      </c>
      <c r="BD814" s="10">
        <v>0</v>
      </c>
      <c r="BE814" s="10">
        <v>250</v>
      </c>
      <c r="BF814" s="3"/>
      <c r="BG814" s="10">
        <v>1000</v>
      </c>
      <c r="BH814" s="10">
        <v>575</v>
      </c>
      <c r="BI814" s="3"/>
      <c r="BJ814" s="21">
        <v>1</v>
      </c>
      <c r="BK814" s="65">
        <v>0</v>
      </c>
      <c r="BL814" s="65">
        <v>0</v>
      </c>
      <c r="BM814" s="6">
        <f t="shared" si="3016"/>
        <v>118.25000000000001</v>
      </c>
      <c r="BN814" s="8">
        <f t="shared" si="3017"/>
        <v>149.0819326565707</v>
      </c>
      <c r="BO814" s="12">
        <f t="shared" ref="BO814:BO913" si="3117">SQRT(BM814*BN814)</f>
        <v>132.77401303206696</v>
      </c>
      <c r="BP814" s="50">
        <f>(1-'#Constant'!$A$3)/($J814*'#Constant'!$B$3/'#Constant'!$C$3^($D814-1)+1)+'#Constant'!$A$3</f>
        <v>0.93162790697674425</v>
      </c>
      <c r="BQ814" s="4">
        <f t="shared" si="3018"/>
        <v>149.0819326565707</v>
      </c>
      <c r="BR814" s="50">
        <f>(1-'#Constant'!$A$3)/($K814*'#Constant'!$B$3/'#Constant'!$C$3^($D814-1)+1)+'#Constant'!$A$3</f>
        <v>0.93162790697674425</v>
      </c>
      <c r="BS814" s="4">
        <f t="shared" si="3019"/>
        <v>149.0819326565707</v>
      </c>
      <c r="BT814">
        <f>BO814/$BO$4*100</f>
        <v>100.91327609170268</v>
      </c>
    </row>
    <row r="815" spans="1:72" s="13" customFormat="1" ht="17.25" thickBot="1" x14ac:dyDescent="0.35">
      <c r="B815" s="20"/>
      <c r="D815" s="14">
        <v>1</v>
      </c>
      <c r="E815" s="14">
        <v>1</v>
      </c>
      <c r="F815" s="19">
        <v>1</v>
      </c>
      <c r="G815" s="15">
        <f t="shared" ref="G815:H815" si="3118">G814</f>
        <v>100</v>
      </c>
      <c r="H815" s="15">
        <f t="shared" si="3118"/>
        <v>100</v>
      </c>
      <c r="I815" s="15">
        <v>2500</v>
      </c>
      <c r="J815" s="15">
        <v>25</v>
      </c>
      <c r="K815" s="15">
        <v>25</v>
      </c>
      <c r="L815" s="16"/>
      <c r="M815" s="15">
        <f t="shared" ref="M815:V815" si="3119">M814</f>
        <v>100</v>
      </c>
      <c r="N815" s="15">
        <f t="shared" si="3119"/>
        <v>0</v>
      </c>
      <c r="O815" s="15">
        <f t="shared" si="3119"/>
        <v>0</v>
      </c>
      <c r="P815" s="15">
        <v>100</v>
      </c>
      <c r="Q815" s="15">
        <f t="shared" si="3119"/>
        <v>0</v>
      </c>
      <c r="R815" s="15">
        <f t="shared" si="3119"/>
        <v>0</v>
      </c>
      <c r="S815" s="15">
        <f t="shared" si="3119"/>
        <v>0</v>
      </c>
      <c r="T815" s="15">
        <f t="shared" si="3119"/>
        <v>150</v>
      </c>
      <c r="U815" s="15">
        <f t="shared" si="3119"/>
        <v>0</v>
      </c>
      <c r="V815" s="15">
        <f t="shared" si="3119"/>
        <v>0</v>
      </c>
      <c r="W815" s="16"/>
      <c r="X815" s="15">
        <f t="shared" ref="X815:AI815" si="3120">X814</f>
        <v>100</v>
      </c>
      <c r="Y815" s="15">
        <f t="shared" si="3120"/>
        <v>0</v>
      </c>
      <c r="Z815" s="15">
        <f t="shared" si="3120"/>
        <v>0</v>
      </c>
      <c r="AA815" s="15">
        <v>100</v>
      </c>
      <c r="AB815" s="15">
        <f t="shared" si="3120"/>
        <v>0</v>
      </c>
      <c r="AC815" s="15">
        <f t="shared" si="3120"/>
        <v>0</v>
      </c>
      <c r="AD815" s="15">
        <f t="shared" si="3120"/>
        <v>0</v>
      </c>
      <c r="AE815" s="15">
        <f t="shared" si="3120"/>
        <v>150</v>
      </c>
      <c r="AF815" s="15">
        <f t="shared" si="3120"/>
        <v>0</v>
      </c>
      <c r="AG815" s="15">
        <f t="shared" si="3120"/>
        <v>0</v>
      </c>
      <c r="AH815" s="15">
        <f t="shared" si="3120"/>
        <v>0</v>
      </c>
      <c r="AI815" s="15">
        <f t="shared" si="3120"/>
        <v>0</v>
      </c>
      <c r="AJ815" s="17"/>
      <c r="AK815" s="15">
        <f>AK814</f>
        <v>0</v>
      </c>
      <c r="AL815" s="15">
        <f>AL814</f>
        <v>0</v>
      </c>
      <c r="AM815" s="17"/>
      <c r="AN815" s="15">
        <f t="shared" ref="AN815:AX815" si="3121">AN814</f>
        <v>0</v>
      </c>
      <c r="AO815" s="15">
        <f t="shared" si="3121"/>
        <v>0</v>
      </c>
      <c r="AP815" s="15">
        <f t="shared" si="3121"/>
        <v>0</v>
      </c>
      <c r="AQ815" s="15">
        <f t="shared" si="3121"/>
        <v>0</v>
      </c>
      <c r="AR815" s="15">
        <f t="shared" si="3121"/>
        <v>0</v>
      </c>
      <c r="AS815" s="15">
        <f t="shared" si="3121"/>
        <v>0</v>
      </c>
      <c r="AT815" s="15">
        <f t="shared" si="3121"/>
        <v>0</v>
      </c>
      <c r="AU815" s="15">
        <f t="shared" si="3121"/>
        <v>0</v>
      </c>
      <c r="AV815" s="15">
        <f t="shared" si="3121"/>
        <v>0</v>
      </c>
      <c r="AW815" s="15">
        <f t="shared" si="3121"/>
        <v>0</v>
      </c>
      <c r="AX815" s="15">
        <f t="shared" si="3121"/>
        <v>0</v>
      </c>
      <c r="AY815" s="17"/>
      <c r="AZ815" s="15">
        <f t="shared" ref="AZ815:BD815" si="3122">AZ814</f>
        <v>6000</v>
      </c>
      <c r="BA815" s="15">
        <f t="shared" si="3122"/>
        <v>6000</v>
      </c>
      <c r="BB815" s="15">
        <v>0</v>
      </c>
      <c r="BC815" s="15">
        <f t="shared" si="3122"/>
        <v>0</v>
      </c>
      <c r="BD815" s="15">
        <f t="shared" si="3122"/>
        <v>0</v>
      </c>
      <c r="BE815" s="15">
        <f t="shared" ref="BE815" si="3123">BE814</f>
        <v>250</v>
      </c>
      <c r="BF815" s="17"/>
      <c r="BG815" s="15">
        <f t="shared" ref="BG815:BH815" si="3124">BG814</f>
        <v>1000</v>
      </c>
      <c r="BH815" s="15">
        <f t="shared" si="3124"/>
        <v>575</v>
      </c>
      <c r="BI815" s="17"/>
      <c r="BJ815" s="22">
        <f>G815/G814</f>
        <v>1</v>
      </c>
      <c r="BK815" s="65">
        <f>BK814</f>
        <v>0</v>
      </c>
      <c r="BL815" s="65">
        <f>BL814</f>
        <v>0</v>
      </c>
      <c r="BM815" s="6">
        <f t="shared" si="3016"/>
        <v>118.25000000000001</v>
      </c>
      <c r="BN815" s="8">
        <f t="shared" si="3017"/>
        <v>149.0819326565707</v>
      </c>
      <c r="BO815" s="12">
        <f t="shared" si="3117"/>
        <v>132.77401303206696</v>
      </c>
      <c r="BP815" s="50">
        <f>(1-'#Constant'!$A$3)/($J815*'#Constant'!$B$3/'#Constant'!$C$3^($D815-1)+1)+'#Constant'!$A$3</f>
        <v>0.93162790697674425</v>
      </c>
      <c r="BQ815" s="4">
        <f t="shared" si="3018"/>
        <v>149.0819326565707</v>
      </c>
      <c r="BR815" s="50">
        <f>(1-'#Constant'!$A$3)/($K815*'#Constant'!$B$3/'#Constant'!$C$3^($D815-1)+1)+'#Constant'!$A$3</f>
        <v>0.93162790697674425</v>
      </c>
      <c r="BS815" s="4">
        <f t="shared" si="3019"/>
        <v>149.0819326565707</v>
      </c>
      <c r="BT815"/>
    </row>
    <row r="816" spans="1:72" x14ac:dyDescent="0.3">
      <c r="A816">
        <v>7103</v>
      </c>
      <c r="B816" s="18" t="str">
        <f>VLOOKUP(CONCATENATE("CREATURE_NAME_",A816),[1]Localization_Hero!$A:$E,2,FALSE)</f>
        <v>스켈레톤 정예 궁병</v>
      </c>
      <c r="C816" t="s">
        <v>82</v>
      </c>
      <c r="D816">
        <v>1</v>
      </c>
      <c r="E816">
        <v>1</v>
      </c>
      <c r="F816" s="18">
        <v>1</v>
      </c>
      <c r="G816" s="10">
        <v>100</v>
      </c>
      <c r="H816" s="10">
        <v>100</v>
      </c>
      <c r="I816" s="10">
        <v>2500</v>
      </c>
      <c r="J816" s="10">
        <v>25</v>
      </c>
      <c r="K816" s="10">
        <v>25</v>
      </c>
      <c r="L816" s="2"/>
      <c r="M816" s="10">
        <v>100</v>
      </c>
      <c r="N816" s="10">
        <v>0</v>
      </c>
      <c r="O816" s="10">
        <v>0</v>
      </c>
      <c r="P816" s="10">
        <v>100</v>
      </c>
      <c r="Q816" s="10">
        <v>0</v>
      </c>
      <c r="R816" s="10">
        <v>0</v>
      </c>
      <c r="S816" s="10">
        <v>0</v>
      </c>
      <c r="T816" s="10">
        <v>150</v>
      </c>
      <c r="U816" s="10">
        <v>0</v>
      </c>
      <c r="V816" s="10">
        <v>0</v>
      </c>
      <c r="W816" s="2"/>
      <c r="X816" s="10">
        <v>100</v>
      </c>
      <c r="Y816" s="10">
        <v>0</v>
      </c>
      <c r="Z816" s="10">
        <v>0</v>
      </c>
      <c r="AA816" s="10">
        <v>100</v>
      </c>
      <c r="AB816" s="10">
        <v>0</v>
      </c>
      <c r="AC816" s="10">
        <v>0</v>
      </c>
      <c r="AD816" s="10">
        <v>0</v>
      </c>
      <c r="AE816" s="10">
        <v>150</v>
      </c>
      <c r="AF816" s="10">
        <v>0</v>
      </c>
      <c r="AG816" s="10">
        <v>0</v>
      </c>
      <c r="AH816" s="10">
        <v>0</v>
      </c>
      <c r="AI816" s="10">
        <v>0</v>
      </c>
      <c r="AJ816" s="3"/>
      <c r="AK816" s="10">
        <v>0</v>
      </c>
      <c r="AL816" s="10">
        <v>0</v>
      </c>
      <c r="AM816" s="3"/>
      <c r="AN816" s="10">
        <v>0</v>
      </c>
      <c r="AO816" s="10">
        <v>0</v>
      </c>
      <c r="AP816" s="10">
        <v>0</v>
      </c>
      <c r="AQ816" s="10">
        <v>0</v>
      </c>
      <c r="AR816" s="10">
        <v>0</v>
      </c>
      <c r="AS816" s="10">
        <v>0</v>
      </c>
      <c r="AT816" s="10">
        <v>0</v>
      </c>
      <c r="AU816" s="10">
        <v>0</v>
      </c>
      <c r="AV816" s="10">
        <v>0</v>
      </c>
      <c r="AW816" s="10">
        <v>0</v>
      </c>
      <c r="AX816" s="10">
        <v>0</v>
      </c>
      <c r="AY816" s="3"/>
      <c r="AZ816" s="10">
        <v>6000</v>
      </c>
      <c r="BA816" s="10">
        <v>6000</v>
      </c>
      <c r="BB816" s="10">
        <v>0</v>
      </c>
      <c r="BC816" s="10">
        <v>0</v>
      </c>
      <c r="BD816" s="10">
        <v>0</v>
      </c>
      <c r="BE816" s="10">
        <v>250</v>
      </c>
      <c r="BF816" s="3"/>
      <c r="BG816" s="10">
        <v>1000</v>
      </c>
      <c r="BH816" s="10">
        <v>750</v>
      </c>
      <c r="BI816" s="3"/>
      <c r="BJ816" s="21">
        <v>1</v>
      </c>
      <c r="BK816" s="65">
        <v>0</v>
      </c>
      <c r="BL816" s="65">
        <v>0</v>
      </c>
      <c r="BM816" s="6">
        <f t="shared" si="3016"/>
        <v>118.25000000000001</v>
      </c>
      <c r="BN816" s="8">
        <f t="shared" si="3017"/>
        <v>149.0819326565707</v>
      </c>
      <c r="BO816" s="12">
        <f t="shared" si="3117"/>
        <v>132.77401303206696</v>
      </c>
      <c r="BP816" s="50">
        <f>(1-'#Constant'!$A$3)/($J816*'#Constant'!$B$3/'#Constant'!$C$3^($D816-1)+1)+'#Constant'!$A$3</f>
        <v>0.93162790697674425</v>
      </c>
      <c r="BQ816" s="4">
        <f t="shared" si="3018"/>
        <v>149.0819326565707</v>
      </c>
      <c r="BR816" s="50">
        <f>(1-'#Constant'!$A$3)/($K816*'#Constant'!$B$3/'#Constant'!$C$3^($D816-1)+1)+'#Constant'!$A$3</f>
        <v>0.93162790697674425</v>
      </c>
      <c r="BS816" s="4">
        <f t="shared" si="3019"/>
        <v>149.0819326565707</v>
      </c>
      <c r="BT816">
        <f>BO816/$BO$4*100</f>
        <v>100.91327609170268</v>
      </c>
    </row>
    <row r="817" spans="1:72" s="13" customFormat="1" ht="17.25" thickBot="1" x14ac:dyDescent="0.35">
      <c r="B817" s="20"/>
      <c r="D817" s="14">
        <v>1</v>
      </c>
      <c r="E817" s="14">
        <v>1</v>
      </c>
      <c r="F817" s="19">
        <v>1</v>
      </c>
      <c r="G817" s="15">
        <f t="shared" ref="G817:H817" si="3125">G816</f>
        <v>100</v>
      </c>
      <c r="H817" s="15">
        <f t="shared" si="3125"/>
        <v>100</v>
      </c>
      <c r="I817" s="15">
        <v>2500</v>
      </c>
      <c r="J817" s="15">
        <v>25</v>
      </c>
      <c r="K817" s="15">
        <v>25</v>
      </c>
      <c r="L817" s="16"/>
      <c r="M817" s="15">
        <f t="shared" ref="M817:V817" si="3126">M816</f>
        <v>100</v>
      </c>
      <c r="N817" s="15">
        <f t="shared" si="3126"/>
        <v>0</v>
      </c>
      <c r="O817" s="15">
        <f t="shared" si="3126"/>
        <v>0</v>
      </c>
      <c r="P817" s="15">
        <v>100</v>
      </c>
      <c r="Q817" s="15">
        <f t="shared" si="3126"/>
        <v>0</v>
      </c>
      <c r="R817" s="15">
        <f t="shared" si="3126"/>
        <v>0</v>
      </c>
      <c r="S817" s="15">
        <f t="shared" si="3126"/>
        <v>0</v>
      </c>
      <c r="T817" s="15">
        <f t="shared" si="3126"/>
        <v>150</v>
      </c>
      <c r="U817" s="15">
        <f t="shared" si="3126"/>
        <v>0</v>
      </c>
      <c r="V817" s="15">
        <f t="shared" si="3126"/>
        <v>0</v>
      </c>
      <c r="W817" s="16"/>
      <c r="X817" s="15">
        <f t="shared" ref="X817:AI817" si="3127">X816</f>
        <v>100</v>
      </c>
      <c r="Y817" s="15">
        <f t="shared" si="3127"/>
        <v>0</v>
      </c>
      <c r="Z817" s="15">
        <f t="shared" si="3127"/>
        <v>0</v>
      </c>
      <c r="AA817" s="15">
        <v>100</v>
      </c>
      <c r="AB817" s="15">
        <f t="shared" si="3127"/>
        <v>0</v>
      </c>
      <c r="AC817" s="15">
        <f t="shared" si="3127"/>
        <v>0</v>
      </c>
      <c r="AD817" s="15">
        <f t="shared" si="3127"/>
        <v>0</v>
      </c>
      <c r="AE817" s="15">
        <f t="shared" si="3127"/>
        <v>150</v>
      </c>
      <c r="AF817" s="15">
        <f t="shared" si="3127"/>
        <v>0</v>
      </c>
      <c r="AG817" s="15">
        <f t="shared" si="3127"/>
        <v>0</v>
      </c>
      <c r="AH817" s="15">
        <f t="shared" si="3127"/>
        <v>0</v>
      </c>
      <c r="AI817" s="15">
        <f t="shared" si="3127"/>
        <v>0</v>
      </c>
      <c r="AJ817" s="17"/>
      <c r="AK817" s="15">
        <f>AK816</f>
        <v>0</v>
      </c>
      <c r="AL817" s="15">
        <f>AL816</f>
        <v>0</v>
      </c>
      <c r="AM817" s="17"/>
      <c r="AN817" s="15">
        <f t="shared" ref="AN817:AX817" si="3128">AN816</f>
        <v>0</v>
      </c>
      <c r="AO817" s="15">
        <f t="shared" si="3128"/>
        <v>0</v>
      </c>
      <c r="AP817" s="15">
        <f t="shared" si="3128"/>
        <v>0</v>
      </c>
      <c r="AQ817" s="15">
        <f t="shared" si="3128"/>
        <v>0</v>
      </c>
      <c r="AR817" s="15">
        <f t="shared" si="3128"/>
        <v>0</v>
      </c>
      <c r="AS817" s="15">
        <f t="shared" si="3128"/>
        <v>0</v>
      </c>
      <c r="AT817" s="15">
        <f t="shared" si="3128"/>
        <v>0</v>
      </c>
      <c r="AU817" s="15">
        <f t="shared" si="3128"/>
        <v>0</v>
      </c>
      <c r="AV817" s="15">
        <f t="shared" si="3128"/>
        <v>0</v>
      </c>
      <c r="AW817" s="15">
        <f t="shared" si="3128"/>
        <v>0</v>
      </c>
      <c r="AX817" s="15">
        <f t="shared" si="3128"/>
        <v>0</v>
      </c>
      <c r="AY817" s="17"/>
      <c r="AZ817" s="15">
        <f t="shared" ref="AZ817:BD817" si="3129">AZ816</f>
        <v>6000</v>
      </c>
      <c r="BA817" s="15">
        <f t="shared" si="3129"/>
        <v>6000</v>
      </c>
      <c r="BB817" s="15">
        <v>0</v>
      </c>
      <c r="BC817" s="15">
        <f t="shared" si="3129"/>
        <v>0</v>
      </c>
      <c r="BD817" s="15">
        <f t="shared" si="3129"/>
        <v>0</v>
      </c>
      <c r="BE817" s="15">
        <f t="shared" ref="BE817" si="3130">BE816</f>
        <v>250</v>
      </c>
      <c r="BF817" s="17"/>
      <c r="BG817" s="15">
        <f t="shared" ref="BG817:BH817" si="3131">BG816</f>
        <v>1000</v>
      </c>
      <c r="BH817" s="15">
        <f t="shared" si="3131"/>
        <v>750</v>
      </c>
      <c r="BI817" s="17"/>
      <c r="BJ817" s="22">
        <f>G817/G816</f>
        <v>1</v>
      </c>
      <c r="BK817" s="65">
        <f t="shared" ref="BK817:BL819" si="3132">BK816</f>
        <v>0</v>
      </c>
      <c r="BL817" s="65">
        <f t="shared" si="3132"/>
        <v>0</v>
      </c>
      <c r="BM817" s="6">
        <f t="shared" si="3016"/>
        <v>118.25000000000001</v>
      </c>
      <c r="BN817" s="8">
        <f t="shared" si="3017"/>
        <v>149.0819326565707</v>
      </c>
      <c r="BO817" s="12">
        <f t="shared" si="3117"/>
        <v>132.77401303206696</v>
      </c>
      <c r="BP817" s="50">
        <f>(1-'#Constant'!$A$3)/($J817*'#Constant'!$B$3/'#Constant'!$C$3^($D817-1)+1)+'#Constant'!$A$3</f>
        <v>0.93162790697674425</v>
      </c>
      <c r="BQ817" s="4">
        <f t="shared" si="3018"/>
        <v>149.0819326565707</v>
      </c>
      <c r="BR817" s="50">
        <f>(1-'#Constant'!$A$3)/($K817*'#Constant'!$B$3/'#Constant'!$C$3^($D817-1)+1)+'#Constant'!$A$3</f>
        <v>0.93162790697674425</v>
      </c>
      <c r="BS817" s="4">
        <f t="shared" si="3019"/>
        <v>149.0819326565707</v>
      </c>
      <c r="BT817"/>
    </row>
    <row r="818" spans="1:72" x14ac:dyDescent="0.3">
      <c r="A818">
        <v>7104</v>
      </c>
      <c r="B818" s="18" t="str">
        <f>VLOOKUP(CONCATENATE("CREATURE_NAME_",A818),[1]Localization_Hero!$A:$E,2,FALSE)</f>
        <v>스켈레톤 정예 흑마법사</v>
      </c>
      <c r="C818" t="s">
        <v>79</v>
      </c>
      <c r="D818">
        <v>1</v>
      </c>
      <c r="E818">
        <v>1</v>
      </c>
      <c r="F818" s="18">
        <v>1</v>
      </c>
      <c r="G818" s="10">
        <v>100</v>
      </c>
      <c r="H818" s="10">
        <v>100</v>
      </c>
      <c r="I818" s="10">
        <v>2500</v>
      </c>
      <c r="J818" s="10">
        <v>25</v>
      </c>
      <c r="K818" s="10">
        <v>25</v>
      </c>
      <c r="L818" s="2"/>
      <c r="M818" s="10">
        <v>100</v>
      </c>
      <c r="N818" s="10">
        <v>0</v>
      </c>
      <c r="O818" s="10">
        <v>0</v>
      </c>
      <c r="P818" s="10">
        <v>100</v>
      </c>
      <c r="Q818" s="10">
        <v>0</v>
      </c>
      <c r="R818" s="10">
        <v>0</v>
      </c>
      <c r="S818" s="10">
        <v>0</v>
      </c>
      <c r="T818" s="10">
        <v>150</v>
      </c>
      <c r="U818" s="10">
        <v>0</v>
      </c>
      <c r="V818" s="10">
        <v>0</v>
      </c>
      <c r="W818" s="2"/>
      <c r="X818" s="10">
        <v>100</v>
      </c>
      <c r="Y818" s="10">
        <v>0</v>
      </c>
      <c r="Z818" s="10">
        <v>0</v>
      </c>
      <c r="AA818" s="10">
        <v>100</v>
      </c>
      <c r="AB818" s="10">
        <v>0</v>
      </c>
      <c r="AC818" s="10">
        <v>0</v>
      </c>
      <c r="AD818" s="10">
        <v>0</v>
      </c>
      <c r="AE818" s="10">
        <v>150</v>
      </c>
      <c r="AF818" s="10">
        <v>0</v>
      </c>
      <c r="AG818" s="10">
        <v>0</v>
      </c>
      <c r="AH818" s="10">
        <v>0</v>
      </c>
      <c r="AI818" s="10">
        <v>0</v>
      </c>
      <c r="AJ818" s="3"/>
      <c r="AK818" s="10">
        <v>0</v>
      </c>
      <c r="AL818" s="10">
        <v>0</v>
      </c>
      <c r="AM818" s="3"/>
      <c r="AN818" s="10">
        <v>0</v>
      </c>
      <c r="AO818" s="10">
        <v>0</v>
      </c>
      <c r="AP818" s="10">
        <v>0</v>
      </c>
      <c r="AQ818" s="10">
        <v>0</v>
      </c>
      <c r="AR818" s="10">
        <v>0</v>
      </c>
      <c r="AS818" s="10">
        <v>0</v>
      </c>
      <c r="AT818" s="10">
        <v>0</v>
      </c>
      <c r="AU818" s="10">
        <v>0</v>
      </c>
      <c r="AV818" s="10">
        <v>0</v>
      </c>
      <c r="AW818" s="10">
        <v>0</v>
      </c>
      <c r="AX818" s="10">
        <v>0</v>
      </c>
      <c r="AY818" s="3"/>
      <c r="AZ818" s="10">
        <v>6000</v>
      </c>
      <c r="BA818" s="10">
        <v>6000</v>
      </c>
      <c r="BB818" s="10">
        <v>0</v>
      </c>
      <c r="BC818" s="10">
        <v>0</v>
      </c>
      <c r="BD818" s="10">
        <v>0</v>
      </c>
      <c r="BE818" s="10">
        <v>250</v>
      </c>
      <c r="BF818" s="3"/>
      <c r="BG818" s="10">
        <v>1000</v>
      </c>
      <c r="BH818" s="10">
        <v>575</v>
      </c>
      <c r="BI818" s="3"/>
      <c r="BJ818" s="21">
        <v>1</v>
      </c>
      <c r="BK818" s="65">
        <v>0</v>
      </c>
      <c r="BL818" s="65">
        <v>0</v>
      </c>
      <c r="BM818" s="6">
        <f t="shared" si="3016"/>
        <v>118.25000000000001</v>
      </c>
      <c r="BN818" s="8">
        <f t="shared" si="3017"/>
        <v>149.0819326565707</v>
      </c>
      <c r="BO818" s="12">
        <f t="shared" si="3117"/>
        <v>132.77401303206696</v>
      </c>
      <c r="BP818" s="50">
        <f>(1-'#Constant'!$A$3)/($J818*'#Constant'!$B$3/'#Constant'!$C$3^($D818-1)+1)+'#Constant'!$A$3</f>
        <v>0.93162790697674425</v>
      </c>
      <c r="BQ818" s="4">
        <f t="shared" si="3018"/>
        <v>149.0819326565707</v>
      </c>
      <c r="BR818" s="50">
        <f>(1-'#Constant'!$A$3)/($K818*'#Constant'!$B$3/'#Constant'!$C$3^($D818-1)+1)+'#Constant'!$A$3</f>
        <v>0.93162790697674425</v>
      </c>
      <c r="BS818" s="4">
        <f t="shared" si="3019"/>
        <v>149.0819326565707</v>
      </c>
      <c r="BT818">
        <f>BO818/$BO$4*100</f>
        <v>100.91327609170268</v>
      </c>
    </row>
    <row r="819" spans="1:72" s="13" customFormat="1" ht="17.25" thickBot="1" x14ac:dyDescent="0.35">
      <c r="B819" s="20"/>
      <c r="D819" s="14">
        <v>1</v>
      </c>
      <c r="E819" s="14">
        <v>1</v>
      </c>
      <c r="F819" s="19">
        <v>1</v>
      </c>
      <c r="G819" s="15">
        <f t="shared" ref="G819:H819" si="3133">G818</f>
        <v>100</v>
      </c>
      <c r="H819" s="15">
        <f t="shared" si="3133"/>
        <v>100</v>
      </c>
      <c r="I819" s="15">
        <v>2500</v>
      </c>
      <c r="J819" s="15">
        <v>25</v>
      </c>
      <c r="K819" s="15">
        <v>25</v>
      </c>
      <c r="L819" s="16"/>
      <c r="M819" s="15">
        <f t="shared" ref="M819:V819" si="3134">M818</f>
        <v>100</v>
      </c>
      <c r="N819" s="15">
        <f t="shared" si="3134"/>
        <v>0</v>
      </c>
      <c r="O819" s="15">
        <f t="shared" si="3134"/>
        <v>0</v>
      </c>
      <c r="P819" s="15">
        <v>100</v>
      </c>
      <c r="Q819" s="15">
        <f t="shared" si="3134"/>
        <v>0</v>
      </c>
      <c r="R819" s="15">
        <f t="shared" si="3134"/>
        <v>0</v>
      </c>
      <c r="S819" s="15">
        <f t="shared" si="3134"/>
        <v>0</v>
      </c>
      <c r="T819" s="15">
        <f t="shared" si="3134"/>
        <v>150</v>
      </c>
      <c r="U819" s="15">
        <f t="shared" si="3134"/>
        <v>0</v>
      </c>
      <c r="V819" s="15">
        <f t="shared" si="3134"/>
        <v>0</v>
      </c>
      <c r="W819" s="16"/>
      <c r="X819" s="15">
        <f t="shared" ref="X819:AI819" si="3135">X818</f>
        <v>100</v>
      </c>
      <c r="Y819" s="15">
        <f t="shared" si="3135"/>
        <v>0</v>
      </c>
      <c r="Z819" s="15">
        <f t="shared" si="3135"/>
        <v>0</v>
      </c>
      <c r="AA819" s="15">
        <v>100</v>
      </c>
      <c r="AB819" s="15">
        <f t="shared" si="3135"/>
        <v>0</v>
      </c>
      <c r="AC819" s="15">
        <f t="shared" si="3135"/>
        <v>0</v>
      </c>
      <c r="AD819" s="15">
        <f t="shared" si="3135"/>
        <v>0</v>
      </c>
      <c r="AE819" s="15">
        <f t="shared" si="3135"/>
        <v>150</v>
      </c>
      <c r="AF819" s="15">
        <f t="shared" si="3135"/>
        <v>0</v>
      </c>
      <c r="AG819" s="15">
        <f t="shared" si="3135"/>
        <v>0</v>
      </c>
      <c r="AH819" s="15">
        <f t="shared" si="3135"/>
        <v>0</v>
      </c>
      <c r="AI819" s="15">
        <f t="shared" si="3135"/>
        <v>0</v>
      </c>
      <c r="AJ819" s="17"/>
      <c r="AK819" s="15">
        <f>AK818</f>
        <v>0</v>
      </c>
      <c r="AL819" s="15">
        <f>AL818</f>
        <v>0</v>
      </c>
      <c r="AM819" s="17"/>
      <c r="AN819" s="15">
        <f t="shared" ref="AN819:AX819" si="3136">AN818</f>
        <v>0</v>
      </c>
      <c r="AO819" s="15">
        <f t="shared" si="3136"/>
        <v>0</v>
      </c>
      <c r="AP819" s="15">
        <f t="shared" si="3136"/>
        <v>0</v>
      </c>
      <c r="AQ819" s="15">
        <f t="shared" si="3136"/>
        <v>0</v>
      </c>
      <c r="AR819" s="15">
        <f t="shared" si="3136"/>
        <v>0</v>
      </c>
      <c r="AS819" s="15">
        <f t="shared" si="3136"/>
        <v>0</v>
      </c>
      <c r="AT819" s="15">
        <f t="shared" si="3136"/>
        <v>0</v>
      </c>
      <c r="AU819" s="15">
        <f t="shared" si="3136"/>
        <v>0</v>
      </c>
      <c r="AV819" s="15">
        <f t="shared" si="3136"/>
        <v>0</v>
      </c>
      <c r="AW819" s="15">
        <f t="shared" si="3136"/>
        <v>0</v>
      </c>
      <c r="AX819" s="15">
        <f t="shared" si="3136"/>
        <v>0</v>
      </c>
      <c r="AY819" s="17"/>
      <c r="AZ819" s="15">
        <f t="shared" ref="AZ819:BD819" si="3137">AZ818</f>
        <v>6000</v>
      </c>
      <c r="BA819" s="15">
        <f t="shared" si="3137"/>
        <v>6000</v>
      </c>
      <c r="BB819" s="15">
        <v>0</v>
      </c>
      <c r="BC819" s="15">
        <f t="shared" si="3137"/>
        <v>0</v>
      </c>
      <c r="BD819" s="15">
        <f t="shared" si="3137"/>
        <v>0</v>
      </c>
      <c r="BE819" s="15">
        <f t="shared" ref="BE819" si="3138">BE818</f>
        <v>250</v>
      </c>
      <c r="BF819" s="17"/>
      <c r="BG819" s="15">
        <f t="shared" ref="BG819:BH819" si="3139">BG818</f>
        <v>1000</v>
      </c>
      <c r="BH819" s="15">
        <f t="shared" si="3139"/>
        <v>575</v>
      </c>
      <c r="BI819" s="17"/>
      <c r="BJ819" s="22">
        <f>G819/G818</f>
        <v>1</v>
      </c>
      <c r="BK819" s="65">
        <f t="shared" si="3132"/>
        <v>0</v>
      </c>
      <c r="BL819" s="65">
        <f t="shared" si="3132"/>
        <v>0</v>
      </c>
      <c r="BM819" s="6">
        <f t="shared" si="3016"/>
        <v>118.25000000000001</v>
      </c>
      <c r="BN819" s="8">
        <f t="shared" si="3017"/>
        <v>149.0819326565707</v>
      </c>
      <c r="BO819" s="12">
        <f t="shared" si="3117"/>
        <v>132.77401303206696</v>
      </c>
      <c r="BP819" s="50">
        <f>(1-'#Constant'!$A$3)/($J819*'#Constant'!$B$3/'#Constant'!$C$3^($D819-1)+1)+'#Constant'!$A$3</f>
        <v>0.93162790697674425</v>
      </c>
      <c r="BQ819" s="4">
        <f t="shared" si="3018"/>
        <v>149.0819326565707</v>
      </c>
      <c r="BR819" s="50">
        <f>(1-'#Constant'!$A$3)/($K819*'#Constant'!$B$3/'#Constant'!$C$3^($D819-1)+1)+'#Constant'!$A$3</f>
        <v>0.93162790697674425</v>
      </c>
      <c r="BS819" s="4">
        <f t="shared" si="3019"/>
        <v>149.0819326565707</v>
      </c>
      <c r="BT819"/>
    </row>
    <row r="820" spans="1:72" x14ac:dyDescent="0.3">
      <c r="A820">
        <v>7105</v>
      </c>
      <c r="B820" s="18" t="str">
        <f>VLOOKUP(CONCATENATE("CREATURE_NAME_",A820),[1]Localization_Hero!$A:$E,2,FALSE)</f>
        <v>얼음스켈레톤 정예 흑마법사</v>
      </c>
      <c r="C820" t="s">
        <v>79</v>
      </c>
      <c r="D820">
        <v>1</v>
      </c>
      <c r="E820">
        <v>1</v>
      </c>
      <c r="F820" s="18">
        <v>1</v>
      </c>
      <c r="G820" s="10">
        <v>100</v>
      </c>
      <c r="H820" s="10">
        <v>100</v>
      </c>
      <c r="I820" s="10">
        <v>2500</v>
      </c>
      <c r="J820" s="10">
        <v>25</v>
      </c>
      <c r="K820" s="10">
        <v>25</v>
      </c>
      <c r="L820" s="2"/>
      <c r="M820" s="10">
        <v>100</v>
      </c>
      <c r="N820" s="10">
        <v>0</v>
      </c>
      <c r="O820" s="10">
        <v>0</v>
      </c>
      <c r="P820" s="10">
        <v>100</v>
      </c>
      <c r="Q820" s="10">
        <v>0</v>
      </c>
      <c r="R820" s="10">
        <v>0</v>
      </c>
      <c r="S820" s="10">
        <v>0</v>
      </c>
      <c r="T820" s="10">
        <v>150</v>
      </c>
      <c r="U820" s="10">
        <v>0</v>
      </c>
      <c r="V820" s="10">
        <v>0</v>
      </c>
      <c r="W820" s="2"/>
      <c r="X820" s="10">
        <v>100</v>
      </c>
      <c r="Y820" s="10">
        <v>0</v>
      </c>
      <c r="Z820" s="10">
        <v>0</v>
      </c>
      <c r="AA820" s="10">
        <v>100</v>
      </c>
      <c r="AB820" s="10">
        <v>0</v>
      </c>
      <c r="AC820" s="10">
        <v>0</v>
      </c>
      <c r="AD820" s="10">
        <v>0</v>
      </c>
      <c r="AE820" s="10">
        <v>150</v>
      </c>
      <c r="AF820" s="10">
        <v>0</v>
      </c>
      <c r="AG820" s="10">
        <v>0</v>
      </c>
      <c r="AH820" s="10">
        <v>0</v>
      </c>
      <c r="AI820" s="10">
        <v>0</v>
      </c>
      <c r="AJ820" s="3"/>
      <c r="AK820" s="10">
        <v>0</v>
      </c>
      <c r="AL820" s="10">
        <v>0</v>
      </c>
      <c r="AM820" s="3"/>
      <c r="AN820" s="10">
        <v>0</v>
      </c>
      <c r="AO820" s="10">
        <v>0</v>
      </c>
      <c r="AP820" s="10">
        <v>0</v>
      </c>
      <c r="AQ820" s="10">
        <v>0</v>
      </c>
      <c r="AR820" s="10">
        <v>0</v>
      </c>
      <c r="AS820" s="10">
        <v>0</v>
      </c>
      <c r="AT820" s="10">
        <v>0</v>
      </c>
      <c r="AU820" s="10">
        <v>0</v>
      </c>
      <c r="AV820" s="10">
        <v>0</v>
      </c>
      <c r="AW820" s="10">
        <v>0</v>
      </c>
      <c r="AX820" s="10">
        <v>0</v>
      </c>
      <c r="AY820" s="3"/>
      <c r="AZ820" s="10">
        <v>6000</v>
      </c>
      <c r="BA820" s="10">
        <v>6000</v>
      </c>
      <c r="BB820" s="10">
        <v>0</v>
      </c>
      <c r="BC820" s="10">
        <v>0</v>
      </c>
      <c r="BD820" s="10">
        <v>0</v>
      </c>
      <c r="BE820" s="10">
        <v>250</v>
      </c>
      <c r="BF820" s="3"/>
      <c r="BG820" s="10">
        <v>1000</v>
      </c>
      <c r="BH820" s="10">
        <v>575</v>
      </c>
      <c r="BI820" s="3"/>
      <c r="BJ820" s="21">
        <v>1</v>
      </c>
      <c r="BK820" s="65">
        <v>0</v>
      </c>
      <c r="BL820" s="65">
        <v>0</v>
      </c>
      <c r="BM820" s="6">
        <f t="shared" si="3016"/>
        <v>118.25000000000001</v>
      </c>
      <c r="BN820" s="8">
        <f t="shared" si="3017"/>
        <v>149.0819326565707</v>
      </c>
      <c r="BO820" s="12">
        <f t="shared" ref="BO820:BO821" si="3140">SQRT(BM820*BN820)</f>
        <v>132.77401303206696</v>
      </c>
      <c r="BP820" s="50">
        <f>(1-'#Constant'!$A$3)/($J820*'#Constant'!$B$3/'#Constant'!$C$3^($D820-1)+1)+'#Constant'!$A$3</f>
        <v>0.93162790697674425</v>
      </c>
      <c r="BQ820" s="4">
        <f t="shared" si="3018"/>
        <v>149.0819326565707</v>
      </c>
      <c r="BR820" s="50">
        <f>(1-'#Constant'!$A$3)/($K820*'#Constant'!$B$3/'#Constant'!$C$3^($D820-1)+1)+'#Constant'!$A$3</f>
        <v>0.93162790697674425</v>
      </c>
      <c r="BS820" s="4">
        <f t="shared" si="3019"/>
        <v>149.0819326565707</v>
      </c>
      <c r="BT820">
        <f>BO820/$BO$4*100</f>
        <v>100.91327609170268</v>
      </c>
    </row>
    <row r="821" spans="1:72" s="13" customFormat="1" ht="17.25" thickBot="1" x14ac:dyDescent="0.35">
      <c r="B821" s="20"/>
      <c r="D821" s="14">
        <v>1</v>
      </c>
      <c r="E821" s="14">
        <v>1</v>
      </c>
      <c r="F821" s="19">
        <v>1</v>
      </c>
      <c r="G821" s="15">
        <f t="shared" ref="G821:H821" si="3141">G820</f>
        <v>100</v>
      </c>
      <c r="H821" s="15">
        <f t="shared" si="3141"/>
        <v>100</v>
      </c>
      <c r="I821" s="15">
        <v>2500</v>
      </c>
      <c r="J821" s="15">
        <v>25</v>
      </c>
      <c r="K821" s="15">
        <v>25</v>
      </c>
      <c r="L821" s="16"/>
      <c r="M821" s="15">
        <f t="shared" ref="M821:O821" si="3142">M820</f>
        <v>100</v>
      </c>
      <c r="N821" s="15">
        <f t="shared" si="3142"/>
        <v>0</v>
      </c>
      <c r="O821" s="15">
        <f t="shared" si="3142"/>
        <v>0</v>
      </c>
      <c r="P821" s="15">
        <v>100</v>
      </c>
      <c r="Q821" s="15">
        <f t="shared" ref="Q821:V821" si="3143">Q820</f>
        <v>0</v>
      </c>
      <c r="R821" s="15">
        <f t="shared" si="3143"/>
        <v>0</v>
      </c>
      <c r="S821" s="15">
        <f t="shared" si="3143"/>
        <v>0</v>
      </c>
      <c r="T821" s="15">
        <f t="shared" si="3143"/>
        <v>150</v>
      </c>
      <c r="U821" s="15">
        <f t="shared" si="3143"/>
        <v>0</v>
      </c>
      <c r="V821" s="15">
        <f t="shared" si="3143"/>
        <v>0</v>
      </c>
      <c r="W821" s="16"/>
      <c r="X821" s="15">
        <f t="shared" ref="X821:Z821" si="3144">X820</f>
        <v>100</v>
      </c>
      <c r="Y821" s="15">
        <f t="shared" si="3144"/>
        <v>0</v>
      </c>
      <c r="Z821" s="15">
        <f t="shared" si="3144"/>
        <v>0</v>
      </c>
      <c r="AA821" s="15">
        <v>100</v>
      </c>
      <c r="AB821" s="15">
        <f t="shared" ref="AB821:AI821" si="3145">AB820</f>
        <v>0</v>
      </c>
      <c r="AC821" s="15">
        <f t="shared" si="3145"/>
        <v>0</v>
      </c>
      <c r="AD821" s="15">
        <f t="shared" si="3145"/>
        <v>0</v>
      </c>
      <c r="AE821" s="15">
        <f t="shared" si="3145"/>
        <v>150</v>
      </c>
      <c r="AF821" s="15">
        <f t="shared" si="3145"/>
        <v>0</v>
      </c>
      <c r="AG821" s="15">
        <f t="shared" si="3145"/>
        <v>0</v>
      </c>
      <c r="AH821" s="15">
        <f t="shared" si="3145"/>
        <v>0</v>
      </c>
      <c r="AI821" s="15">
        <f t="shared" si="3145"/>
        <v>0</v>
      </c>
      <c r="AJ821" s="17"/>
      <c r="AK821" s="15">
        <f>AK820</f>
        <v>0</v>
      </c>
      <c r="AL821" s="15">
        <f>AL820</f>
        <v>0</v>
      </c>
      <c r="AM821" s="17"/>
      <c r="AN821" s="15">
        <f t="shared" ref="AN821:AX821" si="3146">AN820</f>
        <v>0</v>
      </c>
      <c r="AO821" s="15">
        <f t="shared" si="3146"/>
        <v>0</v>
      </c>
      <c r="AP821" s="15">
        <f t="shared" si="3146"/>
        <v>0</v>
      </c>
      <c r="AQ821" s="15">
        <f t="shared" si="3146"/>
        <v>0</v>
      </c>
      <c r="AR821" s="15">
        <f t="shared" si="3146"/>
        <v>0</v>
      </c>
      <c r="AS821" s="15">
        <f t="shared" si="3146"/>
        <v>0</v>
      </c>
      <c r="AT821" s="15">
        <f t="shared" si="3146"/>
        <v>0</v>
      </c>
      <c r="AU821" s="15">
        <f t="shared" si="3146"/>
        <v>0</v>
      </c>
      <c r="AV821" s="15">
        <f t="shared" si="3146"/>
        <v>0</v>
      </c>
      <c r="AW821" s="15">
        <f t="shared" si="3146"/>
        <v>0</v>
      </c>
      <c r="AX821" s="15">
        <f t="shared" si="3146"/>
        <v>0</v>
      </c>
      <c r="AY821" s="17"/>
      <c r="AZ821" s="15">
        <f t="shared" ref="AZ821:BE821" si="3147">AZ820</f>
        <v>6000</v>
      </c>
      <c r="BA821" s="15">
        <f t="shared" si="3147"/>
        <v>6000</v>
      </c>
      <c r="BB821" s="15">
        <v>0</v>
      </c>
      <c r="BC821" s="15">
        <f t="shared" si="3147"/>
        <v>0</v>
      </c>
      <c r="BD821" s="15">
        <f t="shared" si="3147"/>
        <v>0</v>
      </c>
      <c r="BE821" s="15">
        <f t="shared" si="3147"/>
        <v>250</v>
      </c>
      <c r="BF821" s="17"/>
      <c r="BG821" s="15">
        <f t="shared" ref="BG821:BH821" si="3148">BG820</f>
        <v>1000</v>
      </c>
      <c r="BH821" s="15">
        <f t="shared" si="3148"/>
        <v>575</v>
      </c>
      <c r="BI821" s="17"/>
      <c r="BJ821" s="22">
        <f>G821/G820</f>
        <v>1</v>
      </c>
      <c r="BK821" s="65">
        <f>BK820</f>
        <v>0</v>
      </c>
      <c r="BL821" s="65">
        <f>BL820</f>
        <v>0</v>
      </c>
      <c r="BM821" s="6">
        <f t="shared" si="3016"/>
        <v>118.25000000000001</v>
      </c>
      <c r="BN821" s="8">
        <f t="shared" si="3017"/>
        <v>149.0819326565707</v>
      </c>
      <c r="BO821" s="12">
        <f t="shared" si="3140"/>
        <v>132.77401303206696</v>
      </c>
      <c r="BP821" s="50">
        <f>(1-'#Constant'!$A$3)/($J821*'#Constant'!$B$3/'#Constant'!$C$3^($D821-1)+1)+'#Constant'!$A$3</f>
        <v>0.93162790697674425</v>
      </c>
      <c r="BQ821" s="4">
        <f t="shared" si="3018"/>
        <v>149.0819326565707</v>
      </c>
      <c r="BR821" s="50">
        <f>(1-'#Constant'!$A$3)/($K821*'#Constant'!$B$3/'#Constant'!$C$3^($D821-1)+1)+'#Constant'!$A$3</f>
        <v>0.93162790697674425</v>
      </c>
      <c r="BS821" s="4">
        <f t="shared" si="3019"/>
        <v>149.0819326565707</v>
      </c>
      <c r="BT821"/>
    </row>
    <row r="822" spans="1:72" x14ac:dyDescent="0.3">
      <c r="A822">
        <v>7202</v>
      </c>
      <c r="B822" s="18" t="str">
        <f>VLOOKUP(CONCATENATE("CREATURE_NAME_",A822),[1]Localization_Hero!$A:$E,2,FALSE)</f>
        <v>스켈레톤 군단 장교</v>
      </c>
      <c r="C822" t="s">
        <v>77</v>
      </c>
      <c r="D822">
        <v>1</v>
      </c>
      <c r="E822">
        <v>1</v>
      </c>
      <c r="F822" s="18">
        <v>1</v>
      </c>
      <c r="G822" s="10">
        <v>100</v>
      </c>
      <c r="H822" s="10">
        <v>100</v>
      </c>
      <c r="I822" s="10">
        <v>2500</v>
      </c>
      <c r="J822" s="10">
        <v>25</v>
      </c>
      <c r="K822" s="10">
        <v>25</v>
      </c>
      <c r="L822" s="2"/>
      <c r="M822" s="10">
        <v>100</v>
      </c>
      <c r="N822" s="10">
        <v>0</v>
      </c>
      <c r="O822" s="10">
        <v>0</v>
      </c>
      <c r="P822" s="10">
        <v>100</v>
      </c>
      <c r="Q822" s="10">
        <v>0</v>
      </c>
      <c r="R822" s="10">
        <v>0</v>
      </c>
      <c r="S822" s="10">
        <v>0</v>
      </c>
      <c r="T822" s="10">
        <v>150</v>
      </c>
      <c r="U822" s="10">
        <v>0</v>
      </c>
      <c r="V822" s="10">
        <v>0</v>
      </c>
      <c r="W822" s="2"/>
      <c r="X822" s="10">
        <v>100</v>
      </c>
      <c r="Y822" s="10">
        <v>0</v>
      </c>
      <c r="Z822" s="10">
        <v>0</v>
      </c>
      <c r="AA822" s="10">
        <v>100</v>
      </c>
      <c r="AB822" s="10">
        <v>0</v>
      </c>
      <c r="AC822" s="10">
        <v>0</v>
      </c>
      <c r="AD822" s="10">
        <v>0</v>
      </c>
      <c r="AE822" s="10">
        <v>150</v>
      </c>
      <c r="AF822" s="10">
        <v>0</v>
      </c>
      <c r="AG822" s="10">
        <v>0</v>
      </c>
      <c r="AH822" s="10">
        <v>0</v>
      </c>
      <c r="AI822" s="10">
        <v>0</v>
      </c>
      <c r="AJ822" s="3"/>
      <c r="AK822" s="10">
        <v>0</v>
      </c>
      <c r="AL822" s="10">
        <v>0</v>
      </c>
      <c r="AM822" s="3"/>
      <c r="AN822" s="10">
        <v>0</v>
      </c>
      <c r="AO822" s="10">
        <v>0</v>
      </c>
      <c r="AP822" s="10">
        <v>0</v>
      </c>
      <c r="AQ822" s="10">
        <v>0</v>
      </c>
      <c r="AR822" s="10">
        <v>0</v>
      </c>
      <c r="AS822" s="10">
        <v>0</v>
      </c>
      <c r="AT822" s="10">
        <v>0</v>
      </c>
      <c r="AU822" s="10">
        <v>0</v>
      </c>
      <c r="AV822" s="10">
        <v>0</v>
      </c>
      <c r="AW822" s="10">
        <v>0</v>
      </c>
      <c r="AX822" s="10">
        <v>0</v>
      </c>
      <c r="AY822" s="3"/>
      <c r="AZ822" s="10">
        <v>6000</v>
      </c>
      <c r="BA822" s="10">
        <v>6000</v>
      </c>
      <c r="BB822" s="10">
        <v>0</v>
      </c>
      <c r="BC822" s="10">
        <v>0</v>
      </c>
      <c r="BD822" s="10">
        <v>0</v>
      </c>
      <c r="BE822" s="10">
        <v>250</v>
      </c>
      <c r="BF822" s="3"/>
      <c r="BG822" s="10">
        <v>1000</v>
      </c>
      <c r="BH822" s="10">
        <v>575</v>
      </c>
      <c r="BI822" s="3"/>
      <c r="BJ822" s="21">
        <v>1</v>
      </c>
      <c r="BK822" s="65">
        <v>0</v>
      </c>
      <c r="BL822" s="65">
        <v>0</v>
      </c>
      <c r="BM822" s="6">
        <f t="shared" si="3016"/>
        <v>118.25000000000001</v>
      </c>
      <c r="BN822" s="8">
        <f t="shared" si="3017"/>
        <v>149.0819326565707</v>
      </c>
      <c r="BO822" s="12">
        <f t="shared" si="3117"/>
        <v>132.77401303206696</v>
      </c>
      <c r="BP822" s="50">
        <f>(1-'#Constant'!$A$3)/($J822*'#Constant'!$B$3/'#Constant'!$C$3^($D822-1)+1)+'#Constant'!$A$3</f>
        <v>0.93162790697674425</v>
      </c>
      <c r="BQ822" s="4">
        <f t="shared" si="3018"/>
        <v>149.0819326565707</v>
      </c>
      <c r="BR822" s="50">
        <f>(1-'#Constant'!$A$3)/($K822*'#Constant'!$B$3/'#Constant'!$C$3^($D822-1)+1)+'#Constant'!$A$3</f>
        <v>0.93162790697674425</v>
      </c>
      <c r="BS822" s="4">
        <f t="shared" si="3019"/>
        <v>149.0819326565707</v>
      </c>
      <c r="BT822">
        <f>BO822/$BO$4*100</f>
        <v>100.91327609170268</v>
      </c>
    </row>
    <row r="823" spans="1:72" s="13" customFormat="1" ht="17.25" thickBot="1" x14ac:dyDescent="0.35">
      <c r="B823" s="20"/>
      <c r="D823" s="14">
        <v>1</v>
      </c>
      <c r="E823" s="14">
        <v>1</v>
      </c>
      <c r="F823" s="19">
        <v>1</v>
      </c>
      <c r="G823" s="15">
        <f t="shared" ref="G823:H823" si="3149">G822</f>
        <v>100</v>
      </c>
      <c r="H823" s="15">
        <f t="shared" si="3149"/>
        <v>100</v>
      </c>
      <c r="I823" s="15">
        <v>2500</v>
      </c>
      <c r="J823" s="15">
        <v>25</v>
      </c>
      <c r="K823" s="15">
        <v>25</v>
      </c>
      <c r="L823" s="16"/>
      <c r="M823" s="15">
        <f t="shared" ref="M823:V823" si="3150">M822</f>
        <v>100</v>
      </c>
      <c r="N823" s="15">
        <f t="shared" si="3150"/>
        <v>0</v>
      </c>
      <c r="O823" s="15">
        <f t="shared" si="3150"/>
        <v>0</v>
      </c>
      <c r="P823" s="15">
        <v>100</v>
      </c>
      <c r="Q823" s="15">
        <f t="shared" si="3150"/>
        <v>0</v>
      </c>
      <c r="R823" s="15">
        <f t="shared" si="3150"/>
        <v>0</v>
      </c>
      <c r="S823" s="15">
        <f t="shared" si="3150"/>
        <v>0</v>
      </c>
      <c r="T823" s="15">
        <f t="shared" si="3150"/>
        <v>150</v>
      </c>
      <c r="U823" s="15">
        <f t="shared" si="3150"/>
        <v>0</v>
      </c>
      <c r="V823" s="15">
        <f t="shared" si="3150"/>
        <v>0</v>
      </c>
      <c r="W823" s="16"/>
      <c r="X823" s="15">
        <f t="shared" ref="X823:AI823" si="3151">X822</f>
        <v>100</v>
      </c>
      <c r="Y823" s="15">
        <f t="shared" si="3151"/>
        <v>0</v>
      </c>
      <c r="Z823" s="15">
        <f t="shared" si="3151"/>
        <v>0</v>
      </c>
      <c r="AA823" s="15">
        <v>100</v>
      </c>
      <c r="AB823" s="15">
        <f t="shared" si="3151"/>
        <v>0</v>
      </c>
      <c r="AC823" s="15">
        <f t="shared" si="3151"/>
        <v>0</v>
      </c>
      <c r="AD823" s="15">
        <f t="shared" si="3151"/>
        <v>0</v>
      </c>
      <c r="AE823" s="15">
        <f t="shared" si="3151"/>
        <v>150</v>
      </c>
      <c r="AF823" s="15">
        <f t="shared" si="3151"/>
        <v>0</v>
      </c>
      <c r="AG823" s="15">
        <f t="shared" si="3151"/>
        <v>0</v>
      </c>
      <c r="AH823" s="15">
        <f t="shared" si="3151"/>
        <v>0</v>
      </c>
      <c r="AI823" s="15">
        <f t="shared" si="3151"/>
        <v>0</v>
      </c>
      <c r="AJ823" s="17"/>
      <c r="AK823" s="15">
        <f>AK822</f>
        <v>0</v>
      </c>
      <c r="AL823" s="15">
        <f>AL822</f>
        <v>0</v>
      </c>
      <c r="AM823" s="17"/>
      <c r="AN823" s="15">
        <f t="shared" ref="AN823:AX823" si="3152">AN822</f>
        <v>0</v>
      </c>
      <c r="AO823" s="15">
        <f t="shared" si="3152"/>
        <v>0</v>
      </c>
      <c r="AP823" s="15">
        <f t="shared" si="3152"/>
        <v>0</v>
      </c>
      <c r="AQ823" s="15">
        <f t="shared" si="3152"/>
        <v>0</v>
      </c>
      <c r="AR823" s="15">
        <f t="shared" si="3152"/>
        <v>0</v>
      </c>
      <c r="AS823" s="15">
        <f t="shared" si="3152"/>
        <v>0</v>
      </c>
      <c r="AT823" s="15">
        <f t="shared" si="3152"/>
        <v>0</v>
      </c>
      <c r="AU823" s="15">
        <f t="shared" si="3152"/>
        <v>0</v>
      </c>
      <c r="AV823" s="15">
        <f t="shared" si="3152"/>
        <v>0</v>
      </c>
      <c r="AW823" s="15">
        <f t="shared" si="3152"/>
        <v>0</v>
      </c>
      <c r="AX823" s="15">
        <f t="shared" si="3152"/>
        <v>0</v>
      </c>
      <c r="AY823" s="17"/>
      <c r="AZ823" s="15">
        <f t="shared" ref="AZ823:BD823" si="3153">AZ822</f>
        <v>6000</v>
      </c>
      <c r="BA823" s="15">
        <f t="shared" si="3153"/>
        <v>6000</v>
      </c>
      <c r="BB823" s="15">
        <v>0</v>
      </c>
      <c r="BC823" s="15">
        <f t="shared" si="3153"/>
        <v>0</v>
      </c>
      <c r="BD823" s="15">
        <f t="shared" si="3153"/>
        <v>0</v>
      </c>
      <c r="BE823" s="15">
        <f t="shared" ref="BE823" si="3154">BE822</f>
        <v>250</v>
      </c>
      <c r="BF823" s="17"/>
      <c r="BG823" s="15">
        <f t="shared" ref="BG823:BH823" si="3155">BG822</f>
        <v>1000</v>
      </c>
      <c r="BH823" s="15">
        <f t="shared" si="3155"/>
        <v>575</v>
      </c>
      <c r="BI823" s="17"/>
      <c r="BJ823" s="22">
        <f>G823/G822</f>
        <v>1</v>
      </c>
      <c r="BK823" s="65">
        <f t="shared" ref="BK823:BL823" si="3156">BK822</f>
        <v>0</v>
      </c>
      <c r="BL823" s="65">
        <f t="shared" si="3156"/>
        <v>0</v>
      </c>
      <c r="BM823" s="6">
        <f t="shared" si="3016"/>
        <v>118.25000000000001</v>
      </c>
      <c r="BN823" s="8">
        <f t="shared" si="3017"/>
        <v>149.0819326565707</v>
      </c>
      <c r="BO823" s="12">
        <f t="shared" si="3117"/>
        <v>132.77401303206696</v>
      </c>
      <c r="BP823" s="50">
        <f>(1-'#Constant'!$A$3)/($J823*'#Constant'!$B$3/'#Constant'!$C$3^($D823-1)+1)+'#Constant'!$A$3</f>
        <v>0.93162790697674425</v>
      </c>
      <c r="BQ823" s="4">
        <f t="shared" si="3018"/>
        <v>149.0819326565707</v>
      </c>
      <c r="BR823" s="50">
        <f>(1-'#Constant'!$A$3)/($K823*'#Constant'!$B$3/'#Constant'!$C$3^($D823-1)+1)+'#Constant'!$A$3</f>
        <v>0.93162790697674425</v>
      </c>
      <c r="BS823" s="4">
        <f t="shared" si="3019"/>
        <v>149.0819326565707</v>
      </c>
      <c r="BT823"/>
    </row>
    <row r="824" spans="1:72" x14ac:dyDescent="0.3">
      <c r="A824">
        <v>7206</v>
      </c>
      <c r="B824" s="18" t="str">
        <f>VLOOKUP(CONCATENATE("CREATURE_NAME_",A824),[1]Localization_Hero!$A:$E,2,FALSE)</f>
        <v>거대 중갑 스켈레톤</v>
      </c>
      <c r="C824" t="s">
        <v>77</v>
      </c>
      <c r="D824">
        <v>1</v>
      </c>
      <c r="E824">
        <v>1</v>
      </c>
      <c r="F824" s="18">
        <v>1</v>
      </c>
      <c r="G824" s="10">
        <v>100</v>
      </c>
      <c r="H824" s="10">
        <v>100</v>
      </c>
      <c r="I824" s="10">
        <v>2500</v>
      </c>
      <c r="J824" s="10">
        <v>25</v>
      </c>
      <c r="K824" s="10">
        <v>25</v>
      </c>
      <c r="L824" s="2"/>
      <c r="M824" s="10">
        <v>100</v>
      </c>
      <c r="N824" s="10">
        <v>0</v>
      </c>
      <c r="O824" s="10">
        <v>0</v>
      </c>
      <c r="P824" s="10">
        <v>100</v>
      </c>
      <c r="Q824" s="10">
        <v>0</v>
      </c>
      <c r="R824" s="10">
        <v>0</v>
      </c>
      <c r="S824" s="10">
        <v>0</v>
      </c>
      <c r="T824" s="10">
        <v>150</v>
      </c>
      <c r="U824" s="10">
        <v>0</v>
      </c>
      <c r="V824" s="10">
        <v>0</v>
      </c>
      <c r="W824" s="2"/>
      <c r="X824" s="10">
        <v>100</v>
      </c>
      <c r="Y824" s="10">
        <v>0</v>
      </c>
      <c r="Z824" s="10">
        <v>0</v>
      </c>
      <c r="AA824" s="10">
        <v>100</v>
      </c>
      <c r="AB824" s="10">
        <v>0</v>
      </c>
      <c r="AC824" s="10">
        <v>0</v>
      </c>
      <c r="AD824" s="10">
        <v>0</v>
      </c>
      <c r="AE824" s="10">
        <v>150</v>
      </c>
      <c r="AF824" s="10">
        <v>0</v>
      </c>
      <c r="AG824" s="10">
        <v>0</v>
      </c>
      <c r="AH824" s="10">
        <v>0</v>
      </c>
      <c r="AI824" s="10">
        <v>0</v>
      </c>
      <c r="AJ824" s="3"/>
      <c r="AK824" s="10">
        <v>0</v>
      </c>
      <c r="AL824" s="10">
        <v>0</v>
      </c>
      <c r="AM824" s="3"/>
      <c r="AN824" s="10">
        <v>0</v>
      </c>
      <c r="AO824" s="10">
        <v>0</v>
      </c>
      <c r="AP824" s="10">
        <v>0</v>
      </c>
      <c r="AQ824" s="10">
        <v>0</v>
      </c>
      <c r="AR824" s="10">
        <v>0</v>
      </c>
      <c r="AS824" s="10">
        <v>0</v>
      </c>
      <c r="AT824" s="10">
        <v>0</v>
      </c>
      <c r="AU824" s="10">
        <v>0</v>
      </c>
      <c r="AV824" s="10">
        <v>0</v>
      </c>
      <c r="AW824" s="10">
        <v>0</v>
      </c>
      <c r="AX824" s="10">
        <v>0</v>
      </c>
      <c r="AY824" s="3"/>
      <c r="AZ824" s="10">
        <v>6000</v>
      </c>
      <c r="BA824" s="10">
        <v>6000</v>
      </c>
      <c r="BB824" s="10">
        <v>0</v>
      </c>
      <c r="BC824" s="10">
        <v>0</v>
      </c>
      <c r="BD824" s="10">
        <v>0</v>
      </c>
      <c r="BE824" s="10">
        <v>250</v>
      </c>
      <c r="BF824" s="3"/>
      <c r="BG824" s="10">
        <v>1000</v>
      </c>
      <c r="BH824" s="10">
        <v>1000</v>
      </c>
      <c r="BI824" s="3"/>
      <c r="BJ824" s="21">
        <v>1</v>
      </c>
      <c r="BK824" s="65">
        <v>0</v>
      </c>
      <c r="BL824" s="65">
        <v>0</v>
      </c>
      <c r="BM824" s="6">
        <f t="shared" si="3016"/>
        <v>118.25000000000001</v>
      </c>
      <c r="BN824" s="8">
        <f t="shared" si="3017"/>
        <v>149.0819326565707</v>
      </c>
      <c r="BO824" s="12">
        <f t="shared" si="3117"/>
        <v>132.77401303206696</v>
      </c>
      <c r="BP824" s="50">
        <f>(1-'#Constant'!$A$3)/($J824*'#Constant'!$B$3/'#Constant'!$C$3^($D824-1)+1)+'#Constant'!$A$3</f>
        <v>0.93162790697674425</v>
      </c>
      <c r="BQ824" s="4">
        <f t="shared" si="3018"/>
        <v>149.0819326565707</v>
      </c>
      <c r="BR824" s="50">
        <f>(1-'#Constant'!$A$3)/($K824*'#Constant'!$B$3/'#Constant'!$C$3^($D824-1)+1)+'#Constant'!$A$3</f>
        <v>0.93162790697674425</v>
      </c>
      <c r="BS824" s="4">
        <f t="shared" si="3019"/>
        <v>149.0819326565707</v>
      </c>
      <c r="BT824">
        <f>BO824/$BO$4*100</f>
        <v>100.91327609170268</v>
      </c>
    </row>
    <row r="825" spans="1:72" s="13" customFormat="1" ht="17.25" thickBot="1" x14ac:dyDescent="0.35">
      <c r="B825" s="20"/>
      <c r="D825" s="14">
        <v>1</v>
      </c>
      <c r="E825" s="14">
        <v>1</v>
      </c>
      <c r="F825" s="19">
        <v>1</v>
      </c>
      <c r="G825" s="15">
        <f t="shared" ref="G825:H825" si="3157">G824</f>
        <v>100</v>
      </c>
      <c r="H825" s="15">
        <f t="shared" si="3157"/>
        <v>100</v>
      </c>
      <c r="I825" s="15">
        <v>2500</v>
      </c>
      <c r="J825" s="15">
        <v>25</v>
      </c>
      <c r="K825" s="15">
        <v>25</v>
      </c>
      <c r="L825" s="16"/>
      <c r="M825" s="15">
        <f t="shared" ref="M825:V825" si="3158">M824</f>
        <v>100</v>
      </c>
      <c r="N825" s="15">
        <f t="shared" si="3158"/>
        <v>0</v>
      </c>
      <c r="O825" s="15">
        <f t="shared" si="3158"/>
        <v>0</v>
      </c>
      <c r="P825" s="15">
        <v>100</v>
      </c>
      <c r="Q825" s="15">
        <f t="shared" si="3158"/>
        <v>0</v>
      </c>
      <c r="R825" s="15">
        <f t="shared" si="3158"/>
        <v>0</v>
      </c>
      <c r="S825" s="15">
        <f t="shared" si="3158"/>
        <v>0</v>
      </c>
      <c r="T825" s="15">
        <f t="shared" si="3158"/>
        <v>150</v>
      </c>
      <c r="U825" s="15">
        <f t="shared" si="3158"/>
        <v>0</v>
      </c>
      <c r="V825" s="15">
        <f t="shared" si="3158"/>
        <v>0</v>
      </c>
      <c r="W825" s="16"/>
      <c r="X825" s="15">
        <f t="shared" ref="X825:AI825" si="3159">X824</f>
        <v>100</v>
      </c>
      <c r="Y825" s="15">
        <f t="shared" si="3159"/>
        <v>0</v>
      </c>
      <c r="Z825" s="15">
        <f t="shared" si="3159"/>
        <v>0</v>
      </c>
      <c r="AA825" s="15">
        <v>100</v>
      </c>
      <c r="AB825" s="15">
        <f t="shared" si="3159"/>
        <v>0</v>
      </c>
      <c r="AC825" s="15">
        <f t="shared" si="3159"/>
        <v>0</v>
      </c>
      <c r="AD825" s="15">
        <f t="shared" si="3159"/>
        <v>0</v>
      </c>
      <c r="AE825" s="15">
        <f t="shared" si="3159"/>
        <v>150</v>
      </c>
      <c r="AF825" s="15">
        <f t="shared" si="3159"/>
        <v>0</v>
      </c>
      <c r="AG825" s="15">
        <f t="shared" si="3159"/>
        <v>0</v>
      </c>
      <c r="AH825" s="15">
        <f t="shared" si="3159"/>
        <v>0</v>
      </c>
      <c r="AI825" s="15">
        <f t="shared" si="3159"/>
        <v>0</v>
      </c>
      <c r="AJ825" s="17"/>
      <c r="AK825" s="15">
        <f>AK824</f>
        <v>0</v>
      </c>
      <c r="AL825" s="15">
        <f>AL824</f>
        <v>0</v>
      </c>
      <c r="AM825" s="17"/>
      <c r="AN825" s="15">
        <f t="shared" ref="AN825:AX825" si="3160">AN824</f>
        <v>0</v>
      </c>
      <c r="AO825" s="15">
        <f t="shared" si="3160"/>
        <v>0</v>
      </c>
      <c r="AP825" s="15">
        <f t="shared" si="3160"/>
        <v>0</v>
      </c>
      <c r="AQ825" s="15">
        <f t="shared" si="3160"/>
        <v>0</v>
      </c>
      <c r="AR825" s="15">
        <f t="shared" si="3160"/>
        <v>0</v>
      </c>
      <c r="AS825" s="15">
        <f t="shared" si="3160"/>
        <v>0</v>
      </c>
      <c r="AT825" s="15">
        <f t="shared" si="3160"/>
        <v>0</v>
      </c>
      <c r="AU825" s="15">
        <f t="shared" si="3160"/>
        <v>0</v>
      </c>
      <c r="AV825" s="15">
        <f t="shared" si="3160"/>
        <v>0</v>
      </c>
      <c r="AW825" s="15">
        <f t="shared" si="3160"/>
        <v>0</v>
      </c>
      <c r="AX825" s="15">
        <f t="shared" si="3160"/>
        <v>0</v>
      </c>
      <c r="AY825" s="17"/>
      <c r="AZ825" s="15">
        <f t="shared" ref="AZ825:BD825" si="3161">AZ824</f>
        <v>6000</v>
      </c>
      <c r="BA825" s="15">
        <f t="shared" si="3161"/>
        <v>6000</v>
      </c>
      <c r="BB825" s="15">
        <v>0</v>
      </c>
      <c r="BC825" s="15">
        <f t="shared" si="3161"/>
        <v>0</v>
      </c>
      <c r="BD825" s="15">
        <f t="shared" si="3161"/>
        <v>0</v>
      </c>
      <c r="BE825" s="15">
        <f t="shared" ref="BE825" si="3162">BE824</f>
        <v>250</v>
      </c>
      <c r="BF825" s="17"/>
      <c r="BG825" s="15">
        <f t="shared" ref="BG825:BH825" si="3163">BG824</f>
        <v>1000</v>
      </c>
      <c r="BH825" s="15">
        <f t="shared" si="3163"/>
        <v>1000</v>
      </c>
      <c r="BI825" s="17"/>
      <c r="BJ825" s="22">
        <f>G825/G824</f>
        <v>1</v>
      </c>
      <c r="BK825" s="65">
        <f t="shared" ref="BK825:BL825" si="3164">BK824</f>
        <v>0</v>
      </c>
      <c r="BL825" s="65">
        <f t="shared" si="3164"/>
        <v>0</v>
      </c>
      <c r="BM825" s="6">
        <f t="shared" si="3016"/>
        <v>118.25000000000001</v>
      </c>
      <c r="BN825" s="8">
        <f t="shared" si="3017"/>
        <v>149.0819326565707</v>
      </c>
      <c r="BO825" s="12">
        <f t="shared" si="3117"/>
        <v>132.77401303206696</v>
      </c>
      <c r="BP825" s="50">
        <f>(1-'#Constant'!$A$3)/($J825*'#Constant'!$B$3/'#Constant'!$C$3^($D825-1)+1)+'#Constant'!$A$3</f>
        <v>0.93162790697674425</v>
      </c>
      <c r="BQ825" s="4">
        <f t="shared" si="3018"/>
        <v>149.0819326565707</v>
      </c>
      <c r="BR825" s="50">
        <f>(1-'#Constant'!$A$3)/($K825*'#Constant'!$B$3/'#Constant'!$C$3^($D825-1)+1)+'#Constant'!$A$3</f>
        <v>0.93162790697674425</v>
      </c>
      <c r="BS825" s="4">
        <f t="shared" si="3019"/>
        <v>149.0819326565707</v>
      </c>
      <c r="BT825"/>
    </row>
    <row r="826" spans="1:72" x14ac:dyDescent="0.3">
      <c r="A826">
        <v>8001</v>
      </c>
      <c r="B826" s="18" t="str">
        <f>VLOOKUP(CONCATENATE("CREATURE_NAME_",A826),[1]Localization_Hero!$A:$E,2,FALSE)</f>
        <v>야생 멧돼지</v>
      </c>
      <c r="C826" t="s">
        <v>77</v>
      </c>
      <c r="D826">
        <v>1</v>
      </c>
      <c r="E826">
        <v>1</v>
      </c>
      <c r="F826" s="18">
        <v>1</v>
      </c>
      <c r="G826" s="10">
        <v>100</v>
      </c>
      <c r="H826" s="10">
        <v>100</v>
      </c>
      <c r="I826" s="10">
        <v>2500</v>
      </c>
      <c r="J826" s="10">
        <v>25</v>
      </c>
      <c r="K826" s="10">
        <v>25</v>
      </c>
      <c r="L826" s="2"/>
      <c r="M826" s="10">
        <v>100</v>
      </c>
      <c r="N826" s="10">
        <v>0</v>
      </c>
      <c r="O826" s="10">
        <v>0</v>
      </c>
      <c r="P826" s="10">
        <v>100</v>
      </c>
      <c r="Q826" s="10">
        <v>0</v>
      </c>
      <c r="R826" s="10">
        <v>0</v>
      </c>
      <c r="S826" s="10">
        <v>0</v>
      </c>
      <c r="T826" s="10">
        <v>150</v>
      </c>
      <c r="U826" s="10">
        <v>0</v>
      </c>
      <c r="V826" s="10">
        <v>0</v>
      </c>
      <c r="W826" s="2"/>
      <c r="X826" s="10">
        <v>100</v>
      </c>
      <c r="Y826" s="10">
        <v>0</v>
      </c>
      <c r="Z826" s="10">
        <v>0</v>
      </c>
      <c r="AA826" s="10">
        <v>100</v>
      </c>
      <c r="AB826" s="10">
        <v>0</v>
      </c>
      <c r="AC826" s="10">
        <v>0</v>
      </c>
      <c r="AD826" s="10">
        <v>0</v>
      </c>
      <c r="AE826" s="10">
        <v>150</v>
      </c>
      <c r="AF826" s="10">
        <v>0</v>
      </c>
      <c r="AG826" s="10">
        <v>0</v>
      </c>
      <c r="AH826" s="10">
        <v>0</v>
      </c>
      <c r="AI826" s="10">
        <v>0</v>
      </c>
      <c r="AJ826" s="3"/>
      <c r="AK826" s="10">
        <v>0</v>
      </c>
      <c r="AL826" s="10">
        <v>0</v>
      </c>
      <c r="AM826" s="3"/>
      <c r="AN826" s="10">
        <v>0</v>
      </c>
      <c r="AO826" s="10">
        <v>0</v>
      </c>
      <c r="AP826" s="10">
        <v>0</v>
      </c>
      <c r="AQ826" s="10">
        <v>0</v>
      </c>
      <c r="AR826" s="10">
        <v>0</v>
      </c>
      <c r="AS826" s="10">
        <v>0</v>
      </c>
      <c r="AT826" s="10">
        <v>0</v>
      </c>
      <c r="AU826" s="10">
        <v>0</v>
      </c>
      <c r="AV826" s="10">
        <v>0</v>
      </c>
      <c r="AW826" s="10">
        <v>0</v>
      </c>
      <c r="AX826" s="10">
        <v>0</v>
      </c>
      <c r="AY826" s="3"/>
      <c r="AZ826" s="10">
        <v>6000</v>
      </c>
      <c r="BA826" s="10">
        <v>6000</v>
      </c>
      <c r="BB826" s="10">
        <v>0</v>
      </c>
      <c r="BC826" s="10">
        <v>0</v>
      </c>
      <c r="BD826" s="10">
        <v>0</v>
      </c>
      <c r="BE826" s="10">
        <v>250</v>
      </c>
      <c r="BF826" s="3"/>
      <c r="BG826" s="10">
        <v>1000</v>
      </c>
      <c r="BH826" s="10">
        <v>5000</v>
      </c>
      <c r="BI826" s="3"/>
      <c r="BJ826" s="21">
        <v>1</v>
      </c>
      <c r="BK826" s="65">
        <v>0</v>
      </c>
      <c r="BL826" s="65">
        <v>0</v>
      </c>
      <c r="BM826" s="6">
        <f t="shared" si="3016"/>
        <v>118.25000000000001</v>
      </c>
      <c r="BN826" s="8">
        <f t="shared" si="3017"/>
        <v>149.0819326565707</v>
      </c>
      <c r="BO826" s="12">
        <f t="shared" si="3117"/>
        <v>132.77401303206696</v>
      </c>
      <c r="BP826" s="50">
        <f>(1-'#Constant'!$A$3)/($J826*'#Constant'!$B$3/'#Constant'!$C$3^($D826-1)+1)+'#Constant'!$A$3</f>
        <v>0.93162790697674425</v>
      </c>
      <c r="BQ826" s="4">
        <f t="shared" si="3018"/>
        <v>149.0819326565707</v>
      </c>
      <c r="BR826" s="50">
        <f>(1-'#Constant'!$A$3)/($K826*'#Constant'!$B$3/'#Constant'!$C$3^($D826-1)+1)+'#Constant'!$A$3</f>
        <v>0.93162790697674425</v>
      </c>
      <c r="BS826" s="4">
        <f t="shared" si="3019"/>
        <v>149.0819326565707</v>
      </c>
      <c r="BT826">
        <f>BO826/$BO$4*100</f>
        <v>100.91327609170268</v>
      </c>
    </row>
    <row r="827" spans="1:72" s="13" customFormat="1" ht="17.25" thickBot="1" x14ac:dyDescent="0.35">
      <c r="B827" s="20"/>
      <c r="D827" s="14">
        <v>1</v>
      </c>
      <c r="E827" s="14">
        <v>1</v>
      </c>
      <c r="F827" s="19">
        <v>1</v>
      </c>
      <c r="G827" s="15">
        <f t="shared" ref="G827:H827" si="3165">G826</f>
        <v>100</v>
      </c>
      <c r="H827" s="15">
        <f t="shared" si="3165"/>
        <v>100</v>
      </c>
      <c r="I827" s="15">
        <v>2500</v>
      </c>
      <c r="J827" s="15">
        <v>25</v>
      </c>
      <c r="K827" s="15">
        <v>25</v>
      </c>
      <c r="L827" s="16"/>
      <c r="M827" s="15">
        <f t="shared" ref="M827:V827" si="3166">M826</f>
        <v>100</v>
      </c>
      <c r="N827" s="15">
        <f t="shared" si="3166"/>
        <v>0</v>
      </c>
      <c r="O827" s="15">
        <f t="shared" si="3166"/>
        <v>0</v>
      </c>
      <c r="P827" s="15">
        <v>100</v>
      </c>
      <c r="Q827" s="15">
        <f t="shared" si="3166"/>
        <v>0</v>
      </c>
      <c r="R827" s="15">
        <f t="shared" si="3166"/>
        <v>0</v>
      </c>
      <c r="S827" s="15">
        <f t="shared" si="3166"/>
        <v>0</v>
      </c>
      <c r="T827" s="15">
        <f t="shared" si="3166"/>
        <v>150</v>
      </c>
      <c r="U827" s="15">
        <f t="shared" si="3166"/>
        <v>0</v>
      </c>
      <c r="V827" s="15">
        <f t="shared" si="3166"/>
        <v>0</v>
      </c>
      <c r="W827" s="16"/>
      <c r="X827" s="15">
        <f t="shared" ref="X827:AI827" si="3167">X826</f>
        <v>100</v>
      </c>
      <c r="Y827" s="15">
        <f t="shared" si="3167"/>
        <v>0</v>
      </c>
      <c r="Z827" s="15">
        <f t="shared" si="3167"/>
        <v>0</v>
      </c>
      <c r="AA827" s="15">
        <v>100</v>
      </c>
      <c r="AB827" s="15">
        <f t="shared" si="3167"/>
        <v>0</v>
      </c>
      <c r="AC827" s="15">
        <f t="shared" si="3167"/>
        <v>0</v>
      </c>
      <c r="AD827" s="15">
        <f t="shared" si="3167"/>
        <v>0</v>
      </c>
      <c r="AE827" s="15">
        <f t="shared" si="3167"/>
        <v>150</v>
      </c>
      <c r="AF827" s="15">
        <f t="shared" si="3167"/>
        <v>0</v>
      </c>
      <c r="AG827" s="15">
        <f t="shared" si="3167"/>
        <v>0</v>
      </c>
      <c r="AH827" s="15">
        <f t="shared" si="3167"/>
        <v>0</v>
      </c>
      <c r="AI827" s="15">
        <f t="shared" si="3167"/>
        <v>0</v>
      </c>
      <c r="AJ827" s="17"/>
      <c r="AK827" s="15">
        <f>AK826</f>
        <v>0</v>
      </c>
      <c r="AL827" s="15">
        <f>AL826</f>
        <v>0</v>
      </c>
      <c r="AM827" s="17"/>
      <c r="AN827" s="15">
        <f t="shared" ref="AN827:AX827" si="3168">AN826</f>
        <v>0</v>
      </c>
      <c r="AO827" s="15">
        <f t="shared" si="3168"/>
        <v>0</v>
      </c>
      <c r="AP827" s="15">
        <f t="shared" si="3168"/>
        <v>0</v>
      </c>
      <c r="AQ827" s="15">
        <f t="shared" si="3168"/>
        <v>0</v>
      </c>
      <c r="AR827" s="15">
        <f t="shared" si="3168"/>
        <v>0</v>
      </c>
      <c r="AS827" s="15">
        <f t="shared" si="3168"/>
        <v>0</v>
      </c>
      <c r="AT827" s="15">
        <f t="shared" si="3168"/>
        <v>0</v>
      </c>
      <c r="AU827" s="15">
        <f t="shared" si="3168"/>
        <v>0</v>
      </c>
      <c r="AV827" s="15">
        <f t="shared" si="3168"/>
        <v>0</v>
      </c>
      <c r="AW827" s="15">
        <f t="shared" si="3168"/>
        <v>0</v>
      </c>
      <c r="AX827" s="15">
        <f t="shared" si="3168"/>
        <v>0</v>
      </c>
      <c r="AY827" s="17"/>
      <c r="AZ827" s="15">
        <f t="shared" ref="AZ827:BD827" si="3169">AZ826</f>
        <v>6000</v>
      </c>
      <c r="BA827" s="15">
        <f t="shared" si="3169"/>
        <v>6000</v>
      </c>
      <c r="BB827" s="15">
        <v>0</v>
      </c>
      <c r="BC827" s="15">
        <f t="shared" si="3169"/>
        <v>0</v>
      </c>
      <c r="BD827" s="15">
        <f t="shared" si="3169"/>
        <v>0</v>
      </c>
      <c r="BE827" s="15">
        <f t="shared" ref="BE827" si="3170">BE826</f>
        <v>250</v>
      </c>
      <c r="BF827" s="17"/>
      <c r="BG827" s="15">
        <f t="shared" ref="BG827:BH827" si="3171">BG826</f>
        <v>1000</v>
      </c>
      <c r="BH827" s="15">
        <f t="shared" si="3171"/>
        <v>5000</v>
      </c>
      <c r="BI827" s="17"/>
      <c r="BJ827" s="22">
        <f>G827/G826</f>
        <v>1</v>
      </c>
      <c r="BK827" s="65">
        <f t="shared" ref="BK827:BL827" si="3172">BK826</f>
        <v>0</v>
      </c>
      <c r="BL827" s="65">
        <f t="shared" si="3172"/>
        <v>0</v>
      </c>
      <c r="BM827" s="6">
        <f t="shared" si="3016"/>
        <v>118.25000000000001</v>
      </c>
      <c r="BN827" s="8">
        <f t="shared" si="3017"/>
        <v>149.0819326565707</v>
      </c>
      <c r="BO827" s="12">
        <f t="shared" si="3117"/>
        <v>132.77401303206696</v>
      </c>
      <c r="BP827" s="50">
        <f>(1-'#Constant'!$A$3)/($J827*'#Constant'!$B$3/'#Constant'!$C$3^($D827-1)+1)+'#Constant'!$A$3</f>
        <v>0.93162790697674425</v>
      </c>
      <c r="BQ827" s="4">
        <f t="shared" si="3018"/>
        <v>149.0819326565707</v>
      </c>
      <c r="BR827" s="50">
        <f>(1-'#Constant'!$A$3)/($K827*'#Constant'!$B$3/'#Constant'!$C$3^($D827-1)+1)+'#Constant'!$A$3</f>
        <v>0.93162790697674425</v>
      </c>
      <c r="BS827" s="4">
        <f t="shared" si="3019"/>
        <v>149.0819326565707</v>
      </c>
      <c r="BT827"/>
    </row>
    <row r="828" spans="1:72" x14ac:dyDescent="0.3">
      <c r="A828">
        <v>8002</v>
      </c>
      <c r="B828" s="18" t="str">
        <f>VLOOKUP(CONCATENATE("CREATURE_NAME_",A828),[1]Localization_Hero!$A:$E,2,FALSE)</f>
        <v>무장 멧돼지</v>
      </c>
      <c r="C828" t="s">
        <v>77</v>
      </c>
      <c r="D828">
        <v>1</v>
      </c>
      <c r="E828">
        <v>1</v>
      </c>
      <c r="F828" s="18">
        <v>1</v>
      </c>
      <c r="G828" s="10">
        <v>100</v>
      </c>
      <c r="H828" s="10">
        <v>100</v>
      </c>
      <c r="I828" s="10">
        <v>2500</v>
      </c>
      <c r="J828" s="10">
        <v>25</v>
      </c>
      <c r="K828" s="10">
        <v>25</v>
      </c>
      <c r="L828" s="2"/>
      <c r="M828" s="10">
        <v>100</v>
      </c>
      <c r="N828" s="10">
        <v>0</v>
      </c>
      <c r="O828" s="10">
        <v>0</v>
      </c>
      <c r="P828" s="10">
        <v>100</v>
      </c>
      <c r="Q828" s="10">
        <v>0</v>
      </c>
      <c r="R828" s="10">
        <v>0</v>
      </c>
      <c r="S828" s="10">
        <v>0</v>
      </c>
      <c r="T828" s="10">
        <v>150</v>
      </c>
      <c r="U828" s="10">
        <v>0</v>
      </c>
      <c r="V828" s="10">
        <v>0</v>
      </c>
      <c r="W828" s="2"/>
      <c r="X828" s="10">
        <v>100</v>
      </c>
      <c r="Y828" s="10">
        <v>0</v>
      </c>
      <c r="Z828" s="10">
        <v>0</v>
      </c>
      <c r="AA828" s="10">
        <v>100</v>
      </c>
      <c r="AB828" s="10">
        <v>0</v>
      </c>
      <c r="AC828" s="10">
        <v>0</v>
      </c>
      <c r="AD828" s="10">
        <v>0</v>
      </c>
      <c r="AE828" s="10">
        <v>150</v>
      </c>
      <c r="AF828" s="10">
        <v>0</v>
      </c>
      <c r="AG828" s="10">
        <v>0</v>
      </c>
      <c r="AH828" s="10">
        <v>0</v>
      </c>
      <c r="AI828" s="10">
        <v>0</v>
      </c>
      <c r="AJ828" s="3"/>
      <c r="AK828" s="10">
        <v>0</v>
      </c>
      <c r="AL828" s="10">
        <v>0</v>
      </c>
      <c r="AM828" s="3"/>
      <c r="AN828" s="10">
        <v>0</v>
      </c>
      <c r="AO828" s="10">
        <v>0</v>
      </c>
      <c r="AP828" s="10">
        <v>0</v>
      </c>
      <c r="AQ828" s="10">
        <v>0</v>
      </c>
      <c r="AR828" s="10">
        <v>0</v>
      </c>
      <c r="AS828" s="10">
        <v>0</v>
      </c>
      <c r="AT828" s="10">
        <v>0</v>
      </c>
      <c r="AU828" s="10">
        <v>0</v>
      </c>
      <c r="AV828" s="10">
        <v>0</v>
      </c>
      <c r="AW828" s="10">
        <v>0</v>
      </c>
      <c r="AX828" s="10">
        <v>0</v>
      </c>
      <c r="AY828" s="3"/>
      <c r="AZ828" s="10">
        <v>6000</v>
      </c>
      <c r="BA828" s="10">
        <v>6000</v>
      </c>
      <c r="BB828" s="10">
        <v>0</v>
      </c>
      <c r="BC828" s="10">
        <v>0</v>
      </c>
      <c r="BD828" s="10">
        <v>0</v>
      </c>
      <c r="BE828" s="10">
        <v>250</v>
      </c>
      <c r="BF828" s="3"/>
      <c r="BG828" s="10">
        <v>1000</v>
      </c>
      <c r="BH828" s="10">
        <v>5000</v>
      </c>
      <c r="BI828" s="3"/>
      <c r="BJ828" s="21">
        <v>1</v>
      </c>
      <c r="BK828" s="65">
        <v>0</v>
      </c>
      <c r="BL828" s="65">
        <v>0</v>
      </c>
      <c r="BM828" s="6">
        <f t="shared" si="3016"/>
        <v>118.25000000000001</v>
      </c>
      <c r="BN828" s="8">
        <f t="shared" si="3017"/>
        <v>149.0819326565707</v>
      </c>
      <c r="BO828" s="12">
        <f t="shared" si="3117"/>
        <v>132.77401303206696</v>
      </c>
      <c r="BP828" s="50">
        <f>(1-'#Constant'!$A$3)/($J828*'#Constant'!$B$3/'#Constant'!$C$3^($D828-1)+1)+'#Constant'!$A$3</f>
        <v>0.93162790697674425</v>
      </c>
      <c r="BQ828" s="4">
        <f t="shared" si="3018"/>
        <v>149.0819326565707</v>
      </c>
      <c r="BR828" s="50">
        <f>(1-'#Constant'!$A$3)/($K828*'#Constant'!$B$3/'#Constant'!$C$3^($D828-1)+1)+'#Constant'!$A$3</f>
        <v>0.93162790697674425</v>
      </c>
      <c r="BS828" s="4">
        <f t="shared" si="3019"/>
        <v>149.0819326565707</v>
      </c>
      <c r="BT828">
        <f>BO828/$BO$4*100</f>
        <v>100.91327609170268</v>
      </c>
    </row>
    <row r="829" spans="1:72" s="13" customFormat="1" ht="17.25" thickBot="1" x14ac:dyDescent="0.35">
      <c r="B829" s="20"/>
      <c r="D829" s="14">
        <v>1</v>
      </c>
      <c r="E829" s="14">
        <v>1</v>
      </c>
      <c r="F829" s="19">
        <v>1</v>
      </c>
      <c r="G829" s="15">
        <f t="shared" ref="G829:H829" si="3173">G828</f>
        <v>100</v>
      </c>
      <c r="H829" s="15">
        <f t="shared" si="3173"/>
        <v>100</v>
      </c>
      <c r="I829" s="15">
        <v>2500</v>
      </c>
      <c r="J829" s="15">
        <v>25</v>
      </c>
      <c r="K829" s="15">
        <v>25</v>
      </c>
      <c r="L829" s="16"/>
      <c r="M829" s="15">
        <f t="shared" ref="M829:V829" si="3174">M828</f>
        <v>100</v>
      </c>
      <c r="N829" s="15">
        <f t="shared" si="3174"/>
        <v>0</v>
      </c>
      <c r="O829" s="15">
        <f t="shared" si="3174"/>
        <v>0</v>
      </c>
      <c r="P829" s="15">
        <v>100</v>
      </c>
      <c r="Q829" s="15">
        <f t="shared" si="3174"/>
        <v>0</v>
      </c>
      <c r="R829" s="15">
        <f t="shared" si="3174"/>
        <v>0</v>
      </c>
      <c r="S829" s="15">
        <f t="shared" si="3174"/>
        <v>0</v>
      </c>
      <c r="T829" s="15">
        <f t="shared" si="3174"/>
        <v>150</v>
      </c>
      <c r="U829" s="15">
        <f t="shared" si="3174"/>
        <v>0</v>
      </c>
      <c r="V829" s="15">
        <f t="shared" si="3174"/>
        <v>0</v>
      </c>
      <c r="W829" s="16"/>
      <c r="X829" s="15">
        <f t="shared" ref="X829:AI829" si="3175">X828</f>
        <v>100</v>
      </c>
      <c r="Y829" s="15">
        <f t="shared" si="3175"/>
        <v>0</v>
      </c>
      <c r="Z829" s="15">
        <f t="shared" si="3175"/>
        <v>0</v>
      </c>
      <c r="AA829" s="15">
        <v>100</v>
      </c>
      <c r="AB829" s="15">
        <f t="shared" si="3175"/>
        <v>0</v>
      </c>
      <c r="AC829" s="15">
        <f t="shared" si="3175"/>
        <v>0</v>
      </c>
      <c r="AD829" s="15">
        <f t="shared" si="3175"/>
        <v>0</v>
      </c>
      <c r="AE829" s="15">
        <f t="shared" si="3175"/>
        <v>150</v>
      </c>
      <c r="AF829" s="15">
        <f t="shared" si="3175"/>
        <v>0</v>
      </c>
      <c r="AG829" s="15">
        <f t="shared" si="3175"/>
        <v>0</v>
      </c>
      <c r="AH829" s="15">
        <f t="shared" si="3175"/>
        <v>0</v>
      </c>
      <c r="AI829" s="15">
        <f t="shared" si="3175"/>
        <v>0</v>
      </c>
      <c r="AJ829" s="17"/>
      <c r="AK829" s="15">
        <f>AK828</f>
        <v>0</v>
      </c>
      <c r="AL829" s="15">
        <f>AL828</f>
        <v>0</v>
      </c>
      <c r="AM829" s="17"/>
      <c r="AN829" s="15">
        <f t="shared" ref="AN829:AX829" si="3176">AN828</f>
        <v>0</v>
      </c>
      <c r="AO829" s="15">
        <f t="shared" si="3176"/>
        <v>0</v>
      </c>
      <c r="AP829" s="15">
        <f t="shared" si="3176"/>
        <v>0</v>
      </c>
      <c r="AQ829" s="15">
        <f t="shared" si="3176"/>
        <v>0</v>
      </c>
      <c r="AR829" s="15">
        <f t="shared" si="3176"/>
        <v>0</v>
      </c>
      <c r="AS829" s="15">
        <f t="shared" si="3176"/>
        <v>0</v>
      </c>
      <c r="AT829" s="15">
        <f t="shared" si="3176"/>
        <v>0</v>
      </c>
      <c r="AU829" s="15">
        <f t="shared" si="3176"/>
        <v>0</v>
      </c>
      <c r="AV829" s="15">
        <f t="shared" si="3176"/>
        <v>0</v>
      </c>
      <c r="AW829" s="15">
        <f t="shared" si="3176"/>
        <v>0</v>
      </c>
      <c r="AX829" s="15">
        <f t="shared" si="3176"/>
        <v>0</v>
      </c>
      <c r="AY829" s="17"/>
      <c r="AZ829" s="15">
        <f t="shared" ref="AZ829:BD829" si="3177">AZ828</f>
        <v>6000</v>
      </c>
      <c r="BA829" s="15">
        <f t="shared" si="3177"/>
        <v>6000</v>
      </c>
      <c r="BB829" s="15">
        <v>0</v>
      </c>
      <c r="BC829" s="15">
        <f t="shared" si="3177"/>
        <v>0</v>
      </c>
      <c r="BD829" s="15">
        <f t="shared" si="3177"/>
        <v>0</v>
      </c>
      <c r="BE829" s="15">
        <f t="shared" ref="BE829" si="3178">BE828</f>
        <v>250</v>
      </c>
      <c r="BF829" s="17"/>
      <c r="BG829" s="15">
        <f t="shared" ref="BG829:BH829" si="3179">BG828</f>
        <v>1000</v>
      </c>
      <c r="BH829" s="15">
        <f t="shared" si="3179"/>
        <v>5000</v>
      </c>
      <c r="BI829" s="17"/>
      <c r="BJ829" s="22">
        <f>G829/G828</f>
        <v>1</v>
      </c>
      <c r="BK829" s="65">
        <f>BK828</f>
        <v>0</v>
      </c>
      <c r="BL829" s="65">
        <f>BL828</f>
        <v>0</v>
      </c>
      <c r="BM829" s="6">
        <f t="shared" si="3016"/>
        <v>118.25000000000001</v>
      </c>
      <c r="BN829" s="8">
        <f t="shared" si="3017"/>
        <v>149.0819326565707</v>
      </c>
      <c r="BO829" s="12">
        <f t="shared" si="3117"/>
        <v>132.77401303206696</v>
      </c>
      <c r="BP829" s="50">
        <f>(1-'#Constant'!$A$3)/($J829*'#Constant'!$B$3/'#Constant'!$C$3^($D829-1)+1)+'#Constant'!$A$3</f>
        <v>0.93162790697674425</v>
      </c>
      <c r="BQ829" s="4">
        <f t="shared" si="3018"/>
        <v>149.0819326565707</v>
      </c>
      <c r="BR829" s="50">
        <f>(1-'#Constant'!$A$3)/($K829*'#Constant'!$B$3/'#Constant'!$C$3^($D829-1)+1)+'#Constant'!$A$3</f>
        <v>0.93162790697674425</v>
      </c>
      <c r="BS829" s="4">
        <f t="shared" si="3019"/>
        <v>149.0819326565707</v>
      </c>
      <c r="BT829"/>
    </row>
    <row r="830" spans="1:72" x14ac:dyDescent="0.3">
      <c r="A830">
        <v>8003</v>
      </c>
      <c r="B830" s="18" t="str">
        <f>VLOOKUP(CONCATENATE("CREATURE_NAME_",A830),[1]Localization_Hero!$A:$E,2,FALSE)</f>
        <v>야생 멧돼지</v>
      </c>
      <c r="C830" t="s">
        <v>77</v>
      </c>
      <c r="D830">
        <v>1</v>
      </c>
      <c r="E830">
        <v>1</v>
      </c>
      <c r="F830" s="18">
        <v>1</v>
      </c>
      <c r="G830" s="10">
        <v>100</v>
      </c>
      <c r="H830" s="10">
        <v>100</v>
      </c>
      <c r="I830" s="10">
        <v>2500</v>
      </c>
      <c r="J830" s="10">
        <v>25</v>
      </c>
      <c r="K830" s="10">
        <v>25</v>
      </c>
      <c r="L830" s="2"/>
      <c r="M830" s="10">
        <v>100</v>
      </c>
      <c r="N830" s="10">
        <v>0</v>
      </c>
      <c r="O830" s="10">
        <v>0</v>
      </c>
      <c r="P830" s="10">
        <v>100</v>
      </c>
      <c r="Q830" s="10">
        <v>0</v>
      </c>
      <c r="R830" s="10">
        <v>0</v>
      </c>
      <c r="S830" s="10">
        <v>0</v>
      </c>
      <c r="T830" s="10">
        <v>150</v>
      </c>
      <c r="U830" s="10">
        <v>0</v>
      </c>
      <c r="V830" s="10">
        <v>0</v>
      </c>
      <c r="W830" s="2"/>
      <c r="X830" s="10">
        <v>100</v>
      </c>
      <c r="Y830" s="10">
        <v>0</v>
      </c>
      <c r="Z830" s="10">
        <v>0</v>
      </c>
      <c r="AA830" s="10">
        <v>100</v>
      </c>
      <c r="AB830" s="10">
        <v>0</v>
      </c>
      <c r="AC830" s="10">
        <v>0</v>
      </c>
      <c r="AD830" s="10">
        <v>0</v>
      </c>
      <c r="AE830" s="10">
        <v>150</v>
      </c>
      <c r="AF830" s="10">
        <v>0</v>
      </c>
      <c r="AG830" s="10">
        <v>0</v>
      </c>
      <c r="AH830" s="10">
        <v>0</v>
      </c>
      <c r="AI830" s="10">
        <v>0</v>
      </c>
      <c r="AJ830" s="3"/>
      <c r="AK830" s="10">
        <v>0</v>
      </c>
      <c r="AL830" s="10">
        <v>0</v>
      </c>
      <c r="AM830" s="3"/>
      <c r="AN830" s="10">
        <v>0</v>
      </c>
      <c r="AO830" s="10">
        <v>0</v>
      </c>
      <c r="AP830" s="10">
        <v>0</v>
      </c>
      <c r="AQ830" s="10">
        <v>0</v>
      </c>
      <c r="AR830" s="10">
        <v>0</v>
      </c>
      <c r="AS830" s="10">
        <v>0</v>
      </c>
      <c r="AT830" s="10">
        <v>0</v>
      </c>
      <c r="AU830" s="10">
        <v>0</v>
      </c>
      <c r="AV830" s="10">
        <v>0</v>
      </c>
      <c r="AW830" s="10">
        <v>0</v>
      </c>
      <c r="AX830" s="10">
        <v>0</v>
      </c>
      <c r="AY830" s="3"/>
      <c r="AZ830" s="10">
        <v>6000</v>
      </c>
      <c r="BA830" s="10">
        <v>6000</v>
      </c>
      <c r="BB830" s="10">
        <v>0</v>
      </c>
      <c r="BC830" s="10">
        <v>0</v>
      </c>
      <c r="BD830" s="10">
        <v>0</v>
      </c>
      <c r="BE830" s="10">
        <v>250</v>
      </c>
      <c r="BF830" s="3"/>
      <c r="BG830" s="10">
        <v>1000</v>
      </c>
      <c r="BH830" s="10">
        <v>5000</v>
      </c>
      <c r="BI830" s="3"/>
      <c r="BJ830" s="21">
        <v>1</v>
      </c>
      <c r="BK830" s="65">
        <v>0</v>
      </c>
      <c r="BL830" s="65">
        <v>0</v>
      </c>
      <c r="BM830" s="6">
        <f t="shared" si="3016"/>
        <v>118.25000000000001</v>
      </c>
      <c r="BN830" s="8">
        <f t="shared" si="3017"/>
        <v>149.0819326565707</v>
      </c>
      <c r="BO830" s="12">
        <f t="shared" si="3117"/>
        <v>132.77401303206696</v>
      </c>
      <c r="BP830" s="50">
        <f>(1-'#Constant'!$A$3)/($J830*'#Constant'!$B$3/'#Constant'!$C$3^($D830-1)+1)+'#Constant'!$A$3</f>
        <v>0.93162790697674425</v>
      </c>
      <c r="BQ830" s="4">
        <f t="shared" si="3018"/>
        <v>149.0819326565707</v>
      </c>
      <c r="BR830" s="50">
        <f>(1-'#Constant'!$A$3)/($K830*'#Constant'!$B$3/'#Constant'!$C$3^($D830-1)+1)+'#Constant'!$A$3</f>
        <v>0.93162790697674425</v>
      </c>
      <c r="BS830" s="4">
        <f t="shared" si="3019"/>
        <v>149.0819326565707</v>
      </c>
      <c r="BT830">
        <f>BO830/$BO$4*100</f>
        <v>100.91327609170268</v>
      </c>
    </row>
    <row r="831" spans="1:72" s="13" customFormat="1" ht="17.25" thickBot="1" x14ac:dyDescent="0.35">
      <c r="B831" s="20"/>
      <c r="D831" s="14">
        <v>1</v>
      </c>
      <c r="E831" s="14">
        <v>1</v>
      </c>
      <c r="F831" s="19">
        <v>1</v>
      </c>
      <c r="G831" s="15">
        <f t="shared" ref="G831:H831" si="3180">G830</f>
        <v>100</v>
      </c>
      <c r="H831" s="15">
        <f t="shared" si="3180"/>
        <v>100</v>
      </c>
      <c r="I831" s="15">
        <v>2500</v>
      </c>
      <c r="J831" s="15">
        <v>25</v>
      </c>
      <c r="K831" s="15">
        <v>25</v>
      </c>
      <c r="L831" s="16"/>
      <c r="M831" s="15">
        <f t="shared" ref="M831:V831" si="3181">M830</f>
        <v>100</v>
      </c>
      <c r="N831" s="15">
        <f t="shared" si="3181"/>
        <v>0</v>
      </c>
      <c r="O831" s="15">
        <f t="shared" si="3181"/>
        <v>0</v>
      </c>
      <c r="P831" s="15">
        <v>100</v>
      </c>
      <c r="Q831" s="15">
        <f t="shared" si="3181"/>
        <v>0</v>
      </c>
      <c r="R831" s="15">
        <f t="shared" si="3181"/>
        <v>0</v>
      </c>
      <c r="S831" s="15">
        <f t="shared" si="3181"/>
        <v>0</v>
      </c>
      <c r="T831" s="15">
        <f t="shared" si="3181"/>
        <v>150</v>
      </c>
      <c r="U831" s="15">
        <f t="shared" si="3181"/>
        <v>0</v>
      </c>
      <c r="V831" s="15">
        <f t="shared" si="3181"/>
        <v>0</v>
      </c>
      <c r="W831" s="16"/>
      <c r="X831" s="15">
        <f t="shared" ref="X831:AI831" si="3182">X830</f>
        <v>100</v>
      </c>
      <c r="Y831" s="15">
        <f t="shared" si="3182"/>
        <v>0</v>
      </c>
      <c r="Z831" s="15">
        <f t="shared" si="3182"/>
        <v>0</v>
      </c>
      <c r="AA831" s="15">
        <v>100</v>
      </c>
      <c r="AB831" s="15">
        <f t="shared" si="3182"/>
        <v>0</v>
      </c>
      <c r="AC831" s="15">
        <f t="shared" si="3182"/>
        <v>0</v>
      </c>
      <c r="AD831" s="15">
        <f t="shared" si="3182"/>
        <v>0</v>
      </c>
      <c r="AE831" s="15">
        <f t="shared" si="3182"/>
        <v>150</v>
      </c>
      <c r="AF831" s="15">
        <f t="shared" si="3182"/>
        <v>0</v>
      </c>
      <c r="AG831" s="15">
        <f t="shared" si="3182"/>
        <v>0</v>
      </c>
      <c r="AH831" s="15">
        <f t="shared" si="3182"/>
        <v>0</v>
      </c>
      <c r="AI831" s="15">
        <f t="shared" si="3182"/>
        <v>0</v>
      </c>
      <c r="AJ831" s="17"/>
      <c r="AK831" s="15">
        <f>AK830</f>
        <v>0</v>
      </c>
      <c r="AL831" s="15">
        <f>AL830</f>
        <v>0</v>
      </c>
      <c r="AM831" s="17"/>
      <c r="AN831" s="15">
        <f t="shared" ref="AN831:AX831" si="3183">AN830</f>
        <v>0</v>
      </c>
      <c r="AO831" s="15">
        <f t="shared" si="3183"/>
        <v>0</v>
      </c>
      <c r="AP831" s="15">
        <f t="shared" si="3183"/>
        <v>0</v>
      </c>
      <c r="AQ831" s="15">
        <f t="shared" si="3183"/>
        <v>0</v>
      </c>
      <c r="AR831" s="15">
        <f t="shared" si="3183"/>
        <v>0</v>
      </c>
      <c r="AS831" s="15">
        <f t="shared" si="3183"/>
        <v>0</v>
      </c>
      <c r="AT831" s="15">
        <f t="shared" si="3183"/>
        <v>0</v>
      </c>
      <c r="AU831" s="15">
        <f t="shared" si="3183"/>
        <v>0</v>
      </c>
      <c r="AV831" s="15">
        <f t="shared" si="3183"/>
        <v>0</v>
      </c>
      <c r="AW831" s="15">
        <f t="shared" si="3183"/>
        <v>0</v>
      </c>
      <c r="AX831" s="15">
        <f t="shared" si="3183"/>
        <v>0</v>
      </c>
      <c r="AY831" s="17"/>
      <c r="AZ831" s="15">
        <f t="shared" ref="AZ831:BD831" si="3184">AZ830</f>
        <v>6000</v>
      </c>
      <c r="BA831" s="15">
        <f t="shared" si="3184"/>
        <v>6000</v>
      </c>
      <c r="BB831" s="15">
        <v>0</v>
      </c>
      <c r="BC831" s="15">
        <f t="shared" si="3184"/>
        <v>0</v>
      </c>
      <c r="BD831" s="15">
        <f t="shared" si="3184"/>
        <v>0</v>
      </c>
      <c r="BE831" s="15">
        <f t="shared" ref="BE831" si="3185">BE830</f>
        <v>250</v>
      </c>
      <c r="BF831" s="17"/>
      <c r="BG831" s="15">
        <f t="shared" ref="BG831:BH831" si="3186">BG830</f>
        <v>1000</v>
      </c>
      <c r="BH831" s="15">
        <f t="shared" si="3186"/>
        <v>5000</v>
      </c>
      <c r="BI831" s="17"/>
      <c r="BJ831" s="22">
        <f>G831/G830</f>
        <v>1</v>
      </c>
      <c r="BK831" s="65">
        <f t="shared" ref="BK831:BL833" si="3187">BK830</f>
        <v>0</v>
      </c>
      <c r="BL831" s="65">
        <f t="shared" si="3187"/>
        <v>0</v>
      </c>
      <c r="BM831" s="6">
        <f t="shared" si="3016"/>
        <v>118.25000000000001</v>
      </c>
      <c r="BN831" s="8">
        <f t="shared" si="3017"/>
        <v>149.0819326565707</v>
      </c>
      <c r="BO831" s="12">
        <f t="shared" si="3117"/>
        <v>132.77401303206696</v>
      </c>
      <c r="BP831" s="50">
        <f>(1-'#Constant'!$A$3)/($J831*'#Constant'!$B$3/'#Constant'!$C$3^($D831-1)+1)+'#Constant'!$A$3</f>
        <v>0.93162790697674425</v>
      </c>
      <c r="BQ831" s="4">
        <f t="shared" si="3018"/>
        <v>149.0819326565707</v>
      </c>
      <c r="BR831" s="50">
        <f>(1-'#Constant'!$A$3)/($K831*'#Constant'!$B$3/'#Constant'!$C$3^($D831-1)+1)+'#Constant'!$A$3</f>
        <v>0.93162790697674425</v>
      </c>
      <c r="BS831" s="4">
        <f t="shared" si="3019"/>
        <v>149.0819326565707</v>
      </c>
      <c r="BT831"/>
    </row>
    <row r="832" spans="1:72" x14ac:dyDescent="0.3">
      <c r="A832">
        <v>9001</v>
      </c>
      <c r="B832" s="18" t="str">
        <f>VLOOKUP(CONCATENATE("CREATURE_NAME_",A832),[1]Localization_Hero!$A:$E,2,FALSE)</f>
        <v>가시나무 트렌트</v>
      </c>
      <c r="C832" t="s">
        <v>77</v>
      </c>
      <c r="D832">
        <v>1</v>
      </c>
      <c r="E832">
        <v>1</v>
      </c>
      <c r="F832" s="18">
        <v>1</v>
      </c>
      <c r="G832" s="10">
        <v>100</v>
      </c>
      <c r="H832" s="10">
        <v>100</v>
      </c>
      <c r="I832" s="10">
        <v>2500</v>
      </c>
      <c r="J832" s="10">
        <v>25</v>
      </c>
      <c r="K832" s="10">
        <v>25</v>
      </c>
      <c r="L832" s="2"/>
      <c r="M832" s="10">
        <v>100</v>
      </c>
      <c r="N832" s="10">
        <v>0</v>
      </c>
      <c r="O832" s="10">
        <v>0</v>
      </c>
      <c r="P832" s="10">
        <v>100</v>
      </c>
      <c r="Q832" s="10">
        <v>0</v>
      </c>
      <c r="R832" s="10">
        <v>0</v>
      </c>
      <c r="S832" s="10">
        <v>0</v>
      </c>
      <c r="T832" s="10">
        <v>150</v>
      </c>
      <c r="U832" s="10">
        <v>0</v>
      </c>
      <c r="V832" s="10">
        <v>0</v>
      </c>
      <c r="W832" s="2"/>
      <c r="X832" s="10">
        <v>100</v>
      </c>
      <c r="Y832" s="10">
        <v>0</v>
      </c>
      <c r="Z832" s="10">
        <v>0</v>
      </c>
      <c r="AA832" s="10">
        <v>100</v>
      </c>
      <c r="AB832" s="10">
        <v>0</v>
      </c>
      <c r="AC832" s="10">
        <v>0</v>
      </c>
      <c r="AD832" s="10">
        <v>0</v>
      </c>
      <c r="AE832" s="10">
        <v>150</v>
      </c>
      <c r="AF832" s="10">
        <v>0</v>
      </c>
      <c r="AG832" s="10">
        <v>0</v>
      </c>
      <c r="AH832" s="10">
        <v>0</v>
      </c>
      <c r="AI832" s="10">
        <v>0</v>
      </c>
      <c r="AJ832" s="3"/>
      <c r="AK832" s="10">
        <v>0</v>
      </c>
      <c r="AL832" s="10">
        <v>0</v>
      </c>
      <c r="AM832" s="3"/>
      <c r="AN832" s="10">
        <v>0</v>
      </c>
      <c r="AO832" s="10">
        <v>0</v>
      </c>
      <c r="AP832" s="10">
        <v>0</v>
      </c>
      <c r="AQ832" s="10">
        <v>0</v>
      </c>
      <c r="AR832" s="10">
        <v>0</v>
      </c>
      <c r="AS832" s="10">
        <v>0</v>
      </c>
      <c r="AT832" s="10">
        <v>0</v>
      </c>
      <c r="AU832" s="10">
        <v>0</v>
      </c>
      <c r="AV832" s="10">
        <v>0</v>
      </c>
      <c r="AW832" s="10">
        <v>0</v>
      </c>
      <c r="AX832" s="10">
        <v>0</v>
      </c>
      <c r="AY832" s="3"/>
      <c r="AZ832" s="10">
        <v>6000</v>
      </c>
      <c r="BA832" s="10">
        <v>6000</v>
      </c>
      <c r="BB832" s="10">
        <v>0</v>
      </c>
      <c r="BC832" s="10">
        <v>0</v>
      </c>
      <c r="BD832" s="10">
        <v>0</v>
      </c>
      <c r="BE832" s="10">
        <v>250</v>
      </c>
      <c r="BF832" s="3"/>
      <c r="BG832" s="10">
        <v>1000</v>
      </c>
      <c r="BH832" s="10">
        <v>1500</v>
      </c>
      <c r="BI832" s="3"/>
      <c r="BJ832" s="21">
        <v>1</v>
      </c>
      <c r="BK832" s="65">
        <v>0</v>
      </c>
      <c r="BL832" s="65">
        <v>0</v>
      </c>
      <c r="BM832" s="6">
        <f t="shared" si="3016"/>
        <v>118.25000000000001</v>
      </c>
      <c r="BN832" s="8">
        <f t="shared" si="3017"/>
        <v>149.0819326565707</v>
      </c>
      <c r="BO832" s="12">
        <f t="shared" si="3117"/>
        <v>132.77401303206696</v>
      </c>
      <c r="BP832" s="50">
        <f>(1-'#Constant'!$A$3)/($J832*'#Constant'!$B$3/'#Constant'!$C$3^($D832-1)+1)+'#Constant'!$A$3</f>
        <v>0.93162790697674425</v>
      </c>
      <c r="BQ832" s="4">
        <f t="shared" si="3018"/>
        <v>149.0819326565707</v>
      </c>
      <c r="BR832" s="50">
        <f>(1-'#Constant'!$A$3)/($K832*'#Constant'!$B$3/'#Constant'!$C$3^($D832-1)+1)+'#Constant'!$A$3</f>
        <v>0.93162790697674425</v>
      </c>
      <c r="BS832" s="4">
        <f t="shared" si="3019"/>
        <v>149.0819326565707</v>
      </c>
      <c r="BT832">
        <f>BO832/$BO$4*100</f>
        <v>100.91327609170268</v>
      </c>
    </row>
    <row r="833" spans="1:72" s="13" customFormat="1" ht="17.25" thickBot="1" x14ac:dyDescent="0.35">
      <c r="B833" s="20"/>
      <c r="D833" s="14">
        <v>1</v>
      </c>
      <c r="E833" s="14">
        <v>1</v>
      </c>
      <c r="F833" s="19">
        <v>1</v>
      </c>
      <c r="G833" s="15">
        <f t="shared" ref="G833:H833" si="3188">G832</f>
        <v>100</v>
      </c>
      <c r="H833" s="15">
        <f t="shared" si="3188"/>
        <v>100</v>
      </c>
      <c r="I833" s="15">
        <v>2500</v>
      </c>
      <c r="J833" s="15">
        <v>25</v>
      </c>
      <c r="K833" s="15">
        <v>25</v>
      </c>
      <c r="L833" s="16"/>
      <c r="M833" s="15">
        <f t="shared" ref="M833:V833" si="3189">M832</f>
        <v>100</v>
      </c>
      <c r="N833" s="15">
        <f t="shared" si="3189"/>
        <v>0</v>
      </c>
      <c r="O833" s="15">
        <f t="shared" si="3189"/>
        <v>0</v>
      </c>
      <c r="P833" s="15">
        <v>100</v>
      </c>
      <c r="Q833" s="15">
        <f t="shared" si="3189"/>
        <v>0</v>
      </c>
      <c r="R833" s="15">
        <f t="shared" si="3189"/>
        <v>0</v>
      </c>
      <c r="S833" s="15">
        <f t="shared" si="3189"/>
        <v>0</v>
      </c>
      <c r="T833" s="15">
        <f t="shared" si="3189"/>
        <v>150</v>
      </c>
      <c r="U833" s="15">
        <f t="shared" si="3189"/>
        <v>0</v>
      </c>
      <c r="V833" s="15">
        <f t="shared" si="3189"/>
        <v>0</v>
      </c>
      <c r="W833" s="16"/>
      <c r="X833" s="15">
        <f t="shared" ref="X833:AI833" si="3190">X832</f>
        <v>100</v>
      </c>
      <c r="Y833" s="15">
        <f t="shared" si="3190"/>
        <v>0</v>
      </c>
      <c r="Z833" s="15">
        <f t="shared" si="3190"/>
        <v>0</v>
      </c>
      <c r="AA833" s="15">
        <v>100</v>
      </c>
      <c r="AB833" s="15">
        <f t="shared" si="3190"/>
        <v>0</v>
      </c>
      <c r="AC833" s="15">
        <f t="shared" si="3190"/>
        <v>0</v>
      </c>
      <c r="AD833" s="15">
        <f t="shared" si="3190"/>
        <v>0</v>
      </c>
      <c r="AE833" s="15">
        <f t="shared" si="3190"/>
        <v>150</v>
      </c>
      <c r="AF833" s="15">
        <f t="shared" si="3190"/>
        <v>0</v>
      </c>
      <c r="AG833" s="15">
        <f t="shared" si="3190"/>
        <v>0</v>
      </c>
      <c r="AH833" s="15">
        <f t="shared" si="3190"/>
        <v>0</v>
      </c>
      <c r="AI833" s="15">
        <f t="shared" si="3190"/>
        <v>0</v>
      </c>
      <c r="AJ833" s="17"/>
      <c r="AK833" s="15">
        <f>AK832</f>
        <v>0</v>
      </c>
      <c r="AL833" s="15">
        <f>AL832</f>
        <v>0</v>
      </c>
      <c r="AM833" s="17"/>
      <c r="AN833" s="15">
        <f t="shared" ref="AN833:AX833" si="3191">AN832</f>
        <v>0</v>
      </c>
      <c r="AO833" s="15">
        <f t="shared" si="3191"/>
        <v>0</v>
      </c>
      <c r="AP833" s="15">
        <f t="shared" si="3191"/>
        <v>0</v>
      </c>
      <c r="AQ833" s="15">
        <f t="shared" si="3191"/>
        <v>0</v>
      </c>
      <c r="AR833" s="15">
        <f t="shared" si="3191"/>
        <v>0</v>
      </c>
      <c r="AS833" s="15">
        <f t="shared" si="3191"/>
        <v>0</v>
      </c>
      <c r="AT833" s="15">
        <f t="shared" si="3191"/>
        <v>0</v>
      </c>
      <c r="AU833" s="15">
        <f t="shared" si="3191"/>
        <v>0</v>
      </c>
      <c r="AV833" s="15">
        <f t="shared" si="3191"/>
        <v>0</v>
      </c>
      <c r="AW833" s="15">
        <f t="shared" si="3191"/>
        <v>0</v>
      </c>
      <c r="AX833" s="15">
        <f t="shared" si="3191"/>
        <v>0</v>
      </c>
      <c r="AY833" s="17"/>
      <c r="AZ833" s="15">
        <f t="shared" ref="AZ833" si="3192">AZ832</f>
        <v>6000</v>
      </c>
      <c r="BA833" s="15">
        <f t="shared" ref="BA833" si="3193">BA832</f>
        <v>6000</v>
      </c>
      <c r="BB833" s="15">
        <v>0</v>
      </c>
      <c r="BC833" s="15">
        <f t="shared" ref="BC833" si="3194">BC832</f>
        <v>0</v>
      </c>
      <c r="BD833" s="15">
        <f t="shared" ref="BD833:BE833" si="3195">BD832</f>
        <v>0</v>
      </c>
      <c r="BE833" s="15">
        <f t="shared" si="3195"/>
        <v>250</v>
      </c>
      <c r="BF833" s="17"/>
      <c r="BG833" s="15">
        <f t="shared" ref="BG833" si="3196">BG832</f>
        <v>1000</v>
      </c>
      <c r="BH833" s="15">
        <f t="shared" ref="BH833" si="3197">BH832</f>
        <v>1500</v>
      </c>
      <c r="BI833" s="17"/>
      <c r="BJ833" s="22">
        <f>G833/G832</f>
        <v>1</v>
      </c>
      <c r="BK833" s="65">
        <f t="shared" si="3187"/>
        <v>0</v>
      </c>
      <c r="BL833" s="65">
        <f t="shared" si="3187"/>
        <v>0</v>
      </c>
      <c r="BM833" s="6">
        <f t="shared" si="3016"/>
        <v>118.25000000000001</v>
      </c>
      <c r="BN833" s="8">
        <f t="shared" si="3017"/>
        <v>149.0819326565707</v>
      </c>
      <c r="BO833" s="12">
        <f t="shared" si="3117"/>
        <v>132.77401303206696</v>
      </c>
      <c r="BP833" s="50">
        <f>(1-'#Constant'!$A$3)/($J833*'#Constant'!$B$3/'#Constant'!$C$3^($D833-1)+1)+'#Constant'!$A$3</f>
        <v>0.93162790697674425</v>
      </c>
      <c r="BQ833" s="4">
        <f t="shared" si="3018"/>
        <v>149.0819326565707</v>
      </c>
      <c r="BR833" s="50">
        <f>(1-'#Constant'!$A$3)/($K833*'#Constant'!$B$3/'#Constant'!$C$3^($D833-1)+1)+'#Constant'!$A$3</f>
        <v>0.93162790697674425</v>
      </c>
      <c r="BS833" s="4">
        <f t="shared" si="3019"/>
        <v>149.0819326565707</v>
      </c>
      <c r="BT833"/>
    </row>
    <row r="834" spans="1:72" x14ac:dyDescent="0.3">
      <c r="A834">
        <v>9002</v>
      </c>
      <c r="B834" s="18" t="str">
        <f>VLOOKUP(CONCATENATE("CREATURE_NAME_",A834),[1]Localization_Hero!$A:$E,2,FALSE)</f>
        <v>주먹열매 트렌트</v>
      </c>
      <c r="C834" t="s">
        <v>82</v>
      </c>
      <c r="D834">
        <v>1</v>
      </c>
      <c r="E834">
        <v>1</v>
      </c>
      <c r="F834" s="18">
        <v>1</v>
      </c>
      <c r="G834" s="10">
        <v>100</v>
      </c>
      <c r="H834" s="10">
        <v>100</v>
      </c>
      <c r="I834" s="10">
        <v>2500</v>
      </c>
      <c r="J834" s="10">
        <v>25</v>
      </c>
      <c r="K834" s="10">
        <v>25</v>
      </c>
      <c r="L834" s="2"/>
      <c r="M834" s="10">
        <v>100</v>
      </c>
      <c r="N834" s="10">
        <v>0</v>
      </c>
      <c r="O834" s="10">
        <v>0</v>
      </c>
      <c r="P834" s="10">
        <v>100</v>
      </c>
      <c r="Q834" s="10">
        <v>0</v>
      </c>
      <c r="R834" s="10">
        <v>0</v>
      </c>
      <c r="S834" s="10">
        <v>0</v>
      </c>
      <c r="T834" s="10">
        <v>150</v>
      </c>
      <c r="U834" s="10">
        <v>0</v>
      </c>
      <c r="V834" s="10">
        <v>0</v>
      </c>
      <c r="W834" s="2"/>
      <c r="X834" s="10">
        <v>100</v>
      </c>
      <c r="Y834" s="10">
        <v>0</v>
      </c>
      <c r="Z834" s="10">
        <v>0</v>
      </c>
      <c r="AA834" s="10">
        <v>100</v>
      </c>
      <c r="AB834" s="10">
        <v>0</v>
      </c>
      <c r="AC834" s="10">
        <v>0</v>
      </c>
      <c r="AD834" s="10">
        <v>0</v>
      </c>
      <c r="AE834" s="10">
        <v>150</v>
      </c>
      <c r="AF834" s="10">
        <v>0</v>
      </c>
      <c r="AG834" s="10">
        <v>0</v>
      </c>
      <c r="AH834" s="10">
        <v>0</v>
      </c>
      <c r="AI834" s="10">
        <v>0</v>
      </c>
      <c r="AJ834" s="3"/>
      <c r="AK834" s="10">
        <v>0</v>
      </c>
      <c r="AL834" s="10">
        <v>0</v>
      </c>
      <c r="AM834" s="3"/>
      <c r="AN834" s="10">
        <v>0</v>
      </c>
      <c r="AO834" s="10">
        <v>0</v>
      </c>
      <c r="AP834" s="10">
        <v>0</v>
      </c>
      <c r="AQ834" s="10">
        <v>0</v>
      </c>
      <c r="AR834" s="10">
        <v>0</v>
      </c>
      <c r="AS834" s="10">
        <v>0</v>
      </c>
      <c r="AT834" s="10">
        <v>0</v>
      </c>
      <c r="AU834" s="10">
        <v>0</v>
      </c>
      <c r="AV834" s="10">
        <v>0</v>
      </c>
      <c r="AW834" s="10">
        <v>0</v>
      </c>
      <c r="AX834" s="10">
        <v>0</v>
      </c>
      <c r="AY834" s="3"/>
      <c r="AZ834" s="10">
        <v>6000</v>
      </c>
      <c r="BA834" s="10">
        <v>6000</v>
      </c>
      <c r="BB834" s="10">
        <v>0</v>
      </c>
      <c r="BC834" s="10">
        <v>0</v>
      </c>
      <c r="BD834" s="10">
        <v>0</v>
      </c>
      <c r="BE834" s="10">
        <v>250</v>
      </c>
      <c r="BF834" s="3"/>
      <c r="BG834" s="10">
        <v>1000</v>
      </c>
      <c r="BH834" s="10">
        <v>1500</v>
      </c>
      <c r="BI834" s="3"/>
      <c r="BJ834" s="21">
        <v>1</v>
      </c>
      <c r="BK834" s="65">
        <v>0</v>
      </c>
      <c r="BL834" s="65">
        <v>0</v>
      </c>
      <c r="BM834" s="6">
        <f t="shared" si="3016"/>
        <v>118.25000000000001</v>
      </c>
      <c r="BN834" s="8">
        <f t="shared" si="3017"/>
        <v>149.0819326565707</v>
      </c>
      <c r="BO834" s="12">
        <f t="shared" si="3117"/>
        <v>132.77401303206696</v>
      </c>
      <c r="BP834" s="50">
        <f>(1-'#Constant'!$A$3)/($J834*'#Constant'!$B$3/'#Constant'!$C$3^($D834-1)+1)+'#Constant'!$A$3</f>
        <v>0.93162790697674425</v>
      </c>
      <c r="BQ834" s="4">
        <f t="shared" si="3018"/>
        <v>149.0819326565707</v>
      </c>
      <c r="BR834" s="50">
        <f>(1-'#Constant'!$A$3)/($K834*'#Constant'!$B$3/'#Constant'!$C$3^($D834-1)+1)+'#Constant'!$A$3</f>
        <v>0.93162790697674425</v>
      </c>
      <c r="BS834" s="4">
        <f t="shared" si="3019"/>
        <v>149.0819326565707</v>
      </c>
      <c r="BT834">
        <f>BO834/$BO$4*100</f>
        <v>100.91327609170268</v>
      </c>
    </row>
    <row r="835" spans="1:72" s="13" customFormat="1" ht="17.25" thickBot="1" x14ac:dyDescent="0.35">
      <c r="B835" s="20"/>
      <c r="D835" s="14">
        <v>1</v>
      </c>
      <c r="E835" s="14">
        <v>1</v>
      </c>
      <c r="F835" s="19">
        <v>1</v>
      </c>
      <c r="G835" s="15">
        <f t="shared" ref="G835:H835" si="3198">G834</f>
        <v>100</v>
      </c>
      <c r="H835" s="15">
        <f t="shared" si="3198"/>
        <v>100</v>
      </c>
      <c r="I835" s="15">
        <v>2500</v>
      </c>
      <c r="J835" s="15">
        <v>25</v>
      </c>
      <c r="K835" s="15">
        <v>25</v>
      </c>
      <c r="L835" s="16"/>
      <c r="M835" s="15">
        <f t="shared" ref="M835:V835" si="3199">M834</f>
        <v>100</v>
      </c>
      <c r="N835" s="15">
        <f t="shared" si="3199"/>
        <v>0</v>
      </c>
      <c r="O835" s="15">
        <f t="shared" si="3199"/>
        <v>0</v>
      </c>
      <c r="P835" s="15">
        <v>100</v>
      </c>
      <c r="Q835" s="15">
        <f t="shared" si="3199"/>
        <v>0</v>
      </c>
      <c r="R835" s="15">
        <f t="shared" si="3199"/>
        <v>0</v>
      </c>
      <c r="S835" s="15">
        <f t="shared" si="3199"/>
        <v>0</v>
      </c>
      <c r="T835" s="15">
        <f t="shared" si="3199"/>
        <v>150</v>
      </c>
      <c r="U835" s="15">
        <f t="shared" si="3199"/>
        <v>0</v>
      </c>
      <c r="V835" s="15">
        <f t="shared" si="3199"/>
        <v>0</v>
      </c>
      <c r="W835" s="16"/>
      <c r="X835" s="15">
        <f t="shared" ref="X835:AI835" si="3200">X834</f>
        <v>100</v>
      </c>
      <c r="Y835" s="15">
        <f t="shared" si="3200"/>
        <v>0</v>
      </c>
      <c r="Z835" s="15">
        <f t="shared" si="3200"/>
        <v>0</v>
      </c>
      <c r="AA835" s="15">
        <v>100</v>
      </c>
      <c r="AB835" s="15">
        <f t="shared" si="3200"/>
        <v>0</v>
      </c>
      <c r="AC835" s="15">
        <f t="shared" si="3200"/>
        <v>0</v>
      </c>
      <c r="AD835" s="15">
        <f t="shared" si="3200"/>
        <v>0</v>
      </c>
      <c r="AE835" s="15">
        <f t="shared" si="3200"/>
        <v>150</v>
      </c>
      <c r="AF835" s="15">
        <f t="shared" si="3200"/>
        <v>0</v>
      </c>
      <c r="AG835" s="15">
        <f t="shared" si="3200"/>
        <v>0</v>
      </c>
      <c r="AH835" s="15">
        <f t="shared" si="3200"/>
        <v>0</v>
      </c>
      <c r="AI835" s="15">
        <f t="shared" si="3200"/>
        <v>0</v>
      </c>
      <c r="AJ835" s="17"/>
      <c r="AK835" s="15">
        <f>AK834</f>
        <v>0</v>
      </c>
      <c r="AL835" s="15">
        <f>AL834</f>
        <v>0</v>
      </c>
      <c r="AM835" s="17"/>
      <c r="AN835" s="15">
        <f t="shared" ref="AN835:AX835" si="3201">AN834</f>
        <v>0</v>
      </c>
      <c r="AO835" s="15">
        <f t="shared" si="3201"/>
        <v>0</v>
      </c>
      <c r="AP835" s="15">
        <f t="shared" si="3201"/>
        <v>0</v>
      </c>
      <c r="AQ835" s="15">
        <f t="shared" si="3201"/>
        <v>0</v>
      </c>
      <c r="AR835" s="15">
        <f t="shared" si="3201"/>
        <v>0</v>
      </c>
      <c r="AS835" s="15">
        <f t="shared" si="3201"/>
        <v>0</v>
      </c>
      <c r="AT835" s="15">
        <f t="shared" si="3201"/>
        <v>0</v>
      </c>
      <c r="AU835" s="15">
        <f t="shared" si="3201"/>
        <v>0</v>
      </c>
      <c r="AV835" s="15">
        <f t="shared" si="3201"/>
        <v>0</v>
      </c>
      <c r="AW835" s="15">
        <f t="shared" si="3201"/>
        <v>0</v>
      </c>
      <c r="AX835" s="15">
        <f t="shared" si="3201"/>
        <v>0</v>
      </c>
      <c r="AY835" s="17"/>
      <c r="AZ835" s="15">
        <f t="shared" ref="AZ835" si="3202">AZ834</f>
        <v>6000</v>
      </c>
      <c r="BA835" s="15">
        <f t="shared" ref="BA835" si="3203">BA834</f>
        <v>6000</v>
      </c>
      <c r="BB835" s="15">
        <v>0</v>
      </c>
      <c r="BC835" s="15">
        <f t="shared" ref="BC835" si="3204">BC834</f>
        <v>0</v>
      </c>
      <c r="BD835" s="15">
        <f t="shared" ref="BD835:BE835" si="3205">BD834</f>
        <v>0</v>
      </c>
      <c r="BE835" s="15">
        <f t="shared" si="3205"/>
        <v>250</v>
      </c>
      <c r="BF835" s="17"/>
      <c r="BG835" s="15">
        <f t="shared" ref="BG835" si="3206">BG834</f>
        <v>1000</v>
      </c>
      <c r="BH835" s="15">
        <f t="shared" ref="BH835" si="3207">BH834</f>
        <v>1500</v>
      </c>
      <c r="BI835" s="17"/>
      <c r="BJ835" s="22">
        <f>G835/G834</f>
        <v>1</v>
      </c>
      <c r="BK835" s="65">
        <f>BK834</f>
        <v>0</v>
      </c>
      <c r="BL835" s="65">
        <f>BL834</f>
        <v>0</v>
      </c>
      <c r="BM835" s="6">
        <f t="shared" si="3016"/>
        <v>118.25000000000001</v>
      </c>
      <c r="BN835" s="8">
        <f t="shared" si="3017"/>
        <v>149.0819326565707</v>
      </c>
      <c r="BO835" s="12">
        <f t="shared" si="3117"/>
        <v>132.77401303206696</v>
      </c>
      <c r="BP835" s="50">
        <f>(1-'#Constant'!$A$3)/($J835*'#Constant'!$B$3/'#Constant'!$C$3^($D835-1)+1)+'#Constant'!$A$3</f>
        <v>0.93162790697674425</v>
      </c>
      <c r="BQ835" s="4">
        <f t="shared" si="3018"/>
        <v>149.0819326565707</v>
      </c>
      <c r="BR835" s="50">
        <f>(1-'#Constant'!$A$3)/($K835*'#Constant'!$B$3/'#Constant'!$C$3^($D835-1)+1)+'#Constant'!$A$3</f>
        <v>0.93162790697674425</v>
      </c>
      <c r="BS835" s="4">
        <f t="shared" si="3019"/>
        <v>149.0819326565707</v>
      </c>
      <c r="BT835"/>
    </row>
    <row r="836" spans="1:72" x14ac:dyDescent="0.3">
      <c r="A836">
        <v>9003</v>
      </c>
      <c r="B836" s="18" t="str">
        <f>VLOOKUP(CONCATENATE("CREATURE_NAME_",A836),[1]Localization_Hero!$A:$E,2,FALSE)</f>
        <v>굵은뿌리 트렌트</v>
      </c>
      <c r="C836" t="s">
        <v>77</v>
      </c>
      <c r="D836">
        <v>1</v>
      </c>
      <c r="E836">
        <v>1</v>
      </c>
      <c r="F836" s="18">
        <v>1</v>
      </c>
      <c r="G836" s="10">
        <v>100</v>
      </c>
      <c r="H836" s="10">
        <v>100</v>
      </c>
      <c r="I836" s="10">
        <v>2500</v>
      </c>
      <c r="J836" s="10">
        <v>25</v>
      </c>
      <c r="K836" s="10">
        <v>25</v>
      </c>
      <c r="L836" s="2"/>
      <c r="M836" s="10">
        <v>100</v>
      </c>
      <c r="N836" s="10">
        <v>0</v>
      </c>
      <c r="O836" s="10">
        <v>0</v>
      </c>
      <c r="P836" s="10">
        <v>100</v>
      </c>
      <c r="Q836" s="10">
        <v>0</v>
      </c>
      <c r="R836" s="10">
        <v>0</v>
      </c>
      <c r="S836" s="10">
        <v>0</v>
      </c>
      <c r="T836" s="10">
        <v>150</v>
      </c>
      <c r="U836" s="10">
        <v>0</v>
      </c>
      <c r="V836" s="10">
        <v>0</v>
      </c>
      <c r="W836" s="2"/>
      <c r="X836" s="10">
        <v>100</v>
      </c>
      <c r="Y836" s="10">
        <v>0</v>
      </c>
      <c r="Z836" s="10">
        <v>0</v>
      </c>
      <c r="AA836" s="10">
        <v>100</v>
      </c>
      <c r="AB836" s="10">
        <v>0</v>
      </c>
      <c r="AC836" s="10">
        <v>0</v>
      </c>
      <c r="AD836" s="10">
        <v>0</v>
      </c>
      <c r="AE836" s="10">
        <v>150</v>
      </c>
      <c r="AF836" s="10">
        <v>0</v>
      </c>
      <c r="AG836" s="10">
        <v>0</v>
      </c>
      <c r="AH836" s="10">
        <v>0</v>
      </c>
      <c r="AI836" s="10">
        <v>0</v>
      </c>
      <c r="AJ836" s="3"/>
      <c r="AK836" s="10">
        <v>0</v>
      </c>
      <c r="AL836" s="10">
        <v>0</v>
      </c>
      <c r="AM836" s="3"/>
      <c r="AN836" s="10">
        <v>0</v>
      </c>
      <c r="AO836" s="10">
        <v>0</v>
      </c>
      <c r="AP836" s="10">
        <v>0</v>
      </c>
      <c r="AQ836" s="10">
        <v>0</v>
      </c>
      <c r="AR836" s="10">
        <v>0</v>
      </c>
      <c r="AS836" s="10">
        <v>0</v>
      </c>
      <c r="AT836" s="10">
        <v>0</v>
      </c>
      <c r="AU836" s="10">
        <v>0</v>
      </c>
      <c r="AV836" s="10">
        <v>0</v>
      </c>
      <c r="AW836" s="10">
        <v>0</v>
      </c>
      <c r="AX836" s="10">
        <v>0</v>
      </c>
      <c r="AY836" s="3"/>
      <c r="AZ836" s="10">
        <v>6000</v>
      </c>
      <c r="BA836" s="10">
        <v>6000</v>
      </c>
      <c r="BB836" s="10">
        <v>0</v>
      </c>
      <c r="BC836" s="10">
        <v>0</v>
      </c>
      <c r="BD836" s="10">
        <v>0</v>
      </c>
      <c r="BE836" s="10">
        <v>250</v>
      </c>
      <c r="BF836" s="3"/>
      <c r="BG836" s="10">
        <v>1000</v>
      </c>
      <c r="BH836" s="10">
        <v>1500</v>
      </c>
      <c r="BI836" s="3"/>
      <c r="BJ836" s="21">
        <v>1</v>
      </c>
      <c r="BK836" s="65">
        <v>0</v>
      </c>
      <c r="BL836" s="65">
        <v>0</v>
      </c>
      <c r="BM836" s="6">
        <f t="shared" si="3016"/>
        <v>118.25000000000001</v>
      </c>
      <c r="BN836" s="8">
        <f t="shared" si="3017"/>
        <v>149.0819326565707</v>
      </c>
      <c r="BO836" s="12">
        <f t="shared" si="3117"/>
        <v>132.77401303206696</v>
      </c>
      <c r="BP836" s="50">
        <f>(1-'#Constant'!$A$3)/($J836*'#Constant'!$B$3/'#Constant'!$C$3^($D836-1)+1)+'#Constant'!$A$3</f>
        <v>0.93162790697674425</v>
      </c>
      <c r="BQ836" s="4">
        <f t="shared" si="3018"/>
        <v>149.0819326565707</v>
      </c>
      <c r="BR836" s="50">
        <f>(1-'#Constant'!$A$3)/($K836*'#Constant'!$B$3/'#Constant'!$C$3^($D836-1)+1)+'#Constant'!$A$3</f>
        <v>0.93162790697674425</v>
      </c>
      <c r="BS836" s="4">
        <f t="shared" si="3019"/>
        <v>149.0819326565707</v>
      </c>
      <c r="BT836">
        <f>BO836/$BO$4*100</f>
        <v>100.91327609170268</v>
      </c>
    </row>
    <row r="837" spans="1:72" s="13" customFormat="1" ht="17.25" thickBot="1" x14ac:dyDescent="0.35">
      <c r="B837" s="20"/>
      <c r="D837" s="14">
        <v>1</v>
      </c>
      <c r="E837" s="14">
        <v>1</v>
      </c>
      <c r="F837" s="19">
        <v>1</v>
      </c>
      <c r="G837" s="15">
        <f t="shared" ref="G837:H837" si="3208">G836</f>
        <v>100</v>
      </c>
      <c r="H837" s="15">
        <f t="shared" si="3208"/>
        <v>100</v>
      </c>
      <c r="I837" s="15">
        <v>2500</v>
      </c>
      <c r="J837" s="15">
        <v>25</v>
      </c>
      <c r="K837" s="15">
        <v>25</v>
      </c>
      <c r="L837" s="16"/>
      <c r="M837" s="15">
        <f t="shared" ref="M837:V837" si="3209">M836</f>
        <v>100</v>
      </c>
      <c r="N837" s="15">
        <f t="shared" si="3209"/>
        <v>0</v>
      </c>
      <c r="O837" s="15">
        <f t="shared" si="3209"/>
        <v>0</v>
      </c>
      <c r="P837" s="15">
        <v>100</v>
      </c>
      <c r="Q837" s="15">
        <f t="shared" si="3209"/>
        <v>0</v>
      </c>
      <c r="R837" s="15">
        <f t="shared" si="3209"/>
        <v>0</v>
      </c>
      <c r="S837" s="15">
        <f t="shared" si="3209"/>
        <v>0</v>
      </c>
      <c r="T837" s="15">
        <f t="shared" si="3209"/>
        <v>150</v>
      </c>
      <c r="U837" s="15">
        <f t="shared" si="3209"/>
        <v>0</v>
      </c>
      <c r="V837" s="15">
        <f t="shared" si="3209"/>
        <v>0</v>
      </c>
      <c r="W837" s="16"/>
      <c r="X837" s="15">
        <f t="shared" ref="X837:AI837" si="3210">X836</f>
        <v>100</v>
      </c>
      <c r="Y837" s="15">
        <f t="shared" si="3210"/>
        <v>0</v>
      </c>
      <c r="Z837" s="15">
        <f t="shared" si="3210"/>
        <v>0</v>
      </c>
      <c r="AA837" s="15">
        <v>100</v>
      </c>
      <c r="AB837" s="15">
        <f t="shared" si="3210"/>
        <v>0</v>
      </c>
      <c r="AC837" s="15">
        <f t="shared" si="3210"/>
        <v>0</v>
      </c>
      <c r="AD837" s="15">
        <f t="shared" si="3210"/>
        <v>0</v>
      </c>
      <c r="AE837" s="15">
        <f t="shared" si="3210"/>
        <v>150</v>
      </c>
      <c r="AF837" s="15">
        <f t="shared" si="3210"/>
        <v>0</v>
      </c>
      <c r="AG837" s="15">
        <f t="shared" si="3210"/>
        <v>0</v>
      </c>
      <c r="AH837" s="15">
        <f t="shared" si="3210"/>
        <v>0</v>
      </c>
      <c r="AI837" s="15">
        <f t="shared" si="3210"/>
        <v>0</v>
      </c>
      <c r="AJ837" s="17"/>
      <c r="AK837" s="15">
        <f>AK836</f>
        <v>0</v>
      </c>
      <c r="AL837" s="15">
        <f>AL836</f>
        <v>0</v>
      </c>
      <c r="AM837" s="17"/>
      <c r="AN837" s="15">
        <f t="shared" ref="AN837:AX837" si="3211">AN836</f>
        <v>0</v>
      </c>
      <c r="AO837" s="15">
        <f t="shared" si="3211"/>
        <v>0</v>
      </c>
      <c r="AP837" s="15">
        <f t="shared" si="3211"/>
        <v>0</v>
      </c>
      <c r="AQ837" s="15">
        <f t="shared" si="3211"/>
        <v>0</v>
      </c>
      <c r="AR837" s="15">
        <f t="shared" si="3211"/>
        <v>0</v>
      </c>
      <c r="AS837" s="15">
        <f t="shared" si="3211"/>
        <v>0</v>
      </c>
      <c r="AT837" s="15">
        <f t="shared" si="3211"/>
        <v>0</v>
      </c>
      <c r="AU837" s="15">
        <f t="shared" si="3211"/>
        <v>0</v>
      </c>
      <c r="AV837" s="15">
        <f t="shared" si="3211"/>
        <v>0</v>
      </c>
      <c r="AW837" s="15">
        <f t="shared" si="3211"/>
        <v>0</v>
      </c>
      <c r="AX837" s="15">
        <f t="shared" si="3211"/>
        <v>0</v>
      </c>
      <c r="AY837" s="17"/>
      <c r="AZ837" s="15">
        <f t="shared" ref="AZ837" si="3212">AZ836</f>
        <v>6000</v>
      </c>
      <c r="BA837" s="15">
        <f t="shared" ref="BA837" si="3213">BA836</f>
        <v>6000</v>
      </c>
      <c r="BB837" s="15">
        <v>0</v>
      </c>
      <c r="BC837" s="15">
        <f t="shared" ref="BC837" si="3214">BC836</f>
        <v>0</v>
      </c>
      <c r="BD837" s="15">
        <f t="shared" ref="BD837:BE837" si="3215">BD836</f>
        <v>0</v>
      </c>
      <c r="BE837" s="15">
        <f t="shared" si="3215"/>
        <v>250</v>
      </c>
      <c r="BF837" s="17"/>
      <c r="BG837" s="15">
        <f t="shared" ref="BG837" si="3216">BG836</f>
        <v>1000</v>
      </c>
      <c r="BH837" s="15">
        <f t="shared" ref="BH837" si="3217">BH836</f>
        <v>1500</v>
      </c>
      <c r="BI837" s="17"/>
      <c r="BJ837" s="22">
        <f>G837/G836</f>
        <v>1</v>
      </c>
      <c r="BK837" s="65">
        <f t="shared" ref="BK837:BL837" si="3218">BK836</f>
        <v>0</v>
      </c>
      <c r="BL837" s="65">
        <f t="shared" si="3218"/>
        <v>0</v>
      </c>
      <c r="BM837" s="6">
        <f t="shared" si="3016"/>
        <v>118.25000000000001</v>
      </c>
      <c r="BN837" s="8">
        <f t="shared" si="3017"/>
        <v>149.0819326565707</v>
      </c>
      <c r="BO837" s="12">
        <f t="shared" si="3117"/>
        <v>132.77401303206696</v>
      </c>
      <c r="BP837" s="50">
        <f>(1-'#Constant'!$A$3)/($J837*'#Constant'!$B$3/'#Constant'!$C$3^($D837-1)+1)+'#Constant'!$A$3</f>
        <v>0.93162790697674425</v>
      </c>
      <c r="BQ837" s="4">
        <f t="shared" si="3018"/>
        <v>149.0819326565707</v>
      </c>
      <c r="BR837" s="50">
        <f>(1-'#Constant'!$A$3)/($K837*'#Constant'!$B$3/'#Constant'!$C$3^($D837-1)+1)+'#Constant'!$A$3</f>
        <v>0.93162790697674425</v>
      </c>
      <c r="BS837" s="4">
        <f t="shared" si="3019"/>
        <v>149.0819326565707</v>
      </c>
      <c r="BT837"/>
    </row>
    <row r="838" spans="1:72" x14ac:dyDescent="0.3">
      <c r="A838">
        <v>9004</v>
      </c>
      <c r="B838" s="18" t="str">
        <f>VLOOKUP(CONCATENATE("CREATURE_NAME_",A838),[1]Localization_Hero!$A:$E,2,FALSE)</f>
        <v>얼음 가시나무 트렌트</v>
      </c>
      <c r="C838" t="s">
        <v>77</v>
      </c>
      <c r="D838">
        <v>1</v>
      </c>
      <c r="E838">
        <v>1</v>
      </c>
      <c r="F838" s="18">
        <v>1</v>
      </c>
      <c r="G838" s="10">
        <v>100</v>
      </c>
      <c r="H838" s="10">
        <v>100</v>
      </c>
      <c r="I838" s="10">
        <v>2500</v>
      </c>
      <c r="J838" s="10">
        <v>25</v>
      </c>
      <c r="K838" s="10">
        <v>25</v>
      </c>
      <c r="L838" s="2"/>
      <c r="M838" s="10">
        <v>100</v>
      </c>
      <c r="N838" s="10">
        <v>0</v>
      </c>
      <c r="O838" s="10">
        <v>0</v>
      </c>
      <c r="P838" s="10">
        <v>100</v>
      </c>
      <c r="Q838" s="10">
        <v>0</v>
      </c>
      <c r="R838" s="10">
        <v>0</v>
      </c>
      <c r="S838" s="10">
        <v>0</v>
      </c>
      <c r="T838" s="10">
        <v>150</v>
      </c>
      <c r="U838" s="10">
        <v>0</v>
      </c>
      <c r="V838" s="10">
        <v>0</v>
      </c>
      <c r="W838" s="2"/>
      <c r="X838" s="10">
        <v>100</v>
      </c>
      <c r="Y838" s="10">
        <v>0</v>
      </c>
      <c r="Z838" s="10">
        <v>0</v>
      </c>
      <c r="AA838" s="10">
        <v>100</v>
      </c>
      <c r="AB838" s="10">
        <v>0</v>
      </c>
      <c r="AC838" s="10">
        <v>0</v>
      </c>
      <c r="AD838" s="10">
        <v>0</v>
      </c>
      <c r="AE838" s="10">
        <v>150</v>
      </c>
      <c r="AF838" s="10">
        <v>0</v>
      </c>
      <c r="AG838" s="10">
        <v>0</v>
      </c>
      <c r="AH838" s="10">
        <v>0</v>
      </c>
      <c r="AI838" s="10">
        <v>0</v>
      </c>
      <c r="AJ838" s="3"/>
      <c r="AK838" s="10">
        <v>0</v>
      </c>
      <c r="AL838" s="10">
        <v>0</v>
      </c>
      <c r="AM838" s="3"/>
      <c r="AN838" s="10">
        <v>0</v>
      </c>
      <c r="AO838" s="10">
        <v>0</v>
      </c>
      <c r="AP838" s="10">
        <v>0</v>
      </c>
      <c r="AQ838" s="10">
        <v>0</v>
      </c>
      <c r="AR838" s="10">
        <v>0</v>
      </c>
      <c r="AS838" s="10">
        <v>0</v>
      </c>
      <c r="AT838" s="10">
        <v>0</v>
      </c>
      <c r="AU838" s="10">
        <v>0</v>
      </c>
      <c r="AV838" s="10">
        <v>0</v>
      </c>
      <c r="AW838" s="10">
        <v>0</v>
      </c>
      <c r="AX838" s="10">
        <v>0</v>
      </c>
      <c r="AY838" s="3"/>
      <c r="AZ838" s="10">
        <v>6000</v>
      </c>
      <c r="BA838" s="10">
        <v>6000</v>
      </c>
      <c r="BB838" s="10">
        <v>0</v>
      </c>
      <c r="BC838" s="10">
        <v>0</v>
      </c>
      <c r="BD838" s="10">
        <v>0</v>
      </c>
      <c r="BE838" s="10">
        <v>250</v>
      </c>
      <c r="BF838" s="3"/>
      <c r="BG838" s="10">
        <v>1000</v>
      </c>
      <c r="BH838" s="10">
        <v>1500</v>
      </c>
      <c r="BI838" s="3"/>
      <c r="BJ838" s="21">
        <v>1</v>
      </c>
      <c r="BK838" s="65">
        <v>0</v>
      </c>
      <c r="BL838" s="65">
        <v>0</v>
      </c>
      <c r="BM838" s="6">
        <f t="shared" si="3016"/>
        <v>118.25000000000001</v>
      </c>
      <c r="BN838" s="8">
        <f t="shared" si="3017"/>
        <v>149.0819326565707</v>
      </c>
      <c r="BO838" s="12">
        <f t="shared" ref="BO838:BO839" si="3219">SQRT(BM838*BN838)</f>
        <v>132.77401303206696</v>
      </c>
      <c r="BP838" s="50">
        <f>(1-'#Constant'!$A$3)/($J838*'#Constant'!$B$3/'#Constant'!$C$3^($D838-1)+1)+'#Constant'!$A$3</f>
        <v>0.93162790697674425</v>
      </c>
      <c r="BQ838" s="4">
        <f t="shared" si="3018"/>
        <v>149.0819326565707</v>
      </c>
      <c r="BR838" s="50">
        <f>(1-'#Constant'!$A$3)/($K838*'#Constant'!$B$3/'#Constant'!$C$3^($D838-1)+1)+'#Constant'!$A$3</f>
        <v>0.93162790697674425</v>
      </c>
      <c r="BS838" s="4">
        <f t="shared" si="3019"/>
        <v>149.0819326565707</v>
      </c>
      <c r="BT838">
        <f>BO838/$BO$4*100</f>
        <v>100.91327609170268</v>
      </c>
    </row>
    <row r="839" spans="1:72" s="13" customFormat="1" ht="17.25" thickBot="1" x14ac:dyDescent="0.35">
      <c r="B839" s="20"/>
      <c r="D839" s="14">
        <v>1</v>
      </c>
      <c r="E839" s="14">
        <v>1</v>
      </c>
      <c r="F839" s="19">
        <v>1</v>
      </c>
      <c r="G839" s="15">
        <f t="shared" ref="G839:H839" si="3220">G838</f>
        <v>100</v>
      </c>
      <c r="H839" s="15">
        <f t="shared" si="3220"/>
        <v>100</v>
      </c>
      <c r="I839" s="15">
        <v>2500</v>
      </c>
      <c r="J839" s="15">
        <v>25</v>
      </c>
      <c r="K839" s="15">
        <v>25</v>
      </c>
      <c r="L839" s="16"/>
      <c r="M839" s="15">
        <f t="shared" ref="M839:O839" si="3221">M838</f>
        <v>100</v>
      </c>
      <c r="N839" s="15">
        <f t="shared" si="3221"/>
        <v>0</v>
      </c>
      <c r="O839" s="15">
        <f t="shared" si="3221"/>
        <v>0</v>
      </c>
      <c r="P839" s="15">
        <v>100</v>
      </c>
      <c r="Q839" s="15">
        <f t="shared" ref="Q839:V839" si="3222">Q838</f>
        <v>0</v>
      </c>
      <c r="R839" s="15">
        <f t="shared" si="3222"/>
        <v>0</v>
      </c>
      <c r="S839" s="15">
        <f t="shared" si="3222"/>
        <v>0</v>
      </c>
      <c r="T839" s="15">
        <f t="shared" si="3222"/>
        <v>150</v>
      </c>
      <c r="U839" s="15">
        <f t="shared" si="3222"/>
        <v>0</v>
      </c>
      <c r="V839" s="15">
        <f t="shared" si="3222"/>
        <v>0</v>
      </c>
      <c r="W839" s="16"/>
      <c r="X839" s="15">
        <f t="shared" ref="X839:Z839" si="3223">X838</f>
        <v>100</v>
      </c>
      <c r="Y839" s="15">
        <f t="shared" si="3223"/>
        <v>0</v>
      </c>
      <c r="Z839" s="15">
        <f t="shared" si="3223"/>
        <v>0</v>
      </c>
      <c r="AA839" s="15">
        <v>100</v>
      </c>
      <c r="AB839" s="15">
        <f t="shared" ref="AB839:AI839" si="3224">AB838</f>
        <v>0</v>
      </c>
      <c r="AC839" s="15">
        <f t="shared" si="3224"/>
        <v>0</v>
      </c>
      <c r="AD839" s="15">
        <f t="shared" si="3224"/>
        <v>0</v>
      </c>
      <c r="AE839" s="15">
        <f t="shared" si="3224"/>
        <v>150</v>
      </c>
      <c r="AF839" s="15">
        <f t="shared" si="3224"/>
        <v>0</v>
      </c>
      <c r="AG839" s="15">
        <f t="shared" si="3224"/>
        <v>0</v>
      </c>
      <c r="AH839" s="15">
        <f t="shared" si="3224"/>
        <v>0</v>
      </c>
      <c r="AI839" s="15">
        <f t="shared" si="3224"/>
        <v>0</v>
      </c>
      <c r="AJ839" s="17"/>
      <c r="AK839" s="15">
        <f>AK838</f>
        <v>0</v>
      </c>
      <c r="AL839" s="15">
        <f>AL838</f>
        <v>0</v>
      </c>
      <c r="AM839" s="17"/>
      <c r="AN839" s="15">
        <f t="shared" ref="AN839:AX839" si="3225">AN838</f>
        <v>0</v>
      </c>
      <c r="AO839" s="15">
        <f t="shared" si="3225"/>
        <v>0</v>
      </c>
      <c r="AP839" s="15">
        <f t="shared" si="3225"/>
        <v>0</v>
      </c>
      <c r="AQ839" s="15">
        <f t="shared" si="3225"/>
        <v>0</v>
      </c>
      <c r="AR839" s="15">
        <f t="shared" si="3225"/>
        <v>0</v>
      </c>
      <c r="AS839" s="15">
        <f t="shared" si="3225"/>
        <v>0</v>
      </c>
      <c r="AT839" s="15">
        <f t="shared" si="3225"/>
        <v>0</v>
      </c>
      <c r="AU839" s="15">
        <f t="shared" si="3225"/>
        <v>0</v>
      </c>
      <c r="AV839" s="15">
        <f t="shared" si="3225"/>
        <v>0</v>
      </c>
      <c r="AW839" s="15">
        <f t="shared" si="3225"/>
        <v>0</v>
      </c>
      <c r="AX839" s="15">
        <f t="shared" si="3225"/>
        <v>0</v>
      </c>
      <c r="AY839" s="17"/>
      <c r="AZ839" s="15">
        <f t="shared" ref="AZ839:BE839" si="3226">AZ838</f>
        <v>6000</v>
      </c>
      <c r="BA839" s="15">
        <f t="shared" si="3226"/>
        <v>6000</v>
      </c>
      <c r="BB839" s="15">
        <v>0</v>
      </c>
      <c r="BC839" s="15">
        <f t="shared" si="3226"/>
        <v>0</v>
      </c>
      <c r="BD839" s="15">
        <f t="shared" si="3226"/>
        <v>0</v>
      </c>
      <c r="BE839" s="15">
        <f t="shared" si="3226"/>
        <v>250</v>
      </c>
      <c r="BF839" s="17"/>
      <c r="BG839" s="15">
        <f t="shared" ref="BG839:BH839" si="3227">BG838</f>
        <v>1000</v>
      </c>
      <c r="BH839" s="15">
        <f t="shared" si="3227"/>
        <v>1500</v>
      </c>
      <c r="BI839" s="17"/>
      <c r="BJ839" s="22">
        <f>G839/G838</f>
        <v>1</v>
      </c>
      <c r="BK839" s="65">
        <f t="shared" ref="BK839:BL839" si="3228">BK838</f>
        <v>0</v>
      </c>
      <c r="BL839" s="65">
        <f t="shared" si="3228"/>
        <v>0</v>
      </c>
      <c r="BM839" s="6">
        <f t="shared" si="3016"/>
        <v>118.25000000000001</v>
      </c>
      <c r="BN839" s="8">
        <f t="shared" si="3017"/>
        <v>149.0819326565707</v>
      </c>
      <c r="BO839" s="12">
        <f t="shared" si="3219"/>
        <v>132.77401303206696</v>
      </c>
      <c r="BP839" s="50">
        <f>(1-'#Constant'!$A$3)/($J839*'#Constant'!$B$3/'#Constant'!$C$3^($D839-1)+1)+'#Constant'!$A$3</f>
        <v>0.93162790697674425</v>
      </c>
      <c r="BQ839" s="4">
        <f t="shared" si="3018"/>
        <v>149.0819326565707</v>
      </c>
      <c r="BR839" s="50">
        <f>(1-'#Constant'!$A$3)/($K839*'#Constant'!$B$3/'#Constant'!$C$3^($D839-1)+1)+'#Constant'!$A$3</f>
        <v>0.93162790697674425</v>
      </c>
      <c r="BS839" s="4">
        <f t="shared" si="3019"/>
        <v>149.0819326565707</v>
      </c>
      <c r="BT839"/>
    </row>
    <row r="840" spans="1:72" x14ac:dyDescent="0.3">
      <c r="A840">
        <v>9005</v>
      </c>
      <c r="B840" s="18" t="str">
        <f>VLOOKUP(CONCATENATE("CREATURE_NAME_",A840),[1]Localization_Hero!$A:$E,2,FALSE)</f>
        <v>얼음 주먹열매 트렌트</v>
      </c>
      <c r="C840" t="s">
        <v>82</v>
      </c>
      <c r="D840">
        <v>1</v>
      </c>
      <c r="E840">
        <v>1</v>
      </c>
      <c r="F840" s="18">
        <v>1</v>
      </c>
      <c r="G840" s="10">
        <v>100</v>
      </c>
      <c r="H840" s="10">
        <v>100</v>
      </c>
      <c r="I840" s="10">
        <v>2500</v>
      </c>
      <c r="J840" s="10">
        <v>25</v>
      </c>
      <c r="K840" s="10">
        <v>25</v>
      </c>
      <c r="L840" s="2"/>
      <c r="M840" s="10">
        <v>100</v>
      </c>
      <c r="N840" s="10">
        <v>0</v>
      </c>
      <c r="O840" s="10">
        <v>0</v>
      </c>
      <c r="P840" s="10">
        <v>100</v>
      </c>
      <c r="Q840" s="10">
        <v>0</v>
      </c>
      <c r="R840" s="10">
        <v>0</v>
      </c>
      <c r="S840" s="10">
        <v>0</v>
      </c>
      <c r="T840" s="10">
        <v>150</v>
      </c>
      <c r="U840" s="10">
        <v>0</v>
      </c>
      <c r="V840" s="10">
        <v>0</v>
      </c>
      <c r="W840" s="2"/>
      <c r="X840" s="10">
        <v>100</v>
      </c>
      <c r="Y840" s="10">
        <v>0</v>
      </c>
      <c r="Z840" s="10">
        <v>0</v>
      </c>
      <c r="AA840" s="10">
        <v>100</v>
      </c>
      <c r="AB840" s="10">
        <v>0</v>
      </c>
      <c r="AC840" s="10">
        <v>0</v>
      </c>
      <c r="AD840" s="10">
        <v>0</v>
      </c>
      <c r="AE840" s="10">
        <v>150</v>
      </c>
      <c r="AF840" s="10">
        <v>0</v>
      </c>
      <c r="AG840" s="10">
        <v>0</v>
      </c>
      <c r="AH840" s="10">
        <v>0</v>
      </c>
      <c r="AI840" s="10">
        <v>0</v>
      </c>
      <c r="AJ840" s="3"/>
      <c r="AK840" s="10">
        <v>0</v>
      </c>
      <c r="AL840" s="10">
        <v>0</v>
      </c>
      <c r="AM840" s="3"/>
      <c r="AN840" s="10">
        <v>0</v>
      </c>
      <c r="AO840" s="10">
        <v>0</v>
      </c>
      <c r="AP840" s="10">
        <v>0</v>
      </c>
      <c r="AQ840" s="10">
        <v>0</v>
      </c>
      <c r="AR840" s="10">
        <v>0</v>
      </c>
      <c r="AS840" s="10">
        <v>0</v>
      </c>
      <c r="AT840" s="10">
        <v>0</v>
      </c>
      <c r="AU840" s="10">
        <v>0</v>
      </c>
      <c r="AV840" s="10">
        <v>0</v>
      </c>
      <c r="AW840" s="10">
        <v>0</v>
      </c>
      <c r="AX840" s="10">
        <v>0</v>
      </c>
      <c r="AY840" s="3"/>
      <c r="AZ840" s="10">
        <v>6000</v>
      </c>
      <c r="BA840" s="10">
        <v>6000</v>
      </c>
      <c r="BB840" s="10">
        <v>0</v>
      </c>
      <c r="BC840" s="10">
        <v>0</v>
      </c>
      <c r="BD840" s="10">
        <v>0</v>
      </c>
      <c r="BE840" s="10">
        <v>250</v>
      </c>
      <c r="BF840" s="3"/>
      <c r="BG840" s="10">
        <v>1000</v>
      </c>
      <c r="BH840" s="10">
        <v>1500</v>
      </c>
      <c r="BI840" s="3"/>
      <c r="BJ840" s="21">
        <v>1</v>
      </c>
      <c r="BK840" s="65">
        <v>0</v>
      </c>
      <c r="BL840" s="65">
        <v>0</v>
      </c>
      <c r="BM840" s="6">
        <f t="shared" si="3016"/>
        <v>118.25000000000001</v>
      </c>
      <c r="BN840" s="8">
        <f t="shared" si="3017"/>
        <v>149.0819326565707</v>
      </c>
      <c r="BO840" s="12">
        <f t="shared" ref="BO840:BO847" si="3229">SQRT(BM840*BN840)</f>
        <v>132.77401303206696</v>
      </c>
      <c r="BP840" s="50">
        <f>(1-'#Constant'!$A$3)/($J840*'#Constant'!$B$3/'#Constant'!$C$3^($D840-1)+1)+'#Constant'!$A$3</f>
        <v>0.93162790697674425</v>
      </c>
      <c r="BQ840" s="4">
        <f t="shared" si="3018"/>
        <v>149.0819326565707</v>
      </c>
      <c r="BR840" s="50">
        <f>(1-'#Constant'!$A$3)/($K840*'#Constant'!$B$3/'#Constant'!$C$3^($D840-1)+1)+'#Constant'!$A$3</f>
        <v>0.93162790697674425</v>
      </c>
      <c r="BS840" s="4">
        <f t="shared" si="3019"/>
        <v>149.0819326565707</v>
      </c>
      <c r="BT840">
        <f>BO840/$BO$4*100</f>
        <v>100.91327609170268</v>
      </c>
    </row>
    <row r="841" spans="1:72" s="13" customFormat="1" ht="17.25" thickBot="1" x14ac:dyDescent="0.35">
      <c r="B841" s="20"/>
      <c r="D841" s="14">
        <v>1</v>
      </c>
      <c r="E841" s="14">
        <v>1</v>
      </c>
      <c r="F841" s="19">
        <v>1</v>
      </c>
      <c r="G841" s="15">
        <f t="shared" ref="G841:H841" si="3230">G840</f>
        <v>100</v>
      </c>
      <c r="H841" s="15">
        <f t="shared" si="3230"/>
        <v>100</v>
      </c>
      <c r="I841" s="15">
        <v>2500</v>
      </c>
      <c r="J841" s="15">
        <v>25</v>
      </c>
      <c r="K841" s="15">
        <v>25</v>
      </c>
      <c r="L841" s="16"/>
      <c r="M841" s="15">
        <f t="shared" ref="M841:O841" si="3231">M840</f>
        <v>100</v>
      </c>
      <c r="N841" s="15">
        <f t="shared" si="3231"/>
        <v>0</v>
      </c>
      <c r="O841" s="15">
        <f t="shared" si="3231"/>
        <v>0</v>
      </c>
      <c r="P841" s="15">
        <v>100</v>
      </c>
      <c r="Q841" s="15">
        <f t="shared" ref="Q841:V841" si="3232">Q840</f>
        <v>0</v>
      </c>
      <c r="R841" s="15">
        <f t="shared" si="3232"/>
        <v>0</v>
      </c>
      <c r="S841" s="15">
        <f t="shared" si="3232"/>
        <v>0</v>
      </c>
      <c r="T841" s="15">
        <f t="shared" si="3232"/>
        <v>150</v>
      </c>
      <c r="U841" s="15">
        <f t="shared" si="3232"/>
        <v>0</v>
      </c>
      <c r="V841" s="15">
        <f t="shared" si="3232"/>
        <v>0</v>
      </c>
      <c r="W841" s="16"/>
      <c r="X841" s="15">
        <f t="shared" ref="X841:Z841" si="3233">X840</f>
        <v>100</v>
      </c>
      <c r="Y841" s="15">
        <f t="shared" si="3233"/>
        <v>0</v>
      </c>
      <c r="Z841" s="15">
        <f t="shared" si="3233"/>
        <v>0</v>
      </c>
      <c r="AA841" s="15">
        <v>100</v>
      </c>
      <c r="AB841" s="15">
        <f t="shared" ref="AB841:AI841" si="3234">AB840</f>
        <v>0</v>
      </c>
      <c r="AC841" s="15">
        <f t="shared" si="3234"/>
        <v>0</v>
      </c>
      <c r="AD841" s="15">
        <f t="shared" si="3234"/>
        <v>0</v>
      </c>
      <c r="AE841" s="15">
        <f t="shared" si="3234"/>
        <v>150</v>
      </c>
      <c r="AF841" s="15">
        <f t="shared" si="3234"/>
        <v>0</v>
      </c>
      <c r="AG841" s="15">
        <f t="shared" si="3234"/>
        <v>0</v>
      </c>
      <c r="AH841" s="15">
        <f t="shared" si="3234"/>
        <v>0</v>
      </c>
      <c r="AI841" s="15">
        <f t="shared" si="3234"/>
        <v>0</v>
      </c>
      <c r="AJ841" s="17"/>
      <c r="AK841" s="15">
        <f>AK840</f>
        <v>0</v>
      </c>
      <c r="AL841" s="15">
        <f>AL840</f>
        <v>0</v>
      </c>
      <c r="AM841" s="17"/>
      <c r="AN841" s="15">
        <f t="shared" ref="AN841:AX841" si="3235">AN840</f>
        <v>0</v>
      </c>
      <c r="AO841" s="15">
        <f t="shared" si="3235"/>
        <v>0</v>
      </c>
      <c r="AP841" s="15">
        <f t="shared" si="3235"/>
        <v>0</v>
      </c>
      <c r="AQ841" s="15">
        <f t="shared" si="3235"/>
        <v>0</v>
      </c>
      <c r="AR841" s="15">
        <f t="shared" si="3235"/>
        <v>0</v>
      </c>
      <c r="AS841" s="15">
        <f t="shared" si="3235"/>
        <v>0</v>
      </c>
      <c r="AT841" s="15">
        <f t="shared" si="3235"/>
        <v>0</v>
      </c>
      <c r="AU841" s="15">
        <f t="shared" si="3235"/>
        <v>0</v>
      </c>
      <c r="AV841" s="15">
        <f t="shared" si="3235"/>
        <v>0</v>
      </c>
      <c r="AW841" s="15">
        <f t="shared" si="3235"/>
        <v>0</v>
      </c>
      <c r="AX841" s="15">
        <f t="shared" si="3235"/>
        <v>0</v>
      </c>
      <c r="AY841" s="17"/>
      <c r="AZ841" s="15">
        <f t="shared" ref="AZ841:BE841" si="3236">AZ840</f>
        <v>6000</v>
      </c>
      <c r="BA841" s="15">
        <f t="shared" si="3236"/>
        <v>6000</v>
      </c>
      <c r="BB841" s="15">
        <v>0</v>
      </c>
      <c r="BC841" s="15">
        <f t="shared" si="3236"/>
        <v>0</v>
      </c>
      <c r="BD841" s="15">
        <f t="shared" si="3236"/>
        <v>0</v>
      </c>
      <c r="BE841" s="15">
        <f t="shared" si="3236"/>
        <v>250</v>
      </c>
      <c r="BF841" s="17"/>
      <c r="BG841" s="15">
        <f t="shared" ref="BG841:BH841" si="3237">BG840</f>
        <v>1000</v>
      </c>
      <c r="BH841" s="15">
        <f t="shared" si="3237"/>
        <v>1500</v>
      </c>
      <c r="BI841" s="17"/>
      <c r="BJ841" s="22">
        <f>G841/G840</f>
        <v>1</v>
      </c>
      <c r="BK841" s="65">
        <f t="shared" ref="BK841:BL841" si="3238">BK840</f>
        <v>0</v>
      </c>
      <c r="BL841" s="65">
        <f t="shared" si="3238"/>
        <v>0</v>
      </c>
      <c r="BM841" s="6">
        <f t="shared" si="3016"/>
        <v>118.25000000000001</v>
      </c>
      <c r="BN841" s="8">
        <f t="shared" si="3017"/>
        <v>149.0819326565707</v>
      </c>
      <c r="BO841" s="12">
        <f t="shared" si="3229"/>
        <v>132.77401303206696</v>
      </c>
      <c r="BP841" s="50">
        <f>(1-'#Constant'!$A$3)/($J841*'#Constant'!$B$3/'#Constant'!$C$3^($D841-1)+1)+'#Constant'!$A$3</f>
        <v>0.93162790697674425</v>
      </c>
      <c r="BQ841" s="4">
        <f t="shared" si="3018"/>
        <v>149.0819326565707</v>
      </c>
      <c r="BR841" s="50">
        <f>(1-'#Constant'!$A$3)/($K841*'#Constant'!$B$3/'#Constant'!$C$3^($D841-1)+1)+'#Constant'!$A$3</f>
        <v>0.93162790697674425</v>
      </c>
      <c r="BS841" s="4">
        <f t="shared" si="3019"/>
        <v>149.0819326565707</v>
      </c>
      <c r="BT841"/>
    </row>
    <row r="842" spans="1:72" x14ac:dyDescent="0.3">
      <c r="A842">
        <v>9006</v>
      </c>
      <c r="B842" s="18" t="str">
        <f>VLOOKUP(CONCATENATE("CREATURE_NAME_",A842),[1]Localization_Hero!$A:$E,2,FALSE)</f>
        <v>얼음뿌리 트렌트</v>
      </c>
      <c r="C842" t="s">
        <v>77</v>
      </c>
      <c r="D842">
        <v>1</v>
      </c>
      <c r="E842">
        <v>1</v>
      </c>
      <c r="F842" s="18">
        <v>1</v>
      </c>
      <c r="G842" s="10">
        <v>100</v>
      </c>
      <c r="H842" s="10">
        <v>100</v>
      </c>
      <c r="I842" s="10">
        <v>2500</v>
      </c>
      <c r="J842" s="10">
        <v>25</v>
      </c>
      <c r="K842" s="10">
        <v>25</v>
      </c>
      <c r="L842" s="2"/>
      <c r="M842" s="10">
        <v>100</v>
      </c>
      <c r="N842" s="10">
        <v>0</v>
      </c>
      <c r="O842" s="10">
        <v>0</v>
      </c>
      <c r="P842" s="10">
        <v>100</v>
      </c>
      <c r="Q842" s="10">
        <v>0</v>
      </c>
      <c r="R842" s="10">
        <v>0</v>
      </c>
      <c r="S842" s="10">
        <v>0</v>
      </c>
      <c r="T842" s="10">
        <v>150</v>
      </c>
      <c r="U842" s="10">
        <v>0</v>
      </c>
      <c r="V842" s="10">
        <v>0</v>
      </c>
      <c r="W842" s="2"/>
      <c r="X842" s="10">
        <v>100</v>
      </c>
      <c r="Y842" s="10">
        <v>0</v>
      </c>
      <c r="Z842" s="10">
        <v>0</v>
      </c>
      <c r="AA842" s="10">
        <v>100</v>
      </c>
      <c r="AB842" s="10">
        <v>0</v>
      </c>
      <c r="AC842" s="10">
        <v>0</v>
      </c>
      <c r="AD842" s="10">
        <v>0</v>
      </c>
      <c r="AE842" s="10">
        <v>150</v>
      </c>
      <c r="AF842" s="10">
        <v>0</v>
      </c>
      <c r="AG842" s="10">
        <v>0</v>
      </c>
      <c r="AH842" s="10">
        <v>0</v>
      </c>
      <c r="AI842" s="10">
        <v>0</v>
      </c>
      <c r="AJ842" s="3"/>
      <c r="AK842" s="10">
        <v>0</v>
      </c>
      <c r="AL842" s="10">
        <v>0</v>
      </c>
      <c r="AM842" s="3"/>
      <c r="AN842" s="10">
        <v>0</v>
      </c>
      <c r="AO842" s="10">
        <v>0</v>
      </c>
      <c r="AP842" s="10">
        <v>0</v>
      </c>
      <c r="AQ842" s="10">
        <v>0</v>
      </c>
      <c r="AR842" s="10">
        <v>0</v>
      </c>
      <c r="AS842" s="10">
        <v>0</v>
      </c>
      <c r="AT842" s="10">
        <v>0</v>
      </c>
      <c r="AU842" s="10">
        <v>0</v>
      </c>
      <c r="AV842" s="10">
        <v>0</v>
      </c>
      <c r="AW842" s="10">
        <v>0</v>
      </c>
      <c r="AX842" s="10">
        <v>0</v>
      </c>
      <c r="AY842" s="3"/>
      <c r="AZ842" s="10">
        <v>6000</v>
      </c>
      <c r="BA842" s="10">
        <v>6000</v>
      </c>
      <c r="BB842" s="10">
        <v>0</v>
      </c>
      <c r="BC842" s="10">
        <v>0</v>
      </c>
      <c r="BD842" s="10">
        <v>0</v>
      </c>
      <c r="BE842" s="10">
        <v>250</v>
      </c>
      <c r="BF842" s="3"/>
      <c r="BG842" s="10">
        <v>1000</v>
      </c>
      <c r="BH842" s="10">
        <v>1500</v>
      </c>
      <c r="BI842" s="3"/>
      <c r="BJ842" s="21">
        <v>1</v>
      </c>
      <c r="BK842" s="65">
        <v>0</v>
      </c>
      <c r="BL842" s="65">
        <v>0</v>
      </c>
      <c r="BM842" s="6">
        <f t="shared" si="3016"/>
        <v>118.25000000000001</v>
      </c>
      <c r="BN842" s="8">
        <f t="shared" si="3017"/>
        <v>149.0819326565707</v>
      </c>
      <c r="BO842" s="12">
        <f t="shared" si="3229"/>
        <v>132.77401303206696</v>
      </c>
      <c r="BP842" s="50">
        <f>(1-'#Constant'!$A$3)/($J842*'#Constant'!$B$3/'#Constant'!$C$3^($D842-1)+1)+'#Constant'!$A$3</f>
        <v>0.93162790697674425</v>
      </c>
      <c r="BQ842" s="4">
        <f t="shared" si="3018"/>
        <v>149.0819326565707</v>
      </c>
      <c r="BR842" s="50">
        <f>(1-'#Constant'!$A$3)/($K842*'#Constant'!$B$3/'#Constant'!$C$3^($D842-1)+1)+'#Constant'!$A$3</f>
        <v>0.93162790697674425</v>
      </c>
      <c r="BS842" s="4">
        <f t="shared" si="3019"/>
        <v>149.0819326565707</v>
      </c>
      <c r="BT842">
        <f>BO842/$BO$4*100</f>
        <v>100.91327609170268</v>
      </c>
    </row>
    <row r="843" spans="1:72" s="13" customFormat="1" ht="17.25" thickBot="1" x14ac:dyDescent="0.35">
      <c r="B843" s="20"/>
      <c r="D843" s="14">
        <v>1</v>
      </c>
      <c r="E843" s="14">
        <v>1</v>
      </c>
      <c r="F843" s="19">
        <v>1</v>
      </c>
      <c r="G843" s="15">
        <f t="shared" ref="G843:H843" si="3239">G842</f>
        <v>100</v>
      </c>
      <c r="H843" s="15">
        <f t="shared" si="3239"/>
        <v>100</v>
      </c>
      <c r="I843" s="15">
        <v>2500</v>
      </c>
      <c r="J843" s="15">
        <v>25</v>
      </c>
      <c r="K843" s="15">
        <v>25</v>
      </c>
      <c r="L843" s="16"/>
      <c r="M843" s="15">
        <f t="shared" ref="M843:O843" si="3240">M842</f>
        <v>100</v>
      </c>
      <c r="N843" s="15">
        <f t="shared" si="3240"/>
        <v>0</v>
      </c>
      <c r="O843" s="15">
        <f t="shared" si="3240"/>
        <v>0</v>
      </c>
      <c r="P843" s="15">
        <v>100</v>
      </c>
      <c r="Q843" s="15">
        <f t="shared" ref="Q843:V843" si="3241">Q842</f>
        <v>0</v>
      </c>
      <c r="R843" s="15">
        <f t="shared" si="3241"/>
        <v>0</v>
      </c>
      <c r="S843" s="15">
        <f t="shared" si="3241"/>
        <v>0</v>
      </c>
      <c r="T843" s="15">
        <f t="shared" si="3241"/>
        <v>150</v>
      </c>
      <c r="U843" s="15">
        <f t="shared" si="3241"/>
        <v>0</v>
      </c>
      <c r="V843" s="15">
        <f t="shared" si="3241"/>
        <v>0</v>
      </c>
      <c r="W843" s="16"/>
      <c r="X843" s="15">
        <f t="shared" ref="X843:Z843" si="3242">X842</f>
        <v>100</v>
      </c>
      <c r="Y843" s="15">
        <f t="shared" si="3242"/>
        <v>0</v>
      </c>
      <c r="Z843" s="15">
        <f t="shared" si="3242"/>
        <v>0</v>
      </c>
      <c r="AA843" s="15">
        <v>100</v>
      </c>
      <c r="AB843" s="15">
        <f t="shared" ref="AB843:AI843" si="3243">AB842</f>
        <v>0</v>
      </c>
      <c r="AC843" s="15">
        <f t="shared" si="3243"/>
        <v>0</v>
      </c>
      <c r="AD843" s="15">
        <f t="shared" si="3243"/>
        <v>0</v>
      </c>
      <c r="AE843" s="15">
        <f t="shared" si="3243"/>
        <v>150</v>
      </c>
      <c r="AF843" s="15">
        <f t="shared" si="3243"/>
        <v>0</v>
      </c>
      <c r="AG843" s="15">
        <f t="shared" si="3243"/>
        <v>0</v>
      </c>
      <c r="AH843" s="15">
        <f t="shared" si="3243"/>
        <v>0</v>
      </c>
      <c r="AI843" s="15">
        <f t="shared" si="3243"/>
        <v>0</v>
      </c>
      <c r="AJ843" s="17"/>
      <c r="AK843" s="15">
        <f>AK842</f>
        <v>0</v>
      </c>
      <c r="AL843" s="15">
        <f>AL842</f>
        <v>0</v>
      </c>
      <c r="AM843" s="17"/>
      <c r="AN843" s="15">
        <f t="shared" ref="AN843:AX843" si="3244">AN842</f>
        <v>0</v>
      </c>
      <c r="AO843" s="15">
        <f t="shared" si="3244"/>
        <v>0</v>
      </c>
      <c r="AP843" s="15">
        <f t="shared" si="3244"/>
        <v>0</v>
      </c>
      <c r="AQ843" s="15">
        <f t="shared" si="3244"/>
        <v>0</v>
      </c>
      <c r="AR843" s="15">
        <f t="shared" si="3244"/>
        <v>0</v>
      </c>
      <c r="AS843" s="15">
        <f t="shared" si="3244"/>
        <v>0</v>
      </c>
      <c r="AT843" s="15">
        <f t="shared" si="3244"/>
        <v>0</v>
      </c>
      <c r="AU843" s="15">
        <f t="shared" si="3244"/>
        <v>0</v>
      </c>
      <c r="AV843" s="15">
        <f t="shared" si="3244"/>
        <v>0</v>
      </c>
      <c r="AW843" s="15">
        <f t="shared" si="3244"/>
        <v>0</v>
      </c>
      <c r="AX843" s="15">
        <f t="shared" si="3244"/>
        <v>0</v>
      </c>
      <c r="AY843" s="17"/>
      <c r="AZ843" s="15">
        <f t="shared" ref="AZ843:BE843" si="3245">AZ842</f>
        <v>6000</v>
      </c>
      <c r="BA843" s="15">
        <f t="shared" si="3245"/>
        <v>6000</v>
      </c>
      <c r="BB843" s="15">
        <v>0</v>
      </c>
      <c r="BC843" s="15">
        <f t="shared" si="3245"/>
        <v>0</v>
      </c>
      <c r="BD843" s="15">
        <f t="shared" si="3245"/>
        <v>0</v>
      </c>
      <c r="BE843" s="15">
        <f t="shared" si="3245"/>
        <v>250</v>
      </c>
      <c r="BF843" s="17"/>
      <c r="BG843" s="15">
        <f t="shared" ref="BG843:BH843" si="3246">BG842</f>
        <v>1000</v>
      </c>
      <c r="BH843" s="15">
        <f t="shared" si="3246"/>
        <v>1500</v>
      </c>
      <c r="BI843" s="17"/>
      <c r="BJ843" s="22">
        <f>G843/G842</f>
        <v>1</v>
      </c>
      <c r="BK843" s="65">
        <f>BK842</f>
        <v>0</v>
      </c>
      <c r="BL843" s="65">
        <f>BL842</f>
        <v>0</v>
      </c>
      <c r="BM843" s="6">
        <f t="shared" si="3016"/>
        <v>118.25000000000001</v>
      </c>
      <c r="BN843" s="8">
        <f t="shared" si="3017"/>
        <v>149.0819326565707</v>
      </c>
      <c r="BO843" s="12">
        <f t="shared" si="3229"/>
        <v>132.77401303206696</v>
      </c>
      <c r="BP843" s="50">
        <f>(1-'#Constant'!$A$3)/($J843*'#Constant'!$B$3/'#Constant'!$C$3^($D843-1)+1)+'#Constant'!$A$3</f>
        <v>0.93162790697674425</v>
      </c>
      <c r="BQ843" s="4">
        <f t="shared" si="3018"/>
        <v>149.0819326565707</v>
      </c>
      <c r="BR843" s="50">
        <f>(1-'#Constant'!$A$3)/($K843*'#Constant'!$B$3/'#Constant'!$C$3^($D843-1)+1)+'#Constant'!$A$3</f>
        <v>0.93162790697674425</v>
      </c>
      <c r="BS843" s="4">
        <f t="shared" si="3019"/>
        <v>149.0819326565707</v>
      </c>
      <c r="BT843"/>
    </row>
    <row r="844" spans="1:72" x14ac:dyDescent="0.3">
      <c r="A844">
        <v>9007</v>
      </c>
      <c r="B844" s="18" t="str">
        <f>VLOOKUP(CONCATENATE("CREATURE_NAME_",A844),[1]Localization_Hero!$A:$E,2,FALSE)</f>
        <v>할로윈 주먹열매 트렌트</v>
      </c>
      <c r="C844" t="s">
        <v>82</v>
      </c>
      <c r="D844">
        <v>1</v>
      </c>
      <c r="E844">
        <v>1</v>
      </c>
      <c r="F844" s="18">
        <v>1</v>
      </c>
      <c r="G844" s="10">
        <v>100</v>
      </c>
      <c r="H844" s="10">
        <v>100</v>
      </c>
      <c r="I844" s="10">
        <v>2500</v>
      </c>
      <c r="J844" s="10">
        <v>25</v>
      </c>
      <c r="K844" s="10">
        <v>25</v>
      </c>
      <c r="L844" s="2"/>
      <c r="M844" s="10">
        <v>100</v>
      </c>
      <c r="N844" s="10">
        <v>0</v>
      </c>
      <c r="O844" s="10">
        <v>0</v>
      </c>
      <c r="P844" s="10">
        <v>100</v>
      </c>
      <c r="Q844" s="10">
        <v>0</v>
      </c>
      <c r="R844" s="10">
        <v>0</v>
      </c>
      <c r="S844" s="10">
        <v>0</v>
      </c>
      <c r="T844" s="10">
        <v>150</v>
      </c>
      <c r="U844" s="10">
        <v>0</v>
      </c>
      <c r="V844" s="10">
        <v>0</v>
      </c>
      <c r="W844" s="2"/>
      <c r="X844" s="10">
        <v>100</v>
      </c>
      <c r="Y844" s="10">
        <v>0</v>
      </c>
      <c r="Z844" s="10">
        <v>0</v>
      </c>
      <c r="AA844" s="10">
        <v>100</v>
      </c>
      <c r="AB844" s="10">
        <v>0</v>
      </c>
      <c r="AC844" s="10">
        <v>0</v>
      </c>
      <c r="AD844" s="10">
        <v>0</v>
      </c>
      <c r="AE844" s="10">
        <v>150</v>
      </c>
      <c r="AF844" s="10">
        <v>0</v>
      </c>
      <c r="AG844" s="10">
        <v>0</v>
      </c>
      <c r="AH844" s="10">
        <v>0</v>
      </c>
      <c r="AI844" s="10">
        <v>0</v>
      </c>
      <c r="AJ844" s="3"/>
      <c r="AK844" s="10">
        <v>0</v>
      </c>
      <c r="AL844" s="10">
        <v>0</v>
      </c>
      <c r="AM844" s="3"/>
      <c r="AN844" s="10">
        <v>0</v>
      </c>
      <c r="AO844" s="10">
        <v>0</v>
      </c>
      <c r="AP844" s="10">
        <v>0</v>
      </c>
      <c r="AQ844" s="10">
        <v>0</v>
      </c>
      <c r="AR844" s="10">
        <v>0</v>
      </c>
      <c r="AS844" s="10">
        <v>0</v>
      </c>
      <c r="AT844" s="10">
        <v>0</v>
      </c>
      <c r="AU844" s="10">
        <v>0</v>
      </c>
      <c r="AV844" s="10">
        <v>0</v>
      </c>
      <c r="AW844" s="10">
        <v>0</v>
      </c>
      <c r="AX844" s="10">
        <v>0</v>
      </c>
      <c r="AY844" s="3"/>
      <c r="AZ844" s="10">
        <v>6000</v>
      </c>
      <c r="BA844" s="10">
        <v>6000</v>
      </c>
      <c r="BB844" s="10">
        <v>0</v>
      </c>
      <c r="BC844" s="10">
        <v>0</v>
      </c>
      <c r="BD844" s="10">
        <v>0</v>
      </c>
      <c r="BE844" s="10">
        <v>250</v>
      </c>
      <c r="BF844" s="3"/>
      <c r="BG844" s="10">
        <v>1000</v>
      </c>
      <c r="BH844" s="10">
        <v>1500</v>
      </c>
      <c r="BI844" s="3"/>
      <c r="BJ844" s="21">
        <v>1</v>
      </c>
      <c r="BK844" s="65">
        <v>0</v>
      </c>
      <c r="BL844" s="65">
        <v>0</v>
      </c>
      <c r="BM844" s="6">
        <f t="shared" si="3016"/>
        <v>118.25000000000001</v>
      </c>
      <c r="BN844" s="8">
        <f t="shared" si="3017"/>
        <v>149.0819326565707</v>
      </c>
      <c r="BO844" s="12">
        <f t="shared" si="3229"/>
        <v>132.77401303206696</v>
      </c>
      <c r="BP844" s="50">
        <f>(1-'#Constant'!$A$3)/($J844*'#Constant'!$B$3/'#Constant'!$C$3^($D844-1)+1)+'#Constant'!$A$3</f>
        <v>0.93162790697674425</v>
      </c>
      <c r="BQ844" s="4">
        <f t="shared" si="3018"/>
        <v>149.0819326565707</v>
      </c>
      <c r="BR844" s="50">
        <f>(1-'#Constant'!$A$3)/($K844*'#Constant'!$B$3/'#Constant'!$C$3^($D844-1)+1)+'#Constant'!$A$3</f>
        <v>0.93162790697674425</v>
      </c>
      <c r="BS844" s="4">
        <f t="shared" si="3019"/>
        <v>149.0819326565707</v>
      </c>
      <c r="BT844">
        <f>BO844/$BO$4*100</f>
        <v>100.91327609170268</v>
      </c>
    </row>
    <row r="845" spans="1:72" s="13" customFormat="1" ht="17.25" thickBot="1" x14ac:dyDescent="0.35">
      <c r="B845" s="20"/>
      <c r="D845" s="14">
        <v>1</v>
      </c>
      <c r="E845" s="14">
        <v>1</v>
      </c>
      <c r="F845" s="19">
        <v>1</v>
      </c>
      <c r="G845" s="15">
        <f t="shared" ref="G845:H845" si="3247">G844</f>
        <v>100</v>
      </c>
      <c r="H845" s="15">
        <f t="shared" si="3247"/>
        <v>100</v>
      </c>
      <c r="I845" s="15">
        <v>2500</v>
      </c>
      <c r="J845" s="15">
        <v>25</v>
      </c>
      <c r="K845" s="15">
        <v>25</v>
      </c>
      <c r="L845" s="16"/>
      <c r="M845" s="15">
        <f t="shared" ref="M845:O845" si="3248">M844</f>
        <v>100</v>
      </c>
      <c r="N845" s="15">
        <f t="shared" si="3248"/>
        <v>0</v>
      </c>
      <c r="O845" s="15">
        <f t="shared" si="3248"/>
        <v>0</v>
      </c>
      <c r="P845" s="15">
        <v>100</v>
      </c>
      <c r="Q845" s="15">
        <f t="shared" ref="Q845:V845" si="3249">Q844</f>
        <v>0</v>
      </c>
      <c r="R845" s="15">
        <f t="shared" si="3249"/>
        <v>0</v>
      </c>
      <c r="S845" s="15">
        <f t="shared" si="3249"/>
        <v>0</v>
      </c>
      <c r="T845" s="15">
        <f t="shared" si="3249"/>
        <v>150</v>
      </c>
      <c r="U845" s="15">
        <f t="shared" si="3249"/>
        <v>0</v>
      </c>
      <c r="V845" s="15">
        <f t="shared" si="3249"/>
        <v>0</v>
      </c>
      <c r="W845" s="16"/>
      <c r="X845" s="15">
        <f t="shared" ref="X845:Z845" si="3250">X844</f>
        <v>100</v>
      </c>
      <c r="Y845" s="15">
        <f t="shared" si="3250"/>
        <v>0</v>
      </c>
      <c r="Z845" s="15">
        <f t="shared" si="3250"/>
        <v>0</v>
      </c>
      <c r="AA845" s="15">
        <v>100</v>
      </c>
      <c r="AB845" s="15">
        <f t="shared" ref="AB845:AI845" si="3251">AB844</f>
        <v>0</v>
      </c>
      <c r="AC845" s="15">
        <f t="shared" si="3251"/>
        <v>0</v>
      </c>
      <c r="AD845" s="15">
        <f t="shared" si="3251"/>
        <v>0</v>
      </c>
      <c r="AE845" s="15">
        <f t="shared" si="3251"/>
        <v>150</v>
      </c>
      <c r="AF845" s="15">
        <f t="shared" si="3251"/>
        <v>0</v>
      </c>
      <c r="AG845" s="15">
        <f t="shared" si="3251"/>
        <v>0</v>
      </c>
      <c r="AH845" s="15">
        <f t="shared" si="3251"/>
        <v>0</v>
      </c>
      <c r="AI845" s="15">
        <f t="shared" si="3251"/>
        <v>0</v>
      </c>
      <c r="AJ845" s="17"/>
      <c r="AK845" s="15">
        <f>AK844</f>
        <v>0</v>
      </c>
      <c r="AL845" s="15">
        <f>AL844</f>
        <v>0</v>
      </c>
      <c r="AM845" s="17"/>
      <c r="AN845" s="15">
        <f t="shared" ref="AN845:AX845" si="3252">AN844</f>
        <v>0</v>
      </c>
      <c r="AO845" s="15">
        <f t="shared" si="3252"/>
        <v>0</v>
      </c>
      <c r="AP845" s="15">
        <f t="shared" si="3252"/>
        <v>0</v>
      </c>
      <c r="AQ845" s="15">
        <f t="shared" si="3252"/>
        <v>0</v>
      </c>
      <c r="AR845" s="15">
        <f t="shared" si="3252"/>
        <v>0</v>
      </c>
      <c r="AS845" s="15">
        <f t="shared" si="3252"/>
        <v>0</v>
      </c>
      <c r="AT845" s="15">
        <f t="shared" si="3252"/>
        <v>0</v>
      </c>
      <c r="AU845" s="15">
        <f t="shared" si="3252"/>
        <v>0</v>
      </c>
      <c r="AV845" s="15">
        <f t="shared" si="3252"/>
        <v>0</v>
      </c>
      <c r="AW845" s="15">
        <f t="shared" si="3252"/>
        <v>0</v>
      </c>
      <c r="AX845" s="15">
        <f t="shared" si="3252"/>
        <v>0</v>
      </c>
      <c r="AY845" s="17"/>
      <c r="AZ845" s="15">
        <f t="shared" ref="AZ845:BA845" si="3253">AZ844</f>
        <v>6000</v>
      </c>
      <c r="BA845" s="15">
        <f t="shared" si="3253"/>
        <v>6000</v>
      </c>
      <c r="BB845" s="15">
        <v>0</v>
      </c>
      <c r="BC845" s="15">
        <f t="shared" ref="BC845:BE845" si="3254">BC844</f>
        <v>0</v>
      </c>
      <c r="BD845" s="15">
        <f t="shared" si="3254"/>
        <v>0</v>
      </c>
      <c r="BE845" s="15">
        <f t="shared" si="3254"/>
        <v>250</v>
      </c>
      <c r="BF845" s="17"/>
      <c r="BG845" s="15">
        <f t="shared" ref="BG845:BH845" si="3255">BG844</f>
        <v>1000</v>
      </c>
      <c r="BH845" s="15">
        <f t="shared" si="3255"/>
        <v>1500</v>
      </c>
      <c r="BI845" s="17"/>
      <c r="BJ845" s="22">
        <f>G845/G844</f>
        <v>1</v>
      </c>
      <c r="BK845" s="65">
        <f t="shared" ref="BK845:BL845" si="3256">BK844</f>
        <v>0</v>
      </c>
      <c r="BL845" s="65">
        <f t="shared" si="3256"/>
        <v>0</v>
      </c>
      <c r="BM845" s="6">
        <f t="shared" si="3016"/>
        <v>118.25000000000001</v>
      </c>
      <c r="BN845" s="8">
        <f t="shared" si="3017"/>
        <v>149.0819326565707</v>
      </c>
      <c r="BO845" s="12">
        <f t="shared" si="3229"/>
        <v>132.77401303206696</v>
      </c>
      <c r="BP845" s="50">
        <f>(1-'#Constant'!$A$3)/($J845*'#Constant'!$B$3/'#Constant'!$C$3^($D845-1)+1)+'#Constant'!$A$3</f>
        <v>0.93162790697674425</v>
      </c>
      <c r="BQ845" s="4">
        <f t="shared" si="3018"/>
        <v>149.0819326565707</v>
      </c>
      <c r="BR845" s="50">
        <f>(1-'#Constant'!$A$3)/($K845*'#Constant'!$B$3/'#Constant'!$C$3^($D845-1)+1)+'#Constant'!$A$3</f>
        <v>0.93162790697674425</v>
      </c>
      <c r="BS845" s="4">
        <f t="shared" si="3019"/>
        <v>149.0819326565707</v>
      </c>
      <c r="BT845"/>
    </row>
    <row r="846" spans="1:72" x14ac:dyDescent="0.3">
      <c r="A846" s="66">
        <v>9008</v>
      </c>
      <c r="B846" s="67" t="str">
        <f>VLOOKUP(CONCATENATE("CREATURE_NAME_",A846),[1]Localization_Hero!$A:$E,2,FALSE)</f>
        <v>크리스마스 트리 트렌트</v>
      </c>
      <c r="C846" s="66" t="s">
        <v>77</v>
      </c>
      <c r="D846">
        <v>1</v>
      </c>
      <c r="E846">
        <v>1</v>
      </c>
      <c r="F846" s="18">
        <v>1</v>
      </c>
      <c r="G846" s="10">
        <v>100</v>
      </c>
      <c r="H846" s="10">
        <v>100</v>
      </c>
      <c r="I846" s="10">
        <v>2500</v>
      </c>
      <c r="J846" s="10">
        <v>25</v>
      </c>
      <c r="K846" s="10">
        <v>25</v>
      </c>
      <c r="L846" s="2"/>
      <c r="M846" s="10">
        <v>100</v>
      </c>
      <c r="N846" s="10">
        <v>0</v>
      </c>
      <c r="O846" s="10">
        <v>0</v>
      </c>
      <c r="P846" s="10">
        <v>100</v>
      </c>
      <c r="Q846" s="10">
        <v>0</v>
      </c>
      <c r="R846" s="10">
        <v>0</v>
      </c>
      <c r="S846" s="10">
        <v>0</v>
      </c>
      <c r="T846" s="10">
        <v>150</v>
      </c>
      <c r="U846" s="10">
        <v>0</v>
      </c>
      <c r="V846" s="10">
        <v>0</v>
      </c>
      <c r="W846" s="2"/>
      <c r="X846" s="10">
        <v>100</v>
      </c>
      <c r="Y846" s="10">
        <v>0</v>
      </c>
      <c r="Z846" s="10">
        <v>0</v>
      </c>
      <c r="AA846" s="10">
        <v>100</v>
      </c>
      <c r="AB846" s="10">
        <v>0</v>
      </c>
      <c r="AC846" s="10">
        <v>0</v>
      </c>
      <c r="AD846" s="10">
        <v>0</v>
      </c>
      <c r="AE846" s="10">
        <v>150</v>
      </c>
      <c r="AF846" s="10">
        <v>0</v>
      </c>
      <c r="AG846" s="10">
        <v>0</v>
      </c>
      <c r="AH846" s="10">
        <v>0</v>
      </c>
      <c r="AI846" s="10">
        <v>0</v>
      </c>
      <c r="AJ846" s="3"/>
      <c r="AK846" s="10">
        <v>0</v>
      </c>
      <c r="AL846" s="10">
        <v>0</v>
      </c>
      <c r="AM846" s="3"/>
      <c r="AN846" s="10">
        <v>0</v>
      </c>
      <c r="AO846" s="10">
        <v>0</v>
      </c>
      <c r="AP846" s="10">
        <v>0</v>
      </c>
      <c r="AQ846" s="10">
        <v>0</v>
      </c>
      <c r="AR846" s="10">
        <v>0</v>
      </c>
      <c r="AS846" s="10">
        <v>0</v>
      </c>
      <c r="AT846" s="10">
        <v>0</v>
      </c>
      <c r="AU846" s="10">
        <v>0</v>
      </c>
      <c r="AV846" s="10">
        <v>0</v>
      </c>
      <c r="AW846" s="10">
        <v>0</v>
      </c>
      <c r="AX846" s="10">
        <v>0</v>
      </c>
      <c r="AY846" s="3"/>
      <c r="AZ846" s="10">
        <v>6000</v>
      </c>
      <c r="BA846" s="10">
        <v>6000</v>
      </c>
      <c r="BB846" s="10">
        <v>0</v>
      </c>
      <c r="BC846" s="10">
        <v>0</v>
      </c>
      <c r="BD846" s="10">
        <v>0</v>
      </c>
      <c r="BE846" s="10">
        <v>250</v>
      </c>
      <c r="BF846" s="3"/>
      <c r="BG846" s="10">
        <v>1000</v>
      </c>
      <c r="BH846" s="10">
        <v>1500</v>
      </c>
      <c r="BI846" s="3"/>
      <c r="BJ846" s="21">
        <v>1</v>
      </c>
      <c r="BK846" s="65">
        <v>0</v>
      </c>
      <c r="BL846" s="65">
        <v>0</v>
      </c>
      <c r="BM846" s="6">
        <f t="shared" ref="BM846:BM847" si="3257">MAX(G846*(1+M846/1000*(1+O846/1000))*(1+0.5*T846/1000)*(1+0.25*S846/1000),(H846*(1+X846/1000*(1+Z846/1000))*(1+0.5*AE846/1000)*(1+0.25*AD846/1000)))*BG846/1000</f>
        <v>118.25000000000001</v>
      </c>
      <c r="BN846" s="8">
        <f t="shared" ref="BN846:BN847" si="3258">(BQ846+BS846)/2*(1+AI846/2000)*(1+AH846/2000)*(1+AN846/2000)*(1+AK846/2000)</f>
        <v>149.0819326565707</v>
      </c>
      <c r="BO846" s="12">
        <f t="shared" si="3229"/>
        <v>132.77401303206696</v>
      </c>
      <c r="BP846" s="50">
        <f>(1-'#Constant'!$A$3)/($J846*'#Constant'!$B$3/'#Constant'!$C$3^($D846-1)+1)+'#Constant'!$A$3</f>
        <v>0.93162790697674425</v>
      </c>
      <c r="BQ846" s="4">
        <f t="shared" ref="BQ846:BQ847" si="3259">I846/(BP846*(1-Q846/1000*(0.5+R846/1000))*(1-P846/1000)*(1-V846/1000)*(1+U846/1000))/20</f>
        <v>149.0819326565707</v>
      </c>
      <c r="BR846" s="50">
        <f>(1-'#Constant'!$A$3)/($K846*'#Constant'!$B$3/'#Constant'!$C$3^($D846-1)+1)+'#Constant'!$A$3</f>
        <v>0.93162790697674425</v>
      </c>
      <c r="BS846" s="4">
        <f t="shared" ref="BS846:BS847" si="3260">I846/(BR846*(1-AB846/1000*(0.5+AC846/1000))*(1-AA846/1000)*(1-AG846/1000)*(1+AF846/1000))/20</f>
        <v>149.0819326565707</v>
      </c>
      <c r="BT846">
        <f>BO846/$BO$4*100</f>
        <v>100.91327609170268</v>
      </c>
    </row>
    <row r="847" spans="1:72" s="13" customFormat="1" ht="17.25" thickBot="1" x14ac:dyDescent="0.35">
      <c r="A847" s="68"/>
      <c r="B847" s="69"/>
      <c r="C847" s="68"/>
      <c r="D847" s="14">
        <v>1</v>
      </c>
      <c r="E847" s="14">
        <v>1</v>
      </c>
      <c r="F847" s="19">
        <v>1</v>
      </c>
      <c r="G847" s="15">
        <f t="shared" ref="G847:H847" si="3261">G846</f>
        <v>100</v>
      </c>
      <c r="H847" s="15">
        <f t="shared" si="3261"/>
        <v>100</v>
      </c>
      <c r="I847" s="15">
        <v>2500</v>
      </c>
      <c r="J847" s="15">
        <v>25</v>
      </c>
      <c r="K847" s="15">
        <v>25</v>
      </c>
      <c r="L847" s="16"/>
      <c r="M847" s="15">
        <f t="shared" ref="M847:O847" si="3262">M846</f>
        <v>100</v>
      </c>
      <c r="N847" s="15">
        <f t="shared" si="3262"/>
        <v>0</v>
      </c>
      <c r="O847" s="15">
        <f t="shared" si="3262"/>
        <v>0</v>
      </c>
      <c r="P847" s="15">
        <v>100</v>
      </c>
      <c r="Q847" s="15">
        <f t="shared" ref="Q847:V847" si="3263">Q846</f>
        <v>0</v>
      </c>
      <c r="R847" s="15">
        <f t="shared" si="3263"/>
        <v>0</v>
      </c>
      <c r="S847" s="15">
        <f t="shared" si="3263"/>
        <v>0</v>
      </c>
      <c r="T847" s="15">
        <f t="shared" si="3263"/>
        <v>150</v>
      </c>
      <c r="U847" s="15">
        <f t="shared" si="3263"/>
        <v>0</v>
      </c>
      <c r="V847" s="15">
        <f t="shared" si="3263"/>
        <v>0</v>
      </c>
      <c r="W847" s="16"/>
      <c r="X847" s="15">
        <f t="shared" ref="X847:Z847" si="3264">X846</f>
        <v>100</v>
      </c>
      <c r="Y847" s="15">
        <f t="shared" si="3264"/>
        <v>0</v>
      </c>
      <c r="Z847" s="15">
        <f t="shared" si="3264"/>
        <v>0</v>
      </c>
      <c r="AA847" s="15">
        <v>100</v>
      </c>
      <c r="AB847" s="15">
        <f t="shared" ref="AB847:AI847" si="3265">AB846</f>
        <v>0</v>
      </c>
      <c r="AC847" s="15">
        <f t="shared" si="3265"/>
        <v>0</v>
      </c>
      <c r="AD847" s="15">
        <f t="shared" si="3265"/>
        <v>0</v>
      </c>
      <c r="AE847" s="15">
        <f t="shared" si="3265"/>
        <v>150</v>
      </c>
      <c r="AF847" s="15">
        <f t="shared" si="3265"/>
        <v>0</v>
      </c>
      <c r="AG847" s="15">
        <f t="shared" si="3265"/>
        <v>0</v>
      </c>
      <c r="AH847" s="15">
        <f t="shared" si="3265"/>
        <v>0</v>
      </c>
      <c r="AI847" s="15">
        <f t="shared" si="3265"/>
        <v>0</v>
      </c>
      <c r="AJ847" s="17"/>
      <c r="AK847" s="15">
        <f>AK846</f>
        <v>0</v>
      </c>
      <c r="AL847" s="15">
        <f>AL846</f>
        <v>0</v>
      </c>
      <c r="AM847" s="17"/>
      <c r="AN847" s="15">
        <f t="shared" ref="AN847:AX847" si="3266">AN846</f>
        <v>0</v>
      </c>
      <c r="AO847" s="15">
        <f t="shared" si="3266"/>
        <v>0</v>
      </c>
      <c r="AP847" s="15">
        <f t="shared" si="3266"/>
        <v>0</v>
      </c>
      <c r="AQ847" s="15">
        <f t="shared" si="3266"/>
        <v>0</v>
      </c>
      <c r="AR847" s="15">
        <f t="shared" si="3266"/>
        <v>0</v>
      </c>
      <c r="AS847" s="15">
        <f t="shared" si="3266"/>
        <v>0</v>
      </c>
      <c r="AT847" s="15">
        <f t="shared" si="3266"/>
        <v>0</v>
      </c>
      <c r="AU847" s="15">
        <f t="shared" si="3266"/>
        <v>0</v>
      </c>
      <c r="AV847" s="15">
        <f t="shared" si="3266"/>
        <v>0</v>
      </c>
      <c r="AW847" s="15">
        <f t="shared" si="3266"/>
        <v>0</v>
      </c>
      <c r="AX847" s="15">
        <f t="shared" si="3266"/>
        <v>0</v>
      </c>
      <c r="AY847" s="17"/>
      <c r="AZ847" s="15">
        <f t="shared" ref="AZ847:BA847" si="3267">AZ846</f>
        <v>6000</v>
      </c>
      <c r="BA847" s="15">
        <f t="shared" si="3267"/>
        <v>6000</v>
      </c>
      <c r="BB847" s="15">
        <v>0</v>
      </c>
      <c r="BC847" s="15">
        <f t="shared" ref="BC847:BE847" si="3268">BC846</f>
        <v>0</v>
      </c>
      <c r="BD847" s="15">
        <f t="shared" si="3268"/>
        <v>0</v>
      </c>
      <c r="BE847" s="15">
        <f t="shared" si="3268"/>
        <v>250</v>
      </c>
      <c r="BF847" s="17"/>
      <c r="BG847" s="15">
        <f t="shared" ref="BG847:BH847" si="3269">BG846</f>
        <v>1000</v>
      </c>
      <c r="BH847" s="15">
        <f t="shared" si="3269"/>
        <v>1500</v>
      </c>
      <c r="BI847" s="17"/>
      <c r="BJ847" s="22">
        <f>G847/G846</f>
        <v>1</v>
      </c>
      <c r="BK847" s="65">
        <f t="shared" ref="BK847:BL847" si="3270">BK846</f>
        <v>0</v>
      </c>
      <c r="BL847" s="65">
        <f t="shared" si="3270"/>
        <v>0</v>
      </c>
      <c r="BM847" s="6">
        <f t="shared" si="3257"/>
        <v>118.25000000000001</v>
      </c>
      <c r="BN847" s="8">
        <f t="shared" si="3258"/>
        <v>149.0819326565707</v>
      </c>
      <c r="BO847" s="12">
        <f t="shared" si="3229"/>
        <v>132.77401303206696</v>
      </c>
      <c r="BP847" s="50">
        <f>(1-'#Constant'!$A$3)/($J847*'#Constant'!$B$3/'#Constant'!$C$3^($D847-1)+1)+'#Constant'!$A$3</f>
        <v>0.93162790697674425</v>
      </c>
      <c r="BQ847" s="4">
        <f t="shared" si="3259"/>
        <v>149.0819326565707</v>
      </c>
      <c r="BR847" s="50">
        <f>(1-'#Constant'!$A$3)/($K847*'#Constant'!$B$3/'#Constant'!$C$3^($D847-1)+1)+'#Constant'!$A$3</f>
        <v>0.93162790697674425</v>
      </c>
      <c r="BS847" s="4">
        <f t="shared" si="3260"/>
        <v>149.0819326565707</v>
      </c>
      <c r="BT847"/>
    </row>
    <row r="848" spans="1:72" x14ac:dyDescent="0.3">
      <c r="A848">
        <v>9101</v>
      </c>
      <c r="B848" s="18" t="str">
        <f>VLOOKUP(CONCATENATE("CREATURE_NAME_",A848),[1]Localization_Hero!$A:$E,2,FALSE)</f>
        <v>굵은뿌리 트렌트</v>
      </c>
      <c r="C848" t="s">
        <v>77</v>
      </c>
      <c r="D848">
        <v>1</v>
      </c>
      <c r="E848">
        <v>1</v>
      </c>
      <c r="F848" s="18">
        <v>1</v>
      </c>
      <c r="G848" s="10">
        <v>100</v>
      </c>
      <c r="H848" s="10">
        <v>100</v>
      </c>
      <c r="I848" s="10">
        <v>2500</v>
      </c>
      <c r="J848" s="10">
        <v>25</v>
      </c>
      <c r="K848" s="10">
        <v>25</v>
      </c>
      <c r="L848" s="2"/>
      <c r="M848" s="10">
        <v>100</v>
      </c>
      <c r="N848" s="10">
        <v>0</v>
      </c>
      <c r="O848" s="10">
        <v>0</v>
      </c>
      <c r="P848" s="10">
        <v>100</v>
      </c>
      <c r="Q848" s="10">
        <v>0</v>
      </c>
      <c r="R848" s="10">
        <v>0</v>
      </c>
      <c r="S848" s="10">
        <v>0</v>
      </c>
      <c r="T848" s="10">
        <v>150</v>
      </c>
      <c r="U848" s="10">
        <v>0</v>
      </c>
      <c r="V848" s="10">
        <v>0</v>
      </c>
      <c r="W848" s="2"/>
      <c r="X848" s="10">
        <v>100</v>
      </c>
      <c r="Y848" s="10">
        <v>0</v>
      </c>
      <c r="Z848" s="10">
        <v>0</v>
      </c>
      <c r="AA848" s="10">
        <v>100</v>
      </c>
      <c r="AB848" s="10">
        <v>0</v>
      </c>
      <c r="AC848" s="10">
        <v>0</v>
      </c>
      <c r="AD848" s="10">
        <v>0</v>
      </c>
      <c r="AE848" s="10">
        <v>150</v>
      </c>
      <c r="AF848" s="10">
        <v>0</v>
      </c>
      <c r="AG848" s="10">
        <v>0</v>
      </c>
      <c r="AH848" s="10">
        <v>0</v>
      </c>
      <c r="AI848" s="10">
        <v>0</v>
      </c>
      <c r="AJ848" s="3"/>
      <c r="AK848" s="10">
        <v>0</v>
      </c>
      <c r="AL848" s="10">
        <v>0</v>
      </c>
      <c r="AM848" s="3"/>
      <c r="AN848" s="10">
        <v>0</v>
      </c>
      <c r="AO848" s="10">
        <v>0</v>
      </c>
      <c r="AP848" s="10">
        <v>0</v>
      </c>
      <c r="AQ848" s="10">
        <v>0</v>
      </c>
      <c r="AR848" s="10">
        <v>0</v>
      </c>
      <c r="AS848" s="10">
        <v>0</v>
      </c>
      <c r="AT848" s="10">
        <v>0</v>
      </c>
      <c r="AU848" s="10">
        <v>0</v>
      </c>
      <c r="AV848" s="10">
        <v>0</v>
      </c>
      <c r="AW848" s="10">
        <v>0</v>
      </c>
      <c r="AX848" s="10">
        <v>0</v>
      </c>
      <c r="AY848" s="3"/>
      <c r="AZ848" s="10">
        <v>6000</v>
      </c>
      <c r="BA848" s="10">
        <v>6000</v>
      </c>
      <c r="BB848" s="10">
        <v>0</v>
      </c>
      <c r="BC848" s="10">
        <v>0</v>
      </c>
      <c r="BD848" s="10">
        <v>0</v>
      </c>
      <c r="BE848" s="10">
        <v>250</v>
      </c>
      <c r="BF848" s="3"/>
      <c r="BG848" s="10">
        <v>1000</v>
      </c>
      <c r="BH848" s="10">
        <v>1500</v>
      </c>
      <c r="BI848" s="3"/>
      <c r="BJ848" s="21">
        <v>1</v>
      </c>
      <c r="BK848" s="65">
        <v>0</v>
      </c>
      <c r="BL848" s="65">
        <v>0</v>
      </c>
      <c r="BM848" s="6">
        <f t="shared" si="3016"/>
        <v>118.25000000000001</v>
      </c>
      <c r="BN848" s="8">
        <f t="shared" si="3017"/>
        <v>149.0819326565707</v>
      </c>
      <c r="BO848" s="12">
        <f t="shared" si="3117"/>
        <v>132.77401303206696</v>
      </c>
      <c r="BP848" s="50">
        <f>(1-'#Constant'!$A$3)/($J848*'#Constant'!$B$3/'#Constant'!$C$3^($D848-1)+1)+'#Constant'!$A$3</f>
        <v>0.93162790697674425</v>
      </c>
      <c r="BQ848" s="4">
        <f t="shared" si="3018"/>
        <v>149.0819326565707</v>
      </c>
      <c r="BR848" s="50">
        <f>(1-'#Constant'!$A$3)/($K848*'#Constant'!$B$3/'#Constant'!$C$3^($D848-1)+1)+'#Constant'!$A$3</f>
        <v>0.93162790697674425</v>
      </c>
      <c r="BS848" s="4">
        <f t="shared" si="3019"/>
        <v>149.0819326565707</v>
      </c>
      <c r="BT848">
        <f>BO848/$BO$4*100</f>
        <v>100.91327609170268</v>
      </c>
    </row>
    <row r="849" spans="1:72" s="13" customFormat="1" ht="17.25" thickBot="1" x14ac:dyDescent="0.35">
      <c r="B849" s="20"/>
      <c r="D849" s="14">
        <v>1</v>
      </c>
      <c r="E849" s="14">
        <v>1</v>
      </c>
      <c r="F849" s="19">
        <v>1</v>
      </c>
      <c r="G849" s="15">
        <f t="shared" ref="G849:H849" si="3271">G848</f>
        <v>100</v>
      </c>
      <c r="H849" s="15">
        <f t="shared" si="3271"/>
        <v>100</v>
      </c>
      <c r="I849" s="15">
        <v>2500</v>
      </c>
      <c r="J849" s="15">
        <v>25</v>
      </c>
      <c r="K849" s="15">
        <v>25</v>
      </c>
      <c r="L849" s="16"/>
      <c r="M849" s="15">
        <f t="shared" ref="M849:V849" si="3272">M848</f>
        <v>100</v>
      </c>
      <c r="N849" s="15">
        <f t="shared" si="3272"/>
        <v>0</v>
      </c>
      <c r="O849" s="15">
        <f t="shared" si="3272"/>
        <v>0</v>
      </c>
      <c r="P849" s="15">
        <v>100</v>
      </c>
      <c r="Q849" s="15">
        <f t="shared" si="3272"/>
        <v>0</v>
      </c>
      <c r="R849" s="15">
        <f t="shared" si="3272"/>
        <v>0</v>
      </c>
      <c r="S849" s="15">
        <f t="shared" si="3272"/>
        <v>0</v>
      </c>
      <c r="T849" s="15">
        <f t="shared" si="3272"/>
        <v>150</v>
      </c>
      <c r="U849" s="15">
        <f t="shared" si="3272"/>
        <v>0</v>
      </c>
      <c r="V849" s="15">
        <f t="shared" si="3272"/>
        <v>0</v>
      </c>
      <c r="W849" s="16"/>
      <c r="X849" s="15">
        <f t="shared" ref="X849:AI849" si="3273">X848</f>
        <v>100</v>
      </c>
      <c r="Y849" s="15">
        <f t="shared" si="3273"/>
        <v>0</v>
      </c>
      <c r="Z849" s="15">
        <f t="shared" si="3273"/>
        <v>0</v>
      </c>
      <c r="AA849" s="15">
        <v>100</v>
      </c>
      <c r="AB849" s="15">
        <f t="shared" si="3273"/>
        <v>0</v>
      </c>
      <c r="AC849" s="15">
        <f t="shared" si="3273"/>
        <v>0</v>
      </c>
      <c r="AD849" s="15">
        <f t="shared" si="3273"/>
        <v>0</v>
      </c>
      <c r="AE849" s="15">
        <f t="shared" si="3273"/>
        <v>150</v>
      </c>
      <c r="AF849" s="15">
        <f t="shared" si="3273"/>
        <v>0</v>
      </c>
      <c r="AG849" s="15">
        <f t="shared" si="3273"/>
        <v>0</v>
      </c>
      <c r="AH849" s="15">
        <f t="shared" si="3273"/>
        <v>0</v>
      </c>
      <c r="AI849" s="15">
        <f t="shared" si="3273"/>
        <v>0</v>
      </c>
      <c r="AJ849" s="17"/>
      <c r="AK849" s="15">
        <f>AK848</f>
        <v>0</v>
      </c>
      <c r="AL849" s="15">
        <f>AL848</f>
        <v>0</v>
      </c>
      <c r="AM849" s="17"/>
      <c r="AN849" s="15">
        <f t="shared" ref="AN849:AX849" si="3274">AN848</f>
        <v>0</v>
      </c>
      <c r="AO849" s="15">
        <f t="shared" si="3274"/>
        <v>0</v>
      </c>
      <c r="AP849" s="15">
        <f t="shared" si="3274"/>
        <v>0</v>
      </c>
      <c r="AQ849" s="15">
        <f t="shared" si="3274"/>
        <v>0</v>
      </c>
      <c r="AR849" s="15">
        <f t="shared" si="3274"/>
        <v>0</v>
      </c>
      <c r="AS849" s="15">
        <f t="shared" si="3274"/>
        <v>0</v>
      </c>
      <c r="AT849" s="15">
        <f t="shared" si="3274"/>
        <v>0</v>
      </c>
      <c r="AU849" s="15">
        <f t="shared" si="3274"/>
        <v>0</v>
      </c>
      <c r="AV849" s="15">
        <f t="shared" si="3274"/>
        <v>0</v>
      </c>
      <c r="AW849" s="15">
        <f t="shared" si="3274"/>
        <v>0</v>
      </c>
      <c r="AX849" s="15">
        <f t="shared" si="3274"/>
        <v>0</v>
      </c>
      <c r="AY849" s="17"/>
      <c r="AZ849" s="15">
        <f t="shared" ref="AZ849:BD849" si="3275">AZ848</f>
        <v>6000</v>
      </c>
      <c r="BA849" s="15">
        <f t="shared" si="3275"/>
        <v>6000</v>
      </c>
      <c r="BB849" s="15">
        <v>0</v>
      </c>
      <c r="BC849" s="15">
        <f t="shared" si="3275"/>
        <v>0</v>
      </c>
      <c r="BD849" s="15">
        <f t="shared" si="3275"/>
        <v>0</v>
      </c>
      <c r="BE849" s="15">
        <f t="shared" ref="BE849:BE851" si="3276">BE848</f>
        <v>250</v>
      </c>
      <c r="BF849" s="17"/>
      <c r="BG849" s="15">
        <f t="shared" ref="BG849:BH849" si="3277">BG848</f>
        <v>1000</v>
      </c>
      <c r="BH849" s="15">
        <f t="shared" si="3277"/>
        <v>1500</v>
      </c>
      <c r="BI849" s="17"/>
      <c r="BJ849" s="22">
        <f>G849/G848</f>
        <v>1</v>
      </c>
      <c r="BK849" s="65">
        <f>BK848</f>
        <v>0</v>
      </c>
      <c r="BL849" s="65">
        <f>BL848</f>
        <v>0</v>
      </c>
      <c r="BM849" s="6">
        <f t="shared" si="3016"/>
        <v>118.25000000000001</v>
      </c>
      <c r="BN849" s="8">
        <f t="shared" si="3017"/>
        <v>149.0819326565707</v>
      </c>
      <c r="BO849" s="12">
        <f t="shared" si="3117"/>
        <v>132.77401303206696</v>
      </c>
      <c r="BP849" s="50">
        <f>(1-'#Constant'!$A$3)/($J849*'#Constant'!$B$3/'#Constant'!$C$3^($D849-1)+1)+'#Constant'!$A$3</f>
        <v>0.93162790697674425</v>
      </c>
      <c r="BQ849" s="4">
        <f t="shared" si="3018"/>
        <v>149.0819326565707</v>
      </c>
      <c r="BR849" s="50">
        <f>(1-'#Constant'!$A$3)/($K849*'#Constant'!$B$3/'#Constant'!$C$3^($D849-1)+1)+'#Constant'!$A$3</f>
        <v>0.93162790697674425</v>
      </c>
      <c r="BS849" s="4">
        <f t="shared" si="3019"/>
        <v>149.0819326565707</v>
      </c>
      <c r="BT849"/>
    </row>
    <row r="850" spans="1:72" x14ac:dyDescent="0.3">
      <c r="A850">
        <v>9102</v>
      </c>
      <c r="B850" s="18" t="str">
        <f>VLOOKUP(CONCATENATE("CREATURE_NAME_",A850),[1]Localization_Hero!$A:$E,2,FALSE)</f>
        <v>정예 얼음뿌리 트렌트</v>
      </c>
      <c r="C850" t="s">
        <v>77</v>
      </c>
      <c r="D850">
        <v>1</v>
      </c>
      <c r="E850">
        <v>1</v>
      </c>
      <c r="F850" s="18">
        <v>1</v>
      </c>
      <c r="G850" s="10">
        <v>100</v>
      </c>
      <c r="H850" s="10">
        <v>100</v>
      </c>
      <c r="I850" s="10">
        <v>2500</v>
      </c>
      <c r="J850" s="10">
        <v>25</v>
      </c>
      <c r="K850" s="10">
        <v>25</v>
      </c>
      <c r="L850" s="2"/>
      <c r="M850" s="10">
        <v>100</v>
      </c>
      <c r="N850" s="10">
        <v>0</v>
      </c>
      <c r="O850" s="10">
        <v>0</v>
      </c>
      <c r="P850" s="10">
        <v>100</v>
      </c>
      <c r="Q850" s="10">
        <v>0</v>
      </c>
      <c r="R850" s="10">
        <v>0</v>
      </c>
      <c r="S850" s="10">
        <v>0</v>
      </c>
      <c r="T850" s="10">
        <v>150</v>
      </c>
      <c r="U850" s="10">
        <v>0</v>
      </c>
      <c r="V850" s="10">
        <v>0</v>
      </c>
      <c r="W850" s="2"/>
      <c r="X850" s="10">
        <v>100</v>
      </c>
      <c r="Y850" s="10">
        <v>0</v>
      </c>
      <c r="Z850" s="10">
        <v>0</v>
      </c>
      <c r="AA850" s="10">
        <v>100</v>
      </c>
      <c r="AB850" s="10">
        <v>0</v>
      </c>
      <c r="AC850" s="10">
        <v>0</v>
      </c>
      <c r="AD850" s="10">
        <v>0</v>
      </c>
      <c r="AE850" s="10">
        <v>150</v>
      </c>
      <c r="AF850" s="10">
        <v>0</v>
      </c>
      <c r="AG850" s="10">
        <v>0</v>
      </c>
      <c r="AH850" s="10">
        <v>0</v>
      </c>
      <c r="AI850" s="10">
        <v>0</v>
      </c>
      <c r="AJ850" s="3"/>
      <c r="AK850" s="10">
        <v>0</v>
      </c>
      <c r="AL850" s="10">
        <v>0</v>
      </c>
      <c r="AM850" s="3"/>
      <c r="AN850" s="10">
        <v>0</v>
      </c>
      <c r="AO850" s="10">
        <v>0</v>
      </c>
      <c r="AP850" s="10">
        <v>0</v>
      </c>
      <c r="AQ850" s="10">
        <v>0</v>
      </c>
      <c r="AR850" s="10">
        <v>0</v>
      </c>
      <c r="AS850" s="10">
        <v>0</v>
      </c>
      <c r="AT850" s="10">
        <v>0</v>
      </c>
      <c r="AU850" s="10">
        <v>0</v>
      </c>
      <c r="AV850" s="10">
        <v>0</v>
      </c>
      <c r="AW850" s="10">
        <v>0</v>
      </c>
      <c r="AX850" s="10">
        <v>0</v>
      </c>
      <c r="AY850" s="3"/>
      <c r="AZ850" s="10">
        <v>6000</v>
      </c>
      <c r="BA850" s="10">
        <v>6000</v>
      </c>
      <c r="BB850" s="10">
        <v>0</v>
      </c>
      <c r="BC850" s="10">
        <v>0</v>
      </c>
      <c r="BD850" s="10">
        <v>0</v>
      </c>
      <c r="BE850" s="10">
        <v>250</v>
      </c>
      <c r="BF850" s="3"/>
      <c r="BG850" s="10">
        <v>1000</v>
      </c>
      <c r="BH850" s="10">
        <v>1500</v>
      </c>
      <c r="BI850" s="3"/>
      <c r="BJ850" s="21">
        <v>1</v>
      </c>
      <c r="BK850" s="65">
        <v>0</v>
      </c>
      <c r="BL850" s="65">
        <v>0</v>
      </c>
      <c r="BM850" s="6">
        <f t="shared" si="3016"/>
        <v>118.25000000000001</v>
      </c>
      <c r="BN850" s="8">
        <f t="shared" si="3017"/>
        <v>149.0819326565707</v>
      </c>
      <c r="BO850" s="12">
        <f t="shared" ref="BO850:BO851" si="3278">SQRT(BM850*BN850)</f>
        <v>132.77401303206696</v>
      </c>
      <c r="BP850" s="50">
        <f>(1-'#Constant'!$A$3)/($J850*'#Constant'!$B$3/'#Constant'!$C$3^($D850-1)+1)+'#Constant'!$A$3</f>
        <v>0.93162790697674425</v>
      </c>
      <c r="BQ850" s="4">
        <f t="shared" si="3018"/>
        <v>149.0819326565707</v>
      </c>
      <c r="BR850" s="50">
        <f>(1-'#Constant'!$A$3)/($K850*'#Constant'!$B$3/'#Constant'!$C$3^($D850-1)+1)+'#Constant'!$A$3</f>
        <v>0.93162790697674425</v>
      </c>
      <c r="BS850" s="4">
        <f t="shared" si="3019"/>
        <v>149.0819326565707</v>
      </c>
      <c r="BT850">
        <f>BO850/$BO$4*100</f>
        <v>100.91327609170268</v>
      </c>
    </row>
    <row r="851" spans="1:72" s="13" customFormat="1" ht="17.25" thickBot="1" x14ac:dyDescent="0.35">
      <c r="B851" s="20"/>
      <c r="D851" s="14">
        <v>1</v>
      </c>
      <c r="E851" s="14">
        <v>1</v>
      </c>
      <c r="F851" s="19">
        <v>1</v>
      </c>
      <c r="G851" s="15">
        <f t="shared" ref="G851:H851" si="3279">G850</f>
        <v>100</v>
      </c>
      <c r="H851" s="15">
        <f t="shared" si="3279"/>
        <v>100</v>
      </c>
      <c r="I851" s="15">
        <v>2500</v>
      </c>
      <c r="J851" s="15">
        <v>25</v>
      </c>
      <c r="K851" s="15">
        <v>25</v>
      </c>
      <c r="L851" s="16"/>
      <c r="M851" s="15">
        <f t="shared" ref="M851:O851" si="3280">M850</f>
        <v>100</v>
      </c>
      <c r="N851" s="15">
        <f t="shared" si="3280"/>
        <v>0</v>
      </c>
      <c r="O851" s="15">
        <f t="shared" si="3280"/>
        <v>0</v>
      </c>
      <c r="P851" s="15">
        <v>100</v>
      </c>
      <c r="Q851" s="15">
        <f t="shared" ref="Q851:V851" si="3281">Q850</f>
        <v>0</v>
      </c>
      <c r="R851" s="15">
        <f t="shared" si="3281"/>
        <v>0</v>
      </c>
      <c r="S851" s="15">
        <f t="shared" si="3281"/>
        <v>0</v>
      </c>
      <c r="T851" s="15">
        <f t="shared" si="3281"/>
        <v>150</v>
      </c>
      <c r="U851" s="15">
        <f t="shared" si="3281"/>
        <v>0</v>
      </c>
      <c r="V851" s="15">
        <f t="shared" si="3281"/>
        <v>0</v>
      </c>
      <c r="W851" s="16"/>
      <c r="X851" s="15">
        <f t="shared" ref="X851:Z851" si="3282">X850</f>
        <v>100</v>
      </c>
      <c r="Y851" s="15">
        <f t="shared" si="3282"/>
        <v>0</v>
      </c>
      <c r="Z851" s="15">
        <f t="shared" si="3282"/>
        <v>0</v>
      </c>
      <c r="AA851" s="15">
        <v>100</v>
      </c>
      <c r="AB851" s="15">
        <f t="shared" ref="AB851:AI851" si="3283">AB850</f>
        <v>0</v>
      </c>
      <c r="AC851" s="15">
        <f t="shared" si="3283"/>
        <v>0</v>
      </c>
      <c r="AD851" s="15">
        <f t="shared" si="3283"/>
        <v>0</v>
      </c>
      <c r="AE851" s="15">
        <f t="shared" si="3283"/>
        <v>150</v>
      </c>
      <c r="AF851" s="15">
        <f t="shared" si="3283"/>
        <v>0</v>
      </c>
      <c r="AG851" s="15">
        <f t="shared" si="3283"/>
        <v>0</v>
      </c>
      <c r="AH851" s="15">
        <f t="shared" si="3283"/>
        <v>0</v>
      </c>
      <c r="AI851" s="15">
        <f t="shared" si="3283"/>
        <v>0</v>
      </c>
      <c r="AJ851" s="17"/>
      <c r="AK851" s="15">
        <f>AK850</f>
        <v>0</v>
      </c>
      <c r="AL851" s="15">
        <f>AL850</f>
        <v>0</v>
      </c>
      <c r="AM851" s="17"/>
      <c r="AN851" s="15">
        <f t="shared" ref="AN851:AX851" si="3284">AN850</f>
        <v>0</v>
      </c>
      <c r="AO851" s="15">
        <f t="shared" si="3284"/>
        <v>0</v>
      </c>
      <c r="AP851" s="15">
        <f t="shared" si="3284"/>
        <v>0</v>
      </c>
      <c r="AQ851" s="15">
        <f t="shared" si="3284"/>
        <v>0</v>
      </c>
      <c r="AR851" s="15">
        <f t="shared" si="3284"/>
        <v>0</v>
      </c>
      <c r="AS851" s="15">
        <f t="shared" si="3284"/>
        <v>0</v>
      </c>
      <c r="AT851" s="15">
        <f t="shared" si="3284"/>
        <v>0</v>
      </c>
      <c r="AU851" s="15">
        <f t="shared" si="3284"/>
        <v>0</v>
      </c>
      <c r="AV851" s="15">
        <f t="shared" si="3284"/>
        <v>0</v>
      </c>
      <c r="AW851" s="15">
        <f t="shared" si="3284"/>
        <v>0</v>
      </c>
      <c r="AX851" s="15">
        <f t="shared" si="3284"/>
        <v>0</v>
      </c>
      <c r="AY851" s="17"/>
      <c r="AZ851" s="15">
        <f t="shared" ref="AZ851:BD851" si="3285">AZ850</f>
        <v>6000</v>
      </c>
      <c r="BA851" s="15">
        <f t="shared" si="3285"/>
        <v>6000</v>
      </c>
      <c r="BB851" s="15">
        <v>0</v>
      </c>
      <c r="BC851" s="15">
        <f t="shared" si="3285"/>
        <v>0</v>
      </c>
      <c r="BD851" s="15">
        <f t="shared" si="3285"/>
        <v>0</v>
      </c>
      <c r="BE851" s="15">
        <f t="shared" si="3276"/>
        <v>250</v>
      </c>
      <c r="BF851" s="17"/>
      <c r="BG851" s="15">
        <f t="shared" ref="BG851:BH851" si="3286">BG850</f>
        <v>1000</v>
      </c>
      <c r="BH851" s="15">
        <f t="shared" si="3286"/>
        <v>1500</v>
      </c>
      <c r="BI851" s="17"/>
      <c r="BJ851" s="22">
        <f>G851/G850</f>
        <v>1</v>
      </c>
      <c r="BK851" s="65">
        <f t="shared" ref="BK851:BL851" si="3287">BK850</f>
        <v>0</v>
      </c>
      <c r="BL851" s="65">
        <f t="shared" si="3287"/>
        <v>0</v>
      </c>
      <c r="BM851" s="6">
        <f t="shared" si="3016"/>
        <v>118.25000000000001</v>
      </c>
      <c r="BN851" s="8">
        <f t="shared" si="3017"/>
        <v>149.0819326565707</v>
      </c>
      <c r="BO851" s="12">
        <f t="shared" si="3278"/>
        <v>132.77401303206696</v>
      </c>
      <c r="BP851" s="50">
        <f>(1-'#Constant'!$A$3)/($J851*'#Constant'!$B$3/'#Constant'!$C$3^($D851-1)+1)+'#Constant'!$A$3</f>
        <v>0.93162790697674425</v>
      </c>
      <c r="BQ851" s="4">
        <f t="shared" si="3018"/>
        <v>149.0819326565707</v>
      </c>
      <c r="BR851" s="50">
        <f>(1-'#Constant'!$A$3)/($K851*'#Constant'!$B$3/'#Constant'!$C$3^($D851-1)+1)+'#Constant'!$A$3</f>
        <v>0.93162790697674425</v>
      </c>
      <c r="BS851" s="4">
        <f t="shared" si="3019"/>
        <v>149.0819326565707</v>
      </c>
      <c r="BT851"/>
    </row>
    <row r="852" spans="1:72" x14ac:dyDescent="0.3">
      <c r="A852">
        <v>10001</v>
      </c>
      <c r="B852" s="18" t="str">
        <f>VLOOKUP(CONCATENATE("CREATURE_NAME_",A852),[1]Localization_Hero!$A:$E,2,FALSE)</f>
        <v>드라이어드 창지기</v>
      </c>
      <c r="C852" t="s">
        <v>77</v>
      </c>
      <c r="D852">
        <v>1</v>
      </c>
      <c r="E852">
        <v>1</v>
      </c>
      <c r="F852" s="18">
        <v>1</v>
      </c>
      <c r="G852" s="10">
        <v>100</v>
      </c>
      <c r="H852" s="10">
        <v>100</v>
      </c>
      <c r="I852" s="10">
        <v>2500</v>
      </c>
      <c r="J852" s="10">
        <v>25</v>
      </c>
      <c r="K852" s="10">
        <v>25</v>
      </c>
      <c r="L852" s="2"/>
      <c r="M852" s="10">
        <v>100</v>
      </c>
      <c r="N852" s="10">
        <v>0</v>
      </c>
      <c r="O852" s="10">
        <v>0</v>
      </c>
      <c r="P852" s="10">
        <v>100</v>
      </c>
      <c r="Q852" s="10">
        <v>0</v>
      </c>
      <c r="R852" s="10">
        <v>0</v>
      </c>
      <c r="S852" s="10">
        <v>0</v>
      </c>
      <c r="T852" s="10">
        <v>150</v>
      </c>
      <c r="U852" s="10">
        <v>0</v>
      </c>
      <c r="V852" s="10">
        <v>0</v>
      </c>
      <c r="W852" s="2"/>
      <c r="X852" s="10">
        <v>100</v>
      </c>
      <c r="Y852" s="10">
        <v>0</v>
      </c>
      <c r="Z852" s="10">
        <v>0</v>
      </c>
      <c r="AA852" s="10">
        <v>100</v>
      </c>
      <c r="AB852" s="10">
        <v>0</v>
      </c>
      <c r="AC852" s="10">
        <v>0</v>
      </c>
      <c r="AD852" s="10">
        <v>0</v>
      </c>
      <c r="AE852" s="10">
        <v>150</v>
      </c>
      <c r="AF852" s="10">
        <v>0</v>
      </c>
      <c r="AG852" s="10">
        <v>0</v>
      </c>
      <c r="AH852" s="10">
        <v>0</v>
      </c>
      <c r="AI852" s="10">
        <v>0</v>
      </c>
      <c r="AJ852" s="3"/>
      <c r="AK852" s="10">
        <v>0</v>
      </c>
      <c r="AL852" s="10">
        <v>0</v>
      </c>
      <c r="AM852" s="3"/>
      <c r="AN852" s="10">
        <v>0</v>
      </c>
      <c r="AO852" s="10">
        <v>0</v>
      </c>
      <c r="AP852" s="10">
        <v>0</v>
      </c>
      <c r="AQ852" s="10">
        <v>0</v>
      </c>
      <c r="AR852" s="10">
        <v>0</v>
      </c>
      <c r="AS852" s="10">
        <v>0</v>
      </c>
      <c r="AT852" s="10">
        <v>0</v>
      </c>
      <c r="AU852" s="10">
        <v>0</v>
      </c>
      <c r="AV852" s="10">
        <v>0</v>
      </c>
      <c r="AW852" s="10">
        <v>0</v>
      </c>
      <c r="AX852" s="10">
        <v>0</v>
      </c>
      <c r="AY852" s="3"/>
      <c r="AZ852" s="10">
        <v>6000</v>
      </c>
      <c r="BA852" s="10">
        <v>6000</v>
      </c>
      <c r="BB852" s="10">
        <v>0</v>
      </c>
      <c r="BC852" s="10">
        <v>0</v>
      </c>
      <c r="BD852" s="10">
        <v>0</v>
      </c>
      <c r="BE852" s="10">
        <v>250</v>
      </c>
      <c r="BF852" s="3"/>
      <c r="BG852" s="10">
        <v>1000</v>
      </c>
      <c r="BH852" s="10">
        <v>5000</v>
      </c>
      <c r="BI852" s="3"/>
      <c r="BJ852" s="21">
        <v>1</v>
      </c>
      <c r="BK852" s="65">
        <v>0</v>
      </c>
      <c r="BL852" s="65">
        <v>0</v>
      </c>
      <c r="BM852" s="6">
        <f t="shared" si="3016"/>
        <v>118.25000000000001</v>
      </c>
      <c r="BN852" s="8">
        <f t="shared" si="3017"/>
        <v>149.0819326565707</v>
      </c>
      <c r="BO852" s="12">
        <f t="shared" si="3117"/>
        <v>132.77401303206696</v>
      </c>
      <c r="BP852" s="50">
        <f>(1-'#Constant'!$A$3)/($J852*'#Constant'!$B$3/'#Constant'!$C$3^($D852-1)+1)+'#Constant'!$A$3</f>
        <v>0.93162790697674425</v>
      </c>
      <c r="BQ852" s="4">
        <f t="shared" si="3018"/>
        <v>149.0819326565707</v>
      </c>
      <c r="BR852" s="50">
        <f>(1-'#Constant'!$A$3)/($K852*'#Constant'!$B$3/'#Constant'!$C$3^($D852-1)+1)+'#Constant'!$A$3</f>
        <v>0.93162790697674425</v>
      </c>
      <c r="BS852" s="4">
        <f t="shared" si="3019"/>
        <v>149.0819326565707</v>
      </c>
      <c r="BT852">
        <f>BO852/$BO$4*100</f>
        <v>100.91327609170268</v>
      </c>
    </row>
    <row r="853" spans="1:72" s="13" customFormat="1" ht="17.25" thickBot="1" x14ac:dyDescent="0.35">
      <c r="B853" s="20"/>
      <c r="D853" s="14">
        <v>1</v>
      </c>
      <c r="E853" s="14">
        <v>1</v>
      </c>
      <c r="F853" s="19">
        <v>1</v>
      </c>
      <c r="G853" s="15">
        <f t="shared" ref="G853:H853" si="3288">G852</f>
        <v>100</v>
      </c>
      <c r="H853" s="15">
        <f t="shared" si="3288"/>
        <v>100</v>
      </c>
      <c r="I853" s="15">
        <v>2500</v>
      </c>
      <c r="J853" s="15">
        <v>25</v>
      </c>
      <c r="K853" s="15">
        <v>25</v>
      </c>
      <c r="L853" s="16"/>
      <c r="M853" s="15">
        <f t="shared" ref="M853:V853" si="3289">M852</f>
        <v>100</v>
      </c>
      <c r="N853" s="15">
        <f t="shared" si="3289"/>
        <v>0</v>
      </c>
      <c r="O853" s="15">
        <f t="shared" si="3289"/>
        <v>0</v>
      </c>
      <c r="P853" s="15">
        <v>100</v>
      </c>
      <c r="Q853" s="15">
        <f t="shared" si="3289"/>
        <v>0</v>
      </c>
      <c r="R853" s="15">
        <f t="shared" si="3289"/>
        <v>0</v>
      </c>
      <c r="S853" s="15">
        <f t="shared" si="3289"/>
        <v>0</v>
      </c>
      <c r="T853" s="15">
        <f t="shared" si="3289"/>
        <v>150</v>
      </c>
      <c r="U853" s="15">
        <f t="shared" si="3289"/>
        <v>0</v>
      </c>
      <c r="V853" s="15">
        <f t="shared" si="3289"/>
        <v>0</v>
      </c>
      <c r="W853" s="16"/>
      <c r="X853" s="15">
        <f t="shared" ref="X853:AI853" si="3290">X852</f>
        <v>100</v>
      </c>
      <c r="Y853" s="15">
        <f t="shared" si="3290"/>
        <v>0</v>
      </c>
      <c r="Z853" s="15">
        <f t="shared" si="3290"/>
        <v>0</v>
      </c>
      <c r="AA853" s="15">
        <v>100</v>
      </c>
      <c r="AB853" s="15">
        <f t="shared" si="3290"/>
        <v>0</v>
      </c>
      <c r="AC853" s="15">
        <f t="shared" si="3290"/>
        <v>0</v>
      </c>
      <c r="AD853" s="15">
        <f t="shared" si="3290"/>
        <v>0</v>
      </c>
      <c r="AE853" s="15">
        <f t="shared" si="3290"/>
        <v>150</v>
      </c>
      <c r="AF853" s="15">
        <f t="shared" si="3290"/>
        <v>0</v>
      </c>
      <c r="AG853" s="15">
        <f t="shared" si="3290"/>
        <v>0</v>
      </c>
      <c r="AH853" s="15">
        <f t="shared" si="3290"/>
        <v>0</v>
      </c>
      <c r="AI853" s="15">
        <f t="shared" si="3290"/>
        <v>0</v>
      </c>
      <c r="AJ853" s="17"/>
      <c r="AK853" s="15">
        <f>AK852</f>
        <v>0</v>
      </c>
      <c r="AL853" s="15">
        <f>AL852</f>
        <v>0</v>
      </c>
      <c r="AM853" s="17"/>
      <c r="AN853" s="15">
        <f t="shared" ref="AN853:AX853" si="3291">AN852</f>
        <v>0</v>
      </c>
      <c r="AO853" s="15">
        <f t="shared" si="3291"/>
        <v>0</v>
      </c>
      <c r="AP853" s="15">
        <f t="shared" si="3291"/>
        <v>0</v>
      </c>
      <c r="AQ853" s="15">
        <f t="shared" si="3291"/>
        <v>0</v>
      </c>
      <c r="AR853" s="15">
        <f t="shared" si="3291"/>
        <v>0</v>
      </c>
      <c r="AS853" s="15">
        <f t="shared" si="3291"/>
        <v>0</v>
      </c>
      <c r="AT853" s="15">
        <f t="shared" si="3291"/>
        <v>0</v>
      </c>
      <c r="AU853" s="15">
        <f t="shared" si="3291"/>
        <v>0</v>
      </c>
      <c r="AV853" s="15">
        <f t="shared" si="3291"/>
        <v>0</v>
      </c>
      <c r="AW853" s="15">
        <f t="shared" si="3291"/>
        <v>0</v>
      </c>
      <c r="AX853" s="15">
        <f t="shared" si="3291"/>
        <v>0</v>
      </c>
      <c r="AY853" s="17"/>
      <c r="AZ853" s="15">
        <f t="shared" ref="AZ853" si="3292">AZ852</f>
        <v>6000</v>
      </c>
      <c r="BA853" s="15">
        <f t="shared" ref="BA853" si="3293">BA852</f>
        <v>6000</v>
      </c>
      <c r="BB853" s="15">
        <v>0</v>
      </c>
      <c r="BC853" s="15">
        <f t="shared" ref="BC853" si="3294">BC852</f>
        <v>0</v>
      </c>
      <c r="BD853" s="15">
        <f t="shared" ref="BD853:BE853" si="3295">BD852</f>
        <v>0</v>
      </c>
      <c r="BE853" s="15">
        <f t="shared" si="3295"/>
        <v>250</v>
      </c>
      <c r="BF853" s="17"/>
      <c r="BG853" s="15">
        <f t="shared" ref="BG853" si="3296">BG852</f>
        <v>1000</v>
      </c>
      <c r="BH853" s="15">
        <f t="shared" ref="BH853" si="3297">BH852</f>
        <v>5000</v>
      </c>
      <c r="BI853" s="17"/>
      <c r="BJ853" s="22">
        <f>G853/G852</f>
        <v>1</v>
      </c>
      <c r="BK853" s="65">
        <f t="shared" ref="BK853:BL853" si="3298">BK852</f>
        <v>0</v>
      </c>
      <c r="BL853" s="65">
        <f t="shared" si="3298"/>
        <v>0</v>
      </c>
      <c r="BM853" s="6">
        <f t="shared" si="3016"/>
        <v>118.25000000000001</v>
      </c>
      <c r="BN853" s="8">
        <f t="shared" si="3017"/>
        <v>149.0819326565707</v>
      </c>
      <c r="BO853" s="12">
        <f t="shared" si="3117"/>
        <v>132.77401303206696</v>
      </c>
      <c r="BP853" s="50">
        <f>(1-'#Constant'!$A$3)/($J853*'#Constant'!$B$3/'#Constant'!$C$3^($D853-1)+1)+'#Constant'!$A$3</f>
        <v>0.93162790697674425</v>
      </c>
      <c r="BQ853" s="4">
        <f t="shared" si="3018"/>
        <v>149.0819326565707</v>
      </c>
      <c r="BR853" s="50">
        <f>(1-'#Constant'!$A$3)/($K853*'#Constant'!$B$3/'#Constant'!$C$3^($D853-1)+1)+'#Constant'!$A$3</f>
        <v>0.93162790697674425</v>
      </c>
      <c r="BS853" s="4">
        <f t="shared" si="3019"/>
        <v>149.0819326565707</v>
      </c>
      <c r="BT853"/>
    </row>
    <row r="854" spans="1:72" x14ac:dyDescent="0.3">
      <c r="A854">
        <v>10002</v>
      </c>
      <c r="B854" s="18" t="str">
        <f>VLOOKUP(CONCATENATE("CREATURE_NAME_",A854),[1]Localization_Hero!$A:$E,2,FALSE)</f>
        <v>드라이어드 악사</v>
      </c>
      <c r="C854" t="s">
        <v>78</v>
      </c>
      <c r="D854">
        <v>1</v>
      </c>
      <c r="E854">
        <v>1</v>
      </c>
      <c r="F854" s="18">
        <v>1</v>
      </c>
      <c r="G854" s="10">
        <v>100</v>
      </c>
      <c r="H854" s="10">
        <v>100</v>
      </c>
      <c r="I854" s="10">
        <v>2500</v>
      </c>
      <c r="J854" s="10">
        <v>25</v>
      </c>
      <c r="K854" s="10">
        <v>25</v>
      </c>
      <c r="L854" s="2"/>
      <c r="M854" s="10">
        <v>100</v>
      </c>
      <c r="N854" s="10">
        <v>0</v>
      </c>
      <c r="O854" s="10">
        <v>0</v>
      </c>
      <c r="P854" s="10">
        <v>100</v>
      </c>
      <c r="Q854" s="10">
        <v>0</v>
      </c>
      <c r="R854" s="10">
        <v>0</v>
      </c>
      <c r="S854" s="10">
        <v>0</v>
      </c>
      <c r="T854" s="10">
        <v>150</v>
      </c>
      <c r="U854" s="10">
        <v>0</v>
      </c>
      <c r="V854" s="10">
        <v>0</v>
      </c>
      <c r="W854" s="2"/>
      <c r="X854" s="10">
        <v>100</v>
      </c>
      <c r="Y854" s="10">
        <v>0</v>
      </c>
      <c r="Z854" s="10">
        <v>0</v>
      </c>
      <c r="AA854" s="10">
        <v>100</v>
      </c>
      <c r="AB854" s="10">
        <v>0</v>
      </c>
      <c r="AC854" s="10">
        <v>0</v>
      </c>
      <c r="AD854" s="10">
        <v>0</v>
      </c>
      <c r="AE854" s="10">
        <v>150</v>
      </c>
      <c r="AF854" s="10">
        <v>0</v>
      </c>
      <c r="AG854" s="10">
        <v>0</v>
      </c>
      <c r="AH854" s="10">
        <v>0</v>
      </c>
      <c r="AI854" s="10">
        <v>0</v>
      </c>
      <c r="AJ854" s="3"/>
      <c r="AK854" s="10">
        <v>0</v>
      </c>
      <c r="AL854" s="10">
        <v>0</v>
      </c>
      <c r="AM854" s="3"/>
      <c r="AN854" s="10">
        <v>0</v>
      </c>
      <c r="AO854" s="10">
        <v>0</v>
      </c>
      <c r="AP854" s="10">
        <v>0</v>
      </c>
      <c r="AQ854" s="10">
        <v>0</v>
      </c>
      <c r="AR854" s="10">
        <v>0</v>
      </c>
      <c r="AS854" s="10">
        <v>0</v>
      </c>
      <c r="AT854" s="10">
        <v>0</v>
      </c>
      <c r="AU854" s="10">
        <v>0</v>
      </c>
      <c r="AV854" s="10">
        <v>0</v>
      </c>
      <c r="AW854" s="10">
        <v>0</v>
      </c>
      <c r="AX854" s="10">
        <v>0</v>
      </c>
      <c r="AY854" s="3"/>
      <c r="AZ854" s="10">
        <v>6000</v>
      </c>
      <c r="BA854" s="10">
        <v>6000</v>
      </c>
      <c r="BB854" s="10">
        <v>0</v>
      </c>
      <c r="BC854" s="10">
        <v>0</v>
      </c>
      <c r="BD854" s="10">
        <v>0</v>
      </c>
      <c r="BE854" s="10">
        <v>250</v>
      </c>
      <c r="BF854" s="3"/>
      <c r="BG854" s="10">
        <v>1000</v>
      </c>
      <c r="BH854" s="10">
        <v>5000</v>
      </c>
      <c r="BI854" s="3"/>
      <c r="BJ854" s="21">
        <v>1</v>
      </c>
      <c r="BK854" s="65">
        <v>0</v>
      </c>
      <c r="BL854" s="65">
        <v>0</v>
      </c>
      <c r="BM854" s="6">
        <f t="shared" si="3016"/>
        <v>118.25000000000001</v>
      </c>
      <c r="BN854" s="8">
        <f t="shared" si="3017"/>
        <v>149.0819326565707</v>
      </c>
      <c r="BO854" s="12">
        <f t="shared" si="3117"/>
        <v>132.77401303206696</v>
      </c>
      <c r="BP854" s="50">
        <f>(1-'#Constant'!$A$3)/($J854*'#Constant'!$B$3/'#Constant'!$C$3^($D854-1)+1)+'#Constant'!$A$3</f>
        <v>0.93162790697674425</v>
      </c>
      <c r="BQ854" s="4">
        <f t="shared" si="3018"/>
        <v>149.0819326565707</v>
      </c>
      <c r="BR854" s="50">
        <f>(1-'#Constant'!$A$3)/($K854*'#Constant'!$B$3/'#Constant'!$C$3^($D854-1)+1)+'#Constant'!$A$3</f>
        <v>0.93162790697674425</v>
      </c>
      <c r="BS854" s="4">
        <f t="shared" si="3019"/>
        <v>149.0819326565707</v>
      </c>
      <c r="BT854">
        <f>BO854/$BO$4*100</f>
        <v>100.91327609170268</v>
      </c>
    </row>
    <row r="855" spans="1:72" s="13" customFormat="1" ht="17.25" thickBot="1" x14ac:dyDescent="0.35">
      <c r="B855" s="20"/>
      <c r="D855" s="14">
        <v>1</v>
      </c>
      <c r="E855" s="14">
        <v>1</v>
      </c>
      <c r="F855" s="19">
        <v>1</v>
      </c>
      <c r="G855" s="15">
        <f t="shared" ref="G855:H855" si="3299">G854</f>
        <v>100</v>
      </c>
      <c r="H855" s="15">
        <f t="shared" si="3299"/>
        <v>100</v>
      </c>
      <c r="I855" s="15">
        <v>2500</v>
      </c>
      <c r="J855" s="15">
        <v>25</v>
      </c>
      <c r="K855" s="15">
        <v>25</v>
      </c>
      <c r="L855" s="16"/>
      <c r="M855" s="15">
        <f t="shared" ref="M855:V855" si="3300">M854</f>
        <v>100</v>
      </c>
      <c r="N855" s="15">
        <f t="shared" si="3300"/>
        <v>0</v>
      </c>
      <c r="O855" s="15">
        <f t="shared" si="3300"/>
        <v>0</v>
      </c>
      <c r="P855" s="15">
        <v>100</v>
      </c>
      <c r="Q855" s="15">
        <f t="shared" si="3300"/>
        <v>0</v>
      </c>
      <c r="R855" s="15">
        <f t="shared" si="3300"/>
        <v>0</v>
      </c>
      <c r="S855" s="15">
        <f t="shared" si="3300"/>
        <v>0</v>
      </c>
      <c r="T855" s="15">
        <f t="shared" si="3300"/>
        <v>150</v>
      </c>
      <c r="U855" s="15">
        <f t="shared" si="3300"/>
        <v>0</v>
      </c>
      <c r="V855" s="15">
        <f t="shared" si="3300"/>
        <v>0</v>
      </c>
      <c r="W855" s="16"/>
      <c r="X855" s="15">
        <f t="shared" ref="X855:AI855" si="3301">X854</f>
        <v>100</v>
      </c>
      <c r="Y855" s="15">
        <f t="shared" si="3301"/>
        <v>0</v>
      </c>
      <c r="Z855" s="15">
        <f t="shared" si="3301"/>
        <v>0</v>
      </c>
      <c r="AA855" s="15">
        <v>100</v>
      </c>
      <c r="AB855" s="15">
        <f t="shared" si="3301"/>
        <v>0</v>
      </c>
      <c r="AC855" s="15">
        <f t="shared" si="3301"/>
        <v>0</v>
      </c>
      <c r="AD855" s="15">
        <f t="shared" si="3301"/>
        <v>0</v>
      </c>
      <c r="AE855" s="15">
        <f t="shared" si="3301"/>
        <v>150</v>
      </c>
      <c r="AF855" s="15">
        <f t="shared" si="3301"/>
        <v>0</v>
      </c>
      <c r="AG855" s="15">
        <f t="shared" si="3301"/>
        <v>0</v>
      </c>
      <c r="AH855" s="15">
        <f t="shared" si="3301"/>
        <v>0</v>
      </c>
      <c r="AI855" s="15">
        <f t="shared" si="3301"/>
        <v>0</v>
      </c>
      <c r="AJ855" s="17"/>
      <c r="AK855" s="15">
        <f>AK854</f>
        <v>0</v>
      </c>
      <c r="AL855" s="15">
        <f>AL854</f>
        <v>0</v>
      </c>
      <c r="AM855" s="17"/>
      <c r="AN855" s="15">
        <f t="shared" ref="AN855:AX855" si="3302">AN854</f>
        <v>0</v>
      </c>
      <c r="AO855" s="15">
        <f t="shared" si="3302"/>
        <v>0</v>
      </c>
      <c r="AP855" s="15">
        <f t="shared" si="3302"/>
        <v>0</v>
      </c>
      <c r="AQ855" s="15">
        <f t="shared" si="3302"/>
        <v>0</v>
      </c>
      <c r="AR855" s="15">
        <f t="shared" si="3302"/>
        <v>0</v>
      </c>
      <c r="AS855" s="15">
        <f t="shared" si="3302"/>
        <v>0</v>
      </c>
      <c r="AT855" s="15">
        <f t="shared" si="3302"/>
        <v>0</v>
      </c>
      <c r="AU855" s="15">
        <f t="shared" si="3302"/>
        <v>0</v>
      </c>
      <c r="AV855" s="15">
        <f t="shared" si="3302"/>
        <v>0</v>
      </c>
      <c r="AW855" s="15">
        <f t="shared" si="3302"/>
        <v>0</v>
      </c>
      <c r="AX855" s="15">
        <f t="shared" si="3302"/>
        <v>0</v>
      </c>
      <c r="AY855" s="17"/>
      <c r="AZ855" s="15">
        <f t="shared" ref="AZ855:AZ859" si="3303">AZ854</f>
        <v>6000</v>
      </c>
      <c r="BA855" s="15">
        <f t="shared" ref="BA855:BA859" si="3304">BA854</f>
        <v>6000</v>
      </c>
      <c r="BB855" s="15">
        <v>0</v>
      </c>
      <c r="BC855" s="15">
        <f t="shared" ref="BC855:BC859" si="3305">BC854</f>
        <v>0</v>
      </c>
      <c r="BD855" s="15">
        <f t="shared" ref="BD855:BE859" si="3306">BD854</f>
        <v>0</v>
      </c>
      <c r="BE855" s="15">
        <f t="shared" si="3306"/>
        <v>250</v>
      </c>
      <c r="BF855" s="17"/>
      <c r="BG855" s="15">
        <f t="shared" ref="BG855:BG859" si="3307">BG854</f>
        <v>1000</v>
      </c>
      <c r="BH855" s="15">
        <f t="shared" ref="BH855:BH859" si="3308">BH854</f>
        <v>5000</v>
      </c>
      <c r="BI855" s="17"/>
      <c r="BJ855" s="22">
        <f>G855/G854</f>
        <v>1</v>
      </c>
      <c r="BK855" s="65">
        <f t="shared" ref="BK855:BL855" si="3309">BK854</f>
        <v>0</v>
      </c>
      <c r="BL855" s="65">
        <f t="shared" si="3309"/>
        <v>0</v>
      </c>
      <c r="BM855" s="6">
        <f t="shared" si="3016"/>
        <v>118.25000000000001</v>
      </c>
      <c r="BN855" s="8">
        <f t="shared" si="3017"/>
        <v>149.0819326565707</v>
      </c>
      <c r="BO855" s="12">
        <f t="shared" si="3117"/>
        <v>132.77401303206696</v>
      </c>
      <c r="BP855" s="50">
        <f>(1-'#Constant'!$A$3)/($J855*'#Constant'!$B$3/'#Constant'!$C$3^($D855-1)+1)+'#Constant'!$A$3</f>
        <v>0.93162790697674425</v>
      </c>
      <c r="BQ855" s="4">
        <f t="shared" si="3018"/>
        <v>149.0819326565707</v>
      </c>
      <c r="BR855" s="50">
        <f>(1-'#Constant'!$A$3)/($K855*'#Constant'!$B$3/'#Constant'!$C$3^($D855-1)+1)+'#Constant'!$A$3</f>
        <v>0.93162790697674425</v>
      </c>
      <c r="BS855" s="4">
        <f t="shared" si="3019"/>
        <v>149.0819326565707</v>
      </c>
      <c r="BT855"/>
    </row>
    <row r="856" spans="1:72" x14ac:dyDescent="0.3">
      <c r="A856">
        <v>10003</v>
      </c>
      <c r="B856" s="18" t="str">
        <f>VLOOKUP(CONCATENATE("CREATURE_NAME_",A856),[1]Localization_Hero!$A:$E,2,FALSE)</f>
        <v>드라이어드 궁수</v>
      </c>
      <c r="C856" t="s">
        <v>82</v>
      </c>
      <c r="D856">
        <v>1</v>
      </c>
      <c r="E856">
        <v>1</v>
      </c>
      <c r="F856" s="18">
        <v>1</v>
      </c>
      <c r="G856" s="10">
        <v>100</v>
      </c>
      <c r="H856" s="10">
        <v>100</v>
      </c>
      <c r="I856" s="10">
        <v>2500</v>
      </c>
      <c r="J856" s="10">
        <v>25</v>
      </c>
      <c r="K856" s="10">
        <v>25</v>
      </c>
      <c r="L856" s="2"/>
      <c r="M856" s="10">
        <v>100</v>
      </c>
      <c r="N856" s="10">
        <v>0</v>
      </c>
      <c r="O856" s="10">
        <v>0</v>
      </c>
      <c r="P856" s="10">
        <v>100</v>
      </c>
      <c r="Q856" s="10">
        <v>0</v>
      </c>
      <c r="R856" s="10">
        <v>0</v>
      </c>
      <c r="S856" s="10">
        <v>0</v>
      </c>
      <c r="T856" s="10">
        <v>150</v>
      </c>
      <c r="U856" s="10">
        <v>0</v>
      </c>
      <c r="V856" s="10">
        <v>0</v>
      </c>
      <c r="W856" s="2"/>
      <c r="X856" s="10">
        <v>100</v>
      </c>
      <c r="Y856" s="10">
        <v>0</v>
      </c>
      <c r="Z856" s="10">
        <v>0</v>
      </c>
      <c r="AA856" s="10">
        <v>100</v>
      </c>
      <c r="AB856" s="10">
        <v>0</v>
      </c>
      <c r="AC856" s="10">
        <v>0</v>
      </c>
      <c r="AD856" s="10">
        <v>0</v>
      </c>
      <c r="AE856" s="10">
        <v>150</v>
      </c>
      <c r="AF856" s="10">
        <v>0</v>
      </c>
      <c r="AG856" s="10">
        <v>0</v>
      </c>
      <c r="AH856" s="10">
        <v>0</v>
      </c>
      <c r="AI856" s="10">
        <v>0</v>
      </c>
      <c r="AJ856" s="3"/>
      <c r="AK856" s="10">
        <v>0</v>
      </c>
      <c r="AL856" s="10">
        <v>0</v>
      </c>
      <c r="AM856" s="3"/>
      <c r="AN856" s="10">
        <v>0</v>
      </c>
      <c r="AO856" s="10">
        <v>0</v>
      </c>
      <c r="AP856" s="10">
        <v>0</v>
      </c>
      <c r="AQ856" s="10">
        <v>0</v>
      </c>
      <c r="AR856" s="10">
        <v>0</v>
      </c>
      <c r="AS856" s="10">
        <v>0</v>
      </c>
      <c r="AT856" s="10">
        <v>0</v>
      </c>
      <c r="AU856" s="10">
        <v>0</v>
      </c>
      <c r="AV856" s="10">
        <v>0</v>
      </c>
      <c r="AW856" s="10">
        <v>0</v>
      </c>
      <c r="AX856" s="10">
        <v>0</v>
      </c>
      <c r="AY856" s="3"/>
      <c r="AZ856" s="10">
        <v>6000</v>
      </c>
      <c r="BA856" s="10">
        <v>6000</v>
      </c>
      <c r="BB856" s="10">
        <v>0</v>
      </c>
      <c r="BC856" s="10">
        <v>0</v>
      </c>
      <c r="BD856" s="10">
        <v>0</v>
      </c>
      <c r="BE856" s="10">
        <v>250</v>
      </c>
      <c r="BF856" s="3"/>
      <c r="BG856" s="10">
        <v>1000</v>
      </c>
      <c r="BH856" s="10">
        <v>5000</v>
      </c>
      <c r="BI856" s="3"/>
      <c r="BJ856" s="21">
        <v>1</v>
      </c>
      <c r="BK856" s="65">
        <v>0</v>
      </c>
      <c r="BL856" s="65">
        <v>0</v>
      </c>
      <c r="BM856" s="6">
        <f t="shared" si="3016"/>
        <v>118.25000000000001</v>
      </c>
      <c r="BN856" s="8">
        <f t="shared" si="3017"/>
        <v>149.0819326565707</v>
      </c>
      <c r="BO856" s="12">
        <f t="shared" si="3117"/>
        <v>132.77401303206696</v>
      </c>
      <c r="BP856" s="50">
        <f>(1-'#Constant'!$A$3)/($J856*'#Constant'!$B$3/'#Constant'!$C$3^($D856-1)+1)+'#Constant'!$A$3</f>
        <v>0.93162790697674425</v>
      </c>
      <c r="BQ856" s="4">
        <f t="shared" si="3018"/>
        <v>149.0819326565707</v>
      </c>
      <c r="BR856" s="50">
        <f>(1-'#Constant'!$A$3)/($K856*'#Constant'!$B$3/'#Constant'!$C$3^($D856-1)+1)+'#Constant'!$A$3</f>
        <v>0.93162790697674425</v>
      </c>
      <c r="BS856" s="4">
        <f t="shared" si="3019"/>
        <v>149.0819326565707</v>
      </c>
      <c r="BT856">
        <f>BO856/$BO$4*100</f>
        <v>100.91327609170268</v>
      </c>
    </row>
    <row r="857" spans="1:72" s="13" customFormat="1" ht="17.25" thickBot="1" x14ac:dyDescent="0.35">
      <c r="B857" s="20"/>
      <c r="D857" s="14">
        <v>1</v>
      </c>
      <c r="E857" s="14">
        <v>1</v>
      </c>
      <c r="F857" s="19">
        <v>1</v>
      </c>
      <c r="G857" s="15">
        <f t="shared" ref="G857:H857" si="3310">G856</f>
        <v>100</v>
      </c>
      <c r="H857" s="15">
        <f t="shared" si="3310"/>
        <v>100</v>
      </c>
      <c r="I857" s="15">
        <v>2500</v>
      </c>
      <c r="J857" s="15">
        <v>25</v>
      </c>
      <c r="K857" s="15">
        <v>25</v>
      </c>
      <c r="L857" s="16"/>
      <c r="M857" s="15">
        <f t="shared" ref="M857:V857" si="3311">M856</f>
        <v>100</v>
      </c>
      <c r="N857" s="15">
        <f t="shared" si="3311"/>
        <v>0</v>
      </c>
      <c r="O857" s="15">
        <f t="shared" si="3311"/>
        <v>0</v>
      </c>
      <c r="P857" s="15">
        <v>100</v>
      </c>
      <c r="Q857" s="15">
        <f t="shared" si="3311"/>
        <v>0</v>
      </c>
      <c r="R857" s="15">
        <f t="shared" si="3311"/>
        <v>0</v>
      </c>
      <c r="S857" s="15">
        <f t="shared" si="3311"/>
        <v>0</v>
      </c>
      <c r="T857" s="15">
        <f t="shared" si="3311"/>
        <v>150</v>
      </c>
      <c r="U857" s="15">
        <f t="shared" si="3311"/>
        <v>0</v>
      </c>
      <c r="V857" s="15">
        <f t="shared" si="3311"/>
        <v>0</v>
      </c>
      <c r="W857" s="16"/>
      <c r="X857" s="15">
        <f t="shared" ref="X857:AI857" si="3312">X856</f>
        <v>100</v>
      </c>
      <c r="Y857" s="15">
        <f t="shared" si="3312"/>
        <v>0</v>
      </c>
      <c r="Z857" s="15">
        <f t="shared" si="3312"/>
        <v>0</v>
      </c>
      <c r="AA857" s="15">
        <v>100</v>
      </c>
      <c r="AB857" s="15">
        <f t="shared" si="3312"/>
        <v>0</v>
      </c>
      <c r="AC857" s="15">
        <f t="shared" si="3312"/>
        <v>0</v>
      </c>
      <c r="AD857" s="15">
        <f t="shared" si="3312"/>
        <v>0</v>
      </c>
      <c r="AE857" s="15">
        <f t="shared" si="3312"/>
        <v>150</v>
      </c>
      <c r="AF857" s="15">
        <f t="shared" si="3312"/>
        <v>0</v>
      </c>
      <c r="AG857" s="15">
        <f t="shared" si="3312"/>
        <v>0</v>
      </c>
      <c r="AH857" s="15">
        <f t="shared" si="3312"/>
        <v>0</v>
      </c>
      <c r="AI857" s="15">
        <f t="shared" si="3312"/>
        <v>0</v>
      </c>
      <c r="AJ857" s="17"/>
      <c r="AK857" s="15">
        <f>AK856</f>
        <v>0</v>
      </c>
      <c r="AL857" s="15">
        <f>AL856</f>
        <v>0</v>
      </c>
      <c r="AM857" s="17"/>
      <c r="AN857" s="15">
        <f t="shared" ref="AN857:AX857" si="3313">AN856</f>
        <v>0</v>
      </c>
      <c r="AO857" s="15">
        <f t="shared" si="3313"/>
        <v>0</v>
      </c>
      <c r="AP857" s="15">
        <f t="shared" si="3313"/>
        <v>0</v>
      </c>
      <c r="AQ857" s="15">
        <f t="shared" si="3313"/>
        <v>0</v>
      </c>
      <c r="AR857" s="15">
        <f t="shared" si="3313"/>
        <v>0</v>
      </c>
      <c r="AS857" s="15">
        <f t="shared" si="3313"/>
        <v>0</v>
      </c>
      <c r="AT857" s="15">
        <f t="shared" si="3313"/>
        <v>0</v>
      </c>
      <c r="AU857" s="15">
        <f t="shared" si="3313"/>
        <v>0</v>
      </c>
      <c r="AV857" s="15">
        <f t="shared" si="3313"/>
        <v>0</v>
      </c>
      <c r="AW857" s="15">
        <f t="shared" si="3313"/>
        <v>0</v>
      </c>
      <c r="AX857" s="15">
        <f t="shared" si="3313"/>
        <v>0</v>
      </c>
      <c r="AY857" s="17"/>
      <c r="AZ857" s="15">
        <f t="shared" si="3303"/>
        <v>6000</v>
      </c>
      <c r="BA857" s="15">
        <f t="shared" si="3304"/>
        <v>6000</v>
      </c>
      <c r="BB857" s="15">
        <v>0</v>
      </c>
      <c r="BC857" s="15">
        <f t="shared" si="3305"/>
        <v>0</v>
      </c>
      <c r="BD857" s="15">
        <f t="shared" si="3306"/>
        <v>0</v>
      </c>
      <c r="BE857" s="15">
        <f t="shared" si="3306"/>
        <v>250</v>
      </c>
      <c r="BF857" s="17"/>
      <c r="BG857" s="15">
        <f t="shared" si="3307"/>
        <v>1000</v>
      </c>
      <c r="BH857" s="15">
        <f t="shared" si="3308"/>
        <v>5000</v>
      </c>
      <c r="BI857" s="17"/>
      <c r="BJ857" s="22">
        <f>G857/G856</f>
        <v>1</v>
      </c>
      <c r="BK857" s="65">
        <f>BK856</f>
        <v>0</v>
      </c>
      <c r="BL857" s="65">
        <f>BL856</f>
        <v>0</v>
      </c>
      <c r="BM857" s="6">
        <f t="shared" si="3016"/>
        <v>118.25000000000001</v>
      </c>
      <c r="BN857" s="8">
        <f t="shared" si="3017"/>
        <v>149.0819326565707</v>
      </c>
      <c r="BO857" s="12">
        <f t="shared" si="3117"/>
        <v>132.77401303206696</v>
      </c>
      <c r="BP857" s="50">
        <f>(1-'#Constant'!$A$3)/($J857*'#Constant'!$B$3/'#Constant'!$C$3^($D857-1)+1)+'#Constant'!$A$3</f>
        <v>0.93162790697674425</v>
      </c>
      <c r="BQ857" s="4">
        <f t="shared" si="3018"/>
        <v>149.0819326565707</v>
      </c>
      <c r="BR857" s="50">
        <f>(1-'#Constant'!$A$3)/($K857*'#Constant'!$B$3/'#Constant'!$C$3^($D857-1)+1)+'#Constant'!$A$3</f>
        <v>0.93162790697674425</v>
      </c>
      <c r="BS857" s="4">
        <f t="shared" si="3019"/>
        <v>149.0819326565707</v>
      </c>
      <c r="BT857"/>
    </row>
    <row r="858" spans="1:72" x14ac:dyDescent="0.3">
      <c r="A858">
        <v>10004</v>
      </c>
      <c r="B858" s="18" t="str">
        <f>VLOOKUP(CONCATENATE("CREATURE_NAME_",A858),[1]Localization_Hero!$A:$E,2,FALSE)</f>
        <v>드라이어드 토템</v>
      </c>
      <c r="C858" t="s">
        <v>78</v>
      </c>
      <c r="D858">
        <v>1</v>
      </c>
      <c r="E858">
        <v>1</v>
      </c>
      <c r="F858" s="18">
        <v>1</v>
      </c>
      <c r="G858" s="10">
        <v>100</v>
      </c>
      <c r="H858" s="10">
        <v>100</v>
      </c>
      <c r="I858" s="10">
        <v>2500</v>
      </c>
      <c r="J858" s="10">
        <v>25</v>
      </c>
      <c r="K858" s="10">
        <v>25</v>
      </c>
      <c r="L858" s="2"/>
      <c r="M858" s="10">
        <v>100</v>
      </c>
      <c r="N858" s="10">
        <v>0</v>
      </c>
      <c r="O858" s="10">
        <v>0</v>
      </c>
      <c r="P858" s="10">
        <v>100</v>
      </c>
      <c r="Q858" s="10">
        <v>0</v>
      </c>
      <c r="R858" s="10">
        <v>0</v>
      </c>
      <c r="S858" s="10">
        <v>0</v>
      </c>
      <c r="T858" s="10">
        <v>150</v>
      </c>
      <c r="U858" s="10">
        <v>0</v>
      </c>
      <c r="V858" s="10">
        <v>0</v>
      </c>
      <c r="W858" s="2"/>
      <c r="X858" s="10">
        <v>100</v>
      </c>
      <c r="Y858" s="10">
        <v>0</v>
      </c>
      <c r="Z858" s="10">
        <v>0</v>
      </c>
      <c r="AA858" s="10">
        <v>100</v>
      </c>
      <c r="AB858" s="10">
        <v>0</v>
      </c>
      <c r="AC858" s="10">
        <v>0</v>
      </c>
      <c r="AD858" s="10">
        <v>0</v>
      </c>
      <c r="AE858" s="10">
        <v>150</v>
      </c>
      <c r="AF858" s="10">
        <v>0</v>
      </c>
      <c r="AG858" s="10">
        <v>0</v>
      </c>
      <c r="AH858" s="10">
        <v>0</v>
      </c>
      <c r="AI858" s="10">
        <v>0</v>
      </c>
      <c r="AJ858" s="3"/>
      <c r="AK858" s="10">
        <v>0</v>
      </c>
      <c r="AL858" s="10">
        <v>0</v>
      </c>
      <c r="AM858" s="3"/>
      <c r="AN858" s="10">
        <v>0</v>
      </c>
      <c r="AO858" s="10">
        <v>0</v>
      </c>
      <c r="AP858" s="10">
        <v>0</v>
      </c>
      <c r="AQ858" s="10">
        <v>0</v>
      </c>
      <c r="AR858" s="10">
        <v>0</v>
      </c>
      <c r="AS858" s="10">
        <v>0</v>
      </c>
      <c r="AT858" s="10">
        <v>0</v>
      </c>
      <c r="AU858" s="10">
        <v>0</v>
      </c>
      <c r="AV858" s="10">
        <v>0</v>
      </c>
      <c r="AW858" s="10">
        <v>0</v>
      </c>
      <c r="AX858" s="10">
        <v>0</v>
      </c>
      <c r="AY858" s="3"/>
      <c r="AZ858" s="10">
        <v>6000</v>
      </c>
      <c r="BA858" s="10">
        <v>6000</v>
      </c>
      <c r="BB858" s="10">
        <v>0</v>
      </c>
      <c r="BC858" s="10">
        <v>0</v>
      </c>
      <c r="BD858" s="10">
        <v>0</v>
      </c>
      <c r="BE858" s="10">
        <v>250</v>
      </c>
      <c r="BF858" s="3"/>
      <c r="BG858" s="10">
        <v>1000</v>
      </c>
      <c r="BH858" s="10">
        <v>0</v>
      </c>
      <c r="BI858" s="3"/>
      <c r="BJ858" s="21">
        <v>1</v>
      </c>
      <c r="BK858" s="65">
        <v>0</v>
      </c>
      <c r="BL858" s="65">
        <v>0</v>
      </c>
      <c r="BM858" s="6">
        <f t="shared" si="3016"/>
        <v>118.25000000000001</v>
      </c>
      <c r="BN858" s="8">
        <f t="shared" si="3017"/>
        <v>149.0819326565707</v>
      </c>
      <c r="BO858" s="12">
        <f t="shared" si="3117"/>
        <v>132.77401303206696</v>
      </c>
      <c r="BP858" s="50">
        <f>(1-'#Constant'!$A$3)/($J858*'#Constant'!$B$3/'#Constant'!$C$3^($D858-1)+1)+'#Constant'!$A$3</f>
        <v>0.93162790697674425</v>
      </c>
      <c r="BQ858" s="4">
        <f t="shared" si="3018"/>
        <v>149.0819326565707</v>
      </c>
      <c r="BR858" s="50">
        <f>(1-'#Constant'!$A$3)/($K858*'#Constant'!$B$3/'#Constant'!$C$3^($D858-1)+1)+'#Constant'!$A$3</f>
        <v>0.93162790697674425</v>
      </c>
      <c r="BS858" s="4">
        <f t="shared" si="3019"/>
        <v>149.0819326565707</v>
      </c>
      <c r="BT858">
        <f>BO858/$BO$4*100</f>
        <v>100.91327609170268</v>
      </c>
    </row>
    <row r="859" spans="1:72" s="13" customFormat="1" ht="17.25" thickBot="1" x14ac:dyDescent="0.35">
      <c r="B859" s="20"/>
      <c r="D859" s="14">
        <v>1</v>
      </c>
      <c r="E859" s="14">
        <v>1</v>
      </c>
      <c r="F859" s="19">
        <v>1</v>
      </c>
      <c r="G859" s="15">
        <f t="shared" ref="G859:H859" si="3314">G858</f>
        <v>100</v>
      </c>
      <c r="H859" s="15">
        <f t="shared" si="3314"/>
        <v>100</v>
      </c>
      <c r="I859" s="15">
        <v>2500</v>
      </c>
      <c r="J859" s="15">
        <v>25</v>
      </c>
      <c r="K859" s="15">
        <v>25</v>
      </c>
      <c r="L859" s="16"/>
      <c r="M859" s="15">
        <f t="shared" ref="M859:V859" si="3315">M858</f>
        <v>100</v>
      </c>
      <c r="N859" s="15">
        <f t="shared" si="3315"/>
        <v>0</v>
      </c>
      <c r="O859" s="15">
        <f t="shared" si="3315"/>
        <v>0</v>
      </c>
      <c r="P859" s="15">
        <v>100</v>
      </c>
      <c r="Q859" s="15">
        <f t="shared" si="3315"/>
        <v>0</v>
      </c>
      <c r="R859" s="15">
        <f t="shared" si="3315"/>
        <v>0</v>
      </c>
      <c r="S859" s="15">
        <f t="shared" si="3315"/>
        <v>0</v>
      </c>
      <c r="T859" s="15">
        <f t="shared" si="3315"/>
        <v>150</v>
      </c>
      <c r="U859" s="15">
        <f t="shared" si="3315"/>
        <v>0</v>
      </c>
      <c r="V859" s="15">
        <f t="shared" si="3315"/>
        <v>0</v>
      </c>
      <c r="W859" s="16"/>
      <c r="X859" s="15">
        <f t="shared" ref="X859:AI859" si="3316">X858</f>
        <v>100</v>
      </c>
      <c r="Y859" s="15">
        <f t="shared" si="3316"/>
        <v>0</v>
      </c>
      <c r="Z859" s="15">
        <f t="shared" si="3316"/>
        <v>0</v>
      </c>
      <c r="AA859" s="15">
        <v>100</v>
      </c>
      <c r="AB859" s="15">
        <f t="shared" si="3316"/>
        <v>0</v>
      </c>
      <c r="AC859" s="15">
        <f t="shared" si="3316"/>
        <v>0</v>
      </c>
      <c r="AD859" s="15">
        <f t="shared" si="3316"/>
        <v>0</v>
      </c>
      <c r="AE859" s="15">
        <f t="shared" si="3316"/>
        <v>150</v>
      </c>
      <c r="AF859" s="15">
        <f t="shared" si="3316"/>
        <v>0</v>
      </c>
      <c r="AG859" s="15">
        <f t="shared" si="3316"/>
        <v>0</v>
      </c>
      <c r="AH859" s="15">
        <f t="shared" si="3316"/>
        <v>0</v>
      </c>
      <c r="AI859" s="15">
        <f t="shared" si="3316"/>
        <v>0</v>
      </c>
      <c r="AJ859" s="17"/>
      <c r="AK859" s="15">
        <f>AK858</f>
        <v>0</v>
      </c>
      <c r="AL859" s="15">
        <f>AL858</f>
        <v>0</v>
      </c>
      <c r="AM859" s="17"/>
      <c r="AN859" s="15">
        <f t="shared" ref="AN859:AX859" si="3317">AN858</f>
        <v>0</v>
      </c>
      <c r="AO859" s="15">
        <f t="shared" si="3317"/>
        <v>0</v>
      </c>
      <c r="AP859" s="15">
        <f t="shared" si="3317"/>
        <v>0</v>
      </c>
      <c r="AQ859" s="15">
        <f t="shared" si="3317"/>
        <v>0</v>
      </c>
      <c r="AR859" s="15">
        <f t="shared" si="3317"/>
        <v>0</v>
      </c>
      <c r="AS859" s="15">
        <f t="shared" si="3317"/>
        <v>0</v>
      </c>
      <c r="AT859" s="15">
        <f t="shared" si="3317"/>
        <v>0</v>
      </c>
      <c r="AU859" s="15">
        <f t="shared" si="3317"/>
        <v>0</v>
      </c>
      <c r="AV859" s="15">
        <f t="shared" si="3317"/>
        <v>0</v>
      </c>
      <c r="AW859" s="15">
        <f t="shared" si="3317"/>
        <v>0</v>
      </c>
      <c r="AX859" s="15">
        <f t="shared" si="3317"/>
        <v>0</v>
      </c>
      <c r="AY859" s="17"/>
      <c r="AZ859" s="15">
        <f t="shared" si="3303"/>
        <v>6000</v>
      </c>
      <c r="BA859" s="15">
        <f t="shared" si="3304"/>
        <v>6000</v>
      </c>
      <c r="BB859" s="15">
        <v>0</v>
      </c>
      <c r="BC859" s="15">
        <f t="shared" si="3305"/>
        <v>0</v>
      </c>
      <c r="BD859" s="15">
        <f t="shared" si="3306"/>
        <v>0</v>
      </c>
      <c r="BE859" s="15">
        <f t="shared" si="3306"/>
        <v>250</v>
      </c>
      <c r="BF859" s="17"/>
      <c r="BG859" s="15">
        <f t="shared" si="3307"/>
        <v>1000</v>
      </c>
      <c r="BH859" s="15">
        <f t="shared" si="3308"/>
        <v>0</v>
      </c>
      <c r="BI859" s="17"/>
      <c r="BJ859" s="22">
        <f>G859/G858</f>
        <v>1</v>
      </c>
      <c r="BK859" s="65">
        <f t="shared" ref="BK859:BL861" si="3318">BK858</f>
        <v>0</v>
      </c>
      <c r="BL859" s="65">
        <f t="shared" si="3318"/>
        <v>0</v>
      </c>
      <c r="BM859" s="6">
        <f t="shared" si="3016"/>
        <v>118.25000000000001</v>
      </c>
      <c r="BN859" s="8">
        <f t="shared" si="3017"/>
        <v>149.0819326565707</v>
      </c>
      <c r="BO859" s="12">
        <f t="shared" si="3117"/>
        <v>132.77401303206696</v>
      </c>
      <c r="BP859" s="50">
        <f>(1-'#Constant'!$A$3)/($J859*'#Constant'!$B$3/'#Constant'!$C$3^($D859-1)+1)+'#Constant'!$A$3</f>
        <v>0.93162790697674425</v>
      </c>
      <c r="BQ859" s="4">
        <f t="shared" si="3018"/>
        <v>149.0819326565707</v>
      </c>
      <c r="BR859" s="50">
        <f>(1-'#Constant'!$A$3)/($K859*'#Constant'!$B$3/'#Constant'!$C$3^($D859-1)+1)+'#Constant'!$A$3</f>
        <v>0.93162790697674425</v>
      </c>
      <c r="BS859" s="4">
        <f t="shared" si="3019"/>
        <v>149.0819326565707</v>
      </c>
      <c r="BT859"/>
    </row>
    <row r="860" spans="1:72" x14ac:dyDescent="0.3">
      <c r="A860">
        <v>10005</v>
      </c>
      <c r="B860" s="18" t="str">
        <f>VLOOKUP(CONCATENATE("CREATURE_NAME_",A860),[1]Localization_Hero!$A:$E,2,FALSE)</f>
        <v>얼음 드라이어드 창지기</v>
      </c>
      <c r="C860" t="s">
        <v>77</v>
      </c>
      <c r="D860">
        <v>1</v>
      </c>
      <c r="E860">
        <v>1</v>
      </c>
      <c r="F860" s="18">
        <v>1</v>
      </c>
      <c r="G860" s="10">
        <v>100</v>
      </c>
      <c r="H860" s="10">
        <v>100</v>
      </c>
      <c r="I860" s="10">
        <v>2500</v>
      </c>
      <c r="J860" s="10">
        <v>25</v>
      </c>
      <c r="K860" s="10">
        <v>25</v>
      </c>
      <c r="L860" s="2"/>
      <c r="M860" s="10">
        <v>100</v>
      </c>
      <c r="N860" s="10">
        <v>0</v>
      </c>
      <c r="O860" s="10">
        <v>0</v>
      </c>
      <c r="P860" s="10">
        <v>100</v>
      </c>
      <c r="Q860" s="10">
        <v>0</v>
      </c>
      <c r="R860" s="10">
        <v>0</v>
      </c>
      <c r="S860" s="10">
        <v>0</v>
      </c>
      <c r="T860" s="10">
        <v>150</v>
      </c>
      <c r="U860" s="10">
        <v>0</v>
      </c>
      <c r="V860" s="10">
        <v>0</v>
      </c>
      <c r="W860" s="2"/>
      <c r="X860" s="10">
        <v>100</v>
      </c>
      <c r="Y860" s="10">
        <v>0</v>
      </c>
      <c r="Z860" s="10">
        <v>0</v>
      </c>
      <c r="AA860" s="10">
        <v>100</v>
      </c>
      <c r="AB860" s="10">
        <v>0</v>
      </c>
      <c r="AC860" s="10">
        <v>0</v>
      </c>
      <c r="AD860" s="10">
        <v>0</v>
      </c>
      <c r="AE860" s="10">
        <v>150</v>
      </c>
      <c r="AF860" s="10">
        <v>0</v>
      </c>
      <c r="AG860" s="10">
        <v>0</v>
      </c>
      <c r="AH860" s="10">
        <v>0</v>
      </c>
      <c r="AI860" s="10">
        <v>0</v>
      </c>
      <c r="AJ860" s="3"/>
      <c r="AK860" s="10">
        <v>0</v>
      </c>
      <c r="AL860" s="10">
        <v>0</v>
      </c>
      <c r="AM860" s="3"/>
      <c r="AN860" s="10">
        <v>0</v>
      </c>
      <c r="AO860" s="10">
        <v>0</v>
      </c>
      <c r="AP860" s="10">
        <v>0</v>
      </c>
      <c r="AQ860" s="10">
        <v>0</v>
      </c>
      <c r="AR860" s="10">
        <v>0</v>
      </c>
      <c r="AS860" s="10">
        <v>0</v>
      </c>
      <c r="AT860" s="10">
        <v>0</v>
      </c>
      <c r="AU860" s="10">
        <v>0</v>
      </c>
      <c r="AV860" s="10">
        <v>0</v>
      </c>
      <c r="AW860" s="10">
        <v>0</v>
      </c>
      <c r="AX860" s="10">
        <v>0</v>
      </c>
      <c r="AY860" s="3"/>
      <c r="AZ860" s="10">
        <v>6000</v>
      </c>
      <c r="BA860" s="10">
        <v>6000</v>
      </c>
      <c r="BB860" s="10">
        <v>0</v>
      </c>
      <c r="BC860" s="10">
        <v>0</v>
      </c>
      <c r="BD860" s="10">
        <v>0</v>
      </c>
      <c r="BE860" s="10">
        <v>250</v>
      </c>
      <c r="BF860" s="3"/>
      <c r="BG860" s="10">
        <v>1000</v>
      </c>
      <c r="BH860" s="10">
        <v>5000</v>
      </c>
      <c r="BI860" s="3"/>
      <c r="BJ860" s="21">
        <v>1</v>
      </c>
      <c r="BK860" s="65">
        <v>0</v>
      </c>
      <c r="BL860" s="65">
        <v>0</v>
      </c>
      <c r="BM860" s="6">
        <f t="shared" si="3016"/>
        <v>118.25000000000001</v>
      </c>
      <c r="BN860" s="8">
        <f t="shared" si="3017"/>
        <v>149.0819326565707</v>
      </c>
      <c r="BO860" s="12">
        <f t="shared" ref="BO860:BO865" si="3319">SQRT(BM860*BN860)</f>
        <v>132.77401303206696</v>
      </c>
      <c r="BP860" s="50">
        <f>(1-'#Constant'!$A$3)/($J860*'#Constant'!$B$3/'#Constant'!$C$3^($D860-1)+1)+'#Constant'!$A$3</f>
        <v>0.93162790697674425</v>
      </c>
      <c r="BQ860" s="4">
        <f t="shared" si="3018"/>
        <v>149.0819326565707</v>
      </c>
      <c r="BR860" s="50">
        <f>(1-'#Constant'!$A$3)/($K860*'#Constant'!$B$3/'#Constant'!$C$3^($D860-1)+1)+'#Constant'!$A$3</f>
        <v>0.93162790697674425</v>
      </c>
      <c r="BS860" s="4">
        <f t="shared" si="3019"/>
        <v>149.0819326565707</v>
      </c>
      <c r="BT860">
        <f>BO860/$BO$4*100</f>
        <v>100.91327609170268</v>
      </c>
    </row>
    <row r="861" spans="1:72" s="13" customFormat="1" ht="17.25" thickBot="1" x14ac:dyDescent="0.35">
      <c r="B861" s="20"/>
      <c r="D861" s="14">
        <v>1</v>
      </c>
      <c r="E861" s="14">
        <v>1</v>
      </c>
      <c r="F861" s="19">
        <v>1</v>
      </c>
      <c r="G861" s="15">
        <f t="shared" ref="G861:H861" si="3320">G860</f>
        <v>100</v>
      </c>
      <c r="H861" s="15">
        <f t="shared" si="3320"/>
        <v>100</v>
      </c>
      <c r="I861" s="15">
        <v>2500</v>
      </c>
      <c r="J861" s="15">
        <v>25</v>
      </c>
      <c r="K861" s="15">
        <v>25</v>
      </c>
      <c r="L861" s="16"/>
      <c r="M861" s="15">
        <f t="shared" ref="M861:O861" si="3321">M860</f>
        <v>100</v>
      </c>
      <c r="N861" s="15">
        <f t="shared" si="3321"/>
        <v>0</v>
      </c>
      <c r="O861" s="15">
        <f t="shared" si="3321"/>
        <v>0</v>
      </c>
      <c r="P861" s="15">
        <v>100</v>
      </c>
      <c r="Q861" s="15">
        <f t="shared" ref="Q861:V861" si="3322">Q860</f>
        <v>0</v>
      </c>
      <c r="R861" s="15">
        <f t="shared" si="3322"/>
        <v>0</v>
      </c>
      <c r="S861" s="15">
        <f t="shared" si="3322"/>
        <v>0</v>
      </c>
      <c r="T861" s="15">
        <f t="shared" si="3322"/>
        <v>150</v>
      </c>
      <c r="U861" s="15">
        <f t="shared" si="3322"/>
        <v>0</v>
      </c>
      <c r="V861" s="15">
        <f t="shared" si="3322"/>
        <v>0</v>
      </c>
      <c r="W861" s="16"/>
      <c r="X861" s="15">
        <f t="shared" ref="X861:Z861" si="3323">X860</f>
        <v>100</v>
      </c>
      <c r="Y861" s="15">
        <f t="shared" si="3323"/>
        <v>0</v>
      </c>
      <c r="Z861" s="15">
        <f t="shared" si="3323"/>
        <v>0</v>
      </c>
      <c r="AA861" s="15">
        <v>100</v>
      </c>
      <c r="AB861" s="15">
        <f t="shared" ref="AB861:AI861" si="3324">AB860</f>
        <v>0</v>
      </c>
      <c r="AC861" s="15">
        <f t="shared" si="3324"/>
        <v>0</v>
      </c>
      <c r="AD861" s="15">
        <f t="shared" si="3324"/>
        <v>0</v>
      </c>
      <c r="AE861" s="15">
        <f t="shared" si="3324"/>
        <v>150</v>
      </c>
      <c r="AF861" s="15">
        <f t="shared" si="3324"/>
        <v>0</v>
      </c>
      <c r="AG861" s="15">
        <f t="shared" si="3324"/>
        <v>0</v>
      </c>
      <c r="AH861" s="15">
        <f t="shared" si="3324"/>
        <v>0</v>
      </c>
      <c r="AI861" s="15">
        <f t="shared" si="3324"/>
        <v>0</v>
      </c>
      <c r="AJ861" s="17"/>
      <c r="AK861" s="15">
        <f>AK860</f>
        <v>0</v>
      </c>
      <c r="AL861" s="15">
        <f>AL860</f>
        <v>0</v>
      </c>
      <c r="AM861" s="17"/>
      <c r="AN861" s="15">
        <f t="shared" ref="AN861:AX861" si="3325">AN860</f>
        <v>0</v>
      </c>
      <c r="AO861" s="15">
        <f t="shared" si="3325"/>
        <v>0</v>
      </c>
      <c r="AP861" s="15">
        <f t="shared" si="3325"/>
        <v>0</v>
      </c>
      <c r="AQ861" s="15">
        <f t="shared" si="3325"/>
        <v>0</v>
      </c>
      <c r="AR861" s="15">
        <f t="shared" si="3325"/>
        <v>0</v>
      </c>
      <c r="AS861" s="15">
        <f t="shared" si="3325"/>
        <v>0</v>
      </c>
      <c r="AT861" s="15">
        <f t="shared" si="3325"/>
        <v>0</v>
      </c>
      <c r="AU861" s="15">
        <f t="shared" si="3325"/>
        <v>0</v>
      </c>
      <c r="AV861" s="15">
        <f t="shared" si="3325"/>
        <v>0</v>
      </c>
      <c r="AW861" s="15">
        <f t="shared" si="3325"/>
        <v>0</v>
      </c>
      <c r="AX861" s="15">
        <f t="shared" si="3325"/>
        <v>0</v>
      </c>
      <c r="AY861" s="17"/>
      <c r="AZ861" s="15">
        <f t="shared" ref="AZ861:BE861" si="3326">AZ860</f>
        <v>6000</v>
      </c>
      <c r="BA861" s="15">
        <f t="shared" si="3326"/>
        <v>6000</v>
      </c>
      <c r="BB861" s="15">
        <v>0</v>
      </c>
      <c r="BC861" s="15">
        <f t="shared" si="3326"/>
        <v>0</v>
      </c>
      <c r="BD861" s="15">
        <f t="shared" si="3326"/>
        <v>0</v>
      </c>
      <c r="BE861" s="15">
        <f t="shared" si="3326"/>
        <v>250</v>
      </c>
      <c r="BF861" s="17"/>
      <c r="BG861" s="15">
        <f t="shared" ref="BG861:BH861" si="3327">BG860</f>
        <v>1000</v>
      </c>
      <c r="BH861" s="15">
        <f t="shared" si="3327"/>
        <v>5000</v>
      </c>
      <c r="BI861" s="17"/>
      <c r="BJ861" s="22">
        <f>G861/G860</f>
        <v>1</v>
      </c>
      <c r="BK861" s="65">
        <f t="shared" si="3318"/>
        <v>0</v>
      </c>
      <c r="BL861" s="65">
        <f t="shared" si="3318"/>
        <v>0</v>
      </c>
      <c r="BM861" s="6">
        <f t="shared" si="3016"/>
        <v>118.25000000000001</v>
      </c>
      <c r="BN861" s="8">
        <f t="shared" si="3017"/>
        <v>149.0819326565707</v>
      </c>
      <c r="BO861" s="12">
        <f t="shared" si="3319"/>
        <v>132.77401303206696</v>
      </c>
      <c r="BP861" s="50">
        <f>(1-'#Constant'!$A$3)/($J861*'#Constant'!$B$3/'#Constant'!$C$3^($D861-1)+1)+'#Constant'!$A$3</f>
        <v>0.93162790697674425</v>
      </c>
      <c r="BQ861" s="4">
        <f t="shared" si="3018"/>
        <v>149.0819326565707</v>
      </c>
      <c r="BR861" s="50">
        <f>(1-'#Constant'!$A$3)/($K861*'#Constant'!$B$3/'#Constant'!$C$3^($D861-1)+1)+'#Constant'!$A$3</f>
        <v>0.93162790697674425</v>
      </c>
      <c r="BS861" s="4">
        <f t="shared" si="3019"/>
        <v>149.0819326565707</v>
      </c>
      <c r="BT861"/>
    </row>
    <row r="862" spans="1:72" x14ac:dyDescent="0.3">
      <c r="A862">
        <v>10006</v>
      </c>
      <c r="B862" s="18" t="str">
        <f>VLOOKUP(CONCATENATE("CREATURE_NAME_",A862),[1]Localization_Hero!$A:$E,2,FALSE)</f>
        <v>얼음 드라이어드 악사</v>
      </c>
      <c r="C862" t="s">
        <v>78</v>
      </c>
      <c r="D862">
        <v>1</v>
      </c>
      <c r="E862">
        <v>1</v>
      </c>
      <c r="F862" s="18">
        <v>1</v>
      </c>
      <c r="G862" s="10">
        <v>100</v>
      </c>
      <c r="H862" s="10">
        <v>100</v>
      </c>
      <c r="I862" s="10">
        <v>2500</v>
      </c>
      <c r="J862" s="10">
        <v>25</v>
      </c>
      <c r="K862" s="10">
        <v>25</v>
      </c>
      <c r="L862" s="2"/>
      <c r="M862" s="10">
        <v>100</v>
      </c>
      <c r="N862" s="10">
        <v>0</v>
      </c>
      <c r="O862" s="10">
        <v>0</v>
      </c>
      <c r="P862" s="10">
        <v>100</v>
      </c>
      <c r="Q862" s="10">
        <v>0</v>
      </c>
      <c r="R862" s="10">
        <v>0</v>
      </c>
      <c r="S862" s="10">
        <v>0</v>
      </c>
      <c r="T862" s="10">
        <v>150</v>
      </c>
      <c r="U862" s="10">
        <v>0</v>
      </c>
      <c r="V862" s="10">
        <v>0</v>
      </c>
      <c r="W862" s="2"/>
      <c r="X862" s="10">
        <v>100</v>
      </c>
      <c r="Y862" s="10">
        <v>0</v>
      </c>
      <c r="Z862" s="10">
        <v>0</v>
      </c>
      <c r="AA862" s="10">
        <v>100</v>
      </c>
      <c r="AB862" s="10">
        <v>0</v>
      </c>
      <c r="AC862" s="10">
        <v>0</v>
      </c>
      <c r="AD862" s="10">
        <v>0</v>
      </c>
      <c r="AE862" s="10">
        <v>150</v>
      </c>
      <c r="AF862" s="10">
        <v>0</v>
      </c>
      <c r="AG862" s="10">
        <v>0</v>
      </c>
      <c r="AH862" s="10">
        <v>0</v>
      </c>
      <c r="AI862" s="10">
        <v>0</v>
      </c>
      <c r="AJ862" s="3"/>
      <c r="AK862" s="10">
        <v>0</v>
      </c>
      <c r="AL862" s="10">
        <v>0</v>
      </c>
      <c r="AM862" s="3"/>
      <c r="AN862" s="10">
        <v>0</v>
      </c>
      <c r="AO862" s="10">
        <v>0</v>
      </c>
      <c r="AP862" s="10">
        <v>0</v>
      </c>
      <c r="AQ862" s="10">
        <v>0</v>
      </c>
      <c r="AR862" s="10">
        <v>0</v>
      </c>
      <c r="AS862" s="10">
        <v>0</v>
      </c>
      <c r="AT862" s="10">
        <v>0</v>
      </c>
      <c r="AU862" s="10">
        <v>0</v>
      </c>
      <c r="AV862" s="10">
        <v>0</v>
      </c>
      <c r="AW862" s="10">
        <v>0</v>
      </c>
      <c r="AX862" s="10">
        <v>0</v>
      </c>
      <c r="AY862" s="3"/>
      <c r="AZ862" s="10">
        <v>6000</v>
      </c>
      <c r="BA862" s="10">
        <v>6000</v>
      </c>
      <c r="BB862" s="10">
        <v>0</v>
      </c>
      <c r="BC862" s="10">
        <v>0</v>
      </c>
      <c r="BD862" s="10">
        <v>0</v>
      </c>
      <c r="BE862" s="10">
        <v>250</v>
      </c>
      <c r="BF862" s="3"/>
      <c r="BG862" s="10">
        <v>1000</v>
      </c>
      <c r="BH862" s="10">
        <v>5000</v>
      </c>
      <c r="BI862" s="3"/>
      <c r="BJ862" s="21">
        <v>1</v>
      </c>
      <c r="BK862" s="65">
        <v>0</v>
      </c>
      <c r="BL862" s="65">
        <v>0</v>
      </c>
      <c r="BM862" s="6">
        <f t="shared" si="3016"/>
        <v>118.25000000000001</v>
      </c>
      <c r="BN862" s="8">
        <f t="shared" si="3017"/>
        <v>149.0819326565707</v>
      </c>
      <c r="BO862" s="12">
        <f t="shared" si="3319"/>
        <v>132.77401303206696</v>
      </c>
      <c r="BP862" s="50">
        <f>(1-'#Constant'!$A$3)/($J862*'#Constant'!$B$3/'#Constant'!$C$3^($D862-1)+1)+'#Constant'!$A$3</f>
        <v>0.93162790697674425</v>
      </c>
      <c r="BQ862" s="4">
        <f t="shared" si="3018"/>
        <v>149.0819326565707</v>
      </c>
      <c r="BR862" s="50">
        <f>(1-'#Constant'!$A$3)/($K862*'#Constant'!$B$3/'#Constant'!$C$3^($D862-1)+1)+'#Constant'!$A$3</f>
        <v>0.93162790697674425</v>
      </c>
      <c r="BS862" s="4">
        <f t="shared" si="3019"/>
        <v>149.0819326565707</v>
      </c>
      <c r="BT862">
        <f>BO862/$BO$4*100</f>
        <v>100.91327609170268</v>
      </c>
    </row>
    <row r="863" spans="1:72" s="13" customFormat="1" ht="17.25" thickBot="1" x14ac:dyDescent="0.35">
      <c r="B863" s="20"/>
      <c r="D863" s="14">
        <v>1</v>
      </c>
      <c r="E863" s="14">
        <v>1</v>
      </c>
      <c r="F863" s="19">
        <v>1</v>
      </c>
      <c r="G863" s="15">
        <f t="shared" ref="G863:H863" si="3328">G862</f>
        <v>100</v>
      </c>
      <c r="H863" s="15">
        <f t="shared" si="3328"/>
        <v>100</v>
      </c>
      <c r="I863" s="15">
        <v>2500</v>
      </c>
      <c r="J863" s="15">
        <v>25</v>
      </c>
      <c r="K863" s="15">
        <v>25</v>
      </c>
      <c r="L863" s="16"/>
      <c r="M863" s="15">
        <f t="shared" ref="M863:O863" si="3329">M862</f>
        <v>100</v>
      </c>
      <c r="N863" s="15">
        <f t="shared" si="3329"/>
        <v>0</v>
      </c>
      <c r="O863" s="15">
        <f t="shared" si="3329"/>
        <v>0</v>
      </c>
      <c r="P863" s="15">
        <v>100</v>
      </c>
      <c r="Q863" s="15">
        <f t="shared" ref="Q863:V863" si="3330">Q862</f>
        <v>0</v>
      </c>
      <c r="R863" s="15">
        <f t="shared" si="3330"/>
        <v>0</v>
      </c>
      <c r="S863" s="15">
        <f t="shared" si="3330"/>
        <v>0</v>
      </c>
      <c r="T863" s="15">
        <f t="shared" si="3330"/>
        <v>150</v>
      </c>
      <c r="U863" s="15">
        <f t="shared" si="3330"/>
        <v>0</v>
      </c>
      <c r="V863" s="15">
        <f t="shared" si="3330"/>
        <v>0</v>
      </c>
      <c r="W863" s="16"/>
      <c r="X863" s="15">
        <f t="shared" ref="X863:Z863" si="3331">X862</f>
        <v>100</v>
      </c>
      <c r="Y863" s="15">
        <f t="shared" si="3331"/>
        <v>0</v>
      </c>
      <c r="Z863" s="15">
        <f t="shared" si="3331"/>
        <v>0</v>
      </c>
      <c r="AA863" s="15">
        <v>100</v>
      </c>
      <c r="AB863" s="15">
        <f t="shared" ref="AB863:AI863" si="3332">AB862</f>
        <v>0</v>
      </c>
      <c r="AC863" s="15">
        <f t="shared" si="3332"/>
        <v>0</v>
      </c>
      <c r="AD863" s="15">
        <f t="shared" si="3332"/>
        <v>0</v>
      </c>
      <c r="AE863" s="15">
        <f t="shared" si="3332"/>
        <v>150</v>
      </c>
      <c r="AF863" s="15">
        <f t="shared" si="3332"/>
        <v>0</v>
      </c>
      <c r="AG863" s="15">
        <f t="shared" si="3332"/>
        <v>0</v>
      </c>
      <c r="AH863" s="15">
        <f t="shared" si="3332"/>
        <v>0</v>
      </c>
      <c r="AI863" s="15">
        <f t="shared" si="3332"/>
        <v>0</v>
      </c>
      <c r="AJ863" s="17"/>
      <c r="AK863" s="15">
        <f>AK862</f>
        <v>0</v>
      </c>
      <c r="AL863" s="15">
        <f>AL862</f>
        <v>0</v>
      </c>
      <c r="AM863" s="17"/>
      <c r="AN863" s="15">
        <f t="shared" ref="AN863:AX863" si="3333">AN862</f>
        <v>0</v>
      </c>
      <c r="AO863" s="15">
        <f t="shared" si="3333"/>
        <v>0</v>
      </c>
      <c r="AP863" s="15">
        <f t="shared" si="3333"/>
        <v>0</v>
      </c>
      <c r="AQ863" s="15">
        <f t="shared" si="3333"/>
        <v>0</v>
      </c>
      <c r="AR863" s="15">
        <f t="shared" si="3333"/>
        <v>0</v>
      </c>
      <c r="AS863" s="15">
        <f t="shared" si="3333"/>
        <v>0</v>
      </c>
      <c r="AT863" s="15">
        <f t="shared" si="3333"/>
        <v>0</v>
      </c>
      <c r="AU863" s="15">
        <f t="shared" si="3333"/>
        <v>0</v>
      </c>
      <c r="AV863" s="15">
        <f t="shared" si="3333"/>
        <v>0</v>
      </c>
      <c r="AW863" s="15">
        <f t="shared" si="3333"/>
        <v>0</v>
      </c>
      <c r="AX863" s="15">
        <f t="shared" si="3333"/>
        <v>0</v>
      </c>
      <c r="AY863" s="17"/>
      <c r="AZ863" s="15">
        <f t="shared" ref="AZ863:BE865" si="3334">AZ862</f>
        <v>6000</v>
      </c>
      <c r="BA863" s="15">
        <f t="shared" si="3334"/>
        <v>6000</v>
      </c>
      <c r="BB863" s="15">
        <v>0</v>
      </c>
      <c r="BC863" s="15">
        <f t="shared" si="3334"/>
        <v>0</v>
      </c>
      <c r="BD863" s="15">
        <f t="shared" si="3334"/>
        <v>0</v>
      </c>
      <c r="BE863" s="15">
        <f t="shared" si="3334"/>
        <v>250</v>
      </c>
      <c r="BF863" s="17"/>
      <c r="BG863" s="15">
        <f t="shared" ref="BG863:BH865" si="3335">BG862</f>
        <v>1000</v>
      </c>
      <c r="BH863" s="15">
        <f t="shared" si="3335"/>
        <v>5000</v>
      </c>
      <c r="BI863" s="17"/>
      <c r="BJ863" s="22">
        <f>G863/G862</f>
        <v>1</v>
      </c>
      <c r="BK863" s="65">
        <f>BK862</f>
        <v>0</v>
      </c>
      <c r="BL863" s="65">
        <f>BL862</f>
        <v>0</v>
      </c>
      <c r="BM863" s="6">
        <f t="shared" si="3016"/>
        <v>118.25000000000001</v>
      </c>
      <c r="BN863" s="8">
        <f t="shared" si="3017"/>
        <v>149.0819326565707</v>
      </c>
      <c r="BO863" s="12">
        <f t="shared" si="3319"/>
        <v>132.77401303206696</v>
      </c>
      <c r="BP863" s="50">
        <f>(1-'#Constant'!$A$3)/($J863*'#Constant'!$B$3/'#Constant'!$C$3^($D863-1)+1)+'#Constant'!$A$3</f>
        <v>0.93162790697674425</v>
      </c>
      <c r="BQ863" s="4">
        <f t="shared" si="3018"/>
        <v>149.0819326565707</v>
      </c>
      <c r="BR863" s="50">
        <f>(1-'#Constant'!$A$3)/($K863*'#Constant'!$B$3/'#Constant'!$C$3^($D863-1)+1)+'#Constant'!$A$3</f>
        <v>0.93162790697674425</v>
      </c>
      <c r="BS863" s="4">
        <f t="shared" si="3019"/>
        <v>149.0819326565707</v>
      </c>
      <c r="BT863"/>
    </row>
    <row r="864" spans="1:72" x14ac:dyDescent="0.3">
      <c r="A864">
        <v>10007</v>
      </c>
      <c r="B864" s="18" t="str">
        <f>VLOOKUP(CONCATENATE("CREATURE_NAME_",A864),[1]Localization_Hero!$A:$E,2,FALSE)</f>
        <v>얼음 드라이어드 궁수</v>
      </c>
      <c r="C864" t="s">
        <v>82</v>
      </c>
      <c r="D864">
        <v>1</v>
      </c>
      <c r="E864">
        <v>1</v>
      </c>
      <c r="F864" s="18">
        <v>1</v>
      </c>
      <c r="G864" s="10">
        <v>100</v>
      </c>
      <c r="H864" s="10">
        <v>100</v>
      </c>
      <c r="I864" s="10">
        <v>2500</v>
      </c>
      <c r="J864" s="10">
        <v>25</v>
      </c>
      <c r="K864" s="10">
        <v>25</v>
      </c>
      <c r="L864" s="2"/>
      <c r="M864" s="10">
        <v>100</v>
      </c>
      <c r="N864" s="10">
        <v>0</v>
      </c>
      <c r="O864" s="10">
        <v>0</v>
      </c>
      <c r="P864" s="10">
        <v>100</v>
      </c>
      <c r="Q864" s="10">
        <v>0</v>
      </c>
      <c r="R864" s="10">
        <v>0</v>
      </c>
      <c r="S864" s="10">
        <v>0</v>
      </c>
      <c r="T864" s="10">
        <v>150</v>
      </c>
      <c r="U864" s="10">
        <v>0</v>
      </c>
      <c r="V864" s="10">
        <v>0</v>
      </c>
      <c r="W864" s="2"/>
      <c r="X864" s="10">
        <v>100</v>
      </c>
      <c r="Y864" s="10">
        <v>0</v>
      </c>
      <c r="Z864" s="10">
        <v>0</v>
      </c>
      <c r="AA864" s="10">
        <v>100</v>
      </c>
      <c r="AB864" s="10">
        <v>0</v>
      </c>
      <c r="AC864" s="10">
        <v>0</v>
      </c>
      <c r="AD864" s="10">
        <v>0</v>
      </c>
      <c r="AE864" s="10">
        <v>150</v>
      </c>
      <c r="AF864" s="10">
        <v>0</v>
      </c>
      <c r="AG864" s="10">
        <v>0</v>
      </c>
      <c r="AH864" s="10">
        <v>0</v>
      </c>
      <c r="AI864" s="10">
        <v>0</v>
      </c>
      <c r="AJ864" s="3"/>
      <c r="AK864" s="10">
        <v>0</v>
      </c>
      <c r="AL864" s="10">
        <v>0</v>
      </c>
      <c r="AM864" s="3"/>
      <c r="AN864" s="10">
        <v>0</v>
      </c>
      <c r="AO864" s="10">
        <v>0</v>
      </c>
      <c r="AP864" s="10">
        <v>0</v>
      </c>
      <c r="AQ864" s="10">
        <v>0</v>
      </c>
      <c r="AR864" s="10">
        <v>0</v>
      </c>
      <c r="AS864" s="10">
        <v>0</v>
      </c>
      <c r="AT864" s="10">
        <v>0</v>
      </c>
      <c r="AU864" s="10">
        <v>0</v>
      </c>
      <c r="AV864" s="10">
        <v>0</v>
      </c>
      <c r="AW864" s="10">
        <v>0</v>
      </c>
      <c r="AX864" s="10">
        <v>0</v>
      </c>
      <c r="AY864" s="3"/>
      <c r="AZ864" s="10">
        <v>6000</v>
      </c>
      <c r="BA864" s="10">
        <v>6000</v>
      </c>
      <c r="BB864" s="10">
        <v>0</v>
      </c>
      <c r="BC864" s="10">
        <v>0</v>
      </c>
      <c r="BD864" s="10">
        <v>0</v>
      </c>
      <c r="BE864" s="10">
        <v>250</v>
      </c>
      <c r="BF864" s="3"/>
      <c r="BG864" s="10">
        <v>1000</v>
      </c>
      <c r="BH864" s="10">
        <v>5000</v>
      </c>
      <c r="BI864" s="3"/>
      <c r="BJ864" s="21">
        <v>1</v>
      </c>
      <c r="BK864" s="65">
        <v>0</v>
      </c>
      <c r="BL864" s="65">
        <v>0</v>
      </c>
      <c r="BM864" s="6">
        <f t="shared" ref="BM864:BM935" si="3336">MAX(G864*(1+M864/1000*(1+O864/1000))*(1+0.5*T864/1000)*(1+0.25*S864/1000),(H864*(1+X864/1000*(1+Z864/1000))*(1+0.5*AE864/1000)*(1+0.25*AD864/1000)))*BG864/1000</f>
        <v>118.25000000000001</v>
      </c>
      <c r="BN864" s="8">
        <f t="shared" ref="BN864:BN935" si="3337">(BQ864+BS864)/2*(1+AI864/2000)*(1+AH864/2000)*(1+AN864/2000)*(1+AK864/2000)</f>
        <v>149.0819326565707</v>
      </c>
      <c r="BO864" s="12">
        <f t="shared" si="3319"/>
        <v>132.77401303206696</v>
      </c>
      <c r="BP864" s="50">
        <f>(1-'#Constant'!$A$3)/($J864*'#Constant'!$B$3/'#Constant'!$C$3^($D864-1)+1)+'#Constant'!$A$3</f>
        <v>0.93162790697674425</v>
      </c>
      <c r="BQ864" s="4">
        <f t="shared" ref="BQ864:BQ935" si="3338">I864/(BP864*(1-Q864/1000*(0.5+R864/1000))*(1-P864/1000)*(1-V864/1000)*(1+U864/1000))/20</f>
        <v>149.0819326565707</v>
      </c>
      <c r="BR864" s="50">
        <f>(1-'#Constant'!$A$3)/($K864*'#Constant'!$B$3/'#Constant'!$C$3^($D864-1)+1)+'#Constant'!$A$3</f>
        <v>0.93162790697674425</v>
      </c>
      <c r="BS864" s="4">
        <f t="shared" ref="BS864:BS935" si="3339">I864/(BR864*(1-AB864/1000*(0.5+AC864/1000))*(1-AA864/1000)*(1-AG864/1000)*(1+AF864/1000))/20</f>
        <v>149.0819326565707</v>
      </c>
      <c r="BT864">
        <f>BO864/$BO$4*100</f>
        <v>100.91327609170268</v>
      </c>
    </row>
    <row r="865" spans="1:72" s="13" customFormat="1" ht="17.25" thickBot="1" x14ac:dyDescent="0.35">
      <c r="B865" s="20"/>
      <c r="D865" s="14">
        <v>1</v>
      </c>
      <c r="E865" s="14">
        <v>1</v>
      </c>
      <c r="F865" s="19">
        <v>1</v>
      </c>
      <c r="G865" s="15">
        <f t="shared" ref="G865:H865" si="3340">G864</f>
        <v>100</v>
      </c>
      <c r="H865" s="15">
        <f t="shared" si="3340"/>
        <v>100</v>
      </c>
      <c r="I865" s="15">
        <v>2500</v>
      </c>
      <c r="J865" s="15">
        <v>25</v>
      </c>
      <c r="K865" s="15">
        <v>25</v>
      </c>
      <c r="L865" s="16"/>
      <c r="M865" s="15">
        <f t="shared" ref="M865:O865" si="3341">M864</f>
        <v>100</v>
      </c>
      <c r="N865" s="15">
        <f t="shared" si="3341"/>
        <v>0</v>
      </c>
      <c r="O865" s="15">
        <f t="shared" si="3341"/>
        <v>0</v>
      </c>
      <c r="P865" s="15">
        <v>100</v>
      </c>
      <c r="Q865" s="15">
        <f t="shared" ref="Q865:V865" si="3342">Q864</f>
        <v>0</v>
      </c>
      <c r="R865" s="15">
        <f t="shared" si="3342"/>
        <v>0</v>
      </c>
      <c r="S865" s="15">
        <f t="shared" si="3342"/>
        <v>0</v>
      </c>
      <c r="T865" s="15">
        <f t="shared" si="3342"/>
        <v>150</v>
      </c>
      <c r="U865" s="15">
        <f t="shared" si="3342"/>
        <v>0</v>
      </c>
      <c r="V865" s="15">
        <f t="shared" si="3342"/>
        <v>0</v>
      </c>
      <c r="W865" s="16"/>
      <c r="X865" s="15">
        <f t="shared" ref="X865:Z865" si="3343">X864</f>
        <v>100</v>
      </c>
      <c r="Y865" s="15">
        <f t="shared" si="3343"/>
        <v>0</v>
      </c>
      <c r="Z865" s="15">
        <f t="shared" si="3343"/>
        <v>0</v>
      </c>
      <c r="AA865" s="15">
        <v>100</v>
      </c>
      <c r="AB865" s="15">
        <f t="shared" ref="AB865:AI865" si="3344">AB864</f>
        <v>0</v>
      </c>
      <c r="AC865" s="15">
        <f t="shared" si="3344"/>
        <v>0</v>
      </c>
      <c r="AD865" s="15">
        <f t="shared" si="3344"/>
        <v>0</v>
      </c>
      <c r="AE865" s="15">
        <f t="shared" si="3344"/>
        <v>150</v>
      </c>
      <c r="AF865" s="15">
        <f t="shared" si="3344"/>
        <v>0</v>
      </c>
      <c r="AG865" s="15">
        <f t="shared" si="3344"/>
        <v>0</v>
      </c>
      <c r="AH865" s="15">
        <f t="shared" si="3344"/>
        <v>0</v>
      </c>
      <c r="AI865" s="15">
        <f t="shared" si="3344"/>
        <v>0</v>
      </c>
      <c r="AJ865" s="17"/>
      <c r="AK865" s="15">
        <f>AK864</f>
        <v>0</v>
      </c>
      <c r="AL865" s="15">
        <f>AL864</f>
        <v>0</v>
      </c>
      <c r="AM865" s="17"/>
      <c r="AN865" s="15">
        <f t="shared" ref="AN865:AX865" si="3345">AN864</f>
        <v>0</v>
      </c>
      <c r="AO865" s="15">
        <f t="shared" si="3345"/>
        <v>0</v>
      </c>
      <c r="AP865" s="15">
        <f t="shared" si="3345"/>
        <v>0</v>
      </c>
      <c r="AQ865" s="15">
        <f t="shared" si="3345"/>
        <v>0</v>
      </c>
      <c r="AR865" s="15">
        <f t="shared" si="3345"/>
        <v>0</v>
      </c>
      <c r="AS865" s="15">
        <f t="shared" si="3345"/>
        <v>0</v>
      </c>
      <c r="AT865" s="15">
        <f t="shared" si="3345"/>
        <v>0</v>
      </c>
      <c r="AU865" s="15">
        <f t="shared" si="3345"/>
        <v>0</v>
      </c>
      <c r="AV865" s="15">
        <f t="shared" si="3345"/>
        <v>0</v>
      </c>
      <c r="AW865" s="15">
        <f t="shared" si="3345"/>
        <v>0</v>
      </c>
      <c r="AX865" s="15">
        <f t="shared" si="3345"/>
        <v>0</v>
      </c>
      <c r="AY865" s="17"/>
      <c r="AZ865" s="15">
        <f t="shared" si="3334"/>
        <v>6000</v>
      </c>
      <c r="BA865" s="15">
        <f t="shared" si="3334"/>
        <v>6000</v>
      </c>
      <c r="BB865" s="15">
        <v>0</v>
      </c>
      <c r="BC865" s="15">
        <f t="shared" si="3334"/>
        <v>0</v>
      </c>
      <c r="BD865" s="15">
        <f t="shared" si="3334"/>
        <v>0</v>
      </c>
      <c r="BE865" s="15">
        <f t="shared" si="3334"/>
        <v>250</v>
      </c>
      <c r="BF865" s="17"/>
      <c r="BG865" s="15">
        <f t="shared" si="3335"/>
        <v>1000</v>
      </c>
      <c r="BH865" s="15">
        <f t="shared" si="3335"/>
        <v>5000</v>
      </c>
      <c r="BI865" s="17"/>
      <c r="BJ865" s="22">
        <f>G865/G864</f>
        <v>1</v>
      </c>
      <c r="BK865" s="65">
        <f t="shared" ref="BK865:BL865" si="3346">BK864</f>
        <v>0</v>
      </c>
      <c r="BL865" s="65">
        <f t="shared" si="3346"/>
        <v>0</v>
      </c>
      <c r="BM865" s="6">
        <f t="shared" si="3336"/>
        <v>118.25000000000001</v>
      </c>
      <c r="BN865" s="8">
        <f t="shared" si="3337"/>
        <v>149.0819326565707</v>
      </c>
      <c r="BO865" s="12">
        <f t="shared" si="3319"/>
        <v>132.77401303206696</v>
      </c>
      <c r="BP865" s="50">
        <f>(1-'#Constant'!$A$3)/($J865*'#Constant'!$B$3/'#Constant'!$C$3^($D865-1)+1)+'#Constant'!$A$3</f>
        <v>0.93162790697674425</v>
      </c>
      <c r="BQ865" s="4">
        <f t="shared" si="3338"/>
        <v>149.0819326565707</v>
      </c>
      <c r="BR865" s="50">
        <f>(1-'#Constant'!$A$3)/($K865*'#Constant'!$B$3/'#Constant'!$C$3^($D865-1)+1)+'#Constant'!$A$3</f>
        <v>0.93162790697674425</v>
      </c>
      <c r="BS865" s="4">
        <f t="shared" si="3339"/>
        <v>149.0819326565707</v>
      </c>
      <c r="BT865"/>
    </row>
    <row r="866" spans="1:72" x14ac:dyDescent="0.3">
      <c r="A866">
        <v>10101</v>
      </c>
      <c r="B866" s="18" t="str">
        <f>VLOOKUP(CONCATENATE("CREATURE_NAME_",A866),[1]Localization_Hero!$A:$E,2,FALSE)</f>
        <v>드라이어드 정예 창지기</v>
      </c>
      <c r="C866" t="s">
        <v>77</v>
      </c>
      <c r="D866">
        <v>1</v>
      </c>
      <c r="E866">
        <v>1</v>
      </c>
      <c r="F866" s="18">
        <v>1</v>
      </c>
      <c r="G866" s="10">
        <v>100</v>
      </c>
      <c r="H866" s="10">
        <v>100</v>
      </c>
      <c r="I866" s="10">
        <v>2500</v>
      </c>
      <c r="J866" s="10">
        <v>25</v>
      </c>
      <c r="K866" s="10">
        <v>25</v>
      </c>
      <c r="L866" s="2"/>
      <c r="M866" s="10">
        <v>100</v>
      </c>
      <c r="N866" s="10">
        <v>0</v>
      </c>
      <c r="O866" s="10">
        <v>0</v>
      </c>
      <c r="P866" s="10">
        <v>100</v>
      </c>
      <c r="Q866" s="10">
        <v>0</v>
      </c>
      <c r="R866" s="10">
        <v>0</v>
      </c>
      <c r="S866" s="10">
        <v>0</v>
      </c>
      <c r="T866" s="10">
        <v>150</v>
      </c>
      <c r="U866" s="10">
        <v>0</v>
      </c>
      <c r="V866" s="10">
        <v>0</v>
      </c>
      <c r="W866" s="2"/>
      <c r="X866" s="10">
        <v>100</v>
      </c>
      <c r="Y866" s="10">
        <v>0</v>
      </c>
      <c r="Z866" s="10">
        <v>0</v>
      </c>
      <c r="AA866" s="10">
        <v>100</v>
      </c>
      <c r="AB866" s="10">
        <v>0</v>
      </c>
      <c r="AC866" s="10">
        <v>0</v>
      </c>
      <c r="AD866" s="10">
        <v>0</v>
      </c>
      <c r="AE866" s="10">
        <v>150</v>
      </c>
      <c r="AF866" s="10">
        <v>0</v>
      </c>
      <c r="AG866" s="10">
        <v>0</v>
      </c>
      <c r="AH866" s="10">
        <v>0</v>
      </c>
      <c r="AI866" s="10">
        <v>0</v>
      </c>
      <c r="AJ866" s="3"/>
      <c r="AK866" s="10">
        <v>0</v>
      </c>
      <c r="AL866" s="10">
        <v>0</v>
      </c>
      <c r="AM866" s="3"/>
      <c r="AN866" s="10">
        <v>0</v>
      </c>
      <c r="AO866" s="10">
        <v>0</v>
      </c>
      <c r="AP866" s="10">
        <v>0</v>
      </c>
      <c r="AQ866" s="10">
        <v>0</v>
      </c>
      <c r="AR866" s="10">
        <v>0</v>
      </c>
      <c r="AS866" s="10">
        <v>0</v>
      </c>
      <c r="AT866" s="10">
        <v>0</v>
      </c>
      <c r="AU866" s="10">
        <v>0</v>
      </c>
      <c r="AV866" s="10">
        <v>0</v>
      </c>
      <c r="AW866" s="10">
        <v>0</v>
      </c>
      <c r="AX866" s="10">
        <v>0</v>
      </c>
      <c r="AY866" s="3"/>
      <c r="AZ866" s="10">
        <v>6000</v>
      </c>
      <c r="BA866" s="10">
        <v>6000</v>
      </c>
      <c r="BB866" s="10">
        <v>0</v>
      </c>
      <c r="BC866" s="10">
        <v>0</v>
      </c>
      <c r="BD866" s="10">
        <v>0</v>
      </c>
      <c r="BE866" s="10">
        <v>250</v>
      </c>
      <c r="BF866" s="3"/>
      <c r="BG866" s="10">
        <v>1000</v>
      </c>
      <c r="BH866" s="10">
        <v>5000</v>
      </c>
      <c r="BI866" s="3"/>
      <c r="BJ866" s="21">
        <v>1</v>
      </c>
      <c r="BK866" s="65">
        <v>0</v>
      </c>
      <c r="BL866" s="65">
        <v>0</v>
      </c>
      <c r="BM866" s="6">
        <f t="shared" si="3336"/>
        <v>118.25000000000001</v>
      </c>
      <c r="BN866" s="8">
        <f t="shared" si="3337"/>
        <v>149.0819326565707</v>
      </c>
      <c r="BO866" s="12">
        <f t="shared" si="3117"/>
        <v>132.77401303206696</v>
      </c>
      <c r="BP866" s="50">
        <f>(1-'#Constant'!$A$3)/($J866*'#Constant'!$B$3/'#Constant'!$C$3^($D866-1)+1)+'#Constant'!$A$3</f>
        <v>0.93162790697674425</v>
      </c>
      <c r="BQ866" s="4">
        <f t="shared" si="3338"/>
        <v>149.0819326565707</v>
      </c>
      <c r="BR866" s="50">
        <f>(1-'#Constant'!$A$3)/($K866*'#Constant'!$B$3/'#Constant'!$C$3^($D866-1)+1)+'#Constant'!$A$3</f>
        <v>0.93162790697674425</v>
      </c>
      <c r="BS866" s="4">
        <f t="shared" si="3339"/>
        <v>149.0819326565707</v>
      </c>
      <c r="BT866">
        <f>BO866/$BO$4*100</f>
        <v>100.91327609170268</v>
      </c>
    </row>
    <row r="867" spans="1:72" s="13" customFormat="1" ht="17.25" thickBot="1" x14ac:dyDescent="0.35">
      <c r="B867" s="20"/>
      <c r="D867" s="14">
        <v>1</v>
      </c>
      <c r="E867" s="14">
        <v>1</v>
      </c>
      <c r="F867" s="19">
        <v>1</v>
      </c>
      <c r="G867" s="15">
        <f t="shared" ref="G867:H867" si="3347">G866</f>
        <v>100</v>
      </c>
      <c r="H867" s="15">
        <f t="shared" si="3347"/>
        <v>100</v>
      </c>
      <c r="I867" s="15">
        <v>2500</v>
      </c>
      <c r="J867" s="15">
        <v>25</v>
      </c>
      <c r="K867" s="15">
        <v>25</v>
      </c>
      <c r="L867" s="16"/>
      <c r="M867" s="15">
        <f t="shared" ref="M867:V867" si="3348">M866</f>
        <v>100</v>
      </c>
      <c r="N867" s="15">
        <f t="shared" si="3348"/>
        <v>0</v>
      </c>
      <c r="O867" s="15">
        <f t="shared" si="3348"/>
        <v>0</v>
      </c>
      <c r="P867" s="15">
        <v>100</v>
      </c>
      <c r="Q867" s="15">
        <f t="shared" si="3348"/>
        <v>0</v>
      </c>
      <c r="R867" s="15">
        <f t="shared" si="3348"/>
        <v>0</v>
      </c>
      <c r="S867" s="15">
        <f t="shared" si="3348"/>
        <v>0</v>
      </c>
      <c r="T867" s="15">
        <f t="shared" si="3348"/>
        <v>150</v>
      </c>
      <c r="U867" s="15">
        <f t="shared" si="3348"/>
        <v>0</v>
      </c>
      <c r="V867" s="15">
        <f t="shared" si="3348"/>
        <v>0</v>
      </c>
      <c r="W867" s="16"/>
      <c r="X867" s="15">
        <f t="shared" ref="X867:AI867" si="3349">X866</f>
        <v>100</v>
      </c>
      <c r="Y867" s="15">
        <f t="shared" si="3349"/>
        <v>0</v>
      </c>
      <c r="Z867" s="15">
        <f t="shared" si="3349"/>
        <v>0</v>
      </c>
      <c r="AA867" s="15">
        <v>100</v>
      </c>
      <c r="AB867" s="15">
        <f t="shared" si="3349"/>
        <v>0</v>
      </c>
      <c r="AC867" s="15">
        <f t="shared" si="3349"/>
        <v>0</v>
      </c>
      <c r="AD867" s="15">
        <f t="shared" si="3349"/>
        <v>0</v>
      </c>
      <c r="AE867" s="15">
        <f t="shared" si="3349"/>
        <v>150</v>
      </c>
      <c r="AF867" s="15">
        <f t="shared" si="3349"/>
        <v>0</v>
      </c>
      <c r="AG867" s="15">
        <f t="shared" si="3349"/>
        <v>0</v>
      </c>
      <c r="AH867" s="15">
        <f t="shared" si="3349"/>
        <v>0</v>
      </c>
      <c r="AI867" s="15">
        <f t="shared" si="3349"/>
        <v>0</v>
      </c>
      <c r="AJ867" s="17"/>
      <c r="AK867" s="15">
        <f>AK866</f>
        <v>0</v>
      </c>
      <c r="AL867" s="15">
        <f>AL866</f>
        <v>0</v>
      </c>
      <c r="AM867" s="17"/>
      <c r="AN867" s="15">
        <f t="shared" ref="AN867:AX867" si="3350">AN866</f>
        <v>0</v>
      </c>
      <c r="AO867" s="15">
        <f t="shared" si="3350"/>
        <v>0</v>
      </c>
      <c r="AP867" s="15">
        <f t="shared" si="3350"/>
        <v>0</v>
      </c>
      <c r="AQ867" s="15">
        <f t="shared" si="3350"/>
        <v>0</v>
      </c>
      <c r="AR867" s="15">
        <f t="shared" si="3350"/>
        <v>0</v>
      </c>
      <c r="AS867" s="15">
        <f t="shared" si="3350"/>
        <v>0</v>
      </c>
      <c r="AT867" s="15">
        <f t="shared" si="3350"/>
        <v>0</v>
      </c>
      <c r="AU867" s="15">
        <f t="shared" si="3350"/>
        <v>0</v>
      </c>
      <c r="AV867" s="15">
        <f t="shared" si="3350"/>
        <v>0</v>
      </c>
      <c r="AW867" s="15">
        <f t="shared" si="3350"/>
        <v>0</v>
      </c>
      <c r="AX867" s="15">
        <f t="shared" si="3350"/>
        <v>0</v>
      </c>
      <c r="AY867" s="17"/>
      <c r="AZ867" s="15">
        <f t="shared" ref="AZ867:BD867" si="3351">AZ866</f>
        <v>6000</v>
      </c>
      <c r="BA867" s="15">
        <f t="shared" si="3351"/>
        <v>6000</v>
      </c>
      <c r="BB867" s="15">
        <v>0</v>
      </c>
      <c r="BC867" s="15">
        <f t="shared" si="3351"/>
        <v>0</v>
      </c>
      <c r="BD867" s="15">
        <f t="shared" si="3351"/>
        <v>0</v>
      </c>
      <c r="BE867" s="15">
        <f t="shared" ref="BE867" si="3352">BE866</f>
        <v>250</v>
      </c>
      <c r="BF867" s="17"/>
      <c r="BG867" s="15">
        <f t="shared" ref="BG867:BH867" si="3353">BG866</f>
        <v>1000</v>
      </c>
      <c r="BH867" s="15">
        <f t="shared" si="3353"/>
        <v>5000</v>
      </c>
      <c r="BI867" s="17"/>
      <c r="BJ867" s="22">
        <f>G867/G866</f>
        <v>1</v>
      </c>
      <c r="BK867" s="65">
        <f t="shared" ref="BK867:BL867" si="3354">BK866</f>
        <v>0</v>
      </c>
      <c r="BL867" s="65">
        <f t="shared" si="3354"/>
        <v>0</v>
      </c>
      <c r="BM867" s="6">
        <f t="shared" si="3336"/>
        <v>118.25000000000001</v>
      </c>
      <c r="BN867" s="8">
        <f t="shared" si="3337"/>
        <v>149.0819326565707</v>
      </c>
      <c r="BO867" s="12">
        <f t="shared" si="3117"/>
        <v>132.77401303206696</v>
      </c>
      <c r="BP867" s="50">
        <f>(1-'#Constant'!$A$3)/($J867*'#Constant'!$B$3/'#Constant'!$C$3^($D867-1)+1)+'#Constant'!$A$3</f>
        <v>0.93162790697674425</v>
      </c>
      <c r="BQ867" s="4">
        <f t="shared" si="3338"/>
        <v>149.0819326565707</v>
      </c>
      <c r="BR867" s="50">
        <f>(1-'#Constant'!$A$3)/($K867*'#Constant'!$B$3/'#Constant'!$C$3^($D867-1)+1)+'#Constant'!$A$3</f>
        <v>0.93162790697674425</v>
      </c>
      <c r="BS867" s="4">
        <f t="shared" si="3339"/>
        <v>149.0819326565707</v>
      </c>
      <c r="BT867"/>
    </row>
    <row r="868" spans="1:72" x14ac:dyDescent="0.3">
      <c r="A868">
        <v>10102</v>
      </c>
      <c r="B868" s="18" t="str">
        <f>VLOOKUP(CONCATENATE("CREATURE_NAME_",A868),[1]Localization_Hero!$A:$E,2,FALSE)</f>
        <v>드라이어드 정예 악사</v>
      </c>
      <c r="C868" t="s">
        <v>82</v>
      </c>
      <c r="D868">
        <v>1</v>
      </c>
      <c r="E868">
        <v>1</v>
      </c>
      <c r="F868" s="18">
        <v>1</v>
      </c>
      <c r="G868" s="10">
        <v>100</v>
      </c>
      <c r="H868" s="10">
        <v>100</v>
      </c>
      <c r="I868" s="10">
        <v>2500</v>
      </c>
      <c r="J868" s="10">
        <v>25</v>
      </c>
      <c r="K868" s="10">
        <v>25</v>
      </c>
      <c r="L868" s="2"/>
      <c r="M868" s="10">
        <v>100</v>
      </c>
      <c r="N868" s="10">
        <v>0</v>
      </c>
      <c r="O868" s="10">
        <v>0</v>
      </c>
      <c r="P868" s="10">
        <v>100</v>
      </c>
      <c r="Q868" s="10">
        <v>0</v>
      </c>
      <c r="R868" s="10">
        <v>0</v>
      </c>
      <c r="S868" s="10">
        <v>0</v>
      </c>
      <c r="T868" s="10">
        <v>150</v>
      </c>
      <c r="U868" s="10">
        <v>0</v>
      </c>
      <c r="V868" s="10">
        <v>0</v>
      </c>
      <c r="W868" s="2"/>
      <c r="X868" s="10">
        <v>100</v>
      </c>
      <c r="Y868" s="10">
        <v>0</v>
      </c>
      <c r="Z868" s="10">
        <v>0</v>
      </c>
      <c r="AA868" s="10">
        <v>100</v>
      </c>
      <c r="AB868" s="10">
        <v>0</v>
      </c>
      <c r="AC868" s="10">
        <v>0</v>
      </c>
      <c r="AD868" s="10">
        <v>0</v>
      </c>
      <c r="AE868" s="10">
        <v>150</v>
      </c>
      <c r="AF868" s="10">
        <v>0</v>
      </c>
      <c r="AG868" s="10">
        <v>0</v>
      </c>
      <c r="AH868" s="10">
        <v>0</v>
      </c>
      <c r="AI868" s="10">
        <v>0</v>
      </c>
      <c r="AJ868" s="3"/>
      <c r="AK868" s="10">
        <v>0</v>
      </c>
      <c r="AL868" s="10">
        <v>0</v>
      </c>
      <c r="AM868" s="3"/>
      <c r="AN868" s="10">
        <v>0</v>
      </c>
      <c r="AO868" s="10">
        <v>0</v>
      </c>
      <c r="AP868" s="10">
        <v>0</v>
      </c>
      <c r="AQ868" s="10">
        <v>0</v>
      </c>
      <c r="AR868" s="10">
        <v>0</v>
      </c>
      <c r="AS868" s="10">
        <v>0</v>
      </c>
      <c r="AT868" s="10">
        <v>0</v>
      </c>
      <c r="AU868" s="10">
        <v>0</v>
      </c>
      <c r="AV868" s="10">
        <v>0</v>
      </c>
      <c r="AW868" s="10">
        <v>0</v>
      </c>
      <c r="AX868" s="10">
        <v>0</v>
      </c>
      <c r="AY868" s="3"/>
      <c r="AZ868" s="10">
        <v>6000</v>
      </c>
      <c r="BA868" s="10">
        <v>6000</v>
      </c>
      <c r="BB868" s="10">
        <v>0</v>
      </c>
      <c r="BC868" s="10">
        <v>0</v>
      </c>
      <c r="BD868" s="10">
        <v>0</v>
      </c>
      <c r="BE868" s="10">
        <v>250</v>
      </c>
      <c r="BF868" s="3"/>
      <c r="BG868" s="10">
        <v>1000</v>
      </c>
      <c r="BH868" s="10">
        <v>5000</v>
      </c>
      <c r="BI868" s="3"/>
      <c r="BJ868" s="21">
        <v>1</v>
      </c>
      <c r="BK868" s="65">
        <v>0</v>
      </c>
      <c r="BL868" s="65">
        <v>0</v>
      </c>
      <c r="BM868" s="6">
        <f t="shared" si="3336"/>
        <v>118.25000000000001</v>
      </c>
      <c r="BN868" s="8">
        <f t="shared" si="3337"/>
        <v>149.0819326565707</v>
      </c>
      <c r="BO868" s="12">
        <f t="shared" si="3117"/>
        <v>132.77401303206696</v>
      </c>
      <c r="BP868" s="50">
        <f>(1-'#Constant'!$A$3)/($J868*'#Constant'!$B$3/'#Constant'!$C$3^($D868-1)+1)+'#Constant'!$A$3</f>
        <v>0.93162790697674425</v>
      </c>
      <c r="BQ868" s="4">
        <f t="shared" si="3338"/>
        <v>149.0819326565707</v>
      </c>
      <c r="BR868" s="50">
        <f>(1-'#Constant'!$A$3)/($K868*'#Constant'!$B$3/'#Constant'!$C$3^($D868-1)+1)+'#Constant'!$A$3</f>
        <v>0.93162790697674425</v>
      </c>
      <c r="BS868" s="4">
        <f t="shared" si="3339"/>
        <v>149.0819326565707</v>
      </c>
      <c r="BT868">
        <f>BO868/$BO$4*100</f>
        <v>100.91327609170268</v>
      </c>
    </row>
    <row r="869" spans="1:72" s="13" customFormat="1" ht="17.25" thickBot="1" x14ac:dyDescent="0.35">
      <c r="B869" s="20"/>
      <c r="D869" s="14">
        <v>1</v>
      </c>
      <c r="E869" s="14">
        <v>1</v>
      </c>
      <c r="F869" s="19">
        <v>1</v>
      </c>
      <c r="G869" s="15">
        <f t="shared" ref="G869:H869" si="3355">G868</f>
        <v>100</v>
      </c>
      <c r="H869" s="15">
        <f t="shared" si="3355"/>
        <v>100</v>
      </c>
      <c r="I869" s="15">
        <v>2500</v>
      </c>
      <c r="J869" s="15">
        <v>25</v>
      </c>
      <c r="K869" s="15">
        <v>25</v>
      </c>
      <c r="L869" s="16"/>
      <c r="M869" s="15">
        <f t="shared" ref="M869:V869" si="3356">M868</f>
        <v>100</v>
      </c>
      <c r="N869" s="15">
        <f t="shared" si="3356"/>
        <v>0</v>
      </c>
      <c r="O869" s="15">
        <f t="shared" si="3356"/>
        <v>0</v>
      </c>
      <c r="P869" s="15">
        <v>100</v>
      </c>
      <c r="Q869" s="15">
        <f t="shared" si="3356"/>
        <v>0</v>
      </c>
      <c r="R869" s="15">
        <f t="shared" si="3356"/>
        <v>0</v>
      </c>
      <c r="S869" s="15">
        <f t="shared" si="3356"/>
        <v>0</v>
      </c>
      <c r="T869" s="15">
        <f t="shared" si="3356"/>
        <v>150</v>
      </c>
      <c r="U869" s="15">
        <f t="shared" si="3356"/>
        <v>0</v>
      </c>
      <c r="V869" s="15">
        <f t="shared" si="3356"/>
        <v>0</v>
      </c>
      <c r="W869" s="16"/>
      <c r="X869" s="15">
        <f t="shared" ref="X869:AI869" si="3357">X868</f>
        <v>100</v>
      </c>
      <c r="Y869" s="15">
        <f t="shared" si="3357"/>
        <v>0</v>
      </c>
      <c r="Z869" s="15">
        <f t="shared" si="3357"/>
        <v>0</v>
      </c>
      <c r="AA869" s="15">
        <v>100</v>
      </c>
      <c r="AB869" s="15">
        <f t="shared" si="3357"/>
        <v>0</v>
      </c>
      <c r="AC869" s="15">
        <f t="shared" si="3357"/>
        <v>0</v>
      </c>
      <c r="AD869" s="15">
        <f t="shared" si="3357"/>
        <v>0</v>
      </c>
      <c r="AE869" s="15">
        <f t="shared" si="3357"/>
        <v>150</v>
      </c>
      <c r="AF869" s="15">
        <f t="shared" si="3357"/>
        <v>0</v>
      </c>
      <c r="AG869" s="15">
        <f t="shared" si="3357"/>
        <v>0</v>
      </c>
      <c r="AH869" s="15">
        <f t="shared" si="3357"/>
        <v>0</v>
      </c>
      <c r="AI869" s="15">
        <f t="shared" si="3357"/>
        <v>0</v>
      </c>
      <c r="AJ869" s="17"/>
      <c r="AK869" s="15">
        <f>AK868</f>
        <v>0</v>
      </c>
      <c r="AL869" s="15">
        <f>AL868</f>
        <v>0</v>
      </c>
      <c r="AM869" s="17"/>
      <c r="AN869" s="15">
        <f t="shared" ref="AN869:AX869" si="3358">AN868</f>
        <v>0</v>
      </c>
      <c r="AO869" s="15">
        <f t="shared" si="3358"/>
        <v>0</v>
      </c>
      <c r="AP869" s="15">
        <f t="shared" si="3358"/>
        <v>0</v>
      </c>
      <c r="AQ869" s="15">
        <f t="shared" si="3358"/>
        <v>0</v>
      </c>
      <c r="AR869" s="15">
        <f t="shared" si="3358"/>
        <v>0</v>
      </c>
      <c r="AS869" s="15">
        <f t="shared" si="3358"/>
        <v>0</v>
      </c>
      <c r="AT869" s="15">
        <f t="shared" si="3358"/>
        <v>0</v>
      </c>
      <c r="AU869" s="15">
        <f t="shared" si="3358"/>
        <v>0</v>
      </c>
      <c r="AV869" s="15">
        <f t="shared" si="3358"/>
        <v>0</v>
      </c>
      <c r="AW869" s="15">
        <f t="shared" si="3358"/>
        <v>0</v>
      </c>
      <c r="AX869" s="15">
        <f t="shared" si="3358"/>
        <v>0</v>
      </c>
      <c r="AY869" s="17"/>
      <c r="AZ869" s="15">
        <f t="shared" ref="AZ869:BD869" si="3359">AZ868</f>
        <v>6000</v>
      </c>
      <c r="BA869" s="15">
        <f t="shared" si="3359"/>
        <v>6000</v>
      </c>
      <c r="BB869" s="15">
        <v>0</v>
      </c>
      <c r="BC869" s="15">
        <f t="shared" si="3359"/>
        <v>0</v>
      </c>
      <c r="BD869" s="15">
        <f t="shared" si="3359"/>
        <v>0</v>
      </c>
      <c r="BE869" s="15">
        <f t="shared" ref="BE869" si="3360">BE868</f>
        <v>250</v>
      </c>
      <c r="BF869" s="17"/>
      <c r="BG869" s="15">
        <f t="shared" ref="BG869:BH869" si="3361">BG868</f>
        <v>1000</v>
      </c>
      <c r="BH869" s="15">
        <f t="shared" si="3361"/>
        <v>5000</v>
      </c>
      <c r="BI869" s="17"/>
      <c r="BJ869" s="22">
        <f>G869/G868</f>
        <v>1</v>
      </c>
      <c r="BK869" s="65">
        <f t="shared" ref="BK869:BL869" si="3362">BK868</f>
        <v>0</v>
      </c>
      <c r="BL869" s="65">
        <f t="shared" si="3362"/>
        <v>0</v>
      </c>
      <c r="BM869" s="6">
        <f t="shared" si="3336"/>
        <v>118.25000000000001</v>
      </c>
      <c r="BN869" s="8">
        <f t="shared" si="3337"/>
        <v>149.0819326565707</v>
      </c>
      <c r="BO869" s="12">
        <f t="shared" si="3117"/>
        <v>132.77401303206696</v>
      </c>
      <c r="BP869" s="50">
        <f>(1-'#Constant'!$A$3)/($J869*'#Constant'!$B$3/'#Constant'!$C$3^($D869-1)+1)+'#Constant'!$A$3</f>
        <v>0.93162790697674425</v>
      </c>
      <c r="BQ869" s="4">
        <f t="shared" si="3338"/>
        <v>149.0819326565707</v>
      </c>
      <c r="BR869" s="50">
        <f>(1-'#Constant'!$A$3)/($K869*'#Constant'!$B$3/'#Constant'!$C$3^($D869-1)+1)+'#Constant'!$A$3</f>
        <v>0.93162790697674425</v>
      </c>
      <c r="BS869" s="4">
        <f t="shared" si="3339"/>
        <v>149.0819326565707</v>
      </c>
      <c r="BT869"/>
    </row>
    <row r="870" spans="1:72" x14ac:dyDescent="0.3">
      <c r="A870">
        <v>10103</v>
      </c>
      <c r="B870" s="18" t="str">
        <f>VLOOKUP(CONCATENATE("CREATURE_NAME_",A870),[1]Localization_Hero!$A:$E,2,FALSE)</f>
        <v>얼음 드라이어드 정예 창지기</v>
      </c>
      <c r="C870" t="s">
        <v>77</v>
      </c>
      <c r="D870">
        <v>1</v>
      </c>
      <c r="E870">
        <v>1</v>
      </c>
      <c r="F870" s="18">
        <v>1</v>
      </c>
      <c r="G870" s="10">
        <v>100</v>
      </c>
      <c r="H870" s="10">
        <v>100</v>
      </c>
      <c r="I870" s="10">
        <v>2500</v>
      </c>
      <c r="J870" s="10">
        <v>25</v>
      </c>
      <c r="K870" s="10">
        <v>25</v>
      </c>
      <c r="L870" s="2"/>
      <c r="M870" s="10">
        <v>100</v>
      </c>
      <c r="N870" s="10">
        <v>0</v>
      </c>
      <c r="O870" s="10">
        <v>0</v>
      </c>
      <c r="P870" s="10">
        <v>100</v>
      </c>
      <c r="Q870" s="10">
        <v>0</v>
      </c>
      <c r="R870" s="10">
        <v>0</v>
      </c>
      <c r="S870" s="10">
        <v>0</v>
      </c>
      <c r="T870" s="10">
        <v>150</v>
      </c>
      <c r="U870" s="10">
        <v>0</v>
      </c>
      <c r="V870" s="10">
        <v>0</v>
      </c>
      <c r="W870" s="2"/>
      <c r="X870" s="10">
        <v>100</v>
      </c>
      <c r="Y870" s="10">
        <v>0</v>
      </c>
      <c r="Z870" s="10">
        <v>0</v>
      </c>
      <c r="AA870" s="10">
        <v>100</v>
      </c>
      <c r="AB870" s="10">
        <v>0</v>
      </c>
      <c r="AC870" s="10">
        <v>0</v>
      </c>
      <c r="AD870" s="10">
        <v>0</v>
      </c>
      <c r="AE870" s="10">
        <v>150</v>
      </c>
      <c r="AF870" s="10">
        <v>0</v>
      </c>
      <c r="AG870" s="10">
        <v>0</v>
      </c>
      <c r="AH870" s="10">
        <v>0</v>
      </c>
      <c r="AI870" s="10">
        <v>0</v>
      </c>
      <c r="AJ870" s="3"/>
      <c r="AK870" s="10">
        <v>0</v>
      </c>
      <c r="AL870" s="10">
        <v>0</v>
      </c>
      <c r="AM870" s="3"/>
      <c r="AN870" s="10">
        <v>0</v>
      </c>
      <c r="AO870" s="10">
        <v>0</v>
      </c>
      <c r="AP870" s="10">
        <v>0</v>
      </c>
      <c r="AQ870" s="10">
        <v>0</v>
      </c>
      <c r="AR870" s="10">
        <v>0</v>
      </c>
      <c r="AS870" s="10">
        <v>0</v>
      </c>
      <c r="AT870" s="10">
        <v>0</v>
      </c>
      <c r="AU870" s="10">
        <v>0</v>
      </c>
      <c r="AV870" s="10">
        <v>0</v>
      </c>
      <c r="AW870" s="10">
        <v>0</v>
      </c>
      <c r="AX870" s="10">
        <v>0</v>
      </c>
      <c r="AY870" s="3"/>
      <c r="AZ870" s="10">
        <v>6000</v>
      </c>
      <c r="BA870" s="10">
        <v>6000</v>
      </c>
      <c r="BB870" s="10">
        <v>0</v>
      </c>
      <c r="BC870" s="10">
        <v>0</v>
      </c>
      <c r="BD870" s="10">
        <v>0</v>
      </c>
      <c r="BE870" s="10">
        <v>250</v>
      </c>
      <c r="BF870" s="3"/>
      <c r="BG870" s="10">
        <v>1000</v>
      </c>
      <c r="BH870" s="10">
        <v>5000</v>
      </c>
      <c r="BI870" s="3"/>
      <c r="BJ870" s="21">
        <v>1</v>
      </c>
      <c r="BK870" s="65">
        <v>0</v>
      </c>
      <c r="BL870" s="65">
        <v>0</v>
      </c>
      <c r="BM870" s="6">
        <f t="shared" si="3336"/>
        <v>118.25000000000001</v>
      </c>
      <c r="BN870" s="8">
        <f t="shared" si="3337"/>
        <v>149.0819326565707</v>
      </c>
      <c r="BO870" s="12">
        <f t="shared" ref="BO870:BO873" si="3363">SQRT(BM870*BN870)</f>
        <v>132.77401303206696</v>
      </c>
      <c r="BP870" s="50">
        <f>(1-'#Constant'!$A$3)/($J870*'#Constant'!$B$3/'#Constant'!$C$3^($D870-1)+1)+'#Constant'!$A$3</f>
        <v>0.93162790697674425</v>
      </c>
      <c r="BQ870" s="4">
        <f t="shared" si="3338"/>
        <v>149.0819326565707</v>
      </c>
      <c r="BR870" s="50">
        <f>(1-'#Constant'!$A$3)/($K870*'#Constant'!$B$3/'#Constant'!$C$3^($D870-1)+1)+'#Constant'!$A$3</f>
        <v>0.93162790697674425</v>
      </c>
      <c r="BS870" s="4">
        <f t="shared" si="3339"/>
        <v>149.0819326565707</v>
      </c>
      <c r="BT870">
        <f>BO870/$BO$4*100</f>
        <v>100.91327609170268</v>
      </c>
    </row>
    <row r="871" spans="1:72" s="13" customFormat="1" ht="17.25" thickBot="1" x14ac:dyDescent="0.35">
      <c r="B871" s="20"/>
      <c r="D871" s="14">
        <v>1</v>
      </c>
      <c r="E871" s="14">
        <v>1</v>
      </c>
      <c r="F871" s="19">
        <v>1</v>
      </c>
      <c r="G871" s="15">
        <f t="shared" ref="G871:H871" si="3364">G870</f>
        <v>100</v>
      </c>
      <c r="H871" s="15">
        <f t="shared" si="3364"/>
        <v>100</v>
      </c>
      <c r="I871" s="15">
        <v>2500</v>
      </c>
      <c r="J871" s="15">
        <v>25</v>
      </c>
      <c r="K871" s="15">
        <v>25</v>
      </c>
      <c r="L871" s="16"/>
      <c r="M871" s="15">
        <f t="shared" ref="M871:O871" si="3365">M870</f>
        <v>100</v>
      </c>
      <c r="N871" s="15">
        <f t="shared" si="3365"/>
        <v>0</v>
      </c>
      <c r="O871" s="15">
        <f t="shared" si="3365"/>
        <v>0</v>
      </c>
      <c r="P871" s="15">
        <v>100</v>
      </c>
      <c r="Q871" s="15">
        <f t="shared" ref="Q871:V871" si="3366">Q870</f>
        <v>0</v>
      </c>
      <c r="R871" s="15">
        <f t="shared" si="3366"/>
        <v>0</v>
      </c>
      <c r="S871" s="15">
        <f t="shared" si="3366"/>
        <v>0</v>
      </c>
      <c r="T871" s="15">
        <f t="shared" si="3366"/>
        <v>150</v>
      </c>
      <c r="U871" s="15">
        <f t="shared" si="3366"/>
        <v>0</v>
      </c>
      <c r="V871" s="15">
        <f t="shared" si="3366"/>
        <v>0</v>
      </c>
      <c r="W871" s="16"/>
      <c r="X871" s="15">
        <f t="shared" ref="X871:Z871" si="3367">X870</f>
        <v>100</v>
      </c>
      <c r="Y871" s="15">
        <f t="shared" si="3367"/>
        <v>0</v>
      </c>
      <c r="Z871" s="15">
        <f t="shared" si="3367"/>
        <v>0</v>
      </c>
      <c r="AA871" s="15">
        <v>100</v>
      </c>
      <c r="AB871" s="15">
        <f t="shared" ref="AB871:AI871" si="3368">AB870</f>
        <v>0</v>
      </c>
      <c r="AC871" s="15">
        <f t="shared" si="3368"/>
        <v>0</v>
      </c>
      <c r="AD871" s="15">
        <f t="shared" si="3368"/>
        <v>0</v>
      </c>
      <c r="AE871" s="15">
        <f t="shared" si="3368"/>
        <v>150</v>
      </c>
      <c r="AF871" s="15">
        <f t="shared" si="3368"/>
        <v>0</v>
      </c>
      <c r="AG871" s="15">
        <f t="shared" si="3368"/>
        <v>0</v>
      </c>
      <c r="AH871" s="15">
        <f t="shared" si="3368"/>
        <v>0</v>
      </c>
      <c r="AI871" s="15">
        <f t="shared" si="3368"/>
        <v>0</v>
      </c>
      <c r="AJ871" s="17"/>
      <c r="AK871" s="15">
        <f>AK870</f>
        <v>0</v>
      </c>
      <c r="AL871" s="15">
        <f>AL870</f>
        <v>0</v>
      </c>
      <c r="AM871" s="17"/>
      <c r="AN871" s="15">
        <f t="shared" ref="AN871:AX871" si="3369">AN870</f>
        <v>0</v>
      </c>
      <c r="AO871" s="15">
        <f t="shared" si="3369"/>
        <v>0</v>
      </c>
      <c r="AP871" s="15">
        <f t="shared" si="3369"/>
        <v>0</v>
      </c>
      <c r="AQ871" s="15">
        <f t="shared" si="3369"/>
        <v>0</v>
      </c>
      <c r="AR871" s="15">
        <f t="shared" si="3369"/>
        <v>0</v>
      </c>
      <c r="AS871" s="15">
        <f t="shared" si="3369"/>
        <v>0</v>
      </c>
      <c r="AT871" s="15">
        <f t="shared" si="3369"/>
        <v>0</v>
      </c>
      <c r="AU871" s="15">
        <f t="shared" si="3369"/>
        <v>0</v>
      </c>
      <c r="AV871" s="15">
        <f t="shared" si="3369"/>
        <v>0</v>
      </c>
      <c r="AW871" s="15">
        <f t="shared" si="3369"/>
        <v>0</v>
      </c>
      <c r="AX871" s="15">
        <f t="shared" si="3369"/>
        <v>0</v>
      </c>
      <c r="AY871" s="17"/>
      <c r="AZ871" s="15">
        <f t="shared" ref="AZ871:BE871" si="3370">AZ870</f>
        <v>6000</v>
      </c>
      <c r="BA871" s="15">
        <f t="shared" si="3370"/>
        <v>6000</v>
      </c>
      <c r="BB871" s="15">
        <v>0</v>
      </c>
      <c r="BC871" s="15">
        <f t="shared" si="3370"/>
        <v>0</v>
      </c>
      <c r="BD871" s="15">
        <f t="shared" si="3370"/>
        <v>0</v>
      </c>
      <c r="BE871" s="15">
        <f t="shared" si="3370"/>
        <v>250</v>
      </c>
      <c r="BF871" s="17"/>
      <c r="BG871" s="15">
        <f t="shared" ref="BG871:BH871" si="3371">BG870</f>
        <v>1000</v>
      </c>
      <c r="BH871" s="15">
        <f t="shared" si="3371"/>
        <v>5000</v>
      </c>
      <c r="BI871" s="17"/>
      <c r="BJ871" s="22">
        <f>G871/G870</f>
        <v>1</v>
      </c>
      <c r="BK871" s="65">
        <f>BK870</f>
        <v>0</v>
      </c>
      <c r="BL871" s="65">
        <f>BL870</f>
        <v>0</v>
      </c>
      <c r="BM871" s="6">
        <f t="shared" si="3336"/>
        <v>118.25000000000001</v>
      </c>
      <c r="BN871" s="8">
        <f t="shared" si="3337"/>
        <v>149.0819326565707</v>
      </c>
      <c r="BO871" s="12">
        <f t="shared" si="3363"/>
        <v>132.77401303206696</v>
      </c>
      <c r="BP871" s="50">
        <f>(1-'#Constant'!$A$3)/($J871*'#Constant'!$B$3/'#Constant'!$C$3^($D871-1)+1)+'#Constant'!$A$3</f>
        <v>0.93162790697674425</v>
      </c>
      <c r="BQ871" s="4">
        <f t="shared" si="3338"/>
        <v>149.0819326565707</v>
      </c>
      <c r="BR871" s="50">
        <f>(1-'#Constant'!$A$3)/($K871*'#Constant'!$B$3/'#Constant'!$C$3^($D871-1)+1)+'#Constant'!$A$3</f>
        <v>0.93162790697674425</v>
      </c>
      <c r="BS871" s="4">
        <f t="shared" si="3339"/>
        <v>149.0819326565707</v>
      </c>
      <c r="BT871"/>
    </row>
    <row r="872" spans="1:72" x14ac:dyDescent="0.3">
      <c r="A872">
        <v>10104</v>
      </c>
      <c r="B872" s="18" t="str">
        <f>VLOOKUP(CONCATENATE("CREATURE_NAME_",A872),[1]Localization_Hero!$A:$E,2,FALSE)</f>
        <v>얼음 드라이어드 정예 악사</v>
      </c>
      <c r="C872" t="s">
        <v>82</v>
      </c>
      <c r="D872">
        <v>1</v>
      </c>
      <c r="E872">
        <v>1</v>
      </c>
      <c r="F872" s="18">
        <v>1</v>
      </c>
      <c r="G872" s="10">
        <v>100</v>
      </c>
      <c r="H872" s="10">
        <v>100</v>
      </c>
      <c r="I872" s="10">
        <v>2500</v>
      </c>
      <c r="J872" s="10">
        <v>25</v>
      </c>
      <c r="K872" s="10">
        <v>25</v>
      </c>
      <c r="L872" s="2"/>
      <c r="M872" s="10">
        <v>100</v>
      </c>
      <c r="N872" s="10">
        <v>0</v>
      </c>
      <c r="O872" s="10">
        <v>0</v>
      </c>
      <c r="P872" s="10">
        <v>100</v>
      </c>
      <c r="Q872" s="10">
        <v>0</v>
      </c>
      <c r="R872" s="10">
        <v>0</v>
      </c>
      <c r="S872" s="10">
        <v>0</v>
      </c>
      <c r="T872" s="10">
        <v>150</v>
      </c>
      <c r="U872" s="10">
        <v>0</v>
      </c>
      <c r="V872" s="10">
        <v>0</v>
      </c>
      <c r="W872" s="2"/>
      <c r="X872" s="10">
        <v>100</v>
      </c>
      <c r="Y872" s="10">
        <v>0</v>
      </c>
      <c r="Z872" s="10">
        <v>0</v>
      </c>
      <c r="AA872" s="10">
        <v>100</v>
      </c>
      <c r="AB872" s="10">
        <v>0</v>
      </c>
      <c r="AC872" s="10">
        <v>0</v>
      </c>
      <c r="AD872" s="10">
        <v>0</v>
      </c>
      <c r="AE872" s="10">
        <v>150</v>
      </c>
      <c r="AF872" s="10">
        <v>0</v>
      </c>
      <c r="AG872" s="10">
        <v>0</v>
      </c>
      <c r="AH872" s="10">
        <v>0</v>
      </c>
      <c r="AI872" s="10">
        <v>0</v>
      </c>
      <c r="AJ872" s="3"/>
      <c r="AK872" s="10">
        <v>0</v>
      </c>
      <c r="AL872" s="10">
        <v>0</v>
      </c>
      <c r="AM872" s="3"/>
      <c r="AN872" s="10">
        <v>0</v>
      </c>
      <c r="AO872" s="10">
        <v>0</v>
      </c>
      <c r="AP872" s="10">
        <v>0</v>
      </c>
      <c r="AQ872" s="10">
        <v>0</v>
      </c>
      <c r="AR872" s="10">
        <v>0</v>
      </c>
      <c r="AS872" s="10">
        <v>0</v>
      </c>
      <c r="AT872" s="10">
        <v>0</v>
      </c>
      <c r="AU872" s="10">
        <v>0</v>
      </c>
      <c r="AV872" s="10">
        <v>0</v>
      </c>
      <c r="AW872" s="10">
        <v>0</v>
      </c>
      <c r="AX872" s="10">
        <v>0</v>
      </c>
      <c r="AY872" s="3"/>
      <c r="AZ872" s="10">
        <v>6000</v>
      </c>
      <c r="BA872" s="10">
        <v>6000</v>
      </c>
      <c r="BB872" s="10">
        <v>0</v>
      </c>
      <c r="BC872" s="10">
        <v>0</v>
      </c>
      <c r="BD872" s="10">
        <v>0</v>
      </c>
      <c r="BE872" s="10">
        <v>250</v>
      </c>
      <c r="BF872" s="3"/>
      <c r="BG872" s="10">
        <v>1000</v>
      </c>
      <c r="BH872" s="10">
        <v>5000</v>
      </c>
      <c r="BI872" s="3"/>
      <c r="BJ872" s="21">
        <v>1</v>
      </c>
      <c r="BK872" s="65">
        <v>0</v>
      </c>
      <c r="BL872" s="65">
        <v>0</v>
      </c>
      <c r="BM872" s="6">
        <f t="shared" si="3336"/>
        <v>118.25000000000001</v>
      </c>
      <c r="BN872" s="8">
        <f t="shared" si="3337"/>
        <v>149.0819326565707</v>
      </c>
      <c r="BO872" s="12">
        <f t="shared" si="3363"/>
        <v>132.77401303206696</v>
      </c>
      <c r="BP872" s="50">
        <f>(1-'#Constant'!$A$3)/($J872*'#Constant'!$B$3/'#Constant'!$C$3^($D872-1)+1)+'#Constant'!$A$3</f>
        <v>0.93162790697674425</v>
      </c>
      <c r="BQ872" s="4">
        <f t="shared" si="3338"/>
        <v>149.0819326565707</v>
      </c>
      <c r="BR872" s="50">
        <f>(1-'#Constant'!$A$3)/($K872*'#Constant'!$B$3/'#Constant'!$C$3^($D872-1)+1)+'#Constant'!$A$3</f>
        <v>0.93162790697674425</v>
      </c>
      <c r="BS872" s="4">
        <f t="shared" si="3339"/>
        <v>149.0819326565707</v>
      </c>
      <c r="BT872">
        <f>BO872/$BO$4*100</f>
        <v>100.91327609170268</v>
      </c>
    </row>
    <row r="873" spans="1:72" s="13" customFormat="1" ht="17.25" thickBot="1" x14ac:dyDescent="0.35">
      <c r="B873" s="20"/>
      <c r="D873" s="14">
        <v>1</v>
      </c>
      <c r="E873" s="14">
        <v>1</v>
      </c>
      <c r="F873" s="19">
        <v>1</v>
      </c>
      <c r="G873" s="15">
        <f t="shared" ref="G873:H873" si="3372">G872</f>
        <v>100</v>
      </c>
      <c r="H873" s="15">
        <f t="shared" si="3372"/>
        <v>100</v>
      </c>
      <c r="I873" s="15">
        <v>2500</v>
      </c>
      <c r="J873" s="15">
        <v>25</v>
      </c>
      <c r="K873" s="15">
        <v>25</v>
      </c>
      <c r="L873" s="16"/>
      <c r="M873" s="15">
        <f t="shared" ref="M873:O873" si="3373">M872</f>
        <v>100</v>
      </c>
      <c r="N873" s="15">
        <f t="shared" si="3373"/>
        <v>0</v>
      </c>
      <c r="O873" s="15">
        <f t="shared" si="3373"/>
        <v>0</v>
      </c>
      <c r="P873" s="15">
        <v>100</v>
      </c>
      <c r="Q873" s="15">
        <f t="shared" ref="Q873:V873" si="3374">Q872</f>
        <v>0</v>
      </c>
      <c r="R873" s="15">
        <f t="shared" si="3374"/>
        <v>0</v>
      </c>
      <c r="S873" s="15">
        <f t="shared" si="3374"/>
        <v>0</v>
      </c>
      <c r="T873" s="15">
        <f t="shared" si="3374"/>
        <v>150</v>
      </c>
      <c r="U873" s="15">
        <f t="shared" si="3374"/>
        <v>0</v>
      </c>
      <c r="V873" s="15">
        <f t="shared" si="3374"/>
        <v>0</v>
      </c>
      <c r="W873" s="16"/>
      <c r="X873" s="15">
        <f t="shared" ref="X873:Z873" si="3375">X872</f>
        <v>100</v>
      </c>
      <c r="Y873" s="15">
        <f t="shared" si="3375"/>
        <v>0</v>
      </c>
      <c r="Z873" s="15">
        <f t="shared" si="3375"/>
        <v>0</v>
      </c>
      <c r="AA873" s="15">
        <v>100</v>
      </c>
      <c r="AB873" s="15">
        <f t="shared" ref="AB873:AI873" si="3376">AB872</f>
        <v>0</v>
      </c>
      <c r="AC873" s="15">
        <f t="shared" si="3376"/>
        <v>0</v>
      </c>
      <c r="AD873" s="15">
        <f t="shared" si="3376"/>
        <v>0</v>
      </c>
      <c r="AE873" s="15">
        <f t="shared" si="3376"/>
        <v>150</v>
      </c>
      <c r="AF873" s="15">
        <f t="shared" si="3376"/>
        <v>0</v>
      </c>
      <c r="AG873" s="15">
        <f t="shared" si="3376"/>
        <v>0</v>
      </c>
      <c r="AH873" s="15">
        <f t="shared" si="3376"/>
        <v>0</v>
      </c>
      <c r="AI873" s="15">
        <f t="shared" si="3376"/>
        <v>0</v>
      </c>
      <c r="AJ873" s="17"/>
      <c r="AK873" s="15">
        <f>AK872</f>
        <v>0</v>
      </c>
      <c r="AL873" s="15">
        <f>AL872</f>
        <v>0</v>
      </c>
      <c r="AM873" s="17"/>
      <c r="AN873" s="15">
        <f t="shared" ref="AN873:AX873" si="3377">AN872</f>
        <v>0</v>
      </c>
      <c r="AO873" s="15">
        <f t="shared" si="3377"/>
        <v>0</v>
      </c>
      <c r="AP873" s="15">
        <f t="shared" si="3377"/>
        <v>0</v>
      </c>
      <c r="AQ873" s="15">
        <f t="shared" si="3377"/>
        <v>0</v>
      </c>
      <c r="AR873" s="15">
        <f t="shared" si="3377"/>
        <v>0</v>
      </c>
      <c r="AS873" s="15">
        <f t="shared" si="3377"/>
        <v>0</v>
      </c>
      <c r="AT873" s="15">
        <f t="shared" si="3377"/>
        <v>0</v>
      </c>
      <c r="AU873" s="15">
        <f t="shared" si="3377"/>
        <v>0</v>
      </c>
      <c r="AV873" s="15">
        <f t="shared" si="3377"/>
        <v>0</v>
      </c>
      <c r="AW873" s="15">
        <f t="shared" si="3377"/>
        <v>0</v>
      </c>
      <c r="AX873" s="15">
        <f t="shared" si="3377"/>
        <v>0</v>
      </c>
      <c r="AY873" s="17"/>
      <c r="AZ873" s="15">
        <f t="shared" ref="AZ873:BE873" si="3378">AZ872</f>
        <v>6000</v>
      </c>
      <c r="BA873" s="15">
        <f t="shared" si="3378"/>
        <v>6000</v>
      </c>
      <c r="BB873" s="15">
        <v>0</v>
      </c>
      <c r="BC873" s="15">
        <f t="shared" si="3378"/>
        <v>0</v>
      </c>
      <c r="BD873" s="15">
        <f t="shared" si="3378"/>
        <v>0</v>
      </c>
      <c r="BE873" s="15">
        <f t="shared" si="3378"/>
        <v>250</v>
      </c>
      <c r="BF873" s="17"/>
      <c r="BG873" s="15">
        <f t="shared" ref="BG873:BH873" si="3379">BG872</f>
        <v>1000</v>
      </c>
      <c r="BH873" s="15">
        <f t="shared" si="3379"/>
        <v>5000</v>
      </c>
      <c r="BI873" s="17"/>
      <c r="BJ873" s="22">
        <f>G873/G872</f>
        <v>1</v>
      </c>
      <c r="BK873" s="65">
        <f t="shared" ref="BK873:BL875" si="3380">BK872</f>
        <v>0</v>
      </c>
      <c r="BL873" s="65">
        <f t="shared" si="3380"/>
        <v>0</v>
      </c>
      <c r="BM873" s="6">
        <f t="shared" si="3336"/>
        <v>118.25000000000001</v>
      </c>
      <c r="BN873" s="8">
        <f t="shared" si="3337"/>
        <v>149.0819326565707</v>
      </c>
      <c r="BO873" s="12">
        <f t="shared" si="3363"/>
        <v>132.77401303206696</v>
      </c>
      <c r="BP873" s="50">
        <f>(1-'#Constant'!$A$3)/($J873*'#Constant'!$B$3/'#Constant'!$C$3^($D873-1)+1)+'#Constant'!$A$3</f>
        <v>0.93162790697674425</v>
      </c>
      <c r="BQ873" s="4">
        <f t="shared" si="3338"/>
        <v>149.0819326565707</v>
      </c>
      <c r="BR873" s="50">
        <f>(1-'#Constant'!$A$3)/($K873*'#Constant'!$B$3/'#Constant'!$C$3^($D873-1)+1)+'#Constant'!$A$3</f>
        <v>0.93162790697674425</v>
      </c>
      <c r="BS873" s="4">
        <f t="shared" si="3339"/>
        <v>149.0819326565707</v>
      </c>
      <c r="BT873"/>
    </row>
    <row r="874" spans="1:72" x14ac:dyDescent="0.3">
      <c r="A874">
        <v>10201</v>
      </c>
      <c r="B874" s="18" t="str">
        <f>VLOOKUP(CONCATENATE("CREATURE_NAME_",A874),[1]Localization_Hero!$A:$E,2,FALSE)</f>
        <v>드라이어드 수호자</v>
      </c>
      <c r="C874" t="s">
        <v>77</v>
      </c>
      <c r="D874">
        <v>1</v>
      </c>
      <c r="E874">
        <v>1</v>
      </c>
      <c r="F874" s="18">
        <v>1</v>
      </c>
      <c r="G874" s="10">
        <v>100</v>
      </c>
      <c r="H874" s="10">
        <v>100</v>
      </c>
      <c r="I874" s="10">
        <v>2500</v>
      </c>
      <c r="J874" s="10">
        <v>25</v>
      </c>
      <c r="K874" s="10">
        <v>25</v>
      </c>
      <c r="L874" s="2"/>
      <c r="M874" s="10">
        <v>100</v>
      </c>
      <c r="N874" s="10">
        <v>0</v>
      </c>
      <c r="O874" s="10">
        <v>0</v>
      </c>
      <c r="P874" s="10">
        <v>100</v>
      </c>
      <c r="Q874" s="10">
        <v>0</v>
      </c>
      <c r="R874" s="10">
        <v>0</v>
      </c>
      <c r="S874" s="10">
        <v>0</v>
      </c>
      <c r="T874" s="10">
        <v>150</v>
      </c>
      <c r="U874" s="10">
        <v>0</v>
      </c>
      <c r="V874" s="10">
        <v>0</v>
      </c>
      <c r="W874" s="2"/>
      <c r="X874" s="10">
        <v>100</v>
      </c>
      <c r="Y874" s="10">
        <v>0</v>
      </c>
      <c r="Z874" s="10">
        <v>0</v>
      </c>
      <c r="AA874" s="10">
        <v>100</v>
      </c>
      <c r="AB874" s="10">
        <v>0</v>
      </c>
      <c r="AC874" s="10">
        <v>0</v>
      </c>
      <c r="AD874" s="10">
        <v>0</v>
      </c>
      <c r="AE874" s="10">
        <v>150</v>
      </c>
      <c r="AF874" s="10">
        <v>0</v>
      </c>
      <c r="AG874" s="10">
        <v>0</v>
      </c>
      <c r="AH874" s="10">
        <v>0</v>
      </c>
      <c r="AI874" s="10">
        <v>0</v>
      </c>
      <c r="AJ874" s="3"/>
      <c r="AK874" s="10">
        <v>0</v>
      </c>
      <c r="AL874" s="10">
        <v>0</v>
      </c>
      <c r="AM874" s="3"/>
      <c r="AN874" s="10">
        <v>0</v>
      </c>
      <c r="AO874" s="10">
        <v>0</v>
      </c>
      <c r="AP874" s="10">
        <v>0</v>
      </c>
      <c r="AQ874" s="10">
        <v>0</v>
      </c>
      <c r="AR874" s="10">
        <v>0</v>
      </c>
      <c r="AS874" s="10">
        <v>0</v>
      </c>
      <c r="AT874" s="10">
        <v>0</v>
      </c>
      <c r="AU874" s="10">
        <v>0</v>
      </c>
      <c r="AV874" s="10">
        <v>0</v>
      </c>
      <c r="AW874" s="10">
        <v>0</v>
      </c>
      <c r="AX874" s="10">
        <v>0</v>
      </c>
      <c r="AY874" s="3"/>
      <c r="AZ874" s="10">
        <v>6000</v>
      </c>
      <c r="BA874" s="10">
        <v>6000</v>
      </c>
      <c r="BB874" s="10">
        <v>0</v>
      </c>
      <c r="BC874" s="10">
        <v>0</v>
      </c>
      <c r="BD874" s="10">
        <v>0</v>
      </c>
      <c r="BE874" s="10">
        <v>250</v>
      </c>
      <c r="BF874" s="3"/>
      <c r="BG874" s="10">
        <v>1000</v>
      </c>
      <c r="BH874" s="10">
        <v>5000</v>
      </c>
      <c r="BI874" s="3"/>
      <c r="BJ874" s="21">
        <v>1</v>
      </c>
      <c r="BK874" s="65">
        <v>0</v>
      </c>
      <c r="BL874" s="65">
        <v>0</v>
      </c>
      <c r="BM874" s="6">
        <f t="shared" si="3336"/>
        <v>118.25000000000001</v>
      </c>
      <c r="BN874" s="8">
        <f t="shared" si="3337"/>
        <v>149.0819326565707</v>
      </c>
      <c r="BO874" s="12">
        <f t="shared" si="3117"/>
        <v>132.77401303206696</v>
      </c>
      <c r="BP874" s="50">
        <f>(1-'#Constant'!$A$3)/($J874*'#Constant'!$B$3/'#Constant'!$C$3^($D874-1)+1)+'#Constant'!$A$3</f>
        <v>0.93162790697674425</v>
      </c>
      <c r="BQ874" s="4">
        <f t="shared" si="3338"/>
        <v>149.0819326565707</v>
      </c>
      <c r="BR874" s="50">
        <f>(1-'#Constant'!$A$3)/($K874*'#Constant'!$B$3/'#Constant'!$C$3^($D874-1)+1)+'#Constant'!$A$3</f>
        <v>0.93162790697674425</v>
      </c>
      <c r="BS874" s="4">
        <f t="shared" si="3339"/>
        <v>149.0819326565707</v>
      </c>
      <c r="BT874">
        <f>BO874/$BO$4*100</f>
        <v>100.91327609170268</v>
      </c>
    </row>
    <row r="875" spans="1:72" s="13" customFormat="1" ht="17.25" thickBot="1" x14ac:dyDescent="0.35">
      <c r="B875" s="20"/>
      <c r="D875" s="14">
        <v>1</v>
      </c>
      <c r="E875" s="14">
        <v>1</v>
      </c>
      <c r="F875" s="19">
        <v>1</v>
      </c>
      <c r="G875" s="15">
        <f t="shared" ref="G875:H875" si="3381">G874</f>
        <v>100</v>
      </c>
      <c r="H875" s="15">
        <f t="shared" si="3381"/>
        <v>100</v>
      </c>
      <c r="I875" s="15">
        <v>2500</v>
      </c>
      <c r="J875" s="15">
        <v>25</v>
      </c>
      <c r="K875" s="15">
        <v>25</v>
      </c>
      <c r="L875" s="16"/>
      <c r="M875" s="15">
        <f t="shared" ref="M875:V875" si="3382">M874</f>
        <v>100</v>
      </c>
      <c r="N875" s="15">
        <f t="shared" si="3382"/>
        <v>0</v>
      </c>
      <c r="O875" s="15">
        <f t="shared" si="3382"/>
        <v>0</v>
      </c>
      <c r="P875" s="15">
        <v>100</v>
      </c>
      <c r="Q875" s="15">
        <f t="shared" si="3382"/>
        <v>0</v>
      </c>
      <c r="R875" s="15">
        <f t="shared" si="3382"/>
        <v>0</v>
      </c>
      <c r="S875" s="15">
        <f t="shared" si="3382"/>
        <v>0</v>
      </c>
      <c r="T875" s="15">
        <f t="shared" si="3382"/>
        <v>150</v>
      </c>
      <c r="U875" s="15">
        <f t="shared" si="3382"/>
        <v>0</v>
      </c>
      <c r="V875" s="15">
        <f t="shared" si="3382"/>
        <v>0</v>
      </c>
      <c r="W875" s="16"/>
      <c r="X875" s="15">
        <f t="shared" ref="X875:AI875" si="3383">X874</f>
        <v>100</v>
      </c>
      <c r="Y875" s="15">
        <f t="shared" si="3383"/>
        <v>0</v>
      </c>
      <c r="Z875" s="15">
        <f t="shared" si="3383"/>
        <v>0</v>
      </c>
      <c r="AA875" s="15">
        <v>100</v>
      </c>
      <c r="AB875" s="15">
        <f t="shared" si="3383"/>
        <v>0</v>
      </c>
      <c r="AC875" s="15">
        <f t="shared" si="3383"/>
        <v>0</v>
      </c>
      <c r="AD875" s="15">
        <f t="shared" si="3383"/>
        <v>0</v>
      </c>
      <c r="AE875" s="15">
        <f t="shared" si="3383"/>
        <v>150</v>
      </c>
      <c r="AF875" s="15">
        <f t="shared" si="3383"/>
        <v>0</v>
      </c>
      <c r="AG875" s="15">
        <f t="shared" si="3383"/>
        <v>0</v>
      </c>
      <c r="AH875" s="15">
        <f t="shared" si="3383"/>
        <v>0</v>
      </c>
      <c r="AI875" s="15">
        <f t="shared" si="3383"/>
        <v>0</v>
      </c>
      <c r="AJ875" s="17"/>
      <c r="AK875" s="15">
        <f>AK874</f>
        <v>0</v>
      </c>
      <c r="AL875" s="15">
        <f>AL874</f>
        <v>0</v>
      </c>
      <c r="AM875" s="17"/>
      <c r="AN875" s="15">
        <f t="shared" ref="AN875:AX875" si="3384">AN874</f>
        <v>0</v>
      </c>
      <c r="AO875" s="15">
        <f t="shared" si="3384"/>
        <v>0</v>
      </c>
      <c r="AP875" s="15">
        <f t="shared" si="3384"/>
        <v>0</v>
      </c>
      <c r="AQ875" s="15">
        <f t="shared" si="3384"/>
        <v>0</v>
      </c>
      <c r="AR875" s="15">
        <f t="shared" si="3384"/>
        <v>0</v>
      </c>
      <c r="AS875" s="15">
        <f t="shared" si="3384"/>
        <v>0</v>
      </c>
      <c r="AT875" s="15">
        <f t="shared" si="3384"/>
        <v>0</v>
      </c>
      <c r="AU875" s="15">
        <f t="shared" si="3384"/>
        <v>0</v>
      </c>
      <c r="AV875" s="15">
        <f t="shared" si="3384"/>
        <v>0</v>
      </c>
      <c r="AW875" s="15">
        <f t="shared" si="3384"/>
        <v>0</v>
      </c>
      <c r="AX875" s="15">
        <f t="shared" si="3384"/>
        <v>0</v>
      </c>
      <c r="AY875" s="17"/>
      <c r="AZ875" s="15">
        <f t="shared" ref="AZ875:BD875" si="3385">AZ874</f>
        <v>6000</v>
      </c>
      <c r="BA875" s="15">
        <f t="shared" si="3385"/>
        <v>6000</v>
      </c>
      <c r="BB875" s="15">
        <v>0</v>
      </c>
      <c r="BC875" s="15">
        <f t="shared" si="3385"/>
        <v>0</v>
      </c>
      <c r="BD875" s="15">
        <f t="shared" si="3385"/>
        <v>0</v>
      </c>
      <c r="BE875" s="15">
        <f t="shared" ref="BE875" si="3386">BE874</f>
        <v>250</v>
      </c>
      <c r="BF875" s="17"/>
      <c r="BG875" s="15">
        <f t="shared" ref="BG875:BH875" si="3387">BG874</f>
        <v>1000</v>
      </c>
      <c r="BH875" s="15">
        <f t="shared" si="3387"/>
        <v>5000</v>
      </c>
      <c r="BI875" s="17"/>
      <c r="BJ875" s="22">
        <f>G875/G874</f>
        <v>1</v>
      </c>
      <c r="BK875" s="65">
        <f t="shared" si="3380"/>
        <v>0</v>
      </c>
      <c r="BL875" s="65">
        <f t="shared" si="3380"/>
        <v>0</v>
      </c>
      <c r="BM875" s="6">
        <f t="shared" si="3336"/>
        <v>118.25000000000001</v>
      </c>
      <c r="BN875" s="8">
        <f t="shared" si="3337"/>
        <v>149.0819326565707</v>
      </c>
      <c r="BO875" s="12">
        <f t="shared" si="3117"/>
        <v>132.77401303206696</v>
      </c>
      <c r="BP875" s="50">
        <f>(1-'#Constant'!$A$3)/($J875*'#Constant'!$B$3/'#Constant'!$C$3^($D875-1)+1)+'#Constant'!$A$3</f>
        <v>0.93162790697674425</v>
      </c>
      <c r="BQ875" s="4">
        <f t="shared" si="3338"/>
        <v>149.0819326565707</v>
      </c>
      <c r="BR875" s="50">
        <f>(1-'#Constant'!$A$3)/($K875*'#Constant'!$B$3/'#Constant'!$C$3^($D875-1)+1)+'#Constant'!$A$3</f>
        <v>0.93162790697674425</v>
      </c>
      <c r="BS875" s="4">
        <f t="shared" si="3339"/>
        <v>149.0819326565707</v>
      </c>
      <c r="BT875"/>
    </row>
    <row r="876" spans="1:72" x14ac:dyDescent="0.3">
      <c r="A876">
        <v>10211</v>
      </c>
      <c r="B876" s="18" t="str">
        <f>VLOOKUP(CONCATENATE("CREATURE_NAME_",A876),[1]Localization_Hero!$A:$E,2,FALSE)</f>
        <v>드라이어드 정예 창지기</v>
      </c>
      <c r="C876" t="s">
        <v>77</v>
      </c>
      <c r="D876">
        <v>1</v>
      </c>
      <c r="E876">
        <v>1</v>
      </c>
      <c r="F876" s="18">
        <v>1</v>
      </c>
      <c r="G876" s="10">
        <v>100</v>
      </c>
      <c r="H876" s="10">
        <v>100</v>
      </c>
      <c r="I876" s="10">
        <v>2500</v>
      </c>
      <c r="J876" s="10">
        <v>25</v>
      </c>
      <c r="K876" s="10">
        <v>25</v>
      </c>
      <c r="L876" s="2"/>
      <c r="M876" s="10">
        <v>100</v>
      </c>
      <c r="N876" s="10">
        <v>0</v>
      </c>
      <c r="O876" s="10">
        <v>0</v>
      </c>
      <c r="P876" s="10">
        <v>100</v>
      </c>
      <c r="Q876" s="10">
        <v>0</v>
      </c>
      <c r="R876" s="10">
        <v>0</v>
      </c>
      <c r="S876" s="10">
        <v>0</v>
      </c>
      <c r="T876" s="10">
        <v>150</v>
      </c>
      <c r="U876" s="10">
        <v>0</v>
      </c>
      <c r="V876" s="10">
        <v>0</v>
      </c>
      <c r="W876" s="2"/>
      <c r="X876" s="10">
        <v>100</v>
      </c>
      <c r="Y876" s="10">
        <v>0</v>
      </c>
      <c r="Z876" s="10">
        <v>0</v>
      </c>
      <c r="AA876" s="10">
        <v>100</v>
      </c>
      <c r="AB876" s="10">
        <v>0</v>
      </c>
      <c r="AC876" s="10">
        <v>0</v>
      </c>
      <c r="AD876" s="10">
        <v>0</v>
      </c>
      <c r="AE876" s="10">
        <v>150</v>
      </c>
      <c r="AF876" s="10">
        <v>0</v>
      </c>
      <c r="AG876" s="10">
        <v>0</v>
      </c>
      <c r="AH876" s="10">
        <v>0</v>
      </c>
      <c r="AI876" s="10">
        <v>0</v>
      </c>
      <c r="AJ876" s="3"/>
      <c r="AK876" s="10">
        <v>0</v>
      </c>
      <c r="AL876" s="10">
        <v>0</v>
      </c>
      <c r="AM876" s="3"/>
      <c r="AN876" s="10">
        <v>0</v>
      </c>
      <c r="AO876" s="10">
        <v>0</v>
      </c>
      <c r="AP876" s="10">
        <v>0</v>
      </c>
      <c r="AQ876" s="10">
        <v>0</v>
      </c>
      <c r="AR876" s="10">
        <v>0</v>
      </c>
      <c r="AS876" s="10">
        <v>0</v>
      </c>
      <c r="AT876" s="10">
        <v>0</v>
      </c>
      <c r="AU876" s="10">
        <v>0</v>
      </c>
      <c r="AV876" s="10">
        <v>0</v>
      </c>
      <c r="AW876" s="10">
        <v>0</v>
      </c>
      <c r="AX876" s="10">
        <v>0</v>
      </c>
      <c r="AY876" s="3"/>
      <c r="AZ876" s="10">
        <v>6000</v>
      </c>
      <c r="BA876" s="10">
        <v>6000</v>
      </c>
      <c r="BB876" s="10">
        <v>0</v>
      </c>
      <c r="BC876" s="10">
        <v>0</v>
      </c>
      <c r="BD876" s="10">
        <v>0</v>
      </c>
      <c r="BE876" s="10">
        <v>250</v>
      </c>
      <c r="BF876" s="3"/>
      <c r="BG876" s="10">
        <v>1000</v>
      </c>
      <c r="BH876" s="10">
        <v>5000</v>
      </c>
      <c r="BI876" s="3"/>
      <c r="BJ876" s="21">
        <v>1</v>
      </c>
      <c r="BK876" s="65">
        <v>0</v>
      </c>
      <c r="BL876" s="65">
        <v>0</v>
      </c>
      <c r="BM876" s="6">
        <f t="shared" si="3336"/>
        <v>118.25000000000001</v>
      </c>
      <c r="BN876" s="8">
        <f t="shared" si="3337"/>
        <v>149.0819326565707</v>
      </c>
      <c r="BO876" s="12">
        <f t="shared" si="3117"/>
        <v>132.77401303206696</v>
      </c>
      <c r="BP876" s="50">
        <f>(1-'#Constant'!$A$3)/($J876*'#Constant'!$B$3/'#Constant'!$C$3^($D876-1)+1)+'#Constant'!$A$3</f>
        <v>0.93162790697674425</v>
      </c>
      <c r="BQ876" s="4">
        <f t="shared" si="3338"/>
        <v>149.0819326565707</v>
      </c>
      <c r="BR876" s="50">
        <f>(1-'#Constant'!$A$3)/($K876*'#Constant'!$B$3/'#Constant'!$C$3^($D876-1)+1)+'#Constant'!$A$3</f>
        <v>0.93162790697674425</v>
      </c>
      <c r="BS876" s="4">
        <f t="shared" si="3339"/>
        <v>149.0819326565707</v>
      </c>
      <c r="BT876">
        <f>BO876/$BO$4*100</f>
        <v>100.91327609170268</v>
      </c>
    </row>
    <row r="877" spans="1:72" s="13" customFormat="1" ht="17.25" thickBot="1" x14ac:dyDescent="0.35">
      <c r="B877" s="20"/>
      <c r="D877" s="14">
        <v>1</v>
      </c>
      <c r="E877" s="14">
        <v>1</v>
      </c>
      <c r="F877" s="19">
        <v>1</v>
      </c>
      <c r="G877" s="15">
        <f t="shared" ref="G877:H877" si="3388">G876</f>
        <v>100</v>
      </c>
      <c r="H877" s="15">
        <f t="shared" si="3388"/>
        <v>100</v>
      </c>
      <c r="I877" s="15">
        <v>2500</v>
      </c>
      <c r="J877" s="15">
        <v>25</v>
      </c>
      <c r="K877" s="15">
        <v>25</v>
      </c>
      <c r="L877" s="16"/>
      <c r="M877" s="15">
        <f t="shared" ref="M877:V877" si="3389">M876</f>
        <v>100</v>
      </c>
      <c r="N877" s="15">
        <f t="shared" si="3389"/>
        <v>0</v>
      </c>
      <c r="O877" s="15">
        <f t="shared" si="3389"/>
        <v>0</v>
      </c>
      <c r="P877" s="15">
        <v>100</v>
      </c>
      <c r="Q877" s="15">
        <f t="shared" si="3389"/>
        <v>0</v>
      </c>
      <c r="R877" s="15">
        <f t="shared" si="3389"/>
        <v>0</v>
      </c>
      <c r="S877" s="15">
        <f t="shared" si="3389"/>
        <v>0</v>
      </c>
      <c r="T877" s="15">
        <f t="shared" si="3389"/>
        <v>150</v>
      </c>
      <c r="U877" s="15">
        <f t="shared" si="3389"/>
        <v>0</v>
      </c>
      <c r="V877" s="15">
        <f t="shared" si="3389"/>
        <v>0</v>
      </c>
      <c r="W877" s="16"/>
      <c r="X877" s="15">
        <f t="shared" ref="X877:AI877" si="3390">X876</f>
        <v>100</v>
      </c>
      <c r="Y877" s="15">
        <f t="shared" si="3390"/>
        <v>0</v>
      </c>
      <c r="Z877" s="15">
        <f t="shared" si="3390"/>
        <v>0</v>
      </c>
      <c r="AA877" s="15">
        <v>100</v>
      </c>
      <c r="AB877" s="15">
        <f t="shared" si="3390"/>
        <v>0</v>
      </c>
      <c r="AC877" s="15">
        <f t="shared" si="3390"/>
        <v>0</v>
      </c>
      <c r="AD877" s="15">
        <f t="shared" si="3390"/>
        <v>0</v>
      </c>
      <c r="AE877" s="15">
        <f t="shared" si="3390"/>
        <v>150</v>
      </c>
      <c r="AF877" s="15">
        <f t="shared" si="3390"/>
        <v>0</v>
      </c>
      <c r="AG877" s="15">
        <f t="shared" si="3390"/>
        <v>0</v>
      </c>
      <c r="AH877" s="15">
        <f t="shared" si="3390"/>
        <v>0</v>
      </c>
      <c r="AI877" s="15">
        <f t="shared" si="3390"/>
        <v>0</v>
      </c>
      <c r="AJ877" s="17"/>
      <c r="AK877" s="15">
        <f>AK876</f>
        <v>0</v>
      </c>
      <c r="AL877" s="15">
        <f>AL876</f>
        <v>0</v>
      </c>
      <c r="AM877" s="17"/>
      <c r="AN877" s="15">
        <f t="shared" ref="AN877:AX877" si="3391">AN876</f>
        <v>0</v>
      </c>
      <c r="AO877" s="15">
        <f t="shared" si="3391"/>
        <v>0</v>
      </c>
      <c r="AP877" s="15">
        <f t="shared" si="3391"/>
        <v>0</v>
      </c>
      <c r="AQ877" s="15">
        <f t="shared" si="3391"/>
        <v>0</v>
      </c>
      <c r="AR877" s="15">
        <f t="shared" si="3391"/>
        <v>0</v>
      </c>
      <c r="AS877" s="15">
        <f t="shared" si="3391"/>
        <v>0</v>
      </c>
      <c r="AT877" s="15">
        <f t="shared" si="3391"/>
        <v>0</v>
      </c>
      <c r="AU877" s="15">
        <f t="shared" si="3391"/>
        <v>0</v>
      </c>
      <c r="AV877" s="15">
        <f t="shared" si="3391"/>
        <v>0</v>
      </c>
      <c r="AW877" s="15">
        <f t="shared" si="3391"/>
        <v>0</v>
      </c>
      <c r="AX877" s="15">
        <f t="shared" si="3391"/>
        <v>0</v>
      </c>
      <c r="AY877" s="17"/>
      <c r="AZ877" s="15">
        <f t="shared" ref="AZ877:BD877" si="3392">AZ876</f>
        <v>6000</v>
      </c>
      <c r="BA877" s="15">
        <f t="shared" si="3392"/>
        <v>6000</v>
      </c>
      <c r="BB877" s="15">
        <v>0</v>
      </c>
      <c r="BC877" s="15">
        <f t="shared" si="3392"/>
        <v>0</v>
      </c>
      <c r="BD877" s="15">
        <f t="shared" si="3392"/>
        <v>0</v>
      </c>
      <c r="BE877" s="15">
        <f t="shared" ref="BE877" si="3393">BE876</f>
        <v>250</v>
      </c>
      <c r="BF877" s="17"/>
      <c r="BG877" s="15">
        <f t="shared" ref="BG877:BH877" si="3394">BG876</f>
        <v>1000</v>
      </c>
      <c r="BH877" s="15">
        <f t="shared" si="3394"/>
        <v>5000</v>
      </c>
      <c r="BI877" s="17"/>
      <c r="BJ877" s="22">
        <f>G877/G876</f>
        <v>1</v>
      </c>
      <c r="BK877" s="65">
        <f>BK876</f>
        <v>0</v>
      </c>
      <c r="BL877" s="65">
        <f>BL876</f>
        <v>0</v>
      </c>
      <c r="BM877" s="6">
        <f t="shared" si="3336"/>
        <v>118.25000000000001</v>
      </c>
      <c r="BN877" s="8">
        <f t="shared" si="3337"/>
        <v>149.0819326565707</v>
      </c>
      <c r="BO877" s="12">
        <f t="shared" si="3117"/>
        <v>132.77401303206696</v>
      </c>
      <c r="BP877" s="50">
        <f>(1-'#Constant'!$A$3)/($J877*'#Constant'!$B$3/'#Constant'!$C$3^($D877-1)+1)+'#Constant'!$A$3</f>
        <v>0.93162790697674425</v>
      </c>
      <c r="BQ877" s="4">
        <f t="shared" si="3338"/>
        <v>149.0819326565707</v>
      </c>
      <c r="BR877" s="50">
        <f>(1-'#Constant'!$A$3)/($K877*'#Constant'!$B$3/'#Constant'!$C$3^($D877-1)+1)+'#Constant'!$A$3</f>
        <v>0.93162790697674425</v>
      </c>
      <c r="BS877" s="4">
        <f t="shared" si="3339"/>
        <v>149.0819326565707</v>
      </c>
      <c r="BT877"/>
    </row>
    <row r="878" spans="1:72" x14ac:dyDescent="0.3">
      <c r="A878">
        <v>11001</v>
      </c>
      <c r="B878" s="18" t="str">
        <f>VLOOKUP(CONCATENATE("CREATURE_NAME_",A878),[1]Localization_Hero!$A:$E,2,FALSE)</f>
        <v>하피 창병</v>
      </c>
      <c r="C878" t="s">
        <v>77</v>
      </c>
      <c r="D878">
        <v>1</v>
      </c>
      <c r="E878">
        <v>1</v>
      </c>
      <c r="F878" s="18">
        <v>1</v>
      </c>
      <c r="G878" s="10">
        <v>100</v>
      </c>
      <c r="H878" s="10">
        <v>100</v>
      </c>
      <c r="I878" s="10">
        <v>2500</v>
      </c>
      <c r="J878" s="10">
        <v>25</v>
      </c>
      <c r="K878" s="10">
        <v>25</v>
      </c>
      <c r="L878" s="2"/>
      <c r="M878" s="10">
        <v>100</v>
      </c>
      <c r="N878" s="10">
        <v>0</v>
      </c>
      <c r="O878" s="10">
        <v>0</v>
      </c>
      <c r="P878" s="10">
        <v>100</v>
      </c>
      <c r="Q878" s="10">
        <v>0</v>
      </c>
      <c r="R878" s="10">
        <v>0</v>
      </c>
      <c r="S878" s="10">
        <v>0</v>
      </c>
      <c r="T878" s="10">
        <v>150</v>
      </c>
      <c r="U878" s="10">
        <v>0</v>
      </c>
      <c r="V878" s="10">
        <v>0</v>
      </c>
      <c r="W878" s="2"/>
      <c r="X878" s="10">
        <v>100</v>
      </c>
      <c r="Y878" s="10">
        <v>0</v>
      </c>
      <c r="Z878" s="10">
        <v>0</v>
      </c>
      <c r="AA878" s="10">
        <v>100</v>
      </c>
      <c r="AB878" s="10">
        <v>0</v>
      </c>
      <c r="AC878" s="10">
        <v>0</v>
      </c>
      <c r="AD878" s="10">
        <v>0</v>
      </c>
      <c r="AE878" s="10">
        <v>150</v>
      </c>
      <c r="AF878" s="10">
        <v>0</v>
      </c>
      <c r="AG878" s="10">
        <v>0</v>
      </c>
      <c r="AH878" s="10">
        <v>0</v>
      </c>
      <c r="AI878" s="10">
        <v>0</v>
      </c>
      <c r="AJ878" s="3"/>
      <c r="AK878" s="10">
        <v>0</v>
      </c>
      <c r="AL878" s="10">
        <v>0</v>
      </c>
      <c r="AM878" s="3"/>
      <c r="AN878" s="10">
        <v>0</v>
      </c>
      <c r="AO878" s="10">
        <v>0</v>
      </c>
      <c r="AP878" s="10">
        <v>0</v>
      </c>
      <c r="AQ878" s="10">
        <v>0</v>
      </c>
      <c r="AR878" s="10">
        <v>0</v>
      </c>
      <c r="AS878" s="10">
        <v>0</v>
      </c>
      <c r="AT878" s="10">
        <v>0</v>
      </c>
      <c r="AU878" s="10">
        <v>0</v>
      </c>
      <c r="AV878" s="10">
        <v>0</v>
      </c>
      <c r="AW878" s="10">
        <v>0</v>
      </c>
      <c r="AX878" s="10">
        <v>0</v>
      </c>
      <c r="AY878" s="3"/>
      <c r="AZ878" s="10">
        <v>6000</v>
      </c>
      <c r="BA878" s="10">
        <v>6000</v>
      </c>
      <c r="BB878" s="10">
        <v>0</v>
      </c>
      <c r="BC878" s="10">
        <v>0</v>
      </c>
      <c r="BD878" s="10">
        <v>0</v>
      </c>
      <c r="BE878" s="10">
        <v>250</v>
      </c>
      <c r="BF878" s="3"/>
      <c r="BG878" s="10">
        <v>1000</v>
      </c>
      <c r="BH878" s="10">
        <v>5000</v>
      </c>
      <c r="BI878" s="3"/>
      <c r="BJ878" s="21">
        <v>1</v>
      </c>
      <c r="BK878" s="65">
        <v>0</v>
      </c>
      <c r="BL878" s="65">
        <v>0</v>
      </c>
      <c r="BM878" s="6">
        <f t="shared" si="3336"/>
        <v>118.25000000000001</v>
      </c>
      <c r="BN878" s="8">
        <f t="shared" si="3337"/>
        <v>149.0819326565707</v>
      </c>
      <c r="BO878" s="12">
        <f t="shared" si="3117"/>
        <v>132.77401303206696</v>
      </c>
      <c r="BP878" s="50">
        <f>(1-'#Constant'!$A$3)/($J878*'#Constant'!$B$3/'#Constant'!$C$3^($D878-1)+1)+'#Constant'!$A$3</f>
        <v>0.93162790697674425</v>
      </c>
      <c r="BQ878" s="4">
        <f t="shared" si="3338"/>
        <v>149.0819326565707</v>
      </c>
      <c r="BR878" s="50">
        <f>(1-'#Constant'!$A$3)/($K878*'#Constant'!$B$3/'#Constant'!$C$3^($D878-1)+1)+'#Constant'!$A$3</f>
        <v>0.93162790697674425</v>
      </c>
      <c r="BS878" s="4">
        <f t="shared" si="3339"/>
        <v>149.0819326565707</v>
      </c>
      <c r="BT878">
        <f>BO878/$BO$4*100</f>
        <v>100.91327609170268</v>
      </c>
    </row>
    <row r="879" spans="1:72" s="13" customFormat="1" ht="17.25" thickBot="1" x14ac:dyDescent="0.35">
      <c r="B879" s="20"/>
      <c r="D879" s="14">
        <v>1</v>
      </c>
      <c r="E879" s="14">
        <v>1</v>
      </c>
      <c r="F879" s="19">
        <v>1</v>
      </c>
      <c r="G879" s="15">
        <f t="shared" ref="G879:H879" si="3395">G878</f>
        <v>100</v>
      </c>
      <c r="H879" s="15">
        <f t="shared" si="3395"/>
        <v>100</v>
      </c>
      <c r="I879" s="15">
        <v>2500</v>
      </c>
      <c r="J879" s="15">
        <v>25</v>
      </c>
      <c r="K879" s="15">
        <v>25</v>
      </c>
      <c r="L879" s="16"/>
      <c r="M879" s="15">
        <f t="shared" ref="M879:V879" si="3396">M878</f>
        <v>100</v>
      </c>
      <c r="N879" s="15">
        <f t="shared" si="3396"/>
        <v>0</v>
      </c>
      <c r="O879" s="15">
        <f t="shared" si="3396"/>
        <v>0</v>
      </c>
      <c r="P879" s="15">
        <v>100</v>
      </c>
      <c r="Q879" s="15">
        <f t="shared" si="3396"/>
        <v>0</v>
      </c>
      <c r="R879" s="15">
        <f t="shared" si="3396"/>
        <v>0</v>
      </c>
      <c r="S879" s="15">
        <f t="shared" si="3396"/>
        <v>0</v>
      </c>
      <c r="T879" s="15">
        <f t="shared" si="3396"/>
        <v>150</v>
      </c>
      <c r="U879" s="15">
        <f t="shared" si="3396"/>
        <v>0</v>
      </c>
      <c r="V879" s="15">
        <f t="shared" si="3396"/>
        <v>0</v>
      </c>
      <c r="W879" s="16"/>
      <c r="X879" s="15">
        <f t="shared" ref="X879:AI879" si="3397">X878</f>
        <v>100</v>
      </c>
      <c r="Y879" s="15">
        <f t="shared" si="3397"/>
        <v>0</v>
      </c>
      <c r="Z879" s="15">
        <f t="shared" si="3397"/>
        <v>0</v>
      </c>
      <c r="AA879" s="15">
        <v>100</v>
      </c>
      <c r="AB879" s="15">
        <f t="shared" si="3397"/>
        <v>0</v>
      </c>
      <c r="AC879" s="15">
        <f t="shared" si="3397"/>
        <v>0</v>
      </c>
      <c r="AD879" s="15">
        <f t="shared" si="3397"/>
        <v>0</v>
      </c>
      <c r="AE879" s="15">
        <f t="shared" si="3397"/>
        <v>150</v>
      </c>
      <c r="AF879" s="15">
        <f t="shared" si="3397"/>
        <v>0</v>
      </c>
      <c r="AG879" s="15">
        <f t="shared" si="3397"/>
        <v>0</v>
      </c>
      <c r="AH879" s="15">
        <f t="shared" si="3397"/>
        <v>0</v>
      </c>
      <c r="AI879" s="15">
        <f t="shared" si="3397"/>
        <v>0</v>
      </c>
      <c r="AJ879" s="17"/>
      <c r="AK879" s="15">
        <f>AK878</f>
        <v>0</v>
      </c>
      <c r="AL879" s="15">
        <f>AL878</f>
        <v>0</v>
      </c>
      <c r="AM879" s="17"/>
      <c r="AN879" s="15">
        <f t="shared" ref="AN879:AX879" si="3398">AN878</f>
        <v>0</v>
      </c>
      <c r="AO879" s="15">
        <f t="shared" si="3398"/>
        <v>0</v>
      </c>
      <c r="AP879" s="15">
        <f t="shared" si="3398"/>
        <v>0</v>
      </c>
      <c r="AQ879" s="15">
        <f t="shared" si="3398"/>
        <v>0</v>
      </c>
      <c r="AR879" s="15">
        <f t="shared" si="3398"/>
        <v>0</v>
      </c>
      <c r="AS879" s="15">
        <f t="shared" si="3398"/>
        <v>0</v>
      </c>
      <c r="AT879" s="15">
        <f t="shared" si="3398"/>
        <v>0</v>
      </c>
      <c r="AU879" s="15">
        <f t="shared" si="3398"/>
        <v>0</v>
      </c>
      <c r="AV879" s="15">
        <f t="shared" si="3398"/>
        <v>0</v>
      </c>
      <c r="AW879" s="15">
        <f t="shared" si="3398"/>
        <v>0</v>
      </c>
      <c r="AX879" s="15">
        <f t="shared" si="3398"/>
        <v>0</v>
      </c>
      <c r="AY879" s="17"/>
      <c r="AZ879" s="15">
        <f t="shared" ref="AZ879" si="3399">AZ878</f>
        <v>6000</v>
      </c>
      <c r="BA879" s="15">
        <f t="shared" ref="BA879" si="3400">BA878</f>
        <v>6000</v>
      </c>
      <c r="BB879" s="15">
        <v>0</v>
      </c>
      <c r="BC879" s="15">
        <f t="shared" ref="BC879" si="3401">BC878</f>
        <v>0</v>
      </c>
      <c r="BD879" s="15">
        <f t="shared" ref="BD879:BE879" si="3402">BD878</f>
        <v>0</v>
      </c>
      <c r="BE879" s="15">
        <f t="shared" si="3402"/>
        <v>250</v>
      </c>
      <c r="BF879" s="17"/>
      <c r="BG879" s="15">
        <f t="shared" ref="BG879" si="3403">BG878</f>
        <v>1000</v>
      </c>
      <c r="BH879" s="15">
        <f t="shared" ref="BH879" si="3404">BH878</f>
        <v>5000</v>
      </c>
      <c r="BI879" s="17"/>
      <c r="BJ879" s="22">
        <f>G879/G878</f>
        <v>1</v>
      </c>
      <c r="BK879" s="65">
        <f t="shared" ref="BK879:BL879" si="3405">BK878</f>
        <v>0</v>
      </c>
      <c r="BL879" s="65">
        <f t="shared" si="3405"/>
        <v>0</v>
      </c>
      <c r="BM879" s="6">
        <f t="shared" si="3336"/>
        <v>118.25000000000001</v>
      </c>
      <c r="BN879" s="8">
        <f t="shared" si="3337"/>
        <v>149.0819326565707</v>
      </c>
      <c r="BO879" s="12">
        <f t="shared" si="3117"/>
        <v>132.77401303206696</v>
      </c>
      <c r="BP879" s="50">
        <f>(1-'#Constant'!$A$3)/($J879*'#Constant'!$B$3/'#Constant'!$C$3^($D879-1)+1)+'#Constant'!$A$3</f>
        <v>0.93162790697674425</v>
      </c>
      <c r="BQ879" s="4">
        <f t="shared" si="3338"/>
        <v>149.0819326565707</v>
      </c>
      <c r="BR879" s="50">
        <f>(1-'#Constant'!$A$3)/($K879*'#Constant'!$B$3/'#Constant'!$C$3^($D879-1)+1)+'#Constant'!$A$3</f>
        <v>0.93162790697674425</v>
      </c>
      <c r="BS879" s="4">
        <f t="shared" si="3339"/>
        <v>149.0819326565707</v>
      </c>
      <c r="BT879"/>
    </row>
    <row r="880" spans="1:72" x14ac:dyDescent="0.3">
      <c r="A880">
        <v>11002</v>
      </c>
      <c r="B880" s="18" t="str">
        <f>VLOOKUP(CONCATENATE("CREATURE_NAME_",A880),[1]Localization_Hero!$A:$E,2,FALSE)</f>
        <v>하피 바람술사</v>
      </c>
      <c r="C880" t="s">
        <v>79</v>
      </c>
      <c r="D880">
        <v>1</v>
      </c>
      <c r="E880">
        <v>1</v>
      </c>
      <c r="F880" s="18">
        <v>1</v>
      </c>
      <c r="G880" s="10">
        <v>100</v>
      </c>
      <c r="H880" s="10">
        <v>100</v>
      </c>
      <c r="I880" s="10">
        <v>2500</v>
      </c>
      <c r="J880" s="10">
        <v>25</v>
      </c>
      <c r="K880" s="10">
        <v>25</v>
      </c>
      <c r="L880" s="2"/>
      <c r="M880" s="10">
        <v>100</v>
      </c>
      <c r="N880" s="10">
        <v>0</v>
      </c>
      <c r="O880" s="10">
        <v>0</v>
      </c>
      <c r="P880" s="10">
        <v>100</v>
      </c>
      <c r="Q880" s="10">
        <v>0</v>
      </c>
      <c r="R880" s="10">
        <v>0</v>
      </c>
      <c r="S880" s="10">
        <v>0</v>
      </c>
      <c r="T880" s="10">
        <v>150</v>
      </c>
      <c r="U880" s="10">
        <v>0</v>
      </c>
      <c r="V880" s="10">
        <v>0</v>
      </c>
      <c r="W880" s="2"/>
      <c r="X880" s="10">
        <v>100</v>
      </c>
      <c r="Y880" s="10">
        <v>0</v>
      </c>
      <c r="Z880" s="10">
        <v>0</v>
      </c>
      <c r="AA880" s="10">
        <v>100</v>
      </c>
      <c r="AB880" s="10">
        <v>0</v>
      </c>
      <c r="AC880" s="10">
        <v>0</v>
      </c>
      <c r="AD880" s="10">
        <v>0</v>
      </c>
      <c r="AE880" s="10">
        <v>150</v>
      </c>
      <c r="AF880" s="10">
        <v>0</v>
      </c>
      <c r="AG880" s="10">
        <v>0</v>
      </c>
      <c r="AH880" s="10">
        <v>0</v>
      </c>
      <c r="AI880" s="10">
        <v>0</v>
      </c>
      <c r="AJ880" s="3"/>
      <c r="AK880" s="10">
        <v>0</v>
      </c>
      <c r="AL880" s="10">
        <v>0</v>
      </c>
      <c r="AM880" s="3"/>
      <c r="AN880" s="10">
        <v>0</v>
      </c>
      <c r="AO880" s="10">
        <v>0</v>
      </c>
      <c r="AP880" s="10">
        <v>0</v>
      </c>
      <c r="AQ880" s="10">
        <v>0</v>
      </c>
      <c r="AR880" s="10">
        <v>0</v>
      </c>
      <c r="AS880" s="10">
        <v>0</v>
      </c>
      <c r="AT880" s="10">
        <v>0</v>
      </c>
      <c r="AU880" s="10">
        <v>0</v>
      </c>
      <c r="AV880" s="10">
        <v>0</v>
      </c>
      <c r="AW880" s="10">
        <v>0</v>
      </c>
      <c r="AX880" s="10">
        <v>0</v>
      </c>
      <c r="AY880" s="3"/>
      <c r="AZ880" s="10">
        <v>6000</v>
      </c>
      <c r="BA880" s="10">
        <v>6000</v>
      </c>
      <c r="BB880" s="10">
        <v>0</v>
      </c>
      <c r="BC880" s="10">
        <v>0</v>
      </c>
      <c r="BD880" s="10">
        <v>0</v>
      </c>
      <c r="BE880" s="10">
        <v>250</v>
      </c>
      <c r="BF880" s="3"/>
      <c r="BG880" s="10">
        <v>1000</v>
      </c>
      <c r="BH880" s="10">
        <v>5000</v>
      </c>
      <c r="BI880" s="3"/>
      <c r="BJ880" s="21">
        <v>1</v>
      </c>
      <c r="BK880" s="65">
        <v>0</v>
      </c>
      <c r="BL880" s="65">
        <v>0</v>
      </c>
      <c r="BM880" s="6">
        <f t="shared" si="3336"/>
        <v>118.25000000000001</v>
      </c>
      <c r="BN880" s="8">
        <f t="shared" si="3337"/>
        <v>149.0819326565707</v>
      </c>
      <c r="BO880" s="12">
        <f t="shared" si="3117"/>
        <v>132.77401303206696</v>
      </c>
      <c r="BP880" s="50">
        <f>(1-'#Constant'!$A$3)/($J880*'#Constant'!$B$3/'#Constant'!$C$3^($D880-1)+1)+'#Constant'!$A$3</f>
        <v>0.93162790697674425</v>
      </c>
      <c r="BQ880" s="4">
        <f t="shared" si="3338"/>
        <v>149.0819326565707</v>
      </c>
      <c r="BR880" s="50">
        <f>(1-'#Constant'!$A$3)/($K880*'#Constant'!$B$3/'#Constant'!$C$3^($D880-1)+1)+'#Constant'!$A$3</f>
        <v>0.93162790697674425</v>
      </c>
      <c r="BS880" s="4">
        <f t="shared" si="3339"/>
        <v>149.0819326565707</v>
      </c>
      <c r="BT880">
        <f>BO880/$BO$4*100</f>
        <v>100.91327609170268</v>
      </c>
    </row>
    <row r="881" spans="1:72" s="13" customFormat="1" ht="17.25" thickBot="1" x14ac:dyDescent="0.35">
      <c r="B881" s="20"/>
      <c r="D881" s="14">
        <v>1</v>
      </c>
      <c r="E881" s="14">
        <v>1</v>
      </c>
      <c r="F881" s="19">
        <v>1</v>
      </c>
      <c r="G881" s="15">
        <f t="shared" ref="G881:H881" si="3406">G880</f>
        <v>100</v>
      </c>
      <c r="H881" s="15">
        <f t="shared" si="3406"/>
        <v>100</v>
      </c>
      <c r="I881" s="15">
        <v>2500</v>
      </c>
      <c r="J881" s="15">
        <v>25</v>
      </c>
      <c r="K881" s="15">
        <v>25</v>
      </c>
      <c r="L881" s="16"/>
      <c r="M881" s="15">
        <f t="shared" ref="M881:V881" si="3407">M880</f>
        <v>100</v>
      </c>
      <c r="N881" s="15">
        <f t="shared" si="3407"/>
        <v>0</v>
      </c>
      <c r="O881" s="15">
        <f t="shared" si="3407"/>
        <v>0</v>
      </c>
      <c r="P881" s="15">
        <v>100</v>
      </c>
      <c r="Q881" s="15">
        <f t="shared" si="3407"/>
        <v>0</v>
      </c>
      <c r="R881" s="15">
        <f t="shared" si="3407"/>
        <v>0</v>
      </c>
      <c r="S881" s="15">
        <f t="shared" si="3407"/>
        <v>0</v>
      </c>
      <c r="T881" s="15">
        <f t="shared" si="3407"/>
        <v>150</v>
      </c>
      <c r="U881" s="15">
        <f t="shared" si="3407"/>
        <v>0</v>
      </c>
      <c r="V881" s="15">
        <f t="shared" si="3407"/>
        <v>0</v>
      </c>
      <c r="W881" s="16"/>
      <c r="X881" s="15">
        <f t="shared" ref="X881:AI881" si="3408">X880</f>
        <v>100</v>
      </c>
      <c r="Y881" s="15">
        <f t="shared" si="3408"/>
        <v>0</v>
      </c>
      <c r="Z881" s="15">
        <f t="shared" si="3408"/>
        <v>0</v>
      </c>
      <c r="AA881" s="15">
        <v>100</v>
      </c>
      <c r="AB881" s="15">
        <f t="shared" si="3408"/>
        <v>0</v>
      </c>
      <c r="AC881" s="15">
        <f t="shared" si="3408"/>
        <v>0</v>
      </c>
      <c r="AD881" s="15">
        <f t="shared" si="3408"/>
        <v>0</v>
      </c>
      <c r="AE881" s="15">
        <f t="shared" si="3408"/>
        <v>150</v>
      </c>
      <c r="AF881" s="15">
        <f t="shared" si="3408"/>
        <v>0</v>
      </c>
      <c r="AG881" s="15">
        <f t="shared" si="3408"/>
        <v>0</v>
      </c>
      <c r="AH881" s="15">
        <f t="shared" si="3408"/>
        <v>0</v>
      </c>
      <c r="AI881" s="15">
        <f t="shared" si="3408"/>
        <v>0</v>
      </c>
      <c r="AJ881" s="17"/>
      <c r="AK881" s="15">
        <f>AK880</f>
        <v>0</v>
      </c>
      <c r="AL881" s="15">
        <f>AL880</f>
        <v>0</v>
      </c>
      <c r="AM881" s="17"/>
      <c r="AN881" s="15">
        <f t="shared" ref="AN881:AX881" si="3409">AN880</f>
        <v>0</v>
      </c>
      <c r="AO881" s="15">
        <f t="shared" si="3409"/>
        <v>0</v>
      </c>
      <c r="AP881" s="15">
        <f t="shared" si="3409"/>
        <v>0</v>
      </c>
      <c r="AQ881" s="15">
        <f t="shared" si="3409"/>
        <v>0</v>
      </c>
      <c r="AR881" s="15">
        <f t="shared" si="3409"/>
        <v>0</v>
      </c>
      <c r="AS881" s="15">
        <f t="shared" si="3409"/>
        <v>0</v>
      </c>
      <c r="AT881" s="15">
        <f t="shared" si="3409"/>
        <v>0</v>
      </c>
      <c r="AU881" s="15">
        <f t="shared" si="3409"/>
        <v>0</v>
      </c>
      <c r="AV881" s="15">
        <f t="shared" si="3409"/>
        <v>0</v>
      </c>
      <c r="AW881" s="15">
        <f t="shared" si="3409"/>
        <v>0</v>
      </c>
      <c r="AX881" s="15">
        <f t="shared" si="3409"/>
        <v>0</v>
      </c>
      <c r="AY881" s="17"/>
      <c r="AZ881" s="15">
        <f t="shared" ref="AZ881:AZ885" si="3410">AZ880</f>
        <v>6000</v>
      </c>
      <c r="BA881" s="15">
        <f t="shared" ref="BA881:BA885" si="3411">BA880</f>
        <v>6000</v>
      </c>
      <c r="BB881" s="15">
        <v>0</v>
      </c>
      <c r="BC881" s="15">
        <f t="shared" ref="BC881:BC885" si="3412">BC880</f>
        <v>0</v>
      </c>
      <c r="BD881" s="15">
        <f t="shared" ref="BD881:BE885" si="3413">BD880</f>
        <v>0</v>
      </c>
      <c r="BE881" s="15">
        <f t="shared" si="3413"/>
        <v>250</v>
      </c>
      <c r="BF881" s="17"/>
      <c r="BG881" s="15">
        <f t="shared" ref="BG881:BG885" si="3414">BG880</f>
        <v>1000</v>
      </c>
      <c r="BH881" s="15">
        <f t="shared" ref="BH881:BH885" si="3415">BH880</f>
        <v>5000</v>
      </c>
      <c r="BI881" s="17"/>
      <c r="BJ881" s="22">
        <f>G881/G880</f>
        <v>1</v>
      </c>
      <c r="BK881" s="65">
        <f t="shared" ref="BK881:BL881" si="3416">BK880</f>
        <v>0</v>
      </c>
      <c r="BL881" s="65">
        <f t="shared" si="3416"/>
        <v>0</v>
      </c>
      <c r="BM881" s="6">
        <f t="shared" si="3336"/>
        <v>118.25000000000001</v>
      </c>
      <c r="BN881" s="8">
        <f t="shared" si="3337"/>
        <v>149.0819326565707</v>
      </c>
      <c r="BO881" s="12">
        <f t="shared" si="3117"/>
        <v>132.77401303206696</v>
      </c>
      <c r="BP881" s="50">
        <f>(1-'#Constant'!$A$3)/($J881*'#Constant'!$B$3/'#Constant'!$C$3^($D881-1)+1)+'#Constant'!$A$3</f>
        <v>0.93162790697674425</v>
      </c>
      <c r="BQ881" s="4">
        <f t="shared" si="3338"/>
        <v>149.0819326565707</v>
      </c>
      <c r="BR881" s="50">
        <f>(1-'#Constant'!$A$3)/($K881*'#Constant'!$B$3/'#Constant'!$C$3^($D881-1)+1)+'#Constant'!$A$3</f>
        <v>0.93162790697674425</v>
      </c>
      <c r="BS881" s="4">
        <f t="shared" si="3339"/>
        <v>149.0819326565707</v>
      </c>
      <c r="BT881"/>
    </row>
    <row r="882" spans="1:72" x14ac:dyDescent="0.3">
      <c r="A882">
        <v>11003</v>
      </c>
      <c r="B882" s="18" t="str">
        <f>VLOOKUP(CONCATENATE("CREATURE_NAME_",A882),[1]Localization_Hero!$A:$E,2,FALSE)</f>
        <v>하피 궁병</v>
      </c>
      <c r="C882" t="s">
        <v>82</v>
      </c>
      <c r="D882">
        <v>1</v>
      </c>
      <c r="E882">
        <v>1</v>
      </c>
      <c r="F882" s="18">
        <v>1</v>
      </c>
      <c r="G882" s="10">
        <v>100</v>
      </c>
      <c r="H882" s="10">
        <v>100</v>
      </c>
      <c r="I882" s="10">
        <v>2500</v>
      </c>
      <c r="J882" s="10">
        <v>25</v>
      </c>
      <c r="K882" s="10">
        <v>25</v>
      </c>
      <c r="L882" s="2"/>
      <c r="M882" s="10">
        <v>100</v>
      </c>
      <c r="N882" s="10">
        <v>0</v>
      </c>
      <c r="O882" s="10">
        <v>0</v>
      </c>
      <c r="P882" s="10">
        <v>100</v>
      </c>
      <c r="Q882" s="10">
        <v>0</v>
      </c>
      <c r="R882" s="10">
        <v>0</v>
      </c>
      <c r="S882" s="10">
        <v>0</v>
      </c>
      <c r="T882" s="10">
        <v>150</v>
      </c>
      <c r="U882" s="10">
        <v>0</v>
      </c>
      <c r="V882" s="10">
        <v>0</v>
      </c>
      <c r="W882" s="2"/>
      <c r="X882" s="10">
        <v>100</v>
      </c>
      <c r="Y882" s="10">
        <v>0</v>
      </c>
      <c r="Z882" s="10">
        <v>0</v>
      </c>
      <c r="AA882" s="10">
        <v>100</v>
      </c>
      <c r="AB882" s="10">
        <v>0</v>
      </c>
      <c r="AC882" s="10">
        <v>0</v>
      </c>
      <c r="AD882" s="10">
        <v>0</v>
      </c>
      <c r="AE882" s="10">
        <v>150</v>
      </c>
      <c r="AF882" s="10">
        <v>0</v>
      </c>
      <c r="AG882" s="10">
        <v>0</v>
      </c>
      <c r="AH882" s="10">
        <v>0</v>
      </c>
      <c r="AI882" s="10">
        <v>0</v>
      </c>
      <c r="AJ882" s="3"/>
      <c r="AK882" s="10">
        <v>0</v>
      </c>
      <c r="AL882" s="10">
        <v>0</v>
      </c>
      <c r="AM882" s="3"/>
      <c r="AN882" s="10">
        <v>0</v>
      </c>
      <c r="AO882" s="10">
        <v>0</v>
      </c>
      <c r="AP882" s="10">
        <v>0</v>
      </c>
      <c r="AQ882" s="10">
        <v>0</v>
      </c>
      <c r="AR882" s="10">
        <v>0</v>
      </c>
      <c r="AS882" s="10">
        <v>0</v>
      </c>
      <c r="AT882" s="10">
        <v>0</v>
      </c>
      <c r="AU882" s="10">
        <v>0</v>
      </c>
      <c r="AV882" s="10">
        <v>0</v>
      </c>
      <c r="AW882" s="10">
        <v>0</v>
      </c>
      <c r="AX882" s="10">
        <v>0</v>
      </c>
      <c r="AY882" s="3"/>
      <c r="AZ882" s="10">
        <v>6000</v>
      </c>
      <c r="BA882" s="10">
        <v>6000</v>
      </c>
      <c r="BB882" s="10">
        <v>0</v>
      </c>
      <c r="BC882" s="10">
        <v>0</v>
      </c>
      <c r="BD882" s="10">
        <v>0</v>
      </c>
      <c r="BE882" s="10">
        <v>250</v>
      </c>
      <c r="BF882" s="3"/>
      <c r="BG882" s="10">
        <v>1000</v>
      </c>
      <c r="BH882" s="10">
        <v>5000</v>
      </c>
      <c r="BI882" s="3"/>
      <c r="BJ882" s="21">
        <v>1</v>
      </c>
      <c r="BK882" s="65">
        <v>0</v>
      </c>
      <c r="BL882" s="65">
        <v>0</v>
      </c>
      <c r="BM882" s="6">
        <f t="shared" si="3336"/>
        <v>118.25000000000001</v>
      </c>
      <c r="BN882" s="8">
        <f t="shared" si="3337"/>
        <v>149.0819326565707</v>
      </c>
      <c r="BO882" s="12">
        <f t="shared" si="3117"/>
        <v>132.77401303206696</v>
      </c>
      <c r="BP882" s="50">
        <f>(1-'#Constant'!$A$3)/($J882*'#Constant'!$B$3/'#Constant'!$C$3^($D882-1)+1)+'#Constant'!$A$3</f>
        <v>0.93162790697674425</v>
      </c>
      <c r="BQ882" s="4">
        <f t="shared" si="3338"/>
        <v>149.0819326565707</v>
      </c>
      <c r="BR882" s="50">
        <f>(1-'#Constant'!$A$3)/($K882*'#Constant'!$B$3/'#Constant'!$C$3^($D882-1)+1)+'#Constant'!$A$3</f>
        <v>0.93162790697674425</v>
      </c>
      <c r="BS882" s="4">
        <f t="shared" si="3339"/>
        <v>149.0819326565707</v>
      </c>
      <c r="BT882">
        <f>BO882/$BO$4*100</f>
        <v>100.91327609170268</v>
      </c>
    </row>
    <row r="883" spans="1:72" s="13" customFormat="1" ht="17.25" thickBot="1" x14ac:dyDescent="0.35">
      <c r="B883" s="20"/>
      <c r="D883" s="14">
        <v>1</v>
      </c>
      <c r="E883" s="14">
        <v>1</v>
      </c>
      <c r="F883" s="19">
        <v>1</v>
      </c>
      <c r="G883" s="15">
        <f t="shared" ref="G883:H883" si="3417">G882</f>
        <v>100</v>
      </c>
      <c r="H883" s="15">
        <f t="shared" si="3417"/>
        <v>100</v>
      </c>
      <c r="I883" s="15">
        <v>2500</v>
      </c>
      <c r="J883" s="15">
        <v>25</v>
      </c>
      <c r="K883" s="15">
        <v>25</v>
      </c>
      <c r="L883" s="16"/>
      <c r="M883" s="15">
        <f t="shared" ref="M883:V883" si="3418">M882</f>
        <v>100</v>
      </c>
      <c r="N883" s="15">
        <f t="shared" si="3418"/>
        <v>0</v>
      </c>
      <c r="O883" s="15">
        <f t="shared" si="3418"/>
        <v>0</v>
      </c>
      <c r="P883" s="15">
        <v>100</v>
      </c>
      <c r="Q883" s="15">
        <f t="shared" si="3418"/>
        <v>0</v>
      </c>
      <c r="R883" s="15">
        <f t="shared" si="3418"/>
        <v>0</v>
      </c>
      <c r="S883" s="15">
        <f t="shared" si="3418"/>
        <v>0</v>
      </c>
      <c r="T883" s="15">
        <f t="shared" si="3418"/>
        <v>150</v>
      </c>
      <c r="U883" s="15">
        <f t="shared" si="3418"/>
        <v>0</v>
      </c>
      <c r="V883" s="15">
        <f t="shared" si="3418"/>
        <v>0</v>
      </c>
      <c r="W883" s="16"/>
      <c r="X883" s="15">
        <f t="shared" ref="X883:AI883" si="3419">X882</f>
        <v>100</v>
      </c>
      <c r="Y883" s="15">
        <f t="shared" si="3419"/>
        <v>0</v>
      </c>
      <c r="Z883" s="15">
        <f t="shared" si="3419"/>
        <v>0</v>
      </c>
      <c r="AA883" s="15">
        <v>100</v>
      </c>
      <c r="AB883" s="15">
        <f t="shared" si="3419"/>
        <v>0</v>
      </c>
      <c r="AC883" s="15">
        <f t="shared" si="3419"/>
        <v>0</v>
      </c>
      <c r="AD883" s="15">
        <f t="shared" si="3419"/>
        <v>0</v>
      </c>
      <c r="AE883" s="15">
        <f t="shared" si="3419"/>
        <v>150</v>
      </c>
      <c r="AF883" s="15">
        <f t="shared" si="3419"/>
        <v>0</v>
      </c>
      <c r="AG883" s="15">
        <f t="shared" si="3419"/>
        <v>0</v>
      </c>
      <c r="AH883" s="15">
        <f t="shared" si="3419"/>
        <v>0</v>
      </c>
      <c r="AI883" s="15">
        <f t="shared" si="3419"/>
        <v>0</v>
      </c>
      <c r="AJ883" s="17"/>
      <c r="AK883" s="15">
        <f>AK882</f>
        <v>0</v>
      </c>
      <c r="AL883" s="15">
        <f>AL882</f>
        <v>0</v>
      </c>
      <c r="AM883" s="17"/>
      <c r="AN883" s="15">
        <f t="shared" ref="AN883:AX883" si="3420">AN882</f>
        <v>0</v>
      </c>
      <c r="AO883" s="15">
        <f t="shared" si="3420"/>
        <v>0</v>
      </c>
      <c r="AP883" s="15">
        <f t="shared" si="3420"/>
        <v>0</v>
      </c>
      <c r="AQ883" s="15">
        <f t="shared" si="3420"/>
        <v>0</v>
      </c>
      <c r="AR883" s="15">
        <f t="shared" si="3420"/>
        <v>0</v>
      </c>
      <c r="AS883" s="15">
        <f t="shared" si="3420"/>
        <v>0</v>
      </c>
      <c r="AT883" s="15">
        <f t="shared" si="3420"/>
        <v>0</v>
      </c>
      <c r="AU883" s="15">
        <f t="shared" si="3420"/>
        <v>0</v>
      </c>
      <c r="AV883" s="15">
        <f t="shared" si="3420"/>
        <v>0</v>
      </c>
      <c r="AW883" s="15">
        <f t="shared" si="3420"/>
        <v>0</v>
      </c>
      <c r="AX883" s="15">
        <f t="shared" si="3420"/>
        <v>0</v>
      </c>
      <c r="AY883" s="17"/>
      <c r="AZ883" s="15">
        <f t="shared" si="3410"/>
        <v>6000</v>
      </c>
      <c r="BA883" s="15">
        <f t="shared" si="3411"/>
        <v>6000</v>
      </c>
      <c r="BB883" s="15">
        <v>0</v>
      </c>
      <c r="BC883" s="15">
        <f t="shared" si="3412"/>
        <v>0</v>
      </c>
      <c r="BD883" s="15">
        <f t="shared" si="3413"/>
        <v>0</v>
      </c>
      <c r="BE883" s="15">
        <f t="shared" si="3413"/>
        <v>250</v>
      </c>
      <c r="BF883" s="17"/>
      <c r="BG883" s="15">
        <f t="shared" si="3414"/>
        <v>1000</v>
      </c>
      <c r="BH883" s="15">
        <f t="shared" si="3415"/>
        <v>5000</v>
      </c>
      <c r="BI883" s="17"/>
      <c r="BJ883" s="22">
        <f>G883/G882</f>
        <v>1</v>
      </c>
      <c r="BK883" s="65">
        <f t="shared" ref="BK883:BL883" si="3421">BK882</f>
        <v>0</v>
      </c>
      <c r="BL883" s="65">
        <f t="shared" si="3421"/>
        <v>0</v>
      </c>
      <c r="BM883" s="6">
        <f t="shared" si="3336"/>
        <v>118.25000000000001</v>
      </c>
      <c r="BN883" s="8">
        <f t="shared" si="3337"/>
        <v>149.0819326565707</v>
      </c>
      <c r="BO883" s="12">
        <f t="shared" si="3117"/>
        <v>132.77401303206696</v>
      </c>
      <c r="BP883" s="50">
        <f>(1-'#Constant'!$A$3)/($J883*'#Constant'!$B$3/'#Constant'!$C$3^($D883-1)+1)+'#Constant'!$A$3</f>
        <v>0.93162790697674425</v>
      </c>
      <c r="BQ883" s="4">
        <f t="shared" si="3338"/>
        <v>149.0819326565707</v>
      </c>
      <c r="BR883" s="50">
        <f>(1-'#Constant'!$A$3)/($K883*'#Constant'!$B$3/'#Constant'!$C$3^($D883-1)+1)+'#Constant'!$A$3</f>
        <v>0.93162790697674425</v>
      </c>
      <c r="BS883" s="4">
        <f t="shared" si="3339"/>
        <v>149.0819326565707</v>
      </c>
      <c r="BT883"/>
    </row>
    <row r="884" spans="1:72" x14ac:dyDescent="0.3">
      <c r="A884">
        <v>11004</v>
      </c>
      <c r="B884" s="18" t="str">
        <f>VLOOKUP(CONCATENATE("CREATURE_NAME_",A884),[1]Localization_Hero!$A:$E,2,FALSE)</f>
        <v>하피 토템</v>
      </c>
      <c r="C884" t="s">
        <v>172</v>
      </c>
      <c r="D884">
        <v>1</v>
      </c>
      <c r="E884">
        <v>1</v>
      </c>
      <c r="F884" s="18">
        <v>1</v>
      </c>
      <c r="G884" s="10">
        <v>100</v>
      </c>
      <c r="H884" s="10">
        <v>100</v>
      </c>
      <c r="I884" s="10">
        <v>2500</v>
      </c>
      <c r="J884" s="10">
        <v>25</v>
      </c>
      <c r="K884" s="10">
        <v>25</v>
      </c>
      <c r="L884" s="2"/>
      <c r="M884" s="10">
        <v>100</v>
      </c>
      <c r="N884" s="10">
        <v>0</v>
      </c>
      <c r="O884" s="10">
        <v>0</v>
      </c>
      <c r="P884" s="10">
        <v>100</v>
      </c>
      <c r="Q884" s="10">
        <v>0</v>
      </c>
      <c r="R884" s="10">
        <v>0</v>
      </c>
      <c r="S884" s="10">
        <v>0</v>
      </c>
      <c r="T884" s="10">
        <v>150</v>
      </c>
      <c r="U884" s="10">
        <v>0</v>
      </c>
      <c r="V884" s="10">
        <v>0</v>
      </c>
      <c r="W884" s="2"/>
      <c r="X884" s="10">
        <v>100</v>
      </c>
      <c r="Y884" s="10">
        <v>0</v>
      </c>
      <c r="Z884" s="10">
        <v>0</v>
      </c>
      <c r="AA884" s="10">
        <v>100</v>
      </c>
      <c r="AB884" s="10">
        <v>0</v>
      </c>
      <c r="AC884" s="10">
        <v>0</v>
      </c>
      <c r="AD884" s="10">
        <v>0</v>
      </c>
      <c r="AE884" s="10">
        <v>150</v>
      </c>
      <c r="AF884" s="10">
        <v>0</v>
      </c>
      <c r="AG884" s="10">
        <v>0</v>
      </c>
      <c r="AH884" s="10">
        <v>0</v>
      </c>
      <c r="AI884" s="10">
        <v>0</v>
      </c>
      <c r="AJ884" s="3"/>
      <c r="AK884" s="10">
        <v>0</v>
      </c>
      <c r="AL884" s="10">
        <v>0</v>
      </c>
      <c r="AM884" s="3"/>
      <c r="AN884" s="10">
        <v>0</v>
      </c>
      <c r="AO884" s="10">
        <v>0</v>
      </c>
      <c r="AP884" s="10">
        <v>0</v>
      </c>
      <c r="AQ884" s="10">
        <v>0</v>
      </c>
      <c r="AR884" s="10">
        <v>0</v>
      </c>
      <c r="AS884" s="10">
        <v>0</v>
      </c>
      <c r="AT884" s="10">
        <v>0</v>
      </c>
      <c r="AU884" s="10">
        <v>0</v>
      </c>
      <c r="AV884" s="10">
        <v>0</v>
      </c>
      <c r="AW884" s="10">
        <v>0</v>
      </c>
      <c r="AX884" s="10">
        <v>0</v>
      </c>
      <c r="AY884" s="3"/>
      <c r="AZ884" s="10">
        <v>6000</v>
      </c>
      <c r="BA884" s="10">
        <v>6000</v>
      </c>
      <c r="BB884" s="10">
        <v>0</v>
      </c>
      <c r="BC884" s="10">
        <v>0</v>
      </c>
      <c r="BD884" s="10">
        <v>0</v>
      </c>
      <c r="BE884" s="10">
        <v>250</v>
      </c>
      <c r="BF884" s="3"/>
      <c r="BG884" s="10">
        <v>1000</v>
      </c>
      <c r="BH884" s="10">
        <v>0</v>
      </c>
      <c r="BI884" s="3"/>
      <c r="BJ884" s="21">
        <v>1</v>
      </c>
      <c r="BK884" s="65">
        <v>0</v>
      </c>
      <c r="BL884" s="65">
        <v>0</v>
      </c>
      <c r="BM884" s="6">
        <f t="shared" si="3336"/>
        <v>118.25000000000001</v>
      </c>
      <c r="BN884" s="8">
        <f t="shared" si="3337"/>
        <v>149.0819326565707</v>
      </c>
      <c r="BO884" s="12">
        <f t="shared" si="3117"/>
        <v>132.77401303206696</v>
      </c>
      <c r="BP884" s="50">
        <f>(1-'#Constant'!$A$3)/($J884*'#Constant'!$B$3/'#Constant'!$C$3^($D884-1)+1)+'#Constant'!$A$3</f>
        <v>0.93162790697674425</v>
      </c>
      <c r="BQ884" s="4">
        <f t="shared" si="3338"/>
        <v>149.0819326565707</v>
      </c>
      <c r="BR884" s="50">
        <f>(1-'#Constant'!$A$3)/($K884*'#Constant'!$B$3/'#Constant'!$C$3^($D884-1)+1)+'#Constant'!$A$3</f>
        <v>0.93162790697674425</v>
      </c>
      <c r="BS884" s="4">
        <f t="shared" si="3339"/>
        <v>149.0819326565707</v>
      </c>
      <c r="BT884">
        <f>BO884/$BO$4*100</f>
        <v>100.91327609170268</v>
      </c>
    </row>
    <row r="885" spans="1:72" s="13" customFormat="1" ht="17.25" thickBot="1" x14ac:dyDescent="0.35">
      <c r="B885" s="20"/>
      <c r="D885" s="14">
        <v>1</v>
      </c>
      <c r="E885" s="14">
        <v>1</v>
      </c>
      <c r="F885" s="19">
        <v>1</v>
      </c>
      <c r="G885" s="15">
        <f t="shared" ref="G885:H885" si="3422">G884</f>
        <v>100</v>
      </c>
      <c r="H885" s="15">
        <f t="shared" si="3422"/>
        <v>100</v>
      </c>
      <c r="I885" s="15">
        <v>2500</v>
      </c>
      <c r="J885" s="15">
        <v>25</v>
      </c>
      <c r="K885" s="15">
        <v>25</v>
      </c>
      <c r="L885" s="16"/>
      <c r="M885" s="15">
        <f t="shared" ref="M885:V885" si="3423">M884</f>
        <v>100</v>
      </c>
      <c r="N885" s="15">
        <f t="shared" si="3423"/>
        <v>0</v>
      </c>
      <c r="O885" s="15">
        <f t="shared" si="3423"/>
        <v>0</v>
      </c>
      <c r="P885" s="15">
        <v>100</v>
      </c>
      <c r="Q885" s="15">
        <f t="shared" si="3423"/>
        <v>0</v>
      </c>
      <c r="R885" s="15">
        <f t="shared" si="3423"/>
        <v>0</v>
      </c>
      <c r="S885" s="15">
        <f t="shared" si="3423"/>
        <v>0</v>
      </c>
      <c r="T885" s="15">
        <f t="shared" si="3423"/>
        <v>150</v>
      </c>
      <c r="U885" s="15">
        <f t="shared" si="3423"/>
        <v>0</v>
      </c>
      <c r="V885" s="15">
        <f t="shared" si="3423"/>
        <v>0</v>
      </c>
      <c r="W885" s="16"/>
      <c r="X885" s="15">
        <f t="shared" ref="X885:AI885" si="3424">X884</f>
        <v>100</v>
      </c>
      <c r="Y885" s="15">
        <f t="shared" si="3424"/>
        <v>0</v>
      </c>
      <c r="Z885" s="15">
        <f t="shared" si="3424"/>
        <v>0</v>
      </c>
      <c r="AA885" s="15">
        <v>100</v>
      </c>
      <c r="AB885" s="15">
        <f t="shared" si="3424"/>
        <v>0</v>
      </c>
      <c r="AC885" s="15">
        <f t="shared" si="3424"/>
        <v>0</v>
      </c>
      <c r="AD885" s="15">
        <f t="shared" si="3424"/>
        <v>0</v>
      </c>
      <c r="AE885" s="15">
        <f t="shared" si="3424"/>
        <v>150</v>
      </c>
      <c r="AF885" s="15">
        <f t="shared" si="3424"/>
        <v>0</v>
      </c>
      <c r="AG885" s="15">
        <f t="shared" si="3424"/>
        <v>0</v>
      </c>
      <c r="AH885" s="15">
        <f t="shared" si="3424"/>
        <v>0</v>
      </c>
      <c r="AI885" s="15">
        <f t="shared" si="3424"/>
        <v>0</v>
      </c>
      <c r="AJ885" s="17"/>
      <c r="AK885" s="15">
        <f>AK884</f>
        <v>0</v>
      </c>
      <c r="AL885" s="15">
        <f>AL884</f>
        <v>0</v>
      </c>
      <c r="AM885" s="17"/>
      <c r="AN885" s="15">
        <f t="shared" ref="AN885:AX885" si="3425">AN884</f>
        <v>0</v>
      </c>
      <c r="AO885" s="15">
        <f t="shared" si="3425"/>
        <v>0</v>
      </c>
      <c r="AP885" s="15">
        <f t="shared" si="3425"/>
        <v>0</v>
      </c>
      <c r="AQ885" s="15">
        <f t="shared" si="3425"/>
        <v>0</v>
      </c>
      <c r="AR885" s="15">
        <f t="shared" si="3425"/>
        <v>0</v>
      </c>
      <c r="AS885" s="15">
        <f t="shared" si="3425"/>
        <v>0</v>
      </c>
      <c r="AT885" s="15">
        <f t="shared" si="3425"/>
        <v>0</v>
      </c>
      <c r="AU885" s="15">
        <f t="shared" si="3425"/>
        <v>0</v>
      </c>
      <c r="AV885" s="15">
        <f t="shared" si="3425"/>
        <v>0</v>
      </c>
      <c r="AW885" s="15">
        <f t="shared" si="3425"/>
        <v>0</v>
      </c>
      <c r="AX885" s="15">
        <f t="shared" si="3425"/>
        <v>0</v>
      </c>
      <c r="AY885" s="17"/>
      <c r="AZ885" s="15">
        <f t="shared" si="3410"/>
        <v>6000</v>
      </c>
      <c r="BA885" s="15">
        <f t="shared" si="3411"/>
        <v>6000</v>
      </c>
      <c r="BB885" s="15">
        <v>0</v>
      </c>
      <c r="BC885" s="15">
        <f t="shared" si="3412"/>
        <v>0</v>
      </c>
      <c r="BD885" s="15">
        <f t="shared" si="3413"/>
        <v>0</v>
      </c>
      <c r="BE885" s="15">
        <f t="shared" si="3413"/>
        <v>250</v>
      </c>
      <c r="BF885" s="17"/>
      <c r="BG885" s="15">
        <f t="shared" si="3414"/>
        <v>1000</v>
      </c>
      <c r="BH885" s="15">
        <f t="shared" si="3415"/>
        <v>0</v>
      </c>
      <c r="BI885" s="17"/>
      <c r="BJ885" s="22">
        <f>G885/G884</f>
        <v>1</v>
      </c>
      <c r="BK885" s="65">
        <f>BK884</f>
        <v>0</v>
      </c>
      <c r="BL885" s="65">
        <f>BL884</f>
        <v>0</v>
      </c>
      <c r="BM885" s="6">
        <f t="shared" si="3336"/>
        <v>118.25000000000001</v>
      </c>
      <c r="BN885" s="8">
        <f t="shared" si="3337"/>
        <v>149.0819326565707</v>
      </c>
      <c r="BO885" s="12">
        <f t="shared" si="3117"/>
        <v>132.77401303206696</v>
      </c>
      <c r="BP885" s="50">
        <f>(1-'#Constant'!$A$3)/($J885*'#Constant'!$B$3/'#Constant'!$C$3^($D885-1)+1)+'#Constant'!$A$3</f>
        <v>0.93162790697674425</v>
      </c>
      <c r="BQ885" s="4">
        <f t="shared" si="3338"/>
        <v>149.0819326565707</v>
      </c>
      <c r="BR885" s="50">
        <f>(1-'#Constant'!$A$3)/($K885*'#Constant'!$B$3/'#Constant'!$C$3^($D885-1)+1)+'#Constant'!$A$3</f>
        <v>0.93162790697674425</v>
      </c>
      <c r="BS885" s="4">
        <f t="shared" si="3339"/>
        <v>149.0819326565707</v>
      </c>
      <c r="BT885"/>
    </row>
    <row r="886" spans="1:72" x14ac:dyDescent="0.3">
      <c r="A886">
        <v>11005</v>
      </c>
      <c r="B886" s="18" t="str">
        <f>VLOOKUP(CONCATENATE("CREATURE_NAME_",A886),[1]Localization_Hero!$A:$E,2,FALSE)</f>
        <v>얼음하피 창병</v>
      </c>
      <c r="C886" t="s">
        <v>77</v>
      </c>
      <c r="D886">
        <v>1</v>
      </c>
      <c r="E886">
        <v>1</v>
      </c>
      <c r="F886" s="18">
        <v>1</v>
      </c>
      <c r="G886" s="10">
        <v>100</v>
      </c>
      <c r="H886" s="10">
        <v>100</v>
      </c>
      <c r="I886" s="10">
        <v>2500</v>
      </c>
      <c r="J886" s="10">
        <v>25</v>
      </c>
      <c r="K886" s="10">
        <v>25</v>
      </c>
      <c r="L886" s="2"/>
      <c r="M886" s="10">
        <v>100</v>
      </c>
      <c r="N886" s="10">
        <v>0</v>
      </c>
      <c r="O886" s="10">
        <v>0</v>
      </c>
      <c r="P886" s="10">
        <v>100</v>
      </c>
      <c r="Q886" s="10">
        <v>0</v>
      </c>
      <c r="R886" s="10">
        <v>0</v>
      </c>
      <c r="S886" s="10">
        <v>0</v>
      </c>
      <c r="T886" s="10">
        <v>150</v>
      </c>
      <c r="U886" s="10">
        <v>0</v>
      </c>
      <c r="V886" s="10">
        <v>0</v>
      </c>
      <c r="W886" s="2"/>
      <c r="X886" s="10">
        <v>100</v>
      </c>
      <c r="Y886" s="10">
        <v>0</v>
      </c>
      <c r="Z886" s="10">
        <v>0</v>
      </c>
      <c r="AA886" s="10">
        <v>100</v>
      </c>
      <c r="AB886" s="10">
        <v>0</v>
      </c>
      <c r="AC886" s="10">
        <v>0</v>
      </c>
      <c r="AD886" s="10">
        <v>0</v>
      </c>
      <c r="AE886" s="10">
        <v>150</v>
      </c>
      <c r="AF886" s="10">
        <v>0</v>
      </c>
      <c r="AG886" s="10">
        <v>0</v>
      </c>
      <c r="AH886" s="10">
        <v>0</v>
      </c>
      <c r="AI886" s="10">
        <v>0</v>
      </c>
      <c r="AJ886" s="3"/>
      <c r="AK886" s="10">
        <v>0</v>
      </c>
      <c r="AL886" s="10">
        <v>0</v>
      </c>
      <c r="AM886" s="3"/>
      <c r="AN886" s="10">
        <v>0</v>
      </c>
      <c r="AO886" s="10">
        <v>0</v>
      </c>
      <c r="AP886" s="10">
        <v>0</v>
      </c>
      <c r="AQ886" s="10">
        <v>0</v>
      </c>
      <c r="AR886" s="10">
        <v>0</v>
      </c>
      <c r="AS886" s="10">
        <v>0</v>
      </c>
      <c r="AT886" s="10">
        <v>0</v>
      </c>
      <c r="AU886" s="10">
        <v>0</v>
      </c>
      <c r="AV886" s="10">
        <v>0</v>
      </c>
      <c r="AW886" s="10">
        <v>0</v>
      </c>
      <c r="AX886" s="10">
        <v>0</v>
      </c>
      <c r="AY886" s="3"/>
      <c r="AZ886" s="10">
        <v>6000</v>
      </c>
      <c r="BA886" s="10">
        <v>6000</v>
      </c>
      <c r="BB886" s="10">
        <v>0</v>
      </c>
      <c r="BC886" s="10">
        <v>0</v>
      </c>
      <c r="BD886" s="10">
        <v>0</v>
      </c>
      <c r="BE886" s="10">
        <v>250</v>
      </c>
      <c r="BF886" s="3"/>
      <c r="BG886" s="10">
        <v>1000</v>
      </c>
      <c r="BH886" s="10">
        <v>5000</v>
      </c>
      <c r="BI886" s="3"/>
      <c r="BJ886" s="21">
        <v>1</v>
      </c>
      <c r="BK886" s="65">
        <v>0</v>
      </c>
      <c r="BL886" s="65">
        <v>0</v>
      </c>
      <c r="BM886" s="6">
        <f t="shared" si="3336"/>
        <v>118.25000000000001</v>
      </c>
      <c r="BN886" s="8">
        <f t="shared" si="3337"/>
        <v>149.0819326565707</v>
      </c>
      <c r="BO886" s="12">
        <f t="shared" ref="BO886:BO893" si="3426">SQRT(BM886*BN886)</f>
        <v>132.77401303206696</v>
      </c>
      <c r="BP886" s="50">
        <f>(1-'#Constant'!$A$3)/($J886*'#Constant'!$B$3/'#Constant'!$C$3^($D886-1)+1)+'#Constant'!$A$3</f>
        <v>0.93162790697674425</v>
      </c>
      <c r="BQ886" s="4">
        <f t="shared" si="3338"/>
        <v>149.0819326565707</v>
      </c>
      <c r="BR886" s="50">
        <f>(1-'#Constant'!$A$3)/($K886*'#Constant'!$B$3/'#Constant'!$C$3^($D886-1)+1)+'#Constant'!$A$3</f>
        <v>0.93162790697674425</v>
      </c>
      <c r="BS886" s="4">
        <f t="shared" si="3339"/>
        <v>149.0819326565707</v>
      </c>
      <c r="BT886">
        <f>BO886/$BO$4*100</f>
        <v>100.91327609170268</v>
      </c>
    </row>
    <row r="887" spans="1:72" s="13" customFormat="1" ht="17.25" thickBot="1" x14ac:dyDescent="0.35">
      <c r="B887" s="20"/>
      <c r="D887" s="14">
        <v>1</v>
      </c>
      <c r="E887" s="14">
        <v>1</v>
      </c>
      <c r="F887" s="19">
        <v>1</v>
      </c>
      <c r="G887" s="15">
        <f t="shared" ref="G887:H887" si="3427">G886</f>
        <v>100</v>
      </c>
      <c r="H887" s="15">
        <f t="shared" si="3427"/>
        <v>100</v>
      </c>
      <c r="I887" s="15">
        <v>2500</v>
      </c>
      <c r="J887" s="15">
        <v>25</v>
      </c>
      <c r="K887" s="15">
        <v>25</v>
      </c>
      <c r="L887" s="16"/>
      <c r="M887" s="15">
        <f t="shared" ref="M887:O887" si="3428">M886</f>
        <v>100</v>
      </c>
      <c r="N887" s="15">
        <f t="shared" si="3428"/>
        <v>0</v>
      </c>
      <c r="O887" s="15">
        <f t="shared" si="3428"/>
        <v>0</v>
      </c>
      <c r="P887" s="15">
        <v>100</v>
      </c>
      <c r="Q887" s="15">
        <f t="shared" ref="Q887:V887" si="3429">Q886</f>
        <v>0</v>
      </c>
      <c r="R887" s="15">
        <f t="shared" si="3429"/>
        <v>0</v>
      </c>
      <c r="S887" s="15">
        <f t="shared" si="3429"/>
        <v>0</v>
      </c>
      <c r="T887" s="15">
        <f t="shared" si="3429"/>
        <v>150</v>
      </c>
      <c r="U887" s="15">
        <f t="shared" si="3429"/>
        <v>0</v>
      </c>
      <c r="V887" s="15">
        <f t="shared" si="3429"/>
        <v>0</v>
      </c>
      <c r="W887" s="16"/>
      <c r="X887" s="15">
        <f t="shared" ref="X887:Z887" si="3430">X886</f>
        <v>100</v>
      </c>
      <c r="Y887" s="15">
        <f t="shared" si="3430"/>
        <v>0</v>
      </c>
      <c r="Z887" s="15">
        <f t="shared" si="3430"/>
        <v>0</v>
      </c>
      <c r="AA887" s="15">
        <v>100</v>
      </c>
      <c r="AB887" s="15">
        <f t="shared" ref="AB887:AI887" si="3431">AB886</f>
        <v>0</v>
      </c>
      <c r="AC887" s="15">
        <f t="shared" si="3431"/>
        <v>0</v>
      </c>
      <c r="AD887" s="15">
        <f t="shared" si="3431"/>
        <v>0</v>
      </c>
      <c r="AE887" s="15">
        <f t="shared" si="3431"/>
        <v>150</v>
      </c>
      <c r="AF887" s="15">
        <f t="shared" si="3431"/>
        <v>0</v>
      </c>
      <c r="AG887" s="15">
        <f t="shared" si="3431"/>
        <v>0</v>
      </c>
      <c r="AH887" s="15">
        <f t="shared" si="3431"/>
        <v>0</v>
      </c>
      <c r="AI887" s="15">
        <f t="shared" si="3431"/>
        <v>0</v>
      </c>
      <c r="AJ887" s="17"/>
      <c r="AK887" s="15">
        <f>AK886</f>
        <v>0</v>
      </c>
      <c r="AL887" s="15">
        <f>AL886</f>
        <v>0</v>
      </c>
      <c r="AM887" s="17"/>
      <c r="AN887" s="15">
        <f t="shared" ref="AN887:AX887" si="3432">AN886</f>
        <v>0</v>
      </c>
      <c r="AO887" s="15">
        <f t="shared" si="3432"/>
        <v>0</v>
      </c>
      <c r="AP887" s="15">
        <f t="shared" si="3432"/>
        <v>0</v>
      </c>
      <c r="AQ887" s="15">
        <f t="shared" si="3432"/>
        <v>0</v>
      </c>
      <c r="AR887" s="15">
        <f t="shared" si="3432"/>
        <v>0</v>
      </c>
      <c r="AS887" s="15">
        <f t="shared" si="3432"/>
        <v>0</v>
      </c>
      <c r="AT887" s="15">
        <f t="shared" si="3432"/>
        <v>0</v>
      </c>
      <c r="AU887" s="15">
        <f t="shared" si="3432"/>
        <v>0</v>
      </c>
      <c r="AV887" s="15">
        <f t="shared" si="3432"/>
        <v>0</v>
      </c>
      <c r="AW887" s="15">
        <f t="shared" si="3432"/>
        <v>0</v>
      </c>
      <c r="AX887" s="15">
        <f t="shared" si="3432"/>
        <v>0</v>
      </c>
      <c r="AY887" s="17"/>
      <c r="AZ887" s="15">
        <f t="shared" ref="AZ887:BE887" si="3433">AZ886</f>
        <v>6000</v>
      </c>
      <c r="BA887" s="15">
        <f t="shared" si="3433"/>
        <v>6000</v>
      </c>
      <c r="BB887" s="15">
        <v>0</v>
      </c>
      <c r="BC887" s="15">
        <f t="shared" si="3433"/>
        <v>0</v>
      </c>
      <c r="BD887" s="15">
        <f t="shared" si="3433"/>
        <v>0</v>
      </c>
      <c r="BE887" s="15">
        <f t="shared" si="3433"/>
        <v>250</v>
      </c>
      <c r="BF887" s="17"/>
      <c r="BG887" s="15">
        <f t="shared" ref="BG887:BH887" si="3434">BG886</f>
        <v>1000</v>
      </c>
      <c r="BH887" s="15">
        <f t="shared" si="3434"/>
        <v>5000</v>
      </c>
      <c r="BI887" s="17"/>
      <c r="BJ887" s="22">
        <f>G887/G886</f>
        <v>1</v>
      </c>
      <c r="BK887" s="65">
        <f t="shared" ref="BK887:BL889" si="3435">BK886</f>
        <v>0</v>
      </c>
      <c r="BL887" s="65">
        <f t="shared" si="3435"/>
        <v>0</v>
      </c>
      <c r="BM887" s="6">
        <f t="shared" si="3336"/>
        <v>118.25000000000001</v>
      </c>
      <c r="BN887" s="8">
        <f t="shared" si="3337"/>
        <v>149.0819326565707</v>
      </c>
      <c r="BO887" s="12">
        <f t="shared" si="3426"/>
        <v>132.77401303206696</v>
      </c>
      <c r="BP887" s="50">
        <f>(1-'#Constant'!$A$3)/($J887*'#Constant'!$B$3/'#Constant'!$C$3^($D887-1)+1)+'#Constant'!$A$3</f>
        <v>0.93162790697674425</v>
      </c>
      <c r="BQ887" s="4">
        <f t="shared" si="3338"/>
        <v>149.0819326565707</v>
      </c>
      <c r="BR887" s="50">
        <f>(1-'#Constant'!$A$3)/($K887*'#Constant'!$B$3/'#Constant'!$C$3^($D887-1)+1)+'#Constant'!$A$3</f>
        <v>0.93162790697674425</v>
      </c>
      <c r="BS887" s="4">
        <f t="shared" si="3339"/>
        <v>149.0819326565707</v>
      </c>
      <c r="BT887"/>
    </row>
    <row r="888" spans="1:72" x14ac:dyDescent="0.3">
      <c r="A888">
        <v>11006</v>
      </c>
      <c r="B888" s="18" t="str">
        <f>VLOOKUP(CONCATENATE("CREATURE_NAME_",A888),[1]Localization_Hero!$A:$E,2,FALSE)</f>
        <v>얼음하피 바람술사</v>
      </c>
      <c r="C888" t="s">
        <v>79</v>
      </c>
      <c r="D888">
        <v>1</v>
      </c>
      <c r="E888">
        <v>1</v>
      </c>
      <c r="F888" s="18">
        <v>1</v>
      </c>
      <c r="G888" s="10">
        <v>100</v>
      </c>
      <c r="H888" s="10">
        <v>100</v>
      </c>
      <c r="I888" s="10">
        <v>2500</v>
      </c>
      <c r="J888" s="10">
        <v>25</v>
      </c>
      <c r="K888" s="10">
        <v>25</v>
      </c>
      <c r="L888" s="2"/>
      <c r="M888" s="10">
        <v>100</v>
      </c>
      <c r="N888" s="10">
        <v>0</v>
      </c>
      <c r="O888" s="10">
        <v>0</v>
      </c>
      <c r="P888" s="10">
        <v>100</v>
      </c>
      <c r="Q888" s="10">
        <v>0</v>
      </c>
      <c r="R888" s="10">
        <v>0</v>
      </c>
      <c r="S888" s="10">
        <v>0</v>
      </c>
      <c r="T888" s="10">
        <v>150</v>
      </c>
      <c r="U888" s="10">
        <v>0</v>
      </c>
      <c r="V888" s="10">
        <v>0</v>
      </c>
      <c r="W888" s="2"/>
      <c r="X888" s="10">
        <v>100</v>
      </c>
      <c r="Y888" s="10">
        <v>0</v>
      </c>
      <c r="Z888" s="10">
        <v>0</v>
      </c>
      <c r="AA888" s="10">
        <v>100</v>
      </c>
      <c r="AB888" s="10">
        <v>0</v>
      </c>
      <c r="AC888" s="10">
        <v>0</v>
      </c>
      <c r="AD888" s="10">
        <v>0</v>
      </c>
      <c r="AE888" s="10">
        <v>150</v>
      </c>
      <c r="AF888" s="10">
        <v>0</v>
      </c>
      <c r="AG888" s="10">
        <v>0</v>
      </c>
      <c r="AH888" s="10">
        <v>0</v>
      </c>
      <c r="AI888" s="10">
        <v>0</v>
      </c>
      <c r="AJ888" s="3"/>
      <c r="AK888" s="10">
        <v>0</v>
      </c>
      <c r="AL888" s="10">
        <v>0</v>
      </c>
      <c r="AM888" s="3"/>
      <c r="AN888" s="10">
        <v>0</v>
      </c>
      <c r="AO888" s="10">
        <v>0</v>
      </c>
      <c r="AP888" s="10">
        <v>0</v>
      </c>
      <c r="AQ888" s="10">
        <v>0</v>
      </c>
      <c r="AR888" s="10">
        <v>0</v>
      </c>
      <c r="AS888" s="10">
        <v>0</v>
      </c>
      <c r="AT888" s="10">
        <v>0</v>
      </c>
      <c r="AU888" s="10">
        <v>0</v>
      </c>
      <c r="AV888" s="10">
        <v>0</v>
      </c>
      <c r="AW888" s="10">
        <v>0</v>
      </c>
      <c r="AX888" s="10">
        <v>0</v>
      </c>
      <c r="AY888" s="3"/>
      <c r="AZ888" s="10">
        <v>6000</v>
      </c>
      <c r="BA888" s="10">
        <v>6000</v>
      </c>
      <c r="BB888" s="10">
        <v>0</v>
      </c>
      <c r="BC888" s="10">
        <v>0</v>
      </c>
      <c r="BD888" s="10">
        <v>0</v>
      </c>
      <c r="BE888" s="10">
        <v>250</v>
      </c>
      <c r="BF888" s="3"/>
      <c r="BG888" s="10">
        <v>1000</v>
      </c>
      <c r="BH888" s="10">
        <v>5000</v>
      </c>
      <c r="BI888" s="3"/>
      <c r="BJ888" s="21">
        <v>1</v>
      </c>
      <c r="BK888" s="65">
        <v>0</v>
      </c>
      <c r="BL888" s="65">
        <v>0</v>
      </c>
      <c r="BM888" s="6">
        <f t="shared" si="3336"/>
        <v>118.25000000000001</v>
      </c>
      <c r="BN888" s="8">
        <f t="shared" si="3337"/>
        <v>149.0819326565707</v>
      </c>
      <c r="BO888" s="12">
        <f t="shared" si="3426"/>
        <v>132.77401303206696</v>
      </c>
      <c r="BP888" s="50">
        <f>(1-'#Constant'!$A$3)/($J888*'#Constant'!$B$3/'#Constant'!$C$3^($D888-1)+1)+'#Constant'!$A$3</f>
        <v>0.93162790697674425</v>
      </c>
      <c r="BQ888" s="4">
        <f t="shared" si="3338"/>
        <v>149.0819326565707</v>
      </c>
      <c r="BR888" s="50">
        <f>(1-'#Constant'!$A$3)/($K888*'#Constant'!$B$3/'#Constant'!$C$3^($D888-1)+1)+'#Constant'!$A$3</f>
        <v>0.93162790697674425</v>
      </c>
      <c r="BS888" s="4">
        <f t="shared" si="3339"/>
        <v>149.0819326565707</v>
      </c>
      <c r="BT888">
        <f>BO888/$BO$4*100</f>
        <v>100.91327609170268</v>
      </c>
    </row>
    <row r="889" spans="1:72" s="13" customFormat="1" ht="17.25" thickBot="1" x14ac:dyDescent="0.35">
      <c r="B889" s="20"/>
      <c r="D889" s="14">
        <v>1</v>
      </c>
      <c r="E889" s="14">
        <v>1</v>
      </c>
      <c r="F889" s="19">
        <v>1</v>
      </c>
      <c r="G889" s="15">
        <f t="shared" ref="G889:H889" si="3436">G888</f>
        <v>100</v>
      </c>
      <c r="H889" s="15">
        <f t="shared" si="3436"/>
        <v>100</v>
      </c>
      <c r="I889" s="15">
        <v>2500</v>
      </c>
      <c r="J889" s="15">
        <v>25</v>
      </c>
      <c r="K889" s="15">
        <v>25</v>
      </c>
      <c r="L889" s="16"/>
      <c r="M889" s="15">
        <f t="shared" ref="M889:O889" si="3437">M888</f>
        <v>100</v>
      </c>
      <c r="N889" s="15">
        <f t="shared" si="3437"/>
        <v>0</v>
      </c>
      <c r="O889" s="15">
        <f t="shared" si="3437"/>
        <v>0</v>
      </c>
      <c r="P889" s="15">
        <v>100</v>
      </c>
      <c r="Q889" s="15">
        <f t="shared" ref="Q889:V889" si="3438">Q888</f>
        <v>0</v>
      </c>
      <c r="R889" s="15">
        <f t="shared" si="3438"/>
        <v>0</v>
      </c>
      <c r="S889" s="15">
        <f t="shared" si="3438"/>
        <v>0</v>
      </c>
      <c r="T889" s="15">
        <f t="shared" si="3438"/>
        <v>150</v>
      </c>
      <c r="U889" s="15">
        <f t="shared" si="3438"/>
        <v>0</v>
      </c>
      <c r="V889" s="15">
        <f t="shared" si="3438"/>
        <v>0</v>
      </c>
      <c r="W889" s="16"/>
      <c r="X889" s="15">
        <f t="shared" ref="X889:Z889" si="3439">X888</f>
        <v>100</v>
      </c>
      <c r="Y889" s="15">
        <f t="shared" si="3439"/>
        <v>0</v>
      </c>
      <c r="Z889" s="15">
        <f t="shared" si="3439"/>
        <v>0</v>
      </c>
      <c r="AA889" s="15">
        <v>100</v>
      </c>
      <c r="AB889" s="15">
        <f t="shared" ref="AB889:AI889" si="3440">AB888</f>
        <v>0</v>
      </c>
      <c r="AC889" s="15">
        <f t="shared" si="3440"/>
        <v>0</v>
      </c>
      <c r="AD889" s="15">
        <f t="shared" si="3440"/>
        <v>0</v>
      </c>
      <c r="AE889" s="15">
        <f t="shared" si="3440"/>
        <v>150</v>
      </c>
      <c r="AF889" s="15">
        <f t="shared" si="3440"/>
        <v>0</v>
      </c>
      <c r="AG889" s="15">
        <f t="shared" si="3440"/>
        <v>0</v>
      </c>
      <c r="AH889" s="15">
        <f t="shared" si="3440"/>
        <v>0</v>
      </c>
      <c r="AI889" s="15">
        <f t="shared" si="3440"/>
        <v>0</v>
      </c>
      <c r="AJ889" s="17"/>
      <c r="AK889" s="15">
        <f>AK888</f>
        <v>0</v>
      </c>
      <c r="AL889" s="15">
        <f>AL888</f>
        <v>0</v>
      </c>
      <c r="AM889" s="17"/>
      <c r="AN889" s="15">
        <f t="shared" ref="AN889:AX889" si="3441">AN888</f>
        <v>0</v>
      </c>
      <c r="AO889" s="15">
        <f t="shared" si="3441"/>
        <v>0</v>
      </c>
      <c r="AP889" s="15">
        <f t="shared" si="3441"/>
        <v>0</v>
      </c>
      <c r="AQ889" s="15">
        <f t="shared" si="3441"/>
        <v>0</v>
      </c>
      <c r="AR889" s="15">
        <f t="shared" si="3441"/>
        <v>0</v>
      </c>
      <c r="AS889" s="15">
        <f t="shared" si="3441"/>
        <v>0</v>
      </c>
      <c r="AT889" s="15">
        <f t="shared" si="3441"/>
        <v>0</v>
      </c>
      <c r="AU889" s="15">
        <f t="shared" si="3441"/>
        <v>0</v>
      </c>
      <c r="AV889" s="15">
        <f t="shared" si="3441"/>
        <v>0</v>
      </c>
      <c r="AW889" s="15">
        <f t="shared" si="3441"/>
        <v>0</v>
      </c>
      <c r="AX889" s="15">
        <f t="shared" si="3441"/>
        <v>0</v>
      </c>
      <c r="AY889" s="17"/>
      <c r="AZ889" s="15">
        <f t="shared" ref="AZ889:BE891" si="3442">AZ888</f>
        <v>6000</v>
      </c>
      <c r="BA889" s="15">
        <f t="shared" si="3442"/>
        <v>6000</v>
      </c>
      <c r="BB889" s="15">
        <v>0</v>
      </c>
      <c r="BC889" s="15">
        <f t="shared" si="3442"/>
        <v>0</v>
      </c>
      <c r="BD889" s="15">
        <f t="shared" si="3442"/>
        <v>0</v>
      </c>
      <c r="BE889" s="15">
        <f t="shared" si="3442"/>
        <v>250</v>
      </c>
      <c r="BF889" s="17"/>
      <c r="BG889" s="15">
        <f t="shared" ref="BG889:BH891" si="3443">BG888</f>
        <v>1000</v>
      </c>
      <c r="BH889" s="15">
        <f t="shared" si="3443"/>
        <v>5000</v>
      </c>
      <c r="BI889" s="17"/>
      <c r="BJ889" s="22">
        <f>G889/G888</f>
        <v>1</v>
      </c>
      <c r="BK889" s="65">
        <f t="shared" si="3435"/>
        <v>0</v>
      </c>
      <c r="BL889" s="65">
        <f t="shared" si="3435"/>
        <v>0</v>
      </c>
      <c r="BM889" s="6">
        <f t="shared" si="3336"/>
        <v>118.25000000000001</v>
      </c>
      <c r="BN889" s="8">
        <f t="shared" si="3337"/>
        <v>149.0819326565707</v>
      </c>
      <c r="BO889" s="12">
        <f t="shared" si="3426"/>
        <v>132.77401303206696</v>
      </c>
      <c r="BP889" s="50">
        <f>(1-'#Constant'!$A$3)/($J889*'#Constant'!$B$3/'#Constant'!$C$3^($D889-1)+1)+'#Constant'!$A$3</f>
        <v>0.93162790697674425</v>
      </c>
      <c r="BQ889" s="4">
        <f t="shared" si="3338"/>
        <v>149.0819326565707</v>
      </c>
      <c r="BR889" s="50">
        <f>(1-'#Constant'!$A$3)/($K889*'#Constant'!$B$3/'#Constant'!$C$3^($D889-1)+1)+'#Constant'!$A$3</f>
        <v>0.93162790697674425</v>
      </c>
      <c r="BS889" s="4">
        <f t="shared" si="3339"/>
        <v>149.0819326565707</v>
      </c>
      <c r="BT889"/>
    </row>
    <row r="890" spans="1:72" x14ac:dyDescent="0.3">
      <c r="A890">
        <v>11007</v>
      </c>
      <c r="B890" s="18" t="str">
        <f>VLOOKUP(CONCATENATE("CREATURE_NAME_",A890),[1]Localization_Hero!$A:$E,2,FALSE)</f>
        <v>얼음하피 궁병</v>
      </c>
      <c r="C890" t="s">
        <v>82</v>
      </c>
      <c r="D890">
        <v>1</v>
      </c>
      <c r="E890">
        <v>1</v>
      </c>
      <c r="F890" s="18">
        <v>1</v>
      </c>
      <c r="G890" s="10">
        <v>100</v>
      </c>
      <c r="H890" s="10">
        <v>100</v>
      </c>
      <c r="I890" s="10">
        <v>2500</v>
      </c>
      <c r="J890" s="10">
        <v>25</v>
      </c>
      <c r="K890" s="10">
        <v>25</v>
      </c>
      <c r="L890" s="2"/>
      <c r="M890" s="10">
        <v>100</v>
      </c>
      <c r="N890" s="10">
        <v>0</v>
      </c>
      <c r="O890" s="10">
        <v>0</v>
      </c>
      <c r="P890" s="10">
        <v>100</v>
      </c>
      <c r="Q890" s="10">
        <v>0</v>
      </c>
      <c r="R890" s="10">
        <v>0</v>
      </c>
      <c r="S890" s="10">
        <v>0</v>
      </c>
      <c r="T890" s="10">
        <v>150</v>
      </c>
      <c r="U890" s="10">
        <v>0</v>
      </c>
      <c r="V890" s="10">
        <v>0</v>
      </c>
      <c r="W890" s="2"/>
      <c r="X890" s="10">
        <v>100</v>
      </c>
      <c r="Y890" s="10">
        <v>0</v>
      </c>
      <c r="Z890" s="10">
        <v>0</v>
      </c>
      <c r="AA890" s="10">
        <v>100</v>
      </c>
      <c r="AB890" s="10">
        <v>0</v>
      </c>
      <c r="AC890" s="10">
        <v>0</v>
      </c>
      <c r="AD890" s="10">
        <v>0</v>
      </c>
      <c r="AE890" s="10">
        <v>150</v>
      </c>
      <c r="AF890" s="10">
        <v>0</v>
      </c>
      <c r="AG890" s="10">
        <v>0</v>
      </c>
      <c r="AH890" s="10">
        <v>0</v>
      </c>
      <c r="AI890" s="10">
        <v>0</v>
      </c>
      <c r="AJ890" s="3"/>
      <c r="AK890" s="10">
        <v>0</v>
      </c>
      <c r="AL890" s="10">
        <v>0</v>
      </c>
      <c r="AM890" s="3"/>
      <c r="AN890" s="10">
        <v>0</v>
      </c>
      <c r="AO890" s="10">
        <v>0</v>
      </c>
      <c r="AP890" s="10">
        <v>0</v>
      </c>
      <c r="AQ890" s="10">
        <v>0</v>
      </c>
      <c r="AR890" s="10">
        <v>0</v>
      </c>
      <c r="AS890" s="10">
        <v>0</v>
      </c>
      <c r="AT890" s="10">
        <v>0</v>
      </c>
      <c r="AU890" s="10">
        <v>0</v>
      </c>
      <c r="AV890" s="10">
        <v>0</v>
      </c>
      <c r="AW890" s="10">
        <v>0</v>
      </c>
      <c r="AX890" s="10">
        <v>0</v>
      </c>
      <c r="AY890" s="3"/>
      <c r="AZ890" s="10">
        <v>6000</v>
      </c>
      <c r="BA890" s="10">
        <v>6000</v>
      </c>
      <c r="BB890" s="10">
        <v>0</v>
      </c>
      <c r="BC890" s="10">
        <v>0</v>
      </c>
      <c r="BD890" s="10">
        <v>0</v>
      </c>
      <c r="BE890" s="10">
        <v>250</v>
      </c>
      <c r="BF890" s="3"/>
      <c r="BG890" s="10">
        <v>1000</v>
      </c>
      <c r="BH890" s="10">
        <v>5000</v>
      </c>
      <c r="BI890" s="3"/>
      <c r="BJ890" s="21">
        <v>1</v>
      </c>
      <c r="BK890" s="65">
        <v>0</v>
      </c>
      <c r="BL890" s="65">
        <v>0</v>
      </c>
      <c r="BM890" s="6">
        <f t="shared" si="3336"/>
        <v>118.25000000000001</v>
      </c>
      <c r="BN890" s="8">
        <f t="shared" si="3337"/>
        <v>149.0819326565707</v>
      </c>
      <c r="BO890" s="12">
        <f t="shared" si="3426"/>
        <v>132.77401303206696</v>
      </c>
      <c r="BP890" s="50">
        <f>(1-'#Constant'!$A$3)/($J890*'#Constant'!$B$3/'#Constant'!$C$3^($D890-1)+1)+'#Constant'!$A$3</f>
        <v>0.93162790697674425</v>
      </c>
      <c r="BQ890" s="4">
        <f t="shared" si="3338"/>
        <v>149.0819326565707</v>
      </c>
      <c r="BR890" s="50">
        <f>(1-'#Constant'!$A$3)/($K890*'#Constant'!$B$3/'#Constant'!$C$3^($D890-1)+1)+'#Constant'!$A$3</f>
        <v>0.93162790697674425</v>
      </c>
      <c r="BS890" s="4">
        <f t="shared" si="3339"/>
        <v>149.0819326565707</v>
      </c>
      <c r="BT890">
        <f>BO890/$BO$4*100</f>
        <v>100.91327609170268</v>
      </c>
    </row>
    <row r="891" spans="1:72" s="13" customFormat="1" ht="17.25" thickBot="1" x14ac:dyDescent="0.35">
      <c r="B891" s="20"/>
      <c r="D891" s="14">
        <v>1</v>
      </c>
      <c r="E891" s="14">
        <v>1</v>
      </c>
      <c r="F891" s="19">
        <v>1</v>
      </c>
      <c r="G891" s="15">
        <f t="shared" ref="G891:H891" si="3444">G890</f>
        <v>100</v>
      </c>
      <c r="H891" s="15">
        <f t="shared" si="3444"/>
        <v>100</v>
      </c>
      <c r="I891" s="15">
        <v>2500</v>
      </c>
      <c r="J891" s="15">
        <v>25</v>
      </c>
      <c r="K891" s="15">
        <v>25</v>
      </c>
      <c r="L891" s="16"/>
      <c r="M891" s="15">
        <f t="shared" ref="M891:O891" si="3445">M890</f>
        <v>100</v>
      </c>
      <c r="N891" s="15">
        <f t="shared" si="3445"/>
        <v>0</v>
      </c>
      <c r="O891" s="15">
        <f t="shared" si="3445"/>
        <v>0</v>
      </c>
      <c r="P891" s="15">
        <v>100</v>
      </c>
      <c r="Q891" s="15">
        <f t="shared" ref="Q891:V891" si="3446">Q890</f>
        <v>0</v>
      </c>
      <c r="R891" s="15">
        <f t="shared" si="3446"/>
        <v>0</v>
      </c>
      <c r="S891" s="15">
        <f t="shared" si="3446"/>
        <v>0</v>
      </c>
      <c r="T891" s="15">
        <f t="shared" si="3446"/>
        <v>150</v>
      </c>
      <c r="U891" s="15">
        <f t="shared" si="3446"/>
        <v>0</v>
      </c>
      <c r="V891" s="15">
        <f t="shared" si="3446"/>
        <v>0</v>
      </c>
      <c r="W891" s="16"/>
      <c r="X891" s="15">
        <f t="shared" ref="X891:Z891" si="3447">X890</f>
        <v>100</v>
      </c>
      <c r="Y891" s="15">
        <f t="shared" si="3447"/>
        <v>0</v>
      </c>
      <c r="Z891" s="15">
        <f t="shared" si="3447"/>
        <v>0</v>
      </c>
      <c r="AA891" s="15">
        <v>100</v>
      </c>
      <c r="AB891" s="15">
        <f t="shared" ref="AB891:AI891" si="3448">AB890</f>
        <v>0</v>
      </c>
      <c r="AC891" s="15">
        <f t="shared" si="3448"/>
        <v>0</v>
      </c>
      <c r="AD891" s="15">
        <f t="shared" si="3448"/>
        <v>0</v>
      </c>
      <c r="AE891" s="15">
        <f t="shared" si="3448"/>
        <v>150</v>
      </c>
      <c r="AF891" s="15">
        <f t="shared" si="3448"/>
        <v>0</v>
      </c>
      <c r="AG891" s="15">
        <f t="shared" si="3448"/>
        <v>0</v>
      </c>
      <c r="AH891" s="15">
        <f t="shared" si="3448"/>
        <v>0</v>
      </c>
      <c r="AI891" s="15">
        <f t="shared" si="3448"/>
        <v>0</v>
      </c>
      <c r="AJ891" s="17"/>
      <c r="AK891" s="15">
        <f>AK890</f>
        <v>0</v>
      </c>
      <c r="AL891" s="15">
        <f>AL890</f>
        <v>0</v>
      </c>
      <c r="AM891" s="17"/>
      <c r="AN891" s="15">
        <f t="shared" ref="AN891:AX891" si="3449">AN890</f>
        <v>0</v>
      </c>
      <c r="AO891" s="15">
        <f t="shared" si="3449"/>
        <v>0</v>
      </c>
      <c r="AP891" s="15">
        <f t="shared" si="3449"/>
        <v>0</v>
      </c>
      <c r="AQ891" s="15">
        <f t="shared" si="3449"/>
        <v>0</v>
      </c>
      <c r="AR891" s="15">
        <f t="shared" si="3449"/>
        <v>0</v>
      </c>
      <c r="AS891" s="15">
        <f t="shared" si="3449"/>
        <v>0</v>
      </c>
      <c r="AT891" s="15">
        <f t="shared" si="3449"/>
        <v>0</v>
      </c>
      <c r="AU891" s="15">
        <f t="shared" si="3449"/>
        <v>0</v>
      </c>
      <c r="AV891" s="15">
        <f t="shared" si="3449"/>
        <v>0</v>
      </c>
      <c r="AW891" s="15">
        <f t="shared" si="3449"/>
        <v>0</v>
      </c>
      <c r="AX891" s="15">
        <f t="shared" si="3449"/>
        <v>0</v>
      </c>
      <c r="AY891" s="17"/>
      <c r="AZ891" s="15">
        <f t="shared" si="3442"/>
        <v>6000</v>
      </c>
      <c r="BA891" s="15">
        <f t="shared" si="3442"/>
        <v>6000</v>
      </c>
      <c r="BB891" s="15">
        <v>0</v>
      </c>
      <c r="BC891" s="15">
        <f t="shared" si="3442"/>
        <v>0</v>
      </c>
      <c r="BD891" s="15">
        <f t="shared" si="3442"/>
        <v>0</v>
      </c>
      <c r="BE891" s="15">
        <f t="shared" si="3442"/>
        <v>250</v>
      </c>
      <c r="BF891" s="17"/>
      <c r="BG891" s="15">
        <f t="shared" si="3443"/>
        <v>1000</v>
      </c>
      <c r="BH891" s="15">
        <f t="shared" si="3443"/>
        <v>5000</v>
      </c>
      <c r="BI891" s="17"/>
      <c r="BJ891" s="22">
        <f>G891/G890</f>
        <v>1</v>
      </c>
      <c r="BK891" s="65">
        <f>BK890</f>
        <v>0</v>
      </c>
      <c r="BL891" s="65">
        <f>BL890</f>
        <v>0</v>
      </c>
      <c r="BM891" s="6">
        <f t="shared" si="3336"/>
        <v>118.25000000000001</v>
      </c>
      <c r="BN891" s="8">
        <f t="shared" si="3337"/>
        <v>149.0819326565707</v>
      </c>
      <c r="BO891" s="12">
        <f t="shared" si="3426"/>
        <v>132.77401303206696</v>
      </c>
      <c r="BP891" s="50">
        <f>(1-'#Constant'!$A$3)/($J891*'#Constant'!$B$3/'#Constant'!$C$3^($D891-1)+1)+'#Constant'!$A$3</f>
        <v>0.93162790697674425</v>
      </c>
      <c r="BQ891" s="4">
        <f t="shared" si="3338"/>
        <v>149.0819326565707</v>
      </c>
      <c r="BR891" s="50">
        <f>(1-'#Constant'!$A$3)/($K891*'#Constant'!$B$3/'#Constant'!$C$3^($D891-1)+1)+'#Constant'!$A$3</f>
        <v>0.93162790697674425</v>
      </c>
      <c r="BS891" s="4">
        <f t="shared" si="3339"/>
        <v>149.0819326565707</v>
      </c>
      <c r="BT891"/>
    </row>
    <row r="892" spans="1:72" x14ac:dyDescent="0.3">
      <c r="A892">
        <v>11008</v>
      </c>
      <c r="B892" s="18" t="str">
        <f>VLOOKUP(CONCATENATE("CREATURE_NAME_",A892),[1]Localization_Hero!$A:$E,2,FALSE)</f>
        <v>언데드 하피 창병</v>
      </c>
      <c r="C892" t="s">
        <v>77</v>
      </c>
      <c r="D892">
        <v>1</v>
      </c>
      <c r="E892">
        <v>1</v>
      </c>
      <c r="F892" s="18">
        <v>1</v>
      </c>
      <c r="G892" s="10">
        <v>100</v>
      </c>
      <c r="H892" s="10">
        <v>100</v>
      </c>
      <c r="I892" s="10">
        <v>2500</v>
      </c>
      <c r="J892" s="10">
        <v>25</v>
      </c>
      <c r="K892" s="10">
        <v>25</v>
      </c>
      <c r="L892" s="2"/>
      <c r="M892" s="10">
        <v>100</v>
      </c>
      <c r="N892" s="10">
        <v>0</v>
      </c>
      <c r="O892" s="10">
        <v>0</v>
      </c>
      <c r="P892" s="10">
        <v>100</v>
      </c>
      <c r="Q892" s="10">
        <v>0</v>
      </c>
      <c r="R892" s="10">
        <v>0</v>
      </c>
      <c r="S892" s="10">
        <v>0</v>
      </c>
      <c r="T892" s="10">
        <v>150</v>
      </c>
      <c r="U892" s="10">
        <v>0</v>
      </c>
      <c r="V892" s="10">
        <v>0</v>
      </c>
      <c r="W892" s="2"/>
      <c r="X892" s="10">
        <v>100</v>
      </c>
      <c r="Y892" s="10">
        <v>0</v>
      </c>
      <c r="Z892" s="10">
        <v>0</v>
      </c>
      <c r="AA892" s="10">
        <v>100</v>
      </c>
      <c r="AB892" s="10">
        <v>0</v>
      </c>
      <c r="AC892" s="10">
        <v>0</v>
      </c>
      <c r="AD892" s="10">
        <v>0</v>
      </c>
      <c r="AE892" s="10">
        <v>150</v>
      </c>
      <c r="AF892" s="10">
        <v>0</v>
      </c>
      <c r="AG892" s="10">
        <v>0</v>
      </c>
      <c r="AH892" s="10">
        <v>0</v>
      </c>
      <c r="AI892" s="10">
        <v>0</v>
      </c>
      <c r="AJ892" s="3"/>
      <c r="AK892" s="10">
        <v>0</v>
      </c>
      <c r="AL892" s="10">
        <v>0</v>
      </c>
      <c r="AM892" s="3"/>
      <c r="AN892" s="10">
        <v>0</v>
      </c>
      <c r="AO892" s="10">
        <v>0</v>
      </c>
      <c r="AP892" s="10">
        <v>0</v>
      </c>
      <c r="AQ892" s="10">
        <v>0</v>
      </c>
      <c r="AR892" s="10">
        <v>0</v>
      </c>
      <c r="AS892" s="10">
        <v>0</v>
      </c>
      <c r="AT892" s="10">
        <v>0</v>
      </c>
      <c r="AU892" s="10">
        <v>0</v>
      </c>
      <c r="AV892" s="10">
        <v>0</v>
      </c>
      <c r="AW892" s="10">
        <v>0</v>
      </c>
      <c r="AX892" s="10">
        <v>0</v>
      </c>
      <c r="AY892" s="3"/>
      <c r="AZ892" s="10">
        <v>6000</v>
      </c>
      <c r="BA892" s="10">
        <v>6000</v>
      </c>
      <c r="BB892" s="10">
        <v>0</v>
      </c>
      <c r="BC892" s="10">
        <v>0</v>
      </c>
      <c r="BD892" s="10">
        <v>0</v>
      </c>
      <c r="BE892" s="10">
        <v>250</v>
      </c>
      <c r="BF892" s="3"/>
      <c r="BG892" s="10">
        <v>1000</v>
      </c>
      <c r="BH892" s="10">
        <v>5000</v>
      </c>
      <c r="BI892" s="3"/>
      <c r="BJ892" s="21">
        <v>1</v>
      </c>
      <c r="BK892" s="65">
        <v>0</v>
      </c>
      <c r="BL892" s="65">
        <v>0</v>
      </c>
      <c r="BM892" s="6">
        <f t="shared" ref="BM892:BM893" si="3450">MAX(G892*(1+M892/1000*(1+O892/1000))*(1+0.5*T892/1000)*(1+0.25*S892/1000),(H892*(1+X892/1000*(1+Z892/1000))*(1+0.5*AE892/1000)*(1+0.25*AD892/1000)))*BG892/1000</f>
        <v>118.25000000000001</v>
      </c>
      <c r="BN892" s="8">
        <f t="shared" ref="BN892:BN893" si="3451">(BQ892+BS892)/2*(1+AI892/2000)*(1+AH892/2000)*(1+AN892/2000)*(1+AK892/2000)</f>
        <v>149.0819326565707</v>
      </c>
      <c r="BO892" s="12">
        <f t="shared" si="3426"/>
        <v>132.77401303206696</v>
      </c>
      <c r="BP892" s="50">
        <f>(1-'#Constant'!$A$3)/($J892*'#Constant'!$B$3/'#Constant'!$C$3^($D892-1)+1)+'#Constant'!$A$3</f>
        <v>0.93162790697674425</v>
      </c>
      <c r="BQ892" s="4">
        <f t="shared" ref="BQ892:BQ893" si="3452">I892/(BP892*(1-Q892/1000*(0.5+R892/1000))*(1-P892/1000)*(1-V892/1000)*(1+U892/1000))/20</f>
        <v>149.0819326565707</v>
      </c>
      <c r="BR892" s="50">
        <f>(1-'#Constant'!$A$3)/($K892*'#Constant'!$B$3/'#Constant'!$C$3^($D892-1)+1)+'#Constant'!$A$3</f>
        <v>0.93162790697674425</v>
      </c>
      <c r="BS892" s="4">
        <f t="shared" ref="BS892:BS893" si="3453">I892/(BR892*(1-AB892/1000*(0.5+AC892/1000))*(1-AA892/1000)*(1-AG892/1000)*(1+AF892/1000))/20</f>
        <v>149.0819326565707</v>
      </c>
      <c r="BT892">
        <f>BO892/$BO$4*100</f>
        <v>100.91327609170268</v>
      </c>
    </row>
    <row r="893" spans="1:72" s="13" customFormat="1" ht="17.25" thickBot="1" x14ac:dyDescent="0.35">
      <c r="B893" s="20"/>
      <c r="D893" s="14">
        <v>1</v>
      </c>
      <c r="E893" s="14">
        <v>1</v>
      </c>
      <c r="F893" s="19">
        <v>1</v>
      </c>
      <c r="G893" s="15">
        <f t="shared" ref="G893:H893" si="3454">G892</f>
        <v>100</v>
      </c>
      <c r="H893" s="15">
        <f t="shared" si="3454"/>
        <v>100</v>
      </c>
      <c r="I893" s="15">
        <v>2500</v>
      </c>
      <c r="J893" s="15">
        <v>25</v>
      </c>
      <c r="K893" s="15">
        <v>25</v>
      </c>
      <c r="L893" s="16"/>
      <c r="M893" s="15">
        <f t="shared" ref="M893:O893" si="3455">M892</f>
        <v>100</v>
      </c>
      <c r="N893" s="15">
        <f t="shared" si="3455"/>
        <v>0</v>
      </c>
      <c r="O893" s="15">
        <f t="shared" si="3455"/>
        <v>0</v>
      </c>
      <c r="P893" s="15">
        <v>100</v>
      </c>
      <c r="Q893" s="15">
        <f t="shared" ref="Q893:V893" si="3456">Q892</f>
        <v>0</v>
      </c>
      <c r="R893" s="15">
        <f t="shared" si="3456"/>
        <v>0</v>
      </c>
      <c r="S893" s="15">
        <f t="shared" si="3456"/>
        <v>0</v>
      </c>
      <c r="T893" s="15">
        <f t="shared" si="3456"/>
        <v>150</v>
      </c>
      <c r="U893" s="15">
        <f t="shared" si="3456"/>
        <v>0</v>
      </c>
      <c r="V893" s="15">
        <f t="shared" si="3456"/>
        <v>0</v>
      </c>
      <c r="W893" s="16"/>
      <c r="X893" s="15">
        <f t="shared" ref="X893:Z893" si="3457">X892</f>
        <v>100</v>
      </c>
      <c r="Y893" s="15">
        <f t="shared" si="3457"/>
        <v>0</v>
      </c>
      <c r="Z893" s="15">
        <f t="shared" si="3457"/>
        <v>0</v>
      </c>
      <c r="AA893" s="15">
        <v>100</v>
      </c>
      <c r="AB893" s="15">
        <f t="shared" ref="AB893:AI893" si="3458">AB892</f>
        <v>0</v>
      </c>
      <c r="AC893" s="15">
        <f t="shared" si="3458"/>
        <v>0</v>
      </c>
      <c r="AD893" s="15">
        <f t="shared" si="3458"/>
        <v>0</v>
      </c>
      <c r="AE893" s="15">
        <f t="shared" si="3458"/>
        <v>150</v>
      </c>
      <c r="AF893" s="15">
        <f t="shared" si="3458"/>
        <v>0</v>
      </c>
      <c r="AG893" s="15">
        <f t="shared" si="3458"/>
        <v>0</v>
      </c>
      <c r="AH893" s="15">
        <f t="shared" si="3458"/>
        <v>0</v>
      </c>
      <c r="AI893" s="15">
        <f t="shared" si="3458"/>
        <v>0</v>
      </c>
      <c r="AJ893" s="17"/>
      <c r="AK893" s="15">
        <f>AK892</f>
        <v>0</v>
      </c>
      <c r="AL893" s="15">
        <f>AL892</f>
        <v>0</v>
      </c>
      <c r="AM893" s="17"/>
      <c r="AN893" s="15">
        <f t="shared" ref="AN893:AX893" si="3459">AN892</f>
        <v>0</v>
      </c>
      <c r="AO893" s="15">
        <f t="shared" si="3459"/>
        <v>0</v>
      </c>
      <c r="AP893" s="15">
        <f t="shared" si="3459"/>
        <v>0</v>
      </c>
      <c r="AQ893" s="15">
        <f t="shared" si="3459"/>
        <v>0</v>
      </c>
      <c r="AR893" s="15">
        <f t="shared" si="3459"/>
        <v>0</v>
      </c>
      <c r="AS893" s="15">
        <f t="shared" si="3459"/>
        <v>0</v>
      </c>
      <c r="AT893" s="15">
        <f t="shared" si="3459"/>
        <v>0</v>
      </c>
      <c r="AU893" s="15">
        <f t="shared" si="3459"/>
        <v>0</v>
      </c>
      <c r="AV893" s="15">
        <f t="shared" si="3459"/>
        <v>0</v>
      </c>
      <c r="AW893" s="15">
        <f t="shared" si="3459"/>
        <v>0</v>
      </c>
      <c r="AX893" s="15">
        <f t="shared" si="3459"/>
        <v>0</v>
      </c>
      <c r="AY893" s="17"/>
      <c r="AZ893" s="15">
        <f t="shared" ref="AZ893:BA893" si="3460">AZ892</f>
        <v>6000</v>
      </c>
      <c r="BA893" s="15">
        <f t="shared" si="3460"/>
        <v>6000</v>
      </c>
      <c r="BB893" s="15">
        <v>0</v>
      </c>
      <c r="BC893" s="15">
        <f t="shared" ref="BC893:BE893" si="3461">BC892</f>
        <v>0</v>
      </c>
      <c r="BD893" s="15">
        <f t="shared" si="3461"/>
        <v>0</v>
      </c>
      <c r="BE893" s="15">
        <f t="shared" si="3461"/>
        <v>250</v>
      </c>
      <c r="BF893" s="17"/>
      <c r="BG893" s="15">
        <f t="shared" ref="BG893:BH893" si="3462">BG892</f>
        <v>1000</v>
      </c>
      <c r="BH893" s="15">
        <f t="shared" si="3462"/>
        <v>5000</v>
      </c>
      <c r="BI893" s="17"/>
      <c r="BJ893" s="22">
        <f>G893/G892</f>
        <v>1</v>
      </c>
      <c r="BK893" s="65">
        <f t="shared" ref="BK893:BL893" si="3463">BK892</f>
        <v>0</v>
      </c>
      <c r="BL893" s="65">
        <f t="shared" si="3463"/>
        <v>0</v>
      </c>
      <c r="BM893" s="6">
        <f t="shared" si="3450"/>
        <v>118.25000000000001</v>
      </c>
      <c r="BN893" s="8">
        <f t="shared" si="3451"/>
        <v>149.0819326565707</v>
      </c>
      <c r="BO893" s="12">
        <f t="shared" si="3426"/>
        <v>132.77401303206696</v>
      </c>
      <c r="BP893" s="50">
        <f>(1-'#Constant'!$A$3)/($J893*'#Constant'!$B$3/'#Constant'!$C$3^($D893-1)+1)+'#Constant'!$A$3</f>
        <v>0.93162790697674425</v>
      </c>
      <c r="BQ893" s="4">
        <f t="shared" si="3452"/>
        <v>149.0819326565707</v>
      </c>
      <c r="BR893" s="50">
        <f>(1-'#Constant'!$A$3)/($K893*'#Constant'!$B$3/'#Constant'!$C$3^($D893-1)+1)+'#Constant'!$A$3</f>
        <v>0.93162790697674425</v>
      </c>
      <c r="BS893" s="4">
        <f t="shared" si="3453"/>
        <v>149.0819326565707</v>
      </c>
      <c r="BT893"/>
    </row>
    <row r="894" spans="1:72" x14ac:dyDescent="0.3">
      <c r="A894">
        <v>11101</v>
      </c>
      <c r="B894" s="18" t="str">
        <f>VLOOKUP(CONCATENATE("CREATURE_NAME_",A894),[1]Localization_Hero!$A:$E,2,FALSE)</f>
        <v>하피 정예 창병</v>
      </c>
      <c r="C894" t="s">
        <v>77</v>
      </c>
      <c r="D894">
        <v>1</v>
      </c>
      <c r="E894">
        <v>1</v>
      </c>
      <c r="F894" s="18">
        <v>1</v>
      </c>
      <c r="G894" s="10">
        <v>100</v>
      </c>
      <c r="H894" s="10">
        <v>100</v>
      </c>
      <c r="I894" s="10">
        <v>2500</v>
      </c>
      <c r="J894" s="10">
        <v>25</v>
      </c>
      <c r="K894" s="10">
        <v>25</v>
      </c>
      <c r="L894" s="2"/>
      <c r="M894" s="10">
        <v>100</v>
      </c>
      <c r="N894" s="10">
        <v>0</v>
      </c>
      <c r="O894" s="10">
        <v>0</v>
      </c>
      <c r="P894" s="10">
        <v>100</v>
      </c>
      <c r="Q894" s="10">
        <v>0</v>
      </c>
      <c r="R894" s="10">
        <v>0</v>
      </c>
      <c r="S894" s="10">
        <v>0</v>
      </c>
      <c r="T894" s="10">
        <v>150</v>
      </c>
      <c r="U894" s="10">
        <v>0</v>
      </c>
      <c r="V894" s="10">
        <v>0</v>
      </c>
      <c r="W894" s="2"/>
      <c r="X894" s="10">
        <v>100</v>
      </c>
      <c r="Y894" s="10">
        <v>0</v>
      </c>
      <c r="Z894" s="10">
        <v>0</v>
      </c>
      <c r="AA894" s="10">
        <v>100</v>
      </c>
      <c r="AB894" s="10">
        <v>0</v>
      </c>
      <c r="AC894" s="10">
        <v>0</v>
      </c>
      <c r="AD894" s="10">
        <v>0</v>
      </c>
      <c r="AE894" s="10">
        <v>150</v>
      </c>
      <c r="AF894" s="10">
        <v>0</v>
      </c>
      <c r="AG894" s="10">
        <v>0</v>
      </c>
      <c r="AH894" s="10">
        <v>0</v>
      </c>
      <c r="AI894" s="10">
        <v>0</v>
      </c>
      <c r="AJ894" s="3"/>
      <c r="AK894" s="10">
        <v>0</v>
      </c>
      <c r="AL894" s="10">
        <v>0</v>
      </c>
      <c r="AM894" s="3"/>
      <c r="AN894" s="10">
        <v>0</v>
      </c>
      <c r="AO894" s="10">
        <v>0</v>
      </c>
      <c r="AP894" s="10">
        <v>0</v>
      </c>
      <c r="AQ894" s="10">
        <v>0</v>
      </c>
      <c r="AR894" s="10">
        <v>0</v>
      </c>
      <c r="AS894" s="10">
        <v>0</v>
      </c>
      <c r="AT894" s="10">
        <v>0</v>
      </c>
      <c r="AU894" s="10">
        <v>0</v>
      </c>
      <c r="AV894" s="10">
        <v>0</v>
      </c>
      <c r="AW894" s="10">
        <v>0</v>
      </c>
      <c r="AX894" s="10">
        <v>0</v>
      </c>
      <c r="AY894" s="3"/>
      <c r="AZ894" s="10">
        <v>6000</v>
      </c>
      <c r="BA894" s="10">
        <v>6000</v>
      </c>
      <c r="BB894" s="10">
        <v>0</v>
      </c>
      <c r="BC894" s="10">
        <v>0</v>
      </c>
      <c r="BD894" s="10">
        <v>0</v>
      </c>
      <c r="BE894" s="10">
        <v>250</v>
      </c>
      <c r="BF894" s="3"/>
      <c r="BG894" s="10">
        <v>1000</v>
      </c>
      <c r="BH894" s="10">
        <v>5000</v>
      </c>
      <c r="BI894" s="3"/>
      <c r="BJ894" s="21">
        <v>1</v>
      </c>
      <c r="BK894" s="65">
        <v>0</v>
      </c>
      <c r="BL894" s="65">
        <v>0</v>
      </c>
      <c r="BM894" s="6">
        <f t="shared" si="3336"/>
        <v>118.25000000000001</v>
      </c>
      <c r="BN894" s="8">
        <f t="shared" si="3337"/>
        <v>149.0819326565707</v>
      </c>
      <c r="BO894" s="12">
        <f t="shared" si="3117"/>
        <v>132.77401303206696</v>
      </c>
      <c r="BP894" s="50">
        <f>(1-'#Constant'!$A$3)/($J894*'#Constant'!$B$3/'#Constant'!$C$3^($D894-1)+1)+'#Constant'!$A$3</f>
        <v>0.93162790697674425</v>
      </c>
      <c r="BQ894" s="4">
        <f t="shared" si="3338"/>
        <v>149.0819326565707</v>
      </c>
      <c r="BR894" s="50">
        <f>(1-'#Constant'!$A$3)/($K894*'#Constant'!$B$3/'#Constant'!$C$3^($D894-1)+1)+'#Constant'!$A$3</f>
        <v>0.93162790697674425</v>
      </c>
      <c r="BS894" s="4">
        <f t="shared" si="3339"/>
        <v>149.0819326565707</v>
      </c>
      <c r="BT894">
        <f>BO894/$BO$4*100</f>
        <v>100.91327609170268</v>
      </c>
    </row>
    <row r="895" spans="1:72" s="13" customFormat="1" ht="17.25" thickBot="1" x14ac:dyDescent="0.35">
      <c r="B895" s="20"/>
      <c r="D895" s="14">
        <v>1</v>
      </c>
      <c r="E895" s="14">
        <v>1</v>
      </c>
      <c r="F895" s="19">
        <v>1</v>
      </c>
      <c r="G895" s="15">
        <f t="shared" ref="G895:H895" si="3464">G894</f>
        <v>100</v>
      </c>
      <c r="H895" s="15">
        <f t="shared" si="3464"/>
        <v>100</v>
      </c>
      <c r="I895" s="15">
        <v>2500</v>
      </c>
      <c r="J895" s="15">
        <v>25</v>
      </c>
      <c r="K895" s="15">
        <v>25</v>
      </c>
      <c r="L895" s="16"/>
      <c r="M895" s="15">
        <f t="shared" ref="M895:V895" si="3465">M894</f>
        <v>100</v>
      </c>
      <c r="N895" s="15">
        <f t="shared" si="3465"/>
        <v>0</v>
      </c>
      <c r="O895" s="15">
        <f t="shared" si="3465"/>
        <v>0</v>
      </c>
      <c r="P895" s="15">
        <v>100</v>
      </c>
      <c r="Q895" s="15">
        <f t="shared" si="3465"/>
        <v>0</v>
      </c>
      <c r="R895" s="15">
        <f t="shared" si="3465"/>
        <v>0</v>
      </c>
      <c r="S895" s="15">
        <f t="shared" si="3465"/>
        <v>0</v>
      </c>
      <c r="T895" s="15">
        <f t="shared" si="3465"/>
        <v>150</v>
      </c>
      <c r="U895" s="15">
        <f t="shared" si="3465"/>
        <v>0</v>
      </c>
      <c r="V895" s="15">
        <f t="shared" si="3465"/>
        <v>0</v>
      </c>
      <c r="W895" s="16"/>
      <c r="X895" s="15">
        <f t="shared" ref="X895:AI895" si="3466">X894</f>
        <v>100</v>
      </c>
      <c r="Y895" s="15">
        <f t="shared" si="3466"/>
        <v>0</v>
      </c>
      <c r="Z895" s="15">
        <f t="shared" si="3466"/>
        <v>0</v>
      </c>
      <c r="AA895" s="15">
        <v>100</v>
      </c>
      <c r="AB895" s="15">
        <f t="shared" si="3466"/>
        <v>0</v>
      </c>
      <c r="AC895" s="15">
        <f t="shared" si="3466"/>
        <v>0</v>
      </c>
      <c r="AD895" s="15">
        <f t="shared" si="3466"/>
        <v>0</v>
      </c>
      <c r="AE895" s="15">
        <f t="shared" si="3466"/>
        <v>150</v>
      </c>
      <c r="AF895" s="15">
        <f t="shared" si="3466"/>
        <v>0</v>
      </c>
      <c r="AG895" s="15">
        <f t="shared" si="3466"/>
        <v>0</v>
      </c>
      <c r="AH895" s="15">
        <f t="shared" si="3466"/>
        <v>0</v>
      </c>
      <c r="AI895" s="15">
        <f t="shared" si="3466"/>
        <v>0</v>
      </c>
      <c r="AJ895" s="17"/>
      <c r="AK895" s="15">
        <f>AK894</f>
        <v>0</v>
      </c>
      <c r="AL895" s="15">
        <f>AL894</f>
        <v>0</v>
      </c>
      <c r="AM895" s="17"/>
      <c r="AN895" s="15">
        <f t="shared" ref="AN895:AX895" si="3467">AN894</f>
        <v>0</v>
      </c>
      <c r="AO895" s="15">
        <f t="shared" si="3467"/>
        <v>0</v>
      </c>
      <c r="AP895" s="15">
        <f t="shared" si="3467"/>
        <v>0</v>
      </c>
      <c r="AQ895" s="15">
        <f t="shared" si="3467"/>
        <v>0</v>
      </c>
      <c r="AR895" s="15">
        <f t="shared" si="3467"/>
        <v>0</v>
      </c>
      <c r="AS895" s="15">
        <f t="shared" si="3467"/>
        <v>0</v>
      </c>
      <c r="AT895" s="15">
        <f t="shared" si="3467"/>
        <v>0</v>
      </c>
      <c r="AU895" s="15">
        <f t="shared" si="3467"/>
        <v>0</v>
      </c>
      <c r="AV895" s="15">
        <f t="shared" si="3467"/>
        <v>0</v>
      </c>
      <c r="AW895" s="15">
        <f t="shared" si="3467"/>
        <v>0</v>
      </c>
      <c r="AX895" s="15">
        <f t="shared" si="3467"/>
        <v>0</v>
      </c>
      <c r="AY895" s="17"/>
      <c r="AZ895" s="15">
        <f t="shared" ref="AZ895:BD895" si="3468">AZ894</f>
        <v>6000</v>
      </c>
      <c r="BA895" s="15">
        <f t="shared" si="3468"/>
        <v>6000</v>
      </c>
      <c r="BB895" s="15">
        <v>0</v>
      </c>
      <c r="BC895" s="15">
        <f t="shared" si="3468"/>
        <v>0</v>
      </c>
      <c r="BD895" s="15">
        <f t="shared" si="3468"/>
        <v>0</v>
      </c>
      <c r="BE895" s="15">
        <f t="shared" ref="BE895" si="3469">BE894</f>
        <v>250</v>
      </c>
      <c r="BF895" s="17"/>
      <c r="BG895" s="15">
        <f t="shared" ref="BG895:BH895" si="3470">BG894</f>
        <v>1000</v>
      </c>
      <c r="BH895" s="15">
        <f t="shared" si="3470"/>
        <v>5000</v>
      </c>
      <c r="BI895" s="17"/>
      <c r="BJ895" s="22">
        <f>G895/G894</f>
        <v>1</v>
      </c>
      <c r="BK895" s="65">
        <f t="shared" ref="BK895:BL895" si="3471">BK894</f>
        <v>0</v>
      </c>
      <c r="BL895" s="65">
        <f t="shared" si="3471"/>
        <v>0</v>
      </c>
      <c r="BM895" s="6">
        <f t="shared" si="3336"/>
        <v>118.25000000000001</v>
      </c>
      <c r="BN895" s="8">
        <f t="shared" si="3337"/>
        <v>149.0819326565707</v>
      </c>
      <c r="BO895" s="12">
        <f t="shared" si="3117"/>
        <v>132.77401303206696</v>
      </c>
      <c r="BP895" s="50">
        <f>(1-'#Constant'!$A$3)/($J895*'#Constant'!$B$3/'#Constant'!$C$3^($D895-1)+1)+'#Constant'!$A$3</f>
        <v>0.93162790697674425</v>
      </c>
      <c r="BQ895" s="4">
        <f t="shared" si="3338"/>
        <v>149.0819326565707</v>
      </c>
      <c r="BR895" s="50">
        <f>(1-'#Constant'!$A$3)/($K895*'#Constant'!$B$3/'#Constant'!$C$3^($D895-1)+1)+'#Constant'!$A$3</f>
        <v>0.93162790697674425</v>
      </c>
      <c r="BS895" s="4">
        <f t="shared" si="3339"/>
        <v>149.0819326565707</v>
      </c>
      <c r="BT895"/>
    </row>
    <row r="896" spans="1:72" x14ac:dyDescent="0.3">
      <c r="A896">
        <v>11102</v>
      </c>
      <c r="B896" s="18" t="str">
        <f>VLOOKUP(CONCATENATE("CREATURE_NAME_",A896),[1]Localization_Hero!$A:$E,2,FALSE)</f>
        <v>하피 정예 바람술사</v>
      </c>
      <c r="C896" t="s">
        <v>79</v>
      </c>
      <c r="D896">
        <v>1</v>
      </c>
      <c r="E896">
        <v>1</v>
      </c>
      <c r="F896" s="18">
        <v>1</v>
      </c>
      <c r="G896" s="10">
        <v>100</v>
      </c>
      <c r="H896" s="10">
        <v>100</v>
      </c>
      <c r="I896" s="10">
        <v>2500</v>
      </c>
      <c r="J896" s="10">
        <v>25</v>
      </c>
      <c r="K896" s="10">
        <v>25</v>
      </c>
      <c r="L896" s="2"/>
      <c r="M896" s="10">
        <v>100</v>
      </c>
      <c r="N896" s="10">
        <v>0</v>
      </c>
      <c r="O896" s="10">
        <v>0</v>
      </c>
      <c r="P896" s="10">
        <v>100</v>
      </c>
      <c r="Q896" s="10">
        <v>0</v>
      </c>
      <c r="R896" s="10">
        <v>0</v>
      </c>
      <c r="S896" s="10">
        <v>0</v>
      </c>
      <c r="T896" s="10">
        <v>150</v>
      </c>
      <c r="U896" s="10">
        <v>0</v>
      </c>
      <c r="V896" s="10">
        <v>0</v>
      </c>
      <c r="W896" s="2"/>
      <c r="X896" s="10">
        <v>100</v>
      </c>
      <c r="Y896" s="10">
        <v>0</v>
      </c>
      <c r="Z896" s="10">
        <v>0</v>
      </c>
      <c r="AA896" s="10">
        <v>100</v>
      </c>
      <c r="AB896" s="10">
        <v>0</v>
      </c>
      <c r="AC896" s="10">
        <v>0</v>
      </c>
      <c r="AD896" s="10">
        <v>0</v>
      </c>
      <c r="AE896" s="10">
        <v>150</v>
      </c>
      <c r="AF896" s="10">
        <v>0</v>
      </c>
      <c r="AG896" s="10">
        <v>0</v>
      </c>
      <c r="AH896" s="10">
        <v>0</v>
      </c>
      <c r="AI896" s="10">
        <v>0</v>
      </c>
      <c r="AJ896" s="3"/>
      <c r="AK896" s="10">
        <v>0</v>
      </c>
      <c r="AL896" s="10">
        <v>0</v>
      </c>
      <c r="AM896" s="3"/>
      <c r="AN896" s="10">
        <v>0</v>
      </c>
      <c r="AO896" s="10">
        <v>0</v>
      </c>
      <c r="AP896" s="10">
        <v>0</v>
      </c>
      <c r="AQ896" s="10">
        <v>0</v>
      </c>
      <c r="AR896" s="10">
        <v>0</v>
      </c>
      <c r="AS896" s="10">
        <v>0</v>
      </c>
      <c r="AT896" s="10">
        <v>0</v>
      </c>
      <c r="AU896" s="10">
        <v>0</v>
      </c>
      <c r="AV896" s="10">
        <v>0</v>
      </c>
      <c r="AW896" s="10">
        <v>0</v>
      </c>
      <c r="AX896" s="10">
        <v>0</v>
      </c>
      <c r="AY896" s="3"/>
      <c r="AZ896" s="10">
        <v>6000</v>
      </c>
      <c r="BA896" s="10">
        <v>6000</v>
      </c>
      <c r="BB896" s="10">
        <v>0</v>
      </c>
      <c r="BC896" s="10">
        <v>0</v>
      </c>
      <c r="BD896" s="10">
        <v>0</v>
      </c>
      <c r="BE896" s="10">
        <v>250</v>
      </c>
      <c r="BF896" s="3"/>
      <c r="BG896" s="10">
        <v>1000</v>
      </c>
      <c r="BH896" s="10">
        <v>5000</v>
      </c>
      <c r="BI896" s="3"/>
      <c r="BJ896" s="21">
        <v>1</v>
      </c>
      <c r="BK896" s="65">
        <v>0</v>
      </c>
      <c r="BL896" s="65">
        <v>0</v>
      </c>
      <c r="BM896" s="6">
        <f t="shared" si="3336"/>
        <v>118.25000000000001</v>
      </c>
      <c r="BN896" s="8">
        <f t="shared" si="3337"/>
        <v>149.0819326565707</v>
      </c>
      <c r="BO896" s="12">
        <f t="shared" si="3117"/>
        <v>132.77401303206696</v>
      </c>
      <c r="BP896" s="50">
        <f>(1-'#Constant'!$A$3)/($J896*'#Constant'!$B$3/'#Constant'!$C$3^($D896-1)+1)+'#Constant'!$A$3</f>
        <v>0.93162790697674425</v>
      </c>
      <c r="BQ896" s="4">
        <f t="shared" si="3338"/>
        <v>149.0819326565707</v>
      </c>
      <c r="BR896" s="50">
        <f>(1-'#Constant'!$A$3)/($K896*'#Constant'!$B$3/'#Constant'!$C$3^($D896-1)+1)+'#Constant'!$A$3</f>
        <v>0.93162790697674425</v>
      </c>
      <c r="BS896" s="4">
        <f t="shared" si="3339"/>
        <v>149.0819326565707</v>
      </c>
      <c r="BT896">
        <f>BO896/$BO$4*100</f>
        <v>100.91327609170268</v>
      </c>
    </row>
    <row r="897" spans="1:72" s="13" customFormat="1" ht="17.25" thickBot="1" x14ac:dyDescent="0.35">
      <c r="B897" s="20"/>
      <c r="D897" s="14">
        <v>1</v>
      </c>
      <c r="E897" s="14">
        <v>1</v>
      </c>
      <c r="F897" s="19">
        <v>1</v>
      </c>
      <c r="G897" s="15">
        <f t="shared" ref="G897:H897" si="3472">G896</f>
        <v>100</v>
      </c>
      <c r="H897" s="15">
        <f t="shared" si="3472"/>
        <v>100</v>
      </c>
      <c r="I897" s="15">
        <v>2500</v>
      </c>
      <c r="J897" s="15">
        <v>25</v>
      </c>
      <c r="K897" s="15">
        <v>25</v>
      </c>
      <c r="L897" s="16"/>
      <c r="M897" s="15">
        <f t="shared" ref="M897:V897" si="3473">M896</f>
        <v>100</v>
      </c>
      <c r="N897" s="15">
        <f t="shared" si="3473"/>
        <v>0</v>
      </c>
      <c r="O897" s="15">
        <f t="shared" si="3473"/>
        <v>0</v>
      </c>
      <c r="P897" s="15">
        <v>100</v>
      </c>
      <c r="Q897" s="15">
        <f t="shared" si="3473"/>
        <v>0</v>
      </c>
      <c r="R897" s="15">
        <f t="shared" si="3473"/>
        <v>0</v>
      </c>
      <c r="S897" s="15">
        <f t="shared" si="3473"/>
        <v>0</v>
      </c>
      <c r="T897" s="15">
        <f t="shared" si="3473"/>
        <v>150</v>
      </c>
      <c r="U897" s="15">
        <f t="shared" si="3473"/>
        <v>0</v>
      </c>
      <c r="V897" s="15">
        <f t="shared" si="3473"/>
        <v>0</v>
      </c>
      <c r="W897" s="16"/>
      <c r="X897" s="15">
        <f t="shared" ref="X897:AI897" si="3474">X896</f>
        <v>100</v>
      </c>
      <c r="Y897" s="15">
        <f t="shared" si="3474"/>
        <v>0</v>
      </c>
      <c r="Z897" s="15">
        <f t="shared" si="3474"/>
        <v>0</v>
      </c>
      <c r="AA897" s="15">
        <v>100</v>
      </c>
      <c r="AB897" s="15">
        <f t="shared" si="3474"/>
        <v>0</v>
      </c>
      <c r="AC897" s="15">
        <f t="shared" si="3474"/>
        <v>0</v>
      </c>
      <c r="AD897" s="15">
        <f t="shared" si="3474"/>
        <v>0</v>
      </c>
      <c r="AE897" s="15">
        <f t="shared" si="3474"/>
        <v>150</v>
      </c>
      <c r="AF897" s="15">
        <f t="shared" si="3474"/>
        <v>0</v>
      </c>
      <c r="AG897" s="15">
        <f t="shared" si="3474"/>
        <v>0</v>
      </c>
      <c r="AH897" s="15">
        <f t="shared" si="3474"/>
        <v>0</v>
      </c>
      <c r="AI897" s="15">
        <f t="shared" si="3474"/>
        <v>0</v>
      </c>
      <c r="AJ897" s="17"/>
      <c r="AK897" s="15">
        <f>AK896</f>
        <v>0</v>
      </c>
      <c r="AL897" s="15">
        <f>AL896</f>
        <v>0</v>
      </c>
      <c r="AM897" s="17"/>
      <c r="AN897" s="15">
        <f t="shared" ref="AN897:AX897" si="3475">AN896</f>
        <v>0</v>
      </c>
      <c r="AO897" s="15">
        <f t="shared" si="3475"/>
        <v>0</v>
      </c>
      <c r="AP897" s="15">
        <f t="shared" si="3475"/>
        <v>0</v>
      </c>
      <c r="AQ897" s="15">
        <f t="shared" si="3475"/>
        <v>0</v>
      </c>
      <c r="AR897" s="15">
        <f t="shared" si="3475"/>
        <v>0</v>
      </c>
      <c r="AS897" s="15">
        <f t="shared" si="3475"/>
        <v>0</v>
      </c>
      <c r="AT897" s="15">
        <f t="shared" si="3475"/>
        <v>0</v>
      </c>
      <c r="AU897" s="15">
        <f t="shared" si="3475"/>
        <v>0</v>
      </c>
      <c r="AV897" s="15">
        <f t="shared" si="3475"/>
        <v>0</v>
      </c>
      <c r="AW897" s="15">
        <f t="shared" si="3475"/>
        <v>0</v>
      </c>
      <c r="AX897" s="15">
        <f t="shared" si="3475"/>
        <v>0</v>
      </c>
      <c r="AY897" s="17"/>
      <c r="AZ897" s="15">
        <f t="shared" ref="AZ897:BD897" si="3476">AZ896</f>
        <v>6000</v>
      </c>
      <c r="BA897" s="15">
        <f t="shared" si="3476"/>
        <v>6000</v>
      </c>
      <c r="BB897" s="15">
        <v>0</v>
      </c>
      <c r="BC897" s="15">
        <f t="shared" si="3476"/>
        <v>0</v>
      </c>
      <c r="BD897" s="15">
        <f t="shared" si="3476"/>
        <v>0</v>
      </c>
      <c r="BE897" s="15">
        <f t="shared" ref="BE897" si="3477">BE896</f>
        <v>250</v>
      </c>
      <c r="BF897" s="17"/>
      <c r="BG897" s="15">
        <f t="shared" ref="BG897:BH897" si="3478">BG896</f>
        <v>1000</v>
      </c>
      <c r="BH897" s="15">
        <f t="shared" si="3478"/>
        <v>5000</v>
      </c>
      <c r="BI897" s="17"/>
      <c r="BJ897" s="22">
        <f>G897/G896</f>
        <v>1</v>
      </c>
      <c r="BK897" s="65">
        <f t="shared" ref="BK897:BL897" si="3479">BK896</f>
        <v>0</v>
      </c>
      <c r="BL897" s="65">
        <f t="shared" si="3479"/>
        <v>0</v>
      </c>
      <c r="BM897" s="6">
        <f t="shared" si="3336"/>
        <v>118.25000000000001</v>
      </c>
      <c r="BN897" s="8">
        <f t="shared" si="3337"/>
        <v>149.0819326565707</v>
      </c>
      <c r="BO897" s="12">
        <f t="shared" si="3117"/>
        <v>132.77401303206696</v>
      </c>
      <c r="BP897" s="50">
        <f>(1-'#Constant'!$A$3)/($J897*'#Constant'!$B$3/'#Constant'!$C$3^($D897-1)+1)+'#Constant'!$A$3</f>
        <v>0.93162790697674425</v>
      </c>
      <c r="BQ897" s="4">
        <f t="shared" si="3338"/>
        <v>149.0819326565707</v>
      </c>
      <c r="BR897" s="50">
        <f>(1-'#Constant'!$A$3)/($K897*'#Constant'!$B$3/'#Constant'!$C$3^($D897-1)+1)+'#Constant'!$A$3</f>
        <v>0.93162790697674425</v>
      </c>
      <c r="BS897" s="4">
        <f t="shared" si="3339"/>
        <v>149.0819326565707</v>
      </c>
      <c r="BT897"/>
    </row>
    <row r="898" spans="1:72" x14ac:dyDescent="0.3">
      <c r="A898">
        <v>11103</v>
      </c>
      <c r="B898" s="18" t="str">
        <f>VLOOKUP(CONCATENATE("CREATURE_NAME_",A898),[1]Localization_Hero!$A:$E,2,FALSE)</f>
        <v>얼음하피 정예 창병</v>
      </c>
      <c r="C898" t="s">
        <v>77</v>
      </c>
      <c r="D898">
        <v>1</v>
      </c>
      <c r="E898">
        <v>1</v>
      </c>
      <c r="F898" s="18">
        <v>1</v>
      </c>
      <c r="G898" s="10">
        <v>100</v>
      </c>
      <c r="H898" s="10">
        <v>100</v>
      </c>
      <c r="I898" s="10">
        <v>2500</v>
      </c>
      <c r="J898" s="10">
        <v>25</v>
      </c>
      <c r="K898" s="10">
        <v>25</v>
      </c>
      <c r="L898" s="2"/>
      <c r="M898" s="10">
        <v>100</v>
      </c>
      <c r="N898" s="10">
        <v>0</v>
      </c>
      <c r="O898" s="10">
        <v>0</v>
      </c>
      <c r="P898" s="10">
        <v>100</v>
      </c>
      <c r="Q898" s="10">
        <v>0</v>
      </c>
      <c r="R898" s="10">
        <v>0</v>
      </c>
      <c r="S898" s="10">
        <v>0</v>
      </c>
      <c r="T898" s="10">
        <v>150</v>
      </c>
      <c r="U898" s="10">
        <v>0</v>
      </c>
      <c r="V898" s="10">
        <v>0</v>
      </c>
      <c r="W898" s="2"/>
      <c r="X898" s="10">
        <v>100</v>
      </c>
      <c r="Y898" s="10">
        <v>0</v>
      </c>
      <c r="Z898" s="10">
        <v>0</v>
      </c>
      <c r="AA898" s="10">
        <v>100</v>
      </c>
      <c r="AB898" s="10">
        <v>0</v>
      </c>
      <c r="AC898" s="10">
        <v>0</v>
      </c>
      <c r="AD898" s="10">
        <v>0</v>
      </c>
      <c r="AE898" s="10">
        <v>150</v>
      </c>
      <c r="AF898" s="10">
        <v>0</v>
      </c>
      <c r="AG898" s="10">
        <v>0</v>
      </c>
      <c r="AH898" s="10">
        <v>0</v>
      </c>
      <c r="AI898" s="10">
        <v>0</v>
      </c>
      <c r="AJ898" s="3"/>
      <c r="AK898" s="10">
        <v>0</v>
      </c>
      <c r="AL898" s="10">
        <v>0</v>
      </c>
      <c r="AM898" s="3"/>
      <c r="AN898" s="10">
        <v>0</v>
      </c>
      <c r="AO898" s="10">
        <v>0</v>
      </c>
      <c r="AP898" s="10">
        <v>0</v>
      </c>
      <c r="AQ898" s="10">
        <v>0</v>
      </c>
      <c r="AR898" s="10">
        <v>0</v>
      </c>
      <c r="AS898" s="10">
        <v>0</v>
      </c>
      <c r="AT898" s="10">
        <v>0</v>
      </c>
      <c r="AU898" s="10">
        <v>0</v>
      </c>
      <c r="AV898" s="10">
        <v>0</v>
      </c>
      <c r="AW898" s="10">
        <v>0</v>
      </c>
      <c r="AX898" s="10">
        <v>0</v>
      </c>
      <c r="AY898" s="3"/>
      <c r="AZ898" s="10">
        <v>6000</v>
      </c>
      <c r="BA898" s="10">
        <v>6000</v>
      </c>
      <c r="BB898" s="10">
        <v>0</v>
      </c>
      <c r="BC898" s="10">
        <v>0</v>
      </c>
      <c r="BD898" s="10">
        <v>0</v>
      </c>
      <c r="BE898" s="10">
        <v>250</v>
      </c>
      <c r="BF898" s="3"/>
      <c r="BG898" s="10">
        <v>1000</v>
      </c>
      <c r="BH898" s="10">
        <v>5000</v>
      </c>
      <c r="BI898" s="3"/>
      <c r="BJ898" s="21">
        <v>1</v>
      </c>
      <c r="BK898" s="65">
        <v>0</v>
      </c>
      <c r="BL898" s="65">
        <v>0</v>
      </c>
      <c r="BM898" s="6">
        <f t="shared" si="3336"/>
        <v>118.25000000000001</v>
      </c>
      <c r="BN898" s="8">
        <f t="shared" si="3337"/>
        <v>149.0819326565707</v>
      </c>
      <c r="BO898" s="12">
        <f t="shared" ref="BO898:BO901" si="3480">SQRT(BM898*BN898)</f>
        <v>132.77401303206696</v>
      </c>
      <c r="BP898" s="50">
        <f>(1-'#Constant'!$A$3)/($J898*'#Constant'!$B$3/'#Constant'!$C$3^($D898-1)+1)+'#Constant'!$A$3</f>
        <v>0.93162790697674425</v>
      </c>
      <c r="BQ898" s="4">
        <f t="shared" si="3338"/>
        <v>149.0819326565707</v>
      </c>
      <c r="BR898" s="50">
        <f>(1-'#Constant'!$A$3)/($K898*'#Constant'!$B$3/'#Constant'!$C$3^($D898-1)+1)+'#Constant'!$A$3</f>
        <v>0.93162790697674425</v>
      </c>
      <c r="BS898" s="4">
        <f t="shared" si="3339"/>
        <v>149.0819326565707</v>
      </c>
      <c r="BT898">
        <f>BO898/$BO$4*100</f>
        <v>100.91327609170268</v>
      </c>
    </row>
    <row r="899" spans="1:72" s="13" customFormat="1" ht="17.25" thickBot="1" x14ac:dyDescent="0.35">
      <c r="B899" s="20"/>
      <c r="D899" s="14">
        <v>1</v>
      </c>
      <c r="E899" s="14">
        <v>1</v>
      </c>
      <c r="F899" s="19">
        <v>1</v>
      </c>
      <c r="G899" s="15">
        <f t="shared" ref="G899:H899" si="3481">G898</f>
        <v>100</v>
      </c>
      <c r="H899" s="15">
        <f t="shared" si="3481"/>
        <v>100</v>
      </c>
      <c r="I899" s="15">
        <v>2500</v>
      </c>
      <c r="J899" s="15">
        <v>25</v>
      </c>
      <c r="K899" s="15">
        <v>25</v>
      </c>
      <c r="L899" s="16"/>
      <c r="M899" s="15">
        <f t="shared" ref="M899:O899" si="3482">M898</f>
        <v>100</v>
      </c>
      <c r="N899" s="15">
        <f t="shared" si="3482"/>
        <v>0</v>
      </c>
      <c r="O899" s="15">
        <f t="shared" si="3482"/>
        <v>0</v>
      </c>
      <c r="P899" s="15">
        <v>100</v>
      </c>
      <c r="Q899" s="15">
        <f t="shared" ref="Q899:V899" si="3483">Q898</f>
        <v>0</v>
      </c>
      <c r="R899" s="15">
        <f t="shared" si="3483"/>
        <v>0</v>
      </c>
      <c r="S899" s="15">
        <f t="shared" si="3483"/>
        <v>0</v>
      </c>
      <c r="T899" s="15">
        <f t="shared" si="3483"/>
        <v>150</v>
      </c>
      <c r="U899" s="15">
        <f t="shared" si="3483"/>
        <v>0</v>
      </c>
      <c r="V899" s="15">
        <f t="shared" si="3483"/>
        <v>0</v>
      </c>
      <c r="W899" s="16"/>
      <c r="X899" s="15">
        <f t="shared" ref="X899:Z899" si="3484">X898</f>
        <v>100</v>
      </c>
      <c r="Y899" s="15">
        <f t="shared" si="3484"/>
        <v>0</v>
      </c>
      <c r="Z899" s="15">
        <f t="shared" si="3484"/>
        <v>0</v>
      </c>
      <c r="AA899" s="15">
        <v>100</v>
      </c>
      <c r="AB899" s="15">
        <f t="shared" ref="AB899:AI899" si="3485">AB898</f>
        <v>0</v>
      </c>
      <c r="AC899" s="15">
        <f t="shared" si="3485"/>
        <v>0</v>
      </c>
      <c r="AD899" s="15">
        <f t="shared" si="3485"/>
        <v>0</v>
      </c>
      <c r="AE899" s="15">
        <f t="shared" si="3485"/>
        <v>150</v>
      </c>
      <c r="AF899" s="15">
        <f t="shared" si="3485"/>
        <v>0</v>
      </c>
      <c r="AG899" s="15">
        <f t="shared" si="3485"/>
        <v>0</v>
      </c>
      <c r="AH899" s="15">
        <f t="shared" si="3485"/>
        <v>0</v>
      </c>
      <c r="AI899" s="15">
        <f t="shared" si="3485"/>
        <v>0</v>
      </c>
      <c r="AJ899" s="17"/>
      <c r="AK899" s="15">
        <f>AK898</f>
        <v>0</v>
      </c>
      <c r="AL899" s="15">
        <f>AL898</f>
        <v>0</v>
      </c>
      <c r="AM899" s="17"/>
      <c r="AN899" s="15">
        <f t="shared" ref="AN899:AX899" si="3486">AN898</f>
        <v>0</v>
      </c>
      <c r="AO899" s="15">
        <f t="shared" si="3486"/>
        <v>0</v>
      </c>
      <c r="AP899" s="15">
        <f t="shared" si="3486"/>
        <v>0</v>
      </c>
      <c r="AQ899" s="15">
        <f t="shared" si="3486"/>
        <v>0</v>
      </c>
      <c r="AR899" s="15">
        <f t="shared" si="3486"/>
        <v>0</v>
      </c>
      <c r="AS899" s="15">
        <f t="shared" si="3486"/>
        <v>0</v>
      </c>
      <c r="AT899" s="15">
        <f t="shared" si="3486"/>
        <v>0</v>
      </c>
      <c r="AU899" s="15">
        <f t="shared" si="3486"/>
        <v>0</v>
      </c>
      <c r="AV899" s="15">
        <f t="shared" si="3486"/>
        <v>0</v>
      </c>
      <c r="AW899" s="15">
        <f t="shared" si="3486"/>
        <v>0</v>
      </c>
      <c r="AX899" s="15">
        <f t="shared" si="3486"/>
        <v>0</v>
      </c>
      <c r="AY899" s="17"/>
      <c r="AZ899" s="15">
        <f t="shared" ref="AZ899:BE899" si="3487">AZ898</f>
        <v>6000</v>
      </c>
      <c r="BA899" s="15">
        <f t="shared" si="3487"/>
        <v>6000</v>
      </c>
      <c r="BB899" s="15">
        <v>0</v>
      </c>
      <c r="BC899" s="15">
        <f t="shared" si="3487"/>
        <v>0</v>
      </c>
      <c r="BD899" s="15">
        <f t="shared" si="3487"/>
        <v>0</v>
      </c>
      <c r="BE899" s="15">
        <f t="shared" si="3487"/>
        <v>250</v>
      </c>
      <c r="BF899" s="17"/>
      <c r="BG899" s="15">
        <f t="shared" ref="BG899:BH899" si="3488">BG898</f>
        <v>1000</v>
      </c>
      <c r="BH899" s="15">
        <f t="shared" si="3488"/>
        <v>5000</v>
      </c>
      <c r="BI899" s="17"/>
      <c r="BJ899" s="22">
        <f>G899/G898</f>
        <v>1</v>
      </c>
      <c r="BK899" s="65">
        <f t="shared" ref="BK899:BL899" si="3489">BK898</f>
        <v>0</v>
      </c>
      <c r="BL899" s="65">
        <f t="shared" si="3489"/>
        <v>0</v>
      </c>
      <c r="BM899" s="6">
        <f t="shared" si="3336"/>
        <v>118.25000000000001</v>
      </c>
      <c r="BN899" s="8">
        <f t="shared" si="3337"/>
        <v>149.0819326565707</v>
      </c>
      <c r="BO899" s="12">
        <f t="shared" si="3480"/>
        <v>132.77401303206696</v>
      </c>
      <c r="BP899" s="50">
        <f>(1-'#Constant'!$A$3)/($J899*'#Constant'!$B$3/'#Constant'!$C$3^($D899-1)+1)+'#Constant'!$A$3</f>
        <v>0.93162790697674425</v>
      </c>
      <c r="BQ899" s="4">
        <f t="shared" si="3338"/>
        <v>149.0819326565707</v>
      </c>
      <c r="BR899" s="50">
        <f>(1-'#Constant'!$A$3)/($K899*'#Constant'!$B$3/'#Constant'!$C$3^($D899-1)+1)+'#Constant'!$A$3</f>
        <v>0.93162790697674425</v>
      </c>
      <c r="BS899" s="4">
        <f t="shared" si="3339"/>
        <v>149.0819326565707</v>
      </c>
      <c r="BT899"/>
    </row>
    <row r="900" spans="1:72" x14ac:dyDescent="0.3">
      <c r="A900">
        <v>11104</v>
      </c>
      <c r="B900" s="18" t="str">
        <f>VLOOKUP(CONCATENATE("CREATURE_NAME_",A900),[1]Localization_Hero!$A:$E,2,FALSE)</f>
        <v>얼음하피 정예 바람술사</v>
      </c>
      <c r="C900" t="s">
        <v>79</v>
      </c>
      <c r="D900">
        <v>1</v>
      </c>
      <c r="E900">
        <v>1</v>
      </c>
      <c r="F900" s="18">
        <v>1</v>
      </c>
      <c r="G900" s="10">
        <v>100</v>
      </c>
      <c r="H900" s="10">
        <v>100</v>
      </c>
      <c r="I900" s="10">
        <v>2500</v>
      </c>
      <c r="J900" s="10">
        <v>25</v>
      </c>
      <c r="K900" s="10">
        <v>25</v>
      </c>
      <c r="L900" s="2"/>
      <c r="M900" s="10">
        <v>100</v>
      </c>
      <c r="N900" s="10">
        <v>0</v>
      </c>
      <c r="O900" s="10">
        <v>0</v>
      </c>
      <c r="P900" s="10">
        <v>100</v>
      </c>
      <c r="Q900" s="10">
        <v>0</v>
      </c>
      <c r="R900" s="10">
        <v>0</v>
      </c>
      <c r="S900" s="10">
        <v>0</v>
      </c>
      <c r="T900" s="10">
        <v>150</v>
      </c>
      <c r="U900" s="10">
        <v>0</v>
      </c>
      <c r="V900" s="10">
        <v>0</v>
      </c>
      <c r="W900" s="2"/>
      <c r="X900" s="10">
        <v>100</v>
      </c>
      <c r="Y900" s="10">
        <v>0</v>
      </c>
      <c r="Z900" s="10">
        <v>0</v>
      </c>
      <c r="AA900" s="10">
        <v>100</v>
      </c>
      <c r="AB900" s="10">
        <v>0</v>
      </c>
      <c r="AC900" s="10">
        <v>0</v>
      </c>
      <c r="AD900" s="10">
        <v>0</v>
      </c>
      <c r="AE900" s="10">
        <v>150</v>
      </c>
      <c r="AF900" s="10">
        <v>0</v>
      </c>
      <c r="AG900" s="10">
        <v>0</v>
      </c>
      <c r="AH900" s="10">
        <v>0</v>
      </c>
      <c r="AI900" s="10">
        <v>0</v>
      </c>
      <c r="AJ900" s="3"/>
      <c r="AK900" s="10">
        <v>0</v>
      </c>
      <c r="AL900" s="10">
        <v>0</v>
      </c>
      <c r="AM900" s="3"/>
      <c r="AN900" s="10">
        <v>0</v>
      </c>
      <c r="AO900" s="10">
        <v>0</v>
      </c>
      <c r="AP900" s="10">
        <v>0</v>
      </c>
      <c r="AQ900" s="10">
        <v>0</v>
      </c>
      <c r="AR900" s="10">
        <v>0</v>
      </c>
      <c r="AS900" s="10">
        <v>0</v>
      </c>
      <c r="AT900" s="10">
        <v>0</v>
      </c>
      <c r="AU900" s="10">
        <v>0</v>
      </c>
      <c r="AV900" s="10">
        <v>0</v>
      </c>
      <c r="AW900" s="10">
        <v>0</v>
      </c>
      <c r="AX900" s="10">
        <v>0</v>
      </c>
      <c r="AY900" s="3"/>
      <c r="AZ900" s="10">
        <v>6000</v>
      </c>
      <c r="BA900" s="10">
        <v>6000</v>
      </c>
      <c r="BB900" s="10">
        <v>0</v>
      </c>
      <c r="BC900" s="10">
        <v>0</v>
      </c>
      <c r="BD900" s="10">
        <v>0</v>
      </c>
      <c r="BE900" s="10">
        <v>250</v>
      </c>
      <c r="BF900" s="3"/>
      <c r="BG900" s="10">
        <v>1000</v>
      </c>
      <c r="BH900" s="10">
        <v>5000</v>
      </c>
      <c r="BI900" s="3"/>
      <c r="BJ900" s="21">
        <v>1</v>
      </c>
      <c r="BK900" s="65">
        <v>0</v>
      </c>
      <c r="BL900" s="65">
        <v>0</v>
      </c>
      <c r="BM900" s="6">
        <f t="shared" si="3336"/>
        <v>118.25000000000001</v>
      </c>
      <c r="BN900" s="8">
        <f t="shared" si="3337"/>
        <v>149.0819326565707</v>
      </c>
      <c r="BO900" s="12">
        <f t="shared" si="3480"/>
        <v>132.77401303206696</v>
      </c>
      <c r="BP900" s="50">
        <f>(1-'#Constant'!$A$3)/($J900*'#Constant'!$B$3/'#Constant'!$C$3^($D900-1)+1)+'#Constant'!$A$3</f>
        <v>0.93162790697674425</v>
      </c>
      <c r="BQ900" s="4">
        <f t="shared" si="3338"/>
        <v>149.0819326565707</v>
      </c>
      <c r="BR900" s="50">
        <f>(1-'#Constant'!$A$3)/($K900*'#Constant'!$B$3/'#Constant'!$C$3^($D900-1)+1)+'#Constant'!$A$3</f>
        <v>0.93162790697674425</v>
      </c>
      <c r="BS900" s="4">
        <f t="shared" si="3339"/>
        <v>149.0819326565707</v>
      </c>
      <c r="BT900">
        <f>BO900/$BO$4*100</f>
        <v>100.91327609170268</v>
      </c>
    </row>
    <row r="901" spans="1:72" s="13" customFormat="1" ht="17.25" thickBot="1" x14ac:dyDescent="0.35">
      <c r="B901" s="20"/>
      <c r="D901" s="14">
        <v>1</v>
      </c>
      <c r="E901" s="14">
        <v>1</v>
      </c>
      <c r="F901" s="19">
        <v>1</v>
      </c>
      <c r="G901" s="15">
        <f t="shared" ref="G901:H901" si="3490">G900</f>
        <v>100</v>
      </c>
      <c r="H901" s="15">
        <f t="shared" si="3490"/>
        <v>100</v>
      </c>
      <c r="I901" s="15">
        <v>2500</v>
      </c>
      <c r="J901" s="15">
        <v>25</v>
      </c>
      <c r="K901" s="15">
        <v>25</v>
      </c>
      <c r="L901" s="16"/>
      <c r="M901" s="15">
        <f t="shared" ref="M901:O901" si="3491">M900</f>
        <v>100</v>
      </c>
      <c r="N901" s="15">
        <f t="shared" si="3491"/>
        <v>0</v>
      </c>
      <c r="O901" s="15">
        <f t="shared" si="3491"/>
        <v>0</v>
      </c>
      <c r="P901" s="15">
        <v>100</v>
      </c>
      <c r="Q901" s="15">
        <f t="shared" ref="Q901:V901" si="3492">Q900</f>
        <v>0</v>
      </c>
      <c r="R901" s="15">
        <f t="shared" si="3492"/>
        <v>0</v>
      </c>
      <c r="S901" s="15">
        <f t="shared" si="3492"/>
        <v>0</v>
      </c>
      <c r="T901" s="15">
        <f t="shared" si="3492"/>
        <v>150</v>
      </c>
      <c r="U901" s="15">
        <f t="shared" si="3492"/>
        <v>0</v>
      </c>
      <c r="V901" s="15">
        <f t="shared" si="3492"/>
        <v>0</v>
      </c>
      <c r="W901" s="16"/>
      <c r="X901" s="15">
        <f t="shared" ref="X901:Z901" si="3493">X900</f>
        <v>100</v>
      </c>
      <c r="Y901" s="15">
        <f t="shared" si="3493"/>
        <v>0</v>
      </c>
      <c r="Z901" s="15">
        <f t="shared" si="3493"/>
        <v>0</v>
      </c>
      <c r="AA901" s="15">
        <v>100</v>
      </c>
      <c r="AB901" s="15">
        <f t="shared" ref="AB901:AI901" si="3494">AB900</f>
        <v>0</v>
      </c>
      <c r="AC901" s="15">
        <f t="shared" si="3494"/>
        <v>0</v>
      </c>
      <c r="AD901" s="15">
        <f t="shared" si="3494"/>
        <v>0</v>
      </c>
      <c r="AE901" s="15">
        <f t="shared" si="3494"/>
        <v>150</v>
      </c>
      <c r="AF901" s="15">
        <f t="shared" si="3494"/>
        <v>0</v>
      </c>
      <c r="AG901" s="15">
        <f t="shared" si="3494"/>
        <v>0</v>
      </c>
      <c r="AH901" s="15">
        <f t="shared" si="3494"/>
        <v>0</v>
      </c>
      <c r="AI901" s="15">
        <f t="shared" si="3494"/>
        <v>0</v>
      </c>
      <c r="AJ901" s="17"/>
      <c r="AK901" s="15">
        <f>AK900</f>
        <v>0</v>
      </c>
      <c r="AL901" s="15">
        <f>AL900</f>
        <v>0</v>
      </c>
      <c r="AM901" s="17"/>
      <c r="AN901" s="15">
        <f t="shared" ref="AN901:AX901" si="3495">AN900</f>
        <v>0</v>
      </c>
      <c r="AO901" s="15">
        <f t="shared" si="3495"/>
        <v>0</v>
      </c>
      <c r="AP901" s="15">
        <f t="shared" si="3495"/>
        <v>0</v>
      </c>
      <c r="AQ901" s="15">
        <f t="shared" si="3495"/>
        <v>0</v>
      </c>
      <c r="AR901" s="15">
        <f t="shared" si="3495"/>
        <v>0</v>
      </c>
      <c r="AS901" s="15">
        <f t="shared" si="3495"/>
        <v>0</v>
      </c>
      <c r="AT901" s="15">
        <f t="shared" si="3495"/>
        <v>0</v>
      </c>
      <c r="AU901" s="15">
        <f t="shared" si="3495"/>
        <v>0</v>
      </c>
      <c r="AV901" s="15">
        <f t="shared" si="3495"/>
        <v>0</v>
      </c>
      <c r="AW901" s="15">
        <f t="shared" si="3495"/>
        <v>0</v>
      </c>
      <c r="AX901" s="15">
        <f t="shared" si="3495"/>
        <v>0</v>
      </c>
      <c r="AY901" s="17"/>
      <c r="AZ901" s="15">
        <f t="shared" ref="AZ901:BE901" si="3496">AZ900</f>
        <v>6000</v>
      </c>
      <c r="BA901" s="15">
        <f t="shared" si="3496"/>
        <v>6000</v>
      </c>
      <c r="BB901" s="15">
        <v>0</v>
      </c>
      <c r="BC901" s="15">
        <f t="shared" si="3496"/>
        <v>0</v>
      </c>
      <c r="BD901" s="15">
        <f t="shared" si="3496"/>
        <v>0</v>
      </c>
      <c r="BE901" s="15">
        <f t="shared" si="3496"/>
        <v>250</v>
      </c>
      <c r="BF901" s="17"/>
      <c r="BG901" s="15">
        <f t="shared" ref="BG901:BH901" si="3497">BG900</f>
        <v>1000</v>
      </c>
      <c r="BH901" s="15">
        <f t="shared" si="3497"/>
        <v>5000</v>
      </c>
      <c r="BI901" s="17"/>
      <c r="BJ901" s="22">
        <f>G901/G900</f>
        <v>1</v>
      </c>
      <c r="BK901" s="65">
        <f>BK900</f>
        <v>0</v>
      </c>
      <c r="BL901" s="65">
        <f>BL900</f>
        <v>0</v>
      </c>
      <c r="BM901" s="6">
        <f t="shared" si="3336"/>
        <v>118.25000000000001</v>
      </c>
      <c r="BN901" s="8">
        <f t="shared" si="3337"/>
        <v>149.0819326565707</v>
      </c>
      <c r="BO901" s="12">
        <f t="shared" si="3480"/>
        <v>132.77401303206696</v>
      </c>
      <c r="BP901" s="50">
        <f>(1-'#Constant'!$A$3)/($J901*'#Constant'!$B$3/'#Constant'!$C$3^($D901-1)+1)+'#Constant'!$A$3</f>
        <v>0.93162790697674425</v>
      </c>
      <c r="BQ901" s="4">
        <f t="shared" si="3338"/>
        <v>149.0819326565707</v>
      </c>
      <c r="BR901" s="50">
        <f>(1-'#Constant'!$A$3)/($K901*'#Constant'!$B$3/'#Constant'!$C$3^($D901-1)+1)+'#Constant'!$A$3</f>
        <v>0.93162790697674425</v>
      </c>
      <c r="BS901" s="4">
        <f t="shared" si="3339"/>
        <v>149.0819326565707</v>
      </c>
      <c r="BT901"/>
    </row>
    <row r="902" spans="1:72" x14ac:dyDescent="0.3">
      <c r="A902">
        <v>11203</v>
      </c>
      <c r="B902" s="18" t="str">
        <f>VLOOKUP(CONCATENATE("CREATURE_NAME_",A902),[1]Localization_Hero!$A:$E,2,FALSE)</f>
        <v>하피 궁병대장</v>
      </c>
      <c r="C902" t="s">
        <v>82</v>
      </c>
      <c r="D902">
        <v>1</v>
      </c>
      <c r="E902">
        <v>1</v>
      </c>
      <c r="F902" s="18">
        <v>1</v>
      </c>
      <c r="G902" s="10">
        <v>100</v>
      </c>
      <c r="H902" s="10">
        <v>100</v>
      </c>
      <c r="I902" s="10">
        <v>2500</v>
      </c>
      <c r="J902" s="10">
        <v>25</v>
      </c>
      <c r="K902" s="10">
        <v>25</v>
      </c>
      <c r="L902" s="2"/>
      <c r="M902" s="10">
        <v>100</v>
      </c>
      <c r="N902" s="10">
        <v>0</v>
      </c>
      <c r="O902" s="10">
        <v>0</v>
      </c>
      <c r="P902" s="10">
        <v>100</v>
      </c>
      <c r="Q902" s="10">
        <v>0</v>
      </c>
      <c r="R902" s="10">
        <v>0</v>
      </c>
      <c r="S902" s="10">
        <v>0</v>
      </c>
      <c r="T902" s="10">
        <v>150</v>
      </c>
      <c r="U902" s="10">
        <v>0</v>
      </c>
      <c r="V902" s="10">
        <v>0</v>
      </c>
      <c r="W902" s="2"/>
      <c r="X902" s="10">
        <v>100</v>
      </c>
      <c r="Y902" s="10">
        <v>0</v>
      </c>
      <c r="Z902" s="10">
        <v>0</v>
      </c>
      <c r="AA902" s="10">
        <v>100</v>
      </c>
      <c r="AB902" s="10">
        <v>0</v>
      </c>
      <c r="AC902" s="10">
        <v>0</v>
      </c>
      <c r="AD902" s="10">
        <v>0</v>
      </c>
      <c r="AE902" s="10">
        <v>150</v>
      </c>
      <c r="AF902" s="10">
        <v>0</v>
      </c>
      <c r="AG902" s="10">
        <v>0</v>
      </c>
      <c r="AH902" s="10">
        <v>0</v>
      </c>
      <c r="AI902" s="10">
        <v>0</v>
      </c>
      <c r="AJ902" s="3"/>
      <c r="AK902" s="10">
        <v>0</v>
      </c>
      <c r="AL902" s="10">
        <v>0</v>
      </c>
      <c r="AM902" s="3"/>
      <c r="AN902" s="10">
        <v>0</v>
      </c>
      <c r="AO902" s="10">
        <v>0</v>
      </c>
      <c r="AP902" s="10">
        <v>0</v>
      </c>
      <c r="AQ902" s="10">
        <v>0</v>
      </c>
      <c r="AR902" s="10">
        <v>0</v>
      </c>
      <c r="AS902" s="10">
        <v>0</v>
      </c>
      <c r="AT902" s="10">
        <v>0</v>
      </c>
      <c r="AU902" s="10">
        <v>0</v>
      </c>
      <c r="AV902" s="10">
        <v>0</v>
      </c>
      <c r="AW902" s="10">
        <v>0</v>
      </c>
      <c r="AX902" s="10">
        <v>0</v>
      </c>
      <c r="AY902" s="3"/>
      <c r="AZ902" s="10">
        <v>6000</v>
      </c>
      <c r="BA902" s="10">
        <v>6000</v>
      </c>
      <c r="BB902" s="10">
        <v>0</v>
      </c>
      <c r="BC902" s="10">
        <v>0</v>
      </c>
      <c r="BD902" s="10">
        <v>0</v>
      </c>
      <c r="BE902" s="10">
        <v>250</v>
      </c>
      <c r="BF902" s="3"/>
      <c r="BG902" s="10">
        <v>1000</v>
      </c>
      <c r="BH902" s="10">
        <v>5000</v>
      </c>
      <c r="BI902" s="3"/>
      <c r="BJ902" s="21">
        <v>1</v>
      </c>
      <c r="BK902" s="65">
        <v>0</v>
      </c>
      <c r="BL902" s="65">
        <v>0</v>
      </c>
      <c r="BM902" s="6">
        <f t="shared" si="3336"/>
        <v>118.25000000000001</v>
      </c>
      <c r="BN902" s="8">
        <f t="shared" si="3337"/>
        <v>149.0819326565707</v>
      </c>
      <c r="BO902" s="12">
        <f t="shared" si="3117"/>
        <v>132.77401303206696</v>
      </c>
      <c r="BP902" s="50">
        <f>(1-'#Constant'!$A$3)/($J902*'#Constant'!$B$3/'#Constant'!$C$3^($D902-1)+1)+'#Constant'!$A$3</f>
        <v>0.93162790697674425</v>
      </c>
      <c r="BQ902" s="4">
        <f t="shared" si="3338"/>
        <v>149.0819326565707</v>
      </c>
      <c r="BR902" s="50">
        <f>(1-'#Constant'!$A$3)/($K902*'#Constant'!$B$3/'#Constant'!$C$3^($D902-1)+1)+'#Constant'!$A$3</f>
        <v>0.93162790697674425</v>
      </c>
      <c r="BS902" s="4">
        <f t="shared" si="3339"/>
        <v>149.0819326565707</v>
      </c>
      <c r="BT902">
        <f>BO902/$BO$4*100</f>
        <v>100.91327609170268</v>
      </c>
    </row>
    <row r="903" spans="1:72" s="13" customFormat="1" ht="17.25" thickBot="1" x14ac:dyDescent="0.35">
      <c r="B903" s="20"/>
      <c r="D903" s="14">
        <v>1</v>
      </c>
      <c r="E903" s="14">
        <v>1</v>
      </c>
      <c r="F903" s="19">
        <v>1</v>
      </c>
      <c r="G903" s="15">
        <f t="shared" ref="G903:H903" si="3498">G902</f>
        <v>100</v>
      </c>
      <c r="H903" s="15">
        <f t="shared" si="3498"/>
        <v>100</v>
      </c>
      <c r="I903" s="15">
        <v>2500</v>
      </c>
      <c r="J903" s="15">
        <v>25</v>
      </c>
      <c r="K903" s="15">
        <v>25</v>
      </c>
      <c r="L903" s="16"/>
      <c r="M903" s="15">
        <f t="shared" ref="M903:V903" si="3499">M902</f>
        <v>100</v>
      </c>
      <c r="N903" s="15">
        <f t="shared" si="3499"/>
        <v>0</v>
      </c>
      <c r="O903" s="15">
        <f t="shared" si="3499"/>
        <v>0</v>
      </c>
      <c r="P903" s="15">
        <v>100</v>
      </c>
      <c r="Q903" s="15">
        <f t="shared" si="3499"/>
        <v>0</v>
      </c>
      <c r="R903" s="15">
        <f t="shared" si="3499"/>
        <v>0</v>
      </c>
      <c r="S903" s="15">
        <f t="shared" si="3499"/>
        <v>0</v>
      </c>
      <c r="T903" s="15">
        <f t="shared" si="3499"/>
        <v>150</v>
      </c>
      <c r="U903" s="15">
        <f t="shared" si="3499"/>
        <v>0</v>
      </c>
      <c r="V903" s="15">
        <f t="shared" si="3499"/>
        <v>0</v>
      </c>
      <c r="W903" s="16"/>
      <c r="X903" s="15">
        <f t="shared" ref="X903:AI903" si="3500">X902</f>
        <v>100</v>
      </c>
      <c r="Y903" s="15">
        <f t="shared" si="3500"/>
        <v>0</v>
      </c>
      <c r="Z903" s="15">
        <f t="shared" si="3500"/>
        <v>0</v>
      </c>
      <c r="AA903" s="15">
        <v>100</v>
      </c>
      <c r="AB903" s="15">
        <f t="shared" si="3500"/>
        <v>0</v>
      </c>
      <c r="AC903" s="15">
        <f t="shared" si="3500"/>
        <v>0</v>
      </c>
      <c r="AD903" s="15">
        <f t="shared" si="3500"/>
        <v>0</v>
      </c>
      <c r="AE903" s="15">
        <f t="shared" si="3500"/>
        <v>150</v>
      </c>
      <c r="AF903" s="15">
        <f t="shared" si="3500"/>
        <v>0</v>
      </c>
      <c r="AG903" s="15">
        <f t="shared" si="3500"/>
        <v>0</v>
      </c>
      <c r="AH903" s="15">
        <f t="shared" si="3500"/>
        <v>0</v>
      </c>
      <c r="AI903" s="15">
        <f t="shared" si="3500"/>
        <v>0</v>
      </c>
      <c r="AJ903" s="17"/>
      <c r="AK903" s="15">
        <f>AK902</f>
        <v>0</v>
      </c>
      <c r="AL903" s="15">
        <f>AL902</f>
        <v>0</v>
      </c>
      <c r="AM903" s="17"/>
      <c r="AN903" s="15">
        <f t="shared" ref="AN903:AX903" si="3501">AN902</f>
        <v>0</v>
      </c>
      <c r="AO903" s="15">
        <f t="shared" si="3501"/>
        <v>0</v>
      </c>
      <c r="AP903" s="15">
        <f t="shared" si="3501"/>
        <v>0</v>
      </c>
      <c r="AQ903" s="15">
        <f t="shared" si="3501"/>
        <v>0</v>
      </c>
      <c r="AR903" s="15">
        <f t="shared" si="3501"/>
        <v>0</v>
      </c>
      <c r="AS903" s="15">
        <f t="shared" si="3501"/>
        <v>0</v>
      </c>
      <c r="AT903" s="15">
        <f t="shared" si="3501"/>
        <v>0</v>
      </c>
      <c r="AU903" s="15">
        <f t="shared" si="3501"/>
        <v>0</v>
      </c>
      <c r="AV903" s="15">
        <f t="shared" si="3501"/>
        <v>0</v>
      </c>
      <c r="AW903" s="15">
        <f t="shared" si="3501"/>
        <v>0</v>
      </c>
      <c r="AX903" s="15">
        <f t="shared" si="3501"/>
        <v>0</v>
      </c>
      <c r="AY903" s="17"/>
      <c r="AZ903" s="15">
        <f t="shared" ref="AZ903:BD903" si="3502">AZ902</f>
        <v>6000</v>
      </c>
      <c r="BA903" s="15">
        <f t="shared" si="3502"/>
        <v>6000</v>
      </c>
      <c r="BB903" s="15">
        <v>0</v>
      </c>
      <c r="BC903" s="15">
        <f t="shared" si="3502"/>
        <v>0</v>
      </c>
      <c r="BD903" s="15">
        <f t="shared" si="3502"/>
        <v>0</v>
      </c>
      <c r="BE903" s="15">
        <f t="shared" ref="BE903" si="3503">BE902</f>
        <v>250</v>
      </c>
      <c r="BF903" s="17"/>
      <c r="BG903" s="15">
        <f t="shared" ref="BG903:BH903" si="3504">BG902</f>
        <v>1000</v>
      </c>
      <c r="BH903" s="15">
        <f t="shared" si="3504"/>
        <v>5000</v>
      </c>
      <c r="BI903" s="17"/>
      <c r="BJ903" s="22">
        <f>G903/G902</f>
        <v>1</v>
      </c>
      <c r="BK903" s="65">
        <f t="shared" ref="BK903:BL905" si="3505">BK902</f>
        <v>0</v>
      </c>
      <c r="BL903" s="65">
        <f t="shared" si="3505"/>
        <v>0</v>
      </c>
      <c r="BM903" s="6">
        <f t="shared" si="3336"/>
        <v>118.25000000000001</v>
      </c>
      <c r="BN903" s="8">
        <f t="shared" si="3337"/>
        <v>149.0819326565707</v>
      </c>
      <c r="BO903" s="12">
        <f t="shared" si="3117"/>
        <v>132.77401303206696</v>
      </c>
      <c r="BP903" s="50">
        <f>(1-'#Constant'!$A$3)/($J903*'#Constant'!$B$3/'#Constant'!$C$3^($D903-1)+1)+'#Constant'!$A$3</f>
        <v>0.93162790697674425</v>
      </c>
      <c r="BQ903" s="4">
        <f t="shared" si="3338"/>
        <v>149.0819326565707</v>
      </c>
      <c r="BR903" s="50">
        <f>(1-'#Constant'!$A$3)/($K903*'#Constant'!$B$3/'#Constant'!$C$3^($D903-1)+1)+'#Constant'!$A$3</f>
        <v>0.93162790697674425</v>
      </c>
      <c r="BS903" s="4">
        <f t="shared" si="3339"/>
        <v>149.0819326565707</v>
      </c>
      <c r="BT903"/>
    </row>
    <row r="904" spans="1:72" x14ac:dyDescent="0.3">
      <c r="A904">
        <v>12001</v>
      </c>
      <c r="B904" s="18" t="str">
        <f>VLOOKUP(CONCATENATE("CREATURE_NAME_",A904),[1]Localization_Hero!$A:$E,2,FALSE)</f>
        <v>다크엘프 검사</v>
      </c>
      <c r="C904" t="s">
        <v>77</v>
      </c>
      <c r="D904">
        <v>1</v>
      </c>
      <c r="E904">
        <v>1</v>
      </c>
      <c r="F904" s="18">
        <v>1</v>
      </c>
      <c r="G904" s="10">
        <v>100</v>
      </c>
      <c r="H904" s="10">
        <v>100</v>
      </c>
      <c r="I904" s="10">
        <v>2500</v>
      </c>
      <c r="J904" s="10">
        <v>25</v>
      </c>
      <c r="K904" s="10">
        <v>25</v>
      </c>
      <c r="L904" s="2"/>
      <c r="M904" s="10">
        <v>100</v>
      </c>
      <c r="N904" s="10">
        <v>0</v>
      </c>
      <c r="O904" s="10">
        <v>0</v>
      </c>
      <c r="P904" s="10">
        <v>100</v>
      </c>
      <c r="Q904" s="10">
        <v>0</v>
      </c>
      <c r="R904" s="10">
        <v>0</v>
      </c>
      <c r="S904" s="10">
        <v>0</v>
      </c>
      <c r="T904" s="10">
        <v>150</v>
      </c>
      <c r="U904" s="10">
        <v>0</v>
      </c>
      <c r="V904" s="10">
        <v>0</v>
      </c>
      <c r="W904" s="2"/>
      <c r="X904" s="10">
        <v>100</v>
      </c>
      <c r="Y904" s="10">
        <v>0</v>
      </c>
      <c r="Z904" s="10">
        <v>0</v>
      </c>
      <c r="AA904" s="10">
        <v>100</v>
      </c>
      <c r="AB904" s="10">
        <v>0</v>
      </c>
      <c r="AC904" s="10">
        <v>0</v>
      </c>
      <c r="AD904" s="10">
        <v>0</v>
      </c>
      <c r="AE904" s="10">
        <v>150</v>
      </c>
      <c r="AF904" s="10">
        <v>0</v>
      </c>
      <c r="AG904" s="10">
        <v>0</v>
      </c>
      <c r="AH904" s="10">
        <v>0</v>
      </c>
      <c r="AI904" s="10">
        <v>0</v>
      </c>
      <c r="AJ904" s="3"/>
      <c r="AK904" s="10">
        <v>0</v>
      </c>
      <c r="AL904" s="10">
        <v>0</v>
      </c>
      <c r="AM904" s="3"/>
      <c r="AN904" s="10">
        <v>0</v>
      </c>
      <c r="AO904" s="10">
        <v>0</v>
      </c>
      <c r="AP904" s="10">
        <v>0</v>
      </c>
      <c r="AQ904" s="10">
        <v>0</v>
      </c>
      <c r="AR904" s="10">
        <v>0</v>
      </c>
      <c r="AS904" s="10">
        <v>0</v>
      </c>
      <c r="AT904" s="10">
        <v>0</v>
      </c>
      <c r="AU904" s="10">
        <v>0</v>
      </c>
      <c r="AV904" s="10">
        <v>0</v>
      </c>
      <c r="AW904" s="10">
        <v>0</v>
      </c>
      <c r="AX904" s="10">
        <v>0</v>
      </c>
      <c r="AY904" s="3"/>
      <c r="AZ904" s="10">
        <v>6000</v>
      </c>
      <c r="BA904" s="10">
        <v>6000</v>
      </c>
      <c r="BB904" s="10">
        <v>0</v>
      </c>
      <c r="BC904" s="10">
        <v>0</v>
      </c>
      <c r="BD904" s="10">
        <v>0</v>
      </c>
      <c r="BE904" s="10">
        <v>250</v>
      </c>
      <c r="BF904" s="3"/>
      <c r="BG904" s="10">
        <v>1000</v>
      </c>
      <c r="BH904" s="10">
        <v>5000</v>
      </c>
      <c r="BI904" s="3"/>
      <c r="BJ904" s="21">
        <v>1</v>
      </c>
      <c r="BK904" s="65">
        <v>0</v>
      </c>
      <c r="BL904" s="65">
        <v>0</v>
      </c>
      <c r="BM904" s="6">
        <f t="shared" si="3336"/>
        <v>118.25000000000001</v>
      </c>
      <c r="BN904" s="8">
        <f t="shared" si="3337"/>
        <v>149.0819326565707</v>
      </c>
      <c r="BO904" s="12">
        <f t="shared" si="3117"/>
        <v>132.77401303206696</v>
      </c>
      <c r="BP904" s="50">
        <f>(1-'#Constant'!$A$3)/($J904*'#Constant'!$B$3/'#Constant'!$C$3^($D904-1)+1)+'#Constant'!$A$3</f>
        <v>0.93162790697674425</v>
      </c>
      <c r="BQ904" s="4">
        <f t="shared" si="3338"/>
        <v>149.0819326565707</v>
      </c>
      <c r="BR904" s="50">
        <f>(1-'#Constant'!$A$3)/($K904*'#Constant'!$B$3/'#Constant'!$C$3^($D904-1)+1)+'#Constant'!$A$3</f>
        <v>0.93162790697674425</v>
      </c>
      <c r="BS904" s="4">
        <f t="shared" si="3339"/>
        <v>149.0819326565707</v>
      </c>
      <c r="BT904">
        <f>BO904/$BO$4*100</f>
        <v>100.91327609170268</v>
      </c>
    </row>
    <row r="905" spans="1:72" s="13" customFormat="1" ht="17.25" thickBot="1" x14ac:dyDescent="0.35">
      <c r="B905" s="20"/>
      <c r="D905" s="14">
        <v>1</v>
      </c>
      <c r="E905" s="14">
        <v>1</v>
      </c>
      <c r="F905" s="19">
        <v>1</v>
      </c>
      <c r="G905" s="15">
        <f t="shared" ref="G905:H905" si="3506">G904</f>
        <v>100</v>
      </c>
      <c r="H905" s="15">
        <f t="shared" si="3506"/>
        <v>100</v>
      </c>
      <c r="I905" s="15">
        <v>2500</v>
      </c>
      <c r="J905" s="15">
        <v>25</v>
      </c>
      <c r="K905" s="15">
        <v>25</v>
      </c>
      <c r="L905" s="16"/>
      <c r="M905" s="15">
        <f>M904</f>
        <v>100</v>
      </c>
      <c r="N905" s="15">
        <f>N904</f>
        <v>0</v>
      </c>
      <c r="O905" s="15">
        <f>O904</f>
        <v>0</v>
      </c>
      <c r="P905" s="15">
        <v>100</v>
      </c>
      <c r="Q905" s="15">
        <f t="shared" ref="Q905" si="3507">Q904</f>
        <v>0</v>
      </c>
      <c r="R905" s="15">
        <f>R904</f>
        <v>0</v>
      </c>
      <c r="S905" s="15">
        <f>S904</f>
        <v>0</v>
      </c>
      <c r="T905" s="15">
        <f>T904</f>
        <v>150</v>
      </c>
      <c r="U905" s="15">
        <f>U904</f>
        <v>0</v>
      </c>
      <c r="V905" s="15">
        <f>V904</f>
        <v>0</v>
      </c>
      <c r="W905" s="16"/>
      <c r="X905" s="15">
        <f>X904</f>
        <v>100</v>
      </c>
      <c r="Y905" s="15">
        <f>Y904</f>
        <v>0</v>
      </c>
      <c r="Z905" s="15">
        <f>Z904</f>
        <v>0</v>
      </c>
      <c r="AA905" s="15">
        <v>100</v>
      </c>
      <c r="AB905" s="15">
        <f t="shared" ref="AB905" si="3508">AB904</f>
        <v>0</v>
      </c>
      <c r="AC905" s="15">
        <f t="shared" ref="AC905:AI905" si="3509">AC904</f>
        <v>0</v>
      </c>
      <c r="AD905" s="15">
        <f t="shared" si="3509"/>
        <v>0</v>
      </c>
      <c r="AE905" s="15">
        <f t="shared" si="3509"/>
        <v>150</v>
      </c>
      <c r="AF905" s="15">
        <f t="shared" si="3509"/>
        <v>0</v>
      </c>
      <c r="AG905" s="15">
        <f t="shared" si="3509"/>
        <v>0</v>
      </c>
      <c r="AH905" s="15">
        <f t="shared" si="3509"/>
        <v>0</v>
      </c>
      <c r="AI905" s="15">
        <f t="shared" si="3509"/>
        <v>0</v>
      </c>
      <c r="AJ905" s="17"/>
      <c r="AK905" s="15">
        <f>AK904</f>
        <v>0</v>
      </c>
      <c r="AL905" s="15">
        <f>AL904</f>
        <v>0</v>
      </c>
      <c r="AM905" s="17"/>
      <c r="AN905" s="15">
        <f t="shared" ref="AN905:AX905" si="3510">AN904</f>
        <v>0</v>
      </c>
      <c r="AO905" s="15">
        <f t="shared" si="3510"/>
        <v>0</v>
      </c>
      <c r="AP905" s="15">
        <f t="shared" si="3510"/>
        <v>0</v>
      </c>
      <c r="AQ905" s="15">
        <f t="shared" si="3510"/>
        <v>0</v>
      </c>
      <c r="AR905" s="15">
        <f t="shared" si="3510"/>
        <v>0</v>
      </c>
      <c r="AS905" s="15">
        <f t="shared" si="3510"/>
        <v>0</v>
      </c>
      <c r="AT905" s="15">
        <f t="shared" si="3510"/>
        <v>0</v>
      </c>
      <c r="AU905" s="15">
        <f t="shared" si="3510"/>
        <v>0</v>
      </c>
      <c r="AV905" s="15">
        <f t="shared" si="3510"/>
        <v>0</v>
      </c>
      <c r="AW905" s="15">
        <f t="shared" si="3510"/>
        <v>0</v>
      </c>
      <c r="AX905" s="15">
        <f t="shared" si="3510"/>
        <v>0</v>
      </c>
      <c r="AY905" s="17"/>
      <c r="AZ905" s="15">
        <f t="shared" ref="AZ905" si="3511">AZ904</f>
        <v>6000</v>
      </c>
      <c r="BA905" s="15">
        <f t="shared" ref="BA905" si="3512">BA904</f>
        <v>6000</v>
      </c>
      <c r="BB905" s="15">
        <v>0</v>
      </c>
      <c r="BC905" s="15">
        <f t="shared" ref="BC905" si="3513">BC904</f>
        <v>0</v>
      </c>
      <c r="BD905" s="15">
        <f t="shared" ref="BD905:BE905" si="3514">BD904</f>
        <v>0</v>
      </c>
      <c r="BE905" s="15">
        <f t="shared" si="3514"/>
        <v>250</v>
      </c>
      <c r="BF905" s="17"/>
      <c r="BG905" s="15">
        <f t="shared" ref="BG905" si="3515">BG904</f>
        <v>1000</v>
      </c>
      <c r="BH905" s="15">
        <f t="shared" ref="BH905" si="3516">BH904</f>
        <v>5000</v>
      </c>
      <c r="BI905" s="17"/>
      <c r="BJ905" s="22">
        <f>G905/G904</f>
        <v>1</v>
      </c>
      <c r="BK905" s="65">
        <f t="shared" si="3505"/>
        <v>0</v>
      </c>
      <c r="BL905" s="65">
        <f t="shared" si="3505"/>
        <v>0</v>
      </c>
      <c r="BM905" s="6">
        <f t="shared" si="3336"/>
        <v>118.25000000000001</v>
      </c>
      <c r="BN905" s="8">
        <f t="shared" si="3337"/>
        <v>149.0819326565707</v>
      </c>
      <c r="BO905" s="12">
        <f t="shared" si="3117"/>
        <v>132.77401303206696</v>
      </c>
      <c r="BP905" s="50">
        <f>(1-'#Constant'!$A$3)/($J905*'#Constant'!$B$3/'#Constant'!$C$3^($D905-1)+1)+'#Constant'!$A$3</f>
        <v>0.93162790697674425</v>
      </c>
      <c r="BQ905" s="4">
        <f t="shared" si="3338"/>
        <v>149.0819326565707</v>
      </c>
      <c r="BR905" s="50">
        <f>(1-'#Constant'!$A$3)/($K905*'#Constant'!$B$3/'#Constant'!$C$3^($D905-1)+1)+'#Constant'!$A$3</f>
        <v>0.93162790697674425</v>
      </c>
      <c r="BS905" s="4">
        <f t="shared" si="3339"/>
        <v>149.0819326565707</v>
      </c>
      <c r="BT905"/>
    </row>
    <row r="906" spans="1:72" x14ac:dyDescent="0.3">
      <c r="A906">
        <v>12002</v>
      </c>
      <c r="B906" s="18" t="str">
        <f>VLOOKUP(CONCATENATE("CREATURE_NAME_",A906),[1]Localization_Hero!$A:$E,2,FALSE)</f>
        <v>다크엘프 궁수</v>
      </c>
      <c r="C906" t="s">
        <v>82</v>
      </c>
      <c r="D906">
        <v>1</v>
      </c>
      <c r="E906">
        <v>1</v>
      </c>
      <c r="F906" s="18">
        <v>1</v>
      </c>
      <c r="G906" s="10">
        <v>100</v>
      </c>
      <c r="H906" s="10">
        <v>100</v>
      </c>
      <c r="I906" s="10">
        <v>2500</v>
      </c>
      <c r="J906" s="10">
        <v>25</v>
      </c>
      <c r="K906" s="10">
        <v>25</v>
      </c>
      <c r="L906" s="2"/>
      <c r="M906" s="10">
        <v>100</v>
      </c>
      <c r="N906" s="10">
        <v>0</v>
      </c>
      <c r="O906" s="10">
        <v>0</v>
      </c>
      <c r="P906" s="10">
        <v>100</v>
      </c>
      <c r="Q906" s="10">
        <v>0</v>
      </c>
      <c r="R906" s="10">
        <v>0</v>
      </c>
      <c r="S906" s="10">
        <v>0</v>
      </c>
      <c r="T906" s="10">
        <v>150</v>
      </c>
      <c r="U906" s="10">
        <v>0</v>
      </c>
      <c r="V906" s="10">
        <v>0</v>
      </c>
      <c r="W906" s="2"/>
      <c r="X906" s="10">
        <v>100</v>
      </c>
      <c r="Y906" s="10">
        <v>0</v>
      </c>
      <c r="Z906" s="10">
        <v>0</v>
      </c>
      <c r="AA906" s="10">
        <v>100</v>
      </c>
      <c r="AB906" s="10">
        <v>0</v>
      </c>
      <c r="AC906" s="10">
        <v>0</v>
      </c>
      <c r="AD906" s="10">
        <v>0</v>
      </c>
      <c r="AE906" s="10">
        <v>150</v>
      </c>
      <c r="AF906" s="10">
        <v>0</v>
      </c>
      <c r="AG906" s="10">
        <v>0</v>
      </c>
      <c r="AH906" s="10">
        <v>0</v>
      </c>
      <c r="AI906" s="10">
        <v>0</v>
      </c>
      <c r="AJ906" s="3"/>
      <c r="AK906" s="10">
        <v>0</v>
      </c>
      <c r="AL906" s="10">
        <v>0</v>
      </c>
      <c r="AM906" s="3"/>
      <c r="AN906" s="10">
        <v>0</v>
      </c>
      <c r="AO906" s="10">
        <v>0</v>
      </c>
      <c r="AP906" s="10">
        <v>0</v>
      </c>
      <c r="AQ906" s="10">
        <v>0</v>
      </c>
      <c r="AR906" s="10">
        <v>0</v>
      </c>
      <c r="AS906" s="10">
        <v>0</v>
      </c>
      <c r="AT906" s="10">
        <v>0</v>
      </c>
      <c r="AU906" s="10">
        <v>0</v>
      </c>
      <c r="AV906" s="10">
        <v>0</v>
      </c>
      <c r="AW906" s="10">
        <v>0</v>
      </c>
      <c r="AX906" s="10">
        <v>0</v>
      </c>
      <c r="AY906" s="3"/>
      <c r="AZ906" s="10">
        <v>6000</v>
      </c>
      <c r="BA906" s="10">
        <v>6000</v>
      </c>
      <c r="BB906" s="10">
        <v>0</v>
      </c>
      <c r="BC906" s="10">
        <v>0</v>
      </c>
      <c r="BD906" s="10">
        <v>0</v>
      </c>
      <c r="BE906" s="10">
        <v>250</v>
      </c>
      <c r="BF906" s="3"/>
      <c r="BG906" s="10">
        <v>1000</v>
      </c>
      <c r="BH906" s="10">
        <v>5000</v>
      </c>
      <c r="BI906" s="3"/>
      <c r="BJ906" s="21">
        <v>1</v>
      </c>
      <c r="BK906" s="65">
        <v>0</v>
      </c>
      <c r="BL906" s="65">
        <v>0</v>
      </c>
      <c r="BM906" s="6">
        <f t="shared" si="3336"/>
        <v>118.25000000000001</v>
      </c>
      <c r="BN906" s="8">
        <f t="shared" si="3337"/>
        <v>149.0819326565707</v>
      </c>
      <c r="BO906" s="12">
        <f t="shared" si="3117"/>
        <v>132.77401303206696</v>
      </c>
      <c r="BP906" s="50">
        <f>(1-'#Constant'!$A$3)/($J906*'#Constant'!$B$3/'#Constant'!$C$3^($D906-1)+1)+'#Constant'!$A$3</f>
        <v>0.93162790697674425</v>
      </c>
      <c r="BQ906" s="4">
        <f t="shared" si="3338"/>
        <v>149.0819326565707</v>
      </c>
      <c r="BR906" s="50">
        <f>(1-'#Constant'!$A$3)/($K906*'#Constant'!$B$3/'#Constant'!$C$3^($D906-1)+1)+'#Constant'!$A$3</f>
        <v>0.93162790697674425</v>
      </c>
      <c r="BS906" s="4">
        <f t="shared" si="3339"/>
        <v>149.0819326565707</v>
      </c>
      <c r="BT906">
        <f>BO906/$BO$4*100</f>
        <v>100.91327609170268</v>
      </c>
    </row>
    <row r="907" spans="1:72" s="13" customFormat="1" ht="17.25" thickBot="1" x14ac:dyDescent="0.35">
      <c r="B907" s="20"/>
      <c r="D907" s="14">
        <v>1</v>
      </c>
      <c r="E907" s="14">
        <v>1</v>
      </c>
      <c r="F907" s="19">
        <v>1</v>
      </c>
      <c r="G907" s="15">
        <f t="shared" ref="G907:H907" si="3517">G906</f>
        <v>100</v>
      </c>
      <c r="H907" s="15">
        <f t="shared" si="3517"/>
        <v>100</v>
      </c>
      <c r="I907" s="15">
        <v>2500</v>
      </c>
      <c r="J907" s="15">
        <v>25</v>
      </c>
      <c r="K907" s="15">
        <v>25</v>
      </c>
      <c r="L907" s="16"/>
      <c r="M907" s="15">
        <f t="shared" ref="M907:S907" si="3518">M906</f>
        <v>100</v>
      </c>
      <c r="N907" s="15">
        <f t="shared" si="3518"/>
        <v>0</v>
      </c>
      <c r="O907" s="15">
        <f t="shared" si="3518"/>
        <v>0</v>
      </c>
      <c r="P907" s="15">
        <v>100</v>
      </c>
      <c r="Q907" s="15">
        <f t="shared" si="3518"/>
        <v>0</v>
      </c>
      <c r="R907" s="15">
        <f t="shared" si="3518"/>
        <v>0</v>
      </c>
      <c r="S907" s="15">
        <f t="shared" si="3518"/>
        <v>0</v>
      </c>
      <c r="T907" s="15">
        <f t="shared" ref="T907" si="3519">T906</f>
        <v>150</v>
      </c>
      <c r="U907" s="15">
        <f>U906</f>
        <v>0</v>
      </c>
      <c r="V907" s="15">
        <f>V906</f>
        <v>0</v>
      </c>
      <c r="W907" s="16"/>
      <c r="X907" s="15">
        <f>X906</f>
        <v>100</v>
      </c>
      <c r="Y907" s="15">
        <f>Y906</f>
        <v>0</v>
      </c>
      <c r="Z907" s="15">
        <f>Z906</f>
        <v>0</v>
      </c>
      <c r="AA907" s="15">
        <v>100</v>
      </c>
      <c r="AB907" s="15">
        <f>AB906</f>
        <v>0</v>
      </c>
      <c r="AC907" s="15">
        <f>AC906</f>
        <v>0</v>
      </c>
      <c r="AD907" s="15">
        <f>AD906</f>
        <v>0</v>
      </c>
      <c r="AE907" s="15">
        <f t="shared" ref="AE907" si="3520">AE906</f>
        <v>150</v>
      </c>
      <c r="AF907" s="15">
        <f>AF906</f>
        <v>0</v>
      </c>
      <c r="AG907" s="15">
        <f>AG906</f>
        <v>0</v>
      </c>
      <c r="AH907" s="15">
        <f>AH906</f>
        <v>0</v>
      </c>
      <c r="AI907" s="15">
        <f>AI906</f>
        <v>0</v>
      </c>
      <c r="AJ907" s="17"/>
      <c r="AK907" s="15">
        <f>AK906</f>
        <v>0</v>
      </c>
      <c r="AL907" s="15">
        <f>AL906</f>
        <v>0</v>
      </c>
      <c r="AM907" s="17"/>
      <c r="AN907" s="15">
        <f t="shared" ref="AN907:AX907" si="3521">AN906</f>
        <v>0</v>
      </c>
      <c r="AO907" s="15">
        <f t="shared" si="3521"/>
        <v>0</v>
      </c>
      <c r="AP907" s="15">
        <f t="shared" si="3521"/>
        <v>0</v>
      </c>
      <c r="AQ907" s="15">
        <f t="shared" si="3521"/>
        <v>0</v>
      </c>
      <c r="AR907" s="15">
        <f t="shared" si="3521"/>
        <v>0</v>
      </c>
      <c r="AS907" s="15">
        <f t="shared" si="3521"/>
        <v>0</v>
      </c>
      <c r="AT907" s="15">
        <f t="shared" si="3521"/>
        <v>0</v>
      </c>
      <c r="AU907" s="15">
        <f t="shared" si="3521"/>
        <v>0</v>
      </c>
      <c r="AV907" s="15">
        <f t="shared" si="3521"/>
        <v>0</v>
      </c>
      <c r="AW907" s="15">
        <f t="shared" si="3521"/>
        <v>0</v>
      </c>
      <c r="AX907" s="15">
        <f t="shared" si="3521"/>
        <v>0</v>
      </c>
      <c r="AY907" s="17"/>
      <c r="AZ907" s="15">
        <f t="shared" ref="AZ907" si="3522">AZ906</f>
        <v>6000</v>
      </c>
      <c r="BA907" s="15">
        <f t="shared" ref="BA907" si="3523">BA906</f>
        <v>6000</v>
      </c>
      <c r="BB907" s="15">
        <v>0</v>
      </c>
      <c r="BC907" s="15">
        <f t="shared" ref="BC907" si="3524">BC906</f>
        <v>0</v>
      </c>
      <c r="BD907" s="15">
        <f t="shared" ref="BD907:BE907" si="3525">BD906</f>
        <v>0</v>
      </c>
      <c r="BE907" s="15">
        <f t="shared" si="3525"/>
        <v>250</v>
      </c>
      <c r="BF907" s="17"/>
      <c r="BG907" s="15">
        <f t="shared" ref="BG907" si="3526">BG906</f>
        <v>1000</v>
      </c>
      <c r="BH907" s="15">
        <f t="shared" ref="BH907" si="3527">BH906</f>
        <v>5000</v>
      </c>
      <c r="BI907" s="17"/>
      <c r="BJ907" s="22">
        <f>G907/G906</f>
        <v>1</v>
      </c>
      <c r="BK907" s="65">
        <f>BK906</f>
        <v>0</v>
      </c>
      <c r="BL907" s="65">
        <f>BL906</f>
        <v>0</v>
      </c>
      <c r="BM907" s="6">
        <f t="shared" si="3336"/>
        <v>118.25000000000001</v>
      </c>
      <c r="BN907" s="8">
        <f t="shared" si="3337"/>
        <v>149.0819326565707</v>
      </c>
      <c r="BO907" s="12">
        <f t="shared" si="3117"/>
        <v>132.77401303206696</v>
      </c>
      <c r="BP907" s="50">
        <f>(1-'#Constant'!$A$3)/($J907*'#Constant'!$B$3/'#Constant'!$C$3^($D907-1)+1)+'#Constant'!$A$3</f>
        <v>0.93162790697674425</v>
      </c>
      <c r="BQ907" s="4">
        <f t="shared" si="3338"/>
        <v>149.0819326565707</v>
      </c>
      <c r="BR907" s="50">
        <f>(1-'#Constant'!$A$3)/($K907*'#Constant'!$B$3/'#Constant'!$C$3^($D907-1)+1)+'#Constant'!$A$3</f>
        <v>0.93162790697674425</v>
      </c>
      <c r="BS907" s="4">
        <f t="shared" si="3339"/>
        <v>149.0819326565707</v>
      </c>
      <c r="BT907"/>
    </row>
    <row r="908" spans="1:72" x14ac:dyDescent="0.3">
      <c r="A908">
        <v>12003</v>
      </c>
      <c r="B908" s="18" t="str">
        <f>VLOOKUP(CONCATENATE("CREATURE_NAME_",A908),[1]Localization_Hero!$A:$E,2,FALSE)</f>
        <v>다크엘프 암살자</v>
      </c>
      <c r="C908" t="s">
        <v>80</v>
      </c>
      <c r="D908">
        <v>1</v>
      </c>
      <c r="E908">
        <v>1</v>
      </c>
      <c r="F908" s="18">
        <v>1</v>
      </c>
      <c r="G908" s="10">
        <v>100</v>
      </c>
      <c r="H908" s="10">
        <v>100</v>
      </c>
      <c r="I908" s="10">
        <v>2500</v>
      </c>
      <c r="J908" s="10">
        <v>25</v>
      </c>
      <c r="K908" s="10">
        <v>25</v>
      </c>
      <c r="L908" s="2"/>
      <c r="M908" s="10">
        <v>100</v>
      </c>
      <c r="N908" s="10">
        <v>0</v>
      </c>
      <c r="O908" s="10">
        <v>0</v>
      </c>
      <c r="P908" s="10">
        <v>100</v>
      </c>
      <c r="Q908" s="10">
        <v>0</v>
      </c>
      <c r="R908" s="10">
        <v>0</v>
      </c>
      <c r="S908" s="10">
        <v>0</v>
      </c>
      <c r="T908" s="10">
        <v>150</v>
      </c>
      <c r="U908" s="10">
        <v>0</v>
      </c>
      <c r="V908" s="10">
        <v>0</v>
      </c>
      <c r="W908" s="2"/>
      <c r="X908" s="10">
        <v>100</v>
      </c>
      <c r="Y908" s="10">
        <v>0</v>
      </c>
      <c r="Z908" s="10">
        <v>0</v>
      </c>
      <c r="AA908" s="10">
        <v>100</v>
      </c>
      <c r="AB908" s="10">
        <v>0</v>
      </c>
      <c r="AC908" s="10">
        <v>0</v>
      </c>
      <c r="AD908" s="10">
        <v>0</v>
      </c>
      <c r="AE908" s="10">
        <v>150</v>
      </c>
      <c r="AF908" s="10">
        <v>0</v>
      </c>
      <c r="AG908" s="10">
        <v>0</v>
      </c>
      <c r="AH908" s="10">
        <v>0</v>
      </c>
      <c r="AI908" s="10">
        <v>0</v>
      </c>
      <c r="AJ908" s="3"/>
      <c r="AK908" s="10">
        <v>0</v>
      </c>
      <c r="AL908" s="10">
        <v>0</v>
      </c>
      <c r="AM908" s="3"/>
      <c r="AN908" s="10">
        <v>0</v>
      </c>
      <c r="AO908" s="10">
        <v>0</v>
      </c>
      <c r="AP908" s="10">
        <v>0</v>
      </c>
      <c r="AQ908" s="10">
        <v>0</v>
      </c>
      <c r="AR908" s="10">
        <v>0</v>
      </c>
      <c r="AS908" s="10">
        <v>0</v>
      </c>
      <c r="AT908" s="10">
        <v>0</v>
      </c>
      <c r="AU908" s="10">
        <v>0</v>
      </c>
      <c r="AV908" s="10">
        <v>0</v>
      </c>
      <c r="AW908" s="10">
        <v>0</v>
      </c>
      <c r="AX908" s="10">
        <v>0</v>
      </c>
      <c r="AY908" s="3"/>
      <c r="AZ908" s="10">
        <v>6000</v>
      </c>
      <c r="BA908" s="10">
        <v>6000</v>
      </c>
      <c r="BB908" s="10">
        <v>0</v>
      </c>
      <c r="BC908" s="10">
        <v>0</v>
      </c>
      <c r="BD908" s="10">
        <v>0</v>
      </c>
      <c r="BE908" s="10">
        <v>250</v>
      </c>
      <c r="BF908" s="3"/>
      <c r="BG908" s="10">
        <v>1000</v>
      </c>
      <c r="BH908" s="10">
        <v>5000</v>
      </c>
      <c r="BI908" s="3"/>
      <c r="BJ908" s="21">
        <v>1</v>
      </c>
      <c r="BK908" s="65">
        <v>0</v>
      </c>
      <c r="BL908" s="65">
        <v>0</v>
      </c>
      <c r="BM908" s="6">
        <f t="shared" si="3336"/>
        <v>118.25000000000001</v>
      </c>
      <c r="BN908" s="8">
        <f t="shared" si="3337"/>
        <v>149.0819326565707</v>
      </c>
      <c r="BO908" s="12">
        <f t="shared" si="3117"/>
        <v>132.77401303206696</v>
      </c>
      <c r="BP908" s="50">
        <f>(1-'#Constant'!$A$3)/($J908*'#Constant'!$B$3/'#Constant'!$C$3^($D908-1)+1)+'#Constant'!$A$3</f>
        <v>0.93162790697674425</v>
      </c>
      <c r="BQ908" s="4">
        <f t="shared" si="3338"/>
        <v>149.0819326565707</v>
      </c>
      <c r="BR908" s="50">
        <f>(1-'#Constant'!$A$3)/($K908*'#Constant'!$B$3/'#Constant'!$C$3^($D908-1)+1)+'#Constant'!$A$3</f>
        <v>0.93162790697674425</v>
      </c>
      <c r="BS908" s="4">
        <f t="shared" si="3339"/>
        <v>149.0819326565707</v>
      </c>
      <c r="BT908">
        <f>BO908/$BO$4*100</f>
        <v>100.91327609170268</v>
      </c>
    </row>
    <row r="909" spans="1:72" s="13" customFormat="1" ht="17.25" thickBot="1" x14ac:dyDescent="0.35">
      <c r="B909" s="20"/>
      <c r="D909" s="14">
        <v>1</v>
      </c>
      <c r="E909" s="14">
        <v>1</v>
      </c>
      <c r="F909" s="19">
        <v>1</v>
      </c>
      <c r="G909" s="15">
        <f t="shared" ref="G909:H909" si="3528">G908</f>
        <v>100</v>
      </c>
      <c r="H909" s="15">
        <f t="shared" si="3528"/>
        <v>100</v>
      </c>
      <c r="I909" s="15">
        <v>2500</v>
      </c>
      <c r="J909" s="15">
        <v>25</v>
      </c>
      <c r="K909" s="15">
        <v>25</v>
      </c>
      <c r="L909" s="16"/>
      <c r="M909" s="15">
        <f>M908</f>
        <v>100</v>
      </c>
      <c r="N909" s="15">
        <f>N908</f>
        <v>0</v>
      </c>
      <c r="O909" s="15">
        <f>O908</f>
        <v>0</v>
      </c>
      <c r="P909" s="15">
        <v>100</v>
      </c>
      <c r="Q909" s="15">
        <f t="shared" ref="Q909:V909" si="3529">Q908</f>
        <v>0</v>
      </c>
      <c r="R909" s="15">
        <f t="shared" si="3529"/>
        <v>0</v>
      </c>
      <c r="S909" s="15">
        <f t="shared" si="3529"/>
        <v>0</v>
      </c>
      <c r="T909" s="15">
        <f t="shared" si="3529"/>
        <v>150</v>
      </c>
      <c r="U909" s="15">
        <f t="shared" si="3529"/>
        <v>0</v>
      </c>
      <c r="V909" s="15">
        <f t="shared" si="3529"/>
        <v>0</v>
      </c>
      <c r="W909" s="16"/>
      <c r="X909" s="15">
        <f>X908</f>
        <v>100</v>
      </c>
      <c r="Y909" s="15">
        <f>Y908</f>
        <v>0</v>
      </c>
      <c r="Z909" s="15">
        <f>Z908</f>
        <v>0</v>
      </c>
      <c r="AA909" s="15">
        <v>100</v>
      </c>
      <c r="AB909" s="15">
        <f t="shared" ref="AB909:AI909" si="3530">AB908</f>
        <v>0</v>
      </c>
      <c r="AC909" s="15">
        <f t="shared" si="3530"/>
        <v>0</v>
      </c>
      <c r="AD909" s="15">
        <f t="shared" si="3530"/>
        <v>0</v>
      </c>
      <c r="AE909" s="15">
        <f t="shared" si="3530"/>
        <v>150</v>
      </c>
      <c r="AF909" s="15">
        <f t="shared" si="3530"/>
        <v>0</v>
      </c>
      <c r="AG909" s="15">
        <f t="shared" si="3530"/>
        <v>0</v>
      </c>
      <c r="AH909" s="15">
        <f t="shared" si="3530"/>
        <v>0</v>
      </c>
      <c r="AI909" s="15">
        <f t="shared" si="3530"/>
        <v>0</v>
      </c>
      <c r="AJ909" s="17"/>
      <c r="AK909" s="15">
        <f>AK908</f>
        <v>0</v>
      </c>
      <c r="AL909" s="15">
        <f>AL908</f>
        <v>0</v>
      </c>
      <c r="AM909" s="17"/>
      <c r="AN909" s="15">
        <f t="shared" ref="AN909:AX909" si="3531">AN908</f>
        <v>0</v>
      </c>
      <c r="AO909" s="15">
        <f t="shared" si="3531"/>
        <v>0</v>
      </c>
      <c r="AP909" s="15">
        <f t="shared" si="3531"/>
        <v>0</v>
      </c>
      <c r="AQ909" s="15">
        <f t="shared" si="3531"/>
        <v>0</v>
      </c>
      <c r="AR909" s="15">
        <f t="shared" si="3531"/>
        <v>0</v>
      </c>
      <c r="AS909" s="15">
        <f t="shared" si="3531"/>
        <v>0</v>
      </c>
      <c r="AT909" s="15">
        <f t="shared" si="3531"/>
        <v>0</v>
      </c>
      <c r="AU909" s="15">
        <f t="shared" si="3531"/>
        <v>0</v>
      </c>
      <c r="AV909" s="15">
        <f t="shared" si="3531"/>
        <v>0</v>
      </c>
      <c r="AW909" s="15">
        <f t="shared" si="3531"/>
        <v>0</v>
      </c>
      <c r="AX909" s="15">
        <f t="shared" si="3531"/>
        <v>0</v>
      </c>
      <c r="AY909" s="17"/>
      <c r="AZ909" s="15">
        <f t="shared" ref="AZ909" si="3532">AZ908</f>
        <v>6000</v>
      </c>
      <c r="BA909" s="15">
        <f t="shared" ref="BA909" si="3533">BA908</f>
        <v>6000</v>
      </c>
      <c r="BB909" s="15">
        <v>0</v>
      </c>
      <c r="BC909" s="15">
        <f t="shared" ref="BC909" si="3534">BC908</f>
        <v>0</v>
      </c>
      <c r="BD909" s="15">
        <f t="shared" ref="BD909:BE909" si="3535">BD908</f>
        <v>0</v>
      </c>
      <c r="BE909" s="15">
        <f t="shared" si="3535"/>
        <v>250</v>
      </c>
      <c r="BF909" s="17"/>
      <c r="BG909" s="15">
        <f t="shared" ref="BG909" si="3536">BG908</f>
        <v>1000</v>
      </c>
      <c r="BH909" s="15">
        <f t="shared" ref="BH909" si="3537">BH908</f>
        <v>5000</v>
      </c>
      <c r="BI909" s="17"/>
      <c r="BJ909" s="22">
        <f>G909/G908</f>
        <v>1</v>
      </c>
      <c r="BK909" s="65">
        <f t="shared" ref="BK909:BL909" si="3538">BK908</f>
        <v>0</v>
      </c>
      <c r="BL909" s="65">
        <f t="shared" si="3538"/>
        <v>0</v>
      </c>
      <c r="BM909" s="6">
        <f t="shared" si="3336"/>
        <v>118.25000000000001</v>
      </c>
      <c r="BN909" s="8">
        <f t="shared" si="3337"/>
        <v>149.0819326565707</v>
      </c>
      <c r="BO909" s="12">
        <f t="shared" si="3117"/>
        <v>132.77401303206696</v>
      </c>
      <c r="BP909" s="50">
        <f>(1-'#Constant'!$A$3)/($J909*'#Constant'!$B$3/'#Constant'!$C$3^($D909-1)+1)+'#Constant'!$A$3</f>
        <v>0.93162790697674425</v>
      </c>
      <c r="BQ909" s="4">
        <f t="shared" si="3338"/>
        <v>149.0819326565707</v>
      </c>
      <c r="BR909" s="50">
        <f>(1-'#Constant'!$A$3)/($K909*'#Constant'!$B$3/'#Constant'!$C$3^($D909-1)+1)+'#Constant'!$A$3</f>
        <v>0.93162790697674425</v>
      </c>
      <c r="BS909" s="4">
        <f t="shared" si="3339"/>
        <v>149.0819326565707</v>
      </c>
      <c r="BT909"/>
    </row>
    <row r="910" spans="1:72" x14ac:dyDescent="0.3">
      <c r="A910">
        <v>12004</v>
      </c>
      <c r="B910" s="18" t="str">
        <f>VLOOKUP(CONCATENATE("CREATURE_NAME_",A910),[1]Localization_Hero!$A:$E,2,FALSE)</f>
        <v>다크엘프 마법사</v>
      </c>
      <c r="C910" t="s">
        <v>79</v>
      </c>
      <c r="D910">
        <v>1</v>
      </c>
      <c r="E910">
        <v>1</v>
      </c>
      <c r="F910" s="18">
        <v>1</v>
      </c>
      <c r="G910" s="10">
        <v>100</v>
      </c>
      <c r="H910" s="10">
        <v>100</v>
      </c>
      <c r="I910" s="10">
        <v>2500</v>
      </c>
      <c r="J910" s="10">
        <v>25</v>
      </c>
      <c r="K910" s="10">
        <v>25</v>
      </c>
      <c r="L910" s="2"/>
      <c r="M910" s="10">
        <v>100</v>
      </c>
      <c r="N910" s="10">
        <v>0</v>
      </c>
      <c r="O910" s="10">
        <v>0</v>
      </c>
      <c r="P910" s="10">
        <v>100</v>
      </c>
      <c r="Q910" s="10">
        <v>0</v>
      </c>
      <c r="R910" s="10">
        <v>0</v>
      </c>
      <c r="S910" s="10">
        <v>0</v>
      </c>
      <c r="T910" s="10">
        <v>150</v>
      </c>
      <c r="U910" s="10">
        <v>0</v>
      </c>
      <c r="V910" s="10">
        <v>0</v>
      </c>
      <c r="W910" s="2"/>
      <c r="X910" s="10">
        <v>100</v>
      </c>
      <c r="Y910" s="10">
        <v>0</v>
      </c>
      <c r="Z910" s="10">
        <v>0</v>
      </c>
      <c r="AA910" s="10">
        <v>100</v>
      </c>
      <c r="AB910" s="10">
        <v>0</v>
      </c>
      <c r="AC910" s="10">
        <v>0</v>
      </c>
      <c r="AD910" s="10">
        <v>0</v>
      </c>
      <c r="AE910" s="10">
        <v>150</v>
      </c>
      <c r="AF910" s="10">
        <v>0</v>
      </c>
      <c r="AG910" s="10">
        <v>0</v>
      </c>
      <c r="AH910" s="10">
        <v>0</v>
      </c>
      <c r="AI910" s="10">
        <v>0</v>
      </c>
      <c r="AJ910" s="3"/>
      <c r="AK910" s="10">
        <v>0</v>
      </c>
      <c r="AL910" s="10">
        <v>0</v>
      </c>
      <c r="AM910" s="3"/>
      <c r="AN910" s="10">
        <v>0</v>
      </c>
      <c r="AO910" s="10">
        <v>0</v>
      </c>
      <c r="AP910" s="10">
        <v>0</v>
      </c>
      <c r="AQ910" s="10">
        <v>0</v>
      </c>
      <c r="AR910" s="10">
        <v>0</v>
      </c>
      <c r="AS910" s="10">
        <v>0</v>
      </c>
      <c r="AT910" s="10">
        <v>0</v>
      </c>
      <c r="AU910" s="10">
        <v>0</v>
      </c>
      <c r="AV910" s="10">
        <v>0</v>
      </c>
      <c r="AW910" s="10">
        <v>0</v>
      </c>
      <c r="AX910" s="10">
        <v>0</v>
      </c>
      <c r="AY910" s="3"/>
      <c r="AZ910" s="10">
        <v>6000</v>
      </c>
      <c r="BA910" s="10">
        <v>6000</v>
      </c>
      <c r="BB910" s="10">
        <v>0</v>
      </c>
      <c r="BC910" s="10">
        <v>0</v>
      </c>
      <c r="BD910" s="10">
        <v>0</v>
      </c>
      <c r="BE910" s="10">
        <v>250</v>
      </c>
      <c r="BF910" s="3"/>
      <c r="BG910" s="10">
        <v>1000</v>
      </c>
      <c r="BH910" s="10">
        <v>5000</v>
      </c>
      <c r="BI910" s="3"/>
      <c r="BJ910" s="21">
        <v>1</v>
      </c>
      <c r="BK910" s="65">
        <v>0</v>
      </c>
      <c r="BL910" s="65">
        <v>0</v>
      </c>
      <c r="BM910" s="6">
        <f t="shared" si="3336"/>
        <v>118.25000000000001</v>
      </c>
      <c r="BN910" s="8">
        <f t="shared" si="3337"/>
        <v>149.0819326565707</v>
      </c>
      <c r="BO910" s="12">
        <f t="shared" si="3117"/>
        <v>132.77401303206696</v>
      </c>
      <c r="BP910" s="50">
        <f>(1-'#Constant'!$A$3)/($J910*'#Constant'!$B$3/'#Constant'!$C$3^($D910-1)+1)+'#Constant'!$A$3</f>
        <v>0.93162790697674425</v>
      </c>
      <c r="BQ910" s="4">
        <f t="shared" si="3338"/>
        <v>149.0819326565707</v>
      </c>
      <c r="BR910" s="50">
        <f>(1-'#Constant'!$A$3)/($K910*'#Constant'!$B$3/'#Constant'!$C$3^($D910-1)+1)+'#Constant'!$A$3</f>
        <v>0.93162790697674425</v>
      </c>
      <c r="BS910" s="4">
        <f t="shared" si="3339"/>
        <v>149.0819326565707</v>
      </c>
      <c r="BT910">
        <f>BO910/$BO$4*100</f>
        <v>100.91327609170268</v>
      </c>
    </row>
    <row r="911" spans="1:72" s="13" customFormat="1" ht="17.25" thickBot="1" x14ac:dyDescent="0.35">
      <c r="B911" s="20"/>
      <c r="D911" s="14">
        <v>1</v>
      </c>
      <c r="E911" s="14">
        <v>1</v>
      </c>
      <c r="F911" s="19">
        <v>1</v>
      </c>
      <c r="G911" s="15">
        <f t="shared" ref="G911:H911" si="3539">G910</f>
        <v>100</v>
      </c>
      <c r="H911" s="15">
        <f t="shared" si="3539"/>
        <v>100</v>
      </c>
      <c r="I911" s="15">
        <v>2500</v>
      </c>
      <c r="J911" s="15">
        <v>25</v>
      </c>
      <c r="K911" s="15">
        <v>25</v>
      </c>
      <c r="L911" s="16"/>
      <c r="M911" s="15">
        <f t="shared" ref="M911:V911" si="3540">M910</f>
        <v>100</v>
      </c>
      <c r="N911" s="15">
        <f t="shared" si="3540"/>
        <v>0</v>
      </c>
      <c r="O911" s="15">
        <f t="shared" si="3540"/>
        <v>0</v>
      </c>
      <c r="P911" s="15">
        <v>100</v>
      </c>
      <c r="Q911" s="15">
        <f t="shared" si="3540"/>
        <v>0</v>
      </c>
      <c r="R911" s="15">
        <f t="shared" si="3540"/>
        <v>0</v>
      </c>
      <c r="S911" s="15">
        <f t="shared" si="3540"/>
        <v>0</v>
      </c>
      <c r="T911" s="15">
        <f t="shared" si="3540"/>
        <v>150</v>
      </c>
      <c r="U911" s="15">
        <f t="shared" si="3540"/>
        <v>0</v>
      </c>
      <c r="V911" s="15">
        <f t="shared" si="3540"/>
        <v>0</v>
      </c>
      <c r="W911" s="16"/>
      <c r="X911" s="15">
        <f t="shared" ref="X911:AB911" si="3541">X910</f>
        <v>100</v>
      </c>
      <c r="Y911" s="15">
        <f>Y910</f>
        <v>0</v>
      </c>
      <c r="Z911" s="15">
        <f>Z910</f>
        <v>0</v>
      </c>
      <c r="AA911" s="15">
        <v>100</v>
      </c>
      <c r="AB911" s="15">
        <f t="shared" si="3541"/>
        <v>0</v>
      </c>
      <c r="AC911" s="15">
        <f t="shared" ref="AC911:AI911" si="3542">AC910</f>
        <v>0</v>
      </c>
      <c r="AD911" s="15">
        <f t="shared" si="3542"/>
        <v>0</v>
      </c>
      <c r="AE911" s="15">
        <f t="shared" si="3542"/>
        <v>150</v>
      </c>
      <c r="AF911" s="15">
        <f t="shared" si="3542"/>
        <v>0</v>
      </c>
      <c r="AG911" s="15">
        <f t="shared" si="3542"/>
        <v>0</v>
      </c>
      <c r="AH911" s="15">
        <f t="shared" si="3542"/>
        <v>0</v>
      </c>
      <c r="AI911" s="15">
        <f t="shared" si="3542"/>
        <v>0</v>
      </c>
      <c r="AJ911" s="17"/>
      <c r="AK911" s="15">
        <f>AK910</f>
        <v>0</v>
      </c>
      <c r="AL911" s="15">
        <f>AL910</f>
        <v>0</v>
      </c>
      <c r="AM911" s="17"/>
      <c r="AN911" s="15">
        <f t="shared" ref="AN911:AX911" si="3543">AN910</f>
        <v>0</v>
      </c>
      <c r="AO911" s="15">
        <f t="shared" si="3543"/>
        <v>0</v>
      </c>
      <c r="AP911" s="15">
        <f t="shared" si="3543"/>
        <v>0</v>
      </c>
      <c r="AQ911" s="15">
        <f t="shared" si="3543"/>
        <v>0</v>
      </c>
      <c r="AR911" s="15">
        <f t="shared" si="3543"/>
        <v>0</v>
      </c>
      <c r="AS911" s="15">
        <f t="shared" si="3543"/>
        <v>0</v>
      </c>
      <c r="AT911" s="15">
        <f t="shared" si="3543"/>
        <v>0</v>
      </c>
      <c r="AU911" s="15">
        <f t="shared" si="3543"/>
        <v>0</v>
      </c>
      <c r="AV911" s="15">
        <f t="shared" si="3543"/>
        <v>0</v>
      </c>
      <c r="AW911" s="15">
        <f t="shared" si="3543"/>
        <v>0</v>
      </c>
      <c r="AX911" s="15">
        <f t="shared" si="3543"/>
        <v>0</v>
      </c>
      <c r="AY911" s="17"/>
      <c r="AZ911" s="15">
        <f t="shared" ref="AZ911:BD911" si="3544">AZ910</f>
        <v>6000</v>
      </c>
      <c r="BA911" s="15">
        <f t="shared" si="3544"/>
        <v>6000</v>
      </c>
      <c r="BB911" s="15">
        <v>0</v>
      </c>
      <c r="BC911" s="15">
        <f t="shared" si="3544"/>
        <v>0</v>
      </c>
      <c r="BD911" s="15">
        <f t="shared" si="3544"/>
        <v>0</v>
      </c>
      <c r="BE911" s="15">
        <f t="shared" ref="BE911" si="3545">BE910</f>
        <v>250</v>
      </c>
      <c r="BF911" s="17"/>
      <c r="BG911" s="15">
        <f t="shared" ref="BG911:BH911" si="3546">BG910</f>
        <v>1000</v>
      </c>
      <c r="BH911" s="15">
        <f t="shared" si="3546"/>
        <v>5000</v>
      </c>
      <c r="BI911" s="17"/>
      <c r="BJ911" s="22">
        <f>G911/G910</f>
        <v>1</v>
      </c>
      <c r="BK911" s="65">
        <f t="shared" ref="BK911:BL911" si="3547">BK910</f>
        <v>0</v>
      </c>
      <c r="BL911" s="65">
        <f t="shared" si="3547"/>
        <v>0</v>
      </c>
      <c r="BM911" s="6">
        <f t="shared" si="3336"/>
        <v>118.25000000000001</v>
      </c>
      <c r="BN911" s="8">
        <f t="shared" si="3337"/>
        <v>149.0819326565707</v>
      </c>
      <c r="BO911" s="12">
        <f t="shared" si="3117"/>
        <v>132.77401303206696</v>
      </c>
      <c r="BP911" s="50">
        <f>(1-'#Constant'!$A$3)/($J911*'#Constant'!$B$3/'#Constant'!$C$3^($D911-1)+1)+'#Constant'!$A$3</f>
        <v>0.93162790697674425</v>
      </c>
      <c r="BQ911" s="4">
        <f t="shared" si="3338"/>
        <v>149.0819326565707</v>
      </c>
      <c r="BR911" s="50">
        <f>(1-'#Constant'!$A$3)/($K911*'#Constant'!$B$3/'#Constant'!$C$3^($D911-1)+1)+'#Constant'!$A$3</f>
        <v>0.93162790697674425</v>
      </c>
      <c r="BS911" s="4">
        <f t="shared" si="3339"/>
        <v>149.0819326565707</v>
      </c>
      <c r="BT911"/>
    </row>
    <row r="912" spans="1:72" x14ac:dyDescent="0.3">
      <c r="A912">
        <v>12005</v>
      </c>
      <c r="B912" s="18" t="str">
        <f>VLOOKUP(CONCATENATE("CREATURE_NAME_",A912),[1]Localization_Hero!$A:$E,2,FALSE)</f>
        <v>달빛 마법 유물</v>
      </c>
      <c r="C912" t="s">
        <v>172</v>
      </c>
      <c r="D912">
        <v>1</v>
      </c>
      <c r="E912">
        <v>1</v>
      </c>
      <c r="F912" s="18">
        <v>1</v>
      </c>
      <c r="G912" s="10">
        <v>100</v>
      </c>
      <c r="H912" s="10">
        <v>100</v>
      </c>
      <c r="I912" s="10">
        <v>2500</v>
      </c>
      <c r="J912" s="10">
        <v>25</v>
      </c>
      <c r="K912" s="10">
        <v>25</v>
      </c>
      <c r="L912" s="2"/>
      <c r="M912" s="10">
        <v>100</v>
      </c>
      <c r="N912" s="10">
        <v>0</v>
      </c>
      <c r="O912" s="10">
        <v>0</v>
      </c>
      <c r="P912" s="10">
        <v>100</v>
      </c>
      <c r="Q912" s="10">
        <v>0</v>
      </c>
      <c r="R912" s="10">
        <v>0</v>
      </c>
      <c r="S912" s="10">
        <v>0</v>
      </c>
      <c r="T912" s="10">
        <v>150</v>
      </c>
      <c r="U912" s="10">
        <v>0</v>
      </c>
      <c r="V912" s="10">
        <v>0</v>
      </c>
      <c r="W912" s="2"/>
      <c r="X912" s="10">
        <v>100</v>
      </c>
      <c r="Y912" s="10">
        <v>0</v>
      </c>
      <c r="Z912" s="10">
        <v>0</v>
      </c>
      <c r="AA912" s="10">
        <v>100</v>
      </c>
      <c r="AB912" s="10">
        <v>0</v>
      </c>
      <c r="AC912" s="10">
        <v>0</v>
      </c>
      <c r="AD912" s="10">
        <v>0</v>
      </c>
      <c r="AE912" s="10">
        <v>150</v>
      </c>
      <c r="AF912" s="10">
        <v>0</v>
      </c>
      <c r="AG912" s="10">
        <v>0</v>
      </c>
      <c r="AH912" s="10">
        <v>0</v>
      </c>
      <c r="AI912" s="10">
        <v>0</v>
      </c>
      <c r="AJ912" s="3"/>
      <c r="AK912" s="10">
        <v>0</v>
      </c>
      <c r="AL912" s="10">
        <v>0</v>
      </c>
      <c r="AM912" s="3"/>
      <c r="AN912" s="10">
        <v>0</v>
      </c>
      <c r="AO912" s="10">
        <v>0</v>
      </c>
      <c r="AP912" s="10">
        <v>0</v>
      </c>
      <c r="AQ912" s="10">
        <v>0</v>
      </c>
      <c r="AR912" s="10">
        <v>0</v>
      </c>
      <c r="AS912" s="10">
        <v>0</v>
      </c>
      <c r="AT912" s="10">
        <v>0</v>
      </c>
      <c r="AU912" s="10">
        <v>0</v>
      </c>
      <c r="AV912" s="10">
        <v>0</v>
      </c>
      <c r="AW912" s="10">
        <v>0</v>
      </c>
      <c r="AX912" s="10">
        <v>0</v>
      </c>
      <c r="AY912" s="3"/>
      <c r="AZ912" s="10">
        <v>6000</v>
      </c>
      <c r="BA912" s="10">
        <v>6000</v>
      </c>
      <c r="BB912" s="10">
        <v>0</v>
      </c>
      <c r="BC912" s="10">
        <v>0</v>
      </c>
      <c r="BD912" s="10">
        <v>0</v>
      </c>
      <c r="BE912" s="10">
        <v>250</v>
      </c>
      <c r="BF912" s="3"/>
      <c r="BG912" s="10">
        <v>1000</v>
      </c>
      <c r="BH912" s="10">
        <v>0</v>
      </c>
      <c r="BI912" s="3"/>
      <c r="BJ912" s="21">
        <v>1</v>
      </c>
      <c r="BK912" s="65">
        <v>0</v>
      </c>
      <c r="BL912" s="65">
        <v>0</v>
      </c>
      <c r="BM912" s="6">
        <f t="shared" si="3336"/>
        <v>118.25000000000001</v>
      </c>
      <c r="BN912" s="8">
        <f t="shared" si="3337"/>
        <v>149.0819326565707</v>
      </c>
      <c r="BO912" s="12">
        <f t="shared" si="3117"/>
        <v>132.77401303206696</v>
      </c>
      <c r="BP912" s="50">
        <f>(1-'#Constant'!$A$3)/($J912*'#Constant'!$B$3/'#Constant'!$C$3^($D912-1)+1)+'#Constant'!$A$3</f>
        <v>0.93162790697674425</v>
      </c>
      <c r="BQ912" s="4">
        <f t="shared" si="3338"/>
        <v>149.0819326565707</v>
      </c>
      <c r="BR912" s="50">
        <f>(1-'#Constant'!$A$3)/($K912*'#Constant'!$B$3/'#Constant'!$C$3^($D912-1)+1)+'#Constant'!$A$3</f>
        <v>0.93162790697674425</v>
      </c>
      <c r="BS912" s="4">
        <f t="shared" si="3339"/>
        <v>149.0819326565707</v>
      </c>
      <c r="BT912">
        <f>BO912/$BO$4*100</f>
        <v>100.91327609170268</v>
      </c>
    </row>
    <row r="913" spans="1:72" s="13" customFormat="1" ht="17.25" thickBot="1" x14ac:dyDescent="0.35">
      <c r="B913" s="20"/>
      <c r="D913" s="14">
        <v>1</v>
      </c>
      <c r="E913" s="14">
        <v>1</v>
      </c>
      <c r="F913" s="19">
        <v>1</v>
      </c>
      <c r="G913" s="15">
        <f t="shared" ref="G913:H913" si="3548">G912</f>
        <v>100</v>
      </c>
      <c r="H913" s="15">
        <f t="shared" si="3548"/>
        <v>100</v>
      </c>
      <c r="I913" s="15">
        <v>2500</v>
      </c>
      <c r="J913" s="15">
        <v>25</v>
      </c>
      <c r="K913" s="15">
        <v>25</v>
      </c>
      <c r="L913" s="16"/>
      <c r="M913" s="15">
        <f t="shared" ref="M913:V913" si="3549">M912</f>
        <v>100</v>
      </c>
      <c r="N913" s="15">
        <f t="shared" si="3549"/>
        <v>0</v>
      </c>
      <c r="O913" s="15">
        <f t="shared" si="3549"/>
        <v>0</v>
      </c>
      <c r="P913" s="15">
        <v>100</v>
      </c>
      <c r="Q913" s="15">
        <f t="shared" si="3549"/>
        <v>0</v>
      </c>
      <c r="R913" s="15">
        <f t="shared" si="3549"/>
        <v>0</v>
      </c>
      <c r="S913" s="15">
        <f t="shared" si="3549"/>
        <v>0</v>
      </c>
      <c r="T913" s="15">
        <f t="shared" si="3549"/>
        <v>150</v>
      </c>
      <c r="U913" s="15">
        <f t="shared" si="3549"/>
        <v>0</v>
      </c>
      <c r="V913" s="15">
        <f t="shared" si="3549"/>
        <v>0</v>
      </c>
      <c r="W913" s="16"/>
      <c r="X913" s="15">
        <f t="shared" ref="X913:AI913" si="3550">X912</f>
        <v>100</v>
      </c>
      <c r="Y913" s="15">
        <f t="shared" si="3550"/>
        <v>0</v>
      </c>
      <c r="Z913" s="15">
        <f t="shared" si="3550"/>
        <v>0</v>
      </c>
      <c r="AA913" s="15">
        <v>100</v>
      </c>
      <c r="AB913" s="15">
        <f t="shared" si="3550"/>
        <v>0</v>
      </c>
      <c r="AC913" s="15">
        <f t="shared" si="3550"/>
        <v>0</v>
      </c>
      <c r="AD913" s="15">
        <f t="shared" si="3550"/>
        <v>0</v>
      </c>
      <c r="AE913" s="15">
        <f t="shared" si="3550"/>
        <v>150</v>
      </c>
      <c r="AF913" s="15">
        <f t="shared" si="3550"/>
        <v>0</v>
      </c>
      <c r="AG913" s="15">
        <f t="shared" si="3550"/>
        <v>0</v>
      </c>
      <c r="AH913" s="15">
        <f t="shared" si="3550"/>
        <v>0</v>
      </c>
      <c r="AI913" s="15">
        <f t="shared" si="3550"/>
        <v>0</v>
      </c>
      <c r="AJ913" s="17"/>
      <c r="AK913" s="15">
        <f>AK912</f>
        <v>0</v>
      </c>
      <c r="AL913" s="15">
        <f>AL912</f>
        <v>0</v>
      </c>
      <c r="AM913" s="17"/>
      <c r="AN913" s="15">
        <f t="shared" ref="AN913:AX913" si="3551">AN912</f>
        <v>0</v>
      </c>
      <c r="AO913" s="15">
        <f t="shared" si="3551"/>
        <v>0</v>
      </c>
      <c r="AP913" s="15">
        <f t="shared" si="3551"/>
        <v>0</v>
      </c>
      <c r="AQ913" s="15">
        <f t="shared" si="3551"/>
        <v>0</v>
      </c>
      <c r="AR913" s="15">
        <f t="shared" si="3551"/>
        <v>0</v>
      </c>
      <c r="AS913" s="15">
        <f t="shared" si="3551"/>
        <v>0</v>
      </c>
      <c r="AT913" s="15">
        <f t="shared" si="3551"/>
        <v>0</v>
      </c>
      <c r="AU913" s="15">
        <f t="shared" si="3551"/>
        <v>0</v>
      </c>
      <c r="AV913" s="15">
        <f t="shared" si="3551"/>
        <v>0</v>
      </c>
      <c r="AW913" s="15">
        <f t="shared" si="3551"/>
        <v>0</v>
      </c>
      <c r="AX913" s="15">
        <f t="shared" si="3551"/>
        <v>0</v>
      </c>
      <c r="AY913" s="17"/>
      <c r="AZ913" s="15">
        <f t="shared" ref="AZ913:BD913" si="3552">AZ912</f>
        <v>6000</v>
      </c>
      <c r="BA913" s="15">
        <f t="shared" si="3552"/>
        <v>6000</v>
      </c>
      <c r="BB913" s="15">
        <v>0</v>
      </c>
      <c r="BC913" s="15">
        <f t="shared" si="3552"/>
        <v>0</v>
      </c>
      <c r="BD913" s="15">
        <f t="shared" si="3552"/>
        <v>0</v>
      </c>
      <c r="BE913" s="15">
        <f t="shared" ref="BE913" si="3553">BE912</f>
        <v>250</v>
      </c>
      <c r="BF913" s="17"/>
      <c r="BG913" s="15">
        <f t="shared" ref="BG913:BH913" si="3554">BG912</f>
        <v>1000</v>
      </c>
      <c r="BH913" s="15">
        <f t="shared" si="3554"/>
        <v>0</v>
      </c>
      <c r="BI913" s="17"/>
      <c r="BJ913" s="22">
        <f>G913/G912</f>
        <v>1</v>
      </c>
      <c r="BK913" s="65">
        <f t="shared" ref="BK913:BL913" si="3555">BK912</f>
        <v>0</v>
      </c>
      <c r="BL913" s="65">
        <f t="shared" si="3555"/>
        <v>0</v>
      </c>
      <c r="BM913" s="6">
        <f t="shared" si="3336"/>
        <v>118.25000000000001</v>
      </c>
      <c r="BN913" s="8">
        <f t="shared" si="3337"/>
        <v>149.0819326565707</v>
      </c>
      <c r="BO913" s="12">
        <f t="shared" si="3117"/>
        <v>132.77401303206696</v>
      </c>
      <c r="BP913" s="50">
        <f>(1-'#Constant'!$A$3)/($J913*'#Constant'!$B$3/'#Constant'!$C$3^($D913-1)+1)+'#Constant'!$A$3</f>
        <v>0.93162790697674425</v>
      </c>
      <c r="BQ913" s="4">
        <f t="shared" si="3338"/>
        <v>149.0819326565707</v>
      </c>
      <c r="BR913" s="50">
        <f>(1-'#Constant'!$A$3)/($K913*'#Constant'!$B$3/'#Constant'!$C$3^($D913-1)+1)+'#Constant'!$A$3</f>
        <v>0.93162790697674425</v>
      </c>
      <c r="BS913" s="4">
        <f t="shared" si="3339"/>
        <v>149.0819326565707</v>
      </c>
      <c r="BT913"/>
    </row>
    <row r="914" spans="1:72" x14ac:dyDescent="0.3">
      <c r="A914">
        <v>12006</v>
      </c>
      <c r="B914" s="18" t="str">
        <f>VLOOKUP(CONCATENATE("CREATURE_NAME_",A914),[1]Localization_Hero!$A:$E,2,FALSE)</f>
        <v>다크엘프 발리스타</v>
      </c>
      <c r="C914" t="s">
        <v>172</v>
      </c>
      <c r="D914">
        <v>1</v>
      </c>
      <c r="E914">
        <v>1</v>
      </c>
      <c r="F914" s="18">
        <v>1</v>
      </c>
      <c r="G914" s="10">
        <v>100</v>
      </c>
      <c r="H914" s="10">
        <v>100</v>
      </c>
      <c r="I914" s="10">
        <v>2500</v>
      </c>
      <c r="J914" s="10">
        <v>25</v>
      </c>
      <c r="K914" s="10">
        <v>25</v>
      </c>
      <c r="L914" s="2"/>
      <c r="M914" s="10">
        <v>100</v>
      </c>
      <c r="N914" s="10">
        <v>0</v>
      </c>
      <c r="O914" s="10">
        <v>0</v>
      </c>
      <c r="P914" s="10">
        <v>100</v>
      </c>
      <c r="Q914" s="10">
        <v>0</v>
      </c>
      <c r="R914" s="10">
        <v>0</v>
      </c>
      <c r="S914" s="10">
        <v>0</v>
      </c>
      <c r="T914" s="10">
        <v>150</v>
      </c>
      <c r="U914" s="10">
        <v>0</v>
      </c>
      <c r="V914" s="10">
        <v>0</v>
      </c>
      <c r="W914" s="2"/>
      <c r="X914" s="10">
        <v>100</v>
      </c>
      <c r="Y914" s="10">
        <v>0</v>
      </c>
      <c r="Z914" s="10">
        <v>0</v>
      </c>
      <c r="AA914" s="10">
        <v>100</v>
      </c>
      <c r="AB914" s="10">
        <v>0</v>
      </c>
      <c r="AC914" s="10">
        <v>0</v>
      </c>
      <c r="AD914" s="10">
        <v>0</v>
      </c>
      <c r="AE914" s="10">
        <v>150</v>
      </c>
      <c r="AF914" s="10">
        <v>0</v>
      </c>
      <c r="AG914" s="10">
        <v>0</v>
      </c>
      <c r="AH914" s="10">
        <v>0</v>
      </c>
      <c r="AI914" s="10">
        <v>0</v>
      </c>
      <c r="AJ914" s="3"/>
      <c r="AK914" s="10">
        <v>0</v>
      </c>
      <c r="AL914" s="10">
        <v>0</v>
      </c>
      <c r="AM914" s="3"/>
      <c r="AN914" s="10">
        <v>0</v>
      </c>
      <c r="AO914" s="10">
        <v>0</v>
      </c>
      <c r="AP914" s="10">
        <v>0</v>
      </c>
      <c r="AQ914" s="10">
        <v>0</v>
      </c>
      <c r="AR914" s="10">
        <v>0</v>
      </c>
      <c r="AS914" s="10">
        <v>0</v>
      </c>
      <c r="AT914" s="10">
        <v>0</v>
      </c>
      <c r="AU914" s="10">
        <v>0</v>
      </c>
      <c r="AV914" s="10">
        <v>0</v>
      </c>
      <c r="AW914" s="10">
        <v>0</v>
      </c>
      <c r="AX914" s="10">
        <v>0</v>
      </c>
      <c r="AY914" s="3"/>
      <c r="AZ914" s="10">
        <v>6000</v>
      </c>
      <c r="BA914" s="10">
        <v>6000</v>
      </c>
      <c r="BB914" s="10">
        <v>0</v>
      </c>
      <c r="BC914" s="10">
        <v>0</v>
      </c>
      <c r="BD914" s="10">
        <v>0</v>
      </c>
      <c r="BE914" s="10">
        <v>250</v>
      </c>
      <c r="BF914" s="3"/>
      <c r="BG914" s="10">
        <v>1000</v>
      </c>
      <c r="BH914" s="10">
        <v>2000</v>
      </c>
      <c r="BI914" s="3"/>
      <c r="BJ914" s="21">
        <v>1</v>
      </c>
      <c r="BK914" s="65">
        <v>0</v>
      </c>
      <c r="BL914" s="65">
        <v>0</v>
      </c>
      <c r="BM914" s="6">
        <f t="shared" si="3336"/>
        <v>118.25000000000001</v>
      </c>
      <c r="BN914" s="8">
        <f t="shared" si="3337"/>
        <v>149.0819326565707</v>
      </c>
      <c r="BO914" s="12">
        <f t="shared" ref="BO914:BO999" si="3556">SQRT(BM914*BN914)</f>
        <v>132.77401303206696</v>
      </c>
      <c r="BP914" s="50">
        <f>(1-'#Constant'!$A$3)/($J914*'#Constant'!$B$3/'#Constant'!$C$3^($D914-1)+1)+'#Constant'!$A$3</f>
        <v>0.93162790697674425</v>
      </c>
      <c r="BQ914" s="4">
        <f t="shared" si="3338"/>
        <v>149.0819326565707</v>
      </c>
      <c r="BR914" s="50">
        <f>(1-'#Constant'!$A$3)/($K914*'#Constant'!$B$3/'#Constant'!$C$3^($D914-1)+1)+'#Constant'!$A$3</f>
        <v>0.93162790697674425</v>
      </c>
      <c r="BS914" s="4">
        <f t="shared" si="3339"/>
        <v>149.0819326565707</v>
      </c>
      <c r="BT914">
        <f>BO914/$BO$4*100</f>
        <v>100.91327609170268</v>
      </c>
    </row>
    <row r="915" spans="1:72" s="13" customFormat="1" ht="17.25" thickBot="1" x14ac:dyDescent="0.35">
      <c r="B915" s="20"/>
      <c r="D915" s="14">
        <v>1</v>
      </c>
      <c r="E915" s="14">
        <v>1</v>
      </c>
      <c r="F915" s="19">
        <v>1</v>
      </c>
      <c r="G915" s="15">
        <f t="shared" ref="G915:H915" si="3557">G914</f>
        <v>100</v>
      </c>
      <c r="H915" s="15">
        <f t="shared" si="3557"/>
        <v>100</v>
      </c>
      <c r="I915" s="15">
        <v>2500</v>
      </c>
      <c r="J915" s="15">
        <v>25</v>
      </c>
      <c r="K915" s="15">
        <v>25</v>
      </c>
      <c r="L915" s="16"/>
      <c r="M915" s="15">
        <f t="shared" ref="M915:V915" si="3558">M914</f>
        <v>100</v>
      </c>
      <c r="N915" s="15">
        <f t="shared" si="3558"/>
        <v>0</v>
      </c>
      <c r="O915" s="15">
        <f t="shared" si="3558"/>
        <v>0</v>
      </c>
      <c r="P915" s="15">
        <v>100</v>
      </c>
      <c r="Q915" s="15">
        <f t="shared" si="3558"/>
        <v>0</v>
      </c>
      <c r="R915" s="15">
        <f t="shared" si="3558"/>
        <v>0</v>
      </c>
      <c r="S915" s="15">
        <f t="shared" si="3558"/>
        <v>0</v>
      </c>
      <c r="T915" s="15">
        <f t="shared" si="3558"/>
        <v>150</v>
      </c>
      <c r="U915" s="15">
        <f t="shared" si="3558"/>
        <v>0</v>
      </c>
      <c r="V915" s="15">
        <f t="shared" si="3558"/>
        <v>0</v>
      </c>
      <c r="W915" s="16"/>
      <c r="X915" s="15">
        <f t="shared" ref="X915:AI915" si="3559">X914</f>
        <v>100</v>
      </c>
      <c r="Y915" s="15">
        <f t="shared" si="3559"/>
        <v>0</v>
      </c>
      <c r="Z915" s="15">
        <f t="shared" si="3559"/>
        <v>0</v>
      </c>
      <c r="AA915" s="15">
        <v>100</v>
      </c>
      <c r="AB915" s="15">
        <f t="shared" si="3559"/>
        <v>0</v>
      </c>
      <c r="AC915" s="15">
        <f t="shared" si="3559"/>
        <v>0</v>
      </c>
      <c r="AD915" s="15">
        <f t="shared" si="3559"/>
        <v>0</v>
      </c>
      <c r="AE915" s="15">
        <f t="shared" si="3559"/>
        <v>150</v>
      </c>
      <c r="AF915" s="15">
        <f t="shared" si="3559"/>
        <v>0</v>
      </c>
      <c r="AG915" s="15">
        <f t="shared" si="3559"/>
        <v>0</v>
      </c>
      <c r="AH915" s="15">
        <f t="shared" si="3559"/>
        <v>0</v>
      </c>
      <c r="AI915" s="15">
        <f t="shared" si="3559"/>
        <v>0</v>
      </c>
      <c r="AJ915" s="17"/>
      <c r="AK915" s="15">
        <f>AK914</f>
        <v>0</v>
      </c>
      <c r="AL915" s="15">
        <f>AL914</f>
        <v>0</v>
      </c>
      <c r="AM915" s="17"/>
      <c r="AN915" s="15">
        <f t="shared" ref="AN915:AX915" si="3560">AN914</f>
        <v>0</v>
      </c>
      <c r="AO915" s="15">
        <f t="shared" si="3560"/>
        <v>0</v>
      </c>
      <c r="AP915" s="15">
        <f t="shared" si="3560"/>
        <v>0</v>
      </c>
      <c r="AQ915" s="15">
        <f t="shared" si="3560"/>
        <v>0</v>
      </c>
      <c r="AR915" s="15">
        <f t="shared" si="3560"/>
        <v>0</v>
      </c>
      <c r="AS915" s="15">
        <f t="shared" si="3560"/>
        <v>0</v>
      </c>
      <c r="AT915" s="15">
        <f t="shared" si="3560"/>
        <v>0</v>
      </c>
      <c r="AU915" s="15">
        <f t="shared" si="3560"/>
        <v>0</v>
      </c>
      <c r="AV915" s="15">
        <f t="shared" si="3560"/>
        <v>0</v>
      </c>
      <c r="AW915" s="15">
        <f t="shared" si="3560"/>
        <v>0</v>
      </c>
      <c r="AX915" s="15">
        <f t="shared" si="3560"/>
        <v>0</v>
      </c>
      <c r="AY915" s="17"/>
      <c r="AZ915" s="15">
        <f t="shared" ref="AZ915:BD915" si="3561">AZ914</f>
        <v>6000</v>
      </c>
      <c r="BA915" s="15">
        <f t="shared" si="3561"/>
        <v>6000</v>
      </c>
      <c r="BB915" s="15">
        <v>0</v>
      </c>
      <c r="BC915" s="15">
        <f t="shared" si="3561"/>
        <v>0</v>
      </c>
      <c r="BD915" s="15">
        <f t="shared" si="3561"/>
        <v>0</v>
      </c>
      <c r="BE915" s="15">
        <f t="shared" ref="BE915" si="3562">BE914</f>
        <v>250</v>
      </c>
      <c r="BF915" s="17"/>
      <c r="BG915" s="15">
        <f t="shared" ref="BG915:BH915" si="3563">BG914</f>
        <v>1000</v>
      </c>
      <c r="BH915" s="15">
        <f t="shared" si="3563"/>
        <v>2000</v>
      </c>
      <c r="BI915" s="17"/>
      <c r="BJ915" s="22">
        <f>G915/G914</f>
        <v>1</v>
      </c>
      <c r="BK915" s="65">
        <f>BK914</f>
        <v>0</v>
      </c>
      <c r="BL915" s="65">
        <f>BL914</f>
        <v>0</v>
      </c>
      <c r="BM915" s="6">
        <f t="shared" si="3336"/>
        <v>118.25000000000001</v>
      </c>
      <c r="BN915" s="8">
        <f t="shared" si="3337"/>
        <v>149.0819326565707</v>
      </c>
      <c r="BO915" s="12">
        <f t="shared" si="3556"/>
        <v>132.77401303206696</v>
      </c>
      <c r="BP915" s="50">
        <f>(1-'#Constant'!$A$3)/($J915*'#Constant'!$B$3/'#Constant'!$C$3^($D915-1)+1)+'#Constant'!$A$3</f>
        <v>0.93162790697674425</v>
      </c>
      <c r="BQ915" s="4">
        <f t="shared" si="3338"/>
        <v>149.0819326565707</v>
      </c>
      <c r="BR915" s="50">
        <f>(1-'#Constant'!$A$3)/($K915*'#Constant'!$B$3/'#Constant'!$C$3^($D915-1)+1)+'#Constant'!$A$3</f>
        <v>0.93162790697674425</v>
      </c>
      <c r="BS915" s="4">
        <f t="shared" si="3339"/>
        <v>149.0819326565707</v>
      </c>
      <c r="BT915"/>
    </row>
    <row r="916" spans="1:72" x14ac:dyDescent="0.3">
      <c r="A916">
        <v>12011</v>
      </c>
      <c r="B916" s="18" t="str">
        <f>VLOOKUP(CONCATENATE("CREATURE_NAME_",A916),[1]Localization_Hero!$A:$E,2,FALSE)</f>
        <v>다크엘프 정예검사</v>
      </c>
      <c r="C916" t="s">
        <v>77</v>
      </c>
      <c r="D916">
        <v>1</v>
      </c>
      <c r="E916">
        <v>1</v>
      </c>
      <c r="F916" s="18">
        <v>1</v>
      </c>
      <c r="G916" s="10">
        <v>100</v>
      </c>
      <c r="H916" s="10">
        <v>100</v>
      </c>
      <c r="I916" s="10">
        <v>2500</v>
      </c>
      <c r="J916" s="10">
        <v>25</v>
      </c>
      <c r="K916" s="10">
        <v>25</v>
      </c>
      <c r="L916" s="2"/>
      <c r="M916" s="10">
        <v>100</v>
      </c>
      <c r="N916" s="10">
        <v>0</v>
      </c>
      <c r="O916" s="10">
        <v>0</v>
      </c>
      <c r="P916" s="10">
        <v>100</v>
      </c>
      <c r="Q916" s="10">
        <v>0</v>
      </c>
      <c r="R916" s="10">
        <v>0</v>
      </c>
      <c r="S916" s="10">
        <v>0</v>
      </c>
      <c r="T916" s="10">
        <v>150</v>
      </c>
      <c r="U916" s="10">
        <v>0</v>
      </c>
      <c r="V916" s="10">
        <v>0</v>
      </c>
      <c r="W916" s="2"/>
      <c r="X916" s="10">
        <v>100</v>
      </c>
      <c r="Y916" s="10">
        <v>0</v>
      </c>
      <c r="Z916" s="10">
        <v>0</v>
      </c>
      <c r="AA916" s="10">
        <v>100</v>
      </c>
      <c r="AB916" s="10">
        <v>0</v>
      </c>
      <c r="AC916" s="10">
        <v>0</v>
      </c>
      <c r="AD916" s="10">
        <v>0</v>
      </c>
      <c r="AE916" s="10">
        <v>150</v>
      </c>
      <c r="AF916" s="10">
        <v>0</v>
      </c>
      <c r="AG916" s="10">
        <v>0</v>
      </c>
      <c r="AH916" s="10">
        <v>0</v>
      </c>
      <c r="AI916" s="10">
        <v>0</v>
      </c>
      <c r="AJ916" s="3"/>
      <c r="AK916" s="10">
        <v>0</v>
      </c>
      <c r="AL916" s="10">
        <v>0</v>
      </c>
      <c r="AM916" s="3"/>
      <c r="AN916" s="10">
        <v>0</v>
      </c>
      <c r="AO916" s="10">
        <v>0</v>
      </c>
      <c r="AP916" s="10">
        <v>0</v>
      </c>
      <c r="AQ916" s="10">
        <v>0</v>
      </c>
      <c r="AR916" s="10">
        <v>0</v>
      </c>
      <c r="AS916" s="10">
        <v>0</v>
      </c>
      <c r="AT916" s="10">
        <v>0</v>
      </c>
      <c r="AU916" s="10">
        <v>0</v>
      </c>
      <c r="AV916" s="10">
        <v>0</v>
      </c>
      <c r="AW916" s="10">
        <v>0</v>
      </c>
      <c r="AX916" s="10">
        <v>0</v>
      </c>
      <c r="AY916" s="3"/>
      <c r="AZ916" s="10">
        <v>6000</v>
      </c>
      <c r="BA916" s="10">
        <v>6000</v>
      </c>
      <c r="BB916" s="10">
        <v>0</v>
      </c>
      <c r="BC916" s="10">
        <v>0</v>
      </c>
      <c r="BD916" s="10">
        <v>0</v>
      </c>
      <c r="BE916" s="10">
        <v>250</v>
      </c>
      <c r="BF916" s="3"/>
      <c r="BG916" s="10">
        <v>1000</v>
      </c>
      <c r="BH916" s="10">
        <v>5000</v>
      </c>
      <c r="BI916" s="3"/>
      <c r="BJ916" s="21">
        <v>1</v>
      </c>
      <c r="BK916" s="65">
        <v>0</v>
      </c>
      <c r="BL916" s="65">
        <v>0</v>
      </c>
      <c r="BM916" s="6">
        <f t="shared" si="3336"/>
        <v>118.25000000000001</v>
      </c>
      <c r="BN916" s="8">
        <f t="shared" si="3337"/>
        <v>149.0819326565707</v>
      </c>
      <c r="BO916" s="12">
        <f t="shared" si="3556"/>
        <v>132.77401303206696</v>
      </c>
      <c r="BP916" s="50">
        <f>(1-'#Constant'!$A$3)/($J916*'#Constant'!$B$3/'#Constant'!$C$3^($D916-1)+1)+'#Constant'!$A$3</f>
        <v>0.93162790697674425</v>
      </c>
      <c r="BQ916" s="4">
        <f t="shared" si="3338"/>
        <v>149.0819326565707</v>
      </c>
      <c r="BR916" s="50">
        <f>(1-'#Constant'!$A$3)/($K916*'#Constant'!$B$3/'#Constant'!$C$3^($D916-1)+1)+'#Constant'!$A$3</f>
        <v>0.93162790697674425</v>
      </c>
      <c r="BS916" s="4">
        <f t="shared" si="3339"/>
        <v>149.0819326565707</v>
      </c>
      <c r="BT916">
        <f>BO916/$BO$4*100</f>
        <v>100.91327609170268</v>
      </c>
    </row>
    <row r="917" spans="1:72" s="13" customFormat="1" ht="17.25" thickBot="1" x14ac:dyDescent="0.35">
      <c r="B917" s="20"/>
      <c r="D917" s="14">
        <v>1</v>
      </c>
      <c r="E917" s="14">
        <v>1</v>
      </c>
      <c r="F917" s="19">
        <v>1</v>
      </c>
      <c r="G917" s="15">
        <f t="shared" ref="G917:H917" si="3564">G916</f>
        <v>100</v>
      </c>
      <c r="H917" s="15">
        <f t="shared" si="3564"/>
        <v>100</v>
      </c>
      <c r="I917" s="15">
        <v>2500</v>
      </c>
      <c r="J917" s="15">
        <v>25</v>
      </c>
      <c r="K917" s="15">
        <v>25</v>
      </c>
      <c r="L917" s="16"/>
      <c r="M917" s="15">
        <f>M916</f>
        <v>100</v>
      </c>
      <c r="N917" s="15">
        <f>N916</f>
        <v>0</v>
      </c>
      <c r="O917" s="15">
        <f>O916</f>
        <v>0</v>
      </c>
      <c r="P917" s="15">
        <v>100</v>
      </c>
      <c r="Q917" s="15">
        <f t="shared" ref="Q917" si="3565">Q916</f>
        <v>0</v>
      </c>
      <c r="R917" s="15">
        <f>R916</f>
        <v>0</v>
      </c>
      <c r="S917" s="15">
        <f>S916</f>
        <v>0</v>
      </c>
      <c r="T917" s="15">
        <f>T916</f>
        <v>150</v>
      </c>
      <c r="U917" s="15">
        <f>U916</f>
        <v>0</v>
      </c>
      <c r="V917" s="15">
        <f>V916</f>
        <v>0</v>
      </c>
      <c r="W917" s="16"/>
      <c r="X917" s="15">
        <f>X916</f>
        <v>100</v>
      </c>
      <c r="Y917" s="15">
        <f>Y916</f>
        <v>0</v>
      </c>
      <c r="Z917" s="15">
        <f>Z916</f>
        <v>0</v>
      </c>
      <c r="AA917" s="15">
        <v>100</v>
      </c>
      <c r="AB917" s="15">
        <f t="shared" ref="AB917" si="3566">AB916</f>
        <v>0</v>
      </c>
      <c r="AC917" s="15">
        <f t="shared" ref="AC917:AI917" si="3567">AC916</f>
        <v>0</v>
      </c>
      <c r="AD917" s="15">
        <f t="shared" si="3567"/>
        <v>0</v>
      </c>
      <c r="AE917" s="15">
        <f t="shared" si="3567"/>
        <v>150</v>
      </c>
      <c r="AF917" s="15">
        <f t="shared" si="3567"/>
        <v>0</v>
      </c>
      <c r="AG917" s="15">
        <f t="shared" si="3567"/>
        <v>0</v>
      </c>
      <c r="AH917" s="15">
        <f t="shared" si="3567"/>
        <v>0</v>
      </c>
      <c r="AI917" s="15">
        <f t="shared" si="3567"/>
        <v>0</v>
      </c>
      <c r="AJ917" s="17"/>
      <c r="AK917" s="15">
        <f>AK916</f>
        <v>0</v>
      </c>
      <c r="AL917" s="15">
        <f>AL916</f>
        <v>0</v>
      </c>
      <c r="AM917" s="17"/>
      <c r="AN917" s="15">
        <f t="shared" ref="AN917:AX917" si="3568">AN916</f>
        <v>0</v>
      </c>
      <c r="AO917" s="15">
        <f t="shared" si="3568"/>
        <v>0</v>
      </c>
      <c r="AP917" s="15">
        <f t="shared" si="3568"/>
        <v>0</v>
      </c>
      <c r="AQ917" s="15">
        <f t="shared" si="3568"/>
        <v>0</v>
      </c>
      <c r="AR917" s="15">
        <f t="shared" si="3568"/>
        <v>0</v>
      </c>
      <c r="AS917" s="15">
        <f t="shared" si="3568"/>
        <v>0</v>
      </c>
      <c r="AT917" s="15">
        <f t="shared" si="3568"/>
        <v>0</v>
      </c>
      <c r="AU917" s="15">
        <f t="shared" si="3568"/>
        <v>0</v>
      </c>
      <c r="AV917" s="15">
        <f t="shared" si="3568"/>
        <v>0</v>
      </c>
      <c r="AW917" s="15">
        <f t="shared" si="3568"/>
        <v>0</v>
      </c>
      <c r="AX917" s="15">
        <f t="shared" si="3568"/>
        <v>0</v>
      </c>
      <c r="AY917" s="17"/>
      <c r="AZ917" s="15">
        <f t="shared" ref="AZ917:BD917" si="3569">AZ916</f>
        <v>6000</v>
      </c>
      <c r="BA917" s="15">
        <f t="shared" si="3569"/>
        <v>6000</v>
      </c>
      <c r="BB917" s="15">
        <v>0</v>
      </c>
      <c r="BC917" s="15">
        <f t="shared" si="3569"/>
        <v>0</v>
      </c>
      <c r="BD917" s="15">
        <f t="shared" si="3569"/>
        <v>0</v>
      </c>
      <c r="BE917" s="15">
        <f t="shared" ref="BE917" si="3570">BE916</f>
        <v>250</v>
      </c>
      <c r="BF917" s="17"/>
      <c r="BG917" s="15">
        <f t="shared" ref="BG917:BH917" si="3571">BG916</f>
        <v>1000</v>
      </c>
      <c r="BH917" s="15">
        <f t="shared" si="3571"/>
        <v>5000</v>
      </c>
      <c r="BI917" s="17"/>
      <c r="BJ917" s="22">
        <f>G917/G916</f>
        <v>1</v>
      </c>
      <c r="BK917" s="65">
        <f t="shared" ref="BK917:BL919" si="3572">BK916</f>
        <v>0</v>
      </c>
      <c r="BL917" s="65">
        <f t="shared" si="3572"/>
        <v>0</v>
      </c>
      <c r="BM917" s="6">
        <f t="shared" si="3336"/>
        <v>118.25000000000001</v>
      </c>
      <c r="BN917" s="8">
        <f t="shared" si="3337"/>
        <v>149.0819326565707</v>
      </c>
      <c r="BO917" s="12">
        <f t="shared" si="3556"/>
        <v>132.77401303206696</v>
      </c>
      <c r="BP917" s="50">
        <f>(1-'#Constant'!$A$3)/($J917*'#Constant'!$B$3/'#Constant'!$C$3^($D917-1)+1)+'#Constant'!$A$3</f>
        <v>0.93162790697674425</v>
      </c>
      <c r="BQ917" s="4">
        <f t="shared" si="3338"/>
        <v>149.0819326565707</v>
      </c>
      <c r="BR917" s="50">
        <f>(1-'#Constant'!$A$3)/($K917*'#Constant'!$B$3/'#Constant'!$C$3^($D917-1)+1)+'#Constant'!$A$3</f>
        <v>0.93162790697674425</v>
      </c>
      <c r="BS917" s="4">
        <f t="shared" si="3339"/>
        <v>149.0819326565707</v>
      </c>
      <c r="BT917"/>
    </row>
    <row r="918" spans="1:72" x14ac:dyDescent="0.3">
      <c r="A918">
        <v>12012</v>
      </c>
      <c r="B918" s="18" t="str">
        <f>VLOOKUP(CONCATENATE("CREATURE_NAME_",A918),[1]Localization_Hero!$A:$E,2,FALSE)</f>
        <v>다크엘프 정예궁수</v>
      </c>
      <c r="C918" t="s">
        <v>82</v>
      </c>
      <c r="D918">
        <v>1</v>
      </c>
      <c r="E918">
        <v>1</v>
      </c>
      <c r="F918" s="18">
        <v>1</v>
      </c>
      <c r="G918" s="10">
        <v>100</v>
      </c>
      <c r="H918" s="10">
        <v>100</v>
      </c>
      <c r="I918" s="10">
        <v>2500</v>
      </c>
      <c r="J918" s="10">
        <v>25</v>
      </c>
      <c r="K918" s="10">
        <v>25</v>
      </c>
      <c r="L918" s="2"/>
      <c r="M918" s="10">
        <v>100</v>
      </c>
      <c r="N918" s="10">
        <v>0</v>
      </c>
      <c r="O918" s="10">
        <v>0</v>
      </c>
      <c r="P918" s="10">
        <v>100</v>
      </c>
      <c r="Q918" s="10">
        <v>0</v>
      </c>
      <c r="R918" s="10">
        <v>0</v>
      </c>
      <c r="S918" s="10">
        <v>0</v>
      </c>
      <c r="T918" s="10">
        <v>150</v>
      </c>
      <c r="U918" s="10">
        <v>0</v>
      </c>
      <c r="V918" s="10">
        <v>0</v>
      </c>
      <c r="W918" s="2"/>
      <c r="X918" s="10">
        <v>100</v>
      </c>
      <c r="Y918" s="10">
        <v>0</v>
      </c>
      <c r="Z918" s="10">
        <v>0</v>
      </c>
      <c r="AA918" s="10">
        <v>100</v>
      </c>
      <c r="AB918" s="10">
        <v>0</v>
      </c>
      <c r="AC918" s="10">
        <v>0</v>
      </c>
      <c r="AD918" s="10">
        <v>0</v>
      </c>
      <c r="AE918" s="10">
        <v>150</v>
      </c>
      <c r="AF918" s="10">
        <v>0</v>
      </c>
      <c r="AG918" s="10">
        <v>0</v>
      </c>
      <c r="AH918" s="10">
        <v>0</v>
      </c>
      <c r="AI918" s="10">
        <v>0</v>
      </c>
      <c r="AJ918" s="3"/>
      <c r="AK918" s="10">
        <v>0</v>
      </c>
      <c r="AL918" s="10">
        <v>0</v>
      </c>
      <c r="AM918" s="3"/>
      <c r="AN918" s="10">
        <v>0</v>
      </c>
      <c r="AO918" s="10">
        <v>0</v>
      </c>
      <c r="AP918" s="10">
        <v>0</v>
      </c>
      <c r="AQ918" s="10">
        <v>0</v>
      </c>
      <c r="AR918" s="10">
        <v>0</v>
      </c>
      <c r="AS918" s="10">
        <v>0</v>
      </c>
      <c r="AT918" s="10">
        <v>0</v>
      </c>
      <c r="AU918" s="10">
        <v>0</v>
      </c>
      <c r="AV918" s="10">
        <v>0</v>
      </c>
      <c r="AW918" s="10">
        <v>0</v>
      </c>
      <c r="AX918" s="10">
        <v>0</v>
      </c>
      <c r="AY918" s="3"/>
      <c r="AZ918" s="10">
        <v>6000</v>
      </c>
      <c r="BA918" s="10">
        <v>6000</v>
      </c>
      <c r="BB918" s="10">
        <v>0</v>
      </c>
      <c r="BC918" s="10">
        <v>0</v>
      </c>
      <c r="BD918" s="10">
        <v>0</v>
      </c>
      <c r="BE918" s="10">
        <v>250</v>
      </c>
      <c r="BF918" s="3"/>
      <c r="BG918" s="10">
        <v>1000</v>
      </c>
      <c r="BH918" s="10">
        <v>5000</v>
      </c>
      <c r="BI918" s="3"/>
      <c r="BJ918" s="21">
        <v>1</v>
      </c>
      <c r="BK918" s="65">
        <v>0</v>
      </c>
      <c r="BL918" s="65">
        <v>0</v>
      </c>
      <c r="BM918" s="6">
        <f t="shared" si="3336"/>
        <v>118.25000000000001</v>
      </c>
      <c r="BN918" s="8">
        <f t="shared" si="3337"/>
        <v>149.0819326565707</v>
      </c>
      <c r="BO918" s="12">
        <f t="shared" si="3556"/>
        <v>132.77401303206696</v>
      </c>
      <c r="BP918" s="50">
        <f>(1-'#Constant'!$A$3)/($J918*'#Constant'!$B$3/'#Constant'!$C$3^($D918-1)+1)+'#Constant'!$A$3</f>
        <v>0.93162790697674425</v>
      </c>
      <c r="BQ918" s="4">
        <f t="shared" si="3338"/>
        <v>149.0819326565707</v>
      </c>
      <c r="BR918" s="50">
        <f>(1-'#Constant'!$A$3)/($K918*'#Constant'!$B$3/'#Constant'!$C$3^($D918-1)+1)+'#Constant'!$A$3</f>
        <v>0.93162790697674425</v>
      </c>
      <c r="BS918" s="4">
        <f t="shared" si="3339"/>
        <v>149.0819326565707</v>
      </c>
      <c r="BT918">
        <f>BO918/$BO$4*100</f>
        <v>100.91327609170268</v>
      </c>
    </row>
    <row r="919" spans="1:72" s="13" customFormat="1" ht="17.25" thickBot="1" x14ac:dyDescent="0.35">
      <c r="B919" s="20"/>
      <c r="D919" s="14">
        <v>1</v>
      </c>
      <c r="E919" s="14">
        <v>1</v>
      </c>
      <c r="F919" s="19">
        <v>1</v>
      </c>
      <c r="G919" s="15">
        <f t="shared" ref="G919:H919" si="3573">G918</f>
        <v>100</v>
      </c>
      <c r="H919" s="15">
        <f t="shared" si="3573"/>
        <v>100</v>
      </c>
      <c r="I919" s="15">
        <v>2500</v>
      </c>
      <c r="J919" s="15">
        <v>25</v>
      </c>
      <c r="K919" s="15">
        <v>25</v>
      </c>
      <c r="L919" s="16"/>
      <c r="M919" s="15">
        <f t="shared" ref="M919:S919" si="3574">M918</f>
        <v>100</v>
      </c>
      <c r="N919" s="15">
        <f t="shared" si="3574"/>
        <v>0</v>
      </c>
      <c r="O919" s="15">
        <f t="shared" si="3574"/>
        <v>0</v>
      </c>
      <c r="P919" s="15">
        <v>100</v>
      </c>
      <c r="Q919" s="15">
        <f t="shared" si="3574"/>
        <v>0</v>
      </c>
      <c r="R919" s="15">
        <f t="shared" si="3574"/>
        <v>0</v>
      </c>
      <c r="S919" s="15">
        <f t="shared" si="3574"/>
        <v>0</v>
      </c>
      <c r="T919" s="15">
        <f t="shared" ref="T919" si="3575">T918</f>
        <v>150</v>
      </c>
      <c r="U919" s="15">
        <f>U918</f>
        <v>0</v>
      </c>
      <c r="V919" s="15">
        <f>V918</f>
        <v>0</v>
      </c>
      <c r="W919" s="16"/>
      <c r="X919" s="15">
        <f>X918</f>
        <v>100</v>
      </c>
      <c r="Y919" s="15">
        <f>Y918</f>
        <v>0</v>
      </c>
      <c r="Z919" s="15">
        <f>Z918</f>
        <v>0</v>
      </c>
      <c r="AA919" s="15">
        <v>100</v>
      </c>
      <c r="AB919" s="15">
        <f>AB918</f>
        <v>0</v>
      </c>
      <c r="AC919" s="15">
        <f>AC918</f>
        <v>0</v>
      </c>
      <c r="AD919" s="15">
        <f>AD918</f>
        <v>0</v>
      </c>
      <c r="AE919" s="15">
        <f t="shared" ref="AE919" si="3576">AE918</f>
        <v>150</v>
      </c>
      <c r="AF919" s="15">
        <f>AF918</f>
        <v>0</v>
      </c>
      <c r="AG919" s="15">
        <f>AG918</f>
        <v>0</v>
      </c>
      <c r="AH919" s="15">
        <f>AH918</f>
        <v>0</v>
      </c>
      <c r="AI919" s="15">
        <f>AI918</f>
        <v>0</v>
      </c>
      <c r="AJ919" s="17"/>
      <c r="AK919" s="15">
        <f>AK918</f>
        <v>0</v>
      </c>
      <c r="AL919" s="15">
        <f>AL918</f>
        <v>0</v>
      </c>
      <c r="AM919" s="17"/>
      <c r="AN919" s="15">
        <f t="shared" ref="AN919:AX919" si="3577">AN918</f>
        <v>0</v>
      </c>
      <c r="AO919" s="15">
        <f t="shared" si="3577"/>
        <v>0</v>
      </c>
      <c r="AP919" s="15">
        <f t="shared" si="3577"/>
        <v>0</v>
      </c>
      <c r="AQ919" s="15">
        <f t="shared" si="3577"/>
        <v>0</v>
      </c>
      <c r="AR919" s="15">
        <f t="shared" si="3577"/>
        <v>0</v>
      </c>
      <c r="AS919" s="15">
        <f t="shared" si="3577"/>
        <v>0</v>
      </c>
      <c r="AT919" s="15">
        <f t="shared" si="3577"/>
        <v>0</v>
      </c>
      <c r="AU919" s="15">
        <f t="shared" si="3577"/>
        <v>0</v>
      </c>
      <c r="AV919" s="15">
        <f t="shared" si="3577"/>
        <v>0</v>
      </c>
      <c r="AW919" s="15">
        <f t="shared" si="3577"/>
        <v>0</v>
      </c>
      <c r="AX919" s="15">
        <f t="shared" si="3577"/>
        <v>0</v>
      </c>
      <c r="AY919" s="17"/>
      <c r="AZ919" s="15">
        <f t="shared" ref="AZ919:BD919" si="3578">AZ918</f>
        <v>6000</v>
      </c>
      <c r="BA919" s="15">
        <f t="shared" si="3578"/>
        <v>6000</v>
      </c>
      <c r="BB919" s="15">
        <v>0</v>
      </c>
      <c r="BC919" s="15">
        <f t="shared" si="3578"/>
        <v>0</v>
      </c>
      <c r="BD919" s="15">
        <f t="shared" si="3578"/>
        <v>0</v>
      </c>
      <c r="BE919" s="15">
        <f t="shared" ref="BE919" si="3579">BE918</f>
        <v>250</v>
      </c>
      <c r="BF919" s="17"/>
      <c r="BG919" s="15">
        <f t="shared" ref="BG919:BH919" si="3580">BG918</f>
        <v>1000</v>
      </c>
      <c r="BH919" s="15">
        <f t="shared" si="3580"/>
        <v>5000</v>
      </c>
      <c r="BI919" s="17"/>
      <c r="BJ919" s="22">
        <f>G919/G918</f>
        <v>1</v>
      </c>
      <c r="BK919" s="65">
        <f t="shared" si="3572"/>
        <v>0</v>
      </c>
      <c r="BL919" s="65">
        <f t="shared" si="3572"/>
        <v>0</v>
      </c>
      <c r="BM919" s="6">
        <f t="shared" si="3336"/>
        <v>118.25000000000001</v>
      </c>
      <c r="BN919" s="8">
        <f t="shared" si="3337"/>
        <v>149.0819326565707</v>
      </c>
      <c r="BO919" s="12">
        <f t="shared" si="3556"/>
        <v>132.77401303206696</v>
      </c>
      <c r="BP919" s="50">
        <f>(1-'#Constant'!$A$3)/($J919*'#Constant'!$B$3/'#Constant'!$C$3^($D919-1)+1)+'#Constant'!$A$3</f>
        <v>0.93162790697674425</v>
      </c>
      <c r="BQ919" s="4">
        <f t="shared" si="3338"/>
        <v>149.0819326565707</v>
      </c>
      <c r="BR919" s="50">
        <f>(1-'#Constant'!$A$3)/($K919*'#Constant'!$B$3/'#Constant'!$C$3^($D919-1)+1)+'#Constant'!$A$3</f>
        <v>0.93162790697674425</v>
      </c>
      <c r="BS919" s="4">
        <f t="shared" si="3339"/>
        <v>149.0819326565707</v>
      </c>
      <c r="BT919"/>
    </row>
    <row r="920" spans="1:72" x14ac:dyDescent="0.3">
      <c r="A920">
        <v>12014</v>
      </c>
      <c r="B920" s="18" t="str">
        <f>VLOOKUP(CONCATENATE("CREATURE_NAME_",A920),[1]Localization_Hero!$A:$E,2,FALSE)</f>
        <v>다크엘프 정예마법사</v>
      </c>
      <c r="C920" t="s">
        <v>79</v>
      </c>
      <c r="D920">
        <v>1</v>
      </c>
      <c r="E920">
        <v>1</v>
      </c>
      <c r="F920" s="18">
        <v>1</v>
      </c>
      <c r="G920" s="10">
        <v>100</v>
      </c>
      <c r="H920" s="10">
        <v>100</v>
      </c>
      <c r="I920" s="10">
        <v>2500</v>
      </c>
      <c r="J920" s="10">
        <v>25</v>
      </c>
      <c r="K920" s="10">
        <v>25</v>
      </c>
      <c r="L920" s="2"/>
      <c r="M920" s="10">
        <v>100</v>
      </c>
      <c r="N920" s="10">
        <v>0</v>
      </c>
      <c r="O920" s="10">
        <v>0</v>
      </c>
      <c r="P920" s="10">
        <v>100</v>
      </c>
      <c r="Q920" s="10">
        <v>0</v>
      </c>
      <c r="R920" s="10">
        <v>0</v>
      </c>
      <c r="S920" s="10">
        <v>0</v>
      </c>
      <c r="T920" s="10">
        <v>150</v>
      </c>
      <c r="U920" s="10">
        <v>0</v>
      </c>
      <c r="V920" s="10">
        <v>0</v>
      </c>
      <c r="W920" s="2"/>
      <c r="X920" s="10">
        <v>100</v>
      </c>
      <c r="Y920" s="10">
        <v>0</v>
      </c>
      <c r="Z920" s="10">
        <v>0</v>
      </c>
      <c r="AA920" s="10">
        <v>100</v>
      </c>
      <c r="AB920" s="10">
        <v>0</v>
      </c>
      <c r="AC920" s="10">
        <v>0</v>
      </c>
      <c r="AD920" s="10">
        <v>0</v>
      </c>
      <c r="AE920" s="10">
        <v>150</v>
      </c>
      <c r="AF920" s="10">
        <v>0</v>
      </c>
      <c r="AG920" s="10">
        <v>0</v>
      </c>
      <c r="AH920" s="10">
        <v>0</v>
      </c>
      <c r="AI920" s="10">
        <v>0</v>
      </c>
      <c r="AJ920" s="3"/>
      <c r="AK920" s="10">
        <v>0</v>
      </c>
      <c r="AL920" s="10">
        <v>0</v>
      </c>
      <c r="AM920" s="3"/>
      <c r="AN920" s="10">
        <v>0</v>
      </c>
      <c r="AO920" s="10">
        <v>0</v>
      </c>
      <c r="AP920" s="10">
        <v>0</v>
      </c>
      <c r="AQ920" s="10">
        <v>0</v>
      </c>
      <c r="AR920" s="10">
        <v>0</v>
      </c>
      <c r="AS920" s="10">
        <v>0</v>
      </c>
      <c r="AT920" s="10">
        <v>0</v>
      </c>
      <c r="AU920" s="10">
        <v>0</v>
      </c>
      <c r="AV920" s="10">
        <v>0</v>
      </c>
      <c r="AW920" s="10">
        <v>0</v>
      </c>
      <c r="AX920" s="10">
        <v>0</v>
      </c>
      <c r="AY920" s="3"/>
      <c r="AZ920" s="10">
        <v>6000</v>
      </c>
      <c r="BA920" s="10">
        <v>6000</v>
      </c>
      <c r="BB920" s="10">
        <v>0</v>
      </c>
      <c r="BC920" s="10">
        <v>0</v>
      </c>
      <c r="BD920" s="10">
        <v>0</v>
      </c>
      <c r="BE920" s="10">
        <v>250</v>
      </c>
      <c r="BF920" s="3"/>
      <c r="BG920" s="10">
        <v>1000</v>
      </c>
      <c r="BH920" s="10">
        <v>5000</v>
      </c>
      <c r="BI920" s="3"/>
      <c r="BJ920" s="21">
        <v>1</v>
      </c>
      <c r="BK920" s="65">
        <v>0</v>
      </c>
      <c r="BL920" s="65">
        <v>0</v>
      </c>
      <c r="BM920" s="6">
        <f t="shared" si="3336"/>
        <v>118.25000000000001</v>
      </c>
      <c r="BN920" s="8">
        <f t="shared" si="3337"/>
        <v>149.0819326565707</v>
      </c>
      <c r="BO920" s="12">
        <f t="shared" si="3556"/>
        <v>132.77401303206696</v>
      </c>
      <c r="BP920" s="50">
        <f>(1-'#Constant'!$A$3)/($J920*'#Constant'!$B$3/'#Constant'!$C$3^($D920-1)+1)+'#Constant'!$A$3</f>
        <v>0.93162790697674425</v>
      </c>
      <c r="BQ920" s="4">
        <f t="shared" si="3338"/>
        <v>149.0819326565707</v>
      </c>
      <c r="BR920" s="50">
        <f>(1-'#Constant'!$A$3)/($K920*'#Constant'!$B$3/'#Constant'!$C$3^($D920-1)+1)+'#Constant'!$A$3</f>
        <v>0.93162790697674425</v>
      </c>
      <c r="BS920" s="4">
        <f t="shared" si="3339"/>
        <v>149.0819326565707</v>
      </c>
      <c r="BT920">
        <f>BO920/$BO$4*100</f>
        <v>100.91327609170268</v>
      </c>
    </row>
    <row r="921" spans="1:72" s="13" customFormat="1" ht="17.25" thickBot="1" x14ac:dyDescent="0.35">
      <c r="B921" s="20"/>
      <c r="D921" s="14">
        <v>1</v>
      </c>
      <c r="E921" s="14">
        <v>1</v>
      </c>
      <c r="F921" s="19">
        <v>1</v>
      </c>
      <c r="G921" s="15">
        <f t="shared" ref="G921:H921" si="3581">G920</f>
        <v>100</v>
      </c>
      <c r="H921" s="15">
        <f t="shared" si="3581"/>
        <v>100</v>
      </c>
      <c r="I921" s="15">
        <v>2500</v>
      </c>
      <c r="J921" s="15">
        <v>25</v>
      </c>
      <c r="K921" s="15">
        <v>25</v>
      </c>
      <c r="L921" s="16"/>
      <c r="M921" s="15">
        <f t="shared" ref="M921:V921" si="3582">M920</f>
        <v>100</v>
      </c>
      <c r="N921" s="15">
        <f t="shared" si="3582"/>
        <v>0</v>
      </c>
      <c r="O921" s="15">
        <f t="shared" si="3582"/>
        <v>0</v>
      </c>
      <c r="P921" s="15">
        <v>100</v>
      </c>
      <c r="Q921" s="15">
        <f t="shared" si="3582"/>
        <v>0</v>
      </c>
      <c r="R921" s="15">
        <f t="shared" si="3582"/>
        <v>0</v>
      </c>
      <c r="S921" s="15">
        <f t="shared" si="3582"/>
        <v>0</v>
      </c>
      <c r="T921" s="15">
        <f t="shared" si="3582"/>
        <v>150</v>
      </c>
      <c r="U921" s="15">
        <f t="shared" si="3582"/>
        <v>0</v>
      </c>
      <c r="V921" s="15">
        <f t="shared" si="3582"/>
        <v>0</v>
      </c>
      <c r="W921" s="16"/>
      <c r="X921" s="15">
        <f t="shared" ref="X921:AB921" si="3583">X920</f>
        <v>100</v>
      </c>
      <c r="Y921" s="15">
        <f>Y920</f>
        <v>0</v>
      </c>
      <c r="Z921" s="15">
        <f>Z920</f>
        <v>0</v>
      </c>
      <c r="AA921" s="15">
        <v>100</v>
      </c>
      <c r="AB921" s="15">
        <f t="shared" si="3583"/>
        <v>0</v>
      </c>
      <c r="AC921" s="15">
        <f t="shared" ref="AC921:AI921" si="3584">AC920</f>
        <v>0</v>
      </c>
      <c r="AD921" s="15">
        <f t="shared" si="3584"/>
        <v>0</v>
      </c>
      <c r="AE921" s="15">
        <f t="shared" si="3584"/>
        <v>150</v>
      </c>
      <c r="AF921" s="15">
        <f t="shared" si="3584"/>
        <v>0</v>
      </c>
      <c r="AG921" s="15">
        <f t="shared" si="3584"/>
        <v>0</v>
      </c>
      <c r="AH921" s="15">
        <f t="shared" si="3584"/>
        <v>0</v>
      </c>
      <c r="AI921" s="15">
        <f t="shared" si="3584"/>
        <v>0</v>
      </c>
      <c r="AJ921" s="17"/>
      <c r="AK921" s="15">
        <f>AK920</f>
        <v>0</v>
      </c>
      <c r="AL921" s="15">
        <f>AL920</f>
        <v>0</v>
      </c>
      <c r="AM921" s="17"/>
      <c r="AN921" s="15">
        <f t="shared" ref="AN921:AX921" si="3585">AN920</f>
        <v>0</v>
      </c>
      <c r="AO921" s="15">
        <f t="shared" si="3585"/>
        <v>0</v>
      </c>
      <c r="AP921" s="15">
        <f t="shared" si="3585"/>
        <v>0</v>
      </c>
      <c r="AQ921" s="15">
        <f t="shared" si="3585"/>
        <v>0</v>
      </c>
      <c r="AR921" s="15">
        <f t="shared" si="3585"/>
        <v>0</v>
      </c>
      <c r="AS921" s="15">
        <f t="shared" si="3585"/>
        <v>0</v>
      </c>
      <c r="AT921" s="15">
        <f t="shared" si="3585"/>
        <v>0</v>
      </c>
      <c r="AU921" s="15">
        <f t="shared" si="3585"/>
        <v>0</v>
      </c>
      <c r="AV921" s="15">
        <f t="shared" si="3585"/>
        <v>0</v>
      </c>
      <c r="AW921" s="15">
        <f t="shared" si="3585"/>
        <v>0</v>
      </c>
      <c r="AX921" s="15">
        <f t="shared" si="3585"/>
        <v>0</v>
      </c>
      <c r="AY921" s="17"/>
      <c r="AZ921" s="15">
        <f t="shared" ref="AZ921:BD921" si="3586">AZ920</f>
        <v>6000</v>
      </c>
      <c r="BA921" s="15">
        <f t="shared" si="3586"/>
        <v>6000</v>
      </c>
      <c r="BB921" s="15">
        <v>0</v>
      </c>
      <c r="BC921" s="15">
        <f t="shared" si="3586"/>
        <v>0</v>
      </c>
      <c r="BD921" s="15">
        <f t="shared" si="3586"/>
        <v>0</v>
      </c>
      <c r="BE921" s="15">
        <f t="shared" ref="BE921" si="3587">BE920</f>
        <v>250</v>
      </c>
      <c r="BF921" s="17"/>
      <c r="BG921" s="15">
        <f t="shared" ref="BG921:BH921" si="3588">BG920</f>
        <v>1000</v>
      </c>
      <c r="BH921" s="15">
        <f t="shared" si="3588"/>
        <v>5000</v>
      </c>
      <c r="BI921" s="17"/>
      <c r="BJ921" s="22">
        <f>G921/G920</f>
        <v>1</v>
      </c>
      <c r="BK921" s="65">
        <f>BK920</f>
        <v>0</v>
      </c>
      <c r="BL921" s="65">
        <f>BL920</f>
        <v>0</v>
      </c>
      <c r="BM921" s="6">
        <f t="shared" si="3336"/>
        <v>118.25000000000001</v>
      </c>
      <c r="BN921" s="8">
        <f t="shared" si="3337"/>
        <v>149.0819326565707</v>
      </c>
      <c r="BO921" s="12">
        <f t="shared" si="3556"/>
        <v>132.77401303206696</v>
      </c>
      <c r="BP921" s="50">
        <f>(1-'#Constant'!$A$3)/($J921*'#Constant'!$B$3/'#Constant'!$C$3^($D921-1)+1)+'#Constant'!$A$3</f>
        <v>0.93162790697674425</v>
      </c>
      <c r="BQ921" s="4">
        <f t="shared" si="3338"/>
        <v>149.0819326565707</v>
      </c>
      <c r="BR921" s="50">
        <f>(1-'#Constant'!$A$3)/($K921*'#Constant'!$B$3/'#Constant'!$C$3^($D921-1)+1)+'#Constant'!$A$3</f>
        <v>0.93162790697674425</v>
      </c>
      <c r="BS921" s="4">
        <f t="shared" si="3339"/>
        <v>149.0819326565707</v>
      </c>
      <c r="BT921"/>
    </row>
    <row r="922" spans="1:72" x14ac:dyDescent="0.3">
      <c r="A922">
        <v>12101</v>
      </c>
      <c r="B922" s="18" t="str">
        <f>VLOOKUP(CONCATENATE("CREATURE_NAME_",A922),[1]Localization_Hero!$A:$E,2,FALSE)</f>
        <v>다크엘프 검사단장</v>
      </c>
      <c r="C922" t="s">
        <v>77</v>
      </c>
      <c r="D922">
        <v>1</v>
      </c>
      <c r="E922">
        <v>1</v>
      </c>
      <c r="F922" s="18">
        <v>1</v>
      </c>
      <c r="G922" s="10">
        <v>100</v>
      </c>
      <c r="H922" s="10">
        <v>100</v>
      </c>
      <c r="I922" s="10">
        <v>2500</v>
      </c>
      <c r="J922" s="10">
        <v>25</v>
      </c>
      <c r="K922" s="10">
        <v>25</v>
      </c>
      <c r="L922" s="2"/>
      <c r="M922" s="10">
        <v>100</v>
      </c>
      <c r="N922" s="10">
        <v>0</v>
      </c>
      <c r="O922" s="10">
        <v>0</v>
      </c>
      <c r="P922" s="10">
        <v>100</v>
      </c>
      <c r="Q922" s="10">
        <v>0</v>
      </c>
      <c r="R922" s="10">
        <v>0</v>
      </c>
      <c r="S922" s="10">
        <v>0</v>
      </c>
      <c r="T922" s="10">
        <v>150</v>
      </c>
      <c r="U922" s="10">
        <v>0</v>
      </c>
      <c r="V922" s="10">
        <v>0</v>
      </c>
      <c r="W922" s="2"/>
      <c r="X922" s="10">
        <v>100</v>
      </c>
      <c r="Y922" s="10">
        <v>0</v>
      </c>
      <c r="Z922" s="10">
        <v>0</v>
      </c>
      <c r="AA922" s="10">
        <v>100</v>
      </c>
      <c r="AB922" s="10">
        <v>0</v>
      </c>
      <c r="AC922" s="10">
        <v>0</v>
      </c>
      <c r="AD922" s="10">
        <v>0</v>
      </c>
      <c r="AE922" s="10">
        <v>150</v>
      </c>
      <c r="AF922" s="10">
        <v>0</v>
      </c>
      <c r="AG922" s="10">
        <v>0</v>
      </c>
      <c r="AH922" s="10">
        <v>0</v>
      </c>
      <c r="AI922" s="10">
        <v>0</v>
      </c>
      <c r="AJ922" s="3"/>
      <c r="AK922" s="10">
        <v>0</v>
      </c>
      <c r="AL922" s="10">
        <v>0</v>
      </c>
      <c r="AM922" s="3"/>
      <c r="AN922" s="10">
        <v>0</v>
      </c>
      <c r="AO922" s="10">
        <v>0</v>
      </c>
      <c r="AP922" s="10">
        <v>0</v>
      </c>
      <c r="AQ922" s="10">
        <v>0</v>
      </c>
      <c r="AR922" s="10">
        <v>0</v>
      </c>
      <c r="AS922" s="10">
        <v>0</v>
      </c>
      <c r="AT922" s="10">
        <v>0</v>
      </c>
      <c r="AU922" s="10">
        <v>0</v>
      </c>
      <c r="AV922" s="10">
        <v>0</v>
      </c>
      <c r="AW922" s="10">
        <v>0</v>
      </c>
      <c r="AX922" s="10">
        <v>0</v>
      </c>
      <c r="AY922" s="3"/>
      <c r="AZ922" s="10">
        <v>6000</v>
      </c>
      <c r="BA922" s="10">
        <v>6000</v>
      </c>
      <c r="BB922" s="10">
        <v>0</v>
      </c>
      <c r="BC922" s="10">
        <v>0</v>
      </c>
      <c r="BD922" s="10">
        <v>0</v>
      </c>
      <c r="BE922" s="10">
        <v>250</v>
      </c>
      <c r="BF922" s="3"/>
      <c r="BG922" s="10">
        <v>1000</v>
      </c>
      <c r="BH922" s="10">
        <v>5000</v>
      </c>
      <c r="BI922" s="3"/>
      <c r="BJ922" s="21">
        <v>1</v>
      </c>
      <c r="BK922" s="65">
        <v>0</v>
      </c>
      <c r="BL922" s="65">
        <v>0</v>
      </c>
      <c r="BM922" s="6">
        <f t="shared" si="3336"/>
        <v>118.25000000000001</v>
      </c>
      <c r="BN922" s="8">
        <f t="shared" si="3337"/>
        <v>149.0819326565707</v>
      </c>
      <c r="BO922" s="12">
        <f t="shared" si="3556"/>
        <v>132.77401303206696</v>
      </c>
      <c r="BP922" s="50">
        <f>(1-'#Constant'!$A$3)/($J922*'#Constant'!$B$3/'#Constant'!$C$3^($D922-1)+1)+'#Constant'!$A$3</f>
        <v>0.93162790697674425</v>
      </c>
      <c r="BQ922" s="4">
        <f t="shared" si="3338"/>
        <v>149.0819326565707</v>
      </c>
      <c r="BR922" s="50">
        <f>(1-'#Constant'!$A$3)/($K922*'#Constant'!$B$3/'#Constant'!$C$3^($D922-1)+1)+'#Constant'!$A$3</f>
        <v>0.93162790697674425</v>
      </c>
      <c r="BS922" s="4">
        <f t="shared" si="3339"/>
        <v>149.0819326565707</v>
      </c>
      <c r="BT922">
        <f>BO922/$BO$4*100</f>
        <v>100.91327609170268</v>
      </c>
    </row>
    <row r="923" spans="1:72" s="13" customFormat="1" ht="17.25" thickBot="1" x14ac:dyDescent="0.35">
      <c r="B923" s="20"/>
      <c r="D923" s="14">
        <v>1</v>
      </c>
      <c r="E923" s="14">
        <v>1</v>
      </c>
      <c r="F923" s="19">
        <v>1</v>
      </c>
      <c r="G923" s="15">
        <f t="shared" ref="G923:H923" si="3589">G922</f>
        <v>100</v>
      </c>
      <c r="H923" s="15">
        <f t="shared" si="3589"/>
        <v>100</v>
      </c>
      <c r="I923" s="15">
        <v>2500</v>
      </c>
      <c r="J923" s="15">
        <v>25</v>
      </c>
      <c r="K923" s="15">
        <v>25</v>
      </c>
      <c r="L923" s="16"/>
      <c r="M923" s="15">
        <f>M922</f>
        <v>100</v>
      </c>
      <c r="N923" s="15">
        <f>N922</f>
        <v>0</v>
      </c>
      <c r="O923" s="15">
        <f>O922</f>
        <v>0</v>
      </c>
      <c r="P923" s="15">
        <v>100</v>
      </c>
      <c r="Q923" s="15">
        <f t="shared" ref="Q923" si="3590">Q922</f>
        <v>0</v>
      </c>
      <c r="R923" s="15">
        <f>R922</f>
        <v>0</v>
      </c>
      <c r="S923" s="15">
        <f>S922</f>
        <v>0</v>
      </c>
      <c r="T923" s="15">
        <f>T922</f>
        <v>150</v>
      </c>
      <c r="U923" s="15">
        <f>U922</f>
        <v>0</v>
      </c>
      <c r="V923" s="15">
        <f>V922</f>
        <v>0</v>
      </c>
      <c r="W923" s="16"/>
      <c r="X923" s="15">
        <f>X922</f>
        <v>100</v>
      </c>
      <c r="Y923" s="15">
        <f>Y922</f>
        <v>0</v>
      </c>
      <c r="Z923" s="15">
        <f>Z922</f>
        <v>0</v>
      </c>
      <c r="AA923" s="15">
        <v>100</v>
      </c>
      <c r="AB923" s="15">
        <f t="shared" ref="AB923" si="3591">AB922</f>
        <v>0</v>
      </c>
      <c r="AC923" s="15">
        <f t="shared" ref="AC923:AI923" si="3592">AC922</f>
        <v>0</v>
      </c>
      <c r="AD923" s="15">
        <f t="shared" si="3592"/>
        <v>0</v>
      </c>
      <c r="AE923" s="15">
        <f t="shared" si="3592"/>
        <v>150</v>
      </c>
      <c r="AF923" s="15">
        <f t="shared" si="3592"/>
        <v>0</v>
      </c>
      <c r="AG923" s="15">
        <f t="shared" si="3592"/>
        <v>0</v>
      </c>
      <c r="AH923" s="15">
        <f t="shared" si="3592"/>
        <v>0</v>
      </c>
      <c r="AI923" s="15">
        <f t="shared" si="3592"/>
        <v>0</v>
      </c>
      <c r="AJ923" s="17"/>
      <c r="AK923" s="15">
        <f>AK922</f>
        <v>0</v>
      </c>
      <c r="AL923" s="15">
        <f>AL922</f>
        <v>0</v>
      </c>
      <c r="AM923" s="17"/>
      <c r="AN923" s="15">
        <f t="shared" ref="AN923:AX923" si="3593">AN922</f>
        <v>0</v>
      </c>
      <c r="AO923" s="15">
        <f t="shared" si="3593"/>
        <v>0</v>
      </c>
      <c r="AP923" s="15">
        <f t="shared" si="3593"/>
        <v>0</v>
      </c>
      <c r="AQ923" s="15">
        <f t="shared" si="3593"/>
        <v>0</v>
      </c>
      <c r="AR923" s="15">
        <f t="shared" si="3593"/>
        <v>0</v>
      </c>
      <c r="AS923" s="15">
        <f t="shared" si="3593"/>
        <v>0</v>
      </c>
      <c r="AT923" s="15">
        <f t="shared" si="3593"/>
        <v>0</v>
      </c>
      <c r="AU923" s="15">
        <f t="shared" si="3593"/>
        <v>0</v>
      </c>
      <c r="AV923" s="15">
        <f t="shared" si="3593"/>
        <v>0</v>
      </c>
      <c r="AW923" s="15">
        <f t="shared" si="3593"/>
        <v>0</v>
      </c>
      <c r="AX923" s="15">
        <f t="shared" si="3593"/>
        <v>0</v>
      </c>
      <c r="AY923" s="17"/>
      <c r="AZ923" s="15">
        <f t="shared" ref="AZ923:BD923" si="3594">AZ922</f>
        <v>6000</v>
      </c>
      <c r="BA923" s="15">
        <f t="shared" si="3594"/>
        <v>6000</v>
      </c>
      <c r="BB923" s="15">
        <v>0</v>
      </c>
      <c r="BC923" s="15">
        <f t="shared" si="3594"/>
        <v>0</v>
      </c>
      <c r="BD923" s="15">
        <f t="shared" si="3594"/>
        <v>0</v>
      </c>
      <c r="BE923" s="15">
        <f t="shared" ref="BE923" si="3595">BE922</f>
        <v>250</v>
      </c>
      <c r="BF923" s="17"/>
      <c r="BG923" s="15">
        <f t="shared" ref="BG923:BH923" si="3596">BG922</f>
        <v>1000</v>
      </c>
      <c r="BH923" s="15">
        <f t="shared" si="3596"/>
        <v>5000</v>
      </c>
      <c r="BI923" s="17"/>
      <c r="BJ923" s="22">
        <f>G923/G922</f>
        <v>1</v>
      </c>
      <c r="BK923" s="65">
        <f t="shared" ref="BK923:BL923" si="3597">BK922</f>
        <v>0</v>
      </c>
      <c r="BL923" s="65">
        <f t="shared" si="3597"/>
        <v>0</v>
      </c>
      <c r="BM923" s="6">
        <f t="shared" si="3336"/>
        <v>118.25000000000001</v>
      </c>
      <c r="BN923" s="8">
        <f t="shared" si="3337"/>
        <v>149.0819326565707</v>
      </c>
      <c r="BO923" s="12">
        <f t="shared" si="3556"/>
        <v>132.77401303206696</v>
      </c>
      <c r="BP923" s="50">
        <f>(1-'#Constant'!$A$3)/($J923*'#Constant'!$B$3/'#Constant'!$C$3^($D923-1)+1)+'#Constant'!$A$3</f>
        <v>0.93162790697674425</v>
      </c>
      <c r="BQ923" s="4">
        <f t="shared" si="3338"/>
        <v>149.0819326565707</v>
      </c>
      <c r="BR923" s="50">
        <f>(1-'#Constant'!$A$3)/($K923*'#Constant'!$B$3/'#Constant'!$C$3^($D923-1)+1)+'#Constant'!$A$3</f>
        <v>0.93162790697674425</v>
      </c>
      <c r="BS923" s="4">
        <f t="shared" si="3339"/>
        <v>149.0819326565707</v>
      </c>
      <c r="BT923"/>
    </row>
    <row r="924" spans="1:72" x14ac:dyDescent="0.3">
      <c r="A924">
        <v>12102</v>
      </c>
      <c r="B924" s="18" t="str">
        <f>VLOOKUP(CONCATENATE("CREATURE_NAME_",A924),[1]Localization_Hero!$A:$E,2,FALSE)</f>
        <v>다크엘프 궁수단장</v>
      </c>
      <c r="C924" t="s">
        <v>82</v>
      </c>
      <c r="D924">
        <v>1</v>
      </c>
      <c r="E924">
        <v>1</v>
      </c>
      <c r="F924" s="18">
        <v>1</v>
      </c>
      <c r="G924" s="10">
        <v>100</v>
      </c>
      <c r="H924" s="10">
        <v>100</v>
      </c>
      <c r="I924" s="10">
        <v>2500</v>
      </c>
      <c r="J924" s="10">
        <v>25</v>
      </c>
      <c r="K924" s="10">
        <v>25</v>
      </c>
      <c r="L924" s="2"/>
      <c r="M924" s="10">
        <v>100</v>
      </c>
      <c r="N924" s="10">
        <v>0</v>
      </c>
      <c r="O924" s="10">
        <v>0</v>
      </c>
      <c r="P924" s="10">
        <v>100</v>
      </c>
      <c r="Q924" s="10">
        <v>0</v>
      </c>
      <c r="R924" s="10">
        <v>0</v>
      </c>
      <c r="S924" s="10">
        <v>0</v>
      </c>
      <c r="T924" s="10">
        <v>150</v>
      </c>
      <c r="U924" s="10">
        <v>0</v>
      </c>
      <c r="V924" s="10">
        <v>0</v>
      </c>
      <c r="W924" s="2"/>
      <c r="X924" s="10">
        <v>100</v>
      </c>
      <c r="Y924" s="10">
        <v>0</v>
      </c>
      <c r="Z924" s="10">
        <v>0</v>
      </c>
      <c r="AA924" s="10">
        <v>100</v>
      </c>
      <c r="AB924" s="10">
        <v>0</v>
      </c>
      <c r="AC924" s="10">
        <v>0</v>
      </c>
      <c r="AD924" s="10">
        <v>0</v>
      </c>
      <c r="AE924" s="10">
        <v>150</v>
      </c>
      <c r="AF924" s="10">
        <v>0</v>
      </c>
      <c r="AG924" s="10">
        <v>0</v>
      </c>
      <c r="AH924" s="10">
        <v>0</v>
      </c>
      <c r="AI924" s="10">
        <v>0</v>
      </c>
      <c r="AJ924" s="3"/>
      <c r="AK924" s="10">
        <v>0</v>
      </c>
      <c r="AL924" s="10">
        <v>0</v>
      </c>
      <c r="AM924" s="3"/>
      <c r="AN924" s="10">
        <v>0</v>
      </c>
      <c r="AO924" s="10">
        <v>0</v>
      </c>
      <c r="AP924" s="10">
        <v>0</v>
      </c>
      <c r="AQ924" s="10">
        <v>0</v>
      </c>
      <c r="AR924" s="10">
        <v>0</v>
      </c>
      <c r="AS924" s="10">
        <v>0</v>
      </c>
      <c r="AT924" s="10">
        <v>0</v>
      </c>
      <c r="AU924" s="10">
        <v>0</v>
      </c>
      <c r="AV924" s="10">
        <v>0</v>
      </c>
      <c r="AW924" s="10">
        <v>0</v>
      </c>
      <c r="AX924" s="10">
        <v>0</v>
      </c>
      <c r="AY924" s="3"/>
      <c r="AZ924" s="10">
        <v>6000</v>
      </c>
      <c r="BA924" s="10">
        <v>6000</v>
      </c>
      <c r="BB924" s="10">
        <v>0</v>
      </c>
      <c r="BC924" s="10">
        <v>0</v>
      </c>
      <c r="BD924" s="10">
        <v>0</v>
      </c>
      <c r="BE924" s="10">
        <v>250</v>
      </c>
      <c r="BF924" s="3"/>
      <c r="BG924" s="10">
        <v>1000</v>
      </c>
      <c r="BH924" s="10">
        <v>5000</v>
      </c>
      <c r="BI924" s="3"/>
      <c r="BJ924" s="21">
        <v>1</v>
      </c>
      <c r="BK924" s="65">
        <v>0</v>
      </c>
      <c r="BL924" s="65">
        <v>0</v>
      </c>
      <c r="BM924" s="6">
        <f t="shared" si="3336"/>
        <v>118.25000000000001</v>
      </c>
      <c r="BN924" s="8">
        <f t="shared" si="3337"/>
        <v>149.0819326565707</v>
      </c>
      <c r="BO924" s="12">
        <f t="shared" si="3556"/>
        <v>132.77401303206696</v>
      </c>
      <c r="BP924" s="50">
        <f>(1-'#Constant'!$A$3)/($J924*'#Constant'!$B$3/'#Constant'!$C$3^($D924-1)+1)+'#Constant'!$A$3</f>
        <v>0.93162790697674425</v>
      </c>
      <c r="BQ924" s="4">
        <f t="shared" si="3338"/>
        <v>149.0819326565707</v>
      </c>
      <c r="BR924" s="50">
        <f>(1-'#Constant'!$A$3)/($K924*'#Constant'!$B$3/'#Constant'!$C$3^($D924-1)+1)+'#Constant'!$A$3</f>
        <v>0.93162790697674425</v>
      </c>
      <c r="BS924" s="4">
        <f t="shared" si="3339"/>
        <v>149.0819326565707</v>
      </c>
      <c r="BT924">
        <f>BO924/$BO$4*100</f>
        <v>100.91327609170268</v>
      </c>
    </row>
    <row r="925" spans="1:72" s="13" customFormat="1" ht="17.25" thickBot="1" x14ac:dyDescent="0.35">
      <c r="B925" s="20"/>
      <c r="D925" s="14">
        <v>1</v>
      </c>
      <c r="E925" s="14">
        <v>1</v>
      </c>
      <c r="F925" s="19">
        <v>1</v>
      </c>
      <c r="G925" s="15">
        <f t="shared" ref="G925:H925" si="3598">G924</f>
        <v>100</v>
      </c>
      <c r="H925" s="15">
        <f t="shared" si="3598"/>
        <v>100</v>
      </c>
      <c r="I925" s="15">
        <v>2500</v>
      </c>
      <c r="J925" s="15">
        <v>25</v>
      </c>
      <c r="K925" s="15">
        <v>25</v>
      </c>
      <c r="L925" s="16"/>
      <c r="M925" s="15">
        <f t="shared" ref="M925:S925" si="3599">M924</f>
        <v>100</v>
      </c>
      <c r="N925" s="15">
        <f t="shared" si="3599"/>
        <v>0</v>
      </c>
      <c r="O925" s="15">
        <f t="shared" si="3599"/>
        <v>0</v>
      </c>
      <c r="P925" s="15">
        <v>100</v>
      </c>
      <c r="Q925" s="15">
        <f t="shared" si="3599"/>
        <v>0</v>
      </c>
      <c r="R925" s="15">
        <f t="shared" si="3599"/>
        <v>0</v>
      </c>
      <c r="S925" s="15">
        <f t="shared" si="3599"/>
        <v>0</v>
      </c>
      <c r="T925" s="15">
        <f t="shared" ref="T925" si="3600">T924</f>
        <v>150</v>
      </c>
      <c r="U925" s="15">
        <f>U924</f>
        <v>0</v>
      </c>
      <c r="V925" s="15">
        <f>V924</f>
        <v>0</v>
      </c>
      <c r="W925" s="16"/>
      <c r="X925" s="15">
        <f>X924</f>
        <v>100</v>
      </c>
      <c r="Y925" s="15">
        <f>Y924</f>
        <v>0</v>
      </c>
      <c r="Z925" s="15">
        <f>Z924</f>
        <v>0</v>
      </c>
      <c r="AA925" s="15">
        <v>100</v>
      </c>
      <c r="AB925" s="15">
        <f>AB924</f>
        <v>0</v>
      </c>
      <c r="AC925" s="15">
        <f>AC924</f>
        <v>0</v>
      </c>
      <c r="AD925" s="15">
        <f>AD924</f>
        <v>0</v>
      </c>
      <c r="AE925" s="15">
        <f t="shared" ref="AE925" si="3601">AE924</f>
        <v>150</v>
      </c>
      <c r="AF925" s="15">
        <f>AF924</f>
        <v>0</v>
      </c>
      <c r="AG925" s="15">
        <f>AG924</f>
        <v>0</v>
      </c>
      <c r="AH925" s="15">
        <f>AH924</f>
        <v>0</v>
      </c>
      <c r="AI925" s="15">
        <f>AI924</f>
        <v>0</v>
      </c>
      <c r="AJ925" s="17"/>
      <c r="AK925" s="15">
        <f>AK924</f>
        <v>0</v>
      </c>
      <c r="AL925" s="15">
        <f>AL924</f>
        <v>0</v>
      </c>
      <c r="AM925" s="17"/>
      <c r="AN925" s="15">
        <f t="shared" ref="AN925:AX925" si="3602">AN924</f>
        <v>0</v>
      </c>
      <c r="AO925" s="15">
        <f t="shared" si="3602"/>
        <v>0</v>
      </c>
      <c r="AP925" s="15">
        <f t="shared" si="3602"/>
        <v>0</v>
      </c>
      <c r="AQ925" s="15">
        <f t="shared" si="3602"/>
        <v>0</v>
      </c>
      <c r="AR925" s="15">
        <f t="shared" si="3602"/>
        <v>0</v>
      </c>
      <c r="AS925" s="15">
        <f t="shared" si="3602"/>
        <v>0</v>
      </c>
      <c r="AT925" s="15">
        <f t="shared" si="3602"/>
        <v>0</v>
      </c>
      <c r="AU925" s="15">
        <f t="shared" si="3602"/>
        <v>0</v>
      </c>
      <c r="AV925" s="15">
        <f t="shared" si="3602"/>
        <v>0</v>
      </c>
      <c r="AW925" s="15">
        <f t="shared" si="3602"/>
        <v>0</v>
      </c>
      <c r="AX925" s="15">
        <f t="shared" si="3602"/>
        <v>0</v>
      </c>
      <c r="AY925" s="17"/>
      <c r="AZ925" s="15">
        <f t="shared" ref="AZ925:BD925" si="3603">AZ924</f>
        <v>6000</v>
      </c>
      <c r="BA925" s="15">
        <f t="shared" si="3603"/>
        <v>6000</v>
      </c>
      <c r="BB925" s="15">
        <v>0</v>
      </c>
      <c r="BC925" s="15">
        <f t="shared" si="3603"/>
        <v>0</v>
      </c>
      <c r="BD925" s="15">
        <f t="shared" si="3603"/>
        <v>0</v>
      </c>
      <c r="BE925" s="15">
        <f t="shared" ref="BE925" si="3604">BE924</f>
        <v>250</v>
      </c>
      <c r="BF925" s="17"/>
      <c r="BG925" s="15">
        <f t="shared" ref="BG925:BH925" si="3605">BG924</f>
        <v>1000</v>
      </c>
      <c r="BH925" s="15">
        <f t="shared" si="3605"/>
        <v>5000</v>
      </c>
      <c r="BI925" s="17"/>
      <c r="BJ925" s="22">
        <f>G925/G924</f>
        <v>1</v>
      </c>
      <c r="BK925" s="65">
        <f t="shared" ref="BK925:BL925" si="3606">BK924</f>
        <v>0</v>
      </c>
      <c r="BL925" s="65">
        <f t="shared" si="3606"/>
        <v>0</v>
      </c>
      <c r="BM925" s="6">
        <f t="shared" si="3336"/>
        <v>118.25000000000001</v>
      </c>
      <c r="BN925" s="8">
        <f t="shared" si="3337"/>
        <v>149.0819326565707</v>
      </c>
      <c r="BO925" s="12">
        <f t="shared" si="3556"/>
        <v>132.77401303206696</v>
      </c>
      <c r="BP925" s="50">
        <f>(1-'#Constant'!$A$3)/($J925*'#Constant'!$B$3/'#Constant'!$C$3^($D925-1)+1)+'#Constant'!$A$3</f>
        <v>0.93162790697674425</v>
      </c>
      <c r="BQ925" s="4">
        <f t="shared" si="3338"/>
        <v>149.0819326565707</v>
      </c>
      <c r="BR925" s="50">
        <f>(1-'#Constant'!$A$3)/($K925*'#Constant'!$B$3/'#Constant'!$C$3^($D925-1)+1)+'#Constant'!$A$3</f>
        <v>0.93162790697674425</v>
      </c>
      <c r="BS925" s="4">
        <f t="shared" si="3339"/>
        <v>149.0819326565707</v>
      </c>
      <c r="BT925"/>
    </row>
    <row r="926" spans="1:72" x14ac:dyDescent="0.3">
      <c r="A926">
        <v>12104</v>
      </c>
      <c r="B926" s="18" t="str">
        <f>VLOOKUP(CONCATENATE("CREATURE_NAME_",A926),[1]Localization_Hero!$A:$E,2,FALSE)</f>
        <v>다크엘프 마법사단장</v>
      </c>
      <c r="C926" t="s">
        <v>79</v>
      </c>
      <c r="D926">
        <v>1</v>
      </c>
      <c r="E926">
        <v>1</v>
      </c>
      <c r="F926" s="18">
        <v>1</v>
      </c>
      <c r="G926" s="10">
        <v>100</v>
      </c>
      <c r="H926" s="10">
        <v>100</v>
      </c>
      <c r="I926" s="10">
        <v>2500</v>
      </c>
      <c r="J926" s="10">
        <v>25</v>
      </c>
      <c r="K926" s="10">
        <v>25</v>
      </c>
      <c r="L926" s="2"/>
      <c r="M926" s="10">
        <v>100</v>
      </c>
      <c r="N926" s="10">
        <v>0</v>
      </c>
      <c r="O926" s="10">
        <v>0</v>
      </c>
      <c r="P926" s="10">
        <v>100</v>
      </c>
      <c r="Q926" s="10">
        <v>0</v>
      </c>
      <c r="R926" s="10">
        <v>0</v>
      </c>
      <c r="S926" s="10">
        <v>0</v>
      </c>
      <c r="T926" s="10">
        <v>150</v>
      </c>
      <c r="U926" s="10">
        <v>0</v>
      </c>
      <c r="V926" s="10">
        <v>0</v>
      </c>
      <c r="W926" s="2"/>
      <c r="X926" s="10">
        <v>100</v>
      </c>
      <c r="Y926" s="10">
        <v>0</v>
      </c>
      <c r="Z926" s="10">
        <v>0</v>
      </c>
      <c r="AA926" s="10">
        <v>100</v>
      </c>
      <c r="AB926" s="10">
        <v>0</v>
      </c>
      <c r="AC926" s="10">
        <v>0</v>
      </c>
      <c r="AD926" s="10">
        <v>0</v>
      </c>
      <c r="AE926" s="10">
        <v>150</v>
      </c>
      <c r="AF926" s="10">
        <v>0</v>
      </c>
      <c r="AG926" s="10">
        <v>0</v>
      </c>
      <c r="AH926" s="10">
        <v>0</v>
      </c>
      <c r="AI926" s="10">
        <v>0</v>
      </c>
      <c r="AJ926" s="3"/>
      <c r="AK926" s="10">
        <v>0</v>
      </c>
      <c r="AL926" s="10">
        <v>0</v>
      </c>
      <c r="AM926" s="3"/>
      <c r="AN926" s="10">
        <v>0</v>
      </c>
      <c r="AO926" s="10">
        <v>0</v>
      </c>
      <c r="AP926" s="10">
        <v>0</v>
      </c>
      <c r="AQ926" s="10">
        <v>0</v>
      </c>
      <c r="AR926" s="10">
        <v>0</v>
      </c>
      <c r="AS926" s="10">
        <v>0</v>
      </c>
      <c r="AT926" s="10">
        <v>0</v>
      </c>
      <c r="AU926" s="10">
        <v>0</v>
      </c>
      <c r="AV926" s="10">
        <v>0</v>
      </c>
      <c r="AW926" s="10">
        <v>0</v>
      </c>
      <c r="AX926" s="10">
        <v>0</v>
      </c>
      <c r="AY926" s="3"/>
      <c r="AZ926" s="10">
        <v>6000</v>
      </c>
      <c r="BA926" s="10">
        <v>6000</v>
      </c>
      <c r="BB926" s="10">
        <v>0</v>
      </c>
      <c r="BC926" s="10">
        <v>0</v>
      </c>
      <c r="BD926" s="10">
        <v>0</v>
      </c>
      <c r="BE926" s="10">
        <v>250</v>
      </c>
      <c r="BF926" s="3"/>
      <c r="BG926" s="10">
        <v>1000</v>
      </c>
      <c r="BH926" s="10">
        <v>5000</v>
      </c>
      <c r="BI926" s="3"/>
      <c r="BJ926" s="21">
        <v>1</v>
      </c>
      <c r="BK926" s="65">
        <v>0</v>
      </c>
      <c r="BL926" s="65">
        <v>0</v>
      </c>
      <c r="BM926" s="6">
        <f t="shared" si="3336"/>
        <v>118.25000000000001</v>
      </c>
      <c r="BN926" s="8">
        <f t="shared" si="3337"/>
        <v>149.0819326565707</v>
      </c>
      <c r="BO926" s="12">
        <f t="shared" si="3556"/>
        <v>132.77401303206696</v>
      </c>
      <c r="BP926" s="50">
        <f>(1-'#Constant'!$A$3)/($J926*'#Constant'!$B$3/'#Constant'!$C$3^($D926-1)+1)+'#Constant'!$A$3</f>
        <v>0.93162790697674425</v>
      </c>
      <c r="BQ926" s="4">
        <f t="shared" si="3338"/>
        <v>149.0819326565707</v>
      </c>
      <c r="BR926" s="50">
        <f>(1-'#Constant'!$A$3)/($K926*'#Constant'!$B$3/'#Constant'!$C$3^($D926-1)+1)+'#Constant'!$A$3</f>
        <v>0.93162790697674425</v>
      </c>
      <c r="BS926" s="4">
        <f t="shared" si="3339"/>
        <v>149.0819326565707</v>
      </c>
      <c r="BT926">
        <f>BO926/$BO$4*100</f>
        <v>100.91327609170268</v>
      </c>
    </row>
    <row r="927" spans="1:72" s="13" customFormat="1" ht="17.25" thickBot="1" x14ac:dyDescent="0.35">
      <c r="B927" s="20"/>
      <c r="D927" s="14">
        <v>1</v>
      </c>
      <c r="E927" s="14">
        <v>1</v>
      </c>
      <c r="F927" s="19">
        <v>1</v>
      </c>
      <c r="G927" s="15">
        <f t="shared" ref="G927:H927" si="3607">G926</f>
        <v>100</v>
      </c>
      <c r="H927" s="15">
        <f t="shared" si="3607"/>
        <v>100</v>
      </c>
      <c r="I927" s="15">
        <v>2500</v>
      </c>
      <c r="J927" s="15">
        <v>25</v>
      </c>
      <c r="K927" s="15">
        <v>25</v>
      </c>
      <c r="L927" s="16"/>
      <c r="M927" s="15">
        <f t="shared" ref="M927:V927" si="3608">M926</f>
        <v>100</v>
      </c>
      <c r="N927" s="15">
        <f t="shared" si="3608"/>
        <v>0</v>
      </c>
      <c r="O927" s="15">
        <f t="shared" si="3608"/>
        <v>0</v>
      </c>
      <c r="P927" s="15">
        <v>100</v>
      </c>
      <c r="Q927" s="15">
        <f t="shared" si="3608"/>
        <v>0</v>
      </c>
      <c r="R927" s="15">
        <f t="shared" si="3608"/>
        <v>0</v>
      </c>
      <c r="S927" s="15">
        <f t="shared" si="3608"/>
        <v>0</v>
      </c>
      <c r="T927" s="15">
        <f t="shared" si="3608"/>
        <v>150</v>
      </c>
      <c r="U927" s="15">
        <f t="shared" si="3608"/>
        <v>0</v>
      </c>
      <c r="V927" s="15">
        <f t="shared" si="3608"/>
        <v>0</v>
      </c>
      <c r="W927" s="16"/>
      <c r="X927" s="15">
        <f t="shared" ref="X927:AB927" si="3609">X926</f>
        <v>100</v>
      </c>
      <c r="Y927" s="15">
        <f>Y926</f>
        <v>0</v>
      </c>
      <c r="Z927" s="15">
        <f>Z926</f>
        <v>0</v>
      </c>
      <c r="AA927" s="15">
        <v>100</v>
      </c>
      <c r="AB927" s="15">
        <f t="shared" si="3609"/>
        <v>0</v>
      </c>
      <c r="AC927" s="15">
        <f t="shared" ref="AC927:AI927" si="3610">AC926</f>
        <v>0</v>
      </c>
      <c r="AD927" s="15">
        <f t="shared" si="3610"/>
        <v>0</v>
      </c>
      <c r="AE927" s="15">
        <f t="shared" si="3610"/>
        <v>150</v>
      </c>
      <c r="AF927" s="15">
        <f t="shared" si="3610"/>
        <v>0</v>
      </c>
      <c r="AG927" s="15">
        <f t="shared" si="3610"/>
        <v>0</v>
      </c>
      <c r="AH927" s="15">
        <f t="shared" si="3610"/>
        <v>0</v>
      </c>
      <c r="AI927" s="15">
        <f t="shared" si="3610"/>
        <v>0</v>
      </c>
      <c r="AJ927" s="17"/>
      <c r="AK927" s="15">
        <f>AK926</f>
        <v>0</v>
      </c>
      <c r="AL927" s="15">
        <f>AL926</f>
        <v>0</v>
      </c>
      <c r="AM927" s="17"/>
      <c r="AN927" s="15">
        <f t="shared" ref="AN927:AX927" si="3611">AN926</f>
        <v>0</v>
      </c>
      <c r="AO927" s="15">
        <f t="shared" si="3611"/>
        <v>0</v>
      </c>
      <c r="AP927" s="15">
        <f t="shared" si="3611"/>
        <v>0</v>
      </c>
      <c r="AQ927" s="15">
        <f t="shared" si="3611"/>
        <v>0</v>
      </c>
      <c r="AR927" s="15">
        <f t="shared" si="3611"/>
        <v>0</v>
      </c>
      <c r="AS927" s="15">
        <f t="shared" si="3611"/>
        <v>0</v>
      </c>
      <c r="AT927" s="15">
        <f t="shared" si="3611"/>
        <v>0</v>
      </c>
      <c r="AU927" s="15">
        <f t="shared" si="3611"/>
        <v>0</v>
      </c>
      <c r="AV927" s="15">
        <f t="shared" si="3611"/>
        <v>0</v>
      </c>
      <c r="AW927" s="15">
        <f t="shared" si="3611"/>
        <v>0</v>
      </c>
      <c r="AX927" s="15">
        <f t="shared" si="3611"/>
        <v>0</v>
      </c>
      <c r="AY927" s="17"/>
      <c r="AZ927" s="15">
        <f t="shared" ref="AZ927:BD927" si="3612">AZ926</f>
        <v>6000</v>
      </c>
      <c r="BA927" s="15">
        <f t="shared" si="3612"/>
        <v>6000</v>
      </c>
      <c r="BB927" s="15">
        <v>0</v>
      </c>
      <c r="BC927" s="15">
        <f t="shared" si="3612"/>
        <v>0</v>
      </c>
      <c r="BD927" s="15">
        <f t="shared" si="3612"/>
        <v>0</v>
      </c>
      <c r="BE927" s="15">
        <f t="shared" ref="BE927" si="3613">BE926</f>
        <v>250</v>
      </c>
      <c r="BF927" s="17"/>
      <c r="BG927" s="15">
        <f t="shared" ref="BG927:BH927" si="3614">BG926</f>
        <v>1000</v>
      </c>
      <c r="BH927" s="15">
        <f t="shared" si="3614"/>
        <v>5000</v>
      </c>
      <c r="BI927" s="17"/>
      <c r="BJ927" s="22">
        <f>G927/G926</f>
        <v>1</v>
      </c>
      <c r="BK927" s="65">
        <f t="shared" ref="BK927:BL927" si="3615">BK926</f>
        <v>0</v>
      </c>
      <c r="BL927" s="65">
        <f t="shared" si="3615"/>
        <v>0</v>
      </c>
      <c r="BM927" s="6">
        <f t="shared" si="3336"/>
        <v>118.25000000000001</v>
      </c>
      <c r="BN927" s="8">
        <f t="shared" si="3337"/>
        <v>149.0819326565707</v>
      </c>
      <c r="BO927" s="12">
        <f t="shared" si="3556"/>
        <v>132.77401303206696</v>
      </c>
      <c r="BP927" s="50">
        <f>(1-'#Constant'!$A$3)/($J927*'#Constant'!$B$3/'#Constant'!$C$3^($D927-1)+1)+'#Constant'!$A$3</f>
        <v>0.93162790697674425</v>
      </c>
      <c r="BQ927" s="4">
        <f t="shared" si="3338"/>
        <v>149.0819326565707</v>
      </c>
      <c r="BR927" s="50">
        <f>(1-'#Constant'!$A$3)/($K927*'#Constant'!$B$3/'#Constant'!$C$3^($D927-1)+1)+'#Constant'!$A$3</f>
        <v>0.93162790697674425</v>
      </c>
      <c r="BS927" s="4">
        <f t="shared" si="3339"/>
        <v>149.0819326565707</v>
      </c>
      <c r="BT927"/>
    </row>
    <row r="928" spans="1:72" x14ac:dyDescent="0.3">
      <c r="A928">
        <v>12801</v>
      </c>
      <c r="B928" s="18" t="str">
        <f>VLOOKUP(CONCATENATE("CREATURE_NAME_",A928),[1]Localization_Hero!$A:$E,2,FALSE)</f>
        <v>토템</v>
      </c>
      <c r="C928" t="s">
        <v>172</v>
      </c>
      <c r="D928">
        <v>1</v>
      </c>
      <c r="E928">
        <v>1</v>
      </c>
      <c r="F928" s="18">
        <v>1</v>
      </c>
      <c r="G928" s="10">
        <v>100</v>
      </c>
      <c r="H928" s="10">
        <v>100</v>
      </c>
      <c r="I928" s="10">
        <v>2500</v>
      </c>
      <c r="J928" s="10">
        <v>25</v>
      </c>
      <c r="K928" s="10">
        <v>25</v>
      </c>
      <c r="L928" s="2"/>
      <c r="M928" s="10">
        <v>100</v>
      </c>
      <c r="N928" s="10">
        <v>0</v>
      </c>
      <c r="O928" s="10">
        <v>0</v>
      </c>
      <c r="P928" s="10">
        <v>100</v>
      </c>
      <c r="Q928" s="10">
        <v>0</v>
      </c>
      <c r="R928" s="10">
        <v>0</v>
      </c>
      <c r="S928" s="10">
        <v>0</v>
      </c>
      <c r="T928" s="10">
        <v>150</v>
      </c>
      <c r="U928" s="10">
        <v>0</v>
      </c>
      <c r="V928" s="10">
        <v>0</v>
      </c>
      <c r="W928" s="2"/>
      <c r="X928" s="10">
        <v>100</v>
      </c>
      <c r="Y928" s="10">
        <v>0</v>
      </c>
      <c r="Z928" s="10">
        <v>0</v>
      </c>
      <c r="AA928" s="10">
        <v>100</v>
      </c>
      <c r="AB928" s="10">
        <v>0</v>
      </c>
      <c r="AC928" s="10">
        <v>0</v>
      </c>
      <c r="AD928" s="10">
        <v>0</v>
      </c>
      <c r="AE928" s="10">
        <v>150</v>
      </c>
      <c r="AF928" s="10">
        <v>0</v>
      </c>
      <c r="AG928" s="10">
        <v>0</v>
      </c>
      <c r="AH928" s="10">
        <v>0</v>
      </c>
      <c r="AI928" s="10">
        <v>0</v>
      </c>
      <c r="AJ928" s="3"/>
      <c r="AK928" s="10">
        <v>0</v>
      </c>
      <c r="AL928" s="10">
        <v>0</v>
      </c>
      <c r="AM928" s="3"/>
      <c r="AN928" s="10">
        <v>0</v>
      </c>
      <c r="AO928" s="10">
        <v>0</v>
      </c>
      <c r="AP928" s="10">
        <v>0</v>
      </c>
      <c r="AQ928" s="10">
        <v>0</v>
      </c>
      <c r="AR928" s="10">
        <v>0</v>
      </c>
      <c r="AS928" s="10">
        <v>0</v>
      </c>
      <c r="AT928" s="10">
        <v>0</v>
      </c>
      <c r="AU928" s="10">
        <v>0</v>
      </c>
      <c r="AV928" s="10">
        <v>0</v>
      </c>
      <c r="AW928" s="10">
        <v>0</v>
      </c>
      <c r="AX928" s="10">
        <v>0</v>
      </c>
      <c r="AY928" s="3"/>
      <c r="AZ928" s="10">
        <v>6000</v>
      </c>
      <c r="BA928" s="10">
        <v>6000</v>
      </c>
      <c r="BB928" s="10">
        <v>0</v>
      </c>
      <c r="BC928" s="10">
        <v>0</v>
      </c>
      <c r="BD928" s="10">
        <v>0</v>
      </c>
      <c r="BE928" s="10">
        <v>250</v>
      </c>
      <c r="BF928" s="3"/>
      <c r="BG928" s="10">
        <v>1000</v>
      </c>
      <c r="BH928" s="10">
        <v>0</v>
      </c>
      <c r="BI928" s="3"/>
      <c r="BJ928" s="21">
        <v>1</v>
      </c>
      <c r="BK928" s="65">
        <v>0</v>
      </c>
      <c r="BL928" s="65">
        <v>0</v>
      </c>
      <c r="BM928" s="6">
        <f t="shared" ref="BM928:BM933" si="3616">MAX(G928*(1+M928/1000*(1+O928/1000))*(1+0.5*T928/1000)*(1+0.25*S928/1000),(H928*(1+X928/1000*(1+Z928/1000))*(1+0.5*AE928/1000)*(1+0.25*AD928/1000)))*BG928/1000</f>
        <v>118.25000000000001</v>
      </c>
      <c r="BN928" s="8">
        <f t="shared" ref="BN928:BN933" si="3617">(BQ928+BS928)/2*(1+AI928/2000)*(1+AH928/2000)*(1+AN928/2000)*(1+AK928/2000)</f>
        <v>149.0819326565707</v>
      </c>
      <c r="BO928" s="12">
        <f t="shared" si="3556"/>
        <v>132.77401303206696</v>
      </c>
      <c r="BP928" s="50">
        <f>(1-'#Constant'!$A$3)/($J928*'#Constant'!$B$3/'#Constant'!$C$3^($D928-1)+1)+'#Constant'!$A$3</f>
        <v>0.93162790697674425</v>
      </c>
      <c r="BQ928" s="4">
        <f t="shared" ref="BQ928:BQ933" si="3618">I928/(BP928*(1-Q928/1000*(0.5+R928/1000))*(1-P928/1000)*(1-V928/1000)*(1+U928/1000))/20</f>
        <v>149.0819326565707</v>
      </c>
      <c r="BR928" s="50">
        <f>(1-'#Constant'!$A$3)/($K928*'#Constant'!$B$3/'#Constant'!$C$3^($D928-1)+1)+'#Constant'!$A$3</f>
        <v>0.93162790697674425</v>
      </c>
      <c r="BS928" s="4">
        <f t="shared" ref="BS928:BS933" si="3619">I928/(BR928*(1-AB928/1000*(0.5+AC928/1000))*(1-AA928/1000)*(1-AG928/1000)*(1+AF928/1000))/20</f>
        <v>149.0819326565707</v>
      </c>
      <c r="BT928">
        <f>BO928/$BO$4*100</f>
        <v>100.91327609170268</v>
      </c>
    </row>
    <row r="929" spans="1:72" s="13" customFormat="1" ht="17.25" thickBot="1" x14ac:dyDescent="0.35">
      <c r="B929" s="20"/>
      <c r="D929" s="14">
        <v>1</v>
      </c>
      <c r="E929" s="14">
        <v>1</v>
      </c>
      <c r="F929" s="19">
        <v>1</v>
      </c>
      <c r="G929" s="15">
        <f t="shared" ref="G929:H929" si="3620">G928</f>
        <v>100</v>
      </c>
      <c r="H929" s="15">
        <f t="shared" si="3620"/>
        <v>100</v>
      </c>
      <c r="I929" s="15">
        <v>2500</v>
      </c>
      <c r="J929" s="15">
        <v>25</v>
      </c>
      <c r="K929" s="15">
        <v>25</v>
      </c>
      <c r="L929" s="16"/>
      <c r="M929" s="15">
        <f t="shared" ref="M929:O929" si="3621">M928</f>
        <v>100</v>
      </c>
      <c r="N929" s="15">
        <f t="shared" si="3621"/>
        <v>0</v>
      </c>
      <c r="O929" s="15">
        <f t="shared" si="3621"/>
        <v>0</v>
      </c>
      <c r="P929" s="15">
        <v>100</v>
      </c>
      <c r="Q929" s="15">
        <f t="shared" ref="Q929:V929" si="3622">Q928</f>
        <v>0</v>
      </c>
      <c r="R929" s="15">
        <f t="shared" si="3622"/>
        <v>0</v>
      </c>
      <c r="S929" s="15">
        <f t="shared" si="3622"/>
        <v>0</v>
      </c>
      <c r="T929" s="15">
        <f t="shared" si="3622"/>
        <v>150</v>
      </c>
      <c r="U929" s="15">
        <f t="shared" si="3622"/>
        <v>0</v>
      </c>
      <c r="V929" s="15">
        <f t="shared" si="3622"/>
        <v>0</v>
      </c>
      <c r="W929" s="16"/>
      <c r="X929" s="15">
        <f t="shared" ref="X929:Z929" si="3623">X928</f>
        <v>100</v>
      </c>
      <c r="Y929" s="15">
        <f t="shared" si="3623"/>
        <v>0</v>
      </c>
      <c r="Z929" s="15">
        <f t="shared" si="3623"/>
        <v>0</v>
      </c>
      <c r="AA929" s="15">
        <v>100</v>
      </c>
      <c r="AB929" s="15">
        <f t="shared" ref="AB929:AI929" si="3624">AB928</f>
        <v>0</v>
      </c>
      <c r="AC929" s="15">
        <f t="shared" si="3624"/>
        <v>0</v>
      </c>
      <c r="AD929" s="15">
        <f t="shared" si="3624"/>
        <v>0</v>
      </c>
      <c r="AE929" s="15">
        <f t="shared" si="3624"/>
        <v>150</v>
      </c>
      <c r="AF929" s="15">
        <f t="shared" si="3624"/>
        <v>0</v>
      </c>
      <c r="AG929" s="15">
        <f t="shared" si="3624"/>
        <v>0</v>
      </c>
      <c r="AH929" s="15">
        <f t="shared" si="3624"/>
        <v>0</v>
      </c>
      <c r="AI929" s="15">
        <f t="shared" si="3624"/>
        <v>0</v>
      </c>
      <c r="AJ929" s="17"/>
      <c r="AK929" s="15">
        <f>AK928</f>
        <v>0</v>
      </c>
      <c r="AL929" s="15">
        <f>AL928</f>
        <v>0</v>
      </c>
      <c r="AM929" s="17"/>
      <c r="AN929" s="15">
        <f t="shared" ref="AN929:AX929" si="3625">AN928</f>
        <v>0</v>
      </c>
      <c r="AO929" s="15">
        <f t="shared" si="3625"/>
        <v>0</v>
      </c>
      <c r="AP929" s="15">
        <f t="shared" si="3625"/>
        <v>0</v>
      </c>
      <c r="AQ929" s="15">
        <f t="shared" si="3625"/>
        <v>0</v>
      </c>
      <c r="AR929" s="15">
        <f t="shared" si="3625"/>
        <v>0</v>
      </c>
      <c r="AS929" s="15">
        <f t="shared" si="3625"/>
        <v>0</v>
      </c>
      <c r="AT929" s="15">
        <f t="shared" si="3625"/>
        <v>0</v>
      </c>
      <c r="AU929" s="15">
        <f t="shared" si="3625"/>
        <v>0</v>
      </c>
      <c r="AV929" s="15">
        <f t="shared" si="3625"/>
        <v>0</v>
      </c>
      <c r="AW929" s="15">
        <f t="shared" si="3625"/>
        <v>0</v>
      </c>
      <c r="AX929" s="15">
        <f t="shared" si="3625"/>
        <v>0</v>
      </c>
      <c r="AY929" s="17"/>
      <c r="AZ929" s="15">
        <f t="shared" ref="AZ929:BA929" si="3626">AZ928</f>
        <v>6000</v>
      </c>
      <c r="BA929" s="15">
        <f t="shared" si="3626"/>
        <v>6000</v>
      </c>
      <c r="BB929" s="15">
        <v>0</v>
      </c>
      <c r="BC929" s="15">
        <f t="shared" ref="BC929:BE929" si="3627">BC928</f>
        <v>0</v>
      </c>
      <c r="BD929" s="15">
        <f t="shared" si="3627"/>
        <v>0</v>
      </c>
      <c r="BE929" s="15">
        <f t="shared" si="3627"/>
        <v>250</v>
      </c>
      <c r="BF929" s="17"/>
      <c r="BG929" s="15">
        <f t="shared" ref="BG929:BH929" si="3628">BG928</f>
        <v>1000</v>
      </c>
      <c r="BH929" s="15">
        <f t="shared" si="3628"/>
        <v>0</v>
      </c>
      <c r="BI929" s="17"/>
      <c r="BJ929" s="22">
        <f>G929/G928</f>
        <v>1</v>
      </c>
      <c r="BK929" s="65">
        <f t="shared" ref="BK929:BL929" si="3629">BK928</f>
        <v>0</v>
      </c>
      <c r="BL929" s="65">
        <f t="shared" si="3629"/>
        <v>0</v>
      </c>
      <c r="BM929" s="6">
        <f t="shared" si="3616"/>
        <v>118.25000000000001</v>
      </c>
      <c r="BN929" s="8">
        <f t="shared" si="3617"/>
        <v>149.0819326565707</v>
      </c>
      <c r="BO929" s="12">
        <f t="shared" si="3556"/>
        <v>132.77401303206696</v>
      </c>
      <c r="BP929" s="50">
        <f>(1-'#Constant'!$A$3)/($J929*'#Constant'!$B$3/'#Constant'!$C$3^($D929-1)+1)+'#Constant'!$A$3</f>
        <v>0.93162790697674425</v>
      </c>
      <c r="BQ929" s="4">
        <f t="shared" si="3618"/>
        <v>149.0819326565707</v>
      </c>
      <c r="BR929" s="50">
        <f>(1-'#Constant'!$A$3)/($K929*'#Constant'!$B$3/'#Constant'!$C$3^($D929-1)+1)+'#Constant'!$A$3</f>
        <v>0.93162790697674425</v>
      </c>
      <c r="BS929" s="4">
        <f t="shared" si="3619"/>
        <v>149.0819326565707</v>
      </c>
      <c r="BT929"/>
    </row>
    <row r="930" spans="1:72" x14ac:dyDescent="0.3">
      <c r="A930">
        <v>12802</v>
      </c>
      <c r="B930" s="18" t="str">
        <f>VLOOKUP(CONCATENATE("CREATURE_NAME_",A930),[1]Localization_Hero!$A:$E,2,FALSE)</f>
        <v>다크엘프 뱀파이어</v>
      </c>
      <c r="C930" t="s">
        <v>77</v>
      </c>
      <c r="D930">
        <v>1</v>
      </c>
      <c r="E930">
        <v>1</v>
      </c>
      <c r="F930" s="18">
        <v>1</v>
      </c>
      <c r="G930" s="10">
        <v>100</v>
      </c>
      <c r="H930" s="10">
        <v>100</v>
      </c>
      <c r="I930" s="10">
        <v>2500</v>
      </c>
      <c r="J930" s="10">
        <v>25</v>
      </c>
      <c r="K930" s="10">
        <v>25</v>
      </c>
      <c r="L930" s="2"/>
      <c r="M930" s="10">
        <v>100</v>
      </c>
      <c r="N930" s="10">
        <v>0</v>
      </c>
      <c r="O930" s="10">
        <v>0</v>
      </c>
      <c r="P930" s="10">
        <v>100</v>
      </c>
      <c r="Q930" s="10">
        <v>0</v>
      </c>
      <c r="R930" s="10">
        <v>0</v>
      </c>
      <c r="S930" s="10">
        <v>0</v>
      </c>
      <c r="T930" s="10">
        <v>150</v>
      </c>
      <c r="U930" s="10">
        <v>0</v>
      </c>
      <c r="V930" s="10">
        <v>0</v>
      </c>
      <c r="W930" s="2"/>
      <c r="X930" s="10">
        <v>100</v>
      </c>
      <c r="Y930" s="10">
        <v>0</v>
      </c>
      <c r="Z930" s="10">
        <v>0</v>
      </c>
      <c r="AA930" s="10">
        <v>100</v>
      </c>
      <c r="AB930" s="10">
        <v>0</v>
      </c>
      <c r="AC930" s="10">
        <v>0</v>
      </c>
      <c r="AD930" s="10">
        <v>0</v>
      </c>
      <c r="AE930" s="10">
        <v>150</v>
      </c>
      <c r="AF930" s="10">
        <v>0</v>
      </c>
      <c r="AG930" s="10">
        <v>0</v>
      </c>
      <c r="AH930" s="10">
        <v>0</v>
      </c>
      <c r="AI930" s="10">
        <v>0</v>
      </c>
      <c r="AJ930" s="3"/>
      <c r="AK930" s="10">
        <v>0</v>
      </c>
      <c r="AL930" s="10">
        <v>0</v>
      </c>
      <c r="AM930" s="3"/>
      <c r="AN930" s="10">
        <v>0</v>
      </c>
      <c r="AO930" s="10">
        <v>0</v>
      </c>
      <c r="AP930" s="10">
        <v>0</v>
      </c>
      <c r="AQ930" s="10">
        <v>0</v>
      </c>
      <c r="AR930" s="10">
        <v>0</v>
      </c>
      <c r="AS930" s="10">
        <v>0</v>
      </c>
      <c r="AT930" s="10">
        <v>0</v>
      </c>
      <c r="AU930" s="10">
        <v>0</v>
      </c>
      <c r="AV930" s="10">
        <v>0</v>
      </c>
      <c r="AW930" s="10">
        <v>0</v>
      </c>
      <c r="AX930" s="10">
        <v>0</v>
      </c>
      <c r="AY930" s="3"/>
      <c r="AZ930" s="10">
        <v>6000</v>
      </c>
      <c r="BA930" s="10">
        <v>6000</v>
      </c>
      <c r="BB930" s="10">
        <v>0</v>
      </c>
      <c r="BC930" s="10">
        <v>0</v>
      </c>
      <c r="BD930" s="10">
        <v>0</v>
      </c>
      <c r="BE930" s="10">
        <v>250</v>
      </c>
      <c r="BF930" s="3"/>
      <c r="BG930" s="10">
        <v>1000</v>
      </c>
      <c r="BH930" s="10">
        <v>5000</v>
      </c>
      <c r="BI930" s="3"/>
      <c r="BJ930" s="21">
        <v>1</v>
      </c>
      <c r="BK930" s="65">
        <v>0</v>
      </c>
      <c r="BL930" s="65">
        <v>0</v>
      </c>
      <c r="BM930" s="6">
        <f t="shared" si="3616"/>
        <v>118.25000000000001</v>
      </c>
      <c r="BN930" s="8">
        <f t="shared" si="3617"/>
        <v>149.0819326565707</v>
      </c>
      <c r="BO930" s="12">
        <f t="shared" ref="BO930:BO933" si="3630">SQRT(BM930*BN930)</f>
        <v>132.77401303206696</v>
      </c>
      <c r="BP930" s="50">
        <f>(1-'#Constant'!$A$3)/($J930*'#Constant'!$B$3/'#Constant'!$C$3^($D930-1)+1)+'#Constant'!$A$3</f>
        <v>0.93162790697674425</v>
      </c>
      <c r="BQ930" s="4">
        <f t="shared" si="3618"/>
        <v>149.0819326565707</v>
      </c>
      <c r="BR930" s="50">
        <f>(1-'#Constant'!$A$3)/($K930*'#Constant'!$B$3/'#Constant'!$C$3^($D930-1)+1)+'#Constant'!$A$3</f>
        <v>0.93162790697674425</v>
      </c>
      <c r="BS930" s="4">
        <f t="shared" si="3619"/>
        <v>149.0819326565707</v>
      </c>
      <c r="BT930">
        <f>BO930/$BO$4*100</f>
        <v>100.91327609170268</v>
      </c>
    </row>
    <row r="931" spans="1:72" s="13" customFormat="1" ht="17.25" thickBot="1" x14ac:dyDescent="0.35">
      <c r="B931" s="20"/>
      <c r="D931" s="14">
        <v>1</v>
      </c>
      <c r="E931" s="14">
        <v>1</v>
      </c>
      <c r="F931" s="19">
        <v>1</v>
      </c>
      <c r="G931" s="15">
        <f t="shared" ref="G931:H931" si="3631">G930</f>
        <v>100</v>
      </c>
      <c r="H931" s="15">
        <f t="shared" si="3631"/>
        <v>100</v>
      </c>
      <c r="I931" s="15">
        <v>2500</v>
      </c>
      <c r="J931" s="15">
        <v>25</v>
      </c>
      <c r="K931" s="15">
        <v>25</v>
      </c>
      <c r="L931" s="16"/>
      <c r="M931" s="15">
        <f>M930</f>
        <v>100</v>
      </c>
      <c r="N931" s="15">
        <f>N930</f>
        <v>0</v>
      </c>
      <c r="O931" s="15">
        <f>O930</f>
        <v>0</v>
      </c>
      <c r="P931" s="15">
        <v>100</v>
      </c>
      <c r="Q931" s="15">
        <f t="shared" ref="Q931" si="3632">Q930</f>
        <v>0</v>
      </c>
      <c r="R931" s="15">
        <f>R930</f>
        <v>0</v>
      </c>
      <c r="S931" s="15">
        <f>S930</f>
        <v>0</v>
      </c>
      <c r="T931" s="15">
        <f>T930</f>
        <v>150</v>
      </c>
      <c r="U931" s="15">
        <f>U930</f>
        <v>0</v>
      </c>
      <c r="V931" s="15">
        <f>V930</f>
        <v>0</v>
      </c>
      <c r="W931" s="16"/>
      <c r="X931" s="15">
        <f>X930</f>
        <v>100</v>
      </c>
      <c r="Y931" s="15">
        <f>Y930</f>
        <v>0</v>
      </c>
      <c r="Z931" s="15">
        <f>Z930</f>
        <v>0</v>
      </c>
      <c r="AA931" s="15">
        <v>100</v>
      </c>
      <c r="AB931" s="15">
        <f t="shared" ref="AB931:AI931" si="3633">AB930</f>
        <v>0</v>
      </c>
      <c r="AC931" s="15">
        <f t="shared" si="3633"/>
        <v>0</v>
      </c>
      <c r="AD931" s="15">
        <f t="shared" si="3633"/>
        <v>0</v>
      </c>
      <c r="AE931" s="15">
        <f t="shared" si="3633"/>
        <v>150</v>
      </c>
      <c r="AF931" s="15">
        <f t="shared" si="3633"/>
        <v>0</v>
      </c>
      <c r="AG931" s="15">
        <f t="shared" si="3633"/>
        <v>0</v>
      </c>
      <c r="AH931" s="15">
        <f t="shared" si="3633"/>
        <v>0</v>
      </c>
      <c r="AI931" s="15">
        <f t="shared" si="3633"/>
        <v>0</v>
      </c>
      <c r="AJ931" s="17"/>
      <c r="AK931" s="15">
        <f>AK930</f>
        <v>0</v>
      </c>
      <c r="AL931" s="15">
        <f>AL930</f>
        <v>0</v>
      </c>
      <c r="AM931" s="17"/>
      <c r="AN931" s="15">
        <f t="shared" ref="AN931:AX931" si="3634">AN930</f>
        <v>0</v>
      </c>
      <c r="AO931" s="15">
        <f t="shared" si="3634"/>
        <v>0</v>
      </c>
      <c r="AP931" s="15">
        <f t="shared" si="3634"/>
        <v>0</v>
      </c>
      <c r="AQ931" s="15">
        <f t="shared" si="3634"/>
        <v>0</v>
      </c>
      <c r="AR931" s="15">
        <f t="shared" si="3634"/>
        <v>0</v>
      </c>
      <c r="AS931" s="15">
        <f t="shared" si="3634"/>
        <v>0</v>
      </c>
      <c r="AT931" s="15">
        <f t="shared" si="3634"/>
        <v>0</v>
      </c>
      <c r="AU931" s="15">
        <f t="shared" si="3634"/>
        <v>0</v>
      </c>
      <c r="AV931" s="15">
        <f t="shared" si="3634"/>
        <v>0</v>
      </c>
      <c r="AW931" s="15">
        <f t="shared" si="3634"/>
        <v>0</v>
      </c>
      <c r="AX931" s="15">
        <f t="shared" si="3634"/>
        <v>0</v>
      </c>
      <c r="AY931" s="17"/>
      <c r="AZ931" s="15">
        <f t="shared" ref="AZ931:BA931" si="3635">AZ930</f>
        <v>6000</v>
      </c>
      <c r="BA931" s="15">
        <f t="shared" si="3635"/>
        <v>6000</v>
      </c>
      <c r="BB931" s="15">
        <v>0</v>
      </c>
      <c r="BC931" s="15">
        <f t="shared" ref="BC931:BE931" si="3636">BC930</f>
        <v>0</v>
      </c>
      <c r="BD931" s="15">
        <f t="shared" si="3636"/>
        <v>0</v>
      </c>
      <c r="BE931" s="15">
        <f t="shared" si="3636"/>
        <v>250</v>
      </c>
      <c r="BF931" s="17"/>
      <c r="BG931" s="15">
        <f t="shared" ref="BG931:BH931" si="3637">BG930</f>
        <v>1000</v>
      </c>
      <c r="BH931" s="15">
        <f t="shared" si="3637"/>
        <v>5000</v>
      </c>
      <c r="BI931" s="17"/>
      <c r="BJ931" s="22">
        <f>G931/G930</f>
        <v>1</v>
      </c>
      <c r="BK931" s="65">
        <f t="shared" ref="BK931:BL931" si="3638">BK930</f>
        <v>0</v>
      </c>
      <c r="BL931" s="65">
        <f t="shared" si="3638"/>
        <v>0</v>
      </c>
      <c r="BM931" s="6">
        <f t="shared" si="3616"/>
        <v>118.25000000000001</v>
      </c>
      <c r="BN931" s="8">
        <f t="shared" si="3617"/>
        <v>149.0819326565707</v>
      </c>
      <c r="BO931" s="12">
        <f t="shared" si="3630"/>
        <v>132.77401303206696</v>
      </c>
      <c r="BP931" s="50">
        <f>(1-'#Constant'!$A$3)/($J931*'#Constant'!$B$3/'#Constant'!$C$3^($D931-1)+1)+'#Constant'!$A$3</f>
        <v>0.93162790697674425</v>
      </c>
      <c r="BQ931" s="4">
        <f t="shared" si="3618"/>
        <v>149.0819326565707</v>
      </c>
      <c r="BR931" s="50">
        <f>(1-'#Constant'!$A$3)/($K931*'#Constant'!$B$3/'#Constant'!$C$3^($D931-1)+1)+'#Constant'!$A$3</f>
        <v>0.93162790697674425</v>
      </c>
      <c r="BS931" s="4">
        <f t="shared" si="3619"/>
        <v>149.0819326565707</v>
      </c>
      <c r="BT931"/>
    </row>
    <row r="932" spans="1:72" x14ac:dyDescent="0.3">
      <c r="A932">
        <v>12803</v>
      </c>
      <c r="B932" s="18" t="str">
        <f>VLOOKUP(CONCATENATE("CREATURE_NAME_",A932),[1]Localization_Hero!$A:$E,2,FALSE)</f>
        <v>다크엘프 뱀파이어</v>
      </c>
      <c r="C932" t="s">
        <v>79</v>
      </c>
      <c r="D932">
        <v>1</v>
      </c>
      <c r="E932">
        <v>1</v>
      </c>
      <c r="F932" s="18">
        <v>1</v>
      </c>
      <c r="G932" s="10">
        <v>100</v>
      </c>
      <c r="H932" s="10">
        <v>100</v>
      </c>
      <c r="I932" s="10">
        <v>2500</v>
      </c>
      <c r="J932" s="10">
        <v>25</v>
      </c>
      <c r="K932" s="10">
        <v>25</v>
      </c>
      <c r="L932" s="2"/>
      <c r="M932" s="10">
        <v>100</v>
      </c>
      <c r="N932" s="10">
        <v>0</v>
      </c>
      <c r="O932" s="10">
        <v>0</v>
      </c>
      <c r="P932" s="10">
        <v>100</v>
      </c>
      <c r="Q932" s="10">
        <v>0</v>
      </c>
      <c r="R932" s="10">
        <v>0</v>
      </c>
      <c r="S932" s="10">
        <v>0</v>
      </c>
      <c r="T932" s="10">
        <v>150</v>
      </c>
      <c r="U932" s="10">
        <v>0</v>
      </c>
      <c r="V932" s="10">
        <v>0</v>
      </c>
      <c r="W932" s="2"/>
      <c r="X932" s="10">
        <v>100</v>
      </c>
      <c r="Y932" s="10">
        <v>0</v>
      </c>
      <c r="Z932" s="10">
        <v>0</v>
      </c>
      <c r="AA932" s="10">
        <v>100</v>
      </c>
      <c r="AB932" s="10">
        <v>0</v>
      </c>
      <c r="AC932" s="10">
        <v>0</v>
      </c>
      <c r="AD932" s="10">
        <v>0</v>
      </c>
      <c r="AE932" s="10">
        <v>150</v>
      </c>
      <c r="AF932" s="10">
        <v>0</v>
      </c>
      <c r="AG932" s="10">
        <v>0</v>
      </c>
      <c r="AH932" s="10">
        <v>0</v>
      </c>
      <c r="AI932" s="10">
        <v>0</v>
      </c>
      <c r="AJ932" s="3"/>
      <c r="AK932" s="10">
        <v>0</v>
      </c>
      <c r="AL932" s="10">
        <v>0</v>
      </c>
      <c r="AM932" s="3"/>
      <c r="AN932" s="10">
        <v>0</v>
      </c>
      <c r="AO932" s="10">
        <v>0</v>
      </c>
      <c r="AP932" s="10">
        <v>0</v>
      </c>
      <c r="AQ932" s="10">
        <v>0</v>
      </c>
      <c r="AR932" s="10">
        <v>0</v>
      </c>
      <c r="AS932" s="10">
        <v>0</v>
      </c>
      <c r="AT932" s="10">
        <v>0</v>
      </c>
      <c r="AU932" s="10">
        <v>0</v>
      </c>
      <c r="AV932" s="10">
        <v>0</v>
      </c>
      <c r="AW932" s="10">
        <v>0</v>
      </c>
      <c r="AX932" s="10">
        <v>0</v>
      </c>
      <c r="AY932" s="3"/>
      <c r="AZ932" s="10">
        <v>6000</v>
      </c>
      <c r="BA932" s="10">
        <v>6000</v>
      </c>
      <c r="BB932" s="10">
        <v>0</v>
      </c>
      <c r="BC932" s="10">
        <v>0</v>
      </c>
      <c r="BD932" s="10">
        <v>0</v>
      </c>
      <c r="BE932" s="10">
        <v>250</v>
      </c>
      <c r="BF932" s="3"/>
      <c r="BG932" s="10">
        <v>1000</v>
      </c>
      <c r="BH932" s="10">
        <v>5000</v>
      </c>
      <c r="BI932" s="3"/>
      <c r="BJ932" s="21">
        <v>1</v>
      </c>
      <c r="BK932" s="65">
        <v>0</v>
      </c>
      <c r="BL932" s="65">
        <v>0</v>
      </c>
      <c r="BM932" s="6">
        <f t="shared" si="3616"/>
        <v>118.25000000000001</v>
      </c>
      <c r="BN932" s="8">
        <f t="shared" si="3617"/>
        <v>149.0819326565707</v>
      </c>
      <c r="BO932" s="12">
        <f t="shared" si="3630"/>
        <v>132.77401303206696</v>
      </c>
      <c r="BP932" s="50">
        <f>(1-'#Constant'!$A$3)/($J932*'#Constant'!$B$3/'#Constant'!$C$3^($D932-1)+1)+'#Constant'!$A$3</f>
        <v>0.93162790697674425</v>
      </c>
      <c r="BQ932" s="4">
        <f t="shared" si="3618"/>
        <v>149.0819326565707</v>
      </c>
      <c r="BR932" s="50">
        <f>(1-'#Constant'!$A$3)/($K932*'#Constant'!$B$3/'#Constant'!$C$3^($D932-1)+1)+'#Constant'!$A$3</f>
        <v>0.93162790697674425</v>
      </c>
      <c r="BS932" s="4">
        <f t="shared" si="3619"/>
        <v>149.0819326565707</v>
      </c>
      <c r="BT932">
        <f>BO932/$BO$4*100</f>
        <v>100.91327609170268</v>
      </c>
    </row>
    <row r="933" spans="1:72" s="13" customFormat="1" ht="17.25" thickBot="1" x14ac:dyDescent="0.35">
      <c r="B933" s="20"/>
      <c r="D933" s="14">
        <v>1</v>
      </c>
      <c r="E933" s="14">
        <v>1</v>
      </c>
      <c r="F933" s="19">
        <v>1</v>
      </c>
      <c r="G933" s="15">
        <f t="shared" ref="G933:H933" si="3639">G932</f>
        <v>100</v>
      </c>
      <c r="H933" s="15">
        <f t="shared" si="3639"/>
        <v>100</v>
      </c>
      <c r="I933" s="15">
        <v>2500</v>
      </c>
      <c r="J933" s="15">
        <v>25</v>
      </c>
      <c r="K933" s="15">
        <v>25</v>
      </c>
      <c r="L933" s="16"/>
      <c r="M933" s="15">
        <f t="shared" ref="M933:O933" si="3640">M932</f>
        <v>100</v>
      </c>
      <c r="N933" s="15">
        <f t="shared" si="3640"/>
        <v>0</v>
      </c>
      <c r="O933" s="15">
        <f t="shared" si="3640"/>
        <v>0</v>
      </c>
      <c r="P933" s="15">
        <v>100</v>
      </c>
      <c r="Q933" s="15">
        <f t="shared" ref="Q933:V933" si="3641">Q932</f>
        <v>0</v>
      </c>
      <c r="R933" s="15">
        <f t="shared" si="3641"/>
        <v>0</v>
      </c>
      <c r="S933" s="15">
        <f t="shared" si="3641"/>
        <v>0</v>
      </c>
      <c r="T933" s="15">
        <f t="shared" si="3641"/>
        <v>150</v>
      </c>
      <c r="U933" s="15">
        <f t="shared" si="3641"/>
        <v>0</v>
      </c>
      <c r="V933" s="15">
        <f t="shared" si="3641"/>
        <v>0</v>
      </c>
      <c r="W933" s="16"/>
      <c r="X933" s="15">
        <f t="shared" ref="X933" si="3642">X932</f>
        <v>100</v>
      </c>
      <c r="Y933" s="15">
        <f>Y932</f>
        <v>0</v>
      </c>
      <c r="Z933" s="15">
        <f>Z932</f>
        <v>0</v>
      </c>
      <c r="AA933" s="15">
        <v>100</v>
      </c>
      <c r="AB933" s="15">
        <f t="shared" ref="AB933:AI933" si="3643">AB932</f>
        <v>0</v>
      </c>
      <c r="AC933" s="15">
        <f t="shared" si="3643"/>
        <v>0</v>
      </c>
      <c r="AD933" s="15">
        <f t="shared" si="3643"/>
        <v>0</v>
      </c>
      <c r="AE933" s="15">
        <f t="shared" si="3643"/>
        <v>150</v>
      </c>
      <c r="AF933" s="15">
        <f t="shared" si="3643"/>
        <v>0</v>
      </c>
      <c r="AG933" s="15">
        <f t="shared" si="3643"/>
        <v>0</v>
      </c>
      <c r="AH933" s="15">
        <f t="shared" si="3643"/>
        <v>0</v>
      </c>
      <c r="AI933" s="15">
        <f t="shared" si="3643"/>
        <v>0</v>
      </c>
      <c r="AJ933" s="17"/>
      <c r="AK933" s="15">
        <f>AK932</f>
        <v>0</v>
      </c>
      <c r="AL933" s="15">
        <f>AL932</f>
        <v>0</v>
      </c>
      <c r="AM933" s="17"/>
      <c r="AN933" s="15">
        <f t="shared" ref="AN933:AX933" si="3644">AN932</f>
        <v>0</v>
      </c>
      <c r="AO933" s="15">
        <f t="shared" si="3644"/>
        <v>0</v>
      </c>
      <c r="AP933" s="15">
        <f t="shared" si="3644"/>
        <v>0</v>
      </c>
      <c r="AQ933" s="15">
        <f t="shared" si="3644"/>
        <v>0</v>
      </c>
      <c r="AR933" s="15">
        <f t="shared" si="3644"/>
        <v>0</v>
      </c>
      <c r="AS933" s="15">
        <f t="shared" si="3644"/>
        <v>0</v>
      </c>
      <c r="AT933" s="15">
        <f t="shared" si="3644"/>
        <v>0</v>
      </c>
      <c r="AU933" s="15">
        <f t="shared" si="3644"/>
        <v>0</v>
      </c>
      <c r="AV933" s="15">
        <f t="shared" si="3644"/>
        <v>0</v>
      </c>
      <c r="AW933" s="15">
        <f t="shared" si="3644"/>
        <v>0</v>
      </c>
      <c r="AX933" s="15">
        <f t="shared" si="3644"/>
        <v>0</v>
      </c>
      <c r="AY933" s="17"/>
      <c r="AZ933" s="15">
        <f t="shared" ref="AZ933:BA933" si="3645">AZ932</f>
        <v>6000</v>
      </c>
      <c r="BA933" s="15">
        <f t="shared" si="3645"/>
        <v>6000</v>
      </c>
      <c r="BB933" s="15">
        <v>0</v>
      </c>
      <c r="BC933" s="15">
        <f t="shared" ref="BC933:BE933" si="3646">BC932</f>
        <v>0</v>
      </c>
      <c r="BD933" s="15">
        <f t="shared" si="3646"/>
        <v>0</v>
      </c>
      <c r="BE933" s="15">
        <f t="shared" si="3646"/>
        <v>250</v>
      </c>
      <c r="BF933" s="17"/>
      <c r="BG933" s="15">
        <f t="shared" ref="BG933:BH933" si="3647">BG932</f>
        <v>1000</v>
      </c>
      <c r="BH933" s="15">
        <f t="shared" si="3647"/>
        <v>5000</v>
      </c>
      <c r="BI933" s="17"/>
      <c r="BJ933" s="22">
        <f>G933/G932</f>
        <v>1</v>
      </c>
      <c r="BK933" s="65">
        <f t="shared" ref="BK933:BL933" si="3648">BK932</f>
        <v>0</v>
      </c>
      <c r="BL933" s="65">
        <f t="shared" si="3648"/>
        <v>0</v>
      </c>
      <c r="BM933" s="6">
        <f t="shared" si="3616"/>
        <v>118.25000000000001</v>
      </c>
      <c r="BN933" s="8">
        <f t="shared" si="3617"/>
        <v>149.0819326565707</v>
      </c>
      <c r="BO933" s="12">
        <f t="shared" si="3630"/>
        <v>132.77401303206696</v>
      </c>
      <c r="BP933" s="50">
        <f>(1-'#Constant'!$A$3)/($J933*'#Constant'!$B$3/'#Constant'!$C$3^($D933-1)+1)+'#Constant'!$A$3</f>
        <v>0.93162790697674425</v>
      </c>
      <c r="BQ933" s="4">
        <f t="shared" si="3618"/>
        <v>149.0819326565707</v>
      </c>
      <c r="BR933" s="50">
        <f>(1-'#Constant'!$A$3)/($K933*'#Constant'!$B$3/'#Constant'!$C$3^($D933-1)+1)+'#Constant'!$A$3</f>
        <v>0.93162790697674425</v>
      </c>
      <c r="BS933" s="4">
        <f t="shared" si="3619"/>
        <v>149.0819326565707</v>
      </c>
      <c r="BT933"/>
    </row>
    <row r="934" spans="1:72" x14ac:dyDescent="0.3">
      <c r="A934">
        <v>13001</v>
      </c>
      <c r="B934" s="18" t="str">
        <f>VLOOKUP(CONCATENATE("CREATURE_NAME_",A934),[1]Localization_Hero!$A:$E,2,FALSE)</f>
        <v>웃는가면 암살자</v>
      </c>
      <c r="C934" t="s">
        <v>80</v>
      </c>
      <c r="D934">
        <v>1</v>
      </c>
      <c r="E934">
        <v>1</v>
      </c>
      <c r="F934" s="18">
        <v>1</v>
      </c>
      <c r="G934" s="10">
        <v>100</v>
      </c>
      <c r="H934" s="10">
        <v>100</v>
      </c>
      <c r="I934" s="10">
        <v>2500</v>
      </c>
      <c r="J934" s="10">
        <v>25</v>
      </c>
      <c r="K934" s="10">
        <v>25</v>
      </c>
      <c r="L934" s="2"/>
      <c r="M934" s="10">
        <v>100</v>
      </c>
      <c r="N934" s="10">
        <v>0</v>
      </c>
      <c r="O934" s="10">
        <v>0</v>
      </c>
      <c r="P934" s="10">
        <v>100</v>
      </c>
      <c r="Q934" s="10">
        <v>0</v>
      </c>
      <c r="R934" s="10">
        <v>0</v>
      </c>
      <c r="S934" s="10">
        <v>0</v>
      </c>
      <c r="T934" s="10">
        <v>150</v>
      </c>
      <c r="U934" s="10">
        <v>0</v>
      </c>
      <c r="V934" s="10">
        <v>0</v>
      </c>
      <c r="W934" s="2"/>
      <c r="X934" s="10">
        <v>100</v>
      </c>
      <c r="Y934" s="10">
        <v>0</v>
      </c>
      <c r="Z934" s="10">
        <v>0</v>
      </c>
      <c r="AA934" s="10">
        <v>100</v>
      </c>
      <c r="AB934" s="10">
        <v>0</v>
      </c>
      <c r="AC934" s="10">
        <v>0</v>
      </c>
      <c r="AD934" s="10">
        <v>0</v>
      </c>
      <c r="AE934" s="10">
        <v>150</v>
      </c>
      <c r="AF934" s="10">
        <v>0</v>
      </c>
      <c r="AG934" s="10">
        <v>0</v>
      </c>
      <c r="AH934" s="10">
        <v>0</v>
      </c>
      <c r="AI934" s="10">
        <v>0</v>
      </c>
      <c r="AJ934" s="3"/>
      <c r="AK934" s="10">
        <v>0</v>
      </c>
      <c r="AL934" s="10">
        <v>0</v>
      </c>
      <c r="AM934" s="3"/>
      <c r="AN934" s="10">
        <v>0</v>
      </c>
      <c r="AO934" s="10">
        <v>0</v>
      </c>
      <c r="AP934" s="10">
        <v>0</v>
      </c>
      <c r="AQ934" s="10">
        <v>0</v>
      </c>
      <c r="AR934" s="10">
        <v>0</v>
      </c>
      <c r="AS934" s="10">
        <v>0</v>
      </c>
      <c r="AT934" s="10">
        <v>0</v>
      </c>
      <c r="AU934" s="10">
        <v>0</v>
      </c>
      <c r="AV934" s="10">
        <v>0</v>
      </c>
      <c r="AW934" s="10">
        <v>0</v>
      </c>
      <c r="AX934" s="10">
        <v>0</v>
      </c>
      <c r="AY934" s="3"/>
      <c r="AZ934" s="10">
        <v>6000</v>
      </c>
      <c r="BA934" s="10">
        <v>6000</v>
      </c>
      <c r="BB934" s="10">
        <v>0</v>
      </c>
      <c r="BC934" s="10">
        <v>0</v>
      </c>
      <c r="BD934" s="10">
        <v>0</v>
      </c>
      <c r="BE934" s="10">
        <v>250</v>
      </c>
      <c r="BF934" s="3"/>
      <c r="BG934" s="10">
        <v>1000</v>
      </c>
      <c r="BH934" s="10">
        <v>5000</v>
      </c>
      <c r="BI934" s="3"/>
      <c r="BJ934" s="21">
        <v>1</v>
      </c>
      <c r="BK934" s="65">
        <v>0</v>
      </c>
      <c r="BL934" s="65">
        <v>0</v>
      </c>
      <c r="BM934" s="6">
        <f t="shared" si="3336"/>
        <v>118.25000000000001</v>
      </c>
      <c r="BN934" s="8">
        <f t="shared" si="3337"/>
        <v>149.0819326565707</v>
      </c>
      <c r="BO934" s="12">
        <f t="shared" si="3556"/>
        <v>132.77401303206696</v>
      </c>
      <c r="BP934" s="50">
        <f>(1-'#Constant'!$A$3)/($J934*'#Constant'!$B$3/'#Constant'!$C$3^($D934-1)+1)+'#Constant'!$A$3</f>
        <v>0.93162790697674425</v>
      </c>
      <c r="BQ934" s="4">
        <f t="shared" si="3338"/>
        <v>149.0819326565707</v>
      </c>
      <c r="BR934" s="50">
        <f>(1-'#Constant'!$A$3)/($K934*'#Constant'!$B$3/'#Constant'!$C$3^($D934-1)+1)+'#Constant'!$A$3</f>
        <v>0.93162790697674425</v>
      </c>
      <c r="BS934" s="4">
        <f t="shared" si="3339"/>
        <v>149.0819326565707</v>
      </c>
      <c r="BT934">
        <f>BO934/$BO$4*100</f>
        <v>100.91327609170268</v>
      </c>
    </row>
    <row r="935" spans="1:72" s="13" customFormat="1" ht="17.25" thickBot="1" x14ac:dyDescent="0.35">
      <c r="B935" s="20"/>
      <c r="D935" s="14">
        <v>1</v>
      </c>
      <c r="E935" s="14">
        <v>1</v>
      </c>
      <c r="F935" s="19">
        <v>1</v>
      </c>
      <c r="G935" s="15">
        <f t="shared" ref="G935:H935" si="3649">G934</f>
        <v>100</v>
      </c>
      <c r="H935" s="15">
        <f t="shared" si="3649"/>
        <v>100</v>
      </c>
      <c r="I935" s="15">
        <v>2500</v>
      </c>
      <c r="J935" s="15">
        <v>25</v>
      </c>
      <c r="K935" s="15">
        <v>25</v>
      </c>
      <c r="L935" s="16"/>
      <c r="M935" s="15">
        <f t="shared" ref="M935:V935" si="3650">M934</f>
        <v>100</v>
      </c>
      <c r="N935" s="15">
        <f t="shared" si="3650"/>
        <v>0</v>
      </c>
      <c r="O935" s="15">
        <f t="shared" si="3650"/>
        <v>0</v>
      </c>
      <c r="P935" s="15">
        <v>100</v>
      </c>
      <c r="Q935" s="15">
        <f t="shared" si="3650"/>
        <v>0</v>
      </c>
      <c r="R935" s="15">
        <f t="shared" si="3650"/>
        <v>0</v>
      </c>
      <c r="S935" s="15">
        <f t="shared" si="3650"/>
        <v>0</v>
      </c>
      <c r="T935" s="15">
        <f t="shared" si="3650"/>
        <v>150</v>
      </c>
      <c r="U935" s="15">
        <f t="shared" si="3650"/>
        <v>0</v>
      </c>
      <c r="V935" s="15">
        <f t="shared" si="3650"/>
        <v>0</v>
      </c>
      <c r="W935" s="16"/>
      <c r="X935" s="15">
        <f t="shared" ref="X935:AI935" si="3651">X934</f>
        <v>100</v>
      </c>
      <c r="Y935" s="15">
        <f t="shared" si="3651"/>
        <v>0</v>
      </c>
      <c r="Z935" s="15">
        <f t="shared" si="3651"/>
        <v>0</v>
      </c>
      <c r="AA935" s="15">
        <v>100</v>
      </c>
      <c r="AB935" s="15">
        <f t="shared" si="3651"/>
        <v>0</v>
      </c>
      <c r="AC935" s="15">
        <f t="shared" si="3651"/>
        <v>0</v>
      </c>
      <c r="AD935" s="15">
        <f t="shared" si="3651"/>
        <v>0</v>
      </c>
      <c r="AE935" s="15">
        <f t="shared" si="3651"/>
        <v>150</v>
      </c>
      <c r="AF935" s="15">
        <f t="shared" si="3651"/>
        <v>0</v>
      </c>
      <c r="AG935" s="15">
        <f t="shared" si="3651"/>
        <v>0</v>
      </c>
      <c r="AH935" s="15">
        <f t="shared" si="3651"/>
        <v>0</v>
      </c>
      <c r="AI935" s="15">
        <f t="shared" si="3651"/>
        <v>0</v>
      </c>
      <c r="AJ935" s="17"/>
      <c r="AK935" s="15">
        <f>AK934</f>
        <v>0</v>
      </c>
      <c r="AL935" s="15">
        <f>AL934</f>
        <v>0</v>
      </c>
      <c r="AM935" s="17"/>
      <c r="AN935" s="15">
        <f t="shared" ref="AN935:AX935" si="3652">AN934</f>
        <v>0</v>
      </c>
      <c r="AO935" s="15">
        <f t="shared" si="3652"/>
        <v>0</v>
      </c>
      <c r="AP935" s="15">
        <f t="shared" si="3652"/>
        <v>0</v>
      </c>
      <c r="AQ935" s="15">
        <f t="shared" si="3652"/>
        <v>0</v>
      </c>
      <c r="AR935" s="15">
        <f t="shared" si="3652"/>
        <v>0</v>
      </c>
      <c r="AS935" s="15">
        <f t="shared" si="3652"/>
        <v>0</v>
      </c>
      <c r="AT935" s="15">
        <f t="shared" si="3652"/>
        <v>0</v>
      </c>
      <c r="AU935" s="15">
        <f t="shared" si="3652"/>
        <v>0</v>
      </c>
      <c r="AV935" s="15">
        <f t="shared" si="3652"/>
        <v>0</v>
      </c>
      <c r="AW935" s="15">
        <f t="shared" si="3652"/>
        <v>0</v>
      </c>
      <c r="AX935" s="15">
        <f t="shared" si="3652"/>
        <v>0</v>
      </c>
      <c r="AY935" s="17"/>
      <c r="AZ935" s="15">
        <f t="shared" ref="AZ935:BD935" si="3653">AZ934</f>
        <v>6000</v>
      </c>
      <c r="BA935" s="15">
        <f t="shared" si="3653"/>
        <v>6000</v>
      </c>
      <c r="BB935" s="15">
        <v>0</v>
      </c>
      <c r="BC935" s="15">
        <f t="shared" si="3653"/>
        <v>0</v>
      </c>
      <c r="BD935" s="15">
        <f t="shared" si="3653"/>
        <v>0</v>
      </c>
      <c r="BE935" s="15">
        <f t="shared" ref="BE935" si="3654">BE934</f>
        <v>250</v>
      </c>
      <c r="BF935" s="17"/>
      <c r="BG935" s="15">
        <f t="shared" ref="BG935:BH935" si="3655">BG934</f>
        <v>1000</v>
      </c>
      <c r="BH935" s="15">
        <f t="shared" si="3655"/>
        <v>5000</v>
      </c>
      <c r="BI935" s="17"/>
      <c r="BJ935" s="22">
        <f>G935/G934</f>
        <v>1</v>
      </c>
      <c r="BK935" s="65">
        <f>BK934</f>
        <v>0</v>
      </c>
      <c r="BL935" s="65">
        <f>BL934</f>
        <v>0</v>
      </c>
      <c r="BM935" s="6">
        <f t="shared" si="3336"/>
        <v>118.25000000000001</v>
      </c>
      <c r="BN935" s="8">
        <f t="shared" si="3337"/>
        <v>149.0819326565707</v>
      </c>
      <c r="BO935" s="12">
        <f t="shared" si="3556"/>
        <v>132.77401303206696</v>
      </c>
      <c r="BP935" s="50">
        <f>(1-'#Constant'!$A$3)/($J935*'#Constant'!$B$3/'#Constant'!$C$3^($D935-1)+1)+'#Constant'!$A$3</f>
        <v>0.93162790697674425</v>
      </c>
      <c r="BQ935" s="4">
        <f t="shared" si="3338"/>
        <v>149.0819326565707</v>
      </c>
      <c r="BR935" s="50">
        <f>(1-'#Constant'!$A$3)/($K935*'#Constant'!$B$3/'#Constant'!$C$3^($D935-1)+1)+'#Constant'!$A$3</f>
        <v>0.93162790697674425</v>
      </c>
      <c r="BS935" s="4">
        <f t="shared" si="3339"/>
        <v>149.0819326565707</v>
      </c>
      <c r="BT935"/>
    </row>
    <row r="936" spans="1:72" x14ac:dyDescent="0.3">
      <c r="A936">
        <v>15001</v>
      </c>
      <c r="B936" s="18" t="str">
        <f>VLOOKUP(CONCATENATE("CREATURE_NAME_",A936),[1]Localization_Hero!$A:$E,2,FALSE)</f>
        <v>리빙 소드</v>
      </c>
      <c r="C936" t="s">
        <v>77</v>
      </c>
      <c r="D936">
        <v>1</v>
      </c>
      <c r="E936">
        <v>1</v>
      </c>
      <c r="F936" s="18">
        <v>1</v>
      </c>
      <c r="G936" s="10">
        <v>100</v>
      </c>
      <c r="H936" s="10">
        <v>100</v>
      </c>
      <c r="I936" s="10">
        <v>2500</v>
      </c>
      <c r="J936" s="10">
        <v>25</v>
      </c>
      <c r="K936" s="10">
        <v>25</v>
      </c>
      <c r="L936" s="2"/>
      <c r="M936" s="10">
        <v>100</v>
      </c>
      <c r="N936" s="10">
        <v>0</v>
      </c>
      <c r="O936" s="10">
        <v>0</v>
      </c>
      <c r="P936" s="10">
        <v>100</v>
      </c>
      <c r="Q936" s="10">
        <v>0</v>
      </c>
      <c r="R936" s="10">
        <v>0</v>
      </c>
      <c r="S936" s="10">
        <v>0</v>
      </c>
      <c r="T936" s="10">
        <v>150</v>
      </c>
      <c r="U936" s="10">
        <v>0</v>
      </c>
      <c r="V936" s="10">
        <v>0</v>
      </c>
      <c r="W936" s="2"/>
      <c r="X936" s="10">
        <v>100</v>
      </c>
      <c r="Y936" s="10">
        <v>0</v>
      </c>
      <c r="Z936" s="10">
        <v>0</v>
      </c>
      <c r="AA936" s="10">
        <v>100</v>
      </c>
      <c r="AB936" s="10">
        <v>0</v>
      </c>
      <c r="AC936" s="10">
        <v>0</v>
      </c>
      <c r="AD936" s="10">
        <v>0</v>
      </c>
      <c r="AE936" s="10">
        <v>150</v>
      </c>
      <c r="AF936" s="10">
        <v>0</v>
      </c>
      <c r="AG936" s="10">
        <v>0</v>
      </c>
      <c r="AH936" s="10">
        <v>0</v>
      </c>
      <c r="AI936" s="10">
        <v>0</v>
      </c>
      <c r="AJ936" s="3"/>
      <c r="AK936" s="10">
        <v>0</v>
      </c>
      <c r="AL936" s="10">
        <v>0</v>
      </c>
      <c r="AM936" s="3"/>
      <c r="AN936" s="10">
        <v>0</v>
      </c>
      <c r="AO936" s="10">
        <v>0</v>
      </c>
      <c r="AP936" s="10">
        <v>0</v>
      </c>
      <c r="AQ936" s="10">
        <v>0</v>
      </c>
      <c r="AR936" s="10">
        <v>0</v>
      </c>
      <c r="AS936" s="10">
        <v>0</v>
      </c>
      <c r="AT936" s="10">
        <v>0</v>
      </c>
      <c r="AU936" s="10">
        <v>0</v>
      </c>
      <c r="AV936" s="10">
        <v>0</v>
      </c>
      <c r="AW936" s="10">
        <v>0</v>
      </c>
      <c r="AX936" s="10">
        <v>0</v>
      </c>
      <c r="AY936" s="3"/>
      <c r="AZ936" s="10">
        <v>6000</v>
      </c>
      <c r="BA936" s="10">
        <v>6000</v>
      </c>
      <c r="BB936" s="10">
        <v>0</v>
      </c>
      <c r="BC936" s="10">
        <v>0</v>
      </c>
      <c r="BD936" s="10">
        <v>0</v>
      </c>
      <c r="BE936" s="10">
        <v>250</v>
      </c>
      <c r="BF936" s="3"/>
      <c r="BG936" s="10">
        <v>1000</v>
      </c>
      <c r="BH936" s="10">
        <v>2500</v>
      </c>
      <c r="BI936" s="3"/>
      <c r="BJ936" s="21">
        <v>1</v>
      </c>
      <c r="BK936" s="65">
        <v>0</v>
      </c>
      <c r="BL936" s="65">
        <v>0</v>
      </c>
      <c r="BM936" s="6">
        <f t="shared" ref="BM936:BM1001" si="3656">MAX(G936*(1+M936/1000*(1+O936/1000))*(1+0.5*T936/1000)*(1+0.25*S936/1000),(H936*(1+X936/1000*(1+Z936/1000))*(1+0.5*AE936/1000)*(1+0.25*AD936/1000)))*BG936/1000</f>
        <v>118.25000000000001</v>
      </c>
      <c r="BN936" s="8">
        <f t="shared" ref="BN936:BN1001" si="3657">(BQ936+BS936)/2*(1+AI936/2000)*(1+AH936/2000)*(1+AN936/2000)*(1+AK936/2000)</f>
        <v>149.0819326565707</v>
      </c>
      <c r="BO936" s="12">
        <f t="shared" si="3556"/>
        <v>132.77401303206696</v>
      </c>
      <c r="BP936" s="50">
        <f>(1-'#Constant'!$A$3)/($J936*'#Constant'!$B$3/'#Constant'!$C$3^($D936-1)+1)+'#Constant'!$A$3</f>
        <v>0.93162790697674425</v>
      </c>
      <c r="BQ936" s="4">
        <f t="shared" ref="BQ936:BQ1001" si="3658">I936/(BP936*(1-Q936/1000*(0.5+R936/1000))*(1-P936/1000)*(1-V936/1000)*(1+U936/1000))/20</f>
        <v>149.0819326565707</v>
      </c>
      <c r="BR936" s="50">
        <f>(1-'#Constant'!$A$3)/($K936*'#Constant'!$B$3/'#Constant'!$C$3^($D936-1)+1)+'#Constant'!$A$3</f>
        <v>0.93162790697674425</v>
      </c>
      <c r="BS936" s="4">
        <f t="shared" ref="BS936:BS1001" si="3659">I936/(BR936*(1-AB936/1000*(0.5+AC936/1000))*(1-AA936/1000)*(1-AG936/1000)*(1+AF936/1000))/20</f>
        <v>149.0819326565707</v>
      </c>
      <c r="BT936">
        <f>BO936/$BO$4*100</f>
        <v>100.91327609170268</v>
      </c>
    </row>
    <row r="937" spans="1:72" s="13" customFormat="1" ht="17.25" thickBot="1" x14ac:dyDescent="0.35">
      <c r="B937" s="20"/>
      <c r="D937" s="14">
        <v>1</v>
      </c>
      <c r="E937" s="14">
        <v>1</v>
      </c>
      <c r="F937" s="19">
        <v>1</v>
      </c>
      <c r="G937" s="15">
        <f t="shared" ref="G937:H937" si="3660">G936</f>
        <v>100</v>
      </c>
      <c r="H937" s="15">
        <f t="shared" si="3660"/>
        <v>100</v>
      </c>
      <c r="I937" s="15">
        <v>2500</v>
      </c>
      <c r="J937" s="15">
        <v>25</v>
      </c>
      <c r="K937" s="15">
        <v>25</v>
      </c>
      <c r="L937" s="16"/>
      <c r="M937" s="15">
        <f t="shared" ref="M937:V937" si="3661">M936</f>
        <v>100</v>
      </c>
      <c r="N937" s="15">
        <f t="shared" si="3661"/>
        <v>0</v>
      </c>
      <c r="O937" s="15">
        <f t="shared" si="3661"/>
        <v>0</v>
      </c>
      <c r="P937" s="15">
        <v>100</v>
      </c>
      <c r="Q937" s="15">
        <f t="shared" si="3661"/>
        <v>0</v>
      </c>
      <c r="R937" s="15">
        <f t="shared" si="3661"/>
        <v>0</v>
      </c>
      <c r="S937" s="15">
        <f t="shared" si="3661"/>
        <v>0</v>
      </c>
      <c r="T937" s="15">
        <f t="shared" si="3661"/>
        <v>150</v>
      </c>
      <c r="U937" s="15">
        <f t="shared" si="3661"/>
        <v>0</v>
      </c>
      <c r="V937" s="15">
        <f t="shared" si="3661"/>
        <v>0</v>
      </c>
      <c r="W937" s="16"/>
      <c r="X937" s="15">
        <f t="shared" ref="X937:AI937" si="3662">X936</f>
        <v>100</v>
      </c>
      <c r="Y937" s="15">
        <f t="shared" si="3662"/>
        <v>0</v>
      </c>
      <c r="Z937" s="15">
        <f t="shared" si="3662"/>
        <v>0</v>
      </c>
      <c r="AA937" s="15">
        <v>100</v>
      </c>
      <c r="AB937" s="15">
        <f t="shared" si="3662"/>
        <v>0</v>
      </c>
      <c r="AC937" s="15">
        <f t="shared" si="3662"/>
        <v>0</v>
      </c>
      <c r="AD937" s="15">
        <f t="shared" si="3662"/>
        <v>0</v>
      </c>
      <c r="AE937" s="15">
        <f t="shared" si="3662"/>
        <v>150</v>
      </c>
      <c r="AF937" s="15">
        <f t="shared" si="3662"/>
        <v>0</v>
      </c>
      <c r="AG937" s="15">
        <f t="shared" si="3662"/>
        <v>0</v>
      </c>
      <c r="AH937" s="15">
        <f t="shared" si="3662"/>
        <v>0</v>
      </c>
      <c r="AI937" s="15">
        <f t="shared" si="3662"/>
        <v>0</v>
      </c>
      <c r="AJ937" s="17"/>
      <c r="AK937" s="15">
        <f>AK936</f>
        <v>0</v>
      </c>
      <c r="AL937" s="15">
        <f>AL936</f>
        <v>0</v>
      </c>
      <c r="AM937" s="17"/>
      <c r="AN937" s="15">
        <f t="shared" ref="AN937:AX937" si="3663">AN936</f>
        <v>0</v>
      </c>
      <c r="AO937" s="15">
        <f t="shared" si="3663"/>
        <v>0</v>
      </c>
      <c r="AP937" s="15">
        <f t="shared" si="3663"/>
        <v>0</v>
      </c>
      <c r="AQ937" s="15">
        <f t="shared" si="3663"/>
        <v>0</v>
      </c>
      <c r="AR937" s="15">
        <f t="shared" si="3663"/>
        <v>0</v>
      </c>
      <c r="AS937" s="15">
        <f t="shared" si="3663"/>
        <v>0</v>
      </c>
      <c r="AT937" s="15">
        <f t="shared" si="3663"/>
        <v>0</v>
      </c>
      <c r="AU937" s="15">
        <f t="shared" si="3663"/>
        <v>0</v>
      </c>
      <c r="AV937" s="15">
        <f t="shared" si="3663"/>
        <v>0</v>
      </c>
      <c r="AW937" s="15">
        <f t="shared" si="3663"/>
        <v>0</v>
      </c>
      <c r="AX937" s="15">
        <f t="shared" si="3663"/>
        <v>0</v>
      </c>
      <c r="AY937" s="17"/>
      <c r="AZ937" s="15">
        <f t="shared" ref="AZ937" si="3664">AZ936</f>
        <v>6000</v>
      </c>
      <c r="BA937" s="15">
        <f t="shared" ref="BA937" si="3665">BA936</f>
        <v>6000</v>
      </c>
      <c r="BB937" s="15">
        <v>0</v>
      </c>
      <c r="BC937" s="15">
        <f t="shared" ref="BC937" si="3666">BC936</f>
        <v>0</v>
      </c>
      <c r="BD937" s="15">
        <f t="shared" ref="BD937:BE937" si="3667">BD936</f>
        <v>0</v>
      </c>
      <c r="BE937" s="15">
        <f t="shared" si="3667"/>
        <v>250</v>
      </c>
      <c r="BF937" s="17"/>
      <c r="BG937" s="15">
        <f t="shared" ref="BG937" si="3668">BG936</f>
        <v>1000</v>
      </c>
      <c r="BH937" s="15">
        <f t="shared" ref="BH937" si="3669">BH936</f>
        <v>2500</v>
      </c>
      <c r="BI937" s="17"/>
      <c r="BJ937" s="22">
        <f>G937/G936</f>
        <v>1</v>
      </c>
      <c r="BK937" s="65">
        <f t="shared" ref="BK937:BL949" si="3670">BK936</f>
        <v>0</v>
      </c>
      <c r="BL937" s="65">
        <f t="shared" si="3670"/>
        <v>0</v>
      </c>
      <c r="BM937" s="6">
        <f t="shared" si="3656"/>
        <v>118.25000000000001</v>
      </c>
      <c r="BN937" s="8">
        <f t="shared" si="3657"/>
        <v>149.0819326565707</v>
      </c>
      <c r="BO937" s="12">
        <f t="shared" si="3556"/>
        <v>132.77401303206696</v>
      </c>
      <c r="BP937" s="50">
        <f>(1-'#Constant'!$A$3)/($J937*'#Constant'!$B$3/'#Constant'!$C$3^($D937-1)+1)+'#Constant'!$A$3</f>
        <v>0.93162790697674425</v>
      </c>
      <c r="BQ937" s="4">
        <f t="shared" si="3658"/>
        <v>149.0819326565707</v>
      </c>
      <c r="BR937" s="50">
        <f>(1-'#Constant'!$A$3)/($K937*'#Constant'!$B$3/'#Constant'!$C$3^($D937-1)+1)+'#Constant'!$A$3</f>
        <v>0.93162790697674425</v>
      </c>
      <c r="BS937" s="4">
        <f t="shared" si="3659"/>
        <v>149.0819326565707</v>
      </c>
      <c r="BT937"/>
    </row>
    <row r="938" spans="1:72" x14ac:dyDescent="0.3">
      <c r="A938">
        <v>15002</v>
      </c>
      <c r="B938" s="18" t="str">
        <f>VLOOKUP(CONCATENATE("CREATURE_NAME_",A938),[1]Localization_Hero!$A:$E,2,FALSE)</f>
        <v>리빙 실드</v>
      </c>
      <c r="C938" t="s">
        <v>81</v>
      </c>
      <c r="D938">
        <v>1</v>
      </c>
      <c r="E938">
        <v>1</v>
      </c>
      <c r="F938" s="18">
        <v>1</v>
      </c>
      <c r="G938" s="10">
        <v>100</v>
      </c>
      <c r="H938" s="10">
        <v>100</v>
      </c>
      <c r="I938" s="10">
        <v>2500</v>
      </c>
      <c r="J938" s="10">
        <v>25</v>
      </c>
      <c r="K938" s="10">
        <v>25</v>
      </c>
      <c r="L938" s="2"/>
      <c r="M938" s="10">
        <v>100</v>
      </c>
      <c r="N938" s="10">
        <v>0</v>
      </c>
      <c r="O938" s="10">
        <v>0</v>
      </c>
      <c r="P938" s="10">
        <v>100</v>
      </c>
      <c r="Q938" s="10">
        <v>0</v>
      </c>
      <c r="R938" s="10">
        <v>0</v>
      </c>
      <c r="S938" s="10">
        <v>0</v>
      </c>
      <c r="T938" s="10">
        <v>150</v>
      </c>
      <c r="U938" s="10">
        <v>0</v>
      </c>
      <c r="V938" s="10">
        <v>0</v>
      </c>
      <c r="W938" s="2"/>
      <c r="X938" s="10">
        <v>100</v>
      </c>
      <c r="Y938" s="10">
        <v>0</v>
      </c>
      <c r="Z938" s="10">
        <v>0</v>
      </c>
      <c r="AA938" s="10">
        <v>100</v>
      </c>
      <c r="AB938" s="10">
        <v>0</v>
      </c>
      <c r="AC938" s="10">
        <v>0</v>
      </c>
      <c r="AD938" s="10">
        <v>0</v>
      </c>
      <c r="AE938" s="10">
        <v>150</v>
      </c>
      <c r="AF938" s="10">
        <v>0</v>
      </c>
      <c r="AG938" s="10">
        <v>0</v>
      </c>
      <c r="AH938" s="10">
        <v>0</v>
      </c>
      <c r="AI938" s="10">
        <v>0</v>
      </c>
      <c r="AJ938" s="3"/>
      <c r="AK938" s="10">
        <v>0</v>
      </c>
      <c r="AL938" s="10">
        <v>0</v>
      </c>
      <c r="AM938" s="3"/>
      <c r="AN938" s="10">
        <v>0</v>
      </c>
      <c r="AO938" s="10">
        <v>0</v>
      </c>
      <c r="AP938" s="10">
        <v>0</v>
      </c>
      <c r="AQ938" s="10">
        <v>0</v>
      </c>
      <c r="AR938" s="10">
        <v>0</v>
      </c>
      <c r="AS938" s="10">
        <v>0</v>
      </c>
      <c r="AT938" s="10">
        <v>0</v>
      </c>
      <c r="AU938" s="10">
        <v>0</v>
      </c>
      <c r="AV938" s="10">
        <v>0</v>
      </c>
      <c r="AW938" s="10">
        <v>0</v>
      </c>
      <c r="AX938" s="10">
        <v>0</v>
      </c>
      <c r="AY938" s="3"/>
      <c r="AZ938" s="10">
        <v>6000</v>
      </c>
      <c r="BA938" s="10">
        <v>6000</v>
      </c>
      <c r="BB938" s="10">
        <v>0</v>
      </c>
      <c r="BC938" s="10">
        <v>0</v>
      </c>
      <c r="BD938" s="10">
        <v>0</v>
      </c>
      <c r="BE938" s="10">
        <v>250</v>
      </c>
      <c r="BF938" s="3"/>
      <c r="BG938" s="10">
        <v>1000</v>
      </c>
      <c r="BH938" s="10">
        <v>2500</v>
      </c>
      <c r="BI938" s="3"/>
      <c r="BJ938" s="21">
        <v>1</v>
      </c>
      <c r="BK938" s="65">
        <v>0</v>
      </c>
      <c r="BL938" s="65">
        <v>0</v>
      </c>
      <c r="BM938" s="6">
        <f t="shared" si="3656"/>
        <v>118.25000000000001</v>
      </c>
      <c r="BN938" s="8">
        <f t="shared" si="3657"/>
        <v>149.0819326565707</v>
      </c>
      <c r="BO938" s="12">
        <f t="shared" si="3556"/>
        <v>132.77401303206696</v>
      </c>
      <c r="BP938" s="50">
        <f>(1-'#Constant'!$A$3)/($J938*'#Constant'!$B$3/'#Constant'!$C$3^($D938-1)+1)+'#Constant'!$A$3</f>
        <v>0.93162790697674425</v>
      </c>
      <c r="BQ938" s="4">
        <f t="shared" si="3658"/>
        <v>149.0819326565707</v>
      </c>
      <c r="BR938" s="50">
        <f>(1-'#Constant'!$A$3)/($K938*'#Constant'!$B$3/'#Constant'!$C$3^($D938-1)+1)+'#Constant'!$A$3</f>
        <v>0.93162790697674425</v>
      </c>
      <c r="BS938" s="4">
        <f t="shared" si="3659"/>
        <v>149.0819326565707</v>
      </c>
      <c r="BT938">
        <f>BO938/$BO$4*100</f>
        <v>100.91327609170268</v>
      </c>
    </row>
    <row r="939" spans="1:72" s="13" customFormat="1" ht="17.25" thickBot="1" x14ac:dyDescent="0.35">
      <c r="B939" s="20"/>
      <c r="D939" s="14">
        <v>1</v>
      </c>
      <c r="E939" s="14">
        <v>1</v>
      </c>
      <c r="F939" s="19">
        <v>1</v>
      </c>
      <c r="G939" s="15">
        <f t="shared" ref="G939:H939" si="3671">G938</f>
        <v>100</v>
      </c>
      <c r="H939" s="15">
        <f t="shared" si="3671"/>
        <v>100</v>
      </c>
      <c r="I939" s="15">
        <v>2500</v>
      </c>
      <c r="J939" s="15">
        <v>25</v>
      </c>
      <c r="K939" s="15">
        <v>25</v>
      </c>
      <c r="L939" s="16"/>
      <c r="M939" s="15">
        <f t="shared" ref="M939:V939" si="3672">M938</f>
        <v>100</v>
      </c>
      <c r="N939" s="15">
        <f t="shared" si="3672"/>
        <v>0</v>
      </c>
      <c r="O939" s="15">
        <f t="shared" si="3672"/>
        <v>0</v>
      </c>
      <c r="P939" s="15">
        <v>100</v>
      </c>
      <c r="Q939" s="15">
        <f t="shared" si="3672"/>
        <v>0</v>
      </c>
      <c r="R939" s="15">
        <f t="shared" si="3672"/>
        <v>0</v>
      </c>
      <c r="S939" s="15">
        <f t="shared" si="3672"/>
        <v>0</v>
      </c>
      <c r="T939" s="15">
        <f t="shared" si="3672"/>
        <v>150</v>
      </c>
      <c r="U939" s="15">
        <f t="shared" si="3672"/>
        <v>0</v>
      </c>
      <c r="V939" s="15">
        <f t="shared" si="3672"/>
        <v>0</v>
      </c>
      <c r="W939" s="16"/>
      <c r="X939" s="15">
        <f t="shared" ref="X939:AI939" si="3673">X938</f>
        <v>100</v>
      </c>
      <c r="Y939" s="15">
        <f t="shared" si="3673"/>
        <v>0</v>
      </c>
      <c r="Z939" s="15">
        <f t="shared" si="3673"/>
        <v>0</v>
      </c>
      <c r="AA939" s="15">
        <v>100</v>
      </c>
      <c r="AB939" s="15">
        <f t="shared" si="3673"/>
        <v>0</v>
      </c>
      <c r="AC939" s="15">
        <f t="shared" si="3673"/>
        <v>0</v>
      </c>
      <c r="AD939" s="15">
        <f t="shared" si="3673"/>
        <v>0</v>
      </c>
      <c r="AE939" s="15">
        <f t="shared" si="3673"/>
        <v>150</v>
      </c>
      <c r="AF939" s="15">
        <f t="shared" si="3673"/>
        <v>0</v>
      </c>
      <c r="AG939" s="15">
        <f t="shared" si="3673"/>
        <v>0</v>
      </c>
      <c r="AH939" s="15">
        <f t="shared" si="3673"/>
        <v>0</v>
      </c>
      <c r="AI939" s="15">
        <f t="shared" si="3673"/>
        <v>0</v>
      </c>
      <c r="AJ939" s="17"/>
      <c r="AK939" s="15">
        <f>AK938</f>
        <v>0</v>
      </c>
      <c r="AL939" s="15">
        <f>AL938</f>
        <v>0</v>
      </c>
      <c r="AM939" s="17"/>
      <c r="AN939" s="15">
        <f t="shared" ref="AN939:AX939" si="3674">AN938</f>
        <v>0</v>
      </c>
      <c r="AO939" s="15">
        <f t="shared" si="3674"/>
        <v>0</v>
      </c>
      <c r="AP939" s="15">
        <f t="shared" si="3674"/>
        <v>0</v>
      </c>
      <c r="AQ939" s="15">
        <f t="shared" si="3674"/>
        <v>0</v>
      </c>
      <c r="AR939" s="15">
        <f t="shared" si="3674"/>
        <v>0</v>
      </c>
      <c r="AS939" s="15">
        <f t="shared" si="3674"/>
        <v>0</v>
      </c>
      <c r="AT939" s="15">
        <f t="shared" si="3674"/>
        <v>0</v>
      </c>
      <c r="AU939" s="15">
        <f t="shared" si="3674"/>
        <v>0</v>
      </c>
      <c r="AV939" s="15">
        <f t="shared" si="3674"/>
        <v>0</v>
      </c>
      <c r="AW939" s="15">
        <f t="shared" si="3674"/>
        <v>0</v>
      </c>
      <c r="AX939" s="15">
        <f t="shared" si="3674"/>
        <v>0</v>
      </c>
      <c r="AY939" s="17"/>
      <c r="AZ939" s="15">
        <f t="shared" ref="AZ939" si="3675">AZ938</f>
        <v>6000</v>
      </c>
      <c r="BA939" s="15">
        <f t="shared" ref="BA939" si="3676">BA938</f>
        <v>6000</v>
      </c>
      <c r="BB939" s="15">
        <v>0</v>
      </c>
      <c r="BC939" s="15">
        <f t="shared" ref="BC939" si="3677">BC938</f>
        <v>0</v>
      </c>
      <c r="BD939" s="15">
        <f t="shared" ref="BD939:BE939" si="3678">BD938</f>
        <v>0</v>
      </c>
      <c r="BE939" s="15">
        <f t="shared" si="3678"/>
        <v>250</v>
      </c>
      <c r="BF939" s="17"/>
      <c r="BG939" s="15">
        <f t="shared" ref="BG939" si="3679">BG938</f>
        <v>1000</v>
      </c>
      <c r="BH939" s="15">
        <f t="shared" ref="BH939" si="3680">BH938</f>
        <v>2500</v>
      </c>
      <c r="BI939" s="17"/>
      <c r="BJ939" s="22">
        <f>G939/G938</f>
        <v>1</v>
      </c>
      <c r="BK939" s="65">
        <f t="shared" si="3670"/>
        <v>0</v>
      </c>
      <c r="BL939" s="65">
        <f t="shared" si="3670"/>
        <v>0</v>
      </c>
      <c r="BM939" s="6">
        <f t="shared" si="3656"/>
        <v>118.25000000000001</v>
      </c>
      <c r="BN939" s="8">
        <f t="shared" si="3657"/>
        <v>149.0819326565707</v>
      </c>
      <c r="BO939" s="12">
        <f t="shared" si="3556"/>
        <v>132.77401303206696</v>
      </c>
      <c r="BP939" s="50">
        <f>(1-'#Constant'!$A$3)/($J939*'#Constant'!$B$3/'#Constant'!$C$3^($D939-1)+1)+'#Constant'!$A$3</f>
        <v>0.93162790697674425</v>
      </c>
      <c r="BQ939" s="4">
        <f t="shared" si="3658"/>
        <v>149.0819326565707</v>
      </c>
      <c r="BR939" s="50">
        <f>(1-'#Constant'!$A$3)/($K939*'#Constant'!$B$3/'#Constant'!$C$3^($D939-1)+1)+'#Constant'!$A$3</f>
        <v>0.93162790697674425</v>
      </c>
      <c r="BS939" s="4">
        <f t="shared" si="3659"/>
        <v>149.0819326565707</v>
      </c>
      <c r="BT939"/>
    </row>
    <row r="940" spans="1:72" x14ac:dyDescent="0.3">
      <c r="A940">
        <v>15003</v>
      </c>
      <c r="B940" s="18" t="str">
        <f>VLOOKUP(CONCATENATE("CREATURE_NAME_",A940),[1]Localization_Hero!$A:$E,2,FALSE)</f>
        <v>리빙 스피어</v>
      </c>
      <c r="C940" t="s">
        <v>77</v>
      </c>
      <c r="D940">
        <v>1</v>
      </c>
      <c r="E940">
        <v>1</v>
      </c>
      <c r="F940" s="18">
        <v>1</v>
      </c>
      <c r="G940" s="10">
        <v>100</v>
      </c>
      <c r="H940" s="10">
        <v>100</v>
      </c>
      <c r="I940" s="10">
        <v>2500</v>
      </c>
      <c r="J940" s="10">
        <v>25</v>
      </c>
      <c r="K940" s="10">
        <v>25</v>
      </c>
      <c r="L940" s="2"/>
      <c r="M940" s="10">
        <v>100</v>
      </c>
      <c r="N940" s="10">
        <v>0</v>
      </c>
      <c r="O940" s="10">
        <v>0</v>
      </c>
      <c r="P940" s="10">
        <v>100</v>
      </c>
      <c r="Q940" s="10">
        <v>0</v>
      </c>
      <c r="R940" s="10">
        <v>0</v>
      </c>
      <c r="S940" s="10">
        <v>0</v>
      </c>
      <c r="T940" s="10">
        <v>150</v>
      </c>
      <c r="U940" s="10">
        <v>0</v>
      </c>
      <c r="V940" s="10">
        <v>0</v>
      </c>
      <c r="W940" s="2"/>
      <c r="X940" s="10">
        <v>100</v>
      </c>
      <c r="Y940" s="10">
        <v>0</v>
      </c>
      <c r="Z940" s="10">
        <v>0</v>
      </c>
      <c r="AA940" s="10">
        <v>100</v>
      </c>
      <c r="AB940" s="10">
        <v>0</v>
      </c>
      <c r="AC940" s="10">
        <v>0</v>
      </c>
      <c r="AD940" s="10">
        <v>0</v>
      </c>
      <c r="AE940" s="10">
        <v>150</v>
      </c>
      <c r="AF940" s="10">
        <v>0</v>
      </c>
      <c r="AG940" s="10">
        <v>0</v>
      </c>
      <c r="AH940" s="10">
        <v>0</v>
      </c>
      <c r="AI940" s="10">
        <v>0</v>
      </c>
      <c r="AJ940" s="3"/>
      <c r="AK940" s="10">
        <v>0</v>
      </c>
      <c r="AL940" s="10">
        <v>0</v>
      </c>
      <c r="AM940" s="3"/>
      <c r="AN940" s="10">
        <v>0</v>
      </c>
      <c r="AO940" s="10">
        <v>0</v>
      </c>
      <c r="AP940" s="10">
        <v>0</v>
      </c>
      <c r="AQ940" s="10">
        <v>0</v>
      </c>
      <c r="AR940" s="10">
        <v>0</v>
      </c>
      <c r="AS940" s="10">
        <v>0</v>
      </c>
      <c r="AT940" s="10">
        <v>0</v>
      </c>
      <c r="AU940" s="10">
        <v>0</v>
      </c>
      <c r="AV940" s="10">
        <v>0</v>
      </c>
      <c r="AW940" s="10">
        <v>0</v>
      </c>
      <c r="AX940" s="10">
        <v>0</v>
      </c>
      <c r="AY940" s="3"/>
      <c r="AZ940" s="10">
        <v>6000</v>
      </c>
      <c r="BA940" s="10">
        <v>6000</v>
      </c>
      <c r="BB940" s="10">
        <v>0</v>
      </c>
      <c r="BC940" s="10">
        <v>0</v>
      </c>
      <c r="BD940" s="10">
        <v>0</v>
      </c>
      <c r="BE940" s="10">
        <v>250</v>
      </c>
      <c r="BF940" s="3"/>
      <c r="BG940" s="10">
        <v>1000</v>
      </c>
      <c r="BH940" s="10">
        <v>2500</v>
      </c>
      <c r="BI940" s="3"/>
      <c r="BJ940" s="21">
        <v>1</v>
      </c>
      <c r="BK940" s="65">
        <v>0</v>
      </c>
      <c r="BL940" s="65">
        <v>0</v>
      </c>
      <c r="BM940" s="6">
        <f t="shared" si="3656"/>
        <v>118.25000000000001</v>
      </c>
      <c r="BN940" s="8">
        <f t="shared" si="3657"/>
        <v>149.0819326565707</v>
      </c>
      <c r="BO940" s="12">
        <f t="shared" si="3556"/>
        <v>132.77401303206696</v>
      </c>
      <c r="BP940" s="50">
        <f>(1-'#Constant'!$A$3)/($J940*'#Constant'!$B$3/'#Constant'!$C$3^($D940-1)+1)+'#Constant'!$A$3</f>
        <v>0.93162790697674425</v>
      </c>
      <c r="BQ940" s="4">
        <f t="shared" si="3658"/>
        <v>149.0819326565707</v>
      </c>
      <c r="BR940" s="50">
        <f>(1-'#Constant'!$A$3)/($K940*'#Constant'!$B$3/'#Constant'!$C$3^($D940-1)+1)+'#Constant'!$A$3</f>
        <v>0.93162790697674425</v>
      </c>
      <c r="BS940" s="4">
        <f t="shared" si="3659"/>
        <v>149.0819326565707</v>
      </c>
      <c r="BT940">
        <f>BO940/$BO$4*100</f>
        <v>100.91327609170268</v>
      </c>
    </row>
    <row r="941" spans="1:72" s="13" customFormat="1" ht="17.25" thickBot="1" x14ac:dyDescent="0.35">
      <c r="B941" s="20"/>
      <c r="D941" s="14">
        <v>1</v>
      </c>
      <c r="E941" s="14">
        <v>1</v>
      </c>
      <c r="F941" s="19">
        <v>1</v>
      </c>
      <c r="G941" s="15">
        <f t="shared" ref="G941:H941" si="3681">G940</f>
        <v>100</v>
      </c>
      <c r="H941" s="15">
        <f t="shared" si="3681"/>
        <v>100</v>
      </c>
      <c r="I941" s="15">
        <v>2500</v>
      </c>
      <c r="J941" s="15">
        <v>25</v>
      </c>
      <c r="K941" s="15">
        <v>25</v>
      </c>
      <c r="L941" s="16"/>
      <c r="M941" s="15">
        <f t="shared" ref="M941:V941" si="3682">M940</f>
        <v>100</v>
      </c>
      <c r="N941" s="15">
        <f t="shared" si="3682"/>
        <v>0</v>
      </c>
      <c r="O941" s="15">
        <f t="shared" si="3682"/>
        <v>0</v>
      </c>
      <c r="P941" s="15">
        <v>100</v>
      </c>
      <c r="Q941" s="15">
        <f t="shared" si="3682"/>
        <v>0</v>
      </c>
      <c r="R941" s="15">
        <f t="shared" si="3682"/>
        <v>0</v>
      </c>
      <c r="S941" s="15">
        <f t="shared" si="3682"/>
        <v>0</v>
      </c>
      <c r="T941" s="15">
        <f t="shared" si="3682"/>
        <v>150</v>
      </c>
      <c r="U941" s="15">
        <f t="shared" si="3682"/>
        <v>0</v>
      </c>
      <c r="V941" s="15">
        <f t="shared" si="3682"/>
        <v>0</v>
      </c>
      <c r="W941" s="16"/>
      <c r="X941" s="15">
        <f t="shared" ref="X941:AI941" si="3683">X940</f>
        <v>100</v>
      </c>
      <c r="Y941" s="15">
        <f t="shared" si="3683"/>
        <v>0</v>
      </c>
      <c r="Z941" s="15">
        <f t="shared" si="3683"/>
        <v>0</v>
      </c>
      <c r="AA941" s="15">
        <v>100</v>
      </c>
      <c r="AB941" s="15">
        <f t="shared" si="3683"/>
        <v>0</v>
      </c>
      <c r="AC941" s="15">
        <f t="shared" si="3683"/>
        <v>0</v>
      </c>
      <c r="AD941" s="15">
        <f t="shared" si="3683"/>
        <v>0</v>
      </c>
      <c r="AE941" s="15">
        <f t="shared" si="3683"/>
        <v>150</v>
      </c>
      <c r="AF941" s="15">
        <f t="shared" si="3683"/>
        <v>0</v>
      </c>
      <c r="AG941" s="15">
        <f t="shared" si="3683"/>
        <v>0</v>
      </c>
      <c r="AH941" s="15">
        <f t="shared" si="3683"/>
        <v>0</v>
      </c>
      <c r="AI941" s="15">
        <f t="shared" si="3683"/>
        <v>0</v>
      </c>
      <c r="AJ941" s="17"/>
      <c r="AK941" s="15">
        <f>AK940</f>
        <v>0</v>
      </c>
      <c r="AL941" s="15">
        <f>AL940</f>
        <v>0</v>
      </c>
      <c r="AM941" s="17"/>
      <c r="AN941" s="15">
        <f t="shared" ref="AN941:AX941" si="3684">AN940</f>
        <v>0</v>
      </c>
      <c r="AO941" s="15">
        <f t="shared" si="3684"/>
        <v>0</v>
      </c>
      <c r="AP941" s="15">
        <f t="shared" si="3684"/>
        <v>0</v>
      </c>
      <c r="AQ941" s="15">
        <f t="shared" si="3684"/>
        <v>0</v>
      </c>
      <c r="AR941" s="15">
        <f t="shared" si="3684"/>
        <v>0</v>
      </c>
      <c r="AS941" s="15">
        <f t="shared" si="3684"/>
        <v>0</v>
      </c>
      <c r="AT941" s="15">
        <f t="shared" si="3684"/>
        <v>0</v>
      </c>
      <c r="AU941" s="15">
        <f t="shared" si="3684"/>
        <v>0</v>
      </c>
      <c r="AV941" s="15">
        <f t="shared" si="3684"/>
        <v>0</v>
      </c>
      <c r="AW941" s="15">
        <f t="shared" si="3684"/>
        <v>0</v>
      </c>
      <c r="AX941" s="15">
        <f t="shared" si="3684"/>
        <v>0</v>
      </c>
      <c r="AY941" s="17"/>
      <c r="AZ941" s="15">
        <f t="shared" ref="AZ941" si="3685">AZ940</f>
        <v>6000</v>
      </c>
      <c r="BA941" s="15">
        <f t="shared" ref="BA941" si="3686">BA940</f>
        <v>6000</v>
      </c>
      <c r="BB941" s="15">
        <v>0</v>
      </c>
      <c r="BC941" s="15">
        <f t="shared" ref="BC941" si="3687">BC940</f>
        <v>0</v>
      </c>
      <c r="BD941" s="15">
        <f t="shared" ref="BD941:BE941" si="3688">BD940</f>
        <v>0</v>
      </c>
      <c r="BE941" s="15">
        <f t="shared" si="3688"/>
        <v>250</v>
      </c>
      <c r="BF941" s="17"/>
      <c r="BG941" s="15">
        <f t="shared" ref="BG941" si="3689">BG940</f>
        <v>1000</v>
      </c>
      <c r="BH941" s="15">
        <f t="shared" ref="BH941" si="3690">BH940</f>
        <v>2500</v>
      </c>
      <c r="BI941" s="17"/>
      <c r="BJ941" s="22">
        <f>G941/G940</f>
        <v>1</v>
      </c>
      <c r="BK941" s="65">
        <f t="shared" si="3670"/>
        <v>0</v>
      </c>
      <c r="BL941" s="65">
        <f t="shared" si="3670"/>
        <v>0</v>
      </c>
      <c r="BM941" s="6">
        <f t="shared" si="3656"/>
        <v>118.25000000000001</v>
      </c>
      <c r="BN941" s="8">
        <f t="shared" si="3657"/>
        <v>149.0819326565707</v>
      </c>
      <c r="BO941" s="12">
        <f t="shared" si="3556"/>
        <v>132.77401303206696</v>
      </c>
      <c r="BP941" s="50">
        <f>(1-'#Constant'!$A$3)/($J941*'#Constant'!$B$3/'#Constant'!$C$3^($D941-1)+1)+'#Constant'!$A$3</f>
        <v>0.93162790697674425</v>
      </c>
      <c r="BQ941" s="4">
        <f t="shared" si="3658"/>
        <v>149.0819326565707</v>
      </c>
      <c r="BR941" s="50">
        <f>(1-'#Constant'!$A$3)/($K941*'#Constant'!$B$3/'#Constant'!$C$3^($D941-1)+1)+'#Constant'!$A$3</f>
        <v>0.93162790697674425</v>
      </c>
      <c r="BS941" s="4">
        <f t="shared" si="3659"/>
        <v>149.0819326565707</v>
      </c>
      <c r="BT941"/>
    </row>
    <row r="942" spans="1:72" x14ac:dyDescent="0.3">
      <c r="A942">
        <v>15004</v>
      </c>
      <c r="B942" s="18" t="str">
        <f>VLOOKUP(CONCATENATE("CREATURE_NAME_",A942),[1]Localization_Hero!$A:$E,2,FALSE)</f>
        <v>리빙 해머</v>
      </c>
      <c r="C942" t="s">
        <v>77</v>
      </c>
      <c r="D942">
        <v>1</v>
      </c>
      <c r="E942">
        <v>1</v>
      </c>
      <c r="F942" s="18">
        <v>1</v>
      </c>
      <c r="G942" s="10">
        <v>100</v>
      </c>
      <c r="H942" s="10">
        <v>100</v>
      </c>
      <c r="I942" s="10">
        <v>2500</v>
      </c>
      <c r="J942" s="10">
        <v>25</v>
      </c>
      <c r="K942" s="10">
        <v>25</v>
      </c>
      <c r="L942" s="2"/>
      <c r="M942" s="10">
        <v>100</v>
      </c>
      <c r="N942" s="10">
        <v>0</v>
      </c>
      <c r="O942" s="10">
        <v>0</v>
      </c>
      <c r="P942" s="10">
        <v>100</v>
      </c>
      <c r="Q942" s="10">
        <v>0</v>
      </c>
      <c r="R942" s="10">
        <v>0</v>
      </c>
      <c r="S942" s="10">
        <v>0</v>
      </c>
      <c r="T942" s="10">
        <v>150</v>
      </c>
      <c r="U942" s="10">
        <v>0</v>
      </c>
      <c r="V942" s="10">
        <v>0</v>
      </c>
      <c r="W942" s="2"/>
      <c r="X942" s="10">
        <v>100</v>
      </c>
      <c r="Y942" s="10">
        <v>0</v>
      </c>
      <c r="Z942" s="10">
        <v>0</v>
      </c>
      <c r="AA942" s="10">
        <v>100</v>
      </c>
      <c r="AB942" s="10">
        <v>0</v>
      </c>
      <c r="AC942" s="10">
        <v>0</v>
      </c>
      <c r="AD942" s="10">
        <v>0</v>
      </c>
      <c r="AE942" s="10">
        <v>150</v>
      </c>
      <c r="AF942" s="10">
        <v>0</v>
      </c>
      <c r="AG942" s="10">
        <v>0</v>
      </c>
      <c r="AH942" s="10">
        <v>0</v>
      </c>
      <c r="AI942" s="10">
        <v>0</v>
      </c>
      <c r="AJ942" s="3"/>
      <c r="AK942" s="10">
        <v>0</v>
      </c>
      <c r="AL942" s="10">
        <v>0</v>
      </c>
      <c r="AM942" s="3"/>
      <c r="AN942" s="10">
        <v>0</v>
      </c>
      <c r="AO942" s="10">
        <v>0</v>
      </c>
      <c r="AP942" s="10">
        <v>0</v>
      </c>
      <c r="AQ942" s="10">
        <v>0</v>
      </c>
      <c r="AR942" s="10">
        <v>0</v>
      </c>
      <c r="AS942" s="10">
        <v>0</v>
      </c>
      <c r="AT942" s="10">
        <v>0</v>
      </c>
      <c r="AU942" s="10">
        <v>0</v>
      </c>
      <c r="AV942" s="10">
        <v>0</v>
      </c>
      <c r="AW942" s="10">
        <v>0</v>
      </c>
      <c r="AX942" s="10">
        <v>0</v>
      </c>
      <c r="AY942" s="3"/>
      <c r="AZ942" s="10">
        <v>6000</v>
      </c>
      <c r="BA942" s="10">
        <v>6000</v>
      </c>
      <c r="BB942" s="10">
        <v>0</v>
      </c>
      <c r="BC942" s="10">
        <v>0</v>
      </c>
      <c r="BD942" s="10">
        <v>0</v>
      </c>
      <c r="BE942" s="10">
        <v>250</v>
      </c>
      <c r="BF942" s="3"/>
      <c r="BG942" s="10">
        <v>1000</v>
      </c>
      <c r="BH942" s="10">
        <v>2500</v>
      </c>
      <c r="BI942" s="3"/>
      <c r="BJ942" s="21">
        <v>1</v>
      </c>
      <c r="BK942" s="65">
        <v>0</v>
      </c>
      <c r="BL942" s="65">
        <v>0</v>
      </c>
      <c r="BM942" s="6">
        <f t="shared" si="3656"/>
        <v>118.25000000000001</v>
      </c>
      <c r="BN942" s="8">
        <f t="shared" si="3657"/>
        <v>149.0819326565707</v>
      </c>
      <c r="BO942" s="12">
        <f t="shared" si="3556"/>
        <v>132.77401303206696</v>
      </c>
      <c r="BP942" s="50">
        <f>(1-'#Constant'!$A$3)/($J942*'#Constant'!$B$3/'#Constant'!$C$3^($D942-1)+1)+'#Constant'!$A$3</f>
        <v>0.93162790697674425</v>
      </c>
      <c r="BQ942" s="4">
        <f t="shared" si="3658"/>
        <v>149.0819326565707</v>
      </c>
      <c r="BR942" s="50">
        <f>(1-'#Constant'!$A$3)/($K942*'#Constant'!$B$3/'#Constant'!$C$3^($D942-1)+1)+'#Constant'!$A$3</f>
        <v>0.93162790697674425</v>
      </c>
      <c r="BS942" s="4">
        <f t="shared" si="3659"/>
        <v>149.0819326565707</v>
      </c>
      <c r="BT942">
        <f>BO942/$BO$4*100</f>
        <v>100.91327609170268</v>
      </c>
    </row>
    <row r="943" spans="1:72" s="13" customFormat="1" ht="17.25" thickBot="1" x14ac:dyDescent="0.35">
      <c r="B943" s="20"/>
      <c r="D943" s="14">
        <v>1</v>
      </c>
      <c r="E943" s="14">
        <v>1</v>
      </c>
      <c r="F943" s="19">
        <v>1</v>
      </c>
      <c r="G943" s="15">
        <f t="shared" ref="G943:H943" si="3691">G942</f>
        <v>100</v>
      </c>
      <c r="H943" s="15">
        <f t="shared" si="3691"/>
        <v>100</v>
      </c>
      <c r="I943" s="15">
        <v>2500</v>
      </c>
      <c r="J943" s="15">
        <v>25</v>
      </c>
      <c r="K943" s="15">
        <v>25</v>
      </c>
      <c r="L943" s="16"/>
      <c r="M943" s="15">
        <f t="shared" ref="M943:V943" si="3692">M942</f>
        <v>100</v>
      </c>
      <c r="N943" s="15">
        <f t="shared" si="3692"/>
        <v>0</v>
      </c>
      <c r="O943" s="15">
        <f t="shared" si="3692"/>
        <v>0</v>
      </c>
      <c r="P943" s="15">
        <v>100</v>
      </c>
      <c r="Q943" s="15">
        <f t="shared" si="3692"/>
        <v>0</v>
      </c>
      <c r="R943" s="15">
        <f t="shared" si="3692"/>
        <v>0</v>
      </c>
      <c r="S943" s="15">
        <f t="shared" si="3692"/>
        <v>0</v>
      </c>
      <c r="T943" s="15">
        <f t="shared" si="3692"/>
        <v>150</v>
      </c>
      <c r="U943" s="15">
        <f t="shared" si="3692"/>
        <v>0</v>
      </c>
      <c r="V943" s="15">
        <f t="shared" si="3692"/>
        <v>0</v>
      </c>
      <c r="W943" s="16"/>
      <c r="X943" s="15">
        <f t="shared" ref="X943:AI943" si="3693">X942</f>
        <v>100</v>
      </c>
      <c r="Y943" s="15">
        <f t="shared" si="3693"/>
        <v>0</v>
      </c>
      <c r="Z943" s="15">
        <f t="shared" si="3693"/>
        <v>0</v>
      </c>
      <c r="AA943" s="15">
        <v>100</v>
      </c>
      <c r="AB943" s="15">
        <f t="shared" si="3693"/>
        <v>0</v>
      </c>
      <c r="AC943" s="15">
        <f t="shared" si="3693"/>
        <v>0</v>
      </c>
      <c r="AD943" s="15">
        <f t="shared" si="3693"/>
        <v>0</v>
      </c>
      <c r="AE943" s="15">
        <f t="shared" si="3693"/>
        <v>150</v>
      </c>
      <c r="AF943" s="15">
        <f t="shared" si="3693"/>
        <v>0</v>
      </c>
      <c r="AG943" s="15">
        <f t="shared" si="3693"/>
        <v>0</v>
      </c>
      <c r="AH943" s="15">
        <f t="shared" si="3693"/>
        <v>0</v>
      </c>
      <c r="AI943" s="15">
        <f t="shared" si="3693"/>
        <v>0</v>
      </c>
      <c r="AJ943" s="17"/>
      <c r="AK943" s="15">
        <f>AK942</f>
        <v>0</v>
      </c>
      <c r="AL943" s="15">
        <f>AL942</f>
        <v>0</v>
      </c>
      <c r="AM943" s="17"/>
      <c r="AN943" s="15">
        <f t="shared" ref="AN943:AX943" si="3694">AN942</f>
        <v>0</v>
      </c>
      <c r="AO943" s="15">
        <f t="shared" si="3694"/>
        <v>0</v>
      </c>
      <c r="AP943" s="15">
        <f t="shared" si="3694"/>
        <v>0</v>
      </c>
      <c r="AQ943" s="15">
        <f t="shared" si="3694"/>
        <v>0</v>
      </c>
      <c r="AR943" s="15">
        <f t="shared" si="3694"/>
        <v>0</v>
      </c>
      <c r="AS943" s="15">
        <f t="shared" si="3694"/>
        <v>0</v>
      </c>
      <c r="AT943" s="15">
        <f t="shared" si="3694"/>
        <v>0</v>
      </c>
      <c r="AU943" s="15">
        <f t="shared" si="3694"/>
        <v>0</v>
      </c>
      <c r="AV943" s="15">
        <f t="shared" si="3694"/>
        <v>0</v>
      </c>
      <c r="AW943" s="15">
        <f t="shared" si="3694"/>
        <v>0</v>
      </c>
      <c r="AX943" s="15">
        <f t="shared" si="3694"/>
        <v>0</v>
      </c>
      <c r="AY943" s="17"/>
      <c r="AZ943" s="15">
        <f t="shared" ref="AZ943" si="3695">AZ942</f>
        <v>6000</v>
      </c>
      <c r="BA943" s="15">
        <f t="shared" ref="BA943" si="3696">BA942</f>
        <v>6000</v>
      </c>
      <c r="BB943" s="15">
        <v>0</v>
      </c>
      <c r="BC943" s="15">
        <f t="shared" ref="BC943" si="3697">BC942</f>
        <v>0</v>
      </c>
      <c r="BD943" s="15">
        <f t="shared" ref="BD943:BE943" si="3698">BD942</f>
        <v>0</v>
      </c>
      <c r="BE943" s="15">
        <f t="shared" si="3698"/>
        <v>250</v>
      </c>
      <c r="BF943" s="17"/>
      <c r="BG943" s="15">
        <f t="shared" ref="BG943" si="3699">BG942</f>
        <v>1000</v>
      </c>
      <c r="BH943" s="15">
        <f t="shared" ref="BH943" si="3700">BH942</f>
        <v>2500</v>
      </c>
      <c r="BI943" s="17"/>
      <c r="BJ943" s="22">
        <f>G943/G942</f>
        <v>1</v>
      </c>
      <c r="BK943" s="65">
        <f t="shared" si="3670"/>
        <v>0</v>
      </c>
      <c r="BL943" s="65">
        <f t="shared" si="3670"/>
        <v>0</v>
      </c>
      <c r="BM943" s="6">
        <f t="shared" si="3656"/>
        <v>118.25000000000001</v>
      </c>
      <c r="BN943" s="8">
        <f t="shared" si="3657"/>
        <v>149.0819326565707</v>
      </c>
      <c r="BO943" s="12">
        <f t="shared" si="3556"/>
        <v>132.77401303206696</v>
      </c>
      <c r="BP943" s="50">
        <f>(1-'#Constant'!$A$3)/($J943*'#Constant'!$B$3/'#Constant'!$C$3^($D943-1)+1)+'#Constant'!$A$3</f>
        <v>0.93162790697674425</v>
      </c>
      <c r="BQ943" s="4">
        <f t="shared" si="3658"/>
        <v>149.0819326565707</v>
      </c>
      <c r="BR943" s="50">
        <f>(1-'#Constant'!$A$3)/($K943*'#Constant'!$B$3/'#Constant'!$C$3^($D943-1)+1)+'#Constant'!$A$3</f>
        <v>0.93162790697674425</v>
      </c>
      <c r="BS943" s="4">
        <f t="shared" si="3659"/>
        <v>149.0819326565707</v>
      </c>
      <c r="BT943"/>
    </row>
    <row r="944" spans="1:72" x14ac:dyDescent="0.3">
      <c r="A944">
        <v>15005</v>
      </c>
      <c r="B944" s="18" t="str">
        <f>VLOOKUP(CONCATENATE("CREATURE_NAME_",A944),[1]Localization_Hero!$A:$E,2,FALSE)</f>
        <v>할로윈 유령</v>
      </c>
      <c r="C944" t="s">
        <v>81</v>
      </c>
      <c r="D944">
        <v>1</v>
      </c>
      <c r="E944">
        <v>1</v>
      </c>
      <c r="F944" s="18">
        <v>1</v>
      </c>
      <c r="G944" s="10">
        <v>100</v>
      </c>
      <c r="H944" s="10">
        <v>100</v>
      </c>
      <c r="I944" s="10">
        <v>2500</v>
      </c>
      <c r="J944" s="10">
        <v>25</v>
      </c>
      <c r="K944" s="10">
        <v>25</v>
      </c>
      <c r="L944" s="2"/>
      <c r="M944" s="10">
        <v>100</v>
      </c>
      <c r="N944" s="10">
        <v>0</v>
      </c>
      <c r="O944" s="10">
        <v>0</v>
      </c>
      <c r="P944" s="10">
        <v>100</v>
      </c>
      <c r="Q944" s="10">
        <v>0</v>
      </c>
      <c r="R944" s="10">
        <v>0</v>
      </c>
      <c r="S944" s="10">
        <v>0</v>
      </c>
      <c r="T944" s="10">
        <v>150</v>
      </c>
      <c r="U944" s="10">
        <v>0</v>
      </c>
      <c r="V944" s="10">
        <v>0</v>
      </c>
      <c r="W944" s="2"/>
      <c r="X944" s="10">
        <v>100</v>
      </c>
      <c r="Y944" s="10">
        <v>0</v>
      </c>
      <c r="Z944" s="10">
        <v>0</v>
      </c>
      <c r="AA944" s="10">
        <v>100</v>
      </c>
      <c r="AB944" s="10">
        <v>0</v>
      </c>
      <c r="AC944" s="10">
        <v>0</v>
      </c>
      <c r="AD944" s="10">
        <v>0</v>
      </c>
      <c r="AE944" s="10">
        <v>150</v>
      </c>
      <c r="AF944" s="10">
        <v>0</v>
      </c>
      <c r="AG944" s="10">
        <v>0</v>
      </c>
      <c r="AH944" s="10">
        <v>0</v>
      </c>
      <c r="AI944" s="10">
        <v>0</v>
      </c>
      <c r="AJ944" s="3"/>
      <c r="AK944" s="10">
        <v>0</v>
      </c>
      <c r="AL944" s="10">
        <v>0</v>
      </c>
      <c r="AM944" s="3"/>
      <c r="AN944" s="10">
        <v>0</v>
      </c>
      <c r="AO944" s="10">
        <v>0</v>
      </c>
      <c r="AP944" s="10">
        <v>0</v>
      </c>
      <c r="AQ944" s="10">
        <v>0</v>
      </c>
      <c r="AR944" s="10">
        <v>0</v>
      </c>
      <c r="AS944" s="10">
        <v>0</v>
      </c>
      <c r="AT944" s="10">
        <v>0</v>
      </c>
      <c r="AU944" s="10">
        <v>0</v>
      </c>
      <c r="AV944" s="10">
        <v>0</v>
      </c>
      <c r="AW944" s="10">
        <v>0</v>
      </c>
      <c r="AX944" s="10">
        <v>0</v>
      </c>
      <c r="AY944" s="3"/>
      <c r="AZ944" s="10">
        <v>6000</v>
      </c>
      <c r="BA944" s="10">
        <v>6000</v>
      </c>
      <c r="BB944" s="10">
        <v>0</v>
      </c>
      <c r="BC944" s="10">
        <v>0</v>
      </c>
      <c r="BD944" s="10">
        <v>0</v>
      </c>
      <c r="BE944" s="10">
        <v>250</v>
      </c>
      <c r="BF944" s="3"/>
      <c r="BG944" s="10">
        <v>1000</v>
      </c>
      <c r="BH944" s="10">
        <v>2500</v>
      </c>
      <c r="BI944" s="3"/>
      <c r="BJ944" s="21">
        <v>1</v>
      </c>
      <c r="BK944" s="65">
        <v>0</v>
      </c>
      <c r="BL944" s="65">
        <v>0</v>
      </c>
      <c r="BM944" s="6">
        <f t="shared" si="3656"/>
        <v>118.25000000000001</v>
      </c>
      <c r="BN944" s="8">
        <f t="shared" si="3657"/>
        <v>149.0819326565707</v>
      </c>
      <c r="BO944" s="12">
        <f t="shared" ref="BO944:BO945" si="3701">SQRT(BM944*BN944)</f>
        <v>132.77401303206696</v>
      </c>
      <c r="BP944" s="50">
        <f>(1-'#Constant'!$A$3)/($J944*'#Constant'!$B$3/'#Constant'!$C$3^($D944-1)+1)+'#Constant'!$A$3</f>
        <v>0.93162790697674425</v>
      </c>
      <c r="BQ944" s="4">
        <f t="shared" si="3658"/>
        <v>149.0819326565707</v>
      </c>
      <c r="BR944" s="50">
        <f>(1-'#Constant'!$A$3)/($K944*'#Constant'!$B$3/'#Constant'!$C$3^($D944-1)+1)+'#Constant'!$A$3</f>
        <v>0.93162790697674425</v>
      </c>
      <c r="BS944" s="4">
        <f t="shared" si="3659"/>
        <v>149.0819326565707</v>
      </c>
      <c r="BT944">
        <f>BO944/$BO$4*100</f>
        <v>100.91327609170268</v>
      </c>
    </row>
    <row r="945" spans="1:72" s="13" customFormat="1" ht="17.25" thickBot="1" x14ac:dyDescent="0.35">
      <c r="B945" s="20"/>
      <c r="D945" s="14">
        <v>1</v>
      </c>
      <c r="E945" s="14">
        <v>1</v>
      </c>
      <c r="F945" s="19">
        <v>1</v>
      </c>
      <c r="G945" s="15">
        <f t="shared" ref="G945:H945" si="3702">G944</f>
        <v>100</v>
      </c>
      <c r="H945" s="15">
        <f t="shared" si="3702"/>
        <v>100</v>
      </c>
      <c r="I945" s="15">
        <v>2500</v>
      </c>
      <c r="J945" s="15">
        <v>25</v>
      </c>
      <c r="K945" s="15">
        <v>25</v>
      </c>
      <c r="L945" s="16"/>
      <c r="M945" s="15">
        <f t="shared" ref="M945:O945" si="3703">M944</f>
        <v>100</v>
      </c>
      <c r="N945" s="15">
        <f t="shared" si="3703"/>
        <v>0</v>
      </c>
      <c r="O945" s="15">
        <f t="shared" si="3703"/>
        <v>0</v>
      </c>
      <c r="P945" s="15">
        <v>100</v>
      </c>
      <c r="Q945" s="15">
        <f t="shared" ref="Q945:V945" si="3704">Q944</f>
        <v>0</v>
      </c>
      <c r="R945" s="15">
        <f t="shared" si="3704"/>
        <v>0</v>
      </c>
      <c r="S945" s="15">
        <f t="shared" si="3704"/>
        <v>0</v>
      </c>
      <c r="T945" s="15">
        <f t="shared" si="3704"/>
        <v>150</v>
      </c>
      <c r="U945" s="15">
        <f t="shared" si="3704"/>
        <v>0</v>
      </c>
      <c r="V945" s="15">
        <f t="shared" si="3704"/>
        <v>0</v>
      </c>
      <c r="W945" s="16"/>
      <c r="X945" s="15">
        <f t="shared" ref="X945:Z945" si="3705">X944</f>
        <v>100</v>
      </c>
      <c r="Y945" s="15">
        <f t="shared" si="3705"/>
        <v>0</v>
      </c>
      <c r="Z945" s="15">
        <f t="shared" si="3705"/>
        <v>0</v>
      </c>
      <c r="AA945" s="15">
        <v>100</v>
      </c>
      <c r="AB945" s="15">
        <f t="shared" ref="AB945:AI945" si="3706">AB944</f>
        <v>0</v>
      </c>
      <c r="AC945" s="15">
        <f t="shared" si="3706"/>
        <v>0</v>
      </c>
      <c r="AD945" s="15">
        <f t="shared" si="3706"/>
        <v>0</v>
      </c>
      <c r="AE945" s="15">
        <f t="shared" si="3706"/>
        <v>150</v>
      </c>
      <c r="AF945" s="15">
        <f t="shared" si="3706"/>
        <v>0</v>
      </c>
      <c r="AG945" s="15">
        <f t="shared" si="3706"/>
        <v>0</v>
      </c>
      <c r="AH945" s="15">
        <f t="shared" si="3706"/>
        <v>0</v>
      </c>
      <c r="AI945" s="15">
        <f t="shared" si="3706"/>
        <v>0</v>
      </c>
      <c r="AJ945" s="17"/>
      <c r="AK945" s="15">
        <f>AK944</f>
        <v>0</v>
      </c>
      <c r="AL945" s="15">
        <f>AL944</f>
        <v>0</v>
      </c>
      <c r="AM945" s="17"/>
      <c r="AN945" s="15">
        <f t="shared" ref="AN945:AX945" si="3707">AN944</f>
        <v>0</v>
      </c>
      <c r="AO945" s="15">
        <f t="shared" si="3707"/>
        <v>0</v>
      </c>
      <c r="AP945" s="15">
        <f t="shared" si="3707"/>
        <v>0</v>
      </c>
      <c r="AQ945" s="15">
        <f t="shared" si="3707"/>
        <v>0</v>
      </c>
      <c r="AR945" s="15">
        <f t="shared" si="3707"/>
        <v>0</v>
      </c>
      <c r="AS945" s="15">
        <f t="shared" si="3707"/>
        <v>0</v>
      </c>
      <c r="AT945" s="15">
        <f t="shared" si="3707"/>
        <v>0</v>
      </c>
      <c r="AU945" s="15">
        <f t="shared" si="3707"/>
        <v>0</v>
      </c>
      <c r="AV945" s="15">
        <f t="shared" si="3707"/>
        <v>0</v>
      </c>
      <c r="AW945" s="15">
        <f t="shared" si="3707"/>
        <v>0</v>
      </c>
      <c r="AX945" s="15">
        <f t="shared" si="3707"/>
        <v>0</v>
      </c>
      <c r="AY945" s="17"/>
      <c r="AZ945" s="15">
        <f t="shared" ref="AZ945:BA945" si="3708">AZ944</f>
        <v>6000</v>
      </c>
      <c r="BA945" s="15">
        <f t="shared" si="3708"/>
        <v>6000</v>
      </c>
      <c r="BB945" s="15">
        <v>0</v>
      </c>
      <c r="BC945" s="15">
        <f t="shared" ref="BC945:BE945" si="3709">BC944</f>
        <v>0</v>
      </c>
      <c r="BD945" s="15">
        <f t="shared" si="3709"/>
        <v>0</v>
      </c>
      <c r="BE945" s="15">
        <f t="shared" si="3709"/>
        <v>250</v>
      </c>
      <c r="BF945" s="17"/>
      <c r="BG945" s="15">
        <f t="shared" ref="BG945:BH945" si="3710">BG944</f>
        <v>1000</v>
      </c>
      <c r="BH945" s="15">
        <f t="shared" si="3710"/>
        <v>2500</v>
      </c>
      <c r="BI945" s="17"/>
      <c r="BJ945" s="22">
        <f>G945/G944</f>
        <v>1</v>
      </c>
      <c r="BK945" s="65">
        <f t="shared" si="3670"/>
        <v>0</v>
      </c>
      <c r="BL945" s="65">
        <f t="shared" si="3670"/>
        <v>0</v>
      </c>
      <c r="BM945" s="6">
        <f t="shared" si="3656"/>
        <v>118.25000000000001</v>
      </c>
      <c r="BN945" s="8">
        <f t="shared" si="3657"/>
        <v>149.0819326565707</v>
      </c>
      <c r="BO945" s="12">
        <f t="shared" si="3701"/>
        <v>132.77401303206696</v>
      </c>
      <c r="BP945" s="50">
        <f>(1-'#Constant'!$A$3)/($J945*'#Constant'!$B$3/'#Constant'!$C$3^($D945-1)+1)+'#Constant'!$A$3</f>
        <v>0.93162790697674425</v>
      </c>
      <c r="BQ945" s="4">
        <f t="shared" si="3658"/>
        <v>149.0819326565707</v>
      </c>
      <c r="BR945" s="50">
        <f>(1-'#Constant'!$A$3)/($K945*'#Constant'!$B$3/'#Constant'!$C$3^($D945-1)+1)+'#Constant'!$A$3</f>
        <v>0.93162790697674425</v>
      </c>
      <c r="BS945" s="4">
        <f t="shared" si="3659"/>
        <v>149.0819326565707</v>
      </c>
      <c r="BT945"/>
    </row>
    <row r="946" spans="1:72" x14ac:dyDescent="0.3">
      <c r="A946">
        <v>16001</v>
      </c>
      <c r="B946" s="18" t="str">
        <f>VLOOKUP(CONCATENATE("CREATURE_NAME_",A946),[1]Localization_Hero!$A:$E,2,FALSE)</f>
        <v>깨무는 머룸</v>
      </c>
      <c r="C946" t="s">
        <v>77</v>
      </c>
      <c r="D946">
        <v>1</v>
      </c>
      <c r="E946">
        <v>1</v>
      </c>
      <c r="F946" s="18">
        <v>1</v>
      </c>
      <c r="G946" s="10">
        <v>100</v>
      </c>
      <c r="H946" s="10">
        <v>100</v>
      </c>
      <c r="I946" s="10">
        <v>2500</v>
      </c>
      <c r="J946" s="10">
        <v>25</v>
      </c>
      <c r="K946" s="10">
        <v>25</v>
      </c>
      <c r="L946" s="2"/>
      <c r="M946" s="10">
        <v>100</v>
      </c>
      <c r="N946" s="10">
        <v>0</v>
      </c>
      <c r="O946" s="10">
        <v>0</v>
      </c>
      <c r="P946" s="10">
        <v>100</v>
      </c>
      <c r="Q946" s="10">
        <v>0</v>
      </c>
      <c r="R946" s="10">
        <v>0</v>
      </c>
      <c r="S946" s="10">
        <v>0</v>
      </c>
      <c r="T946" s="10">
        <v>150</v>
      </c>
      <c r="U946" s="10">
        <v>0</v>
      </c>
      <c r="V946" s="10">
        <v>0</v>
      </c>
      <c r="W946" s="2"/>
      <c r="X946" s="10">
        <v>100</v>
      </c>
      <c r="Y946" s="10">
        <v>0</v>
      </c>
      <c r="Z946" s="10">
        <v>0</v>
      </c>
      <c r="AA946" s="10">
        <v>100</v>
      </c>
      <c r="AB946" s="10">
        <v>0</v>
      </c>
      <c r="AC946" s="10">
        <v>0</v>
      </c>
      <c r="AD946" s="10">
        <v>0</v>
      </c>
      <c r="AE946" s="10">
        <v>150</v>
      </c>
      <c r="AF946" s="10">
        <v>0</v>
      </c>
      <c r="AG946" s="10">
        <v>0</v>
      </c>
      <c r="AH946" s="10">
        <v>0</v>
      </c>
      <c r="AI946" s="10">
        <v>0</v>
      </c>
      <c r="AJ946" s="3"/>
      <c r="AK946" s="10">
        <v>0</v>
      </c>
      <c r="AL946" s="10">
        <v>0</v>
      </c>
      <c r="AM946" s="3"/>
      <c r="AN946" s="10">
        <v>0</v>
      </c>
      <c r="AO946" s="10">
        <v>0</v>
      </c>
      <c r="AP946" s="10">
        <v>0</v>
      </c>
      <c r="AQ946" s="10">
        <v>0</v>
      </c>
      <c r="AR946" s="10">
        <v>0</v>
      </c>
      <c r="AS946" s="10">
        <v>0</v>
      </c>
      <c r="AT946" s="10">
        <v>0</v>
      </c>
      <c r="AU946" s="10">
        <v>0</v>
      </c>
      <c r="AV946" s="10">
        <v>0</v>
      </c>
      <c r="AW946" s="10">
        <v>0</v>
      </c>
      <c r="AX946" s="10">
        <v>0</v>
      </c>
      <c r="AY946" s="3"/>
      <c r="AZ946" s="10">
        <v>6000</v>
      </c>
      <c r="BA946" s="10">
        <v>6000</v>
      </c>
      <c r="BB946" s="10">
        <v>0</v>
      </c>
      <c r="BC946" s="10">
        <v>0</v>
      </c>
      <c r="BD946" s="10">
        <v>0</v>
      </c>
      <c r="BE946" s="10">
        <v>250</v>
      </c>
      <c r="BF946" s="3"/>
      <c r="BG946" s="10">
        <v>1000</v>
      </c>
      <c r="BH946" s="10">
        <v>5000</v>
      </c>
      <c r="BI946" s="3"/>
      <c r="BJ946" s="21">
        <v>1</v>
      </c>
      <c r="BK946" s="65">
        <v>0</v>
      </c>
      <c r="BL946" s="65">
        <v>0</v>
      </c>
      <c r="BM946" s="6">
        <f t="shared" si="3656"/>
        <v>118.25000000000001</v>
      </c>
      <c r="BN946" s="8">
        <f t="shared" si="3657"/>
        <v>149.0819326565707</v>
      </c>
      <c r="BO946" s="12">
        <f t="shared" si="3556"/>
        <v>132.77401303206696</v>
      </c>
      <c r="BP946" s="50">
        <f>(1-'#Constant'!$A$3)/($J946*'#Constant'!$B$3/'#Constant'!$C$3^($D946-1)+1)+'#Constant'!$A$3</f>
        <v>0.93162790697674425</v>
      </c>
      <c r="BQ946" s="4">
        <f t="shared" si="3658"/>
        <v>149.0819326565707</v>
      </c>
      <c r="BR946" s="50">
        <f>(1-'#Constant'!$A$3)/($K946*'#Constant'!$B$3/'#Constant'!$C$3^($D946-1)+1)+'#Constant'!$A$3</f>
        <v>0.93162790697674425</v>
      </c>
      <c r="BS946" s="4">
        <f t="shared" si="3659"/>
        <v>149.0819326565707</v>
      </c>
      <c r="BT946">
        <f>BO946/$BO$4*100</f>
        <v>100.91327609170268</v>
      </c>
    </row>
    <row r="947" spans="1:72" s="13" customFormat="1" ht="17.25" thickBot="1" x14ac:dyDescent="0.35">
      <c r="B947" s="20"/>
      <c r="D947" s="14">
        <v>1</v>
      </c>
      <c r="E947" s="14">
        <v>1</v>
      </c>
      <c r="F947" s="19">
        <v>1</v>
      </c>
      <c r="G947" s="15">
        <f t="shared" ref="G947:H947" si="3711">G946</f>
        <v>100</v>
      </c>
      <c r="H947" s="15">
        <f t="shared" si="3711"/>
        <v>100</v>
      </c>
      <c r="I947" s="15">
        <v>2500</v>
      </c>
      <c r="J947" s="15">
        <v>25</v>
      </c>
      <c r="K947" s="15">
        <v>25</v>
      </c>
      <c r="L947" s="16"/>
      <c r="M947" s="15">
        <f t="shared" ref="M947:V947" si="3712">M946</f>
        <v>100</v>
      </c>
      <c r="N947" s="15">
        <f t="shared" si="3712"/>
        <v>0</v>
      </c>
      <c r="O947" s="15">
        <f t="shared" si="3712"/>
        <v>0</v>
      </c>
      <c r="P947" s="15">
        <v>100</v>
      </c>
      <c r="Q947" s="15">
        <f t="shared" si="3712"/>
        <v>0</v>
      </c>
      <c r="R947" s="15">
        <f t="shared" si="3712"/>
        <v>0</v>
      </c>
      <c r="S947" s="15">
        <f t="shared" si="3712"/>
        <v>0</v>
      </c>
      <c r="T947" s="15">
        <f t="shared" si="3712"/>
        <v>150</v>
      </c>
      <c r="U947" s="15">
        <f t="shared" si="3712"/>
        <v>0</v>
      </c>
      <c r="V947" s="15">
        <f t="shared" si="3712"/>
        <v>0</v>
      </c>
      <c r="W947" s="16"/>
      <c r="X947" s="15">
        <f t="shared" ref="X947:AI947" si="3713">X946</f>
        <v>100</v>
      </c>
      <c r="Y947" s="15">
        <f t="shared" si="3713"/>
        <v>0</v>
      </c>
      <c r="Z947" s="15">
        <f t="shared" si="3713"/>
        <v>0</v>
      </c>
      <c r="AA947" s="15">
        <v>100</v>
      </c>
      <c r="AB947" s="15">
        <f t="shared" si="3713"/>
        <v>0</v>
      </c>
      <c r="AC947" s="15">
        <f t="shared" si="3713"/>
        <v>0</v>
      </c>
      <c r="AD947" s="15">
        <f t="shared" si="3713"/>
        <v>0</v>
      </c>
      <c r="AE947" s="15">
        <f t="shared" si="3713"/>
        <v>150</v>
      </c>
      <c r="AF947" s="15">
        <f t="shared" si="3713"/>
        <v>0</v>
      </c>
      <c r="AG947" s="15">
        <f t="shared" si="3713"/>
        <v>0</v>
      </c>
      <c r="AH947" s="15">
        <f t="shared" si="3713"/>
        <v>0</v>
      </c>
      <c r="AI947" s="15">
        <f t="shared" si="3713"/>
        <v>0</v>
      </c>
      <c r="AJ947" s="17"/>
      <c r="AK947" s="15">
        <f>AK946</f>
        <v>0</v>
      </c>
      <c r="AL947" s="15">
        <f>AL946</f>
        <v>0</v>
      </c>
      <c r="AM947" s="17"/>
      <c r="AN947" s="15">
        <f t="shared" ref="AN947:AX947" si="3714">AN946</f>
        <v>0</v>
      </c>
      <c r="AO947" s="15">
        <f t="shared" si="3714"/>
        <v>0</v>
      </c>
      <c r="AP947" s="15">
        <f t="shared" si="3714"/>
        <v>0</v>
      </c>
      <c r="AQ947" s="15">
        <f t="shared" si="3714"/>
        <v>0</v>
      </c>
      <c r="AR947" s="15">
        <f t="shared" si="3714"/>
        <v>0</v>
      </c>
      <c r="AS947" s="15">
        <f t="shared" si="3714"/>
        <v>0</v>
      </c>
      <c r="AT947" s="15">
        <f t="shared" si="3714"/>
        <v>0</v>
      </c>
      <c r="AU947" s="15">
        <f t="shared" si="3714"/>
        <v>0</v>
      </c>
      <c r="AV947" s="15">
        <f t="shared" si="3714"/>
        <v>0</v>
      </c>
      <c r="AW947" s="15">
        <f t="shared" si="3714"/>
        <v>0</v>
      </c>
      <c r="AX947" s="15">
        <f t="shared" si="3714"/>
        <v>0</v>
      </c>
      <c r="AY947" s="17"/>
      <c r="AZ947" s="15">
        <f t="shared" ref="AZ947" si="3715">AZ946</f>
        <v>6000</v>
      </c>
      <c r="BA947" s="15">
        <f t="shared" ref="BA947" si="3716">BA946</f>
        <v>6000</v>
      </c>
      <c r="BB947" s="15">
        <v>0</v>
      </c>
      <c r="BC947" s="15">
        <f t="shared" ref="BC947" si="3717">BC946</f>
        <v>0</v>
      </c>
      <c r="BD947" s="15">
        <f t="shared" ref="BD947:BE947" si="3718">BD946</f>
        <v>0</v>
      </c>
      <c r="BE947" s="15">
        <f t="shared" si="3718"/>
        <v>250</v>
      </c>
      <c r="BF947" s="17"/>
      <c r="BG947" s="15">
        <f t="shared" ref="BG947" si="3719">BG946</f>
        <v>1000</v>
      </c>
      <c r="BH947" s="15">
        <f t="shared" ref="BH947" si="3720">BH946</f>
        <v>5000</v>
      </c>
      <c r="BI947" s="17"/>
      <c r="BJ947" s="22">
        <f>G947/G946</f>
        <v>1</v>
      </c>
      <c r="BK947" s="65">
        <f t="shared" si="3670"/>
        <v>0</v>
      </c>
      <c r="BL947" s="65">
        <f t="shared" si="3670"/>
        <v>0</v>
      </c>
      <c r="BM947" s="6">
        <f t="shared" si="3656"/>
        <v>118.25000000000001</v>
      </c>
      <c r="BN947" s="8">
        <f t="shared" si="3657"/>
        <v>149.0819326565707</v>
      </c>
      <c r="BO947" s="12">
        <f t="shared" si="3556"/>
        <v>132.77401303206696</v>
      </c>
      <c r="BP947" s="50">
        <f>(1-'#Constant'!$A$3)/($J947*'#Constant'!$B$3/'#Constant'!$C$3^($D947-1)+1)+'#Constant'!$A$3</f>
        <v>0.93162790697674425</v>
      </c>
      <c r="BQ947" s="4">
        <f t="shared" si="3658"/>
        <v>149.0819326565707</v>
      </c>
      <c r="BR947" s="50">
        <f>(1-'#Constant'!$A$3)/($K947*'#Constant'!$B$3/'#Constant'!$C$3^($D947-1)+1)+'#Constant'!$A$3</f>
        <v>0.93162790697674425</v>
      </c>
      <c r="BS947" s="4">
        <f t="shared" si="3659"/>
        <v>149.0819326565707</v>
      </c>
      <c r="BT947"/>
    </row>
    <row r="948" spans="1:72" x14ac:dyDescent="0.3">
      <c r="A948">
        <v>16002</v>
      </c>
      <c r="B948" s="18" t="str">
        <f>VLOOKUP(CONCATENATE("CREATURE_NAME_",A948),[1]Localization_Hero!$A:$E,2,FALSE)</f>
        <v>역한 머룸</v>
      </c>
      <c r="C948" t="s">
        <v>82</v>
      </c>
      <c r="D948">
        <v>1</v>
      </c>
      <c r="E948">
        <v>1</v>
      </c>
      <c r="F948" s="18">
        <v>1</v>
      </c>
      <c r="G948" s="10">
        <v>100</v>
      </c>
      <c r="H948" s="10">
        <v>100</v>
      </c>
      <c r="I948" s="10">
        <v>2500</v>
      </c>
      <c r="J948" s="10">
        <v>25</v>
      </c>
      <c r="K948" s="10">
        <v>25</v>
      </c>
      <c r="L948" s="2"/>
      <c r="M948" s="10">
        <v>100</v>
      </c>
      <c r="N948" s="10">
        <v>0</v>
      </c>
      <c r="O948" s="10">
        <v>0</v>
      </c>
      <c r="P948" s="10">
        <v>100</v>
      </c>
      <c r="Q948" s="10">
        <v>0</v>
      </c>
      <c r="R948" s="10">
        <v>0</v>
      </c>
      <c r="S948" s="10">
        <v>0</v>
      </c>
      <c r="T948" s="10">
        <v>150</v>
      </c>
      <c r="U948" s="10">
        <v>0</v>
      </c>
      <c r="V948" s="10">
        <v>0</v>
      </c>
      <c r="W948" s="2"/>
      <c r="X948" s="10">
        <v>100</v>
      </c>
      <c r="Y948" s="10">
        <v>0</v>
      </c>
      <c r="Z948" s="10">
        <v>0</v>
      </c>
      <c r="AA948" s="10">
        <v>100</v>
      </c>
      <c r="AB948" s="10">
        <v>0</v>
      </c>
      <c r="AC948" s="10">
        <v>0</v>
      </c>
      <c r="AD948" s="10">
        <v>0</v>
      </c>
      <c r="AE948" s="10">
        <v>150</v>
      </c>
      <c r="AF948" s="10">
        <v>0</v>
      </c>
      <c r="AG948" s="10">
        <v>0</v>
      </c>
      <c r="AH948" s="10">
        <v>0</v>
      </c>
      <c r="AI948" s="10">
        <v>0</v>
      </c>
      <c r="AJ948" s="3"/>
      <c r="AK948" s="10">
        <v>0</v>
      </c>
      <c r="AL948" s="10">
        <v>0</v>
      </c>
      <c r="AM948" s="3"/>
      <c r="AN948" s="10">
        <v>0</v>
      </c>
      <c r="AO948" s="10">
        <v>0</v>
      </c>
      <c r="AP948" s="10">
        <v>0</v>
      </c>
      <c r="AQ948" s="10">
        <v>0</v>
      </c>
      <c r="AR948" s="10">
        <v>0</v>
      </c>
      <c r="AS948" s="10">
        <v>0</v>
      </c>
      <c r="AT948" s="10">
        <v>0</v>
      </c>
      <c r="AU948" s="10">
        <v>0</v>
      </c>
      <c r="AV948" s="10">
        <v>0</v>
      </c>
      <c r="AW948" s="10">
        <v>0</v>
      </c>
      <c r="AX948" s="10">
        <v>0</v>
      </c>
      <c r="AY948" s="3"/>
      <c r="AZ948" s="10">
        <v>6000</v>
      </c>
      <c r="BA948" s="10">
        <v>6000</v>
      </c>
      <c r="BB948" s="10">
        <v>0</v>
      </c>
      <c r="BC948" s="10">
        <v>0</v>
      </c>
      <c r="BD948" s="10">
        <v>0</v>
      </c>
      <c r="BE948" s="10">
        <v>250</v>
      </c>
      <c r="BF948" s="3"/>
      <c r="BG948" s="10">
        <v>1000</v>
      </c>
      <c r="BH948" s="10">
        <v>5000</v>
      </c>
      <c r="BI948" s="3"/>
      <c r="BJ948" s="21">
        <v>1</v>
      </c>
      <c r="BK948" s="65">
        <v>0</v>
      </c>
      <c r="BL948" s="65">
        <v>0</v>
      </c>
      <c r="BM948" s="6">
        <f t="shared" si="3656"/>
        <v>118.25000000000001</v>
      </c>
      <c r="BN948" s="8">
        <f t="shared" si="3657"/>
        <v>149.0819326565707</v>
      </c>
      <c r="BO948" s="12">
        <f t="shared" si="3556"/>
        <v>132.77401303206696</v>
      </c>
      <c r="BP948" s="50">
        <f>(1-'#Constant'!$A$3)/($J948*'#Constant'!$B$3/'#Constant'!$C$3^($D948-1)+1)+'#Constant'!$A$3</f>
        <v>0.93162790697674425</v>
      </c>
      <c r="BQ948" s="4">
        <f t="shared" si="3658"/>
        <v>149.0819326565707</v>
      </c>
      <c r="BR948" s="50">
        <f>(1-'#Constant'!$A$3)/($K948*'#Constant'!$B$3/'#Constant'!$C$3^($D948-1)+1)+'#Constant'!$A$3</f>
        <v>0.93162790697674425</v>
      </c>
      <c r="BS948" s="4">
        <f t="shared" si="3659"/>
        <v>149.0819326565707</v>
      </c>
      <c r="BT948">
        <f>BO948/$BO$4*100</f>
        <v>100.91327609170268</v>
      </c>
    </row>
    <row r="949" spans="1:72" s="13" customFormat="1" ht="17.25" thickBot="1" x14ac:dyDescent="0.35">
      <c r="B949" s="20"/>
      <c r="D949" s="14">
        <v>1</v>
      </c>
      <c r="E949" s="14">
        <v>1</v>
      </c>
      <c r="F949" s="19">
        <v>1</v>
      </c>
      <c r="G949" s="15">
        <f t="shared" ref="G949:H949" si="3721">G948</f>
        <v>100</v>
      </c>
      <c r="H949" s="15">
        <f t="shared" si="3721"/>
        <v>100</v>
      </c>
      <c r="I949" s="15">
        <v>2500</v>
      </c>
      <c r="J949" s="15">
        <v>25</v>
      </c>
      <c r="K949" s="15">
        <v>25</v>
      </c>
      <c r="L949" s="16"/>
      <c r="M949" s="15">
        <f t="shared" ref="M949:V949" si="3722">M948</f>
        <v>100</v>
      </c>
      <c r="N949" s="15">
        <f t="shared" si="3722"/>
        <v>0</v>
      </c>
      <c r="O949" s="15">
        <f t="shared" si="3722"/>
        <v>0</v>
      </c>
      <c r="P949" s="15">
        <v>100</v>
      </c>
      <c r="Q949" s="15">
        <f t="shared" si="3722"/>
        <v>0</v>
      </c>
      <c r="R949" s="15">
        <f t="shared" si="3722"/>
        <v>0</v>
      </c>
      <c r="S949" s="15">
        <f t="shared" si="3722"/>
        <v>0</v>
      </c>
      <c r="T949" s="15">
        <f t="shared" si="3722"/>
        <v>150</v>
      </c>
      <c r="U949" s="15">
        <f t="shared" si="3722"/>
        <v>0</v>
      </c>
      <c r="V949" s="15">
        <f t="shared" si="3722"/>
        <v>0</v>
      </c>
      <c r="W949" s="16"/>
      <c r="X949" s="15">
        <f t="shared" ref="X949:AI949" si="3723">X948</f>
        <v>100</v>
      </c>
      <c r="Y949" s="15">
        <f t="shared" si="3723"/>
        <v>0</v>
      </c>
      <c r="Z949" s="15">
        <f t="shared" si="3723"/>
        <v>0</v>
      </c>
      <c r="AA949" s="15">
        <v>100</v>
      </c>
      <c r="AB949" s="15">
        <f t="shared" si="3723"/>
        <v>0</v>
      </c>
      <c r="AC949" s="15">
        <f t="shared" si="3723"/>
        <v>0</v>
      </c>
      <c r="AD949" s="15">
        <f t="shared" si="3723"/>
        <v>0</v>
      </c>
      <c r="AE949" s="15">
        <f t="shared" si="3723"/>
        <v>150</v>
      </c>
      <c r="AF949" s="15">
        <f t="shared" si="3723"/>
        <v>0</v>
      </c>
      <c r="AG949" s="15">
        <f t="shared" si="3723"/>
        <v>0</v>
      </c>
      <c r="AH949" s="15">
        <f t="shared" si="3723"/>
        <v>0</v>
      </c>
      <c r="AI949" s="15">
        <f t="shared" si="3723"/>
        <v>0</v>
      </c>
      <c r="AJ949" s="17"/>
      <c r="AK949" s="15">
        <f>AK948</f>
        <v>0</v>
      </c>
      <c r="AL949" s="15">
        <f>AL948</f>
        <v>0</v>
      </c>
      <c r="AM949" s="17"/>
      <c r="AN949" s="15">
        <f t="shared" ref="AN949:AX949" si="3724">AN948</f>
        <v>0</v>
      </c>
      <c r="AO949" s="15">
        <f t="shared" si="3724"/>
        <v>0</v>
      </c>
      <c r="AP949" s="15">
        <f t="shared" si="3724"/>
        <v>0</v>
      </c>
      <c r="AQ949" s="15">
        <f t="shared" si="3724"/>
        <v>0</v>
      </c>
      <c r="AR949" s="15">
        <f t="shared" si="3724"/>
        <v>0</v>
      </c>
      <c r="AS949" s="15">
        <f t="shared" si="3724"/>
        <v>0</v>
      </c>
      <c r="AT949" s="15">
        <f t="shared" si="3724"/>
        <v>0</v>
      </c>
      <c r="AU949" s="15">
        <f t="shared" si="3724"/>
        <v>0</v>
      </c>
      <c r="AV949" s="15">
        <f t="shared" si="3724"/>
        <v>0</v>
      </c>
      <c r="AW949" s="15">
        <f t="shared" si="3724"/>
        <v>0</v>
      </c>
      <c r="AX949" s="15">
        <f t="shared" si="3724"/>
        <v>0</v>
      </c>
      <c r="AY949" s="17"/>
      <c r="AZ949" s="15">
        <f t="shared" ref="AZ949" si="3725">AZ948</f>
        <v>6000</v>
      </c>
      <c r="BA949" s="15">
        <f t="shared" ref="BA949" si="3726">BA948</f>
        <v>6000</v>
      </c>
      <c r="BB949" s="15">
        <v>0</v>
      </c>
      <c r="BC949" s="15">
        <f t="shared" ref="BC949" si="3727">BC948</f>
        <v>0</v>
      </c>
      <c r="BD949" s="15">
        <f t="shared" ref="BD949:BE949" si="3728">BD948</f>
        <v>0</v>
      </c>
      <c r="BE949" s="15">
        <f t="shared" si="3728"/>
        <v>250</v>
      </c>
      <c r="BF949" s="17"/>
      <c r="BG949" s="15">
        <f t="shared" ref="BG949" si="3729">BG948</f>
        <v>1000</v>
      </c>
      <c r="BH949" s="15">
        <f t="shared" ref="BH949" si="3730">BH948</f>
        <v>5000</v>
      </c>
      <c r="BI949" s="17"/>
      <c r="BJ949" s="22">
        <f>G949/G948</f>
        <v>1</v>
      </c>
      <c r="BK949" s="65">
        <f t="shared" si="3670"/>
        <v>0</v>
      </c>
      <c r="BL949" s="65">
        <f t="shared" si="3670"/>
        <v>0</v>
      </c>
      <c r="BM949" s="6">
        <f t="shared" si="3656"/>
        <v>118.25000000000001</v>
      </c>
      <c r="BN949" s="8">
        <f t="shared" si="3657"/>
        <v>149.0819326565707</v>
      </c>
      <c r="BO949" s="12">
        <f t="shared" si="3556"/>
        <v>132.77401303206696</v>
      </c>
      <c r="BP949" s="50">
        <f>(1-'#Constant'!$A$3)/($J949*'#Constant'!$B$3/'#Constant'!$C$3^($D949-1)+1)+'#Constant'!$A$3</f>
        <v>0.93162790697674425</v>
      </c>
      <c r="BQ949" s="4">
        <f t="shared" si="3658"/>
        <v>149.0819326565707</v>
      </c>
      <c r="BR949" s="50">
        <f>(1-'#Constant'!$A$3)/($K949*'#Constant'!$B$3/'#Constant'!$C$3^($D949-1)+1)+'#Constant'!$A$3</f>
        <v>0.93162790697674425</v>
      </c>
      <c r="BS949" s="4">
        <f t="shared" si="3659"/>
        <v>149.0819326565707</v>
      </c>
      <c r="BT949"/>
    </row>
    <row r="950" spans="1:72" x14ac:dyDescent="0.3">
      <c r="A950">
        <v>16003</v>
      </c>
      <c r="B950" s="18" t="str">
        <f>VLOOKUP(CONCATENATE("CREATURE_NAME_",A950),[1]Localization_Hero!$A:$E,2,FALSE)</f>
        <v>따끔한 머룸</v>
      </c>
      <c r="C950" t="s">
        <v>77</v>
      </c>
      <c r="D950">
        <v>1</v>
      </c>
      <c r="E950">
        <v>1</v>
      </c>
      <c r="F950" s="18">
        <v>1</v>
      </c>
      <c r="G950" s="10">
        <v>100</v>
      </c>
      <c r="H950" s="10">
        <v>100</v>
      </c>
      <c r="I950" s="10">
        <v>2500</v>
      </c>
      <c r="J950" s="10">
        <v>25</v>
      </c>
      <c r="K950" s="10">
        <v>25</v>
      </c>
      <c r="L950" s="2"/>
      <c r="M950" s="10">
        <v>100</v>
      </c>
      <c r="N950" s="10">
        <v>0</v>
      </c>
      <c r="O950" s="10">
        <v>0</v>
      </c>
      <c r="P950" s="10">
        <v>100</v>
      </c>
      <c r="Q950" s="10">
        <v>0</v>
      </c>
      <c r="R950" s="10">
        <v>0</v>
      </c>
      <c r="S950" s="10">
        <v>0</v>
      </c>
      <c r="T950" s="10">
        <v>150</v>
      </c>
      <c r="U950" s="10">
        <v>0</v>
      </c>
      <c r="V950" s="10">
        <v>0</v>
      </c>
      <c r="W950" s="2"/>
      <c r="X950" s="10">
        <v>100</v>
      </c>
      <c r="Y950" s="10">
        <v>0</v>
      </c>
      <c r="Z950" s="10">
        <v>0</v>
      </c>
      <c r="AA950" s="10">
        <v>100</v>
      </c>
      <c r="AB950" s="10">
        <v>0</v>
      </c>
      <c r="AC950" s="10">
        <v>0</v>
      </c>
      <c r="AD950" s="10">
        <v>0</v>
      </c>
      <c r="AE950" s="10">
        <v>150</v>
      </c>
      <c r="AF950" s="10">
        <v>0</v>
      </c>
      <c r="AG950" s="10">
        <v>0</v>
      </c>
      <c r="AH950" s="10">
        <v>0</v>
      </c>
      <c r="AI950" s="10">
        <v>0</v>
      </c>
      <c r="AJ950" s="3"/>
      <c r="AK950" s="10">
        <v>0</v>
      </c>
      <c r="AL950" s="10">
        <v>0</v>
      </c>
      <c r="AM950" s="3"/>
      <c r="AN950" s="10">
        <v>0</v>
      </c>
      <c r="AO950" s="10">
        <v>0</v>
      </c>
      <c r="AP950" s="10">
        <v>0</v>
      </c>
      <c r="AQ950" s="10">
        <v>0</v>
      </c>
      <c r="AR950" s="10">
        <v>0</v>
      </c>
      <c r="AS950" s="10">
        <v>0</v>
      </c>
      <c r="AT950" s="10">
        <v>0</v>
      </c>
      <c r="AU950" s="10">
        <v>0</v>
      </c>
      <c r="AV950" s="10">
        <v>0</v>
      </c>
      <c r="AW950" s="10">
        <v>0</v>
      </c>
      <c r="AX950" s="10">
        <v>0</v>
      </c>
      <c r="AY950" s="3"/>
      <c r="AZ950" s="10">
        <v>6000</v>
      </c>
      <c r="BA950" s="10">
        <v>6000</v>
      </c>
      <c r="BB950" s="10">
        <v>0</v>
      </c>
      <c r="BC950" s="10">
        <v>0</v>
      </c>
      <c r="BD950" s="10">
        <v>0</v>
      </c>
      <c r="BE950" s="10">
        <v>250</v>
      </c>
      <c r="BF950" s="3"/>
      <c r="BG950" s="10">
        <v>1000</v>
      </c>
      <c r="BH950" s="10">
        <v>5000</v>
      </c>
      <c r="BI950" s="3"/>
      <c r="BJ950" s="21">
        <v>1</v>
      </c>
      <c r="BK950" s="65">
        <v>0</v>
      </c>
      <c r="BL950" s="65">
        <v>0</v>
      </c>
      <c r="BM950" s="6">
        <f t="shared" si="3656"/>
        <v>118.25000000000001</v>
      </c>
      <c r="BN950" s="8">
        <f t="shared" si="3657"/>
        <v>149.0819326565707</v>
      </c>
      <c r="BO950" s="12">
        <f t="shared" si="3556"/>
        <v>132.77401303206696</v>
      </c>
      <c r="BP950" s="50">
        <f>(1-'#Constant'!$A$3)/($J950*'#Constant'!$B$3/'#Constant'!$C$3^($D950-1)+1)+'#Constant'!$A$3</f>
        <v>0.93162790697674425</v>
      </c>
      <c r="BQ950" s="4">
        <f t="shared" si="3658"/>
        <v>149.0819326565707</v>
      </c>
      <c r="BR950" s="50">
        <f>(1-'#Constant'!$A$3)/($K950*'#Constant'!$B$3/'#Constant'!$C$3^($D950-1)+1)+'#Constant'!$A$3</f>
        <v>0.93162790697674425</v>
      </c>
      <c r="BS950" s="4">
        <f t="shared" si="3659"/>
        <v>149.0819326565707</v>
      </c>
      <c r="BT950">
        <f>BO950/$BO$4*100</f>
        <v>100.91327609170268</v>
      </c>
    </row>
    <row r="951" spans="1:72" s="13" customFormat="1" ht="17.25" thickBot="1" x14ac:dyDescent="0.35">
      <c r="B951" s="20"/>
      <c r="D951" s="14">
        <v>1</v>
      </c>
      <c r="E951" s="14">
        <v>1</v>
      </c>
      <c r="F951" s="19">
        <v>1</v>
      </c>
      <c r="G951" s="15">
        <f t="shared" ref="G951:H951" si="3731">G950</f>
        <v>100</v>
      </c>
      <c r="H951" s="15">
        <f t="shared" si="3731"/>
        <v>100</v>
      </c>
      <c r="I951" s="15">
        <v>2500</v>
      </c>
      <c r="J951" s="15">
        <v>25</v>
      </c>
      <c r="K951" s="15">
        <v>25</v>
      </c>
      <c r="L951" s="16"/>
      <c r="M951" s="15">
        <f t="shared" ref="M951:V951" si="3732">M950</f>
        <v>100</v>
      </c>
      <c r="N951" s="15">
        <f t="shared" si="3732"/>
        <v>0</v>
      </c>
      <c r="O951" s="15">
        <f t="shared" si="3732"/>
        <v>0</v>
      </c>
      <c r="P951" s="15">
        <v>100</v>
      </c>
      <c r="Q951" s="15">
        <f t="shared" si="3732"/>
        <v>0</v>
      </c>
      <c r="R951" s="15">
        <f t="shared" si="3732"/>
        <v>0</v>
      </c>
      <c r="S951" s="15">
        <f t="shared" si="3732"/>
        <v>0</v>
      </c>
      <c r="T951" s="15">
        <f t="shared" si="3732"/>
        <v>150</v>
      </c>
      <c r="U951" s="15">
        <f t="shared" si="3732"/>
        <v>0</v>
      </c>
      <c r="V951" s="15">
        <f t="shared" si="3732"/>
        <v>0</v>
      </c>
      <c r="W951" s="16"/>
      <c r="X951" s="15">
        <f t="shared" ref="X951:AI951" si="3733">X950</f>
        <v>100</v>
      </c>
      <c r="Y951" s="15">
        <f t="shared" si="3733"/>
        <v>0</v>
      </c>
      <c r="Z951" s="15">
        <f t="shared" si="3733"/>
        <v>0</v>
      </c>
      <c r="AA951" s="15">
        <v>100</v>
      </c>
      <c r="AB951" s="15">
        <f t="shared" si="3733"/>
        <v>0</v>
      </c>
      <c r="AC951" s="15">
        <f t="shared" si="3733"/>
        <v>0</v>
      </c>
      <c r="AD951" s="15">
        <f t="shared" si="3733"/>
        <v>0</v>
      </c>
      <c r="AE951" s="15">
        <f t="shared" si="3733"/>
        <v>150</v>
      </c>
      <c r="AF951" s="15">
        <f t="shared" si="3733"/>
        <v>0</v>
      </c>
      <c r="AG951" s="15">
        <f t="shared" si="3733"/>
        <v>0</v>
      </c>
      <c r="AH951" s="15">
        <f t="shared" si="3733"/>
        <v>0</v>
      </c>
      <c r="AI951" s="15">
        <f t="shared" si="3733"/>
        <v>0</v>
      </c>
      <c r="AJ951" s="17"/>
      <c r="AK951" s="15">
        <f>AK950</f>
        <v>0</v>
      </c>
      <c r="AL951" s="15">
        <f>AL950</f>
        <v>0</v>
      </c>
      <c r="AM951" s="17"/>
      <c r="AN951" s="15">
        <f t="shared" ref="AN951:AX951" si="3734">AN950</f>
        <v>0</v>
      </c>
      <c r="AO951" s="15">
        <f t="shared" si="3734"/>
        <v>0</v>
      </c>
      <c r="AP951" s="15">
        <f t="shared" si="3734"/>
        <v>0</v>
      </c>
      <c r="AQ951" s="15">
        <f t="shared" si="3734"/>
        <v>0</v>
      </c>
      <c r="AR951" s="15">
        <f t="shared" si="3734"/>
        <v>0</v>
      </c>
      <c r="AS951" s="15">
        <f t="shared" si="3734"/>
        <v>0</v>
      </c>
      <c r="AT951" s="15">
        <f t="shared" si="3734"/>
        <v>0</v>
      </c>
      <c r="AU951" s="15">
        <f t="shared" si="3734"/>
        <v>0</v>
      </c>
      <c r="AV951" s="15">
        <f t="shared" si="3734"/>
        <v>0</v>
      </c>
      <c r="AW951" s="15">
        <f t="shared" si="3734"/>
        <v>0</v>
      </c>
      <c r="AX951" s="15">
        <f t="shared" si="3734"/>
        <v>0</v>
      </c>
      <c r="AY951" s="17"/>
      <c r="AZ951" s="15">
        <f t="shared" ref="AZ951" si="3735">AZ950</f>
        <v>6000</v>
      </c>
      <c r="BA951" s="15">
        <f t="shared" ref="BA951" si="3736">BA950</f>
        <v>6000</v>
      </c>
      <c r="BB951" s="15">
        <v>0</v>
      </c>
      <c r="BC951" s="15">
        <f t="shared" ref="BC951" si="3737">BC950</f>
        <v>0</v>
      </c>
      <c r="BD951" s="15">
        <f t="shared" ref="BD951:BE951" si="3738">BD950</f>
        <v>0</v>
      </c>
      <c r="BE951" s="15">
        <f t="shared" si="3738"/>
        <v>250</v>
      </c>
      <c r="BF951" s="17"/>
      <c r="BG951" s="15">
        <f t="shared" ref="BG951" si="3739">BG950</f>
        <v>1000</v>
      </c>
      <c r="BH951" s="15">
        <f t="shared" ref="BH951" si="3740">BH950</f>
        <v>5000</v>
      </c>
      <c r="BI951" s="17"/>
      <c r="BJ951" s="22">
        <f>G951/G950</f>
        <v>1</v>
      </c>
      <c r="BK951" s="65">
        <f>BK950</f>
        <v>0</v>
      </c>
      <c r="BL951" s="65">
        <f>BL950</f>
        <v>0</v>
      </c>
      <c r="BM951" s="6">
        <f t="shared" si="3656"/>
        <v>118.25000000000001</v>
      </c>
      <c r="BN951" s="8">
        <f t="shared" si="3657"/>
        <v>149.0819326565707</v>
      </c>
      <c r="BO951" s="12">
        <f t="shared" si="3556"/>
        <v>132.77401303206696</v>
      </c>
      <c r="BP951" s="50">
        <f>(1-'#Constant'!$A$3)/($J951*'#Constant'!$B$3/'#Constant'!$C$3^($D951-1)+1)+'#Constant'!$A$3</f>
        <v>0.93162790697674425</v>
      </c>
      <c r="BQ951" s="4">
        <f t="shared" si="3658"/>
        <v>149.0819326565707</v>
      </c>
      <c r="BR951" s="50">
        <f>(1-'#Constant'!$A$3)/($K951*'#Constant'!$B$3/'#Constant'!$C$3^($D951-1)+1)+'#Constant'!$A$3</f>
        <v>0.93162790697674425</v>
      </c>
      <c r="BS951" s="4">
        <f t="shared" si="3659"/>
        <v>149.0819326565707</v>
      </c>
      <c r="BT951"/>
    </row>
    <row r="952" spans="1:72" x14ac:dyDescent="0.3">
      <c r="A952">
        <v>16004</v>
      </c>
      <c r="B952" s="18" t="str">
        <f>VLOOKUP(CONCATENATE("CREATURE_NAME_",A952),[1]Localization_Hero!$A:$E,2,FALSE)</f>
        <v>단단한 머룸</v>
      </c>
      <c r="C952" t="s">
        <v>77</v>
      </c>
      <c r="D952">
        <v>1</v>
      </c>
      <c r="E952">
        <v>1</v>
      </c>
      <c r="F952" s="18">
        <v>1</v>
      </c>
      <c r="G952" s="10">
        <v>100</v>
      </c>
      <c r="H952" s="10">
        <v>100</v>
      </c>
      <c r="I952" s="10">
        <v>2500</v>
      </c>
      <c r="J952" s="10">
        <v>25</v>
      </c>
      <c r="K952" s="10">
        <v>25</v>
      </c>
      <c r="L952" s="2"/>
      <c r="M952" s="10">
        <v>100</v>
      </c>
      <c r="N952" s="10">
        <v>0</v>
      </c>
      <c r="O952" s="10">
        <v>0</v>
      </c>
      <c r="P952" s="10">
        <v>100</v>
      </c>
      <c r="Q952" s="10">
        <v>0</v>
      </c>
      <c r="R952" s="10">
        <v>0</v>
      </c>
      <c r="S952" s="10">
        <v>0</v>
      </c>
      <c r="T952" s="10">
        <v>150</v>
      </c>
      <c r="U952" s="10">
        <v>0</v>
      </c>
      <c r="V952" s="10">
        <v>0</v>
      </c>
      <c r="W952" s="2"/>
      <c r="X952" s="10">
        <v>100</v>
      </c>
      <c r="Y952" s="10">
        <v>0</v>
      </c>
      <c r="Z952" s="10">
        <v>0</v>
      </c>
      <c r="AA952" s="10">
        <v>100</v>
      </c>
      <c r="AB952" s="10">
        <v>0</v>
      </c>
      <c r="AC952" s="10">
        <v>0</v>
      </c>
      <c r="AD952" s="10">
        <v>0</v>
      </c>
      <c r="AE952" s="10">
        <v>150</v>
      </c>
      <c r="AF952" s="10">
        <v>0</v>
      </c>
      <c r="AG952" s="10">
        <v>0</v>
      </c>
      <c r="AH952" s="10">
        <v>0</v>
      </c>
      <c r="AI952" s="10">
        <v>0</v>
      </c>
      <c r="AJ952" s="3"/>
      <c r="AK952" s="10">
        <v>0</v>
      </c>
      <c r="AL952" s="10">
        <v>0</v>
      </c>
      <c r="AM952" s="3"/>
      <c r="AN952" s="10">
        <v>0</v>
      </c>
      <c r="AO952" s="10">
        <v>0</v>
      </c>
      <c r="AP952" s="10">
        <v>0</v>
      </c>
      <c r="AQ952" s="10">
        <v>0</v>
      </c>
      <c r="AR952" s="10">
        <v>0</v>
      </c>
      <c r="AS952" s="10">
        <v>0</v>
      </c>
      <c r="AT952" s="10">
        <v>0</v>
      </c>
      <c r="AU952" s="10">
        <v>0</v>
      </c>
      <c r="AV952" s="10">
        <v>0</v>
      </c>
      <c r="AW952" s="10">
        <v>0</v>
      </c>
      <c r="AX952" s="10">
        <v>0</v>
      </c>
      <c r="AY952" s="3"/>
      <c r="AZ952" s="10">
        <v>6000</v>
      </c>
      <c r="BA952" s="10">
        <v>6000</v>
      </c>
      <c r="BB952" s="10">
        <v>0</v>
      </c>
      <c r="BC952" s="10">
        <v>0</v>
      </c>
      <c r="BD952" s="10">
        <v>0</v>
      </c>
      <c r="BE952" s="10">
        <v>250</v>
      </c>
      <c r="BF952" s="3"/>
      <c r="BG952" s="10">
        <v>1000</v>
      </c>
      <c r="BH952" s="10">
        <v>5000</v>
      </c>
      <c r="BI952" s="3"/>
      <c r="BJ952" s="21">
        <v>1</v>
      </c>
      <c r="BK952" s="65">
        <v>0</v>
      </c>
      <c r="BL952" s="65">
        <v>0</v>
      </c>
      <c r="BM952" s="6">
        <f t="shared" si="3656"/>
        <v>118.25000000000001</v>
      </c>
      <c r="BN952" s="8">
        <f t="shared" si="3657"/>
        <v>149.0819326565707</v>
      </c>
      <c r="BO952" s="12">
        <f t="shared" si="3556"/>
        <v>132.77401303206696</v>
      </c>
      <c r="BP952" s="50">
        <f>(1-'#Constant'!$A$3)/($J952*'#Constant'!$B$3/'#Constant'!$C$3^($D952-1)+1)+'#Constant'!$A$3</f>
        <v>0.93162790697674425</v>
      </c>
      <c r="BQ952" s="4">
        <f t="shared" si="3658"/>
        <v>149.0819326565707</v>
      </c>
      <c r="BR952" s="50">
        <f>(1-'#Constant'!$A$3)/($K952*'#Constant'!$B$3/'#Constant'!$C$3^($D952-1)+1)+'#Constant'!$A$3</f>
        <v>0.93162790697674425</v>
      </c>
      <c r="BS952" s="4">
        <f t="shared" si="3659"/>
        <v>149.0819326565707</v>
      </c>
      <c r="BT952">
        <f>BO952/$BO$4*100</f>
        <v>100.91327609170268</v>
      </c>
    </row>
    <row r="953" spans="1:72" s="13" customFormat="1" ht="17.25" thickBot="1" x14ac:dyDescent="0.35">
      <c r="B953" s="20"/>
      <c r="D953" s="14">
        <v>1</v>
      </c>
      <c r="E953" s="14">
        <v>1</v>
      </c>
      <c r="F953" s="19">
        <v>1</v>
      </c>
      <c r="G953" s="15">
        <f t="shared" ref="G953:H953" si="3741">G952</f>
        <v>100</v>
      </c>
      <c r="H953" s="15">
        <f t="shared" si="3741"/>
        <v>100</v>
      </c>
      <c r="I953" s="15">
        <v>2500</v>
      </c>
      <c r="J953" s="15">
        <v>25</v>
      </c>
      <c r="K953" s="15">
        <v>25</v>
      </c>
      <c r="L953" s="16"/>
      <c r="M953" s="15">
        <f t="shared" ref="M953:V953" si="3742">M952</f>
        <v>100</v>
      </c>
      <c r="N953" s="15">
        <f t="shared" si="3742"/>
        <v>0</v>
      </c>
      <c r="O953" s="15">
        <f t="shared" si="3742"/>
        <v>0</v>
      </c>
      <c r="P953" s="15">
        <v>100</v>
      </c>
      <c r="Q953" s="15">
        <f t="shared" si="3742"/>
        <v>0</v>
      </c>
      <c r="R953" s="15">
        <f t="shared" si="3742"/>
        <v>0</v>
      </c>
      <c r="S953" s="15">
        <f t="shared" si="3742"/>
        <v>0</v>
      </c>
      <c r="T953" s="15">
        <f t="shared" si="3742"/>
        <v>150</v>
      </c>
      <c r="U953" s="15">
        <f t="shared" si="3742"/>
        <v>0</v>
      </c>
      <c r="V953" s="15">
        <f t="shared" si="3742"/>
        <v>0</v>
      </c>
      <c r="W953" s="16"/>
      <c r="X953" s="15">
        <f t="shared" ref="X953:AI953" si="3743">X952</f>
        <v>100</v>
      </c>
      <c r="Y953" s="15">
        <f t="shared" si="3743"/>
        <v>0</v>
      </c>
      <c r="Z953" s="15">
        <f t="shared" si="3743"/>
        <v>0</v>
      </c>
      <c r="AA953" s="15">
        <v>100</v>
      </c>
      <c r="AB953" s="15">
        <f t="shared" si="3743"/>
        <v>0</v>
      </c>
      <c r="AC953" s="15">
        <f t="shared" si="3743"/>
        <v>0</v>
      </c>
      <c r="AD953" s="15">
        <f t="shared" si="3743"/>
        <v>0</v>
      </c>
      <c r="AE953" s="15">
        <f t="shared" si="3743"/>
        <v>150</v>
      </c>
      <c r="AF953" s="15">
        <f t="shared" si="3743"/>
        <v>0</v>
      </c>
      <c r="AG953" s="15">
        <f t="shared" si="3743"/>
        <v>0</v>
      </c>
      <c r="AH953" s="15">
        <f t="shared" si="3743"/>
        <v>0</v>
      </c>
      <c r="AI953" s="15">
        <f t="shared" si="3743"/>
        <v>0</v>
      </c>
      <c r="AJ953" s="17"/>
      <c r="AK953" s="15">
        <f>AK952</f>
        <v>0</v>
      </c>
      <c r="AL953" s="15">
        <f>AL952</f>
        <v>0</v>
      </c>
      <c r="AM953" s="17"/>
      <c r="AN953" s="15">
        <f t="shared" ref="AN953:AX953" si="3744">AN952</f>
        <v>0</v>
      </c>
      <c r="AO953" s="15">
        <f t="shared" si="3744"/>
        <v>0</v>
      </c>
      <c r="AP953" s="15">
        <f t="shared" si="3744"/>
        <v>0</v>
      </c>
      <c r="AQ953" s="15">
        <f t="shared" si="3744"/>
        <v>0</v>
      </c>
      <c r="AR953" s="15">
        <f t="shared" si="3744"/>
        <v>0</v>
      </c>
      <c r="AS953" s="15">
        <f t="shared" si="3744"/>
        <v>0</v>
      </c>
      <c r="AT953" s="15">
        <f t="shared" si="3744"/>
        <v>0</v>
      </c>
      <c r="AU953" s="15">
        <f t="shared" si="3744"/>
        <v>0</v>
      </c>
      <c r="AV953" s="15">
        <f t="shared" si="3744"/>
        <v>0</v>
      </c>
      <c r="AW953" s="15">
        <f t="shared" si="3744"/>
        <v>0</v>
      </c>
      <c r="AX953" s="15">
        <f t="shared" si="3744"/>
        <v>0</v>
      </c>
      <c r="AY953" s="17"/>
      <c r="AZ953" s="15">
        <f t="shared" ref="AZ953" si="3745">AZ952</f>
        <v>6000</v>
      </c>
      <c r="BA953" s="15">
        <f t="shared" ref="BA953" si="3746">BA952</f>
        <v>6000</v>
      </c>
      <c r="BB953" s="15">
        <v>0</v>
      </c>
      <c r="BC953" s="15">
        <f t="shared" ref="BC953" si="3747">BC952</f>
        <v>0</v>
      </c>
      <c r="BD953" s="15">
        <f t="shared" ref="BD953:BE953" si="3748">BD952</f>
        <v>0</v>
      </c>
      <c r="BE953" s="15">
        <f t="shared" si="3748"/>
        <v>250</v>
      </c>
      <c r="BF953" s="17"/>
      <c r="BG953" s="15">
        <f t="shared" ref="BG953" si="3749">BG952</f>
        <v>1000</v>
      </c>
      <c r="BH953" s="15">
        <f t="shared" ref="BH953" si="3750">BH952</f>
        <v>5000</v>
      </c>
      <c r="BI953" s="17"/>
      <c r="BJ953" s="22">
        <f>G953/G952</f>
        <v>1</v>
      </c>
      <c r="BK953" s="65">
        <f t="shared" ref="BK953:BL953" si="3751">BK952</f>
        <v>0</v>
      </c>
      <c r="BL953" s="65">
        <f t="shared" si="3751"/>
        <v>0</v>
      </c>
      <c r="BM953" s="6">
        <f t="shared" si="3656"/>
        <v>118.25000000000001</v>
      </c>
      <c r="BN953" s="8">
        <f t="shared" si="3657"/>
        <v>149.0819326565707</v>
      </c>
      <c r="BO953" s="12">
        <f t="shared" si="3556"/>
        <v>132.77401303206696</v>
      </c>
      <c r="BP953" s="50">
        <f>(1-'#Constant'!$A$3)/($J953*'#Constant'!$B$3/'#Constant'!$C$3^($D953-1)+1)+'#Constant'!$A$3</f>
        <v>0.93162790697674425</v>
      </c>
      <c r="BQ953" s="4">
        <f t="shared" si="3658"/>
        <v>149.0819326565707</v>
      </c>
      <c r="BR953" s="50">
        <f>(1-'#Constant'!$A$3)/($K953*'#Constant'!$B$3/'#Constant'!$C$3^($D953-1)+1)+'#Constant'!$A$3</f>
        <v>0.93162790697674425</v>
      </c>
      <c r="BS953" s="4">
        <f t="shared" si="3659"/>
        <v>149.0819326565707</v>
      </c>
      <c r="BT953"/>
    </row>
    <row r="954" spans="1:72" x14ac:dyDescent="0.3">
      <c r="A954">
        <v>16101</v>
      </c>
      <c r="B954" s="18" t="str">
        <f>VLOOKUP(CONCATENATE("CREATURE_NAME_",A954),[1]Localization_Hero!$A:$E,2,FALSE)</f>
        <v>플라플라</v>
      </c>
      <c r="C954" t="s">
        <v>82</v>
      </c>
      <c r="D954">
        <v>1</v>
      </c>
      <c r="E954">
        <v>1</v>
      </c>
      <c r="F954" s="18">
        <v>1</v>
      </c>
      <c r="G954" s="10">
        <v>100</v>
      </c>
      <c r="H954" s="10">
        <v>100</v>
      </c>
      <c r="I954" s="10">
        <v>2500</v>
      </c>
      <c r="J954" s="10">
        <v>25</v>
      </c>
      <c r="K954" s="10">
        <v>25</v>
      </c>
      <c r="L954" s="2"/>
      <c r="M954" s="10">
        <v>100</v>
      </c>
      <c r="N954" s="10">
        <v>0</v>
      </c>
      <c r="O954" s="10">
        <v>0</v>
      </c>
      <c r="P954" s="10">
        <v>100</v>
      </c>
      <c r="Q954" s="10">
        <v>0</v>
      </c>
      <c r="R954" s="10">
        <v>0</v>
      </c>
      <c r="S954" s="10">
        <v>0</v>
      </c>
      <c r="T954" s="10">
        <v>150</v>
      </c>
      <c r="U954" s="10">
        <v>0</v>
      </c>
      <c r="V954" s="10">
        <v>0</v>
      </c>
      <c r="W954" s="2"/>
      <c r="X954" s="10">
        <v>100</v>
      </c>
      <c r="Y954" s="10">
        <v>0</v>
      </c>
      <c r="Z954" s="10">
        <v>0</v>
      </c>
      <c r="AA954" s="10">
        <v>100</v>
      </c>
      <c r="AB954" s="10">
        <v>0</v>
      </c>
      <c r="AC954" s="10">
        <v>0</v>
      </c>
      <c r="AD954" s="10">
        <v>0</v>
      </c>
      <c r="AE954" s="10">
        <v>150</v>
      </c>
      <c r="AF954" s="10">
        <v>0</v>
      </c>
      <c r="AG954" s="10">
        <v>0</v>
      </c>
      <c r="AH954" s="10">
        <v>0</v>
      </c>
      <c r="AI954" s="10">
        <v>0</v>
      </c>
      <c r="AJ954" s="3"/>
      <c r="AK954" s="10">
        <v>0</v>
      </c>
      <c r="AL954" s="10">
        <v>0</v>
      </c>
      <c r="AM954" s="3"/>
      <c r="AN954" s="10">
        <v>0</v>
      </c>
      <c r="AO954" s="10">
        <v>0</v>
      </c>
      <c r="AP954" s="10">
        <v>0</v>
      </c>
      <c r="AQ954" s="10">
        <v>0</v>
      </c>
      <c r="AR954" s="10">
        <v>0</v>
      </c>
      <c r="AS954" s="10">
        <v>0</v>
      </c>
      <c r="AT954" s="10">
        <v>0</v>
      </c>
      <c r="AU954" s="10">
        <v>0</v>
      </c>
      <c r="AV954" s="10">
        <v>0</v>
      </c>
      <c r="AW954" s="10">
        <v>0</v>
      </c>
      <c r="AX954" s="10">
        <v>0</v>
      </c>
      <c r="AY954" s="3"/>
      <c r="AZ954" s="10">
        <v>6000</v>
      </c>
      <c r="BA954" s="10">
        <v>6000</v>
      </c>
      <c r="BB954" s="10">
        <v>0</v>
      </c>
      <c r="BC954" s="10">
        <v>0</v>
      </c>
      <c r="BD954" s="10">
        <v>0</v>
      </c>
      <c r="BE954" s="10">
        <v>250</v>
      </c>
      <c r="BF954" s="3"/>
      <c r="BG954" s="10">
        <v>1000</v>
      </c>
      <c r="BH954" s="10">
        <v>5000</v>
      </c>
      <c r="BI954" s="3"/>
      <c r="BJ954" s="21">
        <v>1</v>
      </c>
      <c r="BK954" s="65">
        <v>0</v>
      </c>
      <c r="BL954" s="65">
        <v>0</v>
      </c>
      <c r="BM954" s="6">
        <f t="shared" si="3656"/>
        <v>118.25000000000001</v>
      </c>
      <c r="BN954" s="8">
        <f t="shared" si="3657"/>
        <v>149.0819326565707</v>
      </c>
      <c r="BO954" s="12">
        <f t="shared" si="3556"/>
        <v>132.77401303206696</v>
      </c>
      <c r="BP954" s="50">
        <f>(1-'#Constant'!$A$3)/($J954*'#Constant'!$B$3/'#Constant'!$C$3^($D954-1)+1)+'#Constant'!$A$3</f>
        <v>0.93162790697674425</v>
      </c>
      <c r="BQ954" s="4">
        <f t="shared" si="3658"/>
        <v>149.0819326565707</v>
      </c>
      <c r="BR954" s="50">
        <f>(1-'#Constant'!$A$3)/($K954*'#Constant'!$B$3/'#Constant'!$C$3^($D954-1)+1)+'#Constant'!$A$3</f>
        <v>0.93162790697674425</v>
      </c>
      <c r="BS954" s="4">
        <f t="shared" si="3659"/>
        <v>149.0819326565707</v>
      </c>
      <c r="BT954">
        <f>BO954/$BO$4*100</f>
        <v>100.91327609170268</v>
      </c>
    </row>
    <row r="955" spans="1:72" s="13" customFormat="1" ht="17.25" thickBot="1" x14ac:dyDescent="0.35">
      <c r="B955" s="20"/>
      <c r="D955" s="14">
        <v>1</v>
      </c>
      <c r="E955" s="14">
        <v>1</v>
      </c>
      <c r="F955" s="19">
        <v>1</v>
      </c>
      <c r="G955" s="15">
        <f t="shared" ref="G955:H955" si="3752">G954</f>
        <v>100</v>
      </c>
      <c r="H955" s="15">
        <f t="shared" si="3752"/>
        <v>100</v>
      </c>
      <c r="I955" s="15">
        <v>2500</v>
      </c>
      <c r="J955" s="15">
        <v>25</v>
      </c>
      <c r="K955" s="15">
        <v>25</v>
      </c>
      <c r="L955" s="16"/>
      <c r="M955" s="15">
        <f t="shared" ref="M955:V955" si="3753">M954</f>
        <v>100</v>
      </c>
      <c r="N955" s="15">
        <f t="shared" si="3753"/>
        <v>0</v>
      </c>
      <c r="O955" s="15">
        <f t="shared" si="3753"/>
        <v>0</v>
      </c>
      <c r="P955" s="15">
        <v>100</v>
      </c>
      <c r="Q955" s="15">
        <f t="shared" si="3753"/>
        <v>0</v>
      </c>
      <c r="R955" s="15">
        <f t="shared" si="3753"/>
        <v>0</v>
      </c>
      <c r="S955" s="15">
        <f t="shared" si="3753"/>
        <v>0</v>
      </c>
      <c r="T955" s="15">
        <f t="shared" si="3753"/>
        <v>150</v>
      </c>
      <c r="U955" s="15">
        <f t="shared" si="3753"/>
        <v>0</v>
      </c>
      <c r="V955" s="15">
        <f t="shared" si="3753"/>
        <v>0</v>
      </c>
      <c r="W955" s="16"/>
      <c r="X955" s="15">
        <f t="shared" ref="X955:AI955" si="3754">X954</f>
        <v>100</v>
      </c>
      <c r="Y955" s="15">
        <f t="shared" si="3754"/>
        <v>0</v>
      </c>
      <c r="Z955" s="15">
        <f t="shared" si="3754"/>
        <v>0</v>
      </c>
      <c r="AA955" s="15">
        <v>100</v>
      </c>
      <c r="AB955" s="15">
        <f t="shared" si="3754"/>
        <v>0</v>
      </c>
      <c r="AC955" s="15">
        <f t="shared" si="3754"/>
        <v>0</v>
      </c>
      <c r="AD955" s="15">
        <f t="shared" si="3754"/>
        <v>0</v>
      </c>
      <c r="AE955" s="15">
        <f t="shared" si="3754"/>
        <v>150</v>
      </c>
      <c r="AF955" s="15">
        <f t="shared" si="3754"/>
        <v>0</v>
      </c>
      <c r="AG955" s="15">
        <f t="shared" si="3754"/>
        <v>0</v>
      </c>
      <c r="AH955" s="15">
        <f t="shared" si="3754"/>
        <v>0</v>
      </c>
      <c r="AI955" s="15">
        <f t="shared" si="3754"/>
        <v>0</v>
      </c>
      <c r="AJ955" s="17"/>
      <c r="AK955" s="15">
        <f>AK954</f>
        <v>0</v>
      </c>
      <c r="AL955" s="15">
        <f>AL954</f>
        <v>0</v>
      </c>
      <c r="AM955" s="17"/>
      <c r="AN955" s="15">
        <f t="shared" ref="AN955:AX955" si="3755">AN954</f>
        <v>0</v>
      </c>
      <c r="AO955" s="15">
        <f t="shared" si="3755"/>
        <v>0</v>
      </c>
      <c r="AP955" s="15">
        <f t="shared" si="3755"/>
        <v>0</v>
      </c>
      <c r="AQ955" s="15">
        <f t="shared" si="3755"/>
        <v>0</v>
      </c>
      <c r="AR955" s="15">
        <f t="shared" si="3755"/>
        <v>0</v>
      </c>
      <c r="AS955" s="15">
        <f t="shared" si="3755"/>
        <v>0</v>
      </c>
      <c r="AT955" s="15">
        <f t="shared" si="3755"/>
        <v>0</v>
      </c>
      <c r="AU955" s="15">
        <f t="shared" si="3755"/>
        <v>0</v>
      </c>
      <c r="AV955" s="15">
        <f t="shared" si="3755"/>
        <v>0</v>
      </c>
      <c r="AW955" s="15">
        <f t="shared" si="3755"/>
        <v>0</v>
      </c>
      <c r="AX955" s="15">
        <f t="shared" si="3755"/>
        <v>0</v>
      </c>
      <c r="AY955" s="17"/>
      <c r="AZ955" s="15">
        <f t="shared" ref="AZ955:BD955" si="3756">AZ954</f>
        <v>6000</v>
      </c>
      <c r="BA955" s="15">
        <f t="shared" si="3756"/>
        <v>6000</v>
      </c>
      <c r="BB955" s="15">
        <v>0</v>
      </c>
      <c r="BC955" s="15">
        <f t="shared" si="3756"/>
        <v>0</v>
      </c>
      <c r="BD955" s="15">
        <f t="shared" si="3756"/>
        <v>0</v>
      </c>
      <c r="BE955" s="15">
        <f t="shared" ref="BE955" si="3757">BE954</f>
        <v>250</v>
      </c>
      <c r="BF955" s="17"/>
      <c r="BG955" s="15">
        <f t="shared" ref="BG955:BH955" si="3758">BG954</f>
        <v>1000</v>
      </c>
      <c r="BH955" s="15">
        <f t="shared" si="3758"/>
        <v>5000</v>
      </c>
      <c r="BI955" s="17"/>
      <c r="BJ955" s="22">
        <f>G955/G954</f>
        <v>1</v>
      </c>
      <c r="BK955" s="65">
        <f t="shared" ref="BK955:BL955" si="3759">BK954</f>
        <v>0</v>
      </c>
      <c r="BL955" s="65">
        <f t="shared" si="3759"/>
        <v>0</v>
      </c>
      <c r="BM955" s="6">
        <f t="shared" si="3656"/>
        <v>118.25000000000001</v>
      </c>
      <c r="BN955" s="8">
        <f t="shared" si="3657"/>
        <v>149.0819326565707</v>
      </c>
      <c r="BO955" s="12">
        <f t="shared" si="3556"/>
        <v>132.77401303206696</v>
      </c>
      <c r="BP955" s="50">
        <f>(1-'#Constant'!$A$3)/($J955*'#Constant'!$B$3/'#Constant'!$C$3^($D955-1)+1)+'#Constant'!$A$3</f>
        <v>0.93162790697674425</v>
      </c>
      <c r="BQ955" s="4">
        <f t="shared" si="3658"/>
        <v>149.0819326565707</v>
      </c>
      <c r="BR955" s="50">
        <f>(1-'#Constant'!$A$3)/($K955*'#Constant'!$B$3/'#Constant'!$C$3^($D955-1)+1)+'#Constant'!$A$3</f>
        <v>0.93162790697674425</v>
      </c>
      <c r="BS955" s="4">
        <f t="shared" si="3659"/>
        <v>149.0819326565707</v>
      </c>
      <c r="BT955"/>
    </row>
    <row r="956" spans="1:72" x14ac:dyDescent="0.3">
      <c r="A956">
        <v>17001</v>
      </c>
      <c r="B956" s="18" t="str">
        <f>VLOOKUP(CONCATENATE("CREATURE_NAME_",A956),[1]Localization_Hero!$A:$E,2,FALSE)</f>
        <v>큰 턱 말벌</v>
      </c>
      <c r="C956" t="s">
        <v>77</v>
      </c>
      <c r="D956">
        <v>1</v>
      </c>
      <c r="E956">
        <v>1</v>
      </c>
      <c r="F956" s="18">
        <v>1</v>
      </c>
      <c r="G956" s="10">
        <v>100</v>
      </c>
      <c r="H956" s="10">
        <v>100</v>
      </c>
      <c r="I956" s="10">
        <v>2500</v>
      </c>
      <c r="J956" s="10">
        <v>25</v>
      </c>
      <c r="K956" s="10">
        <v>25</v>
      </c>
      <c r="L956" s="2"/>
      <c r="M956" s="10">
        <v>100</v>
      </c>
      <c r="N956" s="10">
        <v>0</v>
      </c>
      <c r="O956" s="10">
        <v>0</v>
      </c>
      <c r="P956" s="10">
        <v>100</v>
      </c>
      <c r="Q956" s="10">
        <v>0</v>
      </c>
      <c r="R956" s="10">
        <v>0</v>
      </c>
      <c r="S956" s="10">
        <v>0</v>
      </c>
      <c r="T956" s="10">
        <v>150</v>
      </c>
      <c r="U956" s="10">
        <v>0</v>
      </c>
      <c r="V956" s="10">
        <v>0</v>
      </c>
      <c r="W956" s="2"/>
      <c r="X956" s="10">
        <v>100</v>
      </c>
      <c r="Y956" s="10">
        <v>0</v>
      </c>
      <c r="Z956" s="10">
        <v>0</v>
      </c>
      <c r="AA956" s="10">
        <v>100</v>
      </c>
      <c r="AB956" s="10">
        <v>0</v>
      </c>
      <c r="AC956" s="10">
        <v>0</v>
      </c>
      <c r="AD956" s="10">
        <v>0</v>
      </c>
      <c r="AE956" s="10">
        <v>150</v>
      </c>
      <c r="AF956" s="10">
        <v>0</v>
      </c>
      <c r="AG956" s="10">
        <v>0</v>
      </c>
      <c r="AH956" s="10">
        <v>0</v>
      </c>
      <c r="AI956" s="10">
        <v>0</v>
      </c>
      <c r="AJ956" s="3"/>
      <c r="AK956" s="10">
        <v>0</v>
      </c>
      <c r="AL956" s="10">
        <v>0</v>
      </c>
      <c r="AM956" s="3"/>
      <c r="AN956" s="10">
        <v>0</v>
      </c>
      <c r="AO956" s="10">
        <v>0</v>
      </c>
      <c r="AP956" s="10">
        <v>0</v>
      </c>
      <c r="AQ956" s="10">
        <v>0</v>
      </c>
      <c r="AR956" s="10">
        <v>0</v>
      </c>
      <c r="AS956" s="10">
        <v>0</v>
      </c>
      <c r="AT956" s="10">
        <v>0</v>
      </c>
      <c r="AU956" s="10">
        <v>0</v>
      </c>
      <c r="AV956" s="10">
        <v>0</v>
      </c>
      <c r="AW956" s="10">
        <v>0</v>
      </c>
      <c r="AX956" s="10">
        <v>0</v>
      </c>
      <c r="AY956" s="3"/>
      <c r="AZ956" s="10">
        <v>6000</v>
      </c>
      <c r="BA956" s="10">
        <v>6000</v>
      </c>
      <c r="BB956" s="10">
        <v>0</v>
      </c>
      <c r="BC956" s="10">
        <v>0</v>
      </c>
      <c r="BD956" s="10">
        <v>0</v>
      </c>
      <c r="BE956" s="10">
        <v>250</v>
      </c>
      <c r="BF956" s="3"/>
      <c r="BG956" s="10">
        <v>1000</v>
      </c>
      <c r="BH956" s="10">
        <v>5000</v>
      </c>
      <c r="BI956" s="3"/>
      <c r="BJ956" s="21">
        <v>1</v>
      </c>
      <c r="BK956" s="65">
        <v>0</v>
      </c>
      <c r="BL956" s="65">
        <v>0</v>
      </c>
      <c r="BM956" s="6">
        <f t="shared" si="3656"/>
        <v>118.25000000000001</v>
      </c>
      <c r="BN956" s="8">
        <f t="shared" si="3657"/>
        <v>149.0819326565707</v>
      </c>
      <c r="BO956" s="12">
        <f t="shared" si="3556"/>
        <v>132.77401303206696</v>
      </c>
      <c r="BP956" s="50">
        <f>(1-'#Constant'!$A$3)/($J956*'#Constant'!$B$3/'#Constant'!$C$3^($D956-1)+1)+'#Constant'!$A$3</f>
        <v>0.93162790697674425</v>
      </c>
      <c r="BQ956" s="4">
        <f t="shared" si="3658"/>
        <v>149.0819326565707</v>
      </c>
      <c r="BR956" s="50">
        <f>(1-'#Constant'!$A$3)/($K956*'#Constant'!$B$3/'#Constant'!$C$3^($D956-1)+1)+'#Constant'!$A$3</f>
        <v>0.93162790697674425</v>
      </c>
      <c r="BS956" s="4">
        <f t="shared" si="3659"/>
        <v>149.0819326565707</v>
      </c>
      <c r="BT956">
        <f>BO956/$BO$4*100</f>
        <v>100.91327609170268</v>
      </c>
    </row>
    <row r="957" spans="1:72" s="13" customFormat="1" ht="17.25" thickBot="1" x14ac:dyDescent="0.35">
      <c r="B957" s="20"/>
      <c r="D957" s="14">
        <v>1</v>
      </c>
      <c r="E957" s="14">
        <v>1</v>
      </c>
      <c r="F957" s="19">
        <v>1</v>
      </c>
      <c r="G957" s="15">
        <f t="shared" ref="G957:H957" si="3760">G956</f>
        <v>100</v>
      </c>
      <c r="H957" s="15">
        <f t="shared" si="3760"/>
        <v>100</v>
      </c>
      <c r="I957" s="15">
        <v>2500</v>
      </c>
      <c r="J957" s="15">
        <v>25</v>
      </c>
      <c r="K957" s="15">
        <v>25</v>
      </c>
      <c r="L957" s="16"/>
      <c r="M957" s="15">
        <f t="shared" ref="M957:V957" si="3761">M956</f>
        <v>100</v>
      </c>
      <c r="N957" s="15">
        <f t="shared" si="3761"/>
        <v>0</v>
      </c>
      <c r="O957" s="15">
        <f t="shared" si="3761"/>
        <v>0</v>
      </c>
      <c r="P957" s="15">
        <v>100</v>
      </c>
      <c r="Q957" s="15">
        <f t="shared" si="3761"/>
        <v>0</v>
      </c>
      <c r="R957" s="15">
        <f t="shared" si="3761"/>
        <v>0</v>
      </c>
      <c r="S957" s="15">
        <f t="shared" si="3761"/>
        <v>0</v>
      </c>
      <c r="T957" s="15">
        <f t="shared" si="3761"/>
        <v>150</v>
      </c>
      <c r="U957" s="15">
        <f t="shared" si="3761"/>
        <v>0</v>
      </c>
      <c r="V957" s="15">
        <f t="shared" si="3761"/>
        <v>0</v>
      </c>
      <c r="W957" s="16"/>
      <c r="X957" s="15">
        <f t="shared" ref="X957:AI957" si="3762">X956</f>
        <v>100</v>
      </c>
      <c r="Y957" s="15">
        <f t="shared" si="3762"/>
        <v>0</v>
      </c>
      <c r="Z957" s="15">
        <f t="shared" si="3762"/>
        <v>0</v>
      </c>
      <c r="AA957" s="15">
        <v>100</v>
      </c>
      <c r="AB957" s="15">
        <f t="shared" si="3762"/>
        <v>0</v>
      </c>
      <c r="AC957" s="15">
        <f t="shared" si="3762"/>
        <v>0</v>
      </c>
      <c r="AD957" s="15">
        <f t="shared" si="3762"/>
        <v>0</v>
      </c>
      <c r="AE957" s="15">
        <f t="shared" si="3762"/>
        <v>150</v>
      </c>
      <c r="AF957" s="15">
        <f t="shared" si="3762"/>
        <v>0</v>
      </c>
      <c r="AG957" s="15">
        <f t="shared" si="3762"/>
        <v>0</v>
      </c>
      <c r="AH957" s="15">
        <f t="shared" si="3762"/>
        <v>0</v>
      </c>
      <c r="AI957" s="15">
        <f t="shared" si="3762"/>
        <v>0</v>
      </c>
      <c r="AJ957" s="17"/>
      <c r="AK957" s="15">
        <f>AK956</f>
        <v>0</v>
      </c>
      <c r="AL957" s="15">
        <f>AL956</f>
        <v>0</v>
      </c>
      <c r="AM957" s="17"/>
      <c r="AN957" s="15">
        <f t="shared" ref="AN957:AX957" si="3763">AN956</f>
        <v>0</v>
      </c>
      <c r="AO957" s="15">
        <f t="shared" si="3763"/>
        <v>0</v>
      </c>
      <c r="AP957" s="15">
        <f t="shared" si="3763"/>
        <v>0</v>
      </c>
      <c r="AQ957" s="15">
        <f t="shared" si="3763"/>
        <v>0</v>
      </c>
      <c r="AR957" s="15">
        <f t="shared" si="3763"/>
        <v>0</v>
      </c>
      <c r="AS957" s="15">
        <f t="shared" si="3763"/>
        <v>0</v>
      </c>
      <c r="AT957" s="15">
        <f t="shared" si="3763"/>
        <v>0</v>
      </c>
      <c r="AU957" s="15">
        <f t="shared" si="3763"/>
        <v>0</v>
      </c>
      <c r="AV957" s="15">
        <f t="shared" si="3763"/>
        <v>0</v>
      </c>
      <c r="AW957" s="15">
        <f t="shared" si="3763"/>
        <v>0</v>
      </c>
      <c r="AX957" s="15">
        <f t="shared" si="3763"/>
        <v>0</v>
      </c>
      <c r="AY957" s="17"/>
      <c r="AZ957" s="15">
        <f t="shared" ref="AZ957" si="3764">AZ956</f>
        <v>6000</v>
      </c>
      <c r="BA957" s="15">
        <f t="shared" ref="BA957" si="3765">BA956</f>
        <v>6000</v>
      </c>
      <c r="BB957" s="15">
        <v>0</v>
      </c>
      <c r="BC957" s="15">
        <f t="shared" ref="BC957" si="3766">BC956</f>
        <v>0</v>
      </c>
      <c r="BD957" s="15">
        <f t="shared" ref="BD957:BE957" si="3767">BD956</f>
        <v>0</v>
      </c>
      <c r="BE957" s="15">
        <f t="shared" si="3767"/>
        <v>250</v>
      </c>
      <c r="BF957" s="17"/>
      <c r="BG957" s="15">
        <f t="shared" ref="BG957" si="3768">BG956</f>
        <v>1000</v>
      </c>
      <c r="BH957" s="15">
        <f t="shared" ref="BH957" si="3769">BH956</f>
        <v>5000</v>
      </c>
      <c r="BI957" s="17"/>
      <c r="BJ957" s="22">
        <f>G957/G956</f>
        <v>1</v>
      </c>
      <c r="BK957" s="65">
        <f t="shared" ref="BK957:BL957" si="3770">BK956</f>
        <v>0</v>
      </c>
      <c r="BL957" s="65">
        <f t="shared" si="3770"/>
        <v>0</v>
      </c>
      <c r="BM957" s="6">
        <f t="shared" si="3656"/>
        <v>118.25000000000001</v>
      </c>
      <c r="BN957" s="8">
        <f t="shared" si="3657"/>
        <v>149.0819326565707</v>
      </c>
      <c r="BO957" s="12">
        <f t="shared" si="3556"/>
        <v>132.77401303206696</v>
      </c>
      <c r="BP957" s="50">
        <f>(1-'#Constant'!$A$3)/($J957*'#Constant'!$B$3/'#Constant'!$C$3^($D957-1)+1)+'#Constant'!$A$3</f>
        <v>0.93162790697674425</v>
      </c>
      <c r="BQ957" s="4">
        <f t="shared" si="3658"/>
        <v>149.0819326565707</v>
      </c>
      <c r="BR957" s="50">
        <f>(1-'#Constant'!$A$3)/($K957*'#Constant'!$B$3/'#Constant'!$C$3^($D957-1)+1)+'#Constant'!$A$3</f>
        <v>0.93162790697674425</v>
      </c>
      <c r="BS957" s="4">
        <f t="shared" si="3659"/>
        <v>149.0819326565707</v>
      </c>
      <c r="BT957"/>
    </row>
    <row r="958" spans="1:72" x14ac:dyDescent="0.3">
      <c r="A958">
        <v>17002</v>
      </c>
      <c r="B958" s="18" t="str">
        <f>VLOOKUP(CONCATENATE("CREATURE_NAME_",A958),[1]Localization_Hero!$A:$E,2,FALSE)</f>
        <v>큰낫 말벌</v>
      </c>
      <c r="C958" t="s">
        <v>77</v>
      </c>
      <c r="D958">
        <v>1</v>
      </c>
      <c r="E958">
        <v>1</v>
      </c>
      <c r="F958" s="18">
        <v>1</v>
      </c>
      <c r="G958" s="10">
        <v>100</v>
      </c>
      <c r="H958" s="10">
        <v>100</v>
      </c>
      <c r="I958" s="10">
        <v>2500</v>
      </c>
      <c r="J958" s="10">
        <v>25</v>
      </c>
      <c r="K958" s="10">
        <v>25</v>
      </c>
      <c r="L958" s="2"/>
      <c r="M958" s="10">
        <v>100</v>
      </c>
      <c r="N958" s="10">
        <v>0</v>
      </c>
      <c r="O958" s="10">
        <v>0</v>
      </c>
      <c r="P958" s="10">
        <v>100</v>
      </c>
      <c r="Q958" s="10">
        <v>0</v>
      </c>
      <c r="R958" s="10">
        <v>0</v>
      </c>
      <c r="S958" s="10">
        <v>0</v>
      </c>
      <c r="T958" s="10">
        <v>150</v>
      </c>
      <c r="U958" s="10">
        <v>0</v>
      </c>
      <c r="V958" s="10">
        <v>0</v>
      </c>
      <c r="W958" s="2"/>
      <c r="X958" s="10">
        <v>100</v>
      </c>
      <c r="Y958" s="10">
        <v>0</v>
      </c>
      <c r="Z958" s="10">
        <v>0</v>
      </c>
      <c r="AA958" s="10">
        <v>100</v>
      </c>
      <c r="AB958" s="10">
        <v>0</v>
      </c>
      <c r="AC958" s="10">
        <v>0</v>
      </c>
      <c r="AD958" s="10">
        <v>0</v>
      </c>
      <c r="AE958" s="10">
        <v>150</v>
      </c>
      <c r="AF958" s="10">
        <v>0</v>
      </c>
      <c r="AG958" s="10">
        <v>0</v>
      </c>
      <c r="AH958" s="10">
        <v>0</v>
      </c>
      <c r="AI958" s="10">
        <v>0</v>
      </c>
      <c r="AJ958" s="3"/>
      <c r="AK958" s="10">
        <v>0</v>
      </c>
      <c r="AL958" s="10">
        <v>0</v>
      </c>
      <c r="AM958" s="3"/>
      <c r="AN958" s="10">
        <v>0</v>
      </c>
      <c r="AO958" s="10">
        <v>0</v>
      </c>
      <c r="AP958" s="10">
        <v>0</v>
      </c>
      <c r="AQ958" s="10">
        <v>0</v>
      </c>
      <c r="AR958" s="10">
        <v>0</v>
      </c>
      <c r="AS958" s="10">
        <v>0</v>
      </c>
      <c r="AT958" s="10">
        <v>0</v>
      </c>
      <c r="AU958" s="10">
        <v>0</v>
      </c>
      <c r="AV958" s="10">
        <v>0</v>
      </c>
      <c r="AW958" s="10">
        <v>0</v>
      </c>
      <c r="AX958" s="10">
        <v>0</v>
      </c>
      <c r="AY958" s="3"/>
      <c r="AZ958" s="10">
        <v>6000</v>
      </c>
      <c r="BA958" s="10">
        <v>6000</v>
      </c>
      <c r="BB958" s="10">
        <v>0</v>
      </c>
      <c r="BC958" s="10">
        <v>0</v>
      </c>
      <c r="BD958" s="10">
        <v>0</v>
      </c>
      <c r="BE958" s="10">
        <v>250</v>
      </c>
      <c r="BF958" s="3"/>
      <c r="BG958" s="10">
        <v>1000</v>
      </c>
      <c r="BH958" s="10">
        <v>5000</v>
      </c>
      <c r="BI958" s="3"/>
      <c r="BJ958" s="21">
        <v>1</v>
      </c>
      <c r="BK958" s="65">
        <v>0</v>
      </c>
      <c r="BL958" s="65">
        <v>0</v>
      </c>
      <c r="BM958" s="6">
        <f t="shared" si="3656"/>
        <v>118.25000000000001</v>
      </c>
      <c r="BN958" s="8">
        <f t="shared" si="3657"/>
        <v>149.0819326565707</v>
      </c>
      <c r="BO958" s="12">
        <f t="shared" si="3556"/>
        <v>132.77401303206696</v>
      </c>
      <c r="BP958" s="50">
        <f>(1-'#Constant'!$A$3)/($J958*'#Constant'!$B$3/'#Constant'!$C$3^($D958-1)+1)+'#Constant'!$A$3</f>
        <v>0.93162790697674425</v>
      </c>
      <c r="BQ958" s="4">
        <f t="shared" si="3658"/>
        <v>149.0819326565707</v>
      </c>
      <c r="BR958" s="50">
        <f>(1-'#Constant'!$A$3)/($K958*'#Constant'!$B$3/'#Constant'!$C$3^($D958-1)+1)+'#Constant'!$A$3</f>
        <v>0.93162790697674425</v>
      </c>
      <c r="BS958" s="4">
        <f t="shared" si="3659"/>
        <v>149.0819326565707</v>
      </c>
      <c r="BT958">
        <f>BO958/$BO$4*100</f>
        <v>100.91327609170268</v>
      </c>
    </row>
    <row r="959" spans="1:72" s="13" customFormat="1" ht="17.25" thickBot="1" x14ac:dyDescent="0.35">
      <c r="B959" s="20"/>
      <c r="D959" s="14">
        <v>1</v>
      </c>
      <c r="E959" s="14">
        <v>1</v>
      </c>
      <c r="F959" s="19">
        <v>1</v>
      </c>
      <c r="G959" s="15">
        <f t="shared" ref="G959:H959" si="3771">G958</f>
        <v>100</v>
      </c>
      <c r="H959" s="15">
        <f t="shared" si="3771"/>
        <v>100</v>
      </c>
      <c r="I959" s="15">
        <v>2500</v>
      </c>
      <c r="J959" s="15">
        <v>25</v>
      </c>
      <c r="K959" s="15">
        <v>25</v>
      </c>
      <c r="L959" s="16"/>
      <c r="M959" s="15">
        <f t="shared" ref="M959:V959" si="3772">M958</f>
        <v>100</v>
      </c>
      <c r="N959" s="15">
        <f t="shared" si="3772"/>
        <v>0</v>
      </c>
      <c r="O959" s="15">
        <f t="shared" si="3772"/>
        <v>0</v>
      </c>
      <c r="P959" s="15">
        <v>100</v>
      </c>
      <c r="Q959" s="15">
        <f t="shared" si="3772"/>
        <v>0</v>
      </c>
      <c r="R959" s="15">
        <f t="shared" si="3772"/>
        <v>0</v>
      </c>
      <c r="S959" s="15">
        <f t="shared" si="3772"/>
        <v>0</v>
      </c>
      <c r="T959" s="15">
        <f t="shared" si="3772"/>
        <v>150</v>
      </c>
      <c r="U959" s="15">
        <f t="shared" si="3772"/>
        <v>0</v>
      </c>
      <c r="V959" s="15">
        <f t="shared" si="3772"/>
        <v>0</v>
      </c>
      <c r="W959" s="16"/>
      <c r="X959" s="15">
        <f t="shared" ref="X959:AI959" si="3773">X958</f>
        <v>100</v>
      </c>
      <c r="Y959" s="15">
        <f t="shared" si="3773"/>
        <v>0</v>
      </c>
      <c r="Z959" s="15">
        <f t="shared" si="3773"/>
        <v>0</v>
      </c>
      <c r="AA959" s="15">
        <v>100</v>
      </c>
      <c r="AB959" s="15">
        <f t="shared" si="3773"/>
        <v>0</v>
      </c>
      <c r="AC959" s="15">
        <f t="shared" si="3773"/>
        <v>0</v>
      </c>
      <c r="AD959" s="15">
        <f t="shared" si="3773"/>
        <v>0</v>
      </c>
      <c r="AE959" s="15">
        <f t="shared" si="3773"/>
        <v>150</v>
      </c>
      <c r="AF959" s="15">
        <f t="shared" si="3773"/>
        <v>0</v>
      </c>
      <c r="AG959" s="15">
        <f t="shared" si="3773"/>
        <v>0</v>
      </c>
      <c r="AH959" s="15">
        <f t="shared" si="3773"/>
        <v>0</v>
      </c>
      <c r="AI959" s="15">
        <f t="shared" si="3773"/>
        <v>0</v>
      </c>
      <c r="AJ959" s="17"/>
      <c r="AK959" s="15">
        <f>AK958</f>
        <v>0</v>
      </c>
      <c r="AL959" s="15">
        <f>AL958</f>
        <v>0</v>
      </c>
      <c r="AM959" s="17"/>
      <c r="AN959" s="15">
        <f t="shared" ref="AN959:AX959" si="3774">AN958</f>
        <v>0</v>
      </c>
      <c r="AO959" s="15">
        <f t="shared" si="3774"/>
        <v>0</v>
      </c>
      <c r="AP959" s="15">
        <f t="shared" si="3774"/>
        <v>0</v>
      </c>
      <c r="AQ959" s="15">
        <f t="shared" si="3774"/>
        <v>0</v>
      </c>
      <c r="AR959" s="15">
        <f t="shared" si="3774"/>
        <v>0</v>
      </c>
      <c r="AS959" s="15">
        <f t="shared" si="3774"/>
        <v>0</v>
      </c>
      <c r="AT959" s="15">
        <f t="shared" si="3774"/>
        <v>0</v>
      </c>
      <c r="AU959" s="15">
        <f t="shared" si="3774"/>
        <v>0</v>
      </c>
      <c r="AV959" s="15">
        <f t="shared" si="3774"/>
        <v>0</v>
      </c>
      <c r="AW959" s="15">
        <f t="shared" si="3774"/>
        <v>0</v>
      </c>
      <c r="AX959" s="15">
        <f t="shared" si="3774"/>
        <v>0</v>
      </c>
      <c r="AY959" s="17"/>
      <c r="AZ959" s="15">
        <f t="shared" ref="AZ959" si="3775">AZ958</f>
        <v>6000</v>
      </c>
      <c r="BA959" s="15">
        <f t="shared" ref="BA959" si="3776">BA958</f>
        <v>6000</v>
      </c>
      <c r="BB959" s="15">
        <v>0</v>
      </c>
      <c r="BC959" s="15">
        <f t="shared" ref="BC959" si="3777">BC958</f>
        <v>0</v>
      </c>
      <c r="BD959" s="15">
        <f t="shared" ref="BD959:BE959" si="3778">BD958</f>
        <v>0</v>
      </c>
      <c r="BE959" s="15">
        <f t="shared" si="3778"/>
        <v>250</v>
      </c>
      <c r="BF959" s="17"/>
      <c r="BG959" s="15">
        <f t="shared" ref="BG959" si="3779">BG958</f>
        <v>1000</v>
      </c>
      <c r="BH959" s="15">
        <f t="shared" ref="BH959" si="3780">BH958</f>
        <v>5000</v>
      </c>
      <c r="BI959" s="17"/>
      <c r="BJ959" s="22">
        <f>G959/G958</f>
        <v>1</v>
      </c>
      <c r="BK959" s="65">
        <f>BK958</f>
        <v>0</v>
      </c>
      <c r="BL959" s="65">
        <f>BL958</f>
        <v>0</v>
      </c>
      <c r="BM959" s="6">
        <f t="shared" si="3656"/>
        <v>118.25000000000001</v>
      </c>
      <c r="BN959" s="8">
        <f t="shared" si="3657"/>
        <v>149.0819326565707</v>
      </c>
      <c r="BO959" s="12">
        <f t="shared" si="3556"/>
        <v>132.77401303206696</v>
      </c>
      <c r="BP959" s="50">
        <f>(1-'#Constant'!$A$3)/($J959*'#Constant'!$B$3/'#Constant'!$C$3^($D959-1)+1)+'#Constant'!$A$3</f>
        <v>0.93162790697674425</v>
      </c>
      <c r="BQ959" s="4">
        <f t="shared" si="3658"/>
        <v>149.0819326565707</v>
      </c>
      <c r="BR959" s="50">
        <f>(1-'#Constant'!$A$3)/($K959*'#Constant'!$B$3/'#Constant'!$C$3^($D959-1)+1)+'#Constant'!$A$3</f>
        <v>0.93162790697674425</v>
      </c>
      <c r="BS959" s="4">
        <f t="shared" si="3659"/>
        <v>149.0819326565707</v>
      </c>
      <c r="BT959"/>
    </row>
    <row r="960" spans="1:72" x14ac:dyDescent="0.3">
      <c r="A960">
        <v>17003</v>
      </c>
      <c r="B960" s="18" t="str">
        <f>VLOOKUP(CONCATENATE("CREATURE_NAME_",A960),[1]Localization_Hero!$A:$E,2,FALSE)</f>
        <v>독침 말벌</v>
      </c>
      <c r="C960" t="s">
        <v>82</v>
      </c>
      <c r="D960">
        <v>1</v>
      </c>
      <c r="E960">
        <v>1</v>
      </c>
      <c r="F960" s="18">
        <v>1</v>
      </c>
      <c r="G960" s="10">
        <v>100</v>
      </c>
      <c r="H960" s="10">
        <v>100</v>
      </c>
      <c r="I960" s="10">
        <v>2500</v>
      </c>
      <c r="J960" s="10">
        <v>25</v>
      </c>
      <c r="K960" s="10">
        <v>25</v>
      </c>
      <c r="L960" s="2"/>
      <c r="M960" s="10">
        <v>100</v>
      </c>
      <c r="N960" s="10">
        <v>0</v>
      </c>
      <c r="O960" s="10">
        <v>0</v>
      </c>
      <c r="P960" s="10">
        <v>100</v>
      </c>
      <c r="Q960" s="10">
        <v>0</v>
      </c>
      <c r="R960" s="10">
        <v>0</v>
      </c>
      <c r="S960" s="10">
        <v>0</v>
      </c>
      <c r="T960" s="10">
        <v>150</v>
      </c>
      <c r="U960" s="10">
        <v>0</v>
      </c>
      <c r="V960" s="10">
        <v>0</v>
      </c>
      <c r="W960" s="2"/>
      <c r="X960" s="10">
        <v>100</v>
      </c>
      <c r="Y960" s="10">
        <v>0</v>
      </c>
      <c r="Z960" s="10">
        <v>0</v>
      </c>
      <c r="AA960" s="10">
        <v>100</v>
      </c>
      <c r="AB960" s="10">
        <v>0</v>
      </c>
      <c r="AC960" s="10">
        <v>0</v>
      </c>
      <c r="AD960" s="10">
        <v>0</v>
      </c>
      <c r="AE960" s="10">
        <v>150</v>
      </c>
      <c r="AF960" s="10">
        <v>0</v>
      </c>
      <c r="AG960" s="10">
        <v>0</v>
      </c>
      <c r="AH960" s="10">
        <v>0</v>
      </c>
      <c r="AI960" s="10">
        <v>0</v>
      </c>
      <c r="AJ960" s="3"/>
      <c r="AK960" s="10">
        <v>0</v>
      </c>
      <c r="AL960" s="10">
        <v>0</v>
      </c>
      <c r="AM960" s="3"/>
      <c r="AN960" s="10">
        <v>0</v>
      </c>
      <c r="AO960" s="10">
        <v>0</v>
      </c>
      <c r="AP960" s="10">
        <v>0</v>
      </c>
      <c r="AQ960" s="10">
        <v>0</v>
      </c>
      <c r="AR960" s="10">
        <v>0</v>
      </c>
      <c r="AS960" s="10">
        <v>0</v>
      </c>
      <c r="AT960" s="10">
        <v>0</v>
      </c>
      <c r="AU960" s="10">
        <v>0</v>
      </c>
      <c r="AV960" s="10">
        <v>0</v>
      </c>
      <c r="AW960" s="10">
        <v>0</v>
      </c>
      <c r="AX960" s="10">
        <v>0</v>
      </c>
      <c r="AY960" s="3"/>
      <c r="AZ960" s="10">
        <v>6000</v>
      </c>
      <c r="BA960" s="10">
        <v>6000</v>
      </c>
      <c r="BB960" s="10">
        <v>0</v>
      </c>
      <c r="BC960" s="10">
        <v>0</v>
      </c>
      <c r="BD960" s="10">
        <v>0</v>
      </c>
      <c r="BE960" s="10">
        <v>250</v>
      </c>
      <c r="BF960" s="3"/>
      <c r="BG960" s="10">
        <v>1000</v>
      </c>
      <c r="BH960" s="10">
        <v>5000</v>
      </c>
      <c r="BI960" s="3"/>
      <c r="BJ960" s="21">
        <v>1</v>
      </c>
      <c r="BK960" s="65">
        <v>0</v>
      </c>
      <c r="BL960" s="65">
        <v>0</v>
      </c>
      <c r="BM960" s="6">
        <f t="shared" si="3656"/>
        <v>118.25000000000001</v>
      </c>
      <c r="BN960" s="8">
        <f t="shared" si="3657"/>
        <v>149.0819326565707</v>
      </c>
      <c r="BO960" s="12">
        <f t="shared" si="3556"/>
        <v>132.77401303206696</v>
      </c>
      <c r="BP960" s="50">
        <f>(1-'#Constant'!$A$3)/($J960*'#Constant'!$B$3/'#Constant'!$C$3^($D960-1)+1)+'#Constant'!$A$3</f>
        <v>0.93162790697674425</v>
      </c>
      <c r="BQ960" s="4">
        <f t="shared" si="3658"/>
        <v>149.0819326565707</v>
      </c>
      <c r="BR960" s="50">
        <f>(1-'#Constant'!$A$3)/($K960*'#Constant'!$B$3/'#Constant'!$C$3^($D960-1)+1)+'#Constant'!$A$3</f>
        <v>0.93162790697674425</v>
      </c>
      <c r="BS960" s="4">
        <f t="shared" si="3659"/>
        <v>149.0819326565707</v>
      </c>
      <c r="BT960">
        <f>BO960/$BO$4*100</f>
        <v>100.91327609170268</v>
      </c>
    </row>
    <row r="961" spans="1:72" s="13" customFormat="1" ht="17.25" thickBot="1" x14ac:dyDescent="0.35">
      <c r="B961" s="20"/>
      <c r="D961" s="14">
        <v>1</v>
      </c>
      <c r="E961" s="14">
        <v>1</v>
      </c>
      <c r="F961" s="19">
        <v>1</v>
      </c>
      <c r="G961" s="15">
        <f t="shared" ref="G961:H961" si="3781">G960</f>
        <v>100</v>
      </c>
      <c r="H961" s="15">
        <f t="shared" si="3781"/>
        <v>100</v>
      </c>
      <c r="I961" s="15">
        <v>2500</v>
      </c>
      <c r="J961" s="15">
        <v>25</v>
      </c>
      <c r="K961" s="15">
        <v>25</v>
      </c>
      <c r="L961" s="16"/>
      <c r="M961" s="15">
        <f t="shared" ref="M961:V961" si="3782">M960</f>
        <v>100</v>
      </c>
      <c r="N961" s="15">
        <f t="shared" si="3782"/>
        <v>0</v>
      </c>
      <c r="O961" s="15">
        <f t="shared" si="3782"/>
        <v>0</v>
      </c>
      <c r="P961" s="15">
        <v>100</v>
      </c>
      <c r="Q961" s="15">
        <f t="shared" si="3782"/>
        <v>0</v>
      </c>
      <c r="R961" s="15">
        <f t="shared" si="3782"/>
        <v>0</v>
      </c>
      <c r="S961" s="15">
        <f t="shared" si="3782"/>
        <v>0</v>
      </c>
      <c r="T961" s="15">
        <f t="shared" si="3782"/>
        <v>150</v>
      </c>
      <c r="U961" s="15">
        <f t="shared" si="3782"/>
        <v>0</v>
      </c>
      <c r="V961" s="15">
        <f t="shared" si="3782"/>
        <v>0</v>
      </c>
      <c r="W961" s="16"/>
      <c r="X961" s="15">
        <f t="shared" ref="X961:AI961" si="3783">X960</f>
        <v>100</v>
      </c>
      <c r="Y961" s="15">
        <f t="shared" si="3783"/>
        <v>0</v>
      </c>
      <c r="Z961" s="15">
        <f t="shared" si="3783"/>
        <v>0</v>
      </c>
      <c r="AA961" s="15">
        <v>100</v>
      </c>
      <c r="AB961" s="15">
        <f t="shared" si="3783"/>
        <v>0</v>
      </c>
      <c r="AC961" s="15">
        <f t="shared" si="3783"/>
        <v>0</v>
      </c>
      <c r="AD961" s="15">
        <f t="shared" si="3783"/>
        <v>0</v>
      </c>
      <c r="AE961" s="15">
        <f t="shared" si="3783"/>
        <v>150</v>
      </c>
      <c r="AF961" s="15">
        <f t="shared" si="3783"/>
        <v>0</v>
      </c>
      <c r="AG961" s="15">
        <f t="shared" si="3783"/>
        <v>0</v>
      </c>
      <c r="AH961" s="15">
        <f t="shared" si="3783"/>
        <v>0</v>
      </c>
      <c r="AI961" s="15">
        <f t="shared" si="3783"/>
        <v>0</v>
      </c>
      <c r="AJ961" s="17"/>
      <c r="AK961" s="15">
        <f>AK960</f>
        <v>0</v>
      </c>
      <c r="AL961" s="15">
        <f>AL960</f>
        <v>0</v>
      </c>
      <c r="AM961" s="17"/>
      <c r="AN961" s="15">
        <f t="shared" ref="AN961:AX961" si="3784">AN960</f>
        <v>0</v>
      </c>
      <c r="AO961" s="15">
        <f t="shared" si="3784"/>
        <v>0</v>
      </c>
      <c r="AP961" s="15">
        <f t="shared" si="3784"/>
        <v>0</v>
      </c>
      <c r="AQ961" s="15">
        <f t="shared" si="3784"/>
        <v>0</v>
      </c>
      <c r="AR961" s="15">
        <f t="shared" si="3784"/>
        <v>0</v>
      </c>
      <c r="AS961" s="15">
        <f t="shared" si="3784"/>
        <v>0</v>
      </c>
      <c r="AT961" s="15">
        <f t="shared" si="3784"/>
        <v>0</v>
      </c>
      <c r="AU961" s="15">
        <f t="shared" si="3784"/>
        <v>0</v>
      </c>
      <c r="AV961" s="15">
        <f t="shared" si="3784"/>
        <v>0</v>
      </c>
      <c r="AW961" s="15">
        <f t="shared" si="3784"/>
        <v>0</v>
      </c>
      <c r="AX961" s="15">
        <f t="shared" si="3784"/>
        <v>0</v>
      </c>
      <c r="AY961" s="17"/>
      <c r="AZ961" s="15">
        <f t="shared" ref="AZ961" si="3785">AZ960</f>
        <v>6000</v>
      </c>
      <c r="BA961" s="15">
        <f t="shared" ref="BA961" si="3786">BA960</f>
        <v>6000</v>
      </c>
      <c r="BB961" s="15">
        <v>0</v>
      </c>
      <c r="BC961" s="15">
        <f t="shared" ref="BC961" si="3787">BC960</f>
        <v>0</v>
      </c>
      <c r="BD961" s="15">
        <f t="shared" ref="BD961:BE961" si="3788">BD960</f>
        <v>0</v>
      </c>
      <c r="BE961" s="15">
        <f t="shared" si="3788"/>
        <v>250</v>
      </c>
      <c r="BF961" s="17"/>
      <c r="BG961" s="15">
        <f t="shared" ref="BG961" si="3789">BG960</f>
        <v>1000</v>
      </c>
      <c r="BH961" s="15">
        <f t="shared" ref="BH961" si="3790">BH960</f>
        <v>5000</v>
      </c>
      <c r="BI961" s="17"/>
      <c r="BJ961" s="22">
        <f>G961/G960</f>
        <v>1</v>
      </c>
      <c r="BK961" s="65">
        <f t="shared" ref="BK961:BL963" si="3791">BK960</f>
        <v>0</v>
      </c>
      <c r="BL961" s="65">
        <f t="shared" si="3791"/>
        <v>0</v>
      </c>
      <c r="BM961" s="6">
        <f t="shared" si="3656"/>
        <v>118.25000000000001</v>
      </c>
      <c r="BN961" s="8">
        <f t="shared" si="3657"/>
        <v>149.0819326565707</v>
      </c>
      <c r="BO961" s="12">
        <f t="shared" si="3556"/>
        <v>132.77401303206696</v>
      </c>
      <c r="BP961" s="50">
        <f>(1-'#Constant'!$A$3)/($J961*'#Constant'!$B$3/'#Constant'!$C$3^($D961-1)+1)+'#Constant'!$A$3</f>
        <v>0.93162790697674425</v>
      </c>
      <c r="BQ961" s="4">
        <f t="shared" si="3658"/>
        <v>149.0819326565707</v>
      </c>
      <c r="BR961" s="50">
        <f>(1-'#Constant'!$A$3)/($K961*'#Constant'!$B$3/'#Constant'!$C$3^($D961-1)+1)+'#Constant'!$A$3</f>
        <v>0.93162790697674425</v>
      </c>
      <c r="BS961" s="4">
        <f t="shared" si="3659"/>
        <v>149.0819326565707</v>
      </c>
      <c r="BT961"/>
    </row>
    <row r="962" spans="1:72" x14ac:dyDescent="0.3">
      <c r="A962">
        <v>17202</v>
      </c>
      <c r="B962" s="18" t="str">
        <f>VLOOKUP(CONCATENATE("CREATURE_NAME_",A962),[1]Localization_Hero!$A:$E,2,FALSE)</f>
        <v>사신낫 말벌</v>
      </c>
      <c r="C962" t="s">
        <v>77</v>
      </c>
      <c r="D962">
        <v>1</v>
      </c>
      <c r="E962">
        <v>1</v>
      </c>
      <c r="F962" s="18">
        <v>1</v>
      </c>
      <c r="G962" s="10">
        <v>100</v>
      </c>
      <c r="H962" s="10">
        <v>100</v>
      </c>
      <c r="I962" s="10">
        <v>2500</v>
      </c>
      <c r="J962" s="10">
        <v>25</v>
      </c>
      <c r="K962" s="10">
        <v>25</v>
      </c>
      <c r="L962" s="2"/>
      <c r="M962" s="10">
        <v>100</v>
      </c>
      <c r="N962" s="10">
        <v>0</v>
      </c>
      <c r="O962" s="10">
        <v>0</v>
      </c>
      <c r="P962" s="10">
        <v>100</v>
      </c>
      <c r="Q962" s="10">
        <v>0</v>
      </c>
      <c r="R962" s="10">
        <v>0</v>
      </c>
      <c r="S962" s="10">
        <v>0</v>
      </c>
      <c r="T962" s="10">
        <v>150</v>
      </c>
      <c r="U962" s="10">
        <v>0</v>
      </c>
      <c r="V962" s="10">
        <v>0</v>
      </c>
      <c r="W962" s="2"/>
      <c r="X962" s="10">
        <v>100</v>
      </c>
      <c r="Y962" s="10">
        <v>0</v>
      </c>
      <c r="Z962" s="10">
        <v>0</v>
      </c>
      <c r="AA962" s="10">
        <v>100</v>
      </c>
      <c r="AB962" s="10">
        <v>0</v>
      </c>
      <c r="AC962" s="10">
        <v>0</v>
      </c>
      <c r="AD962" s="10">
        <v>0</v>
      </c>
      <c r="AE962" s="10">
        <v>150</v>
      </c>
      <c r="AF962" s="10">
        <v>0</v>
      </c>
      <c r="AG962" s="10">
        <v>0</v>
      </c>
      <c r="AH962" s="10">
        <v>0</v>
      </c>
      <c r="AI962" s="10">
        <v>0</v>
      </c>
      <c r="AJ962" s="3"/>
      <c r="AK962" s="10">
        <v>0</v>
      </c>
      <c r="AL962" s="10">
        <v>0</v>
      </c>
      <c r="AM962" s="3"/>
      <c r="AN962" s="10">
        <v>0</v>
      </c>
      <c r="AO962" s="10">
        <v>0</v>
      </c>
      <c r="AP962" s="10">
        <v>0</v>
      </c>
      <c r="AQ962" s="10">
        <v>0</v>
      </c>
      <c r="AR962" s="10">
        <v>0</v>
      </c>
      <c r="AS962" s="10">
        <v>0</v>
      </c>
      <c r="AT962" s="10">
        <v>0</v>
      </c>
      <c r="AU962" s="10">
        <v>0</v>
      </c>
      <c r="AV962" s="10">
        <v>0</v>
      </c>
      <c r="AW962" s="10">
        <v>0</v>
      </c>
      <c r="AX962" s="10">
        <v>0</v>
      </c>
      <c r="AY962" s="3"/>
      <c r="AZ962" s="10">
        <v>6000</v>
      </c>
      <c r="BA962" s="10">
        <v>6000</v>
      </c>
      <c r="BB962" s="10">
        <v>0</v>
      </c>
      <c r="BC962" s="10">
        <v>0</v>
      </c>
      <c r="BD962" s="10">
        <v>0</v>
      </c>
      <c r="BE962" s="10">
        <v>250</v>
      </c>
      <c r="BF962" s="3"/>
      <c r="BG962" s="10">
        <v>1000</v>
      </c>
      <c r="BH962" s="10">
        <v>5000</v>
      </c>
      <c r="BI962" s="3"/>
      <c r="BJ962" s="21">
        <v>1</v>
      </c>
      <c r="BK962" s="65">
        <v>0</v>
      </c>
      <c r="BL962" s="65">
        <v>0</v>
      </c>
      <c r="BM962" s="6">
        <f t="shared" si="3656"/>
        <v>118.25000000000001</v>
      </c>
      <c r="BN962" s="8">
        <f t="shared" si="3657"/>
        <v>149.0819326565707</v>
      </c>
      <c r="BO962" s="12">
        <f t="shared" si="3556"/>
        <v>132.77401303206696</v>
      </c>
      <c r="BP962" s="50">
        <f>(1-'#Constant'!$A$3)/($J962*'#Constant'!$B$3/'#Constant'!$C$3^($D962-1)+1)+'#Constant'!$A$3</f>
        <v>0.93162790697674425</v>
      </c>
      <c r="BQ962" s="4">
        <f t="shared" si="3658"/>
        <v>149.0819326565707</v>
      </c>
      <c r="BR962" s="50">
        <f>(1-'#Constant'!$A$3)/($K962*'#Constant'!$B$3/'#Constant'!$C$3^($D962-1)+1)+'#Constant'!$A$3</f>
        <v>0.93162790697674425</v>
      </c>
      <c r="BS962" s="4">
        <f t="shared" si="3659"/>
        <v>149.0819326565707</v>
      </c>
      <c r="BT962">
        <f>BO962/$BO$4*100</f>
        <v>100.91327609170268</v>
      </c>
    </row>
    <row r="963" spans="1:72" s="13" customFormat="1" ht="17.25" thickBot="1" x14ac:dyDescent="0.35">
      <c r="B963" s="20"/>
      <c r="D963" s="14">
        <v>1</v>
      </c>
      <c r="E963" s="14">
        <v>1</v>
      </c>
      <c r="F963" s="19">
        <v>1</v>
      </c>
      <c r="G963" s="15">
        <f t="shared" ref="G963:H963" si="3792">G962</f>
        <v>100</v>
      </c>
      <c r="H963" s="15">
        <f t="shared" si="3792"/>
        <v>100</v>
      </c>
      <c r="I963" s="15">
        <v>2500</v>
      </c>
      <c r="J963" s="15">
        <v>25</v>
      </c>
      <c r="K963" s="15">
        <v>25</v>
      </c>
      <c r="L963" s="16"/>
      <c r="M963" s="15">
        <f t="shared" ref="M963:V963" si="3793">M962</f>
        <v>100</v>
      </c>
      <c r="N963" s="15">
        <f t="shared" si="3793"/>
        <v>0</v>
      </c>
      <c r="O963" s="15">
        <f t="shared" si="3793"/>
        <v>0</v>
      </c>
      <c r="P963" s="15">
        <v>100</v>
      </c>
      <c r="Q963" s="15">
        <f t="shared" si="3793"/>
        <v>0</v>
      </c>
      <c r="R963" s="15">
        <f t="shared" si="3793"/>
        <v>0</v>
      </c>
      <c r="S963" s="15">
        <f t="shared" si="3793"/>
        <v>0</v>
      </c>
      <c r="T963" s="15">
        <f t="shared" si="3793"/>
        <v>150</v>
      </c>
      <c r="U963" s="15">
        <f t="shared" si="3793"/>
        <v>0</v>
      </c>
      <c r="V963" s="15">
        <f t="shared" si="3793"/>
        <v>0</v>
      </c>
      <c r="W963" s="16"/>
      <c r="X963" s="15">
        <f t="shared" ref="X963:AI963" si="3794">X962</f>
        <v>100</v>
      </c>
      <c r="Y963" s="15">
        <f t="shared" si="3794"/>
        <v>0</v>
      </c>
      <c r="Z963" s="15">
        <f t="shared" si="3794"/>
        <v>0</v>
      </c>
      <c r="AA963" s="15">
        <v>100</v>
      </c>
      <c r="AB963" s="15">
        <f t="shared" si="3794"/>
        <v>0</v>
      </c>
      <c r="AC963" s="15">
        <f t="shared" si="3794"/>
        <v>0</v>
      </c>
      <c r="AD963" s="15">
        <f t="shared" si="3794"/>
        <v>0</v>
      </c>
      <c r="AE963" s="15">
        <f t="shared" si="3794"/>
        <v>150</v>
      </c>
      <c r="AF963" s="15">
        <f t="shared" si="3794"/>
        <v>0</v>
      </c>
      <c r="AG963" s="15">
        <f t="shared" si="3794"/>
        <v>0</v>
      </c>
      <c r="AH963" s="15">
        <f t="shared" si="3794"/>
        <v>0</v>
      </c>
      <c r="AI963" s="15">
        <f t="shared" si="3794"/>
        <v>0</v>
      </c>
      <c r="AJ963" s="17"/>
      <c r="AK963" s="15">
        <f>AK962</f>
        <v>0</v>
      </c>
      <c r="AL963" s="15">
        <f>AL962</f>
        <v>0</v>
      </c>
      <c r="AM963" s="17"/>
      <c r="AN963" s="15">
        <f t="shared" ref="AN963:AX963" si="3795">AN962</f>
        <v>0</v>
      </c>
      <c r="AO963" s="15">
        <f t="shared" si="3795"/>
        <v>0</v>
      </c>
      <c r="AP963" s="15">
        <f t="shared" si="3795"/>
        <v>0</v>
      </c>
      <c r="AQ963" s="15">
        <f t="shared" si="3795"/>
        <v>0</v>
      </c>
      <c r="AR963" s="15">
        <f t="shared" si="3795"/>
        <v>0</v>
      </c>
      <c r="AS963" s="15">
        <f t="shared" si="3795"/>
        <v>0</v>
      </c>
      <c r="AT963" s="15">
        <f t="shared" si="3795"/>
        <v>0</v>
      </c>
      <c r="AU963" s="15">
        <f t="shared" si="3795"/>
        <v>0</v>
      </c>
      <c r="AV963" s="15">
        <f t="shared" si="3795"/>
        <v>0</v>
      </c>
      <c r="AW963" s="15">
        <f t="shared" si="3795"/>
        <v>0</v>
      </c>
      <c r="AX963" s="15">
        <f t="shared" si="3795"/>
        <v>0</v>
      </c>
      <c r="AY963" s="17"/>
      <c r="AZ963" s="15">
        <f t="shared" ref="AZ963:BD963" si="3796">AZ962</f>
        <v>6000</v>
      </c>
      <c r="BA963" s="15">
        <f t="shared" si="3796"/>
        <v>6000</v>
      </c>
      <c r="BB963" s="15">
        <v>0</v>
      </c>
      <c r="BC963" s="15">
        <f t="shared" si="3796"/>
        <v>0</v>
      </c>
      <c r="BD963" s="15">
        <f t="shared" si="3796"/>
        <v>0</v>
      </c>
      <c r="BE963" s="15">
        <f t="shared" ref="BE963" si="3797">BE962</f>
        <v>250</v>
      </c>
      <c r="BF963" s="17"/>
      <c r="BG963" s="15">
        <f t="shared" ref="BG963:BH963" si="3798">BG962</f>
        <v>1000</v>
      </c>
      <c r="BH963" s="15">
        <f t="shared" si="3798"/>
        <v>5000</v>
      </c>
      <c r="BI963" s="17"/>
      <c r="BJ963" s="22">
        <f>G963/G962</f>
        <v>1</v>
      </c>
      <c r="BK963" s="65">
        <f t="shared" si="3791"/>
        <v>0</v>
      </c>
      <c r="BL963" s="65">
        <f t="shared" si="3791"/>
        <v>0</v>
      </c>
      <c r="BM963" s="6">
        <f t="shared" si="3656"/>
        <v>118.25000000000001</v>
      </c>
      <c r="BN963" s="8">
        <f t="shared" si="3657"/>
        <v>149.0819326565707</v>
      </c>
      <c r="BO963" s="12">
        <f t="shared" si="3556"/>
        <v>132.77401303206696</v>
      </c>
      <c r="BP963" s="50">
        <f>(1-'#Constant'!$A$3)/($J963*'#Constant'!$B$3/'#Constant'!$C$3^($D963-1)+1)+'#Constant'!$A$3</f>
        <v>0.93162790697674425</v>
      </c>
      <c r="BQ963" s="4">
        <f t="shared" si="3658"/>
        <v>149.0819326565707</v>
      </c>
      <c r="BR963" s="50">
        <f>(1-'#Constant'!$A$3)/($K963*'#Constant'!$B$3/'#Constant'!$C$3^($D963-1)+1)+'#Constant'!$A$3</f>
        <v>0.93162790697674425</v>
      </c>
      <c r="BS963" s="4">
        <f t="shared" si="3659"/>
        <v>149.0819326565707</v>
      </c>
      <c r="BT963"/>
    </row>
    <row r="964" spans="1:72" x14ac:dyDescent="0.3">
      <c r="A964">
        <v>18001</v>
      </c>
      <c r="B964" s="18" t="str">
        <f>VLOOKUP(CONCATENATE("CREATURE_NAME_",A964),[1]Localization_Hero!$A:$E,2,FALSE)</f>
        <v>줄기 네펜데스</v>
      </c>
      <c r="C964" t="s">
        <v>77</v>
      </c>
      <c r="D964">
        <v>1</v>
      </c>
      <c r="E964">
        <v>1</v>
      </c>
      <c r="F964" s="18">
        <v>1</v>
      </c>
      <c r="G964" s="10">
        <v>100</v>
      </c>
      <c r="H964" s="10">
        <v>100</v>
      </c>
      <c r="I964" s="10">
        <v>2500</v>
      </c>
      <c r="J964" s="10">
        <v>25</v>
      </c>
      <c r="K964" s="10">
        <v>25</v>
      </c>
      <c r="L964" s="2"/>
      <c r="M964" s="10">
        <v>100</v>
      </c>
      <c r="N964" s="10">
        <v>0</v>
      </c>
      <c r="O964" s="10">
        <v>0</v>
      </c>
      <c r="P964" s="10">
        <v>100</v>
      </c>
      <c r="Q964" s="10">
        <v>0</v>
      </c>
      <c r="R964" s="10">
        <v>0</v>
      </c>
      <c r="S964" s="10">
        <v>0</v>
      </c>
      <c r="T964" s="10">
        <v>150</v>
      </c>
      <c r="U964" s="10">
        <v>0</v>
      </c>
      <c r="V964" s="10">
        <v>0</v>
      </c>
      <c r="W964" s="2"/>
      <c r="X964" s="10">
        <v>100</v>
      </c>
      <c r="Y964" s="10">
        <v>0</v>
      </c>
      <c r="Z964" s="10">
        <v>0</v>
      </c>
      <c r="AA964" s="10">
        <v>100</v>
      </c>
      <c r="AB964" s="10">
        <v>0</v>
      </c>
      <c r="AC964" s="10">
        <v>0</v>
      </c>
      <c r="AD964" s="10">
        <v>0</v>
      </c>
      <c r="AE964" s="10">
        <v>150</v>
      </c>
      <c r="AF964" s="10">
        <v>0</v>
      </c>
      <c r="AG964" s="10">
        <v>0</v>
      </c>
      <c r="AH964" s="10">
        <v>0</v>
      </c>
      <c r="AI964" s="10">
        <v>0</v>
      </c>
      <c r="AJ964" s="3"/>
      <c r="AK964" s="10">
        <v>0</v>
      </c>
      <c r="AL964" s="10">
        <v>0</v>
      </c>
      <c r="AM964" s="3"/>
      <c r="AN964" s="10">
        <v>0</v>
      </c>
      <c r="AO964" s="10">
        <v>0</v>
      </c>
      <c r="AP964" s="10">
        <v>0</v>
      </c>
      <c r="AQ964" s="10">
        <v>0</v>
      </c>
      <c r="AR964" s="10">
        <v>0</v>
      </c>
      <c r="AS964" s="10">
        <v>0</v>
      </c>
      <c r="AT964" s="10">
        <v>0</v>
      </c>
      <c r="AU964" s="10">
        <v>0</v>
      </c>
      <c r="AV964" s="10">
        <v>0</v>
      </c>
      <c r="AW964" s="10">
        <v>0</v>
      </c>
      <c r="AX964" s="10">
        <v>0</v>
      </c>
      <c r="AY964" s="3"/>
      <c r="AZ964" s="10">
        <v>6000</v>
      </c>
      <c r="BA964" s="10">
        <v>6000</v>
      </c>
      <c r="BB964" s="10">
        <v>0</v>
      </c>
      <c r="BC964" s="10">
        <v>0</v>
      </c>
      <c r="BD964" s="10">
        <v>0</v>
      </c>
      <c r="BE964" s="10">
        <v>250</v>
      </c>
      <c r="BF964" s="3"/>
      <c r="BG964" s="10">
        <v>1000</v>
      </c>
      <c r="BH964" s="10">
        <v>2500</v>
      </c>
      <c r="BI964" s="3"/>
      <c r="BJ964" s="21">
        <v>1</v>
      </c>
      <c r="BK964" s="65">
        <v>0</v>
      </c>
      <c r="BL964" s="65">
        <v>0</v>
      </c>
      <c r="BM964" s="6">
        <f t="shared" si="3656"/>
        <v>118.25000000000001</v>
      </c>
      <c r="BN964" s="8">
        <f t="shared" si="3657"/>
        <v>149.0819326565707</v>
      </c>
      <c r="BO964" s="12">
        <f t="shared" si="3556"/>
        <v>132.77401303206696</v>
      </c>
      <c r="BP964" s="50">
        <f>(1-'#Constant'!$A$3)/($J964*'#Constant'!$B$3/'#Constant'!$C$3^($D964-1)+1)+'#Constant'!$A$3</f>
        <v>0.93162790697674425</v>
      </c>
      <c r="BQ964" s="4">
        <f t="shared" si="3658"/>
        <v>149.0819326565707</v>
      </c>
      <c r="BR964" s="50">
        <f>(1-'#Constant'!$A$3)/($K964*'#Constant'!$B$3/'#Constant'!$C$3^($D964-1)+1)+'#Constant'!$A$3</f>
        <v>0.93162790697674425</v>
      </c>
      <c r="BS964" s="4">
        <f t="shared" si="3659"/>
        <v>149.0819326565707</v>
      </c>
      <c r="BT964">
        <f>BO964/$BO$4*100</f>
        <v>100.91327609170268</v>
      </c>
    </row>
    <row r="965" spans="1:72" s="13" customFormat="1" ht="17.25" thickBot="1" x14ac:dyDescent="0.35">
      <c r="B965" s="20"/>
      <c r="D965" s="14">
        <v>1</v>
      </c>
      <c r="E965" s="14">
        <v>1</v>
      </c>
      <c r="F965" s="19">
        <v>1</v>
      </c>
      <c r="G965" s="15">
        <f t="shared" ref="G965:H965" si="3799">G964</f>
        <v>100</v>
      </c>
      <c r="H965" s="15">
        <f t="shared" si="3799"/>
        <v>100</v>
      </c>
      <c r="I965" s="15">
        <v>2500</v>
      </c>
      <c r="J965" s="15">
        <v>25</v>
      </c>
      <c r="K965" s="15">
        <v>25</v>
      </c>
      <c r="L965" s="16"/>
      <c r="M965" s="15">
        <f t="shared" ref="M965:V965" si="3800">M964</f>
        <v>100</v>
      </c>
      <c r="N965" s="15">
        <f t="shared" si="3800"/>
        <v>0</v>
      </c>
      <c r="O965" s="15">
        <f t="shared" si="3800"/>
        <v>0</v>
      </c>
      <c r="P965" s="15">
        <v>100</v>
      </c>
      <c r="Q965" s="15">
        <f t="shared" si="3800"/>
        <v>0</v>
      </c>
      <c r="R965" s="15">
        <f t="shared" si="3800"/>
        <v>0</v>
      </c>
      <c r="S965" s="15">
        <f t="shared" si="3800"/>
        <v>0</v>
      </c>
      <c r="T965" s="15">
        <f t="shared" si="3800"/>
        <v>150</v>
      </c>
      <c r="U965" s="15">
        <f t="shared" si="3800"/>
        <v>0</v>
      </c>
      <c r="V965" s="15">
        <f t="shared" si="3800"/>
        <v>0</v>
      </c>
      <c r="W965" s="16"/>
      <c r="X965" s="15">
        <f t="shared" ref="X965:AI965" si="3801">X964</f>
        <v>100</v>
      </c>
      <c r="Y965" s="15">
        <f t="shared" si="3801"/>
        <v>0</v>
      </c>
      <c r="Z965" s="15">
        <f t="shared" si="3801"/>
        <v>0</v>
      </c>
      <c r="AA965" s="15">
        <v>100</v>
      </c>
      <c r="AB965" s="15">
        <f t="shared" si="3801"/>
        <v>0</v>
      </c>
      <c r="AC965" s="15">
        <f t="shared" si="3801"/>
        <v>0</v>
      </c>
      <c r="AD965" s="15">
        <f t="shared" si="3801"/>
        <v>0</v>
      </c>
      <c r="AE965" s="15">
        <f t="shared" si="3801"/>
        <v>150</v>
      </c>
      <c r="AF965" s="15">
        <f t="shared" si="3801"/>
        <v>0</v>
      </c>
      <c r="AG965" s="15">
        <f t="shared" si="3801"/>
        <v>0</v>
      </c>
      <c r="AH965" s="15">
        <f t="shared" si="3801"/>
        <v>0</v>
      </c>
      <c r="AI965" s="15">
        <f t="shared" si="3801"/>
        <v>0</v>
      </c>
      <c r="AJ965" s="17"/>
      <c r="AK965" s="15">
        <f>AK964</f>
        <v>0</v>
      </c>
      <c r="AL965" s="15">
        <f>AL964</f>
        <v>0</v>
      </c>
      <c r="AM965" s="17"/>
      <c r="AN965" s="15">
        <f t="shared" ref="AN965:AX965" si="3802">AN964</f>
        <v>0</v>
      </c>
      <c r="AO965" s="15">
        <f t="shared" si="3802"/>
        <v>0</v>
      </c>
      <c r="AP965" s="15">
        <f t="shared" si="3802"/>
        <v>0</v>
      </c>
      <c r="AQ965" s="15">
        <f t="shared" si="3802"/>
        <v>0</v>
      </c>
      <c r="AR965" s="15">
        <f t="shared" si="3802"/>
        <v>0</v>
      </c>
      <c r="AS965" s="15">
        <f t="shared" si="3802"/>
        <v>0</v>
      </c>
      <c r="AT965" s="15">
        <f t="shared" si="3802"/>
        <v>0</v>
      </c>
      <c r="AU965" s="15">
        <f t="shared" si="3802"/>
        <v>0</v>
      </c>
      <c r="AV965" s="15">
        <f t="shared" si="3802"/>
        <v>0</v>
      </c>
      <c r="AW965" s="15">
        <f t="shared" si="3802"/>
        <v>0</v>
      </c>
      <c r="AX965" s="15">
        <f t="shared" si="3802"/>
        <v>0</v>
      </c>
      <c r="AY965" s="17"/>
      <c r="AZ965" s="15">
        <f t="shared" ref="AZ965" si="3803">AZ964</f>
        <v>6000</v>
      </c>
      <c r="BA965" s="15">
        <f t="shared" ref="BA965" si="3804">BA964</f>
        <v>6000</v>
      </c>
      <c r="BB965" s="15">
        <v>0</v>
      </c>
      <c r="BC965" s="15">
        <f t="shared" ref="BC965" si="3805">BC964</f>
        <v>0</v>
      </c>
      <c r="BD965" s="15">
        <f t="shared" ref="BD965:BE965" si="3806">BD964</f>
        <v>0</v>
      </c>
      <c r="BE965" s="15">
        <f t="shared" si="3806"/>
        <v>250</v>
      </c>
      <c r="BF965" s="17"/>
      <c r="BG965" s="15">
        <f t="shared" ref="BG965" si="3807">BG964</f>
        <v>1000</v>
      </c>
      <c r="BH965" s="15">
        <f t="shared" ref="BH965" si="3808">BH964</f>
        <v>2500</v>
      </c>
      <c r="BI965" s="17"/>
      <c r="BJ965" s="22">
        <f>G965/G964</f>
        <v>1</v>
      </c>
      <c r="BK965" s="65">
        <f>BK964</f>
        <v>0</v>
      </c>
      <c r="BL965" s="65">
        <f>BL964</f>
        <v>0</v>
      </c>
      <c r="BM965" s="6">
        <f t="shared" si="3656"/>
        <v>118.25000000000001</v>
      </c>
      <c r="BN965" s="8">
        <f t="shared" si="3657"/>
        <v>149.0819326565707</v>
      </c>
      <c r="BO965" s="12">
        <f t="shared" si="3556"/>
        <v>132.77401303206696</v>
      </c>
      <c r="BP965" s="50">
        <f>(1-'#Constant'!$A$3)/($J965*'#Constant'!$B$3/'#Constant'!$C$3^($D965-1)+1)+'#Constant'!$A$3</f>
        <v>0.93162790697674425</v>
      </c>
      <c r="BQ965" s="4">
        <f t="shared" si="3658"/>
        <v>149.0819326565707</v>
      </c>
      <c r="BR965" s="50">
        <f>(1-'#Constant'!$A$3)/($K965*'#Constant'!$B$3/'#Constant'!$C$3^($D965-1)+1)+'#Constant'!$A$3</f>
        <v>0.93162790697674425</v>
      </c>
      <c r="BS965" s="4">
        <f t="shared" si="3659"/>
        <v>149.0819326565707</v>
      </c>
      <c r="BT965"/>
    </row>
    <row r="966" spans="1:72" x14ac:dyDescent="0.3">
      <c r="A966">
        <v>18002</v>
      </c>
      <c r="B966" s="18" t="str">
        <f>VLOOKUP(CONCATENATE("CREATURE_NAME_",A966),[1]Localization_Hero!$A:$E,2,FALSE)</f>
        <v>파리지옥 네펜데스</v>
      </c>
      <c r="C966" t="s">
        <v>77</v>
      </c>
      <c r="D966">
        <v>1</v>
      </c>
      <c r="E966">
        <v>1</v>
      </c>
      <c r="F966" s="18">
        <v>1</v>
      </c>
      <c r="G966" s="10">
        <v>100</v>
      </c>
      <c r="H966" s="10">
        <v>100</v>
      </c>
      <c r="I966" s="10">
        <v>2500</v>
      </c>
      <c r="J966" s="10">
        <v>25</v>
      </c>
      <c r="K966" s="10">
        <v>25</v>
      </c>
      <c r="L966" s="2"/>
      <c r="M966" s="10">
        <v>100</v>
      </c>
      <c r="N966" s="10">
        <v>0</v>
      </c>
      <c r="O966" s="10">
        <v>0</v>
      </c>
      <c r="P966" s="10">
        <v>100</v>
      </c>
      <c r="Q966" s="10">
        <v>0</v>
      </c>
      <c r="R966" s="10">
        <v>0</v>
      </c>
      <c r="S966" s="10">
        <v>0</v>
      </c>
      <c r="T966" s="10">
        <v>150</v>
      </c>
      <c r="U966" s="10">
        <v>0</v>
      </c>
      <c r="V966" s="10">
        <v>0</v>
      </c>
      <c r="W966" s="2"/>
      <c r="X966" s="10">
        <v>100</v>
      </c>
      <c r="Y966" s="10">
        <v>0</v>
      </c>
      <c r="Z966" s="10">
        <v>0</v>
      </c>
      <c r="AA966" s="10">
        <v>100</v>
      </c>
      <c r="AB966" s="10">
        <v>0</v>
      </c>
      <c r="AC966" s="10">
        <v>0</v>
      </c>
      <c r="AD966" s="10">
        <v>0</v>
      </c>
      <c r="AE966" s="10">
        <v>150</v>
      </c>
      <c r="AF966" s="10">
        <v>0</v>
      </c>
      <c r="AG966" s="10">
        <v>0</v>
      </c>
      <c r="AH966" s="10">
        <v>0</v>
      </c>
      <c r="AI966" s="10">
        <v>0</v>
      </c>
      <c r="AJ966" s="3"/>
      <c r="AK966" s="10">
        <v>0</v>
      </c>
      <c r="AL966" s="10">
        <v>0</v>
      </c>
      <c r="AM966" s="3"/>
      <c r="AN966" s="10">
        <v>0</v>
      </c>
      <c r="AO966" s="10">
        <v>0</v>
      </c>
      <c r="AP966" s="10">
        <v>0</v>
      </c>
      <c r="AQ966" s="10">
        <v>0</v>
      </c>
      <c r="AR966" s="10">
        <v>0</v>
      </c>
      <c r="AS966" s="10">
        <v>0</v>
      </c>
      <c r="AT966" s="10">
        <v>0</v>
      </c>
      <c r="AU966" s="10">
        <v>0</v>
      </c>
      <c r="AV966" s="10">
        <v>0</v>
      </c>
      <c r="AW966" s="10">
        <v>0</v>
      </c>
      <c r="AX966" s="10">
        <v>0</v>
      </c>
      <c r="AY966" s="3"/>
      <c r="AZ966" s="10">
        <v>6000</v>
      </c>
      <c r="BA966" s="10">
        <v>6000</v>
      </c>
      <c r="BB966" s="10">
        <v>0</v>
      </c>
      <c r="BC966" s="10">
        <v>0</v>
      </c>
      <c r="BD966" s="10">
        <v>0</v>
      </c>
      <c r="BE966" s="10">
        <v>250</v>
      </c>
      <c r="BF966" s="3"/>
      <c r="BG966" s="10">
        <v>1000</v>
      </c>
      <c r="BH966" s="10">
        <v>2500</v>
      </c>
      <c r="BI966" s="3"/>
      <c r="BJ966" s="21">
        <v>1</v>
      </c>
      <c r="BK966" s="65">
        <v>0</v>
      </c>
      <c r="BL966" s="65">
        <v>0</v>
      </c>
      <c r="BM966" s="6">
        <f t="shared" si="3656"/>
        <v>118.25000000000001</v>
      </c>
      <c r="BN966" s="8">
        <f t="shared" si="3657"/>
        <v>149.0819326565707</v>
      </c>
      <c r="BO966" s="12">
        <f t="shared" si="3556"/>
        <v>132.77401303206696</v>
      </c>
      <c r="BP966" s="50">
        <f>(1-'#Constant'!$A$3)/($J966*'#Constant'!$B$3/'#Constant'!$C$3^($D966-1)+1)+'#Constant'!$A$3</f>
        <v>0.93162790697674425</v>
      </c>
      <c r="BQ966" s="4">
        <f t="shared" si="3658"/>
        <v>149.0819326565707</v>
      </c>
      <c r="BR966" s="50">
        <f>(1-'#Constant'!$A$3)/($K966*'#Constant'!$B$3/'#Constant'!$C$3^($D966-1)+1)+'#Constant'!$A$3</f>
        <v>0.93162790697674425</v>
      </c>
      <c r="BS966" s="4">
        <f t="shared" si="3659"/>
        <v>149.0819326565707</v>
      </c>
      <c r="BT966">
        <f>BO966/$BO$4*100</f>
        <v>100.91327609170268</v>
      </c>
    </row>
    <row r="967" spans="1:72" s="13" customFormat="1" ht="17.25" thickBot="1" x14ac:dyDescent="0.35">
      <c r="B967" s="20"/>
      <c r="D967" s="14">
        <v>1</v>
      </c>
      <c r="E967" s="14">
        <v>1</v>
      </c>
      <c r="F967" s="19">
        <v>1</v>
      </c>
      <c r="G967" s="15">
        <f t="shared" ref="G967:H967" si="3809">G966</f>
        <v>100</v>
      </c>
      <c r="H967" s="15">
        <f t="shared" si="3809"/>
        <v>100</v>
      </c>
      <c r="I967" s="15">
        <v>2500</v>
      </c>
      <c r="J967" s="15">
        <v>25</v>
      </c>
      <c r="K967" s="15">
        <v>25</v>
      </c>
      <c r="L967" s="16"/>
      <c r="M967" s="15">
        <f t="shared" ref="M967:V967" si="3810">M966</f>
        <v>100</v>
      </c>
      <c r="N967" s="15">
        <f t="shared" si="3810"/>
        <v>0</v>
      </c>
      <c r="O967" s="15">
        <f t="shared" si="3810"/>
        <v>0</v>
      </c>
      <c r="P967" s="15">
        <v>100</v>
      </c>
      <c r="Q967" s="15">
        <f t="shared" si="3810"/>
        <v>0</v>
      </c>
      <c r="R967" s="15">
        <f t="shared" si="3810"/>
        <v>0</v>
      </c>
      <c r="S967" s="15">
        <f t="shared" si="3810"/>
        <v>0</v>
      </c>
      <c r="T967" s="15">
        <f t="shared" si="3810"/>
        <v>150</v>
      </c>
      <c r="U967" s="15">
        <f t="shared" si="3810"/>
        <v>0</v>
      </c>
      <c r="V967" s="15">
        <f t="shared" si="3810"/>
        <v>0</v>
      </c>
      <c r="W967" s="16"/>
      <c r="X967" s="15">
        <f t="shared" ref="X967:AI967" si="3811">X966</f>
        <v>100</v>
      </c>
      <c r="Y967" s="15">
        <f t="shared" si="3811"/>
        <v>0</v>
      </c>
      <c r="Z967" s="15">
        <f t="shared" si="3811"/>
        <v>0</v>
      </c>
      <c r="AA967" s="15">
        <v>100</v>
      </c>
      <c r="AB967" s="15">
        <f t="shared" si="3811"/>
        <v>0</v>
      </c>
      <c r="AC967" s="15">
        <f t="shared" si="3811"/>
        <v>0</v>
      </c>
      <c r="AD967" s="15">
        <f t="shared" si="3811"/>
        <v>0</v>
      </c>
      <c r="AE967" s="15">
        <f t="shared" si="3811"/>
        <v>150</v>
      </c>
      <c r="AF967" s="15">
        <f t="shared" si="3811"/>
        <v>0</v>
      </c>
      <c r="AG967" s="15">
        <f t="shared" si="3811"/>
        <v>0</v>
      </c>
      <c r="AH967" s="15">
        <f t="shared" si="3811"/>
        <v>0</v>
      </c>
      <c r="AI967" s="15">
        <f t="shared" si="3811"/>
        <v>0</v>
      </c>
      <c r="AJ967" s="17"/>
      <c r="AK967" s="15">
        <f>AK966</f>
        <v>0</v>
      </c>
      <c r="AL967" s="15">
        <f>AL966</f>
        <v>0</v>
      </c>
      <c r="AM967" s="17"/>
      <c r="AN967" s="15">
        <f t="shared" ref="AN967:AX967" si="3812">AN966</f>
        <v>0</v>
      </c>
      <c r="AO967" s="15">
        <f t="shared" si="3812"/>
        <v>0</v>
      </c>
      <c r="AP967" s="15">
        <f t="shared" si="3812"/>
        <v>0</v>
      </c>
      <c r="AQ967" s="15">
        <f t="shared" si="3812"/>
        <v>0</v>
      </c>
      <c r="AR967" s="15">
        <f t="shared" si="3812"/>
        <v>0</v>
      </c>
      <c r="AS967" s="15">
        <f t="shared" si="3812"/>
        <v>0</v>
      </c>
      <c r="AT967" s="15">
        <f t="shared" si="3812"/>
        <v>0</v>
      </c>
      <c r="AU967" s="15">
        <f t="shared" si="3812"/>
        <v>0</v>
      </c>
      <c r="AV967" s="15">
        <f t="shared" si="3812"/>
        <v>0</v>
      </c>
      <c r="AW967" s="15">
        <f t="shared" si="3812"/>
        <v>0</v>
      </c>
      <c r="AX967" s="15">
        <f t="shared" si="3812"/>
        <v>0</v>
      </c>
      <c r="AY967" s="17"/>
      <c r="AZ967" s="15">
        <f t="shared" ref="AZ967" si="3813">AZ966</f>
        <v>6000</v>
      </c>
      <c r="BA967" s="15">
        <f t="shared" ref="BA967" si="3814">BA966</f>
        <v>6000</v>
      </c>
      <c r="BB967" s="15">
        <v>0</v>
      </c>
      <c r="BC967" s="15">
        <f t="shared" ref="BC967" si="3815">BC966</f>
        <v>0</v>
      </c>
      <c r="BD967" s="15">
        <f t="shared" ref="BD967:BE967" si="3816">BD966</f>
        <v>0</v>
      </c>
      <c r="BE967" s="15">
        <f t="shared" si="3816"/>
        <v>250</v>
      </c>
      <c r="BF967" s="17"/>
      <c r="BG967" s="15">
        <f t="shared" ref="BG967" si="3817">BG966</f>
        <v>1000</v>
      </c>
      <c r="BH967" s="15">
        <f t="shared" ref="BH967" si="3818">BH966</f>
        <v>2500</v>
      </c>
      <c r="BI967" s="17"/>
      <c r="BJ967" s="22">
        <f>G967/G966</f>
        <v>1</v>
      </c>
      <c r="BK967" s="65">
        <f t="shared" ref="BK967:BL967" si="3819">BK966</f>
        <v>0</v>
      </c>
      <c r="BL967" s="65">
        <f t="shared" si="3819"/>
        <v>0</v>
      </c>
      <c r="BM967" s="6">
        <f t="shared" si="3656"/>
        <v>118.25000000000001</v>
      </c>
      <c r="BN967" s="8">
        <f t="shared" si="3657"/>
        <v>149.0819326565707</v>
      </c>
      <c r="BO967" s="12">
        <f t="shared" si="3556"/>
        <v>132.77401303206696</v>
      </c>
      <c r="BP967" s="50">
        <f>(1-'#Constant'!$A$3)/($J967*'#Constant'!$B$3/'#Constant'!$C$3^($D967-1)+1)+'#Constant'!$A$3</f>
        <v>0.93162790697674425</v>
      </c>
      <c r="BQ967" s="4">
        <f t="shared" si="3658"/>
        <v>149.0819326565707</v>
      </c>
      <c r="BR967" s="50">
        <f>(1-'#Constant'!$A$3)/($K967*'#Constant'!$B$3/'#Constant'!$C$3^($D967-1)+1)+'#Constant'!$A$3</f>
        <v>0.93162790697674425</v>
      </c>
      <c r="BS967" s="4">
        <f t="shared" si="3659"/>
        <v>149.0819326565707</v>
      </c>
      <c r="BT967"/>
    </row>
    <row r="968" spans="1:72" x14ac:dyDescent="0.3">
      <c r="A968">
        <v>18003</v>
      </c>
      <c r="B968" s="18" t="str">
        <f>VLOOKUP(CONCATENATE("CREATURE_NAME_",A968),[1]Localization_Hero!$A:$E,2,FALSE)</f>
        <v>꽃 네펜데스</v>
      </c>
      <c r="C968" t="s">
        <v>82</v>
      </c>
      <c r="D968">
        <v>1</v>
      </c>
      <c r="E968">
        <v>1</v>
      </c>
      <c r="F968" s="18">
        <v>1</v>
      </c>
      <c r="G968" s="10">
        <v>100</v>
      </c>
      <c r="H968" s="10">
        <v>100</v>
      </c>
      <c r="I968" s="10">
        <v>2500</v>
      </c>
      <c r="J968" s="10">
        <v>25</v>
      </c>
      <c r="K968" s="10">
        <v>25</v>
      </c>
      <c r="L968" s="2"/>
      <c r="M968" s="10">
        <v>100</v>
      </c>
      <c r="N968" s="10">
        <v>0</v>
      </c>
      <c r="O968" s="10">
        <v>0</v>
      </c>
      <c r="P968" s="10">
        <v>100</v>
      </c>
      <c r="Q968" s="10">
        <v>0</v>
      </c>
      <c r="R968" s="10">
        <v>0</v>
      </c>
      <c r="S968" s="10">
        <v>0</v>
      </c>
      <c r="T968" s="10">
        <v>150</v>
      </c>
      <c r="U968" s="10">
        <v>0</v>
      </c>
      <c r="V968" s="10">
        <v>0</v>
      </c>
      <c r="W968" s="2"/>
      <c r="X968" s="10">
        <v>100</v>
      </c>
      <c r="Y968" s="10">
        <v>0</v>
      </c>
      <c r="Z968" s="10">
        <v>0</v>
      </c>
      <c r="AA968" s="10">
        <v>100</v>
      </c>
      <c r="AB968" s="10">
        <v>0</v>
      </c>
      <c r="AC968" s="10">
        <v>0</v>
      </c>
      <c r="AD968" s="10">
        <v>0</v>
      </c>
      <c r="AE968" s="10">
        <v>150</v>
      </c>
      <c r="AF968" s="10">
        <v>0</v>
      </c>
      <c r="AG968" s="10">
        <v>0</v>
      </c>
      <c r="AH968" s="10">
        <v>0</v>
      </c>
      <c r="AI968" s="10">
        <v>0</v>
      </c>
      <c r="AJ968" s="3"/>
      <c r="AK968" s="10">
        <v>0</v>
      </c>
      <c r="AL968" s="10">
        <v>0</v>
      </c>
      <c r="AM968" s="3"/>
      <c r="AN968" s="10">
        <v>0</v>
      </c>
      <c r="AO968" s="10">
        <v>0</v>
      </c>
      <c r="AP968" s="10">
        <v>0</v>
      </c>
      <c r="AQ968" s="10">
        <v>0</v>
      </c>
      <c r="AR968" s="10">
        <v>0</v>
      </c>
      <c r="AS968" s="10">
        <v>0</v>
      </c>
      <c r="AT968" s="10">
        <v>0</v>
      </c>
      <c r="AU968" s="10">
        <v>0</v>
      </c>
      <c r="AV968" s="10">
        <v>0</v>
      </c>
      <c r="AW968" s="10">
        <v>0</v>
      </c>
      <c r="AX968" s="10">
        <v>0</v>
      </c>
      <c r="AY968" s="3"/>
      <c r="AZ968" s="10">
        <v>6000</v>
      </c>
      <c r="BA968" s="10">
        <v>6000</v>
      </c>
      <c r="BB968" s="10">
        <v>0</v>
      </c>
      <c r="BC968" s="10">
        <v>0</v>
      </c>
      <c r="BD968" s="10">
        <v>0</v>
      </c>
      <c r="BE968" s="10">
        <v>250</v>
      </c>
      <c r="BF968" s="3"/>
      <c r="BG968" s="10">
        <v>1000</v>
      </c>
      <c r="BH968" s="10">
        <v>2500</v>
      </c>
      <c r="BI968" s="3"/>
      <c r="BJ968" s="21">
        <v>1</v>
      </c>
      <c r="BK968" s="65">
        <v>0</v>
      </c>
      <c r="BL968" s="65">
        <v>0</v>
      </c>
      <c r="BM968" s="6">
        <f t="shared" si="3656"/>
        <v>118.25000000000001</v>
      </c>
      <c r="BN968" s="8">
        <f t="shared" si="3657"/>
        <v>149.0819326565707</v>
      </c>
      <c r="BO968" s="12">
        <f t="shared" si="3556"/>
        <v>132.77401303206696</v>
      </c>
      <c r="BP968" s="50">
        <f>(1-'#Constant'!$A$3)/($J968*'#Constant'!$B$3/'#Constant'!$C$3^($D968-1)+1)+'#Constant'!$A$3</f>
        <v>0.93162790697674425</v>
      </c>
      <c r="BQ968" s="4">
        <f t="shared" si="3658"/>
        <v>149.0819326565707</v>
      </c>
      <c r="BR968" s="50">
        <f>(1-'#Constant'!$A$3)/($K968*'#Constant'!$B$3/'#Constant'!$C$3^($D968-1)+1)+'#Constant'!$A$3</f>
        <v>0.93162790697674425</v>
      </c>
      <c r="BS968" s="4">
        <f t="shared" si="3659"/>
        <v>149.0819326565707</v>
      </c>
      <c r="BT968">
        <f>BO968/$BO$4*100</f>
        <v>100.91327609170268</v>
      </c>
    </row>
    <row r="969" spans="1:72" s="13" customFormat="1" ht="17.25" thickBot="1" x14ac:dyDescent="0.35">
      <c r="B969" s="20"/>
      <c r="D969" s="14">
        <v>1</v>
      </c>
      <c r="E969" s="14">
        <v>1</v>
      </c>
      <c r="F969" s="19">
        <v>1</v>
      </c>
      <c r="G969" s="15">
        <f t="shared" ref="G969:H969" si="3820">G968</f>
        <v>100</v>
      </c>
      <c r="H969" s="15">
        <f t="shared" si="3820"/>
        <v>100</v>
      </c>
      <c r="I969" s="15">
        <v>2500</v>
      </c>
      <c r="J969" s="15">
        <v>25</v>
      </c>
      <c r="K969" s="15">
        <v>25</v>
      </c>
      <c r="L969" s="16"/>
      <c r="M969" s="15">
        <f t="shared" ref="M969:V969" si="3821">M968</f>
        <v>100</v>
      </c>
      <c r="N969" s="15">
        <f t="shared" si="3821"/>
        <v>0</v>
      </c>
      <c r="O969" s="15">
        <f t="shared" si="3821"/>
        <v>0</v>
      </c>
      <c r="P969" s="15">
        <v>100</v>
      </c>
      <c r="Q969" s="15">
        <f t="shared" si="3821"/>
        <v>0</v>
      </c>
      <c r="R969" s="15">
        <f t="shared" si="3821"/>
        <v>0</v>
      </c>
      <c r="S969" s="15">
        <f t="shared" si="3821"/>
        <v>0</v>
      </c>
      <c r="T969" s="15">
        <f t="shared" si="3821"/>
        <v>150</v>
      </c>
      <c r="U969" s="15">
        <f t="shared" si="3821"/>
        <v>0</v>
      </c>
      <c r="V969" s="15">
        <f t="shared" si="3821"/>
        <v>0</v>
      </c>
      <c r="W969" s="16"/>
      <c r="X969" s="15">
        <f t="shared" ref="X969:AI969" si="3822">X968</f>
        <v>100</v>
      </c>
      <c r="Y969" s="15">
        <f t="shared" si="3822"/>
        <v>0</v>
      </c>
      <c r="Z969" s="15">
        <f t="shared" si="3822"/>
        <v>0</v>
      </c>
      <c r="AA969" s="15">
        <v>100</v>
      </c>
      <c r="AB969" s="15">
        <f t="shared" si="3822"/>
        <v>0</v>
      </c>
      <c r="AC969" s="15">
        <f t="shared" si="3822"/>
        <v>0</v>
      </c>
      <c r="AD969" s="15">
        <f t="shared" si="3822"/>
        <v>0</v>
      </c>
      <c r="AE969" s="15">
        <f t="shared" si="3822"/>
        <v>150</v>
      </c>
      <c r="AF969" s="15">
        <f t="shared" si="3822"/>
        <v>0</v>
      </c>
      <c r="AG969" s="15">
        <f t="shared" si="3822"/>
        <v>0</v>
      </c>
      <c r="AH969" s="15">
        <f t="shared" si="3822"/>
        <v>0</v>
      </c>
      <c r="AI969" s="15">
        <f t="shared" si="3822"/>
        <v>0</v>
      </c>
      <c r="AJ969" s="17"/>
      <c r="AK969" s="15">
        <f>AK968</f>
        <v>0</v>
      </c>
      <c r="AL969" s="15">
        <f>AL968</f>
        <v>0</v>
      </c>
      <c r="AM969" s="17"/>
      <c r="AN969" s="15">
        <f t="shared" ref="AN969:AX969" si="3823">AN968</f>
        <v>0</v>
      </c>
      <c r="AO969" s="15">
        <f t="shared" si="3823"/>
        <v>0</v>
      </c>
      <c r="AP969" s="15">
        <f t="shared" si="3823"/>
        <v>0</v>
      </c>
      <c r="AQ969" s="15">
        <f t="shared" si="3823"/>
        <v>0</v>
      </c>
      <c r="AR969" s="15">
        <f t="shared" si="3823"/>
        <v>0</v>
      </c>
      <c r="AS969" s="15">
        <f t="shared" si="3823"/>
        <v>0</v>
      </c>
      <c r="AT969" s="15">
        <f t="shared" si="3823"/>
        <v>0</v>
      </c>
      <c r="AU969" s="15">
        <f t="shared" si="3823"/>
        <v>0</v>
      </c>
      <c r="AV969" s="15">
        <f t="shared" si="3823"/>
        <v>0</v>
      </c>
      <c r="AW969" s="15">
        <f t="shared" si="3823"/>
        <v>0</v>
      </c>
      <c r="AX969" s="15">
        <f t="shared" si="3823"/>
        <v>0</v>
      </c>
      <c r="AY969" s="17"/>
      <c r="AZ969" s="15">
        <f t="shared" ref="AZ969:AZ981" si="3824">AZ968</f>
        <v>6000</v>
      </c>
      <c r="BA969" s="15">
        <f t="shared" ref="BA969:BA981" si="3825">BA968</f>
        <v>6000</v>
      </c>
      <c r="BB969" s="15">
        <v>0</v>
      </c>
      <c r="BC969" s="15">
        <f t="shared" ref="BC969:BE979" si="3826">BC968</f>
        <v>0</v>
      </c>
      <c r="BD969" s="15">
        <f t="shared" ref="BD969:BE979" si="3827">BD968</f>
        <v>0</v>
      </c>
      <c r="BE969" s="15">
        <f t="shared" si="3827"/>
        <v>250</v>
      </c>
      <c r="BF969" s="17"/>
      <c r="BG969" s="15">
        <f t="shared" ref="BG969:BG981" si="3828">BG968</f>
        <v>1000</v>
      </c>
      <c r="BH969" s="15">
        <f t="shared" ref="BH969:BH981" si="3829">BH968</f>
        <v>2500</v>
      </c>
      <c r="BI969" s="17"/>
      <c r="BJ969" s="22">
        <f>G969/G968</f>
        <v>1</v>
      </c>
      <c r="BK969" s="65">
        <f t="shared" ref="BK969:BL969" si="3830">BK968</f>
        <v>0</v>
      </c>
      <c r="BL969" s="65">
        <f t="shared" si="3830"/>
        <v>0</v>
      </c>
      <c r="BM969" s="6">
        <f t="shared" si="3656"/>
        <v>118.25000000000001</v>
      </c>
      <c r="BN969" s="8">
        <f t="shared" si="3657"/>
        <v>149.0819326565707</v>
      </c>
      <c r="BO969" s="12">
        <f t="shared" si="3556"/>
        <v>132.77401303206696</v>
      </c>
      <c r="BP969" s="50">
        <f>(1-'#Constant'!$A$3)/($J969*'#Constant'!$B$3/'#Constant'!$C$3^($D969-1)+1)+'#Constant'!$A$3</f>
        <v>0.93162790697674425</v>
      </c>
      <c r="BQ969" s="4">
        <f t="shared" si="3658"/>
        <v>149.0819326565707</v>
      </c>
      <c r="BR969" s="50">
        <f>(1-'#Constant'!$A$3)/($K969*'#Constant'!$B$3/'#Constant'!$C$3^($D969-1)+1)+'#Constant'!$A$3</f>
        <v>0.93162790697674425</v>
      </c>
      <c r="BS969" s="4">
        <f t="shared" si="3659"/>
        <v>149.0819326565707</v>
      </c>
      <c r="BT969"/>
    </row>
    <row r="970" spans="1:72" x14ac:dyDescent="0.3">
      <c r="A970">
        <v>18004</v>
      </c>
      <c r="B970" s="18" t="str">
        <f>VLOOKUP(CONCATENATE("CREATURE_NAME_",A970),[1]Localization_Hero!$A:$E,2,FALSE)</f>
        <v>얼음 줄기 네펜데스</v>
      </c>
      <c r="C970" t="s">
        <v>77</v>
      </c>
      <c r="D970">
        <v>1</v>
      </c>
      <c r="E970">
        <v>1</v>
      </c>
      <c r="F970" s="18">
        <v>1</v>
      </c>
      <c r="G970" s="10">
        <v>100</v>
      </c>
      <c r="H970" s="10">
        <v>100</v>
      </c>
      <c r="I970" s="10">
        <v>2500</v>
      </c>
      <c r="J970" s="10">
        <v>25</v>
      </c>
      <c r="K970" s="10">
        <v>25</v>
      </c>
      <c r="L970" s="2"/>
      <c r="M970" s="10">
        <v>100</v>
      </c>
      <c r="N970" s="10">
        <v>0</v>
      </c>
      <c r="O970" s="10">
        <v>0</v>
      </c>
      <c r="P970" s="10">
        <v>100</v>
      </c>
      <c r="Q970" s="10">
        <v>0</v>
      </c>
      <c r="R970" s="10">
        <v>0</v>
      </c>
      <c r="S970" s="10">
        <v>0</v>
      </c>
      <c r="T970" s="10">
        <v>150</v>
      </c>
      <c r="U970" s="10">
        <v>0</v>
      </c>
      <c r="V970" s="10">
        <v>0</v>
      </c>
      <c r="W970" s="2"/>
      <c r="X970" s="10">
        <v>100</v>
      </c>
      <c r="Y970" s="10">
        <v>0</v>
      </c>
      <c r="Z970" s="10">
        <v>0</v>
      </c>
      <c r="AA970" s="10">
        <v>100</v>
      </c>
      <c r="AB970" s="10">
        <v>0</v>
      </c>
      <c r="AC970" s="10">
        <v>0</v>
      </c>
      <c r="AD970" s="10">
        <v>0</v>
      </c>
      <c r="AE970" s="10">
        <v>150</v>
      </c>
      <c r="AF970" s="10">
        <v>0</v>
      </c>
      <c r="AG970" s="10">
        <v>0</v>
      </c>
      <c r="AH970" s="10">
        <v>0</v>
      </c>
      <c r="AI970" s="10">
        <v>0</v>
      </c>
      <c r="AJ970" s="3"/>
      <c r="AK970" s="10">
        <v>0</v>
      </c>
      <c r="AL970" s="10">
        <v>0</v>
      </c>
      <c r="AM970" s="3"/>
      <c r="AN970" s="10">
        <v>0</v>
      </c>
      <c r="AO970" s="10">
        <v>0</v>
      </c>
      <c r="AP970" s="10">
        <v>0</v>
      </c>
      <c r="AQ970" s="10">
        <v>0</v>
      </c>
      <c r="AR970" s="10">
        <v>0</v>
      </c>
      <c r="AS970" s="10">
        <v>0</v>
      </c>
      <c r="AT970" s="10">
        <v>0</v>
      </c>
      <c r="AU970" s="10">
        <v>0</v>
      </c>
      <c r="AV970" s="10">
        <v>0</v>
      </c>
      <c r="AW970" s="10">
        <v>0</v>
      </c>
      <c r="AX970" s="10">
        <v>0</v>
      </c>
      <c r="AY970" s="3"/>
      <c r="AZ970" s="10">
        <v>6000</v>
      </c>
      <c r="BA970" s="10">
        <v>6000</v>
      </c>
      <c r="BB970" s="10">
        <v>0</v>
      </c>
      <c r="BC970" s="10">
        <v>0</v>
      </c>
      <c r="BD970" s="10">
        <v>0</v>
      </c>
      <c r="BE970" s="10">
        <v>250</v>
      </c>
      <c r="BF970" s="3"/>
      <c r="BG970" s="10">
        <v>1000</v>
      </c>
      <c r="BH970" s="10">
        <v>2500</v>
      </c>
      <c r="BI970" s="3"/>
      <c r="BJ970" s="21">
        <v>1</v>
      </c>
      <c r="BK970" s="65">
        <v>0</v>
      </c>
      <c r="BL970" s="65">
        <v>0</v>
      </c>
      <c r="BM970" s="6">
        <f t="shared" si="3656"/>
        <v>118.25000000000001</v>
      </c>
      <c r="BN970" s="8">
        <f t="shared" si="3657"/>
        <v>149.0819326565707</v>
      </c>
      <c r="BO970" s="12">
        <f t="shared" ref="BO970:BO971" si="3831">SQRT(BM970*BN970)</f>
        <v>132.77401303206696</v>
      </c>
      <c r="BP970" s="50">
        <f>(1-'#Constant'!$A$3)/($J970*'#Constant'!$B$3/'#Constant'!$C$3^($D970-1)+1)+'#Constant'!$A$3</f>
        <v>0.93162790697674425</v>
      </c>
      <c r="BQ970" s="4">
        <f t="shared" si="3658"/>
        <v>149.0819326565707</v>
      </c>
      <c r="BR970" s="50">
        <f>(1-'#Constant'!$A$3)/($K970*'#Constant'!$B$3/'#Constant'!$C$3^($D970-1)+1)+'#Constant'!$A$3</f>
        <v>0.93162790697674425</v>
      </c>
      <c r="BS970" s="4">
        <f t="shared" si="3659"/>
        <v>149.0819326565707</v>
      </c>
      <c r="BT970">
        <f>BO970/$BO$4*100</f>
        <v>100.91327609170268</v>
      </c>
    </row>
    <row r="971" spans="1:72" s="13" customFormat="1" ht="17.25" thickBot="1" x14ac:dyDescent="0.35">
      <c r="B971" s="20"/>
      <c r="D971" s="14">
        <v>1</v>
      </c>
      <c r="E971" s="14">
        <v>1</v>
      </c>
      <c r="F971" s="19">
        <v>1</v>
      </c>
      <c r="G971" s="15">
        <f t="shared" ref="G971:H971" si="3832">G970</f>
        <v>100</v>
      </c>
      <c r="H971" s="15">
        <f t="shared" si="3832"/>
        <v>100</v>
      </c>
      <c r="I971" s="15">
        <v>2500</v>
      </c>
      <c r="J971" s="15">
        <v>25</v>
      </c>
      <c r="K971" s="15">
        <v>25</v>
      </c>
      <c r="L971" s="16"/>
      <c r="M971" s="15">
        <f t="shared" ref="M971:O971" si="3833">M970</f>
        <v>100</v>
      </c>
      <c r="N971" s="15">
        <f t="shared" si="3833"/>
        <v>0</v>
      </c>
      <c r="O971" s="15">
        <f t="shared" si="3833"/>
        <v>0</v>
      </c>
      <c r="P971" s="15">
        <v>100</v>
      </c>
      <c r="Q971" s="15">
        <f t="shared" ref="Q971:V971" si="3834">Q970</f>
        <v>0</v>
      </c>
      <c r="R971" s="15">
        <f t="shared" si="3834"/>
        <v>0</v>
      </c>
      <c r="S971" s="15">
        <f t="shared" si="3834"/>
        <v>0</v>
      </c>
      <c r="T971" s="15">
        <f t="shared" si="3834"/>
        <v>150</v>
      </c>
      <c r="U971" s="15">
        <f t="shared" si="3834"/>
        <v>0</v>
      </c>
      <c r="V971" s="15">
        <f t="shared" si="3834"/>
        <v>0</v>
      </c>
      <c r="W971" s="16"/>
      <c r="X971" s="15">
        <f t="shared" ref="X971:Z971" si="3835">X970</f>
        <v>100</v>
      </c>
      <c r="Y971" s="15">
        <f t="shared" si="3835"/>
        <v>0</v>
      </c>
      <c r="Z971" s="15">
        <f t="shared" si="3835"/>
        <v>0</v>
      </c>
      <c r="AA971" s="15">
        <v>100</v>
      </c>
      <c r="AB971" s="15">
        <f t="shared" ref="AB971:AI971" si="3836">AB970</f>
        <v>0</v>
      </c>
      <c r="AC971" s="15">
        <f t="shared" si="3836"/>
        <v>0</v>
      </c>
      <c r="AD971" s="15">
        <f t="shared" si="3836"/>
        <v>0</v>
      </c>
      <c r="AE971" s="15">
        <f t="shared" si="3836"/>
        <v>150</v>
      </c>
      <c r="AF971" s="15">
        <f t="shared" si="3836"/>
        <v>0</v>
      </c>
      <c r="AG971" s="15">
        <f t="shared" si="3836"/>
        <v>0</v>
      </c>
      <c r="AH971" s="15">
        <f t="shared" si="3836"/>
        <v>0</v>
      </c>
      <c r="AI971" s="15">
        <f t="shared" si="3836"/>
        <v>0</v>
      </c>
      <c r="AJ971" s="17"/>
      <c r="AK971" s="15">
        <f>AK970</f>
        <v>0</v>
      </c>
      <c r="AL971" s="15">
        <f>AL970</f>
        <v>0</v>
      </c>
      <c r="AM971" s="17"/>
      <c r="AN971" s="15">
        <f t="shared" ref="AN971:AX971" si="3837">AN970</f>
        <v>0</v>
      </c>
      <c r="AO971" s="15">
        <f t="shared" si="3837"/>
        <v>0</v>
      </c>
      <c r="AP971" s="15">
        <f t="shared" si="3837"/>
        <v>0</v>
      </c>
      <c r="AQ971" s="15">
        <f t="shared" si="3837"/>
        <v>0</v>
      </c>
      <c r="AR971" s="15">
        <f t="shared" si="3837"/>
        <v>0</v>
      </c>
      <c r="AS971" s="15">
        <f t="shared" si="3837"/>
        <v>0</v>
      </c>
      <c r="AT971" s="15">
        <f t="shared" si="3837"/>
        <v>0</v>
      </c>
      <c r="AU971" s="15">
        <f t="shared" si="3837"/>
        <v>0</v>
      </c>
      <c r="AV971" s="15">
        <f t="shared" si="3837"/>
        <v>0</v>
      </c>
      <c r="AW971" s="15">
        <f t="shared" si="3837"/>
        <v>0</v>
      </c>
      <c r="AX971" s="15">
        <f t="shared" si="3837"/>
        <v>0</v>
      </c>
      <c r="AY971" s="17"/>
      <c r="AZ971" s="15">
        <f t="shared" ref="AZ971:BE971" si="3838">AZ970</f>
        <v>6000</v>
      </c>
      <c r="BA971" s="15">
        <f t="shared" si="3838"/>
        <v>6000</v>
      </c>
      <c r="BB971" s="15">
        <v>0</v>
      </c>
      <c r="BC971" s="15">
        <f t="shared" si="3838"/>
        <v>0</v>
      </c>
      <c r="BD971" s="15">
        <f t="shared" si="3838"/>
        <v>0</v>
      </c>
      <c r="BE971" s="15">
        <f t="shared" si="3838"/>
        <v>250</v>
      </c>
      <c r="BF971" s="17"/>
      <c r="BG971" s="15">
        <f t="shared" ref="BG971:BH971" si="3839">BG970</f>
        <v>1000</v>
      </c>
      <c r="BH971" s="15">
        <f t="shared" si="3839"/>
        <v>2500</v>
      </c>
      <c r="BI971" s="17"/>
      <c r="BJ971" s="22">
        <f>G971/G970</f>
        <v>1</v>
      </c>
      <c r="BK971" s="65">
        <f t="shared" ref="BK971:BL971" si="3840">BK970</f>
        <v>0</v>
      </c>
      <c r="BL971" s="65">
        <f t="shared" si="3840"/>
        <v>0</v>
      </c>
      <c r="BM971" s="6">
        <f t="shared" si="3656"/>
        <v>118.25000000000001</v>
      </c>
      <c r="BN971" s="8">
        <f t="shared" si="3657"/>
        <v>149.0819326565707</v>
      </c>
      <c r="BO971" s="12">
        <f t="shared" si="3831"/>
        <v>132.77401303206696</v>
      </c>
      <c r="BP971" s="50">
        <f>(1-'#Constant'!$A$3)/($J971*'#Constant'!$B$3/'#Constant'!$C$3^($D971-1)+1)+'#Constant'!$A$3</f>
        <v>0.93162790697674425</v>
      </c>
      <c r="BQ971" s="4">
        <f t="shared" si="3658"/>
        <v>149.0819326565707</v>
      </c>
      <c r="BR971" s="50">
        <f>(1-'#Constant'!$A$3)/($K971*'#Constant'!$B$3/'#Constant'!$C$3^($D971-1)+1)+'#Constant'!$A$3</f>
        <v>0.93162790697674425</v>
      </c>
      <c r="BS971" s="4">
        <f t="shared" si="3659"/>
        <v>149.0819326565707</v>
      </c>
      <c r="BT971"/>
    </row>
    <row r="972" spans="1:72" x14ac:dyDescent="0.3">
      <c r="A972">
        <v>18005</v>
      </c>
      <c r="B972" s="18" t="str">
        <f>VLOOKUP(CONCATENATE("CREATURE_NAME_",A972),[1]Localization_Hero!$A:$E,2,FALSE)</f>
        <v>얼음 꽃 네펜데스</v>
      </c>
      <c r="C972" t="s">
        <v>82</v>
      </c>
      <c r="D972">
        <v>1</v>
      </c>
      <c r="E972">
        <v>1</v>
      </c>
      <c r="F972" s="18">
        <v>1</v>
      </c>
      <c r="G972" s="10">
        <v>100</v>
      </c>
      <c r="H972" s="10">
        <v>100</v>
      </c>
      <c r="I972" s="10">
        <v>2500</v>
      </c>
      <c r="J972" s="10">
        <v>25</v>
      </c>
      <c r="K972" s="10">
        <v>25</v>
      </c>
      <c r="L972" s="2"/>
      <c r="M972" s="10">
        <v>100</v>
      </c>
      <c r="N972" s="10">
        <v>0</v>
      </c>
      <c r="O972" s="10">
        <v>0</v>
      </c>
      <c r="P972" s="10">
        <v>100</v>
      </c>
      <c r="Q972" s="10">
        <v>0</v>
      </c>
      <c r="R972" s="10">
        <v>0</v>
      </c>
      <c r="S972" s="10">
        <v>0</v>
      </c>
      <c r="T972" s="10">
        <v>150</v>
      </c>
      <c r="U972" s="10">
        <v>0</v>
      </c>
      <c r="V972" s="10">
        <v>0</v>
      </c>
      <c r="W972" s="2"/>
      <c r="X972" s="10">
        <v>100</v>
      </c>
      <c r="Y972" s="10">
        <v>0</v>
      </c>
      <c r="Z972" s="10">
        <v>0</v>
      </c>
      <c r="AA972" s="10">
        <v>100</v>
      </c>
      <c r="AB972" s="10">
        <v>0</v>
      </c>
      <c r="AC972" s="10">
        <v>0</v>
      </c>
      <c r="AD972" s="10">
        <v>0</v>
      </c>
      <c r="AE972" s="10">
        <v>150</v>
      </c>
      <c r="AF972" s="10">
        <v>0</v>
      </c>
      <c r="AG972" s="10">
        <v>0</v>
      </c>
      <c r="AH972" s="10">
        <v>0</v>
      </c>
      <c r="AI972" s="10">
        <v>0</v>
      </c>
      <c r="AJ972" s="3"/>
      <c r="AK972" s="10">
        <v>0</v>
      </c>
      <c r="AL972" s="10">
        <v>0</v>
      </c>
      <c r="AM972" s="3"/>
      <c r="AN972" s="10">
        <v>0</v>
      </c>
      <c r="AO972" s="10">
        <v>0</v>
      </c>
      <c r="AP972" s="10">
        <v>0</v>
      </c>
      <c r="AQ972" s="10">
        <v>0</v>
      </c>
      <c r="AR972" s="10">
        <v>0</v>
      </c>
      <c r="AS972" s="10">
        <v>0</v>
      </c>
      <c r="AT972" s="10">
        <v>0</v>
      </c>
      <c r="AU972" s="10">
        <v>0</v>
      </c>
      <c r="AV972" s="10">
        <v>0</v>
      </c>
      <c r="AW972" s="10">
        <v>0</v>
      </c>
      <c r="AX972" s="10">
        <v>0</v>
      </c>
      <c r="AY972" s="3"/>
      <c r="AZ972" s="10">
        <v>6000</v>
      </c>
      <c r="BA972" s="10">
        <v>6000</v>
      </c>
      <c r="BB972" s="10">
        <v>0</v>
      </c>
      <c r="BC972" s="10">
        <v>0</v>
      </c>
      <c r="BD972" s="10">
        <v>0</v>
      </c>
      <c r="BE972" s="10">
        <v>250</v>
      </c>
      <c r="BF972" s="3"/>
      <c r="BG972" s="10">
        <v>1000</v>
      </c>
      <c r="BH972" s="10">
        <v>2500</v>
      </c>
      <c r="BI972" s="3"/>
      <c r="BJ972" s="21">
        <v>1</v>
      </c>
      <c r="BK972" s="65">
        <v>0</v>
      </c>
      <c r="BL972" s="65">
        <v>0</v>
      </c>
      <c r="BM972" s="6">
        <f t="shared" si="3656"/>
        <v>118.25000000000001</v>
      </c>
      <c r="BN972" s="8">
        <f t="shared" si="3657"/>
        <v>149.0819326565707</v>
      </c>
      <c r="BO972" s="12">
        <f t="shared" ref="BO972:BO977" si="3841">SQRT(BM972*BN972)</f>
        <v>132.77401303206696</v>
      </c>
      <c r="BP972" s="50">
        <f>(1-'#Constant'!$A$3)/($J972*'#Constant'!$B$3/'#Constant'!$C$3^($D972-1)+1)+'#Constant'!$A$3</f>
        <v>0.93162790697674425</v>
      </c>
      <c r="BQ972" s="4">
        <f t="shared" si="3658"/>
        <v>149.0819326565707</v>
      </c>
      <c r="BR972" s="50">
        <f>(1-'#Constant'!$A$3)/($K972*'#Constant'!$B$3/'#Constant'!$C$3^($D972-1)+1)+'#Constant'!$A$3</f>
        <v>0.93162790697674425</v>
      </c>
      <c r="BS972" s="4">
        <f t="shared" si="3659"/>
        <v>149.0819326565707</v>
      </c>
      <c r="BT972">
        <f>BO972/$BO$4*100</f>
        <v>100.91327609170268</v>
      </c>
    </row>
    <row r="973" spans="1:72" s="13" customFormat="1" ht="17.25" thickBot="1" x14ac:dyDescent="0.35">
      <c r="B973" s="20"/>
      <c r="D973" s="14">
        <v>1</v>
      </c>
      <c r="E973" s="14">
        <v>1</v>
      </c>
      <c r="F973" s="19">
        <v>1</v>
      </c>
      <c r="G973" s="15">
        <f t="shared" ref="G973:H973" si="3842">G972</f>
        <v>100</v>
      </c>
      <c r="H973" s="15">
        <f t="shared" si="3842"/>
        <v>100</v>
      </c>
      <c r="I973" s="15">
        <v>2500</v>
      </c>
      <c r="J973" s="15">
        <v>25</v>
      </c>
      <c r="K973" s="15">
        <v>25</v>
      </c>
      <c r="L973" s="16"/>
      <c r="M973" s="15">
        <f t="shared" ref="M973:O973" si="3843">M972</f>
        <v>100</v>
      </c>
      <c r="N973" s="15">
        <f t="shared" si="3843"/>
        <v>0</v>
      </c>
      <c r="O973" s="15">
        <f t="shared" si="3843"/>
        <v>0</v>
      </c>
      <c r="P973" s="15">
        <v>100</v>
      </c>
      <c r="Q973" s="15">
        <f t="shared" ref="Q973:V973" si="3844">Q972</f>
        <v>0</v>
      </c>
      <c r="R973" s="15">
        <f t="shared" si="3844"/>
        <v>0</v>
      </c>
      <c r="S973" s="15">
        <f t="shared" si="3844"/>
        <v>0</v>
      </c>
      <c r="T973" s="15">
        <f t="shared" si="3844"/>
        <v>150</v>
      </c>
      <c r="U973" s="15">
        <f t="shared" si="3844"/>
        <v>0</v>
      </c>
      <c r="V973" s="15">
        <f t="shared" si="3844"/>
        <v>0</v>
      </c>
      <c r="W973" s="16"/>
      <c r="X973" s="15">
        <f t="shared" ref="X973:Z973" si="3845">X972</f>
        <v>100</v>
      </c>
      <c r="Y973" s="15">
        <f t="shared" si="3845"/>
        <v>0</v>
      </c>
      <c r="Z973" s="15">
        <f t="shared" si="3845"/>
        <v>0</v>
      </c>
      <c r="AA973" s="15">
        <v>100</v>
      </c>
      <c r="AB973" s="15">
        <f t="shared" ref="AB973:AI973" si="3846">AB972</f>
        <v>0</v>
      </c>
      <c r="AC973" s="15">
        <f t="shared" si="3846"/>
        <v>0</v>
      </c>
      <c r="AD973" s="15">
        <f t="shared" si="3846"/>
        <v>0</v>
      </c>
      <c r="AE973" s="15">
        <f t="shared" si="3846"/>
        <v>150</v>
      </c>
      <c r="AF973" s="15">
        <f t="shared" si="3846"/>
        <v>0</v>
      </c>
      <c r="AG973" s="15">
        <f t="shared" si="3846"/>
        <v>0</v>
      </c>
      <c r="AH973" s="15">
        <f t="shared" si="3846"/>
        <v>0</v>
      </c>
      <c r="AI973" s="15">
        <f t="shared" si="3846"/>
        <v>0</v>
      </c>
      <c r="AJ973" s="17"/>
      <c r="AK973" s="15">
        <f>AK972</f>
        <v>0</v>
      </c>
      <c r="AL973" s="15">
        <f>AL972</f>
        <v>0</v>
      </c>
      <c r="AM973" s="17"/>
      <c r="AN973" s="15">
        <f t="shared" ref="AN973:AX973" si="3847">AN972</f>
        <v>0</v>
      </c>
      <c r="AO973" s="15">
        <f t="shared" si="3847"/>
        <v>0</v>
      </c>
      <c r="AP973" s="15">
        <f t="shared" si="3847"/>
        <v>0</v>
      </c>
      <c r="AQ973" s="15">
        <f t="shared" si="3847"/>
        <v>0</v>
      </c>
      <c r="AR973" s="15">
        <f t="shared" si="3847"/>
        <v>0</v>
      </c>
      <c r="AS973" s="15">
        <f t="shared" si="3847"/>
        <v>0</v>
      </c>
      <c r="AT973" s="15">
        <f t="shared" si="3847"/>
        <v>0</v>
      </c>
      <c r="AU973" s="15">
        <f t="shared" si="3847"/>
        <v>0</v>
      </c>
      <c r="AV973" s="15">
        <f t="shared" si="3847"/>
        <v>0</v>
      </c>
      <c r="AW973" s="15">
        <f t="shared" si="3847"/>
        <v>0</v>
      </c>
      <c r="AX973" s="15">
        <f t="shared" si="3847"/>
        <v>0</v>
      </c>
      <c r="AY973" s="17"/>
      <c r="AZ973" s="15">
        <f t="shared" si="3824"/>
        <v>6000</v>
      </c>
      <c r="BA973" s="15">
        <f t="shared" si="3825"/>
        <v>6000</v>
      </c>
      <c r="BB973" s="15">
        <v>0</v>
      </c>
      <c r="BC973" s="15">
        <f t="shared" si="3826"/>
        <v>0</v>
      </c>
      <c r="BD973" s="15">
        <f t="shared" si="3826"/>
        <v>0</v>
      </c>
      <c r="BE973" s="15">
        <f t="shared" si="3826"/>
        <v>250</v>
      </c>
      <c r="BF973" s="17"/>
      <c r="BG973" s="15">
        <f t="shared" si="3828"/>
        <v>1000</v>
      </c>
      <c r="BH973" s="15">
        <f t="shared" si="3829"/>
        <v>2500</v>
      </c>
      <c r="BI973" s="17"/>
      <c r="BJ973" s="22">
        <f>G973/G972</f>
        <v>1</v>
      </c>
      <c r="BK973" s="65">
        <f>BK972</f>
        <v>0</v>
      </c>
      <c r="BL973" s="65">
        <f>BL972</f>
        <v>0</v>
      </c>
      <c r="BM973" s="6">
        <f t="shared" si="3656"/>
        <v>118.25000000000001</v>
      </c>
      <c r="BN973" s="8">
        <f t="shared" si="3657"/>
        <v>149.0819326565707</v>
      </c>
      <c r="BO973" s="12">
        <f t="shared" si="3841"/>
        <v>132.77401303206696</v>
      </c>
      <c r="BP973" s="50">
        <f>(1-'#Constant'!$A$3)/($J973*'#Constant'!$B$3/'#Constant'!$C$3^($D973-1)+1)+'#Constant'!$A$3</f>
        <v>0.93162790697674425</v>
      </c>
      <c r="BQ973" s="4">
        <f t="shared" si="3658"/>
        <v>149.0819326565707</v>
      </c>
      <c r="BR973" s="50">
        <f>(1-'#Constant'!$A$3)/($K973*'#Constant'!$B$3/'#Constant'!$C$3^($D973-1)+1)+'#Constant'!$A$3</f>
        <v>0.93162790697674425</v>
      </c>
      <c r="BS973" s="4">
        <f t="shared" si="3659"/>
        <v>149.0819326565707</v>
      </c>
      <c r="BT973"/>
    </row>
    <row r="974" spans="1:72" x14ac:dyDescent="0.3">
      <c r="A974">
        <v>18006</v>
      </c>
      <c r="B974" s="18" t="str">
        <f>VLOOKUP(CONCATENATE("CREATURE_NAME_",A974),[1]Localization_Hero!$A:$E,2,FALSE)</f>
        <v>얼음 파리지옥 네펜데스</v>
      </c>
      <c r="C974" t="s">
        <v>77</v>
      </c>
      <c r="D974">
        <v>1</v>
      </c>
      <c r="E974">
        <v>1</v>
      </c>
      <c r="F974" s="18">
        <v>1</v>
      </c>
      <c r="G974" s="10">
        <v>100</v>
      </c>
      <c r="H974" s="10">
        <v>100</v>
      </c>
      <c r="I974" s="10">
        <v>2500</v>
      </c>
      <c r="J974" s="10">
        <v>25</v>
      </c>
      <c r="K974" s="10">
        <v>25</v>
      </c>
      <c r="L974" s="2"/>
      <c r="M974" s="10">
        <v>100</v>
      </c>
      <c r="N974" s="10">
        <v>0</v>
      </c>
      <c r="O974" s="10">
        <v>0</v>
      </c>
      <c r="P974" s="10">
        <v>100</v>
      </c>
      <c r="Q974" s="10">
        <v>0</v>
      </c>
      <c r="R974" s="10">
        <v>0</v>
      </c>
      <c r="S974" s="10">
        <v>0</v>
      </c>
      <c r="T974" s="10">
        <v>150</v>
      </c>
      <c r="U974" s="10">
        <v>0</v>
      </c>
      <c r="V974" s="10">
        <v>0</v>
      </c>
      <c r="W974" s="2"/>
      <c r="X974" s="10">
        <v>100</v>
      </c>
      <c r="Y974" s="10">
        <v>0</v>
      </c>
      <c r="Z974" s="10">
        <v>0</v>
      </c>
      <c r="AA974" s="10">
        <v>100</v>
      </c>
      <c r="AB974" s="10">
        <v>0</v>
      </c>
      <c r="AC974" s="10">
        <v>0</v>
      </c>
      <c r="AD974" s="10">
        <v>0</v>
      </c>
      <c r="AE974" s="10">
        <v>150</v>
      </c>
      <c r="AF974" s="10">
        <v>0</v>
      </c>
      <c r="AG974" s="10">
        <v>0</v>
      </c>
      <c r="AH974" s="10">
        <v>0</v>
      </c>
      <c r="AI974" s="10">
        <v>0</v>
      </c>
      <c r="AJ974" s="3"/>
      <c r="AK974" s="10">
        <v>0</v>
      </c>
      <c r="AL974" s="10">
        <v>0</v>
      </c>
      <c r="AM974" s="3"/>
      <c r="AN974" s="10">
        <v>0</v>
      </c>
      <c r="AO974" s="10">
        <v>0</v>
      </c>
      <c r="AP974" s="10">
        <v>0</v>
      </c>
      <c r="AQ974" s="10">
        <v>0</v>
      </c>
      <c r="AR974" s="10">
        <v>0</v>
      </c>
      <c r="AS974" s="10">
        <v>0</v>
      </c>
      <c r="AT974" s="10">
        <v>0</v>
      </c>
      <c r="AU974" s="10">
        <v>0</v>
      </c>
      <c r="AV974" s="10">
        <v>0</v>
      </c>
      <c r="AW974" s="10">
        <v>0</v>
      </c>
      <c r="AX974" s="10">
        <v>0</v>
      </c>
      <c r="AY974" s="3"/>
      <c r="AZ974" s="10">
        <v>6000</v>
      </c>
      <c r="BA974" s="10">
        <v>6000</v>
      </c>
      <c r="BB974" s="10">
        <v>0</v>
      </c>
      <c r="BC974" s="10">
        <v>0</v>
      </c>
      <c r="BD974" s="10">
        <v>0</v>
      </c>
      <c r="BE974" s="10">
        <v>250</v>
      </c>
      <c r="BF974" s="3"/>
      <c r="BG974" s="10">
        <v>1000</v>
      </c>
      <c r="BH974" s="10">
        <v>2500</v>
      </c>
      <c r="BI974" s="3"/>
      <c r="BJ974" s="21">
        <v>1</v>
      </c>
      <c r="BK974" s="65">
        <v>0</v>
      </c>
      <c r="BL974" s="65">
        <v>0</v>
      </c>
      <c r="BM974" s="6">
        <f t="shared" si="3656"/>
        <v>118.25000000000001</v>
      </c>
      <c r="BN974" s="8">
        <f t="shared" si="3657"/>
        <v>149.0819326565707</v>
      </c>
      <c r="BO974" s="12">
        <f t="shared" si="3841"/>
        <v>132.77401303206696</v>
      </c>
      <c r="BP974" s="50">
        <f>(1-'#Constant'!$A$3)/($J974*'#Constant'!$B$3/'#Constant'!$C$3^($D974-1)+1)+'#Constant'!$A$3</f>
        <v>0.93162790697674425</v>
      </c>
      <c r="BQ974" s="4">
        <f t="shared" si="3658"/>
        <v>149.0819326565707</v>
      </c>
      <c r="BR974" s="50">
        <f>(1-'#Constant'!$A$3)/($K974*'#Constant'!$B$3/'#Constant'!$C$3^($D974-1)+1)+'#Constant'!$A$3</f>
        <v>0.93162790697674425</v>
      </c>
      <c r="BS974" s="4">
        <f t="shared" si="3659"/>
        <v>149.0819326565707</v>
      </c>
      <c r="BT974">
        <f>BO974/$BO$4*100</f>
        <v>100.91327609170268</v>
      </c>
    </row>
    <row r="975" spans="1:72" s="13" customFormat="1" ht="17.25" thickBot="1" x14ac:dyDescent="0.35">
      <c r="B975" s="20"/>
      <c r="D975" s="14">
        <v>1</v>
      </c>
      <c r="E975" s="14">
        <v>1</v>
      </c>
      <c r="F975" s="19">
        <v>1</v>
      </c>
      <c r="G975" s="15">
        <f t="shared" ref="G975:H975" si="3848">G974</f>
        <v>100</v>
      </c>
      <c r="H975" s="15">
        <f t="shared" si="3848"/>
        <v>100</v>
      </c>
      <c r="I975" s="15">
        <v>2500</v>
      </c>
      <c r="J975" s="15">
        <v>25</v>
      </c>
      <c r="K975" s="15">
        <v>25</v>
      </c>
      <c r="L975" s="16"/>
      <c r="M975" s="15">
        <f t="shared" ref="M975:O975" si="3849">M974</f>
        <v>100</v>
      </c>
      <c r="N975" s="15">
        <f t="shared" si="3849"/>
        <v>0</v>
      </c>
      <c r="O975" s="15">
        <f t="shared" si="3849"/>
        <v>0</v>
      </c>
      <c r="P975" s="15">
        <v>100</v>
      </c>
      <c r="Q975" s="15">
        <f t="shared" ref="Q975:V975" si="3850">Q974</f>
        <v>0</v>
      </c>
      <c r="R975" s="15">
        <f t="shared" si="3850"/>
        <v>0</v>
      </c>
      <c r="S975" s="15">
        <f t="shared" si="3850"/>
        <v>0</v>
      </c>
      <c r="T975" s="15">
        <f t="shared" si="3850"/>
        <v>150</v>
      </c>
      <c r="U975" s="15">
        <f t="shared" si="3850"/>
        <v>0</v>
      </c>
      <c r="V975" s="15">
        <f t="shared" si="3850"/>
        <v>0</v>
      </c>
      <c r="W975" s="16"/>
      <c r="X975" s="15">
        <f t="shared" ref="X975:Z975" si="3851">X974</f>
        <v>100</v>
      </c>
      <c r="Y975" s="15">
        <f t="shared" si="3851"/>
        <v>0</v>
      </c>
      <c r="Z975" s="15">
        <f t="shared" si="3851"/>
        <v>0</v>
      </c>
      <c r="AA975" s="15">
        <v>100</v>
      </c>
      <c r="AB975" s="15">
        <f t="shared" ref="AB975:AI975" si="3852">AB974</f>
        <v>0</v>
      </c>
      <c r="AC975" s="15">
        <f t="shared" si="3852"/>
        <v>0</v>
      </c>
      <c r="AD975" s="15">
        <f t="shared" si="3852"/>
        <v>0</v>
      </c>
      <c r="AE975" s="15">
        <f t="shared" si="3852"/>
        <v>150</v>
      </c>
      <c r="AF975" s="15">
        <f t="shared" si="3852"/>
        <v>0</v>
      </c>
      <c r="AG975" s="15">
        <f t="shared" si="3852"/>
        <v>0</v>
      </c>
      <c r="AH975" s="15">
        <f t="shared" si="3852"/>
        <v>0</v>
      </c>
      <c r="AI975" s="15">
        <f t="shared" si="3852"/>
        <v>0</v>
      </c>
      <c r="AJ975" s="17"/>
      <c r="AK975" s="15">
        <f>AK974</f>
        <v>0</v>
      </c>
      <c r="AL975" s="15">
        <f>AL974</f>
        <v>0</v>
      </c>
      <c r="AM975" s="17"/>
      <c r="AN975" s="15">
        <f t="shared" ref="AN975:AX975" si="3853">AN974</f>
        <v>0</v>
      </c>
      <c r="AO975" s="15">
        <f t="shared" si="3853"/>
        <v>0</v>
      </c>
      <c r="AP975" s="15">
        <f t="shared" si="3853"/>
        <v>0</v>
      </c>
      <c r="AQ975" s="15">
        <f t="shared" si="3853"/>
        <v>0</v>
      </c>
      <c r="AR975" s="15">
        <f t="shared" si="3853"/>
        <v>0</v>
      </c>
      <c r="AS975" s="15">
        <f t="shared" si="3853"/>
        <v>0</v>
      </c>
      <c r="AT975" s="15">
        <f t="shared" si="3853"/>
        <v>0</v>
      </c>
      <c r="AU975" s="15">
        <f t="shared" si="3853"/>
        <v>0</v>
      </c>
      <c r="AV975" s="15">
        <f t="shared" si="3853"/>
        <v>0</v>
      </c>
      <c r="AW975" s="15">
        <f t="shared" si="3853"/>
        <v>0</v>
      </c>
      <c r="AX975" s="15">
        <f t="shared" si="3853"/>
        <v>0</v>
      </c>
      <c r="AY975" s="17"/>
      <c r="AZ975" s="15">
        <f t="shared" ref="AZ975:BE975" si="3854">AZ974</f>
        <v>6000</v>
      </c>
      <c r="BA975" s="15">
        <f t="shared" si="3854"/>
        <v>6000</v>
      </c>
      <c r="BB975" s="15">
        <v>0</v>
      </c>
      <c r="BC975" s="15">
        <f t="shared" si="3854"/>
        <v>0</v>
      </c>
      <c r="BD975" s="15">
        <f t="shared" si="3854"/>
        <v>0</v>
      </c>
      <c r="BE975" s="15">
        <f t="shared" si="3854"/>
        <v>250</v>
      </c>
      <c r="BF975" s="17"/>
      <c r="BG975" s="15">
        <f t="shared" ref="BG975:BH975" si="3855">BG974</f>
        <v>1000</v>
      </c>
      <c r="BH975" s="15">
        <f t="shared" si="3855"/>
        <v>2500</v>
      </c>
      <c r="BI975" s="17"/>
      <c r="BJ975" s="22">
        <f>G975/G974</f>
        <v>1</v>
      </c>
      <c r="BK975" s="65">
        <f t="shared" ref="BK975:BL977" si="3856">BK974</f>
        <v>0</v>
      </c>
      <c r="BL975" s="65">
        <f t="shared" si="3856"/>
        <v>0</v>
      </c>
      <c r="BM975" s="6">
        <f t="shared" si="3656"/>
        <v>118.25000000000001</v>
      </c>
      <c r="BN975" s="8">
        <f t="shared" si="3657"/>
        <v>149.0819326565707</v>
      </c>
      <c r="BO975" s="12">
        <f t="shared" si="3841"/>
        <v>132.77401303206696</v>
      </c>
      <c r="BP975" s="50">
        <f>(1-'#Constant'!$A$3)/($J975*'#Constant'!$B$3/'#Constant'!$C$3^($D975-1)+1)+'#Constant'!$A$3</f>
        <v>0.93162790697674425</v>
      </c>
      <c r="BQ975" s="4">
        <f t="shared" si="3658"/>
        <v>149.0819326565707</v>
      </c>
      <c r="BR975" s="50">
        <f>(1-'#Constant'!$A$3)/($K975*'#Constant'!$B$3/'#Constant'!$C$3^($D975-1)+1)+'#Constant'!$A$3</f>
        <v>0.93162790697674425</v>
      </c>
      <c r="BS975" s="4">
        <f t="shared" si="3659"/>
        <v>149.0819326565707</v>
      </c>
      <c r="BT975"/>
    </row>
    <row r="976" spans="1:72" x14ac:dyDescent="0.3">
      <c r="A976">
        <v>18007</v>
      </c>
      <c r="B976" s="18" t="str">
        <f>VLOOKUP(CONCATENATE("CREATURE_NAME_",A976),[1]Localization_Hero!$A:$E,2,FALSE)</f>
        <v>할로윈 줄기 네펜데스</v>
      </c>
      <c r="C976" t="s">
        <v>77</v>
      </c>
      <c r="D976">
        <v>1</v>
      </c>
      <c r="E976">
        <v>1</v>
      </c>
      <c r="F976" s="18">
        <v>1</v>
      </c>
      <c r="G976" s="10">
        <v>100</v>
      </c>
      <c r="H976" s="10">
        <v>100</v>
      </c>
      <c r="I976" s="10">
        <v>2500</v>
      </c>
      <c r="J976" s="10">
        <v>25</v>
      </c>
      <c r="K976" s="10">
        <v>25</v>
      </c>
      <c r="L976" s="2"/>
      <c r="M976" s="10">
        <v>100</v>
      </c>
      <c r="N976" s="10">
        <v>0</v>
      </c>
      <c r="O976" s="10">
        <v>0</v>
      </c>
      <c r="P976" s="10">
        <v>100</v>
      </c>
      <c r="Q976" s="10">
        <v>0</v>
      </c>
      <c r="R976" s="10">
        <v>0</v>
      </c>
      <c r="S976" s="10">
        <v>0</v>
      </c>
      <c r="T976" s="10">
        <v>150</v>
      </c>
      <c r="U976" s="10">
        <v>0</v>
      </c>
      <c r="V976" s="10">
        <v>0</v>
      </c>
      <c r="W976" s="2"/>
      <c r="X976" s="10">
        <v>100</v>
      </c>
      <c r="Y976" s="10">
        <v>0</v>
      </c>
      <c r="Z976" s="10">
        <v>0</v>
      </c>
      <c r="AA976" s="10">
        <v>100</v>
      </c>
      <c r="AB976" s="10">
        <v>0</v>
      </c>
      <c r="AC976" s="10">
        <v>0</v>
      </c>
      <c r="AD976" s="10">
        <v>0</v>
      </c>
      <c r="AE976" s="10">
        <v>150</v>
      </c>
      <c r="AF976" s="10">
        <v>0</v>
      </c>
      <c r="AG976" s="10">
        <v>0</v>
      </c>
      <c r="AH976" s="10">
        <v>0</v>
      </c>
      <c r="AI976" s="10">
        <v>0</v>
      </c>
      <c r="AJ976" s="3"/>
      <c r="AK976" s="10">
        <v>0</v>
      </c>
      <c r="AL976" s="10">
        <v>0</v>
      </c>
      <c r="AM976" s="3"/>
      <c r="AN976" s="10">
        <v>0</v>
      </c>
      <c r="AO976" s="10">
        <v>0</v>
      </c>
      <c r="AP976" s="10">
        <v>0</v>
      </c>
      <c r="AQ976" s="10">
        <v>0</v>
      </c>
      <c r="AR976" s="10">
        <v>0</v>
      </c>
      <c r="AS976" s="10">
        <v>0</v>
      </c>
      <c r="AT976" s="10">
        <v>0</v>
      </c>
      <c r="AU976" s="10">
        <v>0</v>
      </c>
      <c r="AV976" s="10">
        <v>0</v>
      </c>
      <c r="AW976" s="10">
        <v>0</v>
      </c>
      <c r="AX976" s="10">
        <v>0</v>
      </c>
      <c r="AY976" s="3"/>
      <c r="AZ976" s="10">
        <v>6000</v>
      </c>
      <c r="BA976" s="10">
        <v>6000</v>
      </c>
      <c r="BB976" s="10">
        <v>0</v>
      </c>
      <c r="BC976" s="10">
        <v>0</v>
      </c>
      <c r="BD976" s="10">
        <v>0</v>
      </c>
      <c r="BE976" s="10">
        <v>250</v>
      </c>
      <c r="BF976" s="3"/>
      <c r="BG976" s="10">
        <v>1000</v>
      </c>
      <c r="BH976" s="10">
        <v>2500</v>
      </c>
      <c r="BI976" s="3"/>
      <c r="BJ976" s="21">
        <v>1</v>
      </c>
      <c r="BK976" s="65">
        <v>0</v>
      </c>
      <c r="BL976" s="65">
        <v>0</v>
      </c>
      <c r="BM976" s="6">
        <f t="shared" si="3656"/>
        <v>118.25000000000001</v>
      </c>
      <c r="BN976" s="8">
        <f t="shared" si="3657"/>
        <v>149.0819326565707</v>
      </c>
      <c r="BO976" s="12">
        <f t="shared" si="3841"/>
        <v>132.77401303206696</v>
      </c>
      <c r="BP976" s="50">
        <f>(1-'#Constant'!$A$3)/($J976*'#Constant'!$B$3/'#Constant'!$C$3^($D976-1)+1)+'#Constant'!$A$3</f>
        <v>0.93162790697674425</v>
      </c>
      <c r="BQ976" s="4">
        <f t="shared" si="3658"/>
        <v>149.0819326565707</v>
      </c>
      <c r="BR976" s="50">
        <f>(1-'#Constant'!$A$3)/($K976*'#Constant'!$B$3/'#Constant'!$C$3^($D976-1)+1)+'#Constant'!$A$3</f>
        <v>0.93162790697674425</v>
      </c>
      <c r="BS976" s="4">
        <f t="shared" si="3659"/>
        <v>149.0819326565707</v>
      </c>
      <c r="BT976">
        <f>BO976/$BO$4*100</f>
        <v>100.91327609170268</v>
      </c>
    </row>
    <row r="977" spans="1:72" s="13" customFormat="1" ht="17.25" thickBot="1" x14ac:dyDescent="0.35">
      <c r="B977" s="20"/>
      <c r="D977" s="14">
        <v>1</v>
      </c>
      <c r="E977" s="14">
        <v>1</v>
      </c>
      <c r="F977" s="19">
        <v>1</v>
      </c>
      <c r="G977" s="15">
        <f t="shared" ref="G977:H977" si="3857">G976</f>
        <v>100</v>
      </c>
      <c r="H977" s="15">
        <f t="shared" si="3857"/>
        <v>100</v>
      </c>
      <c r="I977" s="15">
        <v>2500</v>
      </c>
      <c r="J977" s="15">
        <v>25</v>
      </c>
      <c r="K977" s="15">
        <v>25</v>
      </c>
      <c r="L977" s="16"/>
      <c r="M977" s="15">
        <f t="shared" ref="M977:O977" si="3858">M976</f>
        <v>100</v>
      </c>
      <c r="N977" s="15">
        <f t="shared" si="3858"/>
        <v>0</v>
      </c>
      <c r="O977" s="15">
        <f t="shared" si="3858"/>
        <v>0</v>
      </c>
      <c r="P977" s="15">
        <v>100</v>
      </c>
      <c r="Q977" s="15">
        <f t="shared" ref="Q977:V977" si="3859">Q976</f>
        <v>0</v>
      </c>
      <c r="R977" s="15">
        <f t="shared" si="3859"/>
        <v>0</v>
      </c>
      <c r="S977" s="15">
        <f t="shared" si="3859"/>
        <v>0</v>
      </c>
      <c r="T977" s="15">
        <f t="shared" si="3859"/>
        <v>150</v>
      </c>
      <c r="U977" s="15">
        <f t="shared" si="3859"/>
        <v>0</v>
      </c>
      <c r="V977" s="15">
        <f t="shared" si="3859"/>
        <v>0</v>
      </c>
      <c r="W977" s="16"/>
      <c r="X977" s="15">
        <f t="shared" ref="X977:Z977" si="3860">X976</f>
        <v>100</v>
      </c>
      <c r="Y977" s="15">
        <f t="shared" si="3860"/>
        <v>0</v>
      </c>
      <c r="Z977" s="15">
        <f t="shared" si="3860"/>
        <v>0</v>
      </c>
      <c r="AA977" s="15">
        <v>100</v>
      </c>
      <c r="AB977" s="15">
        <f t="shared" ref="AB977:AI977" si="3861">AB976</f>
        <v>0</v>
      </c>
      <c r="AC977" s="15">
        <f t="shared" si="3861"/>
        <v>0</v>
      </c>
      <c r="AD977" s="15">
        <f t="shared" si="3861"/>
        <v>0</v>
      </c>
      <c r="AE977" s="15">
        <f t="shared" si="3861"/>
        <v>150</v>
      </c>
      <c r="AF977" s="15">
        <f t="shared" si="3861"/>
        <v>0</v>
      </c>
      <c r="AG977" s="15">
        <f t="shared" si="3861"/>
        <v>0</v>
      </c>
      <c r="AH977" s="15">
        <f t="shared" si="3861"/>
        <v>0</v>
      </c>
      <c r="AI977" s="15">
        <f t="shared" si="3861"/>
        <v>0</v>
      </c>
      <c r="AJ977" s="17"/>
      <c r="AK977" s="15">
        <f>AK976</f>
        <v>0</v>
      </c>
      <c r="AL977" s="15">
        <f>AL976</f>
        <v>0</v>
      </c>
      <c r="AM977" s="17"/>
      <c r="AN977" s="15">
        <f t="shared" ref="AN977:AX977" si="3862">AN976</f>
        <v>0</v>
      </c>
      <c r="AO977" s="15">
        <f t="shared" si="3862"/>
        <v>0</v>
      </c>
      <c r="AP977" s="15">
        <f t="shared" si="3862"/>
        <v>0</v>
      </c>
      <c r="AQ977" s="15">
        <f t="shared" si="3862"/>
        <v>0</v>
      </c>
      <c r="AR977" s="15">
        <f t="shared" si="3862"/>
        <v>0</v>
      </c>
      <c r="AS977" s="15">
        <f t="shared" si="3862"/>
        <v>0</v>
      </c>
      <c r="AT977" s="15">
        <f t="shared" si="3862"/>
        <v>0</v>
      </c>
      <c r="AU977" s="15">
        <f t="shared" si="3862"/>
        <v>0</v>
      </c>
      <c r="AV977" s="15">
        <f t="shared" si="3862"/>
        <v>0</v>
      </c>
      <c r="AW977" s="15">
        <f t="shared" si="3862"/>
        <v>0</v>
      </c>
      <c r="AX977" s="15">
        <f t="shared" si="3862"/>
        <v>0</v>
      </c>
      <c r="AY977" s="17"/>
      <c r="AZ977" s="15">
        <f t="shared" ref="AZ977:BA977" si="3863">AZ976</f>
        <v>6000</v>
      </c>
      <c r="BA977" s="15">
        <f t="shared" si="3863"/>
        <v>6000</v>
      </c>
      <c r="BB977" s="15">
        <v>0</v>
      </c>
      <c r="BC977" s="15">
        <f t="shared" ref="BC977:BE977" si="3864">BC976</f>
        <v>0</v>
      </c>
      <c r="BD977" s="15">
        <f t="shared" si="3864"/>
        <v>0</v>
      </c>
      <c r="BE977" s="15">
        <f t="shared" si="3864"/>
        <v>250</v>
      </c>
      <c r="BF977" s="17"/>
      <c r="BG977" s="15">
        <f t="shared" ref="BG977:BH977" si="3865">BG976</f>
        <v>1000</v>
      </c>
      <c r="BH977" s="15">
        <f t="shared" si="3865"/>
        <v>2500</v>
      </c>
      <c r="BI977" s="17"/>
      <c r="BJ977" s="22">
        <f>G977/G976</f>
        <v>1</v>
      </c>
      <c r="BK977" s="65">
        <f t="shared" si="3856"/>
        <v>0</v>
      </c>
      <c r="BL977" s="65">
        <f t="shared" si="3856"/>
        <v>0</v>
      </c>
      <c r="BM977" s="6">
        <f t="shared" si="3656"/>
        <v>118.25000000000001</v>
      </c>
      <c r="BN977" s="8">
        <f t="shared" si="3657"/>
        <v>149.0819326565707</v>
      </c>
      <c r="BO977" s="12">
        <f t="shared" si="3841"/>
        <v>132.77401303206696</v>
      </c>
      <c r="BP977" s="50">
        <f>(1-'#Constant'!$A$3)/($J977*'#Constant'!$B$3/'#Constant'!$C$3^($D977-1)+1)+'#Constant'!$A$3</f>
        <v>0.93162790697674425</v>
      </c>
      <c r="BQ977" s="4">
        <f t="shared" si="3658"/>
        <v>149.0819326565707</v>
      </c>
      <c r="BR977" s="50">
        <f>(1-'#Constant'!$A$3)/($K977*'#Constant'!$B$3/'#Constant'!$C$3^($D977-1)+1)+'#Constant'!$A$3</f>
        <v>0.93162790697674425</v>
      </c>
      <c r="BS977" s="4">
        <f t="shared" si="3659"/>
        <v>149.0819326565707</v>
      </c>
      <c r="BT977"/>
    </row>
    <row r="978" spans="1:72" x14ac:dyDescent="0.3">
      <c r="A978">
        <v>18101</v>
      </c>
      <c r="B978" s="18" t="str">
        <f>VLOOKUP(CONCATENATE("CREATURE_NAME_",A978),[1]Localization_Hero!$A:$E,2,FALSE)</f>
        <v>맹독 네펜데스</v>
      </c>
      <c r="C978" t="s">
        <v>77</v>
      </c>
      <c r="D978">
        <v>1</v>
      </c>
      <c r="E978">
        <v>1</v>
      </c>
      <c r="F978" s="18">
        <v>1</v>
      </c>
      <c r="G978" s="10">
        <v>100</v>
      </c>
      <c r="H978" s="10">
        <v>100</v>
      </c>
      <c r="I978" s="10">
        <v>2500</v>
      </c>
      <c r="J978" s="10">
        <v>25</v>
      </c>
      <c r="K978" s="10">
        <v>25</v>
      </c>
      <c r="L978" s="2"/>
      <c r="M978" s="10">
        <v>100</v>
      </c>
      <c r="N978" s="10">
        <v>0</v>
      </c>
      <c r="O978" s="10">
        <v>0</v>
      </c>
      <c r="P978" s="10">
        <v>100</v>
      </c>
      <c r="Q978" s="10">
        <v>0</v>
      </c>
      <c r="R978" s="10">
        <v>0</v>
      </c>
      <c r="S978" s="10">
        <v>0</v>
      </c>
      <c r="T978" s="10">
        <v>150</v>
      </c>
      <c r="U978" s="10">
        <v>0</v>
      </c>
      <c r="V978" s="10">
        <v>0</v>
      </c>
      <c r="W978" s="2"/>
      <c r="X978" s="10">
        <v>100</v>
      </c>
      <c r="Y978" s="10">
        <v>0</v>
      </c>
      <c r="Z978" s="10">
        <v>0</v>
      </c>
      <c r="AA978" s="10">
        <v>100</v>
      </c>
      <c r="AB978" s="10">
        <v>0</v>
      </c>
      <c r="AC978" s="10">
        <v>0</v>
      </c>
      <c r="AD978" s="10">
        <v>0</v>
      </c>
      <c r="AE978" s="10">
        <v>150</v>
      </c>
      <c r="AF978" s="10">
        <v>0</v>
      </c>
      <c r="AG978" s="10">
        <v>0</v>
      </c>
      <c r="AH978" s="10">
        <v>0</v>
      </c>
      <c r="AI978" s="10">
        <v>0</v>
      </c>
      <c r="AJ978" s="3"/>
      <c r="AK978" s="10">
        <v>0</v>
      </c>
      <c r="AL978" s="10">
        <v>0</v>
      </c>
      <c r="AM978" s="3"/>
      <c r="AN978" s="10">
        <v>0</v>
      </c>
      <c r="AO978" s="10">
        <v>0</v>
      </c>
      <c r="AP978" s="10">
        <v>0</v>
      </c>
      <c r="AQ978" s="10">
        <v>0</v>
      </c>
      <c r="AR978" s="10">
        <v>0</v>
      </c>
      <c r="AS978" s="10">
        <v>0</v>
      </c>
      <c r="AT978" s="10">
        <v>0</v>
      </c>
      <c r="AU978" s="10">
        <v>0</v>
      </c>
      <c r="AV978" s="10">
        <v>0</v>
      </c>
      <c r="AW978" s="10">
        <v>0</v>
      </c>
      <c r="AX978" s="10">
        <v>0</v>
      </c>
      <c r="AY978" s="3"/>
      <c r="AZ978" s="10">
        <v>6000</v>
      </c>
      <c r="BA978" s="10">
        <v>6000</v>
      </c>
      <c r="BB978" s="10">
        <v>0</v>
      </c>
      <c r="BC978" s="10">
        <v>0</v>
      </c>
      <c r="BD978" s="10">
        <v>0</v>
      </c>
      <c r="BE978" s="10">
        <v>250</v>
      </c>
      <c r="BF978" s="3"/>
      <c r="BG978" s="10">
        <v>1000</v>
      </c>
      <c r="BH978" s="10">
        <v>2500</v>
      </c>
      <c r="BI978" s="3"/>
      <c r="BJ978" s="21">
        <v>1</v>
      </c>
      <c r="BK978" s="65">
        <v>0</v>
      </c>
      <c r="BL978" s="65">
        <v>0</v>
      </c>
      <c r="BM978" s="6">
        <f t="shared" si="3656"/>
        <v>118.25000000000001</v>
      </c>
      <c r="BN978" s="8">
        <f t="shared" si="3657"/>
        <v>149.0819326565707</v>
      </c>
      <c r="BO978" s="12">
        <f t="shared" si="3556"/>
        <v>132.77401303206696</v>
      </c>
      <c r="BP978" s="50">
        <f>(1-'#Constant'!$A$3)/($J978*'#Constant'!$B$3/'#Constant'!$C$3^($D978-1)+1)+'#Constant'!$A$3</f>
        <v>0.93162790697674425</v>
      </c>
      <c r="BQ978" s="4">
        <f t="shared" si="3658"/>
        <v>149.0819326565707</v>
      </c>
      <c r="BR978" s="50">
        <f>(1-'#Constant'!$A$3)/($K978*'#Constant'!$B$3/'#Constant'!$C$3^($D978-1)+1)+'#Constant'!$A$3</f>
        <v>0.93162790697674425</v>
      </c>
      <c r="BS978" s="4">
        <f t="shared" si="3659"/>
        <v>149.0819326565707</v>
      </c>
      <c r="BT978">
        <f>BO978/$BO$4*100</f>
        <v>100.91327609170268</v>
      </c>
    </row>
    <row r="979" spans="1:72" s="13" customFormat="1" ht="17.25" thickBot="1" x14ac:dyDescent="0.35">
      <c r="B979" s="20"/>
      <c r="D979" s="14">
        <v>1</v>
      </c>
      <c r="E979" s="14">
        <v>1</v>
      </c>
      <c r="F979" s="19">
        <v>1</v>
      </c>
      <c r="G979" s="15">
        <f t="shared" ref="G979:H979" si="3866">G978</f>
        <v>100</v>
      </c>
      <c r="H979" s="15">
        <f t="shared" si="3866"/>
        <v>100</v>
      </c>
      <c r="I979" s="15">
        <v>2500</v>
      </c>
      <c r="J979" s="15">
        <v>25</v>
      </c>
      <c r="K979" s="15">
        <v>25</v>
      </c>
      <c r="L979" s="16"/>
      <c r="M979" s="15">
        <f t="shared" ref="M979:V979" si="3867">M978</f>
        <v>100</v>
      </c>
      <c r="N979" s="15">
        <f t="shared" si="3867"/>
        <v>0</v>
      </c>
      <c r="O979" s="15">
        <f t="shared" si="3867"/>
        <v>0</v>
      </c>
      <c r="P979" s="15">
        <v>100</v>
      </c>
      <c r="Q979" s="15">
        <f t="shared" si="3867"/>
        <v>0</v>
      </c>
      <c r="R979" s="15">
        <f t="shared" si="3867"/>
        <v>0</v>
      </c>
      <c r="S979" s="15">
        <f t="shared" si="3867"/>
        <v>0</v>
      </c>
      <c r="T979" s="15">
        <f t="shared" si="3867"/>
        <v>150</v>
      </c>
      <c r="U979" s="15">
        <f t="shared" si="3867"/>
        <v>0</v>
      </c>
      <c r="V979" s="15">
        <f t="shared" si="3867"/>
        <v>0</v>
      </c>
      <c r="W979" s="16"/>
      <c r="X979" s="15">
        <f t="shared" ref="X979:AI979" si="3868">X978</f>
        <v>100</v>
      </c>
      <c r="Y979" s="15">
        <f t="shared" si="3868"/>
        <v>0</v>
      </c>
      <c r="Z979" s="15">
        <f t="shared" si="3868"/>
        <v>0</v>
      </c>
      <c r="AA979" s="15">
        <v>100</v>
      </c>
      <c r="AB979" s="15">
        <f t="shared" si="3868"/>
        <v>0</v>
      </c>
      <c r="AC979" s="15">
        <f t="shared" si="3868"/>
        <v>0</v>
      </c>
      <c r="AD979" s="15">
        <f t="shared" si="3868"/>
        <v>0</v>
      </c>
      <c r="AE979" s="15">
        <f t="shared" si="3868"/>
        <v>150</v>
      </c>
      <c r="AF979" s="15">
        <f t="shared" si="3868"/>
        <v>0</v>
      </c>
      <c r="AG979" s="15">
        <f t="shared" si="3868"/>
        <v>0</v>
      </c>
      <c r="AH979" s="15">
        <f t="shared" si="3868"/>
        <v>0</v>
      </c>
      <c r="AI979" s="15">
        <f t="shared" si="3868"/>
        <v>0</v>
      </c>
      <c r="AJ979" s="17"/>
      <c r="AK979" s="15">
        <f>AK978</f>
        <v>0</v>
      </c>
      <c r="AL979" s="15">
        <f>AL978</f>
        <v>0</v>
      </c>
      <c r="AM979" s="17"/>
      <c r="AN979" s="15">
        <f t="shared" ref="AN979:AX979" si="3869">AN978</f>
        <v>0</v>
      </c>
      <c r="AO979" s="15">
        <f t="shared" si="3869"/>
        <v>0</v>
      </c>
      <c r="AP979" s="15">
        <f t="shared" si="3869"/>
        <v>0</v>
      </c>
      <c r="AQ979" s="15">
        <f t="shared" si="3869"/>
        <v>0</v>
      </c>
      <c r="AR979" s="15">
        <f t="shared" si="3869"/>
        <v>0</v>
      </c>
      <c r="AS979" s="15">
        <f t="shared" si="3869"/>
        <v>0</v>
      </c>
      <c r="AT979" s="15">
        <f t="shared" si="3869"/>
        <v>0</v>
      </c>
      <c r="AU979" s="15">
        <f t="shared" si="3869"/>
        <v>0</v>
      </c>
      <c r="AV979" s="15">
        <f t="shared" si="3869"/>
        <v>0</v>
      </c>
      <c r="AW979" s="15">
        <f t="shared" si="3869"/>
        <v>0</v>
      </c>
      <c r="AX979" s="15">
        <f t="shared" si="3869"/>
        <v>0</v>
      </c>
      <c r="AY979" s="17"/>
      <c r="AZ979" s="15">
        <f t="shared" si="3824"/>
        <v>6000</v>
      </c>
      <c r="BA979" s="15">
        <f t="shared" si="3825"/>
        <v>6000</v>
      </c>
      <c r="BB979" s="15">
        <v>0</v>
      </c>
      <c r="BC979" s="15">
        <f t="shared" si="3826"/>
        <v>0</v>
      </c>
      <c r="BD979" s="15">
        <f t="shared" si="3827"/>
        <v>0</v>
      </c>
      <c r="BE979" s="15">
        <f t="shared" si="3827"/>
        <v>250</v>
      </c>
      <c r="BF979" s="17"/>
      <c r="BG979" s="15">
        <f t="shared" si="3828"/>
        <v>1000</v>
      </c>
      <c r="BH979" s="15">
        <f t="shared" si="3829"/>
        <v>2500</v>
      </c>
      <c r="BI979" s="17"/>
      <c r="BJ979" s="22">
        <f>G979/G978</f>
        <v>1</v>
      </c>
      <c r="BK979" s="65">
        <f>BK978</f>
        <v>0</v>
      </c>
      <c r="BL979" s="65">
        <f>BL978</f>
        <v>0</v>
      </c>
      <c r="BM979" s="6">
        <f t="shared" si="3656"/>
        <v>118.25000000000001</v>
      </c>
      <c r="BN979" s="8">
        <f t="shared" si="3657"/>
        <v>149.0819326565707</v>
      </c>
      <c r="BO979" s="12">
        <f t="shared" si="3556"/>
        <v>132.77401303206696</v>
      </c>
      <c r="BP979" s="50">
        <f>(1-'#Constant'!$A$3)/($J979*'#Constant'!$B$3/'#Constant'!$C$3^($D979-1)+1)+'#Constant'!$A$3</f>
        <v>0.93162790697674425</v>
      </c>
      <c r="BQ979" s="4">
        <f t="shared" si="3658"/>
        <v>149.0819326565707</v>
      </c>
      <c r="BR979" s="50">
        <f>(1-'#Constant'!$A$3)/($K979*'#Constant'!$B$3/'#Constant'!$C$3^($D979-1)+1)+'#Constant'!$A$3</f>
        <v>0.93162790697674425</v>
      </c>
      <c r="BS979" s="4">
        <f t="shared" si="3659"/>
        <v>149.0819326565707</v>
      </c>
      <c r="BT979"/>
    </row>
    <row r="980" spans="1:72" x14ac:dyDescent="0.3">
      <c r="A980">
        <v>18102</v>
      </c>
      <c r="B980" s="18" t="str">
        <f>VLOOKUP(CONCATENATE("CREATURE_NAME_",A980),[1]Localization_Hero!$A:$E,2,FALSE)</f>
        <v>얼음 맹독 네펜데스</v>
      </c>
      <c r="C980" t="s">
        <v>77</v>
      </c>
      <c r="D980">
        <v>1</v>
      </c>
      <c r="E980">
        <v>1</v>
      </c>
      <c r="F980" s="18">
        <v>1</v>
      </c>
      <c r="G980" s="10">
        <v>100</v>
      </c>
      <c r="H980" s="10">
        <v>100</v>
      </c>
      <c r="I980" s="10">
        <v>2500</v>
      </c>
      <c r="J980" s="10">
        <v>25</v>
      </c>
      <c r="K980" s="10">
        <v>25</v>
      </c>
      <c r="L980" s="2"/>
      <c r="M980" s="10">
        <v>100</v>
      </c>
      <c r="N980" s="10">
        <v>0</v>
      </c>
      <c r="O980" s="10">
        <v>0</v>
      </c>
      <c r="P980" s="10">
        <v>100</v>
      </c>
      <c r="Q980" s="10">
        <v>0</v>
      </c>
      <c r="R980" s="10">
        <v>0</v>
      </c>
      <c r="S980" s="10">
        <v>0</v>
      </c>
      <c r="T980" s="10">
        <v>150</v>
      </c>
      <c r="U980" s="10">
        <v>0</v>
      </c>
      <c r="V980" s="10">
        <v>0</v>
      </c>
      <c r="W980" s="2"/>
      <c r="X980" s="10">
        <v>100</v>
      </c>
      <c r="Y980" s="10">
        <v>0</v>
      </c>
      <c r="Z980" s="10">
        <v>0</v>
      </c>
      <c r="AA980" s="10">
        <v>100</v>
      </c>
      <c r="AB980" s="10">
        <v>0</v>
      </c>
      <c r="AC980" s="10">
        <v>0</v>
      </c>
      <c r="AD980" s="10">
        <v>0</v>
      </c>
      <c r="AE980" s="10">
        <v>150</v>
      </c>
      <c r="AF980" s="10">
        <v>0</v>
      </c>
      <c r="AG980" s="10">
        <v>0</v>
      </c>
      <c r="AH980" s="10">
        <v>0</v>
      </c>
      <c r="AI980" s="10">
        <v>0</v>
      </c>
      <c r="AJ980" s="3"/>
      <c r="AK980" s="10">
        <v>0</v>
      </c>
      <c r="AL980" s="10">
        <v>0</v>
      </c>
      <c r="AM980" s="3"/>
      <c r="AN980" s="10">
        <v>0</v>
      </c>
      <c r="AO980" s="10">
        <v>0</v>
      </c>
      <c r="AP980" s="10">
        <v>0</v>
      </c>
      <c r="AQ980" s="10">
        <v>0</v>
      </c>
      <c r="AR980" s="10">
        <v>0</v>
      </c>
      <c r="AS980" s="10">
        <v>0</v>
      </c>
      <c r="AT980" s="10">
        <v>0</v>
      </c>
      <c r="AU980" s="10">
        <v>0</v>
      </c>
      <c r="AV980" s="10">
        <v>0</v>
      </c>
      <c r="AW980" s="10">
        <v>0</v>
      </c>
      <c r="AX980" s="10">
        <v>0</v>
      </c>
      <c r="AY980" s="3"/>
      <c r="AZ980" s="10">
        <v>6000</v>
      </c>
      <c r="BA980" s="10">
        <v>6000</v>
      </c>
      <c r="BB980" s="10">
        <v>0</v>
      </c>
      <c r="BC980" s="10">
        <v>0</v>
      </c>
      <c r="BD980" s="10">
        <v>0</v>
      </c>
      <c r="BE980" s="10">
        <v>250</v>
      </c>
      <c r="BF980" s="3"/>
      <c r="BG980" s="10">
        <v>1000</v>
      </c>
      <c r="BH980" s="10">
        <v>2500</v>
      </c>
      <c r="BI980" s="3"/>
      <c r="BJ980" s="21">
        <v>1</v>
      </c>
      <c r="BK980" s="65">
        <v>0</v>
      </c>
      <c r="BL980" s="65">
        <v>0</v>
      </c>
      <c r="BM980" s="6">
        <f t="shared" si="3656"/>
        <v>118.25000000000001</v>
      </c>
      <c r="BN980" s="8">
        <f t="shared" si="3657"/>
        <v>149.0819326565707</v>
      </c>
      <c r="BO980" s="12">
        <f t="shared" ref="BO980:BO981" si="3870">SQRT(BM980*BN980)</f>
        <v>132.77401303206696</v>
      </c>
      <c r="BP980" s="50">
        <f>(1-'#Constant'!$A$3)/($J980*'#Constant'!$B$3/'#Constant'!$C$3^($D980-1)+1)+'#Constant'!$A$3</f>
        <v>0.93162790697674425</v>
      </c>
      <c r="BQ980" s="4">
        <f t="shared" si="3658"/>
        <v>149.0819326565707</v>
      </c>
      <c r="BR980" s="50">
        <f>(1-'#Constant'!$A$3)/($K980*'#Constant'!$B$3/'#Constant'!$C$3^($D980-1)+1)+'#Constant'!$A$3</f>
        <v>0.93162790697674425</v>
      </c>
      <c r="BS980" s="4">
        <f t="shared" si="3659"/>
        <v>149.0819326565707</v>
      </c>
      <c r="BT980">
        <f>BO980/$BO$4*100</f>
        <v>100.91327609170268</v>
      </c>
    </row>
    <row r="981" spans="1:72" s="13" customFormat="1" ht="17.25" thickBot="1" x14ac:dyDescent="0.35">
      <c r="B981" s="20"/>
      <c r="D981" s="14">
        <v>1</v>
      </c>
      <c r="E981" s="14">
        <v>1</v>
      </c>
      <c r="F981" s="19">
        <v>1</v>
      </c>
      <c r="G981" s="15">
        <f t="shared" ref="G981:H981" si="3871">G980</f>
        <v>100</v>
      </c>
      <c r="H981" s="15">
        <f t="shared" si="3871"/>
        <v>100</v>
      </c>
      <c r="I981" s="15">
        <v>2500</v>
      </c>
      <c r="J981" s="15">
        <v>25</v>
      </c>
      <c r="K981" s="15">
        <v>25</v>
      </c>
      <c r="L981" s="16"/>
      <c r="M981" s="15">
        <f t="shared" ref="M981:O981" si="3872">M980</f>
        <v>100</v>
      </c>
      <c r="N981" s="15">
        <f t="shared" si="3872"/>
        <v>0</v>
      </c>
      <c r="O981" s="15">
        <f t="shared" si="3872"/>
        <v>0</v>
      </c>
      <c r="P981" s="15">
        <v>100</v>
      </c>
      <c r="Q981" s="15">
        <f t="shared" ref="Q981:V981" si="3873">Q980</f>
        <v>0</v>
      </c>
      <c r="R981" s="15">
        <f t="shared" si="3873"/>
        <v>0</v>
      </c>
      <c r="S981" s="15">
        <f t="shared" si="3873"/>
        <v>0</v>
      </c>
      <c r="T981" s="15">
        <f t="shared" si="3873"/>
        <v>150</v>
      </c>
      <c r="U981" s="15">
        <f t="shared" si="3873"/>
        <v>0</v>
      </c>
      <c r="V981" s="15">
        <f t="shared" si="3873"/>
        <v>0</v>
      </c>
      <c r="W981" s="16"/>
      <c r="X981" s="15">
        <f t="shared" ref="X981:Z981" si="3874">X980</f>
        <v>100</v>
      </c>
      <c r="Y981" s="15">
        <f t="shared" si="3874"/>
        <v>0</v>
      </c>
      <c r="Z981" s="15">
        <f t="shared" si="3874"/>
        <v>0</v>
      </c>
      <c r="AA981" s="15">
        <v>100</v>
      </c>
      <c r="AB981" s="15">
        <f t="shared" ref="AB981:AI981" si="3875">AB980</f>
        <v>0</v>
      </c>
      <c r="AC981" s="15">
        <f t="shared" si="3875"/>
        <v>0</v>
      </c>
      <c r="AD981" s="15">
        <f t="shared" si="3875"/>
        <v>0</v>
      </c>
      <c r="AE981" s="15">
        <f t="shared" si="3875"/>
        <v>150</v>
      </c>
      <c r="AF981" s="15">
        <f t="shared" si="3875"/>
        <v>0</v>
      </c>
      <c r="AG981" s="15">
        <f t="shared" si="3875"/>
        <v>0</v>
      </c>
      <c r="AH981" s="15">
        <f t="shared" si="3875"/>
        <v>0</v>
      </c>
      <c r="AI981" s="15">
        <f t="shared" si="3875"/>
        <v>0</v>
      </c>
      <c r="AJ981" s="17"/>
      <c r="AK981" s="15">
        <f>AK980</f>
        <v>0</v>
      </c>
      <c r="AL981" s="15">
        <f>AL980</f>
        <v>0</v>
      </c>
      <c r="AM981" s="17"/>
      <c r="AN981" s="15">
        <f t="shared" ref="AN981:AX981" si="3876">AN980</f>
        <v>0</v>
      </c>
      <c r="AO981" s="15">
        <f t="shared" si="3876"/>
        <v>0</v>
      </c>
      <c r="AP981" s="15">
        <f t="shared" si="3876"/>
        <v>0</v>
      </c>
      <c r="AQ981" s="15">
        <f t="shared" si="3876"/>
        <v>0</v>
      </c>
      <c r="AR981" s="15">
        <f t="shared" si="3876"/>
        <v>0</v>
      </c>
      <c r="AS981" s="15">
        <f t="shared" si="3876"/>
        <v>0</v>
      </c>
      <c r="AT981" s="15">
        <f t="shared" si="3876"/>
        <v>0</v>
      </c>
      <c r="AU981" s="15">
        <f t="shared" si="3876"/>
        <v>0</v>
      </c>
      <c r="AV981" s="15">
        <f t="shared" si="3876"/>
        <v>0</v>
      </c>
      <c r="AW981" s="15">
        <f t="shared" si="3876"/>
        <v>0</v>
      </c>
      <c r="AX981" s="15">
        <f t="shared" si="3876"/>
        <v>0</v>
      </c>
      <c r="AY981" s="17"/>
      <c r="AZ981" s="15">
        <f t="shared" si="3824"/>
        <v>6000</v>
      </c>
      <c r="BA981" s="15">
        <f t="shared" si="3825"/>
        <v>6000</v>
      </c>
      <c r="BB981" s="15">
        <v>0</v>
      </c>
      <c r="BC981" s="15">
        <f t="shared" ref="BC981:BE981" si="3877">BC980</f>
        <v>0</v>
      </c>
      <c r="BD981" s="15">
        <f t="shared" si="3877"/>
        <v>0</v>
      </c>
      <c r="BE981" s="15">
        <f t="shared" si="3877"/>
        <v>250</v>
      </c>
      <c r="BF981" s="17"/>
      <c r="BG981" s="15">
        <f t="shared" si="3828"/>
        <v>1000</v>
      </c>
      <c r="BH981" s="15">
        <f t="shared" si="3829"/>
        <v>2500</v>
      </c>
      <c r="BI981" s="17"/>
      <c r="BJ981" s="22">
        <f>G981/G980</f>
        <v>1</v>
      </c>
      <c r="BK981" s="65">
        <f t="shared" ref="BK981:BL981" si="3878">BK980</f>
        <v>0</v>
      </c>
      <c r="BL981" s="65">
        <f t="shared" si="3878"/>
        <v>0</v>
      </c>
      <c r="BM981" s="6">
        <f t="shared" si="3656"/>
        <v>118.25000000000001</v>
      </c>
      <c r="BN981" s="8">
        <f t="shared" si="3657"/>
        <v>149.0819326565707</v>
      </c>
      <c r="BO981" s="12">
        <f t="shared" si="3870"/>
        <v>132.77401303206696</v>
      </c>
      <c r="BP981" s="50">
        <f>(1-'#Constant'!$A$3)/($J981*'#Constant'!$B$3/'#Constant'!$C$3^($D981-1)+1)+'#Constant'!$A$3</f>
        <v>0.93162790697674425</v>
      </c>
      <c r="BQ981" s="4">
        <f t="shared" si="3658"/>
        <v>149.0819326565707</v>
      </c>
      <c r="BR981" s="50">
        <f>(1-'#Constant'!$A$3)/($K981*'#Constant'!$B$3/'#Constant'!$C$3^($D981-1)+1)+'#Constant'!$A$3</f>
        <v>0.93162790697674425</v>
      </c>
      <c r="BS981" s="4">
        <f t="shared" si="3659"/>
        <v>149.0819326565707</v>
      </c>
      <c r="BT981"/>
    </row>
    <row r="982" spans="1:72" x14ac:dyDescent="0.3">
      <c r="A982">
        <v>19001</v>
      </c>
      <c r="B982" s="18" t="str">
        <f>VLOOKUP(CONCATENATE("CREATURE_NAME_",A982),[1]Localization_Hero!$A:$E,2,FALSE)</f>
        <v>식물 토터스</v>
      </c>
      <c r="C982" t="s">
        <v>81</v>
      </c>
      <c r="D982">
        <v>1</v>
      </c>
      <c r="E982">
        <v>1</v>
      </c>
      <c r="F982" s="18">
        <v>1</v>
      </c>
      <c r="G982" s="10">
        <v>100</v>
      </c>
      <c r="H982" s="10">
        <v>100</v>
      </c>
      <c r="I982" s="10">
        <v>2500</v>
      </c>
      <c r="J982" s="10">
        <v>25</v>
      </c>
      <c r="K982" s="10">
        <v>25</v>
      </c>
      <c r="L982" s="2"/>
      <c r="M982" s="10">
        <v>100</v>
      </c>
      <c r="N982" s="10">
        <v>0</v>
      </c>
      <c r="O982" s="10">
        <v>0</v>
      </c>
      <c r="P982" s="10">
        <v>100</v>
      </c>
      <c r="Q982" s="10">
        <v>0</v>
      </c>
      <c r="R982" s="10">
        <v>0</v>
      </c>
      <c r="S982" s="10">
        <v>0</v>
      </c>
      <c r="T982" s="10">
        <v>150</v>
      </c>
      <c r="U982" s="10">
        <v>0</v>
      </c>
      <c r="V982" s="10">
        <v>0</v>
      </c>
      <c r="W982" s="2"/>
      <c r="X982" s="10">
        <v>100</v>
      </c>
      <c r="Y982" s="10">
        <v>0</v>
      </c>
      <c r="Z982" s="10">
        <v>0</v>
      </c>
      <c r="AA982" s="10">
        <v>100</v>
      </c>
      <c r="AB982" s="10">
        <v>0</v>
      </c>
      <c r="AC982" s="10">
        <v>0</v>
      </c>
      <c r="AD982" s="10">
        <v>0</v>
      </c>
      <c r="AE982" s="10">
        <v>150</v>
      </c>
      <c r="AF982" s="10">
        <v>0</v>
      </c>
      <c r="AG982" s="10">
        <v>0</v>
      </c>
      <c r="AH982" s="10">
        <v>0</v>
      </c>
      <c r="AI982" s="10">
        <v>0</v>
      </c>
      <c r="AJ982" s="3"/>
      <c r="AK982" s="10">
        <v>0</v>
      </c>
      <c r="AL982" s="10">
        <v>0</v>
      </c>
      <c r="AM982" s="3"/>
      <c r="AN982" s="10">
        <v>0</v>
      </c>
      <c r="AO982" s="10">
        <v>0</v>
      </c>
      <c r="AP982" s="10">
        <v>0</v>
      </c>
      <c r="AQ982" s="10">
        <v>0</v>
      </c>
      <c r="AR982" s="10">
        <v>0</v>
      </c>
      <c r="AS982" s="10">
        <v>0</v>
      </c>
      <c r="AT982" s="10">
        <v>0</v>
      </c>
      <c r="AU982" s="10">
        <v>0</v>
      </c>
      <c r="AV982" s="10">
        <v>0</v>
      </c>
      <c r="AW982" s="10">
        <v>0</v>
      </c>
      <c r="AX982" s="10">
        <v>0</v>
      </c>
      <c r="AY982" s="3"/>
      <c r="AZ982" s="10">
        <v>6000</v>
      </c>
      <c r="BA982" s="10">
        <v>6000</v>
      </c>
      <c r="BB982" s="10">
        <v>0</v>
      </c>
      <c r="BC982" s="10">
        <v>0</v>
      </c>
      <c r="BD982" s="10">
        <v>0</v>
      </c>
      <c r="BE982" s="10">
        <v>250</v>
      </c>
      <c r="BF982" s="3"/>
      <c r="BG982" s="10">
        <v>1000</v>
      </c>
      <c r="BH982" s="10">
        <v>1000</v>
      </c>
      <c r="BI982" s="3"/>
      <c r="BJ982" s="21">
        <v>1</v>
      </c>
      <c r="BK982" s="65">
        <v>0</v>
      </c>
      <c r="BL982" s="65">
        <v>0</v>
      </c>
      <c r="BM982" s="6">
        <f t="shared" si="3656"/>
        <v>118.25000000000001</v>
      </c>
      <c r="BN982" s="8">
        <f t="shared" si="3657"/>
        <v>149.0819326565707</v>
      </c>
      <c r="BO982" s="12">
        <f t="shared" si="3556"/>
        <v>132.77401303206696</v>
      </c>
      <c r="BP982" s="50">
        <f>(1-'#Constant'!$A$3)/($J982*'#Constant'!$B$3/'#Constant'!$C$3^($D982-1)+1)+'#Constant'!$A$3</f>
        <v>0.93162790697674425</v>
      </c>
      <c r="BQ982" s="4">
        <f t="shared" si="3658"/>
        <v>149.0819326565707</v>
      </c>
      <c r="BR982" s="50">
        <f>(1-'#Constant'!$A$3)/($K982*'#Constant'!$B$3/'#Constant'!$C$3^($D982-1)+1)+'#Constant'!$A$3</f>
        <v>0.93162790697674425</v>
      </c>
      <c r="BS982" s="4">
        <f t="shared" si="3659"/>
        <v>149.0819326565707</v>
      </c>
      <c r="BT982">
        <f>BO982/$BO$4*100</f>
        <v>100.91327609170268</v>
      </c>
    </row>
    <row r="983" spans="1:72" s="13" customFormat="1" ht="17.25" thickBot="1" x14ac:dyDescent="0.35">
      <c r="B983" s="20"/>
      <c r="D983" s="14">
        <v>1</v>
      </c>
      <c r="E983" s="14">
        <v>1</v>
      </c>
      <c r="F983" s="19">
        <v>1</v>
      </c>
      <c r="G983" s="15">
        <f t="shared" ref="G983:H983" si="3879">G982</f>
        <v>100</v>
      </c>
      <c r="H983" s="15">
        <f t="shared" si="3879"/>
        <v>100</v>
      </c>
      <c r="I983" s="15">
        <v>2500</v>
      </c>
      <c r="J983" s="15">
        <v>25</v>
      </c>
      <c r="K983" s="15">
        <v>25</v>
      </c>
      <c r="L983" s="16"/>
      <c r="M983" s="15">
        <f t="shared" ref="M983:V983" si="3880">M982</f>
        <v>100</v>
      </c>
      <c r="N983" s="15">
        <f t="shared" si="3880"/>
        <v>0</v>
      </c>
      <c r="O983" s="15">
        <f t="shared" si="3880"/>
        <v>0</v>
      </c>
      <c r="P983" s="15">
        <v>100</v>
      </c>
      <c r="Q983" s="15">
        <f t="shared" si="3880"/>
        <v>0</v>
      </c>
      <c r="R983" s="15">
        <f t="shared" si="3880"/>
        <v>0</v>
      </c>
      <c r="S983" s="15">
        <f t="shared" si="3880"/>
        <v>0</v>
      </c>
      <c r="T983" s="15">
        <f t="shared" si="3880"/>
        <v>150</v>
      </c>
      <c r="U983" s="15">
        <f t="shared" si="3880"/>
        <v>0</v>
      </c>
      <c r="V983" s="15">
        <f t="shared" si="3880"/>
        <v>0</v>
      </c>
      <c r="W983" s="16"/>
      <c r="X983" s="15">
        <f t="shared" ref="X983:AI983" si="3881">X982</f>
        <v>100</v>
      </c>
      <c r="Y983" s="15">
        <f t="shared" si="3881"/>
        <v>0</v>
      </c>
      <c r="Z983" s="15">
        <f t="shared" si="3881"/>
        <v>0</v>
      </c>
      <c r="AA983" s="15">
        <v>100</v>
      </c>
      <c r="AB983" s="15">
        <f t="shared" si="3881"/>
        <v>0</v>
      </c>
      <c r="AC983" s="15">
        <f t="shared" si="3881"/>
        <v>0</v>
      </c>
      <c r="AD983" s="15">
        <f t="shared" si="3881"/>
        <v>0</v>
      </c>
      <c r="AE983" s="15">
        <f t="shared" si="3881"/>
        <v>150</v>
      </c>
      <c r="AF983" s="15">
        <f t="shared" si="3881"/>
        <v>0</v>
      </c>
      <c r="AG983" s="15">
        <f t="shared" si="3881"/>
        <v>0</v>
      </c>
      <c r="AH983" s="15">
        <f t="shared" si="3881"/>
        <v>0</v>
      </c>
      <c r="AI983" s="15">
        <f t="shared" si="3881"/>
        <v>0</v>
      </c>
      <c r="AJ983" s="17"/>
      <c r="AK983" s="15">
        <f>AK982</f>
        <v>0</v>
      </c>
      <c r="AL983" s="15">
        <f>AL982</f>
        <v>0</v>
      </c>
      <c r="AM983" s="17"/>
      <c r="AN983" s="15">
        <f t="shared" ref="AN983:AX983" si="3882">AN982</f>
        <v>0</v>
      </c>
      <c r="AO983" s="15">
        <f t="shared" si="3882"/>
        <v>0</v>
      </c>
      <c r="AP983" s="15">
        <f t="shared" si="3882"/>
        <v>0</v>
      </c>
      <c r="AQ983" s="15">
        <f t="shared" si="3882"/>
        <v>0</v>
      </c>
      <c r="AR983" s="15">
        <f t="shared" si="3882"/>
        <v>0</v>
      </c>
      <c r="AS983" s="15">
        <f t="shared" si="3882"/>
        <v>0</v>
      </c>
      <c r="AT983" s="15">
        <f t="shared" si="3882"/>
        <v>0</v>
      </c>
      <c r="AU983" s="15">
        <f t="shared" si="3882"/>
        <v>0</v>
      </c>
      <c r="AV983" s="15">
        <f t="shared" si="3882"/>
        <v>0</v>
      </c>
      <c r="AW983" s="15">
        <f t="shared" si="3882"/>
        <v>0</v>
      </c>
      <c r="AX983" s="15">
        <f t="shared" si="3882"/>
        <v>0</v>
      </c>
      <c r="AY983" s="17"/>
      <c r="AZ983" s="15">
        <f t="shared" ref="AZ983" si="3883">AZ982</f>
        <v>6000</v>
      </c>
      <c r="BA983" s="15">
        <f t="shared" ref="BA983" si="3884">BA982</f>
        <v>6000</v>
      </c>
      <c r="BB983" s="15">
        <v>0</v>
      </c>
      <c r="BC983" s="15">
        <f t="shared" ref="BC983" si="3885">BC982</f>
        <v>0</v>
      </c>
      <c r="BD983" s="15">
        <f t="shared" ref="BD983:BE983" si="3886">BD982</f>
        <v>0</v>
      </c>
      <c r="BE983" s="15">
        <f t="shared" si="3886"/>
        <v>250</v>
      </c>
      <c r="BF983" s="17"/>
      <c r="BG983" s="15">
        <f t="shared" ref="BG983" si="3887">BG982</f>
        <v>1000</v>
      </c>
      <c r="BH983" s="15">
        <f t="shared" ref="BH983" si="3888">BH982</f>
        <v>1000</v>
      </c>
      <c r="BI983" s="17"/>
      <c r="BJ983" s="22">
        <f>G983/G982</f>
        <v>1</v>
      </c>
      <c r="BK983" s="65">
        <f t="shared" ref="BK983:BL983" si="3889">BK982</f>
        <v>0</v>
      </c>
      <c r="BL983" s="65">
        <f t="shared" si="3889"/>
        <v>0</v>
      </c>
      <c r="BM983" s="6">
        <f t="shared" si="3656"/>
        <v>118.25000000000001</v>
      </c>
      <c r="BN983" s="8">
        <f t="shared" si="3657"/>
        <v>149.0819326565707</v>
      </c>
      <c r="BO983" s="12">
        <f t="shared" si="3556"/>
        <v>132.77401303206696</v>
      </c>
      <c r="BP983" s="50">
        <f>(1-'#Constant'!$A$3)/($J983*'#Constant'!$B$3/'#Constant'!$C$3^($D983-1)+1)+'#Constant'!$A$3</f>
        <v>0.93162790697674425</v>
      </c>
      <c r="BQ983" s="4">
        <f t="shared" si="3658"/>
        <v>149.0819326565707</v>
      </c>
      <c r="BR983" s="50">
        <f>(1-'#Constant'!$A$3)/($K983*'#Constant'!$B$3/'#Constant'!$C$3^($D983-1)+1)+'#Constant'!$A$3</f>
        <v>0.93162790697674425</v>
      </c>
      <c r="BS983" s="4">
        <f t="shared" si="3659"/>
        <v>149.0819326565707</v>
      </c>
      <c r="BT983"/>
    </row>
    <row r="984" spans="1:72" x14ac:dyDescent="0.3">
      <c r="A984">
        <v>19002</v>
      </c>
      <c r="B984" s="18" t="str">
        <f>VLOOKUP(CONCATENATE("CREATURE_NAME_",A984),[1]Localization_Hero!$A:$E,2,FALSE)</f>
        <v>광석 토터스</v>
      </c>
      <c r="C984" t="s">
        <v>81</v>
      </c>
      <c r="D984">
        <v>1</v>
      </c>
      <c r="E984">
        <v>1</v>
      </c>
      <c r="F984" s="18">
        <v>1</v>
      </c>
      <c r="G984" s="10">
        <v>100</v>
      </c>
      <c r="H984" s="10">
        <v>100</v>
      </c>
      <c r="I984" s="10">
        <v>2500</v>
      </c>
      <c r="J984" s="10">
        <v>25</v>
      </c>
      <c r="K984" s="10">
        <v>25</v>
      </c>
      <c r="L984" s="2"/>
      <c r="M984" s="10">
        <v>100</v>
      </c>
      <c r="N984" s="10">
        <v>0</v>
      </c>
      <c r="O984" s="10">
        <v>0</v>
      </c>
      <c r="P984" s="10">
        <v>100</v>
      </c>
      <c r="Q984" s="10">
        <v>0</v>
      </c>
      <c r="R984" s="10">
        <v>0</v>
      </c>
      <c r="S984" s="10">
        <v>0</v>
      </c>
      <c r="T984" s="10">
        <v>150</v>
      </c>
      <c r="U984" s="10">
        <v>0</v>
      </c>
      <c r="V984" s="10">
        <v>0</v>
      </c>
      <c r="W984" s="2"/>
      <c r="X984" s="10">
        <v>100</v>
      </c>
      <c r="Y984" s="10">
        <v>0</v>
      </c>
      <c r="Z984" s="10">
        <v>0</v>
      </c>
      <c r="AA984" s="10">
        <v>100</v>
      </c>
      <c r="AB984" s="10">
        <v>0</v>
      </c>
      <c r="AC984" s="10">
        <v>0</v>
      </c>
      <c r="AD984" s="10">
        <v>0</v>
      </c>
      <c r="AE984" s="10">
        <v>150</v>
      </c>
      <c r="AF984" s="10">
        <v>0</v>
      </c>
      <c r="AG984" s="10">
        <v>0</v>
      </c>
      <c r="AH984" s="10">
        <v>0</v>
      </c>
      <c r="AI984" s="10">
        <v>0</v>
      </c>
      <c r="AJ984" s="3"/>
      <c r="AK984" s="10">
        <v>0</v>
      </c>
      <c r="AL984" s="10">
        <v>0</v>
      </c>
      <c r="AM984" s="3"/>
      <c r="AN984" s="10">
        <v>0</v>
      </c>
      <c r="AO984" s="10">
        <v>0</v>
      </c>
      <c r="AP984" s="10">
        <v>0</v>
      </c>
      <c r="AQ984" s="10">
        <v>0</v>
      </c>
      <c r="AR984" s="10">
        <v>0</v>
      </c>
      <c r="AS984" s="10">
        <v>0</v>
      </c>
      <c r="AT984" s="10">
        <v>0</v>
      </c>
      <c r="AU984" s="10">
        <v>0</v>
      </c>
      <c r="AV984" s="10">
        <v>0</v>
      </c>
      <c r="AW984" s="10">
        <v>0</v>
      </c>
      <c r="AX984" s="10">
        <v>0</v>
      </c>
      <c r="AY984" s="3"/>
      <c r="AZ984" s="10">
        <v>6000</v>
      </c>
      <c r="BA984" s="10">
        <v>6000</v>
      </c>
      <c r="BB984" s="10">
        <v>0</v>
      </c>
      <c r="BC984" s="10">
        <v>0</v>
      </c>
      <c r="BD984" s="10">
        <v>0</v>
      </c>
      <c r="BE984" s="10">
        <v>250</v>
      </c>
      <c r="BF984" s="3"/>
      <c r="BG984" s="10">
        <v>1000</v>
      </c>
      <c r="BH984" s="10">
        <v>1000</v>
      </c>
      <c r="BI984" s="3"/>
      <c r="BJ984" s="21">
        <v>1</v>
      </c>
      <c r="BK984" s="65">
        <v>0</v>
      </c>
      <c r="BL984" s="65">
        <v>0</v>
      </c>
      <c r="BM984" s="6">
        <f t="shared" si="3656"/>
        <v>118.25000000000001</v>
      </c>
      <c r="BN984" s="8">
        <f t="shared" si="3657"/>
        <v>149.0819326565707</v>
      </c>
      <c r="BO984" s="12">
        <f t="shared" si="3556"/>
        <v>132.77401303206696</v>
      </c>
      <c r="BP984" s="50">
        <f>(1-'#Constant'!$A$3)/($J984*'#Constant'!$B$3/'#Constant'!$C$3^($D984-1)+1)+'#Constant'!$A$3</f>
        <v>0.93162790697674425</v>
      </c>
      <c r="BQ984" s="4">
        <f t="shared" si="3658"/>
        <v>149.0819326565707</v>
      </c>
      <c r="BR984" s="50">
        <f>(1-'#Constant'!$A$3)/($K984*'#Constant'!$B$3/'#Constant'!$C$3^($D984-1)+1)+'#Constant'!$A$3</f>
        <v>0.93162790697674425</v>
      </c>
      <c r="BS984" s="4">
        <f t="shared" si="3659"/>
        <v>149.0819326565707</v>
      </c>
      <c r="BT984">
        <f>BO984/$BO$4*100</f>
        <v>100.91327609170268</v>
      </c>
    </row>
    <row r="985" spans="1:72" s="13" customFormat="1" ht="17.25" thickBot="1" x14ac:dyDescent="0.35">
      <c r="B985" s="20"/>
      <c r="D985" s="14">
        <v>1</v>
      </c>
      <c r="E985" s="14">
        <v>1</v>
      </c>
      <c r="F985" s="19">
        <v>1</v>
      </c>
      <c r="G985" s="15">
        <f t="shared" ref="G985:H985" si="3890">G984</f>
        <v>100</v>
      </c>
      <c r="H985" s="15">
        <f t="shared" si="3890"/>
        <v>100</v>
      </c>
      <c r="I985" s="15">
        <v>2500</v>
      </c>
      <c r="J985" s="15">
        <v>25</v>
      </c>
      <c r="K985" s="15">
        <v>25</v>
      </c>
      <c r="L985" s="16"/>
      <c r="M985" s="15">
        <f t="shared" ref="M985:V985" si="3891">M984</f>
        <v>100</v>
      </c>
      <c r="N985" s="15">
        <f t="shared" si="3891"/>
        <v>0</v>
      </c>
      <c r="O985" s="15">
        <f t="shared" si="3891"/>
        <v>0</v>
      </c>
      <c r="P985" s="15">
        <v>100</v>
      </c>
      <c r="Q985" s="15">
        <f t="shared" si="3891"/>
        <v>0</v>
      </c>
      <c r="R985" s="15">
        <f t="shared" si="3891"/>
        <v>0</v>
      </c>
      <c r="S985" s="15">
        <f t="shared" si="3891"/>
        <v>0</v>
      </c>
      <c r="T985" s="15">
        <f t="shared" si="3891"/>
        <v>150</v>
      </c>
      <c r="U985" s="15">
        <f t="shared" si="3891"/>
        <v>0</v>
      </c>
      <c r="V985" s="15">
        <f t="shared" si="3891"/>
        <v>0</v>
      </c>
      <c r="W985" s="16"/>
      <c r="X985" s="15">
        <f t="shared" ref="X985:AI985" si="3892">X984</f>
        <v>100</v>
      </c>
      <c r="Y985" s="15">
        <f t="shared" si="3892"/>
        <v>0</v>
      </c>
      <c r="Z985" s="15">
        <f t="shared" si="3892"/>
        <v>0</v>
      </c>
      <c r="AA985" s="15">
        <v>100</v>
      </c>
      <c r="AB985" s="15">
        <f t="shared" si="3892"/>
        <v>0</v>
      </c>
      <c r="AC985" s="15">
        <f t="shared" si="3892"/>
        <v>0</v>
      </c>
      <c r="AD985" s="15">
        <f t="shared" si="3892"/>
        <v>0</v>
      </c>
      <c r="AE985" s="15">
        <f t="shared" si="3892"/>
        <v>150</v>
      </c>
      <c r="AF985" s="15">
        <f t="shared" si="3892"/>
        <v>0</v>
      </c>
      <c r="AG985" s="15">
        <f t="shared" si="3892"/>
        <v>0</v>
      </c>
      <c r="AH985" s="15">
        <f t="shared" si="3892"/>
        <v>0</v>
      </c>
      <c r="AI985" s="15">
        <f t="shared" si="3892"/>
        <v>0</v>
      </c>
      <c r="AJ985" s="17"/>
      <c r="AK985" s="15">
        <f>AK984</f>
        <v>0</v>
      </c>
      <c r="AL985" s="15">
        <f>AL984</f>
        <v>0</v>
      </c>
      <c r="AM985" s="17"/>
      <c r="AN985" s="15">
        <f t="shared" ref="AN985:AX985" si="3893">AN984</f>
        <v>0</v>
      </c>
      <c r="AO985" s="15">
        <f t="shared" si="3893"/>
        <v>0</v>
      </c>
      <c r="AP985" s="15">
        <f t="shared" si="3893"/>
        <v>0</v>
      </c>
      <c r="AQ985" s="15">
        <f t="shared" si="3893"/>
        <v>0</v>
      </c>
      <c r="AR985" s="15">
        <f t="shared" si="3893"/>
        <v>0</v>
      </c>
      <c r="AS985" s="15">
        <f t="shared" si="3893"/>
        <v>0</v>
      </c>
      <c r="AT985" s="15">
        <f t="shared" si="3893"/>
        <v>0</v>
      </c>
      <c r="AU985" s="15">
        <f t="shared" si="3893"/>
        <v>0</v>
      </c>
      <c r="AV985" s="15">
        <f t="shared" si="3893"/>
        <v>0</v>
      </c>
      <c r="AW985" s="15">
        <f t="shared" si="3893"/>
        <v>0</v>
      </c>
      <c r="AX985" s="15">
        <f t="shared" si="3893"/>
        <v>0</v>
      </c>
      <c r="AY985" s="17"/>
      <c r="AZ985" s="15">
        <f t="shared" ref="AZ985" si="3894">AZ984</f>
        <v>6000</v>
      </c>
      <c r="BA985" s="15">
        <f t="shared" ref="BA985" si="3895">BA984</f>
        <v>6000</v>
      </c>
      <c r="BB985" s="15">
        <v>0</v>
      </c>
      <c r="BC985" s="15">
        <f t="shared" ref="BC985" si="3896">BC984</f>
        <v>0</v>
      </c>
      <c r="BD985" s="15">
        <f t="shared" ref="BD985:BE985" si="3897">BD984</f>
        <v>0</v>
      </c>
      <c r="BE985" s="15">
        <f t="shared" si="3897"/>
        <v>250</v>
      </c>
      <c r="BF985" s="17"/>
      <c r="BG985" s="15">
        <f t="shared" ref="BG985" si="3898">BG984</f>
        <v>1000</v>
      </c>
      <c r="BH985" s="15">
        <f t="shared" ref="BH985" si="3899">BH984</f>
        <v>1000</v>
      </c>
      <c r="BI985" s="17"/>
      <c r="BJ985" s="22">
        <f>G985/G984</f>
        <v>1</v>
      </c>
      <c r="BK985" s="65">
        <f t="shared" ref="BK985:BL985" si="3900">BK984</f>
        <v>0</v>
      </c>
      <c r="BL985" s="65">
        <f t="shared" si="3900"/>
        <v>0</v>
      </c>
      <c r="BM985" s="6">
        <f t="shared" si="3656"/>
        <v>118.25000000000001</v>
      </c>
      <c r="BN985" s="8">
        <f t="shared" si="3657"/>
        <v>149.0819326565707</v>
      </c>
      <c r="BO985" s="12">
        <f t="shared" si="3556"/>
        <v>132.77401303206696</v>
      </c>
      <c r="BP985" s="50">
        <f>(1-'#Constant'!$A$3)/($J985*'#Constant'!$B$3/'#Constant'!$C$3^($D985-1)+1)+'#Constant'!$A$3</f>
        <v>0.93162790697674425</v>
      </c>
      <c r="BQ985" s="4">
        <f t="shared" si="3658"/>
        <v>149.0819326565707</v>
      </c>
      <c r="BR985" s="50">
        <f>(1-'#Constant'!$A$3)/($K985*'#Constant'!$B$3/'#Constant'!$C$3^($D985-1)+1)+'#Constant'!$A$3</f>
        <v>0.93162790697674425</v>
      </c>
      <c r="BS985" s="4">
        <f t="shared" si="3659"/>
        <v>149.0819326565707</v>
      </c>
      <c r="BT985"/>
    </row>
    <row r="986" spans="1:72" x14ac:dyDescent="0.3">
      <c r="A986">
        <v>19003</v>
      </c>
      <c r="B986" s="18" t="str">
        <f>VLOOKUP(CONCATENATE("CREATURE_NAME_",A986),[1]Localization_Hero!$A:$E,2,FALSE)</f>
        <v>보석 토터스</v>
      </c>
      <c r="C986" t="s">
        <v>81</v>
      </c>
      <c r="D986">
        <v>1</v>
      </c>
      <c r="E986">
        <v>1</v>
      </c>
      <c r="F986" s="18">
        <v>1</v>
      </c>
      <c r="G986" s="10">
        <v>100</v>
      </c>
      <c r="H986" s="10">
        <v>100</v>
      </c>
      <c r="I986" s="10">
        <v>2500</v>
      </c>
      <c r="J986" s="10">
        <v>25</v>
      </c>
      <c r="K986" s="10">
        <v>25</v>
      </c>
      <c r="L986" s="2"/>
      <c r="M986" s="10">
        <v>100</v>
      </c>
      <c r="N986" s="10">
        <v>0</v>
      </c>
      <c r="O986" s="10">
        <v>0</v>
      </c>
      <c r="P986" s="10">
        <v>100</v>
      </c>
      <c r="Q986" s="10">
        <v>0</v>
      </c>
      <c r="R986" s="10">
        <v>0</v>
      </c>
      <c r="S986" s="10">
        <v>0</v>
      </c>
      <c r="T986" s="10">
        <v>150</v>
      </c>
      <c r="U986" s="10">
        <v>0</v>
      </c>
      <c r="V986" s="10">
        <v>0</v>
      </c>
      <c r="W986" s="2"/>
      <c r="X986" s="10">
        <v>100</v>
      </c>
      <c r="Y986" s="10">
        <v>0</v>
      </c>
      <c r="Z986" s="10">
        <v>0</v>
      </c>
      <c r="AA986" s="10">
        <v>100</v>
      </c>
      <c r="AB986" s="10">
        <v>0</v>
      </c>
      <c r="AC986" s="10">
        <v>0</v>
      </c>
      <c r="AD986" s="10">
        <v>0</v>
      </c>
      <c r="AE986" s="10">
        <v>150</v>
      </c>
      <c r="AF986" s="10">
        <v>0</v>
      </c>
      <c r="AG986" s="10">
        <v>0</v>
      </c>
      <c r="AH986" s="10">
        <v>0</v>
      </c>
      <c r="AI986" s="10">
        <v>0</v>
      </c>
      <c r="AJ986" s="3"/>
      <c r="AK986" s="10">
        <v>0</v>
      </c>
      <c r="AL986" s="10">
        <v>0</v>
      </c>
      <c r="AM986" s="3"/>
      <c r="AN986" s="10">
        <v>0</v>
      </c>
      <c r="AO986" s="10">
        <v>0</v>
      </c>
      <c r="AP986" s="10">
        <v>0</v>
      </c>
      <c r="AQ986" s="10">
        <v>0</v>
      </c>
      <c r="AR986" s="10">
        <v>0</v>
      </c>
      <c r="AS986" s="10">
        <v>0</v>
      </c>
      <c r="AT986" s="10">
        <v>0</v>
      </c>
      <c r="AU986" s="10">
        <v>0</v>
      </c>
      <c r="AV986" s="10">
        <v>0</v>
      </c>
      <c r="AW986" s="10">
        <v>0</v>
      </c>
      <c r="AX986" s="10">
        <v>0</v>
      </c>
      <c r="AY986" s="3"/>
      <c r="AZ986" s="10">
        <v>6000</v>
      </c>
      <c r="BA986" s="10">
        <v>6000</v>
      </c>
      <c r="BB986" s="10">
        <v>0</v>
      </c>
      <c r="BC986" s="10">
        <v>0</v>
      </c>
      <c r="BD986" s="10">
        <v>0</v>
      </c>
      <c r="BE986" s="10">
        <v>250</v>
      </c>
      <c r="BF986" s="3"/>
      <c r="BG986" s="10">
        <v>1000</v>
      </c>
      <c r="BH986" s="10">
        <v>1000</v>
      </c>
      <c r="BI986" s="3"/>
      <c r="BJ986" s="21">
        <v>1</v>
      </c>
      <c r="BK986" s="65">
        <v>0</v>
      </c>
      <c r="BL986" s="65">
        <v>0</v>
      </c>
      <c r="BM986" s="6">
        <f t="shared" si="3656"/>
        <v>118.25000000000001</v>
      </c>
      <c r="BN986" s="8">
        <f t="shared" si="3657"/>
        <v>149.0819326565707</v>
      </c>
      <c r="BO986" s="12">
        <f t="shared" si="3556"/>
        <v>132.77401303206696</v>
      </c>
      <c r="BP986" s="50">
        <f>(1-'#Constant'!$A$3)/($J986*'#Constant'!$B$3/'#Constant'!$C$3^($D986-1)+1)+'#Constant'!$A$3</f>
        <v>0.93162790697674425</v>
      </c>
      <c r="BQ986" s="4">
        <f t="shared" si="3658"/>
        <v>149.0819326565707</v>
      </c>
      <c r="BR986" s="50">
        <f>(1-'#Constant'!$A$3)/($K986*'#Constant'!$B$3/'#Constant'!$C$3^($D986-1)+1)+'#Constant'!$A$3</f>
        <v>0.93162790697674425</v>
      </c>
      <c r="BS986" s="4">
        <f t="shared" si="3659"/>
        <v>149.0819326565707</v>
      </c>
      <c r="BT986">
        <f>BO986/$BO$4*100</f>
        <v>100.91327609170268</v>
      </c>
    </row>
    <row r="987" spans="1:72" s="13" customFormat="1" ht="17.25" thickBot="1" x14ac:dyDescent="0.35">
      <c r="B987" s="20"/>
      <c r="D987" s="14">
        <v>1</v>
      </c>
      <c r="E987" s="14">
        <v>1</v>
      </c>
      <c r="F987" s="19">
        <v>1</v>
      </c>
      <c r="G987" s="15">
        <f t="shared" ref="G987:H987" si="3901">G986</f>
        <v>100</v>
      </c>
      <c r="H987" s="15">
        <f t="shared" si="3901"/>
        <v>100</v>
      </c>
      <c r="I987" s="15">
        <v>2500</v>
      </c>
      <c r="J987" s="15">
        <v>25</v>
      </c>
      <c r="K987" s="15">
        <v>25</v>
      </c>
      <c r="L987" s="16"/>
      <c r="M987" s="15">
        <f t="shared" ref="M987:V987" si="3902">M986</f>
        <v>100</v>
      </c>
      <c r="N987" s="15">
        <f t="shared" si="3902"/>
        <v>0</v>
      </c>
      <c r="O987" s="15">
        <f t="shared" si="3902"/>
        <v>0</v>
      </c>
      <c r="P987" s="15">
        <v>100</v>
      </c>
      <c r="Q987" s="15">
        <f t="shared" si="3902"/>
        <v>0</v>
      </c>
      <c r="R987" s="15">
        <f t="shared" si="3902"/>
        <v>0</v>
      </c>
      <c r="S987" s="15">
        <f t="shared" si="3902"/>
        <v>0</v>
      </c>
      <c r="T987" s="15">
        <f t="shared" si="3902"/>
        <v>150</v>
      </c>
      <c r="U987" s="15">
        <f t="shared" si="3902"/>
        <v>0</v>
      </c>
      <c r="V987" s="15">
        <f t="shared" si="3902"/>
        <v>0</v>
      </c>
      <c r="W987" s="16"/>
      <c r="X987" s="15">
        <f t="shared" ref="X987:AI987" si="3903">X986</f>
        <v>100</v>
      </c>
      <c r="Y987" s="15">
        <f t="shared" si="3903"/>
        <v>0</v>
      </c>
      <c r="Z987" s="15">
        <f t="shared" si="3903"/>
        <v>0</v>
      </c>
      <c r="AA987" s="15">
        <v>100</v>
      </c>
      <c r="AB987" s="15">
        <f t="shared" si="3903"/>
        <v>0</v>
      </c>
      <c r="AC987" s="15">
        <f t="shared" si="3903"/>
        <v>0</v>
      </c>
      <c r="AD987" s="15">
        <f t="shared" si="3903"/>
        <v>0</v>
      </c>
      <c r="AE987" s="15">
        <f t="shared" si="3903"/>
        <v>150</v>
      </c>
      <c r="AF987" s="15">
        <f t="shared" si="3903"/>
        <v>0</v>
      </c>
      <c r="AG987" s="15">
        <f t="shared" si="3903"/>
        <v>0</v>
      </c>
      <c r="AH987" s="15">
        <f t="shared" si="3903"/>
        <v>0</v>
      </c>
      <c r="AI987" s="15">
        <f t="shared" si="3903"/>
        <v>0</v>
      </c>
      <c r="AJ987" s="17"/>
      <c r="AK987" s="15">
        <f>AK986</f>
        <v>0</v>
      </c>
      <c r="AL987" s="15">
        <f>AL986</f>
        <v>0</v>
      </c>
      <c r="AM987" s="17"/>
      <c r="AN987" s="15">
        <f t="shared" ref="AN987:AX987" si="3904">AN986</f>
        <v>0</v>
      </c>
      <c r="AO987" s="15">
        <f t="shared" si="3904"/>
        <v>0</v>
      </c>
      <c r="AP987" s="15">
        <f t="shared" si="3904"/>
        <v>0</v>
      </c>
      <c r="AQ987" s="15">
        <f t="shared" si="3904"/>
        <v>0</v>
      </c>
      <c r="AR987" s="15">
        <f t="shared" si="3904"/>
        <v>0</v>
      </c>
      <c r="AS987" s="15">
        <f t="shared" si="3904"/>
        <v>0</v>
      </c>
      <c r="AT987" s="15">
        <f t="shared" si="3904"/>
        <v>0</v>
      </c>
      <c r="AU987" s="15">
        <f t="shared" si="3904"/>
        <v>0</v>
      </c>
      <c r="AV987" s="15">
        <f t="shared" si="3904"/>
        <v>0</v>
      </c>
      <c r="AW987" s="15">
        <f t="shared" si="3904"/>
        <v>0</v>
      </c>
      <c r="AX987" s="15">
        <f t="shared" si="3904"/>
        <v>0</v>
      </c>
      <c r="AY987" s="17"/>
      <c r="AZ987" s="15">
        <f t="shared" ref="AZ987" si="3905">AZ986</f>
        <v>6000</v>
      </c>
      <c r="BA987" s="15">
        <f t="shared" ref="BA987" si="3906">BA986</f>
        <v>6000</v>
      </c>
      <c r="BB987" s="15">
        <v>0</v>
      </c>
      <c r="BC987" s="15">
        <f t="shared" ref="BC987" si="3907">BC986</f>
        <v>0</v>
      </c>
      <c r="BD987" s="15">
        <f t="shared" ref="BD987:BE987" si="3908">BD986</f>
        <v>0</v>
      </c>
      <c r="BE987" s="15">
        <f t="shared" si="3908"/>
        <v>250</v>
      </c>
      <c r="BF987" s="17"/>
      <c r="BG987" s="15">
        <f t="shared" ref="BG987" si="3909">BG986</f>
        <v>1000</v>
      </c>
      <c r="BH987" s="15">
        <f t="shared" ref="BH987" si="3910">BH986</f>
        <v>1000</v>
      </c>
      <c r="BI987" s="17"/>
      <c r="BJ987" s="22">
        <f>G987/G986</f>
        <v>1</v>
      </c>
      <c r="BK987" s="65">
        <f>BK986</f>
        <v>0</v>
      </c>
      <c r="BL987" s="65">
        <f>BL986</f>
        <v>0</v>
      </c>
      <c r="BM987" s="6">
        <f t="shared" si="3656"/>
        <v>118.25000000000001</v>
      </c>
      <c r="BN987" s="8">
        <f t="shared" si="3657"/>
        <v>149.0819326565707</v>
      </c>
      <c r="BO987" s="12">
        <f t="shared" si="3556"/>
        <v>132.77401303206696</v>
      </c>
      <c r="BP987" s="50">
        <f>(1-'#Constant'!$A$3)/($J987*'#Constant'!$B$3/'#Constant'!$C$3^($D987-1)+1)+'#Constant'!$A$3</f>
        <v>0.93162790697674425</v>
      </c>
      <c r="BQ987" s="4">
        <f t="shared" si="3658"/>
        <v>149.0819326565707</v>
      </c>
      <c r="BR987" s="50">
        <f>(1-'#Constant'!$A$3)/($K987*'#Constant'!$B$3/'#Constant'!$C$3^($D987-1)+1)+'#Constant'!$A$3</f>
        <v>0.93162790697674425</v>
      </c>
      <c r="BS987" s="4">
        <f t="shared" si="3659"/>
        <v>149.0819326565707</v>
      </c>
      <c r="BT987"/>
    </row>
    <row r="988" spans="1:72" x14ac:dyDescent="0.3">
      <c r="A988">
        <v>20001</v>
      </c>
      <c r="B988" s="18" t="str">
        <f>VLOOKUP(CONCATENATE("CREATURE_NAME_",A988),[1]Localization_Hero!$A:$E,2,FALSE)</f>
        <v>우든 미믹</v>
      </c>
      <c r="C988" t="s">
        <v>77</v>
      </c>
      <c r="D988">
        <v>1</v>
      </c>
      <c r="E988">
        <v>1</v>
      </c>
      <c r="F988" s="18">
        <v>1</v>
      </c>
      <c r="G988" s="10">
        <v>100</v>
      </c>
      <c r="H988" s="10">
        <v>100</v>
      </c>
      <c r="I988" s="10">
        <v>2500</v>
      </c>
      <c r="J988" s="10">
        <v>25</v>
      </c>
      <c r="K988" s="10">
        <v>25</v>
      </c>
      <c r="L988" s="2"/>
      <c r="M988" s="10">
        <v>100</v>
      </c>
      <c r="N988" s="10">
        <v>0</v>
      </c>
      <c r="O988" s="10">
        <v>0</v>
      </c>
      <c r="P988" s="10">
        <v>100</v>
      </c>
      <c r="Q988" s="10">
        <v>0</v>
      </c>
      <c r="R988" s="10">
        <v>0</v>
      </c>
      <c r="S988" s="10">
        <v>0</v>
      </c>
      <c r="T988" s="10">
        <v>150</v>
      </c>
      <c r="U988" s="10">
        <v>0</v>
      </c>
      <c r="V988" s="10">
        <v>0</v>
      </c>
      <c r="W988" s="2"/>
      <c r="X988" s="10">
        <v>100</v>
      </c>
      <c r="Y988" s="10">
        <v>0</v>
      </c>
      <c r="Z988" s="10">
        <v>0</v>
      </c>
      <c r="AA988" s="10">
        <v>100</v>
      </c>
      <c r="AB988" s="10">
        <v>0</v>
      </c>
      <c r="AC988" s="10">
        <v>0</v>
      </c>
      <c r="AD988" s="10">
        <v>0</v>
      </c>
      <c r="AE988" s="10">
        <v>150</v>
      </c>
      <c r="AF988" s="10">
        <v>0</v>
      </c>
      <c r="AG988" s="10">
        <v>0</v>
      </c>
      <c r="AH988" s="10">
        <v>0</v>
      </c>
      <c r="AI988" s="10">
        <v>0</v>
      </c>
      <c r="AJ988" s="3"/>
      <c r="AK988" s="10">
        <v>0</v>
      </c>
      <c r="AL988" s="10">
        <v>0</v>
      </c>
      <c r="AM988" s="3"/>
      <c r="AN988" s="10">
        <v>0</v>
      </c>
      <c r="AO988" s="10">
        <v>0</v>
      </c>
      <c r="AP988" s="10">
        <v>0</v>
      </c>
      <c r="AQ988" s="10">
        <v>0</v>
      </c>
      <c r="AR988" s="10">
        <v>0</v>
      </c>
      <c r="AS988" s="10">
        <v>0</v>
      </c>
      <c r="AT988" s="10">
        <v>0</v>
      </c>
      <c r="AU988" s="10">
        <v>0</v>
      </c>
      <c r="AV988" s="10">
        <v>0</v>
      </c>
      <c r="AW988" s="10">
        <v>0</v>
      </c>
      <c r="AX988" s="10">
        <v>0</v>
      </c>
      <c r="AY988" s="3"/>
      <c r="AZ988" s="10">
        <v>6000</v>
      </c>
      <c r="BA988" s="10">
        <v>6000</v>
      </c>
      <c r="BB988" s="10">
        <v>0</v>
      </c>
      <c r="BC988" s="10">
        <v>0</v>
      </c>
      <c r="BD988" s="10">
        <v>0</v>
      </c>
      <c r="BE988" s="10">
        <v>250</v>
      </c>
      <c r="BF988" s="3"/>
      <c r="BG988" s="10">
        <v>1000</v>
      </c>
      <c r="BH988" s="10">
        <v>5000</v>
      </c>
      <c r="BI988" s="3"/>
      <c r="BJ988" s="21">
        <v>1</v>
      </c>
      <c r="BK988" s="65">
        <v>0</v>
      </c>
      <c r="BL988" s="65">
        <v>0</v>
      </c>
      <c r="BM988" s="6">
        <f t="shared" si="3656"/>
        <v>118.25000000000001</v>
      </c>
      <c r="BN988" s="8">
        <f t="shared" si="3657"/>
        <v>149.0819326565707</v>
      </c>
      <c r="BO988" s="12">
        <f t="shared" si="3556"/>
        <v>132.77401303206696</v>
      </c>
      <c r="BP988" s="50">
        <f>(1-'#Constant'!$A$3)/($J988*'#Constant'!$B$3/'#Constant'!$C$3^($D988-1)+1)+'#Constant'!$A$3</f>
        <v>0.93162790697674425</v>
      </c>
      <c r="BQ988" s="4">
        <f t="shared" si="3658"/>
        <v>149.0819326565707</v>
      </c>
      <c r="BR988" s="50">
        <f>(1-'#Constant'!$A$3)/($K988*'#Constant'!$B$3/'#Constant'!$C$3^($D988-1)+1)+'#Constant'!$A$3</f>
        <v>0.93162790697674425</v>
      </c>
      <c r="BS988" s="4">
        <f t="shared" si="3659"/>
        <v>149.0819326565707</v>
      </c>
      <c r="BT988">
        <f>BO988/$BO$4*100</f>
        <v>100.91327609170268</v>
      </c>
    </row>
    <row r="989" spans="1:72" s="13" customFormat="1" ht="17.25" thickBot="1" x14ac:dyDescent="0.35">
      <c r="B989" s="20"/>
      <c r="D989" s="14">
        <v>1</v>
      </c>
      <c r="E989" s="14">
        <v>1</v>
      </c>
      <c r="F989" s="19">
        <v>1</v>
      </c>
      <c r="G989" s="15">
        <f t="shared" ref="G989:H989" si="3911">G988</f>
        <v>100</v>
      </c>
      <c r="H989" s="15">
        <f t="shared" si="3911"/>
        <v>100</v>
      </c>
      <c r="I989" s="15">
        <v>2500</v>
      </c>
      <c r="J989" s="15">
        <v>25</v>
      </c>
      <c r="K989" s="15">
        <v>25</v>
      </c>
      <c r="L989" s="16"/>
      <c r="M989" s="15">
        <f t="shared" ref="M989:V989" si="3912">M988</f>
        <v>100</v>
      </c>
      <c r="N989" s="15">
        <f t="shared" si="3912"/>
        <v>0</v>
      </c>
      <c r="O989" s="15">
        <f t="shared" si="3912"/>
        <v>0</v>
      </c>
      <c r="P989" s="15">
        <v>100</v>
      </c>
      <c r="Q989" s="15">
        <f t="shared" si="3912"/>
        <v>0</v>
      </c>
      <c r="R989" s="15">
        <f t="shared" si="3912"/>
        <v>0</v>
      </c>
      <c r="S989" s="15">
        <f t="shared" si="3912"/>
        <v>0</v>
      </c>
      <c r="T989" s="15">
        <f t="shared" si="3912"/>
        <v>150</v>
      </c>
      <c r="U989" s="15">
        <f t="shared" si="3912"/>
        <v>0</v>
      </c>
      <c r="V989" s="15">
        <f t="shared" si="3912"/>
        <v>0</v>
      </c>
      <c r="W989" s="16"/>
      <c r="X989" s="15">
        <f t="shared" ref="X989:AI989" si="3913">X988</f>
        <v>100</v>
      </c>
      <c r="Y989" s="15">
        <f t="shared" si="3913"/>
        <v>0</v>
      </c>
      <c r="Z989" s="15">
        <f t="shared" si="3913"/>
        <v>0</v>
      </c>
      <c r="AA989" s="15">
        <v>100</v>
      </c>
      <c r="AB989" s="15">
        <f t="shared" si="3913"/>
        <v>0</v>
      </c>
      <c r="AC989" s="15">
        <f t="shared" si="3913"/>
        <v>0</v>
      </c>
      <c r="AD989" s="15">
        <f t="shared" si="3913"/>
        <v>0</v>
      </c>
      <c r="AE989" s="15">
        <f t="shared" si="3913"/>
        <v>150</v>
      </c>
      <c r="AF989" s="15">
        <f t="shared" si="3913"/>
        <v>0</v>
      </c>
      <c r="AG989" s="15">
        <f t="shared" si="3913"/>
        <v>0</v>
      </c>
      <c r="AH989" s="15">
        <f t="shared" si="3913"/>
        <v>0</v>
      </c>
      <c r="AI989" s="15">
        <f t="shared" si="3913"/>
        <v>0</v>
      </c>
      <c r="AJ989" s="17"/>
      <c r="AK989" s="15">
        <f>AK988</f>
        <v>0</v>
      </c>
      <c r="AL989" s="15">
        <f>AL988</f>
        <v>0</v>
      </c>
      <c r="AM989" s="17"/>
      <c r="AN989" s="15">
        <f t="shared" ref="AN989:AX989" si="3914">AN988</f>
        <v>0</v>
      </c>
      <c r="AO989" s="15">
        <f t="shared" si="3914"/>
        <v>0</v>
      </c>
      <c r="AP989" s="15">
        <f t="shared" si="3914"/>
        <v>0</v>
      </c>
      <c r="AQ989" s="15">
        <f t="shared" si="3914"/>
        <v>0</v>
      </c>
      <c r="AR989" s="15">
        <f t="shared" si="3914"/>
        <v>0</v>
      </c>
      <c r="AS989" s="15">
        <f t="shared" si="3914"/>
        <v>0</v>
      </c>
      <c r="AT989" s="15">
        <f t="shared" si="3914"/>
        <v>0</v>
      </c>
      <c r="AU989" s="15">
        <f t="shared" si="3914"/>
        <v>0</v>
      </c>
      <c r="AV989" s="15">
        <f t="shared" si="3914"/>
        <v>0</v>
      </c>
      <c r="AW989" s="15">
        <f t="shared" si="3914"/>
        <v>0</v>
      </c>
      <c r="AX989" s="15">
        <f t="shared" si="3914"/>
        <v>0</v>
      </c>
      <c r="AY989" s="17"/>
      <c r="AZ989" s="15">
        <f t="shared" ref="AZ989" si="3915">AZ988</f>
        <v>6000</v>
      </c>
      <c r="BA989" s="15">
        <f t="shared" ref="BA989" si="3916">BA988</f>
        <v>6000</v>
      </c>
      <c r="BB989" s="15">
        <v>0</v>
      </c>
      <c r="BC989" s="15">
        <f t="shared" ref="BC989" si="3917">BC988</f>
        <v>0</v>
      </c>
      <c r="BD989" s="15">
        <f t="shared" ref="BD989:BE989" si="3918">BD988</f>
        <v>0</v>
      </c>
      <c r="BE989" s="15">
        <f t="shared" si="3918"/>
        <v>250</v>
      </c>
      <c r="BF989" s="17"/>
      <c r="BG989" s="15">
        <f t="shared" ref="BG989" si="3919">BG988</f>
        <v>1000</v>
      </c>
      <c r="BH989" s="15">
        <f t="shared" ref="BH989" si="3920">BH988</f>
        <v>5000</v>
      </c>
      <c r="BI989" s="17"/>
      <c r="BJ989" s="22">
        <f>G989/G988</f>
        <v>1</v>
      </c>
      <c r="BK989" s="65">
        <f t="shared" ref="BK989:BL991" si="3921">BK988</f>
        <v>0</v>
      </c>
      <c r="BL989" s="65">
        <f t="shared" si="3921"/>
        <v>0</v>
      </c>
      <c r="BM989" s="6">
        <f t="shared" si="3656"/>
        <v>118.25000000000001</v>
      </c>
      <c r="BN989" s="8">
        <f t="shared" si="3657"/>
        <v>149.0819326565707</v>
      </c>
      <c r="BO989" s="12">
        <f t="shared" si="3556"/>
        <v>132.77401303206696</v>
      </c>
      <c r="BP989" s="50">
        <f>(1-'#Constant'!$A$3)/($J989*'#Constant'!$B$3/'#Constant'!$C$3^($D989-1)+1)+'#Constant'!$A$3</f>
        <v>0.93162790697674425</v>
      </c>
      <c r="BQ989" s="4">
        <f t="shared" si="3658"/>
        <v>149.0819326565707</v>
      </c>
      <c r="BR989" s="50">
        <f>(1-'#Constant'!$A$3)/($K989*'#Constant'!$B$3/'#Constant'!$C$3^($D989-1)+1)+'#Constant'!$A$3</f>
        <v>0.93162790697674425</v>
      </c>
      <c r="BS989" s="4">
        <f t="shared" si="3659"/>
        <v>149.0819326565707</v>
      </c>
      <c r="BT989"/>
    </row>
    <row r="990" spans="1:72" x14ac:dyDescent="0.3">
      <c r="A990">
        <v>20002</v>
      </c>
      <c r="B990" s="18" t="str">
        <f>VLOOKUP(CONCATENATE("CREATURE_NAME_",A990),[1]Localization_Hero!$A:$E,2,FALSE)</f>
        <v>아이언 미믹</v>
      </c>
      <c r="C990" t="s">
        <v>77</v>
      </c>
      <c r="D990">
        <v>1</v>
      </c>
      <c r="E990">
        <v>1</v>
      </c>
      <c r="F990" s="18">
        <v>1</v>
      </c>
      <c r="G990" s="10">
        <v>100</v>
      </c>
      <c r="H990" s="10">
        <v>100</v>
      </c>
      <c r="I990" s="10">
        <v>2500</v>
      </c>
      <c r="J990" s="10">
        <v>25</v>
      </c>
      <c r="K990" s="10">
        <v>25</v>
      </c>
      <c r="L990" s="2"/>
      <c r="M990" s="10">
        <v>100</v>
      </c>
      <c r="N990" s="10">
        <v>0</v>
      </c>
      <c r="O990" s="10">
        <v>0</v>
      </c>
      <c r="P990" s="10">
        <v>100</v>
      </c>
      <c r="Q990" s="10">
        <v>0</v>
      </c>
      <c r="R990" s="10">
        <v>0</v>
      </c>
      <c r="S990" s="10">
        <v>0</v>
      </c>
      <c r="T990" s="10">
        <v>150</v>
      </c>
      <c r="U990" s="10">
        <v>0</v>
      </c>
      <c r="V990" s="10">
        <v>0</v>
      </c>
      <c r="W990" s="2"/>
      <c r="X990" s="10">
        <v>100</v>
      </c>
      <c r="Y990" s="10">
        <v>0</v>
      </c>
      <c r="Z990" s="10">
        <v>0</v>
      </c>
      <c r="AA990" s="10">
        <v>100</v>
      </c>
      <c r="AB990" s="10">
        <v>0</v>
      </c>
      <c r="AC990" s="10">
        <v>0</v>
      </c>
      <c r="AD990" s="10">
        <v>0</v>
      </c>
      <c r="AE990" s="10">
        <v>150</v>
      </c>
      <c r="AF990" s="10">
        <v>0</v>
      </c>
      <c r="AG990" s="10">
        <v>0</v>
      </c>
      <c r="AH990" s="10">
        <v>0</v>
      </c>
      <c r="AI990" s="10">
        <v>0</v>
      </c>
      <c r="AJ990" s="3"/>
      <c r="AK990" s="10">
        <v>0</v>
      </c>
      <c r="AL990" s="10">
        <v>0</v>
      </c>
      <c r="AM990" s="3"/>
      <c r="AN990" s="10">
        <v>0</v>
      </c>
      <c r="AO990" s="10">
        <v>0</v>
      </c>
      <c r="AP990" s="10">
        <v>0</v>
      </c>
      <c r="AQ990" s="10">
        <v>0</v>
      </c>
      <c r="AR990" s="10">
        <v>0</v>
      </c>
      <c r="AS990" s="10">
        <v>0</v>
      </c>
      <c r="AT990" s="10">
        <v>0</v>
      </c>
      <c r="AU990" s="10">
        <v>0</v>
      </c>
      <c r="AV990" s="10">
        <v>0</v>
      </c>
      <c r="AW990" s="10">
        <v>0</v>
      </c>
      <c r="AX990" s="10">
        <v>0</v>
      </c>
      <c r="AY990" s="3"/>
      <c r="AZ990" s="10">
        <v>6000</v>
      </c>
      <c r="BA990" s="10">
        <v>6000</v>
      </c>
      <c r="BB990" s="10">
        <v>0</v>
      </c>
      <c r="BC990" s="10">
        <v>0</v>
      </c>
      <c r="BD990" s="10">
        <v>0</v>
      </c>
      <c r="BE990" s="10">
        <v>250</v>
      </c>
      <c r="BF990" s="3"/>
      <c r="BG990" s="10">
        <v>1000</v>
      </c>
      <c r="BH990" s="10">
        <v>5000</v>
      </c>
      <c r="BI990" s="3"/>
      <c r="BJ990" s="21">
        <v>1</v>
      </c>
      <c r="BK990" s="65">
        <v>0</v>
      </c>
      <c r="BL990" s="65">
        <v>0</v>
      </c>
      <c r="BM990" s="6">
        <f t="shared" si="3656"/>
        <v>118.25000000000001</v>
      </c>
      <c r="BN990" s="8">
        <f t="shared" si="3657"/>
        <v>149.0819326565707</v>
      </c>
      <c r="BO990" s="12">
        <f t="shared" si="3556"/>
        <v>132.77401303206696</v>
      </c>
      <c r="BP990" s="50">
        <f>(1-'#Constant'!$A$3)/($J990*'#Constant'!$B$3/'#Constant'!$C$3^($D990-1)+1)+'#Constant'!$A$3</f>
        <v>0.93162790697674425</v>
      </c>
      <c r="BQ990" s="4">
        <f t="shared" si="3658"/>
        <v>149.0819326565707</v>
      </c>
      <c r="BR990" s="50">
        <f>(1-'#Constant'!$A$3)/($K990*'#Constant'!$B$3/'#Constant'!$C$3^($D990-1)+1)+'#Constant'!$A$3</f>
        <v>0.93162790697674425</v>
      </c>
      <c r="BS990" s="4">
        <f t="shared" si="3659"/>
        <v>149.0819326565707</v>
      </c>
      <c r="BT990">
        <f>BO990/$BO$4*100</f>
        <v>100.91327609170268</v>
      </c>
    </row>
    <row r="991" spans="1:72" s="13" customFormat="1" ht="17.25" thickBot="1" x14ac:dyDescent="0.35">
      <c r="B991" s="20"/>
      <c r="D991" s="14">
        <v>1</v>
      </c>
      <c r="E991" s="14">
        <v>1</v>
      </c>
      <c r="F991" s="19">
        <v>1</v>
      </c>
      <c r="G991" s="15">
        <f t="shared" ref="G991:H991" si="3922">G990</f>
        <v>100</v>
      </c>
      <c r="H991" s="15">
        <f t="shared" si="3922"/>
        <v>100</v>
      </c>
      <c r="I991" s="15">
        <v>2500</v>
      </c>
      <c r="J991" s="15">
        <v>25</v>
      </c>
      <c r="K991" s="15">
        <v>25</v>
      </c>
      <c r="L991" s="16"/>
      <c r="M991" s="15">
        <f t="shared" ref="M991:V991" si="3923">M990</f>
        <v>100</v>
      </c>
      <c r="N991" s="15">
        <f t="shared" si="3923"/>
        <v>0</v>
      </c>
      <c r="O991" s="15">
        <f t="shared" si="3923"/>
        <v>0</v>
      </c>
      <c r="P991" s="15">
        <v>100</v>
      </c>
      <c r="Q991" s="15">
        <f t="shared" si="3923"/>
        <v>0</v>
      </c>
      <c r="R991" s="15">
        <f t="shared" si="3923"/>
        <v>0</v>
      </c>
      <c r="S991" s="15">
        <f t="shared" si="3923"/>
        <v>0</v>
      </c>
      <c r="T991" s="15">
        <f t="shared" si="3923"/>
        <v>150</v>
      </c>
      <c r="U991" s="15">
        <f t="shared" si="3923"/>
        <v>0</v>
      </c>
      <c r="V991" s="15">
        <f t="shared" si="3923"/>
        <v>0</v>
      </c>
      <c r="W991" s="16"/>
      <c r="X991" s="15">
        <f t="shared" ref="X991:AI991" si="3924">X990</f>
        <v>100</v>
      </c>
      <c r="Y991" s="15">
        <f t="shared" si="3924"/>
        <v>0</v>
      </c>
      <c r="Z991" s="15">
        <f t="shared" si="3924"/>
        <v>0</v>
      </c>
      <c r="AA991" s="15">
        <v>100</v>
      </c>
      <c r="AB991" s="15">
        <f t="shared" si="3924"/>
        <v>0</v>
      </c>
      <c r="AC991" s="15">
        <f t="shared" si="3924"/>
        <v>0</v>
      </c>
      <c r="AD991" s="15">
        <f t="shared" si="3924"/>
        <v>0</v>
      </c>
      <c r="AE991" s="15">
        <f t="shared" si="3924"/>
        <v>150</v>
      </c>
      <c r="AF991" s="15">
        <f t="shared" si="3924"/>
        <v>0</v>
      </c>
      <c r="AG991" s="15">
        <f t="shared" si="3924"/>
        <v>0</v>
      </c>
      <c r="AH991" s="15">
        <f t="shared" si="3924"/>
        <v>0</v>
      </c>
      <c r="AI991" s="15">
        <f t="shared" si="3924"/>
        <v>0</v>
      </c>
      <c r="AJ991" s="17"/>
      <c r="AK991" s="15">
        <f>AK990</f>
        <v>0</v>
      </c>
      <c r="AL991" s="15">
        <f>AL990</f>
        <v>0</v>
      </c>
      <c r="AM991" s="17"/>
      <c r="AN991" s="15">
        <f t="shared" ref="AN991:AX991" si="3925">AN990</f>
        <v>0</v>
      </c>
      <c r="AO991" s="15">
        <f t="shared" si="3925"/>
        <v>0</v>
      </c>
      <c r="AP991" s="15">
        <f t="shared" si="3925"/>
        <v>0</v>
      </c>
      <c r="AQ991" s="15">
        <f t="shared" si="3925"/>
        <v>0</v>
      </c>
      <c r="AR991" s="15">
        <f t="shared" si="3925"/>
        <v>0</v>
      </c>
      <c r="AS991" s="15">
        <f t="shared" si="3925"/>
        <v>0</v>
      </c>
      <c r="AT991" s="15">
        <f t="shared" si="3925"/>
        <v>0</v>
      </c>
      <c r="AU991" s="15">
        <f t="shared" si="3925"/>
        <v>0</v>
      </c>
      <c r="AV991" s="15">
        <f t="shared" si="3925"/>
        <v>0</v>
      </c>
      <c r="AW991" s="15">
        <f t="shared" si="3925"/>
        <v>0</v>
      </c>
      <c r="AX991" s="15">
        <f t="shared" si="3925"/>
        <v>0</v>
      </c>
      <c r="AY991" s="17"/>
      <c r="AZ991" s="15">
        <f t="shared" ref="AZ991" si="3926">AZ990</f>
        <v>6000</v>
      </c>
      <c r="BA991" s="15">
        <f t="shared" ref="BA991" si="3927">BA990</f>
        <v>6000</v>
      </c>
      <c r="BB991" s="15">
        <v>0</v>
      </c>
      <c r="BC991" s="15">
        <f t="shared" ref="BC991" si="3928">BC990</f>
        <v>0</v>
      </c>
      <c r="BD991" s="15">
        <f t="shared" ref="BD991:BE991" si="3929">BD990</f>
        <v>0</v>
      </c>
      <c r="BE991" s="15">
        <f t="shared" si="3929"/>
        <v>250</v>
      </c>
      <c r="BF991" s="17"/>
      <c r="BG991" s="15">
        <f t="shared" ref="BG991" si="3930">BG990</f>
        <v>1000</v>
      </c>
      <c r="BH991" s="15">
        <f t="shared" ref="BH991" si="3931">BH990</f>
        <v>5000</v>
      </c>
      <c r="BI991" s="17"/>
      <c r="BJ991" s="22">
        <f>G991/G990</f>
        <v>1</v>
      </c>
      <c r="BK991" s="65">
        <f t="shared" si="3921"/>
        <v>0</v>
      </c>
      <c r="BL991" s="65">
        <f t="shared" si="3921"/>
        <v>0</v>
      </c>
      <c r="BM991" s="6">
        <f t="shared" si="3656"/>
        <v>118.25000000000001</v>
      </c>
      <c r="BN991" s="8">
        <f t="shared" si="3657"/>
        <v>149.0819326565707</v>
      </c>
      <c r="BO991" s="12">
        <f t="shared" si="3556"/>
        <v>132.77401303206696</v>
      </c>
      <c r="BP991" s="50">
        <f>(1-'#Constant'!$A$3)/($J991*'#Constant'!$B$3/'#Constant'!$C$3^($D991-1)+1)+'#Constant'!$A$3</f>
        <v>0.93162790697674425</v>
      </c>
      <c r="BQ991" s="4">
        <f t="shared" si="3658"/>
        <v>149.0819326565707</v>
      </c>
      <c r="BR991" s="50">
        <f>(1-'#Constant'!$A$3)/($K991*'#Constant'!$B$3/'#Constant'!$C$3^($D991-1)+1)+'#Constant'!$A$3</f>
        <v>0.93162790697674425</v>
      </c>
      <c r="BS991" s="4">
        <f t="shared" si="3659"/>
        <v>149.0819326565707</v>
      </c>
      <c r="BT991"/>
    </row>
    <row r="992" spans="1:72" x14ac:dyDescent="0.3">
      <c r="A992">
        <v>20003</v>
      </c>
      <c r="B992" s="18" t="str">
        <f>VLOOKUP(CONCATENATE("CREATURE_NAME_",A992),[1]Localization_Hero!$A:$E,2,FALSE)</f>
        <v>골든 미믹</v>
      </c>
      <c r="C992" t="s">
        <v>77</v>
      </c>
      <c r="D992">
        <v>1</v>
      </c>
      <c r="E992">
        <v>1</v>
      </c>
      <c r="F992" s="18">
        <v>1</v>
      </c>
      <c r="G992" s="10">
        <v>100</v>
      </c>
      <c r="H992" s="10">
        <v>100</v>
      </c>
      <c r="I992" s="10">
        <v>2500</v>
      </c>
      <c r="J992" s="10">
        <v>25</v>
      </c>
      <c r="K992" s="10">
        <v>25</v>
      </c>
      <c r="L992" s="2"/>
      <c r="M992" s="10">
        <v>100</v>
      </c>
      <c r="N992" s="10">
        <v>0</v>
      </c>
      <c r="O992" s="10">
        <v>0</v>
      </c>
      <c r="P992" s="10">
        <v>100</v>
      </c>
      <c r="Q992" s="10">
        <v>0</v>
      </c>
      <c r="R992" s="10">
        <v>0</v>
      </c>
      <c r="S992" s="10">
        <v>0</v>
      </c>
      <c r="T992" s="10">
        <v>150</v>
      </c>
      <c r="U992" s="10">
        <v>0</v>
      </c>
      <c r="V992" s="10">
        <v>0</v>
      </c>
      <c r="W992" s="2"/>
      <c r="X992" s="10">
        <v>100</v>
      </c>
      <c r="Y992" s="10">
        <v>0</v>
      </c>
      <c r="Z992" s="10">
        <v>0</v>
      </c>
      <c r="AA992" s="10">
        <v>100</v>
      </c>
      <c r="AB992" s="10">
        <v>0</v>
      </c>
      <c r="AC992" s="10">
        <v>0</v>
      </c>
      <c r="AD992" s="10">
        <v>0</v>
      </c>
      <c r="AE992" s="10">
        <v>150</v>
      </c>
      <c r="AF992" s="10">
        <v>0</v>
      </c>
      <c r="AG992" s="10">
        <v>0</v>
      </c>
      <c r="AH992" s="10">
        <v>0</v>
      </c>
      <c r="AI992" s="10">
        <v>0</v>
      </c>
      <c r="AJ992" s="3"/>
      <c r="AK992" s="10">
        <v>0</v>
      </c>
      <c r="AL992" s="10">
        <v>0</v>
      </c>
      <c r="AM992" s="3"/>
      <c r="AN992" s="10">
        <v>0</v>
      </c>
      <c r="AO992" s="10">
        <v>0</v>
      </c>
      <c r="AP992" s="10">
        <v>0</v>
      </c>
      <c r="AQ992" s="10">
        <v>0</v>
      </c>
      <c r="AR992" s="10">
        <v>0</v>
      </c>
      <c r="AS992" s="10">
        <v>0</v>
      </c>
      <c r="AT992" s="10">
        <v>0</v>
      </c>
      <c r="AU992" s="10">
        <v>0</v>
      </c>
      <c r="AV992" s="10">
        <v>0</v>
      </c>
      <c r="AW992" s="10">
        <v>0</v>
      </c>
      <c r="AX992" s="10">
        <v>0</v>
      </c>
      <c r="AY992" s="3"/>
      <c r="AZ992" s="10">
        <v>6000</v>
      </c>
      <c r="BA992" s="10">
        <v>6000</v>
      </c>
      <c r="BB992" s="10">
        <v>0</v>
      </c>
      <c r="BC992" s="10">
        <v>0</v>
      </c>
      <c r="BD992" s="10">
        <v>0</v>
      </c>
      <c r="BE992" s="10">
        <v>250</v>
      </c>
      <c r="BF992" s="3"/>
      <c r="BG992" s="10">
        <v>1000</v>
      </c>
      <c r="BH992" s="10">
        <v>5000</v>
      </c>
      <c r="BI992" s="3"/>
      <c r="BJ992" s="21">
        <v>1</v>
      </c>
      <c r="BK992" s="65">
        <v>0</v>
      </c>
      <c r="BL992" s="65">
        <v>0</v>
      </c>
      <c r="BM992" s="6">
        <f t="shared" si="3656"/>
        <v>118.25000000000001</v>
      </c>
      <c r="BN992" s="8">
        <f t="shared" si="3657"/>
        <v>149.0819326565707</v>
      </c>
      <c r="BO992" s="12">
        <f t="shared" si="3556"/>
        <v>132.77401303206696</v>
      </c>
      <c r="BP992" s="50">
        <f>(1-'#Constant'!$A$3)/($J992*'#Constant'!$B$3/'#Constant'!$C$3^($D992-1)+1)+'#Constant'!$A$3</f>
        <v>0.93162790697674425</v>
      </c>
      <c r="BQ992" s="4">
        <f t="shared" si="3658"/>
        <v>149.0819326565707</v>
      </c>
      <c r="BR992" s="50">
        <f>(1-'#Constant'!$A$3)/($K992*'#Constant'!$B$3/'#Constant'!$C$3^($D992-1)+1)+'#Constant'!$A$3</f>
        <v>0.93162790697674425</v>
      </c>
      <c r="BS992" s="4">
        <f t="shared" si="3659"/>
        <v>149.0819326565707</v>
      </c>
      <c r="BT992">
        <f>BO992/$BO$4*100</f>
        <v>100.91327609170268</v>
      </c>
    </row>
    <row r="993" spans="1:72" s="13" customFormat="1" ht="17.25" thickBot="1" x14ac:dyDescent="0.35">
      <c r="B993" s="20"/>
      <c r="D993" s="14">
        <v>1</v>
      </c>
      <c r="E993" s="14">
        <v>1</v>
      </c>
      <c r="F993" s="19">
        <v>1</v>
      </c>
      <c r="G993" s="15">
        <f t="shared" ref="G993:H993" si="3932">G992</f>
        <v>100</v>
      </c>
      <c r="H993" s="15">
        <f t="shared" si="3932"/>
        <v>100</v>
      </c>
      <c r="I993" s="15">
        <v>2500</v>
      </c>
      <c r="J993" s="15">
        <v>25</v>
      </c>
      <c r="K993" s="15">
        <v>25</v>
      </c>
      <c r="L993" s="16"/>
      <c r="M993" s="15">
        <f t="shared" ref="M993:V993" si="3933">M992</f>
        <v>100</v>
      </c>
      <c r="N993" s="15">
        <f t="shared" si="3933"/>
        <v>0</v>
      </c>
      <c r="O993" s="15">
        <f t="shared" si="3933"/>
        <v>0</v>
      </c>
      <c r="P993" s="15">
        <v>100</v>
      </c>
      <c r="Q993" s="15">
        <f t="shared" si="3933"/>
        <v>0</v>
      </c>
      <c r="R993" s="15">
        <f t="shared" si="3933"/>
        <v>0</v>
      </c>
      <c r="S993" s="15">
        <f t="shared" si="3933"/>
        <v>0</v>
      </c>
      <c r="T993" s="15">
        <f t="shared" si="3933"/>
        <v>150</v>
      </c>
      <c r="U993" s="15">
        <f t="shared" si="3933"/>
        <v>0</v>
      </c>
      <c r="V993" s="15">
        <f t="shared" si="3933"/>
        <v>0</v>
      </c>
      <c r="W993" s="16"/>
      <c r="X993" s="15">
        <f t="shared" ref="X993:AI993" si="3934">X992</f>
        <v>100</v>
      </c>
      <c r="Y993" s="15">
        <f t="shared" si="3934"/>
        <v>0</v>
      </c>
      <c r="Z993" s="15">
        <f t="shared" si="3934"/>
        <v>0</v>
      </c>
      <c r="AA993" s="15">
        <v>100</v>
      </c>
      <c r="AB993" s="15">
        <f t="shared" si="3934"/>
        <v>0</v>
      </c>
      <c r="AC993" s="15">
        <f t="shared" si="3934"/>
        <v>0</v>
      </c>
      <c r="AD993" s="15">
        <f t="shared" si="3934"/>
        <v>0</v>
      </c>
      <c r="AE993" s="15">
        <f t="shared" si="3934"/>
        <v>150</v>
      </c>
      <c r="AF993" s="15">
        <f t="shared" si="3934"/>
        <v>0</v>
      </c>
      <c r="AG993" s="15">
        <f t="shared" si="3934"/>
        <v>0</v>
      </c>
      <c r="AH993" s="15">
        <f t="shared" si="3934"/>
        <v>0</v>
      </c>
      <c r="AI993" s="15">
        <f t="shared" si="3934"/>
        <v>0</v>
      </c>
      <c r="AJ993" s="17"/>
      <c r="AK993" s="15">
        <f>AK992</f>
        <v>0</v>
      </c>
      <c r="AL993" s="15">
        <f>AL992</f>
        <v>0</v>
      </c>
      <c r="AM993" s="17"/>
      <c r="AN993" s="15">
        <f t="shared" ref="AN993:AX993" si="3935">AN992</f>
        <v>0</v>
      </c>
      <c r="AO993" s="15">
        <f t="shared" si="3935"/>
        <v>0</v>
      </c>
      <c r="AP993" s="15">
        <f t="shared" si="3935"/>
        <v>0</v>
      </c>
      <c r="AQ993" s="15">
        <f t="shared" si="3935"/>
        <v>0</v>
      </c>
      <c r="AR993" s="15">
        <f t="shared" si="3935"/>
        <v>0</v>
      </c>
      <c r="AS993" s="15">
        <f t="shared" si="3935"/>
        <v>0</v>
      </c>
      <c r="AT993" s="15">
        <f t="shared" si="3935"/>
        <v>0</v>
      </c>
      <c r="AU993" s="15">
        <f t="shared" si="3935"/>
        <v>0</v>
      </c>
      <c r="AV993" s="15">
        <f t="shared" si="3935"/>
        <v>0</v>
      </c>
      <c r="AW993" s="15">
        <f t="shared" si="3935"/>
        <v>0</v>
      </c>
      <c r="AX993" s="15">
        <f t="shared" si="3935"/>
        <v>0</v>
      </c>
      <c r="AY993" s="17"/>
      <c r="AZ993" s="15">
        <f t="shared" ref="AZ993:AZ997" si="3936">AZ992</f>
        <v>6000</v>
      </c>
      <c r="BA993" s="15">
        <f t="shared" ref="BA993:BA997" si="3937">BA992</f>
        <v>6000</v>
      </c>
      <c r="BB993" s="15">
        <v>0</v>
      </c>
      <c r="BC993" s="15">
        <f t="shared" ref="BC993:BE995" si="3938">BC992</f>
        <v>0</v>
      </c>
      <c r="BD993" s="15">
        <f t="shared" ref="BD993:BE993" si="3939">BD992</f>
        <v>0</v>
      </c>
      <c r="BE993" s="15">
        <f t="shared" si="3939"/>
        <v>250</v>
      </c>
      <c r="BF993" s="17"/>
      <c r="BG993" s="15">
        <f t="shared" ref="BG993:BG997" si="3940">BG992</f>
        <v>1000</v>
      </c>
      <c r="BH993" s="15">
        <f t="shared" ref="BH993:BH997" si="3941">BH992</f>
        <v>5000</v>
      </c>
      <c r="BI993" s="17"/>
      <c r="BJ993" s="22">
        <f>G993/G992</f>
        <v>1</v>
      </c>
      <c r="BK993" s="65">
        <f>BK992</f>
        <v>0</v>
      </c>
      <c r="BL993" s="65">
        <f>BL992</f>
        <v>0</v>
      </c>
      <c r="BM993" s="6">
        <f t="shared" si="3656"/>
        <v>118.25000000000001</v>
      </c>
      <c r="BN993" s="8">
        <f t="shared" si="3657"/>
        <v>149.0819326565707</v>
      </c>
      <c r="BO993" s="12">
        <f t="shared" si="3556"/>
        <v>132.77401303206696</v>
      </c>
      <c r="BP993" s="50">
        <f>(1-'#Constant'!$A$3)/($J993*'#Constant'!$B$3/'#Constant'!$C$3^($D993-1)+1)+'#Constant'!$A$3</f>
        <v>0.93162790697674425</v>
      </c>
      <c r="BQ993" s="4">
        <f t="shared" si="3658"/>
        <v>149.0819326565707</v>
      </c>
      <c r="BR993" s="50">
        <f>(1-'#Constant'!$A$3)/($K993*'#Constant'!$B$3/'#Constant'!$C$3^($D993-1)+1)+'#Constant'!$A$3</f>
        <v>0.93162790697674425</v>
      </c>
      <c r="BS993" s="4">
        <f t="shared" si="3659"/>
        <v>149.0819326565707</v>
      </c>
      <c r="BT993"/>
    </row>
    <row r="994" spans="1:72" x14ac:dyDescent="0.3">
      <c r="A994">
        <v>20004</v>
      </c>
      <c r="B994" s="18" t="str">
        <f>VLOOKUP(CONCATENATE("CREATURE_NAME_",A994),[1]Localization_Hero!$A:$E,2,FALSE)</f>
        <v>플래티넘 미믹</v>
      </c>
      <c r="C994" t="s">
        <v>77</v>
      </c>
      <c r="D994">
        <v>1</v>
      </c>
      <c r="E994">
        <v>1</v>
      </c>
      <c r="F994" s="18">
        <v>1</v>
      </c>
      <c r="G994" s="10">
        <v>100</v>
      </c>
      <c r="H994" s="10">
        <v>100</v>
      </c>
      <c r="I994" s="10">
        <v>2500</v>
      </c>
      <c r="J994" s="10">
        <v>25</v>
      </c>
      <c r="K994" s="10">
        <v>25</v>
      </c>
      <c r="L994" s="2"/>
      <c r="M994" s="10">
        <v>100</v>
      </c>
      <c r="N994" s="10">
        <v>0</v>
      </c>
      <c r="O994" s="10">
        <v>0</v>
      </c>
      <c r="P994" s="10">
        <v>100</v>
      </c>
      <c r="Q994" s="10">
        <v>0</v>
      </c>
      <c r="R994" s="10">
        <v>0</v>
      </c>
      <c r="S994" s="10">
        <v>0</v>
      </c>
      <c r="T994" s="10">
        <v>150</v>
      </c>
      <c r="U994" s="10">
        <v>0</v>
      </c>
      <c r="V994" s="10">
        <v>0</v>
      </c>
      <c r="W994" s="2"/>
      <c r="X994" s="10">
        <v>100</v>
      </c>
      <c r="Y994" s="10">
        <v>0</v>
      </c>
      <c r="Z994" s="10">
        <v>0</v>
      </c>
      <c r="AA994" s="10">
        <v>100</v>
      </c>
      <c r="AB994" s="10">
        <v>0</v>
      </c>
      <c r="AC994" s="10">
        <v>0</v>
      </c>
      <c r="AD994" s="10">
        <v>0</v>
      </c>
      <c r="AE994" s="10">
        <v>150</v>
      </c>
      <c r="AF994" s="10">
        <v>0</v>
      </c>
      <c r="AG994" s="10">
        <v>0</v>
      </c>
      <c r="AH994" s="10">
        <v>0</v>
      </c>
      <c r="AI994" s="10">
        <v>0</v>
      </c>
      <c r="AJ994" s="3"/>
      <c r="AK994" s="10">
        <v>0</v>
      </c>
      <c r="AL994" s="10">
        <v>0</v>
      </c>
      <c r="AM994" s="3"/>
      <c r="AN994" s="10">
        <v>0</v>
      </c>
      <c r="AO994" s="10">
        <v>0</v>
      </c>
      <c r="AP994" s="10">
        <v>0</v>
      </c>
      <c r="AQ994" s="10">
        <v>0</v>
      </c>
      <c r="AR994" s="10">
        <v>0</v>
      </c>
      <c r="AS994" s="10">
        <v>0</v>
      </c>
      <c r="AT994" s="10">
        <v>0</v>
      </c>
      <c r="AU994" s="10">
        <v>0</v>
      </c>
      <c r="AV994" s="10">
        <v>0</v>
      </c>
      <c r="AW994" s="10">
        <v>0</v>
      </c>
      <c r="AX994" s="10">
        <v>0</v>
      </c>
      <c r="AY994" s="3"/>
      <c r="AZ994" s="10">
        <v>6000</v>
      </c>
      <c r="BA994" s="10">
        <v>6000</v>
      </c>
      <c r="BB994" s="10">
        <v>0</v>
      </c>
      <c r="BC994" s="10">
        <v>0</v>
      </c>
      <c r="BD994" s="10">
        <v>0</v>
      </c>
      <c r="BE994" s="10">
        <v>250</v>
      </c>
      <c r="BF994" s="3"/>
      <c r="BG994" s="10">
        <v>1000</v>
      </c>
      <c r="BH994" s="10">
        <v>5000</v>
      </c>
      <c r="BI994" s="3"/>
      <c r="BJ994" s="21">
        <v>1</v>
      </c>
      <c r="BK994" s="65">
        <v>0</v>
      </c>
      <c r="BL994" s="65">
        <v>0</v>
      </c>
      <c r="BM994" s="6">
        <f t="shared" si="3656"/>
        <v>118.25000000000001</v>
      </c>
      <c r="BN994" s="8">
        <f t="shared" si="3657"/>
        <v>149.0819326565707</v>
      </c>
      <c r="BO994" s="12">
        <f t="shared" ref="BO994:BO995" si="3942">SQRT(BM994*BN994)</f>
        <v>132.77401303206696</v>
      </c>
      <c r="BP994" s="50">
        <f>(1-'#Constant'!$A$3)/($J994*'#Constant'!$B$3/'#Constant'!$C$3^($D994-1)+1)+'#Constant'!$A$3</f>
        <v>0.93162790697674425</v>
      </c>
      <c r="BQ994" s="4">
        <f t="shared" si="3658"/>
        <v>149.0819326565707</v>
      </c>
      <c r="BR994" s="50">
        <f>(1-'#Constant'!$A$3)/($K994*'#Constant'!$B$3/'#Constant'!$C$3^($D994-1)+1)+'#Constant'!$A$3</f>
        <v>0.93162790697674425</v>
      </c>
      <c r="BS994" s="4">
        <f t="shared" si="3659"/>
        <v>149.0819326565707</v>
      </c>
      <c r="BT994">
        <f>BO994/$BO$4*100</f>
        <v>100.91327609170268</v>
      </c>
    </row>
    <row r="995" spans="1:72" s="13" customFormat="1" ht="17.25" thickBot="1" x14ac:dyDescent="0.35">
      <c r="B995" s="20"/>
      <c r="D995" s="14">
        <v>1</v>
      </c>
      <c r="E995" s="14">
        <v>1</v>
      </c>
      <c r="F995" s="19">
        <v>1</v>
      </c>
      <c r="G995" s="15">
        <f t="shared" ref="G995:H995" si="3943">G994</f>
        <v>100</v>
      </c>
      <c r="H995" s="15">
        <f t="shared" si="3943"/>
        <v>100</v>
      </c>
      <c r="I995" s="15">
        <v>2500</v>
      </c>
      <c r="J995" s="15">
        <v>25</v>
      </c>
      <c r="K995" s="15">
        <v>25</v>
      </c>
      <c r="L995" s="16"/>
      <c r="M995" s="15">
        <f t="shared" ref="M995:V995" si="3944">M994</f>
        <v>100</v>
      </c>
      <c r="N995" s="15">
        <f t="shared" si="3944"/>
        <v>0</v>
      </c>
      <c r="O995" s="15">
        <f t="shared" si="3944"/>
        <v>0</v>
      </c>
      <c r="P995" s="15">
        <v>100</v>
      </c>
      <c r="Q995" s="15">
        <f t="shared" si="3944"/>
        <v>0</v>
      </c>
      <c r="R995" s="15">
        <f t="shared" si="3944"/>
        <v>0</v>
      </c>
      <c r="S995" s="15">
        <f t="shared" si="3944"/>
        <v>0</v>
      </c>
      <c r="T995" s="15">
        <f t="shared" si="3944"/>
        <v>150</v>
      </c>
      <c r="U995" s="15">
        <f t="shared" si="3944"/>
        <v>0</v>
      </c>
      <c r="V995" s="15">
        <f t="shared" si="3944"/>
        <v>0</v>
      </c>
      <c r="W995" s="16"/>
      <c r="X995" s="15">
        <f t="shared" ref="X995:AI995" si="3945">X994</f>
        <v>100</v>
      </c>
      <c r="Y995" s="15">
        <f t="shared" si="3945"/>
        <v>0</v>
      </c>
      <c r="Z995" s="15">
        <f t="shared" si="3945"/>
        <v>0</v>
      </c>
      <c r="AA995" s="15">
        <v>100</v>
      </c>
      <c r="AB995" s="15">
        <f t="shared" si="3945"/>
        <v>0</v>
      </c>
      <c r="AC995" s="15">
        <f t="shared" si="3945"/>
        <v>0</v>
      </c>
      <c r="AD995" s="15">
        <f t="shared" si="3945"/>
        <v>0</v>
      </c>
      <c r="AE995" s="15">
        <f t="shared" si="3945"/>
        <v>150</v>
      </c>
      <c r="AF995" s="15">
        <f t="shared" si="3945"/>
        <v>0</v>
      </c>
      <c r="AG995" s="15">
        <f t="shared" si="3945"/>
        <v>0</v>
      </c>
      <c r="AH995" s="15">
        <f t="shared" si="3945"/>
        <v>0</v>
      </c>
      <c r="AI995" s="15">
        <f t="shared" si="3945"/>
        <v>0</v>
      </c>
      <c r="AJ995" s="17"/>
      <c r="AK995" s="15">
        <f>AK994</f>
        <v>0</v>
      </c>
      <c r="AL995" s="15">
        <f>AL994</f>
        <v>0</v>
      </c>
      <c r="AM995" s="17"/>
      <c r="AN995" s="15">
        <f t="shared" ref="AN995:AX995" si="3946">AN994</f>
        <v>0</v>
      </c>
      <c r="AO995" s="15">
        <f t="shared" si="3946"/>
        <v>0</v>
      </c>
      <c r="AP995" s="15">
        <f t="shared" si="3946"/>
        <v>0</v>
      </c>
      <c r="AQ995" s="15">
        <f t="shared" si="3946"/>
        <v>0</v>
      </c>
      <c r="AR995" s="15">
        <f t="shared" si="3946"/>
        <v>0</v>
      </c>
      <c r="AS995" s="15">
        <f t="shared" si="3946"/>
        <v>0</v>
      </c>
      <c r="AT995" s="15">
        <f t="shared" si="3946"/>
        <v>0</v>
      </c>
      <c r="AU995" s="15">
        <f t="shared" si="3946"/>
        <v>0</v>
      </c>
      <c r="AV995" s="15">
        <f t="shared" si="3946"/>
        <v>0</v>
      </c>
      <c r="AW995" s="15">
        <f t="shared" si="3946"/>
        <v>0</v>
      </c>
      <c r="AX995" s="15">
        <f t="shared" si="3946"/>
        <v>0</v>
      </c>
      <c r="AY995" s="17"/>
      <c r="AZ995" s="15">
        <f t="shared" si="3936"/>
        <v>6000</v>
      </c>
      <c r="BA995" s="15">
        <f t="shared" si="3937"/>
        <v>6000</v>
      </c>
      <c r="BB995" s="15">
        <v>0</v>
      </c>
      <c r="BC995" s="15">
        <f t="shared" si="3938"/>
        <v>0</v>
      </c>
      <c r="BD995" s="15">
        <f t="shared" si="3938"/>
        <v>0</v>
      </c>
      <c r="BE995" s="15">
        <f t="shared" si="3938"/>
        <v>250</v>
      </c>
      <c r="BF995" s="17"/>
      <c r="BG995" s="15">
        <f t="shared" si="3940"/>
        <v>1000</v>
      </c>
      <c r="BH995" s="15">
        <f t="shared" si="3941"/>
        <v>5000</v>
      </c>
      <c r="BI995" s="17"/>
      <c r="BJ995" s="22">
        <f>G995/G994</f>
        <v>1</v>
      </c>
      <c r="BK995" s="65">
        <f t="shared" ref="BK995:BL995" si="3947">BK994</f>
        <v>0</v>
      </c>
      <c r="BL995" s="65">
        <f t="shared" si="3947"/>
        <v>0</v>
      </c>
      <c r="BM995" s="6">
        <f t="shared" si="3656"/>
        <v>118.25000000000001</v>
      </c>
      <c r="BN995" s="8">
        <f t="shared" si="3657"/>
        <v>149.0819326565707</v>
      </c>
      <c r="BO995" s="12">
        <f t="shared" si="3942"/>
        <v>132.77401303206696</v>
      </c>
      <c r="BP995" s="50">
        <f>(1-'#Constant'!$A$3)/($J995*'#Constant'!$B$3/'#Constant'!$C$3^($D995-1)+1)+'#Constant'!$A$3</f>
        <v>0.93162790697674425</v>
      </c>
      <c r="BQ995" s="4">
        <f t="shared" si="3658"/>
        <v>149.0819326565707</v>
      </c>
      <c r="BR995" s="50">
        <f>(1-'#Constant'!$A$3)/($K995*'#Constant'!$B$3/'#Constant'!$C$3^($D995-1)+1)+'#Constant'!$A$3</f>
        <v>0.93162790697674425</v>
      </c>
      <c r="BS995" s="4">
        <f t="shared" si="3659"/>
        <v>149.0819326565707</v>
      </c>
      <c r="BT995"/>
    </row>
    <row r="996" spans="1:72" x14ac:dyDescent="0.3">
      <c r="A996" s="66">
        <v>20005</v>
      </c>
      <c r="B996" s="67" t="str">
        <f>VLOOKUP(CONCATENATE("CREATURE_NAME_",A996),[1]Localization_Hero!$A:$E,2,FALSE)</f>
        <v>선물상자 미믹</v>
      </c>
      <c r="C996" s="66" t="s">
        <v>77</v>
      </c>
      <c r="D996">
        <v>1</v>
      </c>
      <c r="E996">
        <v>1</v>
      </c>
      <c r="F996" s="18">
        <v>1</v>
      </c>
      <c r="G996" s="10">
        <v>100</v>
      </c>
      <c r="H996" s="10">
        <v>100</v>
      </c>
      <c r="I996" s="10">
        <v>2500</v>
      </c>
      <c r="J996" s="10">
        <v>20</v>
      </c>
      <c r="K996" s="10">
        <v>20</v>
      </c>
      <c r="L996" s="2"/>
      <c r="M996" s="10">
        <v>100</v>
      </c>
      <c r="N996" s="10">
        <v>0</v>
      </c>
      <c r="O996" s="10">
        <v>0</v>
      </c>
      <c r="P996" s="10">
        <v>100</v>
      </c>
      <c r="Q996" s="10">
        <v>0</v>
      </c>
      <c r="R996" s="10">
        <v>0</v>
      </c>
      <c r="S996" s="10">
        <v>0</v>
      </c>
      <c r="T996" s="10">
        <v>150</v>
      </c>
      <c r="U996" s="10">
        <v>0</v>
      </c>
      <c r="V996" s="10">
        <v>0</v>
      </c>
      <c r="W996" s="2"/>
      <c r="X996" s="10">
        <v>100</v>
      </c>
      <c r="Y996" s="10">
        <v>0</v>
      </c>
      <c r="Z996" s="10">
        <v>0</v>
      </c>
      <c r="AA996" s="10">
        <v>100</v>
      </c>
      <c r="AB996" s="10">
        <v>0</v>
      </c>
      <c r="AC996" s="10">
        <v>0</v>
      </c>
      <c r="AD996" s="10">
        <v>0</v>
      </c>
      <c r="AE996" s="10">
        <v>150</v>
      </c>
      <c r="AF996" s="10">
        <v>0</v>
      </c>
      <c r="AG996" s="10">
        <v>0</v>
      </c>
      <c r="AH996" s="10">
        <v>0</v>
      </c>
      <c r="AI996" s="10">
        <v>0</v>
      </c>
      <c r="AJ996" s="3"/>
      <c r="AK996" s="10">
        <v>0</v>
      </c>
      <c r="AL996" s="10">
        <v>0</v>
      </c>
      <c r="AM996" s="3"/>
      <c r="AN996" s="10">
        <v>0</v>
      </c>
      <c r="AO996" s="10">
        <v>0</v>
      </c>
      <c r="AP996" s="10">
        <v>0</v>
      </c>
      <c r="AQ996" s="10">
        <v>0</v>
      </c>
      <c r="AR996" s="10">
        <v>0</v>
      </c>
      <c r="AS996" s="10">
        <v>0</v>
      </c>
      <c r="AT996" s="10">
        <v>0</v>
      </c>
      <c r="AU996" s="10">
        <v>0</v>
      </c>
      <c r="AV996" s="10">
        <v>0</v>
      </c>
      <c r="AW996" s="10">
        <v>0</v>
      </c>
      <c r="AX996" s="10">
        <v>0</v>
      </c>
      <c r="AY996" s="3"/>
      <c r="AZ996" s="10">
        <v>6000</v>
      </c>
      <c r="BA996" s="10">
        <v>6000</v>
      </c>
      <c r="BB996" s="10">
        <v>0</v>
      </c>
      <c r="BC996" s="10">
        <v>0</v>
      </c>
      <c r="BD996" s="10">
        <v>0</v>
      </c>
      <c r="BE996" s="10">
        <v>250</v>
      </c>
      <c r="BF996" s="3"/>
      <c r="BG996" s="10">
        <v>1000</v>
      </c>
      <c r="BH996" s="10">
        <v>5000</v>
      </c>
      <c r="BI996" s="3"/>
      <c r="BJ996" s="21">
        <v>1</v>
      </c>
      <c r="BK996" s="65">
        <v>0</v>
      </c>
      <c r="BL996" s="65">
        <v>0</v>
      </c>
      <c r="BM996" s="6">
        <f t="shared" ref="BM996:BM997" si="3948">MAX(G996*(1+M996/1000*(1+O996/1000))*(1+0.5*T996/1000)*(1+0.25*S996/1000),(H996*(1+X996/1000*(1+Z996/1000))*(1+0.5*AE996/1000)*(1+0.25*AD996/1000)))*BG996/1000</f>
        <v>118.25000000000001</v>
      </c>
      <c r="BN996" s="8">
        <f t="shared" ref="BN996:BN997" si="3949">(BQ996+BS996)/2*(1+AI996/2000)*(1+AH996/2000)*(1+AN996/2000)*(1+AK996/2000)</f>
        <v>147.04576730146047</v>
      </c>
      <c r="BO996" s="12">
        <f t="shared" ref="BO996:BO997" si="3950">SQRT(BM996*BN996)</f>
        <v>131.86418006190195</v>
      </c>
      <c r="BP996" s="50">
        <f>(1-'#Constant'!$A$3)/($J996*'#Constant'!$B$3/'#Constant'!$C$3^($D996-1)+1)+'#Constant'!$A$3</f>
        <v>0.94452830188679238</v>
      </c>
      <c r="BQ996" s="4">
        <f t="shared" ref="BQ996:BQ997" si="3951">I996/(BP996*(1-Q996/1000*(0.5+R996/1000))*(1-P996/1000)*(1-V996/1000)*(1+U996/1000))/20</f>
        <v>147.04576730146047</v>
      </c>
      <c r="BR996" s="50">
        <f>(1-'#Constant'!$A$3)/($K996*'#Constant'!$B$3/'#Constant'!$C$3^($D996-1)+1)+'#Constant'!$A$3</f>
        <v>0.94452830188679238</v>
      </c>
      <c r="BS996" s="4">
        <f t="shared" ref="BS996:BS997" si="3952">I996/(BR996*(1-AB996/1000*(0.5+AC996/1000))*(1-AA996/1000)*(1-AG996/1000)*(1+AF996/1000))/20</f>
        <v>147.04576730146047</v>
      </c>
      <c r="BT996">
        <f>BO996/$BO$4*100</f>
        <v>100.22176859246473</v>
      </c>
    </row>
    <row r="997" spans="1:72" s="13" customFormat="1" ht="17.25" thickBot="1" x14ac:dyDescent="0.35">
      <c r="A997" s="68"/>
      <c r="B997" s="69"/>
      <c r="C997" s="68"/>
      <c r="D997" s="14">
        <v>1</v>
      </c>
      <c r="E997" s="14">
        <v>1</v>
      </c>
      <c r="F997" s="19">
        <v>1</v>
      </c>
      <c r="G997" s="15">
        <f t="shared" ref="G997:H997" si="3953">G996</f>
        <v>100</v>
      </c>
      <c r="H997" s="15">
        <f t="shared" si="3953"/>
        <v>100</v>
      </c>
      <c r="I997" s="15">
        <v>2500</v>
      </c>
      <c r="J997" s="15">
        <f>J996</f>
        <v>20</v>
      </c>
      <c r="K997" s="15">
        <f>K996</f>
        <v>20</v>
      </c>
      <c r="L997" s="16"/>
      <c r="M997" s="15">
        <f t="shared" ref="M997:O997" si="3954">M996</f>
        <v>100</v>
      </c>
      <c r="N997" s="15">
        <f t="shared" si="3954"/>
        <v>0</v>
      </c>
      <c r="O997" s="15">
        <f t="shared" si="3954"/>
        <v>0</v>
      </c>
      <c r="P997" s="15">
        <v>100</v>
      </c>
      <c r="Q997" s="15">
        <f t="shared" ref="Q997:V997" si="3955">Q996</f>
        <v>0</v>
      </c>
      <c r="R997" s="15">
        <f t="shared" si="3955"/>
        <v>0</v>
      </c>
      <c r="S997" s="15">
        <f t="shared" si="3955"/>
        <v>0</v>
      </c>
      <c r="T997" s="15">
        <f t="shared" si="3955"/>
        <v>150</v>
      </c>
      <c r="U997" s="15">
        <f t="shared" si="3955"/>
        <v>0</v>
      </c>
      <c r="V997" s="15">
        <f t="shared" si="3955"/>
        <v>0</v>
      </c>
      <c r="W997" s="16"/>
      <c r="X997" s="15">
        <f t="shared" ref="X997:Z997" si="3956">X996</f>
        <v>100</v>
      </c>
      <c r="Y997" s="15">
        <f t="shared" si="3956"/>
        <v>0</v>
      </c>
      <c r="Z997" s="15">
        <f t="shared" si="3956"/>
        <v>0</v>
      </c>
      <c r="AA997" s="15">
        <v>100</v>
      </c>
      <c r="AB997" s="15">
        <f t="shared" ref="AB997:AI997" si="3957">AB996</f>
        <v>0</v>
      </c>
      <c r="AC997" s="15">
        <f t="shared" si="3957"/>
        <v>0</v>
      </c>
      <c r="AD997" s="15">
        <f t="shared" si="3957"/>
        <v>0</v>
      </c>
      <c r="AE997" s="15">
        <f t="shared" si="3957"/>
        <v>150</v>
      </c>
      <c r="AF997" s="15">
        <f t="shared" si="3957"/>
        <v>0</v>
      </c>
      <c r="AG997" s="15">
        <f t="shared" si="3957"/>
        <v>0</v>
      </c>
      <c r="AH997" s="15">
        <f t="shared" si="3957"/>
        <v>0</v>
      </c>
      <c r="AI997" s="15">
        <f t="shared" si="3957"/>
        <v>0</v>
      </c>
      <c r="AJ997" s="17"/>
      <c r="AK997" s="15">
        <f>AK996</f>
        <v>0</v>
      </c>
      <c r="AL997" s="15">
        <f>AL996</f>
        <v>0</v>
      </c>
      <c r="AM997" s="17"/>
      <c r="AN997" s="15">
        <f t="shared" ref="AN997:AX997" si="3958">AN996</f>
        <v>0</v>
      </c>
      <c r="AO997" s="15">
        <f t="shared" si="3958"/>
        <v>0</v>
      </c>
      <c r="AP997" s="15">
        <f t="shared" si="3958"/>
        <v>0</v>
      </c>
      <c r="AQ997" s="15">
        <f t="shared" si="3958"/>
        <v>0</v>
      </c>
      <c r="AR997" s="15">
        <f t="shared" si="3958"/>
        <v>0</v>
      </c>
      <c r="AS997" s="15">
        <f t="shared" si="3958"/>
        <v>0</v>
      </c>
      <c r="AT997" s="15">
        <f t="shared" si="3958"/>
        <v>0</v>
      </c>
      <c r="AU997" s="15">
        <f t="shared" si="3958"/>
        <v>0</v>
      </c>
      <c r="AV997" s="15">
        <f t="shared" si="3958"/>
        <v>0</v>
      </c>
      <c r="AW997" s="15">
        <f t="shared" si="3958"/>
        <v>0</v>
      </c>
      <c r="AX997" s="15">
        <f t="shared" si="3958"/>
        <v>0</v>
      </c>
      <c r="AY997" s="17"/>
      <c r="AZ997" s="15">
        <f t="shared" si="3936"/>
        <v>6000</v>
      </c>
      <c r="BA997" s="15">
        <f t="shared" si="3937"/>
        <v>6000</v>
      </c>
      <c r="BB997" s="15">
        <v>0</v>
      </c>
      <c r="BC997" s="15">
        <f t="shared" ref="BC997:BE997" si="3959">BC996</f>
        <v>0</v>
      </c>
      <c r="BD997" s="15">
        <f t="shared" si="3959"/>
        <v>0</v>
      </c>
      <c r="BE997" s="15">
        <f t="shared" si="3959"/>
        <v>250</v>
      </c>
      <c r="BF997" s="17"/>
      <c r="BG997" s="15">
        <f t="shared" si="3940"/>
        <v>1000</v>
      </c>
      <c r="BH997" s="15">
        <f t="shared" si="3941"/>
        <v>5000</v>
      </c>
      <c r="BI997" s="17"/>
      <c r="BJ997" s="22">
        <f>G997/G996</f>
        <v>1</v>
      </c>
      <c r="BK997" s="65">
        <f t="shared" ref="BK997:BL997" si="3960">BK996</f>
        <v>0</v>
      </c>
      <c r="BL997" s="65">
        <f t="shared" si="3960"/>
        <v>0</v>
      </c>
      <c r="BM997" s="6">
        <f t="shared" si="3948"/>
        <v>118.25000000000001</v>
      </c>
      <c r="BN997" s="8">
        <f t="shared" si="3949"/>
        <v>147.04576730146047</v>
      </c>
      <c r="BO997" s="12">
        <f t="shared" si="3950"/>
        <v>131.86418006190195</v>
      </c>
      <c r="BP997" s="50">
        <f>(1-'#Constant'!$A$3)/($J997*'#Constant'!$B$3/'#Constant'!$C$3^($D997-1)+1)+'#Constant'!$A$3</f>
        <v>0.94452830188679238</v>
      </c>
      <c r="BQ997" s="4">
        <f t="shared" si="3951"/>
        <v>147.04576730146047</v>
      </c>
      <c r="BR997" s="50">
        <f>(1-'#Constant'!$A$3)/($K997*'#Constant'!$B$3/'#Constant'!$C$3^($D997-1)+1)+'#Constant'!$A$3</f>
        <v>0.94452830188679238</v>
      </c>
      <c r="BS997" s="4">
        <f t="shared" si="3952"/>
        <v>147.04576730146047</v>
      </c>
      <c r="BT997"/>
    </row>
    <row r="998" spans="1:72" x14ac:dyDescent="0.3">
      <c r="A998">
        <v>21001</v>
      </c>
      <c r="B998" s="18" t="str">
        <f>VLOOKUP(CONCATENATE("CREATURE_NAME_",A998),[1]Localization_Hero!$A:$E,2,FALSE)</f>
        <v>야생 늑대</v>
      </c>
      <c r="C998" t="s">
        <v>77</v>
      </c>
      <c r="D998">
        <v>1</v>
      </c>
      <c r="E998">
        <v>1</v>
      </c>
      <c r="F998" s="18">
        <v>1</v>
      </c>
      <c r="G998" s="10">
        <v>100</v>
      </c>
      <c r="H998" s="10">
        <v>100</v>
      </c>
      <c r="I998" s="10">
        <v>2500</v>
      </c>
      <c r="J998" s="10">
        <v>25</v>
      </c>
      <c r="K998" s="10">
        <v>25</v>
      </c>
      <c r="L998" s="2"/>
      <c r="M998" s="10">
        <v>100</v>
      </c>
      <c r="N998" s="10">
        <v>0</v>
      </c>
      <c r="O998" s="10">
        <v>0</v>
      </c>
      <c r="P998" s="10">
        <v>100</v>
      </c>
      <c r="Q998" s="10">
        <v>0</v>
      </c>
      <c r="R998" s="10">
        <v>0</v>
      </c>
      <c r="S998" s="10">
        <v>0</v>
      </c>
      <c r="T998" s="10">
        <v>150</v>
      </c>
      <c r="U998" s="10">
        <v>0</v>
      </c>
      <c r="V998" s="10">
        <v>0</v>
      </c>
      <c r="W998" s="2"/>
      <c r="X998" s="10">
        <v>100</v>
      </c>
      <c r="Y998" s="10">
        <v>0</v>
      </c>
      <c r="Z998" s="10">
        <v>0</v>
      </c>
      <c r="AA998" s="10">
        <v>100</v>
      </c>
      <c r="AB998" s="10">
        <v>0</v>
      </c>
      <c r="AC998" s="10">
        <v>0</v>
      </c>
      <c r="AD998" s="10">
        <v>0</v>
      </c>
      <c r="AE998" s="10">
        <v>150</v>
      </c>
      <c r="AF998" s="10">
        <v>0</v>
      </c>
      <c r="AG998" s="10">
        <v>0</v>
      </c>
      <c r="AH998" s="10">
        <v>0</v>
      </c>
      <c r="AI998" s="10">
        <v>0</v>
      </c>
      <c r="AJ998" s="3"/>
      <c r="AK998" s="10">
        <v>0</v>
      </c>
      <c r="AL998" s="10">
        <v>0</v>
      </c>
      <c r="AM998" s="3"/>
      <c r="AN998" s="10">
        <v>0</v>
      </c>
      <c r="AO998" s="10">
        <v>0</v>
      </c>
      <c r="AP998" s="10">
        <v>0</v>
      </c>
      <c r="AQ998" s="10">
        <v>0</v>
      </c>
      <c r="AR998" s="10">
        <v>0</v>
      </c>
      <c r="AS998" s="10">
        <v>0</v>
      </c>
      <c r="AT998" s="10">
        <v>0</v>
      </c>
      <c r="AU998" s="10">
        <v>0</v>
      </c>
      <c r="AV998" s="10">
        <v>0</v>
      </c>
      <c r="AW998" s="10">
        <v>0</v>
      </c>
      <c r="AX998" s="10">
        <v>0</v>
      </c>
      <c r="AY998" s="3"/>
      <c r="AZ998" s="10">
        <v>6000</v>
      </c>
      <c r="BA998" s="10">
        <v>6000</v>
      </c>
      <c r="BB998" s="10">
        <v>0</v>
      </c>
      <c r="BC998" s="10">
        <v>0</v>
      </c>
      <c r="BD998" s="10">
        <v>0</v>
      </c>
      <c r="BE998" s="10">
        <v>250</v>
      </c>
      <c r="BF998" s="3"/>
      <c r="BG998" s="10">
        <v>1000</v>
      </c>
      <c r="BH998" s="10">
        <v>5000</v>
      </c>
      <c r="BI998" s="3"/>
      <c r="BJ998" s="21">
        <v>1</v>
      </c>
      <c r="BK998" s="65">
        <v>0</v>
      </c>
      <c r="BL998" s="65">
        <v>0</v>
      </c>
      <c r="BM998" s="6">
        <f t="shared" si="3656"/>
        <v>118.25000000000001</v>
      </c>
      <c r="BN998" s="8">
        <f t="shared" si="3657"/>
        <v>149.0819326565707</v>
      </c>
      <c r="BO998" s="12">
        <f t="shared" si="3556"/>
        <v>132.77401303206696</v>
      </c>
      <c r="BP998" s="50">
        <f>(1-'#Constant'!$A$3)/($J998*'#Constant'!$B$3/'#Constant'!$C$3^($D998-1)+1)+'#Constant'!$A$3</f>
        <v>0.93162790697674425</v>
      </c>
      <c r="BQ998" s="4">
        <f t="shared" si="3658"/>
        <v>149.0819326565707</v>
      </c>
      <c r="BR998" s="50">
        <f>(1-'#Constant'!$A$3)/($K998*'#Constant'!$B$3/'#Constant'!$C$3^($D998-1)+1)+'#Constant'!$A$3</f>
        <v>0.93162790697674425</v>
      </c>
      <c r="BS998" s="4">
        <f t="shared" si="3659"/>
        <v>149.0819326565707</v>
      </c>
      <c r="BT998">
        <f>BO998/$BO$4*100</f>
        <v>100.91327609170268</v>
      </c>
    </row>
    <row r="999" spans="1:72" s="13" customFormat="1" ht="17.25" thickBot="1" x14ac:dyDescent="0.35">
      <c r="B999" s="20"/>
      <c r="D999" s="14">
        <v>1</v>
      </c>
      <c r="E999" s="14">
        <v>1</v>
      </c>
      <c r="F999" s="19">
        <v>1</v>
      </c>
      <c r="G999" s="15">
        <f t="shared" ref="G999:H999" si="3961">G998</f>
        <v>100</v>
      </c>
      <c r="H999" s="15">
        <f t="shared" si="3961"/>
        <v>100</v>
      </c>
      <c r="I999" s="15">
        <v>2500</v>
      </c>
      <c r="J999" s="15">
        <v>25</v>
      </c>
      <c r="K999" s="15">
        <v>25</v>
      </c>
      <c r="L999" s="16"/>
      <c r="M999" s="15">
        <f t="shared" ref="M999:V999" si="3962">M998</f>
        <v>100</v>
      </c>
      <c r="N999" s="15">
        <f t="shared" si="3962"/>
        <v>0</v>
      </c>
      <c r="O999" s="15">
        <f t="shared" si="3962"/>
        <v>0</v>
      </c>
      <c r="P999" s="15">
        <v>100</v>
      </c>
      <c r="Q999" s="15">
        <f t="shared" si="3962"/>
        <v>0</v>
      </c>
      <c r="R999" s="15">
        <f t="shared" si="3962"/>
        <v>0</v>
      </c>
      <c r="S999" s="15">
        <f t="shared" si="3962"/>
        <v>0</v>
      </c>
      <c r="T999" s="15">
        <f t="shared" si="3962"/>
        <v>150</v>
      </c>
      <c r="U999" s="15">
        <f t="shared" si="3962"/>
        <v>0</v>
      </c>
      <c r="V999" s="15">
        <f t="shared" si="3962"/>
        <v>0</v>
      </c>
      <c r="W999" s="16"/>
      <c r="X999" s="15">
        <f t="shared" ref="X999:AI999" si="3963">X998</f>
        <v>100</v>
      </c>
      <c r="Y999" s="15">
        <f t="shared" si="3963"/>
        <v>0</v>
      </c>
      <c r="Z999" s="15">
        <f t="shared" si="3963"/>
        <v>0</v>
      </c>
      <c r="AA999" s="15">
        <v>100</v>
      </c>
      <c r="AB999" s="15">
        <f t="shared" si="3963"/>
        <v>0</v>
      </c>
      <c r="AC999" s="15">
        <f t="shared" si="3963"/>
        <v>0</v>
      </c>
      <c r="AD999" s="15">
        <f t="shared" si="3963"/>
        <v>0</v>
      </c>
      <c r="AE999" s="15">
        <f t="shared" si="3963"/>
        <v>150</v>
      </c>
      <c r="AF999" s="15">
        <f t="shared" si="3963"/>
        <v>0</v>
      </c>
      <c r="AG999" s="15">
        <f t="shared" si="3963"/>
        <v>0</v>
      </c>
      <c r="AH999" s="15">
        <f t="shared" si="3963"/>
        <v>0</v>
      </c>
      <c r="AI999" s="15">
        <f t="shared" si="3963"/>
        <v>0</v>
      </c>
      <c r="AJ999" s="17"/>
      <c r="AK999" s="15">
        <f>AK998</f>
        <v>0</v>
      </c>
      <c r="AL999" s="15">
        <f>AL998</f>
        <v>0</v>
      </c>
      <c r="AM999" s="17"/>
      <c r="AN999" s="15">
        <f t="shared" ref="AN999:AX999" si="3964">AN998</f>
        <v>0</v>
      </c>
      <c r="AO999" s="15">
        <f t="shared" si="3964"/>
        <v>0</v>
      </c>
      <c r="AP999" s="15">
        <f t="shared" si="3964"/>
        <v>0</v>
      </c>
      <c r="AQ999" s="15">
        <f t="shared" si="3964"/>
        <v>0</v>
      </c>
      <c r="AR999" s="15">
        <f t="shared" si="3964"/>
        <v>0</v>
      </c>
      <c r="AS999" s="15">
        <f t="shared" si="3964"/>
        <v>0</v>
      </c>
      <c r="AT999" s="15">
        <f t="shared" si="3964"/>
        <v>0</v>
      </c>
      <c r="AU999" s="15">
        <f t="shared" si="3964"/>
        <v>0</v>
      </c>
      <c r="AV999" s="15">
        <f t="shared" si="3964"/>
        <v>0</v>
      </c>
      <c r="AW999" s="15">
        <f t="shared" si="3964"/>
        <v>0</v>
      </c>
      <c r="AX999" s="15">
        <f t="shared" si="3964"/>
        <v>0</v>
      </c>
      <c r="AY999" s="17"/>
      <c r="AZ999" s="15">
        <f t="shared" ref="AZ999" si="3965">AZ998</f>
        <v>6000</v>
      </c>
      <c r="BA999" s="15">
        <f t="shared" ref="BA999" si="3966">BA998</f>
        <v>6000</v>
      </c>
      <c r="BB999" s="15">
        <v>0</v>
      </c>
      <c r="BC999" s="15">
        <f t="shared" ref="BC999" si="3967">BC998</f>
        <v>0</v>
      </c>
      <c r="BD999" s="15">
        <f t="shared" ref="BD999:BE999" si="3968">BD998</f>
        <v>0</v>
      </c>
      <c r="BE999" s="15">
        <f t="shared" si="3968"/>
        <v>250</v>
      </c>
      <c r="BF999" s="17"/>
      <c r="BG999" s="15">
        <f t="shared" ref="BG999" si="3969">BG998</f>
        <v>1000</v>
      </c>
      <c r="BH999" s="15">
        <f t="shared" ref="BH999" si="3970">BH998</f>
        <v>5000</v>
      </c>
      <c r="BI999" s="17"/>
      <c r="BJ999" s="22">
        <f>G999/G998</f>
        <v>1</v>
      </c>
      <c r="BK999" s="65">
        <f t="shared" ref="BK999:BL999" si="3971">BK998</f>
        <v>0</v>
      </c>
      <c r="BL999" s="65">
        <f t="shared" si="3971"/>
        <v>0</v>
      </c>
      <c r="BM999" s="6">
        <f t="shared" si="3656"/>
        <v>118.25000000000001</v>
      </c>
      <c r="BN999" s="8">
        <f t="shared" si="3657"/>
        <v>149.0819326565707</v>
      </c>
      <c r="BO999" s="12">
        <f t="shared" si="3556"/>
        <v>132.77401303206696</v>
      </c>
      <c r="BP999" s="50">
        <f>(1-'#Constant'!$A$3)/($J999*'#Constant'!$B$3/'#Constant'!$C$3^($D999-1)+1)+'#Constant'!$A$3</f>
        <v>0.93162790697674425</v>
      </c>
      <c r="BQ999" s="4">
        <f t="shared" si="3658"/>
        <v>149.0819326565707</v>
      </c>
      <c r="BR999" s="50">
        <f>(1-'#Constant'!$A$3)/($K999*'#Constant'!$B$3/'#Constant'!$C$3^($D999-1)+1)+'#Constant'!$A$3</f>
        <v>0.93162790697674425</v>
      </c>
      <c r="BS999" s="4">
        <f t="shared" si="3659"/>
        <v>149.0819326565707</v>
      </c>
      <c r="BT999"/>
    </row>
    <row r="1000" spans="1:72" x14ac:dyDescent="0.3">
      <c r="A1000">
        <v>21002</v>
      </c>
      <c r="B1000" s="18" t="str">
        <f>VLOOKUP(CONCATENATE("CREATURE_NAME_",A1000),[1]Localization_Hero!$A:$E,2,FALSE)</f>
        <v>무장 늑대</v>
      </c>
      <c r="C1000" t="s">
        <v>77</v>
      </c>
      <c r="D1000">
        <v>1</v>
      </c>
      <c r="E1000">
        <v>1</v>
      </c>
      <c r="F1000" s="18">
        <v>1</v>
      </c>
      <c r="G1000" s="10">
        <v>100</v>
      </c>
      <c r="H1000" s="10">
        <v>100</v>
      </c>
      <c r="I1000" s="10">
        <v>2500</v>
      </c>
      <c r="J1000" s="10">
        <v>25</v>
      </c>
      <c r="K1000" s="10">
        <v>25</v>
      </c>
      <c r="L1000" s="2"/>
      <c r="M1000" s="10">
        <v>100</v>
      </c>
      <c r="N1000" s="10">
        <v>0</v>
      </c>
      <c r="O1000" s="10">
        <v>0</v>
      </c>
      <c r="P1000" s="10">
        <v>100</v>
      </c>
      <c r="Q1000" s="10">
        <v>0</v>
      </c>
      <c r="R1000" s="10">
        <v>0</v>
      </c>
      <c r="S1000" s="10">
        <v>0</v>
      </c>
      <c r="T1000" s="10">
        <v>150</v>
      </c>
      <c r="U1000" s="10">
        <v>0</v>
      </c>
      <c r="V1000" s="10">
        <v>0</v>
      </c>
      <c r="W1000" s="2"/>
      <c r="X1000" s="10">
        <v>100</v>
      </c>
      <c r="Y1000" s="10">
        <v>0</v>
      </c>
      <c r="Z1000" s="10">
        <v>0</v>
      </c>
      <c r="AA1000" s="10">
        <v>100</v>
      </c>
      <c r="AB1000" s="10">
        <v>0</v>
      </c>
      <c r="AC1000" s="10">
        <v>0</v>
      </c>
      <c r="AD1000" s="10">
        <v>0</v>
      </c>
      <c r="AE1000" s="10">
        <v>150</v>
      </c>
      <c r="AF1000" s="10">
        <v>0</v>
      </c>
      <c r="AG1000" s="10">
        <v>0</v>
      </c>
      <c r="AH1000" s="10">
        <v>0</v>
      </c>
      <c r="AI1000" s="10">
        <v>0</v>
      </c>
      <c r="AJ1000" s="3"/>
      <c r="AK1000" s="10">
        <v>0</v>
      </c>
      <c r="AL1000" s="10">
        <v>0</v>
      </c>
      <c r="AM1000" s="3"/>
      <c r="AN1000" s="10">
        <v>0</v>
      </c>
      <c r="AO1000" s="10">
        <v>0</v>
      </c>
      <c r="AP1000" s="10">
        <v>0</v>
      </c>
      <c r="AQ1000" s="10">
        <v>0</v>
      </c>
      <c r="AR1000" s="10">
        <v>0</v>
      </c>
      <c r="AS1000" s="10">
        <v>0</v>
      </c>
      <c r="AT1000" s="10">
        <v>0</v>
      </c>
      <c r="AU1000" s="10">
        <v>0</v>
      </c>
      <c r="AV1000" s="10">
        <v>0</v>
      </c>
      <c r="AW1000" s="10">
        <v>0</v>
      </c>
      <c r="AX1000" s="10">
        <v>0</v>
      </c>
      <c r="AY1000" s="3"/>
      <c r="AZ1000" s="10">
        <v>6000</v>
      </c>
      <c r="BA1000" s="10">
        <v>6000</v>
      </c>
      <c r="BB1000" s="10">
        <v>0</v>
      </c>
      <c r="BC1000" s="10">
        <v>0</v>
      </c>
      <c r="BD1000" s="10">
        <v>0</v>
      </c>
      <c r="BE1000" s="10">
        <v>250</v>
      </c>
      <c r="BF1000" s="3"/>
      <c r="BG1000" s="10">
        <v>1000</v>
      </c>
      <c r="BH1000" s="10">
        <v>5000</v>
      </c>
      <c r="BI1000" s="3"/>
      <c r="BJ1000" s="21">
        <v>1</v>
      </c>
      <c r="BK1000" s="65">
        <v>0</v>
      </c>
      <c r="BL1000" s="65">
        <v>0</v>
      </c>
      <c r="BM1000" s="6">
        <f t="shared" si="3656"/>
        <v>118.25000000000001</v>
      </c>
      <c r="BN1000" s="8">
        <f t="shared" si="3657"/>
        <v>149.0819326565707</v>
      </c>
      <c r="BO1000" s="12">
        <f t="shared" ref="BO1000:BO1059" si="3972">SQRT(BM1000*BN1000)</f>
        <v>132.77401303206696</v>
      </c>
      <c r="BP1000" s="50">
        <f>(1-'#Constant'!$A$3)/($J1000*'#Constant'!$B$3/'#Constant'!$C$3^($D1000-1)+1)+'#Constant'!$A$3</f>
        <v>0.93162790697674425</v>
      </c>
      <c r="BQ1000" s="4">
        <f t="shared" si="3658"/>
        <v>149.0819326565707</v>
      </c>
      <c r="BR1000" s="50">
        <f>(1-'#Constant'!$A$3)/($K1000*'#Constant'!$B$3/'#Constant'!$C$3^($D1000-1)+1)+'#Constant'!$A$3</f>
        <v>0.93162790697674425</v>
      </c>
      <c r="BS1000" s="4">
        <f t="shared" si="3659"/>
        <v>149.0819326565707</v>
      </c>
      <c r="BT1000">
        <f>BO1000/$BO$4*100</f>
        <v>100.91327609170268</v>
      </c>
    </row>
    <row r="1001" spans="1:72" s="13" customFormat="1" ht="17.25" thickBot="1" x14ac:dyDescent="0.35">
      <c r="B1001" s="20"/>
      <c r="D1001" s="14">
        <v>1</v>
      </c>
      <c r="E1001" s="14">
        <v>1</v>
      </c>
      <c r="F1001" s="19">
        <v>1</v>
      </c>
      <c r="G1001" s="15">
        <f t="shared" ref="G1001:H1001" si="3973">G1000</f>
        <v>100</v>
      </c>
      <c r="H1001" s="15">
        <f t="shared" si="3973"/>
        <v>100</v>
      </c>
      <c r="I1001" s="15">
        <v>2500</v>
      </c>
      <c r="J1001" s="15">
        <v>25</v>
      </c>
      <c r="K1001" s="15">
        <v>25</v>
      </c>
      <c r="L1001" s="16"/>
      <c r="M1001" s="15">
        <f t="shared" ref="M1001:V1001" si="3974">M1000</f>
        <v>100</v>
      </c>
      <c r="N1001" s="15">
        <f t="shared" si="3974"/>
        <v>0</v>
      </c>
      <c r="O1001" s="15">
        <f t="shared" si="3974"/>
        <v>0</v>
      </c>
      <c r="P1001" s="15">
        <v>100</v>
      </c>
      <c r="Q1001" s="15">
        <f t="shared" si="3974"/>
        <v>0</v>
      </c>
      <c r="R1001" s="15">
        <f t="shared" si="3974"/>
        <v>0</v>
      </c>
      <c r="S1001" s="15">
        <f t="shared" si="3974"/>
        <v>0</v>
      </c>
      <c r="T1001" s="15">
        <f t="shared" si="3974"/>
        <v>150</v>
      </c>
      <c r="U1001" s="15">
        <f t="shared" si="3974"/>
        <v>0</v>
      </c>
      <c r="V1001" s="15">
        <f t="shared" si="3974"/>
        <v>0</v>
      </c>
      <c r="W1001" s="16"/>
      <c r="X1001" s="15">
        <f t="shared" ref="X1001:AI1001" si="3975">X1000</f>
        <v>100</v>
      </c>
      <c r="Y1001" s="15">
        <f t="shared" si="3975"/>
        <v>0</v>
      </c>
      <c r="Z1001" s="15">
        <f t="shared" si="3975"/>
        <v>0</v>
      </c>
      <c r="AA1001" s="15">
        <v>100</v>
      </c>
      <c r="AB1001" s="15">
        <f t="shared" si="3975"/>
        <v>0</v>
      </c>
      <c r="AC1001" s="15">
        <f t="shared" si="3975"/>
        <v>0</v>
      </c>
      <c r="AD1001" s="15">
        <f t="shared" si="3975"/>
        <v>0</v>
      </c>
      <c r="AE1001" s="15">
        <f t="shared" si="3975"/>
        <v>150</v>
      </c>
      <c r="AF1001" s="15">
        <f t="shared" si="3975"/>
        <v>0</v>
      </c>
      <c r="AG1001" s="15">
        <f t="shared" si="3975"/>
        <v>0</v>
      </c>
      <c r="AH1001" s="15">
        <f t="shared" si="3975"/>
        <v>0</v>
      </c>
      <c r="AI1001" s="15">
        <f t="shared" si="3975"/>
        <v>0</v>
      </c>
      <c r="AJ1001" s="17"/>
      <c r="AK1001" s="15">
        <f>AK1000</f>
        <v>0</v>
      </c>
      <c r="AL1001" s="15">
        <f>AL1000</f>
        <v>0</v>
      </c>
      <c r="AM1001" s="17"/>
      <c r="AN1001" s="15">
        <f t="shared" ref="AN1001:AX1001" si="3976">AN1000</f>
        <v>0</v>
      </c>
      <c r="AO1001" s="15">
        <f t="shared" si="3976"/>
        <v>0</v>
      </c>
      <c r="AP1001" s="15">
        <f t="shared" si="3976"/>
        <v>0</v>
      </c>
      <c r="AQ1001" s="15">
        <f t="shared" si="3976"/>
        <v>0</v>
      </c>
      <c r="AR1001" s="15">
        <f t="shared" si="3976"/>
        <v>0</v>
      </c>
      <c r="AS1001" s="15">
        <f t="shared" si="3976"/>
        <v>0</v>
      </c>
      <c r="AT1001" s="15">
        <f t="shared" si="3976"/>
        <v>0</v>
      </c>
      <c r="AU1001" s="15">
        <f t="shared" si="3976"/>
        <v>0</v>
      </c>
      <c r="AV1001" s="15">
        <f t="shared" si="3976"/>
        <v>0</v>
      </c>
      <c r="AW1001" s="15">
        <f t="shared" si="3976"/>
        <v>0</v>
      </c>
      <c r="AX1001" s="15">
        <f t="shared" si="3976"/>
        <v>0</v>
      </c>
      <c r="AY1001" s="17"/>
      <c r="AZ1001" s="15">
        <f t="shared" ref="AZ1001" si="3977">AZ1000</f>
        <v>6000</v>
      </c>
      <c r="BA1001" s="15">
        <f t="shared" ref="BA1001" si="3978">BA1000</f>
        <v>6000</v>
      </c>
      <c r="BB1001" s="15">
        <v>0</v>
      </c>
      <c r="BC1001" s="15">
        <f t="shared" ref="BC1001" si="3979">BC1000</f>
        <v>0</v>
      </c>
      <c r="BD1001" s="15">
        <f t="shared" ref="BD1001:BE1001" si="3980">BD1000</f>
        <v>0</v>
      </c>
      <c r="BE1001" s="15">
        <f t="shared" si="3980"/>
        <v>250</v>
      </c>
      <c r="BF1001" s="17"/>
      <c r="BG1001" s="15">
        <f t="shared" ref="BG1001" si="3981">BG1000</f>
        <v>1000</v>
      </c>
      <c r="BH1001" s="15">
        <f t="shared" ref="BH1001" si="3982">BH1000</f>
        <v>5000</v>
      </c>
      <c r="BI1001" s="17"/>
      <c r="BJ1001" s="22">
        <f>G1001/G1000</f>
        <v>1</v>
      </c>
      <c r="BK1001" s="65">
        <f t="shared" ref="BK1001:BL1001" si="3983">BK1000</f>
        <v>0</v>
      </c>
      <c r="BL1001" s="65">
        <f t="shared" si="3983"/>
        <v>0</v>
      </c>
      <c r="BM1001" s="6">
        <f t="shared" si="3656"/>
        <v>118.25000000000001</v>
      </c>
      <c r="BN1001" s="8">
        <f t="shared" si="3657"/>
        <v>149.0819326565707</v>
      </c>
      <c r="BO1001" s="12">
        <f t="shared" si="3972"/>
        <v>132.77401303206696</v>
      </c>
      <c r="BP1001" s="50">
        <f>(1-'#Constant'!$A$3)/($J1001*'#Constant'!$B$3/'#Constant'!$C$3^($D1001-1)+1)+'#Constant'!$A$3</f>
        <v>0.93162790697674425</v>
      </c>
      <c r="BQ1001" s="4">
        <f t="shared" si="3658"/>
        <v>149.0819326565707</v>
      </c>
      <c r="BR1001" s="50">
        <f>(1-'#Constant'!$A$3)/($K1001*'#Constant'!$B$3/'#Constant'!$C$3^($D1001-1)+1)+'#Constant'!$A$3</f>
        <v>0.93162790697674425</v>
      </c>
      <c r="BS1001" s="4">
        <f t="shared" si="3659"/>
        <v>149.0819326565707</v>
      </c>
      <c r="BT1001"/>
    </row>
    <row r="1002" spans="1:72" x14ac:dyDescent="0.3">
      <c r="A1002">
        <v>21003</v>
      </c>
      <c r="B1002" s="18" t="str">
        <f>VLOOKUP(CONCATENATE("CREATURE_NAME_",A1002),[1]Localization_Hero!$A:$E,2,FALSE)</f>
        <v>역병 늑대</v>
      </c>
      <c r="C1002" t="s">
        <v>77</v>
      </c>
      <c r="D1002">
        <v>1</v>
      </c>
      <c r="E1002">
        <v>1</v>
      </c>
      <c r="F1002" s="18">
        <v>1</v>
      </c>
      <c r="G1002" s="10">
        <v>100</v>
      </c>
      <c r="H1002" s="10">
        <v>100</v>
      </c>
      <c r="I1002" s="10">
        <v>2500</v>
      </c>
      <c r="J1002" s="10">
        <v>25</v>
      </c>
      <c r="K1002" s="10">
        <v>25</v>
      </c>
      <c r="L1002" s="2"/>
      <c r="M1002" s="10">
        <v>100</v>
      </c>
      <c r="N1002" s="10">
        <v>0</v>
      </c>
      <c r="O1002" s="10">
        <v>0</v>
      </c>
      <c r="P1002" s="10">
        <v>100</v>
      </c>
      <c r="Q1002" s="10">
        <v>0</v>
      </c>
      <c r="R1002" s="10">
        <v>0</v>
      </c>
      <c r="S1002" s="10">
        <v>0</v>
      </c>
      <c r="T1002" s="10">
        <v>150</v>
      </c>
      <c r="U1002" s="10">
        <v>0</v>
      </c>
      <c r="V1002" s="10">
        <v>0</v>
      </c>
      <c r="W1002" s="2"/>
      <c r="X1002" s="10">
        <v>100</v>
      </c>
      <c r="Y1002" s="10">
        <v>0</v>
      </c>
      <c r="Z1002" s="10">
        <v>0</v>
      </c>
      <c r="AA1002" s="10">
        <v>100</v>
      </c>
      <c r="AB1002" s="10">
        <v>0</v>
      </c>
      <c r="AC1002" s="10">
        <v>0</v>
      </c>
      <c r="AD1002" s="10">
        <v>0</v>
      </c>
      <c r="AE1002" s="10">
        <v>150</v>
      </c>
      <c r="AF1002" s="10">
        <v>0</v>
      </c>
      <c r="AG1002" s="10">
        <v>0</v>
      </c>
      <c r="AH1002" s="10">
        <v>0</v>
      </c>
      <c r="AI1002" s="10">
        <v>0</v>
      </c>
      <c r="AJ1002" s="3"/>
      <c r="AK1002" s="10">
        <v>0</v>
      </c>
      <c r="AL1002" s="10">
        <v>0</v>
      </c>
      <c r="AM1002" s="3"/>
      <c r="AN1002" s="10">
        <v>0</v>
      </c>
      <c r="AO1002" s="10">
        <v>0</v>
      </c>
      <c r="AP1002" s="10">
        <v>0</v>
      </c>
      <c r="AQ1002" s="10">
        <v>0</v>
      </c>
      <c r="AR1002" s="10">
        <v>0</v>
      </c>
      <c r="AS1002" s="10">
        <v>0</v>
      </c>
      <c r="AT1002" s="10">
        <v>0</v>
      </c>
      <c r="AU1002" s="10">
        <v>0</v>
      </c>
      <c r="AV1002" s="10">
        <v>0</v>
      </c>
      <c r="AW1002" s="10">
        <v>0</v>
      </c>
      <c r="AX1002" s="10">
        <v>0</v>
      </c>
      <c r="AY1002" s="3"/>
      <c r="AZ1002" s="10">
        <v>6000</v>
      </c>
      <c r="BA1002" s="10">
        <v>6000</v>
      </c>
      <c r="BB1002" s="10">
        <v>0</v>
      </c>
      <c r="BC1002" s="10">
        <v>0</v>
      </c>
      <c r="BD1002" s="10">
        <v>0</v>
      </c>
      <c r="BE1002" s="10">
        <v>250</v>
      </c>
      <c r="BF1002" s="3"/>
      <c r="BG1002" s="10">
        <v>1000</v>
      </c>
      <c r="BH1002" s="10">
        <v>5000</v>
      </c>
      <c r="BI1002" s="3"/>
      <c r="BJ1002" s="21">
        <v>1</v>
      </c>
      <c r="BK1002" s="65">
        <v>0</v>
      </c>
      <c r="BL1002" s="65">
        <v>0</v>
      </c>
      <c r="BM1002" s="6">
        <f t="shared" ref="BM1002:BM1067" si="3984">MAX(G1002*(1+M1002/1000*(1+O1002/1000))*(1+0.5*T1002/1000)*(1+0.25*S1002/1000),(H1002*(1+X1002/1000*(1+Z1002/1000))*(1+0.5*AE1002/1000)*(1+0.25*AD1002/1000)))*BG1002/1000</f>
        <v>118.25000000000001</v>
      </c>
      <c r="BN1002" s="8">
        <f t="shared" ref="BN1002:BN1067" si="3985">(BQ1002+BS1002)/2*(1+AI1002/2000)*(1+AH1002/2000)*(1+AN1002/2000)*(1+AK1002/2000)</f>
        <v>149.0819326565707</v>
      </c>
      <c r="BO1002" s="12">
        <f t="shared" si="3972"/>
        <v>132.77401303206696</v>
      </c>
      <c r="BP1002" s="50">
        <f>(1-'#Constant'!$A$3)/($J1002*'#Constant'!$B$3/'#Constant'!$C$3^($D1002-1)+1)+'#Constant'!$A$3</f>
        <v>0.93162790697674425</v>
      </c>
      <c r="BQ1002" s="4">
        <f t="shared" ref="BQ1002:BQ1067" si="3986">I1002/(BP1002*(1-Q1002/1000*(0.5+R1002/1000))*(1-P1002/1000)*(1-V1002/1000)*(1+U1002/1000))/20</f>
        <v>149.0819326565707</v>
      </c>
      <c r="BR1002" s="50">
        <f>(1-'#Constant'!$A$3)/($K1002*'#Constant'!$B$3/'#Constant'!$C$3^($D1002-1)+1)+'#Constant'!$A$3</f>
        <v>0.93162790697674425</v>
      </c>
      <c r="BS1002" s="4">
        <f t="shared" ref="BS1002:BS1067" si="3987">I1002/(BR1002*(1-AB1002/1000*(0.5+AC1002/1000))*(1-AA1002/1000)*(1-AG1002/1000)*(1+AF1002/1000))/20</f>
        <v>149.0819326565707</v>
      </c>
      <c r="BT1002">
        <f>BO1002/$BO$4*100</f>
        <v>100.91327609170268</v>
      </c>
    </row>
    <row r="1003" spans="1:72" s="13" customFormat="1" ht="17.25" thickBot="1" x14ac:dyDescent="0.35">
      <c r="B1003" s="20"/>
      <c r="D1003" s="14">
        <v>1</v>
      </c>
      <c r="E1003" s="14">
        <v>1</v>
      </c>
      <c r="F1003" s="19">
        <v>1</v>
      </c>
      <c r="G1003" s="15">
        <f t="shared" ref="G1003:H1003" si="3988">G1002</f>
        <v>100</v>
      </c>
      <c r="H1003" s="15">
        <f t="shared" si="3988"/>
        <v>100</v>
      </c>
      <c r="I1003" s="15">
        <v>2500</v>
      </c>
      <c r="J1003" s="15">
        <v>25</v>
      </c>
      <c r="K1003" s="15">
        <v>25</v>
      </c>
      <c r="L1003" s="16"/>
      <c r="M1003" s="15">
        <f>M1002</f>
        <v>100</v>
      </c>
      <c r="N1003" s="15">
        <f>N1002</f>
        <v>0</v>
      </c>
      <c r="O1003" s="15">
        <f>O1002</f>
        <v>0</v>
      </c>
      <c r="P1003" s="15">
        <v>100</v>
      </c>
      <c r="Q1003" s="15">
        <v>0</v>
      </c>
      <c r="R1003" s="15">
        <f>R1002</f>
        <v>0</v>
      </c>
      <c r="S1003" s="15">
        <f>S1002</f>
        <v>0</v>
      </c>
      <c r="T1003" s="15">
        <f>T1002</f>
        <v>150</v>
      </c>
      <c r="U1003" s="15">
        <f>U1002</f>
        <v>0</v>
      </c>
      <c r="V1003" s="15">
        <f>V1002</f>
        <v>0</v>
      </c>
      <c r="W1003" s="16"/>
      <c r="X1003" s="15">
        <f t="shared" ref="X1003:AI1003" si="3989">X1002</f>
        <v>100</v>
      </c>
      <c r="Y1003" s="15">
        <f t="shared" si="3989"/>
        <v>0</v>
      </c>
      <c r="Z1003" s="15">
        <f t="shared" si="3989"/>
        <v>0</v>
      </c>
      <c r="AA1003" s="15">
        <v>100</v>
      </c>
      <c r="AB1003" s="15">
        <f t="shared" si="3989"/>
        <v>0</v>
      </c>
      <c r="AC1003" s="15">
        <f t="shared" si="3989"/>
        <v>0</v>
      </c>
      <c r="AD1003" s="15">
        <f t="shared" si="3989"/>
        <v>0</v>
      </c>
      <c r="AE1003" s="15">
        <f t="shared" si="3989"/>
        <v>150</v>
      </c>
      <c r="AF1003" s="15">
        <f t="shared" si="3989"/>
        <v>0</v>
      </c>
      <c r="AG1003" s="15">
        <f t="shared" si="3989"/>
        <v>0</v>
      </c>
      <c r="AH1003" s="15">
        <f t="shared" si="3989"/>
        <v>0</v>
      </c>
      <c r="AI1003" s="15">
        <f t="shared" si="3989"/>
        <v>0</v>
      </c>
      <c r="AJ1003" s="17"/>
      <c r="AK1003" s="15">
        <f>AK1002</f>
        <v>0</v>
      </c>
      <c r="AL1003" s="15">
        <f>AL1002</f>
        <v>0</v>
      </c>
      <c r="AM1003" s="17"/>
      <c r="AN1003" s="15">
        <f t="shared" ref="AN1003:AX1003" si="3990">AN1002</f>
        <v>0</v>
      </c>
      <c r="AO1003" s="15">
        <f t="shared" si="3990"/>
        <v>0</v>
      </c>
      <c r="AP1003" s="15">
        <f t="shared" si="3990"/>
        <v>0</v>
      </c>
      <c r="AQ1003" s="15">
        <f t="shared" si="3990"/>
        <v>0</v>
      </c>
      <c r="AR1003" s="15">
        <f t="shared" si="3990"/>
        <v>0</v>
      </c>
      <c r="AS1003" s="15">
        <f t="shared" si="3990"/>
        <v>0</v>
      </c>
      <c r="AT1003" s="15">
        <f t="shared" si="3990"/>
        <v>0</v>
      </c>
      <c r="AU1003" s="15">
        <f t="shared" si="3990"/>
        <v>0</v>
      </c>
      <c r="AV1003" s="15">
        <f t="shared" si="3990"/>
        <v>0</v>
      </c>
      <c r="AW1003" s="15">
        <f t="shared" si="3990"/>
        <v>0</v>
      </c>
      <c r="AX1003" s="15">
        <f t="shared" si="3990"/>
        <v>0</v>
      </c>
      <c r="AY1003" s="17"/>
      <c r="AZ1003" s="15">
        <f t="shared" ref="AZ1003:AZ1011" si="3991">AZ1002</f>
        <v>6000</v>
      </c>
      <c r="BA1003" s="15">
        <f t="shared" ref="BA1003:BA1011" si="3992">BA1002</f>
        <v>6000</v>
      </c>
      <c r="BB1003" s="15">
        <v>0</v>
      </c>
      <c r="BC1003" s="15">
        <f t="shared" ref="BC1003:BC1011" si="3993">BC1002</f>
        <v>0</v>
      </c>
      <c r="BD1003" s="15">
        <f t="shared" ref="BD1003:BE1011" si="3994">BD1002</f>
        <v>0</v>
      </c>
      <c r="BE1003" s="15">
        <f t="shared" si="3994"/>
        <v>250</v>
      </c>
      <c r="BF1003" s="17"/>
      <c r="BG1003" s="15">
        <f t="shared" ref="BG1003:BG1011" si="3995">BG1002</f>
        <v>1000</v>
      </c>
      <c r="BH1003" s="15">
        <f t="shared" ref="BH1003:BH1011" si="3996">BH1002</f>
        <v>5000</v>
      </c>
      <c r="BI1003" s="17"/>
      <c r="BJ1003" s="22">
        <f>G1003/G1002</f>
        <v>1</v>
      </c>
      <c r="BK1003" s="65">
        <f>BK1002</f>
        <v>0</v>
      </c>
      <c r="BL1003" s="65">
        <f>BL1002</f>
        <v>0</v>
      </c>
      <c r="BM1003" s="6">
        <f t="shared" si="3984"/>
        <v>118.25000000000001</v>
      </c>
      <c r="BN1003" s="8">
        <f t="shared" si="3985"/>
        <v>149.0819326565707</v>
      </c>
      <c r="BO1003" s="12">
        <f t="shared" si="3972"/>
        <v>132.77401303206696</v>
      </c>
      <c r="BP1003" s="50">
        <f>(1-'#Constant'!$A$3)/($J1003*'#Constant'!$B$3/'#Constant'!$C$3^($D1003-1)+1)+'#Constant'!$A$3</f>
        <v>0.93162790697674425</v>
      </c>
      <c r="BQ1003" s="4">
        <f t="shared" si="3986"/>
        <v>149.0819326565707</v>
      </c>
      <c r="BR1003" s="50">
        <f>(1-'#Constant'!$A$3)/($K1003*'#Constant'!$B$3/'#Constant'!$C$3^($D1003-1)+1)+'#Constant'!$A$3</f>
        <v>0.93162790697674425</v>
      </c>
      <c r="BS1003" s="4">
        <f t="shared" si="3987"/>
        <v>149.0819326565707</v>
      </c>
      <c r="BT1003"/>
    </row>
    <row r="1004" spans="1:72" x14ac:dyDescent="0.3">
      <c r="A1004">
        <v>21011</v>
      </c>
      <c r="B1004" s="18" t="str">
        <f>VLOOKUP(CONCATENATE("CREATURE_NAME_",A1004),[1]Localization_Hero!$A:$E,2,FALSE)</f>
        <v>야생 흰늑대</v>
      </c>
      <c r="C1004" t="s">
        <v>77</v>
      </c>
      <c r="D1004">
        <v>1</v>
      </c>
      <c r="E1004">
        <v>1</v>
      </c>
      <c r="F1004" s="18">
        <v>1</v>
      </c>
      <c r="G1004" s="10">
        <v>100</v>
      </c>
      <c r="H1004" s="10">
        <v>100</v>
      </c>
      <c r="I1004" s="10">
        <v>2500</v>
      </c>
      <c r="J1004" s="10">
        <v>25</v>
      </c>
      <c r="K1004" s="10">
        <v>25</v>
      </c>
      <c r="L1004" s="2"/>
      <c r="M1004" s="10">
        <v>100</v>
      </c>
      <c r="N1004" s="10">
        <v>0</v>
      </c>
      <c r="O1004" s="10">
        <v>0</v>
      </c>
      <c r="P1004" s="10">
        <v>100</v>
      </c>
      <c r="Q1004" s="10">
        <v>0</v>
      </c>
      <c r="R1004" s="10">
        <v>0</v>
      </c>
      <c r="S1004" s="10">
        <v>0</v>
      </c>
      <c r="T1004" s="10">
        <v>150</v>
      </c>
      <c r="U1004" s="10">
        <v>0</v>
      </c>
      <c r="V1004" s="10">
        <v>0</v>
      </c>
      <c r="W1004" s="2"/>
      <c r="X1004" s="10">
        <v>100</v>
      </c>
      <c r="Y1004" s="10">
        <v>0</v>
      </c>
      <c r="Z1004" s="10">
        <v>0</v>
      </c>
      <c r="AA1004" s="10">
        <v>100</v>
      </c>
      <c r="AB1004" s="10">
        <v>0</v>
      </c>
      <c r="AC1004" s="10">
        <v>0</v>
      </c>
      <c r="AD1004" s="10">
        <v>0</v>
      </c>
      <c r="AE1004" s="10">
        <v>150</v>
      </c>
      <c r="AF1004" s="10">
        <v>0</v>
      </c>
      <c r="AG1004" s="10">
        <v>0</v>
      </c>
      <c r="AH1004" s="10">
        <v>0</v>
      </c>
      <c r="AI1004" s="10">
        <v>0</v>
      </c>
      <c r="AJ1004" s="3"/>
      <c r="AK1004" s="10">
        <v>0</v>
      </c>
      <c r="AL1004" s="10">
        <v>0</v>
      </c>
      <c r="AM1004" s="3"/>
      <c r="AN1004" s="10">
        <v>0</v>
      </c>
      <c r="AO1004" s="10">
        <v>0</v>
      </c>
      <c r="AP1004" s="10">
        <v>0</v>
      </c>
      <c r="AQ1004" s="10">
        <v>0</v>
      </c>
      <c r="AR1004" s="10">
        <v>0</v>
      </c>
      <c r="AS1004" s="10">
        <v>0</v>
      </c>
      <c r="AT1004" s="10">
        <v>0</v>
      </c>
      <c r="AU1004" s="10">
        <v>0</v>
      </c>
      <c r="AV1004" s="10">
        <v>0</v>
      </c>
      <c r="AW1004" s="10">
        <v>0</v>
      </c>
      <c r="AX1004" s="10">
        <v>0</v>
      </c>
      <c r="AY1004" s="3"/>
      <c r="AZ1004" s="10">
        <v>6000</v>
      </c>
      <c r="BA1004" s="10">
        <v>6000</v>
      </c>
      <c r="BB1004" s="10">
        <v>0</v>
      </c>
      <c r="BC1004" s="10">
        <v>0</v>
      </c>
      <c r="BD1004" s="10">
        <v>0</v>
      </c>
      <c r="BE1004" s="10">
        <v>250</v>
      </c>
      <c r="BF1004" s="3"/>
      <c r="BG1004" s="10">
        <v>1000</v>
      </c>
      <c r="BH1004" s="10">
        <v>5000</v>
      </c>
      <c r="BI1004" s="3"/>
      <c r="BJ1004" s="21">
        <v>1</v>
      </c>
      <c r="BK1004" s="65">
        <v>0</v>
      </c>
      <c r="BL1004" s="65">
        <v>0</v>
      </c>
      <c r="BM1004" s="6">
        <f t="shared" si="3984"/>
        <v>118.25000000000001</v>
      </c>
      <c r="BN1004" s="8">
        <f t="shared" si="3985"/>
        <v>149.0819326565707</v>
      </c>
      <c r="BO1004" s="12">
        <f t="shared" si="3972"/>
        <v>132.77401303206696</v>
      </c>
      <c r="BP1004" s="50">
        <f>(1-'#Constant'!$A$3)/($J1004*'#Constant'!$B$3/'#Constant'!$C$3^($D1004-1)+1)+'#Constant'!$A$3</f>
        <v>0.93162790697674425</v>
      </c>
      <c r="BQ1004" s="4">
        <f t="shared" si="3986"/>
        <v>149.0819326565707</v>
      </c>
      <c r="BR1004" s="50">
        <f>(1-'#Constant'!$A$3)/($K1004*'#Constant'!$B$3/'#Constant'!$C$3^($D1004-1)+1)+'#Constant'!$A$3</f>
        <v>0.93162790697674425</v>
      </c>
      <c r="BS1004" s="4">
        <f t="shared" si="3987"/>
        <v>149.0819326565707</v>
      </c>
      <c r="BT1004">
        <f>BO1004/$BO$4*100</f>
        <v>100.91327609170268</v>
      </c>
    </row>
    <row r="1005" spans="1:72" s="13" customFormat="1" ht="17.25" thickBot="1" x14ac:dyDescent="0.35">
      <c r="B1005" s="20"/>
      <c r="D1005" s="14">
        <v>1</v>
      </c>
      <c r="E1005" s="14">
        <v>1</v>
      </c>
      <c r="F1005" s="19">
        <v>1</v>
      </c>
      <c r="G1005" s="15">
        <f t="shared" ref="G1005:H1005" si="3997">G1004</f>
        <v>100</v>
      </c>
      <c r="H1005" s="15">
        <f t="shared" si="3997"/>
        <v>100</v>
      </c>
      <c r="I1005" s="15">
        <v>2500</v>
      </c>
      <c r="J1005" s="15">
        <v>25</v>
      </c>
      <c r="K1005" s="15">
        <v>25</v>
      </c>
      <c r="L1005" s="16"/>
      <c r="M1005" s="15">
        <f t="shared" ref="M1005:V1005" si="3998">M1004</f>
        <v>100</v>
      </c>
      <c r="N1005" s="15">
        <f t="shared" si="3998"/>
        <v>0</v>
      </c>
      <c r="O1005" s="15">
        <f t="shared" si="3998"/>
        <v>0</v>
      </c>
      <c r="P1005" s="15">
        <v>100</v>
      </c>
      <c r="Q1005" s="15">
        <f t="shared" si="3998"/>
        <v>0</v>
      </c>
      <c r="R1005" s="15">
        <f t="shared" si="3998"/>
        <v>0</v>
      </c>
      <c r="S1005" s="15">
        <f t="shared" si="3998"/>
        <v>0</v>
      </c>
      <c r="T1005" s="15">
        <f t="shared" si="3998"/>
        <v>150</v>
      </c>
      <c r="U1005" s="15">
        <f t="shared" si="3998"/>
        <v>0</v>
      </c>
      <c r="V1005" s="15">
        <f t="shared" si="3998"/>
        <v>0</v>
      </c>
      <c r="W1005" s="16"/>
      <c r="X1005" s="15">
        <f t="shared" ref="X1005:AI1005" si="3999">X1004</f>
        <v>100</v>
      </c>
      <c r="Y1005" s="15">
        <f t="shared" si="3999"/>
        <v>0</v>
      </c>
      <c r="Z1005" s="15">
        <f t="shared" si="3999"/>
        <v>0</v>
      </c>
      <c r="AA1005" s="15">
        <v>100</v>
      </c>
      <c r="AB1005" s="15">
        <f t="shared" si="3999"/>
        <v>0</v>
      </c>
      <c r="AC1005" s="15">
        <f t="shared" si="3999"/>
        <v>0</v>
      </c>
      <c r="AD1005" s="15">
        <f t="shared" si="3999"/>
        <v>0</v>
      </c>
      <c r="AE1005" s="15">
        <f t="shared" si="3999"/>
        <v>150</v>
      </c>
      <c r="AF1005" s="15">
        <f t="shared" si="3999"/>
        <v>0</v>
      </c>
      <c r="AG1005" s="15">
        <f t="shared" si="3999"/>
        <v>0</v>
      </c>
      <c r="AH1005" s="15">
        <f t="shared" si="3999"/>
        <v>0</v>
      </c>
      <c r="AI1005" s="15">
        <f t="shared" si="3999"/>
        <v>0</v>
      </c>
      <c r="AJ1005" s="17"/>
      <c r="AK1005" s="15">
        <f>AK1004</f>
        <v>0</v>
      </c>
      <c r="AL1005" s="15">
        <f>AL1004</f>
        <v>0</v>
      </c>
      <c r="AM1005" s="17"/>
      <c r="AN1005" s="15">
        <f t="shared" ref="AN1005:AX1005" si="4000">AN1004</f>
        <v>0</v>
      </c>
      <c r="AO1005" s="15">
        <f t="shared" si="4000"/>
        <v>0</v>
      </c>
      <c r="AP1005" s="15">
        <f t="shared" si="4000"/>
        <v>0</v>
      </c>
      <c r="AQ1005" s="15">
        <f t="shared" si="4000"/>
        <v>0</v>
      </c>
      <c r="AR1005" s="15">
        <f t="shared" si="4000"/>
        <v>0</v>
      </c>
      <c r="AS1005" s="15">
        <f t="shared" si="4000"/>
        <v>0</v>
      </c>
      <c r="AT1005" s="15">
        <f t="shared" si="4000"/>
        <v>0</v>
      </c>
      <c r="AU1005" s="15">
        <f t="shared" si="4000"/>
        <v>0</v>
      </c>
      <c r="AV1005" s="15">
        <f t="shared" si="4000"/>
        <v>0</v>
      </c>
      <c r="AW1005" s="15">
        <f t="shared" si="4000"/>
        <v>0</v>
      </c>
      <c r="AX1005" s="15">
        <f t="shared" si="4000"/>
        <v>0</v>
      </c>
      <c r="AY1005" s="17"/>
      <c r="AZ1005" s="15">
        <f t="shared" si="3991"/>
        <v>6000</v>
      </c>
      <c r="BA1005" s="15">
        <f t="shared" si="3992"/>
        <v>6000</v>
      </c>
      <c r="BB1005" s="15">
        <v>0</v>
      </c>
      <c r="BC1005" s="15">
        <f t="shared" si="3993"/>
        <v>0</v>
      </c>
      <c r="BD1005" s="15">
        <f t="shared" si="3994"/>
        <v>0</v>
      </c>
      <c r="BE1005" s="15">
        <f t="shared" si="3994"/>
        <v>250</v>
      </c>
      <c r="BF1005" s="17"/>
      <c r="BG1005" s="15">
        <f t="shared" si="3995"/>
        <v>1000</v>
      </c>
      <c r="BH1005" s="15">
        <f t="shared" si="3996"/>
        <v>5000</v>
      </c>
      <c r="BI1005" s="17"/>
      <c r="BJ1005" s="22">
        <f>G1005/G1004</f>
        <v>1</v>
      </c>
      <c r="BK1005" s="65">
        <f t="shared" ref="BK1005:BL1007" si="4001">BK1004</f>
        <v>0</v>
      </c>
      <c r="BL1005" s="65">
        <f t="shared" si="4001"/>
        <v>0</v>
      </c>
      <c r="BM1005" s="6">
        <f t="shared" si="3984"/>
        <v>118.25000000000001</v>
      </c>
      <c r="BN1005" s="8">
        <f t="shared" si="3985"/>
        <v>149.0819326565707</v>
      </c>
      <c r="BO1005" s="12">
        <f t="shared" si="3972"/>
        <v>132.77401303206696</v>
      </c>
      <c r="BP1005" s="50">
        <f>(1-'#Constant'!$A$3)/($J1005*'#Constant'!$B$3/'#Constant'!$C$3^($D1005-1)+1)+'#Constant'!$A$3</f>
        <v>0.93162790697674425</v>
      </c>
      <c r="BQ1005" s="4">
        <f t="shared" si="3986"/>
        <v>149.0819326565707</v>
      </c>
      <c r="BR1005" s="50">
        <f>(1-'#Constant'!$A$3)/($K1005*'#Constant'!$B$3/'#Constant'!$C$3^($D1005-1)+1)+'#Constant'!$A$3</f>
        <v>0.93162790697674425</v>
      </c>
      <c r="BS1005" s="4">
        <f t="shared" si="3987"/>
        <v>149.0819326565707</v>
      </c>
      <c r="BT1005"/>
    </row>
    <row r="1006" spans="1:72" x14ac:dyDescent="0.3">
      <c r="A1006">
        <v>21012</v>
      </c>
      <c r="B1006" s="18" t="str">
        <f>VLOOKUP(CONCATENATE("CREATURE_NAME_",A1006),[1]Localization_Hero!$A:$E,2,FALSE)</f>
        <v>무장 흰늑대</v>
      </c>
      <c r="C1006" t="s">
        <v>77</v>
      </c>
      <c r="D1006">
        <v>1</v>
      </c>
      <c r="E1006">
        <v>1</v>
      </c>
      <c r="F1006" s="18">
        <v>1</v>
      </c>
      <c r="G1006" s="10">
        <v>100</v>
      </c>
      <c r="H1006" s="10">
        <v>100</v>
      </c>
      <c r="I1006" s="10">
        <v>2500</v>
      </c>
      <c r="J1006" s="10">
        <v>25</v>
      </c>
      <c r="K1006" s="10">
        <v>25</v>
      </c>
      <c r="L1006" s="2"/>
      <c r="M1006" s="10">
        <v>100</v>
      </c>
      <c r="N1006" s="10">
        <v>0</v>
      </c>
      <c r="O1006" s="10">
        <v>0</v>
      </c>
      <c r="P1006" s="10">
        <v>100</v>
      </c>
      <c r="Q1006" s="10">
        <v>0</v>
      </c>
      <c r="R1006" s="10">
        <v>0</v>
      </c>
      <c r="S1006" s="10">
        <v>0</v>
      </c>
      <c r="T1006" s="10">
        <v>150</v>
      </c>
      <c r="U1006" s="10">
        <v>0</v>
      </c>
      <c r="V1006" s="10">
        <v>0</v>
      </c>
      <c r="W1006" s="2"/>
      <c r="X1006" s="10">
        <v>100</v>
      </c>
      <c r="Y1006" s="10">
        <v>0</v>
      </c>
      <c r="Z1006" s="10">
        <v>0</v>
      </c>
      <c r="AA1006" s="10">
        <v>100</v>
      </c>
      <c r="AB1006" s="10">
        <v>0</v>
      </c>
      <c r="AC1006" s="10">
        <v>0</v>
      </c>
      <c r="AD1006" s="10">
        <v>0</v>
      </c>
      <c r="AE1006" s="10">
        <v>150</v>
      </c>
      <c r="AF1006" s="10">
        <v>0</v>
      </c>
      <c r="AG1006" s="10">
        <v>0</v>
      </c>
      <c r="AH1006" s="10">
        <v>0</v>
      </c>
      <c r="AI1006" s="10">
        <v>0</v>
      </c>
      <c r="AJ1006" s="3"/>
      <c r="AK1006" s="10">
        <v>0</v>
      </c>
      <c r="AL1006" s="10">
        <v>0</v>
      </c>
      <c r="AM1006" s="3"/>
      <c r="AN1006" s="10">
        <v>0</v>
      </c>
      <c r="AO1006" s="10">
        <v>0</v>
      </c>
      <c r="AP1006" s="10">
        <v>0</v>
      </c>
      <c r="AQ1006" s="10">
        <v>0</v>
      </c>
      <c r="AR1006" s="10">
        <v>0</v>
      </c>
      <c r="AS1006" s="10">
        <v>0</v>
      </c>
      <c r="AT1006" s="10">
        <v>0</v>
      </c>
      <c r="AU1006" s="10">
        <v>0</v>
      </c>
      <c r="AV1006" s="10">
        <v>0</v>
      </c>
      <c r="AW1006" s="10">
        <v>0</v>
      </c>
      <c r="AX1006" s="10">
        <v>0</v>
      </c>
      <c r="AY1006" s="3"/>
      <c r="AZ1006" s="10">
        <v>6000</v>
      </c>
      <c r="BA1006" s="10">
        <v>6000</v>
      </c>
      <c r="BB1006" s="10">
        <v>0</v>
      </c>
      <c r="BC1006" s="10">
        <v>0</v>
      </c>
      <c r="BD1006" s="10">
        <v>0</v>
      </c>
      <c r="BE1006" s="10">
        <v>250</v>
      </c>
      <c r="BF1006" s="3"/>
      <c r="BG1006" s="10">
        <v>1000</v>
      </c>
      <c r="BH1006" s="10">
        <v>5000</v>
      </c>
      <c r="BI1006" s="3"/>
      <c r="BJ1006" s="21">
        <v>1</v>
      </c>
      <c r="BK1006" s="65">
        <v>0</v>
      </c>
      <c r="BL1006" s="65">
        <v>0</v>
      </c>
      <c r="BM1006" s="6">
        <f t="shared" si="3984"/>
        <v>118.25000000000001</v>
      </c>
      <c r="BN1006" s="8">
        <f t="shared" si="3985"/>
        <v>149.0819326565707</v>
      </c>
      <c r="BO1006" s="12">
        <f t="shared" si="3972"/>
        <v>132.77401303206696</v>
      </c>
      <c r="BP1006" s="50">
        <f>(1-'#Constant'!$A$3)/($J1006*'#Constant'!$B$3/'#Constant'!$C$3^($D1006-1)+1)+'#Constant'!$A$3</f>
        <v>0.93162790697674425</v>
      </c>
      <c r="BQ1006" s="4">
        <f t="shared" si="3986"/>
        <v>149.0819326565707</v>
      </c>
      <c r="BR1006" s="50">
        <f>(1-'#Constant'!$A$3)/($K1006*'#Constant'!$B$3/'#Constant'!$C$3^($D1006-1)+1)+'#Constant'!$A$3</f>
        <v>0.93162790697674425</v>
      </c>
      <c r="BS1006" s="4">
        <f t="shared" si="3987"/>
        <v>149.0819326565707</v>
      </c>
      <c r="BT1006">
        <f>BO1006/$BO$4*100</f>
        <v>100.91327609170268</v>
      </c>
    </row>
    <row r="1007" spans="1:72" s="13" customFormat="1" ht="17.25" thickBot="1" x14ac:dyDescent="0.35">
      <c r="B1007" s="20"/>
      <c r="D1007" s="14">
        <v>1</v>
      </c>
      <c r="E1007" s="14">
        <v>1</v>
      </c>
      <c r="F1007" s="19">
        <v>1</v>
      </c>
      <c r="G1007" s="15">
        <f t="shared" ref="G1007:H1007" si="4002">G1006</f>
        <v>100</v>
      </c>
      <c r="H1007" s="15">
        <f t="shared" si="4002"/>
        <v>100</v>
      </c>
      <c r="I1007" s="15">
        <v>2500</v>
      </c>
      <c r="J1007" s="15">
        <v>25</v>
      </c>
      <c r="K1007" s="15">
        <v>25</v>
      </c>
      <c r="L1007" s="16"/>
      <c r="M1007" s="15">
        <f t="shared" ref="M1007:V1007" si="4003">M1006</f>
        <v>100</v>
      </c>
      <c r="N1007" s="15">
        <f t="shared" si="4003"/>
        <v>0</v>
      </c>
      <c r="O1007" s="15">
        <f t="shared" si="4003"/>
        <v>0</v>
      </c>
      <c r="P1007" s="15">
        <v>100</v>
      </c>
      <c r="Q1007" s="15">
        <f t="shared" si="4003"/>
        <v>0</v>
      </c>
      <c r="R1007" s="15">
        <f t="shared" si="4003"/>
        <v>0</v>
      </c>
      <c r="S1007" s="15">
        <f t="shared" si="4003"/>
        <v>0</v>
      </c>
      <c r="T1007" s="15">
        <f t="shared" si="4003"/>
        <v>150</v>
      </c>
      <c r="U1007" s="15">
        <f t="shared" si="4003"/>
        <v>0</v>
      </c>
      <c r="V1007" s="15">
        <f t="shared" si="4003"/>
        <v>0</v>
      </c>
      <c r="W1007" s="16"/>
      <c r="X1007" s="15">
        <f t="shared" ref="X1007:AI1007" si="4004">X1006</f>
        <v>100</v>
      </c>
      <c r="Y1007" s="15">
        <f t="shared" si="4004"/>
        <v>0</v>
      </c>
      <c r="Z1007" s="15">
        <f t="shared" si="4004"/>
        <v>0</v>
      </c>
      <c r="AA1007" s="15">
        <v>100</v>
      </c>
      <c r="AB1007" s="15">
        <f t="shared" si="4004"/>
        <v>0</v>
      </c>
      <c r="AC1007" s="15">
        <f t="shared" si="4004"/>
        <v>0</v>
      </c>
      <c r="AD1007" s="15">
        <f t="shared" si="4004"/>
        <v>0</v>
      </c>
      <c r="AE1007" s="15">
        <f t="shared" si="4004"/>
        <v>150</v>
      </c>
      <c r="AF1007" s="15">
        <f t="shared" si="4004"/>
        <v>0</v>
      </c>
      <c r="AG1007" s="15">
        <f t="shared" si="4004"/>
        <v>0</v>
      </c>
      <c r="AH1007" s="15">
        <f t="shared" si="4004"/>
        <v>0</v>
      </c>
      <c r="AI1007" s="15">
        <f t="shared" si="4004"/>
        <v>0</v>
      </c>
      <c r="AJ1007" s="17"/>
      <c r="AK1007" s="15">
        <f>AK1006</f>
        <v>0</v>
      </c>
      <c r="AL1007" s="15">
        <f>AL1006</f>
        <v>0</v>
      </c>
      <c r="AM1007" s="17"/>
      <c r="AN1007" s="15">
        <f t="shared" ref="AN1007:AX1007" si="4005">AN1006</f>
        <v>0</v>
      </c>
      <c r="AO1007" s="15">
        <f t="shared" si="4005"/>
        <v>0</v>
      </c>
      <c r="AP1007" s="15">
        <f t="shared" si="4005"/>
        <v>0</v>
      </c>
      <c r="AQ1007" s="15">
        <f t="shared" si="4005"/>
        <v>0</v>
      </c>
      <c r="AR1007" s="15">
        <f t="shared" si="4005"/>
        <v>0</v>
      </c>
      <c r="AS1007" s="15">
        <f t="shared" si="4005"/>
        <v>0</v>
      </c>
      <c r="AT1007" s="15">
        <f t="shared" si="4005"/>
        <v>0</v>
      </c>
      <c r="AU1007" s="15">
        <f t="shared" si="4005"/>
        <v>0</v>
      </c>
      <c r="AV1007" s="15">
        <f t="shared" si="4005"/>
        <v>0</v>
      </c>
      <c r="AW1007" s="15">
        <f t="shared" si="4005"/>
        <v>0</v>
      </c>
      <c r="AX1007" s="15">
        <f t="shared" si="4005"/>
        <v>0</v>
      </c>
      <c r="AY1007" s="17"/>
      <c r="AZ1007" s="15">
        <f t="shared" si="3991"/>
        <v>6000</v>
      </c>
      <c r="BA1007" s="15">
        <f t="shared" si="3992"/>
        <v>6000</v>
      </c>
      <c r="BB1007" s="15">
        <v>0</v>
      </c>
      <c r="BC1007" s="15">
        <f t="shared" si="3993"/>
        <v>0</v>
      </c>
      <c r="BD1007" s="15">
        <f t="shared" si="3994"/>
        <v>0</v>
      </c>
      <c r="BE1007" s="15">
        <f t="shared" si="3994"/>
        <v>250</v>
      </c>
      <c r="BF1007" s="17"/>
      <c r="BG1007" s="15">
        <f t="shared" si="3995"/>
        <v>1000</v>
      </c>
      <c r="BH1007" s="15">
        <f t="shared" si="3996"/>
        <v>5000</v>
      </c>
      <c r="BI1007" s="17"/>
      <c r="BJ1007" s="22">
        <f>G1007/G1006</f>
        <v>1</v>
      </c>
      <c r="BK1007" s="65">
        <f t="shared" si="4001"/>
        <v>0</v>
      </c>
      <c r="BL1007" s="65">
        <f t="shared" si="4001"/>
        <v>0</v>
      </c>
      <c r="BM1007" s="6">
        <f t="shared" si="3984"/>
        <v>118.25000000000001</v>
      </c>
      <c r="BN1007" s="8">
        <f t="shared" si="3985"/>
        <v>149.0819326565707</v>
      </c>
      <c r="BO1007" s="12">
        <f t="shared" si="3972"/>
        <v>132.77401303206696</v>
      </c>
      <c r="BP1007" s="50">
        <f>(1-'#Constant'!$A$3)/($J1007*'#Constant'!$B$3/'#Constant'!$C$3^($D1007-1)+1)+'#Constant'!$A$3</f>
        <v>0.93162790697674425</v>
      </c>
      <c r="BQ1007" s="4">
        <f t="shared" si="3986"/>
        <v>149.0819326565707</v>
      </c>
      <c r="BR1007" s="50">
        <f>(1-'#Constant'!$A$3)/($K1007*'#Constant'!$B$3/'#Constant'!$C$3^($D1007-1)+1)+'#Constant'!$A$3</f>
        <v>0.93162790697674425</v>
      </c>
      <c r="BS1007" s="4">
        <f t="shared" si="3987"/>
        <v>149.0819326565707</v>
      </c>
      <c r="BT1007"/>
    </row>
    <row r="1008" spans="1:72" x14ac:dyDescent="0.3">
      <c r="A1008">
        <v>21021</v>
      </c>
      <c r="B1008" s="18" t="str">
        <f>VLOOKUP(CONCATENATE("CREATURE_NAME_",A1008),[1]Localization_Hero!$A:$E,2,FALSE)</f>
        <v>야생 유령늑대</v>
      </c>
      <c r="C1008" t="s">
        <v>77</v>
      </c>
      <c r="D1008">
        <v>1</v>
      </c>
      <c r="E1008">
        <v>1</v>
      </c>
      <c r="F1008" s="18">
        <v>1</v>
      </c>
      <c r="G1008" s="10">
        <v>100</v>
      </c>
      <c r="H1008" s="10">
        <v>100</v>
      </c>
      <c r="I1008" s="10">
        <v>2500</v>
      </c>
      <c r="J1008" s="10">
        <v>25</v>
      </c>
      <c r="K1008" s="10">
        <v>25</v>
      </c>
      <c r="L1008" s="2"/>
      <c r="M1008" s="10">
        <v>100</v>
      </c>
      <c r="N1008" s="10">
        <v>0</v>
      </c>
      <c r="O1008" s="10">
        <v>0</v>
      </c>
      <c r="P1008" s="10">
        <v>100</v>
      </c>
      <c r="Q1008" s="10">
        <v>0</v>
      </c>
      <c r="R1008" s="10">
        <v>0</v>
      </c>
      <c r="S1008" s="10">
        <v>0</v>
      </c>
      <c r="T1008" s="10">
        <v>150</v>
      </c>
      <c r="U1008" s="10">
        <v>0</v>
      </c>
      <c r="V1008" s="10">
        <v>0</v>
      </c>
      <c r="W1008" s="2"/>
      <c r="X1008" s="10">
        <v>100</v>
      </c>
      <c r="Y1008" s="10">
        <v>0</v>
      </c>
      <c r="Z1008" s="10">
        <v>0</v>
      </c>
      <c r="AA1008" s="10">
        <v>100</v>
      </c>
      <c r="AB1008" s="10">
        <v>0</v>
      </c>
      <c r="AC1008" s="10">
        <v>0</v>
      </c>
      <c r="AD1008" s="10">
        <v>0</v>
      </c>
      <c r="AE1008" s="10">
        <v>150</v>
      </c>
      <c r="AF1008" s="10">
        <v>0</v>
      </c>
      <c r="AG1008" s="10">
        <v>0</v>
      </c>
      <c r="AH1008" s="10">
        <v>0</v>
      </c>
      <c r="AI1008" s="10">
        <v>0</v>
      </c>
      <c r="AJ1008" s="3"/>
      <c r="AK1008" s="10">
        <v>0</v>
      </c>
      <c r="AL1008" s="10">
        <v>0</v>
      </c>
      <c r="AM1008" s="3"/>
      <c r="AN1008" s="10">
        <v>0</v>
      </c>
      <c r="AO1008" s="10">
        <v>0</v>
      </c>
      <c r="AP1008" s="10">
        <v>0</v>
      </c>
      <c r="AQ1008" s="10">
        <v>0</v>
      </c>
      <c r="AR1008" s="10">
        <v>0</v>
      </c>
      <c r="AS1008" s="10">
        <v>0</v>
      </c>
      <c r="AT1008" s="10">
        <v>0</v>
      </c>
      <c r="AU1008" s="10">
        <v>0</v>
      </c>
      <c r="AV1008" s="10">
        <v>0</v>
      </c>
      <c r="AW1008" s="10">
        <v>0</v>
      </c>
      <c r="AX1008" s="10">
        <v>0</v>
      </c>
      <c r="AY1008" s="3"/>
      <c r="AZ1008" s="10">
        <v>6000</v>
      </c>
      <c r="BA1008" s="10">
        <v>6000</v>
      </c>
      <c r="BB1008" s="10">
        <v>0</v>
      </c>
      <c r="BC1008" s="10">
        <v>0</v>
      </c>
      <c r="BD1008" s="10">
        <v>0</v>
      </c>
      <c r="BE1008" s="10">
        <v>250</v>
      </c>
      <c r="BF1008" s="3"/>
      <c r="BG1008" s="10">
        <v>1000</v>
      </c>
      <c r="BH1008" s="10">
        <v>5000</v>
      </c>
      <c r="BI1008" s="3"/>
      <c r="BJ1008" s="21">
        <v>1</v>
      </c>
      <c r="BK1008" s="65">
        <v>0</v>
      </c>
      <c r="BL1008" s="65">
        <v>0</v>
      </c>
      <c r="BM1008" s="6">
        <f t="shared" si="3984"/>
        <v>118.25000000000001</v>
      </c>
      <c r="BN1008" s="8">
        <f t="shared" si="3985"/>
        <v>149.0819326565707</v>
      </c>
      <c r="BO1008" s="12">
        <f t="shared" si="3972"/>
        <v>132.77401303206696</v>
      </c>
      <c r="BP1008" s="50">
        <f>(1-'#Constant'!$A$3)/($J1008*'#Constant'!$B$3/'#Constant'!$C$3^($D1008-1)+1)+'#Constant'!$A$3</f>
        <v>0.93162790697674425</v>
      </c>
      <c r="BQ1008" s="4">
        <f t="shared" si="3986"/>
        <v>149.0819326565707</v>
      </c>
      <c r="BR1008" s="50">
        <f>(1-'#Constant'!$A$3)/($K1008*'#Constant'!$B$3/'#Constant'!$C$3^($D1008-1)+1)+'#Constant'!$A$3</f>
        <v>0.93162790697674425</v>
      </c>
      <c r="BS1008" s="4">
        <f t="shared" si="3987"/>
        <v>149.0819326565707</v>
      </c>
      <c r="BT1008">
        <f>BO1008/$BO$4*100</f>
        <v>100.91327609170268</v>
      </c>
    </row>
    <row r="1009" spans="1:72" s="13" customFormat="1" ht="17.25" thickBot="1" x14ac:dyDescent="0.35">
      <c r="B1009" s="20"/>
      <c r="D1009" s="14">
        <v>1</v>
      </c>
      <c r="E1009" s="14">
        <v>1</v>
      </c>
      <c r="F1009" s="19">
        <v>1</v>
      </c>
      <c r="G1009" s="15">
        <f t="shared" ref="G1009:H1009" si="4006">G1008</f>
        <v>100</v>
      </c>
      <c r="H1009" s="15">
        <f t="shared" si="4006"/>
        <v>100</v>
      </c>
      <c r="I1009" s="15">
        <v>2500</v>
      </c>
      <c r="J1009" s="15">
        <v>25</v>
      </c>
      <c r="K1009" s="15">
        <v>25</v>
      </c>
      <c r="L1009" s="16"/>
      <c r="M1009" s="15">
        <f t="shared" ref="M1009:V1009" si="4007">M1008</f>
        <v>100</v>
      </c>
      <c r="N1009" s="15">
        <f t="shared" si="4007"/>
        <v>0</v>
      </c>
      <c r="O1009" s="15">
        <f t="shared" si="4007"/>
        <v>0</v>
      </c>
      <c r="P1009" s="15">
        <v>100</v>
      </c>
      <c r="Q1009" s="15">
        <f t="shared" si="4007"/>
        <v>0</v>
      </c>
      <c r="R1009" s="15">
        <f t="shared" si="4007"/>
        <v>0</v>
      </c>
      <c r="S1009" s="15">
        <f t="shared" si="4007"/>
        <v>0</v>
      </c>
      <c r="T1009" s="15">
        <f t="shared" si="4007"/>
        <v>150</v>
      </c>
      <c r="U1009" s="15">
        <f t="shared" si="4007"/>
        <v>0</v>
      </c>
      <c r="V1009" s="15">
        <f t="shared" si="4007"/>
        <v>0</v>
      </c>
      <c r="W1009" s="16"/>
      <c r="X1009" s="15">
        <f t="shared" ref="X1009:AI1009" si="4008">X1008</f>
        <v>100</v>
      </c>
      <c r="Y1009" s="15">
        <f t="shared" si="4008"/>
        <v>0</v>
      </c>
      <c r="Z1009" s="15">
        <f t="shared" si="4008"/>
        <v>0</v>
      </c>
      <c r="AA1009" s="15">
        <v>100</v>
      </c>
      <c r="AB1009" s="15">
        <f t="shared" si="4008"/>
        <v>0</v>
      </c>
      <c r="AC1009" s="15">
        <f t="shared" si="4008"/>
        <v>0</v>
      </c>
      <c r="AD1009" s="15">
        <f t="shared" si="4008"/>
        <v>0</v>
      </c>
      <c r="AE1009" s="15">
        <f t="shared" si="4008"/>
        <v>150</v>
      </c>
      <c r="AF1009" s="15">
        <f t="shared" si="4008"/>
        <v>0</v>
      </c>
      <c r="AG1009" s="15">
        <f t="shared" si="4008"/>
        <v>0</v>
      </c>
      <c r="AH1009" s="15">
        <f t="shared" si="4008"/>
        <v>0</v>
      </c>
      <c r="AI1009" s="15">
        <f t="shared" si="4008"/>
        <v>0</v>
      </c>
      <c r="AJ1009" s="17"/>
      <c r="AK1009" s="15">
        <f>AK1008</f>
        <v>0</v>
      </c>
      <c r="AL1009" s="15">
        <f>AL1008</f>
        <v>0</v>
      </c>
      <c r="AM1009" s="17"/>
      <c r="AN1009" s="15">
        <f t="shared" ref="AN1009:AX1009" si="4009">AN1008</f>
        <v>0</v>
      </c>
      <c r="AO1009" s="15">
        <f t="shared" si="4009"/>
        <v>0</v>
      </c>
      <c r="AP1009" s="15">
        <f t="shared" si="4009"/>
        <v>0</v>
      </c>
      <c r="AQ1009" s="15">
        <f t="shared" si="4009"/>
        <v>0</v>
      </c>
      <c r="AR1009" s="15">
        <f t="shared" si="4009"/>
        <v>0</v>
      </c>
      <c r="AS1009" s="15">
        <f t="shared" si="4009"/>
        <v>0</v>
      </c>
      <c r="AT1009" s="15">
        <f t="shared" si="4009"/>
        <v>0</v>
      </c>
      <c r="AU1009" s="15">
        <f t="shared" si="4009"/>
        <v>0</v>
      </c>
      <c r="AV1009" s="15">
        <f t="shared" si="4009"/>
        <v>0</v>
      </c>
      <c r="AW1009" s="15">
        <f t="shared" si="4009"/>
        <v>0</v>
      </c>
      <c r="AX1009" s="15">
        <f t="shared" si="4009"/>
        <v>0</v>
      </c>
      <c r="AY1009" s="17"/>
      <c r="AZ1009" s="15">
        <f t="shared" si="3991"/>
        <v>6000</v>
      </c>
      <c r="BA1009" s="15">
        <f t="shared" si="3992"/>
        <v>6000</v>
      </c>
      <c r="BB1009" s="15">
        <v>0</v>
      </c>
      <c r="BC1009" s="15">
        <f t="shared" si="3993"/>
        <v>0</v>
      </c>
      <c r="BD1009" s="15">
        <f t="shared" si="3994"/>
        <v>0</v>
      </c>
      <c r="BE1009" s="15">
        <f t="shared" si="3994"/>
        <v>250</v>
      </c>
      <c r="BF1009" s="17"/>
      <c r="BG1009" s="15">
        <f t="shared" si="3995"/>
        <v>1000</v>
      </c>
      <c r="BH1009" s="15">
        <f t="shared" si="3996"/>
        <v>5000</v>
      </c>
      <c r="BI1009" s="17"/>
      <c r="BJ1009" s="22">
        <f>G1009/G1008</f>
        <v>1</v>
      </c>
      <c r="BK1009" s="65">
        <f>BK1008</f>
        <v>0</v>
      </c>
      <c r="BL1009" s="65">
        <f>BL1008</f>
        <v>0</v>
      </c>
      <c r="BM1009" s="6">
        <f t="shared" si="3984"/>
        <v>118.25000000000001</v>
      </c>
      <c r="BN1009" s="8">
        <f t="shared" si="3985"/>
        <v>149.0819326565707</v>
      </c>
      <c r="BO1009" s="12">
        <f t="shared" si="3972"/>
        <v>132.77401303206696</v>
      </c>
      <c r="BP1009" s="50">
        <f>(1-'#Constant'!$A$3)/($J1009*'#Constant'!$B$3/'#Constant'!$C$3^($D1009-1)+1)+'#Constant'!$A$3</f>
        <v>0.93162790697674425</v>
      </c>
      <c r="BQ1009" s="4">
        <f t="shared" si="3986"/>
        <v>149.0819326565707</v>
      </c>
      <c r="BR1009" s="50">
        <f>(1-'#Constant'!$A$3)/($K1009*'#Constant'!$B$3/'#Constant'!$C$3^($D1009-1)+1)+'#Constant'!$A$3</f>
        <v>0.93162790697674425</v>
      </c>
      <c r="BS1009" s="4">
        <f t="shared" si="3987"/>
        <v>149.0819326565707</v>
      </c>
      <c r="BT1009"/>
    </row>
    <row r="1010" spans="1:72" x14ac:dyDescent="0.3">
      <c r="A1010">
        <v>21022</v>
      </c>
      <c r="B1010" s="18" t="str">
        <f>VLOOKUP(CONCATENATE("CREATURE_NAME_",A1010),[1]Localization_Hero!$A:$E,2,FALSE)</f>
        <v>야생 유령늑대</v>
      </c>
      <c r="C1010" t="s">
        <v>77</v>
      </c>
      <c r="D1010">
        <v>1</v>
      </c>
      <c r="E1010">
        <v>1</v>
      </c>
      <c r="F1010" s="18">
        <v>1</v>
      </c>
      <c r="G1010" s="10">
        <v>100</v>
      </c>
      <c r="H1010" s="10">
        <v>100</v>
      </c>
      <c r="I1010" s="10">
        <v>2500</v>
      </c>
      <c r="J1010" s="10">
        <v>25</v>
      </c>
      <c r="K1010" s="10">
        <v>25</v>
      </c>
      <c r="L1010" s="2"/>
      <c r="M1010" s="10">
        <v>100</v>
      </c>
      <c r="N1010" s="10">
        <v>0</v>
      </c>
      <c r="O1010" s="10">
        <v>0</v>
      </c>
      <c r="P1010" s="10">
        <v>100</v>
      </c>
      <c r="Q1010" s="10">
        <v>0</v>
      </c>
      <c r="R1010" s="10">
        <v>0</v>
      </c>
      <c r="S1010" s="10">
        <v>0</v>
      </c>
      <c r="T1010" s="10">
        <v>150</v>
      </c>
      <c r="U1010" s="10">
        <v>0</v>
      </c>
      <c r="V1010" s="10">
        <v>0</v>
      </c>
      <c r="W1010" s="2"/>
      <c r="X1010" s="10">
        <v>100</v>
      </c>
      <c r="Y1010" s="10">
        <v>0</v>
      </c>
      <c r="Z1010" s="10">
        <v>0</v>
      </c>
      <c r="AA1010" s="10">
        <v>100</v>
      </c>
      <c r="AB1010" s="10">
        <v>0</v>
      </c>
      <c r="AC1010" s="10">
        <v>0</v>
      </c>
      <c r="AD1010" s="10">
        <v>0</v>
      </c>
      <c r="AE1010" s="10">
        <v>150</v>
      </c>
      <c r="AF1010" s="10">
        <v>0</v>
      </c>
      <c r="AG1010" s="10">
        <v>0</v>
      </c>
      <c r="AH1010" s="10">
        <v>0</v>
      </c>
      <c r="AI1010" s="10">
        <v>0</v>
      </c>
      <c r="AJ1010" s="3"/>
      <c r="AK1010" s="10">
        <v>0</v>
      </c>
      <c r="AL1010" s="10">
        <v>0</v>
      </c>
      <c r="AM1010" s="3"/>
      <c r="AN1010" s="10">
        <v>0</v>
      </c>
      <c r="AO1010" s="10">
        <v>0</v>
      </c>
      <c r="AP1010" s="10">
        <v>0</v>
      </c>
      <c r="AQ1010" s="10">
        <v>0</v>
      </c>
      <c r="AR1010" s="10">
        <v>0</v>
      </c>
      <c r="AS1010" s="10">
        <v>0</v>
      </c>
      <c r="AT1010" s="10">
        <v>0</v>
      </c>
      <c r="AU1010" s="10">
        <v>0</v>
      </c>
      <c r="AV1010" s="10">
        <v>0</v>
      </c>
      <c r="AW1010" s="10">
        <v>0</v>
      </c>
      <c r="AX1010" s="10">
        <v>0</v>
      </c>
      <c r="AY1010" s="3"/>
      <c r="AZ1010" s="10">
        <v>6000</v>
      </c>
      <c r="BA1010" s="10">
        <v>6000</v>
      </c>
      <c r="BB1010" s="10">
        <v>0</v>
      </c>
      <c r="BC1010" s="10">
        <v>0</v>
      </c>
      <c r="BD1010" s="10">
        <v>0</v>
      </c>
      <c r="BE1010" s="10">
        <v>250</v>
      </c>
      <c r="BF1010" s="3"/>
      <c r="BG1010" s="10">
        <v>1000</v>
      </c>
      <c r="BH1010" s="10">
        <v>5000</v>
      </c>
      <c r="BI1010" s="3"/>
      <c r="BJ1010" s="21">
        <v>1</v>
      </c>
      <c r="BK1010" s="65">
        <v>0</v>
      </c>
      <c r="BL1010" s="65">
        <v>0</v>
      </c>
      <c r="BM1010" s="6">
        <f t="shared" si="3984"/>
        <v>118.25000000000001</v>
      </c>
      <c r="BN1010" s="8">
        <f t="shared" si="3985"/>
        <v>149.0819326565707</v>
      </c>
      <c r="BO1010" s="12">
        <f t="shared" si="3972"/>
        <v>132.77401303206696</v>
      </c>
      <c r="BP1010" s="50">
        <f>(1-'#Constant'!$A$3)/($J1010*'#Constant'!$B$3/'#Constant'!$C$3^($D1010-1)+1)+'#Constant'!$A$3</f>
        <v>0.93162790697674425</v>
      </c>
      <c r="BQ1010" s="4">
        <f t="shared" si="3986"/>
        <v>149.0819326565707</v>
      </c>
      <c r="BR1010" s="50">
        <f>(1-'#Constant'!$A$3)/($K1010*'#Constant'!$B$3/'#Constant'!$C$3^($D1010-1)+1)+'#Constant'!$A$3</f>
        <v>0.93162790697674425</v>
      </c>
      <c r="BS1010" s="4">
        <f t="shared" si="3987"/>
        <v>149.0819326565707</v>
      </c>
      <c r="BT1010">
        <f>BO1010/$BO$4*100</f>
        <v>100.91327609170268</v>
      </c>
    </row>
    <row r="1011" spans="1:72" s="13" customFormat="1" ht="17.25" thickBot="1" x14ac:dyDescent="0.35">
      <c r="B1011" s="20"/>
      <c r="D1011" s="14">
        <v>1</v>
      </c>
      <c r="E1011" s="14">
        <v>1</v>
      </c>
      <c r="F1011" s="19">
        <v>1</v>
      </c>
      <c r="G1011" s="15">
        <f t="shared" ref="G1011:H1011" si="4010">G1010</f>
        <v>100</v>
      </c>
      <c r="H1011" s="15">
        <f t="shared" si="4010"/>
        <v>100</v>
      </c>
      <c r="I1011" s="15">
        <v>2500</v>
      </c>
      <c r="J1011" s="15">
        <v>25</v>
      </c>
      <c r="K1011" s="15">
        <v>25</v>
      </c>
      <c r="L1011" s="16"/>
      <c r="M1011" s="15">
        <f t="shared" ref="M1011:V1011" si="4011">M1010</f>
        <v>100</v>
      </c>
      <c r="N1011" s="15">
        <f t="shared" si="4011"/>
        <v>0</v>
      </c>
      <c r="O1011" s="15">
        <f t="shared" si="4011"/>
        <v>0</v>
      </c>
      <c r="P1011" s="15">
        <v>100</v>
      </c>
      <c r="Q1011" s="15">
        <f t="shared" si="4011"/>
        <v>0</v>
      </c>
      <c r="R1011" s="15">
        <f t="shared" si="4011"/>
        <v>0</v>
      </c>
      <c r="S1011" s="15">
        <f t="shared" si="4011"/>
        <v>0</v>
      </c>
      <c r="T1011" s="15">
        <f t="shared" si="4011"/>
        <v>150</v>
      </c>
      <c r="U1011" s="15">
        <f t="shared" si="4011"/>
        <v>0</v>
      </c>
      <c r="V1011" s="15">
        <f t="shared" si="4011"/>
        <v>0</v>
      </c>
      <c r="W1011" s="16"/>
      <c r="X1011" s="15">
        <f t="shared" ref="X1011:AI1011" si="4012">X1010</f>
        <v>100</v>
      </c>
      <c r="Y1011" s="15">
        <f t="shared" si="4012"/>
        <v>0</v>
      </c>
      <c r="Z1011" s="15">
        <f t="shared" si="4012"/>
        <v>0</v>
      </c>
      <c r="AA1011" s="15">
        <v>100</v>
      </c>
      <c r="AB1011" s="15">
        <f t="shared" si="4012"/>
        <v>0</v>
      </c>
      <c r="AC1011" s="15">
        <f t="shared" si="4012"/>
        <v>0</v>
      </c>
      <c r="AD1011" s="15">
        <f t="shared" si="4012"/>
        <v>0</v>
      </c>
      <c r="AE1011" s="15">
        <f t="shared" si="4012"/>
        <v>150</v>
      </c>
      <c r="AF1011" s="15">
        <f t="shared" si="4012"/>
        <v>0</v>
      </c>
      <c r="AG1011" s="15">
        <f t="shared" si="4012"/>
        <v>0</v>
      </c>
      <c r="AH1011" s="15">
        <f t="shared" si="4012"/>
        <v>0</v>
      </c>
      <c r="AI1011" s="15">
        <f t="shared" si="4012"/>
        <v>0</v>
      </c>
      <c r="AJ1011" s="17"/>
      <c r="AK1011" s="15">
        <f>AK1010</f>
        <v>0</v>
      </c>
      <c r="AL1011" s="15">
        <f>AL1010</f>
        <v>0</v>
      </c>
      <c r="AM1011" s="17"/>
      <c r="AN1011" s="15">
        <f t="shared" ref="AN1011:AX1011" si="4013">AN1010</f>
        <v>0</v>
      </c>
      <c r="AO1011" s="15">
        <f t="shared" si="4013"/>
        <v>0</v>
      </c>
      <c r="AP1011" s="15">
        <f t="shared" si="4013"/>
        <v>0</v>
      </c>
      <c r="AQ1011" s="15">
        <f t="shared" si="4013"/>
        <v>0</v>
      </c>
      <c r="AR1011" s="15">
        <f t="shared" si="4013"/>
        <v>0</v>
      </c>
      <c r="AS1011" s="15">
        <f t="shared" si="4013"/>
        <v>0</v>
      </c>
      <c r="AT1011" s="15">
        <f t="shared" si="4013"/>
        <v>0</v>
      </c>
      <c r="AU1011" s="15">
        <f t="shared" si="4013"/>
        <v>0</v>
      </c>
      <c r="AV1011" s="15">
        <f t="shared" si="4013"/>
        <v>0</v>
      </c>
      <c r="AW1011" s="15">
        <f t="shared" si="4013"/>
        <v>0</v>
      </c>
      <c r="AX1011" s="15">
        <f t="shared" si="4013"/>
        <v>0</v>
      </c>
      <c r="AY1011" s="17"/>
      <c r="AZ1011" s="15">
        <f t="shared" si="3991"/>
        <v>6000</v>
      </c>
      <c r="BA1011" s="15">
        <f t="shared" si="3992"/>
        <v>6000</v>
      </c>
      <c r="BB1011" s="15">
        <v>0</v>
      </c>
      <c r="BC1011" s="15">
        <f t="shared" si="3993"/>
        <v>0</v>
      </c>
      <c r="BD1011" s="15">
        <f t="shared" si="3994"/>
        <v>0</v>
      </c>
      <c r="BE1011" s="15">
        <f t="shared" si="3994"/>
        <v>250</v>
      </c>
      <c r="BF1011" s="17"/>
      <c r="BG1011" s="15">
        <f t="shared" si="3995"/>
        <v>1000</v>
      </c>
      <c r="BH1011" s="15">
        <f t="shared" si="3996"/>
        <v>5000</v>
      </c>
      <c r="BI1011" s="17"/>
      <c r="BJ1011" s="22">
        <f>G1011/G1010</f>
        <v>1</v>
      </c>
      <c r="BK1011" s="65">
        <f t="shared" ref="BK1011:BL1011" si="4014">BK1010</f>
        <v>0</v>
      </c>
      <c r="BL1011" s="65">
        <f t="shared" si="4014"/>
        <v>0</v>
      </c>
      <c r="BM1011" s="6">
        <f t="shared" si="3984"/>
        <v>118.25000000000001</v>
      </c>
      <c r="BN1011" s="8">
        <f t="shared" si="3985"/>
        <v>149.0819326565707</v>
      </c>
      <c r="BO1011" s="12">
        <f t="shared" si="3972"/>
        <v>132.77401303206696</v>
      </c>
      <c r="BP1011" s="50">
        <f>(1-'#Constant'!$A$3)/($J1011*'#Constant'!$B$3/'#Constant'!$C$3^($D1011-1)+1)+'#Constant'!$A$3</f>
        <v>0.93162790697674425</v>
      </c>
      <c r="BQ1011" s="4">
        <f t="shared" si="3986"/>
        <v>149.0819326565707</v>
      </c>
      <c r="BR1011" s="50">
        <f>(1-'#Constant'!$A$3)/($K1011*'#Constant'!$B$3/'#Constant'!$C$3^($D1011-1)+1)+'#Constant'!$A$3</f>
        <v>0.93162790697674425</v>
      </c>
      <c r="BS1011" s="4">
        <f t="shared" si="3987"/>
        <v>149.0819326565707</v>
      </c>
      <c r="BT1011"/>
    </row>
    <row r="1012" spans="1:72" x14ac:dyDescent="0.3">
      <c r="A1012">
        <v>21201</v>
      </c>
      <c r="B1012" s="18" t="str">
        <f>VLOOKUP(CONCATENATE("CREATURE_NAME_",A1012),[1]Localization_Hero!$A:$E,2,FALSE)</f>
        <v>광포한 거대 늑대</v>
      </c>
      <c r="C1012" t="s">
        <v>77</v>
      </c>
      <c r="D1012">
        <v>1</v>
      </c>
      <c r="E1012">
        <v>1</v>
      </c>
      <c r="F1012" s="18">
        <v>1</v>
      </c>
      <c r="G1012" s="10">
        <v>100</v>
      </c>
      <c r="H1012" s="10">
        <v>100</v>
      </c>
      <c r="I1012" s="10">
        <v>2500</v>
      </c>
      <c r="J1012" s="10">
        <v>25</v>
      </c>
      <c r="K1012" s="10">
        <v>25</v>
      </c>
      <c r="L1012" s="2"/>
      <c r="M1012" s="10">
        <v>100</v>
      </c>
      <c r="N1012" s="10">
        <v>0</v>
      </c>
      <c r="O1012" s="10">
        <v>0</v>
      </c>
      <c r="P1012" s="10">
        <v>100</v>
      </c>
      <c r="Q1012" s="10">
        <v>0</v>
      </c>
      <c r="R1012" s="10">
        <v>0</v>
      </c>
      <c r="S1012" s="10">
        <v>0</v>
      </c>
      <c r="T1012" s="10">
        <v>150</v>
      </c>
      <c r="U1012" s="10">
        <v>0</v>
      </c>
      <c r="V1012" s="10">
        <v>0</v>
      </c>
      <c r="W1012" s="2"/>
      <c r="X1012" s="10">
        <v>100</v>
      </c>
      <c r="Y1012" s="10">
        <v>0</v>
      </c>
      <c r="Z1012" s="10">
        <v>0</v>
      </c>
      <c r="AA1012" s="10">
        <v>100</v>
      </c>
      <c r="AB1012" s="10">
        <v>0</v>
      </c>
      <c r="AC1012" s="10">
        <v>0</v>
      </c>
      <c r="AD1012" s="10">
        <v>0</v>
      </c>
      <c r="AE1012" s="10">
        <v>150</v>
      </c>
      <c r="AF1012" s="10">
        <v>0</v>
      </c>
      <c r="AG1012" s="10">
        <v>0</v>
      </c>
      <c r="AH1012" s="10">
        <v>0</v>
      </c>
      <c r="AI1012" s="10">
        <v>0</v>
      </c>
      <c r="AJ1012" s="3"/>
      <c r="AK1012" s="10">
        <v>0</v>
      </c>
      <c r="AL1012" s="10">
        <v>0</v>
      </c>
      <c r="AM1012" s="3"/>
      <c r="AN1012" s="10">
        <v>0</v>
      </c>
      <c r="AO1012" s="10">
        <v>0</v>
      </c>
      <c r="AP1012" s="10">
        <v>0</v>
      </c>
      <c r="AQ1012" s="10">
        <v>0</v>
      </c>
      <c r="AR1012" s="10">
        <v>0</v>
      </c>
      <c r="AS1012" s="10">
        <v>0</v>
      </c>
      <c r="AT1012" s="10">
        <v>0</v>
      </c>
      <c r="AU1012" s="10">
        <v>0</v>
      </c>
      <c r="AV1012" s="10">
        <v>0</v>
      </c>
      <c r="AW1012" s="10">
        <v>0</v>
      </c>
      <c r="AX1012" s="10">
        <v>0</v>
      </c>
      <c r="AY1012" s="3"/>
      <c r="AZ1012" s="10">
        <v>6000</v>
      </c>
      <c r="BA1012" s="10">
        <v>6000</v>
      </c>
      <c r="BB1012" s="10">
        <v>0</v>
      </c>
      <c r="BC1012" s="10">
        <v>0</v>
      </c>
      <c r="BD1012" s="10">
        <v>0</v>
      </c>
      <c r="BE1012" s="10">
        <v>250</v>
      </c>
      <c r="BF1012" s="3"/>
      <c r="BG1012" s="10">
        <v>1000</v>
      </c>
      <c r="BH1012" s="10">
        <v>5000</v>
      </c>
      <c r="BI1012" s="3"/>
      <c r="BJ1012" s="21">
        <v>1</v>
      </c>
      <c r="BK1012" s="65">
        <v>0</v>
      </c>
      <c r="BL1012" s="65">
        <v>0</v>
      </c>
      <c r="BM1012" s="6">
        <f t="shared" si="3984"/>
        <v>118.25000000000001</v>
      </c>
      <c r="BN1012" s="8">
        <f t="shared" si="3985"/>
        <v>149.0819326565707</v>
      </c>
      <c r="BO1012" s="12">
        <f t="shared" si="3972"/>
        <v>132.77401303206696</v>
      </c>
      <c r="BP1012" s="50">
        <f>(1-'#Constant'!$A$3)/($J1012*'#Constant'!$B$3/'#Constant'!$C$3^($D1012-1)+1)+'#Constant'!$A$3</f>
        <v>0.93162790697674425</v>
      </c>
      <c r="BQ1012" s="4">
        <f t="shared" si="3986"/>
        <v>149.0819326565707</v>
      </c>
      <c r="BR1012" s="50">
        <f>(1-'#Constant'!$A$3)/($K1012*'#Constant'!$B$3/'#Constant'!$C$3^($D1012-1)+1)+'#Constant'!$A$3</f>
        <v>0.93162790697674425</v>
      </c>
      <c r="BS1012" s="4">
        <f t="shared" si="3987"/>
        <v>149.0819326565707</v>
      </c>
      <c r="BT1012">
        <f>BO1012/$BO$4*100</f>
        <v>100.91327609170268</v>
      </c>
    </row>
    <row r="1013" spans="1:72" s="13" customFormat="1" ht="17.25" thickBot="1" x14ac:dyDescent="0.35">
      <c r="B1013" s="20"/>
      <c r="D1013" s="14">
        <v>1</v>
      </c>
      <c r="E1013" s="14">
        <v>1</v>
      </c>
      <c r="F1013" s="19">
        <v>1</v>
      </c>
      <c r="G1013" s="15">
        <f t="shared" ref="G1013:H1013" si="4015">G1012</f>
        <v>100</v>
      </c>
      <c r="H1013" s="15">
        <f t="shared" si="4015"/>
        <v>100</v>
      </c>
      <c r="I1013" s="15">
        <v>2500</v>
      </c>
      <c r="J1013" s="15">
        <v>25</v>
      </c>
      <c r="K1013" s="15">
        <v>25</v>
      </c>
      <c r="L1013" s="16"/>
      <c r="M1013" s="15">
        <f t="shared" ref="M1013:V1013" si="4016">M1012</f>
        <v>100</v>
      </c>
      <c r="N1013" s="15">
        <f t="shared" si="4016"/>
        <v>0</v>
      </c>
      <c r="O1013" s="15">
        <f t="shared" si="4016"/>
        <v>0</v>
      </c>
      <c r="P1013" s="15">
        <v>100</v>
      </c>
      <c r="Q1013" s="15">
        <f t="shared" si="4016"/>
        <v>0</v>
      </c>
      <c r="R1013" s="15">
        <f t="shared" si="4016"/>
        <v>0</v>
      </c>
      <c r="S1013" s="15">
        <f t="shared" si="4016"/>
        <v>0</v>
      </c>
      <c r="T1013" s="15">
        <f t="shared" si="4016"/>
        <v>150</v>
      </c>
      <c r="U1013" s="15">
        <f t="shared" si="4016"/>
        <v>0</v>
      </c>
      <c r="V1013" s="15">
        <f t="shared" si="4016"/>
        <v>0</v>
      </c>
      <c r="W1013" s="16"/>
      <c r="X1013" s="15">
        <f t="shared" ref="X1013:AI1013" si="4017">X1012</f>
        <v>100</v>
      </c>
      <c r="Y1013" s="15">
        <f t="shared" si="4017"/>
        <v>0</v>
      </c>
      <c r="Z1013" s="15">
        <f t="shared" si="4017"/>
        <v>0</v>
      </c>
      <c r="AA1013" s="15">
        <v>100</v>
      </c>
      <c r="AB1013" s="15">
        <f t="shared" si="4017"/>
        <v>0</v>
      </c>
      <c r="AC1013" s="15">
        <f t="shared" si="4017"/>
        <v>0</v>
      </c>
      <c r="AD1013" s="15">
        <f t="shared" si="4017"/>
        <v>0</v>
      </c>
      <c r="AE1013" s="15">
        <f t="shared" si="4017"/>
        <v>150</v>
      </c>
      <c r="AF1013" s="15">
        <f t="shared" si="4017"/>
        <v>0</v>
      </c>
      <c r="AG1013" s="15">
        <f t="shared" si="4017"/>
        <v>0</v>
      </c>
      <c r="AH1013" s="15">
        <f t="shared" si="4017"/>
        <v>0</v>
      </c>
      <c r="AI1013" s="15">
        <f t="shared" si="4017"/>
        <v>0</v>
      </c>
      <c r="AJ1013" s="17"/>
      <c r="AK1013" s="15">
        <f>AK1012</f>
        <v>0</v>
      </c>
      <c r="AL1013" s="15">
        <f>AL1012</f>
        <v>0</v>
      </c>
      <c r="AM1013" s="17"/>
      <c r="AN1013" s="15">
        <f t="shared" ref="AN1013:AX1013" si="4018">AN1012</f>
        <v>0</v>
      </c>
      <c r="AO1013" s="15">
        <f t="shared" si="4018"/>
        <v>0</v>
      </c>
      <c r="AP1013" s="15">
        <f t="shared" si="4018"/>
        <v>0</v>
      </c>
      <c r="AQ1013" s="15">
        <f t="shared" si="4018"/>
        <v>0</v>
      </c>
      <c r="AR1013" s="15">
        <f t="shared" si="4018"/>
        <v>0</v>
      </c>
      <c r="AS1013" s="15">
        <f t="shared" si="4018"/>
        <v>0</v>
      </c>
      <c r="AT1013" s="15">
        <f t="shared" si="4018"/>
        <v>0</v>
      </c>
      <c r="AU1013" s="15">
        <f t="shared" si="4018"/>
        <v>0</v>
      </c>
      <c r="AV1013" s="15">
        <f t="shared" si="4018"/>
        <v>0</v>
      </c>
      <c r="AW1013" s="15">
        <f t="shared" si="4018"/>
        <v>0</v>
      </c>
      <c r="AX1013" s="15">
        <f t="shared" si="4018"/>
        <v>0</v>
      </c>
      <c r="AY1013" s="17"/>
      <c r="AZ1013" s="15">
        <f t="shared" ref="AZ1013:BD1013" si="4019">AZ1012</f>
        <v>6000</v>
      </c>
      <c r="BA1013" s="15">
        <f t="shared" si="4019"/>
        <v>6000</v>
      </c>
      <c r="BB1013" s="15">
        <v>0</v>
      </c>
      <c r="BC1013" s="15">
        <f t="shared" si="4019"/>
        <v>0</v>
      </c>
      <c r="BD1013" s="15">
        <f t="shared" si="4019"/>
        <v>0</v>
      </c>
      <c r="BE1013" s="15">
        <f t="shared" ref="BE1013" si="4020">BE1012</f>
        <v>250</v>
      </c>
      <c r="BF1013" s="17"/>
      <c r="BG1013" s="15">
        <f t="shared" ref="BG1013:BH1013" si="4021">BG1012</f>
        <v>1000</v>
      </c>
      <c r="BH1013" s="15">
        <f t="shared" si="4021"/>
        <v>5000</v>
      </c>
      <c r="BI1013" s="17"/>
      <c r="BJ1013" s="22">
        <f>G1013/G1012</f>
        <v>1</v>
      </c>
      <c r="BK1013" s="65">
        <f t="shared" ref="BK1013:BL1013" si="4022">BK1012</f>
        <v>0</v>
      </c>
      <c r="BL1013" s="65">
        <f t="shared" si="4022"/>
        <v>0</v>
      </c>
      <c r="BM1013" s="6">
        <f t="shared" si="3984"/>
        <v>118.25000000000001</v>
      </c>
      <c r="BN1013" s="8">
        <f t="shared" si="3985"/>
        <v>149.0819326565707</v>
      </c>
      <c r="BO1013" s="12">
        <f t="shared" si="3972"/>
        <v>132.77401303206696</v>
      </c>
      <c r="BP1013" s="50">
        <f>(1-'#Constant'!$A$3)/($J1013*'#Constant'!$B$3/'#Constant'!$C$3^($D1013-1)+1)+'#Constant'!$A$3</f>
        <v>0.93162790697674425</v>
      </c>
      <c r="BQ1013" s="4">
        <f t="shared" si="3986"/>
        <v>149.0819326565707</v>
      </c>
      <c r="BR1013" s="50">
        <f>(1-'#Constant'!$A$3)/($K1013*'#Constant'!$B$3/'#Constant'!$C$3^($D1013-1)+1)+'#Constant'!$A$3</f>
        <v>0.93162790697674425</v>
      </c>
      <c r="BS1013" s="4">
        <f t="shared" si="3987"/>
        <v>149.0819326565707</v>
      </c>
      <c r="BT1013"/>
    </row>
    <row r="1014" spans="1:72" x14ac:dyDescent="0.3">
      <c r="A1014">
        <v>22001</v>
      </c>
      <c r="B1014" s="18" t="str">
        <f>VLOOKUP(CONCATENATE("CREATURE_NAME_",A1014),[1]Localization_Hero!$A:$E,2,FALSE)</f>
        <v>야생 혼드베어</v>
      </c>
      <c r="C1014" t="s">
        <v>77</v>
      </c>
      <c r="D1014">
        <v>1</v>
      </c>
      <c r="E1014">
        <v>1</v>
      </c>
      <c r="F1014" s="18">
        <v>1</v>
      </c>
      <c r="G1014" s="10">
        <v>100</v>
      </c>
      <c r="H1014" s="10">
        <v>100</v>
      </c>
      <c r="I1014" s="10">
        <v>2500</v>
      </c>
      <c r="J1014" s="10">
        <v>25</v>
      </c>
      <c r="K1014" s="10">
        <v>25</v>
      </c>
      <c r="L1014" s="2"/>
      <c r="M1014" s="10">
        <v>100</v>
      </c>
      <c r="N1014" s="10">
        <v>0</v>
      </c>
      <c r="O1014" s="10">
        <v>0</v>
      </c>
      <c r="P1014" s="10">
        <v>100</v>
      </c>
      <c r="Q1014" s="10">
        <v>0</v>
      </c>
      <c r="R1014" s="10">
        <v>0</v>
      </c>
      <c r="S1014" s="10">
        <v>0</v>
      </c>
      <c r="T1014" s="10">
        <v>150</v>
      </c>
      <c r="U1014" s="10">
        <v>0</v>
      </c>
      <c r="V1014" s="10">
        <v>0</v>
      </c>
      <c r="W1014" s="2"/>
      <c r="X1014" s="10">
        <v>100</v>
      </c>
      <c r="Y1014" s="10">
        <v>0</v>
      </c>
      <c r="Z1014" s="10">
        <v>0</v>
      </c>
      <c r="AA1014" s="10">
        <v>100</v>
      </c>
      <c r="AB1014" s="10">
        <v>0</v>
      </c>
      <c r="AC1014" s="10">
        <v>0</v>
      </c>
      <c r="AD1014" s="10">
        <v>0</v>
      </c>
      <c r="AE1014" s="10">
        <v>150</v>
      </c>
      <c r="AF1014" s="10">
        <v>0</v>
      </c>
      <c r="AG1014" s="10">
        <v>0</v>
      </c>
      <c r="AH1014" s="10">
        <v>0</v>
      </c>
      <c r="AI1014" s="10">
        <v>0</v>
      </c>
      <c r="AJ1014" s="3"/>
      <c r="AK1014" s="10">
        <v>0</v>
      </c>
      <c r="AL1014" s="10">
        <v>0</v>
      </c>
      <c r="AM1014" s="3"/>
      <c r="AN1014" s="10">
        <v>0</v>
      </c>
      <c r="AO1014" s="10">
        <v>0</v>
      </c>
      <c r="AP1014" s="10">
        <v>0</v>
      </c>
      <c r="AQ1014" s="10">
        <v>0</v>
      </c>
      <c r="AR1014" s="10">
        <v>0</v>
      </c>
      <c r="AS1014" s="10">
        <v>0</v>
      </c>
      <c r="AT1014" s="10">
        <v>0</v>
      </c>
      <c r="AU1014" s="10">
        <v>0</v>
      </c>
      <c r="AV1014" s="10">
        <v>0</v>
      </c>
      <c r="AW1014" s="10">
        <v>0</v>
      </c>
      <c r="AX1014" s="10">
        <v>0</v>
      </c>
      <c r="AY1014" s="3"/>
      <c r="AZ1014" s="10">
        <v>6000</v>
      </c>
      <c r="BA1014" s="10">
        <v>6000</v>
      </c>
      <c r="BB1014" s="10">
        <v>0</v>
      </c>
      <c r="BC1014" s="10">
        <v>0</v>
      </c>
      <c r="BD1014" s="10">
        <v>0</v>
      </c>
      <c r="BE1014" s="10">
        <v>250</v>
      </c>
      <c r="BF1014" s="3"/>
      <c r="BG1014" s="10">
        <v>1000</v>
      </c>
      <c r="BH1014" s="10">
        <v>5000</v>
      </c>
      <c r="BI1014" s="3"/>
      <c r="BJ1014" s="21">
        <v>1</v>
      </c>
      <c r="BK1014" s="65">
        <v>0</v>
      </c>
      <c r="BL1014" s="65">
        <v>0</v>
      </c>
      <c r="BM1014" s="6">
        <f t="shared" si="3984"/>
        <v>118.25000000000001</v>
      </c>
      <c r="BN1014" s="8">
        <f t="shared" si="3985"/>
        <v>149.0819326565707</v>
      </c>
      <c r="BO1014" s="12">
        <f t="shared" si="3972"/>
        <v>132.77401303206696</v>
      </c>
      <c r="BP1014" s="50">
        <f>(1-'#Constant'!$A$3)/($J1014*'#Constant'!$B$3/'#Constant'!$C$3^($D1014-1)+1)+'#Constant'!$A$3</f>
        <v>0.93162790697674425</v>
      </c>
      <c r="BQ1014" s="4">
        <f t="shared" si="3986"/>
        <v>149.0819326565707</v>
      </c>
      <c r="BR1014" s="50">
        <f>(1-'#Constant'!$A$3)/($K1014*'#Constant'!$B$3/'#Constant'!$C$3^($D1014-1)+1)+'#Constant'!$A$3</f>
        <v>0.93162790697674425</v>
      </c>
      <c r="BS1014" s="4">
        <f t="shared" si="3987"/>
        <v>149.0819326565707</v>
      </c>
      <c r="BT1014">
        <f>BO1014/$BO$4*100</f>
        <v>100.91327609170268</v>
      </c>
    </row>
    <row r="1015" spans="1:72" s="13" customFormat="1" ht="17.25" thickBot="1" x14ac:dyDescent="0.35">
      <c r="B1015" s="20"/>
      <c r="D1015" s="14">
        <v>1</v>
      </c>
      <c r="E1015" s="14">
        <v>1</v>
      </c>
      <c r="F1015" s="19">
        <v>1</v>
      </c>
      <c r="G1015" s="15">
        <f t="shared" ref="G1015:H1015" si="4023">G1014</f>
        <v>100</v>
      </c>
      <c r="H1015" s="15">
        <f t="shared" si="4023"/>
        <v>100</v>
      </c>
      <c r="I1015" s="15">
        <v>2500</v>
      </c>
      <c r="J1015" s="15">
        <v>25</v>
      </c>
      <c r="K1015" s="15">
        <v>25</v>
      </c>
      <c r="L1015" s="16"/>
      <c r="M1015" s="15">
        <f t="shared" ref="M1015:V1015" si="4024">M1014</f>
        <v>100</v>
      </c>
      <c r="N1015" s="15">
        <f t="shared" si="4024"/>
        <v>0</v>
      </c>
      <c r="O1015" s="15">
        <f t="shared" si="4024"/>
        <v>0</v>
      </c>
      <c r="P1015" s="15">
        <v>100</v>
      </c>
      <c r="Q1015" s="15">
        <f t="shared" si="4024"/>
        <v>0</v>
      </c>
      <c r="R1015" s="15">
        <f t="shared" si="4024"/>
        <v>0</v>
      </c>
      <c r="S1015" s="15">
        <f t="shared" si="4024"/>
        <v>0</v>
      </c>
      <c r="T1015" s="15">
        <f t="shared" si="4024"/>
        <v>150</v>
      </c>
      <c r="U1015" s="15">
        <f t="shared" si="4024"/>
        <v>0</v>
      </c>
      <c r="V1015" s="15">
        <f t="shared" si="4024"/>
        <v>0</v>
      </c>
      <c r="W1015" s="16"/>
      <c r="X1015" s="15">
        <f t="shared" ref="X1015:AI1015" si="4025">X1014</f>
        <v>100</v>
      </c>
      <c r="Y1015" s="15">
        <f t="shared" si="4025"/>
        <v>0</v>
      </c>
      <c r="Z1015" s="15">
        <f t="shared" si="4025"/>
        <v>0</v>
      </c>
      <c r="AA1015" s="15">
        <v>100</v>
      </c>
      <c r="AB1015" s="15">
        <f t="shared" si="4025"/>
        <v>0</v>
      </c>
      <c r="AC1015" s="15">
        <f t="shared" si="4025"/>
        <v>0</v>
      </c>
      <c r="AD1015" s="15">
        <f t="shared" si="4025"/>
        <v>0</v>
      </c>
      <c r="AE1015" s="15">
        <f t="shared" si="4025"/>
        <v>150</v>
      </c>
      <c r="AF1015" s="15">
        <f t="shared" si="4025"/>
        <v>0</v>
      </c>
      <c r="AG1015" s="15">
        <f t="shared" si="4025"/>
        <v>0</v>
      </c>
      <c r="AH1015" s="15">
        <f t="shared" si="4025"/>
        <v>0</v>
      </c>
      <c r="AI1015" s="15">
        <f t="shared" si="4025"/>
        <v>0</v>
      </c>
      <c r="AJ1015" s="17"/>
      <c r="AK1015" s="15">
        <f>AK1014</f>
        <v>0</v>
      </c>
      <c r="AL1015" s="15">
        <f>AL1014</f>
        <v>0</v>
      </c>
      <c r="AM1015" s="17"/>
      <c r="AN1015" s="15">
        <f t="shared" ref="AN1015:AX1015" si="4026">AN1014</f>
        <v>0</v>
      </c>
      <c r="AO1015" s="15">
        <f t="shared" si="4026"/>
        <v>0</v>
      </c>
      <c r="AP1015" s="15">
        <f t="shared" si="4026"/>
        <v>0</v>
      </c>
      <c r="AQ1015" s="15">
        <f t="shared" si="4026"/>
        <v>0</v>
      </c>
      <c r="AR1015" s="15">
        <f t="shared" si="4026"/>
        <v>0</v>
      </c>
      <c r="AS1015" s="15">
        <f t="shared" si="4026"/>
        <v>0</v>
      </c>
      <c r="AT1015" s="15">
        <f t="shared" si="4026"/>
        <v>0</v>
      </c>
      <c r="AU1015" s="15">
        <f t="shared" si="4026"/>
        <v>0</v>
      </c>
      <c r="AV1015" s="15">
        <f t="shared" si="4026"/>
        <v>0</v>
      </c>
      <c r="AW1015" s="15">
        <f t="shared" si="4026"/>
        <v>0</v>
      </c>
      <c r="AX1015" s="15">
        <f t="shared" si="4026"/>
        <v>0</v>
      </c>
      <c r="AY1015" s="17"/>
      <c r="AZ1015" s="15">
        <f t="shared" ref="AZ1015" si="4027">AZ1014</f>
        <v>6000</v>
      </c>
      <c r="BA1015" s="15">
        <f t="shared" ref="BA1015" si="4028">BA1014</f>
        <v>6000</v>
      </c>
      <c r="BB1015" s="15">
        <v>0</v>
      </c>
      <c r="BC1015" s="15">
        <f t="shared" ref="BC1015" si="4029">BC1014</f>
        <v>0</v>
      </c>
      <c r="BD1015" s="15">
        <f t="shared" ref="BD1015:BE1015" si="4030">BD1014</f>
        <v>0</v>
      </c>
      <c r="BE1015" s="15">
        <f t="shared" si="4030"/>
        <v>250</v>
      </c>
      <c r="BF1015" s="17"/>
      <c r="BG1015" s="15">
        <f t="shared" ref="BG1015" si="4031">BG1014</f>
        <v>1000</v>
      </c>
      <c r="BH1015" s="15">
        <f t="shared" ref="BH1015" si="4032">BH1014</f>
        <v>5000</v>
      </c>
      <c r="BI1015" s="17"/>
      <c r="BJ1015" s="22">
        <f>G1015/G1014</f>
        <v>1</v>
      </c>
      <c r="BK1015" s="65">
        <f t="shared" ref="BK1015:BL1015" si="4033">BK1014</f>
        <v>0</v>
      </c>
      <c r="BL1015" s="65">
        <f t="shared" si="4033"/>
        <v>0</v>
      </c>
      <c r="BM1015" s="6">
        <f t="shared" si="3984"/>
        <v>118.25000000000001</v>
      </c>
      <c r="BN1015" s="8">
        <f t="shared" si="3985"/>
        <v>149.0819326565707</v>
      </c>
      <c r="BO1015" s="12">
        <f t="shared" si="3972"/>
        <v>132.77401303206696</v>
      </c>
      <c r="BP1015" s="50">
        <f>(1-'#Constant'!$A$3)/($J1015*'#Constant'!$B$3/'#Constant'!$C$3^($D1015-1)+1)+'#Constant'!$A$3</f>
        <v>0.93162790697674425</v>
      </c>
      <c r="BQ1015" s="4">
        <f t="shared" si="3986"/>
        <v>149.0819326565707</v>
      </c>
      <c r="BR1015" s="50">
        <f>(1-'#Constant'!$A$3)/($K1015*'#Constant'!$B$3/'#Constant'!$C$3^($D1015-1)+1)+'#Constant'!$A$3</f>
        <v>0.93162790697674425</v>
      </c>
      <c r="BS1015" s="4">
        <f t="shared" si="3987"/>
        <v>149.0819326565707</v>
      </c>
      <c r="BT1015"/>
    </row>
    <row r="1016" spans="1:72" x14ac:dyDescent="0.3">
      <c r="A1016">
        <v>22002</v>
      </c>
      <c r="B1016" s="18" t="str">
        <f>VLOOKUP(CONCATENATE("CREATURE_NAME_",A1016),[1]Localization_Hero!$A:$E,2,FALSE)</f>
        <v>무장 혼드베어</v>
      </c>
      <c r="C1016" t="s">
        <v>77</v>
      </c>
      <c r="D1016">
        <v>1</v>
      </c>
      <c r="E1016">
        <v>1</v>
      </c>
      <c r="F1016" s="18">
        <v>1</v>
      </c>
      <c r="G1016" s="10">
        <v>100</v>
      </c>
      <c r="H1016" s="10">
        <v>100</v>
      </c>
      <c r="I1016" s="10">
        <v>2500</v>
      </c>
      <c r="J1016" s="10">
        <v>25</v>
      </c>
      <c r="K1016" s="10">
        <v>25</v>
      </c>
      <c r="L1016" s="2"/>
      <c r="M1016" s="10">
        <v>100</v>
      </c>
      <c r="N1016" s="10">
        <v>0</v>
      </c>
      <c r="O1016" s="10">
        <v>0</v>
      </c>
      <c r="P1016" s="10">
        <v>100</v>
      </c>
      <c r="Q1016" s="10">
        <v>0</v>
      </c>
      <c r="R1016" s="10">
        <v>0</v>
      </c>
      <c r="S1016" s="10">
        <v>0</v>
      </c>
      <c r="T1016" s="10">
        <v>150</v>
      </c>
      <c r="U1016" s="10">
        <v>0</v>
      </c>
      <c r="V1016" s="10">
        <v>0</v>
      </c>
      <c r="W1016" s="2"/>
      <c r="X1016" s="10">
        <v>100</v>
      </c>
      <c r="Y1016" s="10">
        <v>0</v>
      </c>
      <c r="Z1016" s="10">
        <v>0</v>
      </c>
      <c r="AA1016" s="10">
        <v>100</v>
      </c>
      <c r="AB1016" s="10">
        <v>0</v>
      </c>
      <c r="AC1016" s="10">
        <v>0</v>
      </c>
      <c r="AD1016" s="10">
        <v>0</v>
      </c>
      <c r="AE1016" s="10">
        <v>150</v>
      </c>
      <c r="AF1016" s="10">
        <v>0</v>
      </c>
      <c r="AG1016" s="10">
        <v>0</v>
      </c>
      <c r="AH1016" s="10">
        <v>0</v>
      </c>
      <c r="AI1016" s="10">
        <v>0</v>
      </c>
      <c r="AJ1016" s="3"/>
      <c r="AK1016" s="10">
        <v>0</v>
      </c>
      <c r="AL1016" s="10">
        <v>0</v>
      </c>
      <c r="AM1016" s="3"/>
      <c r="AN1016" s="10">
        <v>0</v>
      </c>
      <c r="AO1016" s="10">
        <v>0</v>
      </c>
      <c r="AP1016" s="10">
        <v>0</v>
      </c>
      <c r="AQ1016" s="10">
        <v>0</v>
      </c>
      <c r="AR1016" s="10">
        <v>0</v>
      </c>
      <c r="AS1016" s="10">
        <v>0</v>
      </c>
      <c r="AT1016" s="10">
        <v>0</v>
      </c>
      <c r="AU1016" s="10">
        <v>0</v>
      </c>
      <c r="AV1016" s="10">
        <v>0</v>
      </c>
      <c r="AW1016" s="10">
        <v>0</v>
      </c>
      <c r="AX1016" s="10">
        <v>0</v>
      </c>
      <c r="AY1016" s="3"/>
      <c r="AZ1016" s="10">
        <v>6000</v>
      </c>
      <c r="BA1016" s="10">
        <v>6000</v>
      </c>
      <c r="BB1016" s="10">
        <v>0</v>
      </c>
      <c r="BC1016" s="10">
        <v>0</v>
      </c>
      <c r="BD1016" s="10">
        <v>0</v>
      </c>
      <c r="BE1016" s="10">
        <v>250</v>
      </c>
      <c r="BF1016" s="3"/>
      <c r="BG1016" s="10">
        <v>1000</v>
      </c>
      <c r="BH1016" s="10">
        <v>5000</v>
      </c>
      <c r="BI1016" s="3"/>
      <c r="BJ1016" s="21">
        <v>1</v>
      </c>
      <c r="BK1016" s="65">
        <v>0</v>
      </c>
      <c r="BL1016" s="65">
        <v>0</v>
      </c>
      <c r="BM1016" s="6">
        <f t="shared" si="3984"/>
        <v>118.25000000000001</v>
      </c>
      <c r="BN1016" s="8">
        <f t="shared" si="3985"/>
        <v>149.0819326565707</v>
      </c>
      <c r="BO1016" s="12">
        <f t="shared" si="3972"/>
        <v>132.77401303206696</v>
      </c>
      <c r="BP1016" s="50">
        <f>(1-'#Constant'!$A$3)/($J1016*'#Constant'!$B$3/'#Constant'!$C$3^($D1016-1)+1)+'#Constant'!$A$3</f>
        <v>0.93162790697674425</v>
      </c>
      <c r="BQ1016" s="4">
        <f t="shared" si="3986"/>
        <v>149.0819326565707</v>
      </c>
      <c r="BR1016" s="50">
        <f>(1-'#Constant'!$A$3)/($K1016*'#Constant'!$B$3/'#Constant'!$C$3^($D1016-1)+1)+'#Constant'!$A$3</f>
        <v>0.93162790697674425</v>
      </c>
      <c r="BS1016" s="4">
        <f t="shared" si="3987"/>
        <v>149.0819326565707</v>
      </c>
      <c r="BT1016">
        <f>BO1016/$BO$4*100</f>
        <v>100.91327609170268</v>
      </c>
    </row>
    <row r="1017" spans="1:72" s="13" customFormat="1" ht="17.25" thickBot="1" x14ac:dyDescent="0.35">
      <c r="B1017" s="20"/>
      <c r="D1017" s="14">
        <v>1</v>
      </c>
      <c r="E1017" s="14">
        <v>1</v>
      </c>
      <c r="F1017" s="19">
        <v>1</v>
      </c>
      <c r="G1017" s="15">
        <f t="shared" ref="G1017:H1017" si="4034">G1016</f>
        <v>100</v>
      </c>
      <c r="H1017" s="15">
        <f t="shared" si="4034"/>
        <v>100</v>
      </c>
      <c r="I1017" s="15">
        <v>2500</v>
      </c>
      <c r="J1017" s="15">
        <v>25</v>
      </c>
      <c r="K1017" s="15">
        <v>25</v>
      </c>
      <c r="L1017" s="16"/>
      <c r="M1017" s="15">
        <f t="shared" ref="M1017:V1017" si="4035">M1016</f>
        <v>100</v>
      </c>
      <c r="N1017" s="15">
        <f t="shared" si="4035"/>
        <v>0</v>
      </c>
      <c r="O1017" s="15">
        <f t="shared" si="4035"/>
        <v>0</v>
      </c>
      <c r="P1017" s="15">
        <v>100</v>
      </c>
      <c r="Q1017" s="15">
        <f t="shared" si="4035"/>
        <v>0</v>
      </c>
      <c r="R1017" s="15">
        <f t="shared" si="4035"/>
        <v>0</v>
      </c>
      <c r="S1017" s="15">
        <f t="shared" si="4035"/>
        <v>0</v>
      </c>
      <c r="T1017" s="15">
        <f t="shared" si="4035"/>
        <v>150</v>
      </c>
      <c r="U1017" s="15">
        <f t="shared" si="4035"/>
        <v>0</v>
      </c>
      <c r="V1017" s="15">
        <f t="shared" si="4035"/>
        <v>0</v>
      </c>
      <c r="W1017" s="16"/>
      <c r="X1017" s="15">
        <f t="shared" ref="X1017:AI1017" si="4036">X1016</f>
        <v>100</v>
      </c>
      <c r="Y1017" s="15">
        <f t="shared" si="4036"/>
        <v>0</v>
      </c>
      <c r="Z1017" s="15">
        <f t="shared" si="4036"/>
        <v>0</v>
      </c>
      <c r="AA1017" s="15">
        <v>100</v>
      </c>
      <c r="AB1017" s="15">
        <f t="shared" si="4036"/>
        <v>0</v>
      </c>
      <c r="AC1017" s="15">
        <f t="shared" si="4036"/>
        <v>0</v>
      </c>
      <c r="AD1017" s="15">
        <f t="shared" si="4036"/>
        <v>0</v>
      </c>
      <c r="AE1017" s="15">
        <f t="shared" si="4036"/>
        <v>150</v>
      </c>
      <c r="AF1017" s="15">
        <f t="shared" si="4036"/>
        <v>0</v>
      </c>
      <c r="AG1017" s="15">
        <f t="shared" si="4036"/>
        <v>0</v>
      </c>
      <c r="AH1017" s="15">
        <f t="shared" si="4036"/>
        <v>0</v>
      </c>
      <c r="AI1017" s="15">
        <f t="shared" si="4036"/>
        <v>0</v>
      </c>
      <c r="AJ1017" s="17"/>
      <c r="AK1017" s="15">
        <f>AK1016</f>
        <v>0</v>
      </c>
      <c r="AL1017" s="15">
        <f>AL1016</f>
        <v>0</v>
      </c>
      <c r="AM1017" s="17"/>
      <c r="AN1017" s="15">
        <f t="shared" ref="AN1017:AX1017" si="4037">AN1016</f>
        <v>0</v>
      </c>
      <c r="AO1017" s="15">
        <f t="shared" si="4037"/>
        <v>0</v>
      </c>
      <c r="AP1017" s="15">
        <f t="shared" si="4037"/>
        <v>0</v>
      </c>
      <c r="AQ1017" s="15">
        <f t="shared" si="4037"/>
        <v>0</v>
      </c>
      <c r="AR1017" s="15">
        <f t="shared" si="4037"/>
        <v>0</v>
      </c>
      <c r="AS1017" s="15">
        <f t="shared" si="4037"/>
        <v>0</v>
      </c>
      <c r="AT1017" s="15">
        <f t="shared" si="4037"/>
        <v>0</v>
      </c>
      <c r="AU1017" s="15">
        <f t="shared" si="4037"/>
        <v>0</v>
      </c>
      <c r="AV1017" s="15">
        <f t="shared" si="4037"/>
        <v>0</v>
      </c>
      <c r="AW1017" s="15">
        <f t="shared" si="4037"/>
        <v>0</v>
      </c>
      <c r="AX1017" s="15">
        <f t="shared" si="4037"/>
        <v>0</v>
      </c>
      <c r="AY1017" s="17"/>
      <c r="AZ1017" s="15">
        <f t="shared" ref="AZ1017" si="4038">AZ1016</f>
        <v>6000</v>
      </c>
      <c r="BA1017" s="15">
        <f t="shared" ref="BA1017" si="4039">BA1016</f>
        <v>6000</v>
      </c>
      <c r="BB1017" s="15">
        <v>0</v>
      </c>
      <c r="BC1017" s="15">
        <f t="shared" ref="BC1017" si="4040">BC1016</f>
        <v>0</v>
      </c>
      <c r="BD1017" s="15">
        <f t="shared" ref="BD1017:BE1017" si="4041">BD1016</f>
        <v>0</v>
      </c>
      <c r="BE1017" s="15">
        <f t="shared" si="4041"/>
        <v>250</v>
      </c>
      <c r="BF1017" s="17"/>
      <c r="BG1017" s="15">
        <f t="shared" ref="BG1017" si="4042">BG1016</f>
        <v>1000</v>
      </c>
      <c r="BH1017" s="15">
        <f t="shared" ref="BH1017" si="4043">BH1016</f>
        <v>5000</v>
      </c>
      <c r="BI1017" s="17"/>
      <c r="BJ1017" s="22">
        <f>G1017/G1016</f>
        <v>1</v>
      </c>
      <c r="BK1017" s="65">
        <f>BK1016</f>
        <v>0</v>
      </c>
      <c r="BL1017" s="65">
        <f>BL1016</f>
        <v>0</v>
      </c>
      <c r="BM1017" s="6">
        <f t="shared" si="3984"/>
        <v>118.25000000000001</v>
      </c>
      <c r="BN1017" s="8">
        <f t="shared" si="3985"/>
        <v>149.0819326565707</v>
      </c>
      <c r="BO1017" s="12">
        <f t="shared" si="3972"/>
        <v>132.77401303206696</v>
      </c>
      <c r="BP1017" s="50">
        <f>(1-'#Constant'!$A$3)/($J1017*'#Constant'!$B$3/'#Constant'!$C$3^($D1017-1)+1)+'#Constant'!$A$3</f>
        <v>0.93162790697674425</v>
      </c>
      <c r="BQ1017" s="4">
        <f t="shared" si="3986"/>
        <v>149.0819326565707</v>
      </c>
      <c r="BR1017" s="50">
        <f>(1-'#Constant'!$A$3)/($K1017*'#Constant'!$B$3/'#Constant'!$C$3^($D1017-1)+1)+'#Constant'!$A$3</f>
        <v>0.93162790697674425</v>
      </c>
      <c r="BS1017" s="4">
        <f t="shared" si="3987"/>
        <v>149.0819326565707</v>
      </c>
      <c r="BT1017"/>
    </row>
    <row r="1018" spans="1:72" x14ac:dyDescent="0.3">
      <c r="A1018">
        <v>22003</v>
      </c>
      <c r="B1018" s="18" t="str">
        <f>VLOOKUP(CONCATENATE("CREATURE_NAME_",A1018),[1]Localization_Hero!$A:$E,2,FALSE)</f>
        <v>역병 혼드베어</v>
      </c>
      <c r="C1018" t="s">
        <v>77</v>
      </c>
      <c r="D1018">
        <v>1</v>
      </c>
      <c r="E1018">
        <v>1</v>
      </c>
      <c r="F1018" s="18">
        <v>1</v>
      </c>
      <c r="G1018" s="10">
        <v>100</v>
      </c>
      <c r="H1018" s="10">
        <v>100</v>
      </c>
      <c r="I1018" s="10">
        <v>2500</v>
      </c>
      <c r="J1018" s="10">
        <v>25</v>
      </c>
      <c r="K1018" s="10">
        <v>25</v>
      </c>
      <c r="L1018" s="2"/>
      <c r="M1018" s="10">
        <v>100</v>
      </c>
      <c r="N1018" s="10">
        <v>0</v>
      </c>
      <c r="O1018" s="10">
        <v>0</v>
      </c>
      <c r="P1018" s="10">
        <v>100</v>
      </c>
      <c r="Q1018" s="10">
        <v>0</v>
      </c>
      <c r="R1018" s="10">
        <v>0</v>
      </c>
      <c r="S1018" s="10">
        <v>0</v>
      </c>
      <c r="T1018" s="10">
        <v>150</v>
      </c>
      <c r="U1018" s="10">
        <v>0</v>
      </c>
      <c r="V1018" s="10">
        <v>0</v>
      </c>
      <c r="W1018" s="2"/>
      <c r="X1018" s="10">
        <v>100</v>
      </c>
      <c r="Y1018" s="10">
        <v>0</v>
      </c>
      <c r="Z1018" s="10">
        <v>0</v>
      </c>
      <c r="AA1018" s="10">
        <v>100</v>
      </c>
      <c r="AB1018" s="10">
        <v>0</v>
      </c>
      <c r="AC1018" s="10">
        <v>0</v>
      </c>
      <c r="AD1018" s="10">
        <v>0</v>
      </c>
      <c r="AE1018" s="10">
        <v>150</v>
      </c>
      <c r="AF1018" s="10">
        <v>0</v>
      </c>
      <c r="AG1018" s="10">
        <v>0</v>
      </c>
      <c r="AH1018" s="10">
        <v>0</v>
      </c>
      <c r="AI1018" s="10">
        <v>0</v>
      </c>
      <c r="AJ1018" s="3"/>
      <c r="AK1018" s="10">
        <v>0</v>
      </c>
      <c r="AL1018" s="10">
        <v>0</v>
      </c>
      <c r="AM1018" s="3"/>
      <c r="AN1018" s="10">
        <v>0</v>
      </c>
      <c r="AO1018" s="10">
        <v>0</v>
      </c>
      <c r="AP1018" s="10">
        <v>0</v>
      </c>
      <c r="AQ1018" s="10">
        <v>0</v>
      </c>
      <c r="AR1018" s="10">
        <v>0</v>
      </c>
      <c r="AS1018" s="10">
        <v>0</v>
      </c>
      <c r="AT1018" s="10">
        <v>0</v>
      </c>
      <c r="AU1018" s="10">
        <v>0</v>
      </c>
      <c r="AV1018" s="10">
        <v>0</v>
      </c>
      <c r="AW1018" s="10">
        <v>0</v>
      </c>
      <c r="AX1018" s="10">
        <v>0</v>
      </c>
      <c r="AY1018" s="3"/>
      <c r="AZ1018" s="10">
        <v>6000</v>
      </c>
      <c r="BA1018" s="10">
        <v>6000</v>
      </c>
      <c r="BB1018" s="10">
        <v>0</v>
      </c>
      <c r="BC1018" s="10">
        <v>0</v>
      </c>
      <c r="BD1018" s="10">
        <v>0</v>
      </c>
      <c r="BE1018" s="10">
        <v>250</v>
      </c>
      <c r="BF1018" s="3"/>
      <c r="BG1018" s="10">
        <v>1000</v>
      </c>
      <c r="BH1018" s="10">
        <v>5000</v>
      </c>
      <c r="BI1018" s="3"/>
      <c r="BJ1018" s="21">
        <v>1</v>
      </c>
      <c r="BK1018" s="65">
        <v>0</v>
      </c>
      <c r="BL1018" s="65">
        <v>0</v>
      </c>
      <c r="BM1018" s="6">
        <f t="shared" si="3984"/>
        <v>118.25000000000001</v>
      </c>
      <c r="BN1018" s="8">
        <f t="shared" si="3985"/>
        <v>149.0819326565707</v>
      </c>
      <c r="BO1018" s="12">
        <f t="shared" si="3972"/>
        <v>132.77401303206696</v>
      </c>
      <c r="BP1018" s="50">
        <f>(1-'#Constant'!$A$3)/($J1018*'#Constant'!$B$3/'#Constant'!$C$3^($D1018-1)+1)+'#Constant'!$A$3</f>
        <v>0.93162790697674425</v>
      </c>
      <c r="BQ1018" s="4">
        <f t="shared" si="3986"/>
        <v>149.0819326565707</v>
      </c>
      <c r="BR1018" s="50">
        <f>(1-'#Constant'!$A$3)/($K1018*'#Constant'!$B$3/'#Constant'!$C$3^($D1018-1)+1)+'#Constant'!$A$3</f>
        <v>0.93162790697674425</v>
      </c>
      <c r="BS1018" s="4">
        <f t="shared" si="3987"/>
        <v>149.0819326565707</v>
      </c>
      <c r="BT1018">
        <f>BO1018/$BO$4*100</f>
        <v>100.91327609170268</v>
      </c>
    </row>
    <row r="1019" spans="1:72" s="13" customFormat="1" ht="17.25" thickBot="1" x14ac:dyDescent="0.35">
      <c r="B1019" s="20"/>
      <c r="D1019" s="14">
        <v>1</v>
      </c>
      <c r="E1019" s="14">
        <v>1</v>
      </c>
      <c r="F1019" s="19">
        <v>1</v>
      </c>
      <c r="G1019" s="15">
        <f t="shared" ref="G1019:H1019" si="4044">G1018</f>
        <v>100</v>
      </c>
      <c r="H1019" s="15">
        <f t="shared" si="4044"/>
        <v>100</v>
      </c>
      <c r="I1019" s="15">
        <v>2500</v>
      </c>
      <c r="J1019" s="15">
        <v>25</v>
      </c>
      <c r="K1019" s="15">
        <v>25</v>
      </c>
      <c r="L1019" s="16"/>
      <c r="M1019" s="15">
        <f t="shared" ref="M1019:V1019" si="4045">M1018</f>
        <v>100</v>
      </c>
      <c r="N1019" s="15">
        <f t="shared" si="4045"/>
        <v>0</v>
      </c>
      <c r="O1019" s="15">
        <f t="shared" si="4045"/>
        <v>0</v>
      </c>
      <c r="P1019" s="15">
        <v>100</v>
      </c>
      <c r="Q1019" s="15">
        <f t="shared" si="4045"/>
        <v>0</v>
      </c>
      <c r="R1019" s="15">
        <f t="shared" si="4045"/>
        <v>0</v>
      </c>
      <c r="S1019" s="15">
        <f t="shared" si="4045"/>
        <v>0</v>
      </c>
      <c r="T1019" s="15">
        <f t="shared" si="4045"/>
        <v>150</v>
      </c>
      <c r="U1019" s="15">
        <f t="shared" si="4045"/>
        <v>0</v>
      </c>
      <c r="V1019" s="15">
        <f t="shared" si="4045"/>
        <v>0</v>
      </c>
      <c r="W1019" s="16"/>
      <c r="X1019" s="15">
        <f t="shared" ref="X1019:AI1019" si="4046">X1018</f>
        <v>100</v>
      </c>
      <c r="Y1019" s="15">
        <f t="shared" si="4046"/>
        <v>0</v>
      </c>
      <c r="Z1019" s="15">
        <f t="shared" si="4046"/>
        <v>0</v>
      </c>
      <c r="AA1019" s="15">
        <v>100</v>
      </c>
      <c r="AB1019" s="15">
        <f t="shared" si="4046"/>
        <v>0</v>
      </c>
      <c r="AC1019" s="15">
        <f t="shared" si="4046"/>
        <v>0</v>
      </c>
      <c r="AD1019" s="15">
        <f t="shared" si="4046"/>
        <v>0</v>
      </c>
      <c r="AE1019" s="15">
        <f t="shared" si="4046"/>
        <v>150</v>
      </c>
      <c r="AF1019" s="15">
        <f t="shared" si="4046"/>
        <v>0</v>
      </c>
      <c r="AG1019" s="15">
        <f t="shared" si="4046"/>
        <v>0</v>
      </c>
      <c r="AH1019" s="15">
        <f t="shared" si="4046"/>
        <v>0</v>
      </c>
      <c r="AI1019" s="15">
        <f t="shared" si="4046"/>
        <v>0</v>
      </c>
      <c r="AJ1019" s="17"/>
      <c r="AK1019" s="15">
        <f>AK1018</f>
        <v>0</v>
      </c>
      <c r="AL1019" s="15">
        <f>AL1018</f>
        <v>0</v>
      </c>
      <c r="AM1019" s="17"/>
      <c r="AN1019" s="15">
        <f t="shared" ref="AN1019:AX1019" si="4047">AN1018</f>
        <v>0</v>
      </c>
      <c r="AO1019" s="15">
        <f t="shared" si="4047"/>
        <v>0</v>
      </c>
      <c r="AP1019" s="15">
        <f t="shared" si="4047"/>
        <v>0</v>
      </c>
      <c r="AQ1019" s="15">
        <f t="shared" si="4047"/>
        <v>0</v>
      </c>
      <c r="AR1019" s="15">
        <f t="shared" si="4047"/>
        <v>0</v>
      </c>
      <c r="AS1019" s="15">
        <f t="shared" si="4047"/>
        <v>0</v>
      </c>
      <c r="AT1019" s="15">
        <f t="shared" si="4047"/>
        <v>0</v>
      </c>
      <c r="AU1019" s="15">
        <f t="shared" si="4047"/>
        <v>0</v>
      </c>
      <c r="AV1019" s="15">
        <f t="shared" si="4047"/>
        <v>0</v>
      </c>
      <c r="AW1019" s="15">
        <f t="shared" si="4047"/>
        <v>0</v>
      </c>
      <c r="AX1019" s="15">
        <f t="shared" si="4047"/>
        <v>0</v>
      </c>
      <c r="AY1019" s="17"/>
      <c r="AZ1019" s="15">
        <f t="shared" ref="AZ1019:AZ1029" si="4048">AZ1018</f>
        <v>6000</v>
      </c>
      <c r="BA1019" s="15">
        <f t="shared" ref="BA1019:BA1029" si="4049">BA1018</f>
        <v>6000</v>
      </c>
      <c r="BB1019" s="15">
        <v>0</v>
      </c>
      <c r="BC1019" s="15">
        <f t="shared" ref="BC1019:BC1029" si="4050">BC1018</f>
        <v>0</v>
      </c>
      <c r="BD1019" s="15">
        <f t="shared" ref="BD1019:BE1029" si="4051">BD1018</f>
        <v>0</v>
      </c>
      <c r="BE1019" s="15">
        <f t="shared" si="4051"/>
        <v>250</v>
      </c>
      <c r="BF1019" s="17"/>
      <c r="BG1019" s="15">
        <f t="shared" ref="BG1019:BG1029" si="4052">BG1018</f>
        <v>1000</v>
      </c>
      <c r="BH1019" s="15">
        <f t="shared" ref="BH1019:BH1029" si="4053">BH1018</f>
        <v>5000</v>
      </c>
      <c r="BI1019" s="17"/>
      <c r="BJ1019" s="22">
        <f>G1019/G1018</f>
        <v>1</v>
      </c>
      <c r="BK1019" s="65">
        <f t="shared" ref="BK1019:BL1021" si="4054">BK1018</f>
        <v>0</v>
      </c>
      <c r="BL1019" s="65">
        <f t="shared" si="4054"/>
        <v>0</v>
      </c>
      <c r="BM1019" s="6">
        <f t="shared" si="3984"/>
        <v>118.25000000000001</v>
      </c>
      <c r="BN1019" s="8">
        <f t="shared" si="3985"/>
        <v>149.0819326565707</v>
      </c>
      <c r="BO1019" s="12">
        <f t="shared" si="3972"/>
        <v>132.77401303206696</v>
      </c>
      <c r="BP1019" s="50">
        <f>(1-'#Constant'!$A$3)/($J1019*'#Constant'!$B$3/'#Constant'!$C$3^($D1019-1)+1)+'#Constant'!$A$3</f>
        <v>0.93162790697674425</v>
      </c>
      <c r="BQ1019" s="4">
        <f t="shared" si="3986"/>
        <v>149.0819326565707</v>
      </c>
      <c r="BR1019" s="50">
        <f>(1-'#Constant'!$A$3)/($K1019*'#Constant'!$B$3/'#Constant'!$C$3^($D1019-1)+1)+'#Constant'!$A$3</f>
        <v>0.93162790697674425</v>
      </c>
      <c r="BS1019" s="4">
        <f t="shared" si="3987"/>
        <v>149.0819326565707</v>
      </c>
      <c r="BT1019"/>
    </row>
    <row r="1020" spans="1:72" x14ac:dyDescent="0.3">
      <c r="A1020">
        <v>22004</v>
      </c>
      <c r="B1020" s="18" t="str">
        <f>VLOOKUP(CONCATENATE("CREATURE_NAME_",A1020),[1]Localization_Hero!$A:$E,2,FALSE)</f>
        <v>야생 혼드베어</v>
      </c>
      <c r="C1020" t="s">
        <v>77</v>
      </c>
      <c r="D1020">
        <v>1</v>
      </c>
      <c r="E1020">
        <v>1</v>
      </c>
      <c r="F1020" s="18">
        <v>1</v>
      </c>
      <c r="G1020" s="10">
        <v>100</v>
      </c>
      <c r="H1020" s="10">
        <v>100</v>
      </c>
      <c r="I1020" s="10">
        <v>2500</v>
      </c>
      <c r="J1020" s="10">
        <v>25</v>
      </c>
      <c r="K1020" s="10">
        <v>25</v>
      </c>
      <c r="L1020" s="2"/>
      <c r="M1020" s="10">
        <v>100</v>
      </c>
      <c r="N1020" s="10">
        <v>0</v>
      </c>
      <c r="O1020" s="10">
        <v>0</v>
      </c>
      <c r="P1020" s="10">
        <v>100</v>
      </c>
      <c r="Q1020" s="10">
        <v>0</v>
      </c>
      <c r="R1020" s="10">
        <v>0</v>
      </c>
      <c r="S1020" s="10">
        <v>0</v>
      </c>
      <c r="T1020" s="10">
        <v>150</v>
      </c>
      <c r="U1020" s="10">
        <v>0</v>
      </c>
      <c r="V1020" s="10">
        <v>0</v>
      </c>
      <c r="W1020" s="2"/>
      <c r="X1020" s="10">
        <v>100</v>
      </c>
      <c r="Y1020" s="10">
        <v>0</v>
      </c>
      <c r="Z1020" s="10">
        <v>0</v>
      </c>
      <c r="AA1020" s="10">
        <v>100</v>
      </c>
      <c r="AB1020" s="10">
        <v>0</v>
      </c>
      <c r="AC1020" s="10">
        <v>0</v>
      </c>
      <c r="AD1020" s="10">
        <v>0</v>
      </c>
      <c r="AE1020" s="10">
        <v>150</v>
      </c>
      <c r="AF1020" s="10">
        <v>0</v>
      </c>
      <c r="AG1020" s="10">
        <v>0</v>
      </c>
      <c r="AH1020" s="10">
        <v>0</v>
      </c>
      <c r="AI1020" s="10">
        <v>0</v>
      </c>
      <c r="AJ1020" s="3"/>
      <c r="AK1020" s="10">
        <v>0</v>
      </c>
      <c r="AL1020" s="10">
        <v>0</v>
      </c>
      <c r="AM1020" s="3"/>
      <c r="AN1020" s="10">
        <v>0</v>
      </c>
      <c r="AO1020" s="10">
        <v>0</v>
      </c>
      <c r="AP1020" s="10">
        <v>0</v>
      </c>
      <c r="AQ1020" s="10">
        <v>0</v>
      </c>
      <c r="AR1020" s="10">
        <v>0</v>
      </c>
      <c r="AS1020" s="10">
        <v>0</v>
      </c>
      <c r="AT1020" s="10">
        <v>0</v>
      </c>
      <c r="AU1020" s="10">
        <v>0</v>
      </c>
      <c r="AV1020" s="10">
        <v>0</v>
      </c>
      <c r="AW1020" s="10">
        <v>0</v>
      </c>
      <c r="AX1020" s="10">
        <v>0</v>
      </c>
      <c r="AY1020" s="3"/>
      <c r="AZ1020" s="10">
        <v>6000</v>
      </c>
      <c r="BA1020" s="10">
        <v>6000</v>
      </c>
      <c r="BB1020" s="10">
        <v>0</v>
      </c>
      <c r="BC1020" s="10">
        <v>0</v>
      </c>
      <c r="BD1020" s="10">
        <v>0</v>
      </c>
      <c r="BE1020" s="10">
        <v>250</v>
      </c>
      <c r="BF1020" s="3"/>
      <c r="BG1020" s="10">
        <v>1000</v>
      </c>
      <c r="BH1020" s="10">
        <v>5000</v>
      </c>
      <c r="BI1020" s="3"/>
      <c r="BJ1020" s="21">
        <v>1</v>
      </c>
      <c r="BK1020" s="65">
        <v>0</v>
      </c>
      <c r="BL1020" s="65">
        <v>0</v>
      </c>
      <c r="BM1020" s="6">
        <f t="shared" si="3984"/>
        <v>118.25000000000001</v>
      </c>
      <c r="BN1020" s="8">
        <f t="shared" si="3985"/>
        <v>149.0819326565707</v>
      </c>
      <c r="BO1020" s="12">
        <f t="shared" si="3972"/>
        <v>132.77401303206696</v>
      </c>
      <c r="BP1020" s="50">
        <f>(1-'#Constant'!$A$3)/($J1020*'#Constant'!$B$3/'#Constant'!$C$3^($D1020-1)+1)+'#Constant'!$A$3</f>
        <v>0.93162790697674425</v>
      </c>
      <c r="BQ1020" s="4">
        <f t="shared" si="3986"/>
        <v>149.0819326565707</v>
      </c>
      <c r="BR1020" s="50">
        <f>(1-'#Constant'!$A$3)/($K1020*'#Constant'!$B$3/'#Constant'!$C$3^($D1020-1)+1)+'#Constant'!$A$3</f>
        <v>0.93162790697674425</v>
      </c>
      <c r="BS1020" s="4">
        <f t="shared" si="3987"/>
        <v>149.0819326565707</v>
      </c>
      <c r="BT1020">
        <f>BO1020/$BO$4*100</f>
        <v>100.91327609170268</v>
      </c>
    </row>
    <row r="1021" spans="1:72" s="13" customFormat="1" ht="17.25" thickBot="1" x14ac:dyDescent="0.35">
      <c r="B1021" s="20"/>
      <c r="D1021" s="14">
        <v>1</v>
      </c>
      <c r="E1021" s="14">
        <v>1</v>
      </c>
      <c r="F1021" s="19">
        <v>1</v>
      </c>
      <c r="G1021" s="15">
        <f t="shared" ref="G1021:H1021" si="4055">G1020</f>
        <v>100</v>
      </c>
      <c r="H1021" s="15">
        <f t="shared" si="4055"/>
        <v>100</v>
      </c>
      <c r="I1021" s="15">
        <v>2500</v>
      </c>
      <c r="J1021" s="15">
        <v>25</v>
      </c>
      <c r="K1021" s="15">
        <v>25</v>
      </c>
      <c r="L1021" s="16"/>
      <c r="M1021" s="15">
        <f t="shared" ref="M1021:V1021" si="4056">M1020</f>
        <v>100</v>
      </c>
      <c r="N1021" s="15">
        <f t="shared" si="4056"/>
        <v>0</v>
      </c>
      <c r="O1021" s="15">
        <f t="shared" si="4056"/>
        <v>0</v>
      </c>
      <c r="P1021" s="15">
        <v>100</v>
      </c>
      <c r="Q1021" s="15">
        <f t="shared" si="4056"/>
        <v>0</v>
      </c>
      <c r="R1021" s="15">
        <f t="shared" si="4056"/>
        <v>0</v>
      </c>
      <c r="S1021" s="15">
        <f t="shared" si="4056"/>
        <v>0</v>
      </c>
      <c r="T1021" s="15">
        <f t="shared" si="4056"/>
        <v>150</v>
      </c>
      <c r="U1021" s="15">
        <f t="shared" si="4056"/>
        <v>0</v>
      </c>
      <c r="V1021" s="15">
        <f t="shared" si="4056"/>
        <v>0</v>
      </c>
      <c r="W1021" s="16"/>
      <c r="X1021" s="15">
        <f t="shared" ref="X1021:AI1021" si="4057">X1020</f>
        <v>100</v>
      </c>
      <c r="Y1021" s="15">
        <f t="shared" si="4057"/>
        <v>0</v>
      </c>
      <c r="Z1021" s="15">
        <f t="shared" si="4057"/>
        <v>0</v>
      </c>
      <c r="AA1021" s="15">
        <v>100</v>
      </c>
      <c r="AB1021" s="15">
        <f t="shared" si="4057"/>
        <v>0</v>
      </c>
      <c r="AC1021" s="15">
        <f t="shared" si="4057"/>
        <v>0</v>
      </c>
      <c r="AD1021" s="15">
        <f t="shared" si="4057"/>
        <v>0</v>
      </c>
      <c r="AE1021" s="15">
        <f t="shared" si="4057"/>
        <v>150</v>
      </c>
      <c r="AF1021" s="15">
        <f t="shared" si="4057"/>
        <v>0</v>
      </c>
      <c r="AG1021" s="15">
        <f t="shared" si="4057"/>
        <v>0</v>
      </c>
      <c r="AH1021" s="15">
        <f t="shared" si="4057"/>
        <v>0</v>
      </c>
      <c r="AI1021" s="15">
        <f t="shared" si="4057"/>
        <v>0</v>
      </c>
      <c r="AJ1021" s="17"/>
      <c r="AK1021" s="15">
        <f>AK1020</f>
        <v>0</v>
      </c>
      <c r="AL1021" s="15">
        <f>AL1020</f>
        <v>0</v>
      </c>
      <c r="AM1021" s="17"/>
      <c r="AN1021" s="15">
        <f t="shared" ref="AN1021:AX1021" si="4058">AN1020</f>
        <v>0</v>
      </c>
      <c r="AO1021" s="15">
        <f t="shared" si="4058"/>
        <v>0</v>
      </c>
      <c r="AP1021" s="15">
        <f t="shared" si="4058"/>
        <v>0</v>
      </c>
      <c r="AQ1021" s="15">
        <f t="shared" si="4058"/>
        <v>0</v>
      </c>
      <c r="AR1021" s="15">
        <f t="shared" si="4058"/>
        <v>0</v>
      </c>
      <c r="AS1021" s="15">
        <f t="shared" si="4058"/>
        <v>0</v>
      </c>
      <c r="AT1021" s="15">
        <f t="shared" si="4058"/>
        <v>0</v>
      </c>
      <c r="AU1021" s="15">
        <f t="shared" si="4058"/>
        <v>0</v>
      </c>
      <c r="AV1021" s="15">
        <f t="shared" si="4058"/>
        <v>0</v>
      </c>
      <c r="AW1021" s="15">
        <f t="shared" si="4058"/>
        <v>0</v>
      </c>
      <c r="AX1021" s="15">
        <f t="shared" si="4058"/>
        <v>0</v>
      </c>
      <c r="AY1021" s="17"/>
      <c r="AZ1021" s="15">
        <f t="shared" ref="AZ1021:BD1021" si="4059">AZ1020</f>
        <v>6000</v>
      </c>
      <c r="BA1021" s="15">
        <f t="shared" si="4059"/>
        <v>6000</v>
      </c>
      <c r="BB1021" s="15">
        <v>0</v>
      </c>
      <c r="BC1021" s="15">
        <f t="shared" si="4059"/>
        <v>0</v>
      </c>
      <c r="BD1021" s="15">
        <f t="shared" si="4059"/>
        <v>0</v>
      </c>
      <c r="BE1021" s="15">
        <f t="shared" ref="BE1021" si="4060">BE1020</f>
        <v>250</v>
      </c>
      <c r="BF1021" s="17"/>
      <c r="BG1021" s="15">
        <f t="shared" ref="BG1021:BH1021" si="4061">BG1020</f>
        <v>1000</v>
      </c>
      <c r="BH1021" s="15">
        <f t="shared" si="4061"/>
        <v>5000</v>
      </c>
      <c r="BI1021" s="17"/>
      <c r="BJ1021" s="22">
        <f>G1021/G1020</f>
        <v>1</v>
      </c>
      <c r="BK1021" s="65">
        <f t="shared" si="4054"/>
        <v>0</v>
      </c>
      <c r="BL1021" s="65">
        <f t="shared" si="4054"/>
        <v>0</v>
      </c>
      <c r="BM1021" s="6">
        <f t="shared" si="3984"/>
        <v>118.25000000000001</v>
      </c>
      <c r="BN1021" s="8">
        <f t="shared" si="3985"/>
        <v>149.0819326565707</v>
      </c>
      <c r="BO1021" s="12">
        <f t="shared" si="3972"/>
        <v>132.77401303206696</v>
      </c>
      <c r="BP1021" s="50">
        <f>(1-'#Constant'!$A$3)/($J1021*'#Constant'!$B$3/'#Constant'!$C$3^($D1021-1)+1)+'#Constant'!$A$3</f>
        <v>0.93162790697674425</v>
      </c>
      <c r="BQ1021" s="4">
        <f t="shared" si="3986"/>
        <v>149.0819326565707</v>
      </c>
      <c r="BR1021" s="50">
        <f>(1-'#Constant'!$A$3)/($K1021*'#Constant'!$B$3/'#Constant'!$C$3^($D1021-1)+1)+'#Constant'!$A$3</f>
        <v>0.93162790697674425</v>
      </c>
      <c r="BS1021" s="4">
        <f t="shared" si="3987"/>
        <v>149.0819326565707</v>
      </c>
      <c r="BT1021"/>
    </row>
    <row r="1022" spans="1:72" x14ac:dyDescent="0.3">
      <c r="A1022">
        <v>22201</v>
      </c>
      <c r="B1022" s="18" t="str">
        <f>VLOOKUP(CONCATENATE("CREATURE_NAME_",A1022),[1]Localization_Hero!$A:$E,2,FALSE)</f>
        <v>검은악몽 혼드베어</v>
      </c>
      <c r="C1022" t="s">
        <v>77</v>
      </c>
      <c r="D1022">
        <v>1</v>
      </c>
      <c r="E1022">
        <v>1</v>
      </c>
      <c r="F1022" s="18">
        <v>1</v>
      </c>
      <c r="G1022" s="10">
        <v>100</v>
      </c>
      <c r="H1022" s="10">
        <v>100</v>
      </c>
      <c r="I1022" s="10">
        <v>2500</v>
      </c>
      <c r="J1022" s="10">
        <v>25</v>
      </c>
      <c r="K1022" s="10">
        <v>25</v>
      </c>
      <c r="L1022" s="2"/>
      <c r="M1022" s="10">
        <v>100</v>
      </c>
      <c r="N1022" s="10">
        <v>0</v>
      </c>
      <c r="O1022" s="10">
        <v>0</v>
      </c>
      <c r="P1022" s="10">
        <v>100</v>
      </c>
      <c r="Q1022" s="10">
        <v>0</v>
      </c>
      <c r="R1022" s="10">
        <v>0</v>
      </c>
      <c r="S1022" s="10">
        <v>0</v>
      </c>
      <c r="T1022" s="10">
        <v>150</v>
      </c>
      <c r="U1022" s="10">
        <v>0</v>
      </c>
      <c r="V1022" s="10">
        <v>0</v>
      </c>
      <c r="W1022" s="2"/>
      <c r="X1022" s="10">
        <v>100</v>
      </c>
      <c r="Y1022" s="10">
        <v>0</v>
      </c>
      <c r="Z1022" s="10">
        <v>0</v>
      </c>
      <c r="AA1022" s="10">
        <v>100</v>
      </c>
      <c r="AB1022" s="10">
        <v>0</v>
      </c>
      <c r="AC1022" s="10">
        <v>0</v>
      </c>
      <c r="AD1022" s="10">
        <v>0</v>
      </c>
      <c r="AE1022" s="10">
        <v>150</v>
      </c>
      <c r="AF1022" s="10">
        <v>0</v>
      </c>
      <c r="AG1022" s="10">
        <v>0</v>
      </c>
      <c r="AH1022" s="10">
        <v>0</v>
      </c>
      <c r="AI1022" s="10">
        <v>0</v>
      </c>
      <c r="AJ1022" s="3"/>
      <c r="AK1022" s="10">
        <v>0</v>
      </c>
      <c r="AL1022" s="10">
        <v>0</v>
      </c>
      <c r="AM1022" s="3"/>
      <c r="AN1022" s="10">
        <v>0</v>
      </c>
      <c r="AO1022" s="10">
        <v>0</v>
      </c>
      <c r="AP1022" s="10">
        <v>0</v>
      </c>
      <c r="AQ1022" s="10">
        <v>0</v>
      </c>
      <c r="AR1022" s="10">
        <v>0</v>
      </c>
      <c r="AS1022" s="10">
        <v>0</v>
      </c>
      <c r="AT1022" s="10">
        <v>0</v>
      </c>
      <c r="AU1022" s="10">
        <v>0</v>
      </c>
      <c r="AV1022" s="10">
        <v>0</v>
      </c>
      <c r="AW1022" s="10">
        <v>0</v>
      </c>
      <c r="AX1022" s="10">
        <v>0</v>
      </c>
      <c r="AY1022" s="3"/>
      <c r="AZ1022" s="10">
        <v>6000</v>
      </c>
      <c r="BA1022" s="10">
        <v>6000</v>
      </c>
      <c r="BB1022" s="10">
        <v>0</v>
      </c>
      <c r="BC1022" s="10">
        <v>0</v>
      </c>
      <c r="BD1022" s="10">
        <v>0</v>
      </c>
      <c r="BE1022" s="10">
        <v>250</v>
      </c>
      <c r="BF1022" s="3"/>
      <c r="BG1022" s="10">
        <v>1000</v>
      </c>
      <c r="BH1022" s="10">
        <v>5000</v>
      </c>
      <c r="BI1022" s="3"/>
      <c r="BJ1022" s="21">
        <v>1</v>
      </c>
      <c r="BK1022" s="65">
        <v>0</v>
      </c>
      <c r="BL1022" s="65">
        <v>0</v>
      </c>
      <c r="BM1022" s="6">
        <f t="shared" si="3984"/>
        <v>118.25000000000001</v>
      </c>
      <c r="BN1022" s="8">
        <f t="shared" si="3985"/>
        <v>149.0819326565707</v>
      </c>
      <c r="BO1022" s="12">
        <f t="shared" si="3972"/>
        <v>132.77401303206696</v>
      </c>
      <c r="BP1022" s="50">
        <f>(1-'#Constant'!$A$3)/($J1022*'#Constant'!$B$3/'#Constant'!$C$3^($D1022-1)+1)+'#Constant'!$A$3</f>
        <v>0.93162790697674425</v>
      </c>
      <c r="BQ1022" s="4">
        <f t="shared" si="3986"/>
        <v>149.0819326565707</v>
      </c>
      <c r="BR1022" s="50">
        <f>(1-'#Constant'!$A$3)/($K1022*'#Constant'!$B$3/'#Constant'!$C$3^($D1022-1)+1)+'#Constant'!$A$3</f>
        <v>0.93162790697674425</v>
      </c>
      <c r="BS1022" s="4">
        <f t="shared" si="3987"/>
        <v>149.0819326565707</v>
      </c>
      <c r="BT1022">
        <f>BO1022/$BO$4*100</f>
        <v>100.91327609170268</v>
      </c>
    </row>
    <row r="1023" spans="1:72" s="13" customFormat="1" ht="17.25" thickBot="1" x14ac:dyDescent="0.35">
      <c r="B1023" s="20"/>
      <c r="D1023" s="14">
        <v>1</v>
      </c>
      <c r="E1023" s="14">
        <v>1</v>
      </c>
      <c r="F1023" s="19">
        <v>1</v>
      </c>
      <c r="G1023" s="15">
        <f t="shared" ref="G1023:H1023" si="4062">G1022</f>
        <v>100</v>
      </c>
      <c r="H1023" s="15">
        <f t="shared" si="4062"/>
        <v>100</v>
      </c>
      <c r="I1023" s="15">
        <v>2500</v>
      </c>
      <c r="J1023" s="15">
        <v>25</v>
      </c>
      <c r="K1023" s="15">
        <v>25</v>
      </c>
      <c r="L1023" s="16"/>
      <c r="M1023" s="15">
        <f t="shared" ref="M1023:V1023" si="4063">M1022</f>
        <v>100</v>
      </c>
      <c r="N1023" s="15">
        <f t="shared" si="4063"/>
        <v>0</v>
      </c>
      <c r="O1023" s="15">
        <f t="shared" si="4063"/>
        <v>0</v>
      </c>
      <c r="P1023" s="15">
        <v>100</v>
      </c>
      <c r="Q1023" s="15">
        <f t="shared" si="4063"/>
        <v>0</v>
      </c>
      <c r="R1023" s="15">
        <f t="shared" si="4063"/>
        <v>0</v>
      </c>
      <c r="S1023" s="15">
        <f t="shared" si="4063"/>
        <v>0</v>
      </c>
      <c r="T1023" s="15">
        <f t="shared" si="4063"/>
        <v>150</v>
      </c>
      <c r="U1023" s="15">
        <f t="shared" si="4063"/>
        <v>0</v>
      </c>
      <c r="V1023" s="15">
        <f t="shared" si="4063"/>
        <v>0</v>
      </c>
      <c r="W1023" s="16"/>
      <c r="X1023" s="15">
        <f t="shared" ref="X1023:AI1023" si="4064">X1022</f>
        <v>100</v>
      </c>
      <c r="Y1023" s="15">
        <f t="shared" si="4064"/>
        <v>0</v>
      </c>
      <c r="Z1023" s="15">
        <f t="shared" si="4064"/>
        <v>0</v>
      </c>
      <c r="AA1023" s="15">
        <v>100</v>
      </c>
      <c r="AB1023" s="15">
        <f t="shared" si="4064"/>
        <v>0</v>
      </c>
      <c r="AC1023" s="15">
        <f t="shared" si="4064"/>
        <v>0</v>
      </c>
      <c r="AD1023" s="15">
        <f t="shared" si="4064"/>
        <v>0</v>
      </c>
      <c r="AE1023" s="15">
        <f t="shared" si="4064"/>
        <v>150</v>
      </c>
      <c r="AF1023" s="15">
        <f t="shared" si="4064"/>
        <v>0</v>
      </c>
      <c r="AG1023" s="15">
        <f t="shared" si="4064"/>
        <v>0</v>
      </c>
      <c r="AH1023" s="15">
        <f t="shared" si="4064"/>
        <v>0</v>
      </c>
      <c r="AI1023" s="15">
        <f t="shared" si="4064"/>
        <v>0</v>
      </c>
      <c r="AJ1023" s="17"/>
      <c r="AK1023" s="15">
        <f>AK1022</f>
        <v>0</v>
      </c>
      <c r="AL1023" s="15">
        <f>AL1022</f>
        <v>0</v>
      </c>
      <c r="AM1023" s="17"/>
      <c r="AN1023" s="15">
        <f t="shared" ref="AN1023:AX1023" si="4065">AN1022</f>
        <v>0</v>
      </c>
      <c r="AO1023" s="15">
        <f t="shared" si="4065"/>
        <v>0</v>
      </c>
      <c r="AP1023" s="15">
        <f t="shared" si="4065"/>
        <v>0</v>
      </c>
      <c r="AQ1023" s="15">
        <f t="shared" si="4065"/>
        <v>0</v>
      </c>
      <c r="AR1023" s="15">
        <f t="shared" si="4065"/>
        <v>0</v>
      </c>
      <c r="AS1023" s="15">
        <f t="shared" si="4065"/>
        <v>0</v>
      </c>
      <c r="AT1023" s="15">
        <f t="shared" si="4065"/>
        <v>0</v>
      </c>
      <c r="AU1023" s="15">
        <f t="shared" si="4065"/>
        <v>0</v>
      </c>
      <c r="AV1023" s="15">
        <f t="shared" si="4065"/>
        <v>0</v>
      </c>
      <c r="AW1023" s="15">
        <f t="shared" si="4065"/>
        <v>0</v>
      </c>
      <c r="AX1023" s="15">
        <f t="shared" si="4065"/>
        <v>0</v>
      </c>
      <c r="AY1023" s="17"/>
      <c r="AZ1023" s="15">
        <f t="shared" ref="AZ1023:BD1023" si="4066">AZ1022</f>
        <v>6000</v>
      </c>
      <c r="BA1023" s="15">
        <f t="shared" si="4066"/>
        <v>6000</v>
      </c>
      <c r="BB1023" s="15">
        <v>0</v>
      </c>
      <c r="BC1023" s="15">
        <f t="shared" si="4066"/>
        <v>0</v>
      </c>
      <c r="BD1023" s="15">
        <f t="shared" si="4066"/>
        <v>0</v>
      </c>
      <c r="BE1023" s="15">
        <f t="shared" ref="BE1023" si="4067">BE1022</f>
        <v>250</v>
      </c>
      <c r="BF1023" s="17"/>
      <c r="BG1023" s="15">
        <f t="shared" ref="BG1023:BH1023" si="4068">BG1022</f>
        <v>1000</v>
      </c>
      <c r="BH1023" s="15">
        <f t="shared" si="4068"/>
        <v>5000</v>
      </c>
      <c r="BI1023" s="17"/>
      <c r="BJ1023" s="22">
        <f>G1023/G1022</f>
        <v>1</v>
      </c>
      <c r="BK1023" s="65">
        <f>BK1022</f>
        <v>0</v>
      </c>
      <c r="BL1023" s="65">
        <f>BL1022</f>
        <v>0</v>
      </c>
      <c r="BM1023" s="6">
        <f t="shared" si="3984"/>
        <v>118.25000000000001</v>
      </c>
      <c r="BN1023" s="8">
        <f t="shared" si="3985"/>
        <v>149.0819326565707</v>
      </c>
      <c r="BO1023" s="12">
        <f t="shared" si="3972"/>
        <v>132.77401303206696</v>
      </c>
      <c r="BP1023" s="50">
        <f>(1-'#Constant'!$A$3)/($J1023*'#Constant'!$B$3/'#Constant'!$C$3^($D1023-1)+1)+'#Constant'!$A$3</f>
        <v>0.93162790697674425</v>
      </c>
      <c r="BQ1023" s="4">
        <f t="shared" si="3986"/>
        <v>149.0819326565707</v>
      </c>
      <c r="BR1023" s="50">
        <f>(1-'#Constant'!$A$3)/($K1023*'#Constant'!$B$3/'#Constant'!$C$3^($D1023-1)+1)+'#Constant'!$A$3</f>
        <v>0.93162790697674425</v>
      </c>
      <c r="BS1023" s="4">
        <f t="shared" si="3987"/>
        <v>149.0819326565707</v>
      </c>
      <c r="BT1023"/>
    </row>
    <row r="1024" spans="1:72" x14ac:dyDescent="0.3">
      <c r="A1024">
        <v>23001</v>
      </c>
      <c r="B1024" s="18" t="str">
        <f>VLOOKUP(CONCATENATE("CREATURE_NAME_",A1024),[1]Localization_Hero!$A:$E,2,FALSE)</f>
        <v>나무 목책</v>
      </c>
      <c r="C1024" t="s">
        <v>172</v>
      </c>
      <c r="D1024">
        <v>1</v>
      </c>
      <c r="E1024">
        <v>1</v>
      </c>
      <c r="F1024" s="18">
        <v>1</v>
      </c>
      <c r="G1024" s="10">
        <v>100</v>
      </c>
      <c r="H1024" s="10">
        <v>100</v>
      </c>
      <c r="I1024" s="10">
        <v>2500</v>
      </c>
      <c r="J1024" s="10">
        <v>25</v>
      </c>
      <c r="K1024" s="10">
        <v>25</v>
      </c>
      <c r="L1024" s="2"/>
      <c r="M1024" s="10">
        <v>100</v>
      </c>
      <c r="N1024" s="10">
        <v>0</v>
      </c>
      <c r="O1024" s="10">
        <v>0</v>
      </c>
      <c r="P1024" s="10">
        <v>100</v>
      </c>
      <c r="Q1024" s="10">
        <v>0</v>
      </c>
      <c r="R1024" s="10">
        <v>0</v>
      </c>
      <c r="S1024" s="10">
        <v>0</v>
      </c>
      <c r="T1024" s="10">
        <v>150</v>
      </c>
      <c r="U1024" s="10">
        <v>0</v>
      </c>
      <c r="V1024" s="10">
        <v>0</v>
      </c>
      <c r="W1024" s="2"/>
      <c r="X1024" s="10">
        <v>100</v>
      </c>
      <c r="Y1024" s="10">
        <v>0</v>
      </c>
      <c r="Z1024" s="10">
        <v>0</v>
      </c>
      <c r="AA1024" s="10">
        <v>100</v>
      </c>
      <c r="AB1024" s="10">
        <v>0</v>
      </c>
      <c r="AC1024" s="10">
        <v>0</v>
      </c>
      <c r="AD1024" s="10">
        <v>0</v>
      </c>
      <c r="AE1024" s="10">
        <v>150</v>
      </c>
      <c r="AF1024" s="10">
        <v>0</v>
      </c>
      <c r="AG1024" s="10">
        <v>0</v>
      </c>
      <c r="AH1024" s="10">
        <v>0</v>
      </c>
      <c r="AI1024" s="10">
        <v>0</v>
      </c>
      <c r="AJ1024" s="3"/>
      <c r="AK1024" s="10">
        <v>0</v>
      </c>
      <c r="AL1024" s="10">
        <v>0</v>
      </c>
      <c r="AM1024" s="3"/>
      <c r="AN1024" s="10">
        <v>0</v>
      </c>
      <c r="AO1024" s="10">
        <v>0</v>
      </c>
      <c r="AP1024" s="10">
        <v>0</v>
      </c>
      <c r="AQ1024" s="10">
        <v>0</v>
      </c>
      <c r="AR1024" s="10">
        <v>0</v>
      </c>
      <c r="AS1024" s="10">
        <v>0</v>
      </c>
      <c r="AT1024" s="10">
        <v>0</v>
      </c>
      <c r="AU1024" s="10">
        <v>0</v>
      </c>
      <c r="AV1024" s="10">
        <v>0</v>
      </c>
      <c r="AW1024" s="10">
        <v>0</v>
      </c>
      <c r="AX1024" s="10">
        <v>0</v>
      </c>
      <c r="AY1024" s="3"/>
      <c r="AZ1024" s="10">
        <v>6000</v>
      </c>
      <c r="BA1024" s="10">
        <v>6000</v>
      </c>
      <c r="BB1024" s="10">
        <v>0</v>
      </c>
      <c r="BC1024" s="10">
        <v>0</v>
      </c>
      <c r="BD1024" s="10">
        <v>0</v>
      </c>
      <c r="BE1024" s="10">
        <v>250</v>
      </c>
      <c r="BF1024" s="3"/>
      <c r="BG1024" s="10">
        <v>1000</v>
      </c>
      <c r="BH1024" s="10">
        <v>0</v>
      </c>
      <c r="BI1024" s="3"/>
      <c r="BJ1024" s="21">
        <v>1</v>
      </c>
      <c r="BK1024" s="65">
        <v>0</v>
      </c>
      <c r="BL1024" s="65">
        <v>0</v>
      </c>
      <c r="BM1024" s="6">
        <f t="shared" si="3984"/>
        <v>118.25000000000001</v>
      </c>
      <c r="BN1024" s="8">
        <f t="shared" si="3985"/>
        <v>149.0819326565707</v>
      </c>
      <c r="BO1024" s="12">
        <f t="shared" si="3972"/>
        <v>132.77401303206696</v>
      </c>
      <c r="BP1024" s="50">
        <f>(1-'#Constant'!$A$3)/($J1024*'#Constant'!$B$3/'#Constant'!$C$3^($D1024-1)+1)+'#Constant'!$A$3</f>
        <v>0.93162790697674425</v>
      </c>
      <c r="BQ1024" s="4">
        <f t="shared" si="3986"/>
        <v>149.0819326565707</v>
      </c>
      <c r="BR1024" s="50">
        <f>(1-'#Constant'!$A$3)/($K1024*'#Constant'!$B$3/'#Constant'!$C$3^($D1024-1)+1)+'#Constant'!$A$3</f>
        <v>0.93162790697674425</v>
      </c>
      <c r="BS1024" s="4">
        <f t="shared" si="3987"/>
        <v>149.0819326565707</v>
      </c>
      <c r="BT1024">
        <f>BO1024/$BO$4*100</f>
        <v>100.91327609170268</v>
      </c>
    </row>
    <row r="1025" spans="1:72" s="13" customFormat="1" ht="17.25" thickBot="1" x14ac:dyDescent="0.35">
      <c r="B1025" s="20"/>
      <c r="D1025" s="14">
        <v>1</v>
      </c>
      <c r="E1025" s="14">
        <v>1</v>
      </c>
      <c r="F1025" s="19">
        <v>1</v>
      </c>
      <c r="G1025" s="15">
        <f t="shared" ref="G1025:H1025" si="4069">G1024</f>
        <v>100</v>
      </c>
      <c r="H1025" s="15">
        <f t="shared" si="4069"/>
        <v>100</v>
      </c>
      <c r="I1025" s="15">
        <v>2500</v>
      </c>
      <c r="J1025" s="15">
        <v>25</v>
      </c>
      <c r="K1025" s="15">
        <v>25</v>
      </c>
      <c r="L1025" s="16"/>
      <c r="M1025" s="15">
        <f t="shared" ref="M1025:V1025" si="4070">M1024</f>
        <v>100</v>
      </c>
      <c r="N1025" s="15">
        <f t="shared" si="4070"/>
        <v>0</v>
      </c>
      <c r="O1025" s="15">
        <f t="shared" si="4070"/>
        <v>0</v>
      </c>
      <c r="P1025" s="15">
        <v>100</v>
      </c>
      <c r="Q1025" s="15">
        <f t="shared" si="4070"/>
        <v>0</v>
      </c>
      <c r="R1025" s="15">
        <f t="shared" si="4070"/>
        <v>0</v>
      </c>
      <c r="S1025" s="15">
        <f t="shared" si="4070"/>
        <v>0</v>
      </c>
      <c r="T1025" s="15">
        <f t="shared" si="4070"/>
        <v>150</v>
      </c>
      <c r="U1025" s="15">
        <f t="shared" si="4070"/>
        <v>0</v>
      </c>
      <c r="V1025" s="15">
        <f t="shared" si="4070"/>
        <v>0</v>
      </c>
      <c r="W1025" s="16"/>
      <c r="X1025" s="15">
        <f t="shared" ref="X1025:AI1025" si="4071">X1024</f>
        <v>100</v>
      </c>
      <c r="Y1025" s="15">
        <f t="shared" si="4071"/>
        <v>0</v>
      </c>
      <c r="Z1025" s="15">
        <f t="shared" si="4071"/>
        <v>0</v>
      </c>
      <c r="AA1025" s="15">
        <v>100</v>
      </c>
      <c r="AB1025" s="15">
        <f t="shared" si="4071"/>
        <v>0</v>
      </c>
      <c r="AC1025" s="15">
        <f t="shared" si="4071"/>
        <v>0</v>
      </c>
      <c r="AD1025" s="15">
        <f t="shared" si="4071"/>
        <v>0</v>
      </c>
      <c r="AE1025" s="15">
        <f t="shared" si="4071"/>
        <v>150</v>
      </c>
      <c r="AF1025" s="15">
        <f t="shared" si="4071"/>
        <v>0</v>
      </c>
      <c r="AG1025" s="15">
        <f t="shared" si="4071"/>
        <v>0</v>
      </c>
      <c r="AH1025" s="15">
        <f t="shared" si="4071"/>
        <v>0</v>
      </c>
      <c r="AI1025" s="15">
        <f t="shared" si="4071"/>
        <v>0</v>
      </c>
      <c r="AJ1025" s="17"/>
      <c r="AK1025" s="15">
        <f>AK1024</f>
        <v>0</v>
      </c>
      <c r="AL1025" s="15">
        <f>AL1024</f>
        <v>0</v>
      </c>
      <c r="AM1025" s="17"/>
      <c r="AN1025" s="15">
        <f t="shared" ref="AN1025:AX1025" si="4072">AN1024</f>
        <v>0</v>
      </c>
      <c r="AO1025" s="15">
        <f t="shared" si="4072"/>
        <v>0</v>
      </c>
      <c r="AP1025" s="15">
        <f t="shared" si="4072"/>
        <v>0</v>
      </c>
      <c r="AQ1025" s="15">
        <f t="shared" si="4072"/>
        <v>0</v>
      </c>
      <c r="AR1025" s="15">
        <f t="shared" si="4072"/>
        <v>0</v>
      </c>
      <c r="AS1025" s="15">
        <f t="shared" si="4072"/>
        <v>0</v>
      </c>
      <c r="AT1025" s="15">
        <f t="shared" si="4072"/>
        <v>0</v>
      </c>
      <c r="AU1025" s="15">
        <f t="shared" si="4072"/>
        <v>0</v>
      </c>
      <c r="AV1025" s="15">
        <f t="shared" si="4072"/>
        <v>0</v>
      </c>
      <c r="AW1025" s="15">
        <f t="shared" si="4072"/>
        <v>0</v>
      </c>
      <c r="AX1025" s="15">
        <f t="shared" si="4072"/>
        <v>0</v>
      </c>
      <c r="AY1025" s="17"/>
      <c r="AZ1025" s="15">
        <f t="shared" si="4048"/>
        <v>6000</v>
      </c>
      <c r="BA1025" s="15">
        <f t="shared" si="4049"/>
        <v>6000</v>
      </c>
      <c r="BB1025" s="15">
        <v>0</v>
      </c>
      <c r="BC1025" s="15">
        <f t="shared" si="4050"/>
        <v>0</v>
      </c>
      <c r="BD1025" s="15">
        <f t="shared" si="4051"/>
        <v>0</v>
      </c>
      <c r="BE1025" s="15">
        <f t="shared" si="4051"/>
        <v>250</v>
      </c>
      <c r="BF1025" s="17"/>
      <c r="BG1025" s="15">
        <f t="shared" si="4052"/>
        <v>1000</v>
      </c>
      <c r="BH1025" s="15">
        <f t="shared" si="4053"/>
        <v>0</v>
      </c>
      <c r="BI1025" s="17"/>
      <c r="BJ1025" s="22">
        <f>G1025/G1024</f>
        <v>1</v>
      </c>
      <c r="BK1025" s="65">
        <f t="shared" ref="BK1025:BL1025" si="4073">BK1024</f>
        <v>0</v>
      </c>
      <c r="BL1025" s="65">
        <f t="shared" si="4073"/>
        <v>0</v>
      </c>
      <c r="BM1025" s="6">
        <f t="shared" si="3984"/>
        <v>118.25000000000001</v>
      </c>
      <c r="BN1025" s="8">
        <f t="shared" si="3985"/>
        <v>149.0819326565707</v>
      </c>
      <c r="BO1025" s="12">
        <f t="shared" si="3972"/>
        <v>132.77401303206696</v>
      </c>
      <c r="BP1025" s="50">
        <f>(1-'#Constant'!$A$3)/($J1025*'#Constant'!$B$3/'#Constant'!$C$3^($D1025-1)+1)+'#Constant'!$A$3</f>
        <v>0.93162790697674425</v>
      </c>
      <c r="BQ1025" s="4">
        <f t="shared" si="3986"/>
        <v>149.0819326565707</v>
      </c>
      <c r="BR1025" s="50">
        <f>(1-'#Constant'!$A$3)/($K1025*'#Constant'!$B$3/'#Constant'!$C$3^($D1025-1)+1)+'#Constant'!$A$3</f>
        <v>0.93162790697674425</v>
      </c>
      <c r="BS1025" s="4">
        <f t="shared" si="3987"/>
        <v>149.0819326565707</v>
      </c>
      <c r="BT1025"/>
    </row>
    <row r="1026" spans="1:72" x14ac:dyDescent="0.3">
      <c r="A1026">
        <v>23002</v>
      </c>
      <c r="B1026" s="18" t="str">
        <f>VLOOKUP(CONCATENATE("CREATURE_NAME_",A1026),[1]Localization_Hero!$A:$E,2,FALSE)</f>
        <v>가시 목책</v>
      </c>
      <c r="C1026" t="s">
        <v>172</v>
      </c>
      <c r="D1026">
        <v>1</v>
      </c>
      <c r="E1026">
        <v>1</v>
      </c>
      <c r="F1026" s="18">
        <v>1</v>
      </c>
      <c r="G1026" s="10">
        <v>100</v>
      </c>
      <c r="H1026" s="10">
        <v>100</v>
      </c>
      <c r="I1026" s="10">
        <v>2500</v>
      </c>
      <c r="J1026" s="10">
        <v>25</v>
      </c>
      <c r="K1026" s="10">
        <v>25</v>
      </c>
      <c r="L1026" s="2"/>
      <c r="M1026" s="10">
        <v>100</v>
      </c>
      <c r="N1026" s="10">
        <v>0</v>
      </c>
      <c r="O1026" s="10">
        <v>0</v>
      </c>
      <c r="P1026" s="10">
        <v>100</v>
      </c>
      <c r="Q1026" s="10">
        <v>0</v>
      </c>
      <c r="R1026" s="10">
        <v>0</v>
      </c>
      <c r="S1026" s="10">
        <v>0</v>
      </c>
      <c r="T1026" s="10">
        <v>150</v>
      </c>
      <c r="U1026" s="10">
        <v>0</v>
      </c>
      <c r="V1026" s="10">
        <v>0</v>
      </c>
      <c r="W1026" s="2"/>
      <c r="X1026" s="10">
        <v>100</v>
      </c>
      <c r="Y1026" s="10">
        <v>0</v>
      </c>
      <c r="Z1026" s="10">
        <v>0</v>
      </c>
      <c r="AA1026" s="10">
        <v>100</v>
      </c>
      <c r="AB1026" s="10">
        <v>0</v>
      </c>
      <c r="AC1026" s="10">
        <v>0</v>
      </c>
      <c r="AD1026" s="10">
        <v>0</v>
      </c>
      <c r="AE1026" s="10">
        <v>150</v>
      </c>
      <c r="AF1026" s="10">
        <v>0</v>
      </c>
      <c r="AG1026" s="10">
        <v>0</v>
      </c>
      <c r="AH1026" s="10">
        <v>0</v>
      </c>
      <c r="AI1026" s="10">
        <v>0</v>
      </c>
      <c r="AJ1026" s="3"/>
      <c r="AK1026" s="10">
        <v>0</v>
      </c>
      <c r="AL1026" s="10">
        <v>0</v>
      </c>
      <c r="AM1026" s="3"/>
      <c r="AN1026" s="10">
        <v>0</v>
      </c>
      <c r="AO1026" s="10">
        <v>0</v>
      </c>
      <c r="AP1026" s="10">
        <v>0</v>
      </c>
      <c r="AQ1026" s="10">
        <v>0</v>
      </c>
      <c r="AR1026" s="10">
        <v>0</v>
      </c>
      <c r="AS1026" s="10">
        <v>0</v>
      </c>
      <c r="AT1026" s="10">
        <v>0</v>
      </c>
      <c r="AU1026" s="10">
        <v>0</v>
      </c>
      <c r="AV1026" s="10">
        <v>0</v>
      </c>
      <c r="AW1026" s="10">
        <v>0</v>
      </c>
      <c r="AX1026" s="10">
        <v>0</v>
      </c>
      <c r="AY1026" s="3"/>
      <c r="AZ1026" s="10">
        <v>6000</v>
      </c>
      <c r="BA1026" s="10">
        <v>6000</v>
      </c>
      <c r="BB1026" s="10">
        <v>0</v>
      </c>
      <c r="BC1026" s="10">
        <v>0</v>
      </c>
      <c r="BD1026" s="10">
        <v>0</v>
      </c>
      <c r="BE1026" s="10">
        <v>250</v>
      </c>
      <c r="BF1026" s="3"/>
      <c r="BG1026" s="10">
        <v>1000</v>
      </c>
      <c r="BH1026" s="10">
        <v>0</v>
      </c>
      <c r="BI1026" s="3"/>
      <c r="BJ1026" s="21">
        <v>1</v>
      </c>
      <c r="BK1026" s="65">
        <v>0</v>
      </c>
      <c r="BL1026" s="65">
        <v>0</v>
      </c>
      <c r="BM1026" s="6">
        <f t="shared" si="3984"/>
        <v>118.25000000000001</v>
      </c>
      <c r="BN1026" s="8">
        <f t="shared" si="3985"/>
        <v>149.0819326565707</v>
      </c>
      <c r="BO1026" s="12">
        <f t="shared" si="3972"/>
        <v>132.77401303206696</v>
      </c>
      <c r="BP1026" s="50">
        <f>(1-'#Constant'!$A$3)/($J1026*'#Constant'!$B$3/'#Constant'!$C$3^($D1026-1)+1)+'#Constant'!$A$3</f>
        <v>0.93162790697674425</v>
      </c>
      <c r="BQ1026" s="4">
        <f t="shared" si="3986"/>
        <v>149.0819326565707</v>
      </c>
      <c r="BR1026" s="50">
        <f>(1-'#Constant'!$A$3)/($K1026*'#Constant'!$B$3/'#Constant'!$C$3^($D1026-1)+1)+'#Constant'!$A$3</f>
        <v>0.93162790697674425</v>
      </c>
      <c r="BS1026" s="4">
        <f t="shared" si="3987"/>
        <v>149.0819326565707</v>
      </c>
      <c r="BT1026">
        <f>BO1026/$BO$4*100</f>
        <v>100.91327609170268</v>
      </c>
    </row>
    <row r="1027" spans="1:72" s="13" customFormat="1" ht="17.25" thickBot="1" x14ac:dyDescent="0.35">
      <c r="B1027" s="20"/>
      <c r="D1027" s="14">
        <v>1</v>
      </c>
      <c r="E1027" s="14">
        <v>1</v>
      </c>
      <c r="F1027" s="19">
        <v>1</v>
      </c>
      <c r="G1027" s="15">
        <f t="shared" ref="G1027:H1027" si="4074">G1026</f>
        <v>100</v>
      </c>
      <c r="H1027" s="15">
        <f t="shared" si="4074"/>
        <v>100</v>
      </c>
      <c r="I1027" s="15">
        <v>2500</v>
      </c>
      <c r="J1027" s="15">
        <v>25</v>
      </c>
      <c r="K1027" s="15">
        <v>25</v>
      </c>
      <c r="L1027" s="16"/>
      <c r="M1027" s="15">
        <f t="shared" ref="M1027:V1027" si="4075">M1026</f>
        <v>100</v>
      </c>
      <c r="N1027" s="15">
        <f t="shared" si="4075"/>
        <v>0</v>
      </c>
      <c r="O1027" s="15">
        <f t="shared" si="4075"/>
        <v>0</v>
      </c>
      <c r="P1027" s="15">
        <v>100</v>
      </c>
      <c r="Q1027" s="15">
        <f t="shared" si="4075"/>
        <v>0</v>
      </c>
      <c r="R1027" s="15">
        <f t="shared" si="4075"/>
        <v>0</v>
      </c>
      <c r="S1027" s="15">
        <f t="shared" si="4075"/>
        <v>0</v>
      </c>
      <c r="T1027" s="15">
        <f t="shared" si="4075"/>
        <v>150</v>
      </c>
      <c r="U1027" s="15">
        <f t="shared" si="4075"/>
        <v>0</v>
      </c>
      <c r="V1027" s="15">
        <f t="shared" si="4075"/>
        <v>0</v>
      </c>
      <c r="W1027" s="16"/>
      <c r="X1027" s="15">
        <f t="shared" ref="X1027:AI1027" si="4076">X1026</f>
        <v>100</v>
      </c>
      <c r="Y1027" s="15">
        <f t="shared" si="4076"/>
        <v>0</v>
      </c>
      <c r="Z1027" s="15">
        <f t="shared" si="4076"/>
        <v>0</v>
      </c>
      <c r="AA1027" s="15">
        <v>100</v>
      </c>
      <c r="AB1027" s="15">
        <f t="shared" si="4076"/>
        <v>0</v>
      </c>
      <c r="AC1027" s="15">
        <f t="shared" si="4076"/>
        <v>0</v>
      </c>
      <c r="AD1027" s="15">
        <f t="shared" si="4076"/>
        <v>0</v>
      </c>
      <c r="AE1027" s="15">
        <f t="shared" si="4076"/>
        <v>150</v>
      </c>
      <c r="AF1027" s="15">
        <f t="shared" si="4076"/>
        <v>0</v>
      </c>
      <c r="AG1027" s="15">
        <f t="shared" si="4076"/>
        <v>0</v>
      </c>
      <c r="AH1027" s="15">
        <f t="shared" si="4076"/>
        <v>0</v>
      </c>
      <c r="AI1027" s="15">
        <f t="shared" si="4076"/>
        <v>0</v>
      </c>
      <c r="AJ1027" s="17"/>
      <c r="AK1027" s="15">
        <f>AK1026</f>
        <v>0</v>
      </c>
      <c r="AL1027" s="15">
        <f>AL1026</f>
        <v>0</v>
      </c>
      <c r="AM1027" s="17"/>
      <c r="AN1027" s="15">
        <f t="shared" ref="AN1027:AX1027" si="4077">AN1026</f>
        <v>0</v>
      </c>
      <c r="AO1027" s="15">
        <f t="shared" si="4077"/>
        <v>0</v>
      </c>
      <c r="AP1027" s="15">
        <f t="shared" si="4077"/>
        <v>0</v>
      </c>
      <c r="AQ1027" s="15">
        <f t="shared" si="4077"/>
        <v>0</v>
      </c>
      <c r="AR1027" s="15">
        <f t="shared" si="4077"/>
        <v>0</v>
      </c>
      <c r="AS1027" s="15">
        <f t="shared" si="4077"/>
        <v>0</v>
      </c>
      <c r="AT1027" s="15">
        <f t="shared" si="4077"/>
        <v>0</v>
      </c>
      <c r="AU1027" s="15">
        <f t="shared" si="4077"/>
        <v>0</v>
      </c>
      <c r="AV1027" s="15">
        <f t="shared" si="4077"/>
        <v>0</v>
      </c>
      <c r="AW1027" s="15">
        <f t="shared" si="4077"/>
        <v>0</v>
      </c>
      <c r="AX1027" s="15">
        <f t="shared" si="4077"/>
        <v>0</v>
      </c>
      <c r="AY1027" s="17"/>
      <c r="AZ1027" s="15">
        <f t="shared" si="4048"/>
        <v>6000</v>
      </c>
      <c r="BA1027" s="15">
        <f t="shared" si="4049"/>
        <v>6000</v>
      </c>
      <c r="BB1027" s="15">
        <v>0</v>
      </c>
      <c r="BC1027" s="15">
        <f t="shared" si="4050"/>
        <v>0</v>
      </c>
      <c r="BD1027" s="15">
        <f t="shared" si="4051"/>
        <v>0</v>
      </c>
      <c r="BE1027" s="15">
        <f t="shared" si="4051"/>
        <v>250</v>
      </c>
      <c r="BF1027" s="17"/>
      <c r="BG1027" s="15">
        <f t="shared" si="4052"/>
        <v>1000</v>
      </c>
      <c r="BH1027" s="15">
        <f t="shared" si="4053"/>
        <v>0</v>
      </c>
      <c r="BI1027" s="17"/>
      <c r="BJ1027" s="22">
        <f>G1027/G1026</f>
        <v>1</v>
      </c>
      <c r="BK1027" s="65">
        <f t="shared" ref="BK1027:BL1027" si="4078">BK1026</f>
        <v>0</v>
      </c>
      <c r="BL1027" s="65">
        <f t="shared" si="4078"/>
        <v>0</v>
      </c>
      <c r="BM1027" s="6">
        <f t="shared" si="3984"/>
        <v>118.25000000000001</v>
      </c>
      <c r="BN1027" s="8">
        <f t="shared" si="3985"/>
        <v>149.0819326565707</v>
      </c>
      <c r="BO1027" s="12">
        <f t="shared" si="3972"/>
        <v>132.77401303206696</v>
      </c>
      <c r="BP1027" s="50">
        <f>(1-'#Constant'!$A$3)/($J1027*'#Constant'!$B$3/'#Constant'!$C$3^($D1027-1)+1)+'#Constant'!$A$3</f>
        <v>0.93162790697674425</v>
      </c>
      <c r="BQ1027" s="4">
        <f t="shared" si="3986"/>
        <v>149.0819326565707</v>
      </c>
      <c r="BR1027" s="50">
        <f>(1-'#Constant'!$A$3)/($K1027*'#Constant'!$B$3/'#Constant'!$C$3^($D1027-1)+1)+'#Constant'!$A$3</f>
        <v>0.93162790697674425</v>
      </c>
      <c r="BS1027" s="4">
        <f t="shared" si="3987"/>
        <v>149.0819326565707</v>
      </c>
      <c r="BT1027"/>
    </row>
    <row r="1028" spans="1:72" x14ac:dyDescent="0.3">
      <c r="A1028">
        <v>23003</v>
      </c>
      <c r="B1028" s="18" t="str">
        <f>VLOOKUP(CONCATENATE("CREATURE_NAME_",A1028),[1]Localization_Hero!$A:$E,2,FALSE)</f>
        <v>뼈 목책</v>
      </c>
      <c r="C1028" t="s">
        <v>172</v>
      </c>
      <c r="D1028">
        <v>1</v>
      </c>
      <c r="E1028">
        <v>1</v>
      </c>
      <c r="F1028" s="18">
        <v>1</v>
      </c>
      <c r="G1028" s="10">
        <v>100</v>
      </c>
      <c r="H1028" s="10">
        <v>100</v>
      </c>
      <c r="I1028" s="10">
        <v>2500</v>
      </c>
      <c r="J1028" s="10">
        <v>25</v>
      </c>
      <c r="K1028" s="10">
        <v>25</v>
      </c>
      <c r="L1028" s="2"/>
      <c r="M1028" s="10">
        <v>100</v>
      </c>
      <c r="N1028" s="10">
        <v>0</v>
      </c>
      <c r="O1028" s="10">
        <v>0</v>
      </c>
      <c r="P1028" s="10">
        <v>100</v>
      </c>
      <c r="Q1028" s="10">
        <v>0</v>
      </c>
      <c r="R1028" s="10">
        <v>0</v>
      </c>
      <c r="S1028" s="10">
        <v>0</v>
      </c>
      <c r="T1028" s="10">
        <v>150</v>
      </c>
      <c r="U1028" s="10">
        <v>0</v>
      </c>
      <c r="V1028" s="10">
        <v>0</v>
      </c>
      <c r="W1028" s="2"/>
      <c r="X1028" s="10">
        <v>100</v>
      </c>
      <c r="Y1028" s="10">
        <v>0</v>
      </c>
      <c r="Z1028" s="10">
        <v>0</v>
      </c>
      <c r="AA1028" s="10">
        <v>100</v>
      </c>
      <c r="AB1028" s="10">
        <v>0</v>
      </c>
      <c r="AC1028" s="10">
        <v>0</v>
      </c>
      <c r="AD1028" s="10">
        <v>0</v>
      </c>
      <c r="AE1028" s="10">
        <v>150</v>
      </c>
      <c r="AF1028" s="10">
        <v>0</v>
      </c>
      <c r="AG1028" s="10">
        <v>0</v>
      </c>
      <c r="AH1028" s="10">
        <v>0</v>
      </c>
      <c r="AI1028" s="10">
        <v>0</v>
      </c>
      <c r="AJ1028" s="3"/>
      <c r="AK1028" s="10">
        <v>0</v>
      </c>
      <c r="AL1028" s="10">
        <v>0</v>
      </c>
      <c r="AM1028" s="3"/>
      <c r="AN1028" s="10">
        <v>0</v>
      </c>
      <c r="AO1028" s="10">
        <v>0</v>
      </c>
      <c r="AP1028" s="10">
        <v>0</v>
      </c>
      <c r="AQ1028" s="10">
        <v>0</v>
      </c>
      <c r="AR1028" s="10">
        <v>0</v>
      </c>
      <c r="AS1028" s="10">
        <v>0</v>
      </c>
      <c r="AT1028" s="10">
        <v>0</v>
      </c>
      <c r="AU1028" s="10">
        <v>0</v>
      </c>
      <c r="AV1028" s="10">
        <v>0</v>
      </c>
      <c r="AW1028" s="10">
        <v>0</v>
      </c>
      <c r="AX1028" s="10">
        <v>0</v>
      </c>
      <c r="AY1028" s="3"/>
      <c r="AZ1028" s="10">
        <v>6000</v>
      </c>
      <c r="BA1028" s="10">
        <v>6000</v>
      </c>
      <c r="BB1028" s="10">
        <v>0</v>
      </c>
      <c r="BC1028" s="10">
        <v>0</v>
      </c>
      <c r="BD1028" s="10">
        <v>0</v>
      </c>
      <c r="BE1028" s="10">
        <v>250</v>
      </c>
      <c r="BF1028" s="3"/>
      <c r="BG1028" s="10">
        <v>1000</v>
      </c>
      <c r="BH1028" s="10">
        <v>0</v>
      </c>
      <c r="BI1028" s="3"/>
      <c r="BJ1028" s="21">
        <v>1</v>
      </c>
      <c r="BK1028" s="65">
        <v>0</v>
      </c>
      <c r="BL1028" s="65">
        <v>0</v>
      </c>
      <c r="BM1028" s="6">
        <f t="shared" si="3984"/>
        <v>118.25000000000001</v>
      </c>
      <c r="BN1028" s="8">
        <f t="shared" si="3985"/>
        <v>149.0819326565707</v>
      </c>
      <c r="BO1028" s="12">
        <f t="shared" si="3972"/>
        <v>132.77401303206696</v>
      </c>
      <c r="BP1028" s="50">
        <f>(1-'#Constant'!$A$3)/($J1028*'#Constant'!$B$3/'#Constant'!$C$3^($D1028-1)+1)+'#Constant'!$A$3</f>
        <v>0.93162790697674425</v>
      </c>
      <c r="BQ1028" s="4">
        <f t="shared" si="3986"/>
        <v>149.0819326565707</v>
      </c>
      <c r="BR1028" s="50">
        <f>(1-'#Constant'!$A$3)/($K1028*'#Constant'!$B$3/'#Constant'!$C$3^($D1028-1)+1)+'#Constant'!$A$3</f>
        <v>0.93162790697674425</v>
      </c>
      <c r="BS1028" s="4">
        <f t="shared" si="3987"/>
        <v>149.0819326565707</v>
      </c>
      <c r="BT1028">
        <f>BO1028/$BO$4*100</f>
        <v>100.91327609170268</v>
      </c>
    </row>
    <row r="1029" spans="1:72" s="13" customFormat="1" ht="17.25" thickBot="1" x14ac:dyDescent="0.35">
      <c r="B1029" s="20"/>
      <c r="D1029" s="14">
        <v>1</v>
      </c>
      <c r="E1029" s="14">
        <v>1</v>
      </c>
      <c r="F1029" s="19">
        <v>1</v>
      </c>
      <c r="G1029" s="15">
        <f t="shared" ref="G1029:H1029" si="4079">G1028</f>
        <v>100</v>
      </c>
      <c r="H1029" s="15">
        <f t="shared" si="4079"/>
        <v>100</v>
      </c>
      <c r="I1029" s="15">
        <v>2500</v>
      </c>
      <c r="J1029" s="15">
        <v>25</v>
      </c>
      <c r="K1029" s="15">
        <v>25</v>
      </c>
      <c r="L1029" s="16"/>
      <c r="M1029" s="15">
        <f t="shared" ref="M1029:V1029" si="4080">M1028</f>
        <v>100</v>
      </c>
      <c r="N1029" s="15">
        <f t="shared" si="4080"/>
        <v>0</v>
      </c>
      <c r="O1029" s="15">
        <f t="shared" si="4080"/>
        <v>0</v>
      </c>
      <c r="P1029" s="15">
        <v>100</v>
      </c>
      <c r="Q1029" s="15">
        <f t="shared" si="4080"/>
        <v>0</v>
      </c>
      <c r="R1029" s="15">
        <f t="shared" si="4080"/>
        <v>0</v>
      </c>
      <c r="S1029" s="15">
        <f t="shared" si="4080"/>
        <v>0</v>
      </c>
      <c r="T1029" s="15">
        <f t="shared" si="4080"/>
        <v>150</v>
      </c>
      <c r="U1029" s="15">
        <f t="shared" si="4080"/>
        <v>0</v>
      </c>
      <c r="V1029" s="15">
        <f t="shared" si="4080"/>
        <v>0</v>
      </c>
      <c r="W1029" s="16"/>
      <c r="X1029" s="15">
        <f t="shared" ref="X1029:AI1029" si="4081">X1028</f>
        <v>100</v>
      </c>
      <c r="Y1029" s="15">
        <f t="shared" si="4081"/>
        <v>0</v>
      </c>
      <c r="Z1029" s="15">
        <f t="shared" si="4081"/>
        <v>0</v>
      </c>
      <c r="AA1029" s="15">
        <v>100</v>
      </c>
      <c r="AB1029" s="15">
        <f t="shared" si="4081"/>
        <v>0</v>
      </c>
      <c r="AC1029" s="15">
        <f t="shared" si="4081"/>
        <v>0</v>
      </c>
      <c r="AD1029" s="15">
        <f t="shared" si="4081"/>
        <v>0</v>
      </c>
      <c r="AE1029" s="15">
        <f t="shared" si="4081"/>
        <v>150</v>
      </c>
      <c r="AF1029" s="15">
        <f t="shared" si="4081"/>
        <v>0</v>
      </c>
      <c r="AG1029" s="15">
        <f t="shared" si="4081"/>
        <v>0</v>
      </c>
      <c r="AH1029" s="15">
        <f t="shared" si="4081"/>
        <v>0</v>
      </c>
      <c r="AI1029" s="15">
        <f t="shared" si="4081"/>
        <v>0</v>
      </c>
      <c r="AJ1029" s="17"/>
      <c r="AK1029" s="15">
        <f>AK1028</f>
        <v>0</v>
      </c>
      <c r="AL1029" s="15">
        <f>AL1028</f>
        <v>0</v>
      </c>
      <c r="AM1029" s="17"/>
      <c r="AN1029" s="15">
        <f t="shared" ref="AN1029:AX1029" si="4082">AN1028</f>
        <v>0</v>
      </c>
      <c r="AO1029" s="15">
        <f t="shared" si="4082"/>
        <v>0</v>
      </c>
      <c r="AP1029" s="15">
        <f t="shared" si="4082"/>
        <v>0</v>
      </c>
      <c r="AQ1029" s="15">
        <f t="shared" si="4082"/>
        <v>0</v>
      </c>
      <c r="AR1029" s="15">
        <f t="shared" si="4082"/>
        <v>0</v>
      </c>
      <c r="AS1029" s="15">
        <f t="shared" si="4082"/>
        <v>0</v>
      </c>
      <c r="AT1029" s="15">
        <f t="shared" si="4082"/>
        <v>0</v>
      </c>
      <c r="AU1029" s="15">
        <f t="shared" si="4082"/>
        <v>0</v>
      </c>
      <c r="AV1029" s="15">
        <f t="shared" si="4082"/>
        <v>0</v>
      </c>
      <c r="AW1029" s="15">
        <f t="shared" si="4082"/>
        <v>0</v>
      </c>
      <c r="AX1029" s="15">
        <f t="shared" si="4082"/>
        <v>0</v>
      </c>
      <c r="AY1029" s="17"/>
      <c r="AZ1029" s="15">
        <f t="shared" si="4048"/>
        <v>6000</v>
      </c>
      <c r="BA1029" s="15">
        <f t="shared" si="4049"/>
        <v>6000</v>
      </c>
      <c r="BB1029" s="15">
        <v>0</v>
      </c>
      <c r="BC1029" s="15">
        <f t="shared" si="4050"/>
        <v>0</v>
      </c>
      <c r="BD1029" s="15">
        <f t="shared" si="4051"/>
        <v>0</v>
      </c>
      <c r="BE1029" s="15">
        <f t="shared" si="4051"/>
        <v>250</v>
      </c>
      <c r="BF1029" s="17"/>
      <c r="BG1029" s="15">
        <f t="shared" si="4052"/>
        <v>1000</v>
      </c>
      <c r="BH1029" s="15">
        <f t="shared" si="4053"/>
        <v>0</v>
      </c>
      <c r="BI1029" s="17"/>
      <c r="BJ1029" s="22">
        <f>G1029/G1028</f>
        <v>1</v>
      </c>
      <c r="BK1029" s="65">
        <f t="shared" ref="BK1029:BL1029" si="4083">BK1028</f>
        <v>0</v>
      </c>
      <c r="BL1029" s="65">
        <f t="shared" si="4083"/>
        <v>0</v>
      </c>
      <c r="BM1029" s="6">
        <f t="shared" si="3984"/>
        <v>118.25000000000001</v>
      </c>
      <c r="BN1029" s="8">
        <f t="shared" si="3985"/>
        <v>149.0819326565707</v>
      </c>
      <c r="BO1029" s="12">
        <f t="shared" si="3972"/>
        <v>132.77401303206696</v>
      </c>
      <c r="BP1029" s="50">
        <f>(1-'#Constant'!$A$3)/($J1029*'#Constant'!$B$3/'#Constant'!$C$3^($D1029-1)+1)+'#Constant'!$A$3</f>
        <v>0.93162790697674425</v>
      </c>
      <c r="BQ1029" s="4">
        <f t="shared" si="3986"/>
        <v>149.0819326565707</v>
      </c>
      <c r="BR1029" s="50">
        <f>(1-'#Constant'!$A$3)/($K1029*'#Constant'!$B$3/'#Constant'!$C$3^($D1029-1)+1)+'#Constant'!$A$3</f>
        <v>0.93162790697674425</v>
      </c>
      <c r="BS1029" s="4">
        <f t="shared" si="3987"/>
        <v>149.0819326565707</v>
      </c>
      <c r="BT1029"/>
    </row>
    <row r="1030" spans="1:72" x14ac:dyDescent="0.3">
      <c r="A1030">
        <v>24001</v>
      </c>
      <c r="B1030" s="18" t="str">
        <f>VLOOKUP(CONCATENATE("CREATURE_NAME_",A1030),[1]Localization_Hero!$A:$E,2,FALSE)</f>
        <v>놀 주술사</v>
      </c>
      <c r="C1030" t="s">
        <v>79</v>
      </c>
      <c r="D1030">
        <v>1</v>
      </c>
      <c r="E1030">
        <v>1</v>
      </c>
      <c r="F1030" s="18">
        <v>1</v>
      </c>
      <c r="G1030" s="10">
        <v>100</v>
      </c>
      <c r="H1030" s="10">
        <v>100</v>
      </c>
      <c r="I1030" s="10">
        <v>2500</v>
      </c>
      <c r="J1030" s="10">
        <v>25</v>
      </c>
      <c r="K1030" s="10">
        <v>25</v>
      </c>
      <c r="L1030" s="2"/>
      <c r="M1030" s="10">
        <v>100</v>
      </c>
      <c r="N1030" s="10">
        <v>0</v>
      </c>
      <c r="O1030" s="10">
        <v>0</v>
      </c>
      <c r="P1030" s="10">
        <v>100</v>
      </c>
      <c r="Q1030" s="10">
        <v>0</v>
      </c>
      <c r="R1030" s="10">
        <v>0</v>
      </c>
      <c r="S1030" s="10">
        <v>0</v>
      </c>
      <c r="T1030" s="10">
        <v>150</v>
      </c>
      <c r="U1030" s="10">
        <v>0</v>
      </c>
      <c r="V1030" s="10">
        <v>0</v>
      </c>
      <c r="W1030" s="2"/>
      <c r="X1030" s="10">
        <v>100</v>
      </c>
      <c r="Y1030" s="10">
        <v>0</v>
      </c>
      <c r="Z1030" s="10">
        <v>0</v>
      </c>
      <c r="AA1030" s="10">
        <v>100</v>
      </c>
      <c r="AB1030" s="10">
        <v>0</v>
      </c>
      <c r="AC1030" s="10">
        <v>0</v>
      </c>
      <c r="AD1030" s="10">
        <v>0</v>
      </c>
      <c r="AE1030" s="10">
        <v>150</v>
      </c>
      <c r="AF1030" s="10">
        <v>0</v>
      </c>
      <c r="AG1030" s="10">
        <v>0</v>
      </c>
      <c r="AH1030" s="10">
        <v>0</v>
      </c>
      <c r="AI1030" s="10">
        <v>0</v>
      </c>
      <c r="AJ1030" s="3"/>
      <c r="AK1030" s="10">
        <v>0</v>
      </c>
      <c r="AL1030" s="10">
        <v>0</v>
      </c>
      <c r="AM1030" s="3"/>
      <c r="AN1030" s="10">
        <v>0</v>
      </c>
      <c r="AO1030" s="10">
        <v>0</v>
      </c>
      <c r="AP1030" s="10">
        <v>0</v>
      </c>
      <c r="AQ1030" s="10">
        <v>0</v>
      </c>
      <c r="AR1030" s="10">
        <v>0</v>
      </c>
      <c r="AS1030" s="10">
        <v>0</v>
      </c>
      <c r="AT1030" s="10">
        <v>0</v>
      </c>
      <c r="AU1030" s="10">
        <v>0</v>
      </c>
      <c r="AV1030" s="10">
        <v>0</v>
      </c>
      <c r="AW1030" s="10">
        <v>0</v>
      </c>
      <c r="AX1030" s="10">
        <v>0</v>
      </c>
      <c r="AY1030" s="3"/>
      <c r="AZ1030" s="10">
        <v>6000</v>
      </c>
      <c r="BA1030" s="10">
        <v>6000</v>
      </c>
      <c r="BB1030" s="10">
        <v>0</v>
      </c>
      <c r="BC1030" s="10">
        <v>0</v>
      </c>
      <c r="BD1030" s="10">
        <v>0</v>
      </c>
      <c r="BE1030" s="10">
        <v>250</v>
      </c>
      <c r="BF1030" s="3"/>
      <c r="BG1030" s="10">
        <v>1000</v>
      </c>
      <c r="BH1030" s="10">
        <v>5000</v>
      </c>
      <c r="BI1030" s="3"/>
      <c r="BJ1030" s="21">
        <v>1</v>
      </c>
      <c r="BK1030" s="65">
        <v>0</v>
      </c>
      <c r="BL1030" s="65">
        <v>0</v>
      </c>
      <c r="BM1030" s="6">
        <f t="shared" si="3984"/>
        <v>118.25000000000001</v>
      </c>
      <c r="BN1030" s="8">
        <f t="shared" si="3985"/>
        <v>149.0819326565707</v>
      </c>
      <c r="BO1030" s="12">
        <f t="shared" si="3972"/>
        <v>132.77401303206696</v>
      </c>
      <c r="BP1030" s="50">
        <f>(1-'#Constant'!$A$3)/($J1030*'#Constant'!$B$3/'#Constant'!$C$3^($D1030-1)+1)+'#Constant'!$A$3</f>
        <v>0.93162790697674425</v>
      </c>
      <c r="BQ1030" s="4">
        <f t="shared" si="3986"/>
        <v>149.0819326565707</v>
      </c>
      <c r="BR1030" s="50">
        <f>(1-'#Constant'!$A$3)/($K1030*'#Constant'!$B$3/'#Constant'!$C$3^($D1030-1)+1)+'#Constant'!$A$3</f>
        <v>0.93162790697674425</v>
      </c>
      <c r="BS1030" s="4">
        <f t="shared" si="3987"/>
        <v>149.0819326565707</v>
      </c>
      <c r="BT1030">
        <f>BO1030/$BO$4*100</f>
        <v>100.91327609170268</v>
      </c>
    </row>
    <row r="1031" spans="1:72" s="13" customFormat="1" ht="17.25" thickBot="1" x14ac:dyDescent="0.35">
      <c r="B1031" s="20"/>
      <c r="D1031" s="14">
        <v>1</v>
      </c>
      <c r="E1031" s="14">
        <v>1</v>
      </c>
      <c r="F1031" s="19">
        <v>1</v>
      </c>
      <c r="G1031" s="15">
        <f t="shared" ref="G1031:H1031" si="4084">G1030</f>
        <v>100</v>
      </c>
      <c r="H1031" s="15">
        <f t="shared" si="4084"/>
        <v>100</v>
      </c>
      <c r="I1031" s="15">
        <v>2500</v>
      </c>
      <c r="J1031" s="15">
        <v>25</v>
      </c>
      <c r="K1031" s="15">
        <v>25</v>
      </c>
      <c r="L1031" s="16"/>
      <c r="M1031" s="15">
        <f t="shared" ref="M1031:V1031" si="4085">M1030</f>
        <v>100</v>
      </c>
      <c r="N1031" s="15">
        <f t="shared" si="4085"/>
        <v>0</v>
      </c>
      <c r="O1031" s="15">
        <f t="shared" si="4085"/>
        <v>0</v>
      </c>
      <c r="P1031" s="15">
        <v>100</v>
      </c>
      <c r="Q1031" s="15">
        <f t="shared" si="4085"/>
        <v>0</v>
      </c>
      <c r="R1031" s="15">
        <f t="shared" si="4085"/>
        <v>0</v>
      </c>
      <c r="S1031" s="15">
        <f t="shared" si="4085"/>
        <v>0</v>
      </c>
      <c r="T1031" s="15">
        <f t="shared" si="4085"/>
        <v>150</v>
      </c>
      <c r="U1031" s="15">
        <f t="shared" si="4085"/>
        <v>0</v>
      </c>
      <c r="V1031" s="15">
        <f t="shared" si="4085"/>
        <v>0</v>
      </c>
      <c r="W1031" s="16"/>
      <c r="X1031" s="15">
        <f t="shared" ref="X1031:AI1031" si="4086">X1030</f>
        <v>100</v>
      </c>
      <c r="Y1031" s="15">
        <f t="shared" si="4086"/>
        <v>0</v>
      </c>
      <c r="Z1031" s="15">
        <f t="shared" si="4086"/>
        <v>0</v>
      </c>
      <c r="AA1031" s="15">
        <v>100</v>
      </c>
      <c r="AB1031" s="15">
        <f t="shared" si="4086"/>
        <v>0</v>
      </c>
      <c r="AC1031" s="15">
        <f t="shared" si="4086"/>
        <v>0</v>
      </c>
      <c r="AD1031" s="15">
        <f t="shared" si="4086"/>
        <v>0</v>
      </c>
      <c r="AE1031" s="15">
        <f t="shared" si="4086"/>
        <v>150</v>
      </c>
      <c r="AF1031" s="15">
        <f t="shared" si="4086"/>
        <v>0</v>
      </c>
      <c r="AG1031" s="15">
        <f t="shared" si="4086"/>
        <v>0</v>
      </c>
      <c r="AH1031" s="15">
        <f t="shared" si="4086"/>
        <v>0</v>
      </c>
      <c r="AI1031" s="15">
        <f t="shared" si="4086"/>
        <v>0</v>
      </c>
      <c r="AJ1031" s="17"/>
      <c r="AK1031" s="15">
        <f>AK1030</f>
        <v>0</v>
      </c>
      <c r="AL1031" s="15">
        <f>AL1030</f>
        <v>0</v>
      </c>
      <c r="AM1031" s="17"/>
      <c r="AN1031" s="15">
        <f t="shared" ref="AN1031:AX1031" si="4087">AN1030</f>
        <v>0</v>
      </c>
      <c r="AO1031" s="15">
        <f t="shared" si="4087"/>
        <v>0</v>
      </c>
      <c r="AP1031" s="15">
        <f t="shared" si="4087"/>
        <v>0</v>
      </c>
      <c r="AQ1031" s="15">
        <f t="shared" si="4087"/>
        <v>0</v>
      </c>
      <c r="AR1031" s="15">
        <f t="shared" si="4087"/>
        <v>0</v>
      </c>
      <c r="AS1031" s="15">
        <f t="shared" si="4087"/>
        <v>0</v>
      </c>
      <c r="AT1031" s="15">
        <f t="shared" si="4087"/>
        <v>0</v>
      </c>
      <c r="AU1031" s="15">
        <f t="shared" si="4087"/>
        <v>0</v>
      </c>
      <c r="AV1031" s="15">
        <f t="shared" si="4087"/>
        <v>0</v>
      </c>
      <c r="AW1031" s="15">
        <f t="shared" si="4087"/>
        <v>0</v>
      </c>
      <c r="AX1031" s="15">
        <f t="shared" si="4087"/>
        <v>0</v>
      </c>
      <c r="AY1031" s="17"/>
      <c r="AZ1031" s="15">
        <f t="shared" ref="AZ1031:BD1031" si="4088">AZ1030</f>
        <v>6000</v>
      </c>
      <c r="BA1031" s="15">
        <f t="shared" si="4088"/>
        <v>6000</v>
      </c>
      <c r="BB1031" s="15">
        <v>0</v>
      </c>
      <c r="BC1031" s="15">
        <f t="shared" si="4088"/>
        <v>0</v>
      </c>
      <c r="BD1031" s="15">
        <f t="shared" si="4088"/>
        <v>0</v>
      </c>
      <c r="BE1031" s="15">
        <f t="shared" ref="BE1031" si="4089">BE1030</f>
        <v>250</v>
      </c>
      <c r="BF1031" s="17"/>
      <c r="BG1031" s="15">
        <f t="shared" ref="BG1031:BH1031" si="4090">BG1030</f>
        <v>1000</v>
      </c>
      <c r="BH1031" s="15">
        <f t="shared" si="4090"/>
        <v>5000</v>
      </c>
      <c r="BI1031" s="17"/>
      <c r="BJ1031" s="22">
        <f>G1031/G1030</f>
        <v>1</v>
      </c>
      <c r="BK1031" s="65">
        <f>BK1030</f>
        <v>0</v>
      </c>
      <c r="BL1031" s="65">
        <f>BL1030</f>
        <v>0</v>
      </c>
      <c r="BM1031" s="6">
        <f t="shared" si="3984"/>
        <v>118.25000000000001</v>
      </c>
      <c r="BN1031" s="8">
        <f t="shared" si="3985"/>
        <v>149.0819326565707</v>
      </c>
      <c r="BO1031" s="12">
        <f t="shared" si="3972"/>
        <v>132.77401303206696</v>
      </c>
      <c r="BP1031" s="50">
        <f>(1-'#Constant'!$A$3)/($J1031*'#Constant'!$B$3/'#Constant'!$C$3^($D1031-1)+1)+'#Constant'!$A$3</f>
        <v>0.93162790697674425</v>
      </c>
      <c r="BQ1031" s="4">
        <f t="shared" si="3986"/>
        <v>149.0819326565707</v>
      </c>
      <c r="BR1031" s="50">
        <f>(1-'#Constant'!$A$3)/($K1031*'#Constant'!$B$3/'#Constant'!$C$3^($D1031-1)+1)+'#Constant'!$A$3</f>
        <v>0.93162790697674425</v>
      </c>
      <c r="BS1031" s="4">
        <f t="shared" si="3987"/>
        <v>149.0819326565707</v>
      </c>
      <c r="BT1031"/>
    </row>
    <row r="1032" spans="1:72" x14ac:dyDescent="0.3">
      <c r="A1032">
        <v>24002</v>
      </c>
      <c r="B1032" s="18" t="str">
        <f>VLOOKUP(CONCATENATE("CREATURE_NAME_",A1032),[1]Localization_Hero!$A:$E,2,FALSE)</f>
        <v>놀 방패전사</v>
      </c>
      <c r="C1032" t="s">
        <v>81</v>
      </c>
      <c r="D1032">
        <v>1</v>
      </c>
      <c r="E1032">
        <v>1</v>
      </c>
      <c r="F1032" s="18">
        <v>1</v>
      </c>
      <c r="G1032" s="10">
        <v>100</v>
      </c>
      <c r="H1032" s="10">
        <v>100</v>
      </c>
      <c r="I1032" s="10">
        <v>2500</v>
      </c>
      <c r="J1032" s="10">
        <v>25</v>
      </c>
      <c r="K1032" s="10">
        <v>25</v>
      </c>
      <c r="L1032" s="2"/>
      <c r="M1032" s="10">
        <v>100</v>
      </c>
      <c r="N1032" s="10">
        <v>0</v>
      </c>
      <c r="O1032" s="10">
        <v>0</v>
      </c>
      <c r="P1032" s="10">
        <v>100</v>
      </c>
      <c r="Q1032" s="10">
        <v>0</v>
      </c>
      <c r="R1032" s="10">
        <v>0</v>
      </c>
      <c r="S1032" s="10">
        <v>0</v>
      </c>
      <c r="T1032" s="10">
        <v>150</v>
      </c>
      <c r="U1032" s="10">
        <v>0</v>
      </c>
      <c r="V1032" s="10">
        <v>0</v>
      </c>
      <c r="W1032" s="2"/>
      <c r="X1032" s="10">
        <v>100</v>
      </c>
      <c r="Y1032" s="10">
        <v>0</v>
      </c>
      <c r="Z1032" s="10">
        <v>0</v>
      </c>
      <c r="AA1032" s="10">
        <v>100</v>
      </c>
      <c r="AB1032" s="10">
        <v>0</v>
      </c>
      <c r="AC1032" s="10">
        <v>0</v>
      </c>
      <c r="AD1032" s="10">
        <v>0</v>
      </c>
      <c r="AE1032" s="10">
        <v>150</v>
      </c>
      <c r="AF1032" s="10">
        <v>0</v>
      </c>
      <c r="AG1032" s="10">
        <v>0</v>
      </c>
      <c r="AH1032" s="10">
        <v>0</v>
      </c>
      <c r="AI1032" s="10">
        <v>0</v>
      </c>
      <c r="AJ1032" s="3"/>
      <c r="AK1032" s="10">
        <v>0</v>
      </c>
      <c r="AL1032" s="10">
        <v>0</v>
      </c>
      <c r="AM1032" s="3"/>
      <c r="AN1032" s="10">
        <v>0</v>
      </c>
      <c r="AO1032" s="10">
        <v>0</v>
      </c>
      <c r="AP1032" s="10">
        <v>0</v>
      </c>
      <c r="AQ1032" s="10">
        <v>0</v>
      </c>
      <c r="AR1032" s="10">
        <v>0</v>
      </c>
      <c r="AS1032" s="10">
        <v>0</v>
      </c>
      <c r="AT1032" s="10">
        <v>0</v>
      </c>
      <c r="AU1032" s="10">
        <v>0</v>
      </c>
      <c r="AV1032" s="10">
        <v>0</v>
      </c>
      <c r="AW1032" s="10">
        <v>0</v>
      </c>
      <c r="AX1032" s="10">
        <v>0</v>
      </c>
      <c r="AY1032" s="3"/>
      <c r="AZ1032" s="10">
        <v>6000</v>
      </c>
      <c r="BA1032" s="10">
        <v>6000</v>
      </c>
      <c r="BB1032" s="10">
        <v>0</v>
      </c>
      <c r="BC1032" s="10">
        <v>0</v>
      </c>
      <c r="BD1032" s="10">
        <v>0</v>
      </c>
      <c r="BE1032" s="10">
        <v>250</v>
      </c>
      <c r="BF1032" s="3"/>
      <c r="BG1032" s="10">
        <v>1000</v>
      </c>
      <c r="BH1032" s="10">
        <v>5000</v>
      </c>
      <c r="BI1032" s="3"/>
      <c r="BJ1032" s="21">
        <v>1</v>
      </c>
      <c r="BK1032" s="65">
        <v>0</v>
      </c>
      <c r="BL1032" s="65">
        <v>0</v>
      </c>
      <c r="BM1032" s="6">
        <f t="shared" si="3984"/>
        <v>118.25000000000001</v>
      </c>
      <c r="BN1032" s="8">
        <f t="shared" si="3985"/>
        <v>149.0819326565707</v>
      </c>
      <c r="BO1032" s="12">
        <f t="shared" si="3972"/>
        <v>132.77401303206696</v>
      </c>
      <c r="BP1032" s="50">
        <f>(1-'#Constant'!$A$3)/($J1032*'#Constant'!$B$3/'#Constant'!$C$3^($D1032-1)+1)+'#Constant'!$A$3</f>
        <v>0.93162790697674425</v>
      </c>
      <c r="BQ1032" s="4">
        <f t="shared" si="3986"/>
        <v>149.0819326565707</v>
      </c>
      <c r="BR1032" s="50">
        <f>(1-'#Constant'!$A$3)/($K1032*'#Constant'!$B$3/'#Constant'!$C$3^($D1032-1)+1)+'#Constant'!$A$3</f>
        <v>0.93162790697674425</v>
      </c>
      <c r="BS1032" s="4">
        <f t="shared" si="3987"/>
        <v>149.0819326565707</v>
      </c>
      <c r="BT1032">
        <f>BO1032/$BO$4*100</f>
        <v>100.91327609170268</v>
      </c>
    </row>
    <row r="1033" spans="1:72" s="13" customFormat="1" ht="17.25" thickBot="1" x14ac:dyDescent="0.35">
      <c r="B1033" s="20"/>
      <c r="D1033" s="14">
        <v>1</v>
      </c>
      <c r="E1033" s="14">
        <v>1</v>
      </c>
      <c r="F1033" s="19">
        <v>1</v>
      </c>
      <c r="G1033" s="15">
        <f t="shared" ref="G1033:H1033" si="4091">G1032</f>
        <v>100</v>
      </c>
      <c r="H1033" s="15">
        <f t="shared" si="4091"/>
        <v>100</v>
      </c>
      <c r="I1033" s="15">
        <v>2500</v>
      </c>
      <c r="J1033" s="15">
        <v>25</v>
      </c>
      <c r="K1033" s="15">
        <v>25</v>
      </c>
      <c r="L1033" s="16"/>
      <c r="M1033" s="15">
        <f t="shared" ref="M1033:V1033" si="4092">M1032</f>
        <v>100</v>
      </c>
      <c r="N1033" s="15">
        <f t="shared" si="4092"/>
        <v>0</v>
      </c>
      <c r="O1033" s="15">
        <f t="shared" si="4092"/>
        <v>0</v>
      </c>
      <c r="P1033" s="15">
        <v>100</v>
      </c>
      <c r="Q1033" s="15">
        <f t="shared" si="4092"/>
        <v>0</v>
      </c>
      <c r="R1033" s="15">
        <f t="shared" si="4092"/>
        <v>0</v>
      </c>
      <c r="S1033" s="15">
        <f t="shared" si="4092"/>
        <v>0</v>
      </c>
      <c r="T1033" s="15">
        <f t="shared" si="4092"/>
        <v>150</v>
      </c>
      <c r="U1033" s="15">
        <f t="shared" si="4092"/>
        <v>0</v>
      </c>
      <c r="V1033" s="15">
        <f t="shared" si="4092"/>
        <v>0</v>
      </c>
      <c r="W1033" s="16"/>
      <c r="X1033" s="15">
        <f t="shared" ref="X1033:AI1033" si="4093">X1032</f>
        <v>100</v>
      </c>
      <c r="Y1033" s="15">
        <f t="shared" si="4093"/>
        <v>0</v>
      </c>
      <c r="Z1033" s="15">
        <f t="shared" si="4093"/>
        <v>0</v>
      </c>
      <c r="AA1033" s="15">
        <v>100</v>
      </c>
      <c r="AB1033" s="15">
        <f t="shared" si="4093"/>
        <v>0</v>
      </c>
      <c r="AC1033" s="15">
        <f t="shared" si="4093"/>
        <v>0</v>
      </c>
      <c r="AD1033" s="15">
        <f t="shared" si="4093"/>
        <v>0</v>
      </c>
      <c r="AE1033" s="15">
        <f t="shared" si="4093"/>
        <v>150</v>
      </c>
      <c r="AF1033" s="15">
        <f t="shared" si="4093"/>
        <v>0</v>
      </c>
      <c r="AG1033" s="15">
        <f t="shared" si="4093"/>
        <v>0</v>
      </c>
      <c r="AH1033" s="15">
        <f t="shared" si="4093"/>
        <v>0</v>
      </c>
      <c r="AI1033" s="15">
        <f t="shared" si="4093"/>
        <v>0</v>
      </c>
      <c r="AJ1033" s="17"/>
      <c r="AK1033" s="15">
        <f>AK1032</f>
        <v>0</v>
      </c>
      <c r="AL1033" s="15">
        <f>AL1032</f>
        <v>0</v>
      </c>
      <c r="AM1033" s="17"/>
      <c r="AN1033" s="15">
        <f t="shared" ref="AN1033:AX1033" si="4094">AN1032</f>
        <v>0</v>
      </c>
      <c r="AO1033" s="15">
        <f t="shared" si="4094"/>
        <v>0</v>
      </c>
      <c r="AP1033" s="15">
        <f t="shared" si="4094"/>
        <v>0</v>
      </c>
      <c r="AQ1033" s="15">
        <f t="shared" si="4094"/>
        <v>0</v>
      </c>
      <c r="AR1033" s="15">
        <f t="shared" si="4094"/>
        <v>0</v>
      </c>
      <c r="AS1033" s="15">
        <f t="shared" si="4094"/>
        <v>0</v>
      </c>
      <c r="AT1033" s="15">
        <f t="shared" si="4094"/>
        <v>0</v>
      </c>
      <c r="AU1033" s="15">
        <f t="shared" si="4094"/>
        <v>0</v>
      </c>
      <c r="AV1033" s="15">
        <f t="shared" si="4094"/>
        <v>0</v>
      </c>
      <c r="AW1033" s="15">
        <f t="shared" si="4094"/>
        <v>0</v>
      </c>
      <c r="AX1033" s="15">
        <f t="shared" si="4094"/>
        <v>0</v>
      </c>
      <c r="AY1033" s="17"/>
      <c r="AZ1033" s="15">
        <f t="shared" ref="AZ1033:BD1033" si="4095">AZ1032</f>
        <v>6000</v>
      </c>
      <c r="BA1033" s="15">
        <f t="shared" si="4095"/>
        <v>6000</v>
      </c>
      <c r="BB1033" s="15">
        <v>0</v>
      </c>
      <c r="BC1033" s="15">
        <f t="shared" si="4095"/>
        <v>0</v>
      </c>
      <c r="BD1033" s="15">
        <f t="shared" si="4095"/>
        <v>0</v>
      </c>
      <c r="BE1033" s="15">
        <f t="shared" ref="BE1033" si="4096">BE1032</f>
        <v>250</v>
      </c>
      <c r="BF1033" s="17"/>
      <c r="BG1033" s="15">
        <f t="shared" ref="BG1033:BH1033" si="4097">BG1032</f>
        <v>1000</v>
      </c>
      <c r="BH1033" s="15">
        <f t="shared" si="4097"/>
        <v>5000</v>
      </c>
      <c r="BI1033" s="17"/>
      <c r="BJ1033" s="22">
        <f>G1033/G1032</f>
        <v>1</v>
      </c>
      <c r="BK1033" s="65">
        <f t="shared" ref="BK1033:BL1033" si="4098">BK1032</f>
        <v>0</v>
      </c>
      <c r="BL1033" s="65">
        <f t="shared" si="4098"/>
        <v>0</v>
      </c>
      <c r="BM1033" s="6">
        <f t="shared" si="3984"/>
        <v>118.25000000000001</v>
      </c>
      <c r="BN1033" s="8">
        <f t="shared" si="3985"/>
        <v>149.0819326565707</v>
      </c>
      <c r="BO1033" s="12">
        <f t="shared" si="3972"/>
        <v>132.77401303206696</v>
      </c>
      <c r="BP1033" s="50">
        <f>(1-'#Constant'!$A$3)/($J1033*'#Constant'!$B$3/'#Constant'!$C$3^($D1033-1)+1)+'#Constant'!$A$3</f>
        <v>0.93162790697674425</v>
      </c>
      <c r="BQ1033" s="4">
        <f t="shared" si="3986"/>
        <v>149.0819326565707</v>
      </c>
      <c r="BR1033" s="50">
        <f>(1-'#Constant'!$A$3)/($K1033*'#Constant'!$B$3/'#Constant'!$C$3^($D1033-1)+1)+'#Constant'!$A$3</f>
        <v>0.93162790697674425</v>
      </c>
      <c r="BS1033" s="4">
        <f t="shared" si="3987"/>
        <v>149.0819326565707</v>
      </c>
      <c r="BT1033"/>
    </row>
    <row r="1034" spans="1:72" x14ac:dyDescent="0.3">
      <c r="A1034">
        <v>24003</v>
      </c>
      <c r="B1034" s="18" t="str">
        <f>VLOOKUP(CONCATENATE("CREATURE_NAME_",A1034),[1]Localization_Hero!$A:$E,2,FALSE)</f>
        <v>놀 투척병</v>
      </c>
      <c r="C1034" t="s">
        <v>82</v>
      </c>
      <c r="D1034">
        <v>1</v>
      </c>
      <c r="E1034">
        <v>1</v>
      </c>
      <c r="F1034" s="18">
        <v>1</v>
      </c>
      <c r="G1034" s="10">
        <v>100</v>
      </c>
      <c r="H1034" s="10">
        <v>100</v>
      </c>
      <c r="I1034" s="10">
        <v>2500</v>
      </c>
      <c r="J1034" s="10">
        <v>25</v>
      </c>
      <c r="K1034" s="10">
        <v>25</v>
      </c>
      <c r="L1034" s="2"/>
      <c r="M1034" s="10">
        <v>100</v>
      </c>
      <c r="N1034" s="10">
        <v>0</v>
      </c>
      <c r="O1034" s="10">
        <v>0</v>
      </c>
      <c r="P1034" s="10">
        <v>100</v>
      </c>
      <c r="Q1034" s="10">
        <v>0</v>
      </c>
      <c r="R1034" s="10">
        <v>0</v>
      </c>
      <c r="S1034" s="10">
        <v>0</v>
      </c>
      <c r="T1034" s="10">
        <v>150</v>
      </c>
      <c r="U1034" s="10">
        <v>0</v>
      </c>
      <c r="V1034" s="10">
        <v>0</v>
      </c>
      <c r="W1034" s="2"/>
      <c r="X1034" s="10">
        <v>100</v>
      </c>
      <c r="Y1034" s="10">
        <v>0</v>
      </c>
      <c r="Z1034" s="10">
        <v>0</v>
      </c>
      <c r="AA1034" s="10">
        <v>100</v>
      </c>
      <c r="AB1034" s="10">
        <v>0</v>
      </c>
      <c r="AC1034" s="10">
        <v>0</v>
      </c>
      <c r="AD1034" s="10">
        <v>0</v>
      </c>
      <c r="AE1034" s="10">
        <v>150</v>
      </c>
      <c r="AF1034" s="10">
        <v>0</v>
      </c>
      <c r="AG1034" s="10">
        <v>0</v>
      </c>
      <c r="AH1034" s="10">
        <v>0</v>
      </c>
      <c r="AI1034" s="10">
        <v>0</v>
      </c>
      <c r="AJ1034" s="3"/>
      <c r="AK1034" s="10">
        <v>0</v>
      </c>
      <c r="AL1034" s="10">
        <v>0</v>
      </c>
      <c r="AM1034" s="3"/>
      <c r="AN1034" s="10">
        <v>0</v>
      </c>
      <c r="AO1034" s="10">
        <v>0</v>
      </c>
      <c r="AP1034" s="10">
        <v>0</v>
      </c>
      <c r="AQ1034" s="10">
        <v>0</v>
      </c>
      <c r="AR1034" s="10">
        <v>0</v>
      </c>
      <c r="AS1034" s="10">
        <v>0</v>
      </c>
      <c r="AT1034" s="10">
        <v>0</v>
      </c>
      <c r="AU1034" s="10">
        <v>0</v>
      </c>
      <c r="AV1034" s="10">
        <v>0</v>
      </c>
      <c r="AW1034" s="10">
        <v>0</v>
      </c>
      <c r="AX1034" s="10">
        <v>0</v>
      </c>
      <c r="AY1034" s="3"/>
      <c r="AZ1034" s="10">
        <v>6000</v>
      </c>
      <c r="BA1034" s="10">
        <v>6000</v>
      </c>
      <c r="BB1034" s="10">
        <v>0</v>
      </c>
      <c r="BC1034" s="10">
        <v>0</v>
      </c>
      <c r="BD1034" s="10">
        <v>0</v>
      </c>
      <c r="BE1034" s="10">
        <v>250</v>
      </c>
      <c r="BF1034" s="3"/>
      <c r="BG1034" s="10">
        <v>1000</v>
      </c>
      <c r="BH1034" s="10">
        <v>5000</v>
      </c>
      <c r="BI1034" s="3"/>
      <c r="BJ1034" s="21">
        <v>1</v>
      </c>
      <c r="BK1034" s="65">
        <v>0</v>
      </c>
      <c r="BL1034" s="65">
        <v>0</v>
      </c>
      <c r="BM1034" s="6">
        <f t="shared" si="3984"/>
        <v>118.25000000000001</v>
      </c>
      <c r="BN1034" s="8">
        <f t="shared" si="3985"/>
        <v>149.0819326565707</v>
      </c>
      <c r="BO1034" s="12">
        <f t="shared" si="3972"/>
        <v>132.77401303206696</v>
      </c>
      <c r="BP1034" s="50">
        <f>(1-'#Constant'!$A$3)/($J1034*'#Constant'!$B$3/'#Constant'!$C$3^($D1034-1)+1)+'#Constant'!$A$3</f>
        <v>0.93162790697674425</v>
      </c>
      <c r="BQ1034" s="4">
        <f t="shared" si="3986"/>
        <v>149.0819326565707</v>
      </c>
      <c r="BR1034" s="50">
        <f>(1-'#Constant'!$A$3)/($K1034*'#Constant'!$B$3/'#Constant'!$C$3^($D1034-1)+1)+'#Constant'!$A$3</f>
        <v>0.93162790697674425</v>
      </c>
      <c r="BS1034" s="4">
        <f t="shared" si="3987"/>
        <v>149.0819326565707</v>
      </c>
      <c r="BT1034">
        <f>BO1034/$BO$4*100</f>
        <v>100.91327609170268</v>
      </c>
    </row>
    <row r="1035" spans="1:72" s="13" customFormat="1" ht="17.25" thickBot="1" x14ac:dyDescent="0.35">
      <c r="B1035" s="20"/>
      <c r="D1035" s="14">
        <v>1</v>
      </c>
      <c r="E1035" s="14">
        <v>1</v>
      </c>
      <c r="F1035" s="19">
        <v>1</v>
      </c>
      <c r="G1035" s="15">
        <f t="shared" ref="G1035:H1035" si="4099">G1034</f>
        <v>100</v>
      </c>
      <c r="H1035" s="15">
        <f t="shared" si="4099"/>
        <v>100</v>
      </c>
      <c r="I1035" s="15">
        <v>2500</v>
      </c>
      <c r="J1035" s="15">
        <v>25</v>
      </c>
      <c r="K1035" s="15">
        <v>25</v>
      </c>
      <c r="L1035" s="16"/>
      <c r="M1035" s="15">
        <f t="shared" ref="M1035:V1035" si="4100">M1034</f>
        <v>100</v>
      </c>
      <c r="N1035" s="15">
        <f t="shared" si="4100"/>
        <v>0</v>
      </c>
      <c r="O1035" s="15">
        <f t="shared" si="4100"/>
        <v>0</v>
      </c>
      <c r="P1035" s="15">
        <v>100</v>
      </c>
      <c r="Q1035" s="15">
        <f t="shared" si="4100"/>
        <v>0</v>
      </c>
      <c r="R1035" s="15">
        <f t="shared" si="4100"/>
        <v>0</v>
      </c>
      <c r="S1035" s="15">
        <f t="shared" si="4100"/>
        <v>0</v>
      </c>
      <c r="T1035" s="15">
        <f t="shared" si="4100"/>
        <v>150</v>
      </c>
      <c r="U1035" s="15">
        <f t="shared" si="4100"/>
        <v>0</v>
      </c>
      <c r="V1035" s="15">
        <f t="shared" si="4100"/>
        <v>0</v>
      </c>
      <c r="W1035" s="16"/>
      <c r="X1035" s="15">
        <f t="shared" ref="X1035:AI1035" si="4101">X1034</f>
        <v>100</v>
      </c>
      <c r="Y1035" s="15">
        <f t="shared" si="4101"/>
        <v>0</v>
      </c>
      <c r="Z1035" s="15">
        <f t="shared" si="4101"/>
        <v>0</v>
      </c>
      <c r="AA1035" s="15">
        <v>100</v>
      </c>
      <c r="AB1035" s="15">
        <f t="shared" si="4101"/>
        <v>0</v>
      </c>
      <c r="AC1035" s="15">
        <f t="shared" si="4101"/>
        <v>0</v>
      </c>
      <c r="AD1035" s="15">
        <f t="shared" si="4101"/>
        <v>0</v>
      </c>
      <c r="AE1035" s="15">
        <f t="shared" si="4101"/>
        <v>150</v>
      </c>
      <c r="AF1035" s="15">
        <f t="shared" si="4101"/>
        <v>0</v>
      </c>
      <c r="AG1035" s="15">
        <f t="shared" si="4101"/>
        <v>0</v>
      </c>
      <c r="AH1035" s="15">
        <f t="shared" si="4101"/>
        <v>0</v>
      </c>
      <c r="AI1035" s="15">
        <f t="shared" si="4101"/>
        <v>0</v>
      </c>
      <c r="AJ1035" s="17"/>
      <c r="AK1035" s="15">
        <f>AK1034</f>
        <v>0</v>
      </c>
      <c r="AL1035" s="15">
        <f>AL1034</f>
        <v>0</v>
      </c>
      <c r="AM1035" s="17"/>
      <c r="AN1035" s="15">
        <f t="shared" ref="AN1035:AX1035" si="4102">AN1034</f>
        <v>0</v>
      </c>
      <c r="AO1035" s="15">
        <f t="shared" si="4102"/>
        <v>0</v>
      </c>
      <c r="AP1035" s="15">
        <f t="shared" si="4102"/>
        <v>0</v>
      </c>
      <c r="AQ1035" s="15">
        <f t="shared" si="4102"/>
        <v>0</v>
      </c>
      <c r="AR1035" s="15">
        <f t="shared" si="4102"/>
        <v>0</v>
      </c>
      <c r="AS1035" s="15">
        <f t="shared" si="4102"/>
        <v>0</v>
      </c>
      <c r="AT1035" s="15">
        <f t="shared" si="4102"/>
        <v>0</v>
      </c>
      <c r="AU1035" s="15">
        <f t="shared" si="4102"/>
        <v>0</v>
      </c>
      <c r="AV1035" s="15">
        <f t="shared" si="4102"/>
        <v>0</v>
      </c>
      <c r="AW1035" s="15">
        <f t="shared" si="4102"/>
        <v>0</v>
      </c>
      <c r="AX1035" s="15">
        <f t="shared" si="4102"/>
        <v>0</v>
      </c>
      <c r="AY1035" s="17"/>
      <c r="AZ1035" s="15">
        <f t="shared" ref="AZ1035:BD1035" si="4103">AZ1034</f>
        <v>6000</v>
      </c>
      <c r="BA1035" s="15">
        <f t="shared" si="4103"/>
        <v>6000</v>
      </c>
      <c r="BB1035" s="15">
        <v>0</v>
      </c>
      <c r="BC1035" s="15">
        <f t="shared" si="4103"/>
        <v>0</v>
      </c>
      <c r="BD1035" s="15">
        <f t="shared" si="4103"/>
        <v>0</v>
      </c>
      <c r="BE1035" s="15">
        <f t="shared" ref="BE1035" si="4104">BE1034</f>
        <v>250</v>
      </c>
      <c r="BF1035" s="17"/>
      <c r="BG1035" s="15">
        <f t="shared" ref="BG1035:BH1035" si="4105">BG1034</f>
        <v>1000</v>
      </c>
      <c r="BH1035" s="15">
        <f t="shared" si="4105"/>
        <v>5000</v>
      </c>
      <c r="BI1035" s="17"/>
      <c r="BJ1035" s="22">
        <f>G1035/G1034</f>
        <v>1</v>
      </c>
      <c r="BK1035" s="65">
        <f>BK1034</f>
        <v>0</v>
      </c>
      <c r="BL1035" s="65">
        <f>BL1034</f>
        <v>0</v>
      </c>
      <c r="BM1035" s="6">
        <f t="shared" si="3984"/>
        <v>118.25000000000001</v>
      </c>
      <c r="BN1035" s="8">
        <f t="shared" si="3985"/>
        <v>149.0819326565707</v>
      </c>
      <c r="BO1035" s="12">
        <f t="shared" si="3972"/>
        <v>132.77401303206696</v>
      </c>
      <c r="BP1035" s="50">
        <f>(1-'#Constant'!$A$3)/($J1035*'#Constant'!$B$3/'#Constant'!$C$3^($D1035-1)+1)+'#Constant'!$A$3</f>
        <v>0.93162790697674425</v>
      </c>
      <c r="BQ1035" s="4">
        <f t="shared" si="3986"/>
        <v>149.0819326565707</v>
      </c>
      <c r="BR1035" s="50">
        <f>(1-'#Constant'!$A$3)/($K1035*'#Constant'!$B$3/'#Constant'!$C$3^($D1035-1)+1)+'#Constant'!$A$3</f>
        <v>0.93162790697674425</v>
      </c>
      <c r="BS1035" s="4">
        <f t="shared" si="3987"/>
        <v>149.0819326565707</v>
      </c>
      <c r="BT1035"/>
    </row>
    <row r="1036" spans="1:72" x14ac:dyDescent="0.3">
      <c r="A1036">
        <v>24004</v>
      </c>
      <c r="B1036" s="18" t="str">
        <f>VLOOKUP(CONCATENATE("CREATURE_NAME_",A1036),[1]Localization_Hero!$A:$E,2,FALSE)</f>
        <v>놀 전사</v>
      </c>
      <c r="C1036" t="s">
        <v>77</v>
      </c>
      <c r="D1036">
        <v>1</v>
      </c>
      <c r="E1036">
        <v>1</v>
      </c>
      <c r="F1036" s="18">
        <v>1</v>
      </c>
      <c r="G1036" s="10">
        <v>100</v>
      </c>
      <c r="H1036" s="10">
        <v>100</v>
      </c>
      <c r="I1036" s="10">
        <v>2500</v>
      </c>
      <c r="J1036" s="10">
        <v>25</v>
      </c>
      <c r="K1036" s="10">
        <v>25</v>
      </c>
      <c r="L1036" s="2"/>
      <c r="M1036" s="10">
        <v>100</v>
      </c>
      <c r="N1036" s="10">
        <v>0</v>
      </c>
      <c r="O1036" s="10">
        <v>0</v>
      </c>
      <c r="P1036" s="10">
        <v>100</v>
      </c>
      <c r="Q1036" s="10">
        <v>0</v>
      </c>
      <c r="R1036" s="10">
        <v>0</v>
      </c>
      <c r="S1036" s="10">
        <v>0</v>
      </c>
      <c r="T1036" s="10">
        <v>150</v>
      </c>
      <c r="U1036" s="10">
        <v>0</v>
      </c>
      <c r="V1036" s="10">
        <v>0</v>
      </c>
      <c r="W1036" s="2"/>
      <c r="X1036" s="10">
        <v>100</v>
      </c>
      <c r="Y1036" s="10">
        <v>0</v>
      </c>
      <c r="Z1036" s="10">
        <v>0</v>
      </c>
      <c r="AA1036" s="10">
        <v>100</v>
      </c>
      <c r="AB1036" s="10">
        <v>0</v>
      </c>
      <c r="AC1036" s="10">
        <v>0</v>
      </c>
      <c r="AD1036" s="10">
        <v>0</v>
      </c>
      <c r="AE1036" s="10">
        <v>150</v>
      </c>
      <c r="AF1036" s="10">
        <v>0</v>
      </c>
      <c r="AG1036" s="10">
        <v>0</v>
      </c>
      <c r="AH1036" s="10">
        <v>0</v>
      </c>
      <c r="AI1036" s="10">
        <v>0</v>
      </c>
      <c r="AJ1036" s="3"/>
      <c r="AK1036" s="10">
        <v>0</v>
      </c>
      <c r="AL1036" s="10">
        <v>0</v>
      </c>
      <c r="AM1036" s="3"/>
      <c r="AN1036" s="10">
        <v>0</v>
      </c>
      <c r="AO1036" s="10">
        <v>0</v>
      </c>
      <c r="AP1036" s="10">
        <v>0</v>
      </c>
      <c r="AQ1036" s="10">
        <v>0</v>
      </c>
      <c r="AR1036" s="10">
        <v>0</v>
      </c>
      <c r="AS1036" s="10">
        <v>0</v>
      </c>
      <c r="AT1036" s="10">
        <v>0</v>
      </c>
      <c r="AU1036" s="10">
        <v>0</v>
      </c>
      <c r="AV1036" s="10">
        <v>0</v>
      </c>
      <c r="AW1036" s="10">
        <v>0</v>
      </c>
      <c r="AX1036" s="10">
        <v>0</v>
      </c>
      <c r="AY1036" s="3"/>
      <c r="AZ1036" s="10">
        <v>6000</v>
      </c>
      <c r="BA1036" s="10">
        <v>6000</v>
      </c>
      <c r="BB1036" s="10">
        <v>0</v>
      </c>
      <c r="BC1036" s="10">
        <v>0</v>
      </c>
      <c r="BD1036" s="10">
        <v>0</v>
      </c>
      <c r="BE1036" s="10">
        <v>250</v>
      </c>
      <c r="BF1036" s="3"/>
      <c r="BG1036" s="10">
        <v>1000</v>
      </c>
      <c r="BH1036" s="10">
        <v>5000</v>
      </c>
      <c r="BI1036" s="3"/>
      <c r="BJ1036" s="21">
        <v>1</v>
      </c>
      <c r="BK1036" s="65">
        <v>0</v>
      </c>
      <c r="BL1036" s="65">
        <v>0</v>
      </c>
      <c r="BM1036" s="6">
        <f t="shared" si="3984"/>
        <v>118.25000000000001</v>
      </c>
      <c r="BN1036" s="8">
        <f t="shared" si="3985"/>
        <v>149.0819326565707</v>
      </c>
      <c r="BO1036" s="12">
        <f t="shared" si="3972"/>
        <v>132.77401303206696</v>
      </c>
      <c r="BP1036" s="50">
        <f>(1-'#Constant'!$A$3)/($J1036*'#Constant'!$B$3/'#Constant'!$C$3^($D1036-1)+1)+'#Constant'!$A$3</f>
        <v>0.93162790697674425</v>
      </c>
      <c r="BQ1036" s="4">
        <f t="shared" si="3986"/>
        <v>149.0819326565707</v>
      </c>
      <c r="BR1036" s="50">
        <f>(1-'#Constant'!$A$3)/($K1036*'#Constant'!$B$3/'#Constant'!$C$3^($D1036-1)+1)+'#Constant'!$A$3</f>
        <v>0.93162790697674425</v>
      </c>
      <c r="BS1036" s="4">
        <f t="shared" si="3987"/>
        <v>149.0819326565707</v>
      </c>
      <c r="BT1036">
        <f>BO1036/$BO$4*100</f>
        <v>100.91327609170268</v>
      </c>
    </row>
    <row r="1037" spans="1:72" s="13" customFormat="1" ht="17.25" thickBot="1" x14ac:dyDescent="0.35">
      <c r="B1037" s="20"/>
      <c r="D1037" s="14">
        <v>1</v>
      </c>
      <c r="E1037" s="14">
        <v>1</v>
      </c>
      <c r="F1037" s="19">
        <v>1</v>
      </c>
      <c r="G1037" s="15">
        <f t="shared" ref="G1037:H1037" si="4106">G1036</f>
        <v>100</v>
      </c>
      <c r="H1037" s="15">
        <f t="shared" si="4106"/>
        <v>100</v>
      </c>
      <c r="I1037" s="15">
        <v>2500</v>
      </c>
      <c r="J1037" s="15">
        <v>25</v>
      </c>
      <c r="K1037" s="15">
        <v>25</v>
      </c>
      <c r="L1037" s="16"/>
      <c r="M1037" s="15">
        <f t="shared" ref="M1037:V1037" si="4107">M1036</f>
        <v>100</v>
      </c>
      <c r="N1037" s="15">
        <f t="shared" si="4107"/>
        <v>0</v>
      </c>
      <c r="O1037" s="15">
        <f t="shared" si="4107"/>
        <v>0</v>
      </c>
      <c r="P1037" s="15">
        <v>100</v>
      </c>
      <c r="Q1037" s="15">
        <f t="shared" si="4107"/>
        <v>0</v>
      </c>
      <c r="R1037" s="15">
        <f t="shared" si="4107"/>
        <v>0</v>
      </c>
      <c r="S1037" s="15">
        <f t="shared" si="4107"/>
        <v>0</v>
      </c>
      <c r="T1037" s="15">
        <f t="shared" si="4107"/>
        <v>150</v>
      </c>
      <c r="U1037" s="15">
        <f t="shared" si="4107"/>
        <v>0</v>
      </c>
      <c r="V1037" s="15">
        <f t="shared" si="4107"/>
        <v>0</v>
      </c>
      <c r="W1037" s="16"/>
      <c r="X1037" s="15">
        <f t="shared" ref="X1037:AI1037" si="4108">X1036</f>
        <v>100</v>
      </c>
      <c r="Y1037" s="15">
        <f t="shared" si="4108"/>
        <v>0</v>
      </c>
      <c r="Z1037" s="15">
        <f t="shared" si="4108"/>
        <v>0</v>
      </c>
      <c r="AA1037" s="15">
        <v>100</v>
      </c>
      <c r="AB1037" s="15">
        <f t="shared" si="4108"/>
        <v>0</v>
      </c>
      <c r="AC1037" s="15">
        <f t="shared" si="4108"/>
        <v>0</v>
      </c>
      <c r="AD1037" s="15">
        <f t="shared" si="4108"/>
        <v>0</v>
      </c>
      <c r="AE1037" s="15">
        <f t="shared" si="4108"/>
        <v>150</v>
      </c>
      <c r="AF1037" s="15">
        <f t="shared" si="4108"/>
        <v>0</v>
      </c>
      <c r="AG1037" s="15">
        <f t="shared" si="4108"/>
        <v>0</v>
      </c>
      <c r="AH1037" s="15">
        <f t="shared" si="4108"/>
        <v>0</v>
      </c>
      <c r="AI1037" s="15">
        <f t="shared" si="4108"/>
        <v>0</v>
      </c>
      <c r="AJ1037" s="17"/>
      <c r="AK1037" s="15">
        <f>AK1036</f>
        <v>0</v>
      </c>
      <c r="AL1037" s="15">
        <f>AL1036</f>
        <v>0</v>
      </c>
      <c r="AM1037" s="17"/>
      <c r="AN1037" s="15">
        <f t="shared" ref="AN1037:AX1037" si="4109">AN1036</f>
        <v>0</v>
      </c>
      <c r="AO1037" s="15">
        <f t="shared" si="4109"/>
        <v>0</v>
      </c>
      <c r="AP1037" s="15">
        <f t="shared" si="4109"/>
        <v>0</v>
      </c>
      <c r="AQ1037" s="15">
        <f t="shared" si="4109"/>
        <v>0</v>
      </c>
      <c r="AR1037" s="15">
        <f t="shared" si="4109"/>
        <v>0</v>
      </c>
      <c r="AS1037" s="15">
        <f t="shared" si="4109"/>
        <v>0</v>
      </c>
      <c r="AT1037" s="15">
        <f t="shared" si="4109"/>
        <v>0</v>
      </c>
      <c r="AU1037" s="15">
        <f t="shared" si="4109"/>
        <v>0</v>
      </c>
      <c r="AV1037" s="15">
        <f t="shared" si="4109"/>
        <v>0</v>
      </c>
      <c r="AW1037" s="15">
        <f t="shared" si="4109"/>
        <v>0</v>
      </c>
      <c r="AX1037" s="15">
        <f t="shared" si="4109"/>
        <v>0</v>
      </c>
      <c r="AY1037" s="17"/>
      <c r="AZ1037" s="15">
        <f t="shared" ref="AZ1037:BD1037" si="4110">AZ1036</f>
        <v>6000</v>
      </c>
      <c r="BA1037" s="15">
        <f t="shared" si="4110"/>
        <v>6000</v>
      </c>
      <c r="BB1037" s="15">
        <v>0</v>
      </c>
      <c r="BC1037" s="15">
        <f t="shared" si="4110"/>
        <v>0</v>
      </c>
      <c r="BD1037" s="15">
        <f t="shared" si="4110"/>
        <v>0</v>
      </c>
      <c r="BE1037" s="15">
        <f t="shared" ref="BE1037" si="4111">BE1036</f>
        <v>250</v>
      </c>
      <c r="BF1037" s="17"/>
      <c r="BG1037" s="15">
        <f t="shared" ref="BG1037:BH1037" si="4112">BG1036</f>
        <v>1000</v>
      </c>
      <c r="BH1037" s="15">
        <f t="shared" si="4112"/>
        <v>5000</v>
      </c>
      <c r="BI1037" s="17"/>
      <c r="BJ1037" s="22">
        <f>G1037/G1036</f>
        <v>1</v>
      </c>
      <c r="BK1037" s="65">
        <f t="shared" ref="BK1037:BL1037" si="4113">BK1036</f>
        <v>0</v>
      </c>
      <c r="BL1037" s="65">
        <f t="shared" si="4113"/>
        <v>0</v>
      </c>
      <c r="BM1037" s="6">
        <f t="shared" si="3984"/>
        <v>118.25000000000001</v>
      </c>
      <c r="BN1037" s="8">
        <f t="shared" si="3985"/>
        <v>149.0819326565707</v>
      </c>
      <c r="BO1037" s="12">
        <f t="shared" si="3972"/>
        <v>132.77401303206696</v>
      </c>
      <c r="BP1037" s="50">
        <f>(1-'#Constant'!$A$3)/($J1037*'#Constant'!$B$3/'#Constant'!$C$3^($D1037-1)+1)+'#Constant'!$A$3</f>
        <v>0.93162790697674425</v>
      </c>
      <c r="BQ1037" s="4">
        <f t="shared" si="3986"/>
        <v>149.0819326565707</v>
      </c>
      <c r="BR1037" s="50">
        <f>(1-'#Constant'!$A$3)/($K1037*'#Constant'!$B$3/'#Constant'!$C$3^($D1037-1)+1)+'#Constant'!$A$3</f>
        <v>0.93162790697674425</v>
      </c>
      <c r="BS1037" s="4">
        <f t="shared" si="3987"/>
        <v>149.0819326565707</v>
      </c>
      <c r="BT1037"/>
    </row>
    <row r="1038" spans="1:72" x14ac:dyDescent="0.3">
      <c r="A1038">
        <v>24011</v>
      </c>
      <c r="B1038" s="18" t="str">
        <f>VLOOKUP(CONCATENATE("CREATURE_NAME_",A1038),[1]Localization_Hero!$A:$E,2,FALSE)</f>
        <v>놀 정예 주술사</v>
      </c>
      <c r="C1038" t="s">
        <v>79</v>
      </c>
      <c r="D1038">
        <v>1</v>
      </c>
      <c r="E1038">
        <v>1</v>
      </c>
      <c r="F1038" s="18">
        <v>1</v>
      </c>
      <c r="G1038" s="10">
        <v>100</v>
      </c>
      <c r="H1038" s="10">
        <v>100</v>
      </c>
      <c r="I1038" s="10">
        <v>2500</v>
      </c>
      <c r="J1038" s="10">
        <v>25</v>
      </c>
      <c r="K1038" s="10">
        <v>25</v>
      </c>
      <c r="L1038" s="2"/>
      <c r="M1038" s="10">
        <v>100</v>
      </c>
      <c r="N1038" s="10">
        <v>0</v>
      </c>
      <c r="O1038" s="10">
        <v>0</v>
      </c>
      <c r="P1038" s="10">
        <v>100</v>
      </c>
      <c r="Q1038" s="10">
        <v>0</v>
      </c>
      <c r="R1038" s="10">
        <v>0</v>
      </c>
      <c r="S1038" s="10">
        <v>0</v>
      </c>
      <c r="T1038" s="10">
        <v>150</v>
      </c>
      <c r="U1038" s="10">
        <v>0</v>
      </c>
      <c r="V1038" s="10">
        <v>0</v>
      </c>
      <c r="W1038" s="2"/>
      <c r="X1038" s="10">
        <v>100</v>
      </c>
      <c r="Y1038" s="10">
        <v>0</v>
      </c>
      <c r="Z1038" s="10">
        <v>0</v>
      </c>
      <c r="AA1038" s="10">
        <v>100</v>
      </c>
      <c r="AB1038" s="10">
        <v>0</v>
      </c>
      <c r="AC1038" s="10">
        <v>0</v>
      </c>
      <c r="AD1038" s="10">
        <v>0</v>
      </c>
      <c r="AE1038" s="10">
        <v>150</v>
      </c>
      <c r="AF1038" s="10">
        <v>0</v>
      </c>
      <c r="AG1038" s="10">
        <v>0</v>
      </c>
      <c r="AH1038" s="10">
        <v>0</v>
      </c>
      <c r="AI1038" s="10">
        <v>0</v>
      </c>
      <c r="AJ1038" s="3"/>
      <c r="AK1038" s="10">
        <v>0</v>
      </c>
      <c r="AL1038" s="10">
        <v>0</v>
      </c>
      <c r="AM1038" s="3"/>
      <c r="AN1038" s="10">
        <v>0</v>
      </c>
      <c r="AO1038" s="10">
        <v>0</v>
      </c>
      <c r="AP1038" s="10">
        <v>0</v>
      </c>
      <c r="AQ1038" s="10">
        <v>0</v>
      </c>
      <c r="AR1038" s="10">
        <v>0</v>
      </c>
      <c r="AS1038" s="10">
        <v>0</v>
      </c>
      <c r="AT1038" s="10">
        <v>0</v>
      </c>
      <c r="AU1038" s="10">
        <v>0</v>
      </c>
      <c r="AV1038" s="10">
        <v>0</v>
      </c>
      <c r="AW1038" s="10">
        <v>0</v>
      </c>
      <c r="AX1038" s="10">
        <v>0</v>
      </c>
      <c r="AY1038" s="3"/>
      <c r="AZ1038" s="10">
        <v>6000</v>
      </c>
      <c r="BA1038" s="10">
        <v>6000</v>
      </c>
      <c r="BB1038" s="10">
        <v>0</v>
      </c>
      <c r="BC1038" s="10">
        <v>0</v>
      </c>
      <c r="BD1038" s="10">
        <v>0</v>
      </c>
      <c r="BE1038" s="10">
        <v>250</v>
      </c>
      <c r="BF1038" s="3"/>
      <c r="BG1038" s="10">
        <v>1000</v>
      </c>
      <c r="BH1038" s="10">
        <v>5000</v>
      </c>
      <c r="BI1038" s="3"/>
      <c r="BJ1038" s="21">
        <v>1</v>
      </c>
      <c r="BK1038" s="65">
        <v>0</v>
      </c>
      <c r="BL1038" s="65">
        <v>0</v>
      </c>
      <c r="BM1038" s="6">
        <f t="shared" si="3984"/>
        <v>118.25000000000001</v>
      </c>
      <c r="BN1038" s="8">
        <f t="shared" si="3985"/>
        <v>149.0819326565707</v>
      </c>
      <c r="BO1038" s="12">
        <f t="shared" si="3972"/>
        <v>132.77401303206696</v>
      </c>
      <c r="BP1038" s="50">
        <f>(1-'#Constant'!$A$3)/($J1038*'#Constant'!$B$3/'#Constant'!$C$3^($D1038-1)+1)+'#Constant'!$A$3</f>
        <v>0.93162790697674425</v>
      </c>
      <c r="BQ1038" s="4">
        <f t="shared" si="3986"/>
        <v>149.0819326565707</v>
      </c>
      <c r="BR1038" s="50">
        <f>(1-'#Constant'!$A$3)/($K1038*'#Constant'!$B$3/'#Constant'!$C$3^($D1038-1)+1)+'#Constant'!$A$3</f>
        <v>0.93162790697674425</v>
      </c>
      <c r="BS1038" s="4">
        <f t="shared" si="3987"/>
        <v>149.0819326565707</v>
      </c>
      <c r="BT1038">
        <f>BO1038/$BO$4*100</f>
        <v>100.91327609170268</v>
      </c>
    </row>
    <row r="1039" spans="1:72" s="13" customFormat="1" ht="17.25" thickBot="1" x14ac:dyDescent="0.35">
      <c r="B1039" s="20"/>
      <c r="D1039" s="14">
        <v>1</v>
      </c>
      <c r="E1039" s="14">
        <v>1</v>
      </c>
      <c r="F1039" s="19">
        <v>1</v>
      </c>
      <c r="G1039" s="15">
        <f t="shared" ref="G1039:H1039" si="4114">G1038</f>
        <v>100</v>
      </c>
      <c r="H1039" s="15">
        <f t="shared" si="4114"/>
        <v>100</v>
      </c>
      <c r="I1039" s="15">
        <v>2500</v>
      </c>
      <c r="J1039" s="15">
        <v>25</v>
      </c>
      <c r="K1039" s="15">
        <v>25</v>
      </c>
      <c r="L1039" s="16"/>
      <c r="M1039" s="15">
        <f t="shared" ref="M1039:V1039" si="4115">M1038</f>
        <v>100</v>
      </c>
      <c r="N1039" s="15">
        <f t="shared" si="4115"/>
        <v>0</v>
      </c>
      <c r="O1039" s="15">
        <f t="shared" si="4115"/>
        <v>0</v>
      </c>
      <c r="P1039" s="15">
        <v>100</v>
      </c>
      <c r="Q1039" s="15">
        <f t="shared" si="4115"/>
        <v>0</v>
      </c>
      <c r="R1039" s="15">
        <f t="shared" si="4115"/>
        <v>0</v>
      </c>
      <c r="S1039" s="15">
        <f t="shared" si="4115"/>
        <v>0</v>
      </c>
      <c r="T1039" s="15">
        <f t="shared" si="4115"/>
        <v>150</v>
      </c>
      <c r="U1039" s="15">
        <f t="shared" si="4115"/>
        <v>0</v>
      </c>
      <c r="V1039" s="15">
        <f t="shared" si="4115"/>
        <v>0</v>
      </c>
      <c r="W1039" s="16"/>
      <c r="X1039" s="15">
        <f t="shared" ref="X1039:AI1039" si="4116">X1038</f>
        <v>100</v>
      </c>
      <c r="Y1039" s="15">
        <f t="shared" si="4116"/>
        <v>0</v>
      </c>
      <c r="Z1039" s="15">
        <f t="shared" si="4116"/>
        <v>0</v>
      </c>
      <c r="AA1039" s="15">
        <v>100</v>
      </c>
      <c r="AB1039" s="15">
        <f t="shared" si="4116"/>
        <v>0</v>
      </c>
      <c r="AC1039" s="15">
        <f t="shared" si="4116"/>
        <v>0</v>
      </c>
      <c r="AD1039" s="15">
        <f t="shared" si="4116"/>
        <v>0</v>
      </c>
      <c r="AE1039" s="15">
        <f t="shared" si="4116"/>
        <v>150</v>
      </c>
      <c r="AF1039" s="15">
        <f t="shared" si="4116"/>
        <v>0</v>
      </c>
      <c r="AG1039" s="15">
        <f t="shared" si="4116"/>
        <v>0</v>
      </c>
      <c r="AH1039" s="15">
        <f t="shared" si="4116"/>
        <v>0</v>
      </c>
      <c r="AI1039" s="15">
        <f t="shared" si="4116"/>
        <v>0</v>
      </c>
      <c r="AJ1039" s="17"/>
      <c r="AK1039" s="15">
        <f>AK1038</f>
        <v>0</v>
      </c>
      <c r="AL1039" s="15">
        <f>AL1038</f>
        <v>0</v>
      </c>
      <c r="AM1039" s="17"/>
      <c r="AN1039" s="15">
        <f t="shared" ref="AN1039:AX1039" si="4117">AN1038</f>
        <v>0</v>
      </c>
      <c r="AO1039" s="15">
        <f t="shared" si="4117"/>
        <v>0</v>
      </c>
      <c r="AP1039" s="15">
        <f t="shared" si="4117"/>
        <v>0</v>
      </c>
      <c r="AQ1039" s="15">
        <f t="shared" si="4117"/>
        <v>0</v>
      </c>
      <c r="AR1039" s="15">
        <f t="shared" si="4117"/>
        <v>0</v>
      </c>
      <c r="AS1039" s="15">
        <f t="shared" si="4117"/>
        <v>0</v>
      </c>
      <c r="AT1039" s="15">
        <f t="shared" si="4117"/>
        <v>0</v>
      </c>
      <c r="AU1039" s="15">
        <f t="shared" si="4117"/>
        <v>0</v>
      </c>
      <c r="AV1039" s="15">
        <f t="shared" si="4117"/>
        <v>0</v>
      </c>
      <c r="AW1039" s="15">
        <f t="shared" si="4117"/>
        <v>0</v>
      </c>
      <c r="AX1039" s="15">
        <f t="shared" si="4117"/>
        <v>0</v>
      </c>
      <c r="AY1039" s="17"/>
      <c r="AZ1039" s="15">
        <f t="shared" ref="AZ1039:BD1039" si="4118">AZ1038</f>
        <v>6000</v>
      </c>
      <c r="BA1039" s="15">
        <f t="shared" si="4118"/>
        <v>6000</v>
      </c>
      <c r="BB1039" s="15">
        <v>0</v>
      </c>
      <c r="BC1039" s="15">
        <f t="shared" si="4118"/>
        <v>0</v>
      </c>
      <c r="BD1039" s="15">
        <f t="shared" si="4118"/>
        <v>0</v>
      </c>
      <c r="BE1039" s="15">
        <f t="shared" ref="BE1039" si="4119">BE1038</f>
        <v>250</v>
      </c>
      <c r="BF1039" s="17"/>
      <c r="BG1039" s="15">
        <f t="shared" ref="BG1039:BH1039" si="4120">BG1038</f>
        <v>1000</v>
      </c>
      <c r="BH1039" s="15">
        <f t="shared" si="4120"/>
        <v>5000</v>
      </c>
      <c r="BI1039" s="17"/>
      <c r="BJ1039" s="22">
        <f>G1039/G1038</f>
        <v>1</v>
      </c>
      <c r="BK1039" s="65">
        <f t="shared" ref="BK1039:BL1039" si="4121">BK1038</f>
        <v>0</v>
      </c>
      <c r="BL1039" s="65">
        <f t="shared" si="4121"/>
        <v>0</v>
      </c>
      <c r="BM1039" s="6">
        <f t="shared" si="3984"/>
        <v>118.25000000000001</v>
      </c>
      <c r="BN1039" s="8">
        <f t="shared" si="3985"/>
        <v>149.0819326565707</v>
      </c>
      <c r="BO1039" s="12">
        <f t="shared" si="3972"/>
        <v>132.77401303206696</v>
      </c>
      <c r="BP1039" s="50">
        <f>(1-'#Constant'!$A$3)/($J1039*'#Constant'!$B$3/'#Constant'!$C$3^($D1039-1)+1)+'#Constant'!$A$3</f>
        <v>0.93162790697674425</v>
      </c>
      <c r="BQ1039" s="4">
        <f t="shared" si="3986"/>
        <v>149.0819326565707</v>
      </c>
      <c r="BR1039" s="50">
        <f>(1-'#Constant'!$A$3)/($K1039*'#Constant'!$B$3/'#Constant'!$C$3^($D1039-1)+1)+'#Constant'!$A$3</f>
        <v>0.93162790697674425</v>
      </c>
      <c r="BS1039" s="4">
        <f t="shared" si="3987"/>
        <v>149.0819326565707</v>
      </c>
      <c r="BT1039"/>
    </row>
    <row r="1040" spans="1:72" x14ac:dyDescent="0.3">
      <c r="A1040">
        <v>24012</v>
      </c>
      <c r="B1040" s="18" t="str">
        <f>VLOOKUP(CONCATENATE("CREATURE_NAME_",A1040),[1]Localization_Hero!$A:$E,2,FALSE)</f>
        <v>놀 정예 방패전사</v>
      </c>
      <c r="C1040" t="s">
        <v>81</v>
      </c>
      <c r="D1040">
        <v>1</v>
      </c>
      <c r="E1040">
        <v>1</v>
      </c>
      <c r="F1040" s="18">
        <v>1</v>
      </c>
      <c r="G1040" s="10">
        <v>100</v>
      </c>
      <c r="H1040" s="10">
        <v>100</v>
      </c>
      <c r="I1040" s="10">
        <v>2500</v>
      </c>
      <c r="J1040" s="10">
        <v>25</v>
      </c>
      <c r="K1040" s="10">
        <v>25</v>
      </c>
      <c r="L1040" s="2"/>
      <c r="M1040" s="10">
        <v>100</v>
      </c>
      <c r="N1040" s="10">
        <v>0</v>
      </c>
      <c r="O1040" s="10">
        <v>0</v>
      </c>
      <c r="P1040" s="10">
        <v>100</v>
      </c>
      <c r="Q1040" s="10">
        <v>0</v>
      </c>
      <c r="R1040" s="10">
        <v>0</v>
      </c>
      <c r="S1040" s="10">
        <v>0</v>
      </c>
      <c r="T1040" s="10">
        <v>150</v>
      </c>
      <c r="U1040" s="10">
        <v>0</v>
      </c>
      <c r="V1040" s="10">
        <v>0</v>
      </c>
      <c r="W1040" s="2"/>
      <c r="X1040" s="10">
        <v>100</v>
      </c>
      <c r="Y1040" s="10">
        <v>0</v>
      </c>
      <c r="Z1040" s="10">
        <v>0</v>
      </c>
      <c r="AA1040" s="10">
        <v>100</v>
      </c>
      <c r="AB1040" s="10">
        <v>0</v>
      </c>
      <c r="AC1040" s="10">
        <v>0</v>
      </c>
      <c r="AD1040" s="10">
        <v>0</v>
      </c>
      <c r="AE1040" s="10">
        <v>150</v>
      </c>
      <c r="AF1040" s="10">
        <v>0</v>
      </c>
      <c r="AG1040" s="10">
        <v>0</v>
      </c>
      <c r="AH1040" s="10">
        <v>0</v>
      </c>
      <c r="AI1040" s="10">
        <v>0</v>
      </c>
      <c r="AJ1040" s="3"/>
      <c r="AK1040" s="10">
        <v>0</v>
      </c>
      <c r="AL1040" s="10">
        <v>0</v>
      </c>
      <c r="AM1040" s="3"/>
      <c r="AN1040" s="10">
        <v>0</v>
      </c>
      <c r="AO1040" s="10">
        <v>0</v>
      </c>
      <c r="AP1040" s="10">
        <v>0</v>
      </c>
      <c r="AQ1040" s="10">
        <v>0</v>
      </c>
      <c r="AR1040" s="10">
        <v>0</v>
      </c>
      <c r="AS1040" s="10">
        <v>0</v>
      </c>
      <c r="AT1040" s="10">
        <v>0</v>
      </c>
      <c r="AU1040" s="10">
        <v>0</v>
      </c>
      <c r="AV1040" s="10">
        <v>0</v>
      </c>
      <c r="AW1040" s="10">
        <v>0</v>
      </c>
      <c r="AX1040" s="10">
        <v>0</v>
      </c>
      <c r="AY1040" s="3"/>
      <c r="AZ1040" s="10">
        <v>6000</v>
      </c>
      <c r="BA1040" s="10">
        <v>6000</v>
      </c>
      <c r="BB1040" s="10">
        <v>0</v>
      </c>
      <c r="BC1040" s="10">
        <v>0</v>
      </c>
      <c r="BD1040" s="10">
        <v>0</v>
      </c>
      <c r="BE1040" s="10">
        <v>250</v>
      </c>
      <c r="BF1040" s="3"/>
      <c r="BG1040" s="10">
        <v>1000</v>
      </c>
      <c r="BH1040" s="10">
        <v>5000</v>
      </c>
      <c r="BI1040" s="3"/>
      <c r="BJ1040" s="21">
        <v>1</v>
      </c>
      <c r="BK1040" s="65">
        <v>0</v>
      </c>
      <c r="BL1040" s="65">
        <v>0</v>
      </c>
      <c r="BM1040" s="6">
        <f t="shared" si="3984"/>
        <v>118.25000000000001</v>
      </c>
      <c r="BN1040" s="8">
        <f t="shared" si="3985"/>
        <v>149.0819326565707</v>
      </c>
      <c r="BO1040" s="12">
        <f t="shared" si="3972"/>
        <v>132.77401303206696</v>
      </c>
      <c r="BP1040" s="50">
        <f>(1-'#Constant'!$A$3)/($J1040*'#Constant'!$B$3/'#Constant'!$C$3^($D1040-1)+1)+'#Constant'!$A$3</f>
        <v>0.93162790697674425</v>
      </c>
      <c r="BQ1040" s="4">
        <f t="shared" si="3986"/>
        <v>149.0819326565707</v>
      </c>
      <c r="BR1040" s="50">
        <f>(1-'#Constant'!$A$3)/($K1040*'#Constant'!$B$3/'#Constant'!$C$3^($D1040-1)+1)+'#Constant'!$A$3</f>
        <v>0.93162790697674425</v>
      </c>
      <c r="BS1040" s="4">
        <f t="shared" si="3987"/>
        <v>149.0819326565707</v>
      </c>
      <c r="BT1040">
        <f>BO1040/$BO$4*100</f>
        <v>100.91327609170268</v>
      </c>
    </row>
    <row r="1041" spans="1:72" s="13" customFormat="1" ht="17.25" thickBot="1" x14ac:dyDescent="0.35">
      <c r="B1041" s="20"/>
      <c r="D1041" s="14">
        <v>1</v>
      </c>
      <c r="E1041" s="14">
        <v>1</v>
      </c>
      <c r="F1041" s="19">
        <v>1</v>
      </c>
      <c r="G1041" s="15">
        <f t="shared" ref="G1041:H1041" si="4122">G1040</f>
        <v>100</v>
      </c>
      <c r="H1041" s="15">
        <f t="shared" si="4122"/>
        <v>100</v>
      </c>
      <c r="I1041" s="15">
        <v>2500</v>
      </c>
      <c r="J1041" s="15">
        <v>25</v>
      </c>
      <c r="K1041" s="15">
        <v>25</v>
      </c>
      <c r="L1041" s="16"/>
      <c r="M1041" s="15">
        <f t="shared" ref="M1041:V1041" si="4123">M1040</f>
        <v>100</v>
      </c>
      <c r="N1041" s="15">
        <f t="shared" si="4123"/>
        <v>0</v>
      </c>
      <c r="O1041" s="15">
        <f t="shared" si="4123"/>
        <v>0</v>
      </c>
      <c r="P1041" s="15">
        <v>100</v>
      </c>
      <c r="Q1041" s="15">
        <f t="shared" si="4123"/>
        <v>0</v>
      </c>
      <c r="R1041" s="15">
        <f t="shared" si="4123"/>
        <v>0</v>
      </c>
      <c r="S1041" s="15">
        <f t="shared" si="4123"/>
        <v>0</v>
      </c>
      <c r="T1041" s="15">
        <f t="shared" si="4123"/>
        <v>150</v>
      </c>
      <c r="U1041" s="15">
        <f t="shared" si="4123"/>
        <v>0</v>
      </c>
      <c r="V1041" s="15">
        <f t="shared" si="4123"/>
        <v>0</v>
      </c>
      <c r="W1041" s="16"/>
      <c r="X1041" s="15">
        <f t="shared" ref="X1041:AI1041" si="4124">X1040</f>
        <v>100</v>
      </c>
      <c r="Y1041" s="15">
        <f t="shared" si="4124"/>
        <v>0</v>
      </c>
      <c r="Z1041" s="15">
        <f t="shared" si="4124"/>
        <v>0</v>
      </c>
      <c r="AA1041" s="15">
        <v>100</v>
      </c>
      <c r="AB1041" s="15">
        <f t="shared" si="4124"/>
        <v>0</v>
      </c>
      <c r="AC1041" s="15">
        <f t="shared" si="4124"/>
        <v>0</v>
      </c>
      <c r="AD1041" s="15">
        <f t="shared" si="4124"/>
        <v>0</v>
      </c>
      <c r="AE1041" s="15">
        <f t="shared" si="4124"/>
        <v>150</v>
      </c>
      <c r="AF1041" s="15">
        <f t="shared" si="4124"/>
        <v>0</v>
      </c>
      <c r="AG1041" s="15">
        <f t="shared" si="4124"/>
        <v>0</v>
      </c>
      <c r="AH1041" s="15">
        <f t="shared" si="4124"/>
        <v>0</v>
      </c>
      <c r="AI1041" s="15">
        <f t="shared" si="4124"/>
        <v>0</v>
      </c>
      <c r="AJ1041" s="17"/>
      <c r="AK1041" s="15">
        <f>AK1040</f>
        <v>0</v>
      </c>
      <c r="AL1041" s="15">
        <f>AL1040</f>
        <v>0</v>
      </c>
      <c r="AM1041" s="17"/>
      <c r="AN1041" s="15">
        <f t="shared" ref="AN1041:AX1041" si="4125">AN1040</f>
        <v>0</v>
      </c>
      <c r="AO1041" s="15">
        <f t="shared" si="4125"/>
        <v>0</v>
      </c>
      <c r="AP1041" s="15">
        <f t="shared" si="4125"/>
        <v>0</v>
      </c>
      <c r="AQ1041" s="15">
        <f t="shared" si="4125"/>
        <v>0</v>
      </c>
      <c r="AR1041" s="15">
        <f t="shared" si="4125"/>
        <v>0</v>
      </c>
      <c r="AS1041" s="15">
        <f t="shared" si="4125"/>
        <v>0</v>
      </c>
      <c r="AT1041" s="15">
        <f t="shared" si="4125"/>
        <v>0</v>
      </c>
      <c r="AU1041" s="15">
        <f t="shared" si="4125"/>
        <v>0</v>
      </c>
      <c r="AV1041" s="15">
        <f t="shared" si="4125"/>
        <v>0</v>
      </c>
      <c r="AW1041" s="15">
        <f t="shared" si="4125"/>
        <v>0</v>
      </c>
      <c r="AX1041" s="15">
        <f t="shared" si="4125"/>
        <v>0</v>
      </c>
      <c r="AY1041" s="17"/>
      <c r="AZ1041" s="15">
        <f t="shared" ref="AZ1041:BD1041" si="4126">AZ1040</f>
        <v>6000</v>
      </c>
      <c r="BA1041" s="15">
        <f t="shared" si="4126"/>
        <v>6000</v>
      </c>
      <c r="BB1041" s="15">
        <v>0</v>
      </c>
      <c r="BC1041" s="15">
        <f t="shared" si="4126"/>
        <v>0</v>
      </c>
      <c r="BD1041" s="15">
        <f t="shared" si="4126"/>
        <v>0</v>
      </c>
      <c r="BE1041" s="15">
        <f t="shared" ref="BE1041" si="4127">BE1040</f>
        <v>250</v>
      </c>
      <c r="BF1041" s="17"/>
      <c r="BG1041" s="15">
        <f t="shared" ref="BG1041:BH1041" si="4128">BG1040</f>
        <v>1000</v>
      </c>
      <c r="BH1041" s="15">
        <f t="shared" si="4128"/>
        <v>5000</v>
      </c>
      <c r="BI1041" s="17"/>
      <c r="BJ1041" s="22">
        <f>G1041/G1040</f>
        <v>1</v>
      </c>
      <c r="BK1041" s="65">
        <f t="shared" ref="BK1041:BL1041" si="4129">BK1040</f>
        <v>0</v>
      </c>
      <c r="BL1041" s="65">
        <f t="shared" si="4129"/>
        <v>0</v>
      </c>
      <c r="BM1041" s="6">
        <f t="shared" si="3984"/>
        <v>118.25000000000001</v>
      </c>
      <c r="BN1041" s="8">
        <f t="shared" si="3985"/>
        <v>149.0819326565707</v>
      </c>
      <c r="BO1041" s="12">
        <f t="shared" si="3972"/>
        <v>132.77401303206696</v>
      </c>
      <c r="BP1041" s="50">
        <f>(1-'#Constant'!$A$3)/($J1041*'#Constant'!$B$3/'#Constant'!$C$3^($D1041-1)+1)+'#Constant'!$A$3</f>
        <v>0.93162790697674425</v>
      </c>
      <c r="BQ1041" s="4">
        <f t="shared" si="3986"/>
        <v>149.0819326565707</v>
      </c>
      <c r="BR1041" s="50">
        <f>(1-'#Constant'!$A$3)/($K1041*'#Constant'!$B$3/'#Constant'!$C$3^($D1041-1)+1)+'#Constant'!$A$3</f>
        <v>0.93162790697674425</v>
      </c>
      <c r="BS1041" s="4">
        <f t="shared" si="3987"/>
        <v>149.0819326565707</v>
      </c>
      <c r="BT1041"/>
    </row>
    <row r="1042" spans="1:72" x14ac:dyDescent="0.3">
      <c r="A1042">
        <v>24101</v>
      </c>
      <c r="B1042" s="18" t="str">
        <f>VLOOKUP(CONCATENATE("CREATURE_NAME_",A1042),[1]Localization_Hero!$A:$E,2,FALSE)</f>
        <v>놀 주술사 장로</v>
      </c>
      <c r="C1042" t="s">
        <v>79</v>
      </c>
      <c r="D1042">
        <v>1</v>
      </c>
      <c r="E1042">
        <v>1</v>
      </c>
      <c r="F1042" s="18">
        <v>1</v>
      </c>
      <c r="G1042" s="10">
        <v>100</v>
      </c>
      <c r="H1042" s="10">
        <v>100</v>
      </c>
      <c r="I1042" s="10">
        <v>2500</v>
      </c>
      <c r="J1042" s="10">
        <v>25</v>
      </c>
      <c r="K1042" s="10">
        <v>25</v>
      </c>
      <c r="L1042" s="2"/>
      <c r="M1042" s="10">
        <v>100</v>
      </c>
      <c r="N1042" s="10">
        <v>0</v>
      </c>
      <c r="O1042" s="10">
        <v>0</v>
      </c>
      <c r="P1042" s="10">
        <v>100</v>
      </c>
      <c r="Q1042" s="10">
        <v>0</v>
      </c>
      <c r="R1042" s="10">
        <v>0</v>
      </c>
      <c r="S1042" s="10">
        <v>0</v>
      </c>
      <c r="T1042" s="10">
        <v>150</v>
      </c>
      <c r="U1042" s="10">
        <v>0</v>
      </c>
      <c r="V1042" s="10">
        <v>0</v>
      </c>
      <c r="W1042" s="2"/>
      <c r="X1042" s="10">
        <v>100</v>
      </c>
      <c r="Y1042" s="10">
        <v>0</v>
      </c>
      <c r="Z1042" s="10">
        <v>0</v>
      </c>
      <c r="AA1042" s="10">
        <v>100</v>
      </c>
      <c r="AB1042" s="10">
        <v>0</v>
      </c>
      <c r="AC1042" s="10">
        <v>0</v>
      </c>
      <c r="AD1042" s="10">
        <v>0</v>
      </c>
      <c r="AE1042" s="10">
        <v>150</v>
      </c>
      <c r="AF1042" s="10">
        <v>0</v>
      </c>
      <c r="AG1042" s="10">
        <v>0</v>
      </c>
      <c r="AH1042" s="10">
        <v>0</v>
      </c>
      <c r="AI1042" s="10">
        <v>0</v>
      </c>
      <c r="AJ1042" s="3"/>
      <c r="AK1042" s="10">
        <v>0</v>
      </c>
      <c r="AL1042" s="10">
        <v>0</v>
      </c>
      <c r="AM1042" s="3"/>
      <c r="AN1042" s="10">
        <v>0</v>
      </c>
      <c r="AO1042" s="10">
        <v>0</v>
      </c>
      <c r="AP1042" s="10">
        <v>0</v>
      </c>
      <c r="AQ1042" s="10">
        <v>0</v>
      </c>
      <c r="AR1042" s="10">
        <v>0</v>
      </c>
      <c r="AS1042" s="10">
        <v>0</v>
      </c>
      <c r="AT1042" s="10">
        <v>0</v>
      </c>
      <c r="AU1042" s="10">
        <v>0</v>
      </c>
      <c r="AV1042" s="10">
        <v>0</v>
      </c>
      <c r="AW1042" s="10">
        <v>0</v>
      </c>
      <c r="AX1042" s="10">
        <v>0</v>
      </c>
      <c r="AY1042" s="3"/>
      <c r="AZ1042" s="10">
        <v>6000</v>
      </c>
      <c r="BA1042" s="10">
        <v>6000</v>
      </c>
      <c r="BB1042" s="10">
        <v>0</v>
      </c>
      <c r="BC1042" s="10">
        <v>0</v>
      </c>
      <c r="BD1042" s="10">
        <v>0</v>
      </c>
      <c r="BE1042" s="10">
        <v>250</v>
      </c>
      <c r="BF1042" s="3"/>
      <c r="BG1042" s="10">
        <v>1000</v>
      </c>
      <c r="BH1042" s="10">
        <v>5000</v>
      </c>
      <c r="BI1042" s="3"/>
      <c r="BJ1042" s="21">
        <v>1</v>
      </c>
      <c r="BK1042" s="65">
        <v>0</v>
      </c>
      <c r="BL1042" s="65">
        <v>0</v>
      </c>
      <c r="BM1042" s="6">
        <f t="shared" si="3984"/>
        <v>118.25000000000001</v>
      </c>
      <c r="BN1042" s="8">
        <f t="shared" si="3985"/>
        <v>149.0819326565707</v>
      </c>
      <c r="BO1042" s="12">
        <f t="shared" si="3972"/>
        <v>132.77401303206696</v>
      </c>
      <c r="BP1042" s="50">
        <f>(1-'#Constant'!$A$3)/($J1042*'#Constant'!$B$3/'#Constant'!$C$3^($D1042-1)+1)+'#Constant'!$A$3</f>
        <v>0.93162790697674425</v>
      </c>
      <c r="BQ1042" s="4">
        <f t="shared" si="3986"/>
        <v>149.0819326565707</v>
      </c>
      <c r="BR1042" s="50">
        <f>(1-'#Constant'!$A$3)/($K1042*'#Constant'!$B$3/'#Constant'!$C$3^($D1042-1)+1)+'#Constant'!$A$3</f>
        <v>0.93162790697674425</v>
      </c>
      <c r="BS1042" s="4">
        <f t="shared" si="3987"/>
        <v>149.0819326565707</v>
      </c>
      <c r="BT1042">
        <f>BO1042/$BO$4*100</f>
        <v>100.91327609170268</v>
      </c>
    </row>
    <row r="1043" spans="1:72" s="13" customFormat="1" ht="17.25" thickBot="1" x14ac:dyDescent="0.35">
      <c r="B1043" s="20"/>
      <c r="D1043" s="14">
        <v>1</v>
      </c>
      <c r="E1043" s="14">
        <v>1</v>
      </c>
      <c r="F1043" s="19">
        <v>1</v>
      </c>
      <c r="G1043" s="15">
        <f t="shared" ref="G1043:H1043" si="4130">G1042</f>
        <v>100</v>
      </c>
      <c r="H1043" s="15">
        <f t="shared" si="4130"/>
        <v>100</v>
      </c>
      <c r="I1043" s="15">
        <v>2500</v>
      </c>
      <c r="J1043" s="15">
        <v>25</v>
      </c>
      <c r="K1043" s="15">
        <v>25</v>
      </c>
      <c r="L1043" s="16"/>
      <c r="M1043" s="15">
        <f t="shared" ref="M1043:V1043" si="4131">M1042</f>
        <v>100</v>
      </c>
      <c r="N1043" s="15">
        <f t="shared" si="4131"/>
        <v>0</v>
      </c>
      <c r="O1043" s="15">
        <f t="shared" si="4131"/>
        <v>0</v>
      </c>
      <c r="P1043" s="15">
        <v>100</v>
      </c>
      <c r="Q1043" s="15">
        <f t="shared" si="4131"/>
        <v>0</v>
      </c>
      <c r="R1043" s="15">
        <f t="shared" si="4131"/>
        <v>0</v>
      </c>
      <c r="S1043" s="15">
        <f t="shared" si="4131"/>
        <v>0</v>
      </c>
      <c r="T1043" s="15">
        <f t="shared" si="4131"/>
        <v>150</v>
      </c>
      <c r="U1043" s="15">
        <f t="shared" si="4131"/>
        <v>0</v>
      </c>
      <c r="V1043" s="15">
        <f t="shared" si="4131"/>
        <v>0</v>
      </c>
      <c r="W1043" s="16"/>
      <c r="X1043" s="15">
        <f t="shared" ref="X1043:AI1043" si="4132">X1042</f>
        <v>100</v>
      </c>
      <c r="Y1043" s="15">
        <f t="shared" si="4132"/>
        <v>0</v>
      </c>
      <c r="Z1043" s="15">
        <f t="shared" si="4132"/>
        <v>0</v>
      </c>
      <c r="AA1043" s="15">
        <v>100</v>
      </c>
      <c r="AB1043" s="15">
        <f t="shared" si="4132"/>
        <v>0</v>
      </c>
      <c r="AC1043" s="15">
        <f t="shared" si="4132"/>
        <v>0</v>
      </c>
      <c r="AD1043" s="15">
        <f t="shared" si="4132"/>
        <v>0</v>
      </c>
      <c r="AE1043" s="15">
        <f t="shared" si="4132"/>
        <v>150</v>
      </c>
      <c r="AF1043" s="15">
        <f t="shared" si="4132"/>
        <v>0</v>
      </c>
      <c r="AG1043" s="15">
        <f t="shared" si="4132"/>
        <v>0</v>
      </c>
      <c r="AH1043" s="15">
        <f t="shared" si="4132"/>
        <v>0</v>
      </c>
      <c r="AI1043" s="15">
        <f t="shared" si="4132"/>
        <v>0</v>
      </c>
      <c r="AJ1043" s="17"/>
      <c r="AK1043" s="15">
        <f>AK1042</f>
        <v>0</v>
      </c>
      <c r="AL1043" s="15">
        <f>AL1042</f>
        <v>0</v>
      </c>
      <c r="AM1043" s="17"/>
      <c r="AN1043" s="15">
        <f t="shared" ref="AN1043:AX1043" si="4133">AN1042</f>
        <v>0</v>
      </c>
      <c r="AO1043" s="15">
        <f t="shared" si="4133"/>
        <v>0</v>
      </c>
      <c r="AP1043" s="15">
        <f t="shared" si="4133"/>
        <v>0</v>
      </c>
      <c r="AQ1043" s="15">
        <f t="shared" si="4133"/>
        <v>0</v>
      </c>
      <c r="AR1043" s="15">
        <f t="shared" si="4133"/>
        <v>0</v>
      </c>
      <c r="AS1043" s="15">
        <f t="shared" si="4133"/>
        <v>0</v>
      </c>
      <c r="AT1043" s="15">
        <f t="shared" si="4133"/>
        <v>0</v>
      </c>
      <c r="AU1043" s="15">
        <f t="shared" si="4133"/>
        <v>0</v>
      </c>
      <c r="AV1043" s="15">
        <f t="shared" si="4133"/>
        <v>0</v>
      </c>
      <c r="AW1043" s="15">
        <f t="shared" si="4133"/>
        <v>0</v>
      </c>
      <c r="AX1043" s="15">
        <f t="shared" si="4133"/>
        <v>0</v>
      </c>
      <c r="AY1043" s="17"/>
      <c r="AZ1043" s="15">
        <f t="shared" ref="AZ1043:BD1043" si="4134">AZ1042</f>
        <v>6000</v>
      </c>
      <c r="BA1043" s="15">
        <f t="shared" si="4134"/>
        <v>6000</v>
      </c>
      <c r="BB1043" s="15">
        <v>0</v>
      </c>
      <c r="BC1043" s="15">
        <f t="shared" si="4134"/>
        <v>0</v>
      </c>
      <c r="BD1043" s="15">
        <f t="shared" si="4134"/>
        <v>0</v>
      </c>
      <c r="BE1043" s="15">
        <f t="shared" ref="BE1043" si="4135">BE1042</f>
        <v>250</v>
      </c>
      <c r="BF1043" s="17"/>
      <c r="BG1043" s="15">
        <f t="shared" ref="BG1043:BH1043" si="4136">BG1042</f>
        <v>1000</v>
      </c>
      <c r="BH1043" s="15">
        <f t="shared" si="4136"/>
        <v>5000</v>
      </c>
      <c r="BI1043" s="17"/>
      <c r="BJ1043" s="22">
        <f>G1043/G1042</f>
        <v>1</v>
      </c>
      <c r="BK1043" s="65">
        <f>BK1042</f>
        <v>0</v>
      </c>
      <c r="BL1043" s="65">
        <f>BL1042</f>
        <v>0</v>
      </c>
      <c r="BM1043" s="6">
        <f t="shared" si="3984"/>
        <v>118.25000000000001</v>
      </c>
      <c r="BN1043" s="8">
        <f t="shared" si="3985"/>
        <v>149.0819326565707</v>
      </c>
      <c r="BO1043" s="12">
        <f t="shared" si="3972"/>
        <v>132.77401303206696</v>
      </c>
      <c r="BP1043" s="50">
        <f>(1-'#Constant'!$A$3)/($J1043*'#Constant'!$B$3/'#Constant'!$C$3^($D1043-1)+1)+'#Constant'!$A$3</f>
        <v>0.93162790697674425</v>
      </c>
      <c r="BQ1043" s="4">
        <f t="shared" si="3986"/>
        <v>149.0819326565707</v>
      </c>
      <c r="BR1043" s="50">
        <f>(1-'#Constant'!$A$3)/($K1043*'#Constant'!$B$3/'#Constant'!$C$3^($D1043-1)+1)+'#Constant'!$A$3</f>
        <v>0.93162790697674425</v>
      </c>
      <c r="BS1043" s="4">
        <f t="shared" si="3987"/>
        <v>149.0819326565707</v>
      </c>
      <c r="BT1043"/>
    </row>
    <row r="1044" spans="1:72" x14ac:dyDescent="0.3">
      <c r="A1044">
        <v>24102</v>
      </c>
      <c r="B1044" s="18" t="str">
        <f>VLOOKUP(CONCATENATE("CREATURE_NAME_",A1044),[1]Localization_Hero!$A:$E,2,FALSE)</f>
        <v>놀 대장 방패전사</v>
      </c>
      <c r="C1044" t="s">
        <v>81</v>
      </c>
      <c r="D1044">
        <v>1</v>
      </c>
      <c r="E1044">
        <v>1</v>
      </c>
      <c r="F1044" s="18">
        <v>1</v>
      </c>
      <c r="G1044" s="10">
        <v>100</v>
      </c>
      <c r="H1044" s="10">
        <v>100</v>
      </c>
      <c r="I1044" s="10">
        <v>2500</v>
      </c>
      <c r="J1044" s="10">
        <v>25</v>
      </c>
      <c r="K1044" s="10">
        <v>25</v>
      </c>
      <c r="L1044" s="2"/>
      <c r="M1044" s="10">
        <v>100</v>
      </c>
      <c r="N1044" s="10">
        <v>0</v>
      </c>
      <c r="O1044" s="10">
        <v>0</v>
      </c>
      <c r="P1044" s="10">
        <v>100</v>
      </c>
      <c r="Q1044" s="10">
        <v>0</v>
      </c>
      <c r="R1044" s="10">
        <v>0</v>
      </c>
      <c r="S1044" s="10">
        <v>0</v>
      </c>
      <c r="T1044" s="10">
        <v>150</v>
      </c>
      <c r="U1044" s="10">
        <v>0</v>
      </c>
      <c r="V1044" s="10">
        <v>0</v>
      </c>
      <c r="W1044" s="2"/>
      <c r="X1044" s="10">
        <v>100</v>
      </c>
      <c r="Y1044" s="10">
        <v>0</v>
      </c>
      <c r="Z1044" s="10">
        <v>0</v>
      </c>
      <c r="AA1044" s="10">
        <v>100</v>
      </c>
      <c r="AB1044" s="10">
        <v>0</v>
      </c>
      <c r="AC1044" s="10">
        <v>0</v>
      </c>
      <c r="AD1044" s="10">
        <v>0</v>
      </c>
      <c r="AE1044" s="10">
        <v>150</v>
      </c>
      <c r="AF1044" s="10">
        <v>0</v>
      </c>
      <c r="AG1044" s="10">
        <v>0</v>
      </c>
      <c r="AH1044" s="10">
        <v>0</v>
      </c>
      <c r="AI1044" s="10">
        <v>0</v>
      </c>
      <c r="AJ1044" s="3"/>
      <c r="AK1044" s="10">
        <v>0</v>
      </c>
      <c r="AL1044" s="10">
        <v>0</v>
      </c>
      <c r="AM1044" s="3"/>
      <c r="AN1044" s="10">
        <v>0</v>
      </c>
      <c r="AO1044" s="10">
        <v>0</v>
      </c>
      <c r="AP1044" s="10">
        <v>0</v>
      </c>
      <c r="AQ1044" s="10">
        <v>0</v>
      </c>
      <c r="AR1044" s="10">
        <v>0</v>
      </c>
      <c r="AS1044" s="10">
        <v>0</v>
      </c>
      <c r="AT1044" s="10">
        <v>0</v>
      </c>
      <c r="AU1044" s="10">
        <v>0</v>
      </c>
      <c r="AV1044" s="10">
        <v>0</v>
      </c>
      <c r="AW1044" s="10">
        <v>0</v>
      </c>
      <c r="AX1044" s="10">
        <v>0</v>
      </c>
      <c r="AY1044" s="3"/>
      <c r="AZ1044" s="10">
        <v>6000</v>
      </c>
      <c r="BA1044" s="10">
        <v>6000</v>
      </c>
      <c r="BB1044" s="10">
        <v>0</v>
      </c>
      <c r="BC1044" s="10">
        <v>0</v>
      </c>
      <c r="BD1044" s="10">
        <v>0</v>
      </c>
      <c r="BE1044" s="10">
        <v>250</v>
      </c>
      <c r="BF1044" s="3"/>
      <c r="BG1044" s="10">
        <v>1000</v>
      </c>
      <c r="BH1044" s="10">
        <v>5000</v>
      </c>
      <c r="BI1044" s="3"/>
      <c r="BJ1044" s="21">
        <v>1</v>
      </c>
      <c r="BK1044" s="65">
        <v>0</v>
      </c>
      <c r="BL1044" s="65">
        <v>0</v>
      </c>
      <c r="BM1044" s="6">
        <f t="shared" si="3984"/>
        <v>118.25000000000001</v>
      </c>
      <c r="BN1044" s="8">
        <f t="shared" si="3985"/>
        <v>149.0819326565707</v>
      </c>
      <c r="BO1044" s="12">
        <f t="shared" si="3972"/>
        <v>132.77401303206696</v>
      </c>
      <c r="BP1044" s="50">
        <f>(1-'#Constant'!$A$3)/($J1044*'#Constant'!$B$3/'#Constant'!$C$3^($D1044-1)+1)+'#Constant'!$A$3</f>
        <v>0.93162790697674425</v>
      </c>
      <c r="BQ1044" s="4">
        <f t="shared" si="3986"/>
        <v>149.0819326565707</v>
      </c>
      <c r="BR1044" s="50">
        <f>(1-'#Constant'!$A$3)/($K1044*'#Constant'!$B$3/'#Constant'!$C$3^($D1044-1)+1)+'#Constant'!$A$3</f>
        <v>0.93162790697674425</v>
      </c>
      <c r="BS1044" s="4">
        <f t="shared" si="3987"/>
        <v>149.0819326565707</v>
      </c>
      <c r="BT1044">
        <f>BO1044/$BO$4*100</f>
        <v>100.91327609170268</v>
      </c>
    </row>
    <row r="1045" spans="1:72" s="13" customFormat="1" ht="17.25" thickBot="1" x14ac:dyDescent="0.35">
      <c r="B1045" s="20"/>
      <c r="D1045" s="14">
        <v>1</v>
      </c>
      <c r="E1045" s="14">
        <v>1</v>
      </c>
      <c r="F1045" s="19">
        <v>1</v>
      </c>
      <c r="G1045" s="15">
        <f t="shared" ref="G1045:H1045" si="4137">G1044</f>
        <v>100</v>
      </c>
      <c r="H1045" s="15">
        <f t="shared" si="4137"/>
        <v>100</v>
      </c>
      <c r="I1045" s="15">
        <v>2500</v>
      </c>
      <c r="J1045" s="15">
        <v>25</v>
      </c>
      <c r="K1045" s="15">
        <v>25</v>
      </c>
      <c r="L1045" s="16"/>
      <c r="M1045" s="15">
        <f t="shared" ref="M1045:V1045" si="4138">M1044</f>
        <v>100</v>
      </c>
      <c r="N1045" s="15">
        <f t="shared" si="4138"/>
        <v>0</v>
      </c>
      <c r="O1045" s="15">
        <f t="shared" si="4138"/>
        <v>0</v>
      </c>
      <c r="P1045" s="15">
        <v>100</v>
      </c>
      <c r="Q1045" s="15">
        <f t="shared" si="4138"/>
        <v>0</v>
      </c>
      <c r="R1045" s="15">
        <f t="shared" si="4138"/>
        <v>0</v>
      </c>
      <c r="S1045" s="15">
        <f t="shared" si="4138"/>
        <v>0</v>
      </c>
      <c r="T1045" s="15">
        <f t="shared" si="4138"/>
        <v>150</v>
      </c>
      <c r="U1045" s="15">
        <f t="shared" si="4138"/>
        <v>0</v>
      </c>
      <c r="V1045" s="15">
        <f t="shared" si="4138"/>
        <v>0</v>
      </c>
      <c r="W1045" s="16"/>
      <c r="X1045" s="15">
        <f t="shared" ref="X1045:AI1045" si="4139">X1044</f>
        <v>100</v>
      </c>
      <c r="Y1045" s="15">
        <f t="shared" si="4139"/>
        <v>0</v>
      </c>
      <c r="Z1045" s="15">
        <f t="shared" si="4139"/>
        <v>0</v>
      </c>
      <c r="AA1045" s="15">
        <v>100</v>
      </c>
      <c r="AB1045" s="15">
        <f t="shared" si="4139"/>
        <v>0</v>
      </c>
      <c r="AC1045" s="15">
        <f t="shared" si="4139"/>
        <v>0</v>
      </c>
      <c r="AD1045" s="15">
        <f t="shared" si="4139"/>
        <v>0</v>
      </c>
      <c r="AE1045" s="15">
        <f t="shared" si="4139"/>
        <v>150</v>
      </c>
      <c r="AF1045" s="15">
        <f t="shared" si="4139"/>
        <v>0</v>
      </c>
      <c r="AG1045" s="15">
        <f t="shared" si="4139"/>
        <v>0</v>
      </c>
      <c r="AH1045" s="15">
        <f t="shared" si="4139"/>
        <v>0</v>
      </c>
      <c r="AI1045" s="15">
        <f t="shared" si="4139"/>
        <v>0</v>
      </c>
      <c r="AJ1045" s="17"/>
      <c r="AK1045" s="15">
        <f>AK1044</f>
        <v>0</v>
      </c>
      <c r="AL1045" s="15">
        <f>AL1044</f>
        <v>0</v>
      </c>
      <c r="AM1045" s="17"/>
      <c r="AN1045" s="15">
        <f t="shared" ref="AN1045:AX1045" si="4140">AN1044</f>
        <v>0</v>
      </c>
      <c r="AO1045" s="15">
        <f t="shared" si="4140"/>
        <v>0</v>
      </c>
      <c r="AP1045" s="15">
        <f t="shared" si="4140"/>
        <v>0</v>
      </c>
      <c r="AQ1045" s="15">
        <f t="shared" si="4140"/>
        <v>0</v>
      </c>
      <c r="AR1045" s="15">
        <f t="shared" si="4140"/>
        <v>0</v>
      </c>
      <c r="AS1045" s="15">
        <f t="shared" si="4140"/>
        <v>0</v>
      </c>
      <c r="AT1045" s="15">
        <f t="shared" si="4140"/>
        <v>0</v>
      </c>
      <c r="AU1045" s="15">
        <f t="shared" si="4140"/>
        <v>0</v>
      </c>
      <c r="AV1045" s="15">
        <f t="shared" si="4140"/>
        <v>0</v>
      </c>
      <c r="AW1045" s="15">
        <f t="shared" si="4140"/>
        <v>0</v>
      </c>
      <c r="AX1045" s="15">
        <f t="shared" si="4140"/>
        <v>0</v>
      </c>
      <c r="AY1045" s="17"/>
      <c r="AZ1045" s="15">
        <f t="shared" ref="AZ1045:BD1045" si="4141">AZ1044</f>
        <v>6000</v>
      </c>
      <c r="BA1045" s="15">
        <f t="shared" si="4141"/>
        <v>6000</v>
      </c>
      <c r="BB1045" s="15">
        <v>0</v>
      </c>
      <c r="BC1045" s="15">
        <f t="shared" si="4141"/>
        <v>0</v>
      </c>
      <c r="BD1045" s="15">
        <f t="shared" si="4141"/>
        <v>0</v>
      </c>
      <c r="BE1045" s="15">
        <f t="shared" ref="BE1045" si="4142">BE1044</f>
        <v>250</v>
      </c>
      <c r="BF1045" s="17"/>
      <c r="BG1045" s="15">
        <f t="shared" ref="BG1045:BH1045" si="4143">BG1044</f>
        <v>1000</v>
      </c>
      <c r="BH1045" s="15">
        <f t="shared" si="4143"/>
        <v>5000</v>
      </c>
      <c r="BI1045" s="17"/>
      <c r="BJ1045" s="22">
        <f>G1045/G1044</f>
        <v>1</v>
      </c>
      <c r="BK1045" s="65">
        <f t="shared" ref="BK1045:BL1047" si="4144">BK1044</f>
        <v>0</v>
      </c>
      <c r="BL1045" s="65">
        <f t="shared" si="4144"/>
        <v>0</v>
      </c>
      <c r="BM1045" s="6">
        <f t="shared" si="3984"/>
        <v>118.25000000000001</v>
      </c>
      <c r="BN1045" s="8">
        <f t="shared" si="3985"/>
        <v>149.0819326565707</v>
      </c>
      <c r="BO1045" s="12">
        <f t="shared" si="3972"/>
        <v>132.77401303206696</v>
      </c>
      <c r="BP1045" s="50">
        <f>(1-'#Constant'!$A$3)/($J1045*'#Constant'!$B$3/'#Constant'!$C$3^($D1045-1)+1)+'#Constant'!$A$3</f>
        <v>0.93162790697674425</v>
      </c>
      <c r="BQ1045" s="4">
        <f t="shared" si="3986"/>
        <v>149.0819326565707</v>
      </c>
      <c r="BR1045" s="50">
        <f>(1-'#Constant'!$A$3)/($K1045*'#Constant'!$B$3/'#Constant'!$C$3^($D1045-1)+1)+'#Constant'!$A$3</f>
        <v>0.93162790697674425</v>
      </c>
      <c r="BS1045" s="4">
        <f t="shared" si="3987"/>
        <v>149.0819326565707</v>
      </c>
      <c r="BT1045"/>
    </row>
    <row r="1046" spans="1:72" x14ac:dyDescent="0.3">
      <c r="A1046">
        <v>25001</v>
      </c>
      <c r="B1046" s="18" t="str">
        <f>VLOOKUP(CONCATENATE("CREATURE_NAME_",A1046),[1]Localization_Hero!$A:$E,2,FALSE)</f>
        <v>평원 표범</v>
      </c>
      <c r="C1046" t="s">
        <v>77</v>
      </c>
      <c r="D1046">
        <v>1</v>
      </c>
      <c r="E1046">
        <v>1</v>
      </c>
      <c r="F1046" s="18">
        <v>1</v>
      </c>
      <c r="G1046" s="10">
        <v>100</v>
      </c>
      <c r="H1046" s="10">
        <v>100</v>
      </c>
      <c r="I1046" s="10">
        <v>2500</v>
      </c>
      <c r="J1046" s="10">
        <v>25</v>
      </c>
      <c r="K1046" s="10">
        <v>25</v>
      </c>
      <c r="L1046" s="2"/>
      <c r="M1046" s="10">
        <v>100</v>
      </c>
      <c r="N1046" s="10">
        <v>0</v>
      </c>
      <c r="O1046" s="10">
        <v>0</v>
      </c>
      <c r="P1046" s="10">
        <v>100</v>
      </c>
      <c r="Q1046" s="10">
        <v>0</v>
      </c>
      <c r="R1046" s="10">
        <v>0</v>
      </c>
      <c r="S1046" s="10">
        <v>0</v>
      </c>
      <c r="T1046" s="10">
        <v>150</v>
      </c>
      <c r="U1046" s="10">
        <v>0</v>
      </c>
      <c r="V1046" s="10">
        <v>0</v>
      </c>
      <c r="W1046" s="2"/>
      <c r="X1046" s="10">
        <v>100</v>
      </c>
      <c r="Y1046" s="10">
        <v>0</v>
      </c>
      <c r="Z1046" s="10">
        <v>0</v>
      </c>
      <c r="AA1046" s="10">
        <v>100</v>
      </c>
      <c r="AB1046" s="10">
        <v>0</v>
      </c>
      <c r="AC1046" s="10">
        <v>0</v>
      </c>
      <c r="AD1046" s="10">
        <v>0</v>
      </c>
      <c r="AE1046" s="10">
        <v>150</v>
      </c>
      <c r="AF1046" s="10">
        <v>0</v>
      </c>
      <c r="AG1046" s="10">
        <v>0</v>
      </c>
      <c r="AH1046" s="10">
        <v>0</v>
      </c>
      <c r="AI1046" s="10">
        <v>0</v>
      </c>
      <c r="AJ1046" s="3"/>
      <c r="AK1046" s="10">
        <v>0</v>
      </c>
      <c r="AL1046" s="10">
        <v>0</v>
      </c>
      <c r="AM1046" s="3"/>
      <c r="AN1046" s="10">
        <v>0</v>
      </c>
      <c r="AO1046" s="10">
        <v>0</v>
      </c>
      <c r="AP1046" s="10">
        <v>0</v>
      </c>
      <c r="AQ1046" s="10">
        <v>0</v>
      </c>
      <c r="AR1046" s="10">
        <v>0</v>
      </c>
      <c r="AS1046" s="10">
        <v>0</v>
      </c>
      <c r="AT1046" s="10">
        <v>0</v>
      </c>
      <c r="AU1046" s="10">
        <v>0</v>
      </c>
      <c r="AV1046" s="10">
        <v>0</v>
      </c>
      <c r="AW1046" s="10">
        <v>0</v>
      </c>
      <c r="AX1046" s="10">
        <v>0</v>
      </c>
      <c r="AY1046" s="3"/>
      <c r="AZ1046" s="10">
        <v>6000</v>
      </c>
      <c r="BA1046" s="10">
        <v>6000</v>
      </c>
      <c r="BB1046" s="10">
        <v>0</v>
      </c>
      <c r="BC1046" s="10">
        <v>0</v>
      </c>
      <c r="BD1046" s="10">
        <v>0</v>
      </c>
      <c r="BE1046" s="10">
        <v>250</v>
      </c>
      <c r="BF1046" s="3"/>
      <c r="BG1046" s="10">
        <v>1000</v>
      </c>
      <c r="BH1046" s="10">
        <v>5000</v>
      </c>
      <c r="BI1046" s="3"/>
      <c r="BJ1046" s="21">
        <v>1</v>
      </c>
      <c r="BK1046" s="65">
        <v>0</v>
      </c>
      <c r="BL1046" s="65">
        <v>0</v>
      </c>
      <c r="BM1046" s="6">
        <f t="shared" si="3984"/>
        <v>118.25000000000001</v>
      </c>
      <c r="BN1046" s="8">
        <f t="shared" si="3985"/>
        <v>149.0819326565707</v>
      </c>
      <c r="BO1046" s="12">
        <f t="shared" si="3972"/>
        <v>132.77401303206696</v>
      </c>
      <c r="BP1046" s="50">
        <f>(1-'#Constant'!$A$3)/($J1046*'#Constant'!$B$3/'#Constant'!$C$3^($D1046-1)+1)+'#Constant'!$A$3</f>
        <v>0.93162790697674425</v>
      </c>
      <c r="BQ1046" s="4">
        <f t="shared" si="3986"/>
        <v>149.0819326565707</v>
      </c>
      <c r="BR1046" s="50">
        <f>(1-'#Constant'!$A$3)/($K1046*'#Constant'!$B$3/'#Constant'!$C$3^($D1046-1)+1)+'#Constant'!$A$3</f>
        <v>0.93162790697674425</v>
      </c>
      <c r="BS1046" s="4">
        <f t="shared" si="3987"/>
        <v>149.0819326565707</v>
      </c>
      <c r="BT1046">
        <f>BO1046/$BO$4*100</f>
        <v>100.91327609170268</v>
      </c>
    </row>
    <row r="1047" spans="1:72" s="13" customFormat="1" ht="17.25" thickBot="1" x14ac:dyDescent="0.35">
      <c r="B1047" s="20"/>
      <c r="D1047" s="14">
        <v>1</v>
      </c>
      <c r="E1047" s="14">
        <v>1</v>
      </c>
      <c r="F1047" s="19">
        <v>1</v>
      </c>
      <c r="G1047" s="15">
        <f t="shared" ref="G1047:H1047" si="4145">G1046</f>
        <v>100</v>
      </c>
      <c r="H1047" s="15">
        <f t="shared" si="4145"/>
        <v>100</v>
      </c>
      <c r="I1047" s="15">
        <v>2500</v>
      </c>
      <c r="J1047" s="15">
        <v>25</v>
      </c>
      <c r="K1047" s="15">
        <v>25</v>
      </c>
      <c r="L1047" s="16"/>
      <c r="M1047" s="15">
        <f t="shared" ref="M1047:V1047" si="4146">M1046</f>
        <v>100</v>
      </c>
      <c r="N1047" s="15">
        <f t="shared" si="4146"/>
        <v>0</v>
      </c>
      <c r="O1047" s="15">
        <f t="shared" si="4146"/>
        <v>0</v>
      </c>
      <c r="P1047" s="15">
        <v>100</v>
      </c>
      <c r="Q1047" s="15">
        <f t="shared" si="4146"/>
        <v>0</v>
      </c>
      <c r="R1047" s="15">
        <f t="shared" si="4146"/>
        <v>0</v>
      </c>
      <c r="S1047" s="15">
        <f t="shared" si="4146"/>
        <v>0</v>
      </c>
      <c r="T1047" s="15">
        <f t="shared" si="4146"/>
        <v>150</v>
      </c>
      <c r="U1047" s="15">
        <f t="shared" si="4146"/>
        <v>0</v>
      </c>
      <c r="V1047" s="15">
        <f t="shared" si="4146"/>
        <v>0</v>
      </c>
      <c r="W1047" s="16"/>
      <c r="X1047" s="15">
        <f t="shared" ref="X1047:AI1047" si="4147">X1046</f>
        <v>100</v>
      </c>
      <c r="Y1047" s="15">
        <f t="shared" si="4147"/>
        <v>0</v>
      </c>
      <c r="Z1047" s="15">
        <f t="shared" si="4147"/>
        <v>0</v>
      </c>
      <c r="AA1047" s="15">
        <v>100</v>
      </c>
      <c r="AB1047" s="15">
        <f t="shared" si="4147"/>
        <v>0</v>
      </c>
      <c r="AC1047" s="15">
        <f t="shared" si="4147"/>
        <v>0</v>
      </c>
      <c r="AD1047" s="15">
        <f t="shared" si="4147"/>
        <v>0</v>
      </c>
      <c r="AE1047" s="15">
        <f t="shared" si="4147"/>
        <v>150</v>
      </c>
      <c r="AF1047" s="15">
        <f t="shared" si="4147"/>
        <v>0</v>
      </c>
      <c r="AG1047" s="15">
        <f t="shared" si="4147"/>
        <v>0</v>
      </c>
      <c r="AH1047" s="15">
        <f t="shared" si="4147"/>
        <v>0</v>
      </c>
      <c r="AI1047" s="15">
        <f t="shared" si="4147"/>
        <v>0</v>
      </c>
      <c r="AJ1047" s="17"/>
      <c r="AK1047" s="15">
        <f>AK1046</f>
        <v>0</v>
      </c>
      <c r="AL1047" s="15">
        <f>AL1046</f>
        <v>0</v>
      </c>
      <c r="AM1047" s="17"/>
      <c r="AN1047" s="15">
        <f t="shared" ref="AN1047:AX1047" si="4148">AN1046</f>
        <v>0</v>
      </c>
      <c r="AO1047" s="15">
        <f t="shared" si="4148"/>
        <v>0</v>
      </c>
      <c r="AP1047" s="15">
        <f t="shared" si="4148"/>
        <v>0</v>
      </c>
      <c r="AQ1047" s="15">
        <f t="shared" si="4148"/>
        <v>0</v>
      </c>
      <c r="AR1047" s="15">
        <f t="shared" si="4148"/>
        <v>0</v>
      </c>
      <c r="AS1047" s="15">
        <f t="shared" si="4148"/>
        <v>0</v>
      </c>
      <c r="AT1047" s="15">
        <f t="shared" si="4148"/>
        <v>0</v>
      </c>
      <c r="AU1047" s="15">
        <f t="shared" si="4148"/>
        <v>0</v>
      </c>
      <c r="AV1047" s="15">
        <f t="shared" si="4148"/>
        <v>0</v>
      </c>
      <c r="AW1047" s="15">
        <f t="shared" si="4148"/>
        <v>0</v>
      </c>
      <c r="AX1047" s="15">
        <f t="shared" si="4148"/>
        <v>0</v>
      </c>
      <c r="AY1047" s="17"/>
      <c r="AZ1047" s="15">
        <f t="shared" ref="AZ1047:BD1047" si="4149">AZ1046</f>
        <v>6000</v>
      </c>
      <c r="BA1047" s="15">
        <f t="shared" si="4149"/>
        <v>6000</v>
      </c>
      <c r="BB1047" s="15">
        <v>0</v>
      </c>
      <c r="BC1047" s="15">
        <f t="shared" si="4149"/>
        <v>0</v>
      </c>
      <c r="BD1047" s="15">
        <f t="shared" si="4149"/>
        <v>0</v>
      </c>
      <c r="BE1047" s="15">
        <f t="shared" ref="BE1047" si="4150">BE1046</f>
        <v>250</v>
      </c>
      <c r="BF1047" s="17"/>
      <c r="BG1047" s="15">
        <f t="shared" ref="BG1047:BH1047" si="4151">BG1046</f>
        <v>1000</v>
      </c>
      <c r="BH1047" s="15">
        <f t="shared" si="4151"/>
        <v>5000</v>
      </c>
      <c r="BI1047" s="17"/>
      <c r="BJ1047" s="22">
        <f>G1047/G1046</f>
        <v>1</v>
      </c>
      <c r="BK1047" s="65">
        <f t="shared" si="4144"/>
        <v>0</v>
      </c>
      <c r="BL1047" s="65">
        <f t="shared" si="4144"/>
        <v>0</v>
      </c>
      <c r="BM1047" s="6">
        <f t="shared" si="3984"/>
        <v>118.25000000000001</v>
      </c>
      <c r="BN1047" s="8">
        <f t="shared" si="3985"/>
        <v>149.0819326565707</v>
      </c>
      <c r="BO1047" s="12">
        <f t="shared" si="3972"/>
        <v>132.77401303206696</v>
      </c>
      <c r="BP1047" s="50">
        <f>(1-'#Constant'!$A$3)/($J1047*'#Constant'!$B$3/'#Constant'!$C$3^($D1047-1)+1)+'#Constant'!$A$3</f>
        <v>0.93162790697674425</v>
      </c>
      <c r="BQ1047" s="4">
        <f t="shared" si="3986"/>
        <v>149.0819326565707</v>
      </c>
      <c r="BR1047" s="50">
        <f>(1-'#Constant'!$A$3)/($K1047*'#Constant'!$B$3/'#Constant'!$C$3^($D1047-1)+1)+'#Constant'!$A$3</f>
        <v>0.93162790697674425</v>
      </c>
      <c r="BS1047" s="4">
        <f t="shared" si="3987"/>
        <v>149.0819326565707</v>
      </c>
      <c r="BT1047"/>
    </row>
    <row r="1048" spans="1:72" x14ac:dyDescent="0.3">
      <c r="A1048">
        <v>25002</v>
      </c>
      <c r="B1048" s="18" t="str">
        <f>VLOOKUP(CONCATENATE("CREATURE_NAME_",A1048),[1]Localization_Hero!$A:$E,2,FALSE)</f>
        <v>어둠에 지배 받는 사자</v>
      </c>
      <c r="C1048" t="s">
        <v>77</v>
      </c>
      <c r="D1048">
        <v>1</v>
      </c>
      <c r="E1048">
        <v>1</v>
      </c>
      <c r="F1048" s="18">
        <v>1</v>
      </c>
      <c r="G1048" s="10">
        <v>100</v>
      </c>
      <c r="H1048" s="10">
        <v>100</v>
      </c>
      <c r="I1048" s="10">
        <v>2500</v>
      </c>
      <c r="J1048" s="10">
        <v>25</v>
      </c>
      <c r="K1048" s="10">
        <v>25</v>
      </c>
      <c r="L1048" s="2"/>
      <c r="M1048" s="10">
        <v>100</v>
      </c>
      <c r="N1048" s="10">
        <v>0</v>
      </c>
      <c r="O1048" s="10">
        <v>0</v>
      </c>
      <c r="P1048" s="10">
        <v>100</v>
      </c>
      <c r="Q1048" s="10">
        <v>0</v>
      </c>
      <c r="R1048" s="10">
        <v>0</v>
      </c>
      <c r="S1048" s="10">
        <v>0</v>
      </c>
      <c r="T1048" s="10">
        <v>150</v>
      </c>
      <c r="U1048" s="10">
        <v>0</v>
      </c>
      <c r="V1048" s="10">
        <v>0</v>
      </c>
      <c r="W1048" s="2"/>
      <c r="X1048" s="10">
        <v>100</v>
      </c>
      <c r="Y1048" s="10">
        <v>0</v>
      </c>
      <c r="Z1048" s="10">
        <v>0</v>
      </c>
      <c r="AA1048" s="10">
        <v>100</v>
      </c>
      <c r="AB1048" s="10">
        <v>0</v>
      </c>
      <c r="AC1048" s="10">
        <v>0</v>
      </c>
      <c r="AD1048" s="10">
        <v>0</v>
      </c>
      <c r="AE1048" s="10">
        <v>150</v>
      </c>
      <c r="AF1048" s="10">
        <v>0</v>
      </c>
      <c r="AG1048" s="10">
        <v>0</v>
      </c>
      <c r="AH1048" s="10">
        <v>0</v>
      </c>
      <c r="AI1048" s="10">
        <v>0</v>
      </c>
      <c r="AJ1048" s="3"/>
      <c r="AK1048" s="10">
        <v>0</v>
      </c>
      <c r="AL1048" s="10">
        <v>0</v>
      </c>
      <c r="AM1048" s="3"/>
      <c r="AN1048" s="10">
        <v>0</v>
      </c>
      <c r="AO1048" s="10">
        <v>0</v>
      </c>
      <c r="AP1048" s="10">
        <v>0</v>
      </c>
      <c r="AQ1048" s="10">
        <v>0</v>
      </c>
      <c r="AR1048" s="10">
        <v>0</v>
      </c>
      <c r="AS1048" s="10">
        <v>0</v>
      </c>
      <c r="AT1048" s="10">
        <v>0</v>
      </c>
      <c r="AU1048" s="10">
        <v>0</v>
      </c>
      <c r="AV1048" s="10">
        <v>0</v>
      </c>
      <c r="AW1048" s="10">
        <v>0</v>
      </c>
      <c r="AX1048" s="10">
        <v>0</v>
      </c>
      <c r="AY1048" s="3"/>
      <c r="AZ1048" s="10">
        <v>6000</v>
      </c>
      <c r="BA1048" s="10">
        <v>6000</v>
      </c>
      <c r="BB1048" s="10">
        <v>0</v>
      </c>
      <c r="BC1048" s="10">
        <v>0</v>
      </c>
      <c r="BD1048" s="10">
        <v>0</v>
      </c>
      <c r="BE1048" s="10">
        <v>250</v>
      </c>
      <c r="BF1048" s="3"/>
      <c r="BG1048" s="10">
        <v>1000</v>
      </c>
      <c r="BH1048" s="10">
        <v>5000</v>
      </c>
      <c r="BI1048" s="3"/>
      <c r="BJ1048" s="21">
        <v>1</v>
      </c>
      <c r="BK1048" s="65">
        <v>0</v>
      </c>
      <c r="BL1048" s="65">
        <v>0</v>
      </c>
      <c r="BM1048" s="6">
        <f t="shared" si="3984"/>
        <v>118.25000000000001</v>
      </c>
      <c r="BN1048" s="8">
        <f t="shared" si="3985"/>
        <v>149.0819326565707</v>
      </c>
      <c r="BO1048" s="12">
        <f t="shared" si="3972"/>
        <v>132.77401303206696</v>
      </c>
      <c r="BP1048" s="50">
        <f>(1-'#Constant'!$A$3)/($J1048*'#Constant'!$B$3/'#Constant'!$C$3^($D1048-1)+1)+'#Constant'!$A$3</f>
        <v>0.93162790697674425</v>
      </c>
      <c r="BQ1048" s="4">
        <f t="shared" si="3986"/>
        <v>149.0819326565707</v>
      </c>
      <c r="BR1048" s="50">
        <f>(1-'#Constant'!$A$3)/($K1048*'#Constant'!$B$3/'#Constant'!$C$3^($D1048-1)+1)+'#Constant'!$A$3</f>
        <v>0.93162790697674425</v>
      </c>
      <c r="BS1048" s="4">
        <f t="shared" si="3987"/>
        <v>149.0819326565707</v>
      </c>
      <c r="BT1048">
        <f>BO1048/$BO$4*100</f>
        <v>100.91327609170268</v>
      </c>
    </row>
    <row r="1049" spans="1:72" s="13" customFormat="1" ht="17.25" thickBot="1" x14ac:dyDescent="0.35">
      <c r="B1049" s="20"/>
      <c r="D1049" s="14">
        <v>1</v>
      </c>
      <c r="E1049" s="14">
        <v>1</v>
      </c>
      <c r="F1049" s="19">
        <v>1</v>
      </c>
      <c r="G1049" s="15">
        <f t="shared" ref="G1049:H1049" si="4152">G1048</f>
        <v>100</v>
      </c>
      <c r="H1049" s="15">
        <f t="shared" si="4152"/>
        <v>100</v>
      </c>
      <c r="I1049" s="15">
        <v>2500</v>
      </c>
      <c r="J1049" s="15">
        <v>25</v>
      </c>
      <c r="K1049" s="15">
        <v>25</v>
      </c>
      <c r="L1049" s="16"/>
      <c r="M1049" s="15">
        <f t="shared" ref="M1049:V1049" si="4153">M1048</f>
        <v>100</v>
      </c>
      <c r="N1049" s="15">
        <f t="shared" si="4153"/>
        <v>0</v>
      </c>
      <c r="O1049" s="15">
        <f t="shared" si="4153"/>
        <v>0</v>
      </c>
      <c r="P1049" s="15">
        <v>100</v>
      </c>
      <c r="Q1049" s="15">
        <f t="shared" si="4153"/>
        <v>0</v>
      </c>
      <c r="R1049" s="15">
        <f t="shared" si="4153"/>
        <v>0</v>
      </c>
      <c r="S1049" s="15">
        <f t="shared" si="4153"/>
        <v>0</v>
      </c>
      <c r="T1049" s="15">
        <f t="shared" si="4153"/>
        <v>150</v>
      </c>
      <c r="U1049" s="15">
        <f t="shared" si="4153"/>
        <v>0</v>
      </c>
      <c r="V1049" s="15">
        <f t="shared" si="4153"/>
        <v>0</v>
      </c>
      <c r="W1049" s="16"/>
      <c r="X1049" s="15">
        <f t="shared" ref="X1049:AI1049" si="4154">X1048</f>
        <v>100</v>
      </c>
      <c r="Y1049" s="15">
        <f t="shared" si="4154"/>
        <v>0</v>
      </c>
      <c r="Z1049" s="15">
        <f t="shared" si="4154"/>
        <v>0</v>
      </c>
      <c r="AA1049" s="15">
        <v>100</v>
      </c>
      <c r="AB1049" s="15">
        <f t="shared" si="4154"/>
        <v>0</v>
      </c>
      <c r="AC1049" s="15">
        <f t="shared" si="4154"/>
        <v>0</v>
      </c>
      <c r="AD1049" s="15">
        <f t="shared" si="4154"/>
        <v>0</v>
      </c>
      <c r="AE1049" s="15">
        <f t="shared" si="4154"/>
        <v>150</v>
      </c>
      <c r="AF1049" s="15">
        <f t="shared" si="4154"/>
        <v>0</v>
      </c>
      <c r="AG1049" s="15">
        <f t="shared" si="4154"/>
        <v>0</v>
      </c>
      <c r="AH1049" s="15">
        <f t="shared" si="4154"/>
        <v>0</v>
      </c>
      <c r="AI1049" s="15">
        <f t="shared" si="4154"/>
        <v>0</v>
      </c>
      <c r="AJ1049" s="17"/>
      <c r="AK1049" s="15">
        <f>AK1048</f>
        <v>0</v>
      </c>
      <c r="AL1049" s="15">
        <f>AL1048</f>
        <v>0</v>
      </c>
      <c r="AM1049" s="17"/>
      <c r="AN1049" s="15">
        <f t="shared" ref="AN1049:AX1049" si="4155">AN1048</f>
        <v>0</v>
      </c>
      <c r="AO1049" s="15">
        <f t="shared" si="4155"/>
        <v>0</v>
      </c>
      <c r="AP1049" s="15">
        <f t="shared" si="4155"/>
        <v>0</v>
      </c>
      <c r="AQ1049" s="15">
        <f t="shared" si="4155"/>
        <v>0</v>
      </c>
      <c r="AR1049" s="15">
        <f t="shared" si="4155"/>
        <v>0</v>
      </c>
      <c r="AS1049" s="15">
        <f t="shared" si="4155"/>
        <v>0</v>
      </c>
      <c r="AT1049" s="15">
        <f t="shared" si="4155"/>
        <v>0</v>
      </c>
      <c r="AU1049" s="15">
        <f t="shared" si="4155"/>
        <v>0</v>
      </c>
      <c r="AV1049" s="15">
        <f t="shared" si="4155"/>
        <v>0</v>
      </c>
      <c r="AW1049" s="15">
        <f t="shared" si="4155"/>
        <v>0</v>
      </c>
      <c r="AX1049" s="15">
        <f t="shared" si="4155"/>
        <v>0</v>
      </c>
      <c r="AY1049" s="17"/>
      <c r="AZ1049" s="15">
        <f t="shared" ref="AZ1049:BD1049" si="4156">AZ1048</f>
        <v>6000</v>
      </c>
      <c r="BA1049" s="15">
        <f t="shared" si="4156"/>
        <v>6000</v>
      </c>
      <c r="BB1049" s="15">
        <v>0</v>
      </c>
      <c r="BC1049" s="15">
        <f t="shared" si="4156"/>
        <v>0</v>
      </c>
      <c r="BD1049" s="15">
        <f t="shared" si="4156"/>
        <v>0</v>
      </c>
      <c r="BE1049" s="15">
        <f t="shared" ref="BE1049" si="4157">BE1048</f>
        <v>250</v>
      </c>
      <c r="BF1049" s="17"/>
      <c r="BG1049" s="15">
        <f t="shared" ref="BG1049:BH1049" si="4158">BG1048</f>
        <v>1000</v>
      </c>
      <c r="BH1049" s="15">
        <f t="shared" si="4158"/>
        <v>5000</v>
      </c>
      <c r="BI1049" s="17"/>
      <c r="BJ1049" s="22">
        <f>G1049/G1048</f>
        <v>1</v>
      </c>
      <c r="BK1049" s="65">
        <f>BK1048</f>
        <v>0</v>
      </c>
      <c r="BL1049" s="65">
        <f>BL1048</f>
        <v>0</v>
      </c>
      <c r="BM1049" s="6">
        <f t="shared" si="3984"/>
        <v>118.25000000000001</v>
      </c>
      <c r="BN1049" s="8">
        <f t="shared" si="3985"/>
        <v>149.0819326565707</v>
      </c>
      <c r="BO1049" s="12">
        <f t="shared" si="3972"/>
        <v>132.77401303206696</v>
      </c>
      <c r="BP1049" s="50">
        <f>(1-'#Constant'!$A$3)/($J1049*'#Constant'!$B$3/'#Constant'!$C$3^($D1049-1)+1)+'#Constant'!$A$3</f>
        <v>0.93162790697674425</v>
      </c>
      <c r="BQ1049" s="4">
        <f t="shared" si="3986"/>
        <v>149.0819326565707</v>
      </c>
      <c r="BR1049" s="50">
        <f>(1-'#Constant'!$A$3)/($K1049*'#Constant'!$B$3/'#Constant'!$C$3^($D1049-1)+1)+'#Constant'!$A$3</f>
        <v>0.93162790697674425</v>
      </c>
      <c r="BS1049" s="4">
        <f t="shared" si="3987"/>
        <v>149.0819326565707</v>
      </c>
      <c r="BT1049"/>
    </row>
    <row r="1050" spans="1:72" x14ac:dyDescent="0.3">
      <c r="A1050">
        <v>25003</v>
      </c>
      <c r="B1050" s="18" t="str">
        <f>VLOOKUP(CONCATENATE("CREATURE_NAME_",A1050),[1]Localization_Hero!$A:$E,2,FALSE)</f>
        <v>설산 호랑이</v>
      </c>
      <c r="C1050" t="s">
        <v>77</v>
      </c>
      <c r="D1050">
        <v>1</v>
      </c>
      <c r="E1050">
        <v>1</v>
      </c>
      <c r="F1050" s="18">
        <v>1</v>
      </c>
      <c r="G1050" s="10">
        <v>100</v>
      </c>
      <c r="H1050" s="10">
        <v>100</v>
      </c>
      <c r="I1050" s="10">
        <v>2500</v>
      </c>
      <c r="J1050" s="10">
        <v>25</v>
      </c>
      <c r="K1050" s="10">
        <v>25</v>
      </c>
      <c r="L1050" s="2"/>
      <c r="M1050" s="10">
        <v>100</v>
      </c>
      <c r="N1050" s="10">
        <v>0</v>
      </c>
      <c r="O1050" s="10">
        <v>0</v>
      </c>
      <c r="P1050" s="10">
        <v>100</v>
      </c>
      <c r="Q1050" s="10">
        <v>0</v>
      </c>
      <c r="R1050" s="10">
        <v>0</v>
      </c>
      <c r="S1050" s="10">
        <v>0</v>
      </c>
      <c r="T1050" s="10">
        <v>150</v>
      </c>
      <c r="U1050" s="10">
        <v>0</v>
      </c>
      <c r="V1050" s="10">
        <v>0</v>
      </c>
      <c r="W1050" s="2"/>
      <c r="X1050" s="10">
        <v>100</v>
      </c>
      <c r="Y1050" s="10">
        <v>0</v>
      </c>
      <c r="Z1050" s="10">
        <v>0</v>
      </c>
      <c r="AA1050" s="10">
        <v>100</v>
      </c>
      <c r="AB1050" s="10">
        <v>0</v>
      </c>
      <c r="AC1050" s="10">
        <v>0</v>
      </c>
      <c r="AD1050" s="10">
        <v>0</v>
      </c>
      <c r="AE1050" s="10">
        <v>150</v>
      </c>
      <c r="AF1050" s="10">
        <v>0</v>
      </c>
      <c r="AG1050" s="10">
        <v>0</v>
      </c>
      <c r="AH1050" s="10">
        <v>0</v>
      </c>
      <c r="AI1050" s="10">
        <v>0</v>
      </c>
      <c r="AJ1050" s="3"/>
      <c r="AK1050" s="10">
        <v>0</v>
      </c>
      <c r="AL1050" s="10">
        <v>0</v>
      </c>
      <c r="AM1050" s="3"/>
      <c r="AN1050" s="10">
        <v>0</v>
      </c>
      <c r="AO1050" s="10">
        <v>0</v>
      </c>
      <c r="AP1050" s="10">
        <v>0</v>
      </c>
      <c r="AQ1050" s="10">
        <v>0</v>
      </c>
      <c r="AR1050" s="10">
        <v>0</v>
      </c>
      <c r="AS1050" s="10">
        <v>0</v>
      </c>
      <c r="AT1050" s="10">
        <v>0</v>
      </c>
      <c r="AU1050" s="10">
        <v>0</v>
      </c>
      <c r="AV1050" s="10">
        <v>0</v>
      </c>
      <c r="AW1050" s="10">
        <v>0</v>
      </c>
      <c r="AX1050" s="10">
        <v>0</v>
      </c>
      <c r="AY1050" s="3"/>
      <c r="AZ1050" s="10">
        <v>6000</v>
      </c>
      <c r="BA1050" s="10">
        <v>6000</v>
      </c>
      <c r="BB1050" s="10">
        <v>0</v>
      </c>
      <c r="BC1050" s="10">
        <v>0</v>
      </c>
      <c r="BD1050" s="10">
        <v>0</v>
      </c>
      <c r="BE1050" s="10">
        <v>250</v>
      </c>
      <c r="BF1050" s="3"/>
      <c r="BG1050" s="10">
        <v>1000</v>
      </c>
      <c r="BH1050" s="10">
        <v>5000</v>
      </c>
      <c r="BI1050" s="3"/>
      <c r="BJ1050" s="21">
        <v>1</v>
      </c>
      <c r="BK1050" s="65">
        <v>0</v>
      </c>
      <c r="BL1050" s="65">
        <v>0</v>
      </c>
      <c r="BM1050" s="6">
        <f t="shared" si="3984"/>
        <v>118.25000000000001</v>
      </c>
      <c r="BN1050" s="8">
        <f t="shared" si="3985"/>
        <v>149.0819326565707</v>
      </c>
      <c r="BO1050" s="12">
        <f t="shared" si="3972"/>
        <v>132.77401303206696</v>
      </c>
      <c r="BP1050" s="50">
        <f>(1-'#Constant'!$A$3)/($J1050*'#Constant'!$B$3/'#Constant'!$C$3^($D1050-1)+1)+'#Constant'!$A$3</f>
        <v>0.93162790697674425</v>
      </c>
      <c r="BQ1050" s="4">
        <f t="shared" si="3986"/>
        <v>149.0819326565707</v>
      </c>
      <c r="BR1050" s="50">
        <f>(1-'#Constant'!$A$3)/($K1050*'#Constant'!$B$3/'#Constant'!$C$3^($D1050-1)+1)+'#Constant'!$A$3</f>
        <v>0.93162790697674425</v>
      </c>
      <c r="BS1050" s="4">
        <f t="shared" si="3987"/>
        <v>149.0819326565707</v>
      </c>
      <c r="BT1050">
        <f>BO1050/$BO$4*100</f>
        <v>100.91327609170268</v>
      </c>
    </row>
    <row r="1051" spans="1:72" s="13" customFormat="1" ht="17.25" thickBot="1" x14ac:dyDescent="0.35">
      <c r="B1051" s="20"/>
      <c r="D1051" s="14">
        <v>1</v>
      </c>
      <c r="E1051" s="14">
        <v>1</v>
      </c>
      <c r="F1051" s="19">
        <v>1</v>
      </c>
      <c r="G1051" s="15">
        <f t="shared" ref="G1051:H1051" si="4159">G1050</f>
        <v>100</v>
      </c>
      <c r="H1051" s="15">
        <f t="shared" si="4159"/>
        <v>100</v>
      </c>
      <c r="I1051" s="15">
        <v>2500</v>
      </c>
      <c r="J1051" s="15">
        <v>25</v>
      </c>
      <c r="K1051" s="15">
        <v>25</v>
      </c>
      <c r="L1051" s="16"/>
      <c r="M1051" s="15">
        <f t="shared" ref="M1051:V1051" si="4160">M1050</f>
        <v>100</v>
      </c>
      <c r="N1051" s="15">
        <f t="shared" si="4160"/>
        <v>0</v>
      </c>
      <c r="O1051" s="15">
        <f t="shared" si="4160"/>
        <v>0</v>
      </c>
      <c r="P1051" s="15">
        <v>100</v>
      </c>
      <c r="Q1051" s="15">
        <f t="shared" si="4160"/>
        <v>0</v>
      </c>
      <c r="R1051" s="15">
        <f t="shared" si="4160"/>
        <v>0</v>
      </c>
      <c r="S1051" s="15">
        <f t="shared" si="4160"/>
        <v>0</v>
      </c>
      <c r="T1051" s="15">
        <f t="shared" si="4160"/>
        <v>150</v>
      </c>
      <c r="U1051" s="15">
        <f t="shared" si="4160"/>
        <v>0</v>
      </c>
      <c r="V1051" s="15">
        <f t="shared" si="4160"/>
        <v>0</v>
      </c>
      <c r="W1051" s="16"/>
      <c r="X1051" s="15">
        <f t="shared" ref="X1051:AI1051" si="4161">X1050</f>
        <v>100</v>
      </c>
      <c r="Y1051" s="15">
        <f t="shared" si="4161"/>
        <v>0</v>
      </c>
      <c r="Z1051" s="15">
        <f t="shared" si="4161"/>
        <v>0</v>
      </c>
      <c r="AA1051" s="15">
        <v>100</v>
      </c>
      <c r="AB1051" s="15">
        <f t="shared" si="4161"/>
        <v>0</v>
      </c>
      <c r="AC1051" s="15">
        <f t="shared" si="4161"/>
        <v>0</v>
      </c>
      <c r="AD1051" s="15">
        <f t="shared" si="4161"/>
        <v>0</v>
      </c>
      <c r="AE1051" s="15">
        <f t="shared" si="4161"/>
        <v>150</v>
      </c>
      <c r="AF1051" s="15">
        <f t="shared" si="4161"/>
        <v>0</v>
      </c>
      <c r="AG1051" s="15">
        <f t="shared" si="4161"/>
        <v>0</v>
      </c>
      <c r="AH1051" s="15">
        <f t="shared" si="4161"/>
        <v>0</v>
      </c>
      <c r="AI1051" s="15">
        <f t="shared" si="4161"/>
        <v>0</v>
      </c>
      <c r="AJ1051" s="17"/>
      <c r="AK1051" s="15">
        <f>AK1050</f>
        <v>0</v>
      </c>
      <c r="AL1051" s="15">
        <f>AL1050</f>
        <v>0</v>
      </c>
      <c r="AM1051" s="17"/>
      <c r="AN1051" s="15">
        <f t="shared" ref="AN1051:AX1051" si="4162">AN1050</f>
        <v>0</v>
      </c>
      <c r="AO1051" s="15">
        <f t="shared" si="4162"/>
        <v>0</v>
      </c>
      <c r="AP1051" s="15">
        <f t="shared" si="4162"/>
        <v>0</v>
      </c>
      <c r="AQ1051" s="15">
        <f t="shared" si="4162"/>
        <v>0</v>
      </c>
      <c r="AR1051" s="15">
        <f t="shared" si="4162"/>
        <v>0</v>
      </c>
      <c r="AS1051" s="15">
        <f t="shared" si="4162"/>
        <v>0</v>
      </c>
      <c r="AT1051" s="15">
        <f t="shared" si="4162"/>
        <v>0</v>
      </c>
      <c r="AU1051" s="15">
        <f t="shared" si="4162"/>
        <v>0</v>
      </c>
      <c r="AV1051" s="15">
        <f t="shared" si="4162"/>
        <v>0</v>
      </c>
      <c r="AW1051" s="15">
        <f t="shared" si="4162"/>
        <v>0</v>
      </c>
      <c r="AX1051" s="15">
        <f t="shared" si="4162"/>
        <v>0</v>
      </c>
      <c r="AY1051" s="17"/>
      <c r="AZ1051" s="15">
        <f t="shared" ref="AZ1051:BD1051" si="4163">AZ1050</f>
        <v>6000</v>
      </c>
      <c r="BA1051" s="15">
        <f t="shared" si="4163"/>
        <v>6000</v>
      </c>
      <c r="BB1051" s="15">
        <v>0</v>
      </c>
      <c r="BC1051" s="15">
        <f t="shared" si="4163"/>
        <v>0</v>
      </c>
      <c r="BD1051" s="15">
        <f t="shared" si="4163"/>
        <v>0</v>
      </c>
      <c r="BE1051" s="15">
        <f t="shared" ref="BE1051:BE1053" si="4164">BE1050</f>
        <v>250</v>
      </c>
      <c r="BF1051" s="17"/>
      <c r="BG1051" s="15">
        <f t="shared" ref="BG1051:BH1051" si="4165">BG1050</f>
        <v>1000</v>
      </c>
      <c r="BH1051" s="15">
        <f t="shared" si="4165"/>
        <v>5000</v>
      </c>
      <c r="BI1051" s="17"/>
      <c r="BJ1051" s="22">
        <f>G1051/G1050</f>
        <v>1</v>
      </c>
      <c r="BK1051" s="65">
        <f t="shared" ref="BK1051:BL1051" si="4166">BK1050</f>
        <v>0</v>
      </c>
      <c r="BL1051" s="65">
        <f t="shared" si="4166"/>
        <v>0</v>
      </c>
      <c r="BM1051" s="6">
        <f t="shared" si="3984"/>
        <v>118.25000000000001</v>
      </c>
      <c r="BN1051" s="8">
        <f t="shared" si="3985"/>
        <v>149.0819326565707</v>
      </c>
      <c r="BO1051" s="12">
        <f t="shared" si="3972"/>
        <v>132.77401303206696</v>
      </c>
      <c r="BP1051" s="50">
        <f>(1-'#Constant'!$A$3)/($J1051*'#Constant'!$B$3/'#Constant'!$C$3^($D1051-1)+1)+'#Constant'!$A$3</f>
        <v>0.93162790697674425</v>
      </c>
      <c r="BQ1051" s="4">
        <f t="shared" si="3986"/>
        <v>149.0819326565707</v>
      </c>
      <c r="BR1051" s="50">
        <f>(1-'#Constant'!$A$3)/($K1051*'#Constant'!$B$3/'#Constant'!$C$3^($D1051-1)+1)+'#Constant'!$A$3</f>
        <v>0.93162790697674425</v>
      </c>
      <c r="BS1051" s="4">
        <f t="shared" si="3987"/>
        <v>149.0819326565707</v>
      </c>
      <c r="BT1051"/>
    </row>
    <row r="1052" spans="1:72" x14ac:dyDescent="0.3">
      <c r="A1052" s="66">
        <v>25005</v>
      </c>
      <c r="B1052" s="67" t="str">
        <f>VLOOKUP(CONCATENATE("CREATURE_NAME_",A1052),[1]Localization_Hero!$A:$E,2,FALSE)</f>
        <v>크리스마스 호랑이</v>
      </c>
      <c r="C1052" s="66" t="s">
        <v>77</v>
      </c>
      <c r="D1052">
        <v>1</v>
      </c>
      <c r="E1052">
        <v>1</v>
      </c>
      <c r="F1052" s="18">
        <v>1</v>
      </c>
      <c r="G1052" s="10">
        <v>100</v>
      </c>
      <c r="H1052" s="10">
        <v>100</v>
      </c>
      <c r="I1052" s="10">
        <v>2500</v>
      </c>
      <c r="J1052" s="10">
        <v>25</v>
      </c>
      <c r="K1052" s="10">
        <v>25</v>
      </c>
      <c r="L1052" s="2"/>
      <c r="M1052" s="10">
        <v>100</v>
      </c>
      <c r="N1052" s="10">
        <v>0</v>
      </c>
      <c r="O1052" s="10">
        <v>0</v>
      </c>
      <c r="P1052" s="10">
        <v>100</v>
      </c>
      <c r="Q1052" s="10">
        <v>0</v>
      </c>
      <c r="R1052" s="10">
        <v>0</v>
      </c>
      <c r="S1052" s="10">
        <v>0</v>
      </c>
      <c r="T1052" s="10">
        <v>150</v>
      </c>
      <c r="U1052" s="10">
        <v>0</v>
      </c>
      <c r="V1052" s="10">
        <v>0</v>
      </c>
      <c r="W1052" s="2"/>
      <c r="X1052" s="10">
        <v>100</v>
      </c>
      <c r="Y1052" s="10">
        <v>0</v>
      </c>
      <c r="Z1052" s="10">
        <v>0</v>
      </c>
      <c r="AA1052" s="10">
        <v>100</v>
      </c>
      <c r="AB1052" s="10">
        <v>0</v>
      </c>
      <c r="AC1052" s="10">
        <v>0</v>
      </c>
      <c r="AD1052" s="10">
        <v>0</v>
      </c>
      <c r="AE1052" s="10">
        <v>150</v>
      </c>
      <c r="AF1052" s="10">
        <v>0</v>
      </c>
      <c r="AG1052" s="10">
        <v>0</v>
      </c>
      <c r="AH1052" s="10">
        <v>0</v>
      </c>
      <c r="AI1052" s="10">
        <v>0</v>
      </c>
      <c r="AJ1052" s="3"/>
      <c r="AK1052" s="10">
        <v>0</v>
      </c>
      <c r="AL1052" s="10">
        <v>0</v>
      </c>
      <c r="AM1052" s="3"/>
      <c r="AN1052" s="10">
        <v>0</v>
      </c>
      <c r="AO1052" s="10">
        <v>0</v>
      </c>
      <c r="AP1052" s="10">
        <v>0</v>
      </c>
      <c r="AQ1052" s="10">
        <v>0</v>
      </c>
      <c r="AR1052" s="10">
        <v>0</v>
      </c>
      <c r="AS1052" s="10">
        <v>0</v>
      </c>
      <c r="AT1052" s="10">
        <v>0</v>
      </c>
      <c r="AU1052" s="10">
        <v>0</v>
      </c>
      <c r="AV1052" s="10">
        <v>0</v>
      </c>
      <c r="AW1052" s="10">
        <v>0</v>
      </c>
      <c r="AX1052" s="10">
        <v>0</v>
      </c>
      <c r="AY1052" s="3"/>
      <c r="AZ1052" s="10">
        <v>6000</v>
      </c>
      <c r="BA1052" s="10">
        <v>6000</v>
      </c>
      <c r="BB1052" s="10">
        <v>0</v>
      </c>
      <c r="BC1052" s="10">
        <v>0</v>
      </c>
      <c r="BD1052" s="10">
        <v>0</v>
      </c>
      <c r="BE1052" s="10">
        <v>250</v>
      </c>
      <c r="BF1052" s="3"/>
      <c r="BG1052" s="10">
        <v>1000</v>
      </c>
      <c r="BH1052" s="10">
        <v>5000</v>
      </c>
      <c r="BI1052" s="3"/>
      <c r="BJ1052" s="21">
        <v>1</v>
      </c>
      <c r="BK1052" s="65">
        <v>0</v>
      </c>
      <c r="BL1052" s="65">
        <v>0</v>
      </c>
      <c r="BM1052" s="6">
        <f t="shared" ref="BM1052:BM1053" si="4167">MAX(G1052*(1+M1052/1000*(1+O1052/1000))*(1+0.5*T1052/1000)*(1+0.25*S1052/1000),(H1052*(1+X1052/1000*(1+Z1052/1000))*(1+0.5*AE1052/1000)*(1+0.25*AD1052/1000)))*BG1052/1000</f>
        <v>118.25000000000001</v>
      </c>
      <c r="BN1052" s="8">
        <f t="shared" ref="BN1052:BN1053" si="4168">(BQ1052+BS1052)/2*(1+AI1052/2000)*(1+AH1052/2000)*(1+AN1052/2000)*(1+AK1052/2000)</f>
        <v>149.0819326565707</v>
      </c>
      <c r="BO1052" s="12">
        <f t="shared" ref="BO1052:BO1053" si="4169">SQRT(BM1052*BN1052)</f>
        <v>132.77401303206696</v>
      </c>
      <c r="BP1052" s="50">
        <f>(1-'#Constant'!$A$3)/($J1052*'#Constant'!$B$3/'#Constant'!$C$3^($D1052-1)+1)+'#Constant'!$A$3</f>
        <v>0.93162790697674425</v>
      </c>
      <c r="BQ1052" s="4">
        <f t="shared" ref="BQ1052:BQ1053" si="4170">I1052/(BP1052*(1-Q1052/1000*(0.5+R1052/1000))*(1-P1052/1000)*(1-V1052/1000)*(1+U1052/1000))/20</f>
        <v>149.0819326565707</v>
      </c>
      <c r="BR1052" s="50">
        <f>(1-'#Constant'!$A$3)/($K1052*'#Constant'!$B$3/'#Constant'!$C$3^($D1052-1)+1)+'#Constant'!$A$3</f>
        <v>0.93162790697674425</v>
      </c>
      <c r="BS1052" s="4">
        <f t="shared" ref="BS1052:BS1053" si="4171">I1052/(BR1052*(1-AB1052/1000*(0.5+AC1052/1000))*(1-AA1052/1000)*(1-AG1052/1000)*(1+AF1052/1000))/20</f>
        <v>149.0819326565707</v>
      </c>
      <c r="BT1052">
        <f>BO1052/$BO$4*100</f>
        <v>100.91327609170268</v>
      </c>
    </row>
    <row r="1053" spans="1:72" s="13" customFormat="1" ht="17.25" thickBot="1" x14ac:dyDescent="0.35">
      <c r="A1053" s="68"/>
      <c r="B1053" s="69"/>
      <c r="C1053" s="68"/>
      <c r="D1053" s="14">
        <v>1</v>
      </c>
      <c r="E1053" s="14">
        <v>1</v>
      </c>
      <c r="F1053" s="19">
        <v>1</v>
      </c>
      <c r="G1053" s="15">
        <f t="shared" ref="G1053:H1053" si="4172">G1052</f>
        <v>100</v>
      </c>
      <c r="H1053" s="15">
        <f t="shared" si="4172"/>
        <v>100</v>
      </c>
      <c r="I1053" s="15">
        <v>2500</v>
      </c>
      <c r="J1053" s="15">
        <v>25</v>
      </c>
      <c r="K1053" s="15">
        <v>25</v>
      </c>
      <c r="L1053" s="16"/>
      <c r="M1053" s="15">
        <f t="shared" ref="M1053:O1053" si="4173">M1052</f>
        <v>100</v>
      </c>
      <c r="N1053" s="15">
        <f t="shared" si="4173"/>
        <v>0</v>
      </c>
      <c r="O1053" s="15">
        <f t="shared" si="4173"/>
        <v>0</v>
      </c>
      <c r="P1053" s="15">
        <v>100</v>
      </c>
      <c r="Q1053" s="15">
        <f t="shared" ref="Q1053:V1053" si="4174">Q1052</f>
        <v>0</v>
      </c>
      <c r="R1053" s="15">
        <f t="shared" si="4174"/>
        <v>0</v>
      </c>
      <c r="S1053" s="15">
        <f t="shared" si="4174"/>
        <v>0</v>
      </c>
      <c r="T1053" s="15">
        <f t="shared" si="4174"/>
        <v>150</v>
      </c>
      <c r="U1053" s="15">
        <f t="shared" si="4174"/>
        <v>0</v>
      </c>
      <c r="V1053" s="15">
        <f t="shared" si="4174"/>
        <v>0</v>
      </c>
      <c r="W1053" s="16"/>
      <c r="X1053" s="15">
        <f t="shared" ref="X1053:Z1053" si="4175">X1052</f>
        <v>100</v>
      </c>
      <c r="Y1053" s="15">
        <f t="shared" si="4175"/>
        <v>0</v>
      </c>
      <c r="Z1053" s="15">
        <f t="shared" si="4175"/>
        <v>0</v>
      </c>
      <c r="AA1053" s="15">
        <v>100</v>
      </c>
      <c r="AB1053" s="15">
        <f t="shared" ref="AB1053:AI1053" si="4176">AB1052</f>
        <v>0</v>
      </c>
      <c r="AC1053" s="15">
        <f t="shared" si="4176"/>
        <v>0</v>
      </c>
      <c r="AD1053" s="15">
        <f t="shared" si="4176"/>
        <v>0</v>
      </c>
      <c r="AE1053" s="15">
        <f t="shared" si="4176"/>
        <v>150</v>
      </c>
      <c r="AF1053" s="15">
        <f t="shared" si="4176"/>
        <v>0</v>
      </c>
      <c r="AG1053" s="15">
        <f t="shared" si="4176"/>
        <v>0</v>
      </c>
      <c r="AH1053" s="15">
        <f t="shared" si="4176"/>
        <v>0</v>
      </c>
      <c r="AI1053" s="15">
        <f t="shared" si="4176"/>
        <v>0</v>
      </c>
      <c r="AJ1053" s="17"/>
      <c r="AK1053" s="15">
        <f>AK1052</f>
        <v>0</v>
      </c>
      <c r="AL1053" s="15">
        <f>AL1052</f>
        <v>0</v>
      </c>
      <c r="AM1053" s="17"/>
      <c r="AN1053" s="15">
        <f t="shared" ref="AN1053:AX1053" si="4177">AN1052</f>
        <v>0</v>
      </c>
      <c r="AO1053" s="15">
        <f t="shared" si="4177"/>
        <v>0</v>
      </c>
      <c r="AP1053" s="15">
        <f t="shared" si="4177"/>
        <v>0</v>
      </c>
      <c r="AQ1053" s="15">
        <f t="shared" si="4177"/>
        <v>0</v>
      </c>
      <c r="AR1053" s="15">
        <f t="shared" si="4177"/>
        <v>0</v>
      </c>
      <c r="AS1053" s="15">
        <f t="shared" si="4177"/>
        <v>0</v>
      </c>
      <c r="AT1053" s="15">
        <f t="shared" si="4177"/>
        <v>0</v>
      </c>
      <c r="AU1053" s="15">
        <f t="shared" si="4177"/>
        <v>0</v>
      </c>
      <c r="AV1053" s="15">
        <f t="shared" si="4177"/>
        <v>0</v>
      </c>
      <c r="AW1053" s="15">
        <f t="shared" si="4177"/>
        <v>0</v>
      </c>
      <c r="AX1053" s="15">
        <f t="shared" si="4177"/>
        <v>0</v>
      </c>
      <c r="AY1053" s="17"/>
      <c r="AZ1053" s="15">
        <f t="shared" ref="AZ1053:BA1053" si="4178">AZ1052</f>
        <v>6000</v>
      </c>
      <c r="BA1053" s="15">
        <f t="shared" si="4178"/>
        <v>6000</v>
      </c>
      <c r="BB1053" s="15">
        <v>0</v>
      </c>
      <c r="BC1053" s="15">
        <f t="shared" ref="BC1053:BD1053" si="4179">BC1052</f>
        <v>0</v>
      </c>
      <c r="BD1053" s="15">
        <f t="shared" si="4179"/>
        <v>0</v>
      </c>
      <c r="BE1053" s="15">
        <f t="shared" si="4164"/>
        <v>250</v>
      </c>
      <c r="BF1053" s="17"/>
      <c r="BG1053" s="15">
        <f t="shared" ref="BG1053:BH1053" si="4180">BG1052</f>
        <v>1000</v>
      </c>
      <c r="BH1053" s="15">
        <f t="shared" si="4180"/>
        <v>5000</v>
      </c>
      <c r="BI1053" s="17"/>
      <c r="BJ1053" s="22">
        <f>G1053/G1052</f>
        <v>1</v>
      </c>
      <c r="BK1053" s="65">
        <f t="shared" ref="BK1053:BL1053" si="4181">BK1052</f>
        <v>0</v>
      </c>
      <c r="BL1053" s="65">
        <f t="shared" si="4181"/>
        <v>0</v>
      </c>
      <c r="BM1053" s="6">
        <f t="shared" si="4167"/>
        <v>118.25000000000001</v>
      </c>
      <c r="BN1053" s="8">
        <f t="shared" si="4168"/>
        <v>149.0819326565707</v>
      </c>
      <c r="BO1053" s="12">
        <f t="shared" si="4169"/>
        <v>132.77401303206696</v>
      </c>
      <c r="BP1053" s="50">
        <f>(1-'#Constant'!$A$3)/($J1053*'#Constant'!$B$3/'#Constant'!$C$3^($D1053-1)+1)+'#Constant'!$A$3</f>
        <v>0.93162790697674425</v>
      </c>
      <c r="BQ1053" s="4">
        <f t="shared" si="4170"/>
        <v>149.0819326565707</v>
      </c>
      <c r="BR1053" s="50">
        <f>(1-'#Constant'!$A$3)/($K1053*'#Constant'!$B$3/'#Constant'!$C$3^($D1053-1)+1)+'#Constant'!$A$3</f>
        <v>0.93162790697674425</v>
      </c>
      <c r="BS1053" s="4">
        <f t="shared" si="4171"/>
        <v>149.0819326565707</v>
      </c>
      <c r="BT1053"/>
    </row>
    <row r="1054" spans="1:72" x14ac:dyDescent="0.3">
      <c r="A1054">
        <v>26001</v>
      </c>
      <c r="B1054" s="18" t="str">
        <f>VLOOKUP(CONCATENATE("CREATURE_NAME_",A1054),[1]Localization_Hero!$A:$E,2,FALSE)</f>
        <v>화염 해츨링</v>
      </c>
      <c r="C1054" t="s">
        <v>77</v>
      </c>
      <c r="D1054">
        <v>1</v>
      </c>
      <c r="E1054">
        <v>1</v>
      </c>
      <c r="F1054" s="18">
        <v>1</v>
      </c>
      <c r="G1054" s="10">
        <v>100</v>
      </c>
      <c r="H1054" s="10">
        <v>100</v>
      </c>
      <c r="I1054" s="10">
        <v>2500</v>
      </c>
      <c r="J1054" s="10">
        <v>25</v>
      </c>
      <c r="K1054" s="10">
        <v>25</v>
      </c>
      <c r="L1054" s="2"/>
      <c r="M1054" s="10">
        <v>100</v>
      </c>
      <c r="N1054" s="10">
        <v>0</v>
      </c>
      <c r="O1054" s="10">
        <v>0</v>
      </c>
      <c r="P1054" s="10">
        <v>100</v>
      </c>
      <c r="Q1054" s="10">
        <v>0</v>
      </c>
      <c r="R1054" s="10">
        <v>0</v>
      </c>
      <c r="S1054" s="10">
        <v>0</v>
      </c>
      <c r="T1054" s="10">
        <v>150</v>
      </c>
      <c r="U1054" s="10">
        <v>0</v>
      </c>
      <c r="V1054" s="10">
        <v>0</v>
      </c>
      <c r="W1054" s="2"/>
      <c r="X1054" s="10">
        <v>100</v>
      </c>
      <c r="Y1054" s="10">
        <v>0</v>
      </c>
      <c r="Z1054" s="10">
        <v>0</v>
      </c>
      <c r="AA1054" s="10">
        <v>100</v>
      </c>
      <c r="AB1054" s="10">
        <v>0</v>
      </c>
      <c r="AC1054" s="10">
        <v>0</v>
      </c>
      <c r="AD1054" s="10">
        <v>0</v>
      </c>
      <c r="AE1054" s="10">
        <v>150</v>
      </c>
      <c r="AF1054" s="10">
        <v>0</v>
      </c>
      <c r="AG1054" s="10">
        <v>0</v>
      </c>
      <c r="AH1054" s="10">
        <v>0</v>
      </c>
      <c r="AI1054" s="10">
        <v>0</v>
      </c>
      <c r="AJ1054" s="3"/>
      <c r="AK1054" s="10">
        <v>0</v>
      </c>
      <c r="AL1054" s="10">
        <v>0</v>
      </c>
      <c r="AM1054" s="3"/>
      <c r="AN1054" s="10">
        <v>0</v>
      </c>
      <c r="AO1054" s="10">
        <v>0</v>
      </c>
      <c r="AP1054" s="10">
        <v>0</v>
      </c>
      <c r="AQ1054" s="10">
        <v>0</v>
      </c>
      <c r="AR1054" s="10">
        <v>0</v>
      </c>
      <c r="AS1054" s="10">
        <v>0</v>
      </c>
      <c r="AT1054" s="10">
        <v>0</v>
      </c>
      <c r="AU1054" s="10">
        <v>0</v>
      </c>
      <c r="AV1054" s="10">
        <v>0</v>
      </c>
      <c r="AW1054" s="10">
        <v>0</v>
      </c>
      <c r="AX1054" s="10">
        <v>0</v>
      </c>
      <c r="AY1054" s="3"/>
      <c r="AZ1054" s="10">
        <v>6000</v>
      </c>
      <c r="BA1054" s="10">
        <v>6000</v>
      </c>
      <c r="BB1054" s="10">
        <v>0</v>
      </c>
      <c r="BC1054" s="10">
        <v>0</v>
      </c>
      <c r="BD1054" s="10">
        <v>0</v>
      </c>
      <c r="BE1054" s="10">
        <v>250</v>
      </c>
      <c r="BF1054" s="3"/>
      <c r="BG1054" s="10">
        <v>1000</v>
      </c>
      <c r="BH1054" s="10">
        <v>5000</v>
      </c>
      <c r="BI1054" s="3"/>
      <c r="BJ1054" s="21">
        <v>1</v>
      </c>
      <c r="BK1054" s="65">
        <v>0</v>
      </c>
      <c r="BL1054" s="65">
        <v>0</v>
      </c>
      <c r="BM1054" s="6">
        <f t="shared" si="3984"/>
        <v>118.25000000000001</v>
      </c>
      <c r="BN1054" s="8">
        <f t="shared" si="3985"/>
        <v>149.0819326565707</v>
      </c>
      <c r="BO1054" s="12">
        <f t="shared" si="3972"/>
        <v>132.77401303206696</v>
      </c>
      <c r="BP1054" s="50">
        <f>(1-'#Constant'!$A$3)/($J1054*'#Constant'!$B$3/'#Constant'!$C$3^($D1054-1)+1)+'#Constant'!$A$3</f>
        <v>0.93162790697674425</v>
      </c>
      <c r="BQ1054" s="4">
        <f t="shared" si="3986"/>
        <v>149.0819326565707</v>
      </c>
      <c r="BR1054" s="50">
        <f>(1-'#Constant'!$A$3)/($K1054*'#Constant'!$B$3/'#Constant'!$C$3^($D1054-1)+1)+'#Constant'!$A$3</f>
        <v>0.93162790697674425</v>
      </c>
      <c r="BS1054" s="4">
        <f t="shared" si="3987"/>
        <v>149.0819326565707</v>
      </c>
      <c r="BT1054">
        <f>BO1054/$BO$4*100</f>
        <v>100.91327609170268</v>
      </c>
    </row>
    <row r="1055" spans="1:72" s="13" customFormat="1" ht="17.25" thickBot="1" x14ac:dyDescent="0.35">
      <c r="B1055" s="20"/>
      <c r="D1055" s="14">
        <v>1</v>
      </c>
      <c r="E1055" s="14">
        <v>1</v>
      </c>
      <c r="F1055" s="19">
        <v>1</v>
      </c>
      <c r="G1055" s="15">
        <f t="shared" ref="G1055:H1055" si="4182">G1054</f>
        <v>100</v>
      </c>
      <c r="H1055" s="15">
        <f t="shared" si="4182"/>
        <v>100</v>
      </c>
      <c r="I1055" s="15">
        <v>2500</v>
      </c>
      <c r="J1055" s="15">
        <v>25</v>
      </c>
      <c r="K1055" s="15">
        <v>25</v>
      </c>
      <c r="L1055" s="16"/>
      <c r="M1055" s="15">
        <f t="shared" ref="M1055:V1055" si="4183">M1054</f>
        <v>100</v>
      </c>
      <c r="N1055" s="15">
        <f t="shared" si="4183"/>
        <v>0</v>
      </c>
      <c r="O1055" s="15">
        <f t="shared" si="4183"/>
        <v>0</v>
      </c>
      <c r="P1055" s="15">
        <v>100</v>
      </c>
      <c r="Q1055" s="15">
        <f t="shared" si="4183"/>
        <v>0</v>
      </c>
      <c r="R1055" s="15">
        <f t="shared" si="4183"/>
        <v>0</v>
      </c>
      <c r="S1055" s="15">
        <f t="shared" si="4183"/>
        <v>0</v>
      </c>
      <c r="T1055" s="15">
        <f t="shared" si="4183"/>
        <v>150</v>
      </c>
      <c r="U1055" s="15">
        <f t="shared" si="4183"/>
        <v>0</v>
      </c>
      <c r="V1055" s="15">
        <f t="shared" si="4183"/>
        <v>0</v>
      </c>
      <c r="W1055" s="16"/>
      <c r="X1055" s="15">
        <f t="shared" ref="X1055:AI1055" si="4184">X1054</f>
        <v>100</v>
      </c>
      <c r="Y1055" s="15">
        <f t="shared" si="4184"/>
        <v>0</v>
      </c>
      <c r="Z1055" s="15">
        <f t="shared" si="4184"/>
        <v>0</v>
      </c>
      <c r="AA1055" s="15">
        <v>100</v>
      </c>
      <c r="AB1055" s="15">
        <f t="shared" si="4184"/>
        <v>0</v>
      </c>
      <c r="AC1055" s="15">
        <f t="shared" si="4184"/>
        <v>0</v>
      </c>
      <c r="AD1055" s="15">
        <f t="shared" si="4184"/>
        <v>0</v>
      </c>
      <c r="AE1055" s="15">
        <f t="shared" si="4184"/>
        <v>150</v>
      </c>
      <c r="AF1055" s="15">
        <f t="shared" si="4184"/>
        <v>0</v>
      </c>
      <c r="AG1055" s="15">
        <f t="shared" si="4184"/>
        <v>0</v>
      </c>
      <c r="AH1055" s="15">
        <f t="shared" si="4184"/>
        <v>0</v>
      </c>
      <c r="AI1055" s="15">
        <f t="shared" si="4184"/>
        <v>0</v>
      </c>
      <c r="AJ1055" s="17"/>
      <c r="AK1055" s="15">
        <f>AK1054</f>
        <v>0</v>
      </c>
      <c r="AL1055" s="15">
        <f>AL1054</f>
        <v>0</v>
      </c>
      <c r="AM1055" s="17"/>
      <c r="AN1055" s="15">
        <f t="shared" ref="AN1055:AX1055" si="4185">AN1054</f>
        <v>0</v>
      </c>
      <c r="AO1055" s="15">
        <f t="shared" si="4185"/>
        <v>0</v>
      </c>
      <c r="AP1055" s="15">
        <f t="shared" si="4185"/>
        <v>0</v>
      </c>
      <c r="AQ1055" s="15">
        <f t="shared" si="4185"/>
        <v>0</v>
      </c>
      <c r="AR1055" s="15">
        <f t="shared" si="4185"/>
        <v>0</v>
      </c>
      <c r="AS1055" s="15">
        <f t="shared" si="4185"/>
        <v>0</v>
      </c>
      <c r="AT1055" s="15">
        <f t="shared" si="4185"/>
        <v>0</v>
      </c>
      <c r="AU1055" s="15">
        <f t="shared" si="4185"/>
        <v>0</v>
      </c>
      <c r="AV1055" s="15">
        <f t="shared" si="4185"/>
        <v>0</v>
      </c>
      <c r="AW1055" s="15">
        <f t="shared" si="4185"/>
        <v>0</v>
      </c>
      <c r="AX1055" s="15">
        <f t="shared" si="4185"/>
        <v>0</v>
      </c>
      <c r="AY1055" s="17"/>
      <c r="AZ1055" s="15">
        <f t="shared" ref="AZ1055:BE1055" si="4186">AZ1054</f>
        <v>6000</v>
      </c>
      <c r="BA1055" s="15">
        <f t="shared" si="4186"/>
        <v>6000</v>
      </c>
      <c r="BB1055" s="15">
        <v>0</v>
      </c>
      <c r="BC1055" s="15">
        <f t="shared" si="4186"/>
        <v>0</v>
      </c>
      <c r="BD1055" s="15">
        <f t="shared" si="4186"/>
        <v>0</v>
      </c>
      <c r="BE1055" s="15">
        <f t="shared" si="4186"/>
        <v>250</v>
      </c>
      <c r="BF1055" s="17"/>
      <c r="BG1055" s="15">
        <f t="shared" ref="BG1055:BH1055" si="4187">BG1054</f>
        <v>1000</v>
      </c>
      <c r="BH1055" s="15">
        <f t="shared" si="4187"/>
        <v>5000</v>
      </c>
      <c r="BI1055" s="17"/>
      <c r="BJ1055" s="22">
        <f>G1055/G1054</f>
        <v>1</v>
      </c>
      <c r="BK1055" s="65">
        <f t="shared" ref="BK1055:BL1055" si="4188">BK1054</f>
        <v>0</v>
      </c>
      <c r="BL1055" s="65">
        <f t="shared" si="4188"/>
        <v>0</v>
      </c>
      <c r="BM1055" s="6">
        <f t="shared" si="3984"/>
        <v>118.25000000000001</v>
      </c>
      <c r="BN1055" s="8">
        <f t="shared" si="3985"/>
        <v>149.0819326565707</v>
      </c>
      <c r="BO1055" s="12">
        <f t="shared" si="3972"/>
        <v>132.77401303206696</v>
      </c>
      <c r="BP1055" s="50">
        <f>(1-'#Constant'!$A$3)/($J1055*'#Constant'!$B$3/'#Constant'!$C$3^($D1055-1)+1)+'#Constant'!$A$3</f>
        <v>0.93162790697674425</v>
      </c>
      <c r="BQ1055" s="4">
        <f t="shared" si="3986"/>
        <v>149.0819326565707</v>
      </c>
      <c r="BR1055" s="50">
        <f>(1-'#Constant'!$A$3)/($K1055*'#Constant'!$B$3/'#Constant'!$C$3^($D1055-1)+1)+'#Constant'!$A$3</f>
        <v>0.93162790697674425</v>
      </c>
      <c r="BS1055" s="4">
        <f t="shared" si="3987"/>
        <v>149.0819326565707</v>
      </c>
      <c r="BT1055"/>
    </row>
    <row r="1056" spans="1:72" x14ac:dyDescent="0.3">
      <c r="A1056">
        <v>26002</v>
      </c>
      <c r="B1056" s="18" t="str">
        <f>VLOOKUP(CONCATENATE("CREATURE_NAME_",A1056),[1]Localization_Hero!$A:$E,2,FALSE)</f>
        <v>블루 해츨링</v>
      </c>
      <c r="C1056" t="s">
        <v>77</v>
      </c>
      <c r="D1056">
        <v>1</v>
      </c>
      <c r="E1056">
        <v>1</v>
      </c>
      <c r="F1056" s="18">
        <v>1</v>
      </c>
      <c r="G1056" s="10">
        <v>100</v>
      </c>
      <c r="H1056" s="10">
        <v>100</v>
      </c>
      <c r="I1056" s="10">
        <v>1200</v>
      </c>
      <c r="J1056" s="10">
        <v>25</v>
      </c>
      <c r="K1056" s="10">
        <v>25</v>
      </c>
      <c r="L1056" s="2"/>
      <c r="M1056" s="10">
        <v>100</v>
      </c>
      <c r="N1056" s="10">
        <v>0</v>
      </c>
      <c r="O1056" s="10">
        <v>0</v>
      </c>
      <c r="P1056" s="10">
        <v>100</v>
      </c>
      <c r="Q1056" s="10">
        <v>0</v>
      </c>
      <c r="R1056" s="10">
        <v>0</v>
      </c>
      <c r="S1056" s="10">
        <v>0</v>
      </c>
      <c r="T1056" s="10">
        <v>150</v>
      </c>
      <c r="U1056" s="10">
        <v>0</v>
      </c>
      <c r="V1056" s="10">
        <v>0</v>
      </c>
      <c r="W1056" s="2"/>
      <c r="X1056" s="10">
        <v>100</v>
      </c>
      <c r="Y1056" s="10">
        <v>0</v>
      </c>
      <c r="Z1056" s="10">
        <v>0</v>
      </c>
      <c r="AA1056" s="10">
        <v>100</v>
      </c>
      <c r="AB1056" s="10">
        <v>0</v>
      </c>
      <c r="AC1056" s="10">
        <v>0</v>
      </c>
      <c r="AD1056" s="10">
        <v>0</v>
      </c>
      <c r="AE1056" s="10">
        <v>150</v>
      </c>
      <c r="AF1056" s="10">
        <v>0</v>
      </c>
      <c r="AG1056" s="10">
        <v>0</v>
      </c>
      <c r="AH1056" s="10">
        <v>0</v>
      </c>
      <c r="AI1056" s="10">
        <v>0</v>
      </c>
      <c r="AJ1056" s="3"/>
      <c r="AK1056" s="10">
        <v>0</v>
      </c>
      <c r="AL1056" s="10">
        <v>0</v>
      </c>
      <c r="AM1056" s="3"/>
      <c r="AN1056" s="10">
        <v>0</v>
      </c>
      <c r="AO1056" s="10">
        <v>0</v>
      </c>
      <c r="AP1056" s="10">
        <v>0</v>
      </c>
      <c r="AQ1056" s="10">
        <v>0</v>
      </c>
      <c r="AR1056" s="10">
        <v>0</v>
      </c>
      <c r="AS1056" s="10">
        <v>0</v>
      </c>
      <c r="AT1056" s="10">
        <v>0</v>
      </c>
      <c r="AU1056" s="10">
        <v>0</v>
      </c>
      <c r="AV1056" s="10">
        <v>0</v>
      </c>
      <c r="AW1056" s="10">
        <v>0</v>
      </c>
      <c r="AX1056" s="10">
        <v>0</v>
      </c>
      <c r="AY1056" s="3"/>
      <c r="AZ1056" s="10">
        <v>6000</v>
      </c>
      <c r="BA1056" s="10">
        <v>6000</v>
      </c>
      <c r="BB1056" s="10">
        <v>0</v>
      </c>
      <c r="BC1056" s="10">
        <v>0</v>
      </c>
      <c r="BD1056" s="10">
        <v>0</v>
      </c>
      <c r="BE1056" s="10">
        <v>250</v>
      </c>
      <c r="BF1056" s="3"/>
      <c r="BG1056" s="10">
        <v>1000</v>
      </c>
      <c r="BH1056" s="10">
        <v>5000</v>
      </c>
      <c r="BI1056" s="3"/>
      <c r="BJ1056" s="21">
        <v>1</v>
      </c>
      <c r="BK1056" s="65">
        <v>0</v>
      </c>
      <c r="BL1056" s="65">
        <v>0</v>
      </c>
      <c r="BM1056" s="6">
        <f t="shared" si="3984"/>
        <v>118.25000000000001</v>
      </c>
      <c r="BN1056" s="8">
        <f t="shared" si="3985"/>
        <v>71.559327675153924</v>
      </c>
      <c r="BO1056" s="12">
        <f t="shared" si="3972"/>
        <v>91.98853459854088</v>
      </c>
      <c r="BP1056" s="50">
        <f>(1-'#Constant'!$A$3)/($J1056*'#Constant'!$B$3/'#Constant'!$C$3^($D1056-1)+1)+'#Constant'!$A$3</f>
        <v>0.93162790697674425</v>
      </c>
      <c r="BQ1056" s="4">
        <f t="shared" si="3986"/>
        <v>71.559327675153924</v>
      </c>
      <c r="BR1056" s="50">
        <f>(1-'#Constant'!$A$3)/($K1056*'#Constant'!$B$3/'#Constant'!$C$3^($D1056-1)+1)+'#Constant'!$A$3</f>
        <v>0.93162790697674425</v>
      </c>
      <c r="BS1056" s="4">
        <f t="shared" si="3987"/>
        <v>71.559327675153924</v>
      </c>
      <c r="BT1056">
        <f>BO1056/$BO$4*100</f>
        <v>69.914768539621889</v>
      </c>
    </row>
    <row r="1057" spans="1:72" s="13" customFormat="1" ht="17.25" thickBot="1" x14ac:dyDescent="0.35">
      <c r="B1057" s="20"/>
      <c r="D1057" s="14">
        <v>1</v>
      </c>
      <c r="E1057" s="14">
        <v>1</v>
      </c>
      <c r="F1057" s="19">
        <v>1</v>
      </c>
      <c r="G1057" s="15">
        <f t="shared" ref="G1057:H1057" si="4189">G1056</f>
        <v>100</v>
      </c>
      <c r="H1057" s="15">
        <f t="shared" si="4189"/>
        <v>100</v>
      </c>
      <c r="I1057" s="15">
        <v>1200</v>
      </c>
      <c r="J1057" s="15">
        <v>25</v>
      </c>
      <c r="K1057" s="15">
        <v>25</v>
      </c>
      <c r="L1057" s="16"/>
      <c r="M1057" s="15">
        <f t="shared" ref="M1057:U1057" si="4190">M1056</f>
        <v>100</v>
      </c>
      <c r="N1057" s="15">
        <f t="shared" si="4190"/>
        <v>0</v>
      </c>
      <c r="O1057" s="15">
        <f t="shared" si="4190"/>
        <v>0</v>
      </c>
      <c r="P1057" s="15">
        <v>100</v>
      </c>
      <c r="Q1057" s="15">
        <f t="shared" si="4190"/>
        <v>0</v>
      </c>
      <c r="R1057" s="15">
        <f t="shared" si="4190"/>
        <v>0</v>
      </c>
      <c r="S1057" s="15">
        <f t="shared" si="4190"/>
        <v>0</v>
      </c>
      <c r="T1057" s="15">
        <f t="shared" si="4190"/>
        <v>150</v>
      </c>
      <c r="U1057" s="15">
        <f t="shared" si="4190"/>
        <v>0</v>
      </c>
      <c r="V1057" s="15">
        <v>0</v>
      </c>
      <c r="W1057" s="16"/>
      <c r="X1057" s="15">
        <f t="shared" ref="X1057:AI1057" si="4191">X1056</f>
        <v>100</v>
      </c>
      <c r="Y1057" s="15">
        <f t="shared" si="4191"/>
        <v>0</v>
      </c>
      <c r="Z1057" s="15">
        <f t="shared" si="4191"/>
        <v>0</v>
      </c>
      <c r="AA1057" s="15">
        <v>100</v>
      </c>
      <c r="AB1057" s="15">
        <f t="shared" si="4191"/>
        <v>0</v>
      </c>
      <c r="AC1057" s="15">
        <f t="shared" si="4191"/>
        <v>0</v>
      </c>
      <c r="AD1057" s="15">
        <f t="shared" si="4191"/>
        <v>0</v>
      </c>
      <c r="AE1057" s="15">
        <f t="shared" si="4191"/>
        <v>150</v>
      </c>
      <c r="AF1057" s="15">
        <f t="shared" si="4191"/>
        <v>0</v>
      </c>
      <c r="AG1057" s="15">
        <f t="shared" si="4191"/>
        <v>0</v>
      </c>
      <c r="AH1057" s="15">
        <f t="shared" si="4191"/>
        <v>0</v>
      </c>
      <c r="AI1057" s="15">
        <f t="shared" si="4191"/>
        <v>0</v>
      </c>
      <c r="AJ1057" s="17"/>
      <c r="AK1057" s="15">
        <f>AK1056</f>
        <v>0</v>
      </c>
      <c r="AL1057" s="15">
        <f>AL1056</f>
        <v>0</v>
      </c>
      <c r="AM1057" s="17"/>
      <c r="AN1057" s="15">
        <f t="shared" ref="AN1057:AX1057" si="4192">AN1056</f>
        <v>0</v>
      </c>
      <c r="AO1057" s="15">
        <f t="shared" si="4192"/>
        <v>0</v>
      </c>
      <c r="AP1057" s="15">
        <f t="shared" si="4192"/>
        <v>0</v>
      </c>
      <c r="AQ1057" s="15">
        <f t="shared" si="4192"/>
        <v>0</v>
      </c>
      <c r="AR1057" s="15">
        <f t="shared" si="4192"/>
        <v>0</v>
      </c>
      <c r="AS1057" s="15">
        <f t="shared" si="4192"/>
        <v>0</v>
      </c>
      <c r="AT1057" s="15">
        <f t="shared" si="4192"/>
        <v>0</v>
      </c>
      <c r="AU1057" s="15">
        <f t="shared" si="4192"/>
        <v>0</v>
      </c>
      <c r="AV1057" s="15">
        <f t="shared" si="4192"/>
        <v>0</v>
      </c>
      <c r="AW1057" s="15">
        <f t="shared" si="4192"/>
        <v>0</v>
      </c>
      <c r="AX1057" s="15">
        <f t="shared" si="4192"/>
        <v>0</v>
      </c>
      <c r="AY1057" s="17"/>
      <c r="AZ1057" s="15">
        <f t="shared" ref="AZ1057:BE1057" si="4193">AZ1056</f>
        <v>6000</v>
      </c>
      <c r="BA1057" s="15">
        <f t="shared" si="4193"/>
        <v>6000</v>
      </c>
      <c r="BB1057" s="15">
        <v>0</v>
      </c>
      <c r="BC1057" s="15">
        <f t="shared" si="4193"/>
        <v>0</v>
      </c>
      <c r="BD1057" s="15">
        <f t="shared" si="4193"/>
        <v>0</v>
      </c>
      <c r="BE1057" s="15">
        <f t="shared" si="4193"/>
        <v>250</v>
      </c>
      <c r="BF1057" s="17"/>
      <c r="BG1057" s="15">
        <f t="shared" ref="BG1057:BH1057" si="4194">BG1056</f>
        <v>1000</v>
      </c>
      <c r="BH1057" s="15">
        <f t="shared" si="4194"/>
        <v>5000</v>
      </c>
      <c r="BI1057" s="17"/>
      <c r="BJ1057" s="22">
        <f>G1057/G1056</f>
        <v>1</v>
      </c>
      <c r="BK1057" s="65">
        <f t="shared" ref="BK1057:BL1057" si="4195">BK1056</f>
        <v>0</v>
      </c>
      <c r="BL1057" s="65">
        <f t="shared" si="4195"/>
        <v>0</v>
      </c>
      <c r="BM1057" s="6">
        <f t="shared" si="3984"/>
        <v>118.25000000000001</v>
      </c>
      <c r="BN1057" s="8">
        <f t="shared" si="3985"/>
        <v>71.559327675153924</v>
      </c>
      <c r="BO1057" s="12">
        <f t="shared" si="3972"/>
        <v>91.98853459854088</v>
      </c>
      <c r="BP1057" s="50">
        <f>(1-'#Constant'!$A$3)/($J1057*'#Constant'!$B$3/'#Constant'!$C$3^($D1057-1)+1)+'#Constant'!$A$3</f>
        <v>0.93162790697674425</v>
      </c>
      <c r="BQ1057" s="4">
        <f t="shared" si="3986"/>
        <v>71.559327675153924</v>
      </c>
      <c r="BR1057" s="50">
        <f>(1-'#Constant'!$A$3)/($K1057*'#Constant'!$B$3/'#Constant'!$C$3^($D1057-1)+1)+'#Constant'!$A$3</f>
        <v>0.93162790697674425</v>
      </c>
      <c r="BS1057" s="4">
        <f t="shared" si="3987"/>
        <v>71.559327675153924</v>
      </c>
      <c r="BT1057"/>
    </row>
    <row r="1058" spans="1:72" x14ac:dyDescent="0.3">
      <c r="A1058">
        <v>26003</v>
      </c>
      <c r="B1058" s="18" t="str">
        <f>VLOOKUP(CONCATENATE("CREATURE_NAME_",A1058),[1]Localization_Hero!$A:$E,2,FALSE)</f>
        <v>포이즌 해츨링</v>
      </c>
      <c r="C1058" t="s">
        <v>77</v>
      </c>
      <c r="D1058">
        <v>1</v>
      </c>
      <c r="E1058">
        <v>1</v>
      </c>
      <c r="F1058" s="18">
        <v>1</v>
      </c>
      <c r="G1058" s="10">
        <v>100</v>
      </c>
      <c r="H1058" s="10">
        <v>100</v>
      </c>
      <c r="I1058" s="10">
        <v>3000</v>
      </c>
      <c r="J1058" s="10">
        <v>25</v>
      </c>
      <c r="K1058" s="10">
        <v>25</v>
      </c>
      <c r="L1058" s="2"/>
      <c r="M1058" s="10">
        <v>100</v>
      </c>
      <c r="N1058" s="10">
        <v>0</v>
      </c>
      <c r="O1058" s="10">
        <v>0</v>
      </c>
      <c r="P1058" s="10">
        <v>100</v>
      </c>
      <c r="Q1058" s="10">
        <v>0</v>
      </c>
      <c r="R1058" s="10">
        <v>0</v>
      </c>
      <c r="S1058" s="10">
        <v>0</v>
      </c>
      <c r="T1058" s="10">
        <v>150</v>
      </c>
      <c r="U1058" s="10">
        <v>0</v>
      </c>
      <c r="V1058" s="10">
        <v>0</v>
      </c>
      <c r="W1058" s="2"/>
      <c r="X1058" s="10">
        <v>100</v>
      </c>
      <c r="Y1058" s="10">
        <v>0</v>
      </c>
      <c r="Z1058" s="10">
        <v>0</v>
      </c>
      <c r="AA1058" s="10">
        <v>100</v>
      </c>
      <c r="AB1058" s="10">
        <v>0</v>
      </c>
      <c r="AC1058" s="10">
        <v>0</v>
      </c>
      <c r="AD1058" s="10">
        <v>0</v>
      </c>
      <c r="AE1058" s="10">
        <v>150</v>
      </c>
      <c r="AF1058" s="10">
        <v>0</v>
      </c>
      <c r="AG1058" s="10">
        <v>0</v>
      </c>
      <c r="AH1058" s="10">
        <v>0</v>
      </c>
      <c r="AI1058" s="10">
        <v>0</v>
      </c>
      <c r="AJ1058" s="3"/>
      <c r="AK1058" s="10">
        <v>0</v>
      </c>
      <c r="AL1058" s="10">
        <v>0</v>
      </c>
      <c r="AM1058" s="3"/>
      <c r="AN1058" s="10">
        <v>0</v>
      </c>
      <c r="AO1058" s="10">
        <v>0</v>
      </c>
      <c r="AP1058" s="10">
        <v>0</v>
      </c>
      <c r="AQ1058" s="10">
        <v>0</v>
      </c>
      <c r="AR1058" s="10">
        <v>0</v>
      </c>
      <c r="AS1058" s="10">
        <v>0</v>
      </c>
      <c r="AT1058" s="10">
        <v>0</v>
      </c>
      <c r="AU1058" s="10">
        <v>0</v>
      </c>
      <c r="AV1058" s="10">
        <v>0</v>
      </c>
      <c r="AW1058" s="10">
        <v>0</v>
      </c>
      <c r="AX1058" s="10">
        <v>0</v>
      </c>
      <c r="AY1058" s="3"/>
      <c r="AZ1058" s="10">
        <v>6000</v>
      </c>
      <c r="BA1058" s="10">
        <v>6000</v>
      </c>
      <c r="BB1058" s="10">
        <v>0</v>
      </c>
      <c r="BC1058" s="10">
        <v>0</v>
      </c>
      <c r="BD1058" s="10">
        <v>0</v>
      </c>
      <c r="BE1058" s="10">
        <v>250</v>
      </c>
      <c r="BF1058" s="3"/>
      <c r="BG1058" s="10">
        <v>1000</v>
      </c>
      <c r="BH1058" s="10">
        <v>5000</v>
      </c>
      <c r="BI1058" s="3"/>
      <c r="BJ1058" s="21">
        <v>1</v>
      </c>
      <c r="BK1058" s="65">
        <v>0</v>
      </c>
      <c r="BL1058" s="65">
        <v>0</v>
      </c>
      <c r="BM1058" s="6">
        <f t="shared" si="3984"/>
        <v>118.25000000000001</v>
      </c>
      <c r="BN1058" s="8">
        <f t="shared" si="3985"/>
        <v>178.89831918788482</v>
      </c>
      <c r="BO1058" s="12">
        <f t="shared" si="3972"/>
        <v>145.44664397629595</v>
      </c>
      <c r="BP1058" s="50">
        <f>(1-'#Constant'!$A$3)/($J1058*'#Constant'!$B$3/'#Constant'!$C$3^($D1058-1)+1)+'#Constant'!$A$3</f>
        <v>0.93162790697674425</v>
      </c>
      <c r="BQ1058" s="4">
        <f t="shared" si="3986"/>
        <v>178.89831918788482</v>
      </c>
      <c r="BR1058" s="50">
        <f>(1-'#Constant'!$A$3)/($K1058*'#Constant'!$B$3/'#Constant'!$C$3^($D1058-1)+1)+'#Constant'!$A$3</f>
        <v>0.93162790697674425</v>
      </c>
      <c r="BS1058" s="4">
        <f t="shared" si="3987"/>
        <v>178.89831918788482</v>
      </c>
      <c r="BT1058">
        <f>BO1058/$BO$4*100</f>
        <v>110.54495533434468</v>
      </c>
    </row>
    <row r="1059" spans="1:72" s="13" customFormat="1" ht="17.25" thickBot="1" x14ac:dyDescent="0.35">
      <c r="B1059" s="20"/>
      <c r="D1059" s="14">
        <v>1</v>
      </c>
      <c r="E1059" s="14">
        <v>1</v>
      </c>
      <c r="F1059" s="19">
        <v>1</v>
      </c>
      <c r="G1059" s="15">
        <f t="shared" ref="G1059:H1059" si="4196">G1058</f>
        <v>100</v>
      </c>
      <c r="H1059" s="15">
        <f t="shared" si="4196"/>
        <v>100</v>
      </c>
      <c r="I1059" s="15">
        <v>3000</v>
      </c>
      <c r="J1059" s="15">
        <v>25</v>
      </c>
      <c r="K1059" s="15">
        <v>25</v>
      </c>
      <c r="L1059" s="16"/>
      <c r="M1059" s="15">
        <f t="shared" ref="M1059:V1059" si="4197">M1058</f>
        <v>100</v>
      </c>
      <c r="N1059" s="15">
        <f t="shared" si="4197"/>
        <v>0</v>
      </c>
      <c r="O1059" s="15">
        <f t="shared" si="4197"/>
        <v>0</v>
      </c>
      <c r="P1059" s="15">
        <v>100</v>
      </c>
      <c r="Q1059" s="15">
        <f t="shared" si="4197"/>
        <v>0</v>
      </c>
      <c r="R1059" s="15">
        <f t="shared" si="4197"/>
        <v>0</v>
      </c>
      <c r="S1059" s="15">
        <f t="shared" si="4197"/>
        <v>0</v>
      </c>
      <c r="T1059" s="15">
        <f t="shared" si="4197"/>
        <v>150</v>
      </c>
      <c r="U1059" s="15">
        <f t="shared" si="4197"/>
        <v>0</v>
      </c>
      <c r="V1059" s="15">
        <f t="shared" si="4197"/>
        <v>0</v>
      </c>
      <c r="W1059" s="16"/>
      <c r="X1059" s="15">
        <f t="shared" ref="X1059:AI1059" si="4198">X1058</f>
        <v>100</v>
      </c>
      <c r="Y1059" s="15">
        <f t="shared" si="4198"/>
        <v>0</v>
      </c>
      <c r="Z1059" s="15">
        <f t="shared" si="4198"/>
        <v>0</v>
      </c>
      <c r="AA1059" s="15">
        <v>100</v>
      </c>
      <c r="AB1059" s="15">
        <f t="shared" si="4198"/>
        <v>0</v>
      </c>
      <c r="AC1059" s="15">
        <f t="shared" si="4198"/>
        <v>0</v>
      </c>
      <c r="AD1059" s="15">
        <f t="shared" si="4198"/>
        <v>0</v>
      </c>
      <c r="AE1059" s="15">
        <f t="shared" si="4198"/>
        <v>150</v>
      </c>
      <c r="AF1059" s="15">
        <f t="shared" si="4198"/>
        <v>0</v>
      </c>
      <c r="AG1059" s="15">
        <f t="shared" si="4198"/>
        <v>0</v>
      </c>
      <c r="AH1059" s="15">
        <f t="shared" si="4198"/>
        <v>0</v>
      </c>
      <c r="AI1059" s="15">
        <f t="shared" si="4198"/>
        <v>0</v>
      </c>
      <c r="AJ1059" s="17"/>
      <c r="AK1059" s="15">
        <f>AK1058</f>
        <v>0</v>
      </c>
      <c r="AL1059" s="15">
        <f>AL1058</f>
        <v>0</v>
      </c>
      <c r="AM1059" s="17"/>
      <c r="AN1059" s="15">
        <f t="shared" ref="AN1059:AX1059" si="4199">AN1058</f>
        <v>0</v>
      </c>
      <c r="AO1059" s="15">
        <f t="shared" si="4199"/>
        <v>0</v>
      </c>
      <c r="AP1059" s="15">
        <f t="shared" si="4199"/>
        <v>0</v>
      </c>
      <c r="AQ1059" s="15">
        <f t="shared" si="4199"/>
        <v>0</v>
      </c>
      <c r="AR1059" s="15">
        <f t="shared" si="4199"/>
        <v>0</v>
      </c>
      <c r="AS1059" s="15">
        <f t="shared" si="4199"/>
        <v>0</v>
      </c>
      <c r="AT1059" s="15">
        <f t="shared" si="4199"/>
        <v>0</v>
      </c>
      <c r="AU1059" s="15">
        <f t="shared" si="4199"/>
        <v>0</v>
      </c>
      <c r="AV1059" s="15">
        <f t="shared" si="4199"/>
        <v>0</v>
      </c>
      <c r="AW1059" s="15">
        <f t="shared" si="4199"/>
        <v>0</v>
      </c>
      <c r="AX1059" s="15">
        <f t="shared" si="4199"/>
        <v>0</v>
      </c>
      <c r="AY1059" s="17"/>
      <c r="AZ1059" s="15">
        <f t="shared" ref="AZ1059:BE1059" si="4200">AZ1058</f>
        <v>6000</v>
      </c>
      <c r="BA1059" s="15">
        <f t="shared" si="4200"/>
        <v>6000</v>
      </c>
      <c r="BB1059" s="15">
        <v>0</v>
      </c>
      <c r="BC1059" s="15">
        <f t="shared" si="4200"/>
        <v>0</v>
      </c>
      <c r="BD1059" s="15">
        <f t="shared" si="4200"/>
        <v>0</v>
      </c>
      <c r="BE1059" s="15">
        <f t="shared" si="4200"/>
        <v>250</v>
      </c>
      <c r="BF1059" s="17"/>
      <c r="BG1059" s="15">
        <f>BG1058</f>
        <v>1000</v>
      </c>
      <c r="BH1059" s="15">
        <f>BH1058</f>
        <v>5000</v>
      </c>
      <c r="BI1059" s="17"/>
      <c r="BJ1059" s="22">
        <f>G1059/G1058</f>
        <v>1</v>
      </c>
      <c r="BK1059" s="65">
        <f>BK1058</f>
        <v>0</v>
      </c>
      <c r="BL1059" s="65">
        <f>BL1058</f>
        <v>0</v>
      </c>
      <c r="BM1059" s="6">
        <f t="shared" si="3984"/>
        <v>118.25000000000001</v>
      </c>
      <c r="BN1059" s="8">
        <f t="shared" si="3985"/>
        <v>178.89831918788482</v>
      </c>
      <c r="BO1059" s="12">
        <f t="shared" si="3972"/>
        <v>145.44664397629595</v>
      </c>
      <c r="BP1059" s="50">
        <f>(1-'#Constant'!$A$3)/($J1059*'#Constant'!$B$3/'#Constant'!$C$3^($D1059-1)+1)+'#Constant'!$A$3</f>
        <v>0.93162790697674425</v>
      </c>
      <c r="BQ1059" s="4">
        <f t="shared" si="3986"/>
        <v>178.89831918788482</v>
      </c>
      <c r="BR1059" s="50">
        <f>(1-'#Constant'!$A$3)/($K1059*'#Constant'!$B$3/'#Constant'!$C$3^($D1059-1)+1)+'#Constant'!$A$3</f>
        <v>0.93162790697674425</v>
      </c>
      <c r="BS1059" s="4">
        <f t="shared" si="3987"/>
        <v>178.89831918788482</v>
      </c>
      <c r="BT1059"/>
    </row>
    <row r="1060" spans="1:72" x14ac:dyDescent="0.3">
      <c r="A1060">
        <v>26004</v>
      </c>
      <c r="B1060" s="18" t="str">
        <f>VLOOKUP(CONCATENATE("CREATURE_NAME_",A1060),[1]Localization_Hero!$A:$E,2,FALSE)</f>
        <v>블랙 해츨링</v>
      </c>
      <c r="C1060" t="s">
        <v>77</v>
      </c>
      <c r="D1060">
        <v>1</v>
      </c>
      <c r="E1060">
        <v>1</v>
      </c>
      <c r="F1060" s="18">
        <v>1</v>
      </c>
      <c r="G1060" s="10">
        <v>100</v>
      </c>
      <c r="H1060" s="10">
        <v>100</v>
      </c>
      <c r="I1060" s="10">
        <v>2500</v>
      </c>
      <c r="J1060" s="10">
        <v>25</v>
      </c>
      <c r="K1060" s="10">
        <v>25</v>
      </c>
      <c r="L1060" s="2"/>
      <c r="M1060" s="10">
        <v>100</v>
      </c>
      <c r="N1060" s="10">
        <v>0</v>
      </c>
      <c r="O1060" s="10">
        <v>0</v>
      </c>
      <c r="P1060" s="10">
        <v>100</v>
      </c>
      <c r="Q1060" s="10">
        <v>0</v>
      </c>
      <c r="R1060" s="10">
        <v>0</v>
      </c>
      <c r="S1060" s="10">
        <v>0</v>
      </c>
      <c r="T1060" s="10">
        <v>150</v>
      </c>
      <c r="U1060" s="10">
        <v>0</v>
      </c>
      <c r="V1060" s="10">
        <v>0</v>
      </c>
      <c r="W1060" s="2"/>
      <c r="X1060" s="10">
        <v>100</v>
      </c>
      <c r="Y1060" s="10">
        <v>0</v>
      </c>
      <c r="Z1060" s="10">
        <v>0</v>
      </c>
      <c r="AA1060" s="10">
        <v>100</v>
      </c>
      <c r="AB1060" s="10">
        <v>0</v>
      </c>
      <c r="AC1060" s="10">
        <v>0</v>
      </c>
      <c r="AD1060" s="10">
        <v>0</v>
      </c>
      <c r="AE1060" s="10">
        <v>150</v>
      </c>
      <c r="AF1060" s="10">
        <v>0</v>
      </c>
      <c r="AG1060" s="10">
        <v>0</v>
      </c>
      <c r="AH1060" s="10">
        <v>0</v>
      </c>
      <c r="AI1060" s="10">
        <v>0</v>
      </c>
      <c r="AJ1060" s="3"/>
      <c r="AK1060" s="10">
        <v>0</v>
      </c>
      <c r="AL1060" s="10">
        <v>0</v>
      </c>
      <c r="AM1060" s="3"/>
      <c r="AN1060" s="10">
        <v>0</v>
      </c>
      <c r="AO1060" s="10">
        <v>0</v>
      </c>
      <c r="AP1060" s="10">
        <v>0</v>
      </c>
      <c r="AQ1060" s="10">
        <v>0</v>
      </c>
      <c r="AR1060" s="10">
        <v>0</v>
      </c>
      <c r="AS1060" s="10">
        <v>0</v>
      </c>
      <c r="AT1060" s="10">
        <v>0</v>
      </c>
      <c r="AU1060" s="10">
        <v>0</v>
      </c>
      <c r="AV1060" s="10">
        <v>0</v>
      </c>
      <c r="AW1060" s="10">
        <v>0</v>
      </c>
      <c r="AX1060" s="10">
        <v>0</v>
      </c>
      <c r="AY1060" s="3"/>
      <c r="AZ1060" s="10">
        <v>6000</v>
      </c>
      <c r="BA1060" s="10">
        <v>6000</v>
      </c>
      <c r="BB1060" s="10">
        <v>0</v>
      </c>
      <c r="BC1060" s="10">
        <v>0</v>
      </c>
      <c r="BD1060" s="10">
        <v>0</v>
      </c>
      <c r="BE1060" s="10">
        <v>250</v>
      </c>
      <c r="BF1060" s="3"/>
      <c r="BG1060" s="10">
        <v>1000</v>
      </c>
      <c r="BH1060" s="10">
        <v>5000</v>
      </c>
      <c r="BI1060" s="3"/>
      <c r="BJ1060" s="21">
        <v>1</v>
      </c>
      <c r="BK1060" s="65">
        <v>0</v>
      </c>
      <c r="BL1060" s="65">
        <v>0</v>
      </c>
      <c r="BM1060" s="6">
        <f t="shared" si="3984"/>
        <v>118.25000000000001</v>
      </c>
      <c r="BN1060" s="8">
        <f t="shared" si="3985"/>
        <v>149.0819326565707</v>
      </c>
      <c r="BO1060" s="12">
        <f t="shared" ref="BO1060:BO1061" si="4201">SQRT(BM1060*BN1060)</f>
        <v>132.77401303206696</v>
      </c>
      <c r="BP1060" s="50">
        <f>(1-'#Constant'!$A$3)/($J1060*'#Constant'!$B$3/'#Constant'!$C$3^($D1060-1)+1)+'#Constant'!$A$3</f>
        <v>0.93162790697674425</v>
      </c>
      <c r="BQ1060" s="4">
        <f t="shared" si="3986"/>
        <v>149.0819326565707</v>
      </c>
      <c r="BR1060" s="50">
        <f>(1-'#Constant'!$A$3)/($K1060*'#Constant'!$B$3/'#Constant'!$C$3^($D1060-1)+1)+'#Constant'!$A$3</f>
        <v>0.93162790697674425</v>
      </c>
      <c r="BS1060" s="4">
        <f t="shared" si="3987"/>
        <v>149.0819326565707</v>
      </c>
      <c r="BT1060">
        <f>BO1060/$BO$4*100</f>
        <v>100.91327609170268</v>
      </c>
    </row>
    <row r="1061" spans="1:72" s="13" customFormat="1" ht="17.25" thickBot="1" x14ac:dyDescent="0.35">
      <c r="B1061" s="20"/>
      <c r="D1061" s="14">
        <v>1</v>
      </c>
      <c r="E1061" s="14">
        <v>1</v>
      </c>
      <c r="F1061" s="19">
        <v>1</v>
      </c>
      <c r="G1061" s="15">
        <f t="shared" ref="G1061:H1061" si="4202">G1060</f>
        <v>100</v>
      </c>
      <c r="H1061" s="15">
        <f t="shared" si="4202"/>
        <v>100</v>
      </c>
      <c r="I1061" s="15">
        <v>2500</v>
      </c>
      <c r="J1061" s="15">
        <v>25</v>
      </c>
      <c r="K1061" s="15">
        <v>25</v>
      </c>
      <c r="L1061" s="16"/>
      <c r="M1061" s="15">
        <f t="shared" ref="M1061:U1061" si="4203">M1060</f>
        <v>100</v>
      </c>
      <c r="N1061" s="15">
        <f t="shared" si="4203"/>
        <v>0</v>
      </c>
      <c r="O1061" s="15">
        <f t="shared" si="4203"/>
        <v>0</v>
      </c>
      <c r="P1061" s="15">
        <v>100</v>
      </c>
      <c r="Q1061" s="15">
        <f t="shared" si="4203"/>
        <v>0</v>
      </c>
      <c r="R1061" s="15">
        <f t="shared" si="4203"/>
        <v>0</v>
      </c>
      <c r="S1061" s="15">
        <f t="shared" si="4203"/>
        <v>0</v>
      </c>
      <c r="T1061" s="15">
        <f t="shared" si="4203"/>
        <v>150</v>
      </c>
      <c r="U1061" s="15">
        <f t="shared" si="4203"/>
        <v>0</v>
      </c>
      <c r="V1061" s="15">
        <v>0</v>
      </c>
      <c r="W1061" s="16"/>
      <c r="X1061" s="15">
        <f t="shared" ref="X1061:AI1061" si="4204">X1060</f>
        <v>100</v>
      </c>
      <c r="Y1061" s="15">
        <f t="shared" si="4204"/>
        <v>0</v>
      </c>
      <c r="Z1061" s="15">
        <f t="shared" si="4204"/>
        <v>0</v>
      </c>
      <c r="AA1061" s="15">
        <v>100</v>
      </c>
      <c r="AB1061" s="15">
        <f t="shared" si="4204"/>
        <v>0</v>
      </c>
      <c r="AC1061" s="15">
        <f t="shared" si="4204"/>
        <v>0</v>
      </c>
      <c r="AD1061" s="15">
        <f t="shared" si="4204"/>
        <v>0</v>
      </c>
      <c r="AE1061" s="15">
        <f t="shared" si="4204"/>
        <v>150</v>
      </c>
      <c r="AF1061" s="15">
        <f t="shared" si="4204"/>
        <v>0</v>
      </c>
      <c r="AG1061" s="15">
        <f t="shared" si="4204"/>
        <v>0</v>
      </c>
      <c r="AH1061" s="15">
        <f t="shared" si="4204"/>
        <v>0</v>
      </c>
      <c r="AI1061" s="15">
        <f t="shared" si="4204"/>
        <v>0</v>
      </c>
      <c r="AJ1061" s="17"/>
      <c r="AK1061" s="15">
        <f>AK1060</f>
        <v>0</v>
      </c>
      <c r="AL1061" s="15">
        <f>AL1060</f>
        <v>0</v>
      </c>
      <c r="AM1061" s="17"/>
      <c r="AN1061" s="15">
        <f t="shared" ref="AN1061:AX1061" si="4205">AN1060</f>
        <v>0</v>
      </c>
      <c r="AO1061" s="15">
        <f t="shared" si="4205"/>
        <v>0</v>
      </c>
      <c r="AP1061" s="15">
        <f t="shared" si="4205"/>
        <v>0</v>
      </c>
      <c r="AQ1061" s="15">
        <f t="shared" si="4205"/>
        <v>0</v>
      </c>
      <c r="AR1061" s="15">
        <f t="shared" si="4205"/>
        <v>0</v>
      </c>
      <c r="AS1061" s="15">
        <f t="shared" si="4205"/>
        <v>0</v>
      </c>
      <c r="AT1061" s="15">
        <f t="shared" si="4205"/>
        <v>0</v>
      </c>
      <c r="AU1061" s="15">
        <f t="shared" si="4205"/>
        <v>0</v>
      </c>
      <c r="AV1061" s="15">
        <f t="shared" si="4205"/>
        <v>0</v>
      </c>
      <c r="AW1061" s="15">
        <f t="shared" si="4205"/>
        <v>0</v>
      </c>
      <c r="AX1061" s="15">
        <f t="shared" si="4205"/>
        <v>0</v>
      </c>
      <c r="AY1061" s="17"/>
      <c r="AZ1061" s="15">
        <f t="shared" ref="AZ1061:BE1061" si="4206">AZ1060</f>
        <v>6000</v>
      </c>
      <c r="BA1061" s="15">
        <f t="shared" si="4206"/>
        <v>6000</v>
      </c>
      <c r="BB1061" s="15">
        <v>0</v>
      </c>
      <c r="BC1061" s="15">
        <f t="shared" si="4206"/>
        <v>0</v>
      </c>
      <c r="BD1061" s="15">
        <f t="shared" si="4206"/>
        <v>0</v>
      </c>
      <c r="BE1061" s="15">
        <f t="shared" si="4206"/>
        <v>250</v>
      </c>
      <c r="BF1061" s="17"/>
      <c r="BG1061" s="15">
        <f>BG1060</f>
        <v>1000</v>
      </c>
      <c r="BH1061" s="15">
        <f>BH1060</f>
        <v>5000</v>
      </c>
      <c r="BI1061" s="17"/>
      <c r="BJ1061" s="22">
        <f>G1061/G1060</f>
        <v>1</v>
      </c>
      <c r="BK1061" s="65">
        <f t="shared" ref="BK1061:BL1063" si="4207">BK1060</f>
        <v>0</v>
      </c>
      <c r="BL1061" s="65">
        <f t="shared" si="4207"/>
        <v>0</v>
      </c>
      <c r="BM1061" s="6">
        <f t="shared" si="3984"/>
        <v>118.25000000000001</v>
      </c>
      <c r="BN1061" s="8">
        <f t="shared" si="3985"/>
        <v>149.0819326565707</v>
      </c>
      <c r="BO1061" s="12">
        <f t="shared" si="4201"/>
        <v>132.77401303206696</v>
      </c>
      <c r="BP1061" s="50">
        <f>(1-'#Constant'!$A$3)/($J1061*'#Constant'!$B$3/'#Constant'!$C$3^($D1061-1)+1)+'#Constant'!$A$3</f>
        <v>0.93162790697674425</v>
      </c>
      <c r="BQ1061" s="4">
        <f t="shared" si="3986"/>
        <v>149.0819326565707</v>
      </c>
      <c r="BR1061" s="50">
        <f>(1-'#Constant'!$A$3)/($K1061*'#Constant'!$B$3/'#Constant'!$C$3^($D1061-1)+1)+'#Constant'!$A$3</f>
        <v>0.93162790697674425</v>
      </c>
      <c r="BS1061" s="4">
        <f t="shared" si="3987"/>
        <v>149.0819326565707</v>
      </c>
      <c r="BT1061"/>
    </row>
    <row r="1062" spans="1:72" x14ac:dyDescent="0.3">
      <c r="A1062">
        <v>27001</v>
      </c>
      <c r="B1062" s="18" t="str">
        <f>VLOOKUP(CONCATENATE("CREATURE_NAME_",A1062),[1]Localization_Hero!$A:$E,2,FALSE)</f>
        <v>사막 전갈</v>
      </c>
      <c r="C1062" t="s">
        <v>77</v>
      </c>
      <c r="D1062">
        <v>1</v>
      </c>
      <c r="E1062">
        <v>1</v>
      </c>
      <c r="F1062" s="18">
        <v>1</v>
      </c>
      <c r="G1062" s="10">
        <v>100</v>
      </c>
      <c r="H1062" s="10">
        <v>100</v>
      </c>
      <c r="I1062" s="10">
        <v>2500</v>
      </c>
      <c r="J1062" s="10">
        <v>28</v>
      </c>
      <c r="K1062" s="10">
        <v>20</v>
      </c>
      <c r="L1062" s="2"/>
      <c r="M1062" s="10">
        <v>100</v>
      </c>
      <c r="N1062" s="10">
        <v>0</v>
      </c>
      <c r="O1062" s="10">
        <v>0</v>
      </c>
      <c r="P1062" s="10">
        <v>50</v>
      </c>
      <c r="Q1062" s="10">
        <v>0</v>
      </c>
      <c r="R1062" s="10">
        <v>0</v>
      </c>
      <c r="S1062" s="10">
        <v>0</v>
      </c>
      <c r="T1062" s="10">
        <v>150</v>
      </c>
      <c r="U1062" s="10">
        <v>0</v>
      </c>
      <c r="V1062" s="10">
        <v>400</v>
      </c>
      <c r="W1062" s="2"/>
      <c r="X1062" s="10">
        <v>100</v>
      </c>
      <c r="Y1062" s="10">
        <v>0</v>
      </c>
      <c r="Z1062" s="10">
        <v>0</v>
      </c>
      <c r="AA1062" s="10">
        <v>50</v>
      </c>
      <c r="AB1062" s="10">
        <v>0</v>
      </c>
      <c r="AC1062" s="10">
        <v>0</v>
      </c>
      <c r="AD1062" s="10">
        <v>0</v>
      </c>
      <c r="AE1062" s="10">
        <v>150</v>
      </c>
      <c r="AF1062" s="10">
        <v>0</v>
      </c>
      <c r="AG1062" s="10">
        <v>0</v>
      </c>
      <c r="AH1062" s="10">
        <v>0</v>
      </c>
      <c r="AI1062" s="10">
        <v>0</v>
      </c>
      <c r="AJ1062" s="3"/>
      <c r="AK1062" s="10">
        <v>0</v>
      </c>
      <c r="AL1062" s="10">
        <v>0</v>
      </c>
      <c r="AM1062" s="3"/>
      <c r="AN1062" s="10">
        <v>0</v>
      </c>
      <c r="AO1062" s="10">
        <v>0</v>
      </c>
      <c r="AP1062" s="10">
        <v>0</v>
      </c>
      <c r="AQ1062" s="10">
        <v>0</v>
      </c>
      <c r="AR1062" s="10">
        <v>0</v>
      </c>
      <c r="AS1062" s="10">
        <v>0</v>
      </c>
      <c r="AT1062" s="10">
        <v>0</v>
      </c>
      <c r="AU1062" s="10">
        <v>0</v>
      </c>
      <c r="AV1062" s="10">
        <v>0</v>
      </c>
      <c r="AW1062" s="10">
        <v>0</v>
      </c>
      <c r="AX1062" s="10">
        <v>0</v>
      </c>
      <c r="AY1062" s="3"/>
      <c r="AZ1062" s="10">
        <v>6000</v>
      </c>
      <c r="BA1062" s="10">
        <v>6000</v>
      </c>
      <c r="BB1062" s="10">
        <v>0</v>
      </c>
      <c r="BC1062" s="10">
        <v>0</v>
      </c>
      <c r="BD1062" s="10">
        <v>0</v>
      </c>
      <c r="BE1062" s="10">
        <v>250</v>
      </c>
      <c r="BF1062" s="3"/>
      <c r="BG1062" s="10">
        <v>1000</v>
      </c>
      <c r="BH1062" s="10">
        <v>5000</v>
      </c>
      <c r="BI1062" s="3"/>
      <c r="BJ1062" s="21">
        <v>1</v>
      </c>
      <c r="BK1062" s="65">
        <v>0</v>
      </c>
      <c r="BL1062" s="65">
        <v>0</v>
      </c>
      <c r="BM1062" s="6">
        <f t="shared" si="3984"/>
        <v>118.25000000000001</v>
      </c>
      <c r="BN1062" s="8">
        <f t="shared" si="3985"/>
        <v>188.31355801453958</v>
      </c>
      <c r="BO1062" s="12">
        <f t="shared" ref="BO1062:BO1083" si="4208">SQRT(BM1062*BN1062)</f>
        <v>149.22492497977444</v>
      </c>
      <c r="BP1062" s="50">
        <f>(1-'#Constant'!$A$3)/($J1062*'#Constant'!$B$3/'#Constant'!$C$3^($D1062-1)+1)+'#Constant'!$A$3</f>
        <v>0.92405904059040589</v>
      </c>
      <c r="BQ1062" s="4">
        <f t="shared" si="3986"/>
        <v>237.32059963822184</v>
      </c>
      <c r="BR1062" s="50">
        <f>(1-'#Constant'!$A$3)/($K1062*'#Constant'!$B$3/'#Constant'!$C$3^($D1062-1)+1)+'#Constant'!$A$3</f>
        <v>0.94452830188679238</v>
      </c>
      <c r="BS1062" s="4">
        <f t="shared" si="3987"/>
        <v>139.30651639085733</v>
      </c>
      <c r="BT1062">
        <f>BO1062/$BO$4*100</f>
        <v>113.416591924586</v>
      </c>
    </row>
    <row r="1063" spans="1:72" s="13" customFormat="1" ht="17.25" thickBot="1" x14ac:dyDescent="0.35">
      <c r="B1063" s="20"/>
      <c r="D1063" s="14">
        <v>1</v>
      </c>
      <c r="E1063" s="14">
        <v>1</v>
      </c>
      <c r="F1063" s="19">
        <v>1</v>
      </c>
      <c r="G1063" s="15">
        <f t="shared" ref="G1063:H1063" si="4209">G1062</f>
        <v>100</v>
      </c>
      <c r="H1063" s="15">
        <f t="shared" si="4209"/>
        <v>100</v>
      </c>
      <c r="I1063" s="15">
        <v>2500</v>
      </c>
      <c r="J1063" s="15">
        <v>28</v>
      </c>
      <c r="K1063" s="15">
        <f>K1062</f>
        <v>20</v>
      </c>
      <c r="L1063" s="16"/>
      <c r="M1063" s="15">
        <f t="shared" ref="M1063:V1063" si="4210">M1062</f>
        <v>100</v>
      </c>
      <c r="N1063" s="15">
        <f t="shared" si="4210"/>
        <v>0</v>
      </c>
      <c r="O1063" s="15">
        <f t="shared" si="4210"/>
        <v>0</v>
      </c>
      <c r="P1063" s="15">
        <v>50</v>
      </c>
      <c r="Q1063" s="15">
        <f t="shared" si="4210"/>
        <v>0</v>
      </c>
      <c r="R1063" s="15">
        <f t="shared" si="4210"/>
        <v>0</v>
      </c>
      <c r="S1063" s="15">
        <f t="shared" si="4210"/>
        <v>0</v>
      </c>
      <c r="T1063" s="15">
        <f t="shared" si="4210"/>
        <v>150</v>
      </c>
      <c r="U1063" s="15">
        <f t="shared" si="4210"/>
        <v>0</v>
      </c>
      <c r="V1063" s="15">
        <f t="shared" si="4210"/>
        <v>400</v>
      </c>
      <c r="W1063" s="16"/>
      <c r="X1063" s="15">
        <f t="shared" ref="X1063:AI1063" si="4211">X1062</f>
        <v>100</v>
      </c>
      <c r="Y1063" s="15">
        <f t="shared" si="4211"/>
        <v>0</v>
      </c>
      <c r="Z1063" s="15">
        <f t="shared" si="4211"/>
        <v>0</v>
      </c>
      <c r="AA1063" s="15">
        <v>50</v>
      </c>
      <c r="AB1063" s="15">
        <f t="shared" si="4211"/>
        <v>0</v>
      </c>
      <c r="AC1063" s="15">
        <f t="shared" si="4211"/>
        <v>0</v>
      </c>
      <c r="AD1063" s="15">
        <f t="shared" si="4211"/>
        <v>0</v>
      </c>
      <c r="AE1063" s="15">
        <f t="shared" si="4211"/>
        <v>150</v>
      </c>
      <c r="AF1063" s="15">
        <f t="shared" si="4211"/>
        <v>0</v>
      </c>
      <c r="AG1063" s="15">
        <f t="shared" si="4211"/>
        <v>0</v>
      </c>
      <c r="AH1063" s="15">
        <f t="shared" si="4211"/>
        <v>0</v>
      </c>
      <c r="AI1063" s="15">
        <f t="shared" si="4211"/>
        <v>0</v>
      </c>
      <c r="AJ1063" s="17"/>
      <c r="AK1063" s="15">
        <f>AK1062</f>
        <v>0</v>
      </c>
      <c r="AL1063" s="15">
        <f>AL1062</f>
        <v>0</v>
      </c>
      <c r="AM1063" s="17"/>
      <c r="AN1063" s="15">
        <f t="shared" ref="AN1063:AX1063" si="4212">AN1062</f>
        <v>0</v>
      </c>
      <c r="AO1063" s="15">
        <f t="shared" si="4212"/>
        <v>0</v>
      </c>
      <c r="AP1063" s="15">
        <f t="shared" si="4212"/>
        <v>0</v>
      </c>
      <c r="AQ1063" s="15">
        <f t="shared" si="4212"/>
        <v>0</v>
      </c>
      <c r="AR1063" s="15">
        <f t="shared" si="4212"/>
        <v>0</v>
      </c>
      <c r="AS1063" s="15">
        <f t="shared" si="4212"/>
        <v>0</v>
      </c>
      <c r="AT1063" s="15">
        <f t="shared" si="4212"/>
        <v>0</v>
      </c>
      <c r="AU1063" s="15">
        <f t="shared" si="4212"/>
        <v>0</v>
      </c>
      <c r="AV1063" s="15">
        <f t="shared" si="4212"/>
        <v>0</v>
      </c>
      <c r="AW1063" s="15">
        <f t="shared" si="4212"/>
        <v>0</v>
      </c>
      <c r="AX1063" s="15">
        <f t="shared" si="4212"/>
        <v>0</v>
      </c>
      <c r="AY1063" s="17"/>
      <c r="AZ1063" s="15">
        <f t="shared" ref="AZ1063:BE1063" si="4213">AZ1062</f>
        <v>6000</v>
      </c>
      <c r="BA1063" s="15">
        <f t="shared" si="4213"/>
        <v>6000</v>
      </c>
      <c r="BB1063" s="15">
        <v>0</v>
      </c>
      <c r="BC1063" s="15">
        <f t="shared" si="4213"/>
        <v>0</v>
      </c>
      <c r="BD1063" s="15">
        <f t="shared" si="4213"/>
        <v>0</v>
      </c>
      <c r="BE1063" s="15">
        <f t="shared" si="4213"/>
        <v>250</v>
      </c>
      <c r="BF1063" s="17"/>
      <c r="BG1063" s="15">
        <f t="shared" ref="BG1063:BH1063" si="4214">BG1062</f>
        <v>1000</v>
      </c>
      <c r="BH1063" s="15">
        <f t="shared" si="4214"/>
        <v>5000</v>
      </c>
      <c r="BI1063" s="17"/>
      <c r="BJ1063" s="22">
        <f>G1063/G1062</f>
        <v>1</v>
      </c>
      <c r="BK1063" s="65">
        <f t="shared" si="4207"/>
        <v>0</v>
      </c>
      <c r="BL1063" s="65">
        <f t="shared" si="4207"/>
        <v>0</v>
      </c>
      <c r="BM1063" s="6">
        <f t="shared" si="3984"/>
        <v>118.25000000000001</v>
      </c>
      <c r="BN1063" s="8">
        <f t="shared" si="3985"/>
        <v>188.31355801453958</v>
      </c>
      <c r="BO1063" s="12">
        <f t="shared" si="4208"/>
        <v>149.22492497977444</v>
      </c>
      <c r="BP1063" s="50">
        <f>(1-'#Constant'!$A$3)/($J1063*'#Constant'!$B$3/'#Constant'!$C$3^($D1063-1)+1)+'#Constant'!$A$3</f>
        <v>0.92405904059040589</v>
      </c>
      <c r="BQ1063" s="4">
        <f t="shared" si="3986"/>
        <v>237.32059963822184</v>
      </c>
      <c r="BR1063" s="50">
        <f>(1-'#Constant'!$A$3)/($K1063*'#Constant'!$B$3/'#Constant'!$C$3^($D1063-1)+1)+'#Constant'!$A$3</f>
        <v>0.94452830188679238</v>
      </c>
      <c r="BS1063" s="4">
        <f t="shared" si="3987"/>
        <v>139.30651639085733</v>
      </c>
      <c r="BT1063"/>
    </row>
    <row r="1064" spans="1:72" x14ac:dyDescent="0.3">
      <c r="A1064">
        <v>27002</v>
      </c>
      <c r="B1064" s="18" t="str">
        <f>VLOOKUP(CONCATENATE("CREATURE_NAME_",A1064),[1]Localization_Hero!$A:$E,2,FALSE)</f>
        <v>타르실</v>
      </c>
      <c r="C1064" t="s">
        <v>77</v>
      </c>
      <c r="D1064">
        <v>1</v>
      </c>
      <c r="E1064">
        <v>1</v>
      </c>
      <c r="F1064" s="18">
        <v>1</v>
      </c>
      <c r="G1064" s="10">
        <v>100</v>
      </c>
      <c r="H1064" s="10">
        <v>100</v>
      </c>
      <c r="I1064" s="10">
        <v>2500</v>
      </c>
      <c r="J1064" s="10">
        <v>28</v>
      </c>
      <c r="K1064" s="10">
        <v>20</v>
      </c>
      <c r="L1064" s="2"/>
      <c r="M1064" s="10">
        <v>100</v>
      </c>
      <c r="N1064" s="10">
        <v>0</v>
      </c>
      <c r="O1064" s="10">
        <v>0</v>
      </c>
      <c r="P1064" s="10">
        <v>50</v>
      </c>
      <c r="Q1064" s="10">
        <v>0</v>
      </c>
      <c r="R1064" s="10">
        <v>0</v>
      </c>
      <c r="S1064" s="10">
        <v>0</v>
      </c>
      <c r="T1064" s="10">
        <v>150</v>
      </c>
      <c r="U1064" s="10">
        <v>0</v>
      </c>
      <c r="V1064" s="10">
        <v>400</v>
      </c>
      <c r="W1064" s="2"/>
      <c r="X1064" s="10">
        <v>100</v>
      </c>
      <c r="Y1064" s="10">
        <v>0</v>
      </c>
      <c r="Z1064" s="10">
        <v>0</v>
      </c>
      <c r="AA1064" s="10">
        <v>50</v>
      </c>
      <c r="AB1064" s="10">
        <v>0</v>
      </c>
      <c r="AC1064" s="10">
        <v>0</v>
      </c>
      <c r="AD1064" s="10">
        <v>0</v>
      </c>
      <c r="AE1064" s="10">
        <v>150</v>
      </c>
      <c r="AF1064" s="10">
        <v>0</v>
      </c>
      <c r="AG1064" s="10">
        <v>0</v>
      </c>
      <c r="AH1064" s="10">
        <v>0</v>
      </c>
      <c r="AI1064" s="10">
        <v>0</v>
      </c>
      <c r="AJ1064" s="3"/>
      <c r="AK1064" s="10">
        <v>0</v>
      </c>
      <c r="AL1064" s="10">
        <v>0</v>
      </c>
      <c r="AM1064" s="3"/>
      <c r="AN1064" s="10">
        <v>0</v>
      </c>
      <c r="AO1064" s="10">
        <v>0</v>
      </c>
      <c r="AP1064" s="10">
        <v>0</v>
      </c>
      <c r="AQ1064" s="10">
        <v>0</v>
      </c>
      <c r="AR1064" s="10">
        <v>0</v>
      </c>
      <c r="AS1064" s="10">
        <v>0</v>
      </c>
      <c r="AT1064" s="10">
        <v>0</v>
      </c>
      <c r="AU1064" s="10">
        <v>0</v>
      </c>
      <c r="AV1064" s="10">
        <v>0</v>
      </c>
      <c r="AW1064" s="10">
        <v>0</v>
      </c>
      <c r="AX1064" s="10">
        <v>0</v>
      </c>
      <c r="AY1064" s="3"/>
      <c r="AZ1064" s="10">
        <v>6000</v>
      </c>
      <c r="BA1064" s="10">
        <v>6000</v>
      </c>
      <c r="BB1064" s="10">
        <v>0</v>
      </c>
      <c r="BC1064" s="10">
        <v>0</v>
      </c>
      <c r="BD1064" s="10">
        <v>0</v>
      </c>
      <c r="BE1064" s="10">
        <v>250</v>
      </c>
      <c r="BF1064" s="3"/>
      <c r="BG1064" s="10">
        <v>1000</v>
      </c>
      <c r="BH1064" s="10">
        <v>5000</v>
      </c>
      <c r="BI1064" s="3"/>
      <c r="BJ1064" s="21">
        <v>1</v>
      </c>
      <c r="BK1064" s="65">
        <v>0</v>
      </c>
      <c r="BL1064" s="65">
        <v>0</v>
      </c>
      <c r="BM1064" s="6">
        <f t="shared" si="3984"/>
        <v>118.25000000000001</v>
      </c>
      <c r="BN1064" s="8">
        <f t="shared" si="3985"/>
        <v>188.31355801453958</v>
      </c>
      <c r="BO1064" s="12">
        <f t="shared" si="4208"/>
        <v>149.22492497977444</v>
      </c>
      <c r="BP1064" s="50">
        <f>(1-'#Constant'!$A$3)/($J1064*'#Constant'!$B$3/'#Constant'!$C$3^($D1064-1)+1)+'#Constant'!$A$3</f>
        <v>0.92405904059040589</v>
      </c>
      <c r="BQ1064" s="4">
        <f t="shared" si="3986"/>
        <v>237.32059963822184</v>
      </c>
      <c r="BR1064" s="50">
        <f>(1-'#Constant'!$A$3)/($K1064*'#Constant'!$B$3/'#Constant'!$C$3^($D1064-1)+1)+'#Constant'!$A$3</f>
        <v>0.94452830188679238</v>
      </c>
      <c r="BS1064" s="4">
        <f t="shared" si="3987"/>
        <v>139.30651639085733</v>
      </c>
      <c r="BT1064">
        <f>BO1064/$BO$4*100</f>
        <v>113.416591924586</v>
      </c>
    </row>
    <row r="1065" spans="1:72" s="13" customFormat="1" ht="17.25" thickBot="1" x14ac:dyDescent="0.35">
      <c r="B1065" s="20"/>
      <c r="D1065" s="14">
        <v>1</v>
      </c>
      <c r="E1065" s="14">
        <v>1</v>
      </c>
      <c r="F1065" s="19">
        <v>1</v>
      </c>
      <c r="G1065" s="15">
        <f t="shared" ref="G1065:H1065" si="4215">G1064</f>
        <v>100</v>
      </c>
      <c r="H1065" s="15">
        <f t="shared" si="4215"/>
        <v>100</v>
      </c>
      <c r="I1065" s="15">
        <v>2500</v>
      </c>
      <c r="J1065" s="15">
        <v>28</v>
      </c>
      <c r="K1065" s="15">
        <f>K1064</f>
        <v>20</v>
      </c>
      <c r="L1065" s="16"/>
      <c r="M1065" s="15">
        <f t="shared" ref="M1065:V1065" si="4216">M1064</f>
        <v>100</v>
      </c>
      <c r="N1065" s="15">
        <f t="shared" si="4216"/>
        <v>0</v>
      </c>
      <c r="O1065" s="15">
        <f t="shared" si="4216"/>
        <v>0</v>
      </c>
      <c r="P1065" s="15">
        <v>50</v>
      </c>
      <c r="Q1065" s="15">
        <f t="shared" si="4216"/>
        <v>0</v>
      </c>
      <c r="R1065" s="15">
        <f t="shared" si="4216"/>
        <v>0</v>
      </c>
      <c r="S1065" s="15">
        <f t="shared" si="4216"/>
        <v>0</v>
      </c>
      <c r="T1065" s="15">
        <f t="shared" si="4216"/>
        <v>150</v>
      </c>
      <c r="U1065" s="15">
        <f t="shared" si="4216"/>
        <v>0</v>
      </c>
      <c r="V1065" s="15">
        <f t="shared" si="4216"/>
        <v>400</v>
      </c>
      <c r="W1065" s="16"/>
      <c r="X1065" s="15">
        <f t="shared" ref="X1065:AI1065" si="4217">X1064</f>
        <v>100</v>
      </c>
      <c r="Y1065" s="15">
        <f t="shared" si="4217"/>
        <v>0</v>
      </c>
      <c r="Z1065" s="15">
        <f t="shared" si="4217"/>
        <v>0</v>
      </c>
      <c r="AA1065" s="15">
        <v>50</v>
      </c>
      <c r="AB1065" s="15">
        <f t="shared" si="4217"/>
        <v>0</v>
      </c>
      <c r="AC1065" s="15">
        <f t="shared" si="4217"/>
        <v>0</v>
      </c>
      <c r="AD1065" s="15">
        <f t="shared" si="4217"/>
        <v>0</v>
      </c>
      <c r="AE1065" s="15">
        <f t="shared" si="4217"/>
        <v>150</v>
      </c>
      <c r="AF1065" s="15">
        <f t="shared" si="4217"/>
        <v>0</v>
      </c>
      <c r="AG1065" s="15">
        <f t="shared" si="4217"/>
        <v>0</v>
      </c>
      <c r="AH1065" s="15">
        <f t="shared" si="4217"/>
        <v>0</v>
      </c>
      <c r="AI1065" s="15">
        <f t="shared" si="4217"/>
        <v>0</v>
      </c>
      <c r="AJ1065" s="17"/>
      <c r="AK1065" s="15">
        <f>AK1064</f>
        <v>0</v>
      </c>
      <c r="AL1065" s="15">
        <f>AL1064</f>
        <v>0</v>
      </c>
      <c r="AM1065" s="17"/>
      <c r="AN1065" s="15">
        <f t="shared" ref="AN1065:AX1065" si="4218">AN1064</f>
        <v>0</v>
      </c>
      <c r="AO1065" s="15">
        <f t="shared" si="4218"/>
        <v>0</v>
      </c>
      <c r="AP1065" s="15">
        <f t="shared" si="4218"/>
        <v>0</v>
      </c>
      <c r="AQ1065" s="15">
        <f t="shared" si="4218"/>
        <v>0</v>
      </c>
      <c r="AR1065" s="15">
        <f t="shared" si="4218"/>
        <v>0</v>
      </c>
      <c r="AS1065" s="15">
        <f t="shared" si="4218"/>
        <v>0</v>
      </c>
      <c r="AT1065" s="15">
        <f t="shared" si="4218"/>
        <v>0</v>
      </c>
      <c r="AU1065" s="15">
        <f t="shared" si="4218"/>
        <v>0</v>
      </c>
      <c r="AV1065" s="15">
        <f t="shared" si="4218"/>
        <v>0</v>
      </c>
      <c r="AW1065" s="15">
        <f t="shared" si="4218"/>
        <v>0</v>
      </c>
      <c r="AX1065" s="15">
        <f t="shared" si="4218"/>
        <v>0</v>
      </c>
      <c r="AY1065" s="17"/>
      <c r="AZ1065" s="15">
        <f t="shared" ref="AZ1065:BE1065" si="4219">AZ1064</f>
        <v>6000</v>
      </c>
      <c r="BA1065" s="15">
        <f t="shared" si="4219"/>
        <v>6000</v>
      </c>
      <c r="BB1065" s="15">
        <v>0</v>
      </c>
      <c r="BC1065" s="15">
        <f t="shared" si="4219"/>
        <v>0</v>
      </c>
      <c r="BD1065" s="15">
        <f t="shared" si="4219"/>
        <v>0</v>
      </c>
      <c r="BE1065" s="15">
        <f t="shared" si="4219"/>
        <v>250</v>
      </c>
      <c r="BF1065" s="17"/>
      <c r="BG1065" s="15">
        <f t="shared" ref="BG1065:BH1065" si="4220">BG1064</f>
        <v>1000</v>
      </c>
      <c r="BH1065" s="15">
        <f t="shared" si="4220"/>
        <v>5000</v>
      </c>
      <c r="BI1065" s="17"/>
      <c r="BJ1065" s="22">
        <f>G1065/G1064</f>
        <v>1</v>
      </c>
      <c r="BK1065" s="65">
        <f>BK1064</f>
        <v>0</v>
      </c>
      <c r="BL1065" s="65">
        <f>BL1064</f>
        <v>0</v>
      </c>
      <c r="BM1065" s="6">
        <f t="shared" si="3984"/>
        <v>118.25000000000001</v>
      </c>
      <c r="BN1065" s="8">
        <f t="shared" si="3985"/>
        <v>188.31355801453958</v>
      </c>
      <c r="BO1065" s="12">
        <f t="shared" si="4208"/>
        <v>149.22492497977444</v>
      </c>
      <c r="BP1065" s="50">
        <f>(1-'#Constant'!$A$3)/($J1065*'#Constant'!$B$3/'#Constant'!$C$3^($D1065-1)+1)+'#Constant'!$A$3</f>
        <v>0.92405904059040589</v>
      </c>
      <c r="BQ1065" s="4">
        <f t="shared" si="3986"/>
        <v>237.32059963822184</v>
      </c>
      <c r="BR1065" s="50">
        <f>(1-'#Constant'!$A$3)/($K1065*'#Constant'!$B$3/'#Constant'!$C$3^($D1065-1)+1)+'#Constant'!$A$3</f>
        <v>0.94452830188679238</v>
      </c>
      <c r="BS1065" s="4">
        <f t="shared" si="3987"/>
        <v>139.30651639085733</v>
      </c>
      <c r="BT1065"/>
    </row>
    <row r="1066" spans="1:72" x14ac:dyDescent="0.3">
      <c r="A1066">
        <v>28001</v>
      </c>
      <c r="B1066" s="18" t="str">
        <f>VLOOKUP(CONCATENATE("CREATURE_NAME_",A1066),[1]Localization_Hero!$A:$E,2,FALSE)</f>
        <v>광기의 히드라</v>
      </c>
      <c r="C1066" t="s">
        <v>81</v>
      </c>
      <c r="D1066">
        <v>1</v>
      </c>
      <c r="E1066">
        <v>1</v>
      </c>
      <c r="F1066" s="18">
        <v>1</v>
      </c>
      <c r="G1066" s="10">
        <v>100</v>
      </c>
      <c r="H1066" s="10">
        <v>100</v>
      </c>
      <c r="I1066" s="10">
        <v>2500</v>
      </c>
      <c r="J1066" s="10">
        <v>17</v>
      </c>
      <c r="K1066" s="10">
        <v>17</v>
      </c>
      <c r="L1066" s="2"/>
      <c r="M1066" s="10">
        <v>400</v>
      </c>
      <c r="N1066" s="10">
        <v>0</v>
      </c>
      <c r="O1066" s="10">
        <v>0</v>
      </c>
      <c r="P1066" s="10">
        <v>100</v>
      </c>
      <c r="Q1066" s="10">
        <v>0</v>
      </c>
      <c r="R1066" s="10">
        <v>0</v>
      </c>
      <c r="S1066" s="10">
        <v>0</v>
      </c>
      <c r="T1066" s="10">
        <v>150</v>
      </c>
      <c r="U1066" s="10">
        <v>0</v>
      </c>
      <c r="V1066" s="10">
        <v>0</v>
      </c>
      <c r="W1066" s="2"/>
      <c r="X1066" s="10">
        <v>400</v>
      </c>
      <c r="Y1066" s="10">
        <v>0</v>
      </c>
      <c r="Z1066" s="10">
        <v>0</v>
      </c>
      <c r="AA1066" s="10">
        <v>100</v>
      </c>
      <c r="AB1066" s="10">
        <v>0</v>
      </c>
      <c r="AC1066" s="10">
        <v>0</v>
      </c>
      <c r="AD1066" s="10">
        <v>0</v>
      </c>
      <c r="AE1066" s="10">
        <v>150</v>
      </c>
      <c r="AF1066" s="10">
        <v>0</v>
      </c>
      <c r="AG1066" s="10">
        <v>0</v>
      </c>
      <c r="AH1066" s="10">
        <v>0</v>
      </c>
      <c r="AI1066" s="10">
        <v>0</v>
      </c>
      <c r="AJ1066" s="3"/>
      <c r="AK1066" s="10">
        <v>0</v>
      </c>
      <c r="AL1066" s="10">
        <v>0</v>
      </c>
      <c r="AM1066" s="3"/>
      <c r="AN1066" s="10">
        <v>0</v>
      </c>
      <c r="AO1066" s="10">
        <v>0</v>
      </c>
      <c r="AP1066" s="10">
        <v>0</v>
      </c>
      <c r="AQ1066" s="10">
        <v>0</v>
      </c>
      <c r="AR1066" s="10">
        <v>0</v>
      </c>
      <c r="AS1066" s="10">
        <v>0</v>
      </c>
      <c r="AT1066" s="10">
        <v>0</v>
      </c>
      <c r="AU1066" s="10">
        <v>0</v>
      </c>
      <c r="AV1066" s="10">
        <v>0</v>
      </c>
      <c r="AW1066" s="10">
        <v>0</v>
      </c>
      <c r="AX1066" s="10">
        <v>0</v>
      </c>
      <c r="AY1066" s="3"/>
      <c r="AZ1066" s="10">
        <v>6000</v>
      </c>
      <c r="BA1066" s="10">
        <v>6000</v>
      </c>
      <c r="BB1066" s="10">
        <v>0</v>
      </c>
      <c r="BC1066" s="10">
        <v>0</v>
      </c>
      <c r="BD1066" s="10">
        <v>0</v>
      </c>
      <c r="BE1066" s="10">
        <v>250</v>
      </c>
      <c r="BF1066" s="3"/>
      <c r="BG1066" s="10">
        <v>1000</v>
      </c>
      <c r="BH1066" s="10">
        <v>5000</v>
      </c>
      <c r="BI1066" s="3"/>
      <c r="BJ1066" s="21">
        <v>1</v>
      </c>
      <c r="BK1066" s="65">
        <v>0</v>
      </c>
      <c r="BL1066" s="65">
        <v>0</v>
      </c>
      <c r="BM1066" s="6">
        <f t="shared" si="3984"/>
        <v>150.5</v>
      </c>
      <c r="BN1066" s="8">
        <f t="shared" si="3985"/>
        <v>145.8234822703065</v>
      </c>
      <c r="BO1066" s="12">
        <f t="shared" ref="BO1066:BO1067" si="4221">SQRT(BM1066*BN1066)</f>
        <v>148.14328902006034</v>
      </c>
      <c r="BP1066" s="50">
        <f>(1-'#Constant'!$A$3)/($J1066*'#Constant'!$B$3/'#Constant'!$C$3^($D1066-1)+1)+'#Constant'!$A$3</f>
        <v>0.95244529019980972</v>
      </c>
      <c r="BQ1066" s="4">
        <f t="shared" si="3986"/>
        <v>145.8234822703065</v>
      </c>
      <c r="BR1066" s="50">
        <f>(1-'#Constant'!$A$3)/($K1066*'#Constant'!$B$3/'#Constant'!$C$3^($D1066-1)+1)+'#Constant'!$A$3</f>
        <v>0.95244529019980972</v>
      </c>
      <c r="BS1066" s="4">
        <f t="shared" si="3987"/>
        <v>145.8234822703065</v>
      </c>
      <c r="BT1066">
        <f>BO1066/$BO$4*100</f>
        <v>112.59450764965351</v>
      </c>
    </row>
    <row r="1067" spans="1:72" s="13" customFormat="1" ht="17.25" thickBot="1" x14ac:dyDescent="0.35">
      <c r="B1067" s="20"/>
      <c r="D1067" s="14">
        <v>1</v>
      </c>
      <c r="E1067" s="14">
        <v>1</v>
      </c>
      <c r="F1067" s="19">
        <v>1</v>
      </c>
      <c r="G1067" s="15">
        <f t="shared" ref="G1067:H1067" si="4222">G1066</f>
        <v>100</v>
      </c>
      <c r="H1067" s="15">
        <f t="shared" si="4222"/>
        <v>100</v>
      </c>
      <c r="I1067" s="15">
        <v>2500</v>
      </c>
      <c r="J1067" s="15">
        <f>J1066</f>
        <v>17</v>
      </c>
      <c r="K1067" s="15">
        <f>K1066</f>
        <v>17</v>
      </c>
      <c r="L1067" s="16"/>
      <c r="M1067" s="15">
        <f t="shared" ref="M1067:V1067" si="4223">M1066</f>
        <v>400</v>
      </c>
      <c r="N1067" s="15">
        <f t="shared" si="4223"/>
        <v>0</v>
      </c>
      <c r="O1067" s="15">
        <f t="shared" si="4223"/>
        <v>0</v>
      </c>
      <c r="P1067" s="15">
        <v>100</v>
      </c>
      <c r="Q1067" s="15">
        <f t="shared" si="4223"/>
        <v>0</v>
      </c>
      <c r="R1067" s="15">
        <f t="shared" si="4223"/>
        <v>0</v>
      </c>
      <c r="S1067" s="15">
        <f t="shared" si="4223"/>
        <v>0</v>
      </c>
      <c r="T1067" s="15">
        <f t="shared" si="4223"/>
        <v>150</v>
      </c>
      <c r="U1067" s="15">
        <f t="shared" si="4223"/>
        <v>0</v>
      </c>
      <c r="V1067" s="15">
        <f t="shared" si="4223"/>
        <v>0</v>
      </c>
      <c r="W1067" s="16"/>
      <c r="X1067" s="15">
        <f t="shared" ref="X1067:AI1067" si="4224">X1066</f>
        <v>400</v>
      </c>
      <c r="Y1067" s="15">
        <f t="shared" si="4224"/>
        <v>0</v>
      </c>
      <c r="Z1067" s="15">
        <f t="shared" si="4224"/>
        <v>0</v>
      </c>
      <c r="AA1067" s="15">
        <v>100</v>
      </c>
      <c r="AB1067" s="15">
        <f t="shared" si="4224"/>
        <v>0</v>
      </c>
      <c r="AC1067" s="15">
        <f t="shared" si="4224"/>
        <v>0</v>
      </c>
      <c r="AD1067" s="15">
        <f t="shared" si="4224"/>
        <v>0</v>
      </c>
      <c r="AE1067" s="15">
        <f t="shared" si="4224"/>
        <v>150</v>
      </c>
      <c r="AF1067" s="15">
        <f t="shared" si="4224"/>
        <v>0</v>
      </c>
      <c r="AG1067" s="15">
        <f t="shared" si="4224"/>
        <v>0</v>
      </c>
      <c r="AH1067" s="15">
        <f t="shared" si="4224"/>
        <v>0</v>
      </c>
      <c r="AI1067" s="15">
        <f t="shared" si="4224"/>
        <v>0</v>
      </c>
      <c r="AJ1067" s="17"/>
      <c r="AK1067" s="15">
        <f>AK1066</f>
        <v>0</v>
      </c>
      <c r="AL1067" s="15">
        <f>AL1066</f>
        <v>0</v>
      </c>
      <c r="AM1067" s="17"/>
      <c r="AN1067" s="15">
        <f t="shared" ref="AN1067:AX1067" si="4225">AN1066</f>
        <v>0</v>
      </c>
      <c r="AO1067" s="15">
        <f t="shared" si="4225"/>
        <v>0</v>
      </c>
      <c r="AP1067" s="15">
        <f t="shared" si="4225"/>
        <v>0</v>
      </c>
      <c r="AQ1067" s="15">
        <f t="shared" si="4225"/>
        <v>0</v>
      </c>
      <c r="AR1067" s="15">
        <f t="shared" si="4225"/>
        <v>0</v>
      </c>
      <c r="AS1067" s="15">
        <f t="shared" si="4225"/>
        <v>0</v>
      </c>
      <c r="AT1067" s="15">
        <f t="shared" si="4225"/>
        <v>0</v>
      </c>
      <c r="AU1067" s="15">
        <f t="shared" si="4225"/>
        <v>0</v>
      </c>
      <c r="AV1067" s="15">
        <f t="shared" si="4225"/>
        <v>0</v>
      </c>
      <c r="AW1067" s="15">
        <f t="shared" si="4225"/>
        <v>0</v>
      </c>
      <c r="AX1067" s="15">
        <f t="shared" si="4225"/>
        <v>0</v>
      </c>
      <c r="AY1067" s="17"/>
      <c r="AZ1067" s="15">
        <f t="shared" ref="AZ1067:BE1067" si="4226">AZ1066</f>
        <v>6000</v>
      </c>
      <c r="BA1067" s="15">
        <f t="shared" si="4226"/>
        <v>6000</v>
      </c>
      <c r="BB1067" s="15">
        <v>0</v>
      </c>
      <c r="BC1067" s="15">
        <f t="shared" si="4226"/>
        <v>0</v>
      </c>
      <c r="BD1067" s="15">
        <f t="shared" si="4226"/>
        <v>0</v>
      </c>
      <c r="BE1067" s="15">
        <f t="shared" si="4226"/>
        <v>250</v>
      </c>
      <c r="BF1067" s="17"/>
      <c r="BG1067" s="15">
        <f t="shared" ref="BG1067:BH1067" si="4227">BG1066</f>
        <v>1000</v>
      </c>
      <c r="BH1067" s="15">
        <f t="shared" si="4227"/>
        <v>5000</v>
      </c>
      <c r="BI1067" s="17"/>
      <c r="BJ1067" s="22">
        <f>G1067/G1066</f>
        <v>1</v>
      </c>
      <c r="BK1067" s="65">
        <f t="shared" ref="BK1067:BL1067" si="4228">BK1066</f>
        <v>0</v>
      </c>
      <c r="BL1067" s="65">
        <f t="shared" si="4228"/>
        <v>0</v>
      </c>
      <c r="BM1067" s="6">
        <f t="shared" si="3984"/>
        <v>150.5</v>
      </c>
      <c r="BN1067" s="8">
        <f t="shared" si="3985"/>
        <v>145.8234822703065</v>
      </c>
      <c r="BO1067" s="12">
        <f t="shared" si="4221"/>
        <v>148.14328902006034</v>
      </c>
      <c r="BP1067" s="50">
        <f>(1-'#Constant'!$A$3)/($J1067*'#Constant'!$B$3/'#Constant'!$C$3^($D1067-1)+1)+'#Constant'!$A$3</f>
        <v>0.95244529019980972</v>
      </c>
      <c r="BQ1067" s="4">
        <f t="shared" si="3986"/>
        <v>145.8234822703065</v>
      </c>
      <c r="BR1067" s="50">
        <f>(1-'#Constant'!$A$3)/($K1067*'#Constant'!$B$3/'#Constant'!$C$3^($D1067-1)+1)+'#Constant'!$A$3</f>
        <v>0.95244529019980972</v>
      </c>
      <c r="BS1067" s="4">
        <f t="shared" si="3987"/>
        <v>145.8234822703065</v>
      </c>
      <c r="BT1067"/>
    </row>
    <row r="1068" spans="1:72" x14ac:dyDescent="0.3">
      <c r="A1068">
        <v>28002</v>
      </c>
      <c r="B1068" s="18" t="str">
        <f>VLOOKUP(CONCATENATE("CREATURE_NAME_",A1068),[1]Localization_Hero!$A:$E,2,FALSE)</f>
        <v>붉은 갈퀴 히드라</v>
      </c>
      <c r="C1068" t="s">
        <v>81</v>
      </c>
      <c r="D1068">
        <v>1</v>
      </c>
      <c r="E1068">
        <v>1</v>
      </c>
      <c r="F1068" s="18">
        <v>1</v>
      </c>
      <c r="G1068" s="10">
        <v>100</v>
      </c>
      <c r="H1068" s="10">
        <v>100</v>
      </c>
      <c r="I1068" s="10">
        <v>2500</v>
      </c>
      <c r="J1068" s="10">
        <v>17</v>
      </c>
      <c r="K1068" s="10">
        <v>17</v>
      </c>
      <c r="L1068" s="2"/>
      <c r="M1068" s="10">
        <v>400</v>
      </c>
      <c r="N1068" s="10">
        <v>0</v>
      </c>
      <c r="O1068" s="10">
        <v>0</v>
      </c>
      <c r="P1068" s="10">
        <v>100</v>
      </c>
      <c r="Q1068" s="10">
        <v>0</v>
      </c>
      <c r="R1068" s="10">
        <v>0</v>
      </c>
      <c r="S1068" s="10">
        <v>0</v>
      </c>
      <c r="T1068" s="10">
        <v>150</v>
      </c>
      <c r="U1068" s="10">
        <v>0</v>
      </c>
      <c r="V1068" s="10">
        <v>0</v>
      </c>
      <c r="W1068" s="2"/>
      <c r="X1068" s="10">
        <v>400</v>
      </c>
      <c r="Y1068" s="10">
        <v>0</v>
      </c>
      <c r="Z1068" s="10">
        <v>0</v>
      </c>
      <c r="AA1068" s="10">
        <v>100</v>
      </c>
      <c r="AB1068" s="10">
        <v>0</v>
      </c>
      <c r="AC1068" s="10">
        <v>0</v>
      </c>
      <c r="AD1068" s="10">
        <v>0</v>
      </c>
      <c r="AE1068" s="10">
        <v>150</v>
      </c>
      <c r="AF1068" s="10">
        <v>0</v>
      </c>
      <c r="AG1068" s="10">
        <v>0</v>
      </c>
      <c r="AH1068" s="10">
        <v>0</v>
      </c>
      <c r="AI1068" s="10">
        <v>0</v>
      </c>
      <c r="AJ1068" s="3"/>
      <c r="AK1068" s="10">
        <v>0</v>
      </c>
      <c r="AL1068" s="10">
        <v>0</v>
      </c>
      <c r="AM1068" s="3"/>
      <c r="AN1068" s="10">
        <v>0</v>
      </c>
      <c r="AO1068" s="10">
        <v>0</v>
      </c>
      <c r="AP1068" s="10">
        <v>0</v>
      </c>
      <c r="AQ1068" s="10">
        <v>0</v>
      </c>
      <c r="AR1068" s="10">
        <v>0</v>
      </c>
      <c r="AS1068" s="10">
        <v>0</v>
      </c>
      <c r="AT1068" s="10">
        <v>0</v>
      </c>
      <c r="AU1068" s="10">
        <v>0</v>
      </c>
      <c r="AV1068" s="10">
        <v>0</v>
      </c>
      <c r="AW1068" s="10">
        <v>0</v>
      </c>
      <c r="AX1068" s="10">
        <v>0</v>
      </c>
      <c r="AY1068" s="3"/>
      <c r="AZ1068" s="10">
        <v>6000</v>
      </c>
      <c r="BA1068" s="10">
        <v>6000</v>
      </c>
      <c r="BB1068" s="10">
        <v>0</v>
      </c>
      <c r="BC1068" s="10">
        <v>0</v>
      </c>
      <c r="BD1068" s="10">
        <v>0</v>
      </c>
      <c r="BE1068" s="10">
        <v>250</v>
      </c>
      <c r="BF1068" s="3"/>
      <c r="BG1068" s="10">
        <v>1000</v>
      </c>
      <c r="BH1068" s="10">
        <v>5000</v>
      </c>
      <c r="BI1068" s="3"/>
      <c r="BJ1068" s="21">
        <v>1</v>
      </c>
      <c r="BK1068" s="65">
        <v>0</v>
      </c>
      <c r="BL1068" s="65">
        <v>0</v>
      </c>
      <c r="BM1068" s="6">
        <f t="shared" ref="BM1068:BM1137" si="4229">MAX(G1068*(1+M1068/1000*(1+O1068/1000))*(1+0.5*T1068/1000)*(1+0.25*S1068/1000),(H1068*(1+X1068/1000*(1+Z1068/1000))*(1+0.5*AE1068/1000)*(1+0.25*AD1068/1000)))*BG1068/1000</f>
        <v>150.5</v>
      </c>
      <c r="BN1068" s="8">
        <f t="shared" ref="BN1068:BN1137" si="4230">(BQ1068+BS1068)/2*(1+AI1068/2000)*(1+AH1068/2000)*(1+AN1068/2000)*(1+AK1068/2000)</f>
        <v>145.8234822703065</v>
      </c>
      <c r="BO1068" s="12">
        <f t="shared" si="4208"/>
        <v>148.14328902006034</v>
      </c>
      <c r="BP1068" s="50">
        <f>(1-'#Constant'!$A$3)/($J1068*'#Constant'!$B$3/'#Constant'!$C$3^($D1068-1)+1)+'#Constant'!$A$3</f>
        <v>0.95244529019980972</v>
      </c>
      <c r="BQ1068" s="4">
        <f t="shared" ref="BQ1068:BQ1123" si="4231">I1068/(BP1068*(1-Q1068/1000*(0.5+R1068/1000))*(1-P1068/1000)*(1-V1068/1000)*(1+U1068/1000))/20</f>
        <v>145.8234822703065</v>
      </c>
      <c r="BR1068" s="50">
        <f>(1-'#Constant'!$A$3)/($K1068*'#Constant'!$B$3/'#Constant'!$C$3^($D1068-1)+1)+'#Constant'!$A$3</f>
        <v>0.95244529019980972</v>
      </c>
      <c r="BS1068" s="4">
        <f t="shared" ref="BS1068:BS1123" si="4232">I1068/(BR1068*(1-AB1068/1000*(0.5+AC1068/1000))*(1-AA1068/1000)*(1-AG1068/1000)*(1+AF1068/1000))/20</f>
        <v>145.8234822703065</v>
      </c>
      <c r="BT1068">
        <f>BO1068/$BO$4*100</f>
        <v>112.59450764965351</v>
      </c>
    </row>
    <row r="1069" spans="1:72" s="13" customFormat="1" ht="17.25" thickBot="1" x14ac:dyDescent="0.35">
      <c r="B1069" s="20"/>
      <c r="D1069" s="14">
        <v>1</v>
      </c>
      <c r="E1069" s="14">
        <v>1</v>
      </c>
      <c r="F1069" s="19">
        <v>1</v>
      </c>
      <c r="G1069" s="15">
        <f t="shared" ref="G1069:H1069" si="4233">G1068</f>
        <v>100</v>
      </c>
      <c r="H1069" s="15">
        <f t="shared" si="4233"/>
        <v>100</v>
      </c>
      <c r="I1069" s="15">
        <v>2500</v>
      </c>
      <c r="J1069" s="15">
        <f>J1068</f>
        <v>17</v>
      </c>
      <c r="K1069" s="15">
        <f>K1068</f>
        <v>17</v>
      </c>
      <c r="L1069" s="16"/>
      <c r="M1069" s="15">
        <f t="shared" ref="M1069:V1069" si="4234">M1068</f>
        <v>400</v>
      </c>
      <c r="N1069" s="15">
        <f t="shared" si="4234"/>
        <v>0</v>
      </c>
      <c r="O1069" s="15">
        <f t="shared" si="4234"/>
        <v>0</v>
      </c>
      <c r="P1069" s="15">
        <v>100</v>
      </c>
      <c r="Q1069" s="15">
        <f t="shared" si="4234"/>
        <v>0</v>
      </c>
      <c r="R1069" s="15">
        <f t="shared" si="4234"/>
        <v>0</v>
      </c>
      <c r="S1069" s="15">
        <f t="shared" si="4234"/>
        <v>0</v>
      </c>
      <c r="T1069" s="15">
        <f t="shared" si="4234"/>
        <v>150</v>
      </c>
      <c r="U1069" s="15">
        <f t="shared" si="4234"/>
        <v>0</v>
      </c>
      <c r="V1069" s="15">
        <f t="shared" si="4234"/>
        <v>0</v>
      </c>
      <c r="W1069" s="16"/>
      <c r="X1069" s="15">
        <f t="shared" ref="X1069:AI1069" si="4235">X1068</f>
        <v>400</v>
      </c>
      <c r="Y1069" s="15">
        <f t="shared" si="4235"/>
        <v>0</v>
      </c>
      <c r="Z1069" s="15">
        <f t="shared" si="4235"/>
        <v>0</v>
      </c>
      <c r="AA1069" s="15">
        <v>100</v>
      </c>
      <c r="AB1069" s="15">
        <f t="shared" si="4235"/>
        <v>0</v>
      </c>
      <c r="AC1069" s="15">
        <f t="shared" si="4235"/>
        <v>0</v>
      </c>
      <c r="AD1069" s="15">
        <f t="shared" si="4235"/>
        <v>0</v>
      </c>
      <c r="AE1069" s="15">
        <f t="shared" si="4235"/>
        <v>150</v>
      </c>
      <c r="AF1069" s="15">
        <f t="shared" si="4235"/>
        <v>0</v>
      </c>
      <c r="AG1069" s="15">
        <f t="shared" si="4235"/>
        <v>0</v>
      </c>
      <c r="AH1069" s="15">
        <f t="shared" si="4235"/>
        <v>0</v>
      </c>
      <c r="AI1069" s="15">
        <f t="shared" si="4235"/>
        <v>0</v>
      </c>
      <c r="AJ1069" s="17"/>
      <c r="AK1069" s="15">
        <f>AK1068</f>
        <v>0</v>
      </c>
      <c r="AL1069" s="15">
        <f>AL1068</f>
        <v>0</v>
      </c>
      <c r="AM1069" s="17"/>
      <c r="AN1069" s="15">
        <f t="shared" ref="AN1069:AX1069" si="4236">AN1068</f>
        <v>0</v>
      </c>
      <c r="AO1069" s="15">
        <f t="shared" si="4236"/>
        <v>0</v>
      </c>
      <c r="AP1069" s="15">
        <f t="shared" si="4236"/>
        <v>0</v>
      </c>
      <c r="AQ1069" s="15">
        <f t="shared" si="4236"/>
        <v>0</v>
      </c>
      <c r="AR1069" s="15">
        <f t="shared" si="4236"/>
        <v>0</v>
      </c>
      <c r="AS1069" s="15">
        <f t="shared" si="4236"/>
        <v>0</v>
      </c>
      <c r="AT1069" s="15">
        <f t="shared" si="4236"/>
        <v>0</v>
      </c>
      <c r="AU1069" s="15">
        <f t="shared" si="4236"/>
        <v>0</v>
      </c>
      <c r="AV1069" s="15">
        <f t="shared" si="4236"/>
        <v>0</v>
      </c>
      <c r="AW1069" s="15">
        <f t="shared" si="4236"/>
        <v>0</v>
      </c>
      <c r="AX1069" s="15">
        <f t="shared" si="4236"/>
        <v>0</v>
      </c>
      <c r="AY1069" s="17"/>
      <c r="AZ1069" s="15">
        <f t="shared" ref="AZ1069:BE1069" si="4237">AZ1068</f>
        <v>6000</v>
      </c>
      <c r="BA1069" s="15">
        <f t="shared" si="4237"/>
        <v>6000</v>
      </c>
      <c r="BB1069" s="15">
        <v>0</v>
      </c>
      <c r="BC1069" s="15">
        <f t="shared" si="4237"/>
        <v>0</v>
      </c>
      <c r="BD1069" s="15">
        <f t="shared" si="4237"/>
        <v>0</v>
      </c>
      <c r="BE1069" s="15">
        <f t="shared" si="4237"/>
        <v>250</v>
      </c>
      <c r="BF1069" s="17"/>
      <c r="BG1069" s="15">
        <f t="shared" ref="BG1069:BH1069" si="4238">BG1068</f>
        <v>1000</v>
      </c>
      <c r="BH1069" s="15">
        <f t="shared" si="4238"/>
        <v>5000</v>
      </c>
      <c r="BI1069" s="17"/>
      <c r="BJ1069" s="22">
        <f>G1069/G1068</f>
        <v>1</v>
      </c>
      <c r="BK1069" s="65">
        <f t="shared" ref="BK1069:BL1069" si="4239">BK1068</f>
        <v>0</v>
      </c>
      <c r="BL1069" s="65">
        <f t="shared" si="4239"/>
        <v>0</v>
      </c>
      <c r="BM1069" s="6">
        <f t="shared" si="4229"/>
        <v>150.5</v>
      </c>
      <c r="BN1069" s="8">
        <f t="shared" si="4230"/>
        <v>145.8234822703065</v>
      </c>
      <c r="BO1069" s="12">
        <f t="shared" si="4208"/>
        <v>148.14328902006034</v>
      </c>
      <c r="BP1069" s="50">
        <f>(1-'#Constant'!$A$3)/($J1069*'#Constant'!$B$3/'#Constant'!$C$3^($D1069-1)+1)+'#Constant'!$A$3</f>
        <v>0.95244529019980972</v>
      </c>
      <c r="BQ1069" s="4">
        <f t="shared" si="4231"/>
        <v>145.8234822703065</v>
      </c>
      <c r="BR1069" s="50">
        <f>(1-'#Constant'!$A$3)/($K1069*'#Constant'!$B$3/'#Constant'!$C$3^($D1069-1)+1)+'#Constant'!$A$3</f>
        <v>0.95244529019980972</v>
      </c>
      <c r="BS1069" s="4">
        <f t="shared" si="4232"/>
        <v>145.8234822703065</v>
      </c>
      <c r="BT1069"/>
    </row>
    <row r="1070" spans="1:72" x14ac:dyDescent="0.3">
      <c r="A1070">
        <v>28003</v>
      </c>
      <c r="B1070" s="18" t="str">
        <f>VLOOKUP(CONCATENATE("CREATURE_NAME_",A1070),[1]Localization_Hero!$A:$E,2,FALSE)</f>
        <v>녹색 갈퀴 히드라</v>
      </c>
      <c r="C1070" t="s">
        <v>81</v>
      </c>
      <c r="D1070">
        <v>1</v>
      </c>
      <c r="E1070">
        <v>1</v>
      </c>
      <c r="F1070" s="18">
        <v>1</v>
      </c>
      <c r="G1070" s="10">
        <v>100</v>
      </c>
      <c r="H1070" s="10">
        <v>100</v>
      </c>
      <c r="I1070" s="10">
        <v>2500</v>
      </c>
      <c r="J1070" s="10">
        <v>17</v>
      </c>
      <c r="K1070" s="10">
        <v>17</v>
      </c>
      <c r="L1070" s="2"/>
      <c r="M1070" s="10">
        <v>400</v>
      </c>
      <c r="N1070" s="10">
        <v>0</v>
      </c>
      <c r="O1070" s="10">
        <v>0</v>
      </c>
      <c r="P1070" s="10">
        <v>100</v>
      </c>
      <c r="Q1070" s="10">
        <v>0</v>
      </c>
      <c r="R1070" s="10">
        <v>0</v>
      </c>
      <c r="S1070" s="10">
        <v>0</v>
      </c>
      <c r="T1070" s="10">
        <v>150</v>
      </c>
      <c r="U1070" s="10">
        <v>0</v>
      </c>
      <c r="V1070" s="10">
        <v>0</v>
      </c>
      <c r="W1070" s="2"/>
      <c r="X1070" s="10">
        <v>400</v>
      </c>
      <c r="Y1070" s="10">
        <v>0</v>
      </c>
      <c r="Z1070" s="10">
        <v>0</v>
      </c>
      <c r="AA1070" s="10">
        <v>100</v>
      </c>
      <c r="AB1070" s="10">
        <v>0</v>
      </c>
      <c r="AC1070" s="10">
        <v>0</v>
      </c>
      <c r="AD1070" s="10">
        <v>0</v>
      </c>
      <c r="AE1070" s="10">
        <v>150</v>
      </c>
      <c r="AF1070" s="10">
        <v>0</v>
      </c>
      <c r="AG1070" s="10">
        <v>0</v>
      </c>
      <c r="AH1070" s="10">
        <v>0</v>
      </c>
      <c r="AI1070" s="10">
        <v>0</v>
      </c>
      <c r="AJ1070" s="3"/>
      <c r="AK1070" s="10">
        <v>0</v>
      </c>
      <c r="AL1070" s="10">
        <v>0</v>
      </c>
      <c r="AM1070" s="3"/>
      <c r="AN1070" s="10">
        <v>0</v>
      </c>
      <c r="AO1070" s="10">
        <v>0</v>
      </c>
      <c r="AP1070" s="10">
        <v>0</v>
      </c>
      <c r="AQ1070" s="10">
        <v>0</v>
      </c>
      <c r="AR1070" s="10">
        <v>0</v>
      </c>
      <c r="AS1070" s="10">
        <v>0</v>
      </c>
      <c r="AT1070" s="10">
        <v>0</v>
      </c>
      <c r="AU1070" s="10">
        <v>0</v>
      </c>
      <c r="AV1070" s="10">
        <v>0</v>
      </c>
      <c r="AW1070" s="10">
        <v>0</v>
      </c>
      <c r="AX1070" s="10">
        <v>0</v>
      </c>
      <c r="AY1070" s="3"/>
      <c r="AZ1070" s="10">
        <v>6000</v>
      </c>
      <c r="BA1070" s="10">
        <v>6000</v>
      </c>
      <c r="BB1070" s="10">
        <v>0</v>
      </c>
      <c r="BC1070" s="10">
        <v>0</v>
      </c>
      <c r="BD1070" s="10">
        <v>0</v>
      </c>
      <c r="BE1070" s="10">
        <v>250</v>
      </c>
      <c r="BF1070" s="3"/>
      <c r="BG1070" s="10">
        <v>1000</v>
      </c>
      <c r="BH1070" s="10">
        <v>5000</v>
      </c>
      <c r="BI1070" s="3"/>
      <c r="BJ1070" s="21">
        <v>1</v>
      </c>
      <c r="BK1070" s="65">
        <v>0</v>
      </c>
      <c r="BL1070" s="65">
        <v>0</v>
      </c>
      <c r="BM1070" s="6">
        <f t="shared" si="4229"/>
        <v>150.5</v>
      </c>
      <c r="BN1070" s="8">
        <f t="shared" si="4230"/>
        <v>145.8234822703065</v>
      </c>
      <c r="BO1070" s="12">
        <f t="shared" si="4208"/>
        <v>148.14328902006034</v>
      </c>
      <c r="BP1070" s="50">
        <f>(1-'#Constant'!$A$3)/($J1070*'#Constant'!$B$3/'#Constant'!$C$3^($D1070-1)+1)+'#Constant'!$A$3</f>
        <v>0.95244529019980972</v>
      </c>
      <c r="BQ1070" s="4">
        <f t="shared" si="4231"/>
        <v>145.8234822703065</v>
      </c>
      <c r="BR1070" s="50">
        <f>(1-'#Constant'!$A$3)/($K1070*'#Constant'!$B$3/'#Constant'!$C$3^($D1070-1)+1)+'#Constant'!$A$3</f>
        <v>0.95244529019980972</v>
      </c>
      <c r="BS1070" s="4">
        <f t="shared" si="4232"/>
        <v>145.8234822703065</v>
      </c>
      <c r="BT1070">
        <f>BO1070/$BO$4*100</f>
        <v>112.59450764965351</v>
      </c>
    </row>
    <row r="1071" spans="1:72" s="13" customFormat="1" ht="17.25" thickBot="1" x14ac:dyDescent="0.35">
      <c r="B1071" s="20"/>
      <c r="D1071" s="14">
        <v>1</v>
      </c>
      <c r="E1071" s="14">
        <v>1</v>
      </c>
      <c r="F1071" s="19">
        <v>1</v>
      </c>
      <c r="G1071" s="15">
        <f t="shared" ref="G1071:H1071" si="4240">G1070</f>
        <v>100</v>
      </c>
      <c r="H1071" s="15">
        <f t="shared" si="4240"/>
        <v>100</v>
      </c>
      <c r="I1071" s="15">
        <v>2500</v>
      </c>
      <c r="J1071" s="15">
        <f>J1070</f>
        <v>17</v>
      </c>
      <c r="K1071" s="15">
        <f>K1070</f>
        <v>17</v>
      </c>
      <c r="L1071" s="16"/>
      <c r="M1071" s="15">
        <f t="shared" ref="M1071:V1071" si="4241">M1070</f>
        <v>400</v>
      </c>
      <c r="N1071" s="15">
        <f t="shared" si="4241"/>
        <v>0</v>
      </c>
      <c r="O1071" s="15">
        <f t="shared" si="4241"/>
        <v>0</v>
      </c>
      <c r="P1071" s="15">
        <v>100</v>
      </c>
      <c r="Q1071" s="15">
        <f t="shared" si="4241"/>
        <v>0</v>
      </c>
      <c r="R1071" s="15">
        <f t="shared" si="4241"/>
        <v>0</v>
      </c>
      <c r="S1071" s="15">
        <f t="shared" si="4241"/>
        <v>0</v>
      </c>
      <c r="T1071" s="15">
        <f t="shared" si="4241"/>
        <v>150</v>
      </c>
      <c r="U1071" s="15">
        <f t="shared" si="4241"/>
        <v>0</v>
      </c>
      <c r="V1071" s="15">
        <f t="shared" si="4241"/>
        <v>0</v>
      </c>
      <c r="W1071" s="16"/>
      <c r="X1071" s="15">
        <f t="shared" ref="X1071:AI1071" si="4242">X1070</f>
        <v>400</v>
      </c>
      <c r="Y1071" s="15">
        <f t="shared" si="4242"/>
        <v>0</v>
      </c>
      <c r="Z1071" s="15">
        <f t="shared" si="4242"/>
        <v>0</v>
      </c>
      <c r="AA1071" s="15">
        <v>100</v>
      </c>
      <c r="AB1071" s="15">
        <f t="shared" si="4242"/>
        <v>0</v>
      </c>
      <c r="AC1071" s="15">
        <f t="shared" si="4242"/>
        <v>0</v>
      </c>
      <c r="AD1071" s="15">
        <f t="shared" si="4242"/>
        <v>0</v>
      </c>
      <c r="AE1071" s="15">
        <f t="shared" si="4242"/>
        <v>150</v>
      </c>
      <c r="AF1071" s="15">
        <f t="shared" si="4242"/>
        <v>0</v>
      </c>
      <c r="AG1071" s="15">
        <f t="shared" si="4242"/>
        <v>0</v>
      </c>
      <c r="AH1071" s="15">
        <f t="shared" si="4242"/>
        <v>0</v>
      </c>
      <c r="AI1071" s="15">
        <f t="shared" si="4242"/>
        <v>0</v>
      </c>
      <c r="AJ1071" s="17"/>
      <c r="AK1071" s="15">
        <f>AK1070</f>
        <v>0</v>
      </c>
      <c r="AL1071" s="15">
        <f>AL1070</f>
        <v>0</v>
      </c>
      <c r="AM1071" s="17"/>
      <c r="AN1071" s="15">
        <f t="shared" ref="AN1071:AX1071" si="4243">AN1070</f>
        <v>0</v>
      </c>
      <c r="AO1071" s="15">
        <f t="shared" si="4243"/>
        <v>0</v>
      </c>
      <c r="AP1071" s="15">
        <f t="shared" si="4243"/>
        <v>0</v>
      </c>
      <c r="AQ1071" s="15">
        <f t="shared" si="4243"/>
        <v>0</v>
      </c>
      <c r="AR1071" s="15">
        <f t="shared" si="4243"/>
        <v>0</v>
      </c>
      <c r="AS1071" s="15">
        <f t="shared" si="4243"/>
        <v>0</v>
      </c>
      <c r="AT1071" s="15">
        <f t="shared" si="4243"/>
        <v>0</v>
      </c>
      <c r="AU1071" s="15">
        <f t="shared" si="4243"/>
        <v>0</v>
      </c>
      <c r="AV1071" s="15">
        <f t="shared" si="4243"/>
        <v>0</v>
      </c>
      <c r="AW1071" s="15">
        <f t="shared" si="4243"/>
        <v>0</v>
      </c>
      <c r="AX1071" s="15">
        <f t="shared" si="4243"/>
        <v>0</v>
      </c>
      <c r="AY1071" s="17"/>
      <c r="AZ1071" s="15">
        <f t="shared" ref="AZ1071:BE1071" si="4244">AZ1070</f>
        <v>6000</v>
      </c>
      <c r="BA1071" s="15">
        <f t="shared" si="4244"/>
        <v>6000</v>
      </c>
      <c r="BB1071" s="15">
        <v>0</v>
      </c>
      <c r="BC1071" s="15">
        <f t="shared" si="4244"/>
        <v>0</v>
      </c>
      <c r="BD1071" s="15">
        <f t="shared" si="4244"/>
        <v>0</v>
      </c>
      <c r="BE1071" s="15">
        <f t="shared" si="4244"/>
        <v>250</v>
      </c>
      <c r="BF1071" s="17"/>
      <c r="BG1071" s="15">
        <f t="shared" ref="BG1071:BH1071" si="4245">BG1070</f>
        <v>1000</v>
      </c>
      <c r="BH1071" s="15">
        <f t="shared" si="4245"/>
        <v>5000</v>
      </c>
      <c r="BI1071" s="17"/>
      <c r="BJ1071" s="22">
        <f>G1071/G1070</f>
        <v>1</v>
      </c>
      <c r="BK1071" s="65">
        <f t="shared" ref="BK1071:BL1071" si="4246">BK1070</f>
        <v>0</v>
      </c>
      <c r="BL1071" s="65">
        <f t="shared" si="4246"/>
        <v>0</v>
      </c>
      <c r="BM1071" s="6">
        <f t="shared" si="4229"/>
        <v>150.5</v>
      </c>
      <c r="BN1071" s="8">
        <f t="shared" si="4230"/>
        <v>145.8234822703065</v>
      </c>
      <c r="BO1071" s="12">
        <f t="shared" si="4208"/>
        <v>148.14328902006034</v>
      </c>
      <c r="BP1071" s="50">
        <f>(1-'#Constant'!$A$3)/($J1071*'#Constant'!$B$3/'#Constant'!$C$3^($D1071-1)+1)+'#Constant'!$A$3</f>
        <v>0.95244529019980972</v>
      </c>
      <c r="BQ1071" s="4">
        <f t="shared" si="4231"/>
        <v>145.8234822703065</v>
      </c>
      <c r="BR1071" s="50">
        <f>(1-'#Constant'!$A$3)/($K1071*'#Constant'!$B$3/'#Constant'!$C$3^($D1071-1)+1)+'#Constant'!$A$3</f>
        <v>0.95244529019980972</v>
      </c>
      <c r="BS1071" s="4">
        <f t="shared" si="4232"/>
        <v>145.8234822703065</v>
      </c>
      <c r="BT1071"/>
    </row>
    <row r="1072" spans="1:72" x14ac:dyDescent="0.3">
      <c r="A1072">
        <v>29001</v>
      </c>
      <c r="B1072" s="18" t="str">
        <f>VLOOKUP(CONCATENATE("CREATURE_NAME_",A1072),[1]Localization_Hero!$A:$E,2,FALSE)</f>
        <v>미라 전사</v>
      </c>
      <c r="C1072" t="s">
        <v>77</v>
      </c>
      <c r="D1072">
        <v>1</v>
      </c>
      <c r="E1072">
        <v>1</v>
      </c>
      <c r="F1072" s="18">
        <v>1</v>
      </c>
      <c r="G1072" s="10">
        <v>100</v>
      </c>
      <c r="H1072" s="10">
        <v>100</v>
      </c>
      <c r="I1072" s="10">
        <v>2500</v>
      </c>
      <c r="J1072" s="10">
        <v>20</v>
      </c>
      <c r="K1072" s="10">
        <v>20</v>
      </c>
      <c r="L1072" s="2"/>
      <c r="M1072" s="10">
        <v>100</v>
      </c>
      <c r="N1072" s="10">
        <v>0</v>
      </c>
      <c r="O1072" s="10">
        <v>0</v>
      </c>
      <c r="P1072" s="10">
        <v>50</v>
      </c>
      <c r="Q1072" s="10">
        <v>0</v>
      </c>
      <c r="R1072" s="10">
        <v>0</v>
      </c>
      <c r="S1072" s="10">
        <v>0</v>
      </c>
      <c r="T1072" s="10">
        <v>150</v>
      </c>
      <c r="U1072" s="10">
        <v>0</v>
      </c>
      <c r="V1072" s="10">
        <v>0</v>
      </c>
      <c r="W1072" s="2"/>
      <c r="X1072" s="10">
        <v>100</v>
      </c>
      <c r="Y1072" s="10">
        <v>0</v>
      </c>
      <c r="Z1072" s="10">
        <v>0</v>
      </c>
      <c r="AA1072" s="10">
        <v>50</v>
      </c>
      <c r="AB1072" s="10">
        <v>0</v>
      </c>
      <c r="AC1072" s="10">
        <v>0</v>
      </c>
      <c r="AD1072" s="10">
        <v>0</v>
      </c>
      <c r="AE1072" s="10">
        <v>150</v>
      </c>
      <c r="AF1072" s="10">
        <v>0</v>
      </c>
      <c r="AG1072" s="10">
        <v>300</v>
      </c>
      <c r="AH1072" s="10">
        <v>0</v>
      </c>
      <c r="AI1072" s="10">
        <v>0</v>
      </c>
      <c r="AJ1072" s="3"/>
      <c r="AK1072" s="10">
        <v>0</v>
      </c>
      <c r="AL1072" s="10">
        <v>0</v>
      </c>
      <c r="AM1072" s="3"/>
      <c r="AN1072" s="10">
        <v>250</v>
      </c>
      <c r="AO1072" s="10">
        <v>0</v>
      </c>
      <c r="AP1072" s="10">
        <v>0</v>
      </c>
      <c r="AQ1072" s="10">
        <v>0</v>
      </c>
      <c r="AR1072" s="10">
        <v>0</v>
      </c>
      <c r="AS1072" s="10">
        <v>0</v>
      </c>
      <c r="AT1072" s="10">
        <v>0</v>
      </c>
      <c r="AU1072" s="10">
        <v>0</v>
      </c>
      <c r="AV1072" s="10">
        <v>0</v>
      </c>
      <c r="AW1072" s="10">
        <v>0</v>
      </c>
      <c r="AX1072" s="10">
        <v>0</v>
      </c>
      <c r="AY1072" s="3"/>
      <c r="AZ1072" s="10">
        <v>6000</v>
      </c>
      <c r="BA1072" s="10">
        <v>6000</v>
      </c>
      <c r="BB1072" s="10">
        <v>0</v>
      </c>
      <c r="BC1072" s="10">
        <v>0</v>
      </c>
      <c r="BD1072" s="10">
        <v>0</v>
      </c>
      <c r="BE1072" s="10">
        <v>250</v>
      </c>
      <c r="BF1072" s="3"/>
      <c r="BG1072" s="10">
        <v>1000</v>
      </c>
      <c r="BH1072" s="10">
        <v>5000</v>
      </c>
      <c r="BI1072" s="3"/>
      <c r="BJ1072" s="21">
        <v>1</v>
      </c>
      <c r="BK1072" s="65">
        <v>0</v>
      </c>
      <c r="BL1072" s="65">
        <v>0</v>
      </c>
      <c r="BM1072" s="6">
        <f t="shared" si="4229"/>
        <v>118.25000000000001</v>
      </c>
      <c r="BN1072" s="8">
        <f t="shared" si="4230"/>
        <v>190.30265185536757</v>
      </c>
      <c r="BO1072" s="12">
        <f t="shared" ref="BO1072:BO1073" si="4247">SQRT(BM1072*BN1072)</f>
        <v>150.0109615391396</v>
      </c>
      <c r="BP1072" s="50">
        <f>(1-'#Constant'!$A$3)/($J1072*'#Constant'!$B$3/'#Constant'!$C$3^($D1072-1)+1)+'#Constant'!$A$3</f>
        <v>0.94452830188679238</v>
      </c>
      <c r="BQ1072" s="4">
        <f t="shared" si="4231"/>
        <v>139.30651639085733</v>
      </c>
      <c r="BR1072" s="50">
        <f>(1-'#Constant'!$A$3)/($K1072*'#Constant'!$B$3/'#Constant'!$C$3^($D1072-1)+1)+'#Constant'!$A$3</f>
        <v>0.94452830188679238</v>
      </c>
      <c r="BS1072" s="4">
        <f t="shared" si="4232"/>
        <v>199.00930912979615</v>
      </c>
      <c r="BT1072">
        <f>BO1072/$BO$4*100</f>
        <v>114.01400946527771</v>
      </c>
    </row>
    <row r="1073" spans="1:72" s="13" customFormat="1" ht="17.25" thickBot="1" x14ac:dyDescent="0.35">
      <c r="B1073" s="20"/>
      <c r="D1073" s="14">
        <v>1</v>
      </c>
      <c r="E1073" s="14">
        <v>1</v>
      </c>
      <c r="F1073" s="19">
        <v>1</v>
      </c>
      <c r="G1073" s="15">
        <f t="shared" ref="G1073:H1073" si="4248">G1072</f>
        <v>100</v>
      </c>
      <c r="H1073" s="15">
        <f t="shared" si="4248"/>
        <v>100</v>
      </c>
      <c r="I1073" s="15">
        <v>2500</v>
      </c>
      <c r="J1073" s="15">
        <f>J1072</f>
        <v>20</v>
      </c>
      <c r="K1073" s="15">
        <v>20</v>
      </c>
      <c r="L1073" s="16"/>
      <c r="M1073" s="15">
        <f t="shared" ref="M1073:V1073" si="4249">M1072</f>
        <v>100</v>
      </c>
      <c r="N1073" s="15">
        <f t="shared" si="4249"/>
        <v>0</v>
      </c>
      <c r="O1073" s="15">
        <f t="shared" si="4249"/>
        <v>0</v>
      </c>
      <c r="P1073" s="15">
        <v>50</v>
      </c>
      <c r="Q1073" s="15">
        <f t="shared" si="4249"/>
        <v>0</v>
      </c>
      <c r="R1073" s="15">
        <f t="shared" si="4249"/>
        <v>0</v>
      </c>
      <c r="S1073" s="15">
        <f t="shared" si="4249"/>
        <v>0</v>
      </c>
      <c r="T1073" s="15">
        <f t="shared" si="4249"/>
        <v>150</v>
      </c>
      <c r="U1073" s="15">
        <f t="shared" si="4249"/>
        <v>0</v>
      </c>
      <c r="V1073" s="15">
        <f t="shared" si="4249"/>
        <v>0</v>
      </c>
      <c r="W1073" s="16"/>
      <c r="X1073" s="15">
        <f t="shared" ref="X1073:AI1073" si="4250">X1072</f>
        <v>100</v>
      </c>
      <c r="Y1073" s="15">
        <f t="shared" si="4250"/>
        <v>0</v>
      </c>
      <c r="Z1073" s="15">
        <f t="shared" si="4250"/>
        <v>0</v>
      </c>
      <c r="AA1073" s="15">
        <v>50</v>
      </c>
      <c r="AB1073" s="15">
        <f t="shared" si="4250"/>
        <v>0</v>
      </c>
      <c r="AC1073" s="15">
        <f t="shared" si="4250"/>
        <v>0</v>
      </c>
      <c r="AD1073" s="15">
        <f t="shared" si="4250"/>
        <v>0</v>
      </c>
      <c r="AE1073" s="15">
        <f t="shared" si="4250"/>
        <v>150</v>
      </c>
      <c r="AF1073" s="15">
        <f t="shared" si="4250"/>
        <v>0</v>
      </c>
      <c r="AG1073" s="15">
        <f t="shared" si="4250"/>
        <v>300</v>
      </c>
      <c r="AH1073" s="15">
        <f t="shared" si="4250"/>
        <v>0</v>
      </c>
      <c r="AI1073" s="15">
        <f t="shared" si="4250"/>
        <v>0</v>
      </c>
      <c r="AJ1073" s="17"/>
      <c r="AK1073" s="15">
        <f>AK1072</f>
        <v>0</v>
      </c>
      <c r="AL1073" s="15">
        <f>AL1072</f>
        <v>0</v>
      </c>
      <c r="AM1073" s="17"/>
      <c r="AN1073" s="15">
        <f t="shared" ref="AN1073:AX1073" si="4251">AN1072</f>
        <v>250</v>
      </c>
      <c r="AO1073" s="15">
        <f t="shared" si="4251"/>
        <v>0</v>
      </c>
      <c r="AP1073" s="15">
        <f t="shared" si="4251"/>
        <v>0</v>
      </c>
      <c r="AQ1073" s="15">
        <f t="shared" si="4251"/>
        <v>0</v>
      </c>
      <c r="AR1073" s="15">
        <f t="shared" si="4251"/>
        <v>0</v>
      </c>
      <c r="AS1073" s="15">
        <f t="shared" si="4251"/>
        <v>0</v>
      </c>
      <c r="AT1073" s="15">
        <f t="shared" si="4251"/>
        <v>0</v>
      </c>
      <c r="AU1073" s="15">
        <f t="shared" si="4251"/>
        <v>0</v>
      </c>
      <c r="AV1073" s="15">
        <f t="shared" si="4251"/>
        <v>0</v>
      </c>
      <c r="AW1073" s="15">
        <f t="shared" si="4251"/>
        <v>0</v>
      </c>
      <c r="AX1073" s="15">
        <f t="shared" si="4251"/>
        <v>0</v>
      </c>
      <c r="AY1073" s="17"/>
      <c r="AZ1073" s="15">
        <f t="shared" ref="AZ1073:BE1073" si="4252">AZ1072</f>
        <v>6000</v>
      </c>
      <c r="BA1073" s="15">
        <f t="shared" si="4252"/>
        <v>6000</v>
      </c>
      <c r="BB1073" s="15">
        <v>0</v>
      </c>
      <c r="BC1073" s="15">
        <f t="shared" si="4252"/>
        <v>0</v>
      </c>
      <c r="BD1073" s="15">
        <f t="shared" si="4252"/>
        <v>0</v>
      </c>
      <c r="BE1073" s="15">
        <f t="shared" si="4252"/>
        <v>250</v>
      </c>
      <c r="BF1073" s="17"/>
      <c r="BG1073" s="15">
        <f t="shared" ref="BG1073:BH1073" si="4253">BG1072</f>
        <v>1000</v>
      </c>
      <c r="BH1073" s="15">
        <f t="shared" si="4253"/>
        <v>5000</v>
      </c>
      <c r="BI1073" s="17"/>
      <c r="BJ1073" s="22">
        <f>G1073/G1072</f>
        <v>1</v>
      </c>
      <c r="BK1073" s="65">
        <f>BK1072</f>
        <v>0</v>
      </c>
      <c r="BL1073" s="65">
        <f>BL1072</f>
        <v>0</v>
      </c>
      <c r="BM1073" s="6">
        <f t="shared" si="4229"/>
        <v>118.25000000000001</v>
      </c>
      <c r="BN1073" s="8">
        <f t="shared" si="4230"/>
        <v>190.30265185536757</v>
      </c>
      <c r="BO1073" s="12">
        <f t="shared" si="4247"/>
        <v>150.0109615391396</v>
      </c>
      <c r="BP1073" s="50">
        <f>(1-'#Constant'!$A$3)/($J1073*'#Constant'!$B$3/'#Constant'!$C$3^($D1073-1)+1)+'#Constant'!$A$3</f>
        <v>0.94452830188679238</v>
      </c>
      <c r="BQ1073" s="4">
        <f t="shared" si="4231"/>
        <v>139.30651639085733</v>
      </c>
      <c r="BR1073" s="50">
        <f>(1-'#Constant'!$A$3)/($K1073*'#Constant'!$B$3/'#Constant'!$C$3^($D1073-1)+1)+'#Constant'!$A$3</f>
        <v>0.94452830188679238</v>
      </c>
      <c r="BS1073" s="4">
        <f t="shared" si="4232"/>
        <v>199.00930912979615</v>
      </c>
      <c r="BT1073"/>
    </row>
    <row r="1074" spans="1:72" x14ac:dyDescent="0.3">
      <c r="A1074">
        <v>29011</v>
      </c>
      <c r="B1074" s="18" t="str">
        <f>VLOOKUP(CONCATENATE("CREATURE_NAME_",A1074),[1]Localization_Hero!$A:$E,2,FALSE)</f>
        <v>흉폭한 미라 전사</v>
      </c>
      <c r="C1074" t="s">
        <v>77</v>
      </c>
      <c r="D1074">
        <v>1</v>
      </c>
      <c r="E1074">
        <v>1</v>
      </c>
      <c r="F1074" s="18">
        <v>1</v>
      </c>
      <c r="G1074" s="10">
        <v>100</v>
      </c>
      <c r="H1074" s="10">
        <v>100</v>
      </c>
      <c r="I1074" s="10">
        <v>2500</v>
      </c>
      <c r="J1074" s="10">
        <v>20</v>
      </c>
      <c r="K1074" s="10">
        <v>20</v>
      </c>
      <c r="L1074" s="2"/>
      <c r="M1074" s="10">
        <v>100</v>
      </c>
      <c r="N1074" s="10">
        <v>0</v>
      </c>
      <c r="O1074" s="10">
        <v>0</v>
      </c>
      <c r="P1074" s="10">
        <v>50</v>
      </c>
      <c r="Q1074" s="10">
        <v>0</v>
      </c>
      <c r="R1074" s="10">
        <v>0</v>
      </c>
      <c r="S1074" s="10">
        <v>0</v>
      </c>
      <c r="T1074" s="10">
        <v>150</v>
      </c>
      <c r="U1074" s="10">
        <v>0</v>
      </c>
      <c r="V1074" s="10">
        <v>0</v>
      </c>
      <c r="W1074" s="2"/>
      <c r="X1074" s="10">
        <v>100</v>
      </c>
      <c r="Y1074" s="10">
        <v>0</v>
      </c>
      <c r="Z1074" s="10">
        <v>0</v>
      </c>
      <c r="AA1074" s="10">
        <v>50</v>
      </c>
      <c r="AB1074" s="10">
        <v>0</v>
      </c>
      <c r="AC1074" s="10">
        <v>0</v>
      </c>
      <c r="AD1074" s="10">
        <v>0</v>
      </c>
      <c r="AE1074" s="10">
        <v>150</v>
      </c>
      <c r="AF1074" s="10">
        <v>0</v>
      </c>
      <c r="AG1074" s="10">
        <v>300</v>
      </c>
      <c r="AH1074" s="10">
        <v>0</v>
      </c>
      <c r="AI1074" s="10">
        <v>0</v>
      </c>
      <c r="AJ1074" s="3"/>
      <c r="AK1074" s="10">
        <v>0</v>
      </c>
      <c r="AL1074" s="10">
        <v>0</v>
      </c>
      <c r="AM1074" s="3"/>
      <c r="AN1074" s="10">
        <v>250</v>
      </c>
      <c r="AO1074" s="10">
        <v>0</v>
      </c>
      <c r="AP1074" s="10">
        <v>0</v>
      </c>
      <c r="AQ1074" s="10">
        <v>0</v>
      </c>
      <c r="AR1074" s="10">
        <v>0</v>
      </c>
      <c r="AS1074" s="10">
        <v>0</v>
      </c>
      <c r="AT1074" s="10">
        <v>0</v>
      </c>
      <c r="AU1074" s="10">
        <v>0</v>
      </c>
      <c r="AV1074" s="10">
        <v>0</v>
      </c>
      <c r="AW1074" s="10">
        <v>0</v>
      </c>
      <c r="AX1074" s="10">
        <v>0</v>
      </c>
      <c r="AY1074" s="3"/>
      <c r="AZ1074" s="10">
        <v>6000</v>
      </c>
      <c r="BA1074" s="10">
        <v>6000</v>
      </c>
      <c r="BB1074" s="10">
        <v>0</v>
      </c>
      <c r="BC1074" s="10">
        <v>0</v>
      </c>
      <c r="BD1074" s="10">
        <v>0</v>
      </c>
      <c r="BE1074" s="10">
        <v>250</v>
      </c>
      <c r="BF1074" s="3"/>
      <c r="BG1074" s="10">
        <v>1000</v>
      </c>
      <c r="BH1074" s="10">
        <v>5000</v>
      </c>
      <c r="BI1074" s="3"/>
      <c r="BJ1074" s="21">
        <v>1</v>
      </c>
      <c r="BK1074" s="65">
        <v>0</v>
      </c>
      <c r="BL1074" s="65">
        <v>0</v>
      </c>
      <c r="BM1074" s="6">
        <f t="shared" si="4229"/>
        <v>118.25000000000001</v>
      </c>
      <c r="BN1074" s="8">
        <f t="shared" si="4230"/>
        <v>190.30265185536757</v>
      </c>
      <c r="BO1074" s="12">
        <f t="shared" si="4208"/>
        <v>150.0109615391396</v>
      </c>
      <c r="BP1074" s="50">
        <f>(1-'#Constant'!$A$3)/($J1074*'#Constant'!$B$3/'#Constant'!$C$3^($D1074-1)+1)+'#Constant'!$A$3</f>
        <v>0.94452830188679238</v>
      </c>
      <c r="BQ1074" s="4">
        <f t="shared" si="4231"/>
        <v>139.30651639085733</v>
      </c>
      <c r="BR1074" s="50">
        <f>(1-'#Constant'!$A$3)/($K1074*'#Constant'!$B$3/'#Constant'!$C$3^($D1074-1)+1)+'#Constant'!$A$3</f>
        <v>0.94452830188679238</v>
      </c>
      <c r="BS1074" s="4">
        <f t="shared" si="4232"/>
        <v>199.00930912979615</v>
      </c>
      <c r="BT1074">
        <f>BO1074/$BO$4*100</f>
        <v>114.01400946527771</v>
      </c>
    </row>
    <row r="1075" spans="1:72" s="13" customFormat="1" ht="17.25" thickBot="1" x14ac:dyDescent="0.35">
      <c r="B1075" s="20"/>
      <c r="D1075" s="14">
        <v>1</v>
      </c>
      <c r="E1075" s="14">
        <v>1</v>
      </c>
      <c r="F1075" s="19">
        <v>1</v>
      </c>
      <c r="G1075" s="15">
        <f t="shared" ref="G1075:H1075" si="4254">G1074</f>
        <v>100</v>
      </c>
      <c r="H1075" s="15">
        <f t="shared" si="4254"/>
        <v>100</v>
      </c>
      <c r="I1075" s="15">
        <v>2500</v>
      </c>
      <c r="J1075" s="15">
        <f>J1074</f>
        <v>20</v>
      </c>
      <c r="K1075" s="15">
        <v>20</v>
      </c>
      <c r="L1075" s="16"/>
      <c r="M1075" s="15">
        <f t="shared" ref="M1075:V1075" si="4255">M1074</f>
        <v>100</v>
      </c>
      <c r="N1075" s="15">
        <f t="shared" si="4255"/>
        <v>0</v>
      </c>
      <c r="O1075" s="15">
        <f t="shared" si="4255"/>
        <v>0</v>
      </c>
      <c r="P1075" s="15">
        <v>50</v>
      </c>
      <c r="Q1075" s="15">
        <f t="shared" si="4255"/>
        <v>0</v>
      </c>
      <c r="R1075" s="15">
        <f t="shared" si="4255"/>
        <v>0</v>
      </c>
      <c r="S1075" s="15">
        <f t="shared" si="4255"/>
        <v>0</v>
      </c>
      <c r="T1075" s="15">
        <f t="shared" si="4255"/>
        <v>150</v>
      </c>
      <c r="U1075" s="15">
        <f t="shared" si="4255"/>
        <v>0</v>
      </c>
      <c r="V1075" s="15">
        <f t="shared" si="4255"/>
        <v>0</v>
      </c>
      <c r="W1075" s="16"/>
      <c r="X1075" s="15">
        <f t="shared" ref="X1075:AI1075" si="4256">X1074</f>
        <v>100</v>
      </c>
      <c r="Y1075" s="15">
        <f t="shared" si="4256"/>
        <v>0</v>
      </c>
      <c r="Z1075" s="15">
        <f t="shared" si="4256"/>
        <v>0</v>
      </c>
      <c r="AA1075" s="15">
        <v>50</v>
      </c>
      <c r="AB1075" s="15">
        <f t="shared" si="4256"/>
        <v>0</v>
      </c>
      <c r="AC1075" s="15">
        <f t="shared" si="4256"/>
        <v>0</v>
      </c>
      <c r="AD1075" s="15">
        <f t="shared" si="4256"/>
        <v>0</v>
      </c>
      <c r="AE1075" s="15">
        <f t="shared" si="4256"/>
        <v>150</v>
      </c>
      <c r="AF1075" s="15">
        <f t="shared" si="4256"/>
        <v>0</v>
      </c>
      <c r="AG1075" s="15">
        <f t="shared" si="4256"/>
        <v>300</v>
      </c>
      <c r="AH1075" s="15">
        <f t="shared" si="4256"/>
        <v>0</v>
      </c>
      <c r="AI1075" s="15">
        <f t="shared" si="4256"/>
        <v>0</v>
      </c>
      <c r="AJ1075" s="17"/>
      <c r="AK1075" s="15">
        <f>AK1074</f>
        <v>0</v>
      </c>
      <c r="AL1075" s="15">
        <f>AL1074</f>
        <v>0</v>
      </c>
      <c r="AM1075" s="17"/>
      <c r="AN1075" s="15">
        <f t="shared" ref="AN1075:AX1075" si="4257">AN1074</f>
        <v>250</v>
      </c>
      <c r="AO1075" s="15">
        <f t="shared" si="4257"/>
        <v>0</v>
      </c>
      <c r="AP1075" s="15">
        <f t="shared" si="4257"/>
        <v>0</v>
      </c>
      <c r="AQ1075" s="15">
        <f t="shared" si="4257"/>
        <v>0</v>
      </c>
      <c r="AR1075" s="15">
        <f t="shared" si="4257"/>
        <v>0</v>
      </c>
      <c r="AS1075" s="15">
        <f t="shared" si="4257"/>
        <v>0</v>
      </c>
      <c r="AT1075" s="15">
        <f t="shared" si="4257"/>
        <v>0</v>
      </c>
      <c r="AU1075" s="15">
        <f t="shared" si="4257"/>
        <v>0</v>
      </c>
      <c r="AV1075" s="15">
        <f t="shared" si="4257"/>
        <v>0</v>
      </c>
      <c r="AW1075" s="15">
        <f t="shared" si="4257"/>
        <v>0</v>
      </c>
      <c r="AX1075" s="15">
        <f t="shared" si="4257"/>
        <v>0</v>
      </c>
      <c r="AY1075" s="17"/>
      <c r="AZ1075" s="15">
        <f t="shared" ref="AZ1075:BE1075" si="4258">AZ1074</f>
        <v>6000</v>
      </c>
      <c r="BA1075" s="15">
        <f t="shared" si="4258"/>
        <v>6000</v>
      </c>
      <c r="BB1075" s="15">
        <v>0</v>
      </c>
      <c r="BC1075" s="15">
        <f t="shared" si="4258"/>
        <v>0</v>
      </c>
      <c r="BD1075" s="15">
        <f t="shared" si="4258"/>
        <v>0</v>
      </c>
      <c r="BE1075" s="15">
        <f t="shared" si="4258"/>
        <v>250</v>
      </c>
      <c r="BF1075" s="17"/>
      <c r="BG1075" s="15">
        <f t="shared" ref="BG1075:BH1075" si="4259">BG1074</f>
        <v>1000</v>
      </c>
      <c r="BH1075" s="15">
        <f t="shared" si="4259"/>
        <v>5000</v>
      </c>
      <c r="BI1075" s="17"/>
      <c r="BJ1075" s="22">
        <f>G1075/G1074</f>
        <v>1</v>
      </c>
      <c r="BK1075" s="65">
        <f t="shared" ref="BK1075:BL1077" si="4260">BK1074</f>
        <v>0</v>
      </c>
      <c r="BL1075" s="65">
        <f t="shared" si="4260"/>
        <v>0</v>
      </c>
      <c r="BM1075" s="6">
        <f t="shared" si="4229"/>
        <v>118.25000000000001</v>
      </c>
      <c r="BN1075" s="8">
        <f t="shared" si="4230"/>
        <v>190.30265185536757</v>
      </c>
      <c r="BO1075" s="12">
        <f t="shared" si="4208"/>
        <v>150.0109615391396</v>
      </c>
      <c r="BP1075" s="50">
        <f>(1-'#Constant'!$A$3)/($J1075*'#Constant'!$B$3/'#Constant'!$C$3^($D1075-1)+1)+'#Constant'!$A$3</f>
        <v>0.94452830188679238</v>
      </c>
      <c r="BQ1075" s="4">
        <f t="shared" si="4231"/>
        <v>139.30651639085733</v>
      </c>
      <c r="BR1075" s="50">
        <f>(1-'#Constant'!$A$3)/($K1075*'#Constant'!$B$3/'#Constant'!$C$3^($D1075-1)+1)+'#Constant'!$A$3</f>
        <v>0.94452830188679238</v>
      </c>
      <c r="BS1075" s="4">
        <f t="shared" si="4232"/>
        <v>199.00930912979615</v>
      </c>
      <c r="BT1075"/>
    </row>
    <row r="1076" spans="1:72" x14ac:dyDescent="0.3">
      <c r="A1076">
        <v>29101</v>
      </c>
      <c r="B1076" s="18" t="str">
        <f>VLOOKUP(CONCATENATE("CREATURE_NAME_",A1076),[1]Localization_Hero!$A:$E,2,FALSE)</f>
        <v>광기의 미라 전사</v>
      </c>
      <c r="C1076" t="s">
        <v>77</v>
      </c>
      <c r="D1076">
        <v>1</v>
      </c>
      <c r="E1076">
        <v>1</v>
      </c>
      <c r="F1076" s="18">
        <v>1</v>
      </c>
      <c r="G1076" s="10">
        <v>100</v>
      </c>
      <c r="H1076" s="10">
        <v>100</v>
      </c>
      <c r="I1076" s="10">
        <v>2500</v>
      </c>
      <c r="J1076" s="10">
        <v>20</v>
      </c>
      <c r="K1076" s="10">
        <v>20</v>
      </c>
      <c r="L1076" s="2"/>
      <c r="M1076" s="10">
        <v>100</v>
      </c>
      <c r="N1076" s="10">
        <v>0</v>
      </c>
      <c r="O1076" s="10">
        <v>0</v>
      </c>
      <c r="P1076" s="10">
        <v>50</v>
      </c>
      <c r="Q1076" s="10">
        <v>0</v>
      </c>
      <c r="R1076" s="10">
        <v>0</v>
      </c>
      <c r="S1076" s="10">
        <v>0</v>
      </c>
      <c r="T1076" s="10">
        <v>150</v>
      </c>
      <c r="U1076" s="10">
        <v>0</v>
      </c>
      <c r="V1076" s="10">
        <v>0</v>
      </c>
      <c r="W1076" s="2"/>
      <c r="X1076" s="10">
        <v>100</v>
      </c>
      <c r="Y1076" s="10">
        <v>0</v>
      </c>
      <c r="Z1076" s="10">
        <v>0</v>
      </c>
      <c r="AA1076" s="10">
        <v>50</v>
      </c>
      <c r="AB1076" s="10">
        <v>0</v>
      </c>
      <c r="AC1076" s="10">
        <v>0</v>
      </c>
      <c r="AD1076" s="10">
        <v>0</v>
      </c>
      <c r="AE1076" s="10">
        <v>150</v>
      </c>
      <c r="AF1076" s="10">
        <v>0</v>
      </c>
      <c r="AG1076" s="10">
        <v>300</v>
      </c>
      <c r="AH1076" s="10">
        <v>0</v>
      </c>
      <c r="AI1076" s="10">
        <v>0</v>
      </c>
      <c r="AJ1076" s="3"/>
      <c r="AK1076" s="10">
        <v>0</v>
      </c>
      <c r="AL1076" s="10">
        <v>0</v>
      </c>
      <c r="AM1076" s="3"/>
      <c r="AN1076" s="10">
        <v>250</v>
      </c>
      <c r="AO1076" s="10">
        <v>0</v>
      </c>
      <c r="AP1076" s="10">
        <v>0</v>
      </c>
      <c r="AQ1076" s="10">
        <v>0</v>
      </c>
      <c r="AR1076" s="10">
        <v>0</v>
      </c>
      <c r="AS1076" s="10">
        <v>0</v>
      </c>
      <c r="AT1076" s="10">
        <v>0</v>
      </c>
      <c r="AU1076" s="10">
        <v>0</v>
      </c>
      <c r="AV1076" s="10">
        <v>0</v>
      </c>
      <c r="AW1076" s="10">
        <v>0</v>
      </c>
      <c r="AX1076" s="10">
        <v>0</v>
      </c>
      <c r="AY1076" s="3"/>
      <c r="AZ1076" s="10">
        <v>6000</v>
      </c>
      <c r="BA1076" s="10">
        <v>6000</v>
      </c>
      <c r="BB1076" s="10">
        <v>0</v>
      </c>
      <c r="BC1076" s="10">
        <v>0</v>
      </c>
      <c r="BD1076" s="10">
        <v>0</v>
      </c>
      <c r="BE1076" s="10">
        <v>250</v>
      </c>
      <c r="BF1076" s="3"/>
      <c r="BG1076" s="10">
        <v>1000</v>
      </c>
      <c r="BH1076" s="10">
        <v>5000</v>
      </c>
      <c r="BI1076" s="3"/>
      <c r="BJ1076" s="21">
        <v>1</v>
      </c>
      <c r="BK1076" s="65">
        <v>0</v>
      </c>
      <c r="BL1076" s="65">
        <v>0</v>
      </c>
      <c r="BM1076" s="6">
        <f t="shared" si="4229"/>
        <v>118.25000000000001</v>
      </c>
      <c r="BN1076" s="8">
        <f t="shared" si="4230"/>
        <v>190.30265185536757</v>
      </c>
      <c r="BO1076" s="12">
        <f t="shared" si="4208"/>
        <v>150.0109615391396</v>
      </c>
      <c r="BP1076" s="50">
        <f>(1-'#Constant'!$A$3)/($J1076*'#Constant'!$B$3/'#Constant'!$C$3^($D1076-1)+1)+'#Constant'!$A$3</f>
        <v>0.94452830188679238</v>
      </c>
      <c r="BQ1076" s="4">
        <f t="shared" si="4231"/>
        <v>139.30651639085733</v>
      </c>
      <c r="BR1076" s="50">
        <f>(1-'#Constant'!$A$3)/($K1076*'#Constant'!$B$3/'#Constant'!$C$3^($D1076-1)+1)+'#Constant'!$A$3</f>
        <v>0.94452830188679238</v>
      </c>
      <c r="BS1076" s="4">
        <f t="shared" si="4232"/>
        <v>199.00930912979615</v>
      </c>
      <c r="BT1076">
        <f>BO1076/$BO$4*100</f>
        <v>114.01400946527771</v>
      </c>
    </row>
    <row r="1077" spans="1:72" s="13" customFormat="1" ht="17.25" thickBot="1" x14ac:dyDescent="0.35">
      <c r="B1077" s="20"/>
      <c r="D1077" s="14">
        <v>1</v>
      </c>
      <c r="E1077" s="14">
        <v>1</v>
      </c>
      <c r="F1077" s="19">
        <v>1</v>
      </c>
      <c r="G1077" s="15">
        <f t="shared" ref="G1077:H1077" si="4261">G1076</f>
        <v>100</v>
      </c>
      <c r="H1077" s="15">
        <f t="shared" si="4261"/>
        <v>100</v>
      </c>
      <c r="I1077" s="15">
        <v>2500</v>
      </c>
      <c r="J1077" s="15">
        <f>J1076</f>
        <v>20</v>
      </c>
      <c r="K1077" s="15">
        <v>20</v>
      </c>
      <c r="L1077" s="16"/>
      <c r="M1077" s="15">
        <f t="shared" ref="M1077:V1077" si="4262">M1076</f>
        <v>100</v>
      </c>
      <c r="N1077" s="15">
        <f t="shared" si="4262"/>
        <v>0</v>
      </c>
      <c r="O1077" s="15">
        <f t="shared" si="4262"/>
        <v>0</v>
      </c>
      <c r="P1077" s="15">
        <v>50</v>
      </c>
      <c r="Q1077" s="15">
        <f t="shared" si="4262"/>
        <v>0</v>
      </c>
      <c r="R1077" s="15">
        <f t="shared" si="4262"/>
        <v>0</v>
      </c>
      <c r="S1077" s="15">
        <f t="shared" si="4262"/>
        <v>0</v>
      </c>
      <c r="T1077" s="15">
        <f t="shared" si="4262"/>
        <v>150</v>
      </c>
      <c r="U1077" s="15">
        <f t="shared" si="4262"/>
        <v>0</v>
      </c>
      <c r="V1077" s="15">
        <f t="shared" si="4262"/>
        <v>0</v>
      </c>
      <c r="W1077" s="16"/>
      <c r="X1077" s="15">
        <f t="shared" ref="X1077:AI1077" si="4263">X1076</f>
        <v>100</v>
      </c>
      <c r="Y1077" s="15">
        <f t="shared" si="4263"/>
        <v>0</v>
      </c>
      <c r="Z1077" s="15">
        <f t="shared" si="4263"/>
        <v>0</v>
      </c>
      <c r="AA1077" s="15">
        <v>50</v>
      </c>
      <c r="AB1077" s="15">
        <f t="shared" si="4263"/>
        <v>0</v>
      </c>
      <c r="AC1077" s="15">
        <f t="shared" si="4263"/>
        <v>0</v>
      </c>
      <c r="AD1077" s="15">
        <f t="shared" si="4263"/>
        <v>0</v>
      </c>
      <c r="AE1077" s="15">
        <f t="shared" si="4263"/>
        <v>150</v>
      </c>
      <c r="AF1077" s="15">
        <f t="shared" si="4263"/>
        <v>0</v>
      </c>
      <c r="AG1077" s="15">
        <f t="shared" si="4263"/>
        <v>300</v>
      </c>
      <c r="AH1077" s="15">
        <f t="shared" si="4263"/>
        <v>0</v>
      </c>
      <c r="AI1077" s="15">
        <f t="shared" si="4263"/>
        <v>0</v>
      </c>
      <c r="AJ1077" s="17"/>
      <c r="AK1077" s="15">
        <f>AK1076</f>
        <v>0</v>
      </c>
      <c r="AL1077" s="15">
        <f>AL1076</f>
        <v>0</v>
      </c>
      <c r="AM1077" s="17"/>
      <c r="AN1077" s="15">
        <f t="shared" ref="AN1077:AX1077" si="4264">AN1076</f>
        <v>250</v>
      </c>
      <c r="AO1077" s="15">
        <f t="shared" si="4264"/>
        <v>0</v>
      </c>
      <c r="AP1077" s="15">
        <f t="shared" si="4264"/>
        <v>0</v>
      </c>
      <c r="AQ1077" s="15">
        <f t="shared" si="4264"/>
        <v>0</v>
      </c>
      <c r="AR1077" s="15">
        <f t="shared" si="4264"/>
        <v>0</v>
      </c>
      <c r="AS1077" s="15">
        <f t="shared" si="4264"/>
        <v>0</v>
      </c>
      <c r="AT1077" s="15">
        <f t="shared" si="4264"/>
        <v>0</v>
      </c>
      <c r="AU1077" s="15">
        <f t="shared" si="4264"/>
        <v>0</v>
      </c>
      <c r="AV1077" s="15">
        <f t="shared" si="4264"/>
        <v>0</v>
      </c>
      <c r="AW1077" s="15">
        <f t="shared" si="4264"/>
        <v>0</v>
      </c>
      <c r="AX1077" s="15">
        <f t="shared" si="4264"/>
        <v>0</v>
      </c>
      <c r="AY1077" s="17"/>
      <c r="AZ1077" s="15">
        <f t="shared" ref="AZ1077:BE1077" si="4265">AZ1076</f>
        <v>6000</v>
      </c>
      <c r="BA1077" s="15">
        <f t="shared" si="4265"/>
        <v>6000</v>
      </c>
      <c r="BB1077" s="15">
        <v>0</v>
      </c>
      <c r="BC1077" s="15">
        <f t="shared" si="4265"/>
        <v>0</v>
      </c>
      <c r="BD1077" s="15">
        <f t="shared" si="4265"/>
        <v>0</v>
      </c>
      <c r="BE1077" s="15">
        <f t="shared" si="4265"/>
        <v>250</v>
      </c>
      <c r="BF1077" s="17"/>
      <c r="BG1077" s="15">
        <f t="shared" ref="BG1077:BH1077" si="4266">BG1076</f>
        <v>1000</v>
      </c>
      <c r="BH1077" s="15">
        <f t="shared" si="4266"/>
        <v>5000</v>
      </c>
      <c r="BI1077" s="17"/>
      <c r="BJ1077" s="22">
        <f>G1077/G1076</f>
        <v>1</v>
      </c>
      <c r="BK1077" s="65">
        <f t="shared" si="4260"/>
        <v>0</v>
      </c>
      <c r="BL1077" s="65">
        <f t="shared" si="4260"/>
        <v>0</v>
      </c>
      <c r="BM1077" s="6">
        <f t="shared" si="4229"/>
        <v>118.25000000000001</v>
      </c>
      <c r="BN1077" s="8">
        <f t="shared" si="4230"/>
        <v>190.30265185536757</v>
      </c>
      <c r="BO1077" s="12">
        <f t="shared" si="4208"/>
        <v>150.0109615391396</v>
      </c>
      <c r="BP1077" s="50">
        <f>(1-'#Constant'!$A$3)/($J1077*'#Constant'!$B$3/'#Constant'!$C$3^($D1077-1)+1)+'#Constant'!$A$3</f>
        <v>0.94452830188679238</v>
      </c>
      <c r="BQ1077" s="4">
        <f t="shared" si="4231"/>
        <v>139.30651639085733</v>
      </c>
      <c r="BR1077" s="50">
        <f>(1-'#Constant'!$A$3)/($K1077*'#Constant'!$B$3/'#Constant'!$C$3^($D1077-1)+1)+'#Constant'!$A$3</f>
        <v>0.94452830188679238</v>
      </c>
      <c r="BS1077" s="4">
        <f t="shared" si="4232"/>
        <v>199.00930912979615</v>
      </c>
      <c r="BT1077"/>
    </row>
    <row r="1078" spans="1:72" x14ac:dyDescent="0.3">
      <c r="A1078">
        <v>29002</v>
      </c>
      <c r="B1078" s="18" t="str">
        <f>VLOOKUP(CONCATENATE("CREATURE_NAME_",A1078),[1]Localization_Hero!$A:$E,2,FALSE)</f>
        <v>미라 사제</v>
      </c>
      <c r="C1078" t="s">
        <v>78</v>
      </c>
      <c r="D1078">
        <v>1</v>
      </c>
      <c r="E1078">
        <v>1</v>
      </c>
      <c r="F1078" s="18">
        <v>1</v>
      </c>
      <c r="G1078" s="10">
        <v>100</v>
      </c>
      <c r="H1078" s="10">
        <v>100</v>
      </c>
      <c r="I1078" s="10">
        <v>2500</v>
      </c>
      <c r="J1078" s="10">
        <v>20</v>
      </c>
      <c r="K1078" s="10">
        <v>28</v>
      </c>
      <c r="L1078" s="2"/>
      <c r="M1078" s="10">
        <v>100</v>
      </c>
      <c r="N1078" s="10">
        <v>0</v>
      </c>
      <c r="O1078" s="10">
        <v>0</v>
      </c>
      <c r="P1078" s="10">
        <v>50</v>
      </c>
      <c r="Q1078" s="10">
        <v>0</v>
      </c>
      <c r="R1078" s="10">
        <v>0</v>
      </c>
      <c r="S1078" s="10">
        <v>0</v>
      </c>
      <c r="T1078" s="10">
        <v>150</v>
      </c>
      <c r="U1078" s="10">
        <v>0</v>
      </c>
      <c r="V1078" s="10">
        <v>0</v>
      </c>
      <c r="W1078" s="2"/>
      <c r="X1078" s="10">
        <v>100</v>
      </c>
      <c r="Y1078" s="10">
        <v>0</v>
      </c>
      <c r="Z1078" s="10">
        <v>0</v>
      </c>
      <c r="AA1078" s="10">
        <v>50</v>
      </c>
      <c r="AB1078" s="10">
        <v>0</v>
      </c>
      <c r="AC1078" s="10">
        <v>0</v>
      </c>
      <c r="AD1078" s="10">
        <v>0</v>
      </c>
      <c r="AE1078" s="10">
        <v>150</v>
      </c>
      <c r="AF1078" s="10">
        <v>0</v>
      </c>
      <c r="AG1078" s="10">
        <v>400</v>
      </c>
      <c r="AH1078" s="10">
        <v>0</v>
      </c>
      <c r="AI1078" s="10">
        <v>0</v>
      </c>
      <c r="AJ1078" s="3"/>
      <c r="AK1078" s="10">
        <v>0</v>
      </c>
      <c r="AL1078" s="10">
        <v>0</v>
      </c>
      <c r="AM1078" s="3"/>
      <c r="AN1078" s="10">
        <v>0</v>
      </c>
      <c r="AO1078" s="10">
        <v>0</v>
      </c>
      <c r="AP1078" s="10">
        <v>0</v>
      </c>
      <c r="AQ1078" s="10">
        <v>0</v>
      </c>
      <c r="AR1078" s="10">
        <v>0</v>
      </c>
      <c r="AS1078" s="10">
        <v>0</v>
      </c>
      <c r="AT1078" s="10">
        <v>0</v>
      </c>
      <c r="AU1078" s="10">
        <v>0</v>
      </c>
      <c r="AV1078" s="10">
        <v>0</v>
      </c>
      <c r="AW1078" s="10">
        <v>0</v>
      </c>
      <c r="AX1078" s="10">
        <v>0</v>
      </c>
      <c r="AY1078" s="3"/>
      <c r="AZ1078" s="10">
        <v>6000</v>
      </c>
      <c r="BA1078" s="10">
        <v>6000</v>
      </c>
      <c r="BB1078" s="10">
        <v>0</v>
      </c>
      <c r="BC1078" s="10">
        <v>0</v>
      </c>
      <c r="BD1078" s="10">
        <v>0</v>
      </c>
      <c r="BE1078" s="10">
        <v>250</v>
      </c>
      <c r="BF1078" s="3"/>
      <c r="BG1078" s="10">
        <v>1000</v>
      </c>
      <c r="BH1078" s="10">
        <v>5000</v>
      </c>
      <c r="BI1078" s="3"/>
      <c r="BJ1078" s="21">
        <v>1</v>
      </c>
      <c r="BK1078" s="65">
        <v>0</v>
      </c>
      <c r="BL1078" s="65">
        <v>0</v>
      </c>
      <c r="BM1078" s="6">
        <f t="shared" si="4229"/>
        <v>118.25000000000001</v>
      </c>
      <c r="BN1078" s="8">
        <f t="shared" si="4230"/>
        <v>188.31355801453958</v>
      </c>
      <c r="BO1078" s="12">
        <f t="shared" si="4208"/>
        <v>149.22492497977444</v>
      </c>
      <c r="BP1078" s="50">
        <f>(1-'#Constant'!$A$3)/($J1078*'#Constant'!$B$3/'#Constant'!$C$3^($D1078-1)+1)+'#Constant'!$A$3</f>
        <v>0.94452830188679238</v>
      </c>
      <c r="BQ1078" s="4">
        <f t="shared" si="4231"/>
        <v>139.30651639085733</v>
      </c>
      <c r="BR1078" s="50">
        <f>(1-'#Constant'!$A$3)/($K1078*'#Constant'!$B$3/'#Constant'!$C$3^($D1078-1)+1)+'#Constant'!$A$3</f>
        <v>0.92405904059040589</v>
      </c>
      <c r="BS1078" s="4">
        <f t="shared" si="4232"/>
        <v>237.32059963822184</v>
      </c>
      <c r="BT1078">
        <f>BO1078/$BO$4*100</f>
        <v>113.416591924586</v>
      </c>
    </row>
    <row r="1079" spans="1:72" s="13" customFormat="1" ht="17.25" thickBot="1" x14ac:dyDescent="0.35">
      <c r="B1079" s="20"/>
      <c r="D1079" s="14">
        <v>1</v>
      </c>
      <c r="E1079" s="14">
        <v>1</v>
      </c>
      <c r="F1079" s="19">
        <v>1</v>
      </c>
      <c r="G1079" s="15">
        <f t="shared" ref="G1079:H1079" si="4267">G1078</f>
        <v>100</v>
      </c>
      <c r="H1079" s="15">
        <f t="shared" si="4267"/>
        <v>100</v>
      </c>
      <c r="I1079" s="15">
        <v>2500</v>
      </c>
      <c r="J1079" s="15">
        <f>J1078</f>
        <v>20</v>
      </c>
      <c r="K1079" s="15">
        <v>28</v>
      </c>
      <c r="L1079" s="16"/>
      <c r="M1079" s="15">
        <f t="shared" ref="M1079:V1079" si="4268">M1078</f>
        <v>100</v>
      </c>
      <c r="N1079" s="15">
        <f t="shared" si="4268"/>
        <v>0</v>
      </c>
      <c r="O1079" s="15">
        <f t="shared" si="4268"/>
        <v>0</v>
      </c>
      <c r="P1079" s="15">
        <v>50</v>
      </c>
      <c r="Q1079" s="15">
        <f t="shared" si="4268"/>
        <v>0</v>
      </c>
      <c r="R1079" s="15">
        <f t="shared" si="4268"/>
        <v>0</v>
      </c>
      <c r="S1079" s="15">
        <f t="shared" si="4268"/>
        <v>0</v>
      </c>
      <c r="T1079" s="15">
        <f t="shared" si="4268"/>
        <v>150</v>
      </c>
      <c r="U1079" s="15">
        <f t="shared" si="4268"/>
        <v>0</v>
      </c>
      <c r="V1079" s="15">
        <f t="shared" si="4268"/>
        <v>0</v>
      </c>
      <c r="W1079" s="16"/>
      <c r="X1079" s="15">
        <f t="shared" ref="X1079:AI1079" si="4269">X1078</f>
        <v>100</v>
      </c>
      <c r="Y1079" s="15">
        <f t="shared" si="4269"/>
        <v>0</v>
      </c>
      <c r="Z1079" s="15">
        <f t="shared" si="4269"/>
        <v>0</v>
      </c>
      <c r="AA1079" s="15">
        <v>50</v>
      </c>
      <c r="AB1079" s="15">
        <f t="shared" si="4269"/>
        <v>0</v>
      </c>
      <c r="AC1079" s="15">
        <f t="shared" si="4269"/>
        <v>0</v>
      </c>
      <c r="AD1079" s="15">
        <f t="shared" si="4269"/>
        <v>0</v>
      </c>
      <c r="AE1079" s="15">
        <f t="shared" si="4269"/>
        <v>150</v>
      </c>
      <c r="AF1079" s="15">
        <f t="shared" si="4269"/>
        <v>0</v>
      </c>
      <c r="AG1079" s="15">
        <f t="shared" si="4269"/>
        <v>400</v>
      </c>
      <c r="AH1079" s="15">
        <f t="shared" si="4269"/>
        <v>0</v>
      </c>
      <c r="AI1079" s="15">
        <f t="shared" si="4269"/>
        <v>0</v>
      </c>
      <c r="AJ1079" s="17"/>
      <c r="AK1079" s="15">
        <f>AK1078</f>
        <v>0</v>
      </c>
      <c r="AL1079" s="15">
        <f>AL1078</f>
        <v>0</v>
      </c>
      <c r="AM1079" s="17"/>
      <c r="AN1079" s="15">
        <f t="shared" ref="AN1079:AX1079" si="4270">AN1078</f>
        <v>0</v>
      </c>
      <c r="AO1079" s="15">
        <f t="shared" si="4270"/>
        <v>0</v>
      </c>
      <c r="AP1079" s="15">
        <f t="shared" si="4270"/>
        <v>0</v>
      </c>
      <c r="AQ1079" s="15">
        <f t="shared" si="4270"/>
        <v>0</v>
      </c>
      <c r="AR1079" s="15">
        <f t="shared" si="4270"/>
        <v>0</v>
      </c>
      <c r="AS1079" s="15">
        <f t="shared" si="4270"/>
        <v>0</v>
      </c>
      <c r="AT1079" s="15">
        <f t="shared" si="4270"/>
        <v>0</v>
      </c>
      <c r="AU1079" s="15">
        <f t="shared" si="4270"/>
        <v>0</v>
      </c>
      <c r="AV1079" s="15">
        <f t="shared" si="4270"/>
        <v>0</v>
      </c>
      <c r="AW1079" s="15">
        <f t="shared" si="4270"/>
        <v>0</v>
      </c>
      <c r="AX1079" s="15">
        <f t="shared" si="4270"/>
        <v>0</v>
      </c>
      <c r="AY1079" s="17"/>
      <c r="AZ1079" s="15">
        <f t="shared" ref="AZ1079:BE1079" si="4271">AZ1078</f>
        <v>6000</v>
      </c>
      <c r="BA1079" s="15">
        <f t="shared" si="4271"/>
        <v>6000</v>
      </c>
      <c r="BB1079" s="15">
        <v>0</v>
      </c>
      <c r="BC1079" s="15">
        <f t="shared" si="4271"/>
        <v>0</v>
      </c>
      <c r="BD1079" s="15">
        <f t="shared" si="4271"/>
        <v>0</v>
      </c>
      <c r="BE1079" s="15">
        <f t="shared" si="4271"/>
        <v>250</v>
      </c>
      <c r="BF1079" s="17"/>
      <c r="BG1079" s="15">
        <f t="shared" ref="BG1079:BH1079" si="4272">BG1078</f>
        <v>1000</v>
      </c>
      <c r="BH1079" s="15">
        <f t="shared" si="4272"/>
        <v>5000</v>
      </c>
      <c r="BI1079" s="17"/>
      <c r="BJ1079" s="22">
        <f>G1079/G1078</f>
        <v>1</v>
      </c>
      <c r="BK1079" s="65">
        <f>BK1078</f>
        <v>0</v>
      </c>
      <c r="BL1079" s="65">
        <f>BL1078</f>
        <v>0</v>
      </c>
      <c r="BM1079" s="6">
        <f t="shared" si="4229"/>
        <v>118.25000000000001</v>
      </c>
      <c r="BN1079" s="8">
        <f t="shared" si="4230"/>
        <v>188.31355801453958</v>
      </c>
      <c r="BO1079" s="12">
        <f t="shared" si="4208"/>
        <v>149.22492497977444</v>
      </c>
      <c r="BP1079" s="50">
        <f>(1-'#Constant'!$A$3)/($J1079*'#Constant'!$B$3/'#Constant'!$C$3^($D1079-1)+1)+'#Constant'!$A$3</f>
        <v>0.94452830188679238</v>
      </c>
      <c r="BQ1079" s="4">
        <f t="shared" si="4231"/>
        <v>139.30651639085733</v>
      </c>
      <c r="BR1079" s="50">
        <f>(1-'#Constant'!$A$3)/($K1079*'#Constant'!$B$3/'#Constant'!$C$3^($D1079-1)+1)+'#Constant'!$A$3</f>
        <v>0.92405904059040589</v>
      </c>
      <c r="BS1079" s="4">
        <f t="shared" si="4232"/>
        <v>237.32059963822184</v>
      </c>
      <c r="BT1079"/>
    </row>
    <row r="1080" spans="1:72" x14ac:dyDescent="0.3">
      <c r="A1080">
        <v>29012</v>
      </c>
      <c r="B1080" s="18" t="str">
        <f>VLOOKUP(CONCATENATE("CREATURE_NAME_",A1080),[1]Localization_Hero!$A:$E,2,FALSE)</f>
        <v>타락한 미라 사제</v>
      </c>
      <c r="C1080" t="s">
        <v>78</v>
      </c>
      <c r="D1080">
        <v>1</v>
      </c>
      <c r="E1080">
        <v>1</v>
      </c>
      <c r="F1080" s="18">
        <v>1</v>
      </c>
      <c r="G1080" s="10">
        <v>100</v>
      </c>
      <c r="H1080" s="10">
        <v>100</v>
      </c>
      <c r="I1080" s="10">
        <v>2500</v>
      </c>
      <c r="J1080" s="10">
        <v>20</v>
      </c>
      <c r="K1080" s="10">
        <v>28</v>
      </c>
      <c r="L1080" s="2"/>
      <c r="M1080" s="10">
        <v>100</v>
      </c>
      <c r="N1080" s="10">
        <v>0</v>
      </c>
      <c r="O1080" s="10">
        <v>0</v>
      </c>
      <c r="P1080" s="10">
        <v>50</v>
      </c>
      <c r="Q1080" s="10">
        <v>0</v>
      </c>
      <c r="R1080" s="10">
        <v>0</v>
      </c>
      <c r="S1080" s="10">
        <v>0</v>
      </c>
      <c r="T1080" s="10">
        <v>150</v>
      </c>
      <c r="U1080" s="10">
        <v>0</v>
      </c>
      <c r="V1080" s="10">
        <v>0</v>
      </c>
      <c r="W1080" s="2"/>
      <c r="X1080" s="10">
        <v>100</v>
      </c>
      <c r="Y1080" s="10">
        <v>0</v>
      </c>
      <c r="Z1080" s="10">
        <v>0</v>
      </c>
      <c r="AA1080" s="10">
        <v>50</v>
      </c>
      <c r="AB1080" s="10">
        <v>0</v>
      </c>
      <c r="AC1080" s="10">
        <v>0</v>
      </c>
      <c r="AD1080" s="10">
        <v>0</v>
      </c>
      <c r="AE1080" s="10">
        <v>150</v>
      </c>
      <c r="AF1080" s="10">
        <v>0</v>
      </c>
      <c r="AG1080" s="10">
        <v>400</v>
      </c>
      <c r="AH1080" s="10">
        <v>0</v>
      </c>
      <c r="AI1080" s="10">
        <v>0</v>
      </c>
      <c r="AJ1080" s="3"/>
      <c r="AK1080" s="10">
        <v>0</v>
      </c>
      <c r="AL1080" s="10">
        <v>0</v>
      </c>
      <c r="AM1080" s="3"/>
      <c r="AN1080" s="10">
        <v>0</v>
      </c>
      <c r="AO1080" s="10">
        <v>0</v>
      </c>
      <c r="AP1080" s="10">
        <v>0</v>
      </c>
      <c r="AQ1080" s="10">
        <v>0</v>
      </c>
      <c r="AR1080" s="10">
        <v>0</v>
      </c>
      <c r="AS1080" s="10">
        <v>0</v>
      </c>
      <c r="AT1080" s="10">
        <v>0</v>
      </c>
      <c r="AU1080" s="10">
        <v>0</v>
      </c>
      <c r="AV1080" s="10">
        <v>0</v>
      </c>
      <c r="AW1080" s="10">
        <v>0</v>
      </c>
      <c r="AX1080" s="10">
        <v>0</v>
      </c>
      <c r="AY1080" s="3"/>
      <c r="AZ1080" s="10">
        <v>6000</v>
      </c>
      <c r="BA1080" s="10">
        <v>6000</v>
      </c>
      <c r="BB1080" s="10">
        <v>0</v>
      </c>
      <c r="BC1080" s="10">
        <v>0</v>
      </c>
      <c r="BD1080" s="10">
        <v>0</v>
      </c>
      <c r="BE1080" s="10">
        <v>250</v>
      </c>
      <c r="BF1080" s="3"/>
      <c r="BG1080" s="10">
        <v>1000</v>
      </c>
      <c r="BH1080" s="10">
        <v>5000</v>
      </c>
      <c r="BI1080" s="3"/>
      <c r="BJ1080" s="21">
        <v>1</v>
      </c>
      <c r="BK1080" s="65">
        <v>0</v>
      </c>
      <c r="BL1080" s="65">
        <v>0</v>
      </c>
      <c r="BM1080" s="6">
        <f t="shared" si="4229"/>
        <v>118.25000000000001</v>
      </c>
      <c r="BN1080" s="8">
        <f t="shared" si="4230"/>
        <v>188.31355801453958</v>
      </c>
      <c r="BO1080" s="12">
        <f t="shared" si="4208"/>
        <v>149.22492497977444</v>
      </c>
      <c r="BP1080" s="50">
        <f>(1-'#Constant'!$A$3)/($J1080*'#Constant'!$B$3/'#Constant'!$C$3^($D1080-1)+1)+'#Constant'!$A$3</f>
        <v>0.94452830188679238</v>
      </c>
      <c r="BQ1080" s="4">
        <f t="shared" si="4231"/>
        <v>139.30651639085733</v>
      </c>
      <c r="BR1080" s="50">
        <f>(1-'#Constant'!$A$3)/($K1080*'#Constant'!$B$3/'#Constant'!$C$3^($D1080-1)+1)+'#Constant'!$A$3</f>
        <v>0.92405904059040589</v>
      </c>
      <c r="BS1080" s="4">
        <f t="shared" si="4232"/>
        <v>237.32059963822184</v>
      </c>
      <c r="BT1080">
        <f>BO1080/$BO$4*100</f>
        <v>113.416591924586</v>
      </c>
    </row>
    <row r="1081" spans="1:72" s="13" customFormat="1" ht="17.25" thickBot="1" x14ac:dyDescent="0.35">
      <c r="B1081" s="20"/>
      <c r="D1081" s="14">
        <v>1</v>
      </c>
      <c r="E1081" s="14">
        <v>1</v>
      </c>
      <c r="F1081" s="19">
        <v>1</v>
      </c>
      <c r="G1081" s="15">
        <f t="shared" ref="G1081:H1081" si="4273">G1080</f>
        <v>100</v>
      </c>
      <c r="H1081" s="15">
        <f t="shared" si="4273"/>
        <v>100</v>
      </c>
      <c r="I1081" s="15">
        <v>2500</v>
      </c>
      <c r="J1081" s="15">
        <f>J1080</f>
        <v>20</v>
      </c>
      <c r="K1081" s="15">
        <v>28</v>
      </c>
      <c r="L1081" s="16"/>
      <c r="M1081" s="15">
        <f t="shared" ref="M1081:V1081" si="4274">M1080</f>
        <v>100</v>
      </c>
      <c r="N1081" s="15">
        <f t="shared" si="4274"/>
        <v>0</v>
      </c>
      <c r="O1081" s="15">
        <f t="shared" si="4274"/>
        <v>0</v>
      </c>
      <c r="P1081" s="15">
        <v>50</v>
      </c>
      <c r="Q1081" s="15">
        <f t="shared" si="4274"/>
        <v>0</v>
      </c>
      <c r="R1081" s="15">
        <f t="shared" si="4274"/>
        <v>0</v>
      </c>
      <c r="S1081" s="15">
        <f t="shared" si="4274"/>
        <v>0</v>
      </c>
      <c r="T1081" s="15">
        <f t="shared" si="4274"/>
        <v>150</v>
      </c>
      <c r="U1081" s="15">
        <f t="shared" si="4274"/>
        <v>0</v>
      </c>
      <c r="V1081" s="15">
        <f t="shared" si="4274"/>
        <v>0</v>
      </c>
      <c r="W1081" s="16"/>
      <c r="X1081" s="15">
        <f t="shared" ref="X1081:AI1081" si="4275">X1080</f>
        <v>100</v>
      </c>
      <c r="Y1081" s="15">
        <f t="shared" si="4275"/>
        <v>0</v>
      </c>
      <c r="Z1081" s="15">
        <f t="shared" si="4275"/>
        <v>0</v>
      </c>
      <c r="AA1081" s="15">
        <v>50</v>
      </c>
      <c r="AB1081" s="15">
        <f t="shared" si="4275"/>
        <v>0</v>
      </c>
      <c r="AC1081" s="15">
        <f t="shared" si="4275"/>
        <v>0</v>
      </c>
      <c r="AD1081" s="15">
        <f t="shared" si="4275"/>
        <v>0</v>
      </c>
      <c r="AE1081" s="15">
        <f t="shared" si="4275"/>
        <v>150</v>
      </c>
      <c r="AF1081" s="15">
        <f t="shared" si="4275"/>
        <v>0</v>
      </c>
      <c r="AG1081" s="15">
        <f t="shared" si="4275"/>
        <v>400</v>
      </c>
      <c r="AH1081" s="15">
        <f t="shared" si="4275"/>
        <v>0</v>
      </c>
      <c r="AI1081" s="15">
        <f t="shared" si="4275"/>
        <v>0</v>
      </c>
      <c r="AJ1081" s="17"/>
      <c r="AK1081" s="15">
        <f>AK1080</f>
        <v>0</v>
      </c>
      <c r="AL1081" s="15">
        <f>AL1080</f>
        <v>0</v>
      </c>
      <c r="AM1081" s="17"/>
      <c r="AN1081" s="15">
        <f t="shared" ref="AN1081:AX1081" si="4276">AN1080</f>
        <v>0</v>
      </c>
      <c r="AO1081" s="15">
        <f t="shared" si="4276"/>
        <v>0</v>
      </c>
      <c r="AP1081" s="15">
        <f t="shared" si="4276"/>
        <v>0</v>
      </c>
      <c r="AQ1081" s="15">
        <f t="shared" si="4276"/>
        <v>0</v>
      </c>
      <c r="AR1081" s="15">
        <f t="shared" si="4276"/>
        <v>0</v>
      </c>
      <c r="AS1081" s="15">
        <f t="shared" si="4276"/>
        <v>0</v>
      </c>
      <c r="AT1081" s="15">
        <f t="shared" si="4276"/>
        <v>0</v>
      </c>
      <c r="AU1081" s="15">
        <f t="shared" si="4276"/>
        <v>0</v>
      </c>
      <c r="AV1081" s="15">
        <f t="shared" si="4276"/>
        <v>0</v>
      </c>
      <c r="AW1081" s="15">
        <f t="shared" si="4276"/>
        <v>0</v>
      </c>
      <c r="AX1081" s="15">
        <f t="shared" si="4276"/>
        <v>0</v>
      </c>
      <c r="AY1081" s="17"/>
      <c r="AZ1081" s="15">
        <f t="shared" ref="AZ1081:BE1081" si="4277">AZ1080</f>
        <v>6000</v>
      </c>
      <c r="BA1081" s="15">
        <f t="shared" si="4277"/>
        <v>6000</v>
      </c>
      <c r="BB1081" s="15">
        <v>0</v>
      </c>
      <c r="BC1081" s="15">
        <f t="shared" si="4277"/>
        <v>0</v>
      </c>
      <c r="BD1081" s="15">
        <f t="shared" si="4277"/>
        <v>0</v>
      </c>
      <c r="BE1081" s="15">
        <f t="shared" si="4277"/>
        <v>250</v>
      </c>
      <c r="BF1081" s="17"/>
      <c r="BG1081" s="15">
        <f t="shared" ref="BG1081:BH1081" si="4278">BG1080</f>
        <v>1000</v>
      </c>
      <c r="BH1081" s="15">
        <f t="shared" si="4278"/>
        <v>5000</v>
      </c>
      <c r="BI1081" s="17"/>
      <c r="BJ1081" s="22">
        <f>G1081/G1080</f>
        <v>1</v>
      </c>
      <c r="BK1081" s="65">
        <f t="shared" ref="BK1081:BL1081" si="4279">BK1080</f>
        <v>0</v>
      </c>
      <c r="BL1081" s="65">
        <f t="shared" si="4279"/>
        <v>0</v>
      </c>
      <c r="BM1081" s="6">
        <f t="shared" si="4229"/>
        <v>118.25000000000001</v>
      </c>
      <c r="BN1081" s="8">
        <f t="shared" si="4230"/>
        <v>188.31355801453958</v>
      </c>
      <c r="BO1081" s="12">
        <f t="shared" si="4208"/>
        <v>149.22492497977444</v>
      </c>
      <c r="BP1081" s="50">
        <f>(1-'#Constant'!$A$3)/($J1081*'#Constant'!$B$3/'#Constant'!$C$3^($D1081-1)+1)+'#Constant'!$A$3</f>
        <v>0.94452830188679238</v>
      </c>
      <c r="BQ1081" s="4">
        <f t="shared" si="4231"/>
        <v>139.30651639085733</v>
      </c>
      <c r="BR1081" s="50">
        <f>(1-'#Constant'!$A$3)/($K1081*'#Constant'!$B$3/'#Constant'!$C$3^($D1081-1)+1)+'#Constant'!$A$3</f>
        <v>0.92405904059040589</v>
      </c>
      <c r="BS1081" s="4">
        <f t="shared" si="4232"/>
        <v>237.32059963822184</v>
      </c>
      <c r="BT1081"/>
    </row>
    <row r="1082" spans="1:72" x14ac:dyDescent="0.3">
      <c r="A1082">
        <v>29102</v>
      </c>
      <c r="B1082" s="18" t="str">
        <f>VLOOKUP(CONCATENATE("CREATURE_NAME_",A1082),[1]Localization_Hero!$A:$E,2,FALSE)</f>
        <v>죽음의 미라 사제</v>
      </c>
      <c r="C1082" t="s">
        <v>78</v>
      </c>
      <c r="D1082">
        <v>1</v>
      </c>
      <c r="E1082">
        <v>1</v>
      </c>
      <c r="F1082" s="18">
        <v>1</v>
      </c>
      <c r="G1082" s="10">
        <v>100</v>
      </c>
      <c r="H1082" s="10">
        <v>100</v>
      </c>
      <c r="I1082" s="10">
        <v>2500</v>
      </c>
      <c r="J1082" s="10">
        <v>20</v>
      </c>
      <c r="K1082" s="10">
        <v>28</v>
      </c>
      <c r="L1082" s="2"/>
      <c r="M1082" s="10">
        <v>100</v>
      </c>
      <c r="N1082" s="10">
        <v>0</v>
      </c>
      <c r="O1082" s="10">
        <v>0</v>
      </c>
      <c r="P1082" s="10">
        <v>50</v>
      </c>
      <c r="Q1082" s="10">
        <v>0</v>
      </c>
      <c r="R1082" s="10">
        <v>0</v>
      </c>
      <c r="S1082" s="10">
        <v>0</v>
      </c>
      <c r="T1082" s="10">
        <v>150</v>
      </c>
      <c r="U1082" s="10">
        <v>0</v>
      </c>
      <c r="V1082" s="10">
        <v>0</v>
      </c>
      <c r="W1082" s="2"/>
      <c r="X1082" s="10">
        <v>100</v>
      </c>
      <c r="Y1082" s="10">
        <v>0</v>
      </c>
      <c r="Z1082" s="10">
        <v>0</v>
      </c>
      <c r="AA1082" s="10">
        <v>50</v>
      </c>
      <c r="AB1082" s="10">
        <v>0</v>
      </c>
      <c r="AC1082" s="10">
        <v>0</v>
      </c>
      <c r="AD1082" s="10">
        <v>0</v>
      </c>
      <c r="AE1082" s="10">
        <v>150</v>
      </c>
      <c r="AF1082" s="10">
        <v>0</v>
      </c>
      <c r="AG1082" s="10">
        <v>400</v>
      </c>
      <c r="AH1082" s="10">
        <v>0</v>
      </c>
      <c r="AI1082" s="10">
        <v>0</v>
      </c>
      <c r="AJ1082" s="3"/>
      <c r="AK1082" s="10">
        <v>0</v>
      </c>
      <c r="AL1082" s="10">
        <v>0</v>
      </c>
      <c r="AM1082" s="3"/>
      <c r="AN1082" s="10">
        <v>0</v>
      </c>
      <c r="AO1082" s="10">
        <v>0</v>
      </c>
      <c r="AP1082" s="10">
        <v>0</v>
      </c>
      <c r="AQ1082" s="10">
        <v>0</v>
      </c>
      <c r="AR1082" s="10">
        <v>0</v>
      </c>
      <c r="AS1082" s="10">
        <v>0</v>
      </c>
      <c r="AT1082" s="10">
        <v>0</v>
      </c>
      <c r="AU1082" s="10">
        <v>0</v>
      </c>
      <c r="AV1082" s="10">
        <v>0</v>
      </c>
      <c r="AW1082" s="10">
        <v>0</v>
      </c>
      <c r="AX1082" s="10">
        <v>0</v>
      </c>
      <c r="AY1082" s="3"/>
      <c r="AZ1082" s="10">
        <v>6000</v>
      </c>
      <c r="BA1082" s="10">
        <v>6000</v>
      </c>
      <c r="BB1082" s="10">
        <v>0</v>
      </c>
      <c r="BC1082" s="10">
        <v>0</v>
      </c>
      <c r="BD1082" s="10">
        <v>0</v>
      </c>
      <c r="BE1082" s="10">
        <v>250</v>
      </c>
      <c r="BF1082" s="3"/>
      <c r="BG1082" s="10">
        <v>1000</v>
      </c>
      <c r="BH1082" s="10">
        <v>5000</v>
      </c>
      <c r="BI1082" s="3"/>
      <c r="BJ1082" s="21">
        <v>1</v>
      </c>
      <c r="BK1082" s="65">
        <v>0</v>
      </c>
      <c r="BL1082" s="65">
        <v>0</v>
      </c>
      <c r="BM1082" s="6">
        <f t="shared" si="4229"/>
        <v>118.25000000000001</v>
      </c>
      <c r="BN1082" s="8">
        <f t="shared" si="4230"/>
        <v>188.31355801453958</v>
      </c>
      <c r="BO1082" s="12">
        <f t="shared" si="4208"/>
        <v>149.22492497977444</v>
      </c>
      <c r="BP1082" s="50">
        <f>(1-'#Constant'!$A$3)/($J1082*'#Constant'!$B$3/'#Constant'!$C$3^($D1082-1)+1)+'#Constant'!$A$3</f>
        <v>0.94452830188679238</v>
      </c>
      <c r="BQ1082" s="4">
        <f t="shared" si="4231"/>
        <v>139.30651639085733</v>
      </c>
      <c r="BR1082" s="50">
        <f>(1-'#Constant'!$A$3)/($K1082*'#Constant'!$B$3/'#Constant'!$C$3^($D1082-1)+1)+'#Constant'!$A$3</f>
        <v>0.92405904059040589</v>
      </c>
      <c r="BS1082" s="4">
        <f t="shared" si="4232"/>
        <v>237.32059963822184</v>
      </c>
      <c r="BT1082">
        <f>BO1082/$BO$4*100</f>
        <v>113.416591924586</v>
      </c>
    </row>
    <row r="1083" spans="1:72" s="13" customFormat="1" ht="17.25" thickBot="1" x14ac:dyDescent="0.35">
      <c r="B1083" s="20"/>
      <c r="D1083" s="14">
        <v>1</v>
      </c>
      <c r="E1083" s="14">
        <v>1</v>
      </c>
      <c r="F1083" s="19">
        <v>1</v>
      </c>
      <c r="G1083" s="15">
        <f t="shared" ref="G1083:H1083" si="4280">G1082</f>
        <v>100</v>
      </c>
      <c r="H1083" s="15">
        <f t="shared" si="4280"/>
        <v>100</v>
      </c>
      <c r="I1083" s="15">
        <v>2500</v>
      </c>
      <c r="J1083" s="15">
        <f>J1082</f>
        <v>20</v>
      </c>
      <c r="K1083" s="15">
        <v>28</v>
      </c>
      <c r="L1083" s="16"/>
      <c r="M1083" s="15">
        <f t="shared" ref="M1083:V1083" si="4281">M1082</f>
        <v>100</v>
      </c>
      <c r="N1083" s="15">
        <f t="shared" si="4281"/>
        <v>0</v>
      </c>
      <c r="O1083" s="15">
        <f t="shared" si="4281"/>
        <v>0</v>
      </c>
      <c r="P1083" s="15">
        <v>50</v>
      </c>
      <c r="Q1083" s="15">
        <f t="shared" si="4281"/>
        <v>0</v>
      </c>
      <c r="R1083" s="15">
        <f t="shared" si="4281"/>
        <v>0</v>
      </c>
      <c r="S1083" s="15">
        <f t="shared" si="4281"/>
        <v>0</v>
      </c>
      <c r="T1083" s="15">
        <f t="shared" si="4281"/>
        <v>150</v>
      </c>
      <c r="U1083" s="15">
        <f t="shared" si="4281"/>
        <v>0</v>
      </c>
      <c r="V1083" s="15">
        <f t="shared" si="4281"/>
        <v>0</v>
      </c>
      <c r="W1083" s="16"/>
      <c r="X1083" s="15">
        <f t="shared" ref="X1083:AI1083" si="4282">X1082</f>
        <v>100</v>
      </c>
      <c r="Y1083" s="15">
        <f t="shared" si="4282"/>
        <v>0</v>
      </c>
      <c r="Z1083" s="15">
        <f t="shared" si="4282"/>
        <v>0</v>
      </c>
      <c r="AA1083" s="15">
        <v>50</v>
      </c>
      <c r="AB1083" s="15">
        <f t="shared" si="4282"/>
        <v>0</v>
      </c>
      <c r="AC1083" s="15">
        <f t="shared" si="4282"/>
        <v>0</v>
      </c>
      <c r="AD1083" s="15">
        <f t="shared" si="4282"/>
        <v>0</v>
      </c>
      <c r="AE1083" s="15">
        <f t="shared" si="4282"/>
        <v>150</v>
      </c>
      <c r="AF1083" s="15">
        <f t="shared" si="4282"/>
        <v>0</v>
      </c>
      <c r="AG1083" s="15">
        <f t="shared" si="4282"/>
        <v>400</v>
      </c>
      <c r="AH1083" s="15">
        <f t="shared" si="4282"/>
        <v>0</v>
      </c>
      <c r="AI1083" s="15">
        <f t="shared" si="4282"/>
        <v>0</v>
      </c>
      <c r="AJ1083" s="17"/>
      <c r="AK1083" s="15">
        <f>AK1082</f>
        <v>0</v>
      </c>
      <c r="AL1083" s="15">
        <f>AL1082</f>
        <v>0</v>
      </c>
      <c r="AM1083" s="17"/>
      <c r="AN1083" s="15">
        <f t="shared" ref="AN1083:AX1083" si="4283">AN1082</f>
        <v>0</v>
      </c>
      <c r="AO1083" s="15">
        <f t="shared" si="4283"/>
        <v>0</v>
      </c>
      <c r="AP1083" s="15">
        <f t="shared" si="4283"/>
        <v>0</v>
      </c>
      <c r="AQ1083" s="15">
        <f t="shared" si="4283"/>
        <v>0</v>
      </c>
      <c r="AR1083" s="15">
        <f t="shared" si="4283"/>
        <v>0</v>
      </c>
      <c r="AS1083" s="15">
        <f t="shared" si="4283"/>
        <v>0</v>
      </c>
      <c r="AT1083" s="15">
        <f t="shared" si="4283"/>
        <v>0</v>
      </c>
      <c r="AU1083" s="15">
        <f t="shared" si="4283"/>
        <v>0</v>
      </c>
      <c r="AV1083" s="15">
        <f t="shared" si="4283"/>
        <v>0</v>
      </c>
      <c r="AW1083" s="15">
        <f t="shared" si="4283"/>
        <v>0</v>
      </c>
      <c r="AX1083" s="15">
        <f t="shared" si="4283"/>
        <v>0</v>
      </c>
      <c r="AY1083" s="17"/>
      <c r="AZ1083" s="15">
        <f t="shared" ref="AZ1083:BE1083" si="4284">AZ1082</f>
        <v>6000</v>
      </c>
      <c r="BA1083" s="15">
        <f t="shared" si="4284"/>
        <v>6000</v>
      </c>
      <c r="BB1083" s="15">
        <v>0</v>
      </c>
      <c r="BC1083" s="15">
        <f t="shared" si="4284"/>
        <v>0</v>
      </c>
      <c r="BD1083" s="15">
        <f t="shared" si="4284"/>
        <v>0</v>
      </c>
      <c r="BE1083" s="15">
        <f t="shared" si="4284"/>
        <v>250</v>
      </c>
      <c r="BF1083" s="17"/>
      <c r="BG1083" s="15">
        <f>BG1082</f>
        <v>1000</v>
      </c>
      <c r="BH1083" s="15">
        <f>BH1082</f>
        <v>5000</v>
      </c>
      <c r="BI1083" s="17"/>
      <c r="BJ1083" s="22">
        <f>G1083/G1082</f>
        <v>1</v>
      </c>
      <c r="BK1083" s="65">
        <f t="shared" ref="BK1083:BL1083" si="4285">BK1082</f>
        <v>0</v>
      </c>
      <c r="BL1083" s="65">
        <f t="shared" si="4285"/>
        <v>0</v>
      </c>
      <c r="BM1083" s="6">
        <f t="shared" si="4229"/>
        <v>118.25000000000001</v>
      </c>
      <c r="BN1083" s="8">
        <f t="shared" si="4230"/>
        <v>188.31355801453958</v>
      </c>
      <c r="BO1083" s="12">
        <f t="shared" si="4208"/>
        <v>149.22492497977444</v>
      </c>
      <c r="BP1083" s="50">
        <f>(1-'#Constant'!$A$3)/($J1083*'#Constant'!$B$3/'#Constant'!$C$3^($D1083-1)+1)+'#Constant'!$A$3</f>
        <v>0.94452830188679238</v>
      </c>
      <c r="BQ1083" s="4">
        <f t="shared" si="4231"/>
        <v>139.30651639085733</v>
      </c>
      <c r="BR1083" s="50">
        <f>(1-'#Constant'!$A$3)/($K1083*'#Constant'!$B$3/'#Constant'!$C$3^($D1083-1)+1)+'#Constant'!$A$3</f>
        <v>0.92405904059040589</v>
      </c>
      <c r="BS1083" s="4">
        <f t="shared" si="4232"/>
        <v>237.32059963822184</v>
      </c>
      <c r="BT1083"/>
    </row>
    <row r="1084" spans="1:72" x14ac:dyDescent="0.3">
      <c r="A1084">
        <v>30001</v>
      </c>
      <c r="B1084" s="18" t="str">
        <f>VLOOKUP(CONCATENATE("CREATURE_NAME_",A1084),[1]Localization_Hero!$A:$E,2,FALSE)</f>
        <v>리자드맨 병사</v>
      </c>
      <c r="C1084" t="s">
        <v>77</v>
      </c>
      <c r="D1084">
        <v>1</v>
      </c>
      <c r="E1084">
        <v>1</v>
      </c>
      <c r="F1084" s="18">
        <v>1</v>
      </c>
      <c r="G1084" s="10">
        <v>100</v>
      </c>
      <c r="H1084" s="10">
        <v>100</v>
      </c>
      <c r="I1084" s="10">
        <v>2500</v>
      </c>
      <c r="J1084" s="10">
        <v>28</v>
      </c>
      <c r="K1084" s="10">
        <v>20</v>
      </c>
      <c r="L1084" s="2"/>
      <c r="M1084" s="10">
        <v>100</v>
      </c>
      <c r="N1084" s="10">
        <v>0</v>
      </c>
      <c r="O1084" s="10">
        <v>0</v>
      </c>
      <c r="P1084" s="10">
        <v>50</v>
      </c>
      <c r="Q1084" s="10">
        <v>0</v>
      </c>
      <c r="R1084" s="10">
        <v>0</v>
      </c>
      <c r="S1084" s="10">
        <v>0</v>
      </c>
      <c r="T1084" s="10">
        <v>150</v>
      </c>
      <c r="U1084" s="10">
        <v>0</v>
      </c>
      <c r="V1084" s="10">
        <v>400</v>
      </c>
      <c r="W1084" s="2"/>
      <c r="X1084" s="10">
        <v>100</v>
      </c>
      <c r="Y1084" s="10">
        <v>0</v>
      </c>
      <c r="Z1084" s="10">
        <v>0</v>
      </c>
      <c r="AA1084" s="10">
        <v>50</v>
      </c>
      <c r="AB1084" s="10">
        <v>0</v>
      </c>
      <c r="AC1084" s="10">
        <v>0</v>
      </c>
      <c r="AD1084" s="10">
        <v>0</v>
      </c>
      <c r="AE1084" s="10">
        <v>150</v>
      </c>
      <c r="AF1084" s="10">
        <v>0</v>
      </c>
      <c r="AG1084" s="10">
        <v>0</v>
      </c>
      <c r="AH1084" s="10">
        <v>0</v>
      </c>
      <c r="AI1084" s="10">
        <v>0</v>
      </c>
      <c r="AJ1084" s="3"/>
      <c r="AK1084" s="10">
        <v>0</v>
      </c>
      <c r="AL1084" s="10">
        <v>0</v>
      </c>
      <c r="AM1084" s="3"/>
      <c r="AN1084" s="10">
        <v>0</v>
      </c>
      <c r="AO1084" s="10">
        <v>0</v>
      </c>
      <c r="AP1084" s="10">
        <v>0</v>
      </c>
      <c r="AQ1084" s="10">
        <v>0</v>
      </c>
      <c r="AR1084" s="10">
        <v>0</v>
      </c>
      <c r="AS1084" s="10">
        <v>0</v>
      </c>
      <c r="AT1084" s="10">
        <v>0</v>
      </c>
      <c r="AU1084" s="10">
        <v>0</v>
      </c>
      <c r="AV1084" s="10">
        <v>0</v>
      </c>
      <c r="AW1084" s="10">
        <v>0</v>
      </c>
      <c r="AX1084" s="10">
        <v>0</v>
      </c>
      <c r="AY1084" s="3"/>
      <c r="AZ1084" s="10">
        <v>6000</v>
      </c>
      <c r="BA1084" s="10">
        <v>6000</v>
      </c>
      <c r="BB1084" s="10">
        <v>0</v>
      </c>
      <c r="BC1084" s="10">
        <v>0</v>
      </c>
      <c r="BD1084" s="10">
        <v>0</v>
      </c>
      <c r="BE1084" s="10">
        <v>250</v>
      </c>
      <c r="BF1084" s="3"/>
      <c r="BG1084" s="10">
        <v>1000</v>
      </c>
      <c r="BH1084" s="10">
        <v>5000</v>
      </c>
      <c r="BI1084" s="3"/>
      <c r="BJ1084" s="21">
        <v>1</v>
      </c>
      <c r="BK1084" s="65">
        <v>0</v>
      </c>
      <c r="BL1084" s="65">
        <v>0</v>
      </c>
      <c r="BM1084" s="6">
        <f t="shared" si="4229"/>
        <v>118.25000000000001</v>
      </c>
      <c r="BN1084" s="8">
        <f t="shared" si="4230"/>
        <v>188.31355801453958</v>
      </c>
      <c r="BO1084" s="12">
        <f t="shared" ref="BO1084:BO1091" si="4286">SQRT(BM1084*BN1084)</f>
        <v>149.22492497977444</v>
      </c>
      <c r="BP1084" s="50">
        <f>(1-'#Constant'!$A$3)/($J1084*'#Constant'!$B$3/'#Constant'!$C$3^($D1084-1)+1)+'#Constant'!$A$3</f>
        <v>0.92405904059040589</v>
      </c>
      <c r="BQ1084" s="4">
        <f t="shared" si="4231"/>
        <v>237.32059963822184</v>
      </c>
      <c r="BR1084" s="50">
        <f>(1-'#Constant'!$A$3)/($K1084*'#Constant'!$B$3/'#Constant'!$C$3^($D1084-1)+1)+'#Constant'!$A$3</f>
        <v>0.94452830188679238</v>
      </c>
      <c r="BS1084" s="4">
        <f t="shared" si="4232"/>
        <v>139.30651639085733</v>
      </c>
      <c r="BT1084">
        <f>BO1084/$BO$4*100</f>
        <v>113.416591924586</v>
      </c>
    </row>
    <row r="1085" spans="1:72" s="13" customFormat="1" ht="17.25" thickBot="1" x14ac:dyDescent="0.35">
      <c r="B1085" s="20"/>
      <c r="D1085" s="14">
        <v>1</v>
      </c>
      <c r="E1085" s="14">
        <v>1</v>
      </c>
      <c r="F1085" s="19">
        <v>1</v>
      </c>
      <c r="G1085" s="15">
        <f t="shared" ref="G1085:H1085" si="4287">G1084</f>
        <v>100</v>
      </c>
      <c r="H1085" s="15">
        <f t="shared" si="4287"/>
        <v>100</v>
      </c>
      <c r="I1085" s="15">
        <v>2500</v>
      </c>
      <c r="J1085" s="15">
        <v>28</v>
      </c>
      <c r="K1085" s="15">
        <f>K1084</f>
        <v>20</v>
      </c>
      <c r="L1085" s="16"/>
      <c r="M1085" s="15">
        <f t="shared" ref="M1085:V1085" si="4288">M1084</f>
        <v>100</v>
      </c>
      <c r="N1085" s="15">
        <f t="shared" si="4288"/>
        <v>0</v>
      </c>
      <c r="O1085" s="15">
        <f t="shared" si="4288"/>
        <v>0</v>
      </c>
      <c r="P1085" s="15">
        <v>50</v>
      </c>
      <c r="Q1085" s="15">
        <f t="shared" si="4288"/>
        <v>0</v>
      </c>
      <c r="R1085" s="15">
        <f t="shared" si="4288"/>
        <v>0</v>
      </c>
      <c r="S1085" s="15">
        <f t="shared" si="4288"/>
        <v>0</v>
      </c>
      <c r="T1085" s="15">
        <f t="shared" si="4288"/>
        <v>150</v>
      </c>
      <c r="U1085" s="15">
        <f t="shared" si="4288"/>
        <v>0</v>
      </c>
      <c r="V1085" s="15">
        <f t="shared" si="4288"/>
        <v>400</v>
      </c>
      <c r="W1085" s="16"/>
      <c r="X1085" s="15">
        <f t="shared" ref="X1085:AI1085" si="4289">X1084</f>
        <v>100</v>
      </c>
      <c r="Y1085" s="15">
        <f t="shared" si="4289"/>
        <v>0</v>
      </c>
      <c r="Z1085" s="15">
        <f t="shared" si="4289"/>
        <v>0</v>
      </c>
      <c r="AA1085" s="15">
        <v>50</v>
      </c>
      <c r="AB1085" s="15">
        <f t="shared" si="4289"/>
        <v>0</v>
      </c>
      <c r="AC1085" s="15">
        <f t="shared" si="4289"/>
        <v>0</v>
      </c>
      <c r="AD1085" s="15">
        <f t="shared" si="4289"/>
        <v>0</v>
      </c>
      <c r="AE1085" s="15">
        <f t="shared" si="4289"/>
        <v>150</v>
      </c>
      <c r="AF1085" s="15">
        <f t="shared" si="4289"/>
        <v>0</v>
      </c>
      <c r="AG1085" s="15">
        <f t="shared" si="4289"/>
        <v>0</v>
      </c>
      <c r="AH1085" s="15">
        <f t="shared" si="4289"/>
        <v>0</v>
      </c>
      <c r="AI1085" s="15">
        <f t="shared" si="4289"/>
        <v>0</v>
      </c>
      <c r="AJ1085" s="17"/>
      <c r="AK1085" s="15">
        <f>AK1084</f>
        <v>0</v>
      </c>
      <c r="AL1085" s="15">
        <f>AL1084</f>
        <v>0</v>
      </c>
      <c r="AM1085" s="17"/>
      <c r="AN1085" s="15">
        <f t="shared" ref="AN1085:AX1085" si="4290">AN1084</f>
        <v>0</v>
      </c>
      <c r="AO1085" s="15">
        <f t="shared" si="4290"/>
        <v>0</v>
      </c>
      <c r="AP1085" s="15">
        <f t="shared" si="4290"/>
        <v>0</v>
      </c>
      <c r="AQ1085" s="15">
        <f t="shared" si="4290"/>
        <v>0</v>
      </c>
      <c r="AR1085" s="15">
        <f t="shared" si="4290"/>
        <v>0</v>
      </c>
      <c r="AS1085" s="15">
        <f t="shared" si="4290"/>
        <v>0</v>
      </c>
      <c r="AT1085" s="15">
        <f t="shared" si="4290"/>
        <v>0</v>
      </c>
      <c r="AU1085" s="15">
        <f t="shared" si="4290"/>
        <v>0</v>
      </c>
      <c r="AV1085" s="15">
        <f t="shared" si="4290"/>
        <v>0</v>
      </c>
      <c r="AW1085" s="15">
        <f t="shared" si="4290"/>
        <v>0</v>
      </c>
      <c r="AX1085" s="15">
        <f t="shared" si="4290"/>
        <v>0</v>
      </c>
      <c r="AY1085" s="17"/>
      <c r="AZ1085" s="15">
        <f t="shared" ref="AZ1085:BE1085" si="4291">AZ1084</f>
        <v>6000</v>
      </c>
      <c r="BA1085" s="15">
        <f t="shared" si="4291"/>
        <v>6000</v>
      </c>
      <c r="BB1085" s="15">
        <v>0</v>
      </c>
      <c r="BC1085" s="15">
        <f t="shared" si="4291"/>
        <v>0</v>
      </c>
      <c r="BD1085" s="15">
        <f t="shared" si="4291"/>
        <v>0</v>
      </c>
      <c r="BE1085" s="15">
        <f t="shared" si="4291"/>
        <v>250</v>
      </c>
      <c r="BF1085" s="17"/>
      <c r="BG1085" s="15">
        <f t="shared" ref="BG1085:BH1085" si="4292">BG1084</f>
        <v>1000</v>
      </c>
      <c r="BH1085" s="15">
        <f t="shared" si="4292"/>
        <v>5000</v>
      </c>
      <c r="BI1085" s="17"/>
      <c r="BJ1085" s="22">
        <f>G1085/G1084</f>
        <v>1</v>
      </c>
      <c r="BK1085" s="65">
        <f t="shared" ref="BK1085:BL1085" si="4293">BK1084</f>
        <v>0</v>
      </c>
      <c r="BL1085" s="65">
        <f t="shared" si="4293"/>
        <v>0</v>
      </c>
      <c r="BM1085" s="6">
        <f t="shared" si="4229"/>
        <v>118.25000000000001</v>
      </c>
      <c r="BN1085" s="8">
        <f t="shared" si="4230"/>
        <v>188.31355801453958</v>
      </c>
      <c r="BO1085" s="12">
        <f t="shared" si="4286"/>
        <v>149.22492497977444</v>
      </c>
      <c r="BP1085" s="50">
        <f>(1-'#Constant'!$A$3)/($J1085*'#Constant'!$B$3/'#Constant'!$C$3^($D1085-1)+1)+'#Constant'!$A$3</f>
        <v>0.92405904059040589</v>
      </c>
      <c r="BQ1085" s="4">
        <f t="shared" si="4231"/>
        <v>237.32059963822184</v>
      </c>
      <c r="BR1085" s="50">
        <f>(1-'#Constant'!$A$3)/($K1085*'#Constant'!$B$3/'#Constant'!$C$3^($D1085-1)+1)+'#Constant'!$A$3</f>
        <v>0.94452830188679238</v>
      </c>
      <c r="BS1085" s="4">
        <f t="shared" si="4232"/>
        <v>139.30651639085733</v>
      </c>
      <c r="BT1085"/>
    </row>
    <row r="1086" spans="1:72" x14ac:dyDescent="0.3">
      <c r="A1086">
        <v>30011</v>
      </c>
      <c r="B1086" s="18" t="str">
        <f>VLOOKUP(CONCATENATE("CREATURE_NAME_",A1086),[1]Localization_Hero!$A:$E,2,FALSE)</f>
        <v>황금갑옷 리자드맨 병사</v>
      </c>
      <c r="C1086" t="s">
        <v>77</v>
      </c>
      <c r="D1086">
        <v>1</v>
      </c>
      <c r="E1086">
        <v>1</v>
      </c>
      <c r="F1086" s="18">
        <v>1</v>
      </c>
      <c r="G1086" s="10">
        <v>100</v>
      </c>
      <c r="H1086" s="10">
        <v>100</v>
      </c>
      <c r="I1086" s="10">
        <v>2500</v>
      </c>
      <c r="J1086" s="10">
        <v>28</v>
      </c>
      <c r="K1086" s="10">
        <v>20</v>
      </c>
      <c r="L1086" s="2"/>
      <c r="M1086" s="10">
        <v>100</v>
      </c>
      <c r="N1086" s="10">
        <v>0</v>
      </c>
      <c r="O1086" s="10">
        <v>0</v>
      </c>
      <c r="P1086" s="10">
        <v>50</v>
      </c>
      <c r="Q1086" s="10">
        <v>0</v>
      </c>
      <c r="R1086" s="10">
        <v>0</v>
      </c>
      <c r="S1086" s="10">
        <v>0</v>
      </c>
      <c r="T1086" s="10">
        <v>150</v>
      </c>
      <c r="U1086" s="10">
        <v>0</v>
      </c>
      <c r="V1086" s="10">
        <v>400</v>
      </c>
      <c r="W1086" s="2"/>
      <c r="X1086" s="10">
        <v>100</v>
      </c>
      <c r="Y1086" s="10">
        <v>0</v>
      </c>
      <c r="Z1086" s="10">
        <v>0</v>
      </c>
      <c r="AA1086" s="10">
        <v>50</v>
      </c>
      <c r="AB1086" s="10">
        <v>0</v>
      </c>
      <c r="AC1086" s="10">
        <v>0</v>
      </c>
      <c r="AD1086" s="10">
        <v>0</v>
      </c>
      <c r="AE1086" s="10">
        <v>150</v>
      </c>
      <c r="AF1086" s="10">
        <v>0</v>
      </c>
      <c r="AG1086" s="10">
        <v>0</v>
      </c>
      <c r="AH1086" s="10">
        <v>0</v>
      </c>
      <c r="AI1086" s="10">
        <v>0</v>
      </c>
      <c r="AJ1086" s="3"/>
      <c r="AK1086" s="10">
        <v>0</v>
      </c>
      <c r="AL1086" s="10">
        <v>0</v>
      </c>
      <c r="AM1086" s="3"/>
      <c r="AN1086" s="10">
        <v>0</v>
      </c>
      <c r="AO1086" s="10">
        <v>0</v>
      </c>
      <c r="AP1086" s="10">
        <v>0</v>
      </c>
      <c r="AQ1086" s="10">
        <v>0</v>
      </c>
      <c r="AR1086" s="10">
        <v>0</v>
      </c>
      <c r="AS1086" s="10">
        <v>0</v>
      </c>
      <c r="AT1086" s="10">
        <v>0</v>
      </c>
      <c r="AU1086" s="10">
        <v>0</v>
      </c>
      <c r="AV1086" s="10">
        <v>0</v>
      </c>
      <c r="AW1086" s="10">
        <v>0</v>
      </c>
      <c r="AX1086" s="10">
        <v>0</v>
      </c>
      <c r="AY1086" s="3"/>
      <c r="AZ1086" s="10">
        <v>6000</v>
      </c>
      <c r="BA1086" s="10">
        <v>6000</v>
      </c>
      <c r="BB1086" s="10">
        <v>0</v>
      </c>
      <c r="BC1086" s="10">
        <v>0</v>
      </c>
      <c r="BD1086" s="10">
        <v>0</v>
      </c>
      <c r="BE1086" s="10">
        <v>250</v>
      </c>
      <c r="BF1086" s="3"/>
      <c r="BG1086" s="10">
        <v>1000</v>
      </c>
      <c r="BH1086" s="10">
        <v>5000</v>
      </c>
      <c r="BI1086" s="3"/>
      <c r="BJ1086" s="21">
        <v>1</v>
      </c>
      <c r="BK1086" s="65">
        <v>0</v>
      </c>
      <c r="BL1086" s="65">
        <v>0</v>
      </c>
      <c r="BM1086" s="6">
        <f t="shared" si="4229"/>
        <v>118.25000000000001</v>
      </c>
      <c r="BN1086" s="8">
        <f t="shared" si="4230"/>
        <v>188.31355801453958</v>
      </c>
      <c r="BO1086" s="12">
        <f t="shared" si="4286"/>
        <v>149.22492497977444</v>
      </c>
      <c r="BP1086" s="50">
        <f>(1-'#Constant'!$A$3)/($J1086*'#Constant'!$B$3/'#Constant'!$C$3^($D1086-1)+1)+'#Constant'!$A$3</f>
        <v>0.92405904059040589</v>
      </c>
      <c r="BQ1086" s="4">
        <f t="shared" si="4231"/>
        <v>237.32059963822184</v>
      </c>
      <c r="BR1086" s="50">
        <f>(1-'#Constant'!$A$3)/($K1086*'#Constant'!$B$3/'#Constant'!$C$3^($D1086-1)+1)+'#Constant'!$A$3</f>
        <v>0.94452830188679238</v>
      </c>
      <c r="BS1086" s="4">
        <f t="shared" si="4232"/>
        <v>139.30651639085733</v>
      </c>
      <c r="BT1086">
        <f>BO1086/$BO$4*100</f>
        <v>113.416591924586</v>
      </c>
    </row>
    <row r="1087" spans="1:72" s="13" customFormat="1" ht="17.25" thickBot="1" x14ac:dyDescent="0.35">
      <c r="B1087" s="20"/>
      <c r="D1087" s="14">
        <v>1</v>
      </c>
      <c r="E1087" s="14">
        <v>1</v>
      </c>
      <c r="F1087" s="19">
        <v>1</v>
      </c>
      <c r="G1087" s="15">
        <f t="shared" ref="G1087:H1087" si="4294">G1086</f>
        <v>100</v>
      </c>
      <c r="H1087" s="15">
        <f t="shared" si="4294"/>
        <v>100</v>
      </c>
      <c r="I1087" s="15">
        <v>2500</v>
      </c>
      <c r="J1087" s="15">
        <v>28</v>
      </c>
      <c r="K1087" s="15">
        <f>K1086</f>
        <v>20</v>
      </c>
      <c r="L1087" s="16"/>
      <c r="M1087" s="15">
        <f t="shared" ref="M1087:V1087" si="4295">M1086</f>
        <v>100</v>
      </c>
      <c r="N1087" s="15">
        <f t="shared" si="4295"/>
        <v>0</v>
      </c>
      <c r="O1087" s="15">
        <f t="shared" si="4295"/>
        <v>0</v>
      </c>
      <c r="P1087" s="15">
        <v>50</v>
      </c>
      <c r="Q1087" s="15">
        <f t="shared" si="4295"/>
        <v>0</v>
      </c>
      <c r="R1087" s="15">
        <f t="shared" si="4295"/>
        <v>0</v>
      </c>
      <c r="S1087" s="15">
        <f t="shared" si="4295"/>
        <v>0</v>
      </c>
      <c r="T1087" s="15">
        <f t="shared" si="4295"/>
        <v>150</v>
      </c>
      <c r="U1087" s="15">
        <f t="shared" si="4295"/>
        <v>0</v>
      </c>
      <c r="V1087" s="15">
        <f t="shared" si="4295"/>
        <v>400</v>
      </c>
      <c r="W1087" s="16"/>
      <c r="X1087" s="15">
        <f t="shared" ref="X1087:AI1087" si="4296">X1086</f>
        <v>100</v>
      </c>
      <c r="Y1087" s="15">
        <f t="shared" si="4296"/>
        <v>0</v>
      </c>
      <c r="Z1087" s="15">
        <f t="shared" si="4296"/>
        <v>0</v>
      </c>
      <c r="AA1087" s="15">
        <v>50</v>
      </c>
      <c r="AB1087" s="15">
        <f t="shared" si="4296"/>
        <v>0</v>
      </c>
      <c r="AC1087" s="15">
        <f t="shared" si="4296"/>
        <v>0</v>
      </c>
      <c r="AD1087" s="15">
        <f t="shared" si="4296"/>
        <v>0</v>
      </c>
      <c r="AE1087" s="15">
        <f t="shared" si="4296"/>
        <v>150</v>
      </c>
      <c r="AF1087" s="15">
        <f t="shared" si="4296"/>
        <v>0</v>
      </c>
      <c r="AG1087" s="15">
        <f t="shared" si="4296"/>
        <v>0</v>
      </c>
      <c r="AH1087" s="15">
        <f t="shared" si="4296"/>
        <v>0</v>
      </c>
      <c r="AI1087" s="15">
        <f t="shared" si="4296"/>
        <v>0</v>
      </c>
      <c r="AJ1087" s="17"/>
      <c r="AK1087" s="15">
        <f>AK1086</f>
        <v>0</v>
      </c>
      <c r="AL1087" s="15">
        <f>AL1086</f>
        <v>0</v>
      </c>
      <c r="AM1087" s="17"/>
      <c r="AN1087" s="15">
        <f t="shared" ref="AN1087:AX1087" si="4297">AN1086</f>
        <v>0</v>
      </c>
      <c r="AO1087" s="15">
        <f t="shared" si="4297"/>
        <v>0</v>
      </c>
      <c r="AP1087" s="15">
        <f t="shared" si="4297"/>
        <v>0</v>
      </c>
      <c r="AQ1087" s="15">
        <f t="shared" si="4297"/>
        <v>0</v>
      </c>
      <c r="AR1087" s="15">
        <f t="shared" si="4297"/>
        <v>0</v>
      </c>
      <c r="AS1087" s="15">
        <f t="shared" si="4297"/>
        <v>0</v>
      </c>
      <c r="AT1087" s="15">
        <f t="shared" si="4297"/>
        <v>0</v>
      </c>
      <c r="AU1087" s="15">
        <f t="shared" si="4297"/>
        <v>0</v>
      </c>
      <c r="AV1087" s="15">
        <f t="shared" si="4297"/>
        <v>0</v>
      </c>
      <c r="AW1087" s="15">
        <f t="shared" si="4297"/>
        <v>0</v>
      </c>
      <c r="AX1087" s="15">
        <f t="shared" si="4297"/>
        <v>0</v>
      </c>
      <c r="AY1087" s="17"/>
      <c r="AZ1087" s="15">
        <f t="shared" ref="AZ1087:BE1087" si="4298">AZ1086</f>
        <v>6000</v>
      </c>
      <c r="BA1087" s="15">
        <f t="shared" si="4298"/>
        <v>6000</v>
      </c>
      <c r="BB1087" s="15">
        <v>0</v>
      </c>
      <c r="BC1087" s="15">
        <f t="shared" si="4298"/>
        <v>0</v>
      </c>
      <c r="BD1087" s="15">
        <f t="shared" si="4298"/>
        <v>0</v>
      </c>
      <c r="BE1087" s="15">
        <f t="shared" si="4298"/>
        <v>250</v>
      </c>
      <c r="BF1087" s="17"/>
      <c r="BG1087" s="15">
        <f t="shared" ref="BG1087:BH1087" si="4299">BG1086</f>
        <v>1000</v>
      </c>
      <c r="BH1087" s="15">
        <f t="shared" si="4299"/>
        <v>5000</v>
      </c>
      <c r="BI1087" s="17"/>
      <c r="BJ1087" s="22">
        <f>G1087/G1086</f>
        <v>1</v>
      </c>
      <c r="BK1087" s="65">
        <f>BK1086</f>
        <v>0</v>
      </c>
      <c r="BL1087" s="65">
        <f>BL1086</f>
        <v>0</v>
      </c>
      <c r="BM1087" s="6">
        <f t="shared" si="4229"/>
        <v>118.25000000000001</v>
      </c>
      <c r="BN1087" s="8">
        <f t="shared" si="4230"/>
        <v>188.31355801453958</v>
      </c>
      <c r="BO1087" s="12">
        <f t="shared" si="4286"/>
        <v>149.22492497977444</v>
      </c>
      <c r="BP1087" s="50">
        <f>(1-'#Constant'!$A$3)/($J1087*'#Constant'!$B$3/'#Constant'!$C$3^($D1087-1)+1)+'#Constant'!$A$3</f>
        <v>0.92405904059040589</v>
      </c>
      <c r="BQ1087" s="4">
        <f t="shared" si="4231"/>
        <v>237.32059963822184</v>
      </c>
      <c r="BR1087" s="50">
        <f>(1-'#Constant'!$A$3)/($K1087*'#Constant'!$B$3/'#Constant'!$C$3^($D1087-1)+1)+'#Constant'!$A$3</f>
        <v>0.94452830188679238</v>
      </c>
      <c r="BS1087" s="4">
        <f t="shared" si="4232"/>
        <v>139.30651639085733</v>
      </c>
      <c r="BT1087"/>
    </row>
    <row r="1088" spans="1:72" x14ac:dyDescent="0.3">
      <c r="A1088">
        <v>30101</v>
      </c>
      <c r="B1088" s="18" t="str">
        <f>VLOOKUP(CONCATENATE("CREATURE_NAME_",A1088),[1]Localization_Hero!$A:$E,2,FALSE)</f>
        <v>황금갑옷 리자드맨 장군</v>
      </c>
      <c r="C1088" t="s">
        <v>77</v>
      </c>
      <c r="D1088">
        <v>1</v>
      </c>
      <c r="E1088">
        <v>1</v>
      </c>
      <c r="F1088" s="18">
        <v>1</v>
      </c>
      <c r="G1088" s="10">
        <v>100</v>
      </c>
      <c r="H1088" s="10">
        <v>100</v>
      </c>
      <c r="I1088" s="10">
        <v>2500</v>
      </c>
      <c r="J1088" s="10">
        <v>28</v>
      </c>
      <c r="K1088" s="10">
        <v>20</v>
      </c>
      <c r="L1088" s="2"/>
      <c r="M1088" s="10">
        <v>100</v>
      </c>
      <c r="N1088" s="10">
        <v>0</v>
      </c>
      <c r="O1088" s="10">
        <v>0</v>
      </c>
      <c r="P1088" s="10">
        <v>50</v>
      </c>
      <c r="Q1088" s="10">
        <v>0</v>
      </c>
      <c r="R1088" s="10">
        <v>0</v>
      </c>
      <c r="S1088" s="10">
        <v>0</v>
      </c>
      <c r="T1088" s="10">
        <v>150</v>
      </c>
      <c r="U1088" s="10">
        <v>0</v>
      </c>
      <c r="V1088" s="10">
        <v>400</v>
      </c>
      <c r="W1088" s="2"/>
      <c r="X1088" s="10">
        <v>100</v>
      </c>
      <c r="Y1088" s="10">
        <v>0</v>
      </c>
      <c r="Z1088" s="10">
        <v>0</v>
      </c>
      <c r="AA1088" s="10">
        <v>50</v>
      </c>
      <c r="AB1088" s="10">
        <v>0</v>
      </c>
      <c r="AC1088" s="10">
        <v>0</v>
      </c>
      <c r="AD1088" s="10">
        <v>0</v>
      </c>
      <c r="AE1088" s="10">
        <v>150</v>
      </c>
      <c r="AF1088" s="10">
        <v>0</v>
      </c>
      <c r="AG1088" s="10">
        <v>0</v>
      </c>
      <c r="AH1088" s="10">
        <v>0</v>
      </c>
      <c r="AI1088" s="10">
        <v>0</v>
      </c>
      <c r="AJ1088" s="3"/>
      <c r="AK1088" s="10">
        <v>0</v>
      </c>
      <c r="AL1088" s="10">
        <v>0</v>
      </c>
      <c r="AM1088" s="3"/>
      <c r="AN1088" s="10">
        <v>0</v>
      </c>
      <c r="AO1088" s="10">
        <v>0</v>
      </c>
      <c r="AP1088" s="10">
        <v>0</v>
      </c>
      <c r="AQ1088" s="10">
        <v>0</v>
      </c>
      <c r="AR1088" s="10">
        <v>0</v>
      </c>
      <c r="AS1088" s="10">
        <v>0</v>
      </c>
      <c r="AT1088" s="10">
        <v>0</v>
      </c>
      <c r="AU1088" s="10">
        <v>0</v>
      </c>
      <c r="AV1088" s="10">
        <v>0</v>
      </c>
      <c r="AW1088" s="10">
        <v>0</v>
      </c>
      <c r="AX1088" s="10">
        <v>0</v>
      </c>
      <c r="AY1088" s="3"/>
      <c r="AZ1088" s="10">
        <v>6000</v>
      </c>
      <c r="BA1088" s="10">
        <v>6000</v>
      </c>
      <c r="BB1088" s="10">
        <v>0</v>
      </c>
      <c r="BC1088" s="10">
        <v>0</v>
      </c>
      <c r="BD1088" s="10">
        <v>0</v>
      </c>
      <c r="BE1088" s="10">
        <v>250</v>
      </c>
      <c r="BF1088" s="3"/>
      <c r="BG1088" s="10">
        <v>1000</v>
      </c>
      <c r="BH1088" s="10">
        <v>5000</v>
      </c>
      <c r="BI1088" s="3"/>
      <c r="BJ1088" s="21">
        <v>1</v>
      </c>
      <c r="BK1088" s="65">
        <v>0</v>
      </c>
      <c r="BL1088" s="65">
        <v>0</v>
      </c>
      <c r="BM1088" s="6">
        <f t="shared" si="4229"/>
        <v>118.25000000000001</v>
      </c>
      <c r="BN1088" s="8">
        <f t="shared" si="4230"/>
        <v>188.31355801453958</v>
      </c>
      <c r="BO1088" s="12">
        <f t="shared" si="4286"/>
        <v>149.22492497977444</v>
      </c>
      <c r="BP1088" s="50">
        <f>(1-'#Constant'!$A$3)/($J1088*'#Constant'!$B$3/'#Constant'!$C$3^($D1088-1)+1)+'#Constant'!$A$3</f>
        <v>0.92405904059040589</v>
      </c>
      <c r="BQ1088" s="4">
        <f t="shared" si="4231"/>
        <v>237.32059963822184</v>
      </c>
      <c r="BR1088" s="50">
        <f>(1-'#Constant'!$A$3)/($K1088*'#Constant'!$B$3/'#Constant'!$C$3^($D1088-1)+1)+'#Constant'!$A$3</f>
        <v>0.94452830188679238</v>
      </c>
      <c r="BS1088" s="4">
        <f t="shared" si="4232"/>
        <v>139.30651639085733</v>
      </c>
      <c r="BT1088">
        <f>BO1088/$BO$4*100</f>
        <v>113.416591924586</v>
      </c>
    </row>
    <row r="1089" spans="1:72" s="13" customFormat="1" ht="17.25" thickBot="1" x14ac:dyDescent="0.35">
      <c r="B1089" s="20"/>
      <c r="D1089" s="14">
        <v>1</v>
      </c>
      <c r="E1089" s="14">
        <v>1</v>
      </c>
      <c r="F1089" s="19">
        <v>1</v>
      </c>
      <c r="G1089" s="15">
        <f t="shared" ref="G1089:H1089" si="4300">G1088</f>
        <v>100</v>
      </c>
      <c r="H1089" s="15">
        <f t="shared" si="4300"/>
        <v>100</v>
      </c>
      <c r="I1089" s="15">
        <v>2500</v>
      </c>
      <c r="J1089" s="15">
        <v>28</v>
      </c>
      <c r="K1089" s="15">
        <f>K1088</f>
        <v>20</v>
      </c>
      <c r="L1089" s="16"/>
      <c r="M1089" s="15">
        <f t="shared" ref="M1089:V1089" si="4301">M1088</f>
        <v>100</v>
      </c>
      <c r="N1089" s="15">
        <f t="shared" si="4301"/>
        <v>0</v>
      </c>
      <c r="O1089" s="15">
        <f t="shared" si="4301"/>
        <v>0</v>
      </c>
      <c r="P1089" s="15">
        <v>50</v>
      </c>
      <c r="Q1089" s="15">
        <f t="shared" si="4301"/>
        <v>0</v>
      </c>
      <c r="R1089" s="15">
        <f t="shared" si="4301"/>
        <v>0</v>
      </c>
      <c r="S1089" s="15">
        <f t="shared" si="4301"/>
        <v>0</v>
      </c>
      <c r="T1089" s="15">
        <f t="shared" si="4301"/>
        <v>150</v>
      </c>
      <c r="U1089" s="15">
        <f t="shared" si="4301"/>
        <v>0</v>
      </c>
      <c r="V1089" s="15">
        <f t="shared" si="4301"/>
        <v>400</v>
      </c>
      <c r="W1089" s="16"/>
      <c r="X1089" s="15">
        <f t="shared" ref="X1089:AI1089" si="4302">X1088</f>
        <v>100</v>
      </c>
      <c r="Y1089" s="15">
        <f t="shared" si="4302"/>
        <v>0</v>
      </c>
      <c r="Z1089" s="15">
        <f t="shared" si="4302"/>
        <v>0</v>
      </c>
      <c r="AA1089" s="15">
        <v>50</v>
      </c>
      <c r="AB1089" s="15">
        <f t="shared" si="4302"/>
        <v>0</v>
      </c>
      <c r="AC1089" s="15">
        <f t="shared" si="4302"/>
        <v>0</v>
      </c>
      <c r="AD1089" s="15">
        <f t="shared" si="4302"/>
        <v>0</v>
      </c>
      <c r="AE1089" s="15">
        <f t="shared" si="4302"/>
        <v>150</v>
      </c>
      <c r="AF1089" s="15">
        <f t="shared" si="4302"/>
        <v>0</v>
      </c>
      <c r="AG1089" s="15">
        <f t="shared" si="4302"/>
        <v>0</v>
      </c>
      <c r="AH1089" s="15">
        <f t="shared" si="4302"/>
        <v>0</v>
      </c>
      <c r="AI1089" s="15">
        <f t="shared" si="4302"/>
        <v>0</v>
      </c>
      <c r="AJ1089" s="17"/>
      <c r="AK1089" s="15">
        <f>AK1088</f>
        <v>0</v>
      </c>
      <c r="AL1089" s="15">
        <f>AL1088</f>
        <v>0</v>
      </c>
      <c r="AM1089" s="17"/>
      <c r="AN1089" s="15">
        <f t="shared" ref="AN1089:AX1089" si="4303">AN1088</f>
        <v>0</v>
      </c>
      <c r="AO1089" s="15">
        <f t="shared" si="4303"/>
        <v>0</v>
      </c>
      <c r="AP1089" s="15">
        <f t="shared" si="4303"/>
        <v>0</v>
      </c>
      <c r="AQ1089" s="15">
        <f t="shared" si="4303"/>
        <v>0</v>
      </c>
      <c r="AR1089" s="15">
        <f t="shared" si="4303"/>
        <v>0</v>
      </c>
      <c r="AS1089" s="15">
        <f t="shared" si="4303"/>
        <v>0</v>
      </c>
      <c r="AT1089" s="15">
        <f t="shared" si="4303"/>
        <v>0</v>
      </c>
      <c r="AU1089" s="15">
        <f t="shared" si="4303"/>
        <v>0</v>
      </c>
      <c r="AV1089" s="15">
        <f t="shared" si="4303"/>
        <v>0</v>
      </c>
      <c r="AW1089" s="15">
        <f t="shared" si="4303"/>
        <v>0</v>
      </c>
      <c r="AX1089" s="15">
        <f t="shared" si="4303"/>
        <v>0</v>
      </c>
      <c r="AY1089" s="17"/>
      <c r="AZ1089" s="15">
        <f t="shared" ref="AZ1089:BE1089" si="4304">AZ1088</f>
        <v>6000</v>
      </c>
      <c r="BA1089" s="15">
        <f t="shared" si="4304"/>
        <v>6000</v>
      </c>
      <c r="BB1089" s="15">
        <v>0</v>
      </c>
      <c r="BC1089" s="15">
        <f t="shared" si="4304"/>
        <v>0</v>
      </c>
      <c r="BD1089" s="15">
        <f t="shared" si="4304"/>
        <v>0</v>
      </c>
      <c r="BE1089" s="15">
        <f t="shared" si="4304"/>
        <v>250</v>
      </c>
      <c r="BF1089" s="17"/>
      <c r="BG1089" s="15">
        <f t="shared" ref="BG1089" si="4305">BG1088</f>
        <v>1000</v>
      </c>
      <c r="BH1089" s="15">
        <f>BH1088</f>
        <v>5000</v>
      </c>
      <c r="BI1089" s="17"/>
      <c r="BJ1089" s="22">
        <f>G1089/G1088</f>
        <v>1</v>
      </c>
      <c r="BK1089" s="65">
        <f t="shared" ref="BK1089:BL1091" si="4306">BK1088</f>
        <v>0</v>
      </c>
      <c r="BL1089" s="65">
        <f t="shared" si="4306"/>
        <v>0</v>
      </c>
      <c r="BM1089" s="6">
        <f t="shared" si="4229"/>
        <v>118.25000000000001</v>
      </c>
      <c r="BN1089" s="8">
        <f t="shared" si="4230"/>
        <v>188.31355801453958</v>
      </c>
      <c r="BO1089" s="12">
        <f t="shared" si="4286"/>
        <v>149.22492497977444</v>
      </c>
      <c r="BP1089" s="50">
        <f>(1-'#Constant'!$A$3)/($J1089*'#Constant'!$B$3/'#Constant'!$C$3^($D1089-1)+1)+'#Constant'!$A$3</f>
        <v>0.92405904059040589</v>
      </c>
      <c r="BQ1089" s="4">
        <f t="shared" si="4231"/>
        <v>237.32059963822184</v>
      </c>
      <c r="BR1089" s="50">
        <f>(1-'#Constant'!$A$3)/($K1089*'#Constant'!$B$3/'#Constant'!$C$3^($D1089-1)+1)+'#Constant'!$A$3</f>
        <v>0.94452830188679238</v>
      </c>
      <c r="BS1089" s="4">
        <f t="shared" si="4232"/>
        <v>139.30651639085733</v>
      </c>
      <c r="BT1089"/>
    </row>
    <row r="1090" spans="1:72" x14ac:dyDescent="0.3">
      <c r="A1090">
        <v>30002</v>
      </c>
      <c r="B1090" s="18" t="str">
        <f>VLOOKUP(CONCATENATE("CREATURE_NAME_",A1090),[1]Localization_Hero!$A:$E,2,FALSE)</f>
        <v>리자드맨 암살자</v>
      </c>
      <c r="C1090" t="s">
        <v>173</v>
      </c>
      <c r="D1090">
        <v>1</v>
      </c>
      <c r="E1090">
        <v>1</v>
      </c>
      <c r="F1090" s="18">
        <v>1</v>
      </c>
      <c r="G1090" s="10">
        <v>100</v>
      </c>
      <c r="H1090" s="10">
        <v>100</v>
      </c>
      <c r="I1090" s="10">
        <v>2500</v>
      </c>
      <c r="J1090" s="10">
        <v>22</v>
      </c>
      <c r="K1090" s="10">
        <v>17</v>
      </c>
      <c r="L1090" s="2"/>
      <c r="M1090" s="10">
        <v>200</v>
      </c>
      <c r="N1090" s="10">
        <v>0</v>
      </c>
      <c r="O1090" s="10">
        <v>0</v>
      </c>
      <c r="P1090" s="10">
        <v>200</v>
      </c>
      <c r="Q1090" s="10">
        <v>0</v>
      </c>
      <c r="R1090" s="10">
        <v>0</v>
      </c>
      <c r="S1090" s="10">
        <v>0</v>
      </c>
      <c r="T1090" s="10">
        <v>0</v>
      </c>
      <c r="U1090" s="10">
        <v>0</v>
      </c>
      <c r="V1090" s="10">
        <v>100</v>
      </c>
      <c r="W1090" s="2"/>
      <c r="X1090" s="10">
        <v>200</v>
      </c>
      <c r="Y1090" s="10">
        <v>0</v>
      </c>
      <c r="Z1090" s="10">
        <v>0</v>
      </c>
      <c r="AA1090" s="10">
        <v>200</v>
      </c>
      <c r="AB1090" s="10">
        <v>0</v>
      </c>
      <c r="AC1090" s="10">
        <v>0</v>
      </c>
      <c r="AD1090" s="10">
        <v>0</v>
      </c>
      <c r="AE1090" s="10">
        <v>0</v>
      </c>
      <c r="AF1090" s="10">
        <v>0</v>
      </c>
      <c r="AG1090" s="10">
        <v>0</v>
      </c>
      <c r="AH1090" s="10">
        <v>0</v>
      </c>
      <c r="AI1090" s="10">
        <v>0</v>
      </c>
      <c r="AJ1090" s="3"/>
      <c r="AK1090" s="10">
        <v>0</v>
      </c>
      <c r="AL1090" s="10">
        <v>0</v>
      </c>
      <c r="AM1090" s="3"/>
      <c r="AN1090" s="10">
        <v>0</v>
      </c>
      <c r="AO1090" s="10">
        <v>0</v>
      </c>
      <c r="AP1090" s="10">
        <v>0</v>
      </c>
      <c r="AQ1090" s="10">
        <v>0</v>
      </c>
      <c r="AR1090" s="10">
        <v>0</v>
      </c>
      <c r="AS1090" s="10">
        <v>0</v>
      </c>
      <c r="AT1090" s="10">
        <v>0</v>
      </c>
      <c r="AU1090" s="10">
        <v>0</v>
      </c>
      <c r="AV1090" s="10">
        <v>0</v>
      </c>
      <c r="AW1090" s="10">
        <v>0</v>
      </c>
      <c r="AX1090" s="10">
        <v>0</v>
      </c>
      <c r="AY1090" s="3"/>
      <c r="AZ1090" s="10">
        <v>6000</v>
      </c>
      <c r="BA1090" s="10">
        <v>6000</v>
      </c>
      <c r="BB1090" s="10">
        <v>0</v>
      </c>
      <c r="BC1090" s="10">
        <v>0</v>
      </c>
      <c r="BD1090" s="10">
        <v>0</v>
      </c>
      <c r="BE1090" s="10">
        <v>250</v>
      </c>
      <c r="BF1090" s="3"/>
      <c r="BG1090" s="10">
        <v>1000</v>
      </c>
      <c r="BH1090" s="10">
        <v>5000</v>
      </c>
      <c r="BI1090" s="3"/>
      <c r="BJ1090" s="21">
        <v>1</v>
      </c>
      <c r="BK1090" s="65">
        <v>0</v>
      </c>
      <c r="BL1090" s="65">
        <v>0</v>
      </c>
      <c r="BM1090" s="6">
        <f t="shared" si="4229"/>
        <v>120</v>
      </c>
      <c r="BN1090" s="8">
        <f t="shared" si="4230"/>
        <v>174.43844618588994</v>
      </c>
      <c r="BO1090" s="12">
        <f t="shared" si="4286"/>
        <v>144.68107527353669</v>
      </c>
      <c r="BP1090" s="50">
        <f>(1-'#Constant'!$A$3)/($J1090*'#Constant'!$B$3/'#Constant'!$C$3^($D1090-1)+1)+'#Constant'!$A$3</f>
        <v>0.93932457786116319</v>
      </c>
      <c r="BQ1090" s="4">
        <f t="shared" si="4231"/>
        <v>184.82547481768509</v>
      </c>
      <c r="BR1090" s="50">
        <f>(1-'#Constant'!$A$3)/($K1090*'#Constant'!$B$3/'#Constant'!$C$3^($D1090-1)+1)+'#Constant'!$A$3</f>
        <v>0.95244529019980972</v>
      </c>
      <c r="BS1090" s="4">
        <f t="shared" si="4232"/>
        <v>164.0514175540948</v>
      </c>
      <c r="BT1090">
        <f>BO1090/$BO$4*100</f>
        <v>109.96309413948833</v>
      </c>
    </row>
    <row r="1091" spans="1:72" s="13" customFormat="1" ht="17.25" thickBot="1" x14ac:dyDescent="0.35">
      <c r="B1091" s="20"/>
      <c r="D1091" s="14">
        <v>1</v>
      </c>
      <c r="E1091" s="14">
        <v>1</v>
      </c>
      <c r="F1091" s="19">
        <v>1</v>
      </c>
      <c r="G1091" s="15">
        <f t="shared" ref="G1091:H1091" si="4307">G1090</f>
        <v>100</v>
      </c>
      <c r="H1091" s="15">
        <f t="shared" si="4307"/>
        <v>100</v>
      </c>
      <c r="I1091" s="15">
        <v>2500</v>
      </c>
      <c r="J1091" s="15">
        <f>J1090</f>
        <v>22</v>
      </c>
      <c r="K1091" s="15">
        <f>K1090</f>
        <v>17</v>
      </c>
      <c r="L1091" s="16"/>
      <c r="M1091" s="15">
        <f t="shared" ref="M1091:V1091" si="4308">M1090</f>
        <v>200</v>
      </c>
      <c r="N1091" s="15">
        <f t="shared" si="4308"/>
        <v>0</v>
      </c>
      <c r="O1091" s="15">
        <f t="shared" si="4308"/>
        <v>0</v>
      </c>
      <c r="P1091" s="15">
        <v>200</v>
      </c>
      <c r="Q1091" s="15">
        <f t="shared" si="4308"/>
        <v>0</v>
      </c>
      <c r="R1091" s="15">
        <f t="shared" si="4308"/>
        <v>0</v>
      </c>
      <c r="S1091" s="15">
        <f t="shared" si="4308"/>
        <v>0</v>
      </c>
      <c r="T1091" s="15">
        <f t="shared" si="4308"/>
        <v>0</v>
      </c>
      <c r="U1091" s="15">
        <f t="shared" si="4308"/>
        <v>0</v>
      </c>
      <c r="V1091" s="15">
        <f t="shared" si="4308"/>
        <v>100</v>
      </c>
      <c r="W1091" s="16"/>
      <c r="X1091" s="15">
        <f t="shared" ref="X1091:AI1091" si="4309">X1090</f>
        <v>200</v>
      </c>
      <c r="Y1091" s="15">
        <f t="shared" si="4309"/>
        <v>0</v>
      </c>
      <c r="Z1091" s="15">
        <f t="shared" si="4309"/>
        <v>0</v>
      </c>
      <c r="AA1091" s="15">
        <v>200</v>
      </c>
      <c r="AB1091" s="15">
        <f t="shared" si="4309"/>
        <v>0</v>
      </c>
      <c r="AC1091" s="15">
        <f t="shared" si="4309"/>
        <v>0</v>
      </c>
      <c r="AD1091" s="15">
        <f t="shared" si="4309"/>
        <v>0</v>
      </c>
      <c r="AE1091" s="15">
        <f t="shared" si="4309"/>
        <v>0</v>
      </c>
      <c r="AF1091" s="15">
        <f t="shared" si="4309"/>
        <v>0</v>
      </c>
      <c r="AG1091" s="15">
        <f t="shared" si="4309"/>
        <v>0</v>
      </c>
      <c r="AH1091" s="15">
        <f t="shared" si="4309"/>
        <v>0</v>
      </c>
      <c r="AI1091" s="15">
        <f t="shared" si="4309"/>
        <v>0</v>
      </c>
      <c r="AJ1091" s="17"/>
      <c r="AK1091" s="15">
        <f>AK1090</f>
        <v>0</v>
      </c>
      <c r="AL1091" s="15">
        <f>AL1090</f>
        <v>0</v>
      </c>
      <c r="AM1091" s="17"/>
      <c r="AN1091" s="15">
        <f t="shared" ref="AN1091:AX1091" si="4310">AN1090</f>
        <v>0</v>
      </c>
      <c r="AO1091" s="15">
        <f t="shared" si="4310"/>
        <v>0</v>
      </c>
      <c r="AP1091" s="15">
        <f t="shared" si="4310"/>
        <v>0</v>
      </c>
      <c r="AQ1091" s="15">
        <f t="shared" si="4310"/>
        <v>0</v>
      </c>
      <c r="AR1091" s="15">
        <f t="shared" si="4310"/>
        <v>0</v>
      </c>
      <c r="AS1091" s="15">
        <f t="shared" si="4310"/>
        <v>0</v>
      </c>
      <c r="AT1091" s="15">
        <f t="shared" si="4310"/>
        <v>0</v>
      </c>
      <c r="AU1091" s="15">
        <f t="shared" si="4310"/>
        <v>0</v>
      </c>
      <c r="AV1091" s="15">
        <f t="shared" si="4310"/>
        <v>0</v>
      </c>
      <c r="AW1091" s="15">
        <f t="shared" si="4310"/>
        <v>0</v>
      </c>
      <c r="AX1091" s="15">
        <f t="shared" si="4310"/>
        <v>0</v>
      </c>
      <c r="AY1091" s="17"/>
      <c r="AZ1091" s="15">
        <f t="shared" ref="AZ1091:BE1091" si="4311">AZ1090</f>
        <v>6000</v>
      </c>
      <c r="BA1091" s="15">
        <f t="shared" si="4311"/>
        <v>6000</v>
      </c>
      <c r="BB1091" s="15">
        <v>0</v>
      </c>
      <c r="BC1091" s="15">
        <f t="shared" si="4311"/>
        <v>0</v>
      </c>
      <c r="BD1091" s="15">
        <f t="shared" si="4311"/>
        <v>0</v>
      </c>
      <c r="BE1091" s="15">
        <f t="shared" si="4311"/>
        <v>250</v>
      </c>
      <c r="BF1091" s="17"/>
      <c r="BG1091" s="15">
        <f t="shared" ref="BG1091:BH1091" si="4312">BG1090</f>
        <v>1000</v>
      </c>
      <c r="BH1091" s="15">
        <f t="shared" si="4312"/>
        <v>5000</v>
      </c>
      <c r="BI1091" s="17"/>
      <c r="BJ1091" s="22">
        <f>G1091/G1090</f>
        <v>1</v>
      </c>
      <c r="BK1091" s="65">
        <f t="shared" si="4306"/>
        <v>0</v>
      </c>
      <c r="BL1091" s="65">
        <f t="shared" si="4306"/>
        <v>0</v>
      </c>
      <c r="BM1091" s="6">
        <f t="shared" si="4229"/>
        <v>120</v>
      </c>
      <c r="BN1091" s="8">
        <f t="shared" si="4230"/>
        <v>174.43844618588994</v>
      </c>
      <c r="BO1091" s="12">
        <f t="shared" si="4286"/>
        <v>144.68107527353669</v>
      </c>
      <c r="BP1091" s="50">
        <f>(1-'#Constant'!$A$3)/($J1091*'#Constant'!$B$3/'#Constant'!$C$3^($D1091-1)+1)+'#Constant'!$A$3</f>
        <v>0.93932457786116319</v>
      </c>
      <c r="BQ1091" s="4">
        <f t="shared" si="4231"/>
        <v>184.82547481768509</v>
      </c>
      <c r="BR1091" s="50">
        <f>(1-'#Constant'!$A$3)/($K1091*'#Constant'!$B$3/'#Constant'!$C$3^($D1091-1)+1)+'#Constant'!$A$3</f>
        <v>0.95244529019980972</v>
      </c>
      <c r="BS1091" s="4">
        <f t="shared" si="4232"/>
        <v>164.0514175540948</v>
      </c>
      <c r="BT1091"/>
    </row>
    <row r="1092" spans="1:72" x14ac:dyDescent="0.3">
      <c r="A1092">
        <v>30003</v>
      </c>
      <c r="B1092" s="18" t="str">
        <f>VLOOKUP(CONCATENATE("CREATURE_NAME_",A1092),[1]Localization_Hero!$A:$E,2,FALSE)</f>
        <v>리자드맨 사제</v>
      </c>
      <c r="C1092" t="s">
        <v>78</v>
      </c>
      <c r="D1092">
        <v>1</v>
      </c>
      <c r="E1092">
        <v>1</v>
      </c>
      <c r="F1092" s="18">
        <v>1</v>
      </c>
      <c r="G1092" s="10">
        <v>100</v>
      </c>
      <c r="H1092" s="10">
        <v>100</v>
      </c>
      <c r="I1092" s="10">
        <v>2500</v>
      </c>
      <c r="J1092" s="10">
        <v>22</v>
      </c>
      <c r="K1092" s="10">
        <v>17</v>
      </c>
      <c r="L1092" s="2"/>
      <c r="M1092" s="10">
        <v>100</v>
      </c>
      <c r="N1092" s="10">
        <v>0</v>
      </c>
      <c r="O1092" s="10">
        <v>0</v>
      </c>
      <c r="P1092" s="10">
        <v>100</v>
      </c>
      <c r="Q1092" s="10">
        <v>0</v>
      </c>
      <c r="R1092" s="10">
        <v>0</v>
      </c>
      <c r="S1092" s="10">
        <v>0</v>
      </c>
      <c r="T1092" s="10">
        <v>150</v>
      </c>
      <c r="U1092" s="10">
        <v>0</v>
      </c>
      <c r="V1092" s="10">
        <v>200</v>
      </c>
      <c r="W1092" s="2"/>
      <c r="X1092" s="10">
        <v>100</v>
      </c>
      <c r="Y1092" s="10">
        <v>0</v>
      </c>
      <c r="Z1092" s="10">
        <v>0</v>
      </c>
      <c r="AA1092" s="10">
        <v>100</v>
      </c>
      <c r="AB1092" s="10">
        <v>0</v>
      </c>
      <c r="AC1092" s="10">
        <v>0</v>
      </c>
      <c r="AD1092" s="10">
        <v>0</v>
      </c>
      <c r="AE1092" s="10">
        <v>150</v>
      </c>
      <c r="AF1092" s="10">
        <v>0</v>
      </c>
      <c r="AG1092" s="10">
        <v>100</v>
      </c>
      <c r="AH1092" s="10">
        <v>0</v>
      </c>
      <c r="AI1092" s="10">
        <v>0</v>
      </c>
      <c r="AJ1092" s="3"/>
      <c r="AK1092" s="10">
        <v>0</v>
      </c>
      <c r="AL1092" s="10">
        <v>0</v>
      </c>
      <c r="AM1092" s="3"/>
      <c r="AN1092" s="10">
        <v>0</v>
      </c>
      <c r="AO1092" s="10">
        <v>0</v>
      </c>
      <c r="AP1092" s="10">
        <v>0</v>
      </c>
      <c r="AQ1092" s="10">
        <v>0</v>
      </c>
      <c r="AR1092" s="10">
        <v>0</v>
      </c>
      <c r="AS1092" s="10">
        <v>0</v>
      </c>
      <c r="AT1092" s="10">
        <v>0</v>
      </c>
      <c r="AU1092" s="10">
        <v>0</v>
      </c>
      <c r="AV1092" s="10">
        <v>0</v>
      </c>
      <c r="AW1092" s="10">
        <v>0</v>
      </c>
      <c r="AX1092" s="10">
        <v>0</v>
      </c>
      <c r="AY1092" s="3"/>
      <c r="AZ1092" s="10">
        <v>6000</v>
      </c>
      <c r="BA1092" s="10">
        <v>6000</v>
      </c>
      <c r="BB1092" s="10">
        <v>0</v>
      </c>
      <c r="BC1092" s="10">
        <v>0</v>
      </c>
      <c r="BD1092" s="10">
        <v>0</v>
      </c>
      <c r="BE1092" s="10">
        <v>250</v>
      </c>
      <c r="BF1092" s="3"/>
      <c r="BG1092" s="10">
        <v>1000</v>
      </c>
      <c r="BH1092" s="10">
        <v>5000</v>
      </c>
      <c r="BI1092" s="3"/>
      <c r="BJ1092" s="21">
        <v>1</v>
      </c>
      <c r="BK1092" s="65">
        <v>0</v>
      </c>
      <c r="BL1092" s="65">
        <v>0</v>
      </c>
      <c r="BM1092" s="6">
        <f t="shared" si="4229"/>
        <v>118.25000000000001</v>
      </c>
      <c r="BN1092" s="8">
        <f t="shared" si="4230"/>
        <v>173.42578311456839</v>
      </c>
      <c r="BO1092" s="12">
        <f t="shared" ref="BO1092:BO1099" si="4313">SQRT(BM1092*BN1092)</f>
        <v>143.20474452090514</v>
      </c>
      <c r="BP1092" s="50">
        <f>(1-'#Constant'!$A$3)/($J1092*'#Constant'!$B$3/'#Constant'!$C$3^($D1092-1)+1)+'#Constant'!$A$3</f>
        <v>0.93932457786116319</v>
      </c>
      <c r="BQ1092" s="4">
        <f t="shared" si="4231"/>
        <v>184.82547481768509</v>
      </c>
      <c r="BR1092" s="50">
        <f>(1-'#Constant'!$A$3)/($K1092*'#Constant'!$B$3/'#Constant'!$C$3^($D1092-1)+1)+'#Constant'!$A$3</f>
        <v>0.95244529019980972</v>
      </c>
      <c r="BS1092" s="4">
        <f t="shared" si="4232"/>
        <v>162.02609141145166</v>
      </c>
      <c r="BT1092">
        <f>BO1092/$BO$4*100</f>
        <v>108.84102688068671</v>
      </c>
    </row>
    <row r="1093" spans="1:72" s="13" customFormat="1" ht="17.25" thickBot="1" x14ac:dyDescent="0.35">
      <c r="B1093" s="20"/>
      <c r="D1093" s="14">
        <v>1</v>
      </c>
      <c r="E1093" s="14">
        <v>1</v>
      </c>
      <c r="F1093" s="19">
        <v>1</v>
      </c>
      <c r="G1093" s="15">
        <f t="shared" ref="G1093:H1093" si="4314">G1092</f>
        <v>100</v>
      </c>
      <c r="H1093" s="15">
        <f t="shared" si="4314"/>
        <v>100</v>
      </c>
      <c r="I1093" s="15">
        <v>2500</v>
      </c>
      <c r="J1093" s="15">
        <f>J1092</f>
        <v>22</v>
      </c>
      <c r="K1093" s="15">
        <f>K1092</f>
        <v>17</v>
      </c>
      <c r="L1093" s="16"/>
      <c r="M1093" s="15">
        <f t="shared" ref="M1093:V1093" si="4315">M1092</f>
        <v>100</v>
      </c>
      <c r="N1093" s="15">
        <f t="shared" si="4315"/>
        <v>0</v>
      </c>
      <c r="O1093" s="15">
        <f t="shared" si="4315"/>
        <v>0</v>
      </c>
      <c r="P1093" s="15">
        <v>100</v>
      </c>
      <c r="Q1093" s="15">
        <f t="shared" si="4315"/>
        <v>0</v>
      </c>
      <c r="R1093" s="15">
        <f t="shared" si="4315"/>
        <v>0</v>
      </c>
      <c r="S1093" s="15">
        <f t="shared" si="4315"/>
        <v>0</v>
      </c>
      <c r="T1093" s="15">
        <f t="shared" si="4315"/>
        <v>150</v>
      </c>
      <c r="U1093" s="15">
        <f t="shared" si="4315"/>
        <v>0</v>
      </c>
      <c r="V1093" s="15">
        <f t="shared" si="4315"/>
        <v>200</v>
      </c>
      <c r="W1093" s="16"/>
      <c r="X1093" s="15">
        <f t="shared" ref="X1093:AI1093" si="4316">X1092</f>
        <v>100</v>
      </c>
      <c r="Y1093" s="15">
        <f t="shared" si="4316"/>
        <v>0</v>
      </c>
      <c r="Z1093" s="15">
        <f t="shared" si="4316"/>
        <v>0</v>
      </c>
      <c r="AA1093" s="15">
        <v>100</v>
      </c>
      <c r="AB1093" s="15">
        <f t="shared" si="4316"/>
        <v>0</v>
      </c>
      <c r="AC1093" s="15">
        <f t="shared" si="4316"/>
        <v>0</v>
      </c>
      <c r="AD1093" s="15">
        <f t="shared" si="4316"/>
        <v>0</v>
      </c>
      <c r="AE1093" s="15">
        <f t="shared" si="4316"/>
        <v>150</v>
      </c>
      <c r="AF1093" s="15">
        <f t="shared" si="4316"/>
        <v>0</v>
      </c>
      <c r="AG1093" s="15">
        <f t="shared" si="4316"/>
        <v>100</v>
      </c>
      <c r="AH1093" s="15">
        <f t="shared" si="4316"/>
        <v>0</v>
      </c>
      <c r="AI1093" s="15">
        <f t="shared" si="4316"/>
        <v>0</v>
      </c>
      <c r="AJ1093" s="17"/>
      <c r="AK1093" s="15">
        <f>AK1092</f>
        <v>0</v>
      </c>
      <c r="AL1093" s="15">
        <f>AL1092</f>
        <v>0</v>
      </c>
      <c r="AM1093" s="17"/>
      <c r="AN1093" s="15">
        <f t="shared" ref="AN1093:AX1093" si="4317">AN1092</f>
        <v>0</v>
      </c>
      <c r="AO1093" s="15">
        <f t="shared" si="4317"/>
        <v>0</v>
      </c>
      <c r="AP1093" s="15">
        <f t="shared" si="4317"/>
        <v>0</v>
      </c>
      <c r="AQ1093" s="15">
        <f t="shared" si="4317"/>
        <v>0</v>
      </c>
      <c r="AR1093" s="15">
        <f t="shared" si="4317"/>
        <v>0</v>
      </c>
      <c r="AS1093" s="15">
        <f t="shared" si="4317"/>
        <v>0</v>
      </c>
      <c r="AT1093" s="15">
        <f t="shared" si="4317"/>
        <v>0</v>
      </c>
      <c r="AU1093" s="15">
        <f t="shared" si="4317"/>
        <v>0</v>
      </c>
      <c r="AV1093" s="15">
        <f t="shared" si="4317"/>
        <v>0</v>
      </c>
      <c r="AW1093" s="15">
        <f t="shared" si="4317"/>
        <v>0</v>
      </c>
      <c r="AX1093" s="15">
        <f t="shared" si="4317"/>
        <v>0</v>
      </c>
      <c r="AY1093" s="17"/>
      <c r="AZ1093" s="15">
        <f t="shared" ref="AZ1093:BE1093" si="4318">AZ1092</f>
        <v>6000</v>
      </c>
      <c r="BA1093" s="15">
        <f t="shared" si="4318"/>
        <v>6000</v>
      </c>
      <c r="BB1093" s="15">
        <v>0</v>
      </c>
      <c r="BC1093" s="15">
        <f t="shared" si="4318"/>
        <v>0</v>
      </c>
      <c r="BD1093" s="15">
        <f t="shared" si="4318"/>
        <v>0</v>
      </c>
      <c r="BE1093" s="15">
        <f t="shared" si="4318"/>
        <v>250</v>
      </c>
      <c r="BF1093" s="17"/>
      <c r="BG1093" s="15">
        <f t="shared" ref="BG1093:BH1093" si="4319">BG1092</f>
        <v>1000</v>
      </c>
      <c r="BH1093" s="15">
        <f t="shared" si="4319"/>
        <v>5000</v>
      </c>
      <c r="BI1093" s="17"/>
      <c r="BJ1093" s="22">
        <f>G1093/G1092</f>
        <v>1</v>
      </c>
      <c r="BK1093" s="65">
        <f>BK1092</f>
        <v>0</v>
      </c>
      <c r="BL1093" s="65">
        <f>BL1092</f>
        <v>0</v>
      </c>
      <c r="BM1093" s="6">
        <f t="shared" si="4229"/>
        <v>118.25000000000001</v>
      </c>
      <c r="BN1093" s="8">
        <f t="shared" si="4230"/>
        <v>173.42578311456839</v>
      </c>
      <c r="BO1093" s="12">
        <f t="shared" si="4313"/>
        <v>143.20474452090514</v>
      </c>
      <c r="BP1093" s="50">
        <f>(1-'#Constant'!$A$3)/($J1093*'#Constant'!$B$3/'#Constant'!$C$3^($D1093-1)+1)+'#Constant'!$A$3</f>
        <v>0.93932457786116319</v>
      </c>
      <c r="BQ1093" s="4">
        <f t="shared" si="4231"/>
        <v>184.82547481768509</v>
      </c>
      <c r="BR1093" s="50">
        <f>(1-'#Constant'!$A$3)/($K1093*'#Constant'!$B$3/'#Constant'!$C$3^($D1093-1)+1)+'#Constant'!$A$3</f>
        <v>0.95244529019980972</v>
      </c>
      <c r="BS1093" s="4">
        <f t="shared" si="4232"/>
        <v>162.02609141145166</v>
      </c>
      <c r="BT1093"/>
    </row>
    <row r="1094" spans="1:72" x14ac:dyDescent="0.3">
      <c r="A1094">
        <v>30004</v>
      </c>
      <c r="B1094" s="18" t="str">
        <f>VLOOKUP(CONCATENATE("CREATURE_NAME_",A1094),[1]Localization_Hero!$A:$E,2,FALSE)</f>
        <v>리자드맨 마법사</v>
      </c>
      <c r="C1094" t="s">
        <v>79</v>
      </c>
      <c r="D1094">
        <v>1</v>
      </c>
      <c r="E1094">
        <v>1</v>
      </c>
      <c r="F1094" s="18">
        <v>1</v>
      </c>
      <c r="G1094" s="10">
        <v>100</v>
      </c>
      <c r="H1094" s="10">
        <v>100</v>
      </c>
      <c r="I1094" s="10">
        <v>2500</v>
      </c>
      <c r="J1094" s="10">
        <v>22</v>
      </c>
      <c r="K1094" s="10">
        <v>17</v>
      </c>
      <c r="L1094" s="2"/>
      <c r="M1094" s="10">
        <v>100</v>
      </c>
      <c r="N1094" s="10">
        <v>0</v>
      </c>
      <c r="O1094" s="10">
        <v>0</v>
      </c>
      <c r="P1094" s="10">
        <v>100</v>
      </c>
      <c r="Q1094" s="10">
        <v>0</v>
      </c>
      <c r="R1094" s="10">
        <v>0</v>
      </c>
      <c r="S1094" s="10">
        <v>0</v>
      </c>
      <c r="T1094" s="10">
        <v>150</v>
      </c>
      <c r="U1094" s="10">
        <v>0</v>
      </c>
      <c r="V1094" s="10">
        <v>200</v>
      </c>
      <c r="W1094" s="2"/>
      <c r="X1094" s="10">
        <v>100</v>
      </c>
      <c r="Y1094" s="10">
        <v>0</v>
      </c>
      <c r="Z1094" s="10">
        <v>0</v>
      </c>
      <c r="AA1094" s="10">
        <v>100</v>
      </c>
      <c r="AB1094" s="10">
        <v>0</v>
      </c>
      <c r="AC1094" s="10">
        <v>0</v>
      </c>
      <c r="AD1094" s="10">
        <v>0</v>
      </c>
      <c r="AE1094" s="10">
        <v>150</v>
      </c>
      <c r="AF1094" s="10">
        <v>0</v>
      </c>
      <c r="AG1094" s="10">
        <v>100</v>
      </c>
      <c r="AH1094" s="10">
        <v>0</v>
      </c>
      <c r="AI1094" s="10">
        <v>0</v>
      </c>
      <c r="AJ1094" s="3"/>
      <c r="AK1094" s="10">
        <v>0</v>
      </c>
      <c r="AL1094" s="10">
        <v>0</v>
      </c>
      <c r="AM1094" s="3"/>
      <c r="AN1094" s="10">
        <v>0</v>
      </c>
      <c r="AO1094" s="10">
        <v>0</v>
      </c>
      <c r="AP1094" s="10">
        <v>0</v>
      </c>
      <c r="AQ1094" s="10">
        <v>0</v>
      </c>
      <c r="AR1094" s="10">
        <v>0</v>
      </c>
      <c r="AS1094" s="10">
        <v>0</v>
      </c>
      <c r="AT1094" s="10">
        <v>0</v>
      </c>
      <c r="AU1094" s="10">
        <v>0</v>
      </c>
      <c r="AV1094" s="10">
        <v>0</v>
      </c>
      <c r="AW1094" s="10">
        <v>0</v>
      </c>
      <c r="AX1094" s="10">
        <v>0</v>
      </c>
      <c r="AY1094" s="3"/>
      <c r="AZ1094" s="10">
        <v>6000</v>
      </c>
      <c r="BA1094" s="10">
        <v>6000</v>
      </c>
      <c r="BB1094" s="10">
        <v>0</v>
      </c>
      <c r="BC1094" s="10">
        <v>0</v>
      </c>
      <c r="BD1094" s="10">
        <v>0</v>
      </c>
      <c r="BE1094" s="10">
        <v>250</v>
      </c>
      <c r="BF1094" s="3"/>
      <c r="BG1094" s="10">
        <v>1000</v>
      </c>
      <c r="BH1094" s="10">
        <v>5000</v>
      </c>
      <c r="BI1094" s="3"/>
      <c r="BJ1094" s="21">
        <v>1</v>
      </c>
      <c r="BK1094" s="65">
        <v>0</v>
      </c>
      <c r="BL1094" s="65">
        <v>0</v>
      </c>
      <c r="BM1094" s="6">
        <f t="shared" si="4229"/>
        <v>118.25000000000001</v>
      </c>
      <c r="BN1094" s="8">
        <f t="shared" si="4230"/>
        <v>173.42578311456839</v>
      </c>
      <c r="BO1094" s="12">
        <f t="shared" si="4313"/>
        <v>143.20474452090514</v>
      </c>
      <c r="BP1094" s="50">
        <f>(1-'#Constant'!$A$3)/($J1094*'#Constant'!$B$3/'#Constant'!$C$3^($D1094-1)+1)+'#Constant'!$A$3</f>
        <v>0.93932457786116319</v>
      </c>
      <c r="BQ1094" s="4">
        <f t="shared" si="4231"/>
        <v>184.82547481768509</v>
      </c>
      <c r="BR1094" s="50">
        <f>(1-'#Constant'!$A$3)/($K1094*'#Constant'!$B$3/'#Constant'!$C$3^($D1094-1)+1)+'#Constant'!$A$3</f>
        <v>0.95244529019980972</v>
      </c>
      <c r="BS1094" s="4">
        <f t="shared" si="4232"/>
        <v>162.02609141145166</v>
      </c>
      <c r="BT1094">
        <f>BO1094/$BO$4*100</f>
        <v>108.84102688068671</v>
      </c>
    </row>
    <row r="1095" spans="1:72" s="13" customFormat="1" ht="17.25" thickBot="1" x14ac:dyDescent="0.35">
      <c r="B1095" s="20"/>
      <c r="D1095" s="14">
        <v>1</v>
      </c>
      <c r="E1095" s="14">
        <v>1</v>
      </c>
      <c r="F1095" s="19">
        <v>1</v>
      </c>
      <c r="G1095" s="15">
        <f t="shared" ref="G1095:H1095" si="4320">G1094</f>
        <v>100</v>
      </c>
      <c r="H1095" s="15">
        <f t="shared" si="4320"/>
        <v>100</v>
      </c>
      <c r="I1095" s="15">
        <v>2500</v>
      </c>
      <c r="J1095" s="15">
        <f>J1094</f>
        <v>22</v>
      </c>
      <c r="K1095" s="15">
        <f>K1094</f>
        <v>17</v>
      </c>
      <c r="L1095" s="16"/>
      <c r="M1095" s="15">
        <f t="shared" ref="M1095:V1095" si="4321">M1094</f>
        <v>100</v>
      </c>
      <c r="N1095" s="15">
        <f t="shared" si="4321"/>
        <v>0</v>
      </c>
      <c r="O1095" s="15">
        <f t="shared" si="4321"/>
        <v>0</v>
      </c>
      <c r="P1095" s="15">
        <v>100</v>
      </c>
      <c r="Q1095" s="15">
        <f t="shared" si="4321"/>
        <v>0</v>
      </c>
      <c r="R1095" s="15">
        <f t="shared" si="4321"/>
        <v>0</v>
      </c>
      <c r="S1095" s="15">
        <f t="shared" si="4321"/>
        <v>0</v>
      </c>
      <c r="T1095" s="15">
        <f t="shared" si="4321"/>
        <v>150</v>
      </c>
      <c r="U1095" s="15">
        <f t="shared" si="4321"/>
        <v>0</v>
      </c>
      <c r="V1095" s="15">
        <f t="shared" si="4321"/>
        <v>200</v>
      </c>
      <c r="W1095" s="16"/>
      <c r="X1095" s="15">
        <f t="shared" ref="X1095:AI1095" si="4322">X1094</f>
        <v>100</v>
      </c>
      <c r="Y1095" s="15">
        <f t="shared" si="4322"/>
        <v>0</v>
      </c>
      <c r="Z1095" s="15">
        <f t="shared" si="4322"/>
        <v>0</v>
      </c>
      <c r="AA1095" s="15">
        <v>100</v>
      </c>
      <c r="AB1095" s="15">
        <f t="shared" si="4322"/>
        <v>0</v>
      </c>
      <c r="AC1095" s="15">
        <f t="shared" si="4322"/>
        <v>0</v>
      </c>
      <c r="AD1095" s="15">
        <f t="shared" si="4322"/>
        <v>0</v>
      </c>
      <c r="AE1095" s="15">
        <f t="shared" si="4322"/>
        <v>150</v>
      </c>
      <c r="AF1095" s="15">
        <f t="shared" si="4322"/>
        <v>0</v>
      </c>
      <c r="AG1095" s="15">
        <f t="shared" si="4322"/>
        <v>100</v>
      </c>
      <c r="AH1095" s="15">
        <f t="shared" si="4322"/>
        <v>0</v>
      </c>
      <c r="AI1095" s="15">
        <f t="shared" si="4322"/>
        <v>0</v>
      </c>
      <c r="AJ1095" s="17"/>
      <c r="AK1095" s="15">
        <f>AK1094</f>
        <v>0</v>
      </c>
      <c r="AL1095" s="15">
        <f>AL1094</f>
        <v>0</v>
      </c>
      <c r="AM1095" s="17"/>
      <c r="AN1095" s="15">
        <f t="shared" ref="AN1095:AX1095" si="4323">AN1094</f>
        <v>0</v>
      </c>
      <c r="AO1095" s="15">
        <f t="shared" si="4323"/>
        <v>0</v>
      </c>
      <c r="AP1095" s="15">
        <f t="shared" si="4323"/>
        <v>0</v>
      </c>
      <c r="AQ1095" s="15">
        <f t="shared" si="4323"/>
        <v>0</v>
      </c>
      <c r="AR1095" s="15">
        <f t="shared" si="4323"/>
        <v>0</v>
      </c>
      <c r="AS1095" s="15">
        <f t="shared" si="4323"/>
        <v>0</v>
      </c>
      <c r="AT1095" s="15">
        <f t="shared" si="4323"/>
        <v>0</v>
      </c>
      <c r="AU1095" s="15">
        <f t="shared" si="4323"/>
        <v>0</v>
      </c>
      <c r="AV1095" s="15">
        <f t="shared" si="4323"/>
        <v>0</v>
      </c>
      <c r="AW1095" s="15">
        <f t="shared" si="4323"/>
        <v>0</v>
      </c>
      <c r="AX1095" s="15">
        <f t="shared" si="4323"/>
        <v>0</v>
      </c>
      <c r="AY1095" s="17"/>
      <c r="AZ1095" s="15">
        <f t="shared" ref="AZ1095:BE1095" si="4324">AZ1094</f>
        <v>6000</v>
      </c>
      <c r="BA1095" s="15">
        <f t="shared" si="4324"/>
        <v>6000</v>
      </c>
      <c r="BB1095" s="15">
        <v>0</v>
      </c>
      <c r="BC1095" s="15">
        <f t="shared" si="4324"/>
        <v>0</v>
      </c>
      <c r="BD1095" s="15">
        <f t="shared" si="4324"/>
        <v>0</v>
      </c>
      <c r="BE1095" s="15">
        <f t="shared" si="4324"/>
        <v>250</v>
      </c>
      <c r="BF1095" s="17"/>
      <c r="BG1095" s="15">
        <f t="shared" ref="BG1095:BH1095" si="4325">BG1094</f>
        <v>1000</v>
      </c>
      <c r="BH1095" s="15">
        <f t="shared" si="4325"/>
        <v>5000</v>
      </c>
      <c r="BI1095" s="17"/>
      <c r="BJ1095" s="22">
        <f>G1095/G1094</f>
        <v>1</v>
      </c>
      <c r="BK1095" s="65">
        <f t="shared" ref="BK1095:BL1095" si="4326">BK1094</f>
        <v>0</v>
      </c>
      <c r="BL1095" s="65">
        <f t="shared" si="4326"/>
        <v>0</v>
      </c>
      <c r="BM1095" s="6">
        <f t="shared" si="4229"/>
        <v>118.25000000000001</v>
      </c>
      <c r="BN1095" s="8">
        <f t="shared" si="4230"/>
        <v>173.42578311456839</v>
      </c>
      <c r="BO1095" s="12">
        <f t="shared" si="4313"/>
        <v>143.20474452090514</v>
      </c>
      <c r="BP1095" s="50">
        <f>(1-'#Constant'!$A$3)/($J1095*'#Constant'!$B$3/'#Constant'!$C$3^($D1095-1)+1)+'#Constant'!$A$3</f>
        <v>0.93932457786116319</v>
      </c>
      <c r="BQ1095" s="4">
        <f t="shared" si="4231"/>
        <v>184.82547481768509</v>
      </c>
      <c r="BR1095" s="50">
        <f>(1-'#Constant'!$A$3)/($K1095*'#Constant'!$B$3/'#Constant'!$C$3^($D1095-1)+1)+'#Constant'!$A$3</f>
        <v>0.95244529019980972</v>
      </c>
      <c r="BS1095" s="4">
        <f t="shared" si="4232"/>
        <v>162.02609141145166</v>
      </c>
      <c r="BT1095"/>
    </row>
    <row r="1096" spans="1:72" x14ac:dyDescent="0.3">
      <c r="A1096">
        <v>30014</v>
      </c>
      <c r="B1096" s="18" t="str">
        <f>VLOOKUP(CONCATENATE("CREATURE_NAME_",A1096),[1]Localization_Hero!$A:$E,2,FALSE)</f>
        <v>황금지팡이 리자드맨 마법사</v>
      </c>
      <c r="C1096" t="s">
        <v>79</v>
      </c>
      <c r="D1096">
        <v>1</v>
      </c>
      <c r="E1096">
        <v>1</v>
      </c>
      <c r="F1096" s="18">
        <v>1</v>
      </c>
      <c r="G1096" s="10">
        <v>100</v>
      </c>
      <c r="H1096" s="10">
        <v>100</v>
      </c>
      <c r="I1096" s="10">
        <v>2500</v>
      </c>
      <c r="J1096" s="10">
        <v>22</v>
      </c>
      <c r="K1096" s="10">
        <v>17</v>
      </c>
      <c r="L1096" s="2"/>
      <c r="M1096" s="10">
        <v>100</v>
      </c>
      <c r="N1096" s="10">
        <v>0</v>
      </c>
      <c r="O1096" s="10">
        <v>0</v>
      </c>
      <c r="P1096" s="10">
        <v>100</v>
      </c>
      <c r="Q1096" s="10">
        <v>0</v>
      </c>
      <c r="R1096" s="10">
        <v>0</v>
      </c>
      <c r="S1096" s="10">
        <v>0</v>
      </c>
      <c r="T1096" s="10">
        <v>150</v>
      </c>
      <c r="U1096" s="10">
        <v>0</v>
      </c>
      <c r="V1096" s="10">
        <v>200</v>
      </c>
      <c r="W1096" s="2"/>
      <c r="X1096" s="10">
        <v>100</v>
      </c>
      <c r="Y1096" s="10">
        <v>0</v>
      </c>
      <c r="Z1096" s="10">
        <v>0</v>
      </c>
      <c r="AA1096" s="10">
        <v>100</v>
      </c>
      <c r="AB1096" s="10">
        <v>0</v>
      </c>
      <c r="AC1096" s="10">
        <v>0</v>
      </c>
      <c r="AD1096" s="10">
        <v>0</v>
      </c>
      <c r="AE1096" s="10">
        <v>150</v>
      </c>
      <c r="AF1096" s="10">
        <v>0</v>
      </c>
      <c r="AG1096" s="10">
        <v>100</v>
      </c>
      <c r="AH1096" s="10">
        <v>0</v>
      </c>
      <c r="AI1096" s="10">
        <v>0</v>
      </c>
      <c r="AJ1096" s="3"/>
      <c r="AK1096" s="10">
        <v>0</v>
      </c>
      <c r="AL1096" s="10">
        <v>0</v>
      </c>
      <c r="AM1096" s="3"/>
      <c r="AN1096" s="10">
        <v>0</v>
      </c>
      <c r="AO1096" s="10">
        <v>0</v>
      </c>
      <c r="AP1096" s="10">
        <v>0</v>
      </c>
      <c r="AQ1096" s="10">
        <v>0</v>
      </c>
      <c r="AR1096" s="10">
        <v>0</v>
      </c>
      <c r="AS1096" s="10">
        <v>0</v>
      </c>
      <c r="AT1096" s="10">
        <v>0</v>
      </c>
      <c r="AU1096" s="10">
        <v>0</v>
      </c>
      <c r="AV1096" s="10">
        <v>0</v>
      </c>
      <c r="AW1096" s="10">
        <v>0</v>
      </c>
      <c r="AX1096" s="10">
        <v>0</v>
      </c>
      <c r="AY1096" s="3"/>
      <c r="AZ1096" s="10">
        <v>6000</v>
      </c>
      <c r="BA1096" s="10">
        <v>6000</v>
      </c>
      <c r="BB1096" s="10">
        <v>0</v>
      </c>
      <c r="BC1096" s="10">
        <v>0</v>
      </c>
      <c r="BD1096" s="10">
        <v>0</v>
      </c>
      <c r="BE1096" s="10">
        <v>250</v>
      </c>
      <c r="BF1096" s="3"/>
      <c r="BG1096" s="10">
        <v>1000</v>
      </c>
      <c r="BH1096" s="10">
        <v>5000</v>
      </c>
      <c r="BI1096" s="3"/>
      <c r="BJ1096" s="21">
        <v>1</v>
      </c>
      <c r="BK1096" s="65">
        <v>0</v>
      </c>
      <c r="BL1096" s="65">
        <v>0</v>
      </c>
      <c r="BM1096" s="6">
        <f t="shared" si="4229"/>
        <v>118.25000000000001</v>
      </c>
      <c r="BN1096" s="8">
        <f t="shared" si="4230"/>
        <v>173.42578311456839</v>
      </c>
      <c r="BO1096" s="12">
        <f t="shared" si="4313"/>
        <v>143.20474452090514</v>
      </c>
      <c r="BP1096" s="50">
        <f>(1-'#Constant'!$A$3)/($J1096*'#Constant'!$B$3/'#Constant'!$C$3^($D1096-1)+1)+'#Constant'!$A$3</f>
        <v>0.93932457786116319</v>
      </c>
      <c r="BQ1096" s="4">
        <f t="shared" si="4231"/>
        <v>184.82547481768509</v>
      </c>
      <c r="BR1096" s="50">
        <f>(1-'#Constant'!$A$3)/($K1096*'#Constant'!$B$3/'#Constant'!$C$3^($D1096-1)+1)+'#Constant'!$A$3</f>
        <v>0.95244529019980972</v>
      </c>
      <c r="BS1096" s="4">
        <f t="shared" si="4232"/>
        <v>162.02609141145166</v>
      </c>
      <c r="BT1096">
        <f>BO1096/$BO$4*100</f>
        <v>108.84102688068671</v>
      </c>
    </row>
    <row r="1097" spans="1:72" s="13" customFormat="1" ht="17.25" thickBot="1" x14ac:dyDescent="0.35">
      <c r="B1097" s="20"/>
      <c r="D1097" s="14">
        <v>1</v>
      </c>
      <c r="E1097" s="14">
        <v>1</v>
      </c>
      <c r="F1097" s="19">
        <v>1</v>
      </c>
      <c r="G1097" s="15">
        <f t="shared" ref="G1097:H1097" si="4327">G1096</f>
        <v>100</v>
      </c>
      <c r="H1097" s="15">
        <f t="shared" si="4327"/>
        <v>100</v>
      </c>
      <c r="I1097" s="15">
        <v>2500</v>
      </c>
      <c r="J1097" s="15">
        <f>J1096</f>
        <v>22</v>
      </c>
      <c r="K1097" s="15">
        <f>K1096</f>
        <v>17</v>
      </c>
      <c r="L1097" s="16"/>
      <c r="M1097" s="15">
        <f t="shared" ref="M1097:V1097" si="4328">M1096</f>
        <v>100</v>
      </c>
      <c r="N1097" s="15">
        <f t="shared" si="4328"/>
        <v>0</v>
      </c>
      <c r="O1097" s="15">
        <f t="shared" si="4328"/>
        <v>0</v>
      </c>
      <c r="P1097" s="15">
        <v>100</v>
      </c>
      <c r="Q1097" s="15">
        <f t="shared" si="4328"/>
        <v>0</v>
      </c>
      <c r="R1097" s="15">
        <f t="shared" si="4328"/>
        <v>0</v>
      </c>
      <c r="S1097" s="15">
        <f t="shared" si="4328"/>
        <v>0</v>
      </c>
      <c r="T1097" s="15">
        <f t="shared" si="4328"/>
        <v>150</v>
      </c>
      <c r="U1097" s="15">
        <f t="shared" si="4328"/>
        <v>0</v>
      </c>
      <c r="V1097" s="15">
        <f t="shared" si="4328"/>
        <v>200</v>
      </c>
      <c r="W1097" s="16"/>
      <c r="X1097" s="15">
        <f t="shared" ref="X1097:AI1097" si="4329">X1096</f>
        <v>100</v>
      </c>
      <c r="Y1097" s="15">
        <f t="shared" si="4329"/>
        <v>0</v>
      </c>
      <c r="Z1097" s="15">
        <f t="shared" si="4329"/>
        <v>0</v>
      </c>
      <c r="AA1097" s="15">
        <v>100</v>
      </c>
      <c r="AB1097" s="15">
        <f t="shared" si="4329"/>
        <v>0</v>
      </c>
      <c r="AC1097" s="15">
        <f t="shared" si="4329"/>
        <v>0</v>
      </c>
      <c r="AD1097" s="15">
        <f t="shared" si="4329"/>
        <v>0</v>
      </c>
      <c r="AE1097" s="15">
        <f t="shared" si="4329"/>
        <v>150</v>
      </c>
      <c r="AF1097" s="15">
        <f t="shared" si="4329"/>
        <v>0</v>
      </c>
      <c r="AG1097" s="15">
        <f t="shared" si="4329"/>
        <v>100</v>
      </c>
      <c r="AH1097" s="15">
        <f t="shared" si="4329"/>
        <v>0</v>
      </c>
      <c r="AI1097" s="15">
        <f t="shared" si="4329"/>
        <v>0</v>
      </c>
      <c r="AJ1097" s="17"/>
      <c r="AK1097" s="15">
        <f>AK1096</f>
        <v>0</v>
      </c>
      <c r="AL1097" s="15">
        <f>AL1096</f>
        <v>0</v>
      </c>
      <c r="AM1097" s="17"/>
      <c r="AN1097" s="15">
        <f t="shared" ref="AN1097:AX1097" si="4330">AN1096</f>
        <v>0</v>
      </c>
      <c r="AO1097" s="15">
        <f t="shared" si="4330"/>
        <v>0</v>
      </c>
      <c r="AP1097" s="15">
        <f t="shared" si="4330"/>
        <v>0</v>
      </c>
      <c r="AQ1097" s="15">
        <f t="shared" si="4330"/>
        <v>0</v>
      </c>
      <c r="AR1097" s="15">
        <f t="shared" si="4330"/>
        <v>0</v>
      </c>
      <c r="AS1097" s="15">
        <f t="shared" si="4330"/>
        <v>0</v>
      </c>
      <c r="AT1097" s="15">
        <f t="shared" si="4330"/>
        <v>0</v>
      </c>
      <c r="AU1097" s="15">
        <f t="shared" si="4330"/>
        <v>0</v>
      </c>
      <c r="AV1097" s="15">
        <f t="shared" si="4330"/>
        <v>0</v>
      </c>
      <c r="AW1097" s="15">
        <f t="shared" si="4330"/>
        <v>0</v>
      </c>
      <c r="AX1097" s="15">
        <f t="shared" si="4330"/>
        <v>0</v>
      </c>
      <c r="AY1097" s="17"/>
      <c r="AZ1097" s="15">
        <f t="shared" ref="AZ1097:BE1097" si="4331">AZ1096</f>
        <v>6000</v>
      </c>
      <c r="BA1097" s="15">
        <f t="shared" si="4331"/>
        <v>6000</v>
      </c>
      <c r="BB1097" s="15">
        <v>0</v>
      </c>
      <c r="BC1097" s="15">
        <f t="shared" si="4331"/>
        <v>0</v>
      </c>
      <c r="BD1097" s="15">
        <f t="shared" si="4331"/>
        <v>0</v>
      </c>
      <c r="BE1097" s="15">
        <f t="shared" si="4331"/>
        <v>250</v>
      </c>
      <c r="BF1097" s="17"/>
      <c r="BG1097" s="15">
        <f t="shared" ref="BG1097" si="4332">BG1096</f>
        <v>1000</v>
      </c>
      <c r="BH1097" s="15">
        <f>BH1096</f>
        <v>5000</v>
      </c>
      <c r="BI1097" s="17"/>
      <c r="BJ1097" s="22">
        <f>G1097/G1096</f>
        <v>1</v>
      </c>
      <c r="BK1097" s="65">
        <f t="shared" ref="BK1097:BL1097" si="4333">BK1096</f>
        <v>0</v>
      </c>
      <c r="BL1097" s="65">
        <f t="shared" si="4333"/>
        <v>0</v>
      </c>
      <c r="BM1097" s="6">
        <f t="shared" si="4229"/>
        <v>118.25000000000001</v>
      </c>
      <c r="BN1097" s="8">
        <f t="shared" si="4230"/>
        <v>173.42578311456839</v>
      </c>
      <c r="BO1097" s="12">
        <f t="shared" si="4313"/>
        <v>143.20474452090514</v>
      </c>
      <c r="BP1097" s="50">
        <f>(1-'#Constant'!$A$3)/($J1097*'#Constant'!$B$3/'#Constant'!$C$3^($D1097-1)+1)+'#Constant'!$A$3</f>
        <v>0.93932457786116319</v>
      </c>
      <c r="BQ1097" s="4">
        <f t="shared" si="4231"/>
        <v>184.82547481768509</v>
      </c>
      <c r="BR1097" s="50">
        <f>(1-'#Constant'!$A$3)/($K1097*'#Constant'!$B$3/'#Constant'!$C$3^($D1097-1)+1)+'#Constant'!$A$3</f>
        <v>0.95244529019980972</v>
      </c>
      <c r="BS1097" s="4">
        <f t="shared" si="4232"/>
        <v>162.02609141145166</v>
      </c>
      <c r="BT1097"/>
    </row>
    <row r="1098" spans="1:72" x14ac:dyDescent="0.3">
      <c r="A1098">
        <v>30104</v>
      </c>
      <c r="B1098" s="18" t="str">
        <f>VLOOKUP(CONCATENATE("CREATURE_NAME_",A1098),[1]Localization_Hero!$A:$E,2,FALSE)</f>
        <v>황금지팡이 리자드맨 대마법사</v>
      </c>
      <c r="C1098" t="s">
        <v>79</v>
      </c>
      <c r="D1098">
        <v>1</v>
      </c>
      <c r="E1098">
        <v>1</v>
      </c>
      <c r="F1098" s="18">
        <v>1</v>
      </c>
      <c r="G1098" s="10">
        <v>100</v>
      </c>
      <c r="H1098" s="10">
        <v>100</v>
      </c>
      <c r="I1098" s="10">
        <v>2500</v>
      </c>
      <c r="J1098" s="10">
        <v>22</v>
      </c>
      <c r="K1098" s="10">
        <v>17</v>
      </c>
      <c r="L1098" s="2"/>
      <c r="M1098" s="10">
        <v>100</v>
      </c>
      <c r="N1098" s="10">
        <v>0</v>
      </c>
      <c r="O1098" s="10">
        <v>0</v>
      </c>
      <c r="P1098" s="10">
        <v>100</v>
      </c>
      <c r="Q1098" s="10">
        <v>0</v>
      </c>
      <c r="R1098" s="10">
        <v>0</v>
      </c>
      <c r="S1098" s="10">
        <v>0</v>
      </c>
      <c r="T1098" s="10">
        <v>150</v>
      </c>
      <c r="U1098" s="10">
        <v>0</v>
      </c>
      <c r="V1098" s="10">
        <v>200</v>
      </c>
      <c r="W1098" s="2"/>
      <c r="X1098" s="10">
        <v>100</v>
      </c>
      <c r="Y1098" s="10">
        <v>0</v>
      </c>
      <c r="Z1098" s="10">
        <v>0</v>
      </c>
      <c r="AA1098" s="10">
        <v>100</v>
      </c>
      <c r="AB1098" s="10">
        <v>0</v>
      </c>
      <c r="AC1098" s="10">
        <v>0</v>
      </c>
      <c r="AD1098" s="10">
        <v>0</v>
      </c>
      <c r="AE1098" s="10">
        <v>150</v>
      </c>
      <c r="AF1098" s="10">
        <v>0</v>
      </c>
      <c r="AG1098" s="10">
        <v>100</v>
      </c>
      <c r="AH1098" s="10">
        <v>0</v>
      </c>
      <c r="AI1098" s="10">
        <v>0</v>
      </c>
      <c r="AJ1098" s="3"/>
      <c r="AK1098" s="10">
        <v>0</v>
      </c>
      <c r="AL1098" s="10">
        <v>0</v>
      </c>
      <c r="AM1098" s="3"/>
      <c r="AN1098" s="10">
        <v>0</v>
      </c>
      <c r="AO1098" s="10">
        <v>0</v>
      </c>
      <c r="AP1098" s="10">
        <v>0</v>
      </c>
      <c r="AQ1098" s="10">
        <v>0</v>
      </c>
      <c r="AR1098" s="10">
        <v>0</v>
      </c>
      <c r="AS1098" s="10">
        <v>0</v>
      </c>
      <c r="AT1098" s="10">
        <v>0</v>
      </c>
      <c r="AU1098" s="10">
        <v>0</v>
      </c>
      <c r="AV1098" s="10">
        <v>0</v>
      </c>
      <c r="AW1098" s="10">
        <v>0</v>
      </c>
      <c r="AX1098" s="10">
        <v>0</v>
      </c>
      <c r="AY1098" s="3"/>
      <c r="AZ1098" s="10">
        <v>6000</v>
      </c>
      <c r="BA1098" s="10">
        <v>6000</v>
      </c>
      <c r="BB1098" s="10">
        <v>0</v>
      </c>
      <c r="BC1098" s="10">
        <v>0</v>
      </c>
      <c r="BD1098" s="10">
        <v>0</v>
      </c>
      <c r="BE1098" s="10">
        <v>250</v>
      </c>
      <c r="BF1098" s="3"/>
      <c r="BG1098" s="10">
        <v>1000</v>
      </c>
      <c r="BH1098" s="10">
        <v>5000</v>
      </c>
      <c r="BI1098" s="3"/>
      <c r="BJ1098" s="21">
        <v>1</v>
      </c>
      <c r="BK1098" s="65">
        <v>0</v>
      </c>
      <c r="BL1098" s="65">
        <v>0</v>
      </c>
      <c r="BM1098" s="6">
        <f t="shared" si="4229"/>
        <v>118.25000000000001</v>
      </c>
      <c r="BN1098" s="8">
        <f t="shared" si="4230"/>
        <v>173.42578311456839</v>
      </c>
      <c r="BO1098" s="12">
        <f t="shared" si="4313"/>
        <v>143.20474452090514</v>
      </c>
      <c r="BP1098" s="50">
        <f>(1-'#Constant'!$A$3)/($J1098*'#Constant'!$B$3/'#Constant'!$C$3^($D1098-1)+1)+'#Constant'!$A$3</f>
        <v>0.93932457786116319</v>
      </c>
      <c r="BQ1098" s="4">
        <f t="shared" si="4231"/>
        <v>184.82547481768509</v>
      </c>
      <c r="BR1098" s="50">
        <f>(1-'#Constant'!$A$3)/($K1098*'#Constant'!$B$3/'#Constant'!$C$3^($D1098-1)+1)+'#Constant'!$A$3</f>
        <v>0.95244529019980972</v>
      </c>
      <c r="BS1098" s="4">
        <f t="shared" si="4232"/>
        <v>162.02609141145166</v>
      </c>
      <c r="BT1098">
        <f>BO1098/$BO$4*100</f>
        <v>108.84102688068671</v>
      </c>
    </row>
    <row r="1099" spans="1:72" s="13" customFormat="1" ht="17.25" thickBot="1" x14ac:dyDescent="0.35">
      <c r="B1099" s="20"/>
      <c r="D1099" s="14">
        <v>1</v>
      </c>
      <c r="E1099" s="14">
        <v>1</v>
      </c>
      <c r="F1099" s="19">
        <v>1</v>
      </c>
      <c r="G1099" s="15">
        <f t="shared" ref="G1099:H1099" si="4334">G1098</f>
        <v>100</v>
      </c>
      <c r="H1099" s="15">
        <f t="shared" si="4334"/>
        <v>100</v>
      </c>
      <c r="I1099" s="15">
        <v>2500</v>
      </c>
      <c r="J1099" s="15">
        <f>J1098</f>
        <v>22</v>
      </c>
      <c r="K1099" s="15">
        <f>K1098</f>
        <v>17</v>
      </c>
      <c r="L1099" s="16"/>
      <c r="M1099" s="15">
        <f t="shared" ref="M1099:V1099" si="4335">M1098</f>
        <v>100</v>
      </c>
      <c r="N1099" s="15">
        <f t="shared" si="4335"/>
        <v>0</v>
      </c>
      <c r="O1099" s="15">
        <f t="shared" si="4335"/>
        <v>0</v>
      </c>
      <c r="P1099" s="15">
        <v>100</v>
      </c>
      <c r="Q1099" s="15">
        <f t="shared" si="4335"/>
        <v>0</v>
      </c>
      <c r="R1099" s="15">
        <f t="shared" si="4335"/>
        <v>0</v>
      </c>
      <c r="S1099" s="15">
        <f t="shared" si="4335"/>
        <v>0</v>
      </c>
      <c r="T1099" s="15">
        <f t="shared" si="4335"/>
        <v>150</v>
      </c>
      <c r="U1099" s="15">
        <f t="shared" si="4335"/>
        <v>0</v>
      </c>
      <c r="V1099" s="15">
        <f t="shared" si="4335"/>
        <v>200</v>
      </c>
      <c r="W1099" s="16"/>
      <c r="X1099" s="15">
        <f t="shared" ref="X1099:AI1099" si="4336">X1098</f>
        <v>100</v>
      </c>
      <c r="Y1099" s="15">
        <f t="shared" si="4336"/>
        <v>0</v>
      </c>
      <c r="Z1099" s="15">
        <f t="shared" si="4336"/>
        <v>0</v>
      </c>
      <c r="AA1099" s="15">
        <v>100</v>
      </c>
      <c r="AB1099" s="15">
        <f t="shared" si="4336"/>
        <v>0</v>
      </c>
      <c r="AC1099" s="15">
        <f t="shared" si="4336"/>
        <v>0</v>
      </c>
      <c r="AD1099" s="15">
        <f t="shared" si="4336"/>
        <v>0</v>
      </c>
      <c r="AE1099" s="15">
        <f t="shared" si="4336"/>
        <v>150</v>
      </c>
      <c r="AF1099" s="15">
        <f t="shared" si="4336"/>
        <v>0</v>
      </c>
      <c r="AG1099" s="15">
        <f t="shared" si="4336"/>
        <v>100</v>
      </c>
      <c r="AH1099" s="15">
        <f t="shared" si="4336"/>
        <v>0</v>
      </c>
      <c r="AI1099" s="15">
        <f t="shared" si="4336"/>
        <v>0</v>
      </c>
      <c r="AJ1099" s="17"/>
      <c r="AK1099" s="15">
        <f>AK1098</f>
        <v>0</v>
      </c>
      <c r="AL1099" s="15">
        <f>AL1098</f>
        <v>0</v>
      </c>
      <c r="AM1099" s="17"/>
      <c r="AN1099" s="15">
        <f t="shared" ref="AN1099:AX1099" si="4337">AN1098</f>
        <v>0</v>
      </c>
      <c r="AO1099" s="15">
        <f t="shared" si="4337"/>
        <v>0</v>
      </c>
      <c r="AP1099" s="15">
        <f t="shared" si="4337"/>
        <v>0</v>
      </c>
      <c r="AQ1099" s="15">
        <f t="shared" si="4337"/>
        <v>0</v>
      </c>
      <c r="AR1099" s="15">
        <f t="shared" si="4337"/>
        <v>0</v>
      </c>
      <c r="AS1099" s="15">
        <f t="shared" si="4337"/>
        <v>0</v>
      </c>
      <c r="AT1099" s="15">
        <f t="shared" si="4337"/>
        <v>0</v>
      </c>
      <c r="AU1099" s="15">
        <f t="shared" si="4337"/>
        <v>0</v>
      </c>
      <c r="AV1099" s="15">
        <f t="shared" si="4337"/>
        <v>0</v>
      </c>
      <c r="AW1099" s="15">
        <f t="shared" si="4337"/>
        <v>0</v>
      </c>
      <c r="AX1099" s="15">
        <f t="shared" si="4337"/>
        <v>0</v>
      </c>
      <c r="AY1099" s="17"/>
      <c r="AZ1099" s="15">
        <f t="shared" ref="AZ1099:BE1099" si="4338">AZ1098</f>
        <v>6000</v>
      </c>
      <c r="BA1099" s="15">
        <f t="shared" si="4338"/>
        <v>6000</v>
      </c>
      <c r="BB1099" s="15">
        <v>0</v>
      </c>
      <c r="BC1099" s="15">
        <f t="shared" si="4338"/>
        <v>0</v>
      </c>
      <c r="BD1099" s="15">
        <f t="shared" si="4338"/>
        <v>0</v>
      </c>
      <c r="BE1099" s="15">
        <f t="shared" si="4338"/>
        <v>250</v>
      </c>
      <c r="BF1099" s="17"/>
      <c r="BG1099" s="15">
        <f t="shared" ref="BG1099:BH1099" si="4339">BG1098</f>
        <v>1000</v>
      </c>
      <c r="BH1099" s="15">
        <f t="shared" si="4339"/>
        <v>5000</v>
      </c>
      <c r="BI1099" s="17"/>
      <c r="BJ1099" s="22">
        <f>G1099/G1098</f>
        <v>1</v>
      </c>
      <c r="BK1099" s="65">
        <f t="shared" ref="BK1099:BL1099" si="4340">BK1098</f>
        <v>0</v>
      </c>
      <c r="BL1099" s="65">
        <f t="shared" si="4340"/>
        <v>0</v>
      </c>
      <c r="BM1099" s="6">
        <f t="shared" si="4229"/>
        <v>118.25000000000001</v>
      </c>
      <c r="BN1099" s="8">
        <f t="shared" si="4230"/>
        <v>173.42578311456839</v>
      </c>
      <c r="BO1099" s="12">
        <f t="shared" si="4313"/>
        <v>143.20474452090514</v>
      </c>
      <c r="BP1099" s="50">
        <f>(1-'#Constant'!$A$3)/($J1099*'#Constant'!$B$3/'#Constant'!$C$3^($D1099-1)+1)+'#Constant'!$A$3</f>
        <v>0.93932457786116319</v>
      </c>
      <c r="BQ1099" s="4">
        <f t="shared" si="4231"/>
        <v>184.82547481768509</v>
      </c>
      <c r="BR1099" s="50">
        <f>(1-'#Constant'!$A$3)/($K1099*'#Constant'!$B$3/'#Constant'!$C$3^($D1099-1)+1)+'#Constant'!$A$3</f>
        <v>0.95244529019980972</v>
      </c>
      <c r="BS1099" s="4">
        <f t="shared" si="4232"/>
        <v>162.02609141145166</v>
      </c>
      <c r="BT1099"/>
    </row>
    <row r="1100" spans="1:72" x14ac:dyDescent="0.3">
      <c r="A1100">
        <v>30005</v>
      </c>
      <c r="B1100" s="18" t="str">
        <f>VLOOKUP(CONCATENATE("CREATURE_NAME_",A1100),[1]Localization_Hero!$A:$E,2,FALSE)</f>
        <v>리자드맨 토템</v>
      </c>
      <c r="C1100" t="s">
        <v>172</v>
      </c>
      <c r="D1100">
        <v>1</v>
      </c>
      <c r="E1100">
        <v>1</v>
      </c>
      <c r="F1100" s="18">
        <v>1</v>
      </c>
      <c r="G1100" s="10">
        <v>100</v>
      </c>
      <c r="H1100" s="10">
        <v>100</v>
      </c>
      <c r="I1100" s="10">
        <v>2500</v>
      </c>
      <c r="J1100" s="10">
        <v>28</v>
      </c>
      <c r="K1100" s="10">
        <v>20</v>
      </c>
      <c r="L1100" s="2"/>
      <c r="M1100" s="10">
        <v>0</v>
      </c>
      <c r="N1100" s="10">
        <v>0</v>
      </c>
      <c r="O1100" s="10">
        <v>0</v>
      </c>
      <c r="P1100" s="10">
        <v>0</v>
      </c>
      <c r="Q1100" s="10">
        <v>0</v>
      </c>
      <c r="R1100" s="10">
        <v>0</v>
      </c>
      <c r="S1100" s="10">
        <v>0</v>
      </c>
      <c r="T1100" s="10">
        <v>500</v>
      </c>
      <c r="U1100" s="10">
        <v>0</v>
      </c>
      <c r="V1100" s="10">
        <v>400</v>
      </c>
      <c r="W1100" s="2"/>
      <c r="X1100" s="10">
        <v>0</v>
      </c>
      <c r="Y1100" s="10">
        <v>0</v>
      </c>
      <c r="Z1100" s="10">
        <v>0</v>
      </c>
      <c r="AA1100" s="10">
        <v>0</v>
      </c>
      <c r="AB1100" s="10">
        <v>0</v>
      </c>
      <c r="AC1100" s="10">
        <v>0</v>
      </c>
      <c r="AD1100" s="10">
        <v>0</v>
      </c>
      <c r="AE1100" s="10">
        <v>500</v>
      </c>
      <c r="AF1100" s="10">
        <v>0</v>
      </c>
      <c r="AG1100" s="10">
        <v>0</v>
      </c>
      <c r="AH1100" s="10">
        <v>0</v>
      </c>
      <c r="AI1100" s="10">
        <v>0</v>
      </c>
      <c r="AJ1100" s="3"/>
      <c r="AK1100" s="10">
        <v>0</v>
      </c>
      <c r="AL1100" s="10">
        <v>0</v>
      </c>
      <c r="AM1100" s="3"/>
      <c r="AN1100" s="10">
        <v>0</v>
      </c>
      <c r="AO1100" s="10">
        <v>0</v>
      </c>
      <c r="AP1100" s="10">
        <v>0</v>
      </c>
      <c r="AQ1100" s="10">
        <v>0</v>
      </c>
      <c r="AR1100" s="10">
        <v>0</v>
      </c>
      <c r="AS1100" s="10">
        <v>0</v>
      </c>
      <c r="AT1100" s="10">
        <v>0</v>
      </c>
      <c r="AU1100" s="10">
        <v>0</v>
      </c>
      <c r="AV1100" s="10">
        <v>0</v>
      </c>
      <c r="AW1100" s="10">
        <v>0</v>
      </c>
      <c r="AX1100" s="10">
        <v>0</v>
      </c>
      <c r="AY1100" s="3"/>
      <c r="AZ1100" s="10">
        <v>6000</v>
      </c>
      <c r="BA1100" s="10">
        <v>6000</v>
      </c>
      <c r="BB1100" s="10">
        <v>0</v>
      </c>
      <c r="BC1100" s="10">
        <v>0</v>
      </c>
      <c r="BD1100" s="10">
        <v>0</v>
      </c>
      <c r="BE1100" s="10">
        <v>250</v>
      </c>
      <c r="BF1100" s="3"/>
      <c r="BG1100" s="10">
        <v>1000</v>
      </c>
      <c r="BH1100" s="10">
        <v>0</v>
      </c>
      <c r="BI1100" s="3"/>
      <c r="BJ1100" s="21">
        <v>1</v>
      </c>
      <c r="BK1100" s="65">
        <v>0</v>
      </c>
      <c r="BL1100" s="65">
        <v>0</v>
      </c>
      <c r="BM1100" s="6">
        <f t="shared" si="4229"/>
        <v>125</v>
      </c>
      <c r="BN1100" s="8">
        <f t="shared" si="4230"/>
        <v>178.89788011381259</v>
      </c>
      <c r="BO1100" s="12">
        <f t="shared" ref="BO1100:BO1101" si="4341">SQRT(BM1100*BN1100)</f>
        <v>149.54007828748311</v>
      </c>
      <c r="BP1100" s="50">
        <f>(1-'#Constant'!$A$3)/($J1100*'#Constant'!$B$3/'#Constant'!$C$3^($D1100-1)+1)+'#Constant'!$A$3</f>
        <v>0.92405904059040589</v>
      </c>
      <c r="BQ1100" s="4">
        <f t="shared" si="4231"/>
        <v>225.45456965631075</v>
      </c>
      <c r="BR1100" s="50">
        <f>(1-'#Constant'!$A$3)/($K1100*'#Constant'!$B$3/'#Constant'!$C$3^($D1100-1)+1)+'#Constant'!$A$3</f>
        <v>0.94452830188679238</v>
      </c>
      <c r="BS1100" s="4">
        <f t="shared" si="4232"/>
        <v>132.34119057131443</v>
      </c>
      <c r="BT1100">
        <f>BO1100/$BO$4*100</f>
        <v>113.65612036863727</v>
      </c>
    </row>
    <row r="1101" spans="1:72" s="13" customFormat="1" ht="17.25" thickBot="1" x14ac:dyDescent="0.35">
      <c r="B1101" s="20"/>
      <c r="D1101" s="14">
        <v>1</v>
      </c>
      <c r="E1101" s="14">
        <v>1</v>
      </c>
      <c r="F1101" s="19">
        <v>1</v>
      </c>
      <c r="G1101" s="15">
        <f t="shared" ref="G1101:H1101" si="4342">G1100</f>
        <v>100</v>
      </c>
      <c r="H1101" s="15">
        <f t="shared" si="4342"/>
        <v>100</v>
      </c>
      <c r="I1101" s="15">
        <v>2500</v>
      </c>
      <c r="J1101" s="15">
        <v>28</v>
      </c>
      <c r="K1101" s="15">
        <f>K1100</f>
        <v>20</v>
      </c>
      <c r="L1101" s="16"/>
      <c r="M1101" s="15">
        <f t="shared" ref="M1101:V1101" si="4343">M1100</f>
        <v>0</v>
      </c>
      <c r="N1101" s="15">
        <f t="shared" si="4343"/>
        <v>0</v>
      </c>
      <c r="O1101" s="15">
        <f t="shared" si="4343"/>
        <v>0</v>
      </c>
      <c r="P1101" s="15">
        <v>0</v>
      </c>
      <c r="Q1101" s="15">
        <f t="shared" si="4343"/>
        <v>0</v>
      </c>
      <c r="R1101" s="15">
        <f t="shared" si="4343"/>
        <v>0</v>
      </c>
      <c r="S1101" s="15">
        <f t="shared" si="4343"/>
        <v>0</v>
      </c>
      <c r="T1101" s="15">
        <f t="shared" si="4343"/>
        <v>500</v>
      </c>
      <c r="U1101" s="15">
        <f t="shared" si="4343"/>
        <v>0</v>
      </c>
      <c r="V1101" s="15">
        <f t="shared" si="4343"/>
        <v>400</v>
      </c>
      <c r="W1101" s="16"/>
      <c r="X1101" s="15">
        <f t="shared" ref="X1101:AI1101" si="4344">X1100</f>
        <v>0</v>
      </c>
      <c r="Y1101" s="15">
        <f t="shared" si="4344"/>
        <v>0</v>
      </c>
      <c r="Z1101" s="15">
        <f t="shared" si="4344"/>
        <v>0</v>
      </c>
      <c r="AA1101" s="15">
        <v>0</v>
      </c>
      <c r="AB1101" s="15">
        <f t="shared" si="4344"/>
        <v>0</v>
      </c>
      <c r="AC1101" s="15">
        <f t="shared" si="4344"/>
        <v>0</v>
      </c>
      <c r="AD1101" s="15">
        <f t="shared" si="4344"/>
        <v>0</v>
      </c>
      <c r="AE1101" s="15">
        <f t="shared" si="4344"/>
        <v>500</v>
      </c>
      <c r="AF1101" s="15">
        <f t="shared" si="4344"/>
        <v>0</v>
      </c>
      <c r="AG1101" s="15">
        <f t="shared" si="4344"/>
        <v>0</v>
      </c>
      <c r="AH1101" s="15">
        <f t="shared" si="4344"/>
        <v>0</v>
      </c>
      <c r="AI1101" s="15">
        <f t="shared" si="4344"/>
        <v>0</v>
      </c>
      <c r="AJ1101" s="17"/>
      <c r="AK1101" s="15">
        <f>AK1100</f>
        <v>0</v>
      </c>
      <c r="AL1101" s="15">
        <f>AL1100</f>
        <v>0</v>
      </c>
      <c r="AM1101" s="17"/>
      <c r="AN1101" s="15">
        <f t="shared" ref="AN1101:AX1101" si="4345">AN1100</f>
        <v>0</v>
      </c>
      <c r="AO1101" s="15">
        <f t="shared" si="4345"/>
        <v>0</v>
      </c>
      <c r="AP1101" s="15">
        <f t="shared" si="4345"/>
        <v>0</v>
      </c>
      <c r="AQ1101" s="15">
        <f t="shared" si="4345"/>
        <v>0</v>
      </c>
      <c r="AR1101" s="15">
        <f t="shared" si="4345"/>
        <v>0</v>
      </c>
      <c r="AS1101" s="15">
        <f t="shared" si="4345"/>
        <v>0</v>
      </c>
      <c r="AT1101" s="15">
        <f t="shared" si="4345"/>
        <v>0</v>
      </c>
      <c r="AU1101" s="15">
        <f t="shared" si="4345"/>
        <v>0</v>
      </c>
      <c r="AV1101" s="15">
        <f t="shared" si="4345"/>
        <v>0</v>
      </c>
      <c r="AW1101" s="15">
        <f t="shared" si="4345"/>
        <v>0</v>
      </c>
      <c r="AX1101" s="15">
        <f t="shared" si="4345"/>
        <v>0</v>
      </c>
      <c r="AY1101" s="17"/>
      <c r="AZ1101" s="15">
        <f t="shared" ref="AZ1101:BE1101" si="4346">AZ1100</f>
        <v>6000</v>
      </c>
      <c r="BA1101" s="15">
        <f t="shared" si="4346"/>
        <v>6000</v>
      </c>
      <c r="BB1101" s="15">
        <v>0</v>
      </c>
      <c r="BC1101" s="15">
        <f t="shared" si="4346"/>
        <v>0</v>
      </c>
      <c r="BD1101" s="15">
        <f t="shared" si="4346"/>
        <v>0</v>
      </c>
      <c r="BE1101" s="15">
        <f t="shared" si="4346"/>
        <v>250</v>
      </c>
      <c r="BF1101" s="17"/>
      <c r="BG1101" s="15">
        <f t="shared" ref="BG1101:BH1101" si="4347">BG1100</f>
        <v>1000</v>
      </c>
      <c r="BH1101" s="15">
        <f t="shared" si="4347"/>
        <v>0</v>
      </c>
      <c r="BI1101" s="17"/>
      <c r="BJ1101" s="22">
        <f>G1101/G1100</f>
        <v>1</v>
      </c>
      <c r="BK1101" s="65">
        <f>BK1100</f>
        <v>0</v>
      </c>
      <c r="BL1101" s="65">
        <f>BL1100</f>
        <v>0</v>
      </c>
      <c r="BM1101" s="6">
        <f t="shared" si="4229"/>
        <v>125</v>
      </c>
      <c r="BN1101" s="8">
        <f t="shared" si="4230"/>
        <v>178.89788011381259</v>
      </c>
      <c r="BO1101" s="12">
        <f t="shared" si="4341"/>
        <v>149.54007828748311</v>
      </c>
      <c r="BP1101" s="50">
        <f>(1-'#Constant'!$A$3)/($J1101*'#Constant'!$B$3/'#Constant'!$C$3^($D1101-1)+1)+'#Constant'!$A$3</f>
        <v>0.92405904059040589</v>
      </c>
      <c r="BQ1101" s="4">
        <f t="shared" si="4231"/>
        <v>225.45456965631075</v>
      </c>
      <c r="BR1101" s="50">
        <f>(1-'#Constant'!$A$3)/($K1101*'#Constant'!$B$3/'#Constant'!$C$3^($D1101-1)+1)+'#Constant'!$A$3</f>
        <v>0.94452830188679238</v>
      </c>
      <c r="BS1101" s="4">
        <f t="shared" si="4232"/>
        <v>132.34119057131443</v>
      </c>
      <c r="BT1101"/>
    </row>
    <row r="1102" spans="1:72" x14ac:dyDescent="0.3">
      <c r="A1102">
        <v>30006</v>
      </c>
      <c r="B1102" s="18" t="str">
        <f>VLOOKUP(CONCATENATE("CREATURE_NAME_",A1102),[1]Localization_Hero!$A:$E,2,FALSE)</f>
        <v>리자드맨 방벽</v>
      </c>
      <c r="C1102" t="s">
        <v>172</v>
      </c>
      <c r="D1102">
        <v>1</v>
      </c>
      <c r="E1102">
        <v>1</v>
      </c>
      <c r="F1102" s="18">
        <v>1</v>
      </c>
      <c r="G1102" s="10">
        <v>100</v>
      </c>
      <c r="H1102" s="10">
        <v>100</v>
      </c>
      <c r="I1102" s="10">
        <v>2500</v>
      </c>
      <c r="J1102" s="10">
        <v>28</v>
      </c>
      <c r="K1102" s="10">
        <v>28</v>
      </c>
      <c r="L1102" s="2"/>
      <c r="M1102" s="10">
        <v>0</v>
      </c>
      <c r="N1102" s="10">
        <v>0</v>
      </c>
      <c r="O1102" s="10">
        <v>0</v>
      </c>
      <c r="P1102" s="10">
        <v>0</v>
      </c>
      <c r="Q1102" s="10">
        <v>0</v>
      </c>
      <c r="R1102" s="10">
        <v>0</v>
      </c>
      <c r="S1102" s="10">
        <v>0</v>
      </c>
      <c r="T1102" s="10">
        <v>0</v>
      </c>
      <c r="U1102" s="10">
        <v>0</v>
      </c>
      <c r="V1102" s="10">
        <v>400</v>
      </c>
      <c r="W1102" s="2"/>
      <c r="X1102" s="10">
        <v>0</v>
      </c>
      <c r="Y1102" s="10">
        <v>0</v>
      </c>
      <c r="Z1102" s="10">
        <v>0</v>
      </c>
      <c r="AA1102" s="10">
        <v>0</v>
      </c>
      <c r="AB1102" s="10">
        <v>0</v>
      </c>
      <c r="AC1102" s="10">
        <v>0</v>
      </c>
      <c r="AD1102" s="10">
        <v>0</v>
      </c>
      <c r="AE1102" s="10">
        <v>0</v>
      </c>
      <c r="AF1102" s="10">
        <v>0</v>
      </c>
      <c r="AG1102" s="10">
        <v>400</v>
      </c>
      <c r="AH1102" s="10">
        <v>0</v>
      </c>
      <c r="AI1102" s="10">
        <v>0</v>
      </c>
      <c r="AJ1102" s="3"/>
      <c r="AK1102" s="10">
        <v>0</v>
      </c>
      <c r="AL1102" s="10">
        <v>0</v>
      </c>
      <c r="AM1102" s="3"/>
      <c r="AN1102" s="10">
        <v>0</v>
      </c>
      <c r="AO1102" s="10">
        <v>0</v>
      </c>
      <c r="AP1102" s="10">
        <v>0</v>
      </c>
      <c r="AQ1102" s="10">
        <v>0</v>
      </c>
      <c r="AR1102" s="10">
        <v>0</v>
      </c>
      <c r="AS1102" s="10">
        <v>0</v>
      </c>
      <c r="AT1102" s="10">
        <v>0</v>
      </c>
      <c r="AU1102" s="10">
        <v>0</v>
      </c>
      <c r="AV1102" s="10">
        <v>0</v>
      </c>
      <c r="AW1102" s="10">
        <v>0</v>
      </c>
      <c r="AX1102" s="10">
        <v>0</v>
      </c>
      <c r="AY1102" s="3"/>
      <c r="AZ1102" s="10">
        <v>6000</v>
      </c>
      <c r="BA1102" s="10">
        <v>6000</v>
      </c>
      <c r="BB1102" s="10">
        <v>0</v>
      </c>
      <c r="BC1102" s="10">
        <v>0</v>
      </c>
      <c r="BD1102" s="10">
        <v>0</v>
      </c>
      <c r="BE1102" s="10">
        <v>250</v>
      </c>
      <c r="BF1102" s="3"/>
      <c r="BG1102" s="10">
        <v>1000</v>
      </c>
      <c r="BH1102" s="10">
        <v>0</v>
      </c>
      <c r="BI1102" s="3"/>
      <c r="BJ1102" s="21">
        <v>1</v>
      </c>
      <c r="BK1102" s="65">
        <v>0</v>
      </c>
      <c r="BL1102" s="65">
        <v>0</v>
      </c>
      <c r="BM1102" s="6">
        <f t="shared" si="4229"/>
        <v>100</v>
      </c>
      <c r="BN1102" s="8">
        <f t="shared" si="4230"/>
        <v>225.45456965631075</v>
      </c>
      <c r="BO1102" s="12">
        <f t="shared" ref="BO1102:BO1113" si="4348">SQRT(BM1102*BN1102)</f>
        <v>150.15144676502811</v>
      </c>
      <c r="BP1102" s="50">
        <f>(1-'#Constant'!$A$3)/($J1102*'#Constant'!$B$3/'#Constant'!$C$3^($D1102-1)+1)+'#Constant'!$A$3</f>
        <v>0.92405904059040589</v>
      </c>
      <c r="BQ1102" s="4">
        <f t="shared" si="4231"/>
        <v>225.45456965631075</v>
      </c>
      <c r="BR1102" s="50">
        <f>(1-'#Constant'!$A$3)/($K1102*'#Constant'!$B$3/'#Constant'!$C$3^($D1102-1)+1)+'#Constant'!$A$3</f>
        <v>0.92405904059040589</v>
      </c>
      <c r="BS1102" s="4">
        <f t="shared" si="4232"/>
        <v>225.45456965631075</v>
      </c>
      <c r="BT1102">
        <f>BO1102/$BO$4*100</f>
        <v>114.12078355504984</v>
      </c>
    </row>
    <row r="1103" spans="1:72" s="13" customFormat="1" ht="17.25" thickBot="1" x14ac:dyDescent="0.35">
      <c r="B1103" s="20"/>
      <c r="D1103" s="14">
        <v>1</v>
      </c>
      <c r="E1103" s="14">
        <v>1</v>
      </c>
      <c r="F1103" s="19">
        <v>1</v>
      </c>
      <c r="G1103" s="15">
        <f t="shared" ref="G1103:H1103" si="4349">G1102</f>
        <v>100</v>
      </c>
      <c r="H1103" s="15">
        <f t="shared" si="4349"/>
        <v>100</v>
      </c>
      <c r="I1103" s="15">
        <v>2500</v>
      </c>
      <c r="J1103" s="15">
        <v>28</v>
      </c>
      <c r="K1103" s="15">
        <v>28</v>
      </c>
      <c r="L1103" s="16"/>
      <c r="M1103" s="15">
        <f t="shared" ref="M1103:V1103" si="4350">M1102</f>
        <v>0</v>
      </c>
      <c r="N1103" s="15">
        <f t="shared" si="4350"/>
        <v>0</v>
      </c>
      <c r="O1103" s="15">
        <f t="shared" si="4350"/>
        <v>0</v>
      </c>
      <c r="P1103" s="15">
        <v>0</v>
      </c>
      <c r="Q1103" s="15">
        <f t="shared" si="4350"/>
        <v>0</v>
      </c>
      <c r="R1103" s="15">
        <f t="shared" si="4350"/>
        <v>0</v>
      </c>
      <c r="S1103" s="15">
        <f t="shared" si="4350"/>
        <v>0</v>
      </c>
      <c r="T1103" s="15">
        <f t="shared" si="4350"/>
        <v>0</v>
      </c>
      <c r="U1103" s="15">
        <f t="shared" si="4350"/>
        <v>0</v>
      </c>
      <c r="V1103" s="15">
        <f t="shared" si="4350"/>
        <v>400</v>
      </c>
      <c r="W1103" s="16"/>
      <c r="X1103" s="15">
        <f t="shared" ref="X1103:AI1103" si="4351">X1102</f>
        <v>0</v>
      </c>
      <c r="Y1103" s="15">
        <f t="shared" si="4351"/>
        <v>0</v>
      </c>
      <c r="Z1103" s="15">
        <f t="shared" si="4351"/>
        <v>0</v>
      </c>
      <c r="AA1103" s="15">
        <v>0</v>
      </c>
      <c r="AB1103" s="15">
        <f t="shared" si="4351"/>
        <v>0</v>
      </c>
      <c r="AC1103" s="15">
        <f t="shared" si="4351"/>
        <v>0</v>
      </c>
      <c r="AD1103" s="15">
        <f t="shared" si="4351"/>
        <v>0</v>
      </c>
      <c r="AE1103" s="15">
        <f t="shared" si="4351"/>
        <v>0</v>
      </c>
      <c r="AF1103" s="15">
        <f t="shared" si="4351"/>
        <v>0</v>
      </c>
      <c r="AG1103" s="15">
        <f t="shared" si="4351"/>
        <v>400</v>
      </c>
      <c r="AH1103" s="15">
        <f t="shared" si="4351"/>
        <v>0</v>
      </c>
      <c r="AI1103" s="15">
        <f t="shared" si="4351"/>
        <v>0</v>
      </c>
      <c r="AJ1103" s="17"/>
      <c r="AK1103" s="15">
        <f>AK1102</f>
        <v>0</v>
      </c>
      <c r="AL1103" s="15">
        <f>AL1102</f>
        <v>0</v>
      </c>
      <c r="AM1103" s="17"/>
      <c r="AN1103" s="15">
        <f t="shared" ref="AN1103:AX1103" si="4352">AN1102</f>
        <v>0</v>
      </c>
      <c r="AO1103" s="15">
        <f t="shared" si="4352"/>
        <v>0</v>
      </c>
      <c r="AP1103" s="15">
        <f t="shared" si="4352"/>
        <v>0</v>
      </c>
      <c r="AQ1103" s="15">
        <f t="shared" si="4352"/>
        <v>0</v>
      </c>
      <c r="AR1103" s="15">
        <f t="shared" si="4352"/>
        <v>0</v>
      </c>
      <c r="AS1103" s="15">
        <f t="shared" si="4352"/>
        <v>0</v>
      </c>
      <c r="AT1103" s="15">
        <f t="shared" si="4352"/>
        <v>0</v>
      </c>
      <c r="AU1103" s="15">
        <f t="shared" si="4352"/>
        <v>0</v>
      </c>
      <c r="AV1103" s="15">
        <f t="shared" si="4352"/>
        <v>0</v>
      </c>
      <c r="AW1103" s="15">
        <f t="shared" si="4352"/>
        <v>0</v>
      </c>
      <c r="AX1103" s="15">
        <f t="shared" si="4352"/>
        <v>0</v>
      </c>
      <c r="AY1103" s="17"/>
      <c r="AZ1103" s="15">
        <f t="shared" ref="AZ1103:BE1103" si="4353">AZ1102</f>
        <v>6000</v>
      </c>
      <c r="BA1103" s="15">
        <f t="shared" si="4353"/>
        <v>6000</v>
      </c>
      <c r="BB1103" s="15">
        <v>0</v>
      </c>
      <c r="BC1103" s="15">
        <f t="shared" si="4353"/>
        <v>0</v>
      </c>
      <c r="BD1103" s="15">
        <f t="shared" si="4353"/>
        <v>0</v>
      </c>
      <c r="BE1103" s="15">
        <f t="shared" si="4353"/>
        <v>250</v>
      </c>
      <c r="BF1103" s="17"/>
      <c r="BG1103" s="15">
        <f t="shared" ref="BG1103:BH1103" si="4354">BG1102</f>
        <v>1000</v>
      </c>
      <c r="BH1103" s="15">
        <f t="shared" si="4354"/>
        <v>0</v>
      </c>
      <c r="BI1103" s="17"/>
      <c r="BJ1103" s="22">
        <f>G1103/G1102</f>
        <v>1</v>
      </c>
      <c r="BK1103" s="65">
        <f t="shared" ref="BK1103:BL1107" si="4355">BK1102</f>
        <v>0</v>
      </c>
      <c r="BL1103" s="65">
        <f t="shared" si="4355"/>
        <v>0</v>
      </c>
      <c r="BM1103" s="6">
        <f t="shared" si="4229"/>
        <v>100</v>
      </c>
      <c r="BN1103" s="8">
        <f t="shared" si="4230"/>
        <v>225.45456965631075</v>
      </c>
      <c r="BO1103" s="12">
        <f t="shared" si="4348"/>
        <v>150.15144676502811</v>
      </c>
      <c r="BP1103" s="50">
        <f>(1-'#Constant'!$A$3)/($J1103*'#Constant'!$B$3/'#Constant'!$C$3^($D1103-1)+1)+'#Constant'!$A$3</f>
        <v>0.92405904059040589</v>
      </c>
      <c r="BQ1103" s="4">
        <f t="shared" si="4231"/>
        <v>225.45456965631075</v>
      </c>
      <c r="BR1103" s="50">
        <f>(1-'#Constant'!$A$3)/($K1103*'#Constant'!$B$3/'#Constant'!$C$3^($D1103-1)+1)+'#Constant'!$A$3</f>
        <v>0.92405904059040589</v>
      </c>
      <c r="BS1103" s="4">
        <f t="shared" si="4232"/>
        <v>225.45456965631075</v>
      </c>
      <c r="BT1103"/>
    </row>
    <row r="1104" spans="1:72" x14ac:dyDescent="0.3">
      <c r="A1104">
        <v>30007</v>
      </c>
      <c r="B1104" s="18" t="str">
        <f>VLOOKUP(CONCATENATE("CREATURE_NAME_",A1104),[1]Localization_Hero!$A:$E,2,FALSE)</f>
        <v>황금 짐꾼</v>
      </c>
      <c r="C1104" t="s">
        <v>173</v>
      </c>
      <c r="D1104">
        <v>1</v>
      </c>
      <c r="E1104">
        <v>1</v>
      </c>
      <c r="F1104" s="18">
        <v>1</v>
      </c>
      <c r="G1104" s="10">
        <v>100</v>
      </c>
      <c r="H1104" s="10">
        <v>100</v>
      </c>
      <c r="I1104" s="10">
        <v>10</v>
      </c>
      <c r="J1104" s="10">
        <v>1</v>
      </c>
      <c r="K1104" s="10">
        <v>1</v>
      </c>
      <c r="L1104" s="2"/>
      <c r="M1104" s="10">
        <v>0</v>
      </c>
      <c r="N1104" s="10">
        <v>0</v>
      </c>
      <c r="O1104" s="10">
        <v>0</v>
      </c>
      <c r="P1104" s="10">
        <v>0</v>
      </c>
      <c r="Q1104" s="10">
        <v>0</v>
      </c>
      <c r="R1104" s="10">
        <v>0</v>
      </c>
      <c r="S1104" s="10">
        <v>0</v>
      </c>
      <c r="T1104" s="10">
        <v>0</v>
      </c>
      <c r="U1104" s="10">
        <v>0</v>
      </c>
      <c r="V1104" s="10">
        <v>0</v>
      </c>
      <c r="W1104" s="2"/>
      <c r="X1104" s="10">
        <v>0</v>
      </c>
      <c r="Y1104" s="10">
        <v>0</v>
      </c>
      <c r="Z1104" s="10">
        <v>0</v>
      </c>
      <c r="AA1104" s="10">
        <v>0</v>
      </c>
      <c r="AB1104" s="10">
        <v>0</v>
      </c>
      <c r="AC1104" s="10">
        <v>0</v>
      </c>
      <c r="AD1104" s="10">
        <v>0</v>
      </c>
      <c r="AE1104" s="10">
        <v>0</v>
      </c>
      <c r="AF1104" s="10">
        <v>0</v>
      </c>
      <c r="AG1104" s="10">
        <v>0</v>
      </c>
      <c r="AH1104" s="10">
        <v>0</v>
      </c>
      <c r="AI1104" s="10">
        <v>0</v>
      </c>
      <c r="AJ1104" s="3"/>
      <c r="AK1104" s="10">
        <v>0</v>
      </c>
      <c r="AL1104" s="10">
        <v>0</v>
      </c>
      <c r="AM1104" s="3"/>
      <c r="AN1104" s="10">
        <v>0</v>
      </c>
      <c r="AO1104" s="10">
        <v>0</v>
      </c>
      <c r="AP1104" s="10">
        <v>0</v>
      </c>
      <c r="AQ1104" s="10">
        <v>0</v>
      </c>
      <c r="AR1104" s="10">
        <v>0</v>
      </c>
      <c r="AS1104" s="10">
        <v>0</v>
      </c>
      <c r="AT1104" s="10">
        <v>0</v>
      </c>
      <c r="AU1104" s="10">
        <v>0</v>
      </c>
      <c r="AV1104" s="10">
        <v>0</v>
      </c>
      <c r="AW1104" s="10">
        <v>0</v>
      </c>
      <c r="AX1104" s="10">
        <v>0</v>
      </c>
      <c r="AY1104" s="3"/>
      <c r="AZ1104" s="10">
        <v>6000</v>
      </c>
      <c r="BA1104" s="10">
        <v>6000</v>
      </c>
      <c r="BB1104" s="10">
        <v>0</v>
      </c>
      <c r="BC1104" s="10">
        <v>0</v>
      </c>
      <c r="BD1104" s="10">
        <v>0</v>
      </c>
      <c r="BE1104" s="10">
        <v>250</v>
      </c>
      <c r="BF1104" s="3"/>
      <c r="BG1104" s="10">
        <v>1000</v>
      </c>
      <c r="BH1104" s="10">
        <v>8000</v>
      </c>
      <c r="BI1104" s="3"/>
      <c r="BJ1104" s="21">
        <v>1</v>
      </c>
      <c r="BK1104" s="65">
        <v>0</v>
      </c>
      <c r="BL1104" s="65">
        <v>0</v>
      </c>
      <c r="BM1104" s="6">
        <f t="shared" ref="BM1104:BM1105" si="4356">MAX(G1104*(1+M1104/1000*(1+O1104/1000))*(1+0.5*T1104/1000)*(1+0.25*S1104/1000),(H1104*(1+X1104/1000*(1+Z1104/1000))*(1+0.5*AE1104/1000)*(1+0.25*AD1104/1000)))*BG1104/1000</f>
        <v>100</v>
      </c>
      <c r="BN1104" s="8">
        <f t="shared" ref="BN1104:BN1105" si="4357">(BQ1104+BS1104)/2*(1+AI1104/2000)*(1+AH1104/2000)*(1+AN1104/2000)*(1+AK1104/2000)</f>
        <v>0.50146991180529166</v>
      </c>
      <c r="BO1104" s="12">
        <f t="shared" si="4348"/>
        <v>7.0814540301077411</v>
      </c>
      <c r="BP1104" s="50">
        <f>(1-'#Constant'!$A$3)/($J1104*'#Constant'!$B$3/'#Constant'!$C$3^($D1104-1)+1)+'#Constant'!$A$3</f>
        <v>0.99706879361914269</v>
      </c>
      <c r="BQ1104" s="4">
        <f t="shared" ref="BQ1104:BQ1105" si="4358">I1104/(BP1104*(1-Q1104/1000*(0.5+R1104/1000))*(1-P1104/1000)*(1-V1104/1000)*(1+U1104/1000))/20</f>
        <v>0.50146991180529166</v>
      </c>
      <c r="BR1104" s="50">
        <f>(1-'#Constant'!$A$3)/($K1104*'#Constant'!$B$3/'#Constant'!$C$3^($D1104-1)+1)+'#Constant'!$A$3</f>
        <v>0.99706879361914269</v>
      </c>
      <c r="BS1104" s="4">
        <f t="shared" ref="BS1104:BS1105" si="4359">I1104/(BR1104*(1-AB1104/1000*(0.5+AC1104/1000))*(1-AA1104/1000)*(1-AG1104/1000)*(1+AF1104/1000))/20</f>
        <v>0.50146991180529166</v>
      </c>
      <c r="BT1104">
        <f>BO1104/$BO$4*100</f>
        <v>5.3821731327678801</v>
      </c>
    </row>
    <row r="1105" spans="1:72" s="13" customFormat="1" ht="17.25" thickBot="1" x14ac:dyDescent="0.35">
      <c r="B1105" s="20"/>
      <c r="D1105" s="14">
        <v>1</v>
      </c>
      <c r="E1105" s="14">
        <v>1</v>
      </c>
      <c r="F1105" s="19">
        <v>1</v>
      </c>
      <c r="G1105" s="15">
        <f t="shared" ref="G1105:H1105" si="4360">G1104</f>
        <v>100</v>
      </c>
      <c r="H1105" s="15">
        <f t="shared" si="4360"/>
        <v>100</v>
      </c>
      <c r="I1105" s="15">
        <f>I1104</f>
        <v>10</v>
      </c>
      <c r="J1105" s="15">
        <v>1</v>
      </c>
      <c r="K1105" s="15">
        <v>1</v>
      </c>
      <c r="L1105" s="16"/>
      <c r="M1105" s="15">
        <f t="shared" ref="M1105:O1105" si="4361">M1104</f>
        <v>0</v>
      </c>
      <c r="N1105" s="15">
        <f t="shared" si="4361"/>
        <v>0</v>
      </c>
      <c r="O1105" s="15">
        <f t="shared" si="4361"/>
        <v>0</v>
      </c>
      <c r="P1105" s="15">
        <f>P1104</f>
        <v>0</v>
      </c>
      <c r="Q1105" s="15">
        <f t="shared" ref="Q1105:V1105" si="4362">Q1104</f>
        <v>0</v>
      </c>
      <c r="R1105" s="15">
        <f t="shared" si="4362"/>
        <v>0</v>
      </c>
      <c r="S1105" s="15">
        <f t="shared" si="4362"/>
        <v>0</v>
      </c>
      <c r="T1105" s="15">
        <f t="shared" si="4362"/>
        <v>0</v>
      </c>
      <c r="U1105" s="15">
        <f t="shared" si="4362"/>
        <v>0</v>
      </c>
      <c r="V1105" s="15">
        <f t="shared" si="4362"/>
        <v>0</v>
      </c>
      <c r="W1105" s="16"/>
      <c r="X1105" s="15">
        <f t="shared" ref="X1105:Z1105" si="4363">X1104</f>
        <v>0</v>
      </c>
      <c r="Y1105" s="15">
        <f t="shared" si="4363"/>
        <v>0</v>
      </c>
      <c r="Z1105" s="15">
        <f t="shared" si="4363"/>
        <v>0</v>
      </c>
      <c r="AA1105" s="15">
        <f>AA1104</f>
        <v>0</v>
      </c>
      <c r="AB1105" s="15">
        <f t="shared" ref="AB1105:AI1105" si="4364">AB1104</f>
        <v>0</v>
      </c>
      <c r="AC1105" s="15">
        <f t="shared" si="4364"/>
        <v>0</v>
      </c>
      <c r="AD1105" s="15">
        <f t="shared" si="4364"/>
        <v>0</v>
      </c>
      <c r="AE1105" s="15">
        <f t="shared" si="4364"/>
        <v>0</v>
      </c>
      <c r="AF1105" s="15">
        <f t="shared" si="4364"/>
        <v>0</v>
      </c>
      <c r="AG1105" s="15">
        <f t="shared" si="4364"/>
        <v>0</v>
      </c>
      <c r="AH1105" s="15">
        <f t="shared" si="4364"/>
        <v>0</v>
      </c>
      <c r="AI1105" s="15">
        <f t="shared" si="4364"/>
        <v>0</v>
      </c>
      <c r="AJ1105" s="17"/>
      <c r="AK1105" s="15">
        <f>AK1104</f>
        <v>0</v>
      </c>
      <c r="AL1105" s="15">
        <f>AL1104</f>
        <v>0</v>
      </c>
      <c r="AM1105" s="17"/>
      <c r="AN1105" s="15">
        <f t="shared" ref="AN1105:AX1105" si="4365">AN1104</f>
        <v>0</v>
      </c>
      <c r="AO1105" s="15">
        <f t="shared" si="4365"/>
        <v>0</v>
      </c>
      <c r="AP1105" s="15">
        <f t="shared" si="4365"/>
        <v>0</v>
      </c>
      <c r="AQ1105" s="15">
        <f t="shared" si="4365"/>
        <v>0</v>
      </c>
      <c r="AR1105" s="15">
        <f t="shared" si="4365"/>
        <v>0</v>
      </c>
      <c r="AS1105" s="15">
        <f t="shared" si="4365"/>
        <v>0</v>
      </c>
      <c r="AT1105" s="15">
        <f t="shared" si="4365"/>
        <v>0</v>
      </c>
      <c r="AU1105" s="15">
        <f t="shared" si="4365"/>
        <v>0</v>
      </c>
      <c r="AV1105" s="15">
        <f t="shared" si="4365"/>
        <v>0</v>
      </c>
      <c r="AW1105" s="15">
        <f t="shared" si="4365"/>
        <v>0</v>
      </c>
      <c r="AX1105" s="15">
        <f t="shared" si="4365"/>
        <v>0</v>
      </c>
      <c r="AY1105" s="17"/>
      <c r="AZ1105" s="15">
        <f t="shared" ref="AZ1105:BA1105" si="4366">AZ1104</f>
        <v>6000</v>
      </c>
      <c r="BA1105" s="15">
        <f t="shared" si="4366"/>
        <v>6000</v>
      </c>
      <c r="BB1105" s="15">
        <v>0</v>
      </c>
      <c r="BC1105" s="15">
        <f t="shared" ref="BC1105:BE1105" si="4367">BC1104</f>
        <v>0</v>
      </c>
      <c r="BD1105" s="15">
        <f t="shared" si="4367"/>
        <v>0</v>
      </c>
      <c r="BE1105" s="15">
        <f t="shared" si="4367"/>
        <v>250</v>
      </c>
      <c r="BF1105" s="17"/>
      <c r="BG1105" s="15">
        <f t="shared" ref="BG1105:BH1105" si="4368">BG1104</f>
        <v>1000</v>
      </c>
      <c r="BH1105" s="15">
        <f t="shared" si="4368"/>
        <v>8000</v>
      </c>
      <c r="BI1105" s="17"/>
      <c r="BJ1105" s="22">
        <f>G1105/G1104</f>
        <v>1</v>
      </c>
      <c r="BK1105" s="65">
        <f t="shared" ref="BK1105:BL1105" si="4369">BK1104</f>
        <v>0</v>
      </c>
      <c r="BL1105" s="65">
        <f t="shared" si="4369"/>
        <v>0</v>
      </c>
      <c r="BM1105" s="6">
        <f t="shared" si="4356"/>
        <v>100</v>
      </c>
      <c r="BN1105" s="8">
        <f t="shared" si="4357"/>
        <v>0.50146991180529166</v>
      </c>
      <c r="BO1105" s="12">
        <f t="shared" si="4348"/>
        <v>7.0814540301077411</v>
      </c>
      <c r="BP1105" s="50">
        <f>(1-'#Constant'!$A$3)/($J1105*'#Constant'!$B$3/'#Constant'!$C$3^($D1105-1)+1)+'#Constant'!$A$3</f>
        <v>0.99706879361914269</v>
      </c>
      <c r="BQ1105" s="4">
        <f t="shared" si="4358"/>
        <v>0.50146991180529166</v>
      </c>
      <c r="BR1105" s="50">
        <f>(1-'#Constant'!$A$3)/($K1105*'#Constant'!$B$3/'#Constant'!$C$3^($D1105-1)+1)+'#Constant'!$A$3</f>
        <v>0.99706879361914269</v>
      </c>
      <c r="BS1105" s="4">
        <f t="shared" si="4359"/>
        <v>0.50146991180529166</v>
      </c>
      <c r="BT1105"/>
    </row>
    <row r="1106" spans="1:72" x14ac:dyDescent="0.3">
      <c r="A1106">
        <v>31000</v>
      </c>
      <c r="B1106" s="18" t="e">
        <f>VLOOKUP(CONCATENATE("CREATURE_NAME_",A1106),[1]Localization_Hero!$A:$E,2,FALSE)</f>
        <v>#N/A</v>
      </c>
      <c r="C1106" t="s">
        <v>172</v>
      </c>
      <c r="D1106">
        <v>1</v>
      </c>
      <c r="E1106">
        <v>1</v>
      </c>
      <c r="F1106" s="18">
        <v>1</v>
      </c>
      <c r="G1106" s="10">
        <v>100</v>
      </c>
      <c r="H1106" s="10">
        <v>100</v>
      </c>
      <c r="I1106" s="10">
        <v>2500</v>
      </c>
      <c r="J1106" s="10">
        <v>28</v>
      </c>
      <c r="K1106" s="10">
        <v>17</v>
      </c>
      <c r="L1106" s="2"/>
      <c r="M1106" s="10">
        <v>0</v>
      </c>
      <c r="N1106" s="10">
        <v>0</v>
      </c>
      <c r="O1106" s="10">
        <v>0</v>
      </c>
      <c r="P1106" s="10">
        <v>0</v>
      </c>
      <c r="Q1106" s="10">
        <v>0</v>
      </c>
      <c r="R1106" s="10">
        <v>0</v>
      </c>
      <c r="S1106" s="10">
        <v>0</v>
      </c>
      <c r="T1106" s="10">
        <v>500</v>
      </c>
      <c r="U1106" s="10">
        <v>0</v>
      </c>
      <c r="V1106" s="10">
        <v>400</v>
      </c>
      <c r="W1106" s="2"/>
      <c r="X1106" s="10">
        <v>0</v>
      </c>
      <c r="Y1106" s="10">
        <v>0</v>
      </c>
      <c r="Z1106" s="10">
        <v>0</v>
      </c>
      <c r="AA1106" s="10">
        <v>0</v>
      </c>
      <c r="AB1106" s="10">
        <v>0</v>
      </c>
      <c r="AC1106" s="10">
        <v>0</v>
      </c>
      <c r="AD1106" s="10">
        <v>0</v>
      </c>
      <c r="AE1106" s="10">
        <v>500</v>
      </c>
      <c r="AF1106" s="10">
        <v>0</v>
      </c>
      <c r="AG1106" s="10">
        <v>0</v>
      </c>
      <c r="AH1106" s="10">
        <v>0</v>
      </c>
      <c r="AI1106" s="10">
        <v>0</v>
      </c>
      <c r="AJ1106" s="3"/>
      <c r="AK1106" s="10">
        <v>0</v>
      </c>
      <c r="AL1106" s="10">
        <v>0</v>
      </c>
      <c r="AM1106" s="3"/>
      <c r="AN1106" s="10">
        <v>0</v>
      </c>
      <c r="AO1106" s="10">
        <v>0</v>
      </c>
      <c r="AP1106" s="10">
        <v>0</v>
      </c>
      <c r="AQ1106" s="10">
        <v>0</v>
      </c>
      <c r="AR1106" s="10">
        <v>0</v>
      </c>
      <c r="AS1106" s="10">
        <v>0</v>
      </c>
      <c r="AT1106" s="10">
        <v>0</v>
      </c>
      <c r="AU1106" s="10">
        <v>0</v>
      </c>
      <c r="AV1106" s="10">
        <v>0</v>
      </c>
      <c r="AW1106" s="10">
        <v>0</v>
      </c>
      <c r="AX1106" s="10">
        <v>0</v>
      </c>
      <c r="AY1106" s="3"/>
      <c r="AZ1106" s="10">
        <v>6000</v>
      </c>
      <c r="BA1106" s="10">
        <v>6000</v>
      </c>
      <c r="BB1106" s="10">
        <v>0</v>
      </c>
      <c r="BC1106" s="10">
        <v>0</v>
      </c>
      <c r="BD1106" s="10">
        <v>0</v>
      </c>
      <c r="BE1106" s="10">
        <v>250</v>
      </c>
      <c r="BF1106" s="3"/>
      <c r="BG1106" s="10">
        <v>1000</v>
      </c>
      <c r="BH1106" s="10">
        <v>0</v>
      </c>
      <c r="BI1106" s="3"/>
      <c r="BJ1106" s="21">
        <v>1</v>
      </c>
      <c r="BK1106" s="65">
        <v>0</v>
      </c>
      <c r="BL1106" s="65">
        <v>0</v>
      </c>
      <c r="BM1106" s="6">
        <f t="shared" si="4229"/>
        <v>125</v>
      </c>
      <c r="BN1106" s="8">
        <f t="shared" si="4230"/>
        <v>178.3478518497933</v>
      </c>
      <c r="BO1106" s="12">
        <f t="shared" si="4348"/>
        <v>149.31001802030622</v>
      </c>
      <c r="BP1106" s="50">
        <f>(1-'#Constant'!$A$3)/($J1106*'#Constant'!$B$3/'#Constant'!$C$3^($D1106-1)+1)+'#Constant'!$A$3</f>
        <v>0.92405904059040589</v>
      </c>
      <c r="BQ1106" s="4">
        <f t="shared" si="4231"/>
        <v>225.45456965631075</v>
      </c>
      <c r="BR1106" s="50">
        <f>(1-'#Constant'!$A$3)/($K1106*'#Constant'!$B$3/'#Constant'!$C$3^($D1106-1)+1)+'#Constant'!$A$3</f>
        <v>0.95244529019980972</v>
      </c>
      <c r="BS1106" s="4">
        <f t="shared" si="4232"/>
        <v>131.24113404327585</v>
      </c>
      <c r="BT1106">
        <f>BO1106/$BO$4*100</f>
        <v>113.48126585660454</v>
      </c>
    </row>
    <row r="1107" spans="1:72" s="13" customFormat="1" ht="17.25" thickBot="1" x14ac:dyDescent="0.35">
      <c r="B1107" s="20"/>
      <c r="D1107" s="14">
        <v>1</v>
      </c>
      <c r="E1107" s="14">
        <v>1</v>
      </c>
      <c r="F1107" s="19">
        <v>1</v>
      </c>
      <c r="G1107" s="15">
        <f t="shared" ref="G1107:H1107" si="4370">G1106</f>
        <v>100</v>
      </c>
      <c r="H1107" s="15">
        <f t="shared" si="4370"/>
        <v>100</v>
      </c>
      <c r="I1107" s="15">
        <v>2500</v>
      </c>
      <c r="J1107" s="15">
        <v>28</v>
      </c>
      <c r="K1107" s="15">
        <f>K1106</f>
        <v>17</v>
      </c>
      <c r="L1107" s="16"/>
      <c r="M1107" s="15">
        <f t="shared" ref="M1107:O1107" si="4371">M1106</f>
        <v>0</v>
      </c>
      <c r="N1107" s="15">
        <f t="shared" si="4371"/>
        <v>0</v>
      </c>
      <c r="O1107" s="15">
        <f t="shared" si="4371"/>
        <v>0</v>
      </c>
      <c r="P1107" s="15">
        <v>0</v>
      </c>
      <c r="Q1107" s="15">
        <f t="shared" ref="Q1107:V1107" si="4372">Q1106</f>
        <v>0</v>
      </c>
      <c r="R1107" s="15">
        <f t="shared" si="4372"/>
        <v>0</v>
      </c>
      <c r="S1107" s="15">
        <f t="shared" si="4372"/>
        <v>0</v>
      </c>
      <c r="T1107" s="15">
        <f t="shared" si="4372"/>
        <v>500</v>
      </c>
      <c r="U1107" s="15">
        <f t="shared" si="4372"/>
        <v>0</v>
      </c>
      <c r="V1107" s="15">
        <f t="shared" si="4372"/>
        <v>400</v>
      </c>
      <c r="W1107" s="16"/>
      <c r="X1107" s="15">
        <f t="shared" ref="X1107:Z1107" si="4373">X1106</f>
        <v>0</v>
      </c>
      <c r="Y1107" s="15">
        <f t="shared" si="4373"/>
        <v>0</v>
      </c>
      <c r="Z1107" s="15">
        <f t="shared" si="4373"/>
        <v>0</v>
      </c>
      <c r="AA1107" s="15">
        <v>0</v>
      </c>
      <c r="AB1107" s="15">
        <f t="shared" ref="AB1107:AI1107" si="4374">AB1106</f>
        <v>0</v>
      </c>
      <c r="AC1107" s="15">
        <f t="shared" si="4374"/>
        <v>0</v>
      </c>
      <c r="AD1107" s="15">
        <f t="shared" si="4374"/>
        <v>0</v>
      </c>
      <c r="AE1107" s="15">
        <f t="shared" si="4374"/>
        <v>500</v>
      </c>
      <c r="AF1107" s="15">
        <f t="shared" si="4374"/>
        <v>0</v>
      </c>
      <c r="AG1107" s="15">
        <f t="shared" si="4374"/>
        <v>0</v>
      </c>
      <c r="AH1107" s="15">
        <f t="shared" si="4374"/>
        <v>0</v>
      </c>
      <c r="AI1107" s="15">
        <f t="shared" si="4374"/>
        <v>0</v>
      </c>
      <c r="AJ1107" s="17"/>
      <c r="AK1107" s="15">
        <f>AK1106</f>
        <v>0</v>
      </c>
      <c r="AL1107" s="15">
        <f>AL1106</f>
        <v>0</v>
      </c>
      <c r="AM1107" s="17"/>
      <c r="AN1107" s="15">
        <f t="shared" ref="AN1107:AX1107" si="4375">AN1106</f>
        <v>0</v>
      </c>
      <c r="AO1107" s="15">
        <f t="shared" si="4375"/>
        <v>0</v>
      </c>
      <c r="AP1107" s="15">
        <f t="shared" si="4375"/>
        <v>0</v>
      </c>
      <c r="AQ1107" s="15">
        <f t="shared" si="4375"/>
        <v>0</v>
      </c>
      <c r="AR1107" s="15">
        <f t="shared" si="4375"/>
        <v>0</v>
      </c>
      <c r="AS1107" s="15">
        <f t="shared" si="4375"/>
        <v>0</v>
      </c>
      <c r="AT1107" s="15">
        <f t="shared" si="4375"/>
        <v>0</v>
      </c>
      <c r="AU1107" s="15">
        <f t="shared" si="4375"/>
        <v>0</v>
      </c>
      <c r="AV1107" s="15">
        <f t="shared" si="4375"/>
        <v>0</v>
      </c>
      <c r="AW1107" s="15">
        <f t="shared" si="4375"/>
        <v>0</v>
      </c>
      <c r="AX1107" s="15">
        <f t="shared" si="4375"/>
        <v>0</v>
      </c>
      <c r="AY1107" s="17"/>
      <c r="AZ1107" s="15">
        <f t="shared" ref="AZ1107:BA1107" si="4376">AZ1106</f>
        <v>6000</v>
      </c>
      <c r="BA1107" s="15">
        <f t="shared" si="4376"/>
        <v>6000</v>
      </c>
      <c r="BB1107" s="15">
        <v>0</v>
      </c>
      <c r="BC1107" s="15">
        <f t="shared" ref="BC1107:BE1107" si="4377">BC1106</f>
        <v>0</v>
      </c>
      <c r="BD1107" s="15">
        <f t="shared" si="4377"/>
        <v>0</v>
      </c>
      <c r="BE1107" s="15">
        <f t="shared" si="4377"/>
        <v>250</v>
      </c>
      <c r="BF1107" s="17"/>
      <c r="BG1107" s="15">
        <f t="shared" ref="BG1107:BH1107" si="4378">BG1106</f>
        <v>1000</v>
      </c>
      <c r="BH1107" s="15">
        <f t="shared" si="4378"/>
        <v>0</v>
      </c>
      <c r="BI1107" s="17"/>
      <c r="BJ1107" s="22">
        <f>G1107/G1106</f>
        <v>1</v>
      </c>
      <c r="BK1107" s="65">
        <f t="shared" si="4355"/>
        <v>0</v>
      </c>
      <c r="BL1107" s="65">
        <f t="shared" si="4355"/>
        <v>0</v>
      </c>
      <c r="BM1107" s="6">
        <f t="shared" si="4229"/>
        <v>125</v>
      </c>
      <c r="BN1107" s="8">
        <f t="shared" si="4230"/>
        <v>178.3478518497933</v>
      </c>
      <c r="BO1107" s="12">
        <f t="shared" si="4348"/>
        <v>149.31001802030622</v>
      </c>
      <c r="BP1107" s="50">
        <f>(1-'#Constant'!$A$3)/($J1107*'#Constant'!$B$3/'#Constant'!$C$3^($D1107-1)+1)+'#Constant'!$A$3</f>
        <v>0.92405904059040589</v>
      </c>
      <c r="BQ1107" s="4">
        <f t="shared" si="4231"/>
        <v>225.45456965631075</v>
      </c>
      <c r="BR1107" s="50">
        <f>(1-'#Constant'!$A$3)/($K1107*'#Constant'!$B$3/'#Constant'!$C$3^($D1107-1)+1)+'#Constant'!$A$3</f>
        <v>0.95244529019980972</v>
      </c>
      <c r="BS1107" s="4">
        <f t="shared" si="4232"/>
        <v>131.24113404327585</v>
      </c>
      <c r="BT1107"/>
    </row>
    <row r="1108" spans="1:72" x14ac:dyDescent="0.3">
      <c r="A1108">
        <v>31001</v>
      </c>
      <c r="B1108" s="18" t="str">
        <f>VLOOKUP(CONCATENATE("CREATURE_NAME_",A1108),[1]Localization_Hero!$A:$E,2,FALSE)</f>
        <v>서리거인 격투가</v>
      </c>
      <c r="C1108" t="s">
        <v>80</v>
      </c>
      <c r="D1108">
        <v>1</v>
      </c>
      <c r="E1108">
        <v>1</v>
      </c>
      <c r="F1108" s="18">
        <v>1</v>
      </c>
      <c r="G1108" s="10">
        <v>100</v>
      </c>
      <c r="H1108" s="10">
        <v>100</v>
      </c>
      <c r="I1108" s="10">
        <v>2500</v>
      </c>
      <c r="J1108" s="10">
        <v>19</v>
      </c>
      <c r="K1108" s="10">
        <v>13</v>
      </c>
      <c r="L1108" s="2"/>
      <c r="M1108" s="10">
        <v>100</v>
      </c>
      <c r="N1108" s="10">
        <v>0</v>
      </c>
      <c r="O1108" s="10">
        <v>0</v>
      </c>
      <c r="P1108" s="10">
        <v>100</v>
      </c>
      <c r="Q1108" s="10">
        <v>0</v>
      </c>
      <c r="R1108" s="10">
        <v>0</v>
      </c>
      <c r="S1108" s="10">
        <v>0</v>
      </c>
      <c r="T1108" s="10">
        <v>150</v>
      </c>
      <c r="U1108" s="10">
        <v>0</v>
      </c>
      <c r="V1108" s="10">
        <v>200</v>
      </c>
      <c r="W1108" s="2"/>
      <c r="X1108" s="10">
        <v>100</v>
      </c>
      <c r="Y1108" s="10">
        <v>0</v>
      </c>
      <c r="Z1108" s="10">
        <v>0</v>
      </c>
      <c r="AA1108" s="10">
        <v>100</v>
      </c>
      <c r="AB1108" s="10">
        <v>0</v>
      </c>
      <c r="AC1108" s="10">
        <v>0</v>
      </c>
      <c r="AD1108" s="10">
        <v>0</v>
      </c>
      <c r="AE1108" s="10">
        <v>150</v>
      </c>
      <c r="AF1108" s="10">
        <v>0</v>
      </c>
      <c r="AG1108" s="10">
        <v>100</v>
      </c>
      <c r="AH1108" s="10">
        <v>0</v>
      </c>
      <c r="AI1108" s="10">
        <v>0</v>
      </c>
      <c r="AJ1108" s="3"/>
      <c r="AK1108" s="10">
        <v>0</v>
      </c>
      <c r="AL1108" s="10">
        <v>0</v>
      </c>
      <c r="AM1108" s="3"/>
      <c r="AN1108" s="10">
        <v>0</v>
      </c>
      <c r="AO1108" s="10">
        <v>0</v>
      </c>
      <c r="AP1108" s="10">
        <v>0</v>
      </c>
      <c r="AQ1108" s="10">
        <v>0</v>
      </c>
      <c r="AR1108" s="10">
        <v>0</v>
      </c>
      <c r="AS1108" s="10">
        <v>0</v>
      </c>
      <c r="AT1108" s="10">
        <v>0</v>
      </c>
      <c r="AU1108" s="10">
        <v>0</v>
      </c>
      <c r="AV1108" s="10">
        <v>0</v>
      </c>
      <c r="AW1108" s="10">
        <v>0</v>
      </c>
      <c r="AX1108" s="10">
        <v>0</v>
      </c>
      <c r="AY1108" s="3"/>
      <c r="AZ1108" s="10">
        <v>6000</v>
      </c>
      <c r="BA1108" s="10">
        <v>6000</v>
      </c>
      <c r="BB1108" s="10">
        <v>0</v>
      </c>
      <c r="BC1108" s="10">
        <v>0</v>
      </c>
      <c r="BD1108" s="10">
        <v>0</v>
      </c>
      <c r="BE1108" s="10">
        <v>250</v>
      </c>
      <c r="BF1108" s="3"/>
      <c r="BG1108" s="10">
        <v>1000</v>
      </c>
      <c r="BH1108" s="10">
        <v>5000</v>
      </c>
      <c r="BI1108" s="3"/>
      <c r="BJ1108" s="21">
        <v>1</v>
      </c>
      <c r="BK1108" s="65">
        <v>0</v>
      </c>
      <c r="BL1108" s="65">
        <v>0</v>
      </c>
      <c r="BM1108" s="6">
        <f t="shared" si="4229"/>
        <v>118.25000000000001</v>
      </c>
      <c r="BN1108" s="8">
        <f t="shared" si="4230"/>
        <v>171.7562617871944</v>
      </c>
      <c r="BO1108" s="12">
        <f t="shared" si="4348"/>
        <v>142.51378163649909</v>
      </c>
      <c r="BP1108" s="50">
        <f>(1-'#Constant'!$A$3)/($J1108*'#Constant'!$B$3/'#Constant'!$C$3^($D1108-1)+1)+'#Constant'!$A$3</f>
        <v>0.94715231788079479</v>
      </c>
      <c r="BQ1108" s="4">
        <f t="shared" si="4231"/>
        <v>183.29798474183872</v>
      </c>
      <c r="BR1108" s="50">
        <f>(1-'#Constant'!$A$3)/($K1108*'#Constant'!$B$3/'#Constant'!$C$3^($D1108-1)+1)+'#Constant'!$A$3</f>
        <v>0.96321462945139569</v>
      </c>
      <c r="BS1108" s="4">
        <f t="shared" si="4232"/>
        <v>160.21453883255009</v>
      </c>
      <c r="BT1108">
        <f>BO1108/$BO$4*100</f>
        <v>108.31586893199727</v>
      </c>
    </row>
    <row r="1109" spans="1:72" s="13" customFormat="1" ht="17.25" thickBot="1" x14ac:dyDescent="0.35">
      <c r="B1109" s="20"/>
      <c r="D1109" s="14">
        <v>1</v>
      </c>
      <c r="E1109" s="14">
        <v>1</v>
      </c>
      <c r="F1109" s="19">
        <v>1</v>
      </c>
      <c r="G1109" s="15">
        <f t="shared" ref="G1109:H1109" si="4379">G1108</f>
        <v>100</v>
      </c>
      <c r="H1109" s="15">
        <f t="shared" si="4379"/>
        <v>100</v>
      </c>
      <c r="I1109" s="15">
        <v>2500</v>
      </c>
      <c r="J1109" s="15">
        <v>19</v>
      </c>
      <c r="K1109" s="15">
        <v>13</v>
      </c>
      <c r="L1109" s="16"/>
      <c r="M1109" s="15">
        <f t="shared" ref="M1109:O1109" si="4380">M1108</f>
        <v>100</v>
      </c>
      <c r="N1109" s="15">
        <f t="shared" si="4380"/>
        <v>0</v>
      </c>
      <c r="O1109" s="15">
        <f t="shared" si="4380"/>
        <v>0</v>
      </c>
      <c r="P1109" s="15">
        <v>100</v>
      </c>
      <c r="Q1109" s="15">
        <f t="shared" ref="Q1109:V1109" si="4381">Q1108</f>
        <v>0</v>
      </c>
      <c r="R1109" s="15">
        <f t="shared" si="4381"/>
        <v>0</v>
      </c>
      <c r="S1109" s="15">
        <f t="shared" si="4381"/>
        <v>0</v>
      </c>
      <c r="T1109" s="15">
        <f t="shared" si="4381"/>
        <v>150</v>
      </c>
      <c r="U1109" s="15">
        <f t="shared" si="4381"/>
        <v>0</v>
      </c>
      <c r="V1109" s="15">
        <f t="shared" si="4381"/>
        <v>200</v>
      </c>
      <c r="W1109" s="16"/>
      <c r="X1109" s="15">
        <f t="shared" ref="X1109:Z1109" si="4382">X1108</f>
        <v>100</v>
      </c>
      <c r="Y1109" s="15">
        <f t="shared" si="4382"/>
        <v>0</v>
      </c>
      <c r="Z1109" s="15">
        <f t="shared" si="4382"/>
        <v>0</v>
      </c>
      <c r="AA1109" s="15">
        <v>100</v>
      </c>
      <c r="AB1109" s="15">
        <f t="shared" ref="AB1109:AI1109" si="4383">AB1108</f>
        <v>0</v>
      </c>
      <c r="AC1109" s="15">
        <f t="shared" si="4383"/>
        <v>0</v>
      </c>
      <c r="AD1109" s="15">
        <f t="shared" si="4383"/>
        <v>0</v>
      </c>
      <c r="AE1109" s="15">
        <f t="shared" si="4383"/>
        <v>150</v>
      </c>
      <c r="AF1109" s="15">
        <f t="shared" si="4383"/>
        <v>0</v>
      </c>
      <c r="AG1109" s="15">
        <f t="shared" si="4383"/>
        <v>100</v>
      </c>
      <c r="AH1109" s="15">
        <f t="shared" si="4383"/>
        <v>0</v>
      </c>
      <c r="AI1109" s="15">
        <f t="shared" si="4383"/>
        <v>0</v>
      </c>
      <c r="AJ1109" s="17"/>
      <c r="AK1109" s="15">
        <f>AK1108</f>
        <v>0</v>
      </c>
      <c r="AL1109" s="15">
        <f>AL1108</f>
        <v>0</v>
      </c>
      <c r="AM1109" s="17"/>
      <c r="AN1109" s="15">
        <f t="shared" ref="AN1109:AX1109" si="4384">AN1108</f>
        <v>0</v>
      </c>
      <c r="AO1109" s="15">
        <f t="shared" si="4384"/>
        <v>0</v>
      </c>
      <c r="AP1109" s="15">
        <f t="shared" si="4384"/>
        <v>0</v>
      </c>
      <c r="AQ1109" s="15">
        <f t="shared" si="4384"/>
        <v>0</v>
      </c>
      <c r="AR1109" s="15">
        <f t="shared" si="4384"/>
        <v>0</v>
      </c>
      <c r="AS1109" s="15">
        <f t="shared" si="4384"/>
        <v>0</v>
      </c>
      <c r="AT1109" s="15">
        <f t="shared" si="4384"/>
        <v>0</v>
      </c>
      <c r="AU1109" s="15">
        <f t="shared" si="4384"/>
        <v>0</v>
      </c>
      <c r="AV1109" s="15">
        <f t="shared" si="4384"/>
        <v>0</v>
      </c>
      <c r="AW1109" s="15">
        <f t="shared" si="4384"/>
        <v>0</v>
      </c>
      <c r="AX1109" s="15">
        <f t="shared" si="4384"/>
        <v>0</v>
      </c>
      <c r="AY1109" s="17"/>
      <c r="AZ1109" s="15">
        <f t="shared" ref="AZ1109:BE1109" si="4385">AZ1108</f>
        <v>6000</v>
      </c>
      <c r="BA1109" s="15">
        <f t="shared" si="4385"/>
        <v>6000</v>
      </c>
      <c r="BB1109" s="15">
        <v>0</v>
      </c>
      <c r="BC1109" s="15">
        <f t="shared" si="4385"/>
        <v>0</v>
      </c>
      <c r="BD1109" s="15">
        <f t="shared" si="4385"/>
        <v>0</v>
      </c>
      <c r="BE1109" s="15">
        <f t="shared" si="4385"/>
        <v>250</v>
      </c>
      <c r="BF1109" s="17"/>
      <c r="BG1109" s="15">
        <f t="shared" ref="BG1109" si="4386">BG1108</f>
        <v>1000</v>
      </c>
      <c r="BH1109" s="15">
        <f>BH1108</f>
        <v>5000</v>
      </c>
      <c r="BI1109" s="17"/>
      <c r="BJ1109" s="22">
        <f>G1109/G1108</f>
        <v>1</v>
      </c>
      <c r="BK1109" s="65">
        <f>BK1108</f>
        <v>0</v>
      </c>
      <c r="BL1109" s="65">
        <f>BL1108</f>
        <v>0</v>
      </c>
      <c r="BM1109" s="6">
        <f t="shared" si="4229"/>
        <v>118.25000000000001</v>
      </c>
      <c r="BN1109" s="8">
        <f t="shared" si="4230"/>
        <v>171.7562617871944</v>
      </c>
      <c r="BO1109" s="12">
        <f t="shared" si="4348"/>
        <v>142.51378163649909</v>
      </c>
      <c r="BP1109" s="50">
        <f>(1-'#Constant'!$A$3)/($J1109*'#Constant'!$B$3/'#Constant'!$C$3^($D1109-1)+1)+'#Constant'!$A$3</f>
        <v>0.94715231788079479</v>
      </c>
      <c r="BQ1109" s="4">
        <f t="shared" si="4231"/>
        <v>183.29798474183872</v>
      </c>
      <c r="BR1109" s="50">
        <f>(1-'#Constant'!$A$3)/($K1109*'#Constant'!$B$3/'#Constant'!$C$3^($D1109-1)+1)+'#Constant'!$A$3</f>
        <v>0.96321462945139569</v>
      </c>
      <c r="BS1109" s="4">
        <f t="shared" si="4232"/>
        <v>160.21453883255009</v>
      </c>
      <c r="BT1109"/>
    </row>
    <row r="1110" spans="1:72" x14ac:dyDescent="0.3">
      <c r="A1110">
        <v>31002</v>
      </c>
      <c r="B1110" s="18" t="str">
        <f>VLOOKUP(CONCATENATE("CREATURE_NAME_",A1110),[1]Localization_Hero!$A:$E,2,FALSE)</f>
        <v>서리거인 사냥꾼</v>
      </c>
      <c r="C1110" t="s">
        <v>82</v>
      </c>
      <c r="D1110">
        <v>1</v>
      </c>
      <c r="E1110">
        <v>1</v>
      </c>
      <c r="F1110" s="18">
        <v>1</v>
      </c>
      <c r="G1110" s="10">
        <v>100</v>
      </c>
      <c r="H1110" s="10">
        <v>100</v>
      </c>
      <c r="I1110" s="10">
        <v>2500</v>
      </c>
      <c r="J1110" s="10">
        <v>19</v>
      </c>
      <c r="K1110" s="10">
        <v>13</v>
      </c>
      <c r="L1110" s="2"/>
      <c r="M1110" s="10">
        <v>100</v>
      </c>
      <c r="N1110" s="10">
        <v>0</v>
      </c>
      <c r="O1110" s="10">
        <v>0</v>
      </c>
      <c r="P1110" s="10">
        <v>100</v>
      </c>
      <c r="Q1110" s="10">
        <v>0</v>
      </c>
      <c r="R1110" s="10">
        <v>0</v>
      </c>
      <c r="S1110" s="10">
        <v>0</v>
      </c>
      <c r="T1110" s="10">
        <v>150</v>
      </c>
      <c r="U1110" s="10">
        <v>0</v>
      </c>
      <c r="V1110" s="10">
        <v>200</v>
      </c>
      <c r="W1110" s="2"/>
      <c r="X1110" s="10">
        <v>100</v>
      </c>
      <c r="Y1110" s="10">
        <v>0</v>
      </c>
      <c r="Z1110" s="10">
        <v>0</v>
      </c>
      <c r="AA1110" s="10">
        <v>100</v>
      </c>
      <c r="AB1110" s="10">
        <v>0</v>
      </c>
      <c r="AC1110" s="10">
        <v>0</v>
      </c>
      <c r="AD1110" s="10">
        <v>0</v>
      </c>
      <c r="AE1110" s="10">
        <v>150</v>
      </c>
      <c r="AF1110" s="10">
        <v>0</v>
      </c>
      <c r="AG1110" s="10">
        <v>100</v>
      </c>
      <c r="AH1110" s="10">
        <v>0</v>
      </c>
      <c r="AI1110" s="10">
        <v>0</v>
      </c>
      <c r="AJ1110" s="3"/>
      <c r="AK1110" s="10">
        <v>0</v>
      </c>
      <c r="AL1110" s="10">
        <v>0</v>
      </c>
      <c r="AM1110" s="3"/>
      <c r="AN1110" s="10">
        <v>0</v>
      </c>
      <c r="AO1110" s="10">
        <v>0</v>
      </c>
      <c r="AP1110" s="10">
        <v>0</v>
      </c>
      <c r="AQ1110" s="10">
        <v>0</v>
      </c>
      <c r="AR1110" s="10">
        <v>0</v>
      </c>
      <c r="AS1110" s="10">
        <v>0</v>
      </c>
      <c r="AT1110" s="10">
        <v>0</v>
      </c>
      <c r="AU1110" s="10">
        <v>0</v>
      </c>
      <c r="AV1110" s="10">
        <v>0</v>
      </c>
      <c r="AW1110" s="10">
        <v>0</v>
      </c>
      <c r="AX1110" s="10">
        <v>0</v>
      </c>
      <c r="AY1110" s="3"/>
      <c r="AZ1110" s="10">
        <v>6000</v>
      </c>
      <c r="BA1110" s="10">
        <v>6000</v>
      </c>
      <c r="BB1110" s="10">
        <v>0</v>
      </c>
      <c r="BC1110" s="10">
        <v>0</v>
      </c>
      <c r="BD1110" s="10">
        <v>0</v>
      </c>
      <c r="BE1110" s="10">
        <v>250</v>
      </c>
      <c r="BF1110" s="3"/>
      <c r="BG1110" s="10">
        <v>1000</v>
      </c>
      <c r="BH1110" s="10">
        <v>5000</v>
      </c>
      <c r="BI1110" s="3"/>
      <c r="BJ1110" s="21">
        <v>1</v>
      </c>
      <c r="BK1110" s="65">
        <v>0</v>
      </c>
      <c r="BL1110" s="65">
        <v>0</v>
      </c>
      <c r="BM1110" s="6">
        <f t="shared" si="4229"/>
        <v>118.25000000000001</v>
      </c>
      <c r="BN1110" s="8">
        <f t="shared" si="4230"/>
        <v>171.7562617871944</v>
      </c>
      <c r="BO1110" s="12">
        <f t="shared" si="4348"/>
        <v>142.51378163649909</v>
      </c>
      <c r="BP1110" s="50">
        <f>(1-'#Constant'!$A$3)/($J1110*'#Constant'!$B$3/'#Constant'!$C$3^($D1110-1)+1)+'#Constant'!$A$3</f>
        <v>0.94715231788079479</v>
      </c>
      <c r="BQ1110" s="4">
        <f t="shared" si="4231"/>
        <v>183.29798474183872</v>
      </c>
      <c r="BR1110" s="50">
        <f>(1-'#Constant'!$A$3)/($K1110*'#Constant'!$B$3/'#Constant'!$C$3^($D1110-1)+1)+'#Constant'!$A$3</f>
        <v>0.96321462945139569</v>
      </c>
      <c r="BS1110" s="4">
        <f t="shared" si="4232"/>
        <v>160.21453883255009</v>
      </c>
      <c r="BT1110">
        <f>BO1110/$BO$4*100</f>
        <v>108.31586893199727</v>
      </c>
    </row>
    <row r="1111" spans="1:72" s="13" customFormat="1" ht="17.25" thickBot="1" x14ac:dyDescent="0.35">
      <c r="B1111" s="20"/>
      <c r="D1111" s="14">
        <v>1</v>
      </c>
      <c r="E1111" s="14">
        <v>1</v>
      </c>
      <c r="F1111" s="19">
        <v>1</v>
      </c>
      <c r="G1111" s="15">
        <f t="shared" ref="G1111:H1111" si="4387">G1110</f>
        <v>100</v>
      </c>
      <c r="H1111" s="15">
        <f t="shared" si="4387"/>
        <v>100</v>
      </c>
      <c r="I1111" s="15">
        <v>2500</v>
      </c>
      <c r="J1111" s="15">
        <v>19</v>
      </c>
      <c r="K1111" s="15">
        <v>13</v>
      </c>
      <c r="L1111" s="16"/>
      <c r="M1111" s="15">
        <f t="shared" ref="M1111:O1111" si="4388">M1110</f>
        <v>100</v>
      </c>
      <c r="N1111" s="15">
        <f t="shared" si="4388"/>
        <v>0</v>
      </c>
      <c r="O1111" s="15">
        <f t="shared" si="4388"/>
        <v>0</v>
      </c>
      <c r="P1111" s="15">
        <v>100</v>
      </c>
      <c r="Q1111" s="15">
        <f t="shared" ref="Q1111:V1111" si="4389">Q1110</f>
        <v>0</v>
      </c>
      <c r="R1111" s="15">
        <f t="shared" si="4389"/>
        <v>0</v>
      </c>
      <c r="S1111" s="15">
        <f t="shared" si="4389"/>
        <v>0</v>
      </c>
      <c r="T1111" s="15">
        <f t="shared" si="4389"/>
        <v>150</v>
      </c>
      <c r="U1111" s="15">
        <f t="shared" si="4389"/>
        <v>0</v>
      </c>
      <c r="V1111" s="15">
        <f t="shared" si="4389"/>
        <v>200</v>
      </c>
      <c r="W1111" s="16"/>
      <c r="X1111" s="15">
        <f t="shared" ref="X1111:Z1111" si="4390">X1110</f>
        <v>100</v>
      </c>
      <c r="Y1111" s="15">
        <f t="shared" si="4390"/>
        <v>0</v>
      </c>
      <c r="Z1111" s="15">
        <f t="shared" si="4390"/>
        <v>0</v>
      </c>
      <c r="AA1111" s="15">
        <v>100</v>
      </c>
      <c r="AB1111" s="15">
        <f t="shared" ref="AB1111:AI1111" si="4391">AB1110</f>
        <v>0</v>
      </c>
      <c r="AC1111" s="15">
        <f t="shared" si="4391"/>
        <v>0</v>
      </c>
      <c r="AD1111" s="15">
        <f t="shared" si="4391"/>
        <v>0</v>
      </c>
      <c r="AE1111" s="15">
        <f t="shared" si="4391"/>
        <v>150</v>
      </c>
      <c r="AF1111" s="15">
        <f t="shared" si="4391"/>
        <v>0</v>
      </c>
      <c r="AG1111" s="15">
        <f t="shared" si="4391"/>
        <v>100</v>
      </c>
      <c r="AH1111" s="15">
        <f t="shared" si="4391"/>
        <v>0</v>
      </c>
      <c r="AI1111" s="15">
        <f t="shared" si="4391"/>
        <v>0</v>
      </c>
      <c r="AJ1111" s="17"/>
      <c r="AK1111" s="15">
        <f>AK1110</f>
        <v>0</v>
      </c>
      <c r="AL1111" s="15">
        <f>AL1110</f>
        <v>0</v>
      </c>
      <c r="AM1111" s="17"/>
      <c r="AN1111" s="15">
        <f t="shared" ref="AN1111:AX1111" si="4392">AN1110</f>
        <v>0</v>
      </c>
      <c r="AO1111" s="15">
        <f t="shared" si="4392"/>
        <v>0</v>
      </c>
      <c r="AP1111" s="15">
        <f t="shared" si="4392"/>
        <v>0</v>
      </c>
      <c r="AQ1111" s="15">
        <f t="shared" si="4392"/>
        <v>0</v>
      </c>
      <c r="AR1111" s="15">
        <f t="shared" si="4392"/>
        <v>0</v>
      </c>
      <c r="AS1111" s="15">
        <f t="shared" si="4392"/>
        <v>0</v>
      </c>
      <c r="AT1111" s="15">
        <f t="shared" si="4392"/>
        <v>0</v>
      </c>
      <c r="AU1111" s="15">
        <f t="shared" si="4392"/>
        <v>0</v>
      </c>
      <c r="AV1111" s="15">
        <f t="shared" si="4392"/>
        <v>0</v>
      </c>
      <c r="AW1111" s="15">
        <f t="shared" si="4392"/>
        <v>0</v>
      </c>
      <c r="AX1111" s="15">
        <f t="shared" si="4392"/>
        <v>0</v>
      </c>
      <c r="AY1111" s="17"/>
      <c r="AZ1111" s="15">
        <f t="shared" ref="AZ1111:BE1111" si="4393">AZ1110</f>
        <v>6000</v>
      </c>
      <c r="BA1111" s="15">
        <f t="shared" si="4393"/>
        <v>6000</v>
      </c>
      <c r="BB1111" s="15">
        <v>0</v>
      </c>
      <c r="BC1111" s="15">
        <f t="shared" si="4393"/>
        <v>0</v>
      </c>
      <c r="BD1111" s="15">
        <f t="shared" si="4393"/>
        <v>0</v>
      </c>
      <c r="BE1111" s="15">
        <f t="shared" si="4393"/>
        <v>250</v>
      </c>
      <c r="BF1111" s="17"/>
      <c r="BG1111" s="15">
        <f t="shared" ref="BG1111:BH1111" si="4394">BG1110</f>
        <v>1000</v>
      </c>
      <c r="BH1111" s="15">
        <f t="shared" si="4394"/>
        <v>5000</v>
      </c>
      <c r="BI1111" s="17"/>
      <c r="BJ1111" s="22">
        <f>G1111/G1110</f>
        <v>1</v>
      </c>
      <c r="BK1111" s="65">
        <f t="shared" ref="BK1111:BL1111" si="4395">BK1110</f>
        <v>0</v>
      </c>
      <c r="BL1111" s="65">
        <f t="shared" si="4395"/>
        <v>0</v>
      </c>
      <c r="BM1111" s="6">
        <f t="shared" si="4229"/>
        <v>118.25000000000001</v>
      </c>
      <c r="BN1111" s="8">
        <f t="shared" si="4230"/>
        <v>171.7562617871944</v>
      </c>
      <c r="BO1111" s="12">
        <f t="shared" si="4348"/>
        <v>142.51378163649909</v>
      </c>
      <c r="BP1111" s="50">
        <f>(1-'#Constant'!$A$3)/($J1111*'#Constant'!$B$3/'#Constant'!$C$3^($D1111-1)+1)+'#Constant'!$A$3</f>
        <v>0.94715231788079479</v>
      </c>
      <c r="BQ1111" s="4">
        <f t="shared" si="4231"/>
        <v>183.29798474183872</v>
      </c>
      <c r="BR1111" s="50">
        <f>(1-'#Constant'!$A$3)/($K1111*'#Constant'!$B$3/'#Constant'!$C$3^($D1111-1)+1)+'#Constant'!$A$3</f>
        <v>0.96321462945139569</v>
      </c>
      <c r="BS1111" s="4">
        <f t="shared" si="4232"/>
        <v>160.21453883255009</v>
      </c>
      <c r="BT1111"/>
    </row>
    <row r="1112" spans="1:72" x14ac:dyDescent="0.3">
      <c r="A1112">
        <v>31003</v>
      </c>
      <c r="B1112" s="18" t="str">
        <f>VLOOKUP(CONCATENATE("CREATURE_NAME_",A1112),[1]Localization_Hero!$A:$E,2,FALSE)</f>
        <v>서리거인 마법사</v>
      </c>
      <c r="C1112" t="s">
        <v>79</v>
      </c>
      <c r="D1112">
        <v>1</v>
      </c>
      <c r="E1112">
        <v>1</v>
      </c>
      <c r="F1112" s="18">
        <v>1</v>
      </c>
      <c r="G1112" s="10">
        <v>100</v>
      </c>
      <c r="H1112" s="10">
        <v>100</v>
      </c>
      <c r="I1112" s="10">
        <v>2500</v>
      </c>
      <c r="J1112" s="10">
        <v>28</v>
      </c>
      <c r="K1112" s="10">
        <v>17</v>
      </c>
      <c r="L1112" s="2"/>
      <c r="M1112" s="10">
        <v>0</v>
      </c>
      <c r="N1112" s="10">
        <v>0</v>
      </c>
      <c r="O1112" s="10">
        <v>0</v>
      </c>
      <c r="P1112" s="10">
        <v>0</v>
      </c>
      <c r="Q1112" s="10">
        <v>0</v>
      </c>
      <c r="R1112" s="10">
        <v>0</v>
      </c>
      <c r="S1112" s="10">
        <v>0</v>
      </c>
      <c r="T1112" s="10">
        <v>500</v>
      </c>
      <c r="U1112" s="10">
        <v>0</v>
      </c>
      <c r="V1112" s="10">
        <v>400</v>
      </c>
      <c r="W1112" s="2"/>
      <c r="X1112" s="10">
        <v>0</v>
      </c>
      <c r="Y1112" s="10">
        <v>0</v>
      </c>
      <c r="Z1112" s="10">
        <v>0</v>
      </c>
      <c r="AA1112" s="10">
        <v>0</v>
      </c>
      <c r="AB1112" s="10">
        <v>0</v>
      </c>
      <c r="AC1112" s="10">
        <v>0</v>
      </c>
      <c r="AD1112" s="10">
        <v>0</v>
      </c>
      <c r="AE1112" s="10">
        <v>500</v>
      </c>
      <c r="AF1112" s="10">
        <v>0</v>
      </c>
      <c r="AG1112" s="10">
        <v>0</v>
      </c>
      <c r="AH1112" s="10">
        <v>0</v>
      </c>
      <c r="AI1112" s="10">
        <v>0</v>
      </c>
      <c r="AJ1112" s="3"/>
      <c r="AK1112" s="10">
        <v>0</v>
      </c>
      <c r="AL1112" s="10">
        <v>0</v>
      </c>
      <c r="AM1112" s="3"/>
      <c r="AN1112" s="10">
        <v>0</v>
      </c>
      <c r="AO1112" s="10">
        <v>0</v>
      </c>
      <c r="AP1112" s="10">
        <v>0</v>
      </c>
      <c r="AQ1112" s="10">
        <v>0</v>
      </c>
      <c r="AR1112" s="10">
        <v>0</v>
      </c>
      <c r="AS1112" s="10">
        <v>0</v>
      </c>
      <c r="AT1112" s="10">
        <v>0</v>
      </c>
      <c r="AU1112" s="10">
        <v>0</v>
      </c>
      <c r="AV1112" s="10">
        <v>0</v>
      </c>
      <c r="AW1112" s="10">
        <v>0</v>
      </c>
      <c r="AX1112" s="10">
        <v>0</v>
      </c>
      <c r="AY1112" s="3"/>
      <c r="AZ1112" s="10">
        <v>6000</v>
      </c>
      <c r="BA1112" s="10">
        <v>6000</v>
      </c>
      <c r="BB1112" s="10">
        <v>0</v>
      </c>
      <c r="BC1112" s="10">
        <v>0</v>
      </c>
      <c r="BD1112" s="10">
        <v>0</v>
      </c>
      <c r="BE1112" s="10">
        <v>250</v>
      </c>
      <c r="BF1112" s="3"/>
      <c r="BG1112" s="10">
        <v>1000</v>
      </c>
      <c r="BH1112" s="10">
        <v>5000</v>
      </c>
      <c r="BI1112" s="3"/>
      <c r="BJ1112" s="21">
        <v>1</v>
      </c>
      <c r="BK1112" s="65">
        <v>0</v>
      </c>
      <c r="BL1112" s="65">
        <v>0</v>
      </c>
      <c r="BM1112" s="6">
        <f t="shared" si="4229"/>
        <v>125</v>
      </c>
      <c r="BN1112" s="8">
        <f t="shared" si="4230"/>
        <v>178.3478518497933</v>
      </c>
      <c r="BO1112" s="12">
        <f t="shared" si="4348"/>
        <v>149.31001802030622</v>
      </c>
      <c r="BP1112" s="50">
        <f>(1-'#Constant'!$A$3)/($J1112*'#Constant'!$B$3/'#Constant'!$C$3^($D1112-1)+1)+'#Constant'!$A$3</f>
        <v>0.92405904059040589</v>
      </c>
      <c r="BQ1112" s="4">
        <f t="shared" si="4231"/>
        <v>225.45456965631075</v>
      </c>
      <c r="BR1112" s="50">
        <f>(1-'#Constant'!$A$3)/($K1112*'#Constant'!$B$3/'#Constant'!$C$3^($D1112-1)+1)+'#Constant'!$A$3</f>
        <v>0.95244529019980972</v>
      </c>
      <c r="BS1112" s="4">
        <f t="shared" si="4232"/>
        <v>131.24113404327585</v>
      </c>
      <c r="BT1112">
        <f>BO1112/$BO$4*100</f>
        <v>113.48126585660454</v>
      </c>
    </row>
    <row r="1113" spans="1:72" s="13" customFormat="1" ht="17.25" thickBot="1" x14ac:dyDescent="0.35">
      <c r="B1113" s="20"/>
      <c r="D1113" s="14">
        <v>1</v>
      </c>
      <c r="E1113" s="14">
        <v>1</v>
      </c>
      <c r="F1113" s="19">
        <v>1</v>
      </c>
      <c r="G1113" s="15">
        <f t="shared" ref="G1113:H1113" si="4396">G1112</f>
        <v>100</v>
      </c>
      <c r="H1113" s="15">
        <f t="shared" si="4396"/>
        <v>100</v>
      </c>
      <c r="I1113" s="15">
        <v>2500</v>
      </c>
      <c r="J1113" s="15">
        <v>28</v>
      </c>
      <c r="K1113" s="15">
        <f>K1112</f>
        <v>17</v>
      </c>
      <c r="L1113" s="16"/>
      <c r="M1113" s="15">
        <f t="shared" ref="M1113:O1113" si="4397">M1112</f>
        <v>0</v>
      </c>
      <c r="N1113" s="15">
        <f t="shared" si="4397"/>
        <v>0</v>
      </c>
      <c r="O1113" s="15">
        <f t="shared" si="4397"/>
        <v>0</v>
      </c>
      <c r="P1113" s="15">
        <v>0</v>
      </c>
      <c r="Q1113" s="15">
        <f t="shared" ref="Q1113:V1113" si="4398">Q1112</f>
        <v>0</v>
      </c>
      <c r="R1113" s="15">
        <f t="shared" si="4398"/>
        <v>0</v>
      </c>
      <c r="S1113" s="15">
        <f t="shared" si="4398"/>
        <v>0</v>
      </c>
      <c r="T1113" s="15">
        <f t="shared" si="4398"/>
        <v>500</v>
      </c>
      <c r="U1113" s="15">
        <f t="shared" si="4398"/>
        <v>0</v>
      </c>
      <c r="V1113" s="15">
        <f t="shared" si="4398"/>
        <v>400</v>
      </c>
      <c r="W1113" s="16"/>
      <c r="X1113" s="15">
        <f t="shared" ref="X1113:Z1113" si="4399">X1112</f>
        <v>0</v>
      </c>
      <c r="Y1113" s="15">
        <f t="shared" si="4399"/>
        <v>0</v>
      </c>
      <c r="Z1113" s="15">
        <f t="shared" si="4399"/>
        <v>0</v>
      </c>
      <c r="AA1113" s="15">
        <v>0</v>
      </c>
      <c r="AB1113" s="15">
        <f t="shared" ref="AB1113:AI1113" si="4400">AB1112</f>
        <v>0</v>
      </c>
      <c r="AC1113" s="15">
        <f t="shared" si="4400"/>
        <v>0</v>
      </c>
      <c r="AD1113" s="15">
        <f t="shared" si="4400"/>
        <v>0</v>
      </c>
      <c r="AE1113" s="15">
        <f t="shared" si="4400"/>
        <v>500</v>
      </c>
      <c r="AF1113" s="15">
        <f t="shared" si="4400"/>
        <v>0</v>
      </c>
      <c r="AG1113" s="15">
        <f t="shared" si="4400"/>
        <v>0</v>
      </c>
      <c r="AH1113" s="15">
        <f t="shared" si="4400"/>
        <v>0</v>
      </c>
      <c r="AI1113" s="15">
        <f t="shared" si="4400"/>
        <v>0</v>
      </c>
      <c r="AJ1113" s="17"/>
      <c r="AK1113" s="15">
        <f>AK1112</f>
        <v>0</v>
      </c>
      <c r="AL1113" s="15">
        <f>AL1112</f>
        <v>0</v>
      </c>
      <c r="AM1113" s="17"/>
      <c r="AN1113" s="15">
        <f t="shared" ref="AN1113:AX1113" si="4401">AN1112</f>
        <v>0</v>
      </c>
      <c r="AO1113" s="15">
        <f t="shared" si="4401"/>
        <v>0</v>
      </c>
      <c r="AP1113" s="15">
        <f t="shared" si="4401"/>
        <v>0</v>
      </c>
      <c r="AQ1113" s="15">
        <f t="shared" si="4401"/>
        <v>0</v>
      </c>
      <c r="AR1113" s="15">
        <f t="shared" si="4401"/>
        <v>0</v>
      </c>
      <c r="AS1113" s="15">
        <f t="shared" si="4401"/>
        <v>0</v>
      </c>
      <c r="AT1113" s="15">
        <f t="shared" si="4401"/>
        <v>0</v>
      </c>
      <c r="AU1113" s="15">
        <f t="shared" si="4401"/>
        <v>0</v>
      </c>
      <c r="AV1113" s="15">
        <f t="shared" si="4401"/>
        <v>0</v>
      </c>
      <c r="AW1113" s="15">
        <f t="shared" si="4401"/>
        <v>0</v>
      </c>
      <c r="AX1113" s="15">
        <f t="shared" si="4401"/>
        <v>0</v>
      </c>
      <c r="AY1113" s="17"/>
      <c r="AZ1113" s="15">
        <f t="shared" ref="AZ1113:BE1113" si="4402">AZ1112</f>
        <v>6000</v>
      </c>
      <c r="BA1113" s="15">
        <f t="shared" si="4402"/>
        <v>6000</v>
      </c>
      <c r="BB1113" s="15">
        <v>0</v>
      </c>
      <c r="BC1113" s="15">
        <f t="shared" si="4402"/>
        <v>0</v>
      </c>
      <c r="BD1113" s="15">
        <f t="shared" si="4402"/>
        <v>0</v>
      </c>
      <c r="BE1113" s="15">
        <f t="shared" si="4402"/>
        <v>250</v>
      </c>
      <c r="BF1113" s="17"/>
      <c r="BG1113" s="15">
        <f t="shared" ref="BG1113:BH1113" si="4403">BG1112</f>
        <v>1000</v>
      </c>
      <c r="BH1113" s="15">
        <f t="shared" si="4403"/>
        <v>5000</v>
      </c>
      <c r="BI1113" s="17"/>
      <c r="BJ1113" s="22">
        <f>G1113/G1112</f>
        <v>1</v>
      </c>
      <c r="BK1113" s="65">
        <f t="shared" ref="BK1113:BL1113" si="4404">BK1112</f>
        <v>0</v>
      </c>
      <c r="BL1113" s="65">
        <f t="shared" si="4404"/>
        <v>0</v>
      </c>
      <c r="BM1113" s="6">
        <f t="shared" si="4229"/>
        <v>125</v>
      </c>
      <c r="BN1113" s="8">
        <f t="shared" si="4230"/>
        <v>178.3478518497933</v>
      </c>
      <c r="BO1113" s="12">
        <f t="shared" si="4348"/>
        <v>149.31001802030622</v>
      </c>
      <c r="BP1113" s="50">
        <f>(1-'#Constant'!$A$3)/($J1113*'#Constant'!$B$3/'#Constant'!$C$3^($D1113-1)+1)+'#Constant'!$A$3</f>
        <v>0.92405904059040589</v>
      </c>
      <c r="BQ1113" s="4">
        <f t="shared" si="4231"/>
        <v>225.45456965631075</v>
      </c>
      <c r="BR1113" s="50">
        <f>(1-'#Constant'!$A$3)/($K1113*'#Constant'!$B$3/'#Constant'!$C$3^($D1113-1)+1)+'#Constant'!$A$3</f>
        <v>0.95244529019980972</v>
      </c>
      <c r="BS1113" s="4">
        <f t="shared" si="4232"/>
        <v>131.24113404327585</v>
      </c>
      <c r="BT1113"/>
    </row>
    <row r="1114" spans="1:72" x14ac:dyDescent="0.3">
      <c r="A1114">
        <v>31004</v>
      </c>
      <c r="B1114" s="18" t="str">
        <f>VLOOKUP(CONCATENATE("CREATURE_NAME_",A1114),[1]Localization_Hero!$A:$E,2,FALSE)</f>
        <v>서리거인 전사</v>
      </c>
      <c r="C1114" t="s">
        <v>77</v>
      </c>
      <c r="D1114">
        <v>1</v>
      </c>
      <c r="E1114">
        <v>1</v>
      </c>
      <c r="F1114" s="18">
        <v>1</v>
      </c>
      <c r="G1114" s="10">
        <v>100</v>
      </c>
      <c r="H1114" s="10">
        <v>100</v>
      </c>
      <c r="I1114" s="10">
        <v>2500</v>
      </c>
      <c r="J1114" s="10">
        <v>28</v>
      </c>
      <c r="K1114" s="10">
        <v>28</v>
      </c>
      <c r="L1114" s="2"/>
      <c r="M1114" s="10">
        <v>0</v>
      </c>
      <c r="N1114" s="10">
        <v>0</v>
      </c>
      <c r="O1114" s="10">
        <v>0</v>
      </c>
      <c r="P1114" s="10">
        <v>0</v>
      </c>
      <c r="Q1114" s="10">
        <v>0</v>
      </c>
      <c r="R1114" s="10">
        <v>0</v>
      </c>
      <c r="S1114" s="10">
        <v>0</v>
      </c>
      <c r="T1114" s="10">
        <v>0</v>
      </c>
      <c r="U1114" s="10">
        <v>0</v>
      </c>
      <c r="V1114" s="10">
        <v>400</v>
      </c>
      <c r="W1114" s="2"/>
      <c r="X1114" s="10">
        <v>0</v>
      </c>
      <c r="Y1114" s="10">
        <v>0</v>
      </c>
      <c r="Z1114" s="10">
        <v>0</v>
      </c>
      <c r="AA1114" s="10">
        <v>0</v>
      </c>
      <c r="AB1114" s="10">
        <v>0</v>
      </c>
      <c r="AC1114" s="10">
        <v>0</v>
      </c>
      <c r="AD1114" s="10">
        <v>0</v>
      </c>
      <c r="AE1114" s="10">
        <v>0</v>
      </c>
      <c r="AF1114" s="10">
        <v>0</v>
      </c>
      <c r="AG1114" s="10">
        <v>400</v>
      </c>
      <c r="AH1114" s="10">
        <v>0</v>
      </c>
      <c r="AI1114" s="10">
        <v>0</v>
      </c>
      <c r="AJ1114" s="3"/>
      <c r="AK1114" s="10">
        <v>0</v>
      </c>
      <c r="AL1114" s="10">
        <v>0</v>
      </c>
      <c r="AM1114" s="3"/>
      <c r="AN1114" s="10">
        <v>0</v>
      </c>
      <c r="AO1114" s="10">
        <v>0</v>
      </c>
      <c r="AP1114" s="10">
        <v>0</v>
      </c>
      <c r="AQ1114" s="10">
        <v>0</v>
      </c>
      <c r="AR1114" s="10">
        <v>0</v>
      </c>
      <c r="AS1114" s="10">
        <v>0</v>
      </c>
      <c r="AT1114" s="10">
        <v>0</v>
      </c>
      <c r="AU1114" s="10">
        <v>0</v>
      </c>
      <c r="AV1114" s="10">
        <v>0</v>
      </c>
      <c r="AW1114" s="10">
        <v>0</v>
      </c>
      <c r="AX1114" s="10">
        <v>0</v>
      </c>
      <c r="AY1114" s="3"/>
      <c r="AZ1114" s="10">
        <v>6000</v>
      </c>
      <c r="BA1114" s="10">
        <v>6000</v>
      </c>
      <c r="BB1114" s="10">
        <v>0</v>
      </c>
      <c r="BC1114" s="10">
        <v>0</v>
      </c>
      <c r="BD1114" s="10">
        <v>0</v>
      </c>
      <c r="BE1114" s="10">
        <v>250</v>
      </c>
      <c r="BF1114" s="3"/>
      <c r="BG1114" s="10">
        <v>1000</v>
      </c>
      <c r="BH1114" s="10">
        <v>5000</v>
      </c>
      <c r="BI1114" s="3"/>
      <c r="BJ1114" s="21">
        <v>1</v>
      </c>
      <c r="BK1114" s="65">
        <v>0</v>
      </c>
      <c r="BL1114" s="65">
        <v>0</v>
      </c>
      <c r="BM1114" s="6">
        <f t="shared" si="4229"/>
        <v>100</v>
      </c>
      <c r="BN1114" s="8">
        <f t="shared" si="4230"/>
        <v>225.45456965631075</v>
      </c>
      <c r="BO1114" s="12">
        <f t="shared" ref="BO1114:BO1121" si="4405">SQRT(BM1114*BN1114)</f>
        <v>150.15144676502811</v>
      </c>
      <c r="BP1114" s="50">
        <f>(1-'#Constant'!$A$3)/($J1114*'#Constant'!$B$3/'#Constant'!$C$3^($D1114-1)+1)+'#Constant'!$A$3</f>
        <v>0.92405904059040589</v>
      </c>
      <c r="BQ1114" s="4">
        <f t="shared" si="4231"/>
        <v>225.45456965631075</v>
      </c>
      <c r="BR1114" s="50">
        <f>(1-'#Constant'!$A$3)/($K1114*'#Constant'!$B$3/'#Constant'!$C$3^($D1114-1)+1)+'#Constant'!$A$3</f>
        <v>0.92405904059040589</v>
      </c>
      <c r="BS1114" s="4">
        <f t="shared" si="4232"/>
        <v>225.45456965631075</v>
      </c>
      <c r="BT1114">
        <f>BO1114/$BO$4*100</f>
        <v>114.12078355504984</v>
      </c>
    </row>
    <row r="1115" spans="1:72" s="13" customFormat="1" ht="17.25" thickBot="1" x14ac:dyDescent="0.35">
      <c r="B1115" s="20"/>
      <c r="D1115" s="14">
        <v>1</v>
      </c>
      <c r="E1115" s="14">
        <v>1</v>
      </c>
      <c r="F1115" s="19">
        <v>1</v>
      </c>
      <c r="G1115" s="15">
        <f t="shared" ref="G1115:H1115" si="4406">G1114</f>
        <v>100</v>
      </c>
      <c r="H1115" s="15">
        <f t="shared" si="4406"/>
        <v>100</v>
      </c>
      <c r="I1115" s="15">
        <v>2500</v>
      </c>
      <c r="J1115" s="15">
        <v>28</v>
      </c>
      <c r="K1115" s="15">
        <v>28</v>
      </c>
      <c r="L1115" s="16"/>
      <c r="M1115" s="15">
        <f t="shared" ref="M1115:O1115" si="4407">M1114</f>
        <v>0</v>
      </c>
      <c r="N1115" s="15">
        <f t="shared" si="4407"/>
        <v>0</v>
      </c>
      <c r="O1115" s="15">
        <f t="shared" si="4407"/>
        <v>0</v>
      </c>
      <c r="P1115" s="15">
        <v>0</v>
      </c>
      <c r="Q1115" s="15">
        <f t="shared" ref="Q1115:V1115" si="4408">Q1114</f>
        <v>0</v>
      </c>
      <c r="R1115" s="15">
        <f t="shared" si="4408"/>
        <v>0</v>
      </c>
      <c r="S1115" s="15">
        <f t="shared" si="4408"/>
        <v>0</v>
      </c>
      <c r="T1115" s="15">
        <f t="shared" si="4408"/>
        <v>0</v>
      </c>
      <c r="U1115" s="15">
        <f t="shared" si="4408"/>
        <v>0</v>
      </c>
      <c r="V1115" s="15">
        <f t="shared" si="4408"/>
        <v>400</v>
      </c>
      <c r="W1115" s="16"/>
      <c r="X1115" s="15">
        <f t="shared" ref="X1115:Z1115" si="4409">X1114</f>
        <v>0</v>
      </c>
      <c r="Y1115" s="15">
        <f t="shared" si="4409"/>
        <v>0</v>
      </c>
      <c r="Z1115" s="15">
        <f t="shared" si="4409"/>
        <v>0</v>
      </c>
      <c r="AA1115" s="15">
        <v>0</v>
      </c>
      <c r="AB1115" s="15">
        <f t="shared" ref="AB1115:AI1115" si="4410">AB1114</f>
        <v>0</v>
      </c>
      <c r="AC1115" s="15">
        <f t="shared" si="4410"/>
        <v>0</v>
      </c>
      <c r="AD1115" s="15">
        <f t="shared" si="4410"/>
        <v>0</v>
      </c>
      <c r="AE1115" s="15">
        <f t="shared" si="4410"/>
        <v>0</v>
      </c>
      <c r="AF1115" s="15">
        <f t="shared" si="4410"/>
        <v>0</v>
      </c>
      <c r="AG1115" s="15">
        <f t="shared" si="4410"/>
        <v>400</v>
      </c>
      <c r="AH1115" s="15">
        <f t="shared" si="4410"/>
        <v>0</v>
      </c>
      <c r="AI1115" s="15">
        <f t="shared" si="4410"/>
        <v>0</v>
      </c>
      <c r="AJ1115" s="17"/>
      <c r="AK1115" s="15">
        <f>AK1114</f>
        <v>0</v>
      </c>
      <c r="AL1115" s="15">
        <f>AL1114</f>
        <v>0</v>
      </c>
      <c r="AM1115" s="17"/>
      <c r="AN1115" s="15">
        <f t="shared" ref="AN1115:AX1115" si="4411">AN1114</f>
        <v>0</v>
      </c>
      <c r="AO1115" s="15">
        <f t="shared" si="4411"/>
        <v>0</v>
      </c>
      <c r="AP1115" s="15">
        <f t="shared" si="4411"/>
        <v>0</v>
      </c>
      <c r="AQ1115" s="15">
        <f t="shared" si="4411"/>
        <v>0</v>
      </c>
      <c r="AR1115" s="15">
        <f t="shared" si="4411"/>
        <v>0</v>
      </c>
      <c r="AS1115" s="15">
        <f t="shared" si="4411"/>
        <v>0</v>
      </c>
      <c r="AT1115" s="15">
        <f t="shared" si="4411"/>
        <v>0</v>
      </c>
      <c r="AU1115" s="15">
        <f t="shared" si="4411"/>
        <v>0</v>
      </c>
      <c r="AV1115" s="15">
        <f t="shared" si="4411"/>
        <v>0</v>
      </c>
      <c r="AW1115" s="15">
        <f t="shared" si="4411"/>
        <v>0</v>
      </c>
      <c r="AX1115" s="15">
        <f t="shared" si="4411"/>
        <v>0</v>
      </c>
      <c r="AY1115" s="17"/>
      <c r="AZ1115" s="15">
        <f t="shared" ref="AZ1115:BE1115" si="4412">AZ1114</f>
        <v>6000</v>
      </c>
      <c r="BA1115" s="15">
        <f t="shared" si="4412"/>
        <v>6000</v>
      </c>
      <c r="BB1115" s="15">
        <v>0</v>
      </c>
      <c r="BC1115" s="15">
        <f t="shared" si="4412"/>
        <v>0</v>
      </c>
      <c r="BD1115" s="15">
        <f t="shared" si="4412"/>
        <v>0</v>
      </c>
      <c r="BE1115" s="15">
        <f t="shared" si="4412"/>
        <v>250</v>
      </c>
      <c r="BF1115" s="17"/>
      <c r="BG1115" s="15">
        <f t="shared" ref="BG1115:BH1115" si="4413">BG1114</f>
        <v>1000</v>
      </c>
      <c r="BH1115" s="15">
        <f t="shared" si="4413"/>
        <v>5000</v>
      </c>
      <c r="BI1115" s="17"/>
      <c r="BJ1115" s="22">
        <f>G1115/G1114</f>
        <v>1</v>
      </c>
      <c r="BK1115" s="65">
        <f t="shared" ref="BK1115:BL1115" si="4414">BK1114</f>
        <v>0</v>
      </c>
      <c r="BL1115" s="65">
        <f t="shared" si="4414"/>
        <v>0</v>
      </c>
      <c r="BM1115" s="6">
        <f t="shared" si="4229"/>
        <v>100</v>
      </c>
      <c r="BN1115" s="8">
        <f t="shared" si="4230"/>
        <v>225.45456965631075</v>
      </c>
      <c r="BO1115" s="12">
        <f t="shared" si="4405"/>
        <v>150.15144676502811</v>
      </c>
      <c r="BP1115" s="50">
        <f>(1-'#Constant'!$A$3)/($J1115*'#Constant'!$B$3/'#Constant'!$C$3^($D1115-1)+1)+'#Constant'!$A$3</f>
        <v>0.92405904059040589</v>
      </c>
      <c r="BQ1115" s="4">
        <f t="shared" si="4231"/>
        <v>225.45456965631075</v>
      </c>
      <c r="BR1115" s="50">
        <f>(1-'#Constant'!$A$3)/($K1115*'#Constant'!$B$3/'#Constant'!$C$3^($D1115-1)+1)+'#Constant'!$A$3</f>
        <v>0.92405904059040589</v>
      </c>
      <c r="BS1115" s="4">
        <f t="shared" si="4232"/>
        <v>225.45456965631075</v>
      </c>
      <c r="BT1115"/>
    </row>
    <row r="1116" spans="1:72" x14ac:dyDescent="0.3">
      <c r="A1116">
        <v>31011</v>
      </c>
      <c r="B1116" s="18" t="str">
        <f>VLOOKUP(CONCATENATE("CREATURE_NAME_",A1116),[1]Localization_Hero!$A:$E,2,FALSE)</f>
        <v>서리거인 정예 격투가</v>
      </c>
      <c r="C1116" t="s">
        <v>80</v>
      </c>
      <c r="D1116">
        <v>1</v>
      </c>
      <c r="E1116">
        <v>1</v>
      </c>
      <c r="F1116" s="18">
        <v>1</v>
      </c>
      <c r="G1116" s="10">
        <v>100</v>
      </c>
      <c r="H1116" s="10">
        <v>100</v>
      </c>
      <c r="I1116" s="10">
        <v>2500</v>
      </c>
      <c r="J1116" s="10">
        <v>19</v>
      </c>
      <c r="K1116" s="10">
        <v>17</v>
      </c>
      <c r="L1116" s="2"/>
      <c r="M1116" s="10">
        <v>100</v>
      </c>
      <c r="N1116" s="10">
        <v>0</v>
      </c>
      <c r="O1116" s="10">
        <v>0</v>
      </c>
      <c r="P1116" s="10">
        <v>100</v>
      </c>
      <c r="Q1116" s="10">
        <v>0</v>
      </c>
      <c r="R1116" s="10">
        <v>0</v>
      </c>
      <c r="S1116" s="10">
        <v>0</v>
      </c>
      <c r="T1116" s="10">
        <v>150</v>
      </c>
      <c r="U1116" s="10">
        <v>0</v>
      </c>
      <c r="V1116" s="10">
        <v>200</v>
      </c>
      <c r="W1116" s="2"/>
      <c r="X1116" s="10">
        <v>100</v>
      </c>
      <c r="Y1116" s="10">
        <v>0</v>
      </c>
      <c r="Z1116" s="10">
        <v>0</v>
      </c>
      <c r="AA1116" s="10">
        <v>100</v>
      </c>
      <c r="AB1116" s="10">
        <v>0</v>
      </c>
      <c r="AC1116" s="10">
        <v>0</v>
      </c>
      <c r="AD1116" s="10">
        <v>0</v>
      </c>
      <c r="AE1116" s="10">
        <v>150</v>
      </c>
      <c r="AF1116" s="10">
        <v>0</v>
      </c>
      <c r="AG1116" s="10">
        <v>100</v>
      </c>
      <c r="AH1116" s="10">
        <v>0</v>
      </c>
      <c r="AI1116" s="10">
        <v>0</v>
      </c>
      <c r="AJ1116" s="3"/>
      <c r="AK1116" s="10">
        <v>0</v>
      </c>
      <c r="AL1116" s="10">
        <v>0</v>
      </c>
      <c r="AM1116" s="3"/>
      <c r="AN1116" s="10">
        <v>0</v>
      </c>
      <c r="AO1116" s="10">
        <v>0</v>
      </c>
      <c r="AP1116" s="10">
        <v>0</v>
      </c>
      <c r="AQ1116" s="10">
        <v>0</v>
      </c>
      <c r="AR1116" s="10">
        <v>0</v>
      </c>
      <c r="AS1116" s="10">
        <v>0</v>
      </c>
      <c r="AT1116" s="10">
        <v>0</v>
      </c>
      <c r="AU1116" s="10">
        <v>0</v>
      </c>
      <c r="AV1116" s="10">
        <v>0</v>
      </c>
      <c r="AW1116" s="10">
        <v>0</v>
      </c>
      <c r="AX1116" s="10">
        <v>0</v>
      </c>
      <c r="AY1116" s="3"/>
      <c r="AZ1116" s="10">
        <v>6000</v>
      </c>
      <c r="BA1116" s="10">
        <v>6000</v>
      </c>
      <c r="BB1116" s="10">
        <v>0</v>
      </c>
      <c r="BC1116" s="10">
        <v>0</v>
      </c>
      <c r="BD1116" s="10">
        <v>0</v>
      </c>
      <c r="BE1116" s="10">
        <v>250</v>
      </c>
      <c r="BF1116" s="3"/>
      <c r="BG1116" s="10">
        <v>1000</v>
      </c>
      <c r="BH1116" s="10">
        <v>5000</v>
      </c>
      <c r="BI1116" s="3"/>
      <c r="BJ1116" s="21">
        <v>1</v>
      </c>
      <c r="BK1116" s="65">
        <v>0</v>
      </c>
      <c r="BL1116" s="65">
        <v>0</v>
      </c>
      <c r="BM1116" s="6">
        <f t="shared" si="4229"/>
        <v>118.25000000000001</v>
      </c>
      <c r="BN1116" s="8">
        <f t="shared" si="4230"/>
        <v>172.66203807664519</v>
      </c>
      <c r="BO1116" s="12">
        <f t="shared" si="4405"/>
        <v>142.88906887009691</v>
      </c>
      <c r="BP1116" s="50">
        <f>(1-'#Constant'!$A$3)/($J1116*'#Constant'!$B$3/'#Constant'!$C$3^($D1116-1)+1)+'#Constant'!$A$3</f>
        <v>0.94715231788079479</v>
      </c>
      <c r="BQ1116" s="4">
        <f t="shared" si="4231"/>
        <v>183.29798474183872</v>
      </c>
      <c r="BR1116" s="50">
        <f>(1-'#Constant'!$A$3)/($K1116*'#Constant'!$B$3/'#Constant'!$C$3^($D1116-1)+1)+'#Constant'!$A$3</f>
        <v>0.95244529019980972</v>
      </c>
      <c r="BS1116" s="4">
        <f t="shared" si="4232"/>
        <v>162.02609141145166</v>
      </c>
      <c r="BT1116">
        <f>BO1116/$BO$4*100</f>
        <v>108.60110143610635</v>
      </c>
    </row>
    <row r="1117" spans="1:72" s="13" customFormat="1" ht="17.25" thickBot="1" x14ac:dyDescent="0.35">
      <c r="B1117" s="20"/>
      <c r="D1117" s="14">
        <v>1</v>
      </c>
      <c r="E1117" s="14">
        <v>1</v>
      </c>
      <c r="F1117" s="19">
        <v>1</v>
      </c>
      <c r="G1117" s="15">
        <f t="shared" ref="G1117:H1117" si="4415">G1116</f>
        <v>100</v>
      </c>
      <c r="H1117" s="15">
        <f t="shared" si="4415"/>
        <v>100</v>
      </c>
      <c r="I1117" s="15">
        <v>2500</v>
      </c>
      <c r="J1117" s="15">
        <v>19</v>
      </c>
      <c r="K1117" s="15">
        <f>K1116</f>
        <v>17</v>
      </c>
      <c r="L1117" s="16"/>
      <c r="M1117" s="15">
        <f t="shared" ref="M1117:O1117" si="4416">M1116</f>
        <v>100</v>
      </c>
      <c r="N1117" s="15">
        <f t="shared" si="4416"/>
        <v>0</v>
      </c>
      <c r="O1117" s="15">
        <f t="shared" si="4416"/>
        <v>0</v>
      </c>
      <c r="P1117" s="15">
        <v>100</v>
      </c>
      <c r="Q1117" s="15">
        <f t="shared" ref="Q1117:V1117" si="4417">Q1116</f>
        <v>0</v>
      </c>
      <c r="R1117" s="15">
        <f t="shared" si="4417"/>
        <v>0</v>
      </c>
      <c r="S1117" s="15">
        <f t="shared" si="4417"/>
        <v>0</v>
      </c>
      <c r="T1117" s="15">
        <f t="shared" si="4417"/>
        <v>150</v>
      </c>
      <c r="U1117" s="15">
        <f t="shared" si="4417"/>
        <v>0</v>
      </c>
      <c r="V1117" s="15">
        <f t="shared" si="4417"/>
        <v>200</v>
      </c>
      <c r="W1117" s="16"/>
      <c r="X1117" s="15">
        <f t="shared" ref="X1117:Z1117" si="4418">X1116</f>
        <v>100</v>
      </c>
      <c r="Y1117" s="15">
        <f t="shared" si="4418"/>
        <v>0</v>
      </c>
      <c r="Z1117" s="15">
        <f t="shared" si="4418"/>
        <v>0</v>
      </c>
      <c r="AA1117" s="15">
        <v>100</v>
      </c>
      <c r="AB1117" s="15">
        <f t="shared" ref="AB1117:AI1117" si="4419">AB1116</f>
        <v>0</v>
      </c>
      <c r="AC1117" s="15">
        <f t="shared" si="4419"/>
        <v>0</v>
      </c>
      <c r="AD1117" s="15">
        <f t="shared" si="4419"/>
        <v>0</v>
      </c>
      <c r="AE1117" s="15">
        <f t="shared" si="4419"/>
        <v>150</v>
      </c>
      <c r="AF1117" s="15">
        <f t="shared" si="4419"/>
        <v>0</v>
      </c>
      <c r="AG1117" s="15">
        <f t="shared" si="4419"/>
        <v>100</v>
      </c>
      <c r="AH1117" s="15">
        <f t="shared" si="4419"/>
        <v>0</v>
      </c>
      <c r="AI1117" s="15">
        <f t="shared" si="4419"/>
        <v>0</v>
      </c>
      <c r="AJ1117" s="17"/>
      <c r="AK1117" s="15">
        <f>AK1116</f>
        <v>0</v>
      </c>
      <c r="AL1117" s="15">
        <f>AL1116</f>
        <v>0</v>
      </c>
      <c r="AM1117" s="17"/>
      <c r="AN1117" s="15">
        <f t="shared" ref="AN1117:AX1117" si="4420">AN1116</f>
        <v>0</v>
      </c>
      <c r="AO1117" s="15">
        <f t="shared" si="4420"/>
        <v>0</v>
      </c>
      <c r="AP1117" s="15">
        <f t="shared" si="4420"/>
        <v>0</v>
      </c>
      <c r="AQ1117" s="15">
        <f t="shared" si="4420"/>
        <v>0</v>
      </c>
      <c r="AR1117" s="15">
        <f t="shared" si="4420"/>
        <v>0</v>
      </c>
      <c r="AS1117" s="15">
        <f t="shared" si="4420"/>
        <v>0</v>
      </c>
      <c r="AT1117" s="15">
        <f t="shared" si="4420"/>
        <v>0</v>
      </c>
      <c r="AU1117" s="15">
        <f t="shared" si="4420"/>
        <v>0</v>
      </c>
      <c r="AV1117" s="15">
        <f t="shared" si="4420"/>
        <v>0</v>
      </c>
      <c r="AW1117" s="15">
        <f t="shared" si="4420"/>
        <v>0</v>
      </c>
      <c r="AX1117" s="15">
        <f t="shared" si="4420"/>
        <v>0</v>
      </c>
      <c r="AY1117" s="17"/>
      <c r="AZ1117" s="15">
        <f t="shared" ref="AZ1117:BE1117" si="4421">AZ1116</f>
        <v>6000</v>
      </c>
      <c r="BA1117" s="15">
        <f t="shared" si="4421"/>
        <v>6000</v>
      </c>
      <c r="BB1117" s="15">
        <v>0</v>
      </c>
      <c r="BC1117" s="15">
        <f t="shared" si="4421"/>
        <v>0</v>
      </c>
      <c r="BD1117" s="15">
        <f t="shared" si="4421"/>
        <v>0</v>
      </c>
      <c r="BE1117" s="15">
        <f t="shared" si="4421"/>
        <v>250</v>
      </c>
      <c r="BF1117" s="17"/>
      <c r="BG1117" s="15">
        <f t="shared" ref="BG1117" si="4422">BG1116</f>
        <v>1000</v>
      </c>
      <c r="BH1117" s="15">
        <f>BH1116</f>
        <v>5000</v>
      </c>
      <c r="BI1117" s="17"/>
      <c r="BJ1117" s="22">
        <f>G1117/G1116</f>
        <v>1</v>
      </c>
      <c r="BK1117" s="65">
        <f>BK1116</f>
        <v>0</v>
      </c>
      <c r="BL1117" s="65">
        <f>BL1116</f>
        <v>0</v>
      </c>
      <c r="BM1117" s="6">
        <f t="shared" si="4229"/>
        <v>118.25000000000001</v>
      </c>
      <c r="BN1117" s="8">
        <f t="shared" si="4230"/>
        <v>172.66203807664519</v>
      </c>
      <c r="BO1117" s="12">
        <f t="shared" si="4405"/>
        <v>142.88906887009691</v>
      </c>
      <c r="BP1117" s="50">
        <f>(1-'#Constant'!$A$3)/($J1117*'#Constant'!$B$3/'#Constant'!$C$3^($D1117-1)+1)+'#Constant'!$A$3</f>
        <v>0.94715231788079479</v>
      </c>
      <c r="BQ1117" s="4">
        <f t="shared" si="4231"/>
        <v>183.29798474183872</v>
      </c>
      <c r="BR1117" s="50">
        <f>(1-'#Constant'!$A$3)/($K1117*'#Constant'!$B$3/'#Constant'!$C$3^($D1117-1)+1)+'#Constant'!$A$3</f>
        <v>0.95244529019980972</v>
      </c>
      <c r="BS1117" s="4">
        <f t="shared" si="4232"/>
        <v>162.02609141145166</v>
      </c>
      <c r="BT1117"/>
    </row>
    <row r="1118" spans="1:72" x14ac:dyDescent="0.3">
      <c r="A1118">
        <v>31013</v>
      </c>
      <c r="B1118" s="18" t="str">
        <f>VLOOKUP(CONCATENATE("CREATURE_NAME_",A1118),[1]Localization_Hero!$A:$E,2,FALSE)</f>
        <v>서리거인 정예 마법사</v>
      </c>
      <c r="C1118" t="s">
        <v>79</v>
      </c>
      <c r="D1118">
        <v>1</v>
      </c>
      <c r="E1118">
        <v>1</v>
      </c>
      <c r="F1118" s="18">
        <v>1</v>
      </c>
      <c r="G1118" s="10">
        <v>100</v>
      </c>
      <c r="H1118" s="10">
        <v>100</v>
      </c>
      <c r="I1118" s="10">
        <v>2500</v>
      </c>
      <c r="J1118" s="10">
        <v>19</v>
      </c>
      <c r="K1118" s="10">
        <v>17</v>
      </c>
      <c r="L1118" s="2"/>
      <c r="M1118" s="10">
        <v>100</v>
      </c>
      <c r="N1118" s="10">
        <v>0</v>
      </c>
      <c r="O1118" s="10">
        <v>0</v>
      </c>
      <c r="P1118" s="10">
        <v>100</v>
      </c>
      <c r="Q1118" s="10">
        <v>0</v>
      </c>
      <c r="R1118" s="10">
        <v>0</v>
      </c>
      <c r="S1118" s="10">
        <v>0</v>
      </c>
      <c r="T1118" s="10">
        <v>150</v>
      </c>
      <c r="U1118" s="10">
        <v>0</v>
      </c>
      <c r="V1118" s="10">
        <v>200</v>
      </c>
      <c r="W1118" s="2"/>
      <c r="X1118" s="10">
        <v>100</v>
      </c>
      <c r="Y1118" s="10">
        <v>0</v>
      </c>
      <c r="Z1118" s="10">
        <v>0</v>
      </c>
      <c r="AA1118" s="10">
        <v>100</v>
      </c>
      <c r="AB1118" s="10">
        <v>0</v>
      </c>
      <c r="AC1118" s="10">
        <v>0</v>
      </c>
      <c r="AD1118" s="10">
        <v>0</v>
      </c>
      <c r="AE1118" s="10">
        <v>150</v>
      </c>
      <c r="AF1118" s="10">
        <v>0</v>
      </c>
      <c r="AG1118" s="10">
        <v>100</v>
      </c>
      <c r="AH1118" s="10">
        <v>0</v>
      </c>
      <c r="AI1118" s="10">
        <v>0</v>
      </c>
      <c r="AJ1118" s="3"/>
      <c r="AK1118" s="10">
        <v>0</v>
      </c>
      <c r="AL1118" s="10">
        <v>0</v>
      </c>
      <c r="AM1118" s="3"/>
      <c r="AN1118" s="10">
        <v>0</v>
      </c>
      <c r="AO1118" s="10">
        <v>0</v>
      </c>
      <c r="AP1118" s="10">
        <v>0</v>
      </c>
      <c r="AQ1118" s="10">
        <v>0</v>
      </c>
      <c r="AR1118" s="10">
        <v>0</v>
      </c>
      <c r="AS1118" s="10">
        <v>0</v>
      </c>
      <c r="AT1118" s="10">
        <v>0</v>
      </c>
      <c r="AU1118" s="10">
        <v>0</v>
      </c>
      <c r="AV1118" s="10">
        <v>0</v>
      </c>
      <c r="AW1118" s="10">
        <v>0</v>
      </c>
      <c r="AX1118" s="10">
        <v>0</v>
      </c>
      <c r="AY1118" s="3"/>
      <c r="AZ1118" s="10">
        <v>6000</v>
      </c>
      <c r="BA1118" s="10">
        <v>6000</v>
      </c>
      <c r="BB1118" s="10">
        <v>0</v>
      </c>
      <c r="BC1118" s="10">
        <v>0</v>
      </c>
      <c r="BD1118" s="10">
        <v>0</v>
      </c>
      <c r="BE1118" s="10">
        <v>250</v>
      </c>
      <c r="BF1118" s="3"/>
      <c r="BG1118" s="10">
        <v>1000</v>
      </c>
      <c r="BH1118" s="10">
        <v>5000</v>
      </c>
      <c r="BI1118" s="3"/>
      <c r="BJ1118" s="21">
        <v>1</v>
      </c>
      <c r="BK1118" s="65">
        <v>0</v>
      </c>
      <c r="BL1118" s="65">
        <v>0</v>
      </c>
      <c r="BM1118" s="6">
        <f t="shared" si="4229"/>
        <v>118.25000000000001</v>
      </c>
      <c r="BN1118" s="8">
        <f t="shared" si="4230"/>
        <v>172.66203807664519</v>
      </c>
      <c r="BO1118" s="12">
        <f t="shared" si="4405"/>
        <v>142.88906887009691</v>
      </c>
      <c r="BP1118" s="50">
        <f>(1-'#Constant'!$A$3)/($J1118*'#Constant'!$B$3/'#Constant'!$C$3^($D1118-1)+1)+'#Constant'!$A$3</f>
        <v>0.94715231788079479</v>
      </c>
      <c r="BQ1118" s="4">
        <f t="shared" si="4231"/>
        <v>183.29798474183872</v>
      </c>
      <c r="BR1118" s="50">
        <f>(1-'#Constant'!$A$3)/($K1118*'#Constant'!$B$3/'#Constant'!$C$3^($D1118-1)+1)+'#Constant'!$A$3</f>
        <v>0.95244529019980972</v>
      </c>
      <c r="BS1118" s="4">
        <f t="shared" si="4232"/>
        <v>162.02609141145166</v>
      </c>
      <c r="BT1118">
        <f>BO1118/$BO$4*100</f>
        <v>108.60110143610635</v>
      </c>
    </row>
    <row r="1119" spans="1:72" s="13" customFormat="1" ht="17.25" thickBot="1" x14ac:dyDescent="0.35">
      <c r="B1119" s="20"/>
      <c r="D1119" s="14">
        <v>1</v>
      </c>
      <c r="E1119" s="14">
        <v>1</v>
      </c>
      <c r="F1119" s="19">
        <v>1</v>
      </c>
      <c r="G1119" s="15">
        <f t="shared" ref="G1119:H1119" si="4423">G1118</f>
        <v>100</v>
      </c>
      <c r="H1119" s="15">
        <f t="shared" si="4423"/>
        <v>100</v>
      </c>
      <c r="I1119" s="15">
        <v>2500</v>
      </c>
      <c r="J1119" s="15">
        <v>19</v>
      </c>
      <c r="K1119" s="15">
        <f>K1118</f>
        <v>17</v>
      </c>
      <c r="L1119" s="16"/>
      <c r="M1119" s="15">
        <f t="shared" ref="M1119:O1119" si="4424">M1118</f>
        <v>100</v>
      </c>
      <c r="N1119" s="15">
        <f t="shared" si="4424"/>
        <v>0</v>
      </c>
      <c r="O1119" s="15">
        <f t="shared" si="4424"/>
        <v>0</v>
      </c>
      <c r="P1119" s="15">
        <v>100</v>
      </c>
      <c r="Q1119" s="15">
        <f t="shared" ref="Q1119:V1119" si="4425">Q1118</f>
        <v>0</v>
      </c>
      <c r="R1119" s="15">
        <f t="shared" si="4425"/>
        <v>0</v>
      </c>
      <c r="S1119" s="15">
        <f t="shared" si="4425"/>
        <v>0</v>
      </c>
      <c r="T1119" s="15">
        <f t="shared" si="4425"/>
        <v>150</v>
      </c>
      <c r="U1119" s="15">
        <f t="shared" si="4425"/>
        <v>0</v>
      </c>
      <c r="V1119" s="15">
        <f t="shared" si="4425"/>
        <v>200</v>
      </c>
      <c r="W1119" s="16"/>
      <c r="X1119" s="15">
        <f t="shared" ref="X1119:Z1119" si="4426">X1118</f>
        <v>100</v>
      </c>
      <c r="Y1119" s="15">
        <f t="shared" si="4426"/>
        <v>0</v>
      </c>
      <c r="Z1119" s="15">
        <f t="shared" si="4426"/>
        <v>0</v>
      </c>
      <c r="AA1119" s="15">
        <v>100</v>
      </c>
      <c r="AB1119" s="15">
        <f t="shared" ref="AB1119:AI1119" si="4427">AB1118</f>
        <v>0</v>
      </c>
      <c r="AC1119" s="15">
        <f t="shared" si="4427"/>
        <v>0</v>
      </c>
      <c r="AD1119" s="15">
        <f t="shared" si="4427"/>
        <v>0</v>
      </c>
      <c r="AE1119" s="15">
        <f t="shared" si="4427"/>
        <v>150</v>
      </c>
      <c r="AF1119" s="15">
        <f t="shared" si="4427"/>
        <v>0</v>
      </c>
      <c r="AG1119" s="15">
        <f t="shared" si="4427"/>
        <v>100</v>
      </c>
      <c r="AH1119" s="15">
        <f t="shared" si="4427"/>
        <v>0</v>
      </c>
      <c r="AI1119" s="15">
        <f t="shared" si="4427"/>
        <v>0</v>
      </c>
      <c r="AJ1119" s="17"/>
      <c r="AK1119" s="15">
        <f>AK1118</f>
        <v>0</v>
      </c>
      <c r="AL1119" s="15">
        <f>AL1118</f>
        <v>0</v>
      </c>
      <c r="AM1119" s="17"/>
      <c r="AN1119" s="15">
        <f t="shared" ref="AN1119:AX1119" si="4428">AN1118</f>
        <v>0</v>
      </c>
      <c r="AO1119" s="15">
        <f t="shared" si="4428"/>
        <v>0</v>
      </c>
      <c r="AP1119" s="15">
        <f t="shared" si="4428"/>
        <v>0</v>
      </c>
      <c r="AQ1119" s="15">
        <f t="shared" si="4428"/>
        <v>0</v>
      </c>
      <c r="AR1119" s="15">
        <f t="shared" si="4428"/>
        <v>0</v>
      </c>
      <c r="AS1119" s="15">
        <f t="shared" si="4428"/>
        <v>0</v>
      </c>
      <c r="AT1119" s="15">
        <f t="shared" si="4428"/>
        <v>0</v>
      </c>
      <c r="AU1119" s="15">
        <f t="shared" si="4428"/>
        <v>0</v>
      </c>
      <c r="AV1119" s="15">
        <f t="shared" si="4428"/>
        <v>0</v>
      </c>
      <c r="AW1119" s="15">
        <f t="shared" si="4428"/>
        <v>0</v>
      </c>
      <c r="AX1119" s="15">
        <f t="shared" si="4428"/>
        <v>0</v>
      </c>
      <c r="AY1119" s="17"/>
      <c r="AZ1119" s="15">
        <f t="shared" ref="AZ1119:BE1119" si="4429">AZ1118</f>
        <v>6000</v>
      </c>
      <c r="BA1119" s="15">
        <f t="shared" si="4429"/>
        <v>6000</v>
      </c>
      <c r="BB1119" s="15">
        <v>0</v>
      </c>
      <c r="BC1119" s="15">
        <f t="shared" si="4429"/>
        <v>0</v>
      </c>
      <c r="BD1119" s="15">
        <f t="shared" si="4429"/>
        <v>0</v>
      </c>
      <c r="BE1119" s="15">
        <f t="shared" si="4429"/>
        <v>250</v>
      </c>
      <c r="BF1119" s="17"/>
      <c r="BG1119" s="15">
        <f t="shared" ref="BG1119:BH1119" si="4430">BG1118</f>
        <v>1000</v>
      </c>
      <c r="BH1119" s="15">
        <f t="shared" si="4430"/>
        <v>5000</v>
      </c>
      <c r="BI1119" s="17"/>
      <c r="BJ1119" s="22">
        <f>G1119/G1118</f>
        <v>1</v>
      </c>
      <c r="BK1119" s="65">
        <f t="shared" ref="BK1119:BL1123" si="4431">BK1118</f>
        <v>0</v>
      </c>
      <c r="BL1119" s="65">
        <f t="shared" si="4431"/>
        <v>0</v>
      </c>
      <c r="BM1119" s="6">
        <f t="shared" si="4229"/>
        <v>118.25000000000001</v>
      </c>
      <c r="BN1119" s="8">
        <f t="shared" si="4230"/>
        <v>172.66203807664519</v>
      </c>
      <c r="BO1119" s="12">
        <f t="shared" si="4405"/>
        <v>142.88906887009691</v>
      </c>
      <c r="BP1119" s="50">
        <f>(1-'#Constant'!$A$3)/($J1119*'#Constant'!$B$3/'#Constant'!$C$3^($D1119-1)+1)+'#Constant'!$A$3</f>
        <v>0.94715231788079479</v>
      </c>
      <c r="BQ1119" s="4">
        <f t="shared" si="4231"/>
        <v>183.29798474183872</v>
      </c>
      <c r="BR1119" s="50">
        <f>(1-'#Constant'!$A$3)/($K1119*'#Constant'!$B$3/'#Constant'!$C$3^($D1119-1)+1)+'#Constant'!$A$3</f>
        <v>0.95244529019980972</v>
      </c>
      <c r="BS1119" s="4">
        <f t="shared" si="4232"/>
        <v>162.02609141145166</v>
      </c>
      <c r="BT1119"/>
    </row>
    <row r="1120" spans="1:72" x14ac:dyDescent="0.3">
      <c r="A1120">
        <v>31101</v>
      </c>
      <c r="B1120" s="18" t="str">
        <f>VLOOKUP(CONCATENATE("CREATURE_NAME_",A1120),[1]Localization_Hero!$A:$E,2,FALSE)</f>
        <v>서리거인 칼바람 격투가</v>
      </c>
      <c r="C1120" t="s">
        <v>80</v>
      </c>
      <c r="D1120">
        <v>1</v>
      </c>
      <c r="E1120">
        <v>1</v>
      </c>
      <c r="F1120" s="18">
        <v>1</v>
      </c>
      <c r="G1120" s="10">
        <v>100</v>
      </c>
      <c r="H1120" s="10">
        <v>100</v>
      </c>
      <c r="I1120" s="10">
        <v>2500</v>
      </c>
      <c r="J1120" s="10">
        <v>28</v>
      </c>
      <c r="K1120" s="10">
        <v>17</v>
      </c>
      <c r="L1120" s="2"/>
      <c r="M1120" s="10">
        <v>0</v>
      </c>
      <c r="N1120" s="10">
        <v>0</v>
      </c>
      <c r="O1120" s="10">
        <v>0</v>
      </c>
      <c r="P1120" s="10">
        <v>0</v>
      </c>
      <c r="Q1120" s="10">
        <v>0</v>
      </c>
      <c r="R1120" s="10">
        <v>0</v>
      </c>
      <c r="S1120" s="10">
        <v>0</v>
      </c>
      <c r="T1120" s="10">
        <v>500</v>
      </c>
      <c r="U1120" s="10">
        <v>0</v>
      </c>
      <c r="V1120" s="10">
        <v>400</v>
      </c>
      <c r="W1120" s="2"/>
      <c r="X1120" s="10">
        <v>0</v>
      </c>
      <c r="Y1120" s="10">
        <v>0</v>
      </c>
      <c r="Z1120" s="10">
        <v>0</v>
      </c>
      <c r="AA1120" s="10">
        <v>0</v>
      </c>
      <c r="AB1120" s="10">
        <v>0</v>
      </c>
      <c r="AC1120" s="10">
        <v>0</v>
      </c>
      <c r="AD1120" s="10">
        <v>0</v>
      </c>
      <c r="AE1120" s="10">
        <v>500</v>
      </c>
      <c r="AF1120" s="10">
        <v>0</v>
      </c>
      <c r="AG1120" s="10">
        <v>0</v>
      </c>
      <c r="AH1120" s="10">
        <v>0</v>
      </c>
      <c r="AI1120" s="10">
        <v>0</v>
      </c>
      <c r="AJ1120" s="3"/>
      <c r="AK1120" s="10">
        <v>0</v>
      </c>
      <c r="AL1120" s="10">
        <v>0</v>
      </c>
      <c r="AM1120" s="3"/>
      <c r="AN1120" s="10">
        <v>0</v>
      </c>
      <c r="AO1120" s="10">
        <v>0</v>
      </c>
      <c r="AP1120" s="10">
        <v>0</v>
      </c>
      <c r="AQ1120" s="10">
        <v>0</v>
      </c>
      <c r="AR1120" s="10">
        <v>0</v>
      </c>
      <c r="AS1120" s="10">
        <v>0</v>
      </c>
      <c r="AT1120" s="10">
        <v>0</v>
      </c>
      <c r="AU1120" s="10">
        <v>0</v>
      </c>
      <c r="AV1120" s="10">
        <v>0</v>
      </c>
      <c r="AW1120" s="10">
        <v>0</v>
      </c>
      <c r="AX1120" s="10">
        <v>0</v>
      </c>
      <c r="AY1120" s="3"/>
      <c r="AZ1120" s="10">
        <v>6000</v>
      </c>
      <c r="BA1120" s="10">
        <v>6000</v>
      </c>
      <c r="BB1120" s="10">
        <v>0</v>
      </c>
      <c r="BC1120" s="10">
        <v>0</v>
      </c>
      <c r="BD1120" s="10">
        <v>0</v>
      </c>
      <c r="BE1120" s="10">
        <v>250</v>
      </c>
      <c r="BF1120" s="3"/>
      <c r="BG1120" s="10">
        <v>1000</v>
      </c>
      <c r="BH1120" s="10">
        <v>5000</v>
      </c>
      <c r="BI1120" s="3"/>
      <c r="BJ1120" s="21">
        <v>1</v>
      </c>
      <c r="BK1120" s="65">
        <v>0</v>
      </c>
      <c r="BL1120" s="65">
        <v>0</v>
      </c>
      <c r="BM1120" s="6">
        <f t="shared" si="4229"/>
        <v>125</v>
      </c>
      <c r="BN1120" s="8">
        <f t="shared" si="4230"/>
        <v>178.3478518497933</v>
      </c>
      <c r="BO1120" s="12">
        <f t="shared" si="4405"/>
        <v>149.31001802030622</v>
      </c>
      <c r="BP1120" s="50">
        <f>(1-'#Constant'!$A$3)/($J1120*'#Constant'!$B$3/'#Constant'!$C$3^($D1120-1)+1)+'#Constant'!$A$3</f>
        <v>0.92405904059040589</v>
      </c>
      <c r="BQ1120" s="4">
        <f t="shared" si="4231"/>
        <v>225.45456965631075</v>
      </c>
      <c r="BR1120" s="50">
        <f>(1-'#Constant'!$A$3)/($K1120*'#Constant'!$B$3/'#Constant'!$C$3^($D1120-1)+1)+'#Constant'!$A$3</f>
        <v>0.95244529019980972</v>
      </c>
      <c r="BS1120" s="4">
        <f t="shared" si="4232"/>
        <v>131.24113404327585</v>
      </c>
      <c r="BT1120">
        <f>BO1120/$BO$4*100</f>
        <v>113.48126585660454</v>
      </c>
    </row>
    <row r="1121" spans="1:72" s="13" customFormat="1" ht="17.25" thickBot="1" x14ac:dyDescent="0.35">
      <c r="B1121" s="20"/>
      <c r="D1121" s="14">
        <v>1</v>
      </c>
      <c r="E1121" s="14">
        <v>1</v>
      </c>
      <c r="F1121" s="19">
        <v>1</v>
      </c>
      <c r="G1121" s="15">
        <f t="shared" ref="G1121:H1121" si="4432">G1120</f>
        <v>100</v>
      </c>
      <c r="H1121" s="15">
        <f t="shared" si="4432"/>
        <v>100</v>
      </c>
      <c r="I1121" s="15">
        <v>2500</v>
      </c>
      <c r="J1121" s="15">
        <v>28</v>
      </c>
      <c r="K1121" s="15">
        <f>K1120</f>
        <v>17</v>
      </c>
      <c r="L1121" s="16"/>
      <c r="M1121" s="15">
        <f t="shared" ref="M1121:O1121" si="4433">M1120</f>
        <v>0</v>
      </c>
      <c r="N1121" s="15">
        <f t="shared" si="4433"/>
        <v>0</v>
      </c>
      <c r="O1121" s="15">
        <f t="shared" si="4433"/>
        <v>0</v>
      </c>
      <c r="P1121" s="15">
        <v>0</v>
      </c>
      <c r="Q1121" s="15">
        <f t="shared" ref="Q1121:V1121" si="4434">Q1120</f>
        <v>0</v>
      </c>
      <c r="R1121" s="15">
        <f t="shared" si="4434"/>
        <v>0</v>
      </c>
      <c r="S1121" s="15">
        <f t="shared" si="4434"/>
        <v>0</v>
      </c>
      <c r="T1121" s="15">
        <f t="shared" si="4434"/>
        <v>500</v>
      </c>
      <c r="U1121" s="15">
        <f t="shared" si="4434"/>
        <v>0</v>
      </c>
      <c r="V1121" s="15">
        <f t="shared" si="4434"/>
        <v>400</v>
      </c>
      <c r="W1121" s="16"/>
      <c r="X1121" s="15">
        <f t="shared" ref="X1121:Z1121" si="4435">X1120</f>
        <v>0</v>
      </c>
      <c r="Y1121" s="15">
        <f t="shared" si="4435"/>
        <v>0</v>
      </c>
      <c r="Z1121" s="15">
        <f t="shared" si="4435"/>
        <v>0</v>
      </c>
      <c r="AA1121" s="15">
        <v>0</v>
      </c>
      <c r="AB1121" s="15">
        <f t="shared" ref="AB1121:AI1121" si="4436">AB1120</f>
        <v>0</v>
      </c>
      <c r="AC1121" s="15">
        <f t="shared" si="4436"/>
        <v>0</v>
      </c>
      <c r="AD1121" s="15">
        <f t="shared" si="4436"/>
        <v>0</v>
      </c>
      <c r="AE1121" s="15">
        <f t="shared" si="4436"/>
        <v>500</v>
      </c>
      <c r="AF1121" s="15">
        <f t="shared" si="4436"/>
        <v>0</v>
      </c>
      <c r="AG1121" s="15">
        <f t="shared" si="4436"/>
        <v>0</v>
      </c>
      <c r="AH1121" s="15">
        <f t="shared" si="4436"/>
        <v>0</v>
      </c>
      <c r="AI1121" s="15">
        <f t="shared" si="4436"/>
        <v>0</v>
      </c>
      <c r="AJ1121" s="17"/>
      <c r="AK1121" s="15">
        <f>AK1120</f>
        <v>0</v>
      </c>
      <c r="AL1121" s="15">
        <f>AL1120</f>
        <v>0</v>
      </c>
      <c r="AM1121" s="17"/>
      <c r="AN1121" s="15">
        <f t="shared" ref="AN1121:AX1121" si="4437">AN1120</f>
        <v>0</v>
      </c>
      <c r="AO1121" s="15">
        <f t="shared" si="4437"/>
        <v>0</v>
      </c>
      <c r="AP1121" s="15">
        <f t="shared" si="4437"/>
        <v>0</v>
      </c>
      <c r="AQ1121" s="15">
        <f t="shared" si="4437"/>
        <v>0</v>
      </c>
      <c r="AR1121" s="15">
        <f t="shared" si="4437"/>
        <v>0</v>
      </c>
      <c r="AS1121" s="15">
        <f t="shared" si="4437"/>
        <v>0</v>
      </c>
      <c r="AT1121" s="15">
        <f t="shared" si="4437"/>
        <v>0</v>
      </c>
      <c r="AU1121" s="15">
        <f t="shared" si="4437"/>
        <v>0</v>
      </c>
      <c r="AV1121" s="15">
        <f t="shared" si="4437"/>
        <v>0</v>
      </c>
      <c r="AW1121" s="15">
        <f t="shared" si="4437"/>
        <v>0</v>
      </c>
      <c r="AX1121" s="15">
        <f t="shared" si="4437"/>
        <v>0</v>
      </c>
      <c r="AY1121" s="17"/>
      <c r="AZ1121" s="15">
        <f t="shared" ref="AZ1121:BE1121" si="4438">AZ1120</f>
        <v>6000</v>
      </c>
      <c r="BA1121" s="15">
        <f t="shared" si="4438"/>
        <v>6000</v>
      </c>
      <c r="BB1121" s="15">
        <v>0</v>
      </c>
      <c r="BC1121" s="15">
        <f t="shared" si="4438"/>
        <v>0</v>
      </c>
      <c r="BD1121" s="15">
        <f t="shared" si="4438"/>
        <v>0</v>
      </c>
      <c r="BE1121" s="15">
        <f t="shared" si="4438"/>
        <v>250</v>
      </c>
      <c r="BF1121" s="17"/>
      <c r="BG1121" s="15">
        <f t="shared" ref="BG1121:BH1121" si="4439">BG1120</f>
        <v>1000</v>
      </c>
      <c r="BH1121" s="15">
        <f t="shared" si="4439"/>
        <v>5000</v>
      </c>
      <c r="BI1121" s="17"/>
      <c r="BJ1121" s="22">
        <f>G1121/G1120</f>
        <v>1</v>
      </c>
      <c r="BK1121" s="65">
        <f t="shared" si="4431"/>
        <v>0</v>
      </c>
      <c r="BL1121" s="65">
        <f t="shared" si="4431"/>
        <v>0</v>
      </c>
      <c r="BM1121" s="6">
        <f t="shared" si="4229"/>
        <v>125</v>
      </c>
      <c r="BN1121" s="8">
        <f t="shared" si="4230"/>
        <v>178.3478518497933</v>
      </c>
      <c r="BO1121" s="12">
        <f t="shared" si="4405"/>
        <v>149.31001802030622</v>
      </c>
      <c r="BP1121" s="50">
        <f>(1-'#Constant'!$A$3)/($J1121*'#Constant'!$B$3/'#Constant'!$C$3^($D1121-1)+1)+'#Constant'!$A$3</f>
        <v>0.92405904059040589</v>
      </c>
      <c r="BQ1121" s="4">
        <f t="shared" si="4231"/>
        <v>225.45456965631075</v>
      </c>
      <c r="BR1121" s="50">
        <f>(1-'#Constant'!$A$3)/($K1121*'#Constant'!$B$3/'#Constant'!$C$3^($D1121-1)+1)+'#Constant'!$A$3</f>
        <v>0.95244529019980972</v>
      </c>
      <c r="BS1121" s="4">
        <f t="shared" si="4232"/>
        <v>131.24113404327585</v>
      </c>
      <c r="BT1121"/>
    </row>
    <row r="1122" spans="1:72" x14ac:dyDescent="0.3">
      <c r="A1122">
        <v>31103</v>
      </c>
      <c r="B1122" s="18" t="str">
        <f>VLOOKUP(CONCATENATE("CREATURE_NAME_",A1122),[1]Localization_Hero!$A:$E,2,FALSE)</f>
        <v>서리거인 대마법사</v>
      </c>
      <c r="C1122" t="s">
        <v>79</v>
      </c>
      <c r="D1122">
        <v>1</v>
      </c>
      <c r="E1122">
        <v>1</v>
      </c>
      <c r="F1122" s="18">
        <v>1</v>
      </c>
      <c r="G1122" s="10">
        <v>100</v>
      </c>
      <c r="H1122" s="10">
        <v>100</v>
      </c>
      <c r="I1122" s="10">
        <v>2500</v>
      </c>
      <c r="J1122" s="10">
        <v>28</v>
      </c>
      <c r="K1122" s="10">
        <v>28</v>
      </c>
      <c r="L1122" s="2"/>
      <c r="M1122" s="10">
        <v>0</v>
      </c>
      <c r="N1122" s="10">
        <v>0</v>
      </c>
      <c r="O1122" s="10">
        <v>0</v>
      </c>
      <c r="P1122" s="10">
        <v>0</v>
      </c>
      <c r="Q1122" s="10">
        <v>0</v>
      </c>
      <c r="R1122" s="10">
        <v>0</v>
      </c>
      <c r="S1122" s="10">
        <v>0</v>
      </c>
      <c r="T1122" s="10">
        <v>0</v>
      </c>
      <c r="U1122" s="10">
        <v>0</v>
      </c>
      <c r="V1122" s="10">
        <v>400</v>
      </c>
      <c r="W1122" s="2"/>
      <c r="X1122" s="10">
        <v>0</v>
      </c>
      <c r="Y1122" s="10">
        <v>0</v>
      </c>
      <c r="Z1122" s="10">
        <v>0</v>
      </c>
      <c r="AA1122" s="10">
        <v>0</v>
      </c>
      <c r="AB1122" s="10">
        <v>0</v>
      </c>
      <c r="AC1122" s="10">
        <v>0</v>
      </c>
      <c r="AD1122" s="10">
        <v>0</v>
      </c>
      <c r="AE1122" s="10">
        <v>0</v>
      </c>
      <c r="AF1122" s="10">
        <v>0</v>
      </c>
      <c r="AG1122" s="10">
        <v>400</v>
      </c>
      <c r="AH1122" s="10">
        <v>0</v>
      </c>
      <c r="AI1122" s="10">
        <v>0</v>
      </c>
      <c r="AJ1122" s="3"/>
      <c r="AK1122" s="10">
        <v>0</v>
      </c>
      <c r="AL1122" s="10">
        <v>0</v>
      </c>
      <c r="AM1122" s="3"/>
      <c r="AN1122" s="10">
        <v>0</v>
      </c>
      <c r="AO1122" s="10">
        <v>0</v>
      </c>
      <c r="AP1122" s="10">
        <v>0</v>
      </c>
      <c r="AQ1122" s="10">
        <v>0</v>
      </c>
      <c r="AR1122" s="10">
        <v>0</v>
      </c>
      <c r="AS1122" s="10">
        <v>0</v>
      </c>
      <c r="AT1122" s="10">
        <v>0</v>
      </c>
      <c r="AU1122" s="10">
        <v>0</v>
      </c>
      <c r="AV1122" s="10">
        <v>0</v>
      </c>
      <c r="AW1122" s="10">
        <v>0</v>
      </c>
      <c r="AX1122" s="10">
        <v>0</v>
      </c>
      <c r="AY1122" s="3"/>
      <c r="AZ1122" s="10">
        <v>6000</v>
      </c>
      <c r="BA1122" s="10">
        <v>6000</v>
      </c>
      <c r="BB1122" s="10">
        <v>0</v>
      </c>
      <c r="BC1122" s="10">
        <v>0</v>
      </c>
      <c r="BD1122" s="10">
        <v>0</v>
      </c>
      <c r="BE1122" s="10">
        <v>250</v>
      </c>
      <c r="BF1122" s="3"/>
      <c r="BG1122" s="10">
        <v>1000</v>
      </c>
      <c r="BH1122" s="10">
        <v>5000</v>
      </c>
      <c r="BI1122" s="3"/>
      <c r="BJ1122" s="21">
        <v>1</v>
      </c>
      <c r="BK1122" s="65">
        <v>0</v>
      </c>
      <c r="BL1122" s="65">
        <v>0</v>
      </c>
      <c r="BM1122" s="6">
        <f t="shared" si="4229"/>
        <v>100</v>
      </c>
      <c r="BN1122" s="8">
        <f t="shared" si="4230"/>
        <v>225.45456965631075</v>
      </c>
      <c r="BO1122" s="12">
        <f t="shared" ref="BO1122:BO1191" si="4440">SQRT(BM1122*BN1122)</f>
        <v>150.15144676502811</v>
      </c>
      <c r="BP1122" s="50">
        <f>(1-'#Constant'!$A$3)/($J1122*'#Constant'!$B$3/'#Constant'!$C$3^($D1122-1)+1)+'#Constant'!$A$3</f>
        <v>0.92405904059040589</v>
      </c>
      <c r="BQ1122" s="4">
        <f t="shared" si="4231"/>
        <v>225.45456965631075</v>
      </c>
      <c r="BR1122" s="50">
        <f>(1-'#Constant'!$A$3)/($K1122*'#Constant'!$B$3/'#Constant'!$C$3^($D1122-1)+1)+'#Constant'!$A$3</f>
        <v>0.92405904059040589</v>
      </c>
      <c r="BS1122" s="4">
        <f t="shared" si="4232"/>
        <v>225.45456965631075</v>
      </c>
      <c r="BT1122">
        <f>BO1122/$BO$4*100</f>
        <v>114.12078355504984</v>
      </c>
    </row>
    <row r="1123" spans="1:72" s="13" customFormat="1" ht="17.25" thickBot="1" x14ac:dyDescent="0.35">
      <c r="B1123" s="20"/>
      <c r="D1123" s="14">
        <v>1</v>
      </c>
      <c r="E1123" s="14">
        <v>1</v>
      </c>
      <c r="F1123" s="19">
        <v>1</v>
      </c>
      <c r="G1123" s="15">
        <f t="shared" ref="G1123:H1123" si="4441">G1122</f>
        <v>100</v>
      </c>
      <c r="H1123" s="15">
        <f t="shared" si="4441"/>
        <v>100</v>
      </c>
      <c r="I1123" s="15">
        <v>2500</v>
      </c>
      <c r="J1123" s="15">
        <v>28</v>
      </c>
      <c r="K1123" s="15">
        <v>28</v>
      </c>
      <c r="L1123" s="16"/>
      <c r="M1123" s="15">
        <f t="shared" ref="M1123:O1123" si="4442">M1122</f>
        <v>0</v>
      </c>
      <c r="N1123" s="15">
        <f t="shared" si="4442"/>
        <v>0</v>
      </c>
      <c r="O1123" s="15">
        <f t="shared" si="4442"/>
        <v>0</v>
      </c>
      <c r="P1123" s="15">
        <v>0</v>
      </c>
      <c r="Q1123" s="15">
        <f t="shared" ref="Q1123:V1123" si="4443">Q1122</f>
        <v>0</v>
      </c>
      <c r="R1123" s="15">
        <f t="shared" si="4443"/>
        <v>0</v>
      </c>
      <c r="S1123" s="15">
        <f t="shared" si="4443"/>
        <v>0</v>
      </c>
      <c r="T1123" s="15">
        <f t="shared" si="4443"/>
        <v>0</v>
      </c>
      <c r="U1123" s="15">
        <f t="shared" si="4443"/>
        <v>0</v>
      </c>
      <c r="V1123" s="15">
        <f t="shared" si="4443"/>
        <v>400</v>
      </c>
      <c r="W1123" s="16"/>
      <c r="X1123" s="15">
        <f t="shared" ref="X1123:Z1123" si="4444">X1122</f>
        <v>0</v>
      </c>
      <c r="Y1123" s="15">
        <f t="shared" si="4444"/>
        <v>0</v>
      </c>
      <c r="Z1123" s="15">
        <f t="shared" si="4444"/>
        <v>0</v>
      </c>
      <c r="AA1123" s="15">
        <v>0</v>
      </c>
      <c r="AB1123" s="15">
        <f t="shared" ref="AB1123:AI1123" si="4445">AB1122</f>
        <v>0</v>
      </c>
      <c r="AC1123" s="15">
        <f t="shared" si="4445"/>
        <v>0</v>
      </c>
      <c r="AD1123" s="15">
        <f t="shared" si="4445"/>
        <v>0</v>
      </c>
      <c r="AE1123" s="15">
        <f t="shared" si="4445"/>
        <v>0</v>
      </c>
      <c r="AF1123" s="15">
        <f t="shared" si="4445"/>
        <v>0</v>
      </c>
      <c r="AG1123" s="15">
        <f t="shared" si="4445"/>
        <v>400</v>
      </c>
      <c r="AH1123" s="15">
        <f t="shared" si="4445"/>
        <v>0</v>
      </c>
      <c r="AI1123" s="15">
        <f t="shared" si="4445"/>
        <v>0</v>
      </c>
      <c r="AJ1123" s="17"/>
      <c r="AK1123" s="15">
        <f>AK1122</f>
        <v>0</v>
      </c>
      <c r="AL1123" s="15">
        <f>AL1122</f>
        <v>0</v>
      </c>
      <c r="AM1123" s="17"/>
      <c r="AN1123" s="15">
        <f t="shared" ref="AN1123:AX1123" si="4446">AN1122</f>
        <v>0</v>
      </c>
      <c r="AO1123" s="15">
        <f t="shared" si="4446"/>
        <v>0</v>
      </c>
      <c r="AP1123" s="15">
        <f t="shared" si="4446"/>
        <v>0</v>
      </c>
      <c r="AQ1123" s="15">
        <f t="shared" si="4446"/>
        <v>0</v>
      </c>
      <c r="AR1123" s="15">
        <f t="shared" si="4446"/>
        <v>0</v>
      </c>
      <c r="AS1123" s="15">
        <f t="shared" si="4446"/>
        <v>0</v>
      </c>
      <c r="AT1123" s="15">
        <f t="shared" si="4446"/>
        <v>0</v>
      </c>
      <c r="AU1123" s="15">
        <f t="shared" si="4446"/>
        <v>0</v>
      </c>
      <c r="AV1123" s="15">
        <f t="shared" si="4446"/>
        <v>0</v>
      </c>
      <c r="AW1123" s="15">
        <f t="shared" si="4446"/>
        <v>0</v>
      </c>
      <c r="AX1123" s="15">
        <f t="shared" si="4446"/>
        <v>0</v>
      </c>
      <c r="AY1123" s="17"/>
      <c r="AZ1123" s="15">
        <f t="shared" ref="AZ1123:BE1123" si="4447">AZ1122</f>
        <v>6000</v>
      </c>
      <c r="BA1123" s="15">
        <f t="shared" si="4447"/>
        <v>6000</v>
      </c>
      <c r="BB1123" s="15">
        <v>0</v>
      </c>
      <c r="BC1123" s="15">
        <f t="shared" si="4447"/>
        <v>0</v>
      </c>
      <c r="BD1123" s="15">
        <f t="shared" si="4447"/>
        <v>0</v>
      </c>
      <c r="BE1123" s="15">
        <f t="shared" si="4447"/>
        <v>250</v>
      </c>
      <c r="BF1123" s="17"/>
      <c r="BG1123" s="15">
        <f t="shared" ref="BG1123:BH1123" si="4448">BG1122</f>
        <v>1000</v>
      </c>
      <c r="BH1123" s="15">
        <f t="shared" si="4448"/>
        <v>5000</v>
      </c>
      <c r="BI1123" s="17"/>
      <c r="BJ1123" s="22">
        <f>G1123/G1122</f>
        <v>1</v>
      </c>
      <c r="BK1123" s="65">
        <f t="shared" si="4431"/>
        <v>0</v>
      </c>
      <c r="BL1123" s="65">
        <f t="shared" si="4431"/>
        <v>0</v>
      </c>
      <c r="BM1123" s="6">
        <f t="shared" si="4229"/>
        <v>100</v>
      </c>
      <c r="BN1123" s="8">
        <f t="shared" si="4230"/>
        <v>225.45456965631075</v>
      </c>
      <c r="BO1123" s="12">
        <f t="shared" si="4440"/>
        <v>150.15144676502811</v>
      </c>
      <c r="BP1123" s="50">
        <f>(1-'#Constant'!$A$3)/($J1123*'#Constant'!$B$3/'#Constant'!$C$3^($D1123-1)+1)+'#Constant'!$A$3</f>
        <v>0.92405904059040589</v>
      </c>
      <c r="BQ1123" s="4">
        <f t="shared" si="4231"/>
        <v>225.45456965631075</v>
      </c>
      <c r="BR1123" s="50">
        <f>(1-'#Constant'!$A$3)/($K1123*'#Constant'!$B$3/'#Constant'!$C$3^($D1123-1)+1)+'#Constant'!$A$3</f>
        <v>0.92405904059040589</v>
      </c>
      <c r="BS1123" s="4">
        <f t="shared" si="4232"/>
        <v>225.45456965631075</v>
      </c>
      <c r="BT1123"/>
    </row>
    <row r="1124" spans="1:72" s="43" customFormat="1" ht="12" x14ac:dyDescent="0.2">
      <c r="A1124" s="71">
        <v>32001</v>
      </c>
      <c r="B1124" s="72" t="str">
        <f>VLOOKUP(CONCATENATE("CREATURE_NAME_",A1124),[1]Localization_Hero!$A:$E,2,FALSE)</f>
        <v>악룡 마창기사</v>
      </c>
      <c r="C1124" s="73" t="s">
        <v>198</v>
      </c>
      <c r="D1124" s="43">
        <v>1</v>
      </c>
      <c r="E1124" s="43">
        <v>1</v>
      </c>
      <c r="F1124" s="72">
        <v>1</v>
      </c>
      <c r="G1124" s="10">
        <v>100</v>
      </c>
      <c r="H1124" s="10">
        <v>100</v>
      </c>
      <c r="I1124" s="10">
        <v>3500</v>
      </c>
      <c r="J1124" s="10">
        <v>17</v>
      </c>
      <c r="K1124" s="10">
        <v>17</v>
      </c>
      <c r="L1124" s="3"/>
      <c r="M1124" s="10">
        <v>100</v>
      </c>
      <c r="N1124" s="10">
        <v>0</v>
      </c>
      <c r="O1124" s="10">
        <v>0</v>
      </c>
      <c r="P1124" s="10">
        <v>100</v>
      </c>
      <c r="Q1124" s="10">
        <v>0</v>
      </c>
      <c r="R1124" s="10">
        <v>0</v>
      </c>
      <c r="S1124" s="10">
        <v>0</v>
      </c>
      <c r="T1124" s="10">
        <v>300</v>
      </c>
      <c r="U1124" s="10">
        <v>0</v>
      </c>
      <c r="V1124" s="10">
        <v>400</v>
      </c>
      <c r="W1124" s="3"/>
      <c r="X1124" s="10">
        <v>100</v>
      </c>
      <c r="Y1124" s="10">
        <v>0</v>
      </c>
      <c r="Z1124" s="10">
        <v>0</v>
      </c>
      <c r="AA1124" s="10">
        <v>100</v>
      </c>
      <c r="AB1124" s="10">
        <v>0</v>
      </c>
      <c r="AC1124" s="10">
        <v>0</v>
      </c>
      <c r="AD1124" s="10">
        <v>0</v>
      </c>
      <c r="AE1124" s="10">
        <v>300</v>
      </c>
      <c r="AF1124" s="10">
        <v>0</v>
      </c>
      <c r="AG1124" s="10">
        <v>400</v>
      </c>
      <c r="AH1124" s="10">
        <v>0</v>
      </c>
      <c r="AI1124" s="10">
        <v>0</v>
      </c>
      <c r="AJ1124" s="3"/>
      <c r="AK1124" s="10">
        <v>200</v>
      </c>
      <c r="AL1124" s="10">
        <v>0</v>
      </c>
      <c r="AM1124" s="3"/>
      <c r="AN1124" s="10">
        <v>0</v>
      </c>
      <c r="AO1124" s="10">
        <v>0</v>
      </c>
      <c r="AP1124" s="10">
        <v>0</v>
      </c>
      <c r="AQ1124" s="10">
        <v>0</v>
      </c>
      <c r="AR1124" s="10">
        <v>0</v>
      </c>
      <c r="AS1124" s="10">
        <v>0</v>
      </c>
      <c r="AT1124" s="10">
        <v>0</v>
      </c>
      <c r="AU1124" s="10">
        <v>0</v>
      </c>
      <c r="AV1124" s="10">
        <v>0</v>
      </c>
      <c r="AW1124" s="10">
        <v>0</v>
      </c>
      <c r="AX1124" s="10">
        <v>0</v>
      </c>
      <c r="AY1124" s="3"/>
      <c r="AZ1124" s="10">
        <v>6000</v>
      </c>
      <c r="BA1124" s="10">
        <v>6000</v>
      </c>
      <c r="BB1124" s="10">
        <v>0</v>
      </c>
      <c r="BC1124" s="10">
        <v>0</v>
      </c>
      <c r="BD1124" s="10">
        <v>0</v>
      </c>
      <c r="BE1124" s="10">
        <v>250</v>
      </c>
      <c r="BF1124" s="3"/>
      <c r="BG1124" s="10">
        <v>1000</v>
      </c>
      <c r="BH1124" s="10">
        <v>5000</v>
      </c>
      <c r="BI1124" s="3"/>
      <c r="BJ1124" s="21">
        <v>1</v>
      </c>
      <c r="BK1124" s="65">
        <v>0</v>
      </c>
      <c r="BL1124" s="65">
        <v>0</v>
      </c>
      <c r="BM1124" s="74">
        <f t="shared" si="4229"/>
        <v>126.5</v>
      </c>
      <c r="BN1124" s="75">
        <f t="shared" si="4230"/>
        <v>374.28027116045337</v>
      </c>
      <c r="BO1124" s="76">
        <f t="shared" si="4440"/>
        <v>217.59240405353617</v>
      </c>
      <c r="BP1124" s="77">
        <f>(1-'#Constant'!$A$3)/($J1124*'#Constant'!$B$3/'#Constant'!$C$3^($D1124-1)+1)+'#Constant'!$A$3</f>
        <v>0.95244529019980972</v>
      </c>
      <c r="BQ1124" s="78">
        <f t="shared" ref="BQ1124:BQ1192" si="4449">I1125/(BP1124*(1-Q1124/1000*(0.5+R1124/1000))*(1-P1124/1000)*(1-V1124/1000)*(1+U1124/1000))/20</f>
        <v>340.25479196404848</v>
      </c>
      <c r="BR1124" s="77">
        <f>(1-'#Constant'!$A$3)/($K1124*'#Constant'!$B$3/'#Constant'!$C$3^($D1124-1)+1)+'#Constant'!$A$3</f>
        <v>0.95244529019980972</v>
      </c>
      <c r="BS1124" s="78">
        <f t="shared" ref="BS1124:BS1192" si="4450">I1125/(BR1124*(1-AB1124/1000*(0.5+AC1124/1000))*(1-AA1124/1000)*(1-AG1124/1000)*(1+AF1124/1000))/20</f>
        <v>340.25479196404848</v>
      </c>
      <c r="BT1124" s="43">
        <f>BO1124/$BO$4*100</f>
        <v>165.37846408550323</v>
      </c>
    </row>
    <row r="1125" spans="1:72" s="79" customFormat="1" ht="12.75" thickBot="1" x14ac:dyDescent="0.35">
      <c r="B1125" s="80"/>
      <c r="D1125" s="81">
        <v>1</v>
      </c>
      <c r="E1125" s="81">
        <v>1</v>
      </c>
      <c r="F1125" s="82">
        <v>1</v>
      </c>
      <c r="G1125" s="15">
        <f t="shared" ref="G1125:H1125" si="4451">G1124</f>
        <v>100</v>
      </c>
      <c r="H1125" s="15">
        <f t="shared" si="4451"/>
        <v>100</v>
      </c>
      <c r="I1125" s="15">
        <f>I1124</f>
        <v>3500</v>
      </c>
      <c r="J1125" s="15">
        <f>J1124</f>
        <v>17</v>
      </c>
      <c r="K1125" s="15">
        <f>K1124</f>
        <v>17</v>
      </c>
      <c r="L1125" s="17"/>
      <c r="M1125" s="15">
        <f t="shared" ref="M1125:V1125" si="4452">M1124</f>
        <v>100</v>
      </c>
      <c r="N1125" s="15">
        <f t="shared" si="4452"/>
        <v>0</v>
      </c>
      <c r="O1125" s="15">
        <f t="shared" si="4452"/>
        <v>0</v>
      </c>
      <c r="P1125" s="15">
        <v>100</v>
      </c>
      <c r="Q1125" s="15">
        <f t="shared" si="4452"/>
        <v>0</v>
      </c>
      <c r="R1125" s="15">
        <f t="shared" si="4452"/>
        <v>0</v>
      </c>
      <c r="S1125" s="15">
        <f t="shared" si="4452"/>
        <v>0</v>
      </c>
      <c r="T1125" s="15">
        <f t="shared" si="4452"/>
        <v>300</v>
      </c>
      <c r="U1125" s="15">
        <f t="shared" si="4452"/>
        <v>0</v>
      </c>
      <c r="V1125" s="15">
        <f t="shared" si="4452"/>
        <v>400</v>
      </c>
      <c r="W1125" s="17"/>
      <c r="X1125" s="15">
        <f t="shared" ref="X1125:AI1125" si="4453">X1124</f>
        <v>100</v>
      </c>
      <c r="Y1125" s="15">
        <f t="shared" si="4453"/>
        <v>0</v>
      </c>
      <c r="Z1125" s="15">
        <f t="shared" si="4453"/>
        <v>0</v>
      </c>
      <c r="AA1125" s="15">
        <v>100</v>
      </c>
      <c r="AB1125" s="15">
        <f t="shared" si="4453"/>
        <v>0</v>
      </c>
      <c r="AC1125" s="15">
        <f t="shared" si="4453"/>
        <v>0</v>
      </c>
      <c r="AD1125" s="15">
        <f t="shared" si="4453"/>
        <v>0</v>
      </c>
      <c r="AE1125" s="15">
        <f t="shared" si="4453"/>
        <v>300</v>
      </c>
      <c r="AF1125" s="15">
        <f t="shared" si="4453"/>
        <v>0</v>
      </c>
      <c r="AG1125" s="15">
        <f t="shared" si="4453"/>
        <v>400</v>
      </c>
      <c r="AH1125" s="15">
        <f t="shared" si="4453"/>
        <v>0</v>
      </c>
      <c r="AI1125" s="15">
        <f t="shared" si="4453"/>
        <v>0</v>
      </c>
      <c r="AJ1125" s="17"/>
      <c r="AK1125" s="15">
        <f>AK1124</f>
        <v>200</v>
      </c>
      <c r="AL1125" s="15">
        <f>AL1124</f>
        <v>0</v>
      </c>
      <c r="AM1125" s="17"/>
      <c r="AN1125" s="15">
        <f t="shared" ref="AN1125:AX1125" si="4454">AN1124</f>
        <v>0</v>
      </c>
      <c r="AO1125" s="15">
        <f t="shared" si="4454"/>
        <v>0</v>
      </c>
      <c r="AP1125" s="15">
        <f t="shared" si="4454"/>
        <v>0</v>
      </c>
      <c r="AQ1125" s="15">
        <f t="shared" si="4454"/>
        <v>0</v>
      </c>
      <c r="AR1125" s="15">
        <f t="shared" si="4454"/>
        <v>0</v>
      </c>
      <c r="AS1125" s="15">
        <f t="shared" si="4454"/>
        <v>0</v>
      </c>
      <c r="AT1125" s="15">
        <f t="shared" si="4454"/>
        <v>0</v>
      </c>
      <c r="AU1125" s="15">
        <f t="shared" si="4454"/>
        <v>0</v>
      </c>
      <c r="AV1125" s="15">
        <f t="shared" si="4454"/>
        <v>0</v>
      </c>
      <c r="AW1125" s="15">
        <f t="shared" si="4454"/>
        <v>0</v>
      </c>
      <c r="AX1125" s="15">
        <f t="shared" si="4454"/>
        <v>0</v>
      </c>
      <c r="AY1125" s="17"/>
      <c r="AZ1125" s="15">
        <f t="shared" ref="AZ1125:BE1125" si="4455">AZ1124</f>
        <v>6000</v>
      </c>
      <c r="BA1125" s="15">
        <f t="shared" si="4455"/>
        <v>6000</v>
      </c>
      <c r="BB1125" s="15">
        <v>0</v>
      </c>
      <c r="BC1125" s="15">
        <f t="shared" si="4455"/>
        <v>0</v>
      </c>
      <c r="BD1125" s="15">
        <f t="shared" si="4455"/>
        <v>0</v>
      </c>
      <c r="BE1125" s="15">
        <f t="shared" si="4455"/>
        <v>250</v>
      </c>
      <c r="BF1125" s="17"/>
      <c r="BG1125" s="15">
        <f t="shared" ref="BG1125:BH1125" si="4456">BG1124</f>
        <v>1000</v>
      </c>
      <c r="BH1125" s="15">
        <f t="shared" si="4456"/>
        <v>5000</v>
      </c>
      <c r="BI1125" s="17"/>
      <c r="BJ1125" s="22">
        <f>G1125/G1124</f>
        <v>1</v>
      </c>
      <c r="BK1125" s="65">
        <f t="shared" ref="BK1125:BL1125" si="4457">BK1124</f>
        <v>0</v>
      </c>
      <c r="BL1125" s="65">
        <f t="shared" si="4457"/>
        <v>0</v>
      </c>
      <c r="BM1125" s="74">
        <f t="shared" si="4229"/>
        <v>126.5</v>
      </c>
      <c r="BN1125" s="75">
        <f t="shared" si="4230"/>
        <v>374.28027116045337</v>
      </c>
      <c r="BO1125" s="76">
        <f t="shared" si="4440"/>
        <v>217.59240405353617</v>
      </c>
      <c r="BP1125" s="77">
        <f>(1-'#Constant'!$A$3)/($J1125*'#Constant'!$B$3/'#Constant'!$C$3^($D1125-1)+1)+'#Constant'!$A$3</f>
        <v>0.95244529019980972</v>
      </c>
      <c r="BQ1125" s="78">
        <f>I1130/(BP1125*(1-Q1125/1000*(0.5+R1125/1000))*(1-P1125/1000)*(1-V1125/1000)*(1+U1125/1000))/20</f>
        <v>340.25479196404848</v>
      </c>
      <c r="BR1125" s="77">
        <f>(1-'#Constant'!$A$3)/($K1125*'#Constant'!$B$3/'#Constant'!$C$3^($D1125-1)+1)+'#Constant'!$A$3</f>
        <v>0.95244529019980972</v>
      </c>
      <c r="BS1125" s="78">
        <f>I1130/(BR1125*(1-AB1125/1000*(0.5+AC1125/1000))*(1-AA1125/1000)*(1-AG1125/1000)*(1+AF1125/1000))/20</f>
        <v>340.25479196404848</v>
      </c>
      <c r="BT1125" s="43"/>
    </row>
    <row r="1126" spans="1:72" s="43" customFormat="1" ht="12" x14ac:dyDescent="0.2">
      <c r="A1126" s="71">
        <v>32101</v>
      </c>
      <c r="B1126" s="72" t="str">
        <f>VLOOKUP(CONCATENATE("CREATURE_NAME_",A1126),[1]Localization_Hero!$A:$E,2,FALSE)</f>
        <v>악룡 정예 마창기사</v>
      </c>
      <c r="C1126" s="73" t="s">
        <v>198</v>
      </c>
      <c r="D1126" s="43">
        <v>1</v>
      </c>
      <c r="E1126" s="43">
        <v>1</v>
      </c>
      <c r="F1126" s="72">
        <v>1</v>
      </c>
      <c r="G1126" s="10">
        <v>100</v>
      </c>
      <c r="H1126" s="10">
        <v>100</v>
      </c>
      <c r="I1126" s="10">
        <v>3500</v>
      </c>
      <c r="J1126" s="10">
        <v>17</v>
      </c>
      <c r="K1126" s="10">
        <v>17</v>
      </c>
      <c r="L1126" s="3"/>
      <c r="M1126" s="10">
        <v>100</v>
      </c>
      <c r="N1126" s="10">
        <v>0</v>
      </c>
      <c r="O1126" s="10">
        <v>0</v>
      </c>
      <c r="P1126" s="10">
        <v>100</v>
      </c>
      <c r="Q1126" s="10">
        <v>0</v>
      </c>
      <c r="R1126" s="10">
        <v>0</v>
      </c>
      <c r="S1126" s="10">
        <v>0</v>
      </c>
      <c r="T1126" s="10">
        <v>300</v>
      </c>
      <c r="U1126" s="10">
        <v>0</v>
      </c>
      <c r="V1126" s="10">
        <v>400</v>
      </c>
      <c r="W1126" s="3"/>
      <c r="X1126" s="10">
        <v>100</v>
      </c>
      <c r="Y1126" s="10">
        <v>0</v>
      </c>
      <c r="Z1126" s="10">
        <v>0</v>
      </c>
      <c r="AA1126" s="10">
        <v>100</v>
      </c>
      <c r="AB1126" s="10">
        <v>0</v>
      </c>
      <c r="AC1126" s="10">
        <v>0</v>
      </c>
      <c r="AD1126" s="10">
        <v>0</v>
      </c>
      <c r="AE1126" s="10">
        <v>300</v>
      </c>
      <c r="AF1126" s="10">
        <v>0</v>
      </c>
      <c r="AG1126" s="10">
        <v>400</v>
      </c>
      <c r="AH1126" s="10">
        <v>0</v>
      </c>
      <c r="AI1126" s="10">
        <v>0</v>
      </c>
      <c r="AJ1126" s="3"/>
      <c r="AK1126" s="10">
        <v>200</v>
      </c>
      <c r="AL1126" s="10">
        <v>0</v>
      </c>
      <c r="AM1126" s="3"/>
      <c r="AN1126" s="10">
        <v>0</v>
      </c>
      <c r="AO1126" s="10">
        <v>0</v>
      </c>
      <c r="AP1126" s="10">
        <v>0</v>
      </c>
      <c r="AQ1126" s="10">
        <v>0</v>
      </c>
      <c r="AR1126" s="10">
        <v>0</v>
      </c>
      <c r="AS1126" s="10">
        <v>0</v>
      </c>
      <c r="AT1126" s="10">
        <v>0</v>
      </c>
      <c r="AU1126" s="10">
        <v>0</v>
      </c>
      <c r="AV1126" s="10">
        <v>0</v>
      </c>
      <c r="AW1126" s="10">
        <v>0</v>
      </c>
      <c r="AX1126" s="10">
        <v>0</v>
      </c>
      <c r="AY1126" s="3"/>
      <c r="AZ1126" s="10">
        <v>6000</v>
      </c>
      <c r="BA1126" s="10">
        <v>6000</v>
      </c>
      <c r="BB1126" s="10">
        <v>0</v>
      </c>
      <c r="BC1126" s="10">
        <v>0</v>
      </c>
      <c r="BD1126" s="10">
        <v>0</v>
      </c>
      <c r="BE1126" s="10">
        <v>250</v>
      </c>
      <c r="BF1126" s="3"/>
      <c r="BG1126" s="10">
        <v>1000</v>
      </c>
      <c r="BH1126" s="10">
        <v>5000</v>
      </c>
      <c r="BI1126" s="3"/>
      <c r="BJ1126" s="21">
        <v>1</v>
      </c>
      <c r="BK1126" s="65">
        <v>0</v>
      </c>
      <c r="BL1126" s="65">
        <v>0</v>
      </c>
      <c r="BM1126" s="74">
        <f t="shared" ref="BM1126:BM1127" si="4458">MAX(G1126*(1+M1126/1000*(1+O1126/1000))*(1+0.5*T1126/1000)*(1+0.25*S1126/1000),(H1126*(1+X1126/1000*(1+Z1126/1000))*(1+0.5*AE1126/1000)*(1+0.25*AD1126/1000)))*BG1126/1000</f>
        <v>126.5</v>
      </c>
      <c r="BN1126" s="75">
        <f t="shared" ref="BN1126:BN1127" si="4459">(BQ1126+BS1126)/2*(1+AI1126/2000)*(1+AH1126/2000)*(1+AN1126/2000)*(1+AK1126/2000)</f>
        <v>374.28027116045337</v>
      </c>
      <c r="BO1126" s="76">
        <f t="shared" ref="BO1126:BO1127" si="4460">SQRT(BM1126*BN1126)</f>
        <v>217.59240405353617</v>
      </c>
      <c r="BP1126" s="77">
        <f>(1-'#Constant'!$A$3)/($J1126*'#Constant'!$B$3/'#Constant'!$C$3^($D1126-1)+1)+'#Constant'!$A$3</f>
        <v>0.95244529019980972</v>
      </c>
      <c r="BQ1126" s="78">
        <f t="shared" ref="BQ1126" si="4461">I1127/(BP1126*(1-Q1126/1000*(0.5+R1126/1000))*(1-P1126/1000)*(1-V1126/1000)*(1+U1126/1000))/20</f>
        <v>340.25479196404848</v>
      </c>
      <c r="BR1126" s="77">
        <f>(1-'#Constant'!$A$3)/($K1126*'#Constant'!$B$3/'#Constant'!$C$3^($D1126-1)+1)+'#Constant'!$A$3</f>
        <v>0.95244529019980972</v>
      </c>
      <c r="BS1126" s="78">
        <f t="shared" ref="BS1126" si="4462">I1127/(BR1126*(1-AB1126/1000*(0.5+AC1126/1000))*(1-AA1126/1000)*(1-AG1126/1000)*(1+AF1126/1000))/20</f>
        <v>340.25479196404848</v>
      </c>
      <c r="BT1126" s="43">
        <f>BO1126/$BO$4*100</f>
        <v>165.37846408550323</v>
      </c>
    </row>
    <row r="1127" spans="1:72" s="79" customFormat="1" ht="12.75" thickBot="1" x14ac:dyDescent="0.35">
      <c r="B1127" s="80"/>
      <c r="D1127" s="81">
        <v>1</v>
      </c>
      <c r="E1127" s="81">
        <v>1</v>
      </c>
      <c r="F1127" s="82">
        <v>1</v>
      </c>
      <c r="G1127" s="15">
        <f t="shared" ref="G1127:I1127" si="4463">G1126</f>
        <v>100</v>
      </c>
      <c r="H1127" s="15">
        <f t="shared" si="4463"/>
        <v>100</v>
      </c>
      <c r="I1127" s="15">
        <f t="shared" si="4463"/>
        <v>3500</v>
      </c>
      <c r="J1127" s="15">
        <f t="shared" ref="J1127" si="4464">J1126</f>
        <v>17</v>
      </c>
      <c r="K1127" s="15">
        <f t="shared" ref="K1127" si="4465">K1126</f>
        <v>17</v>
      </c>
      <c r="L1127" s="17"/>
      <c r="M1127" s="15">
        <f t="shared" ref="M1127:O1127" si="4466">M1126</f>
        <v>100</v>
      </c>
      <c r="N1127" s="15">
        <f t="shared" si="4466"/>
        <v>0</v>
      </c>
      <c r="O1127" s="15">
        <f t="shared" si="4466"/>
        <v>0</v>
      </c>
      <c r="P1127" s="15">
        <v>100</v>
      </c>
      <c r="Q1127" s="15">
        <f t="shared" ref="Q1127:V1127" si="4467">Q1126</f>
        <v>0</v>
      </c>
      <c r="R1127" s="15">
        <f t="shared" si="4467"/>
        <v>0</v>
      </c>
      <c r="S1127" s="15">
        <f t="shared" si="4467"/>
        <v>0</v>
      </c>
      <c r="T1127" s="15">
        <f t="shared" si="4467"/>
        <v>300</v>
      </c>
      <c r="U1127" s="15">
        <f t="shared" si="4467"/>
        <v>0</v>
      </c>
      <c r="V1127" s="15">
        <f t="shared" si="4467"/>
        <v>400</v>
      </c>
      <c r="W1127" s="17"/>
      <c r="X1127" s="15">
        <f t="shared" ref="X1127:Z1127" si="4468">X1126</f>
        <v>100</v>
      </c>
      <c r="Y1127" s="15">
        <f t="shared" si="4468"/>
        <v>0</v>
      </c>
      <c r="Z1127" s="15">
        <f t="shared" si="4468"/>
        <v>0</v>
      </c>
      <c r="AA1127" s="15">
        <v>100</v>
      </c>
      <c r="AB1127" s="15">
        <f t="shared" ref="AB1127:AI1127" si="4469">AB1126</f>
        <v>0</v>
      </c>
      <c r="AC1127" s="15">
        <f t="shared" si="4469"/>
        <v>0</v>
      </c>
      <c r="AD1127" s="15">
        <f t="shared" si="4469"/>
        <v>0</v>
      </c>
      <c r="AE1127" s="15">
        <f t="shared" si="4469"/>
        <v>300</v>
      </c>
      <c r="AF1127" s="15">
        <f t="shared" si="4469"/>
        <v>0</v>
      </c>
      <c r="AG1127" s="15">
        <f t="shared" si="4469"/>
        <v>400</v>
      </c>
      <c r="AH1127" s="15">
        <f t="shared" si="4469"/>
        <v>0</v>
      </c>
      <c r="AI1127" s="15">
        <f t="shared" si="4469"/>
        <v>0</v>
      </c>
      <c r="AJ1127" s="17"/>
      <c r="AK1127" s="15">
        <f>AK1126</f>
        <v>200</v>
      </c>
      <c r="AL1127" s="15">
        <f>AL1126</f>
        <v>0</v>
      </c>
      <c r="AM1127" s="17"/>
      <c r="AN1127" s="15">
        <f t="shared" ref="AN1127:AX1127" si="4470">AN1126</f>
        <v>0</v>
      </c>
      <c r="AO1127" s="15">
        <f t="shared" si="4470"/>
        <v>0</v>
      </c>
      <c r="AP1127" s="15">
        <f t="shared" si="4470"/>
        <v>0</v>
      </c>
      <c r="AQ1127" s="15">
        <f t="shared" si="4470"/>
        <v>0</v>
      </c>
      <c r="AR1127" s="15">
        <f t="shared" si="4470"/>
        <v>0</v>
      </c>
      <c r="AS1127" s="15">
        <f t="shared" si="4470"/>
        <v>0</v>
      </c>
      <c r="AT1127" s="15">
        <f t="shared" si="4470"/>
        <v>0</v>
      </c>
      <c r="AU1127" s="15">
        <f t="shared" si="4470"/>
        <v>0</v>
      </c>
      <c r="AV1127" s="15">
        <f t="shared" si="4470"/>
        <v>0</v>
      </c>
      <c r="AW1127" s="15">
        <f t="shared" si="4470"/>
        <v>0</v>
      </c>
      <c r="AX1127" s="15">
        <f t="shared" si="4470"/>
        <v>0</v>
      </c>
      <c r="AY1127" s="17"/>
      <c r="AZ1127" s="15">
        <f t="shared" ref="AZ1127:BA1127" si="4471">AZ1126</f>
        <v>6000</v>
      </c>
      <c r="BA1127" s="15">
        <f t="shared" si="4471"/>
        <v>6000</v>
      </c>
      <c r="BB1127" s="15">
        <v>0</v>
      </c>
      <c r="BC1127" s="15">
        <f t="shared" ref="BC1127:BE1127" si="4472">BC1126</f>
        <v>0</v>
      </c>
      <c r="BD1127" s="15">
        <f t="shared" si="4472"/>
        <v>0</v>
      </c>
      <c r="BE1127" s="15">
        <f t="shared" si="4472"/>
        <v>250</v>
      </c>
      <c r="BF1127" s="17"/>
      <c r="BG1127" s="15">
        <f t="shared" ref="BG1127:BH1127" si="4473">BG1126</f>
        <v>1000</v>
      </c>
      <c r="BH1127" s="15">
        <f t="shared" si="4473"/>
        <v>5000</v>
      </c>
      <c r="BI1127" s="17"/>
      <c r="BJ1127" s="22">
        <f>G1127/G1126</f>
        <v>1</v>
      </c>
      <c r="BK1127" s="65">
        <f t="shared" ref="BK1127:BL1127" si="4474">BK1126</f>
        <v>0</v>
      </c>
      <c r="BL1127" s="65">
        <f t="shared" si="4474"/>
        <v>0</v>
      </c>
      <c r="BM1127" s="74">
        <f t="shared" si="4458"/>
        <v>126.5</v>
      </c>
      <c r="BN1127" s="75">
        <f t="shared" si="4459"/>
        <v>374.28027116045337</v>
      </c>
      <c r="BO1127" s="76">
        <f t="shared" si="4460"/>
        <v>217.59240405353617</v>
      </c>
      <c r="BP1127" s="77">
        <f>(1-'#Constant'!$A$3)/($J1127*'#Constant'!$B$3/'#Constant'!$C$3^($D1127-1)+1)+'#Constant'!$A$3</f>
        <v>0.95244529019980972</v>
      </c>
      <c r="BQ1127" s="78">
        <f>I1132/(BP1127*(1-Q1127/1000*(0.5+R1127/1000))*(1-P1127/1000)*(1-V1127/1000)*(1+U1127/1000))/20</f>
        <v>340.25479196404848</v>
      </c>
      <c r="BR1127" s="77">
        <f>(1-'#Constant'!$A$3)/($K1127*'#Constant'!$B$3/'#Constant'!$C$3^($D1127-1)+1)+'#Constant'!$A$3</f>
        <v>0.95244529019980972</v>
      </c>
      <c r="BS1127" s="78">
        <f>I1132/(BR1127*(1-AB1127/1000*(0.5+AC1127/1000))*(1-AA1127/1000)*(1-AG1127/1000)*(1+AF1127/1000))/20</f>
        <v>340.25479196404848</v>
      </c>
      <c r="BT1127" s="43"/>
    </row>
    <row r="1128" spans="1:72" s="43" customFormat="1" ht="12" x14ac:dyDescent="0.2">
      <c r="A1128" s="71">
        <v>32201</v>
      </c>
      <c r="B1128" s="72" t="str">
        <f>VLOOKUP(CONCATENATE("CREATURE_NAME_",A1128),[1]Localization_Hero!$A:$E,2,FALSE)</f>
        <v>악룡 화염 마창기사</v>
      </c>
      <c r="C1128" s="73" t="s">
        <v>198</v>
      </c>
      <c r="D1128" s="43">
        <v>1</v>
      </c>
      <c r="E1128" s="43">
        <v>1</v>
      </c>
      <c r="F1128" s="72">
        <v>1</v>
      </c>
      <c r="G1128" s="10">
        <v>100</v>
      </c>
      <c r="H1128" s="10">
        <v>100</v>
      </c>
      <c r="I1128" s="10">
        <v>3500</v>
      </c>
      <c r="J1128" s="10">
        <v>17</v>
      </c>
      <c r="K1128" s="10">
        <v>17</v>
      </c>
      <c r="L1128" s="3"/>
      <c r="M1128" s="10">
        <v>100</v>
      </c>
      <c r="N1128" s="10">
        <v>0</v>
      </c>
      <c r="O1128" s="10">
        <v>0</v>
      </c>
      <c r="P1128" s="10">
        <v>100</v>
      </c>
      <c r="Q1128" s="10">
        <v>0</v>
      </c>
      <c r="R1128" s="10">
        <v>0</v>
      </c>
      <c r="S1128" s="10">
        <v>0</v>
      </c>
      <c r="T1128" s="10">
        <v>300</v>
      </c>
      <c r="U1128" s="10">
        <v>0</v>
      </c>
      <c r="V1128" s="10">
        <v>400</v>
      </c>
      <c r="W1128" s="3"/>
      <c r="X1128" s="10">
        <v>100</v>
      </c>
      <c r="Y1128" s="10">
        <v>0</v>
      </c>
      <c r="Z1128" s="10">
        <v>0</v>
      </c>
      <c r="AA1128" s="10">
        <v>100</v>
      </c>
      <c r="AB1128" s="10">
        <v>0</v>
      </c>
      <c r="AC1128" s="10">
        <v>0</v>
      </c>
      <c r="AD1128" s="10">
        <v>0</v>
      </c>
      <c r="AE1128" s="10">
        <v>300</v>
      </c>
      <c r="AF1128" s="10">
        <v>0</v>
      </c>
      <c r="AG1128" s="10">
        <v>400</v>
      </c>
      <c r="AH1128" s="10">
        <v>0</v>
      </c>
      <c r="AI1128" s="10">
        <v>0</v>
      </c>
      <c r="AJ1128" s="3"/>
      <c r="AK1128" s="10">
        <v>200</v>
      </c>
      <c r="AL1128" s="10">
        <v>0</v>
      </c>
      <c r="AM1128" s="3"/>
      <c r="AN1128" s="10">
        <v>0</v>
      </c>
      <c r="AO1128" s="10">
        <v>0</v>
      </c>
      <c r="AP1128" s="10">
        <v>0</v>
      </c>
      <c r="AQ1128" s="10">
        <v>0</v>
      </c>
      <c r="AR1128" s="10">
        <v>0</v>
      </c>
      <c r="AS1128" s="10">
        <v>0</v>
      </c>
      <c r="AT1128" s="10">
        <v>0</v>
      </c>
      <c r="AU1128" s="10">
        <v>0</v>
      </c>
      <c r="AV1128" s="10">
        <v>0</v>
      </c>
      <c r="AW1128" s="10">
        <v>0</v>
      </c>
      <c r="AX1128" s="10">
        <v>0</v>
      </c>
      <c r="AY1128" s="3"/>
      <c r="AZ1128" s="10">
        <v>6000</v>
      </c>
      <c r="BA1128" s="10">
        <v>6000</v>
      </c>
      <c r="BB1128" s="10">
        <v>0</v>
      </c>
      <c r="BC1128" s="10">
        <v>0</v>
      </c>
      <c r="BD1128" s="10">
        <v>0</v>
      </c>
      <c r="BE1128" s="10">
        <v>250</v>
      </c>
      <c r="BF1128" s="3"/>
      <c r="BG1128" s="10">
        <v>1000</v>
      </c>
      <c r="BH1128" s="10">
        <v>5000</v>
      </c>
      <c r="BI1128" s="3"/>
      <c r="BJ1128" s="21">
        <v>1</v>
      </c>
      <c r="BK1128" s="65">
        <v>0</v>
      </c>
      <c r="BL1128" s="65">
        <v>0</v>
      </c>
      <c r="BM1128" s="74">
        <f t="shared" ref="BM1128:BM1129" si="4475">MAX(G1128*(1+M1128/1000*(1+O1128/1000))*(1+0.5*T1128/1000)*(1+0.25*S1128/1000),(H1128*(1+X1128/1000*(1+Z1128/1000))*(1+0.5*AE1128/1000)*(1+0.25*AD1128/1000)))*BG1128/1000</f>
        <v>126.5</v>
      </c>
      <c r="BN1128" s="75">
        <f t="shared" ref="BN1128:BN1129" si="4476">(BQ1128+BS1128)/2*(1+AI1128/2000)*(1+AH1128/2000)*(1+AN1128/2000)*(1+AK1128/2000)</f>
        <v>374.28027116045337</v>
      </c>
      <c r="BO1128" s="76">
        <f t="shared" ref="BO1128:BO1129" si="4477">SQRT(BM1128*BN1128)</f>
        <v>217.59240405353617</v>
      </c>
      <c r="BP1128" s="77">
        <f>(1-'#Constant'!$A$3)/($J1128*'#Constant'!$B$3/'#Constant'!$C$3^($D1128-1)+1)+'#Constant'!$A$3</f>
        <v>0.95244529019980972</v>
      </c>
      <c r="BQ1128" s="78">
        <f t="shared" ref="BQ1128" si="4478">I1129/(BP1128*(1-Q1128/1000*(0.5+R1128/1000))*(1-P1128/1000)*(1-V1128/1000)*(1+U1128/1000))/20</f>
        <v>340.25479196404848</v>
      </c>
      <c r="BR1128" s="77">
        <f>(1-'#Constant'!$A$3)/($K1128*'#Constant'!$B$3/'#Constant'!$C$3^($D1128-1)+1)+'#Constant'!$A$3</f>
        <v>0.95244529019980972</v>
      </c>
      <c r="BS1128" s="78">
        <f t="shared" ref="BS1128" si="4479">I1129/(BR1128*(1-AB1128/1000*(0.5+AC1128/1000))*(1-AA1128/1000)*(1-AG1128/1000)*(1+AF1128/1000))/20</f>
        <v>340.25479196404848</v>
      </c>
      <c r="BT1128" s="43">
        <f>BO1128/$BO$4*100</f>
        <v>165.37846408550323</v>
      </c>
    </row>
    <row r="1129" spans="1:72" s="79" customFormat="1" ht="12.75" thickBot="1" x14ac:dyDescent="0.35">
      <c r="B1129" s="80"/>
      <c r="D1129" s="81">
        <v>1</v>
      </c>
      <c r="E1129" s="81">
        <v>1</v>
      </c>
      <c r="F1129" s="82">
        <v>1</v>
      </c>
      <c r="G1129" s="15">
        <f t="shared" ref="G1129:I1129" si="4480">G1128</f>
        <v>100</v>
      </c>
      <c r="H1129" s="15">
        <f t="shared" si="4480"/>
        <v>100</v>
      </c>
      <c r="I1129" s="15">
        <f t="shared" si="4480"/>
        <v>3500</v>
      </c>
      <c r="J1129" s="15">
        <f t="shared" ref="J1129" si="4481">J1128</f>
        <v>17</v>
      </c>
      <c r="K1129" s="15">
        <f t="shared" ref="K1129" si="4482">K1128</f>
        <v>17</v>
      </c>
      <c r="L1129" s="17"/>
      <c r="M1129" s="15">
        <f t="shared" ref="M1129:O1129" si="4483">M1128</f>
        <v>100</v>
      </c>
      <c r="N1129" s="15">
        <f t="shared" si="4483"/>
        <v>0</v>
      </c>
      <c r="O1129" s="15">
        <f t="shared" si="4483"/>
        <v>0</v>
      </c>
      <c r="P1129" s="15">
        <v>100</v>
      </c>
      <c r="Q1129" s="15">
        <f t="shared" ref="Q1129:V1129" si="4484">Q1128</f>
        <v>0</v>
      </c>
      <c r="R1129" s="15">
        <f t="shared" si="4484"/>
        <v>0</v>
      </c>
      <c r="S1129" s="15">
        <f t="shared" si="4484"/>
        <v>0</v>
      </c>
      <c r="T1129" s="15">
        <f t="shared" si="4484"/>
        <v>300</v>
      </c>
      <c r="U1129" s="15">
        <f t="shared" si="4484"/>
        <v>0</v>
      </c>
      <c r="V1129" s="15">
        <f t="shared" si="4484"/>
        <v>400</v>
      </c>
      <c r="W1129" s="17"/>
      <c r="X1129" s="15">
        <f t="shared" ref="X1129:Z1129" si="4485">X1128</f>
        <v>100</v>
      </c>
      <c r="Y1129" s="15">
        <f t="shared" si="4485"/>
        <v>0</v>
      </c>
      <c r="Z1129" s="15">
        <f t="shared" si="4485"/>
        <v>0</v>
      </c>
      <c r="AA1129" s="15">
        <v>100</v>
      </c>
      <c r="AB1129" s="15">
        <f t="shared" ref="AB1129:AI1129" si="4486">AB1128</f>
        <v>0</v>
      </c>
      <c r="AC1129" s="15">
        <f t="shared" si="4486"/>
        <v>0</v>
      </c>
      <c r="AD1129" s="15">
        <f t="shared" si="4486"/>
        <v>0</v>
      </c>
      <c r="AE1129" s="15">
        <f t="shared" si="4486"/>
        <v>300</v>
      </c>
      <c r="AF1129" s="15">
        <f t="shared" si="4486"/>
        <v>0</v>
      </c>
      <c r="AG1129" s="15">
        <f t="shared" si="4486"/>
        <v>400</v>
      </c>
      <c r="AH1129" s="15">
        <f t="shared" si="4486"/>
        <v>0</v>
      </c>
      <c r="AI1129" s="15">
        <f t="shared" si="4486"/>
        <v>0</v>
      </c>
      <c r="AJ1129" s="17"/>
      <c r="AK1129" s="15">
        <f>AK1128</f>
        <v>200</v>
      </c>
      <c r="AL1129" s="15">
        <f>AL1128</f>
        <v>0</v>
      </c>
      <c r="AM1129" s="17"/>
      <c r="AN1129" s="15">
        <f t="shared" ref="AN1129:AX1129" si="4487">AN1128</f>
        <v>0</v>
      </c>
      <c r="AO1129" s="15">
        <f t="shared" si="4487"/>
        <v>0</v>
      </c>
      <c r="AP1129" s="15">
        <f t="shared" si="4487"/>
        <v>0</v>
      </c>
      <c r="AQ1129" s="15">
        <f t="shared" si="4487"/>
        <v>0</v>
      </c>
      <c r="AR1129" s="15">
        <f t="shared" si="4487"/>
        <v>0</v>
      </c>
      <c r="AS1129" s="15">
        <f t="shared" si="4487"/>
        <v>0</v>
      </c>
      <c r="AT1129" s="15">
        <f t="shared" si="4487"/>
        <v>0</v>
      </c>
      <c r="AU1129" s="15">
        <f t="shared" si="4487"/>
        <v>0</v>
      </c>
      <c r="AV1129" s="15">
        <f t="shared" si="4487"/>
        <v>0</v>
      </c>
      <c r="AW1129" s="15">
        <f t="shared" si="4487"/>
        <v>0</v>
      </c>
      <c r="AX1129" s="15">
        <f t="shared" si="4487"/>
        <v>0</v>
      </c>
      <c r="AY1129" s="17"/>
      <c r="AZ1129" s="15">
        <f t="shared" ref="AZ1129:BA1129" si="4488">AZ1128</f>
        <v>6000</v>
      </c>
      <c r="BA1129" s="15">
        <f t="shared" si="4488"/>
        <v>6000</v>
      </c>
      <c r="BB1129" s="15">
        <v>0</v>
      </c>
      <c r="BC1129" s="15">
        <f t="shared" ref="BC1129:BE1129" si="4489">BC1128</f>
        <v>0</v>
      </c>
      <c r="BD1129" s="15">
        <f t="shared" si="4489"/>
        <v>0</v>
      </c>
      <c r="BE1129" s="15">
        <f t="shared" si="4489"/>
        <v>250</v>
      </c>
      <c r="BF1129" s="17"/>
      <c r="BG1129" s="15">
        <f t="shared" ref="BG1129:BH1129" si="4490">BG1128</f>
        <v>1000</v>
      </c>
      <c r="BH1129" s="15">
        <f t="shared" si="4490"/>
        <v>5000</v>
      </c>
      <c r="BI1129" s="17"/>
      <c r="BJ1129" s="22">
        <f>G1129/G1128</f>
        <v>1</v>
      </c>
      <c r="BK1129" s="65">
        <f t="shared" ref="BK1129:BL1129" si="4491">BK1128</f>
        <v>0</v>
      </c>
      <c r="BL1129" s="65">
        <f t="shared" si="4491"/>
        <v>0</v>
      </c>
      <c r="BM1129" s="74">
        <f t="shared" si="4475"/>
        <v>126.5</v>
      </c>
      <c r="BN1129" s="75">
        <f t="shared" si="4476"/>
        <v>374.28027116045337</v>
      </c>
      <c r="BO1129" s="76">
        <f t="shared" si="4477"/>
        <v>217.59240405353617</v>
      </c>
      <c r="BP1129" s="77">
        <f>(1-'#Constant'!$A$3)/($J1129*'#Constant'!$B$3/'#Constant'!$C$3^($D1129-1)+1)+'#Constant'!$A$3</f>
        <v>0.95244529019980972</v>
      </c>
      <c r="BQ1129" s="78">
        <f>I1134/(BP1129*(1-Q1129/1000*(0.5+R1129/1000))*(1-P1129/1000)*(1-V1129/1000)*(1+U1129/1000))/20</f>
        <v>340.25479196404848</v>
      </c>
      <c r="BR1129" s="77">
        <f>(1-'#Constant'!$A$3)/($K1129*'#Constant'!$B$3/'#Constant'!$C$3^($D1129-1)+1)+'#Constant'!$A$3</f>
        <v>0.95244529019980972</v>
      </c>
      <c r="BS1129" s="78">
        <f>I1134/(BR1129*(1-AB1129/1000*(0.5+AC1129/1000))*(1-AA1129/1000)*(1-AG1129/1000)*(1+AF1129/1000))/20</f>
        <v>340.25479196404848</v>
      </c>
      <c r="BT1129" s="43"/>
    </row>
    <row r="1130" spans="1:72" s="43" customFormat="1" ht="12" x14ac:dyDescent="0.2">
      <c r="A1130" s="71">
        <v>32002</v>
      </c>
      <c r="B1130" s="72" t="str">
        <f>VLOOKUP(CONCATENATE("CREATURE_NAME_",A1130),[1]Localization_Hero!$A:$E,2,FALSE)</f>
        <v>악룡 법사</v>
      </c>
      <c r="C1130" s="73" t="s">
        <v>199</v>
      </c>
      <c r="D1130" s="43">
        <v>1</v>
      </c>
      <c r="E1130" s="43">
        <v>1</v>
      </c>
      <c r="F1130" s="72">
        <v>1</v>
      </c>
      <c r="G1130" s="10">
        <v>100</v>
      </c>
      <c r="H1130" s="10">
        <v>100</v>
      </c>
      <c r="I1130" s="10">
        <v>3500</v>
      </c>
      <c r="J1130" s="10">
        <v>17</v>
      </c>
      <c r="K1130" s="10">
        <v>17</v>
      </c>
      <c r="L1130" s="3"/>
      <c r="M1130" s="10">
        <v>100</v>
      </c>
      <c r="N1130" s="10">
        <v>0</v>
      </c>
      <c r="O1130" s="10">
        <v>0</v>
      </c>
      <c r="P1130" s="10">
        <v>100</v>
      </c>
      <c r="Q1130" s="10">
        <v>0</v>
      </c>
      <c r="R1130" s="10">
        <v>0</v>
      </c>
      <c r="S1130" s="10">
        <v>0</v>
      </c>
      <c r="T1130" s="10">
        <v>300</v>
      </c>
      <c r="U1130" s="10">
        <v>0</v>
      </c>
      <c r="V1130" s="10">
        <v>400</v>
      </c>
      <c r="W1130" s="3"/>
      <c r="X1130" s="10">
        <v>100</v>
      </c>
      <c r="Y1130" s="10">
        <v>0</v>
      </c>
      <c r="Z1130" s="10">
        <v>0</v>
      </c>
      <c r="AA1130" s="10">
        <v>100</v>
      </c>
      <c r="AB1130" s="10">
        <v>0</v>
      </c>
      <c r="AC1130" s="10">
        <v>0</v>
      </c>
      <c r="AD1130" s="10">
        <v>0</v>
      </c>
      <c r="AE1130" s="10">
        <v>300</v>
      </c>
      <c r="AF1130" s="10">
        <v>0</v>
      </c>
      <c r="AG1130" s="10">
        <v>400</v>
      </c>
      <c r="AH1130" s="10">
        <v>0</v>
      </c>
      <c r="AI1130" s="10">
        <v>0</v>
      </c>
      <c r="AJ1130" s="3"/>
      <c r="AK1130" s="10">
        <v>200</v>
      </c>
      <c r="AL1130" s="10">
        <v>0</v>
      </c>
      <c r="AM1130" s="3"/>
      <c r="AN1130" s="10">
        <v>0</v>
      </c>
      <c r="AO1130" s="10">
        <v>0</v>
      </c>
      <c r="AP1130" s="10">
        <v>0</v>
      </c>
      <c r="AQ1130" s="10">
        <v>0</v>
      </c>
      <c r="AR1130" s="10">
        <v>0</v>
      </c>
      <c r="AS1130" s="10">
        <v>0</v>
      </c>
      <c r="AT1130" s="10">
        <v>0</v>
      </c>
      <c r="AU1130" s="10">
        <v>0</v>
      </c>
      <c r="AV1130" s="10">
        <v>0</v>
      </c>
      <c r="AW1130" s="10">
        <v>0</v>
      </c>
      <c r="AX1130" s="10">
        <v>0</v>
      </c>
      <c r="AY1130" s="3"/>
      <c r="AZ1130" s="10">
        <v>6000</v>
      </c>
      <c r="BA1130" s="10">
        <v>6000</v>
      </c>
      <c r="BB1130" s="10">
        <v>0</v>
      </c>
      <c r="BC1130" s="10">
        <v>0</v>
      </c>
      <c r="BD1130" s="10">
        <v>0</v>
      </c>
      <c r="BE1130" s="10">
        <v>250</v>
      </c>
      <c r="BF1130" s="3"/>
      <c r="BG1130" s="10">
        <v>1000</v>
      </c>
      <c r="BH1130" s="10">
        <v>5000</v>
      </c>
      <c r="BI1130" s="3"/>
      <c r="BJ1130" s="21">
        <v>1</v>
      </c>
      <c r="BK1130" s="65">
        <v>0</v>
      </c>
      <c r="BL1130" s="65">
        <v>0</v>
      </c>
      <c r="BM1130" s="74">
        <f t="shared" si="4229"/>
        <v>126.5</v>
      </c>
      <c r="BN1130" s="75">
        <f t="shared" si="4230"/>
        <v>374.28027116045337</v>
      </c>
      <c r="BO1130" s="76">
        <f t="shared" si="4440"/>
        <v>217.59240405353617</v>
      </c>
      <c r="BP1130" s="77">
        <f>(1-'#Constant'!$A$3)/($J1130*'#Constant'!$B$3/'#Constant'!$C$3^($D1130-1)+1)+'#Constant'!$A$3</f>
        <v>0.95244529019980972</v>
      </c>
      <c r="BQ1130" s="78">
        <f t="shared" si="4449"/>
        <v>340.25479196404848</v>
      </c>
      <c r="BR1130" s="77">
        <f>(1-'#Constant'!$A$3)/($K1130*'#Constant'!$B$3/'#Constant'!$C$3^($D1130-1)+1)+'#Constant'!$A$3</f>
        <v>0.95244529019980972</v>
      </c>
      <c r="BS1130" s="78">
        <f t="shared" si="4450"/>
        <v>340.25479196404848</v>
      </c>
      <c r="BT1130" s="43">
        <f>BO1130/$BO$4*100</f>
        <v>165.37846408550323</v>
      </c>
    </row>
    <row r="1131" spans="1:72" s="79" customFormat="1" ht="12.75" thickBot="1" x14ac:dyDescent="0.35">
      <c r="B1131" s="80"/>
      <c r="D1131" s="81">
        <v>1</v>
      </c>
      <c r="E1131" s="81">
        <v>1</v>
      </c>
      <c r="F1131" s="82">
        <v>1</v>
      </c>
      <c r="G1131" s="15">
        <f t="shared" ref="G1131:I1131" si="4492">G1130</f>
        <v>100</v>
      </c>
      <c r="H1131" s="15">
        <f t="shared" si="4492"/>
        <v>100</v>
      </c>
      <c r="I1131" s="15">
        <f t="shared" si="4492"/>
        <v>3500</v>
      </c>
      <c r="J1131" s="15">
        <f t="shared" ref="J1131" si="4493">J1130</f>
        <v>17</v>
      </c>
      <c r="K1131" s="15">
        <f t="shared" ref="K1131" si="4494">K1130</f>
        <v>17</v>
      </c>
      <c r="L1131" s="17"/>
      <c r="M1131" s="15">
        <f t="shared" ref="M1131:O1131" si="4495">M1130</f>
        <v>100</v>
      </c>
      <c r="N1131" s="15">
        <f t="shared" si="4495"/>
        <v>0</v>
      </c>
      <c r="O1131" s="15">
        <f t="shared" si="4495"/>
        <v>0</v>
      </c>
      <c r="P1131" s="15">
        <v>100</v>
      </c>
      <c r="Q1131" s="15">
        <f t="shared" ref="Q1131:V1131" si="4496">Q1130</f>
        <v>0</v>
      </c>
      <c r="R1131" s="15">
        <f t="shared" si="4496"/>
        <v>0</v>
      </c>
      <c r="S1131" s="15">
        <f t="shared" si="4496"/>
        <v>0</v>
      </c>
      <c r="T1131" s="15">
        <f t="shared" si="4496"/>
        <v>300</v>
      </c>
      <c r="U1131" s="15">
        <f t="shared" si="4496"/>
        <v>0</v>
      </c>
      <c r="V1131" s="15">
        <f t="shared" si="4496"/>
        <v>400</v>
      </c>
      <c r="W1131" s="17"/>
      <c r="X1131" s="15">
        <f t="shared" ref="X1131:Z1131" si="4497">X1130</f>
        <v>100</v>
      </c>
      <c r="Y1131" s="15">
        <f t="shared" si="4497"/>
        <v>0</v>
      </c>
      <c r="Z1131" s="15">
        <f t="shared" si="4497"/>
        <v>0</v>
      </c>
      <c r="AA1131" s="15">
        <v>100</v>
      </c>
      <c r="AB1131" s="15">
        <f t="shared" ref="AB1131:AI1131" si="4498">AB1130</f>
        <v>0</v>
      </c>
      <c r="AC1131" s="15">
        <f t="shared" si="4498"/>
        <v>0</v>
      </c>
      <c r="AD1131" s="15">
        <f t="shared" si="4498"/>
        <v>0</v>
      </c>
      <c r="AE1131" s="15">
        <f t="shared" si="4498"/>
        <v>300</v>
      </c>
      <c r="AF1131" s="15">
        <f t="shared" si="4498"/>
        <v>0</v>
      </c>
      <c r="AG1131" s="15">
        <f t="shared" si="4498"/>
        <v>400</v>
      </c>
      <c r="AH1131" s="15">
        <f t="shared" si="4498"/>
        <v>0</v>
      </c>
      <c r="AI1131" s="15">
        <f t="shared" si="4498"/>
        <v>0</v>
      </c>
      <c r="AJ1131" s="17"/>
      <c r="AK1131" s="15">
        <f>AK1130</f>
        <v>200</v>
      </c>
      <c r="AL1131" s="15">
        <f>AL1130</f>
        <v>0</v>
      </c>
      <c r="AM1131" s="17"/>
      <c r="AN1131" s="15">
        <f t="shared" ref="AN1131:AX1131" si="4499">AN1130</f>
        <v>0</v>
      </c>
      <c r="AO1131" s="15">
        <f t="shared" si="4499"/>
        <v>0</v>
      </c>
      <c r="AP1131" s="15">
        <f t="shared" si="4499"/>
        <v>0</v>
      </c>
      <c r="AQ1131" s="15">
        <f t="shared" si="4499"/>
        <v>0</v>
      </c>
      <c r="AR1131" s="15">
        <f t="shared" si="4499"/>
        <v>0</v>
      </c>
      <c r="AS1131" s="15">
        <f t="shared" si="4499"/>
        <v>0</v>
      </c>
      <c r="AT1131" s="15">
        <f t="shared" si="4499"/>
        <v>0</v>
      </c>
      <c r="AU1131" s="15">
        <f t="shared" si="4499"/>
        <v>0</v>
      </c>
      <c r="AV1131" s="15">
        <f t="shared" si="4499"/>
        <v>0</v>
      </c>
      <c r="AW1131" s="15">
        <f t="shared" si="4499"/>
        <v>0</v>
      </c>
      <c r="AX1131" s="15">
        <f t="shared" si="4499"/>
        <v>0</v>
      </c>
      <c r="AY1131" s="17"/>
      <c r="AZ1131" s="15">
        <f t="shared" ref="AZ1131:BA1131" si="4500">AZ1130</f>
        <v>6000</v>
      </c>
      <c r="BA1131" s="15">
        <f t="shared" si="4500"/>
        <v>6000</v>
      </c>
      <c r="BB1131" s="15">
        <v>0</v>
      </c>
      <c r="BC1131" s="15">
        <f t="shared" ref="BC1131:BE1131" si="4501">BC1130</f>
        <v>0</v>
      </c>
      <c r="BD1131" s="15">
        <f t="shared" si="4501"/>
        <v>0</v>
      </c>
      <c r="BE1131" s="15">
        <f t="shared" si="4501"/>
        <v>250</v>
      </c>
      <c r="BF1131" s="17"/>
      <c r="BG1131" s="15">
        <f t="shared" ref="BG1131:BH1131" si="4502">BG1130</f>
        <v>1000</v>
      </c>
      <c r="BH1131" s="15">
        <f t="shared" si="4502"/>
        <v>5000</v>
      </c>
      <c r="BI1131" s="17"/>
      <c r="BJ1131" s="22">
        <f>G1131/G1130</f>
        <v>1</v>
      </c>
      <c r="BK1131" s="65">
        <f t="shared" ref="BK1131:BL1131" si="4503">BK1130</f>
        <v>0</v>
      </c>
      <c r="BL1131" s="65">
        <f t="shared" si="4503"/>
        <v>0</v>
      </c>
      <c r="BM1131" s="74">
        <f t="shared" si="4229"/>
        <v>126.5</v>
      </c>
      <c r="BN1131" s="75">
        <f t="shared" si="4230"/>
        <v>374.28027116045337</v>
      </c>
      <c r="BO1131" s="76">
        <f t="shared" si="4440"/>
        <v>217.59240405353617</v>
      </c>
      <c r="BP1131" s="77">
        <f>(1-'#Constant'!$A$3)/($J1131*'#Constant'!$B$3/'#Constant'!$C$3^($D1131-1)+1)+'#Constant'!$A$3</f>
        <v>0.95244529019980972</v>
      </c>
      <c r="BQ1131" s="78">
        <f t="shared" si="4449"/>
        <v>340.25479196404848</v>
      </c>
      <c r="BR1131" s="77">
        <f>(1-'#Constant'!$A$3)/($K1131*'#Constant'!$B$3/'#Constant'!$C$3^($D1131-1)+1)+'#Constant'!$A$3</f>
        <v>0.95244529019980972</v>
      </c>
      <c r="BS1131" s="78">
        <f t="shared" si="4450"/>
        <v>340.25479196404848</v>
      </c>
      <c r="BT1131" s="43"/>
    </row>
    <row r="1132" spans="1:72" s="43" customFormat="1" ht="12" x14ac:dyDescent="0.2">
      <c r="A1132" s="71">
        <v>32102</v>
      </c>
      <c r="B1132" s="72" t="str">
        <f>VLOOKUP(CONCATENATE("CREATURE_NAME_",A1132),[1]Localization_Hero!$A:$E,2,FALSE)</f>
        <v>악룡 정예 법사</v>
      </c>
      <c r="C1132" s="73" t="s">
        <v>200</v>
      </c>
      <c r="D1132" s="43">
        <v>1</v>
      </c>
      <c r="E1132" s="43">
        <v>1</v>
      </c>
      <c r="F1132" s="72">
        <v>1</v>
      </c>
      <c r="G1132" s="10">
        <v>100</v>
      </c>
      <c r="H1132" s="10">
        <v>100</v>
      </c>
      <c r="I1132" s="10">
        <v>3500</v>
      </c>
      <c r="J1132" s="10">
        <v>17</v>
      </c>
      <c r="K1132" s="10">
        <v>17</v>
      </c>
      <c r="L1132" s="3"/>
      <c r="M1132" s="10">
        <v>100</v>
      </c>
      <c r="N1132" s="10">
        <v>0</v>
      </c>
      <c r="O1132" s="10">
        <v>0</v>
      </c>
      <c r="P1132" s="10">
        <v>100</v>
      </c>
      <c r="Q1132" s="10">
        <v>0</v>
      </c>
      <c r="R1132" s="10">
        <v>0</v>
      </c>
      <c r="S1132" s="10">
        <v>0</v>
      </c>
      <c r="T1132" s="10">
        <v>300</v>
      </c>
      <c r="U1132" s="10">
        <v>0</v>
      </c>
      <c r="V1132" s="10">
        <v>400</v>
      </c>
      <c r="W1132" s="3"/>
      <c r="X1132" s="10">
        <v>100</v>
      </c>
      <c r="Y1132" s="10">
        <v>0</v>
      </c>
      <c r="Z1132" s="10">
        <v>0</v>
      </c>
      <c r="AA1132" s="10">
        <v>100</v>
      </c>
      <c r="AB1132" s="10">
        <v>0</v>
      </c>
      <c r="AC1132" s="10">
        <v>0</v>
      </c>
      <c r="AD1132" s="10">
        <v>0</v>
      </c>
      <c r="AE1132" s="10">
        <v>300</v>
      </c>
      <c r="AF1132" s="10">
        <v>0</v>
      </c>
      <c r="AG1132" s="10">
        <v>400</v>
      </c>
      <c r="AH1132" s="10">
        <v>0</v>
      </c>
      <c r="AI1132" s="10">
        <v>0</v>
      </c>
      <c r="AJ1132" s="3"/>
      <c r="AK1132" s="10">
        <v>200</v>
      </c>
      <c r="AL1132" s="10">
        <v>0</v>
      </c>
      <c r="AM1132" s="3"/>
      <c r="AN1132" s="10">
        <v>0</v>
      </c>
      <c r="AO1132" s="10">
        <v>0</v>
      </c>
      <c r="AP1132" s="10">
        <v>0</v>
      </c>
      <c r="AQ1132" s="10">
        <v>0</v>
      </c>
      <c r="AR1132" s="10">
        <v>0</v>
      </c>
      <c r="AS1132" s="10">
        <v>0</v>
      </c>
      <c r="AT1132" s="10">
        <v>0</v>
      </c>
      <c r="AU1132" s="10">
        <v>0</v>
      </c>
      <c r="AV1132" s="10">
        <v>0</v>
      </c>
      <c r="AW1132" s="10">
        <v>0</v>
      </c>
      <c r="AX1132" s="10">
        <v>0</v>
      </c>
      <c r="AY1132" s="3"/>
      <c r="AZ1132" s="10">
        <v>6000</v>
      </c>
      <c r="BA1132" s="10">
        <v>6000</v>
      </c>
      <c r="BB1132" s="10">
        <v>0</v>
      </c>
      <c r="BC1132" s="10">
        <v>0</v>
      </c>
      <c r="BD1132" s="10">
        <v>0</v>
      </c>
      <c r="BE1132" s="10">
        <v>250</v>
      </c>
      <c r="BF1132" s="3"/>
      <c r="BG1132" s="10">
        <v>1000</v>
      </c>
      <c r="BH1132" s="10">
        <v>5000</v>
      </c>
      <c r="BI1132" s="3"/>
      <c r="BJ1132" s="21">
        <v>1</v>
      </c>
      <c r="BK1132" s="65">
        <v>0</v>
      </c>
      <c r="BL1132" s="65">
        <v>0</v>
      </c>
      <c r="BM1132" s="74">
        <f t="shared" si="4229"/>
        <v>126.5</v>
      </c>
      <c r="BN1132" s="75">
        <f t="shared" si="4230"/>
        <v>374.28027116045337</v>
      </c>
      <c r="BO1132" s="76">
        <f t="shared" si="4440"/>
        <v>217.59240405353617</v>
      </c>
      <c r="BP1132" s="77">
        <f>(1-'#Constant'!$A$3)/($J1132*'#Constant'!$B$3/'#Constant'!$C$3^($D1132-1)+1)+'#Constant'!$A$3</f>
        <v>0.95244529019980972</v>
      </c>
      <c r="BQ1132" s="78">
        <f t="shared" si="4449"/>
        <v>340.25479196404848</v>
      </c>
      <c r="BR1132" s="77">
        <f>(1-'#Constant'!$A$3)/($K1132*'#Constant'!$B$3/'#Constant'!$C$3^($D1132-1)+1)+'#Constant'!$A$3</f>
        <v>0.95244529019980972</v>
      </c>
      <c r="BS1132" s="78">
        <f t="shared" si="4450"/>
        <v>340.25479196404848</v>
      </c>
      <c r="BT1132" s="43">
        <f>BO1132/$BO$4*100</f>
        <v>165.37846408550323</v>
      </c>
    </row>
    <row r="1133" spans="1:72" s="79" customFormat="1" ht="12.75" thickBot="1" x14ac:dyDescent="0.35">
      <c r="B1133" s="80"/>
      <c r="D1133" s="81">
        <v>1</v>
      </c>
      <c r="E1133" s="81">
        <v>1</v>
      </c>
      <c r="F1133" s="82">
        <v>1</v>
      </c>
      <c r="G1133" s="15">
        <f t="shared" ref="G1133:I1133" si="4504">G1132</f>
        <v>100</v>
      </c>
      <c r="H1133" s="15">
        <f t="shared" si="4504"/>
        <v>100</v>
      </c>
      <c r="I1133" s="15">
        <f t="shared" si="4504"/>
        <v>3500</v>
      </c>
      <c r="J1133" s="15">
        <f t="shared" ref="J1133" si="4505">J1132</f>
        <v>17</v>
      </c>
      <c r="K1133" s="15">
        <f t="shared" ref="K1133" si="4506">K1132</f>
        <v>17</v>
      </c>
      <c r="L1133" s="17"/>
      <c r="M1133" s="15">
        <f t="shared" ref="M1133:O1133" si="4507">M1132</f>
        <v>100</v>
      </c>
      <c r="N1133" s="15">
        <f t="shared" si="4507"/>
        <v>0</v>
      </c>
      <c r="O1133" s="15">
        <f t="shared" si="4507"/>
        <v>0</v>
      </c>
      <c r="P1133" s="15">
        <v>100</v>
      </c>
      <c r="Q1133" s="15">
        <f t="shared" ref="Q1133:V1133" si="4508">Q1132</f>
        <v>0</v>
      </c>
      <c r="R1133" s="15">
        <f t="shared" si="4508"/>
        <v>0</v>
      </c>
      <c r="S1133" s="15">
        <f t="shared" si="4508"/>
        <v>0</v>
      </c>
      <c r="T1133" s="15">
        <f t="shared" si="4508"/>
        <v>300</v>
      </c>
      <c r="U1133" s="15">
        <f t="shared" si="4508"/>
        <v>0</v>
      </c>
      <c r="V1133" s="15">
        <f t="shared" si="4508"/>
        <v>400</v>
      </c>
      <c r="W1133" s="17"/>
      <c r="X1133" s="15">
        <f t="shared" ref="X1133:Z1133" si="4509">X1132</f>
        <v>100</v>
      </c>
      <c r="Y1133" s="15">
        <f t="shared" si="4509"/>
        <v>0</v>
      </c>
      <c r="Z1133" s="15">
        <f t="shared" si="4509"/>
        <v>0</v>
      </c>
      <c r="AA1133" s="15">
        <v>100</v>
      </c>
      <c r="AB1133" s="15">
        <f t="shared" ref="AB1133:AI1133" si="4510">AB1132</f>
        <v>0</v>
      </c>
      <c r="AC1133" s="15">
        <f t="shared" si="4510"/>
        <v>0</v>
      </c>
      <c r="AD1133" s="15">
        <f t="shared" si="4510"/>
        <v>0</v>
      </c>
      <c r="AE1133" s="15">
        <f t="shared" si="4510"/>
        <v>300</v>
      </c>
      <c r="AF1133" s="15">
        <f t="shared" si="4510"/>
        <v>0</v>
      </c>
      <c r="AG1133" s="15">
        <f t="shared" si="4510"/>
        <v>400</v>
      </c>
      <c r="AH1133" s="15">
        <f t="shared" si="4510"/>
        <v>0</v>
      </c>
      <c r="AI1133" s="15">
        <f t="shared" si="4510"/>
        <v>0</v>
      </c>
      <c r="AJ1133" s="17"/>
      <c r="AK1133" s="15">
        <f>AK1132</f>
        <v>200</v>
      </c>
      <c r="AL1133" s="15">
        <f>AL1132</f>
        <v>0</v>
      </c>
      <c r="AM1133" s="17"/>
      <c r="AN1133" s="15">
        <f t="shared" ref="AN1133:AX1133" si="4511">AN1132</f>
        <v>0</v>
      </c>
      <c r="AO1133" s="15">
        <f t="shared" si="4511"/>
        <v>0</v>
      </c>
      <c r="AP1133" s="15">
        <f t="shared" si="4511"/>
        <v>0</v>
      </c>
      <c r="AQ1133" s="15">
        <f t="shared" si="4511"/>
        <v>0</v>
      </c>
      <c r="AR1133" s="15">
        <f t="shared" si="4511"/>
        <v>0</v>
      </c>
      <c r="AS1133" s="15">
        <f t="shared" si="4511"/>
        <v>0</v>
      </c>
      <c r="AT1133" s="15">
        <f t="shared" si="4511"/>
        <v>0</v>
      </c>
      <c r="AU1133" s="15">
        <f t="shared" si="4511"/>
        <v>0</v>
      </c>
      <c r="AV1133" s="15">
        <f t="shared" si="4511"/>
        <v>0</v>
      </c>
      <c r="AW1133" s="15">
        <f t="shared" si="4511"/>
        <v>0</v>
      </c>
      <c r="AX1133" s="15">
        <f t="shared" si="4511"/>
        <v>0</v>
      </c>
      <c r="AY1133" s="17"/>
      <c r="AZ1133" s="15">
        <f t="shared" ref="AZ1133:BA1133" si="4512">AZ1132</f>
        <v>6000</v>
      </c>
      <c r="BA1133" s="15">
        <f t="shared" si="4512"/>
        <v>6000</v>
      </c>
      <c r="BB1133" s="15">
        <v>0</v>
      </c>
      <c r="BC1133" s="15">
        <f t="shared" ref="BC1133:BE1133" si="4513">BC1132</f>
        <v>0</v>
      </c>
      <c r="BD1133" s="15">
        <f t="shared" si="4513"/>
        <v>0</v>
      </c>
      <c r="BE1133" s="15">
        <f t="shared" si="4513"/>
        <v>250</v>
      </c>
      <c r="BF1133" s="17"/>
      <c r="BG1133" s="15">
        <f t="shared" ref="BG1133:BH1133" si="4514">BG1132</f>
        <v>1000</v>
      </c>
      <c r="BH1133" s="15">
        <f t="shared" si="4514"/>
        <v>5000</v>
      </c>
      <c r="BI1133" s="17"/>
      <c r="BJ1133" s="22">
        <f>G1133/G1132</f>
        <v>1</v>
      </c>
      <c r="BK1133" s="65">
        <f t="shared" ref="BK1133:BL1133" si="4515">BK1132</f>
        <v>0</v>
      </c>
      <c r="BL1133" s="65">
        <f t="shared" si="4515"/>
        <v>0</v>
      </c>
      <c r="BM1133" s="74">
        <f t="shared" si="4229"/>
        <v>126.5</v>
      </c>
      <c r="BN1133" s="75">
        <f t="shared" si="4230"/>
        <v>374.28027116045337</v>
      </c>
      <c r="BO1133" s="76">
        <f t="shared" si="4440"/>
        <v>217.59240405353617</v>
      </c>
      <c r="BP1133" s="77">
        <f>(1-'#Constant'!$A$3)/($J1133*'#Constant'!$B$3/'#Constant'!$C$3^($D1133-1)+1)+'#Constant'!$A$3</f>
        <v>0.95244529019980972</v>
      </c>
      <c r="BQ1133" s="78">
        <f t="shared" si="4449"/>
        <v>340.25479196404848</v>
      </c>
      <c r="BR1133" s="77">
        <f>(1-'#Constant'!$A$3)/($K1133*'#Constant'!$B$3/'#Constant'!$C$3^($D1133-1)+1)+'#Constant'!$A$3</f>
        <v>0.95244529019980972</v>
      </c>
      <c r="BS1133" s="78">
        <f t="shared" si="4450"/>
        <v>340.25479196404848</v>
      </c>
      <c r="BT1133" s="43"/>
    </row>
    <row r="1134" spans="1:72" s="43" customFormat="1" ht="12" x14ac:dyDescent="0.2">
      <c r="A1134" s="71">
        <v>32202</v>
      </c>
      <c r="B1134" s="72" t="str">
        <f>VLOOKUP(CONCATENATE("CREATURE_NAME_",A1134),[1]Localization_Hero!$A:$E,2,FALSE)</f>
        <v>악룡 화염 법사</v>
      </c>
      <c r="C1134" s="73" t="s">
        <v>201</v>
      </c>
      <c r="D1134" s="43">
        <v>1</v>
      </c>
      <c r="E1134" s="43">
        <v>1</v>
      </c>
      <c r="F1134" s="72">
        <v>1</v>
      </c>
      <c r="G1134" s="10">
        <v>100</v>
      </c>
      <c r="H1134" s="10">
        <v>100</v>
      </c>
      <c r="I1134" s="10">
        <v>3500</v>
      </c>
      <c r="J1134" s="10">
        <v>17</v>
      </c>
      <c r="K1134" s="10">
        <v>17</v>
      </c>
      <c r="L1134" s="3"/>
      <c r="M1134" s="10">
        <v>100</v>
      </c>
      <c r="N1134" s="10">
        <v>0</v>
      </c>
      <c r="O1134" s="10">
        <v>0</v>
      </c>
      <c r="P1134" s="10">
        <v>100</v>
      </c>
      <c r="Q1134" s="10">
        <v>0</v>
      </c>
      <c r="R1134" s="10">
        <v>0</v>
      </c>
      <c r="S1134" s="10">
        <v>0</v>
      </c>
      <c r="T1134" s="10">
        <v>300</v>
      </c>
      <c r="U1134" s="10">
        <v>0</v>
      </c>
      <c r="V1134" s="10">
        <v>400</v>
      </c>
      <c r="W1134" s="3"/>
      <c r="X1134" s="10">
        <v>100</v>
      </c>
      <c r="Y1134" s="10">
        <v>0</v>
      </c>
      <c r="Z1134" s="10">
        <v>0</v>
      </c>
      <c r="AA1134" s="10">
        <v>100</v>
      </c>
      <c r="AB1134" s="10">
        <v>0</v>
      </c>
      <c r="AC1134" s="10">
        <v>0</v>
      </c>
      <c r="AD1134" s="10">
        <v>0</v>
      </c>
      <c r="AE1134" s="10">
        <v>300</v>
      </c>
      <c r="AF1134" s="10">
        <v>0</v>
      </c>
      <c r="AG1134" s="10">
        <v>400</v>
      </c>
      <c r="AH1134" s="10">
        <v>0</v>
      </c>
      <c r="AI1134" s="10">
        <v>0</v>
      </c>
      <c r="AJ1134" s="3"/>
      <c r="AK1134" s="10">
        <v>200</v>
      </c>
      <c r="AL1134" s="10">
        <v>0</v>
      </c>
      <c r="AM1134" s="3"/>
      <c r="AN1134" s="10">
        <v>0</v>
      </c>
      <c r="AO1134" s="10">
        <v>0</v>
      </c>
      <c r="AP1134" s="10">
        <v>0</v>
      </c>
      <c r="AQ1134" s="10">
        <v>0</v>
      </c>
      <c r="AR1134" s="10">
        <v>0</v>
      </c>
      <c r="AS1134" s="10">
        <v>0</v>
      </c>
      <c r="AT1134" s="10">
        <v>0</v>
      </c>
      <c r="AU1134" s="10">
        <v>0</v>
      </c>
      <c r="AV1134" s="10">
        <v>0</v>
      </c>
      <c r="AW1134" s="10">
        <v>0</v>
      </c>
      <c r="AX1134" s="10">
        <v>0</v>
      </c>
      <c r="AY1134" s="3"/>
      <c r="AZ1134" s="10">
        <v>6000</v>
      </c>
      <c r="BA1134" s="10">
        <v>6000</v>
      </c>
      <c r="BB1134" s="10">
        <v>0</v>
      </c>
      <c r="BC1134" s="10">
        <v>0</v>
      </c>
      <c r="BD1134" s="10">
        <v>0</v>
      </c>
      <c r="BE1134" s="10">
        <v>250</v>
      </c>
      <c r="BF1134" s="3"/>
      <c r="BG1134" s="10">
        <v>1000</v>
      </c>
      <c r="BH1134" s="10">
        <v>5000</v>
      </c>
      <c r="BI1134" s="3"/>
      <c r="BJ1134" s="21">
        <v>1</v>
      </c>
      <c r="BK1134" s="65">
        <v>0</v>
      </c>
      <c r="BL1134" s="65">
        <v>0</v>
      </c>
      <c r="BM1134" s="74">
        <f t="shared" si="4229"/>
        <v>126.5</v>
      </c>
      <c r="BN1134" s="75">
        <f t="shared" si="4230"/>
        <v>374.28027116045337</v>
      </c>
      <c r="BO1134" s="76">
        <f t="shared" si="4440"/>
        <v>217.59240405353617</v>
      </c>
      <c r="BP1134" s="77">
        <f>(1-'#Constant'!$A$3)/($J1134*'#Constant'!$B$3/'#Constant'!$C$3^($D1134-1)+1)+'#Constant'!$A$3</f>
        <v>0.95244529019980972</v>
      </c>
      <c r="BQ1134" s="78">
        <f t="shared" si="4449"/>
        <v>340.25479196404848</v>
      </c>
      <c r="BR1134" s="77">
        <f>(1-'#Constant'!$A$3)/($K1134*'#Constant'!$B$3/'#Constant'!$C$3^($D1134-1)+1)+'#Constant'!$A$3</f>
        <v>0.95244529019980972</v>
      </c>
      <c r="BS1134" s="78">
        <f t="shared" si="4450"/>
        <v>340.25479196404848</v>
      </c>
      <c r="BT1134" s="43">
        <f>BO1134/$BO$4*100</f>
        <v>165.37846408550323</v>
      </c>
    </row>
    <row r="1135" spans="1:72" s="79" customFormat="1" ht="12.75" thickBot="1" x14ac:dyDescent="0.35">
      <c r="B1135" s="80"/>
      <c r="D1135" s="81">
        <v>1</v>
      </c>
      <c r="E1135" s="81">
        <v>1</v>
      </c>
      <c r="F1135" s="82">
        <v>1</v>
      </c>
      <c r="G1135" s="15">
        <f t="shared" ref="G1135:I1135" si="4516">G1134</f>
        <v>100</v>
      </c>
      <c r="H1135" s="15">
        <f t="shared" si="4516"/>
        <v>100</v>
      </c>
      <c r="I1135" s="15">
        <f t="shared" si="4516"/>
        <v>3500</v>
      </c>
      <c r="J1135" s="15">
        <f t="shared" ref="J1135" si="4517">J1134</f>
        <v>17</v>
      </c>
      <c r="K1135" s="15">
        <f t="shared" ref="K1135" si="4518">K1134</f>
        <v>17</v>
      </c>
      <c r="L1135" s="17"/>
      <c r="M1135" s="15">
        <f t="shared" ref="M1135:O1135" si="4519">M1134</f>
        <v>100</v>
      </c>
      <c r="N1135" s="15">
        <f t="shared" si="4519"/>
        <v>0</v>
      </c>
      <c r="O1135" s="15">
        <f t="shared" si="4519"/>
        <v>0</v>
      </c>
      <c r="P1135" s="15">
        <v>100</v>
      </c>
      <c r="Q1135" s="15">
        <f t="shared" ref="Q1135:V1135" si="4520">Q1134</f>
        <v>0</v>
      </c>
      <c r="R1135" s="15">
        <f t="shared" si="4520"/>
        <v>0</v>
      </c>
      <c r="S1135" s="15">
        <f t="shared" si="4520"/>
        <v>0</v>
      </c>
      <c r="T1135" s="15">
        <f t="shared" si="4520"/>
        <v>300</v>
      </c>
      <c r="U1135" s="15">
        <f t="shared" si="4520"/>
        <v>0</v>
      </c>
      <c r="V1135" s="15">
        <f t="shared" si="4520"/>
        <v>400</v>
      </c>
      <c r="W1135" s="17"/>
      <c r="X1135" s="15">
        <f t="shared" ref="X1135:Z1135" si="4521">X1134</f>
        <v>100</v>
      </c>
      <c r="Y1135" s="15">
        <f t="shared" si="4521"/>
        <v>0</v>
      </c>
      <c r="Z1135" s="15">
        <f t="shared" si="4521"/>
        <v>0</v>
      </c>
      <c r="AA1135" s="15">
        <v>100</v>
      </c>
      <c r="AB1135" s="15">
        <f t="shared" ref="AB1135:AI1135" si="4522">AB1134</f>
        <v>0</v>
      </c>
      <c r="AC1135" s="15">
        <f t="shared" si="4522"/>
        <v>0</v>
      </c>
      <c r="AD1135" s="15">
        <f t="shared" si="4522"/>
        <v>0</v>
      </c>
      <c r="AE1135" s="15">
        <f t="shared" si="4522"/>
        <v>300</v>
      </c>
      <c r="AF1135" s="15">
        <f t="shared" si="4522"/>
        <v>0</v>
      </c>
      <c r="AG1135" s="15">
        <f t="shared" si="4522"/>
        <v>400</v>
      </c>
      <c r="AH1135" s="15">
        <f t="shared" si="4522"/>
        <v>0</v>
      </c>
      <c r="AI1135" s="15">
        <f t="shared" si="4522"/>
        <v>0</v>
      </c>
      <c r="AJ1135" s="17"/>
      <c r="AK1135" s="15">
        <f>AK1134</f>
        <v>200</v>
      </c>
      <c r="AL1135" s="15">
        <f>AL1134</f>
        <v>0</v>
      </c>
      <c r="AM1135" s="17"/>
      <c r="AN1135" s="15">
        <f t="shared" ref="AN1135:AX1135" si="4523">AN1134</f>
        <v>0</v>
      </c>
      <c r="AO1135" s="15">
        <f t="shared" si="4523"/>
        <v>0</v>
      </c>
      <c r="AP1135" s="15">
        <f t="shared" si="4523"/>
        <v>0</v>
      </c>
      <c r="AQ1135" s="15">
        <f t="shared" si="4523"/>
        <v>0</v>
      </c>
      <c r="AR1135" s="15">
        <f t="shared" si="4523"/>
        <v>0</v>
      </c>
      <c r="AS1135" s="15">
        <f t="shared" si="4523"/>
        <v>0</v>
      </c>
      <c r="AT1135" s="15">
        <f t="shared" si="4523"/>
        <v>0</v>
      </c>
      <c r="AU1135" s="15">
        <f t="shared" si="4523"/>
        <v>0</v>
      </c>
      <c r="AV1135" s="15">
        <f t="shared" si="4523"/>
        <v>0</v>
      </c>
      <c r="AW1135" s="15">
        <f t="shared" si="4523"/>
        <v>0</v>
      </c>
      <c r="AX1135" s="15">
        <f t="shared" si="4523"/>
        <v>0</v>
      </c>
      <c r="AY1135" s="17"/>
      <c r="AZ1135" s="15">
        <f t="shared" ref="AZ1135:BA1135" si="4524">AZ1134</f>
        <v>6000</v>
      </c>
      <c r="BA1135" s="15">
        <f t="shared" si="4524"/>
        <v>6000</v>
      </c>
      <c r="BB1135" s="15">
        <v>0</v>
      </c>
      <c r="BC1135" s="15">
        <f t="shared" ref="BC1135:BE1135" si="4525">BC1134</f>
        <v>0</v>
      </c>
      <c r="BD1135" s="15">
        <f t="shared" si="4525"/>
        <v>0</v>
      </c>
      <c r="BE1135" s="15">
        <f t="shared" si="4525"/>
        <v>250</v>
      </c>
      <c r="BF1135" s="17"/>
      <c r="BG1135" s="15">
        <f t="shared" ref="BG1135:BH1135" si="4526">BG1134</f>
        <v>1000</v>
      </c>
      <c r="BH1135" s="15">
        <f t="shared" si="4526"/>
        <v>5000</v>
      </c>
      <c r="BI1135" s="17"/>
      <c r="BJ1135" s="22">
        <f>G1135/G1134</f>
        <v>1</v>
      </c>
      <c r="BK1135" s="65">
        <f t="shared" ref="BK1135:BL1135" si="4527">BK1134</f>
        <v>0</v>
      </c>
      <c r="BL1135" s="65">
        <f t="shared" si="4527"/>
        <v>0</v>
      </c>
      <c r="BM1135" s="74">
        <f t="shared" si="4229"/>
        <v>126.5</v>
      </c>
      <c r="BN1135" s="75">
        <f t="shared" si="4230"/>
        <v>374.28027116045337</v>
      </c>
      <c r="BO1135" s="76">
        <f t="shared" si="4440"/>
        <v>217.59240405353617</v>
      </c>
      <c r="BP1135" s="77">
        <f>(1-'#Constant'!$A$3)/($J1135*'#Constant'!$B$3/'#Constant'!$C$3^($D1135-1)+1)+'#Constant'!$A$3</f>
        <v>0.95244529019980972</v>
      </c>
      <c r="BQ1135" s="78">
        <f t="shared" si="4449"/>
        <v>340.25479196404848</v>
      </c>
      <c r="BR1135" s="77">
        <f>(1-'#Constant'!$A$3)/($K1135*'#Constant'!$B$3/'#Constant'!$C$3^($D1135-1)+1)+'#Constant'!$A$3</f>
        <v>0.95244529019980972</v>
      </c>
      <c r="BS1135" s="78">
        <f t="shared" si="4450"/>
        <v>340.25479196404848</v>
      </c>
      <c r="BT1135" s="43"/>
    </row>
    <row r="1136" spans="1:72" s="43" customFormat="1" ht="12" x14ac:dyDescent="0.2">
      <c r="A1136" s="71">
        <v>32003</v>
      </c>
      <c r="B1136" s="72" t="str">
        <f>VLOOKUP(CONCATENATE("CREATURE_NAME_",A1136),[1]Localization_Hero!$A:$E,2,FALSE)</f>
        <v>악룡 마검사</v>
      </c>
      <c r="C1136" s="73" t="s">
        <v>202</v>
      </c>
      <c r="D1136" s="43">
        <v>1</v>
      </c>
      <c r="E1136" s="43">
        <v>1</v>
      </c>
      <c r="F1136" s="72">
        <v>1</v>
      </c>
      <c r="G1136" s="10">
        <v>100</v>
      </c>
      <c r="H1136" s="10">
        <v>100</v>
      </c>
      <c r="I1136" s="10">
        <v>3500</v>
      </c>
      <c r="J1136" s="10">
        <v>17</v>
      </c>
      <c r="K1136" s="10">
        <v>17</v>
      </c>
      <c r="L1136" s="3"/>
      <c r="M1136" s="10">
        <v>100</v>
      </c>
      <c r="N1136" s="10">
        <v>0</v>
      </c>
      <c r="O1136" s="10">
        <v>0</v>
      </c>
      <c r="P1136" s="10">
        <v>100</v>
      </c>
      <c r="Q1136" s="10">
        <v>0</v>
      </c>
      <c r="R1136" s="10">
        <v>0</v>
      </c>
      <c r="S1136" s="10">
        <v>0</v>
      </c>
      <c r="T1136" s="10">
        <v>300</v>
      </c>
      <c r="U1136" s="10">
        <v>0</v>
      </c>
      <c r="V1136" s="10">
        <v>400</v>
      </c>
      <c r="W1136" s="3"/>
      <c r="X1136" s="10">
        <v>100</v>
      </c>
      <c r="Y1136" s="10">
        <v>0</v>
      </c>
      <c r="Z1136" s="10">
        <v>0</v>
      </c>
      <c r="AA1136" s="10">
        <v>100</v>
      </c>
      <c r="AB1136" s="10">
        <v>0</v>
      </c>
      <c r="AC1136" s="10">
        <v>0</v>
      </c>
      <c r="AD1136" s="10">
        <v>0</v>
      </c>
      <c r="AE1136" s="10">
        <v>300</v>
      </c>
      <c r="AF1136" s="10">
        <v>0</v>
      </c>
      <c r="AG1136" s="10">
        <v>400</v>
      </c>
      <c r="AH1136" s="10">
        <v>0</v>
      </c>
      <c r="AI1136" s="10">
        <v>0</v>
      </c>
      <c r="AJ1136" s="3"/>
      <c r="AK1136" s="10">
        <v>200</v>
      </c>
      <c r="AL1136" s="10">
        <v>0</v>
      </c>
      <c r="AM1136" s="3"/>
      <c r="AN1136" s="10">
        <v>0</v>
      </c>
      <c r="AO1136" s="10">
        <v>0</v>
      </c>
      <c r="AP1136" s="10">
        <v>0</v>
      </c>
      <c r="AQ1136" s="10">
        <v>0</v>
      </c>
      <c r="AR1136" s="10">
        <v>0</v>
      </c>
      <c r="AS1136" s="10">
        <v>0</v>
      </c>
      <c r="AT1136" s="10">
        <v>0</v>
      </c>
      <c r="AU1136" s="10">
        <v>0</v>
      </c>
      <c r="AV1136" s="10">
        <v>0</v>
      </c>
      <c r="AW1136" s="10">
        <v>0</v>
      </c>
      <c r="AX1136" s="10">
        <v>0</v>
      </c>
      <c r="AY1136" s="3"/>
      <c r="AZ1136" s="10">
        <v>6000</v>
      </c>
      <c r="BA1136" s="10">
        <v>6000</v>
      </c>
      <c r="BB1136" s="10">
        <v>0</v>
      </c>
      <c r="BC1136" s="10">
        <v>0</v>
      </c>
      <c r="BD1136" s="10">
        <v>0</v>
      </c>
      <c r="BE1136" s="10">
        <v>250</v>
      </c>
      <c r="BF1136" s="3"/>
      <c r="BG1136" s="10">
        <v>1000</v>
      </c>
      <c r="BH1136" s="10">
        <v>5000</v>
      </c>
      <c r="BI1136" s="3"/>
      <c r="BJ1136" s="21">
        <v>1</v>
      </c>
      <c r="BK1136" s="65">
        <v>0</v>
      </c>
      <c r="BL1136" s="65">
        <v>0</v>
      </c>
      <c r="BM1136" s="74">
        <f t="shared" si="4229"/>
        <v>126.5</v>
      </c>
      <c r="BN1136" s="75">
        <f t="shared" si="4230"/>
        <v>374.28027116045337</v>
      </c>
      <c r="BO1136" s="76">
        <f t="shared" si="4440"/>
        <v>217.59240405353617</v>
      </c>
      <c r="BP1136" s="77">
        <f>(1-'#Constant'!$A$3)/($J1136*'#Constant'!$B$3/'#Constant'!$C$3^($D1136-1)+1)+'#Constant'!$A$3</f>
        <v>0.95244529019980972</v>
      </c>
      <c r="BQ1136" s="78">
        <f t="shared" si="4449"/>
        <v>340.25479196404848</v>
      </c>
      <c r="BR1136" s="77">
        <f>(1-'#Constant'!$A$3)/($K1136*'#Constant'!$B$3/'#Constant'!$C$3^($D1136-1)+1)+'#Constant'!$A$3</f>
        <v>0.95244529019980972</v>
      </c>
      <c r="BS1136" s="78">
        <f t="shared" si="4450"/>
        <v>340.25479196404848</v>
      </c>
      <c r="BT1136" s="43">
        <f>BO1136/$BO$4*100</f>
        <v>165.37846408550323</v>
      </c>
    </row>
    <row r="1137" spans="1:72" s="79" customFormat="1" ht="12.75" thickBot="1" x14ac:dyDescent="0.35">
      <c r="B1137" s="80"/>
      <c r="D1137" s="81">
        <v>1</v>
      </c>
      <c r="E1137" s="81">
        <v>1</v>
      </c>
      <c r="F1137" s="82">
        <v>1</v>
      </c>
      <c r="G1137" s="15">
        <f t="shared" ref="G1137:I1137" si="4528">G1136</f>
        <v>100</v>
      </c>
      <c r="H1137" s="15">
        <f t="shared" si="4528"/>
        <v>100</v>
      </c>
      <c r="I1137" s="15">
        <f t="shared" si="4528"/>
        <v>3500</v>
      </c>
      <c r="J1137" s="15">
        <f t="shared" ref="J1137" si="4529">J1136</f>
        <v>17</v>
      </c>
      <c r="K1137" s="15">
        <f t="shared" ref="K1137" si="4530">K1136</f>
        <v>17</v>
      </c>
      <c r="L1137" s="17"/>
      <c r="M1137" s="15">
        <f t="shared" ref="M1137:O1137" si="4531">M1136</f>
        <v>100</v>
      </c>
      <c r="N1137" s="15">
        <f t="shared" si="4531"/>
        <v>0</v>
      </c>
      <c r="O1137" s="15">
        <f t="shared" si="4531"/>
        <v>0</v>
      </c>
      <c r="P1137" s="15">
        <v>100</v>
      </c>
      <c r="Q1137" s="15">
        <f t="shared" ref="Q1137:V1137" si="4532">Q1136</f>
        <v>0</v>
      </c>
      <c r="R1137" s="15">
        <f t="shared" si="4532"/>
        <v>0</v>
      </c>
      <c r="S1137" s="15">
        <f t="shared" si="4532"/>
        <v>0</v>
      </c>
      <c r="T1137" s="15">
        <f t="shared" si="4532"/>
        <v>300</v>
      </c>
      <c r="U1137" s="15">
        <f t="shared" si="4532"/>
        <v>0</v>
      </c>
      <c r="V1137" s="15">
        <f t="shared" si="4532"/>
        <v>400</v>
      </c>
      <c r="W1137" s="17"/>
      <c r="X1137" s="15">
        <f t="shared" ref="X1137:Z1137" si="4533">X1136</f>
        <v>100</v>
      </c>
      <c r="Y1137" s="15">
        <f t="shared" si="4533"/>
        <v>0</v>
      </c>
      <c r="Z1137" s="15">
        <f t="shared" si="4533"/>
        <v>0</v>
      </c>
      <c r="AA1137" s="15">
        <v>100</v>
      </c>
      <c r="AB1137" s="15">
        <f t="shared" ref="AB1137:AI1137" si="4534">AB1136</f>
        <v>0</v>
      </c>
      <c r="AC1137" s="15">
        <f t="shared" si="4534"/>
        <v>0</v>
      </c>
      <c r="AD1137" s="15">
        <f t="shared" si="4534"/>
        <v>0</v>
      </c>
      <c r="AE1137" s="15">
        <f t="shared" si="4534"/>
        <v>300</v>
      </c>
      <c r="AF1137" s="15">
        <f t="shared" si="4534"/>
        <v>0</v>
      </c>
      <c r="AG1137" s="15">
        <f t="shared" si="4534"/>
        <v>400</v>
      </c>
      <c r="AH1137" s="15">
        <f t="shared" si="4534"/>
        <v>0</v>
      </c>
      <c r="AI1137" s="15">
        <f t="shared" si="4534"/>
        <v>0</v>
      </c>
      <c r="AJ1137" s="17"/>
      <c r="AK1137" s="15">
        <f>AK1136</f>
        <v>200</v>
      </c>
      <c r="AL1137" s="15">
        <f>AL1136</f>
        <v>0</v>
      </c>
      <c r="AM1137" s="17"/>
      <c r="AN1137" s="15">
        <f t="shared" ref="AN1137:AX1137" si="4535">AN1136</f>
        <v>0</v>
      </c>
      <c r="AO1137" s="15">
        <f t="shared" si="4535"/>
        <v>0</v>
      </c>
      <c r="AP1137" s="15">
        <f t="shared" si="4535"/>
        <v>0</v>
      </c>
      <c r="AQ1137" s="15">
        <f t="shared" si="4535"/>
        <v>0</v>
      </c>
      <c r="AR1137" s="15">
        <f t="shared" si="4535"/>
        <v>0</v>
      </c>
      <c r="AS1137" s="15">
        <f t="shared" si="4535"/>
        <v>0</v>
      </c>
      <c r="AT1137" s="15">
        <f t="shared" si="4535"/>
        <v>0</v>
      </c>
      <c r="AU1137" s="15">
        <f t="shared" si="4535"/>
        <v>0</v>
      </c>
      <c r="AV1137" s="15">
        <f t="shared" si="4535"/>
        <v>0</v>
      </c>
      <c r="AW1137" s="15">
        <f t="shared" si="4535"/>
        <v>0</v>
      </c>
      <c r="AX1137" s="15">
        <f t="shared" si="4535"/>
        <v>0</v>
      </c>
      <c r="AY1137" s="17"/>
      <c r="AZ1137" s="15">
        <f t="shared" ref="AZ1137:BA1137" si="4536">AZ1136</f>
        <v>6000</v>
      </c>
      <c r="BA1137" s="15">
        <f t="shared" si="4536"/>
        <v>6000</v>
      </c>
      <c r="BB1137" s="15">
        <v>0</v>
      </c>
      <c r="BC1137" s="15">
        <f t="shared" ref="BC1137:BE1137" si="4537">BC1136</f>
        <v>0</v>
      </c>
      <c r="BD1137" s="15">
        <f t="shared" si="4537"/>
        <v>0</v>
      </c>
      <c r="BE1137" s="15">
        <f t="shared" si="4537"/>
        <v>250</v>
      </c>
      <c r="BF1137" s="17"/>
      <c r="BG1137" s="15">
        <f t="shared" ref="BG1137:BH1137" si="4538">BG1136</f>
        <v>1000</v>
      </c>
      <c r="BH1137" s="15">
        <f t="shared" si="4538"/>
        <v>5000</v>
      </c>
      <c r="BI1137" s="17"/>
      <c r="BJ1137" s="22">
        <f>G1137/G1136</f>
        <v>1</v>
      </c>
      <c r="BK1137" s="65">
        <f t="shared" ref="BK1137:BL1137" si="4539">BK1136</f>
        <v>0</v>
      </c>
      <c r="BL1137" s="65">
        <f t="shared" si="4539"/>
        <v>0</v>
      </c>
      <c r="BM1137" s="74">
        <f t="shared" si="4229"/>
        <v>126.5</v>
      </c>
      <c r="BN1137" s="75">
        <f t="shared" si="4230"/>
        <v>374.28027116045337</v>
      </c>
      <c r="BO1137" s="76">
        <f t="shared" si="4440"/>
        <v>217.59240405353617</v>
      </c>
      <c r="BP1137" s="77">
        <f>(1-'#Constant'!$A$3)/($J1137*'#Constant'!$B$3/'#Constant'!$C$3^($D1137-1)+1)+'#Constant'!$A$3</f>
        <v>0.95244529019980972</v>
      </c>
      <c r="BQ1137" s="78">
        <f t="shared" si="4449"/>
        <v>340.25479196404848</v>
      </c>
      <c r="BR1137" s="77">
        <f>(1-'#Constant'!$A$3)/($K1137*'#Constant'!$B$3/'#Constant'!$C$3^($D1137-1)+1)+'#Constant'!$A$3</f>
        <v>0.95244529019980972</v>
      </c>
      <c r="BS1137" s="78">
        <f t="shared" si="4450"/>
        <v>340.25479196404848</v>
      </c>
      <c r="BT1137" s="43"/>
    </row>
    <row r="1138" spans="1:72" s="43" customFormat="1" ht="12" x14ac:dyDescent="0.2">
      <c r="A1138" s="71">
        <v>32103</v>
      </c>
      <c r="B1138" s="72" t="str">
        <f>VLOOKUP(CONCATENATE("CREATURE_NAME_",A1138),[1]Localization_Hero!$A:$E,2,FALSE)</f>
        <v>악룡 정예 마검사</v>
      </c>
      <c r="C1138" s="73" t="s">
        <v>203</v>
      </c>
      <c r="D1138" s="43">
        <v>1</v>
      </c>
      <c r="E1138" s="43">
        <v>1</v>
      </c>
      <c r="F1138" s="72">
        <v>1</v>
      </c>
      <c r="G1138" s="10">
        <v>100</v>
      </c>
      <c r="H1138" s="10">
        <v>100</v>
      </c>
      <c r="I1138" s="10">
        <v>3500</v>
      </c>
      <c r="J1138" s="10">
        <v>17</v>
      </c>
      <c r="K1138" s="10">
        <v>17</v>
      </c>
      <c r="L1138" s="3"/>
      <c r="M1138" s="10">
        <v>100</v>
      </c>
      <c r="N1138" s="10">
        <v>0</v>
      </c>
      <c r="O1138" s="10">
        <v>0</v>
      </c>
      <c r="P1138" s="10">
        <v>100</v>
      </c>
      <c r="Q1138" s="10">
        <v>0</v>
      </c>
      <c r="R1138" s="10">
        <v>0</v>
      </c>
      <c r="S1138" s="10">
        <v>0</v>
      </c>
      <c r="T1138" s="10">
        <v>300</v>
      </c>
      <c r="U1138" s="10">
        <v>0</v>
      </c>
      <c r="V1138" s="10">
        <v>400</v>
      </c>
      <c r="W1138" s="3"/>
      <c r="X1138" s="10">
        <v>100</v>
      </c>
      <c r="Y1138" s="10">
        <v>0</v>
      </c>
      <c r="Z1138" s="10">
        <v>0</v>
      </c>
      <c r="AA1138" s="10">
        <v>100</v>
      </c>
      <c r="AB1138" s="10">
        <v>0</v>
      </c>
      <c r="AC1138" s="10">
        <v>0</v>
      </c>
      <c r="AD1138" s="10">
        <v>0</v>
      </c>
      <c r="AE1138" s="10">
        <v>300</v>
      </c>
      <c r="AF1138" s="10">
        <v>0</v>
      </c>
      <c r="AG1138" s="10">
        <v>400</v>
      </c>
      <c r="AH1138" s="10">
        <v>0</v>
      </c>
      <c r="AI1138" s="10">
        <v>0</v>
      </c>
      <c r="AJ1138" s="3"/>
      <c r="AK1138" s="10">
        <v>200</v>
      </c>
      <c r="AL1138" s="10">
        <v>0</v>
      </c>
      <c r="AM1138" s="3"/>
      <c r="AN1138" s="10">
        <v>0</v>
      </c>
      <c r="AO1138" s="10">
        <v>0</v>
      </c>
      <c r="AP1138" s="10">
        <v>0</v>
      </c>
      <c r="AQ1138" s="10">
        <v>0</v>
      </c>
      <c r="AR1138" s="10">
        <v>0</v>
      </c>
      <c r="AS1138" s="10">
        <v>0</v>
      </c>
      <c r="AT1138" s="10">
        <v>0</v>
      </c>
      <c r="AU1138" s="10">
        <v>0</v>
      </c>
      <c r="AV1138" s="10">
        <v>0</v>
      </c>
      <c r="AW1138" s="10">
        <v>0</v>
      </c>
      <c r="AX1138" s="10">
        <v>0</v>
      </c>
      <c r="AY1138" s="3"/>
      <c r="AZ1138" s="10">
        <v>6000</v>
      </c>
      <c r="BA1138" s="10">
        <v>6000</v>
      </c>
      <c r="BB1138" s="10">
        <v>0</v>
      </c>
      <c r="BC1138" s="10">
        <v>0</v>
      </c>
      <c r="BD1138" s="10">
        <v>0</v>
      </c>
      <c r="BE1138" s="10">
        <v>250</v>
      </c>
      <c r="BF1138" s="3"/>
      <c r="BG1138" s="10">
        <v>1000</v>
      </c>
      <c r="BH1138" s="10">
        <v>5000</v>
      </c>
      <c r="BI1138" s="3"/>
      <c r="BJ1138" s="21">
        <v>1</v>
      </c>
      <c r="BK1138" s="65">
        <v>0</v>
      </c>
      <c r="BL1138" s="65">
        <v>0</v>
      </c>
      <c r="BM1138" s="74">
        <f t="shared" ref="BM1138:BM1195" si="4540">MAX(G1138*(1+M1138/1000*(1+O1138/1000))*(1+0.5*T1138/1000)*(1+0.25*S1138/1000),(H1138*(1+X1138/1000*(1+Z1138/1000))*(1+0.5*AE1138/1000)*(1+0.25*AD1138/1000)))*BG1138/1000</f>
        <v>126.5</v>
      </c>
      <c r="BN1138" s="75">
        <f t="shared" ref="BN1138:BN1195" si="4541">(BQ1138+BS1138)/2*(1+AI1138/2000)*(1+AH1138/2000)*(1+AN1138/2000)*(1+AK1138/2000)</f>
        <v>374.28027116045337</v>
      </c>
      <c r="BO1138" s="76">
        <f t="shared" si="4440"/>
        <v>217.59240405353617</v>
      </c>
      <c r="BP1138" s="77">
        <f>(1-'#Constant'!$A$3)/($J1138*'#Constant'!$B$3/'#Constant'!$C$3^($D1138-1)+1)+'#Constant'!$A$3</f>
        <v>0.95244529019980972</v>
      </c>
      <c r="BQ1138" s="78">
        <f t="shared" si="4449"/>
        <v>340.25479196404848</v>
      </c>
      <c r="BR1138" s="77">
        <f>(1-'#Constant'!$A$3)/($K1138*'#Constant'!$B$3/'#Constant'!$C$3^($D1138-1)+1)+'#Constant'!$A$3</f>
        <v>0.95244529019980972</v>
      </c>
      <c r="BS1138" s="78">
        <f t="shared" si="4450"/>
        <v>340.25479196404848</v>
      </c>
      <c r="BT1138" s="43">
        <f>BO1138/$BO$4*100</f>
        <v>165.37846408550323</v>
      </c>
    </row>
    <row r="1139" spans="1:72" s="79" customFormat="1" ht="12.75" thickBot="1" x14ac:dyDescent="0.35">
      <c r="B1139" s="80"/>
      <c r="D1139" s="81">
        <v>1</v>
      </c>
      <c r="E1139" s="81">
        <v>1</v>
      </c>
      <c r="F1139" s="82">
        <v>1</v>
      </c>
      <c r="G1139" s="15">
        <f t="shared" ref="G1139:I1139" si="4542">G1138</f>
        <v>100</v>
      </c>
      <c r="H1139" s="15">
        <f t="shared" si="4542"/>
        <v>100</v>
      </c>
      <c r="I1139" s="15">
        <f t="shared" si="4542"/>
        <v>3500</v>
      </c>
      <c r="J1139" s="15">
        <f t="shared" ref="J1139" si="4543">J1138</f>
        <v>17</v>
      </c>
      <c r="K1139" s="15">
        <f t="shared" ref="K1139" si="4544">K1138</f>
        <v>17</v>
      </c>
      <c r="L1139" s="17"/>
      <c r="M1139" s="15">
        <f t="shared" ref="M1139:O1139" si="4545">M1138</f>
        <v>100</v>
      </c>
      <c r="N1139" s="15">
        <f t="shared" si="4545"/>
        <v>0</v>
      </c>
      <c r="O1139" s="15">
        <f t="shared" si="4545"/>
        <v>0</v>
      </c>
      <c r="P1139" s="15">
        <v>100</v>
      </c>
      <c r="Q1139" s="15">
        <f t="shared" ref="Q1139:V1139" si="4546">Q1138</f>
        <v>0</v>
      </c>
      <c r="R1139" s="15">
        <f t="shared" si="4546"/>
        <v>0</v>
      </c>
      <c r="S1139" s="15">
        <f t="shared" si="4546"/>
        <v>0</v>
      </c>
      <c r="T1139" s="15">
        <f t="shared" si="4546"/>
        <v>300</v>
      </c>
      <c r="U1139" s="15">
        <f t="shared" si="4546"/>
        <v>0</v>
      </c>
      <c r="V1139" s="15">
        <f t="shared" si="4546"/>
        <v>400</v>
      </c>
      <c r="W1139" s="17"/>
      <c r="X1139" s="15">
        <f t="shared" ref="X1139:Z1139" si="4547">X1138</f>
        <v>100</v>
      </c>
      <c r="Y1139" s="15">
        <f t="shared" si="4547"/>
        <v>0</v>
      </c>
      <c r="Z1139" s="15">
        <f t="shared" si="4547"/>
        <v>0</v>
      </c>
      <c r="AA1139" s="15">
        <v>100</v>
      </c>
      <c r="AB1139" s="15">
        <f t="shared" ref="AB1139:AI1139" si="4548">AB1138</f>
        <v>0</v>
      </c>
      <c r="AC1139" s="15">
        <f t="shared" si="4548"/>
        <v>0</v>
      </c>
      <c r="AD1139" s="15">
        <f t="shared" si="4548"/>
        <v>0</v>
      </c>
      <c r="AE1139" s="15">
        <f t="shared" si="4548"/>
        <v>300</v>
      </c>
      <c r="AF1139" s="15">
        <f t="shared" si="4548"/>
        <v>0</v>
      </c>
      <c r="AG1139" s="15">
        <f t="shared" si="4548"/>
        <v>400</v>
      </c>
      <c r="AH1139" s="15">
        <f t="shared" si="4548"/>
        <v>0</v>
      </c>
      <c r="AI1139" s="15">
        <f t="shared" si="4548"/>
        <v>0</v>
      </c>
      <c r="AJ1139" s="17"/>
      <c r="AK1139" s="15">
        <f>AK1138</f>
        <v>200</v>
      </c>
      <c r="AL1139" s="15">
        <f>AL1138</f>
        <v>0</v>
      </c>
      <c r="AM1139" s="17"/>
      <c r="AN1139" s="15">
        <f t="shared" ref="AN1139:AX1139" si="4549">AN1138</f>
        <v>0</v>
      </c>
      <c r="AO1139" s="15">
        <f t="shared" si="4549"/>
        <v>0</v>
      </c>
      <c r="AP1139" s="15">
        <f t="shared" si="4549"/>
        <v>0</v>
      </c>
      <c r="AQ1139" s="15">
        <f t="shared" si="4549"/>
        <v>0</v>
      </c>
      <c r="AR1139" s="15">
        <f t="shared" si="4549"/>
        <v>0</v>
      </c>
      <c r="AS1139" s="15">
        <f t="shared" si="4549"/>
        <v>0</v>
      </c>
      <c r="AT1139" s="15">
        <f t="shared" si="4549"/>
        <v>0</v>
      </c>
      <c r="AU1139" s="15">
        <f t="shared" si="4549"/>
        <v>0</v>
      </c>
      <c r="AV1139" s="15">
        <f t="shared" si="4549"/>
        <v>0</v>
      </c>
      <c r="AW1139" s="15">
        <f t="shared" si="4549"/>
        <v>0</v>
      </c>
      <c r="AX1139" s="15">
        <f t="shared" si="4549"/>
        <v>0</v>
      </c>
      <c r="AY1139" s="17"/>
      <c r="AZ1139" s="15">
        <f t="shared" ref="AZ1139:BA1139" si="4550">AZ1138</f>
        <v>6000</v>
      </c>
      <c r="BA1139" s="15">
        <f t="shared" si="4550"/>
        <v>6000</v>
      </c>
      <c r="BB1139" s="15">
        <v>0</v>
      </c>
      <c r="BC1139" s="15">
        <f t="shared" ref="BC1139:BE1139" si="4551">BC1138</f>
        <v>0</v>
      </c>
      <c r="BD1139" s="15">
        <f t="shared" si="4551"/>
        <v>0</v>
      </c>
      <c r="BE1139" s="15">
        <f t="shared" si="4551"/>
        <v>250</v>
      </c>
      <c r="BF1139" s="17"/>
      <c r="BG1139" s="15">
        <f t="shared" ref="BG1139:BH1139" si="4552">BG1138</f>
        <v>1000</v>
      </c>
      <c r="BH1139" s="15">
        <f t="shared" si="4552"/>
        <v>5000</v>
      </c>
      <c r="BI1139" s="17"/>
      <c r="BJ1139" s="22">
        <f>G1139/G1138</f>
        <v>1</v>
      </c>
      <c r="BK1139" s="65">
        <f t="shared" ref="BK1139:BL1139" si="4553">BK1138</f>
        <v>0</v>
      </c>
      <c r="BL1139" s="65">
        <f t="shared" si="4553"/>
        <v>0</v>
      </c>
      <c r="BM1139" s="74">
        <f t="shared" si="4540"/>
        <v>126.5</v>
      </c>
      <c r="BN1139" s="75">
        <f t="shared" si="4541"/>
        <v>374.28027116045337</v>
      </c>
      <c r="BO1139" s="76">
        <f t="shared" si="4440"/>
        <v>217.59240405353617</v>
      </c>
      <c r="BP1139" s="77">
        <f>(1-'#Constant'!$A$3)/($J1139*'#Constant'!$B$3/'#Constant'!$C$3^($D1139-1)+1)+'#Constant'!$A$3</f>
        <v>0.95244529019980972</v>
      </c>
      <c r="BQ1139" s="78">
        <f t="shared" si="4449"/>
        <v>340.25479196404848</v>
      </c>
      <c r="BR1139" s="77">
        <f>(1-'#Constant'!$A$3)/($K1139*'#Constant'!$B$3/'#Constant'!$C$3^($D1139-1)+1)+'#Constant'!$A$3</f>
        <v>0.95244529019980972</v>
      </c>
      <c r="BS1139" s="78">
        <f t="shared" si="4450"/>
        <v>340.25479196404848</v>
      </c>
      <c r="BT1139" s="43"/>
    </row>
    <row r="1140" spans="1:72" s="43" customFormat="1" ht="12" x14ac:dyDescent="0.2">
      <c r="A1140" s="71">
        <v>32203</v>
      </c>
      <c r="B1140" s="72" t="str">
        <f>VLOOKUP(CONCATENATE("CREATURE_NAME_",A1140),[1]Localization_Hero!$A:$E,2,FALSE)</f>
        <v>악룡 화염 마검사</v>
      </c>
      <c r="C1140" s="73" t="s">
        <v>204</v>
      </c>
      <c r="D1140" s="43">
        <v>1</v>
      </c>
      <c r="E1140" s="43">
        <v>1</v>
      </c>
      <c r="F1140" s="72">
        <v>1</v>
      </c>
      <c r="G1140" s="10">
        <v>100</v>
      </c>
      <c r="H1140" s="10">
        <v>100</v>
      </c>
      <c r="I1140" s="10">
        <v>3500</v>
      </c>
      <c r="J1140" s="10">
        <v>17</v>
      </c>
      <c r="K1140" s="10">
        <v>17</v>
      </c>
      <c r="L1140" s="3"/>
      <c r="M1140" s="10">
        <v>100</v>
      </c>
      <c r="N1140" s="10">
        <v>0</v>
      </c>
      <c r="O1140" s="10">
        <v>0</v>
      </c>
      <c r="P1140" s="10">
        <v>100</v>
      </c>
      <c r="Q1140" s="10">
        <v>0</v>
      </c>
      <c r="R1140" s="10">
        <v>0</v>
      </c>
      <c r="S1140" s="10">
        <v>0</v>
      </c>
      <c r="T1140" s="10">
        <v>300</v>
      </c>
      <c r="U1140" s="10">
        <v>0</v>
      </c>
      <c r="V1140" s="10">
        <v>400</v>
      </c>
      <c r="W1140" s="3"/>
      <c r="X1140" s="10">
        <v>100</v>
      </c>
      <c r="Y1140" s="10">
        <v>0</v>
      </c>
      <c r="Z1140" s="10">
        <v>0</v>
      </c>
      <c r="AA1140" s="10">
        <v>100</v>
      </c>
      <c r="AB1140" s="10">
        <v>0</v>
      </c>
      <c r="AC1140" s="10">
        <v>0</v>
      </c>
      <c r="AD1140" s="10">
        <v>0</v>
      </c>
      <c r="AE1140" s="10">
        <v>300</v>
      </c>
      <c r="AF1140" s="10">
        <v>0</v>
      </c>
      <c r="AG1140" s="10">
        <v>400</v>
      </c>
      <c r="AH1140" s="10">
        <v>0</v>
      </c>
      <c r="AI1140" s="10">
        <v>0</v>
      </c>
      <c r="AJ1140" s="3"/>
      <c r="AK1140" s="10">
        <v>200</v>
      </c>
      <c r="AL1140" s="10">
        <v>0</v>
      </c>
      <c r="AM1140" s="3"/>
      <c r="AN1140" s="10">
        <v>0</v>
      </c>
      <c r="AO1140" s="10">
        <v>0</v>
      </c>
      <c r="AP1140" s="10">
        <v>0</v>
      </c>
      <c r="AQ1140" s="10">
        <v>0</v>
      </c>
      <c r="AR1140" s="10">
        <v>0</v>
      </c>
      <c r="AS1140" s="10">
        <v>0</v>
      </c>
      <c r="AT1140" s="10">
        <v>0</v>
      </c>
      <c r="AU1140" s="10">
        <v>0</v>
      </c>
      <c r="AV1140" s="10">
        <v>0</v>
      </c>
      <c r="AW1140" s="10">
        <v>0</v>
      </c>
      <c r="AX1140" s="10">
        <v>0</v>
      </c>
      <c r="AY1140" s="3"/>
      <c r="AZ1140" s="10">
        <v>6000</v>
      </c>
      <c r="BA1140" s="10">
        <v>6000</v>
      </c>
      <c r="BB1140" s="10">
        <v>0</v>
      </c>
      <c r="BC1140" s="10">
        <v>0</v>
      </c>
      <c r="BD1140" s="10">
        <v>0</v>
      </c>
      <c r="BE1140" s="10">
        <v>250</v>
      </c>
      <c r="BF1140" s="3"/>
      <c r="BG1140" s="10">
        <v>1000</v>
      </c>
      <c r="BH1140" s="10">
        <v>5000</v>
      </c>
      <c r="BI1140" s="3"/>
      <c r="BJ1140" s="21">
        <v>1</v>
      </c>
      <c r="BK1140" s="65">
        <v>0</v>
      </c>
      <c r="BL1140" s="65">
        <v>0</v>
      </c>
      <c r="BM1140" s="74">
        <f t="shared" si="4540"/>
        <v>126.5</v>
      </c>
      <c r="BN1140" s="75">
        <f t="shared" si="4541"/>
        <v>374.28027116045337</v>
      </c>
      <c r="BO1140" s="76">
        <f t="shared" si="4440"/>
        <v>217.59240405353617</v>
      </c>
      <c r="BP1140" s="77">
        <f>(1-'#Constant'!$A$3)/($J1140*'#Constant'!$B$3/'#Constant'!$C$3^($D1140-1)+1)+'#Constant'!$A$3</f>
        <v>0.95244529019980972</v>
      </c>
      <c r="BQ1140" s="78">
        <f t="shared" si="4449"/>
        <v>340.25479196404848</v>
      </c>
      <c r="BR1140" s="77">
        <f>(1-'#Constant'!$A$3)/($K1140*'#Constant'!$B$3/'#Constant'!$C$3^($D1140-1)+1)+'#Constant'!$A$3</f>
        <v>0.95244529019980972</v>
      </c>
      <c r="BS1140" s="78">
        <f t="shared" si="4450"/>
        <v>340.25479196404848</v>
      </c>
      <c r="BT1140" s="43">
        <f>BO1140/$BO$4*100</f>
        <v>165.37846408550323</v>
      </c>
    </row>
    <row r="1141" spans="1:72" s="79" customFormat="1" ht="12.75" thickBot="1" x14ac:dyDescent="0.35">
      <c r="B1141" s="80"/>
      <c r="D1141" s="81">
        <v>1</v>
      </c>
      <c r="E1141" s="81">
        <v>1</v>
      </c>
      <c r="F1141" s="82">
        <v>1</v>
      </c>
      <c r="G1141" s="15">
        <f t="shared" ref="G1141:I1141" si="4554">G1140</f>
        <v>100</v>
      </c>
      <c r="H1141" s="15">
        <f t="shared" si="4554"/>
        <v>100</v>
      </c>
      <c r="I1141" s="15">
        <f t="shared" si="4554"/>
        <v>3500</v>
      </c>
      <c r="J1141" s="15">
        <f t="shared" ref="J1141" si="4555">J1140</f>
        <v>17</v>
      </c>
      <c r="K1141" s="15">
        <f t="shared" ref="K1141" si="4556">K1140</f>
        <v>17</v>
      </c>
      <c r="L1141" s="17"/>
      <c r="M1141" s="15">
        <f t="shared" ref="M1141:O1141" si="4557">M1140</f>
        <v>100</v>
      </c>
      <c r="N1141" s="15">
        <f t="shared" si="4557"/>
        <v>0</v>
      </c>
      <c r="O1141" s="15">
        <f t="shared" si="4557"/>
        <v>0</v>
      </c>
      <c r="P1141" s="15">
        <v>100</v>
      </c>
      <c r="Q1141" s="15">
        <f t="shared" ref="Q1141:V1141" si="4558">Q1140</f>
        <v>0</v>
      </c>
      <c r="R1141" s="15">
        <f t="shared" si="4558"/>
        <v>0</v>
      </c>
      <c r="S1141" s="15">
        <f t="shared" si="4558"/>
        <v>0</v>
      </c>
      <c r="T1141" s="15">
        <f t="shared" si="4558"/>
        <v>300</v>
      </c>
      <c r="U1141" s="15">
        <f t="shared" si="4558"/>
        <v>0</v>
      </c>
      <c r="V1141" s="15">
        <f t="shared" si="4558"/>
        <v>400</v>
      </c>
      <c r="W1141" s="17"/>
      <c r="X1141" s="15">
        <f t="shared" ref="X1141:Z1141" si="4559">X1140</f>
        <v>100</v>
      </c>
      <c r="Y1141" s="15">
        <f t="shared" si="4559"/>
        <v>0</v>
      </c>
      <c r="Z1141" s="15">
        <f t="shared" si="4559"/>
        <v>0</v>
      </c>
      <c r="AA1141" s="15">
        <v>100</v>
      </c>
      <c r="AB1141" s="15">
        <f t="shared" ref="AB1141:AI1141" si="4560">AB1140</f>
        <v>0</v>
      </c>
      <c r="AC1141" s="15">
        <f t="shared" si="4560"/>
        <v>0</v>
      </c>
      <c r="AD1141" s="15">
        <f t="shared" si="4560"/>
        <v>0</v>
      </c>
      <c r="AE1141" s="15">
        <f t="shared" si="4560"/>
        <v>300</v>
      </c>
      <c r="AF1141" s="15">
        <f t="shared" si="4560"/>
        <v>0</v>
      </c>
      <c r="AG1141" s="15">
        <f t="shared" si="4560"/>
        <v>400</v>
      </c>
      <c r="AH1141" s="15">
        <f t="shared" si="4560"/>
        <v>0</v>
      </c>
      <c r="AI1141" s="15">
        <f t="shared" si="4560"/>
        <v>0</v>
      </c>
      <c r="AJ1141" s="17"/>
      <c r="AK1141" s="15">
        <f>AK1140</f>
        <v>200</v>
      </c>
      <c r="AL1141" s="15">
        <f>AL1140</f>
        <v>0</v>
      </c>
      <c r="AM1141" s="17"/>
      <c r="AN1141" s="15">
        <f t="shared" ref="AN1141:AX1141" si="4561">AN1140</f>
        <v>0</v>
      </c>
      <c r="AO1141" s="15">
        <f t="shared" si="4561"/>
        <v>0</v>
      </c>
      <c r="AP1141" s="15">
        <f t="shared" si="4561"/>
        <v>0</v>
      </c>
      <c r="AQ1141" s="15">
        <f t="shared" si="4561"/>
        <v>0</v>
      </c>
      <c r="AR1141" s="15">
        <f t="shared" si="4561"/>
        <v>0</v>
      </c>
      <c r="AS1141" s="15">
        <f t="shared" si="4561"/>
        <v>0</v>
      </c>
      <c r="AT1141" s="15">
        <f t="shared" si="4561"/>
        <v>0</v>
      </c>
      <c r="AU1141" s="15">
        <f t="shared" si="4561"/>
        <v>0</v>
      </c>
      <c r="AV1141" s="15">
        <f t="shared" si="4561"/>
        <v>0</v>
      </c>
      <c r="AW1141" s="15">
        <f t="shared" si="4561"/>
        <v>0</v>
      </c>
      <c r="AX1141" s="15">
        <f t="shared" si="4561"/>
        <v>0</v>
      </c>
      <c r="AY1141" s="17"/>
      <c r="AZ1141" s="15">
        <f t="shared" ref="AZ1141:BA1141" si="4562">AZ1140</f>
        <v>6000</v>
      </c>
      <c r="BA1141" s="15">
        <f t="shared" si="4562"/>
        <v>6000</v>
      </c>
      <c r="BB1141" s="15">
        <v>0</v>
      </c>
      <c r="BC1141" s="15">
        <f t="shared" ref="BC1141:BE1141" si="4563">BC1140</f>
        <v>0</v>
      </c>
      <c r="BD1141" s="15">
        <f t="shared" si="4563"/>
        <v>0</v>
      </c>
      <c r="BE1141" s="15">
        <f t="shared" si="4563"/>
        <v>250</v>
      </c>
      <c r="BF1141" s="17"/>
      <c r="BG1141" s="15">
        <f t="shared" ref="BG1141:BH1141" si="4564">BG1140</f>
        <v>1000</v>
      </c>
      <c r="BH1141" s="15">
        <f t="shared" si="4564"/>
        <v>5000</v>
      </c>
      <c r="BI1141" s="17"/>
      <c r="BJ1141" s="22">
        <f>G1141/G1140</f>
        <v>1</v>
      </c>
      <c r="BK1141" s="65">
        <f t="shared" ref="BK1141:BL1141" si="4565">BK1140</f>
        <v>0</v>
      </c>
      <c r="BL1141" s="65">
        <f t="shared" si="4565"/>
        <v>0</v>
      </c>
      <c r="BM1141" s="74">
        <f t="shared" si="4540"/>
        <v>126.5</v>
      </c>
      <c r="BN1141" s="75">
        <f t="shared" si="4541"/>
        <v>374.28027116045337</v>
      </c>
      <c r="BO1141" s="76">
        <f t="shared" si="4440"/>
        <v>217.59240405353617</v>
      </c>
      <c r="BP1141" s="77">
        <f>(1-'#Constant'!$A$3)/($J1141*'#Constant'!$B$3/'#Constant'!$C$3^($D1141-1)+1)+'#Constant'!$A$3</f>
        <v>0.95244529019980972</v>
      </c>
      <c r="BQ1141" s="78">
        <f t="shared" si="4449"/>
        <v>340.25479196404848</v>
      </c>
      <c r="BR1141" s="77">
        <f>(1-'#Constant'!$A$3)/($K1141*'#Constant'!$B$3/'#Constant'!$C$3^($D1141-1)+1)+'#Constant'!$A$3</f>
        <v>0.95244529019980972</v>
      </c>
      <c r="BS1141" s="78">
        <f t="shared" si="4450"/>
        <v>340.25479196404848</v>
      </c>
      <c r="BT1141" s="43"/>
    </row>
    <row r="1142" spans="1:72" s="43" customFormat="1" ht="12" x14ac:dyDescent="0.2">
      <c r="A1142" s="71">
        <v>32004</v>
      </c>
      <c r="B1142" s="72" t="str">
        <f>VLOOKUP(CONCATENATE("CREATURE_NAME_",A1142),[1]Localization_Hero!$A:$E,2,FALSE)</f>
        <v>악룡 전사</v>
      </c>
      <c r="C1142" s="73" t="s">
        <v>205</v>
      </c>
      <c r="D1142" s="43">
        <v>1</v>
      </c>
      <c r="E1142" s="43">
        <v>1</v>
      </c>
      <c r="F1142" s="72">
        <v>1</v>
      </c>
      <c r="G1142" s="10">
        <v>100</v>
      </c>
      <c r="H1142" s="10">
        <v>100</v>
      </c>
      <c r="I1142" s="10">
        <v>3500</v>
      </c>
      <c r="J1142" s="10">
        <v>17</v>
      </c>
      <c r="K1142" s="10">
        <v>17</v>
      </c>
      <c r="L1142" s="3"/>
      <c r="M1142" s="10">
        <v>100</v>
      </c>
      <c r="N1142" s="10">
        <v>0</v>
      </c>
      <c r="O1142" s="10">
        <v>0</v>
      </c>
      <c r="P1142" s="10">
        <v>100</v>
      </c>
      <c r="Q1142" s="10">
        <v>0</v>
      </c>
      <c r="R1142" s="10">
        <v>0</v>
      </c>
      <c r="S1142" s="10">
        <v>0</v>
      </c>
      <c r="T1142" s="10">
        <v>300</v>
      </c>
      <c r="U1142" s="10">
        <v>0</v>
      </c>
      <c r="V1142" s="10">
        <v>400</v>
      </c>
      <c r="W1142" s="3"/>
      <c r="X1142" s="10">
        <v>100</v>
      </c>
      <c r="Y1142" s="10">
        <v>0</v>
      </c>
      <c r="Z1142" s="10">
        <v>0</v>
      </c>
      <c r="AA1142" s="10">
        <v>100</v>
      </c>
      <c r="AB1142" s="10">
        <v>0</v>
      </c>
      <c r="AC1142" s="10">
        <v>0</v>
      </c>
      <c r="AD1142" s="10">
        <v>0</v>
      </c>
      <c r="AE1142" s="10">
        <v>300</v>
      </c>
      <c r="AF1142" s="10">
        <v>0</v>
      </c>
      <c r="AG1142" s="10">
        <v>400</v>
      </c>
      <c r="AH1142" s="10">
        <v>0</v>
      </c>
      <c r="AI1142" s="10">
        <v>0</v>
      </c>
      <c r="AJ1142" s="3"/>
      <c r="AK1142" s="10">
        <v>200</v>
      </c>
      <c r="AL1142" s="10">
        <v>0</v>
      </c>
      <c r="AM1142" s="3"/>
      <c r="AN1142" s="10">
        <v>0</v>
      </c>
      <c r="AO1142" s="10">
        <v>0</v>
      </c>
      <c r="AP1142" s="10">
        <v>0</v>
      </c>
      <c r="AQ1142" s="10">
        <v>0</v>
      </c>
      <c r="AR1142" s="10">
        <v>0</v>
      </c>
      <c r="AS1142" s="10">
        <v>0</v>
      </c>
      <c r="AT1142" s="10">
        <v>0</v>
      </c>
      <c r="AU1142" s="10">
        <v>0</v>
      </c>
      <c r="AV1142" s="10">
        <v>0</v>
      </c>
      <c r="AW1142" s="10">
        <v>0</v>
      </c>
      <c r="AX1142" s="10">
        <v>0</v>
      </c>
      <c r="AY1142" s="3"/>
      <c r="AZ1142" s="10">
        <v>6000</v>
      </c>
      <c r="BA1142" s="10">
        <v>6000</v>
      </c>
      <c r="BB1142" s="10">
        <v>0</v>
      </c>
      <c r="BC1142" s="10">
        <v>0</v>
      </c>
      <c r="BD1142" s="10">
        <v>0</v>
      </c>
      <c r="BE1142" s="10">
        <v>250</v>
      </c>
      <c r="BF1142" s="3"/>
      <c r="BG1142" s="10">
        <v>1000</v>
      </c>
      <c r="BH1142" s="10">
        <v>5000</v>
      </c>
      <c r="BI1142" s="3"/>
      <c r="BJ1142" s="21">
        <v>1</v>
      </c>
      <c r="BK1142" s="65">
        <v>0</v>
      </c>
      <c r="BL1142" s="65">
        <v>0</v>
      </c>
      <c r="BM1142" s="74">
        <f t="shared" si="4540"/>
        <v>126.5</v>
      </c>
      <c r="BN1142" s="75">
        <f t="shared" si="4541"/>
        <v>374.28027116045337</v>
      </c>
      <c r="BO1142" s="76">
        <f t="shared" si="4440"/>
        <v>217.59240405353617</v>
      </c>
      <c r="BP1142" s="77">
        <f>(1-'#Constant'!$A$3)/($J1142*'#Constant'!$B$3/'#Constant'!$C$3^($D1142-1)+1)+'#Constant'!$A$3</f>
        <v>0.95244529019980972</v>
      </c>
      <c r="BQ1142" s="78">
        <f t="shared" si="4449"/>
        <v>340.25479196404848</v>
      </c>
      <c r="BR1142" s="77">
        <f>(1-'#Constant'!$A$3)/($K1142*'#Constant'!$B$3/'#Constant'!$C$3^($D1142-1)+1)+'#Constant'!$A$3</f>
        <v>0.95244529019980972</v>
      </c>
      <c r="BS1142" s="78">
        <f t="shared" si="4450"/>
        <v>340.25479196404848</v>
      </c>
      <c r="BT1142" s="43">
        <f>BO1142/$BO$4*100</f>
        <v>165.37846408550323</v>
      </c>
    </row>
    <row r="1143" spans="1:72" s="79" customFormat="1" ht="12.75" thickBot="1" x14ac:dyDescent="0.35">
      <c r="B1143" s="80"/>
      <c r="D1143" s="81">
        <v>1</v>
      </c>
      <c r="E1143" s="81">
        <v>1</v>
      </c>
      <c r="F1143" s="82">
        <v>1</v>
      </c>
      <c r="G1143" s="15">
        <f t="shared" ref="G1143:I1143" si="4566">G1142</f>
        <v>100</v>
      </c>
      <c r="H1143" s="15">
        <f t="shared" si="4566"/>
        <v>100</v>
      </c>
      <c r="I1143" s="15">
        <f t="shared" si="4566"/>
        <v>3500</v>
      </c>
      <c r="J1143" s="15">
        <f t="shared" ref="J1143" si="4567">J1142</f>
        <v>17</v>
      </c>
      <c r="K1143" s="15">
        <f t="shared" ref="K1143" si="4568">K1142</f>
        <v>17</v>
      </c>
      <c r="L1143" s="17"/>
      <c r="M1143" s="15">
        <f t="shared" ref="M1143:O1143" si="4569">M1142</f>
        <v>100</v>
      </c>
      <c r="N1143" s="15">
        <f t="shared" si="4569"/>
        <v>0</v>
      </c>
      <c r="O1143" s="15">
        <f t="shared" si="4569"/>
        <v>0</v>
      </c>
      <c r="P1143" s="15">
        <v>100</v>
      </c>
      <c r="Q1143" s="15">
        <f t="shared" ref="Q1143:V1143" si="4570">Q1142</f>
        <v>0</v>
      </c>
      <c r="R1143" s="15">
        <f t="shared" si="4570"/>
        <v>0</v>
      </c>
      <c r="S1143" s="15">
        <f t="shared" si="4570"/>
        <v>0</v>
      </c>
      <c r="T1143" s="15">
        <f t="shared" si="4570"/>
        <v>300</v>
      </c>
      <c r="U1143" s="15">
        <f t="shared" si="4570"/>
        <v>0</v>
      </c>
      <c r="V1143" s="15">
        <f t="shared" si="4570"/>
        <v>400</v>
      </c>
      <c r="W1143" s="17"/>
      <c r="X1143" s="15">
        <f t="shared" ref="X1143:Z1143" si="4571">X1142</f>
        <v>100</v>
      </c>
      <c r="Y1143" s="15">
        <f t="shared" si="4571"/>
        <v>0</v>
      </c>
      <c r="Z1143" s="15">
        <f t="shared" si="4571"/>
        <v>0</v>
      </c>
      <c r="AA1143" s="15">
        <v>100</v>
      </c>
      <c r="AB1143" s="15">
        <f t="shared" ref="AB1143:AI1143" si="4572">AB1142</f>
        <v>0</v>
      </c>
      <c r="AC1143" s="15">
        <f t="shared" si="4572"/>
        <v>0</v>
      </c>
      <c r="AD1143" s="15">
        <f t="shared" si="4572"/>
        <v>0</v>
      </c>
      <c r="AE1143" s="15">
        <f t="shared" si="4572"/>
        <v>300</v>
      </c>
      <c r="AF1143" s="15">
        <f t="shared" si="4572"/>
        <v>0</v>
      </c>
      <c r="AG1143" s="15">
        <f t="shared" si="4572"/>
        <v>400</v>
      </c>
      <c r="AH1143" s="15">
        <f t="shared" si="4572"/>
        <v>0</v>
      </c>
      <c r="AI1143" s="15">
        <f t="shared" si="4572"/>
        <v>0</v>
      </c>
      <c r="AJ1143" s="17"/>
      <c r="AK1143" s="15">
        <f>AK1142</f>
        <v>200</v>
      </c>
      <c r="AL1143" s="15">
        <f>AL1142</f>
        <v>0</v>
      </c>
      <c r="AM1143" s="17"/>
      <c r="AN1143" s="15">
        <f t="shared" ref="AN1143:AX1143" si="4573">AN1142</f>
        <v>0</v>
      </c>
      <c r="AO1143" s="15">
        <f t="shared" si="4573"/>
        <v>0</v>
      </c>
      <c r="AP1143" s="15">
        <f t="shared" si="4573"/>
        <v>0</v>
      </c>
      <c r="AQ1143" s="15">
        <f t="shared" si="4573"/>
        <v>0</v>
      </c>
      <c r="AR1143" s="15">
        <f t="shared" si="4573"/>
        <v>0</v>
      </c>
      <c r="AS1143" s="15">
        <f t="shared" si="4573"/>
        <v>0</v>
      </c>
      <c r="AT1143" s="15">
        <f t="shared" si="4573"/>
        <v>0</v>
      </c>
      <c r="AU1143" s="15">
        <f t="shared" si="4573"/>
        <v>0</v>
      </c>
      <c r="AV1143" s="15">
        <f t="shared" si="4573"/>
        <v>0</v>
      </c>
      <c r="AW1143" s="15">
        <f t="shared" si="4573"/>
        <v>0</v>
      </c>
      <c r="AX1143" s="15">
        <f t="shared" si="4573"/>
        <v>0</v>
      </c>
      <c r="AY1143" s="17"/>
      <c r="AZ1143" s="15">
        <f t="shared" ref="AZ1143:BA1143" si="4574">AZ1142</f>
        <v>6000</v>
      </c>
      <c r="BA1143" s="15">
        <f t="shared" si="4574"/>
        <v>6000</v>
      </c>
      <c r="BB1143" s="15">
        <v>0</v>
      </c>
      <c r="BC1143" s="15">
        <f t="shared" ref="BC1143:BE1143" si="4575">BC1142</f>
        <v>0</v>
      </c>
      <c r="BD1143" s="15">
        <f t="shared" si="4575"/>
        <v>0</v>
      </c>
      <c r="BE1143" s="15">
        <f t="shared" si="4575"/>
        <v>250</v>
      </c>
      <c r="BF1143" s="17"/>
      <c r="BG1143" s="15">
        <f t="shared" ref="BG1143:BH1143" si="4576">BG1142</f>
        <v>1000</v>
      </c>
      <c r="BH1143" s="15">
        <f t="shared" si="4576"/>
        <v>5000</v>
      </c>
      <c r="BI1143" s="17"/>
      <c r="BJ1143" s="22">
        <f>G1143/G1142</f>
        <v>1</v>
      </c>
      <c r="BK1143" s="65">
        <f t="shared" ref="BK1143:BL1143" si="4577">BK1142</f>
        <v>0</v>
      </c>
      <c r="BL1143" s="65">
        <f t="shared" si="4577"/>
        <v>0</v>
      </c>
      <c r="BM1143" s="74">
        <f t="shared" si="4540"/>
        <v>126.5</v>
      </c>
      <c r="BN1143" s="75">
        <f t="shared" si="4541"/>
        <v>374.28027116045337</v>
      </c>
      <c r="BO1143" s="76">
        <f t="shared" si="4440"/>
        <v>217.59240405353617</v>
      </c>
      <c r="BP1143" s="77">
        <f>(1-'#Constant'!$A$3)/($J1143*'#Constant'!$B$3/'#Constant'!$C$3^($D1143-1)+1)+'#Constant'!$A$3</f>
        <v>0.95244529019980972</v>
      </c>
      <c r="BQ1143" s="78">
        <f t="shared" si="4449"/>
        <v>340.25479196404848</v>
      </c>
      <c r="BR1143" s="77">
        <f>(1-'#Constant'!$A$3)/($K1143*'#Constant'!$B$3/'#Constant'!$C$3^($D1143-1)+1)+'#Constant'!$A$3</f>
        <v>0.95244529019980972</v>
      </c>
      <c r="BS1143" s="78">
        <f t="shared" si="4450"/>
        <v>340.25479196404848</v>
      </c>
      <c r="BT1143" s="43"/>
    </row>
    <row r="1144" spans="1:72" s="43" customFormat="1" ht="12" x14ac:dyDescent="0.2">
      <c r="A1144" s="71">
        <v>32104</v>
      </c>
      <c r="B1144" s="72" t="str">
        <f>VLOOKUP(CONCATENATE("CREATURE_NAME_",A1144),[1]Localization_Hero!$A:$E,2,FALSE)</f>
        <v>악룡 정예 전사</v>
      </c>
      <c r="C1144" s="73" t="s">
        <v>206</v>
      </c>
      <c r="D1144" s="43">
        <v>1</v>
      </c>
      <c r="E1144" s="43">
        <v>1</v>
      </c>
      <c r="F1144" s="72">
        <v>1</v>
      </c>
      <c r="G1144" s="10">
        <v>100</v>
      </c>
      <c r="H1144" s="10">
        <v>100</v>
      </c>
      <c r="I1144" s="10">
        <v>3500</v>
      </c>
      <c r="J1144" s="10">
        <v>17</v>
      </c>
      <c r="K1144" s="10">
        <v>17</v>
      </c>
      <c r="L1144" s="3"/>
      <c r="M1144" s="10">
        <v>100</v>
      </c>
      <c r="N1144" s="10">
        <v>0</v>
      </c>
      <c r="O1144" s="10">
        <v>0</v>
      </c>
      <c r="P1144" s="10">
        <v>100</v>
      </c>
      <c r="Q1144" s="10">
        <v>0</v>
      </c>
      <c r="R1144" s="10">
        <v>0</v>
      </c>
      <c r="S1144" s="10">
        <v>0</v>
      </c>
      <c r="T1144" s="10">
        <v>300</v>
      </c>
      <c r="U1144" s="10">
        <v>0</v>
      </c>
      <c r="V1144" s="10">
        <v>400</v>
      </c>
      <c r="W1144" s="3"/>
      <c r="X1144" s="10">
        <v>100</v>
      </c>
      <c r="Y1144" s="10">
        <v>0</v>
      </c>
      <c r="Z1144" s="10">
        <v>0</v>
      </c>
      <c r="AA1144" s="10">
        <v>100</v>
      </c>
      <c r="AB1144" s="10">
        <v>0</v>
      </c>
      <c r="AC1144" s="10">
        <v>0</v>
      </c>
      <c r="AD1144" s="10">
        <v>0</v>
      </c>
      <c r="AE1144" s="10">
        <v>300</v>
      </c>
      <c r="AF1144" s="10">
        <v>0</v>
      </c>
      <c r="AG1144" s="10">
        <v>400</v>
      </c>
      <c r="AH1144" s="10">
        <v>0</v>
      </c>
      <c r="AI1144" s="10">
        <v>0</v>
      </c>
      <c r="AJ1144" s="3"/>
      <c r="AK1144" s="10">
        <v>200</v>
      </c>
      <c r="AL1144" s="10">
        <v>0</v>
      </c>
      <c r="AM1144" s="3"/>
      <c r="AN1144" s="10">
        <v>0</v>
      </c>
      <c r="AO1144" s="10">
        <v>0</v>
      </c>
      <c r="AP1144" s="10">
        <v>0</v>
      </c>
      <c r="AQ1144" s="10">
        <v>0</v>
      </c>
      <c r="AR1144" s="10">
        <v>0</v>
      </c>
      <c r="AS1144" s="10">
        <v>0</v>
      </c>
      <c r="AT1144" s="10">
        <v>0</v>
      </c>
      <c r="AU1144" s="10">
        <v>0</v>
      </c>
      <c r="AV1144" s="10">
        <v>0</v>
      </c>
      <c r="AW1144" s="10">
        <v>0</v>
      </c>
      <c r="AX1144" s="10">
        <v>0</v>
      </c>
      <c r="AY1144" s="3"/>
      <c r="AZ1144" s="10">
        <v>6000</v>
      </c>
      <c r="BA1144" s="10">
        <v>6000</v>
      </c>
      <c r="BB1144" s="10">
        <v>0</v>
      </c>
      <c r="BC1144" s="10">
        <v>0</v>
      </c>
      <c r="BD1144" s="10">
        <v>0</v>
      </c>
      <c r="BE1144" s="10">
        <v>250</v>
      </c>
      <c r="BF1144" s="3"/>
      <c r="BG1144" s="10">
        <v>1000</v>
      </c>
      <c r="BH1144" s="10">
        <v>5000</v>
      </c>
      <c r="BI1144" s="3"/>
      <c r="BJ1144" s="21">
        <v>1</v>
      </c>
      <c r="BK1144" s="65">
        <v>0</v>
      </c>
      <c r="BL1144" s="65">
        <v>0</v>
      </c>
      <c r="BM1144" s="74">
        <f t="shared" si="4540"/>
        <v>126.5</v>
      </c>
      <c r="BN1144" s="75">
        <f t="shared" si="4541"/>
        <v>374.28027116045337</v>
      </c>
      <c r="BO1144" s="76">
        <f t="shared" si="4440"/>
        <v>217.59240405353617</v>
      </c>
      <c r="BP1144" s="77">
        <f>(1-'#Constant'!$A$3)/($J1144*'#Constant'!$B$3/'#Constant'!$C$3^($D1144-1)+1)+'#Constant'!$A$3</f>
        <v>0.95244529019980972</v>
      </c>
      <c r="BQ1144" s="78">
        <f t="shared" si="4449"/>
        <v>340.25479196404848</v>
      </c>
      <c r="BR1144" s="77">
        <f>(1-'#Constant'!$A$3)/($K1144*'#Constant'!$B$3/'#Constant'!$C$3^($D1144-1)+1)+'#Constant'!$A$3</f>
        <v>0.95244529019980972</v>
      </c>
      <c r="BS1144" s="78">
        <f t="shared" si="4450"/>
        <v>340.25479196404848</v>
      </c>
      <c r="BT1144" s="43">
        <f>BO1144/$BO$4*100</f>
        <v>165.37846408550323</v>
      </c>
    </row>
    <row r="1145" spans="1:72" s="79" customFormat="1" ht="12.75" thickBot="1" x14ac:dyDescent="0.35">
      <c r="B1145" s="80"/>
      <c r="D1145" s="81">
        <v>1</v>
      </c>
      <c r="E1145" s="81">
        <v>1</v>
      </c>
      <c r="F1145" s="82">
        <v>1</v>
      </c>
      <c r="G1145" s="15">
        <f t="shared" ref="G1145:I1145" si="4578">G1144</f>
        <v>100</v>
      </c>
      <c r="H1145" s="15">
        <f t="shared" si="4578"/>
        <v>100</v>
      </c>
      <c r="I1145" s="15">
        <f t="shared" si="4578"/>
        <v>3500</v>
      </c>
      <c r="J1145" s="15">
        <f t="shared" ref="J1145" si="4579">J1144</f>
        <v>17</v>
      </c>
      <c r="K1145" s="15">
        <f t="shared" ref="K1145" si="4580">K1144</f>
        <v>17</v>
      </c>
      <c r="L1145" s="17"/>
      <c r="M1145" s="15">
        <f t="shared" ref="M1145:O1145" si="4581">M1144</f>
        <v>100</v>
      </c>
      <c r="N1145" s="15">
        <f t="shared" si="4581"/>
        <v>0</v>
      </c>
      <c r="O1145" s="15">
        <f t="shared" si="4581"/>
        <v>0</v>
      </c>
      <c r="P1145" s="15">
        <v>100</v>
      </c>
      <c r="Q1145" s="15">
        <f t="shared" ref="Q1145:V1145" si="4582">Q1144</f>
        <v>0</v>
      </c>
      <c r="R1145" s="15">
        <f t="shared" si="4582"/>
        <v>0</v>
      </c>
      <c r="S1145" s="15">
        <f t="shared" si="4582"/>
        <v>0</v>
      </c>
      <c r="T1145" s="15">
        <f t="shared" si="4582"/>
        <v>300</v>
      </c>
      <c r="U1145" s="15">
        <f t="shared" si="4582"/>
        <v>0</v>
      </c>
      <c r="V1145" s="15">
        <f t="shared" si="4582"/>
        <v>400</v>
      </c>
      <c r="W1145" s="17"/>
      <c r="X1145" s="15">
        <f t="shared" ref="X1145:Z1145" si="4583">X1144</f>
        <v>100</v>
      </c>
      <c r="Y1145" s="15">
        <f t="shared" si="4583"/>
        <v>0</v>
      </c>
      <c r="Z1145" s="15">
        <f t="shared" si="4583"/>
        <v>0</v>
      </c>
      <c r="AA1145" s="15">
        <v>100</v>
      </c>
      <c r="AB1145" s="15">
        <f t="shared" ref="AB1145:AI1145" si="4584">AB1144</f>
        <v>0</v>
      </c>
      <c r="AC1145" s="15">
        <f t="shared" si="4584"/>
        <v>0</v>
      </c>
      <c r="AD1145" s="15">
        <f t="shared" si="4584"/>
        <v>0</v>
      </c>
      <c r="AE1145" s="15">
        <f t="shared" si="4584"/>
        <v>300</v>
      </c>
      <c r="AF1145" s="15">
        <f t="shared" si="4584"/>
        <v>0</v>
      </c>
      <c r="AG1145" s="15">
        <f t="shared" si="4584"/>
        <v>400</v>
      </c>
      <c r="AH1145" s="15">
        <f t="shared" si="4584"/>
        <v>0</v>
      </c>
      <c r="AI1145" s="15">
        <f t="shared" si="4584"/>
        <v>0</v>
      </c>
      <c r="AJ1145" s="17"/>
      <c r="AK1145" s="15">
        <f>AK1144</f>
        <v>200</v>
      </c>
      <c r="AL1145" s="15">
        <f>AL1144</f>
        <v>0</v>
      </c>
      <c r="AM1145" s="17"/>
      <c r="AN1145" s="15">
        <f t="shared" ref="AN1145:AX1145" si="4585">AN1144</f>
        <v>0</v>
      </c>
      <c r="AO1145" s="15">
        <f t="shared" si="4585"/>
        <v>0</v>
      </c>
      <c r="AP1145" s="15">
        <f t="shared" si="4585"/>
        <v>0</v>
      </c>
      <c r="AQ1145" s="15">
        <f t="shared" si="4585"/>
        <v>0</v>
      </c>
      <c r="AR1145" s="15">
        <f t="shared" si="4585"/>
        <v>0</v>
      </c>
      <c r="AS1145" s="15">
        <f t="shared" si="4585"/>
        <v>0</v>
      </c>
      <c r="AT1145" s="15">
        <f t="shared" si="4585"/>
        <v>0</v>
      </c>
      <c r="AU1145" s="15">
        <f t="shared" si="4585"/>
        <v>0</v>
      </c>
      <c r="AV1145" s="15">
        <f t="shared" si="4585"/>
        <v>0</v>
      </c>
      <c r="AW1145" s="15">
        <f t="shared" si="4585"/>
        <v>0</v>
      </c>
      <c r="AX1145" s="15">
        <f t="shared" si="4585"/>
        <v>0</v>
      </c>
      <c r="AY1145" s="17"/>
      <c r="AZ1145" s="15">
        <f t="shared" ref="AZ1145:BA1145" si="4586">AZ1144</f>
        <v>6000</v>
      </c>
      <c r="BA1145" s="15">
        <f t="shared" si="4586"/>
        <v>6000</v>
      </c>
      <c r="BB1145" s="15">
        <v>0</v>
      </c>
      <c r="BC1145" s="15">
        <f t="shared" ref="BC1145:BE1145" si="4587">BC1144</f>
        <v>0</v>
      </c>
      <c r="BD1145" s="15">
        <f t="shared" si="4587"/>
        <v>0</v>
      </c>
      <c r="BE1145" s="15">
        <f t="shared" si="4587"/>
        <v>250</v>
      </c>
      <c r="BF1145" s="17"/>
      <c r="BG1145" s="15">
        <f t="shared" ref="BG1145:BH1145" si="4588">BG1144</f>
        <v>1000</v>
      </c>
      <c r="BH1145" s="15">
        <f t="shared" si="4588"/>
        <v>5000</v>
      </c>
      <c r="BI1145" s="17"/>
      <c r="BJ1145" s="22">
        <f>G1145/G1144</f>
        <v>1</v>
      </c>
      <c r="BK1145" s="65">
        <f t="shared" ref="BK1145:BL1145" si="4589">BK1144</f>
        <v>0</v>
      </c>
      <c r="BL1145" s="65">
        <f t="shared" si="4589"/>
        <v>0</v>
      </c>
      <c r="BM1145" s="74">
        <f t="shared" si="4540"/>
        <v>126.5</v>
      </c>
      <c r="BN1145" s="75">
        <f t="shared" si="4541"/>
        <v>374.28027116045337</v>
      </c>
      <c r="BO1145" s="76">
        <f t="shared" si="4440"/>
        <v>217.59240405353617</v>
      </c>
      <c r="BP1145" s="77">
        <f>(1-'#Constant'!$A$3)/($J1145*'#Constant'!$B$3/'#Constant'!$C$3^($D1145-1)+1)+'#Constant'!$A$3</f>
        <v>0.95244529019980972</v>
      </c>
      <c r="BQ1145" s="78">
        <f t="shared" si="4449"/>
        <v>340.25479196404848</v>
      </c>
      <c r="BR1145" s="77">
        <f>(1-'#Constant'!$A$3)/($K1145*'#Constant'!$B$3/'#Constant'!$C$3^($D1145-1)+1)+'#Constant'!$A$3</f>
        <v>0.95244529019980972</v>
      </c>
      <c r="BS1145" s="78">
        <f t="shared" si="4450"/>
        <v>340.25479196404848</v>
      </c>
      <c r="BT1145" s="43"/>
    </row>
    <row r="1146" spans="1:72" s="43" customFormat="1" ht="12" x14ac:dyDescent="0.2">
      <c r="A1146" s="71">
        <v>32204</v>
      </c>
      <c r="B1146" s="72" t="str">
        <f>VLOOKUP(CONCATENATE("CREATURE_NAME_",A1146),[1]Localization_Hero!$A:$E,2,FALSE)</f>
        <v>악룡 화염 전사</v>
      </c>
      <c r="C1146" s="73" t="s">
        <v>207</v>
      </c>
      <c r="D1146" s="43">
        <v>1</v>
      </c>
      <c r="E1146" s="43">
        <v>1</v>
      </c>
      <c r="F1146" s="72">
        <v>1</v>
      </c>
      <c r="G1146" s="10">
        <v>100</v>
      </c>
      <c r="H1146" s="10">
        <v>100</v>
      </c>
      <c r="I1146" s="10">
        <v>3500</v>
      </c>
      <c r="J1146" s="10">
        <v>17</v>
      </c>
      <c r="K1146" s="10">
        <v>17</v>
      </c>
      <c r="L1146" s="3"/>
      <c r="M1146" s="10">
        <v>100</v>
      </c>
      <c r="N1146" s="10">
        <v>0</v>
      </c>
      <c r="O1146" s="10">
        <v>0</v>
      </c>
      <c r="P1146" s="10">
        <v>100</v>
      </c>
      <c r="Q1146" s="10">
        <v>0</v>
      </c>
      <c r="R1146" s="10">
        <v>0</v>
      </c>
      <c r="S1146" s="10">
        <v>0</v>
      </c>
      <c r="T1146" s="10">
        <v>300</v>
      </c>
      <c r="U1146" s="10">
        <v>0</v>
      </c>
      <c r="V1146" s="10">
        <v>400</v>
      </c>
      <c r="W1146" s="3"/>
      <c r="X1146" s="10">
        <v>100</v>
      </c>
      <c r="Y1146" s="10">
        <v>0</v>
      </c>
      <c r="Z1146" s="10">
        <v>0</v>
      </c>
      <c r="AA1146" s="10">
        <v>100</v>
      </c>
      <c r="AB1146" s="10">
        <v>0</v>
      </c>
      <c r="AC1146" s="10">
        <v>0</v>
      </c>
      <c r="AD1146" s="10">
        <v>0</v>
      </c>
      <c r="AE1146" s="10">
        <v>300</v>
      </c>
      <c r="AF1146" s="10">
        <v>0</v>
      </c>
      <c r="AG1146" s="10">
        <v>400</v>
      </c>
      <c r="AH1146" s="10">
        <v>0</v>
      </c>
      <c r="AI1146" s="10">
        <v>0</v>
      </c>
      <c r="AJ1146" s="3"/>
      <c r="AK1146" s="10">
        <v>200</v>
      </c>
      <c r="AL1146" s="10">
        <v>0</v>
      </c>
      <c r="AM1146" s="3"/>
      <c r="AN1146" s="10">
        <v>0</v>
      </c>
      <c r="AO1146" s="10">
        <v>0</v>
      </c>
      <c r="AP1146" s="10">
        <v>0</v>
      </c>
      <c r="AQ1146" s="10">
        <v>0</v>
      </c>
      <c r="AR1146" s="10">
        <v>0</v>
      </c>
      <c r="AS1146" s="10">
        <v>0</v>
      </c>
      <c r="AT1146" s="10">
        <v>0</v>
      </c>
      <c r="AU1146" s="10">
        <v>0</v>
      </c>
      <c r="AV1146" s="10">
        <v>0</v>
      </c>
      <c r="AW1146" s="10">
        <v>0</v>
      </c>
      <c r="AX1146" s="10">
        <v>0</v>
      </c>
      <c r="AY1146" s="3"/>
      <c r="AZ1146" s="10">
        <v>6000</v>
      </c>
      <c r="BA1146" s="10">
        <v>6000</v>
      </c>
      <c r="BB1146" s="10">
        <v>0</v>
      </c>
      <c r="BC1146" s="10">
        <v>0</v>
      </c>
      <c r="BD1146" s="10">
        <v>0</v>
      </c>
      <c r="BE1146" s="10">
        <v>250</v>
      </c>
      <c r="BF1146" s="3"/>
      <c r="BG1146" s="10">
        <v>1000</v>
      </c>
      <c r="BH1146" s="10">
        <v>5000</v>
      </c>
      <c r="BI1146" s="3"/>
      <c r="BJ1146" s="21">
        <v>1</v>
      </c>
      <c r="BK1146" s="65">
        <v>0</v>
      </c>
      <c r="BL1146" s="65">
        <v>0</v>
      </c>
      <c r="BM1146" s="74">
        <f t="shared" si="4540"/>
        <v>126.5</v>
      </c>
      <c r="BN1146" s="75">
        <f t="shared" si="4541"/>
        <v>374.28027116045337</v>
      </c>
      <c r="BO1146" s="76">
        <f t="shared" si="4440"/>
        <v>217.59240405353617</v>
      </c>
      <c r="BP1146" s="77">
        <f>(1-'#Constant'!$A$3)/($J1146*'#Constant'!$B$3/'#Constant'!$C$3^($D1146-1)+1)+'#Constant'!$A$3</f>
        <v>0.95244529019980972</v>
      </c>
      <c r="BQ1146" s="78">
        <f t="shared" si="4449"/>
        <v>340.25479196404848</v>
      </c>
      <c r="BR1146" s="77">
        <f>(1-'#Constant'!$A$3)/($K1146*'#Constant'!$B$3/'#Constant'!$C$3^($D1146-1)+1)+'#Constant'!$A$3</f>
        <v>0.95244529019980972</v>
      </c>
      <c r="BS1146" s="78">
        <f t="shared" si="4450"/>
        <v>340.25479196404848</v>
      </c>
      <c r="BT1146" s="43">
        <f>BO1146/$BO$4*100</f>
        <v>165.37846408550323</v>
      </c>
    </row>
    <row r="1147" spans="1:72" s="79" customFormat="1" ht="12.75" thickBot="1" x14ac:dyDescent="0.35">
      <c r="B1147" s="80"/>
      <c r="D1147" s="81">
        <v>1</v>
      </c>
      <c r="E1147" s="81">
        <v>1</v>
      </c>
      <c r="F1147" s="82">
        <v>1</v>
      </c>
      <c r="G1147" s="15">
        <f t="shared" ref="G1147:I1147" si="4590">G1146</f>
        <v>100</v>
      </c>
      <c r="H1147" s="15">
        <f t="shared" si="4590"/>
        <v>100</v>
      </c>
      <c r="I1147" s="15">
        <f t="shared" si="4590"/>
        <v>3500</v>
      </c>
      <c r="J1147" s="15">
        <f t="shared" ref="J1147" si="4591">J1146</f>
        <v>17</v>
      </c>
      <c r="K1147" s="15">
        <f t="shared" ref="K1147" si="4592">K1146</f>
        <v>17</v>
      </c>
      <c r="L1147" s="17"/>
      <c r="M1147" s="15">
        <f t="shared" ref="M1147:O1147" si="4593">M1146</f>
        <v>100</v>
      </c>
      <c r="N1147" s="15">
        <f t="shared" si="4593"/>
        <v>0</v>
      </c>
      <c r="O1147" s="15">
        <f t="shared" si="4593"/>
        <v>0</v>
      </c>
      <c r="P1147" s="15">
        <v>100</v>
      </c>
      <c r="Q1147" s="15">
        <f t="shared" ref="Q1147:V1147" si="4594">Q1146</f>
        <v>0</v>
      </c>
      <c r="R1147" s="15">
        <f t="shared" si="4594"/>
        <v>0</v>
      </c>
      <c r="S1147" s="15">
        <f t="shared" si="4594"/>
        <v>0</v>
      </c>
      <c r="T1147" s="15">
        <f t="shared" si="4594"/>
        <v>300</v>
      </c>
      <c r="U1147" s="15">
        <f t="shared" si="4594"/>
        <v>0</v>
      </c>
      <c r="V1147" s="15">
        <f t="shared" si="4594"/>
        <v>400</v>
      </c>
      <c r="W1147" s="17"/>
      <c r="X1147" s="15">
        <f t="shared" ref="X1147:Z1147" si="4595">X1146</f>
        <v>100</v>
      </c>
      <c r="Y1147" s="15">
        <f t="shared" si="4595"/>
        <v>0</v>
      </c>
      <c r="Z1147" s="15">
        <f t="shared" si="4595"/>
        <v>0</v>
      </c>
      <c r="AA1147" s="15">
        <v>100</v>
      </c>
      <c r="AB1147" s="15">
        <f t="shared" ref="AB1147:AI1147" si="4596">AB1146</f>
        <v>0</v>
      </c>
      <c r="AC1147" s="15">
        <f t="shared" si="4596"/>
        <v>0</v>
      </c>
      <c r="AD1147" s="15">
        <f t="shared" si="4596"/>
        <v>0</v>
      </c>
      <c r="AE1147" s="15">
        <f t="shared" si="4596"/>
        <v>300</v>
      </c>
      <c r="AF1147" s="15">
        <f t="shared" si="4596"/>
        <v>0</v>
      </c>
      <c r="AG1147" s="15">
        <f t="shared" si="4596"/>
        <v>400</v>
      </c>
      <c r="AH1147" s="15">
        <f t="shared" si="4596"/>
        <v>0</v>
      </c>
      <c r="AI1147" s="15">
        <f t="shared" si="4596"/>
        <v>0</v>
      </c>
      <c r="AJ1147" s="17"/>
      <c r="AK1147" s="15">
        <f>AK1146</f>
        <v>200</v>
      </c>
      <c r="AL1147" s="15">
        <f>AL1146</f>
        <v>0</v>
      </c>
      <c r="AM1147" s="17"/>
      <c r="AN1147" s="15">
        <f t="shared" ref="AN1147:AX1147" si="4597">AN1146</f>
        <v>0</v>
      </c>
      <c r="AO1147" s="15">
        <f t="shared" si="4597"/>
        <v>0</v>
      </c>
      <c r="AP1147" s="15">
        <f t="shared" si="4597"/>
        <v>0</v>
      </c>
      <c r="AQ1147" s="15">
        <f t="shared" si="4597"/>
        <v>0</v>
      </c>
      <c r="AR1147" s="15">
        <f t="shared" si="4597"/>
        <v>0</v>
      </c>
      <c r="AS1147" s="15">
        <f t="shared" si="4597"/>
        <v>0</v>
      </c>
      <c r="AT1147" s="15">
        <f t="shared" si="4597"/>
        <v>0</v>
      </c>
      <c r="AU1147" s="15">
        <f t="shared" si="4597"/>
        <v>0</v>
      </c>
      <c r="AV1147" s="15">
        <f t="shared" si="4597"/>
        <v>0</v>
      </c>
      <c r="AW1147" s="15">
        <f t="shared" si="4597"/>
        <v>0</v>
      </c>
      <c r="AX1147" s="15">
        <f t="shared" si="4597"/>
        <v>0</v>
      </c>
      <c r="AY1147" s="17"/>
      <c r="AZ1147" s="15">
        <f t="shared" ref="AZ1147:BA1147" si="4598">AZ1146</f>
        <v>6000</v>
      </c>
      <c r="BA1147" s="15">
        <f t="shared" si="4598"/>
        <v>6000</v>
      </c>
      <c r="BB1147" s="15">
        <v>0</v>
      </c>
      <c r="BC1147" s="15">
        <f t="shared" ref="BC1147:BE1147" si="4599">BC1146</f>
        <v>0</v>
      </c>
      <c r="BD1147" s="15">
        <f t="shared" si="4599"/>
        <v>0</v>
      </c>
      <c r="BE1147" s="15">
        <f t="shared" si="4599"/>
        <v>250</v>
      </c>
      <c r="BF1147" s="17"/>
      <c r="BG1147" s="15">
        <f t="shared" ref="BG1147:BH1147" si="4600">BG1146</f>
        <v>1000</v>
      </c>
      <c r="BH1147" s="15">
        <f t="shared" si="4600"/>
        <v>5000</v>
      </c>
      <c r="BI1147" s="17"/>
      <c r="BJ1147" s="22">
        <f>G1147/G1146</f>
        <v>1</v>
      </c>
      <c r="BK1147" s="65">
        <f t="shared" ref="BK1147:BL1147" si="4601">BK1146</f>
        <v>0</v>
      </c>
      <c r="BL1147" s="65">
        <f t="shared" si="4601"/>
        <v>0</v>
      </c>
      <c r="BM1147" s="74">
        <f t="shared" si="4540"/>
        <v>126.5</v>
      </c>
      <c r="BN1147" s="75">
        <f t="shared" si="4541"/>
        <v>192.4869965968046</v>
      </c>
      <c r="BO1147" s="76">
        <f t="shared" si="4440"/>
        <v>156.04359989918132</v>
      </c>
      <c r="BP1147" s="77">
        <f>(1-'#Constant'!$A$3)/($J1147*'#Constant'!$B$3/'#Constant'!$C$3^($D1147-1)+1)+'#Constant'!$A$3</f>
        <v>0.95244529019980972</v>
      </c>
      <c r="BQ1147" s="78">
        <f t="shared" si="4449"/>
        <v>174.9881787243678</v>
      </c>
      <c r="BR1147" s="77">
        <f>(1-'#Constant'!$A$3)/($K1147*'#Constant'!$B$3/'#Constant'!$C$3^($D1147-1)+1)+'#Constant'!$A$3</f>
        <v>0.95244529019980972</v>
      </c>
      <c r="BS1147" s="78">
        <f t="shared" si="4450"/>
        <v>174.9881787243678</v>
      </c>
      <c r="BT1147" s="43"/>
    </row>
    <row r="1148" spans="1:72" s="43" customFormat="1" ht="12" x14ac:dyDescent="0.2">
      <c r="A1148" s="71">
        <v>32005</v>
      </c>
      <c r="B1148" s="72" t="str">
        <f>VLOOKUP(CONCATENATE("CREATURE_NAME_",A1148),[1]Localization_Hero!$A:$E,2,FALSE)</f>
        <v>용머리 석상</v>
      </c>
      <c r="C1148" s="73" t="s">
        <v>208</v>
      </c>
      <c r="D1148" s="43">
        <v>1</v>
      </c>
      <c r="E1148" s="43">
        <v>1</v>
      </c>
      <c r="F1148" s="72">
        <v>1</v>
      </c>
      <c r="G1148" s="10">
        <v>100</v>
      </c>
      <c r="H1148" s="10">
        <v>100</v>
      </c>
      <c r="I1148" s="10">
        <v>1800</v>
      </c>
      <c r="J1148" s="10">
        <v>17</v>
      </c>
      <c r="K1148" s="10">
        <v>17</v>
      </c>
      <c r="L1148" s="3"/>
      <c r="M1148" s="10">
        <v>100</v>
      </c>
      <c r="N1148" s="10">
        <v>0</v>
      </c>
      <c r="O1148" s="10">
        <v>0</v>
      </c>
      <c r="P1148" s="10">
        <v>100</v>
      </c>
      <c r="Q1148" s="10">
        <v>0</v>
      </c>
      <c r="R1148" s="10">
        <v>0</v>
      </c>
      <c r="S1148" s="10">
        <v>0</v>
      </c>
      <c r="T1148" s="10">
        <v>300</v>
      </c>
      <c r="U1148" s="10">
        <v>0</v>
      </c>
      <c r="V1148" s="10">
        <v>400</v>
      </c>
      <c r="W1148" s="3"/>
      <c r="X1148" s="10">
        <v>100</v>
      </c>
      <c r="Y1148" s="10">
        <v>0</v>
      </c>
      <c r="Z1148" s="10">
        <v>0</v>
      </c>
      <c r="AA1148" s="10">
        <v>100</v>
      </c>
      <c r="AB1148" s="10">
        <v>0</v>
      </c>
      <c r="AC1148" s="10">
        <v>0</v>
      </c>
      <c r="AD1148" s="10">
        <v>0</v>
      </c>
      <c r="AE1148" s="10">
        <v>300</v>
      </c>
      <c r="AF1148" s="10">
        <v>0</v>
      </c>
      <c r="AG1148" s="10">
        <v>400</v>
      </c>
      <c r="AH1148" s="10">
        <v>0</v>
      </c>
      <c r="AI1148" s="10">
        <v>0</v>
      </c>
      <c r="AJ1148" s="3"/>
      <c r="AK1148" s="10">
        <v>200</v>
      </c>
      <c r="AL1148" s="10">
        <v>0</v>
      </c>
      <c r="AM1148" s="3"/>
      <c r="AN1148" s="10">
        <v>0</v>
      </c>
      <c r="AO1148" s="10">
        <v>0</v>
      </c>
      <c r="AP1148" s="10">
        <v>0</v>
      </c>
      <c r="AQ1148" s="10">
        <v>0</v>
      </c>
      <c r="AR1148" s="10">
        <v>0</v>
      </c>
      <c r="AS1148" s="10">
        <v>0</v>
      </c>
      <c r="AT1148" s="10">
        <v>0</v>
      </c>
      <c r="AU1148" s="10">
        <v>0</v>
      </c>
      <c r="AV1148" s="10">
        <v>0</v>
      </c>
      <c r="AW1148" s="10">
        <v>0</v>
      </c>
      <c r="AX1148" s="10">
        <v>0</v>
      </c>
      <c r="AY1148" s="3"/>
      <c r="AZ1148" s="10">
        <v>6000</v>
      </c>
      <c r="BA1148" s="10">
        <v>6000</v>
      </c>
      <c r="BB1148" s="10">
        <v>0</v>
      </c>
      <c r="BC1148" s="10">
        <v>0</v>
      </c>
      <c r="BD1148" s="10">
        <v>0</v>
      </c>
      <c r="BE1148" s="10">
        <v>250</v>
      </c>
      <c r="BF1148" s="3"/>
      <c r="BG1148" s="10">
        <v>1000</v>
      </c>
      <c r="BH1148" s="10">
        <v>0</v>
      </c>
      <c r="BI1148" s="3"/>
      <c r="BJ1148" s="21">
        <v>1</v>
      </c>
      <c r="BK1148" s="65">
        <v>0</v>
      </c>
      <c r="BL1148" s="65">
        <v>0</v>
      </c>
      <c r="BM1148" s="74">
        <f t="shared" si="4540"/>
        <v>126.5</v>
      </c>
      <c r="BN1148" s="75">
        <f t="shared" si="4541"/>
        <v>192.4869965968046</v>
      </c>
      <c r="BO1148" s="76">
        <f t="shared" si="4440"/>
        <v>156.04359989918132</v>
      </c>
      <c r="BP1148" s="77">
        <f>(1-'#Constant'!$A$3)/($J1148*'#Constant'!$B$3/'#Constant'!$C$3^($D1148-1)+1)+'#Constant'!$A$3</f>
        <v>0.95244529019980972</v>
      </c>
      <c r="BQ1148" s="78">
        <f t="shared" si="4449"/>
        <v>174.9881787243678</v>
      </c>
      <c r="BR1148" s="77">
        <f>(1-'#Constant'!$A$3)/($K1148*'#Constant'!$B$3/'#Constant'!$C$3^($D1148-1)+1)+'#Constant'!$A$3</f>
        <v>0.95244529019980972</v>
      </c>
      <c r="BS1148" s="78">
        <f t="shared" si="4450"/>
        <v>174.9881787243678</v>
      </c>
      <c r="BT1148" s="43">
        <f>BO1148/$BO$4*100</f>
        <v>118.5990429856644</v>
      </c>
    </row>
    <row r="1149" spans="1:72" s="79" customFormat="1" ht="12.75" thickBot="1" x14ac:dyDescent="0.35">
      <c r="B1149" s="80"/>
      <c r="D1149" s="81">
        <v>1</v>
      </c>
      <c r="E1149" s="81">
        <v>1</v>
      </c>
      <c r="F1149" s="82">
        <v>1</v>
      </c>
      <c r="G1149" s="15">
        <f t="shared" ref="G1149:I1149" si="4602">G1148</f>
        <v>100</v>
      </c>
      <c r="H1149" s="15">
        <f t="shared" si="4602"/>
        <v>100</v>
      </c>
      <c r="I1149" s="15">
        <f t="shared" si="4602"/>
        <v>1800</v>
      </c>
      <c r="J1149" s="15">
        <f t="shared" ref="J1149" si="4603">J1148</f>
        <v>17</v>
      </c>
      <c r="K1149" s="15">
        <f t="shared" ref="K1149" si="4604">K1148</f>
        <v>17</v>
      </c>
      <c r="L1149" s="17"/>
      <c r="M1149" s="15">
        <f t="shared" ref="M1149:O1149" si="4605">M1148</f>
        <v>100</v>
      </c>
      <c r="N1149" s="15">
        <f t="shared" si="4605"/>
        <v>0</v>
      </c>
      <c r="O1149" s="15">
        <f t="shared" si="4605"/>
        <v>0</v>
      </c>
      <c r="P1149" s="15">
        <v>100</v>
      </c>
      <c r="Q1149" s="15">
        <f t="shared" ref="Q1149:V1149" si="4606">Q1148</f>
        <v>0</v>
      </c>
      <c r="R1149" s="15">
        <f t="shared" si="4606"/>
        <v>0</v>
      </c>
      <c r="S1149" s="15">
        <f t="shared" si="4606"/>
        <v>0</v>
      </c>
      <c r="T1149" s="15">
        <f t="shared" si="4606"/>
        <v>300</v>
      </c>
      <c r="U1149" s="15">
        <f t="shared" si="4606"/>
        <v>0</v>
      </c>
      <c r="V1149" s="15">
        <f t="shared" si="4606"/>
        <v>400</v>
      </c>
      <c r="W1149" s="17"/>
      <c r="X1149" s="15">
        <f t="shared" ref="X1149:Z1149" si="4607">X1148</f>
        <v>100</v>
      </c>
      <c r="Y1149" s="15">
        <f t="shared" si="4607"/>
        <v>0</v>
      </c>
      <c r="Z1149" s="15">
        <f t="shared" si="4607"/>
        <v>0</v>
      </c>
      <c r="AA1149" s="15">
        <v>100</v>
      </c>
      <c r="AB1149" s="15">
        <f t="shared" ref="AB1149:AI1149" si="4608">AB1148</f>
        <v>0</v>
      </c>
      <c r="AC1149" s="15">
        <f t="shared" si="4608"/>
        <v>0</v>
      </c>
      <c r="AD1149" s="15">
        <f t="shared" si="4608"/>
        <v>0</v>
      </c>
      <c r="AE1149" s="15">
        <f t="shared" si="4608"/>
        <v>300</v>
      </c>
      <c r="AF1149" s="15">
        <f t="shared" si="4608"/>
        <v>0</v>
      </c>
      <c r="AG1149" s="15">
        <f t="shared" si="4608"/>
        <v>400</v>
      </c>
      <c r="AH1149" s="15">
        <f t="shared" si="4608"/>
        <v>0</v>
      </c>
      <c r="AI1149" s="15">
        <f t="shared" si="4608"/>
        <v>0</v>
      </c>
      <c r="AJ1149" s="17"/>
      <c r="AK1149" s="15">
        <f>AK1148</f>
        <v>200</v>
      </c>
      <c r="AL1149" s="15">
        <f>AL1148</f>
        <v>0</v>
      </c>
      <c r="AM1149" s="17"/>
      <c r="AN1149" s="15">
        <f t="shared" ref="AN1149:AX1149" si="4609">AN1148</f>
        <v>0</v>
      </c>
      <c r="AO1149" s="15">
        <f t="shared" si="4609"/>
        <v>0</v>
      </c>
      <c r="AP1149" s="15">
        <f t="shared" si="4609"/>
        <v>0</v>
      </c>
      <c r="AQ1149" s="15">
        <f t="shared" si="4609"/>
        <v>0</v>
      </c>
      <c r="AR1149" s="15">
        <f t="shared" si="4609"/>
        <v>0</v>
      </c>
      <c r="AS1149" s="15">
        <f t="shared" si="4609"/>
        <v>0</v>
      </c>
      <c r="AT1149" s="15">
        <f t="shared" si="4609"/>
        <v>0</v>
      </c>
      <c r="AU1149" s="15">
        <f t="shared" si="4609"/>
        <v>0</v>
      </c>
      <c r="AV1149" s="15">
        <f t="shared" si="4609"/>
        <v>0</v>
      </c>
      <c r="AW1149" s="15">
        <f t="shared" si="4609"/>
        <v>0</v>
      </c>
      <c r="AX1149" s="15">
        <f t="shared" si="4609"/>
        <v>0</v>
      </c>
      <c r="AY1149" s="17"/>
      <c r="AZ1149" s="15">
        <f t="shared" ref="AZ1149:BA1149" si="4610">AZ1148</f>
        <v>6000</v>
      </c>
      <c r="BA1149" s="15">
        <f t="shared" si="4610"/>
        <v>6000</v>
      </c>
      <c r="BB1149" s="15">
        <v>0</v>
      </c>
      <c r="BC1149" s="15">
        <f t="shared" ref="BC1149:BE1149" si="4611">BC1148</f>
        <v>0</v>
      </c>
      <c r="BD1149" s="15">
        <f t="shared" si="4611"/>
        <v>0</v>
      </c>
      <c r="BE1149" s="15">
        <f t="shared" si="4611"/>
        <v>250</v>
      </c>
      <c r="BF1149" s="17"/>
      <c r="BG1149" s="15">
        <f t="shared" ref="BG1149:BH1149" si="4612">BG1148</f>
        <v>1000</v>
      </c>
      <c r="BH1149" s="15">
        <f t="shared" si="4612"/>
        <v>0</v>
      </c>
      <c r="BI1149" s="17"/>
      <c r="BJ1149" s="22">
        <f>G1149/G1148</f>
        <v>1</v>
      </c>
      <c r="BK1149" s="65">
        <f t="shared" ref="BK1149:BL1149" si="4613">BK1148</f>
        <v>0</v>
      </c>
      <c r="BL1149" s="65">
        <f t="shared" si="4613"/>
        <v>0</v>
      </c>
      <c r="BM1149" s="74">
        <f t="shared" si="4540"/>
        <v>126.5</v>
      </c>
      <c r="BN1149" s="75">
        <f t="shared" si="4541"/>
        <v>374.28027116045337</v>
      </c>
      <c r="BO1149" s="76">
        <f t="shared" si="4440"/>
        <v>217.59240405353617</v>
      </c>
      <c r="BP1149" s="77">
        <f>(1-'#Constant'!$A$3)/($J1149*'#Constant'!$B$3/'#Constant'!$C$3^($D1149-1)+1)+'#Constant'!$A$3</f>
        <v>0.95244529019980972</v>
      </c>
      <c r="BQ1149" s="78">
        <f t="shared" si="4449"/>
        <v>340.25479196404848</v>
      </c>
      <c r="BR1149" s="77">
        <f>(1-'#Constant'!$A$3)/($K1149*'#Constant'!$B$3/'#Constant'!$C$3^($D1149-1)+1)+'#Constant'!$A$3</f>
        <v>0.95244529019980972</v>
      </c>
      <c r="BS1149" s="78">
        <f t="shared" si="4450"/>
        <v>340.25479196404848</v>
      </c>
      <c r="BT1149" s="43"/>
    </row>
    <row r="1150" spans="1:72" s="43" customFormat="1" ht="12" x14ac:dyDescent="0.2">
      <c r="A1150" s="71">
        <v>32006</v>
      </c>
      <c r="B1150" s="72" t="str">
        <f>VLOOKUP(CONCATENATE("CREATURE_NAME_",A1150),[1]Localization_Hero!$A:$E,2,FALSE)</f>
        <v>헬하운드</v>
      </c>
      <c r="C1150" s="73" t="s">
        <v>209</v>
      </c>
      <c r="D1150" s="43">
        <v>1</v>
      </c>
      <c r="E1150" s="43">
        <v>1</v>
      </c>
      <c r="F1150" s="72">
        <v>1</v>
      </c>
      <c r="G1150" s="10">
        <v>100</v>
      </c>
      <c r="H1150" s="10">
        <v>100</v>
      </c>
      <c r="I1150" s="10">
        <v>3500</v>
      </c>
      <c r="J1150" s="10">
        <v>17</v>
      </c>
      <c r="K1150" s="10">
        <v>17</v>
      </c>
      <c r="L1150" s="3"/>
      <c r="M1150" s="10">
        <v>100</v>
      </c>
      <c r="N1150" s="10">
        <v>0</v>
      </c>
      <c r="O1150" s="10">
        <v>0</v>
      </c>
      <c r="P1150" s="10">
        <v>100</v>
      </c>
      <c r="Q1150" s="10">
        <v>0</v>
      </c>
      <c r="R1150" s="10">
        <v>0</v>
      </c>
      <c r="S1150" s="10">
        <v>0</v>
      </c>
      <c r="T1150" s="10">
        <v>300</v>
      </c>
      <c r="U1150" s="10">
        <v>0</v>
      </c>
      <c r="V1150" s="10">
        <v>400</v>
      </c>
      <c r="W1150" s="3"/>
      <c r="X1150" s="10">
        <v>100</v>
      </c>
      <c r="Y1150" s="10">
        <v>0</v>
      </c>
      <c r="Z1150" s="10">
        <v>0</v>
      </c>
      <c r="AA1150" s="10">
        <v>100</v>
      </c>
      <c r="AB1150" s="10">
        <v>0</v>
      </c>
      <c r="AC1150" s="10">
        <v>0</v>
      </c>
      <c r="AD1150" s="10">
        <v>0</v>
      </c>
      <c r="AE1150" s="10">
        <v>300</v>
      </c>
      <c r="AF1150" s="10">
        <v>0</v>
      </c>
      <c r="AG1150" s="10">
        <v>400</v>
      </c>
      <c r="AH1150" s="10">
        <v>0</v>
      </c>
      <c r="AI1150" s="10">
        <v>0</v>
      </c>
      <c r="AJ1150" s="3"/>
      <c r="AK1150" s="10">
        <v>200</v>
      </c>
      <c r="AL1150" s="10">
        <v>0</v>
      </c>
      <c r="AM1150" s="3"/>
      <c r="AN1150" s="10">
        <v>0</v>
      </c>
      <c r="AO1150" s="10">
        <v>0</v>
      </c>
      <c r="AP1150" s="10">
        <v>0</v>
      </c>
      <c r="AQ1150" s="10">
        <v>0</v>
      </c>
      <c r="AR1150" s="10">
        <v>0</v>
      </c>
      <c r="AS1150" s="10">
        <v>0</v>
      </c>
      <c r="AT1150" s="10">
        <v>0</v>
      </c>
      <c r="AU1150" s="10">
        <v>0</v>
      </c>
      <c r="AV1150" s="10">
        <v>0</v>
      </c>
      <c r="AW1150" s="10">
        <v>0</v>
      </c>
      <c r="AX1150" s="10">
        <v>0</v>
      </c>
      <c r="AY1150" s="3"/>
      <c r="AZ1150" s="10">
        <v>6000</v>
      </c>
      <c r="BA1150" s="10">
        <v>6000</v>
      </c>
      <c r="BB1150" s="10">
        <v>0</v>
      </c>
      <c r="BC1150" s="10">
        <v>0</v>
      </c>
      <c r="BD1150" s="10">
        <v>0</v>
      </c>
      <c r="BE1150" s="10">
        <v>250</v>
      </c>
      <c r="BF1150" s="3"/>
      <c r="BG1150" s="10">
        <v>1000</v>
      </c>
      <c r="BH1150" s="10">
        <v>5000</v>
      </c>
      <c r="BI1150" s="3"/>
      <c r="BJ1150" s="21">
        <v>1</v>
      </c>
      <c r="BK1150" s="65">
        <v>0</v>
      </c>
      <c r="BL1150" s="65">
        <v>0</v>
      </c>
      <c r="BM1150" s="74">
        <f t="shared" si="4540"/>
        <v>126.5</v>
      </c>
      <c r="BN1150" s="75">
        <f t="shared" si="4541"/>
        <v>374.28027116045337</v>
      </c>
      <c r="BO1150" s="76">
        <f t="shared" si="4440"/>
        <v>217.59240405353617</v>
      </c>
      <c r="BP1150" s="77">
        <f>(1-'#Constant'!$A$3)/($J1150*'#Constant'!$B$3/'#Constant'!$C$3^($D1150-1)+1)+'#Constant'!$A$3</f>
        <v>0.95244529019980972</v>
      </c>
      <c r="BQ1150" s="78">
        <f t="shared" si="4449"/>
        <v>340.25479196404848</v>
      </c>
      <c r="BR1150" s="77">
        <f>(1-'#Constant'!$A$3)/($K1150*'#Constant'!$B$3/'#Constant'!$C$3^($D1150-1)+1)+'#Constant'!$A$3</f>
        <v>0.95244529019980972</v>
      </c>
      <c r="BS1150" s="78">
        <f t="shared" si="4450"/>
        <v>340.25479196404848</v>
      </c>
      <c r="BT1150" s="43">
        <f>BO1150/$BO$4*100</f>
        <v>165.37846408550323</v>
      </c>
    </row>
    <row r="1151" spans="1:72" s="79" customFormat="1" ht="12.75" thickBot="1" x14ac:dyDescent="0.35">
      <c r="B1151" s="80"/>
      <c r="D1151" s="81">
        <v>1</v>
      </c>
      <c r="E1151" s="81">
        <v>1</v>
      </c>
      <c r="F1151" s="82">
        <v>1</v>
      </c>
      <c r="G1151" s="15">
        <f t="shared" ref="G1151:I1151" si="4614">G1150</f>
        <v>100</v>
      </c>
      <c r="H1151" s="15">
        <f t="shared" si="4614"/>
        <v>100</v>
      </c>
      <c r="I1151" s="15">
        <f t="shared" si="4614"/>
        <v>3500</v>
      </c>
      <c r="J1151" s="15">
        <f t="shared" ref="J1151" si="4615">J1150</f>
        <v>17</v>
      </c>
      <c r="K1151" s="15">
        <f t="shared" ref="K1151" si="4616">K1150</f>
        <v>17</v>
      </c>
      <c r="L1151" s="17"/>
      <c r="M1151" s="15">
        <f t="shared" ref="M1151:O1151" si="4617">M1150</f>
        <v>100</v>
      </c>
      <c r="N1151" s="15">
        <f t="shared" si="4617"/>
        <v>0</v>
      </c>
      <c r="O1151" s="15">
        <f t="shared" si="4617"/>
        <v>0</v>
      </c>
      <c r="P1151" s="15">
        <v>100</v>
      </c>
      <c r="Q1151" s="15">
        <f t="shared" ref="Q1151:V1151" si="4618">Q1150</f>
        <v>0</v>
      </c>
      <c r="R1151" s="15">
        <f t="shared" si="4618"/>
        <v>0</v>
      </c>
      <c r="S1151" s="15">
        <f t="shared" si="4618"/>
        <v>0</v>
      </c>
      <c r="T1151" s="15">
        <f t="shared" si="4618"/>
        <v>300</v>
      </c>
      <c r="U1151" s="15">
        <f t="shared" si="4618"/>
        <v>0</v>
      </c>
      <c r="V1151" s="15">
        <f t="shared" si="4618"/>
        <v>400</v>
      </c>
      <c r="W1151" s="17"/>
      <c r="X1151" s="15">
        <f t="shared" ref="X1151:Z1151" si="4619">X1150</f>
        <v>100</v>
      </c>
      <c r="Y1151" s="15">
        <f t="shared" si="4619"/>
        <v>0</v>
      </c>
      <c r="Z1151" s="15">
        <f t="shared" si="4619"/>
        <v>0</v>
      </c>
      <c r="AA1151" s="15">
        <v>100</v>
      </c>
      <c r="AB1151" s="15">
        <f t="shared" ref="AB1151:AI1151" si="4620">AB1150</f>
        <v>0</v>
      </c>
      <c r="AC1151" s="15">
        <f t="shared" si="4620"/>
        <v>0</v>
      </c>
      <c r="AD1151" s="15">
        <f t="shared" si="4620"/>
        <v>0</v>
      </c>
      <c r="AE1151" s="15">
        <f t="shared" si="4620"/>
        <v>300</v>
      </c>
      <c r="AF1151" s="15">
        <f t="shared" si="4620"/>
        <v>0</v>
      </c>
      <c r="AG1151" s="15">
        <f t="shared" si="4620"/>
        <v>400</v>
      </c>
      <c r="AH1151" s="15">
        <f t="shared" si="4620"/>
        <v>0</v>
      </c>
      <c r="AI1151" s="15">
        <f t="shared" si="4620"/>
        <v>0</v>
      </c>
      <c r="AJ1151" s="17"/>
      <c r="AK1151" s="15">
        <f>AK1150</f>
        <v>200</v>
      </c>
      <c r="AL1151" s="15">
        <f>AL1150</f>
        <v>0</v>
      </c>
      <c r="AM1151" s="17"/>
      <c r="AN1151" s="15">
        <f t="shared" ref="AN1151:AX1151" si="4621">AN1150</f>
        <v>0</v>
      </c>
      <c r="AO1151" s="15">
        <f t="shared" si="4621"/>
        <v>0</v>
      </c>
      <c r="AP1151" s="15">
        <f t="shared" si="4621"/>
        <v>0</v>
      </c>
      <c r="AQ1151" s="15">
        <f t="shared" si="4621"/>
        <v>0</v>
      </c>
      <c r="AR1151" s="15">
        <f t="shared" si="4621"/>
        <v>0</v>
      </c>
      <c r="AS1151" s="15">
        <f t="shared" si="4621"/>
        <v>0</v>
      </c>
      <c r="AT1151" s="15">
        <f t="shared" si="4621"/>
        <v>0</v>
      </c>
      <c r="AU1151" s="15">
        <f t="shared" si="4621"/>
        <v>0</v>
      </c>
      <c r="AV1151" s="15">
        <f t="shared" si="4621"/>
        <v>0</v>
      </c>
      <c r="AW1151" s="15">
        <f t="shared" si="4621"/>
        <v>0</v>
      </c>
      <c r="AX1151" s="15">
        <f t="shared" si="4621"/>
        <v>0</v>
      </c>
      <c r="AY1151" s="17"/>
      <c r="AZ1151" s="15">
        <f t="shared" ref="AZ1151:BA1151" si="4622">AZ1150</f>
        <v>6000</v>
      </c>
      <c r="BA1151" s="15">
        <f t="shared" si="4622"/>
        <v>6000</v>
      </c>
      <c r="BB1151" s="15">
        <v>0</v>
      </c>
      <c r="BC1151" s="15">
        <f t="shared" ref="BC1151:BE1151" si="4623">BC1150</f>
        <v>0</v>
      </c>
      <c r="BD1151" s="15">
        <f t="shared" si="4623"/>
        <v>0</v>
      </c>
      <c r="BE1151" s="15">
        <f t="shared" si="4623"/>
        <v>250</v>
      </c>
      <c r="BF1151" s="17"/>
      <c r="BG1151" s="15">
        <f t="shared" ref="BG1151:BH1151" si="4624">BG1150</f>
        <v>1000</v>
      </c>
      <c r="BH1151" s="15">
        <f t="shared" si="4624"/>
        <v>5000</v>
      </c>
      <c r="BI1151" s="17"/>
      <c r="BJ1151" s="22">
        <f>G1151/G1150</f>
        <v>1</v>
      </c>
      <c r="BK1151" s="65">
        <f t="shared" ref="BK1151:BL1151" si="4625">BK1150</f>
        <v>0</v>
      </c>
      <c r="BL1151" s="65">
        <f t="shared" si="4625"/>
        <v>0</v>
      </c>
      <c r="BM1151" s="74">
        <f t="shared" si="4540"/>
        <v>126.5</v>
      </c>
      <c r="BN1151" s="75">
        <f t="shared" si="4541"/>
        <v>374.28027116045337</v>
      </c>
      <c r="BO1151" s="76">
        <f t="shared" si="4440"/>
        <v>217.59240405353617</v>
      </c>
      <c r="BP1151" s="77">
        <f>(1-'#Constant'!$A$3)/($J1151*'#Constant'!$B$3/'#Constant'!$C$3^($D1151-1)+1)+'#Constant'!$A$3</f>
        <v>0.95244529019980972</v>
      </c>
      <c r="BQ1151" s="78">
        <f t="shared" si="4449"/>
        <v>340.25479196404848</v>
      </c>
      <c r="BR1151" s="77">
        <f>(1-'#Constant'!$A$3)/($K1151*'#Constant'!$B$3/'#Constant'!$C$3^($D1151-1)+1)+'#Constant'!$A$3</f>
        <v>0.95244529019980972</v>
      </c>
      <c r="BS1151" s="78">
        <f t="shared" si="4450"/>
        <v>340.25479196404848</v>
      </c>
      <c r="BT1151" s="43"/>
    </row>
    <row r="1152" spans="1:72" s="43" customFormat="1" ht="12" x14ac:dyDescent="0.2">
      <c r="A1152" s="71">
        <v>32106</v>
      </c>
      <c r="B1152" s="72" t="str">
        <f>VLOOKUP(CONCATENATE("CREATURE_NAME_",A1152),[1]Localization_Hero!$A:$E,2,FALSE)</f>
        <v>정예 헬하운드</v>
      </c>
      <c r="C1152" s="73" t="s">
        <v>210</v>
      </c>
      <c r="D1152" s="43">
        <v>1</v>
      </c>
      <c r="E1152" s="43">
        <v>1</v>
      </c>
      <c r="F1152" s="72">
        <v>1</v>
      </c>
      <c r="G1152" s="10">
        <v>100</v>
      </c>
      <c r="H1152" s="10">
        <v>100</v>
      </c>
      <c r="I1152" s="10">
        <v>3500</v>
      </c>
      <c r="J1152" s="10">
        <v>17</v>
      </c>
      <c r="K1152" s="10">
        <v>17</v>
      </c>
      <c r="L1152" s="3"/>
      <c r="M1152" s="10">
        <v>100</v>
      </c>
      <c r="N1152" s="10">
        <v>0</v>
      </c>
      <c r="O1152" s="10">
        <v>0</v>
      </c>
      <c r="P1152" s="10">
        <v>100</v>
      </c>
      <c r="Q1152" s="10">
        <v>0</v>
      </c>
      <c r="R1152" s="10">
        <v>0</v>
      </c>
      <c r="S1152" s="10">
        <v>0</v>
      </c>
      <c r="T1152" s="10">
        <v>300</v>
      </c>
      <c r="U1152" s="10">
        <v>0</v>
      </c>
      <c r="V1152" s="10">
        <v>400</v>
      </c>
      <c r="W1152" s="3"/>
      <c r="X1152" s="10">
        <v>100</v>
      </c>
      <c r="Y1152" s="10">
        <v>0</v>
      </c>
      <c r="Z1152" s="10">
        <v>0</v>
      </c>
      <c r="AA1152" s="10">
        <v>100</v>
      </c>
      <c r="AB1152" s="10">
        <v>0</v>
      </c>
      <c r="AC1152" s="10">
        <v>0</v>
      </c>
      <c r="AD1152" s="10">
        <v>0</v>
      </c>
      <c r="AE1152" s="10">
        <v>300</v>
      </c>
      <c r="AF1152" s="10">
        <v>0</v>
      </c>
      <c r="AG1152" s="10">
        <v>400</v>
      </c>
      <c r="AH1152" s="10">
        <v>0</v>
      </c>
      <c r="AI1152" s="10">
        <v>0</v>
      </c>
      <c r="AJ1152" s="3"/>
      <c r="AK1152" s="10">
        <v>200</v>
      </c>
      <c r="AL1152" s="10">
        <v>0</v>
      </c>
      <c r="AM1152" s="3"/>
      <c r="AN1152" s="10">
        <v>0</v>
      </c>
      <c r="AO1152" s="10">
        <v>0</v>
      </c>
      <c r="AP1152" s="10">
        <v>0</v>
      </c>
      <c r="AQ1152" s="10">
        <v>0</v>
      </c>
      <c r="AR1152" s="10">
        <v>0</v>
      </c>
      <c r="AS1152" s="10">
        <v>0</v>
      </c>
      <c r="AT1152" s="10">
        <v>0</v>
      </c>
      <c r="AU1152" s="10">
        <v>0</v>
      </c>
      <c r="AV1152" s="10">
        <v>0</v>
      </c>
      <c r="AW1152" s="10">
        <v>0</v>
      </c>
      <c r="AX1152" s="10">
        <v>0</v>
      </c>
      <c r="AY1152" s="3"/>
      <c r="AZ1152" s="10">
        <v>6000</v>
      </c>
      <c r="BA1152" s="10">
        <v>6000</v>
      </c>
      <c r="BB1152" s="10">
        <v>0</v>
      </c>
      <c r="BC1152" s="10">
        <v>0</v>
      </c>
      <c r="BD1152" s="10">
        <v>0</v>
      </c>
      <c r="BE1152" s="10">
        <v>250</v>
      </c>
      <c r="BF1152" s="3"/>
      <c r="BG1152" s="10">
        <v>1000</v>
      </c>
      <c r="BH1152" s="10">
        <v>5000</v>
      </c>
      <c r="BI1152" s="3"/>
      <c r="BJ1152" s="21">
        <v>1</v>
      </c>
      <c r="BK1152" s="65">
        <v>0</v>
      </c>
      <c r="BL1152" s="65">
        <v>0</v>
      </c>
      <c r="BM1152" s="74">
        <f t="shared" si="4540"/>
        <v>126.5</v>
      </c>
      <c r="BN1152" s="75">
        <f t="shared" si="4541"/>
        <v>374.28027116045337</v>
      </c>
      <c r="BO1152" s="76">
        <f t="shared" si="4440"/>
        <v>217.59240405353617</v>
      </c>
      <c r="BP1152" s="77">
        <f>(1-'#Constant'!$A$3)/($J1152*'#Constant'!$B$3/'#Constant'!$C$3^($D1152-1)+1)+'#Constant'!$A$3</f>
        <v>0.95244529019980972</v>
      </c>
      <c r="BQ1152" s="78">
        <f t="shared" si="4449"/>
        <v>340.25479196404848</v>
      </c>
      <c r="BR1152" s="77">
        <f>(1-'#Constant'!$A$3)/($K1152*'#Constant'!$B$3/'#Constant'!$C$3^($D1152-1)+1)+'#Constant'!$A$3</f>
        <v>0.95244529019980972</v>
      </c>
      <c r="BS1152" s="78">
        <f t="shared" si="4450"/>
        <v>340.25479196404848</v>
      </c>
      <c r="BT1152" s="43">
        <f>BO1152/$BO$4*100</f>
        <v>165.37846408550323</v>
      </c>
    </row>
    <row r="1153" spans="1:72" s="79" customFormat="1" ht="12.75" thickBot="1" x14ac:dyDescent="0.35">
      <c r="B1153" s="80"/>
      <c r="D1153" s="81">
        <v>1</v>
      </c>
      <c r="E1153" s="81">
        <v>1</v>
      </c>
      <c r="F1153" s="82">
        <v>1</v>
      </c>
      <c r="G1153" s="15">
        <f t="shared" ref="G1153:I1153" si="4626">G1152</f>
        <v>100</v>
      </c>
      <c r="H1153" s="15">
        <f t="shared" si="4626"/>
        <v>100</v>
      </c>
      <c r="I1153" s="15">
        <f t="shared" si="4626"/>
        <v>3500</v>
      </c>
      <c r="J1153" s="15">
        <f t="shared" ref="J1153" si="4627">J1152</f>
        <v>17</v>
      </c>
      <c r="K1153" s="15">
        <f t="shared" ref="K1153" si="4628">K1152</f>
        <v>17</v>
      </c>
      <c r="L1153" s="17"/>
      <c r="M1153" s="15">
        <f t="shared" ref="M1153:O1153" si="4629">M1152</f>
        <v>100</v>
      </c>
      <c r="N1153" s="15">
        <f t="shared" si="4629"/>
        <v>0</v>
      </c>
      <c r="O1153" s="15">
        <f t="shared" si="4629"/>
        <v>0</v>
      </c>
      <c r="P1153" s="15">
        <v>100</v>
      </c>
      <c r="Q1153" s="15">
        <f t="shared" ref="Q1153:V1153" si="4630">Q1152</f>
        <v>0</v>
      </c>
      <c r="R1153" s="15">
        <f t="shared" si="4630"/>
        <v>0</v>
      </c>
      <c r="S1153" s="15">
        <f t="shared" si="4630"/>
        <v>0</v>
      </c>
      <c r="T1153" s="15">
        <f t="shared" si="4630"/>
        <v>300</v>
      </c>
      <c r="U1153" s="15">
        <f t="shared" si="4630"/>
        <v>0</v>
      </c>
      <c r="V1153" s="15">
        <f t="shared" si="4630"/>
        <v>400</v>
      </c>
      <c r="W1153" s="17"/>
      <c r="X1153" s="15">
        <f t="shared" ref="X1153:Z1153" si="4631">X1152</f>
        <v>100</v>
      </c>
      <c r="Y1153" s="15">
        <f t="shared" si="4631"/>
        <v>0</v>
      </c>
      <c r="Z1153" s="15">
        <f t="shared" si="4631"/>
        <v>0</v>
      </c>
      <c r="AA1153" s="15">
        <v>100</v>
      </c>
      <c r="AB1153" s="15">
        <f t="shared" ref="AB1153:AI1153" si="4632">AB1152</f>
        <v>0</v>
      </c>
      <c r="AC1153" s="15">
        <f t="shared" si="4632"/>
        <v>0</v>
      </c>
      <c r="AD1153" s="15">
        <f t="shared" si="4632"/>
        <v>0</v>
      </c>
      <c r="AE1153" s="15">
        <f t="shared" si="4632"/>
        <v>300</v>
      </c>
      <c r="AF1153" s="15">
        <f t="shared" si="4632"/>
        <v>0</v>
      </c>
      <c r="AG1153" s="15">
        <f t="shared" si="4632"/>
        <v>400</v>
      </c>
      <c r="AH1153" s="15">
        <f t="shared" si="4632"/>
        <v>0</v>
      </c>
      <c r="AI1153" s="15">
        <f t="shared" si="4632"/>
        <v>0</v>
      </c>
      <c r="AJ1153" s="17"/>
      <c r="AK1153" s="15">
        <f>AK1152</f>
        <v>200</v>
      </c>
      <c r="AL1153" s="15">
        <f>AL1152</f>
        <v>0</v>
      </c>
      <c r="AM1153" s="17"/>
      <c r="AN1153" s="15">
        <f t="shared" ref="AN1153:AX1153" si="4633">AN1152</f>
        <v>0</v>
      </c>
      <c r="AO1153" s="15">
        <f t="shared" si="4633"/>
        <v>0</v>
      </c>
      <c r="AP1153" s="15">
        <f t="shared" si="4633"/>
        <v>0</v>
      </c>
      <c r="AQ1153" s="15">
        <f t="shared" si="4633"/>
        <v>0</v>
      </c>
      <c r="AR1153" s="15">
        <f t="shared" si="4633"/>
        <v>0</v>
      </c>
      <c r="AS1153" s="15">
        <f t="shared" si="4633"/>
        <v>0</v>
      </c>
      <c r="AT1153" s="15">
        <f t="shared" si="4633"/>
        <v>0</v>
      </c>
      <c r="AU1153" s="15">
        <f t="shared" si="4633"/>
        <v>0</v>
      </c>
      <c r="AV1153" s="15">
        <f t="shared" si="4633"/>
        <v>0</v>
      </c>
      <c r="AW1153" s="15">
        <f t="shared" si="4633"/>
        <v>0</v>
      </c>
      <c r="AX1153" s="15">
        <f t="shared" si="4633"/>
        <v>0</v>
      </c>
      <c r="AY1153" s="17"/>
      <c r="AZ1153" s="15">
        <f t="shared" ref="AZ1153:BA1153" si="4634">AZ1152</f>
        <v>6000</v>
      </c>
      <c r="BA1153" s="15">
        <f t="shared" si="4634"/>
        <v>6000</v>
      </c>
      <c r="BB1153" s="15">
        <v>0</v>
      </c>
      <c r="BC1153" s="15">
        <f t="shared" ref="BC1153:BE1153" si="4635">BC1152</f>
        <v>0</v>
      </c>
      <c r="BD1153" s="15">
        <f t="shared" si="4635"/>
        <v>0</v>
      </c>
      <c r="BE1153" s="15">
        <f t="shared" si="4635"/>
        <v>250</v>
      </c>
      <c r="BF1153" s="17"/>
      <c r="BG1153" s="15">
        <f t="shared" ref="BG1153:BH1153" si="4636">BG1152</f>
        <v>1000</v>
      </c>
      <c r="BH1153" s="15">
        <f t="shared" si="4636"/>
        <v>5000</v>
      </c>
      <c r="BI1153" s="17"/>
      <c r="BJ1153" s="22">
        <f>G1153/G1152</f>
        <v>1</v>
      </c>
      <c r="BK1153" s="65">
        <f t="shared" ref="BK1153:BL1153" si="4637">BK1152</f>
        <v>0</v>
      </c>
      <c r="BL1153" s="65">
        <f t="shared" si="4637"/>
        <v>0</v>
      </c>
      <c r="BM1153" s="74">
        <f t="shared" si="4540"/>
        <v>126.5</v>
      </c>
      <c r="BN1153" s="75">
        <f t="shared" si="4541"/>
        <v>374.28027116045337</v>
      </c>
      <c r="BO1153" s="76">
        <f t="shared" si="4440"/>
        <v>217.59240405353617</v>
      </c>
      <c r="BP1153" s="77">
        <f>(1-'#Constant'!$A$3)/($J1153*'#Constant'!$B$3/'#Constant'!$C$3^($D1153-1)+1)+'#Constant'!$A$3</f>
        <v>0.95244529019980972</v>
      </c>
      <c r="BQ1153" s="78">
        <f t="shared" si="4449"/>
        <v>340.25479196404848</v>
      </c>
      <c r="BR1153" s="77">
        <f>(1-'#Constant'!$A$3)/($K1153*'#Constant'!$B$3/'#Constant'!$C$3^($D1153-1)+1)+'#Constant'!$A$3</f>
        <v>0.95244529019980972</v>
      </c>
      <c r="BS1153" s="78">
        <f t="shared" si="4450"/>
        <v>340.25479196404848</v>
      </c>
      <c r="BT1153" s="43"/>
    </row>
    <row r="1154" spans="1:72" s="43" customFormat="1" ht="12" x14ac:dyDescent="0.2">
      <c r="A1154" s="71">
        <v>32206</v>
      </c>
      <c r="B1154" s="72" t="str">
        <f>VLOOKUP(CONCATENATE("CREATURE_NAME_",A1154),[1]Localization_Hero!$A:$E,2,FALSE)</f>
        <v>불타는 헬하운드</v>
      </c>
      <c r="C1154" s="73" t="s">
        <v>211</v>
      </c>
      <c r="D1154" s="43">
        <v>1</v>
      </c>
      <c r="E1154" s="43">
        <v>1</v>
      </c>
      <c r="F1154" s="72">
        <v>1</v>
      </c>
      <c r="G1154" s="10">
        <v>100</v>
      </c>
      <c r="H1154" s="10">
        <v>100</v>
      </c>
      <c r="I1154" s="10">
        <v>3500</v>
      </c>
      <c r="J1154" s="10">
        <v>17</v>
      </c>
      <c r="K1154" s="10">
        <v>17</v>
      </c>
      <c r="L1154" s="3"/>
      <c r="M1154" s="10">
        <v>100</v>
      </c>
      <c r="N1154" s="10">
        <v>0</v>
      </c>
      <c r="O1154" s="10">
        <v>0</v>
      </c>
      <c r="P1154" s="10">
        <v>100</v>
      </c>
      <c r="Q1154" s="10">
        <v>0</v>
      </c>
      <c r="R1154" s="10">
        <v>0</v>
      </c>
      <c r="S1154" s="10">
        <v>0</v>
      </c>
      <c r="T1154" s="10">
        <v>300</v>
      </c>
      <c r="U1154" s="10">
        <v>0</v>
      </c>
      <c r="V1154" s="10">
        <v>400</v>
      </c>
      <c r="W1154" s="3"/>
      <c r="X1154" s="10">
        <v>100</v>
      </c>
      <c r="Y1154" s="10">
        <v>0</v>
      </c>
      <c r="Z1154" s="10">
        <v>0</v>
      </c>
      <c r="AA1154" s="10">
        <v>100</v>
      </c>
      <c r="AB1154" s="10">
        <v>0</v>
      </c>
      <c r="AC1154" s="10">
        <v>0</v>
      </c>
      <c r="AD1154" s="10">
        <v>0</v>
      </c>
      <c r="AE1154" s="10">
        <v>300</v>
      </c>
      <c r="AF1154" s="10">
        <v>0</v>
      </c>
      <c r="AG1154" s="10">
        <v>400</v>
      </c>
      <c r="AH1154" s="10">
        <v>0</v>
      </c>
      <c r="AI1154" s="10">
        <v>0</v>
      </c>
      <c r="AJ1154" s="3"/>
      <c r="AK1154" s="10">
        <v>200</v>
      </c>
      <c r="AL1154" s="10">
        <v>0</v>
      </c>
      <c r="AM1154" s="3"/>
      <c r="AN1154" s="10">
        <v>0</v>
      </c>
      <c r="AO1154" s="10">
        <v>0</v>
      </c>
      <c r="AP1154" s="10">
        <v>0</v>
      </c>
      <c r="AQ1154" s="10">
        <v>0</v>
      </c>
      <c r="AR1154" s="10">
        <v>0</v>
      </c>
      <c r="AS1154" s="10">
        <v>0</v>
      </c>
      <c r="AT1154" s="10">
        <v>0</v>
      </c>
      <c r="AU1154" s="10">
        <v>0</v>
      </c>
      <c r="AV1154" s="10">
        <v>0</v>
      </c>
      <c r="AW1154" s="10">
        <v>0</v>
      </c>
      <c r="AX1154" s="10">
        <v>0</v>
      </c>
      <c r="AY1154" s="3"/>
      <c r="AZ1154" s="10">
        <v>6000</v>
      </c>
      <c r="BA1154" s="10">
        <v>6000</v>
      </c>
      <c r="BB1154" s="10">
        <v>0</v>
      </c>
      <c r="BC1154" s="10">
        <v>0</v>
      </c>
      <c r="BD1154" s="10">
        <v>0</v>
      </c>
      <c r="BE1154" s="10">
        <v>250</v>
      </c>
      <c r="BF1154" s="3"/>
      <c r="BG1154" s="10">
        <v>1000</v>
      </c>
      <c r="BH1154" s="10">
        <v>5000</v>
      </c>
      <c r="BI1154" s="3"/>
      <c r="BJ1154" s="21">
        <v>1</v>
      </c>
      <c r="BK1154" s="65">
        <v>0</v>
      </c>
      <c r="BL1154" s="65">
        <v>0</v>
      </c>
      <c r="BM1154" s="74">
        <f t="shared" si="4540"/>
        <v>126.5</v>
      </c>
      <c r="BN1154" s="75">
        <f t="shared" si="4541"/>
        <v>374.28027116045337</v>
      </c>
      <c r="BO1154" s="76">
        <f t="shared" si="4440"/>
        <v>217.59240405353617</v>
      </c>
      <c r="BP1154" s="77">
        <f>(1-'#Constant'!$A$3)/($J1154*'#Constant'!$B$3/'#Constant'!$C$3^($D1154-1)+1)+'#Constant'!$A$3</f>
        <v>0.95244529019980972</v>
      </c>
      <c r="BQ1154" s="78">
        <f t="shared" si="4449"/>
        <v>340.25479196404848</v>
      </c>
      <c r="BR1154" s="77">
        <f>(1-'#Constant'!$A$3)/($K1154*'#Constant'!$B$3/'#Constant'!$C$3^($D1154-1)+1)+'#Constant'!$A$3</f>
        <v>0.95244529019980972</v>
      </c>
      <c r="BS1154" s="78">
        <f t="shared" si="4450"/>
        <v>340.25479196404848</v>
      </c>
      <c r="BT1154" s="43">
        <f>BO1154/$BO$4*100</f>
        <v>165.37846408550323</v>
      </c>
    </row>
    <row r="1155" spans="1:72" s="79" customFormat="1" ht="12.75" thickBot="1" x14ac:dyDescent="0.35">
      <c r="B1155" s="80"/>
      <c r="D1155" s="81">
        <v>1</v>
      </c>
      <c r="E1155" s="81">
        <v>1</v>
      </c>
      <c r="F1155" s="82">
        <v>1</v>
      </c>
      <c r="G1155" s="15">
        <f t="shared" ref="G1155:I1155" si="4638">G1154</f>
        <v>100</v>
      </c>
      <c r="H1155" s="15">
        <f t="shared" si="4638"/>
        <v>100</v>
      </c>
      <c r="I1155" s="15">
        <f t="shared" si="4638"/>
        <v>3500</v>
      </c>
      <c r="J1155" s="15">
        <f t="shared" ref="J1155" si="4639">J1154</f>
        <v>17</v>
      </c>
      <c r="K1155" s="15">
        <f t="shared" ref="K1155" si="4640">K1154</f>
        <v>17</v>
      </c>
      <c r="L1155" s="17"/>
      <c r="M1155" s="15">
        <f t="shared" ref="M1155:O1155" si="4641">M1154</f>
        <v>100</v>
      </c>
      <c r="N1155" s="15">
        <f t="shared" si="4641"/>
        <v>0</v>
      </c>
      <c r="O1155" s="15">
        <f t="shared" si="4641"/>
        <v>0</v>
      </c>
      <c r="P1155" s="15">
        <v>100</v>
      </c>
      <c r="Q1155" s="15">
        <f t="shared" ref="Q1155:V1155" si="4642">Q1154</f>
        <v>0</v>
      </c>
      <c r="R1155" s="15">
        <f t="shared" si="4642"/>
        <v>0</v>
      </c>
      <c r="S1155" s="15">
        <f t="shared" si="4642"/>
        <v>0</v>
      </c>
      <c r="T1155" s="15">
        <f t="shared" si="4642"/>
        <v>300</v>
      </c>
      <c r="U1155" s="15">
        <f t="shared" si="4642"/>
        <v>0</v>
      </c>
      <c r="V1155" s="15">
        <f t="shared" si="4642"/>
        <v>400</v>
      </c>
      <c r="W1155" s="17"/>
      <c r="X1155" s="15">
        <f t="shared" ref="X1155:Z1155" si="4643">X1154</f>
        <v>100</v>
      </c>
      <c r="Y1155" s="15">
        <f t="shared" si="4643"/>
        <v>0</v>
      </c>
      <c r="Z1155" s="15">
        <f t="shared" si="4643"/>
        <v>0</v>
      </c>
      <c r="AA1155" s="15">
        <v>100</v>
      </c>
      <c r="AB1155" s="15">
        <f t="shared" ref="AB1155:AI1155" si="4644">AB1154</f>
        <v>0</v>
      </c>
      <c r="AC1155" s="15">
        <f t="shared" si="4644"/>
        <v>0</v>
      </c>
      <c r="AD1155" s="15">
        <f t="shared" si="4644"/>
        <v>0</v>
      </c>
      <c r="AE1155" s="15">
        <f t="shared" si="4644"/>
        <v>300</v>
      </c>
      <c r="AF1155" s="15">
        <f t="shared" si="4644"/>
        <v>0</v>
      </c>
      <c r="AG1155" s="15">
        <f t="shared" si="4644"/>
        <v>400</v>
      </c>
      <c r="AH1155" s="15">
        <f t="shared" si="4644"/>
        <v>0</v>
      </c>
      <c r="AI1155" s="15">
        <f t="shared" si="4644"/>
        <v>0</v>
      </c>
      <c r="AJ1155" s="17"/>
      <c r="AK1155" s="15">
        <f>AK1154</f>
        <v>200</v>
      </c>
      <c r="AL1155" s="15">
        <f>AL1154</f>
        <v>0</v>
      </c>
      <c r="AM1155" s="17"/>
      <c r="AN1155" s="15">
        <f t="shared" ref="AN1155:AX1155" si="4645">AN1154</f>
        <v>0</v>
      </c>
      <c r="AO1155" s="15">
        <f t="shared" si="4645"/>
        <v>0</v>
      </c>
      <c r="AP1155" s="15">
        <f t="shared" si="4645"/>
        <v>0</v>
      </c>
      <c r="AQ1155" s="15">
        <f t="shared" si="4645"/>
        <v>0</v>
      </c>
      <c r="AR1155" s="15">
        <f t="shared" si="4645"/>
        <v>0</v>
      </c>
      <c r="AS1155" s="15">
        <f t="shared" si="4645"/>
        <v>0</v>
      </c>
      <c r="AT1155" s="15">
        <f t="shared" si="4645"/>
        <v>0</v>
      </c>
      <c r="AU1155" s="15">
        <f t="shared" si="4645"/>
        <v>0</v>
      </c>
      <c r="AV1155" s="15">
        <f t="shared" si="4645"/>
        <v>0</v>
      </c>
      <c r="AW1155" s="15">
        <f t="shared" si="4645"/>
        <v>0</v>
      </c>
      <c r="AX1155" s="15">
        <f t="shared" si="4645"/>
        <v>0</v>
      </c>
      <c r="AY1155" s="17"/>
      <c r="AZ1155" s="15">
        <f t="shared" ref="AZ1155:BA1155" si="4646">AZ1154</f>
        <v>6000</v>
      </c>
      <c r="BA1155" s="15">
        <f t="shared" si="4646"/>
        <v>6000</v>
      </c>
      <c r="BB1155" s="15">
        <v>0</v>
      </c>
      <c r="BC1155" s="15">
        <f t="shared" ref="BC1155:BE1155" si="4647">BC1154</f>
        <v>0</v>
      </c>
      <c r="BD1155" s="15">
        <f t="shared" si="4647"/>
        <v>0</v>
      </c>
      <c r="BE1155" s="15">
        <f t="shared" si="4647"/>
        <v>250</v>
      </c>
      <c r="BF1155" s="17"/>
      <c r="BG1155" s="15">
        <f t="shared" ref="BG1155:BH1155" si="4648">BG1154</f>
        <v>1000</v>
      </c>
      <c r="BH1155" s="15">
        <f t="shared" si="4648"/>
        <v>5000</v>
      </c>
      <c r="BI1155" s="17"/>
      <c r="BJ1155" s="22">
        <f>G1155/G1154</f>
        <v>1</v>
      </c>
      <c r="BK1155" s="65">
        <f t="shared" ref="BK1155:BL1155" si="4649">BK1154</f>
        <v>0</v>
      </c>
      <c r="BL1155" s="65">
        <f t="shared" si="4649"/>
        <v>0</v>
      </c>
      <c r="BM1155" s="74">
        <f t="shared" si="4540"/>
        <v>126.5</v>
      </c>
      <c r="BN1155" s="75">
        <f t="shared" si="4541"/>
        <v>374.28027116045337</v>
      </c>
      <c r="BO1155" s="76">
        <f t="shared" si="4440"/>
        <v>217.59240405353617</v>
      </c>
      <c r="BP1155" s="77">
        <f>(1-'#Constant'!$A$3)/($J1155*'#Constant'!$B$3/'#Constant'!$C$3^($D1155-1)+1)+'#Constant'!$A$3</f>
        <v>0.95244529019980972</v>
      </c>
      <c r="BQ1155" s="78">
        <f t="shared" si="4449"/>
        <v>340.25479196404848</v>
      </c>
      <c r="BR1155" s="77">
        <f>(1-'#Constant'!$A$3)/($K1155*'#Constant'!$B$3/'#Constant'!$C$3^($D1155-1)+1)+'#Constant'!$A$3</f>
        <v>0.95244529019980972</v>
      </c>
      <c r="BS1155" s="78">
        <f t="shared" si="4450"/>
        <v>340.25479196404848</v>
      </c>
      <c r="BT1155" s="43"/>
    </row>
    <row r="1156" spans="1:72" s="43" customFormat="1" ht="12" x14ac:dyDescent="0.2">
      <c r="A1156" s="71">
        <v>32107</v>
      </c>
      <c r="B1156" s="72" t="str">
        <f>VLOOKUP(CONCATENATE("CREATURE_NAME_",A1156),[1]Localization_Hero!$A:$E,2,FALSE)</f>
        <v>정예 라바골렘</v>
      </c>
      <c r="C1156" s="73" t="s">
        <v>212</v>
      </c>
      <c r="D1156" s="43">
        <v>1</v>
      </c>
      <c r="E1156" s="43">
        <v>1</v>
      </c>
      <c r="F1156" s="72">
        <v>1</v>
      </c>
      <c r="G1156" s="10">
        <v>100</v>
      </c>
      <c r="H1156" s="10">
        <v>100</v>
      </c>
      <c r="I1156" s="10">
        <v>3500</v>
      </c>
      <c r="J1156" s="10">
        <v>17</v>
      </c>
      <c r="K1156" s="10">
        <v>17</v>
      </c>
      <c r="L1156" s="3"/>
      <c r="M1156" s="10">
        <v>100</v>
      </c>
      <c r="N1156" s="10">
        <v>0</v>
      </c>
      <c r="O1156" s="10">
        <v>0</v>
      </c>
      <c r="P1156" s="10">
        <v>100</v>
      </c>
      <c r="Q1156" s="10">
        <v>0</v>
      </c>
      <c r="R1156" s="10">
        <v>0</v>
      </c>
      <c r="S1156" s="10">
        <v>0</v>
      </c>
      <c r="T1156" s="10">
        <v>300</v>
      </c>
      <c r="U1156" s="10">
        <v>0</v>
      </c>
      <c r="V1156" s="10">
        <v>400</v>
      </c>
      <c r="W1156" s="3"/>
      <c r="X1156" s="10">
        <v>100</v>
      </c>
      <c r="Y1156" s="10">
        <v>0</v>
      </c>
      <c r="Z1156" s="10">
        <v>0</v>
      </c>
      <c r="AA1156" s="10">
        <v>100</v>
      </c>
      <c r="AB1156" s="10">
        <v>0</v>
      </c>
      <c r="AC1156" s="10">
        <v>0</v>
      </c>
      <c r="AD1156" s="10">
        <v>0</v>
      </c>
      <c r="AE1156" s="10">
        <v>300</v>
      </c>
      <c r="AF1156" s="10">
        <v>0</v>
      </c>
      <c r="AG1156" s="10">
        <v>400</v>
      </c>
      <c r="AH1156" s="10">
        <v>0</v>
      </c>
      <c r="AI1156" s="10">
        <v>0</v>
      </c>
      <c r="AJ1156" s="3"/>
      <c r="AK1156" s="10">
        <v>200</v>
      </c>
      <c r="AL1156" s="10">
        <v>0</v>
      </c>
      <c r="AM1156" s="3"/>
      <c r="AN1156" s="10">
        <v>0</v>
      </c>
      <c r="AO1156" s="10">
        <v>0</v>
      </c>
      <c r="AP1156" s="10">
        <v>0</v>
      </c>
      <c r="AQ1156" s="10">
        <v>0</v>
      </c>
      <c r="AR1156" s="10">
        <v>0</v>
      </c>
      <c r="AS1156" s="10">
        <v>0</v>
      </c>
      <c r="AT1156" s="10">
        <v>0</v>
      </c>
      <c r="AU1156" s="10">
        <v>0</v>
      </c>
      <c r="AV1156" s="10">
        <v>0</v>
      </c>
      <c r="AW1156" s="10">
        <v>0</v>
      </c>
      <c r="AX1156" s="10">
        <v>0</v>
      </c>
      <c r="AY1156" s="3"/>
      <c r="AZ1156" s="10">
        <v>6000</v>
      </c>
      <c r="BA1156" s="10">
        <v>6000</v>
      </c>
      <c r="BB1156" s="10">
        <v>0</v>
      </c>
      <c r="BC1156" s="10">
        <v>0</v>
      </c>
      <c r="BD1156" s="10">
        <v>0</v>
      </c>
      <c r="BE1156" s="10">
        <v>250</v>
      </c>
      <c r="BF1156" s="3"/>
      <c r="BG1156" s="10">
        <v>1000</v>
      </c>
      <c r="BH1156" s="10">
        <v>5000</v>
      </c>
      <c r="BI1156" s="3"/>
      <c r="BJ1156" s="21">
        <v>1</v>
      </c>
      <c r="BK1156" s="65">
        <v>0</v>
      </c>
      <c r="BL1156" s="65">
        <v>0</v>
      </c>
      <c r="BM1156" s="74">
        <f t="shared" si="4540"/>
        <v>126.5</v>
      </c>
      <c r="BN1156" s="75">
        <f t="shared" si="4541"/>
        <v>374.28027116045337</v>
      </c>
      <c r="BO1156" s="76">
        <f t="shared" si="4440"/>
        <v>217.59240405353617</v>
      </c>
      <c r="BP1156" s="77">
        <f>(1-'#Constant'!$A$3)/($J1156*'#Constant'!$B$3/'#Constant'!$C$3^($D1156-1)+1)+'#Constant'!$A$3</f>
        <v>0.95244529019980972</v>
      </c>
      <c r="BQ1156" s="78">
        <f t="shared" si="4449"/>
        <v>340.25479196404848</v>
      </c>
      <c r="BR1156" s="77">
        <f>(1-'#Constant'!$A$3)/($K1156*'#Constant'!$B$3/'#Constant'!$C$3^($D1156-1)+1)+'#Constant'!$A$3</f>
        <v>0.95244529019980972</v>
      </c>
      <c r="BS1156" s="78">
        <f t="shared" si="4450"/>
        <v>340.25479196404848</v>
      </c>
      <c r="BT1156" s="43">
        <f>BO1156/$BO$4*100</f>
        <v>165.37846408550323</v>
      </c>
    </row>
    <row r="1157" spans="1:72" s="79" customFormat="1" ht="12.75" thickBot="1" x14ac:dyDescent="0.35">
      <c r="B1157" s="80"/>
      <c r="D1157" s="81">
        <v>1</v>
      </c>
      <c r="E1157" s="81">
        <v>1</v>
      </c>
      <c r="F1157" s="82">
        <v>1</v>
      </c>
      <c r="G1157" s="15">
        <f t="shared" ref="G1157:I1157" si="4650">G1156</f>
        <v>100</v>
      </c>
      <c r="H1157" s="15">
        <f t="shared" si="4650"/>
        <v>100</v>
      </c>
      <c r="I1157" s="15">
        <f t="shared" si="4650"/>
        <v>3500</v>
      </c>
      <c r="J1157" s="15">
        <f t="shared" ref="J1157" si="4651">J1156</f>
        <v>17</v>
      </c>
      <c r="K1157" s="15">
        <f t="shared" ref="K1157" si="4652">K1156</f>
        <v>17</v>
      </c>
      <c r="L1157" s="17"/>
      <c r="M1157" s="15">
        <f t="shared" ref="M1157:O1157" si="4653">M1156</f>
        <v>100</v>
      </c>
      <c r="N1157" s="15">
        <f t="shared" si="4653"/>
        <v>0</v>
      </c>
      <c r="O1157" s="15">
        <f t="shared" si="4653"/>
        <v>0</v>
      </c>
      <c r="P1157" s="15">
        <v>100</v>
      </c>
      <c r="Q1157" s="15">
        <f t="shared" ref="Q1157:V1157" si="4654">Q1156</f>
        <v>0</v>
      </c>
      <c r="R1157" s="15">
        <f t="shared" si="4654"/>
        <v>0</v>
      </c>
      <c r="S1157" s="15">
        <f t="shared" si="4654"/>
        <v>0</v>
      </c>
      <c r="T1157" s="15">
        <f t="shared" si="4654"/>
        <v>300</v>
      </c>
      <c r="U1157" s="15">
        <f t="shared" si="4654"/>
        <v>0</v>
      </c>
      <c r="V1157" s="15">
        <f t="shared" si="4654"/>
        <v>400</v>
      </c>
      <c r="W1157" s="17"/>
      <c r="X1157" s="15">
        <f t="shared" ref="X1157:Z1157" si="4655">X1156</f>
        <v>100</v>
      </c>
      <c r="Y1157" s="15">
        <f t="shared" si="4655"/>
        <v>0</v>
      </c>
      <c r="Z1157" s="15">
        <f t="shared" si="4655"/>
        <v>0</v>
      </c>
      <c r="AA1157" s="15">
        <v>100</v>
      </c>
      <c r="AB1157" s="15">
        <f t="shared" ref="AB1157:AI1157" si="4656">AB1156</f>
        <v>0</v>
      </c>
      <c r="AC1157" s="15">
        <f t="shared" si="4656"/>
        <v>0</v>
      </c>
      <c r="AD1157" s="15">
        <f t="shared" si="4656"/>
        <v>0</v>
      </c>
      <c r="AE1157" s="15">
        <f t="shared" si="4656"/>
        <v>300</v>
      </c>
      <c r="AF1157" s="15">
        <f t="shared" si="4656"/>
        <v>0</v>
      </c>
      <c r="AG1157" s="15">
        <f t="shared" si="4656"/>
        <v>400</v>
      </c>
      <c r="AH1157" s="15">
        <f t="shared" si="4656"/>
        <v>0</v>
      </c>
      <c r="AI1157" s="15">
        <f t="shared" si="4656"/>
        <v>0</v>
      </c>
      <c r="AJ1157" s="17"/>
      <c r="AK1157" s="15">
        <f>AK1156</f>
        <v>200</v>
      </c>
      <c r="AL1157" s="15">
        <f>AL1156</f>
        <v>0</v>
      </c>
      <c r="AM1157" s="17"/>
      <c r="AN1157" s="15">
        <f t="shared" ref="AN1157:AX1157" si="4657">AN1156</f>
        <v>0</v>
      </c>
      <c r="AO1157" s="15">
        <f t="shared" si="4657"/>
        <v>0</v>
      </c>
      <c r="AP1157" s="15">
        <f t="shared" si="4657"/>
        <v>0</v>
      </c>
      <c r="AQ1157" s="15">
        <f t="shared" si="4657"/>
        <v>0</v>
      </c>
      <c r="AR1157" s="15">
        <f t="shared" si="4657"/>
        <v>0</v>
      </c>
      <c r="AS1157" s="15">
        <f t="shared" si="4657"/>
        <v>0</v>
      </c>
      <c r="AT1157" s="15">
        <f t="shared" si="4657"/>
        <v>0</v>
      </c>
      <c r="AU1157" s="15">
        <f t="shared" si="4657"/>
        <v>0</v>
      </c>
      <c r="AV1157" s="15">
        <f t="shared" si="4657"/>
        <v>0</v>
      </c>
      <c r="AW1157" s="15">
        <f t="shared" si="4657"/>
        <v>0</v>
      </c>
      <c r="AX1157" s="15">
        <f t="shared" si="4657"/>
        <v>0</v>
      </c>
      <c r="AY1157" s="17"/>
      <c r="AZ1157" s="15">
        <f t="shared" ref="AZ1157:BA1157" si="4658">AZ1156</f>
        <v>6000</v>
      </c>
      <c r="BA1157" s="15">
        <f t="shared" si="4658"/>
        <v>6000</v>
      </c>
      <c r="BB1157" s="15">
        <v>0</v>
      </c>
      <c r="BC1157" s="15">
        <f t="shared" ref="BC1157:BE1157" si="4659">BC1156</f>
        <v>0</v>
      </c>
      <c r="BD1157" s="15">
        <f t="shared" si="4659"/>
        <v>0</v>
      </c>
      <c r="BE1157" s="15">
        <f t="shared" si="4659"/>
        <v>250</v>
      </c>
      <c r="BF1157" s="17"/>
      <c r="BG1157" s="15">
        <f t="shared" ref="BG1157:BH1157" si="4660">BG1156</f>
        <v>1000</v>
      </c>
      <c r="BH1157" s="15">
        <f t="shared" si="4660"/>
        <v>5000</v>
      </c>
      <c r="BI1157" s="17"/>
      <c r="BJ1157" s="22">
        <f>G1157/G1156</f>
        <v>1</v>
      </c>
      <c r="BK1157" s="65">
        <f t="shared" ref="BK1157:BL1157" si="4661">BK1156</f>
        <v>0</v>
      </c>
      <c r="BL1157" s="65">
        <f t="shared" si="4661"/>
        <v>0</v>
      </c>
      <c r="BM1157" s="74">
        <f t="shared" si="4540"/>
        <v>126.5</v>
      </c>
      <c r="BN1157" s="75">
        <f t="shared" si="4541"/>
        <v>374.28027116045337</v>
      </c>
      <c r="BO1157" s="76">
        <f t="shared" si="4440"/>
        <v>217.59240405353617</v>
      </c>
      <c r="BP1157" s="77">
        <f>(1-'#Constant'!$A$3)/($J1157*'#Constant'!$B$3/'#Constant'!$C$3^($D1157-1)+1)+'#Constant'!$A$3</f>
        <v>0.95244529019980972</v>
      </c>
      <c r="BQ1157" s="78">
        <f t="shared" si="4449"/>
        <v>340.25479196404848</v>
      </c>
      <c r="BR1157" s="77">
        <f>(1-'#Constant'!$A$3)/($K1157*'#Constant'!$B$3/'#Constant'!$C$3^($D1157-1)+1)+'#Constant'!$A$3</f>
        <v>0.95244529019980972</v>
      </c>
      <c r="BS1157" s="78">
        <f t="shared" si="4450"/>
        <v>340.25479196404848</v>
      </c>
      <c r="BT1157" s="43"/>
    </row>
    <row r="1158" spans="1:72" s="43" customFormat="1" ht="12" x14ac:dyDescent="0.2">
      <c r="A1158" s="71">
        <v>32207</v>
      </c>
      <c r="B1158" s="72" t="str">
        <f>VLOOKUP(CONCATENATE("CREATURE_NAME_",A1158),[1]Localization_Hero!$A:$E,2,FALSE)</f>
        <v>불타는 라바골렘</v>
      </c>
      <c r="C1158" s="73" t="s">
        <v>213</v>
      </c>
      <c r="D1158" s="43">
        <v>1</v>
      </c>
      <c r="E1158" s="43">
        <v>1</v>
      </c>
      <c r="F1158" s="72">
        <v>1</v>
      </c>
      <c r="G1158" s="10">
        <v>100</v>
      </c>
      <c r="H1158" s="10">
        <v>100</v>
      </c>
      <c r="I1158" s="10">
        <v>3500</v>
      </c>
      <c r="J1158" s="10">
        <v>17</v>
      </c>
      <c r="K1158" s="10">
        <v>17</v>
      </c>
      <c r="L1158" s="3"/>
      <c r="M1158" s="10">
        <v>100</v>
      </c>
      <c r="N1158" s="10">
        <v>0</v>
      </c>
      <c r="O1158" s="10">
        <v>0</v>
      </c>
      <c r="P1158" s="10">
        <v>100</v>
      </c>
      <c r="Q1158" s="10">
        <v>0</v>
      </c>
      <c r="R1158" s="10">
        <v>0</v>
      </c>
      <c r="S1158" s="10">
        <v>0</v>
      </c>
      <c r="T1158" s="10">
        <v>300</v>
      </c>
      <c r="U1158" s="10">
        <v>0</v>
      </c>
      <c r="V1158" s="10">
        <v>400</v>
      </c>
      <c r="W1158" s="3"/>
      <c r="X1158" s="10">
        <v>100</v>
      </c>
      <c r="Y1158" s="10">
        <v>0</v>
      </c>
      <c r="Z1158" s="10">
        <v>0</v>
      </c>
      <c r="AA1158" s="10">
        <v>100</v>
      </c>
      <c r="AB1158" s="10">
        <v>0</v>
      </c>
      <c r="AC1158" s="10">
        <v>0</v>
      </c>
      <c r="AD1158" s="10">
        <v>0</v>
      </c>
      <c r="AE1158" s="10">
        <v>300</v>
      </c>
      <c r="AF1158" s="10">
        <v>0</v>
      </c>
      <c r="AG1158" s="10">
        <v>400</v>
      </c>
      <c r="AH1158" s="10">
        <v>0</v>
      </c>
      <c r="AI1158" s="10">
        <v>0</v>
      </c>
      <c r="AJ1158" s="3"/>
      <c r="AK1158" s="10">
        <v>200</v>
      </c>
      <c r="AL1158" s="10">
        <v>0</v>
      </c>
      <c r="AM1158" s="3"/>
      <c r="AN1158" s="10">
        <v>0</v>
      </c>
      <c r="AO1158" s="10">
        <v>0</v>
      </c>
      <c r="AP1158" s="10">
        <v>0</v>
      </c>
      <c r="AQ1158" s="10">
        <v>0</v>
      </c>
      <c r="AR1158" s="10">
        <v>0</v>
      </c>
      <c r="AS1158" s="10">
        <v>0</v>
      </c>
      <c r="AT1158" s="10">
        <v>0</v>
      </c>
      <c r="AU1158" s="10">
        <v>0</v>
      </c>
      <c r="AV1158" s="10">
        <v>0</v>
      </c>
      <c r="AW1158" s="10">
        <v>0</v>
      </c>
      <c r="AX1158" s="10">
        <v>0</v>
      </c>
      <c r="AY1158" s="3"/>
      <c r="AZ1158" s="10">
        <v>6000</v>
      </c>
      <c r="BA1158" s="10">
        <v>6000</v>
      </c>
      <c r="BB1158" s="10">
        <v>0</v>
      </c>
      <c r="BC1158" s="10">
        <v>0</v>
      </c>
      <c r="BD1158" s="10">
        <v>0</v>
      </c>
      <c r="BE1158" s="10">
        <v>250</v>
      </c>
      <c r="BF1158" s="3"/>
      <c r="BG1158" s="10">
        <v>1000</v>
      </c>
      <c r="BH1158" s="10">
        <v>5000</v>
      </c>
      <c r="BI1158" s="3"/>
      <c r="BJ1158" s="21">
        <v>1</v>
      </c>
      <c r="BK1158" s="65">
        <v>0</v>
      </c>
      <c r="BL1158" s="65">
        <v>0</v>
      </c>
      <c r="BM1158" s="74">
        <f t="shared" si="4540"/>
        <v>126.5</v>
      </c>
      <c r="BN1158" s="75">
        <f t="shared" si="4541"/>
        <v>374.28027116045337</v>
      </c>
      <c r="BO1158" s="76">
        <f t="shared" si="4440"/>
        <v>217.59240405353617</v>
      </c>
      <c r="BP1158" s="77">
        <f>(1-'#Constant'!$A$3)/($J1158*'#Constant'!$B$3/'#Constant'!$C$3^($D1158-1)+1)+'#Constant'!$A$3</f>
        <v>0.95244529019980972</v>
      </c>
      <c r="BQ1158" s="78">
        <f t="shared" si="4449"/>
        <v>340.25479196404848</v>
      </c>
      <c r="BR1158" s="77">
        <f>(1-'#Constant'!$A$3)/($K1158*'#Constant'!$B$3/'#Constant'!$C$3^($D1158-1)+1)+'#Constant'!$A$3</f>
        <v>0.95244529019980972</v>
      </c>
      <c r="BS1158" s="78">
        <f t="shared" si="4450"/>
        <v>340.25479196404848</v>
      </c>
      <c r="BT1158" s="43">
        <f>BO1158/$BO$4*100</f>
        <v>165.37846408550323</v>
      </c>
    </row>
    <row r="1159" spans="1:72" s="79" customFormat="1" ht="12.75" thickBot="1" x14ac:dyDescent="0.35">
      <c r="B1159" s="80"/>
      <c r="D1159" s="81">
        <v>1</v>
      </c>
      <c r="E1159" s="81">
        <v>1</v>
      </c>
      <c r="F1159" s="82">
        <v>1</v>
      </c>
      <c r="G1159" s="15">
        <f t="shared" ref="G1159:I1159" si="4662">G1158</f>
        <v>100</v>
      </c>
      <c r="H1159" s="15">
        <f t="shared" si="4662"/>
        <v>100</v>
      </c>
      <c r="I1159" s="15">
        <f t="shared" si="4662"/>
        <v>3500</v>
      </c>
      <c r="J1159" s="15">
        <f t="shared" ref="J1159" si="4663">J1158</f>
        <v>17</v>
      </c>
      <c r="K1159" s="15">
        <f t="shared" ref="K1159" si="4664">K1158</f>
        <v>17</v>
      </c>
      <c r="L1159" s="17"/>
      <c r="M1159" s="15">
        <f t="shared" ref="M1159:O1159" si="4665">M1158</f>
        <v>100</v>
      </c>
      <c r="N1159" s="15">
        <f t="shared" si="4665"/>
        <v>0</v>
      </c>
      <c r="O1159" s="15">
        <f t="shared" si="4665"/>
        <v>0</v>
      </c>
      <c r="P1159" s="15">
        <v>100</v>
      </c>
      <c r="Q1159" s="15">
        <f t="shared" ref="Q1159:V1159" si="4666">Q1158</f>
        <v>0</v>
      </c>
      <c r="R1159" s="15">
        <f t="shared" si="4666"/>
        <v>0</v>
      </c>
      <c r="S1159" s="15">
        <f t="shared" si="4666"/>
        <v>0</v>
      </c>
      <c r="T1159" s="15">
        <f t="shared" si="4666"/>
        <v>300</v>
      </c>
      <c r="U1159" s="15">
        <f t="shared" si="4666"/>
        <v>0</v>
      </c>
      <c r="V1159" s="15">
        <f t="shared" si="4666"/>
        <v>400</v>
      </c>
      <c r="W1159" s="17"/>
      <c r="X1159" s="15">
        <f t="shared" ref="X1159:Z1159" si="4667">X1158</f>
        <v>100</v>
      </c>
      <c r="Y1159" s="15">
        <f t="shared" si="4667"/>
        <v>0</v>
      </c>
      <c r="Z1159" s="15">
        <f t="shared" si="4667"/>
        <v>0</v>
      </c>
      <c r="AA1159" s="15">
        <v>100</v>
      </c>
      <c r="AB1159" s="15">
        <f t="shared" ref="AB1159:AI1159" si="4668">AB1158</f>
        <v>0</v>
      </c>
      <c r="AC1159" s="15">
        <f t="shared" si="4668"/>
        <v>0</v>
      </c>
      <c r="AD1159" s="15">
        <f t="shared" si="4668"/>
        <v>0</v>
      </c>
      <c r="AE1159" s="15">
        <f t="shared" si="4668"/>
        <v>300</v>
      </c>
      <c r="AF1159" s="15">
        <f t="shared" si="4668"/>
        <v>0</v>
      </c>
      <c r="AG1159" s="15">
        <f t="shared" si="4668"/>
        <v>400</v>
      </c>
      <c r="AH1159" s="15">
        <f t="shared" si="4668"/>
        <v>0</v>
      </c>
      <c r="AI1159" s="15">
        <f t="shared" si="4668"/>
        <v>0</v>
      </c>
      <c r="AJ1159" s="17"/>
      <c r="AK1159" s="15">
        <f>AK1158</f>
        <v>200</v>
      </c>
      <c r="AL1159" s="15">
        <f>AL1158</f>
        <v>0</v>
      </c>
      <c r="AM1159" s="17"/>
      <c r="AN1159" s="15">
        <f t="shared" ref="AN1159:AX1159" si="4669">AN1158</f>
        <v>0</v>
      </c>
      <c r="AO1159" s="15">
        <f t="shared" si="4669"/>
        <v>0</v>
      </c>
      <c r="AP1159" s="15">
        <f t="shared" si="4669"/>
        <v>0</v>
      </c>
      <c r="AQ1159" s="15">
        <f t="shared" si="4669"/>
        <v>0</v>
      </c>
      <c r="AR1159" s="15">
        <f t="shared" si="4669"/>
        <v>0</v>
      </c>
      <c r="AS1159" s="15">
        <f t="shared" si="4669"/>
        <v>0</v>
      </c>
      <c r="AT1159" s="15">
        <f t="shared" si="4669"/>
        <v>0</v>
      </c>
      <c r="AU1159" s="15">
        <f t="shared" si="4669"/>
        <v>0</v>
      </c>
      <c r="AV1159" s="15">
        <f t="shared" si="4669"/>
        <v>0</v>
      </c>
      <c r="AW1159" s="15">
        <f t="shared" si="4669"/>
        <v>0</v>
      </c>
      <c r="AX1159" s="15">
        <f t="shared" si="4669"/>
        <v>0</v>
      </c>
      <c r="AY1159" s="17"/>
      <c r="AZ1159" s="15">
        <f t="shared" ref="AZ1159:BA1159" si="4670">AZ1158</f>
        <v>6000</v>
      </c>
      <c r="BA1159" s="15">
        <f t="shared" si="4670"/>
        <v>6000</v>
      </c>
      <c r="BB1159" s="15">
        <v>0</v>
      </c>
      <c r="BC1159" s="15">
        <f t="shared" ref="BC1159:BE1159" si="4671">BC1158</f>
        <v>0</v>
      </c>
      <c r="BD1159" s="15">
        <f t="shared" si="4671"/>
        <v>0</v>
      </c>
      <c r="BE1159" s="15">
        <f t="shared" si="4671"/>
        <v>250</v>
      </c>
      <c r="BF1159" s="17"/>
      <c r="BG1159" s="15">
        <f t="shared" ref="BG1159:BH1159" si="4672">BG1158</f>
        <v>1000</v>
      </c>
      <c r="BH1159" s="15">
        <f t="shared" si="4672"/>
        <v>5000</v>
      </c>
      <c r="BI1159" s="17"/>
      <c r="BJ1159" s="22">
        <f>G1159/G1158</f>
        <v>1</v>
      </c>
      <c r="BK1159" s="65">
        <f t="shared" ref="BK1159:BL1159" si="4673">BK1158</f>
        <v>0</v>
      </c>
      <c r="BL1159" s="65">
        <f t="shared" si="4673"/>
        <v>0</v>
      </c>
      <c r="BM1159" s="74">
        <f t="shared" si="4540"/>
        <v>126.5</v>
      </c>
      <c r="BN1159" s="75">
        <f t="shared" si="4541"/>
        <v>374.28027116045337</v>
      </c>
      <c r="BO1159" s="76">
        <f t="shared" si="4440"/>
        <v>217.59240405353617</v>
      </c>
      <c r="BP1159" s="77">
        <f>(1-'#Constant'!$A$3)/($J1159*'#Constant'!$B$3/'#Constant'!$C$3^($D1159-1)+1)+'#Constant'!$A$3</f>
        <v>0.95244529019980972</v>
      </c>
      <c r="BQ1159" s="78">
        <f>I1162/(BP1159*(1-Q1159/1000*(0.5+R1159/1000))*(1-P1159/1000)*(1-V1159/1000)*(1+U1159/1000))/20</f>
        <v>340.25479196404848</v>
      </c>
      <c r="BR1159" s="77">
        <f>(1-'#Constant'!$A$3)/($K1159*'#Constant'!$B$3/'#Constant'!$C$3^($D1159-1)+1)+'#Constant'!$A$3</f>
        <v>0.95244529019980972</v>
      </c>
      <c r="BS1159" s="78">
        <f>I1162/(BR1159*(1-AB1159/1000*(0.5+AC1159/1000))*(1-AA1159/1000)*(1-AG1159/1000)*(1+AF1159/1000))/20</f>
        <v>340.25479196404848</v>
      </c>
      <c r="BT1159" s="43"/>
    </row>
    <row r="1160" spans="1:72" s="43" customFormat="1" ht="12" x14ac:dyDescent="0.2">
      <c r="A1160" s="71">
        <v>32007</v>
      </c>
      <c r="B1160" s="72" t="e">
        <f>VLOOKUP(CONCATENATE("CREATURE_NAME_",A1160),[1]Localization_Hero!$A:$E,2,FALSE)</f>
        <v>#N/A</v>
      </c>
      <c r="C1160" s="73" t="s">
        <v>306</v>
      </c>
      <c r="D1160" s="43">
        <v>1</v>
      </c>
      <c r="E1160" s="43">
        <v>1</v>
      </c>
      <c r="F1160" s="72">
        <v>1</v>
      </c>
      <c r="G1160" s="10">
        <v>100</v>
      </c>
      <c r="H1160" s="10">
        <v>100</v>
      </c>
      <c r="I1160" s="10">
        <v>2500</v>
      </c>
      <c r="J1160" s="10">
        <v>17</v>
      </c>
      <c r="K1160" s="10">
        <v>17</v>
      </c>
      <c r="L1160" s="3"/>
      <c r="M1160" s="10">
        <v>100</v>
      </c>
      <c r="N1160" s="10">
        <v>0</v>
      </c>
      <c r="O1160" s="10">
        <v>0</v>
      </c>
      <c r="P1160" s="10">
        <v>100</v>
      </c>
      <c r="Q1160" s="10">
        <v>0</v>
      </c>
      <c r="R1160" s="10">
        <v>0</v>
      </c>
      <c r="S1160" s="10">
        <v>0</v>
      </c>
      <c r="T1160" s="10">
        <v>300</v>
      </c>
      <c r="U1160" s="10">
        <v>0</v>
      </c>
      <c r="V1160" s="10">
        <v>400</v>
      </c>
      <c r="W1160" s="3"/>
      <c r="X1160" s="10">
        <v>100</v>
      </c>
      <c r="Y1160" s="10">
        <v>0</v>
      </c>
      <c r="Z1160" s="10">
        <v>0</v>
      </c>
      <c r="AA1160" s="10">
        <v>100</v>
      </c>
      <c r="AB1160" s="10">
        <v>0</v>
      </c>
      <c r="AC1160" s="10">
        <v>0</v>
      </c>
      <c r="AD1160" s="10">
        <v>0</v>
      </c>
      <c r="AE1160" s="10">
        <v>300</v>
      </c>
      <c r="AF1160" s="10">
        <v>0</v>
      </c>
      <c r="AG1160" s="10">
        <v>400</v>
      </c>
      <c r="AH1160" s="10">
        <v>0</v>
      </c>
      <c r="AI1160" s="10">
        <v>0</v>
      </c>
      <c r="AJ1160" s="3"/>
      <c r="AK1160" s="10">
        <v>200</v>
      </c>
      <c r="AL1160" s="10">
        <v>0</v>
      </c>
      <c r="AM1160" s="3"/>
      <c r="AN1160" s="10">
        <v>0</v>
      </c>
      <c r="AO1160" s="10">
        <v>0</v>
      </c>
      <c r="AP1160" s="10">
        <v>0</v>
      </c>
      <c r="AQ1160" s="10">
        <v>0</v>
      </c>
      <c r="AR1160" s="10">
        <v>0</v>
      </c>
      <c r="AS1160" s="10">
        <v>0</v>
      </c>
      <c r="AT1160" s="10">
        <v>0</v>
      </c>
      <c r="AU1160" s="10">
        <v>0</v>
      </c>
      <c r="AV1160" s="10">
        <v>0</v>
      </c>
      <c r="AW1160" s="10">
        <v>0</v>
      </c>
      <c r="AX1160" s="10">
        <v>0</v>
      </c>
      <c r="AY1160" s="3"/>
      <c r="AZ1160" s="10">
        <v>6000</v>
      </c>
      <c r="BA1160" s="10">
        <v>6000</v>
      </c>
      <c r="BB1160" s="10">
        <v>0</v>
      </c>
      <c r="BC1160" s="10">
        <v>0</v>
      </c>
      <c r="BD1160" s="10">
        <v>0</v>
      </c>
      <c r="BE1160" s="10">
        <v>250</v>
      </c>
      <c r="BF1160" s="3"/>
      <c r="BG1160" s="10">
        <v>1000</v>
      </c>
      <c r="BH1160" s="10">
        <v>5000</v>
      </c>
      <c r="BI1160" s="3"/>
      <c r="BJ1160" s="21">
        <v>1</v>
      </c>
      <c r="BK1160" s="65">
        <v>0</v>
      </c>
      <c r="BL1160" s="65">
        <v>0</v>
      </c>
      <c r="BM1160" s="74">
        <f t="shared" si="4540"/>
        <v>126.5</v>
      </c>
      <c r="BN1160" s="75">
        <f t="shared" si="4541"/>
        <v>267.34305082889529</v>
      </c>
      <c r="BO1160" s="76">
        <f t="shared" si="4440"/>
        <v>183.89914608245263</v>
      </c>
      <c r="BP1160" s="77">
        <f>(1-[4]Constant!$A$3)/($J1160*[4]Constant!$B$3/[4]Constant!$C$3^($D1160-1)+1)+[4]Constant!$A$3</f>
        <v>0.95244529019980972</v>
      </c>
      <c r="BQ1160" s="78">
        <f t="shared" ref="BQ1160:BQ1161" si="4674">I1161/(BP1160*(1-Q1160/1000*(0.5+R1160/1000))*(1-P1160/1000)*(1-V1160/1000)*(1+U1160/1000))/20</f>
        <v>243.03913711717752</v>
      </c>
      <c r="BR1160" s="77">
        <f>(1-[4]Constant!$A$3)/($K1160*[4]Constant!$B$3/[4]Constant!$C$3^($D1160-1)+1)+[4]Constant!$A$3</f>
        <v>0.95244529019980972</v>
      </c>
      <c r="BS1160" s="78">
        <f t="shared" ref="BS1160:BS1161" si="4675">I1161/(BR1160*(1-AB1160/1000*(0.5+AC1160/1000))*(1-AA1160/1000)*(1-AG1160/1000)*(1+AF1160/1000))/20</f>
        <v>243.03913711717752</v>
      </c>
      <c r="BT1160" s="43">
        <f>BO1160/$BO$4*100</f>
        <v>139.77031256233025</v>
      </c>
    </row>
    <row r="1161" spans="1:72" s="79" customFormat="1" ht="12.75" thickBot="1" x14ac:dyDescent="0.35">
      <c r="B1161" s="80"/>
      <c r="D1161" s="81">
        <v>1</v>
      </c>
      <c r="E1161" s="81">
        <v>1</v>
      </c>
      <c r="F1161" s="82">
        <v>1</v>
      </c>
      <c r="G1161" s="15">
        <f t="shared" ref="G1161:K1161" si="4676">G1160</f>
        <v>100</v>
      </c>
      <c r="H1161" s="15">
        <f t="shared" si="4676"/>
        <v>100</v>
      </c>
      <c r="I1161" s="15">
        <f t="shared" si="4676"/>
        <v>2500</v>
      </c>
      <c r="J1161" s="15">
        <f t="shared" si="4676"/>
        <v>17</v>
      </c>
      <c r="K1161" s="15">
        <f t="shared" si="4676"/>
        <v>17</v>
      </c>
      <c r="L1161" s="17"/>
      <c r="M1161" s="15">
        <f t="shared" ref="M1161:O1161" si="4677">M1160</f>
        <v>100</v>
      </c>
      <c r="N1161" s="15">
        <f t="shared" si="4677"/>
        <v>0</v>
      </c>
      <c r="O1161" s="15">
        <f t="shared" si="4677"/>
        <v>0</v>
      </c>
      <c r="P1161" s="15">
        <v>100</v>
      </c>
      <c r="Q1161" s="15">
        <f t="shared" ref="Q1161:V1161" si="4678">Q1160</f>
        <v>0</v>
      </c>
      <c r="R1161" s="15">
        <f t="shared" si="4678"/>
        <v>0</v>
      </c>
      <c r="S1161" s="15">
        <f t="shared" si="4678"/>
        <v>0</v>
      </c>
      <c r="T1161" s="15">
        <f t="shared" si="4678"/>
        <v>300</v>
      </c>
      <c r="U1161" s="15">
        <f t="shared" si="4678"/>
        <v>0</v>
      </c>
      <c r="V1161" s="15">
        <f t="shared" si="4678"/>
        <v>400</v>
      </c>
      <c r="W1161" s="17"/>
      <c r="X1161" s="15">
        <f t="shared" ref="X1161:Z1161" si="4679">X1160</f>
        <v>100</v>
      </c>
      <c r="Y1161" s="15">
        <f t="shared" si="4679"/>
        <v>0</v>
      </c>
      <c r="Z1161" s="15">
        <f t="shared" si="4679"/>
        <v>0</v>
      </c>
      <c r="AA1161" s="15">
        <v>100</v>
      </c>
      <c r="AB1161" s="15">
        <f t="shared" ref="AB1161:AI1161" si="4680">AB1160</f>
        <v>0</v>
      </c>
      <c r="AC1161" s="15">
        <f t="shared" si="4680"/>
        <v>0</v>
      </c>
      <c r="AD1161" s="15">
        <f t="shared" si="4680"/>
        <v>0</v>
      </c>
      <c r="AE1161" s="15">
        <f t="shared" si="4680"/>
        <v>300</v>
      </c>
      <c r="AF1161" s="15">
        <f t="shared" si="4680"/>
        <v>0</v>
      </c>
      <c r="AG1161" s="15">
        <f t="shared" si="4680"/>
        <v>400</v>
      </c>
      <c r="AH1161" s="15">
        <f t="shared" si="4680"/>
        <v>0</v>
      </c>
      <c r="AI1161" s="15">
        <f t="shared" si="4680"/>
        <v>0</v>
      </c>
      <c r="AJ1161" s="17"/>
      <c r="AK1161" s="15">
        <f>AK1160</f>
        <v>200</v>
      </c>
      <c r="AL1161" s="15">
        <f>AL1160</f>
        <v>0</v>
      </c>
      <c r="AM1161" s="17"/>
      <c r="AN1161" s="15">
        <f t="shared" ref="AN1161:AX1161" si="4681">AN1160</f>
        <v>0</v>
      </c>
      <c r="AO1161" s="15">
        <f t="shared" si="4681"/>
        <v>0</v>
      </c>
      <c r="AP1161" s="15">
        <f t="shared" si="4681"/>
        <v>0</v>
      </c>
      <c r="AQ1161" s="15">
        <f t="shared" si="4681"/>
        <v>0</v>
      </c>
      <c r="AR1161" s="15">
        <f t="shared" si="4681"/>
        <v>0</v>
      </c>
      <c r="AS1161" s="15">
        <f t="shared" si="4681"/>
        <v>0</v>
      </c>
      <c r="AT1161" s="15">
        <f t="shared" si="4681"/>
        <v>0</v>
      </c>
      <c r="AU1161" s="15">
        <f t="shared" si="4681"/>
        <v>0</v>
      </c>
      <c r="AV1161" s="15">
        <f t="shared" si="4681"/>
        <v>0</v>
      </c>
      <c r="AW1161" s="15">
        <f t="shared" si="4681"/>
        <v>0</v>
      </c>
      <c r="AX1161" s="15">
        <f t="shared" si="4681"/>
        <v>0</v>
      </c>
      <c r="AY1161" s="17"/>
      <c r="AZ1161" s="15">
        <f t="shared" ref="AZ1161:BA1161" si="4682">AZ1160</f>
        <v>6000</v>
      </c>
      <c r="BA1161" s="15">
        <f t="shared" si="4682"/>
        <v>6000</v>
      </c>
      <c r="BB1161" s="15">
        <v>0</v>
      </c>
      <c r="BC1161" s="15">
        <f t="shared" ref="BC1161:BE1161" si="4683">BC1160</f>
        <v>0</v>
      </c>
      <c r="BD1161" s="15">
        <f t="shared" si="4683"/>
        <v>0</v>
      </c>
      <c r="BE1161" s="15">
        <f t="shared" si="4683"/>
        <v>250</v>
      </c>
      <c r="BF1161" s="17"/>
      <c r="BG1161" s="15">
        <f t="shared" ref="BG1161:BH1161" si="4684">BG1160</f>
        <v>1000</v>
      </c>
      <c r="BH1161" s="15">
        <f t="shared" si="4684"/>
        <v>5000</v>
      </c>
      <c r="BI1161" s="17"/>
      <c r="BJ1161" s="22">
        <f>G1161/G1160</f>
        <v>1</v>
      </c>
      <c r="BK1161" s="65">
        <f t="shared" ref="BK1161:BL1161" si="4685">BK1160</f>
        <v>0</v>
      </c>
      <c r="BL1161" s="65">
        <f t="shared" si="4685"/>
        <v>0</v>
      </c>
      <c r="BM1161" s="74">
        <f t="shared" si="4540"/>
        <v>126.5</v>
      </c>
      <c r="BN1161" s="75">
        <f t="shared" si="4541"/>
        <v>374.28027116045337</v>
      </c>
      <c r="BO1161" s="76">
        <f t="shared" si="4440"/>
        <v>217.59240405353617</v>
      </c>
      <c r="BP1161" s="77">
        <f>(1-[4]Constant!$A$3)/($J1161*[4]Constant!$B$3/[4]Constant!$C$3^($D1161-1)+1)+[4]Constant!$A$3</f>
        <v>0.95244529019980972</v>
      </c>
      <c r="BQ1161" s="78">
        <f t="shared" si="4674"/>
        <v>340.25479196404848</v>
      </c>
      <c r="BR1161" s="77">
        <f>(1-[4]Constant!$A$3)/($K1161*[4]Constant!$B$3/[4]Constant!$C$3^($D1161-1)+1)+[4]Constant!$A$3</f>
        <v>0.95244529019980972</v>
      </c>
      <c r="BS1161" s="78">
        <f t="shared" si="4675"/>
        <v>340.25479196404848</v>
      </c>
      <c r="BT1161" s="43"/>
    </row>
    <row r="1162" spans="1:72" s="43" customFormat="1" ht="12" x14ac:dyDescent="0.2">
      <c r="A1162" s="71">
        <v>32008</v>
      </c>
      <c r="B1162" s="72" t="str">
        <f>VLOOKUP(CONCATENATE("CREATURE_NAME_",A1162),[1]Localization_Hero!$A:$E,2,FALSE)</f>
        <v>용암석</v>
      </c>
      <c r="C1162" s="73" t="s">
        <v>214</v>
      </c>
      <c r="D1162" s="43">
        <v>1</v>
      </c>
      <c r="E1162" s="43">
        <v>1</v>
      </c>
      <c r="F1162" s="72">
        <v>1</v>
      </c>
      <c r="G1162" s="10">
        <v>100</v>
      </c>
      <c r="H1162" s="10">
        <v>100</v>
      </c>
      <c r="I1162" s="10">
        <v>3500</v>
      </c>
      <c r="J1162" s="10">
        <v>17</v>
      </c>
      <c r="K1162" s="10">
        <v>17</v>
      </c>
      <c r="L1162" s="3"/>
      <c r="M1162" s="10">
        <v>100</v>
      </c>
      <c r="N1162" s="10">
        <v>0</v>
      </c>
      <c r="O1162" s="10">
        <v>0</v>
      </c>
      <c r="P1162" s="10">
        <v>100</v>
      </c>
      <c r="Q1162" s="10">
        <v>0</v>
      </c>
      <c r="R1162" s="10">
        <v>0</v>
      </c>
      <c r="S1162" s="10">
        <v>0</v>
      </c>
      <c r="T1162" s="10">
        <v>300</v>
      </c>
      <c r="U1162" s="10">
        <v>0</v>
      </c>
      <c r="V1162" s="10">
        <v>400</v>
      </c>
      <c r="W1162" s="3"/>
      <c r="X1162" s="10">
        <v>100</v>
      </c>
      <c r="Y1162" s="10">
        <v>0</v>
      </c>
      <c r="Z1162" s="10">
        <v>0</v>
      </c>
      <c r="AA1162" s="10">
        <v>100</v>
      </c>
      <c r="AB1162" s="10">
        <v>0</v>
      </c>
      <c r="AC1162" s="10">
        <v>0</v>
      </c>
      <c r="AD1162" s="10">
        <v>0</v>
      </c>
      <c r="AE1162" s="10">
        <v>300</v>
      </c>
      <c r="AF1162" s="10">
        <v>0</v>
      </c>
      <c r="AG1162" s="10">
        <v>400</v>
      </c>
      <c r="AH1162" s="10">
        <v>0</v>
      </c>
      <c r="AI1162" s="10">
        <v>0</v>
      </c>
      <c r="AJ1162" s="3"/>
      <c r="AK1162" s="10">
        <v>200</v>
      </c>
      <c r="AL1162" s="10">
        <v>0</v>
      </c>
      <c r="AM1162" s="3"/>
      <c r="AN1162" s="10">
        <v>0</v>
      </c>
      <c r="AO1162" s="10">
        <v>0</v>
      </c>
      <c r="AP1162" s="10">
        <v>0</v>
      </c>
      <c r="AQ1162" s="10">
        <v>0</v>
      </c>
      <c r="AR1162" s="10">
        <v>0</v>
      </c>
      <c r="AS1162" s="10">
        <v>0</v>
      </c>
      <c r="AT1162" s="10">
        <v>0</v>
      </c>
      <c r="AU1162" s="10">
        <v>0</v>
      </c>
      <c r="AV1162" s="10">
        <v>0</v>
      </c>
      <c r="AW1162" s="10">
        <v>0</v>
      </c>
      <c r="AX1162" s="10">
        <v>0</v>
      </c>
      <c r="AY1162" s="3"/>
      <c r="AZ1162" s="10">
        <v>6000</v>
      </c>
      <c r="BA1162" s="10">
        <v>6000</v>
      </c>
      <c r="BB1162" s="10">
        <v>0</v>
      </c>
      <c r="BC1162" s="10">
        <v>0</v>
      </c>
      <c r="BD1162" s="10">
        <v>0</v>
      </c>
      <c r="BE1162" s="10">
        <v>250</v>
      </c>
      <c r="BF1162" s="3"/>
      <c r="BG1162" s="10">
        <v>1000</v>
      </c>
      <c r="BH1162" s="10">
        <v>5000</v>
      </c>
      <c r="BI1162" s="3"/>
      <c r="BJ1162" s="21">
        <v>1</v>
      </c>
      <c r="BK1162" s="65">
        <v>0</v>
      </c>
      <c r="BL1162" s="65">
        <v>0</v>
      </c>
      <c r="BM1162" s="74">
        <f t="shared" si="4540"/>
        <v>126.5</v>
      </c>
      <c r="BN1162" s="75">
        <f t="shared" si="4541"/>
        <v>374.28027116045337</v>
      </c>
      <c r="BO1162" s="76">
        <f t="shared" si="4440"/>
        <v>217.59240405353617</v>
      </c>
      <c r="BP1162" s="77">
        <f>(1-'#Constant'!$A$3)/($J1162*'#Constant'!$B$3/'#Constant'!$C$3^($D1162-1)+1)+'#Constant'!$A$3</f>
        <v>0.95244529019980972</v>
      </c>
      <c r="BQ1162" s="78">
        <f t="shared" si="4449"/>
        <v>340.25479196404848</v>
      </c>
      <c r="BR1162" s="77">
        <f>(1-'#Constant'!$A$3)/($K1162*'#Constant'!$B$3/'#Constant'!$C$3^($D1162-1)+1)+'#Constant'!$A$3</f>
        <v>0.95244529019980972</v>
      </c>
      <c r="BS1162" s="78">
        <f t="shared" si="4450"/>
        <v>340.25479196404848</v>
      </c>
      <c r="BT1162" s="43">
        <f>BO1162/$BO$4*100</f>
        <v>165.37846408550323</v>
      </c>
    </row>
    <row r="1163" spans="1:72" s="79" customFormat="1" ht="12.75" thickBot="1" x14ac:dyDescent="0.35">
      <c r="B1163" s="80"/>
      <c r="D1163" s="81">
        <v>1</v>
      </c>
      <c r="E1163" s="81">
        <v>1</v>
      </c>
      <c r="F1163" s="82">
        <v>1</v>
      </c>
      <c r="G1163" s="15">
        <f t="shared" ref="G1163:I1163" si="4686">G1162</f>
        <v>100</v>
      </c>
      <c r="H1163" s="15">
        <f t="shared" si="4686"/>
        <v>100</v>
      </c>
      <c r="I1163" s="15">
        <f t="shared" si="4686"/>
        <v>3500</v>
      </c>
      <c r="J1163" s="15">
        <f t="shared" ref="J1163" si="4687">J1162</f>
        <v>17</v>
      </c>
      <c r="K1163" s="15">
        <f t="shared" ref="K1163" si="4688">K1162</f>
        <v>17</v>
      </c>
      <c r="L1163" s="17"/>
      <c r="M1163" s="15">
        <f t="shared" ref="M1163:O1163" si="4689">M1162</f>
        <v>100</v>
      </c>
      <c r="N1163" s="15">
        <f t="shared" si="4689"/>
        <v>0</v>
      </c>
      <c r="O1163" s="15">
        <f t="shared" si="4689"/>
        <v>0</v>
      </c>
      <c r="P1163" s="15">
        <v>100</v>
      </c>
      <c r="Q1163" s="15">
        <f t="shared" ref="Q1163:V1163" si="4690">Q1162</f>
        <v>0</v>
      </c>
      <c r="R1163" s="15">
        <f t="shared" si="4690"/>
        <v>0</v>
      </c>
      <c r="S1163" s="15">
        <f t="shared" si="4690"/>
        <v>0</v>
      </c>
      <c r="T1163" s="15">
        <f t="shared" si="4690"/>
        <v>300</v>
      </c>
      <c r="U1163" s="15">
        <f t="shared" si="4690"/>
        <v>0</v>
      </c>
      <c r="V1163" s="15">
        <f t="shared" si="4690"/>
        <v>400</v>
      </c>
      <c r="W1163" s="17"/>
      <c r="X1163" s="15">
        <f t="shared" ref="X1163:Z1163" si="4691">X1162</f>
        <v>100</v>
      </c>
      <c r="Y1163" s="15">
        <f t="shared" si="4691"/>
        <v>0</v>
      </c>
      <c r="Z1163" s="15">
        <f t="shared" si="4691"/>
        <v>0</v>
      </c>
      <c r="AA1163" s="15">
        <v>100</v>
      </c>
      <c r="AB1163" s="15">
        <f t="shared" ref="AB1163:AI1163" si="4692">AB1162</f>
        <v>0</v>
      </c>
      <c r="AC1163" s="15">
        <f t="shared" si="4692"/>
        <v>0</v>
      </c>
      <c r="AD1163" s="15">
        <f t="shared" si="4692"/>
        <v>0</v>
      </c>
      <c r="AE1163" s="15">
        <f t="shared" si="4692"/>
        <v>300</v>
      </c>
      <c r="AF1163" s="15">
        <f t="shared" si="4692"/>
        <v>0</v>
      </c>
      <c r="AG1163" s="15">
        <f t="shared" si="4692"/>
        <v>400</v>
      </c>
      <c r="AH1163" s="15">
        <f t="shared" si="4692"/>
        <v>0</v>
      </c>
      <c r="AI1163" s="15">
        <f t="shared" si="4692"/>
        <v>0</v>
      </c>
      <c r="AJ1163" s="17"/>
      <c r="AK1163" s="15">
        <f>AK1162</f>
        <v>200</v>
      </c>
      <c r="AL1163" s="15">
        <f>AL1162</f>
        <v>0</v>
      </c>
      <c r="AM1163" s="17"/>
      <c r="AN1163" s="15">
        <f t="shared" ref="AN1163:AX1163" si="4693">AN1162</f>
        <v>0</v>
      </c>
      <c r="AO1163" s="15">
        <f t="shared" si="4693"/>
        <v>0</v>
      </c>
      <c r="AP1163" s="15">
        <f t="shared" si="4693"/>
        <v>0</v>
      </c>
      <c r="AQ1163" s="15">
        <f t="shared" si="4693"/>
        <v>0</v>
      </c>
      <c r="AR1163" s="15">
        <f t="shared" si="4693"/>
        <v>0</v>
      </c>
      <c r="AS1163" s="15">
        <f t="shared" si="4693"/>
        <v>0</v>
      </c>
      <c r="AT1163" s="15">
        <f t="shared" si="4693"/>
        <v>0</v>
      </c>
      <c r="AU1163" s="15">
        <f t="shared" si="4693"/>
        <v>0</v>
      </c>
      <c r="AV1163" s="15">
        <f t="shared" si="4693"/>
        <v>0</v>
      </c>
      <c r="AW1163" s="15">
        <f t="shared" si="4693"/>
        <v>0</v>
      </c>
      <c r="AX1163" s="15">
        <f t="shared" si="4693"/>
        <v>0</v>
      </c>
      <c r="AY1163" s="17"/>
      <c r="AZ1163" s="15">
        <f t="shared" ref="AZ1163:BA1163" si="4694">AZ1162</f>
        <v>6000</v>
      </c>
      <c r="BA1163" s="15">
        <f t="shared" si="4694"/>
        <v>6000</v>
      </c>
      <c r="BB1163" s="15">
        <v>0</v>
      </c>
      <c r="BC1163" s="15">
        <f t="shared" ref="BC1163:BE1163" si="4695">BC1162</f>
        <v>0</v>
      </c>
      <c r="BD1163" s="15">
        <f t="shared" si="4695"/>
        <v>0</v>
      </c>
      <c r="BE1163" s="15">
        <f t="shared" si="4695"/>
        <v>250</v>
      </c>
      <c r="BF1163" s="17"/>
      <c r="BG1163" s="15">
        <f t="shared" ref="BG1163:BH1163" si="4696">BG1162</f>
        <v>1000</v>
      </c>
      <c r="BH1163" s="15">
        <f t="shared" si="4696"/>
        <v>5000</v>
      </c>
      <c r="BI1163" s="17"/>
      <c r="BJ1163" s="22">
        <f>G1163/G1162</f>
        <v>1</v>
      </c>
      <c r="BK1163" s="65">
        <f t="shared" ref="BK1163:BL1163" si="4697">BK1162</f>
        <v>0</v>
      </c>
      <c r="BL1163" s="65">
        <f t="shared" si="4697"/>
        <v>0</v>
      </c>
      <c r="BM1163" s="74">
        <f t="shared" si="4540"/>
        <v>126.5</v>
      </c>
      <c r="BN1163" s="75">
        <f t="shared" si="4541"/>
        <v>374.28027116045337</v>
      </c>
      <c r="BO1163" s="76">
        <f t="shared" si="4440"/>
        <v>217.59240405353617</v>
      </c>
      <c r="BP1163" s="77">
        <f>(1-'#Constant'!$A$3)/($J1163*'#Constant'!$B$3/'#Constant'!$C$3^($D1163-1)+1)+'#Constant'!$A$3</f>
        <v>0.95244529019980972</v>
      </c>
      <c r="BQ1163" s="78">
        <f t="shared" si="4449"/>
        <v>340.25479196404848</v>
      </c>
      <c r="BR1163" s="77">
        <f>(1-'#Constant'!$A$3)/($K1163*'#Constant'!$B$3/'#Constant'!$C$3^($D1163-1)+1)+'#Constant'!$A$3</f>
        <v>0.95244529019980972</v>
      </c>
      <c r="BS1163" s="78">
        <f t="shared" si="4450"/>
        <v>340.25479196404848</v>
      </c>
      <c r="BT1163" s="43"/>
    </row>
    <row r="1164" spans="1:72" s="43" customFormat="1" ht="12" x14ac:dyDescent="0.2">
      <c r="A1164" s="71">
        <v>32009</v>
      </c>
      <c r="B1164" s="72" t="str">
        <f>VLOOKUP(CONCATENATE("CREATURE_NAME_",A1164),[1]Localization_Hero!$A:$E,2,FALSE)</f>
        <v>지옥의 등불</v>
      </c>
      <c r="C1164" s="73" t="s">
        <v>215</v>
      </c>
      <c r="D1164" s="43">
        <v>1</v>
      </c>
      <c r="E1164" s="43">
        <v>1</v>
      </c>
      <c r="F1164" s="72">
        <v>1</v>
      </c>
      <c r="G1164" s="10">
        <v>100</v>
      </c>
      <c r="H1164" s="10">
        <v>100</v>
      </c>
      <c r="I1164" s="10">
        <v>3500</v>
      </c>
      <c r="J1164" s="10">
        <v>17</v>
      </c>
      <c r="K1164" s="10">
        <v>17</v>
      </c>
      <c r="L1164" s="3"/>
      <c r="M1164" s="10">
        <v>100</v>
      </c>
      <c r="N1164" s="10">
        <v>0</v>
      </c>
      <c r="O1164" s="10">
        <v>0</v>
      </c>
      <c r="P1164" s="10">
        <v>100</v>
      </c>
      <c r="Q1164" s="10">
        <v>0</v>
      </c>
      <c r="R1164" s="10">
        <v>0</v>
      </c>
      <c r="S1164" s="10">
        <v>0</v>
      </c>
      <c r="T1164" s="10">
        <v>300</v>
      </c>
      <c r="U1164" s="10">
        <v>0</v>
      </c>
      <c r="V1164" s="10">
        <v>400</v>
      </c>
      <c r="W1164" s="3"/>
      <c r="X1164" s="10">
        <v>100</v>
      </c>
      <c r="Y1164" s="10">
        <v>0</v>
      </c>
      <c r="Z1164" s="10">
        <v>0</v>
      </c>
      <c r="AA1164" s="10">
        <v>100</v>
      </c>
      <c r="AB1164" s="10">
        <v>0</v>
      </c>
      <c r="AC1164" s="10">
        <v>0</v>
      </c>
      <c r="AD1164" s="10">
        <v>0</v>
      </c>
      <c r="AE1164" s="10">
        <v>300</v>
      </c>
      <c r="AF1164" s="10">
        <v>0</v>
      </c>
      <c r="AG1164" s="10">
        <v>400</v>
      </c>
      <c r="AH1164" s="10">
        <v>0</v>
      </c>
      <c r="AI1164" s="10">
        <v>0</v>
      </c>
      <c r="AJ1164" s="3"/>
      <c r="AK1164" s="10">
        <v>200</v>
      </c>
      <c r="AL1164" s="10">
        <v>0</v>
      </c>
      <c r="AM1164" s="3"/>
      <c r="AN1164" s="10">
        <v>0</v>
      </c>
      <c r="AO1164" s="10">
        <v>0</v>
      </c>
      <c r="AP1164" s="10">
        <v>0</v>
      </c>
      <c r="AQ1164" s="10">
        <v>0</v>
      </c>
      <c r="AR1164" s="10">
        <v>0</v>
      </c>
      <c r="AS1164" s="10">
        <v>0</v>
      </c>
      <c r="AT1164" s="10">
        <v>0</v>
      </c>
      <c r="AU1164" s="10">
        <v>0</v>
      </c>
      <c r="AV1164" s="10">
        <v>0</v>
      </c>
      <c r="AW1164" s="10">
        <v>0</v>
      </c>
      <c r="AX1164" s="10">
        <v>0</v>
      </c>
      <c r="AY1164" s="3"/>
      <c r="AZ1164" s="10">
        <v>6000</v>
      </c>
      <c r="BA1164" s="10">
        <v>6000</v>
      </c>
      <c r="BB1164" s="10">
        <v>0</v>
      </c>
      <c r="BC1164" s="10">
        <v>0</v>
      </c>
      <c r="BD1164" s="10">
        <v>0</v>
      </c>
      <c r="BE1164" s="10">
        <v>250</v>
      </c>
      <c r="BF1164" s="3"/>
      <c r="BG1164" s="10">
        <v>1000</v>
      </c>
      <c r="BH1164" s="10">
        <v>5000</v>
      </c>
      <c r="BI1164" s="3"/>
      <c r="BJ1164" s="21">
        <v>1</v>
      </c>
      <c r="BK1164" s="65">
        <v>0</v>
      </c>
      <c r="BL1164" s="65">
        <v>0</v>
      </c>
      <c r="BM1164" s="74">
        <f t="shared" si="4540"/>
        <v>126.5</v>
      </c>
      <c r="BN1164" s="75">
        <f t="shared" si="4541"/>
        <v>374.28027116045337</v>
      </c>
      <c r="BO1164" s="76">
        <f t="shared" si="4440"/>
        <v>217.59240405353617</v>
      </c>
      <c r="BP1164" s="77">
        <f>(1-'#Constant'!$A$3)/($J1164*'#Constant'!$B$3/'#Constant'!$C$3^($D1164-1)+1)+'#Constant'!$A$3</f>
        <v>0.95244529019980972</v>
      </c>
      <c r="BQ1164" s="78">
        <f t="shared" si="4449"/>
        <v>340.25479196404848</v>
      </c>
      <c r="BR1164" s="77">
        <f>(1-'#Constant'!$A$3)/($K1164*'#Constant'!$B$3/'#Constant'!$C$3^($D1164-1)+1)+'#Constant'!$A$3</f>
        <v>0.95244529019980972</v>
      </c>
      <c r="BS1164" s="78">
        <f t="shared" si="4450"/>
        <v>340.25479196404848</v>
      </c>
      <c r="BT1164" s="43">
        <f>BO1164/$BO$4*100</f>
        <v>165.37846408550323</v>
      </c>
    </row>
    <row r="1165" spans="1:72" s="79" customFormat="1" ht="12.75" thickBot="1" x14ac:dyDescent="0.35">
      <c r="B1165" s="80"/>
      <c r="D1165" s="81">
        <v>1</v>
      </c>
      <c r="E1165" s="81">
        <v>1</v>
      </c>
      <c r="F1165" s="82">
        <v>1</v>
      </c>
      <c r="G1165" s="15">
        <f t="shared" ref="G1165:I1165" si="4698">G1164</f>
        <v>100</v>
      </c>
      <c r="H1165" s="15">
        <f t="shared" si="4698"/>
        <v>100</v>
      </c>
      <c r="I1165" s="15">
        <f t="shared" si="4698"/>
        <v>3500</v>
      </c>
      <c r="J1165" s="15">
        <f t="shared" ref="J1165" si="4699">J1164</f>
        <v>17</v>
      </c>
      <c r="K1165" s="15">
        <f t="shared" ref="K1165" si="4700">K1164</f>
        <v>17</v>
      </c>
      <c r="L1165" s="17"/>
      <c r="M1165" s="15">
        <f t="shared" ref="M1165:O1165" si="4701">M1164</f>
        <v>100</v>
      </c>
      <c r="N1165" s="15">
        <f t="shared" si="4701"/>
        <v>0</v>
      </c>
      <c r="O1165" s="15">
        <f t="shared" si="4701"/>
        <v>0</v>
      </c>
      <c r="P1165" s="15">
        <v>100</v>
      </c>
      <c r="Q1165" s="15">
        <f t="shared" ref="Q1165:V1165" si="4702">Q1164</f>
        <v>0</v>
      </c>
      <c r="R1165" s="15">
        <f t="shared" si="4702"/>
        <v>0</v>
      </c>
      <c r="S1165" s="15">
        <f t="shared" si="4702"/>
        <v>0</v>
      </c>
      <c r="T1165" s="15">
        <f t="shared" si="4702"/>
        <v>300</v>
      </c>
      <c r="U1165" s="15">
        <f t="shared" si="4702"/>
        <v>0</v>
      </c>
      <c r="V1165" s="15">
        <f t="shared" si="4702"/>
        <v>400</v>
      </c>
      <c r="W1165" s="17"/>
      <c r="X1165" s="15">
        <f t="shared" ref="X1165:Z1165" si="4703">X1164</f>
        <v>100</v>
      </c>
      <c r="Y1165" s="15">
        <f t="shared" si="4703"/>
        <v>0</v>
      </c>
      <c r="Z1165" s="15">
        <f t="shared" si="4703"/>
        <v>0</v>
      </c>
      <c r="AA1165" s="15">
        <v>100</v>
      </c>
      <c r="AB1165" s="15">
        <f t="shared" ref="AB1165:AI1165" si="4704">AB1164</f>
        <v>0</v>
      </c>
      <c r="AC1165" s="15">
        <f t="shared" si="4704"/>
        <v>0</v>
      </c>
      <c r="AD1165" s="15">
        <f t="shared" si="4704"/>
        <v>0</v>
      </c>
      <c r="AE1165" s="15">
        <f t="shared" si="4704"/>
        <v>300</v>
      </c>
      <c r="AF1165" s="15">
        <f t="shared" si="4704"/>
        <v>0</v>
      </c>
      <c r="AG1165" s="15">
        <f t="shared" si="4704"/>
        <v>400</v>
      </c>
      <c r="AH1165" s="15">
        <f t="shared" si="4704"/>
        <v>0</v>
      </c>
      <c r="AI1165" s="15">
        <f t="shared" si="4704"/>
        <v>0</v>
      </c>
      <c r="AJ1165" s="17"/>
      <c r="AK1165" s="15">
        <f>AK1164</f>
        <v>200</v>
      </c>
      <c r="AL1165" s="15">
        <f>AL1164</f>
        <v>0</v>
      </c>
      <c r="AM1165" s="17"/>
      <c r="AN1165" s="15">
        <f t="shared" ref="AN1165:AX1165" si="4705">AN1164</f>
        <v>0</v>
      </c>
      <c r="AO1165" s="15">
        <f t="shared" si="4705"/>
        <v>0</v>
      </c>
      <c r="AP1165" s="15">
        <f t="shared" si="4705"/>
        <v>0</v>
      </c>
      <c r="AQ1165" s="15">
        <f t="shared" si="4705"/>
        <v>0</v>
      </c>
      <c r="AR1165" s="15">
        <f t="shared" si="4705"/>
        <v>0</v>
      </c>
      <c r="AS1165" s="15">
        <f t="shared" si="4705"/>
        <v>0</v>
      </c>
      <c r="AT1165" s="15">
        <f t="shared" si="4705"/>
        <v>0</v>
      </c>
      <c r="AU1165" s="15">
        <f t="shared" si="4705"/>
        <v>0</v>
      </c>
      <c r="AV1165" s="15">
        <f t="shared" si="4705"/>
        <v>0</v>
      </c>
      <c r="AW1165" s="15">
        <f t="shared" si="4705"/>
        <v>0</v>
      </c>
      <c r="AX1165" s="15">
        <f t="shared" si="4705"/>
        <v>0</v>
      </c>
      <c r="AY1165" s="17"/>
      <c r="AZ1165" s="15">
        <f t="shared" ref="AZ1165:BA1165" si="4706">AZ1164</f>
        <v>6000</v>
      </c>
      <c r="BA1165" s="15">
        <f t="shared" si="4706"/>
        <v>6000</v>
      </c>
      <c r="BB1165" s="15">
        <v>0</v>
      </c>
      <c r="BC1165" s="15">
        <f t="shared" ref="BC1165:BE1165" si="4707">BC1164</f>
        <v>0</v>
      </c>
      <c r="BD1165" s="15">
        <f t="shared" si="4707"/>
        <v>0</v>
      </c>
      <c r="BE1165" s="15">
        <f t="shared" si="4707"/>
        <v>250</v>
      </c>
      <c r="BF1165" s="17"/>
      <c r="BG1165" s="15">
        <f t="shared" ref="BG1165:BH1165" si="4708">BG1164</f>
        <v>1000</v>
      </c>
      <c r="BH1165" s="15">
        <f t="shared" si="4708"/>
        <v>5000</v>
      </c>
      <c r="BI1165" s="17"/>
      <c r="BJ1165" s="22">
        <f>G1165/G1164</f>
        <v>1</v>
      </c>
      <c r="BK1165" s="65">
        <f t="shared" ref="BK1165:BL1165" si="4709">BK1164</f>
        <v>0</v>
      </c>
      <c r="BL1165" s="65">
        <f t="shared" si="4709"/>
        <v>0</v>
      </c>
      <c r="BM1165" s="74">
        <f t="shared" si="4540"/>
        <v>126.5</v>
      </c>
      <c r="BN1165" s="75">
        <f t="shared" si="4541"/>
        <v>374.28027116045337</v>
      </c>
      <c r="BO1165" s="76">
        <f t="shared" si="4440"/>
        <v>217.59240405353617</v>
      </c>
      <c r="BP1165" s="77">
        <f>(1-'#Constant'!$A$3)/($J1165*'#Constant'!$B$3/'#Constant'!$C$3^($D1165-1)+1)+'#Constant'!$A$3</f>
        <v>0.95244529019980972</v>
      </c>
      <c r="BQ1165" s="78">
        <f t="shared" si="4449"/>
        <v>340.25479196404848</v>
      </c>
      <c r="BR1165" s="77">
        <f>(1-'#Constant'!$A$3)/($K1165*'#Constant'!$B$3/'#Constant'!$C$3^($D1165-1)+1)+'#Constant'!$A$3</f>
        <v>0.95244529019980972</v>
      </c>
      <c r="BS1165" s="78">
        <f t="shared" si="4450"/>
        <v>340.25479196404848</v>
      </c>
      <c r="BT1165" s="43"/>
    </row>
    <row r="1166" spans="1:72" s="43" customFormat="1" ht="12" x14ac:dyDescent="0.2">
      <c r="A1166" s="71">
        <v>32010</v>
      </c>
      <c r="B1166" s="72" t="str">
        <f>VLOOKUP(CONCATENATE("CREATURE_NAME_",A1166),[1]Localization_Hero!$A:$E,2,FALSE)</f>
        <v>고대 화염거인의 두개골</v>
      </c>
      <c r="C1166" s="73" t="s">
        <v>216</v>
      </c>
      <c r="D1166" s="43">
        <v>1</v>
      </c>
      <c r="E1166" s="43">
        <v>1</v>
      </c>
      <c r="F1166" s="72">
        <v>1</v>
      </c>
      <c r="G1166" s="10">
        <v>100</v>
      </c>
      <c r="H1166" s="10">
        <v>100</v>
      </c>
      <c r="I1166" s="10">
        <v>3500</v>
      </c>
      <c r="J1166" s="10">
        <v>17</v>
      </c>
      <c r="K1166" s="10">
        <v>17</v>
      </c>
      <c r="L1166" s="3"/>
      <c r="M1166" s="10">
        <v>100</v>
      </c>
      <c r="N1166" s="10">
        <v>0</v>
      </c>
      <c r="O1166" s="10">
        <v>0</v>
      </c>
      <c r="P1166" s="10">
        <v>100</v>
      </c>
      <c r="Q1166" s="10">
        <v>0</v>
      </c>
      <c r="R1166" s="10">
        <v>0</v>
      </c>
      <c r="S1166" s="10">
        <v>0</v>
      </c>
      <c r="T1166" s="10">
        <v>300</v>
      </c>
      <c r="U1166" s="10">
        <v>0</v>
      </c>
      <c r="V1166" s="10">
        <v>400</v>
      </c>
      <c r="W1166" s="3"/>
      <c r="X1166" s="10">
        <v>100</v>
      </c>
      <c r="Y1166" s="10">
        <v>0</v>
      </c>
      <c r="Z1166" s="10">
        <v>0</v>
      </c>
      <c r="AA1166" s="10">
        <v>100</v>
      </c>
      <c r="AB1166" s="10">
        <v>0</v>
      </c>
      <c r="AC1166" s="10">
        <v>0</v>
      </c>
      <c r="AD1166" s="10">
        <v>0</v>
      </c>
      <c r="AE1166" s="10">
        <v>300</v>
      </c>
      <c r="AF1166" s="10">
        <v>0</v>
      </c>
      <c r="AG1166" s="10">
        <v>400</v>
      </c>
      <c r="AH1166" s="10">
        <v>0</v>
      </c>
      <c r="AI1166" s="10">
        <v>0</v>
      </c>
      <c r="AJ1166" s="3"/>
      <c r="AK1166" s="10">
        <v>200</v>
      </c>
      <c r="AL1166" s="10">
        <v>0</v>
      </c>
      <c r="AM1166" s="3"/>
      <c r="AN1166" s="10">
        <v>0</v>
      </c>
      <c r="AO1166" s="10">
        <v>0</v>
      </c>
      <c r="AP1166" s="10">
        <v>0</v>
      </c>
      <c r="AQ1166" s="10">
        <v>0</v>
      </c>
      <c r="AR1166" s="10">
        <v>0</v>
      </c>
      <c r="AS1166" s="10">
        <v>0</v>
      </c>
      <c r="AT1166" s="10">
        <v>0</v>
      </c>
      <c r="AU1166" s="10">
        <v>0</v>
      </c>
      <c r="AV1166" s="10">
        <v>0</v>
      </c>
      <c r="AW1166" s="10">
        <v>0</v>
      </c>
      <c r="AX1166" s="10">
        <v>0</v>
      </c>
      <c r="AY1166" s="3"/>
      <c r="AZ1166" s="10">
        <v>6000</v>
      </c>
      <c r="BA1166" s="10">
        <v>6000</v>
      </c>
      <c r="BB1166" s="10">
        <v>0</v>
      </c>
      <c r="BC1166" s="10">
        <v>0</v>
      </c>
      <c r="BD1166" s="10">
        <v>0</v>
      </c>
      <c r="BE1166" s="10">
        <v>250</v>
      </c>
      <c r="BF1166" s="3"/>
      <c r="BG1166" s="10">
        <v>1000</v>
      </c>
      <c r="BH1166" s="10">
        <v>2000</v>
      </c>
      <c r="BI1166" s="3"/>
      <c r="BJ1166" s="21">
        <v>1</v>
      </c>
      <c r="BK1166" s="65">
        <v>0</v>
      </c>
      <c r="BL1166" s="65">
        <v>0</v>
      </c>
      <c r="BM1166" s="74">
        <f t="shared" si="4540"/>
        <v>126.5</v>
      </c>
      <c r="BN1166" s="75">
        <f t="shared" si="4541"/>
        <v>374.28027116045337</v>
      </c>
      <c r="BO1166" s="76">
        <f t="shared" si="4440"/>
        <v>217.59240405353617</v>
      </c>
      <c r="BP1166" s="77">
        <f>(1-'#Constant'!$A$3)/($J1166*'#Constant'!$B$3/'#Constant'!$C$3^($D1166-1)+1)+'#Constant'!$A$3</f>
        <v>0.95244529019980972</v>
      </c>
      <c r="BQ1166" s="78">
        <f t="shared" si="4449"/>
        <v>340.25479196404848</v>
      </c>
      <c r="BR1166" s="77">
        <f>(1-'#Constant'!$A$3)/($K1166*'#Constant'!$B$3/'#Constant'!$C$3^($D1166-1)+1)+'#Constant'!$A$3</f>
        <v>0.95244529019980972</v>
      </c>
      <c r="BS1166" s="78">
        <f t="shared" si="4450"/>
        <v>340.25479196404848</v>
      </c>
      <c r="BT1166" s="43">
        <f>BO1166/$BO$4*100</f>
        <v>165.37846408550323</v>
      </c>
    </row>
    <row r="1167" spans="1:72" s="79" customFormat="1" ht="12.75" thickBot="1" x14ac:dyDescent="0.35">
      <c r="B1167" s="80"/>
      <c r="D1167" s="81">
        <v>1</v>
      </c>
      <c r="E1167" s="81">
        <v>1</v>
      </c>
      <c r="F1167" s="82">
        <v>1</v>
      </c>
      <c r="G1167" s="15">
        <f t="shared" ref="G1167:I1167" si="4710">G1166</f>
        <v>100</v>
      </c>
      <c r="H1167" s="15">
        <f t="shared" si="4710"/>
        <v>100</v>
      </c>
      <c r="I1167" s="15">
        <f t="shared" si="4710"/>
        <v>3500</v>
      </c>
      <c r="J1167" s="15">
        <f t="shared" ref="J1167" si="4711">J1166</f>
        <v>17</v>
      </c>
      <c r="K1167" s="15">
        <f t="shared" ref="K1167" si="4712">K1166</f>
        <v>17</v>
      </c>
      <c r="L1167" s="17"/>
      <c r="M1167" s="15">
        <f t="shared" ref="M1167:O1167" si="4713">M1166</f>
        <v>100</v>
      </c>
      <c r="N1167" s="15">
        <f t="shared" si="4713"/>
        <v>0</v>
      </c>
      <c r="O1167" s="15">
        <f t="shared" si="4713"/>
        <v>0</v>
      </c>
      <c r="P1167" s="15">
        <v>100</v>
      </c>
      <c r="Q1167" s="15">
        <f t="shared" ref="Q1167:V1167" si="4714">Q1166</f>
        <v>0</v>
      </c>
      <c r="R1167" s="15">
        <f t="shared" si="4714"/>
        <v>0</v>
      </c>
      <c r="S1167" s="15">
        <f t="shared" si="4714"/>
        <v>0</v>
      </c>
      <c r="T1167" s="15">
        <f t="shared" si="4714"/>
        <v>300</v>
      </c>
      <c r="U1167" s="15">
        <f t="shared" si="4714"/>
        <v>0</v>
      </c>
      <c r="V1167" s="15">
        <f t="shared" si="4714"/>
        <v>400</v>
      </c>
      <c r="W1167" s="17"/>
      <c r="X1167" s="15">
        <f t="shared" ref="X1167:Z1167" si="4715">X1166</f>
        <v>100</v>
      </c>
      <c r="Y1167" s="15">
        <f t="shared" si="4715"/>
        <v>0</v>
      </c>
      <c r="Z1167" s="15">
        <f t="shared" si="4715"/>
        <v>0</v>
      </c>
      <c r="AA1167" s="15">
        <v>100</v>
      </c>
      <c r="AB1167" s="15">
        <f t="shared" ref="AB1167:AI1167" si="4716">AB1166</f>
        <v>0</v>
      </c>
      <c r="AC1167" s="15">
        <f t="shared" si="4716"/>
        <v>0</v>
      </c>
      <c r="AD1167" s="15">
        <f t="shared" si="4716"/>
        <v>0</v>
      </c>
      <c r="AE1167" s="15">
        <f t="shared" si="4716"/>
        <v>300</v>
      </c>
      <c r="AF1167" s="15">
        <f t="shared" si="4716"/>
        <v>0</v>
      </c>
      <c r="AG1167" s="15">
        <f t="shared" si="4716"/>
        <v>400</v>
      </c>
      <c r="AH1167" s="15">
        <f t="shared" si="4716"/>
        <v>0</v>
      </c>
      <c r="AI1167" s="15">
        <f t="shared" si="4716"/>
        <v>0</v>
      </c>
      <c r="AJ1167" s="17"/>
      <c r="AK1167" s="15">
        <f>AK1166</f>
        <v>200</v>
      </c>
      <c r="AL1167" s="15">
        <f>AL1166</f>
        <v>0</v>
      </c>
      <c r="AM1167" s="17"/>
      <c r="AN1167" s="15">
        <f t="shared" ref="AN1167:AX1167" si="4717">AN1166</f>
        <v>0</v>
      </c>
      <c r="AO1167" s="15">
        <f t="shared" si="4717"/>
        <v>0</v>
      </c>
      <c r="AP1167" s="15">
        <f t="shared" si="4717"/>
        <v>0</v>
      </c>
      <c r="AQ1167" s="15">
        <f t="shared" si="4717"/>
        <v>0</v>
      </c>
      <c r="AR1167" s="15">
        <f t="shared" si="4717"/>
        <v>0</v>
      </c>
      <c r="AS1167" s="15">
        <f t="shared" si="4717"/>
        <v>0</v>
      </c>
      <c r="AT1167" s="15">
        <f t="shared" si="4717"/>
        <v>0</v>
      </c>
      <c r="AU1167" s="15">
        <f t="shared" si="4717"/>
        <v>0</v>
      </c>
      <c r="AV1167" s="15">
        <f t="shared" si="4717"/>
        <v>0</v>
      </c>
      <c r="AW1167" s="15">
        <f t="shared" si="4717"/>
        <v>0</v>
      </c>
      <c r="AX1167" s="15">
        <f t="shared" si="4717"/>
        <v>0</v>
      </c>
      <c r="AY1167" s="17"/>
      <c r="AZ1167" s="15">
        <f t="shared" ref="AZ1167:BA1167" si="4718">AZ1166</f>
        <v>6000</v>
      </c>
      <c r="BA1167" s="15">
        <f t="shared" si="4718"/>
        <v>6000</v>
      </c>
      <c r="BB1167" s="15">
        <v>0</v>
      </c>
      <c r="BC1167" s="15">
        <f t="shared" ref="BC1167:BE1167" si="4719">BC1166</f>
        <v>0</v>
      </c>
      <c r="BD1167" s="15">
        <f t="shared" si="4719"/>
        <v>0</v>
      </c>
      <c r="BE1167" s="15">
        <f t="shared" si="4719"/>
        <v>250</v>
      </c>
      <c r="BF1167" s="17"/>
      <c r="BG1167" s="15">
        <f t="shared" ref="BG1167:BH1167" si="4720">BG1166</f>
        <v>1000</v>
      </c>
      <c r="BH1167" s="15">
        <f t="shared" si="4720"/>
        <v>2000</v>
      </c>
      <c r="BI1167" s="17"/>
      <c r="BJ1167" s="22">
        <f>G1167/G1166</f>
        <v>1</v>
      </c>
      <c r="BK1167" s="65">
        <f t="shared" ref="BK1167:BL1167" si="4721">BK1166</f>
        <v>0</v>
      </c>
      <c r="BL1167" s="65">
        <f t="shared" si="4721"/>
        <v>0</v>
      </c>
      <c r="BM1167" s="74">
        <f t="shared" si="4540"/>
        <v>126.5</v>
      </c>
      <c r="BN1167" s="75">
        <f t="shared" si="4541"/>
        <v>374.28027116045337</v>
      </c>
      <c r="BO1167" s="76">
        <f t="shared" si="4440"/>
        <v>217.59240405353617</v>
      </c>
      <c r="BP1167" s="77">
        <f>(1-'#Constant'!$A$3)/($J1167*'#Constant'!$B$3/'#Constant'!$C$3^($D1167-1)+1)+'#Constant'!$A$3</f>
        <v>0.95244529019980972</v>
      </c>
      <c r="BQ1167" s="78">
        <f t="shared" si="4449"/>
        <v>340.25479196404848</v>
      </c>
      <c r="BR1167" s="77">
        <f>(1-'#Constant'!$A$3)/($K1167*'#Constant'!$B$3/'#Constant'!$C$3^($D1167-1)+1)+'#Constant'!$A$3</f>
        <v>0.95244529019980972</v>
      </c>
      <c r="BS1167" s="78">
        <f t="shared" si="4450"/>
        <v>340.25479196404848</v>
      </c>
      <c r="BT1167" s="43"/>
    </row>
    <row r="1168" spans="1:72" s="43" customFormat="1" ht="12" x14ac:dyDescent="0.2">
      <c r="A1168" s="71">
        <v>32111</v>
      </c>
      <c r="B1168" s="72" t="str">
        <f>VLOOKUP(CONCATENATE("CREATURE_NAME_",A1168),[1]Localization_Hero!$A:$E,2,FALSE)</f>
        <v>불타는 스켈레톤 정예 돌격병</v>
      </c>
      <c r="C1168" s="73" t="s">
        <v>217</v>
      </c>
      <c r="D1168" s="43">
        <v>1</v>
      </c>
      <c r="E1168" s="43">
        <v>1</v>
      </c>
      <c r="F1168" s="72">
        <v>1</v>
      </c>
      <c r="G1168" s="10">
        <v>100</v>
      </c>
      <c r="H1168" s="10">
        <v>100</v>
      </c>
      <c r="I1168" s="10">
        <v>3500</v>
      </c>
      <c r="J1168" s="10">
        <v>17</v>
      </c>
      <c r="K1168" s="10">
        <v>17</v>
      </c>
      <c r="L1168" s="3"/>
      <c r="M1168" s="10">
        <v>100</v>
      </c>
      <c r="N1168" s="10">
        <v>0</v>
      </c>
      <c r="O1168" s="10">
        <v>0</v>
      </c>
      <c r="P1168" s="10">
        <v>100</v>
      </c>
      <c r="Q1168" s="10">
        <v>0</v>
      </c>
      <c r="R1168" s="10">
        <v>0</v>
      </c>
      <c r="S1168" s="10">
        <v>0</v>
      </c>
      <c r="T1168" s="10">
        <v>300</v>
      </c>
      <c r="U1168" s="10">
        <v>0</v>
      </c>
      <c r="V1168" s="10">
        <v>400</v>
      </c>
      <c r="W1168" s="3"/>
      <c r="X1168" s="10">
        <v>100</v>
      </c>
      <c r="Y1168" s="10">
        <v>0</v>
      </c>
      <c r="Z1168" s="10">
        <v>0</v>
      </c>
      <c r="AA1168" s="10">
        <v>100</v>
      </c>
      <c r="AB1168" s="10">
        <v>0</v>
      </c>
      <c r="AC1168" s="10">
        <v>0</v>
      </c>
      <c r="AD1168" s="10">
        <v>0</v>
      </c>
      <c r="AE1168" s="10">
        <v>300</v>
      </c>
      <c r="AF1168" s="10">
        <v>0</v>
      </c>
      <c r="AG1168" s="10">
        <v>400</v>
      </c>
      <c r="AH1168" s="10">
        <v>0</v>
      </c>
      <c r="AI1168" s="10">
        <v>0</v>
      </c>
      <c r="AJ1168" s="3"/>
      <c r="AK1168" s="10">
        <v>200</v>
      </c>
      <c r="AL1168" s="10">
        <v>0</v>
      </c>
      <c r="AM1168" s="3"/>
      <c r="AN1168" s="10">
        <v>0</v>
      </c>
      <c r="AO1168" s="10">
        <v>0</v>
      </c>
      <c r="AP1168" s="10">
        <v>0</v>
      </c>
      <c r="AQ1168" s="10">
        <v>0</v>
      </c>
      <c r="AR1168" s="10">
        <v>0</v>
      </c>
      <c r="AS1168" s="10">
        <v>0</v>
      </c>
      <c r="AT1168" s="10">
        <v>0</v>
      </c>
      <c r="AU1168" s="10">
        <v>0</v>
      </c>
      <c r="AV1168" s="10">
        <v>0</v>
      </c>
      <c r="AW1168" s="10">
        <v>0</v>
      </c>
      <c r="AX1168" s="10">
        <v>0</v>
      </c>
      <c r="AY1168" s="3"/>
      <c r="AZ1168" s="10">
        <v>6000</v>
      </c>
      <c r="BA1168" s="10">
        <v>6000</v>
      </c>
      <c r="BB1168" s="10">
        <v>0</v>
      </c>
      <c r="BC1168" s="10">
        <v>0</v>
      </c>
      <c r="BD1168" s="10">
        <v>0</v>
      </c>
      <c r="BE1168" s="10">
        <v>250</v>
      </c>
      <c r="BF1168" s="3"/>
      <c r="BG1168" s="10">
        <v>1000</v>
      </c>
      <c r="BH1168" s="10">
        <v>575</v>
      </c>
      <c r="BI1168" s="3"/>
      <c r="BJ1168" s="21">
        <v>1</v>
      </c>
      <c r="BK1168" s="65">
        <v>0</v>
      </c>
      <c r="BL1168" s="65">
        <v>0</v>
      </c>
      <c r="BM1168" s="74">
        <f t="shared" si="4540"/>
        <v>126.5</v>
      </c>
      <c r="BN1168" s="75">
        <f t="shared" si="4541"/>
        <v>374.28027116045337</v>
      </c>
      <c r="BO1168" s="76">
        <f t="shared" si="4440"/>
        <v>217.59240405353617</v>
      </c>
      <c r="BP1168" s="77">
        <f>(1-'#Constant'!$A$3)/($J1168*'#Constant'!$B$3/'#Constant'!$C$3^($D1168-1)+1)+'#Constant'!$A$3</f>
        <v>0.95244529019980972</v>
      </c>
      <c r="BQ1168" s="78">
        <f t="shared" si="4449"/>
        <v>340.25479196404848</v>
      </c>
      <c r="BR1168" s="77">
        <f>(1-'#Constant'!$A$3)/($K1168*'#Constant'!$B$3/'#Constant'!$C$3^($D1168-1)+1)+'#Constant'!$A$3</f>
        <v>0.95244529019980972</v>
      </c>
      <c r="BS1168" s="78">
        <f t="shared" si="4450"/>
        <v>340.25479196404848</v>
      </c>
      <c r="BT1168" s="43">
        <f>BO1168/$BO$4*100</f>
        <v>165.37846408550323</v>
      </c>
    </row>
    <row r="1169" spans="1:72" s="79" customFormat="1" ht="12.75" thickBot="1" x14ac:dyDescent="0.35">
      <c r="B1169" s="80"/>
      <c r="D1169" s="81">
        <v>1</v>
      </c>
      <c r="E1169" s="81">
        <v>1</v>
      </c>
      <c r="F1169" s="82">
        <v>1</v>
      </c>
      <c r="G1169" s="15">
        <f t="shared" ref="G1169:I1169" si="4722">G1168</f>
        <v>100</v>
      </c>
      <c r="H1169" s="15">
        <f t="shared" si="4722"/>
        <v>100</v>
      </c>
      <c r="I1169" s="15">
        <f t="shared" si="4722"/>
        <v>3500</v>
      </c>
      <c r="J1169" s="15">
        <f t="shared" ref="J1169" si="4723">J1168</f>
        <v>17</v>
      </c>
      <c r="K1169" s="15">
        <f t="shared" ref="K1169" si="4724">K1168</f>
        <v>17</v>
      </c>
      <c r="L1169" s="17"/>
      <c r="M1169" s="15">
        <f t="shared" ref="M1169:O1169" si="4725">M1168</f>
        <v>100</v>
      </c>
      <c r="N1169" s="15">
        <f t="shared" si="4725"/>
        <v>0</v>
      </c>
      <c r="O1169" s="15">
        <f t="shared" si="4725"/>
        <v>0</v>
      </c>
      <c r="P1169" s="15">
        <v>100</v>
      </c>
      <c r="Q1169" s="15">
        <f t="shared" ref="Q1169:V1169" si="4726">Q1168</f>
        <v>0</v>
      </c>
      <c r="R1169" s="15">
        <f t="shared" si="4726"/>
        <v>0</v>
      </c>
      <c r="S1169" s="15">
        <f t="shared" si="4726"/>
        <v>0</v>
      </c>
      <c r="T1169" s="15">
        <f t="shared" si="4726"/>
        <v>300</v>
      </c>
      <c r="U1169" s="15">
        <f t="shared" si="4726"/>
        <v>0</v>
      </c>
      <c r="V1169" s="15">
        <f t="shared" si="4726"/>
        <v>400</v>
      </c>
      <c r="W1169" s="17"/>
      <c r="X1169" s="15">
        <f t="shared" ref="X1169:Z1169" si="4727">X1168</f>
        <v>100</v>
      </c>
      <c r="Y1169" s="15">
        <f t="shared" si="4727"/>
        <v>0</v>
      </c>
      <c r="Z1169" s="15">
        <f t="shared" si="4727"/>
        <v>0</v>
      </c>
      <c r="AA1169" s="15">
        <v>100</v>
      </c>
      <c r="AB1169" s="15">
        <f t="shared" ref="AB1169:AI1169" si="4728">AB1168</f>
        <v>0</v>
      </c>
      <c r="AC1169" s="15">
        <f t="shared" si="4728"/>
        <v>0</v>
      </c>
      <c r="AD1169" s="15">
        <f t="shared" si="4728"/>
        <v>0</v>
      </c>
      <c r="AE1169" s="15">
        <f t="shared" si="4728"/>
        <v>300</v>
      </c>
      <c r="AF1169" s="15">
        <f t="shared" si="4728"/>
        <v>0</v>
      </c>
      <c r="AG1169" s="15">
        <f t="shared" si="4728"/>
        <v>400</v>
      </c>
      <c r="AH1169" s="15">
        <f t="shared" si="4728"/>
        <v>0</v>
      </c>
      <c r="AI1169" s="15">
        <f t="shared" si="4728"/>
        <v>0</v>
      </c>
      <c r="AJ1169" s="17"/>
      <c r="AK1169" s="15">
        <f>AK1168</f>
        <v>200</v>
      </c>
      <c r="AL1169" s="15">
        <f>AL1168</f>
        <v>0</v>
      </c>
      <c r="AM1169" s="17"/>
      <c r="AN1169" s="15">
        <f t="shared" ref="AN1169:AX1169" si="4729">AN1168</f>
        <v>0</v>
      </c>
      <c r="AO1169" s="15">
        <f t="shared" si="4729"/>
        <v>0</v>
      </c>
      <c r="AP1169" s="15">
        <f t="shared" si="4729"/>
        <v>0</v>
      </c>
      <c r="AQ1169" s="15">
        <f t="shared" si="4729"/>
        <v>0</v>
      </c>
      <c r="AR1169" s="15">
        <f t="shared" si="4729"/>
        <v>0</v>
      </c>
      <c r="AS1169" s="15">
        <f t="shared" si="4729"/>
        <v>0</v>
      </c>
      <c r="AT1169" s="15">
        <f t="shared" si="4729"/>
        <v>0</v>
      </c>
      <c r="AU1169" s="15">
        <f t="shared" si="4729"/>
        <v>0</v>
      </c>
      <c r="AV1169" s="15">
        <f t="shared" si="4729"/>
        <v>0</v>
      </c>
      <c r="AW1169" s="15">
        <f t="shared" si="4729"/>
        <v>0</v>
      </c>
      <c r="AX1169" s="15">
        <f t="shared" si="4729"/>
        <v>0</v>
      </c>
      <c r="AY1169" s="17"/>
      <c r="AZ1169" s="15">
        <f t="shared" ref="AZ1169:BA1169" si="4730">AZ1168</f>
        <v>6000</v>
      </c>
      <c r="BA1169" s="15">
        <f t="shared" si="4730"/>
        <v>6000</v>
      </c>
      <c r="BB1169" s="15">
        <v>0</v>
      </c>
      <c r="BC1169" s="15">
        <f t="shared" ref="BC1169:BE1169" si="4731">BC1168</f>
        <v>0</v>
      </c>
      <c r="BD1169" s="15">
        <f t="shared" si="4731"/>
        <v>0</v>
      </c>
      <c r="BE1169" s="15">
        <f t="shared" si="4731"/>
        <v>250</v>
      </c>
      <c r="BF1169" s="17"/>
      <c r="BG1169" s="15">
        <f t="shared" ref="BG1169:BH1169" si="4732">BG1168</f>
        <v>1000</v>
      </c>
      <c r="BH1169" s="15">
        <f t="shared" si="4732"/>
        <v>575</v>
      </c>
      <c r="BI1169" s="17"/>
      <c r="BJ1169" s="22">
        <f>G1169/G1168</f>
        <v>1</v>
      </c>
      <c r="BK1169" s="65">
        <f t="shared" ref="BK1169:BL1169" si="4733">BK1168</f>
        <v>0</v>
      </c>
      <c r="BL1169" s="65">
        <f t="shared" si="4733"/>
        <v>0</v>
      </c>
      <c r="BM1169" s="74">
        <f t="shared" si="4540"/>
        <v>126.5</v>
      </c>
      <c r="BN1169" s="75">
        <f t="shared" si="4541"/>
        <v>374.28027116045337</v>
      </c>
      <c r="BO1169" s="76">
        <f t="shared" si="4440"/>
        <v>217.59240405353617</v>
      </c>
      <c r="BP1169" s="77">
        <f>(1-'#Constant'!$A$3)/($J1169*'#Constant'!$B$3/'#Constant'!$C$3^($D1169-1)+1)+'#Constant'!$A$3</f>
        <v>0.95244529019980972</v>
      </c>
      <c r="BQ1169" s="78">
        <f t="shared" si="4449"/>
        <v>340.25479196404848</v>
      </c>
      <c r="BR1169" s="77">
        <f>(1-'#Constant'!$A$3)/($K1169*'#Constant'!$B$3/'#Constant'!$C$3^($D1169-1)+1)+'#Constant'!$A$3</f>
        <v>0.95244529019980972</v>
      </c>
      <c r="BS1169" s="78">
        <f t="shared" si="4450"/>
        <v>340.25479196404848</v>
      </c>
      <c r="BT1169" s="43"/>
    </row>
    <row r="1170" spans="1:72" s="43" customFormat="1" ht="12" x14ac:dyDescent="0.2">
      <c r="A1170" s="71">
        <v>32112</v>
      </c>
      <c r="B1170" s="72" t="str">
        <f>VLOOKUP(CONCATENATE("CREATURE_NAME_",A1170),[1]Localization_Hero!$A:$E,2,FALSE)</f>
        <v>불타는 스켈레톤 정예 대검병</v>
      </c>
      <c r="C1170" s="73" t="s">
        <v>218</v>
      </c>
      <c r="D1170" s="43">
        <v>1</v>
      </c>
      <c r="E1170" s="43">
        <v>1</v>
      </c>
      <c r="F1170" s="72">
        <v>1</v>
      </c>
      <c r="G1170" s="10">
        <v>100</v>
      </c>
      <c r="H1170" s="10">
        <v>100</v>
      </c>
      <c r="I1170" s="10">
        <v>3500</v>
      </c>
      <c r="J1170" s="10">
        <v>17</v>
      </c>
      <c r="K1170" s="10">
        <v>17</v>
      </c>
      <c r="L1170" s="3"/>
      <c r="M1170" s="10">
        <v>100</v>
      </c>
      <c r="N1170" s="10">
        <v>0</v>
      </c>
      <c r="O1170" s="10">
        <v>0</v>
      </c>
      <c r="P1170" s="10">
        <v>100</v>
      </c>
      <c r="Q1170" s="10">
        <v>0</v>
      </c>
      <c r="R1170" s="10">
        <v>0</v>
      </c>
      <c r="S1170" s="10">
        <v>0</v>
      </c>
      <c r="T1170" s="10">
        <v>300</v>
      </c>
      <c r="U1170" s="10">
        <v>0</v>
      </c>
      <c r="V1170" s="10">
        <v>400</v>
      </c>
      <c r="W1170" s="3"/>
      <c r="X1170" s="10">
        <v>100</v>
      </c>
      <c r="Y1170" s="10">
        <v>0</v>
      </c>
      <c r="Z1170" s="10">
        <v>0</v>
      </c>
      <c r="AA1170" s="10">
        <v>100</v>
      </c>
      <c r="AB1170" s="10">
        <v>0</v>
      </c>
      <c r="AC1170" s="10">
        <v>0</v>
      </c>
      <c r="AD1170" s="10">
        <v>0</v>
      </c>
      <c r="AE1170" s="10">
        <v>300</v>
      </c>
      <c r="AF1170" s="10">
        <v>0</v>
      </c>
      <c r="AG1170" s="10">
        <v>400</v>
      </c>
      <c r="AH1170" s="10">
        <v>0</v>
      </c>
      <c r="AI1170" s="10">
        <v>0</v>
      </c>
      <c r="AJ1170" s="3"/>
      <c r="AK1170" s="10">
        <v>200</v>
      </c>
      <c r="AL1170" s="10">
        <v>0</v>
      </c>
      <c r="AM1170" s="3"/>
      <c r="AN1170" s="10">
        <v>0</v>
      </c>
      <c r="AO1170" s="10">
        <v>0</v>
      </c>
      <c r="AP1170" s="10">
        <v>0</v>
      </c>
      <c r="AQ1170" s="10">
        <v>0</v>
      </c>
      <c r="AR1170" s="10">
        <v>0</v>
      </c>
      <c r="AS1170" s="10">
        <v>0</v>
      </c>
      <c r="AT1170" s="10">
        <v>0</v>
      </c>
      <c r="AU1170" s="10">
        <v>0</v>
      </c>
      <c r="AV1170" s="10">
        <v>0</v>
      </c>
      <c r="AW1170" s="10">
        <v>0</v>
      </c>
      <c r="AX1170" s="10">
        <v>0</v>
      </c>
      <c r="AY1170" s="3"/>
      <c r="AZ1170" s="10">
        <v>6000</v>
      </c>
      <c r="BA1170" s="10">
        <v>6000</v>
      </c>
      <c r="BB1170" s="10">
        <v>0</v>
      </c>
      <c r="BC1170" s="10">
        <v>0</v>
      </c>
      <c r="BD1170" s="10">
        <v>0</v>
      </c>
      <c r="BE1170" s="10">
        <v>250</v>
      </c>
      <c r="BF1170" s="3"/>
      <c r="BG1170" s="10">
        <v>1000</v>
      </c>
      <c r="BH1170" s="10">
        <v>575</v>
      </c>
      <c r="BI1170" s="3"/>
      <c r="BJ1170" s="21">
        <v>1</v>
      </c>
      <c r="BK1170" s="65">
        <v>0</v>
      </c>
      <c r="BL1170" s="65">
        <v>0</v>
      </c>
      <c r="BM1170" s="74">
        <f t="shared" si="4540"/>
        <v>126.5</v>
      </c>
      <c r="BN1170" s="75">
        <f t="shared" si="4541"/>
        <v>374.28027116045337</v>
      </c>
      <c r="BO1170" s="76">
        <f t="shared" si="4440"/>
        <v>217.59240405353617</v>
      </c>
      <c r="BP1170" s="77">
        <f>(1-'#Constant'!$A$3)/($J1170*'#Constant'!$B$3/'#Constant'!$C$3^($D1170-1)+1)+'#Constant'!$A$3</f>
        <v>0.95244529019980972</v>
      </c>
      <c r="BQ1170" s="78">
        <f t="shared" si="4449"/>
        <v>340.25479196404848</v>
      </c>
      <c r="BR1170" s="77">
        <f>(1-'#Constant'!$A$3)/($K1170*'#Constant'!$B$3/'#Constant'!$C$3^($D1170-1)+1)+'#Constant'!$A$3</f>
        <v>0.95244529019980972</v>
      </c>
      <c r="BS1170" s="78">
        <f t="shared" si="4450"/>
        <v>340.25479196404848</v>
      </c>
      <c r="BT1170" s="43">
        <f>BO1170/$BO$4*100</f>
        <v>165.37846408550323</v>
      </c>
    </row>
    <row r="1171" spans="1:72" s="79" customFormat="1" ht="12.75" thickBot="1" x14ac:dyDescent="0.35">
      <c r="B1171" s="80"/>
      <c r="D1171" s="81">
        <v>1</v>
      </c>
      <c r="E1171" s="81">
        <v>1</v>
      </c>
      <c r="F1171" s="82">
        <v>1</v>
      </c>
      <c r="G1171" s="15">
        <f t="shared" ref="G1171:I1171" si="4734">G1170</f>
        <v>100</v>
      </c>
      <c r="H1171" s="15">
        <f t="shared" si="4734"/>
        <v>100</v>
      </c>
      <c r="I1171" s="15">
        <f t="shared" si="4734"/>
        <v>3500</v>
      </c>
      <c r="J1171" s="15">
        <f t="shared" ref="J1171" si="4735">J1170</f>
        <v>17</v>
      </c>
      <c r="K1171" s="15">
        <f t="shared" ref="K1171" si="4736">K1170</f>
        <v>17</v>
      </c>
      <c r="L1171" s="17"/>
      <c r="M1171" s="15">
        <f t="shared" ref="M1171:O1171" si="4737">M1170</f>
        <v>100</v>
      </c>
      <c r="N1171" s="15">
        <f t="shared" si="4737"/>
        <v>0</v>
      </c>
      <c r="O1171" s="15">
        <f t="shared" si="4737"/>
        <v>0</v>
      </c>
      <c r="P1171" s="15">
        <v>100</v>
      </c>
      <c r="Q1171" s="15">
        <f t="shared" ref="Q1171:V1171" si="4738">Q1170</f>
        <v>0</v>
      </c>
      <c r="R1171" s="15">
        <f t="shared" si="4738"/>
        <v>0</v>
      </c>
      <c r="S1171" s="15">
        <f t="shared" si="4738"/>
        <v>0</v>
      </c>
      <c r="T1171" s="15">
        <f t="shared" si="4738"/>
        <v>300</v>
      </c>
      <c r="U1171" s="15">
        <f t="shared" si="4738"/>
        <v>0</v>
      </c>
      <c r="V1171" s="15">
        <f t="shared" si="4738"/>
        <v>400</v>
      </c>
      <c r="W1171" s="17"/>
      <c r="X1171" s="15">
        <f t="shared" ref="X1171:Z1171" si="4739">X1170</f>
        <v>100</v>
      </c>
      <c r="Y1171" s="15">
        <f t="shared" si="4739"/>
        <v>0</v>
      </c>
      <c r="Z1171" s="15">
        <f t="shared" si="4739"/>
        <v>0</v>
      </c>
      <c r="AA1171" s="15">
        <v>100</v>
      </c>
      <c r="AB1171" s="15">
        <f t="shared" ref="AB1171:AI1171" si="4740">AB1170</f>
        <v>0</v>
      </c>
      <c r="AC1171" s="15">
        <f t="shared" si="4740"/>
        <v>0</v>
      </c>
      <c r="AD1171" s="15">
        <f t="shared" si="4740"/>
        <v>0</v>
      </c>
      <c r="AE1171" s="15">
        <f t="shared" si="4740"/>
        <v>300</v>
      </c>
      <c r="AF1171" s="15">
        <f t="shared" si="4740"/>
        <v>0</v>
      </c>
      <c r="AG1171" s="15">
        <f t="shared" si="4740"/>
        <v>400</v>
      </c>
      <c r="AH1171" s="15">
        <f t="shared" si="4740"/>
        <v>0</v>
      </c>
      <c r="AI1171" s="15">
        <f t="shared" si="4740"/>
        <v>0</v>
      </c>
      <c r="AJ1171" s="17"/>
      <c r="AK1171" s="15">
        <f>AK1170</f>
        <v>200</v>
      </c>
      <c r="AL1171" s="15">
        <f>AL1170</f>
        <v>0</v>
      </c>
      <c r="AM1171" s="17"/>
      <c r="AN1171" s="15">
        <f t="shared" ref="AN1171:AX1171" si="4741">AN1170</f>
        <v>0</v>
      </c>
      <c r="AO1171" s="15">
        <f t="shared" si="4741"/>
        <v>0</v>
      </c>
      <c r="AP1171" s="15">
        <f t="shared" si="4741"/>
        <v>0</v>
      </c>
      <c r="AQ1171" s="15">
        <f t="shared" si="4741"/>
        <v>0</v>
      </c>
      <c r="AR1171" s="15">
        <f t="shared" si="4741"/>
        <v>0</v>
      </c>
      <c r="AS1171" s="15">
        <f t="shared" si="4741"/>
        <v>0</v>
      </c>
      <c r="AT1171" s="15">
        <f t="shared" si="4741"/>
        <v>0</v>
      </c>
      <c r="AU1171" s="15">
        <f t="shared" si="4741"/>
        <v>0</v>
      </c>
      <c r="AV1171" s="15">
        <f t="shared" si="4741"/>
        <v>0</v>
      </c>
      <c r="AW1171" s="15">
        <f t="shared" si="4741"/>
        <v>0</v>
      </c>
      <c r="AX1171" s="15">
        <f t="shared" si="4741"/>
        <v>0</v>
      </c>
      <c r="AY1171" s="17"/>
      <c r="AZ1171" s="15">
        <f t="shared" ref="AZ1171:BA1171" si="4742">AZ1170</f>
        <v>6000</v>
      </c>
      <c r="BA1171" s="15">
        <f t="shared" si="4742"/>
        <v>6000</v>
      </c>
      <c r="BB1171" s="15">
        <v>0</v>
      </c>
      <c r="BC1171" s="15">
        <f t="shared" ref="BC1171:BE1171" si="4743">BC1170</f>
        <v>0</v>
      </c>
      <c r="BD1171" s="15">
        <f t="shared" si="4743"/>
        <v>0</v>
      </c>
      <c r="BE1171" s="15">
        <f t="shared" si="4743"/>
        <v>250</v>
      </c>
      <c r="BF1171" s="17"/>
      <c r="BG1171" s="15">
        <f t="shared" ref="BG1171:BH1171" si="4744">BG1170</f>
        <v>1000</v>
      </c>
      <c r="BH1171" s="15">
        <f t="shared" si="4744"/>
        <v>575</v>
      </c>
      <c r="BI1171" s="17"/>
      <c r="BJ1171" s="22">
        <f>G1171/G1170</f>
        <v>1</v>
      </c>
      <c r="BK1171" s="65">
        <f t="shared" ref="BK1171:BL1171" si="4745">BK1170</f>
        <v>0</v>
      </c>
      <c r="BL1171" s="65">
        <f t="shared" si="4745"/>
        <v>0</v>
      </c>
      <c r="BM1171" s="74">
        <f t="shared" si="4540"/>
        <v>126.5</v>
      </c>
      <c r="BN1171" s="75">
        <f t="shared" si="4541"/>
        <v>374.28027116045337</v>
      </c>
      <c r="BO1171" s="76">
        <f t="shared" si="4440"/>
        <v>217.59240405353617</v>
      </c>
      <c r="BP1171" s="77">
        <f>(1-'#Constant'!$A$3)/($J1171*'#Constant'!$B$3/'#Constant'!$C$3^($D1171-1)+1)+'#Constant'!$A$3</f>
        <v>0.95244529019980972</v>
      </c>
      <c r="BQ1171" s="78">
        <f t="shared" si="4449"/>
        <v>340.25479196404848</v>
      </c>
      <c r="BR1171" s="77">
        <f>(1-'#Constant'!$A$3)/($K1171*'#Constant'!$B$3/'#Constant'!$C$3^($D1171-1)+1)+'#Constant'!$A$3</f>
        <v>0.95244529019980972</v>
      </c>
      <c r="BS1171" s="78">
        <f t="shared" si="4450"/>
        <v>340.25479196404848</v>
      </c>
      <c r="BT1171" s="43"/>
    </row>
    <row r="1172" spans="1:72" s="43" customFormat="1" ht="12" x14ac:dyDescent="0.2">
      <c r="A1172" s="71">
        <v>32113</v>
      </c>
      <c r="B1172" s="72" t="str">
        <f>VLOOKUP(CONCATENATE("CREATURE_NAME_",A1172),[1]Localization_Hero!$A:$E,2,FALSE)</f>
        <v>불타는 스켈레톤 정예 궁병</v>
      </c>
      <c r="C1172" s="73" t="s">
        <v>219</v>
      </c>
      <c r="D1172" s="43">
        <v>1</v>
      </c>
      <c r="E1172" s="43">
        <v>1</v>
      </c>
      <c r="F1172" s="72">
        <v>1</v>
      </c>
      <c r="G1172" s="10">
        <v>100</v>
      </c>
      <c r="H1172" s="10">
        <v>100</v>
      </c>
      <c r="I1172" s="10">
        <v>3500</v>
      </c>
      <c r="J1172" s="10">
        <v>17</v>
      </c>
      <c r="K1172" s="10">
        <v>17</v>
      </c>
      <c r="L1172" s="3"/>
      <c r="M1172" s="10">
        <v>100</v>
      </c>
      <c r="N1172" s="10">
        <v>0</v>
      </c>
      <c r="O1172" s="10">
        <v>0</v>
      </c>
      <c r="P1172" s="10">
        <v>100</v>
      </c>
      <c r="Q1172" s="10">
        <v>0</v>
      </c>
      <c r="R1172" s="10">
        <v>0</v>
      </c>
      <c r="S1172" s="10">
        <v>0</v>
      </c>
      <c r="T1172" s="10">
        <v>300</v>
      </c>
      <c r="U1172" s="10">
        <v>0</v>
      </c>
      <c r="V1172" s="10">
        <v>400</v>
      </c>
      <c r="W1172" s="3"/>
      <c r="X1172" s="10">
        <v>100</v>
      </c>
      <c r="Y1172" s="10">
        <v>0</v>
      </c>
      <c r="Z1172" s="10">
        <v>0</v>
      </c>
      <c r="AA1172" s="10">
        <v>100</v>
      </c>
      <c r="AB1172" s="10">
        <v>0</v>
      </c>
      <c r="AC1172" s="10">
        <v>0</v>
      </c>
      <c r="AD1172" s="10">
        <v>0</v>
      </c>
      <c r="AE1172" s="10">
        <v>300</v>
      </c>
      <c r="AF1172" s="10">
        <v>0</v>
      </c>
      <c r="AG1172" s="10">
        <v>400</v>
      </c>
      <c r="AH1172" s="10">
        <v>0</v>
      </c>
      <c r="AI1172" s="10">
        <v>0</v>
      </c>
      <c r="AJ1172" s="3"/>
      <c r="AK1172" s="10">
        <v>200</v>
      </c>
      <c r="AL1172" s="10">
        <v>0</v>
      </c>
      <c r="AM1172" s="3"/>
      <c r="AN1172" s="10">
        <v>0</v>
      </c>
      <c r="AO1172" s="10">
        <v>0</v>
      </c>
      <c r="AP1172" s="10">
        <v>0</v>
      </c>
      <c r="AQ1172" s="10">
        <v>0</v>
      </c>
      <c r="AR1172" s="10">
        <v>0</v>
      </c>
      <c r="AS1172" s="10">
        <v>0</v>
      </c>
      <c r="AT1172" s="10">
        <v>0</v>
      </c>
      <c r="AU1172" s="10">
        <v>0</v>
      </c>
      <c r="AV1172" s="10">
        <v>0</v>
      </c>
      <c r="AW1172" s="10">
        <v>0</v>
      </c>
      <c r="AX1172" s="10">
        <v>0</v>
      </c>
      <c r="AY1172" s="3"/>
      <c r="AZ1172" s="10">
        <v>6000</v>
      </c>
      <c r="BA1172" s="10">
        <v>6000</v>
      </c>
      <c r="BB1172" s="10">
        <v>0</v>
      </c>
      <c r="BC1172" s="10">
        <v>0</v>
      </c>
      <c r="BD1172" s="10">
        <v>0</v>
      </c>
      <c r="BE1172" s="10">
        <v>250</v>
      </c>
      <c r="BF1172" s="3"/>
      <c r="BG1172" s="10">
        <v>1000</v>
      </c>
      <c r="BH1172" s="10">
        <v>750</v>
      </c>
      <c r="BI1172" s="3"/>
      <c r="BJ1172" s="21">
        <v>1</v>
      </c>
      <c r="BK1172" s="65">
        <v>0</v>
      </c>
      <c r="BL1172" s="65">
        <v>0</v>
      </c>
      <c r="BM1172" s="74">
        <f t="shared" si="4540"/>
        <v>126.5</v>
      </c>
      <c r="BN1172" s="75">
        <f t="shared" si="4541"/>
        <v>374.28027116045337</v>
      </c>
      <c r="BO1172" s="76">
        <f t="shared" si="4440"/>
        <v>217.59240405353617</v>
      </c>
      <c r="BP1172" s="77">
        <f>(1-'#Constant'!$A$3)/($J1172*'#Constant'!$B$3/'#Constant'!$C$3^($D1172-1)+1)+'#Constant'!$A$3</f>
        <v>0.95244529019980972</v>
      </c>
      <c r="BQ1172" s="78">
        <f t="shared" si="4449"/>
        <v>340.25479196404848</v>
      </c>
      <c r="BR1172" s="77">
        <f>(1-'#Constant'!$A$3)/($K1172*'#Constant'!$B$3/'#Constant'!$C$3^($D1172-1)+1)+'#Constant'!$A$3</f>
        <v>0.95244529019980972</v>
      </c>
      <c r="BS1172" s="78">
        <f t="shared" si="4450"/>
        <v>340.25479196404848</v>
      </c>
      <c r="BT1172" s="43">
        <f>BO1172/$BO$4*100</f>
        <v>165.37846408550323</v>
      </c>
    </row>
    <row r="1173" spans="1:72" s="79" customFormat="1" ht="12.75" thickBot="1" x14ac:dyDescent="0.35">
      <c r="B1173" s="80"/>
      <c r="D1173" s="81">
        <v>1</v>
      </c>
      <c r="E1173" s="81">
        <v>1</v>
      </c>
      <c r="F1173" s="82">
        <v>1</v>
      </c>
      <c r="G1173" s="15">
        <f t="shared" ref="G1173:I1173" si="4746">G1172</f>
        <v>100</v>
      </c>
      <c r="H1173" s="15">
        <f t="shared" si="4746"/>
        <v>100</v>
      </c>
      <c r="I1173" s="15">
        <f t="shared" si="4746"/>
        <v>3500</v>
      </c>
      <c r="J1173" s="15">
        <f t="shared" ref="J1173" si="4747">J1172</f>
        <v>17</v>
      </c>
      <c r="K1173" s="15">
        <f t="shared" ref="K1173" si="4748">K1172</f>
        <v>17</v>
      </c>
      <c r="L1173" s="17"/>
      <c r="M1173" s="15">
        <f t="shared" ref="M1173:O1173" si="4749">M1172</f>
        <v>100</v>
      </c>
      <c r="N1173" s="15">
        <f t="shared" si="4749"/>
        <v>0</v>
      </c>
      <c r="O1173" s="15">
        <f t="shared" si="4749"/>
        <v>0</v>
      </c>
      <c r="P1173" s="15">
        <v>100</v>
      </c>
      <c r="Q1173" s="15">
        <f t="shared" ref="Q1173:V1173" si="4750">Q1172</f>
        <v>0</v>
      </c>
      <c r="R1173" s="15">
        <f t="shared" si="4750"/>
        <v>0</v>
      </c>
      <c r="S1173" s="15">
        <f t="shared" si="4750"/>
        <v>0</v>
      </c>
      <c r="T1173" s="15">
        <f t="shared" si="4750"/>
        <v>300</v>
      </c>
      <c r="U1173" s="15">
        <f t="shared" si="4750"/>
        <v>0</v>
      </c>
      <c r="V1173" s="15">
        <f t="shared" si="4750"/>
        <v>400</v>
      </c>
      <c r="W1173" s="17"/>
      <c r="X1173" s="15">
        <f t="shared" ref="X1173:Z1173" si="4751">X1172</f>
        <v>100</v>
      </c>
      <c r="Y1173" s="15">
        <f t="shared" si="4751"/>
        <v>0</v>
      </c>
      <c r="Z1173" s="15">
        <f t="shared" si="4751"/>
        <v>0</v>
      </c>
      <c r="AA1173" s="15">
        <v>100</v>
      </c>
      <c r="AB1173" s="15">
        <f t="shared" ref="AB1173:AI1173" si="4752">AB1172</f>
        <v>0</v>
      </c>
      <c r="AC1173" s="15">
        <f t="shared" si="4752"/>
        <v>0</v>
      </c>
      <c r="AD1173" s="15">
        <f t="shared" si="4752"/>
        <v>0</v>
      </c>
      <c r="AE1173" s="15">
        <f t="shared" si="4752"/>
        <v>300</v>
      </c>
      <c r="AF1173" s="15">
        <f t="shared" si="4752"/>
        <v>0</v>
      </c>
      <c r="AG1173" s="15">
        <f t="shared" si="4752"/>
        <v>400</v>
      </c>
      <c r="AH1173" s="15">
        <f t="shared" si="4752"/>
        <v>0</v>
      </c>
      <c r="AI1173" s="15">
        <f t="shared" si="4752"/>
        <v>0</v>
      </c>
      <c r="AJ1173" s="17"/>
      <c r="AK1173" s="15">
        <f>AK1172</f>
        <v>200</v>
      </c>
      <c r="AL1173" s="15">
        <f>AL1172</f>
        <v>0</v>
      </c>
      <c r="AM1173" s="17"/>
      <c r="AN1173" s="15">
        <f t="shared" ref="AN1173:AX1173" si="4753">AN1172</f>
        <v>0</v>
      </c>
      <c r="AO1173" s="15">
        <f t="shared" si="4753"/>
        <v>0</v>
      </c>
      <c r="AP1173" s="15">
        <f t="shared" si="4753"/>
        <v>0</v>
      </c>
      <c r="AQ1173" s="15">
        <f t="shared" si="4753"/>
        <v>0</v>
      </c>
      <c r="AR1173" s="15">
        <f t="shared" si="4753"/>
        <v>0</v>
      </c>
      <c r="AS1173" s="15">
        <f t="shared" si="4753"/>
        <v>0</v>
      </c>
      <c r="AT1173" s="15">
        <f t="shared" si="4753"/>
        <v>0</v>
      </c>
      <c r="AU1173" s="15">
        <f t="shared" si="4753"/>
        <v>0</v>
      </c>
      <c r="AV1173" s="15">
        <f t="shared" si="4753"/>
        <v>0</v>
      </c>
      <c r="AW1173" s="15">
        <f t="shared" si="4753"/>
        <v>0</v>
      </c>
      <c r="AX1173" s="15">
        <f t="shared" si="4753"/>
        <v>0</v>
      </c>
      <c r="AY1173" s="17"/>
      <c r="AZ1173" s="15">
        <f t="shared" ref="AZ1173:BA1173" si="4754">AZ1172</f>
        <v>6000</v>
      </c>
      <c r="BA1173" s="15">
        <f t="shared" si="4754"/>
        <v>6000</v>
      </c>
      <c r="BB1173" s="15">
        <v>0</v>
      </c>
      <c r="BC1173" s="15">
        <f t="shared" ref="BC1173:BE1173" si="4755">BC1172</f>
        <v>0</v>
      </c>
      <c r="BD1173" s="15">
        <f t="shared" si="4755"/>
        <v>0</v>
      </c>
      <c r="BE1173" s="15">
        <f t="shared" si="4755"/>
        <v>250</v>
      </c>
      <c r="BF1173" s="17"/>
      <c r="BG1173" s="15">
        <f t="shared" ref="BG1173:BH1173" si="4756">BG1172</f>
        <v>1000</v>
      </c>
      <c r="BH1173" s="15">
        <f t="shared" si="4756"/>
        <v>750</v>
      </c>
      <c r="BI1173" s="17"/>
      <c r="BJ1173" s="22">
        <f>G1173/G1172</f>
        <v>1</v>
      </c>
      <c r="BK1173" s="65">
        <f t="shared" ref="BK1173:BL1173" si="4757">BK1172</f>
        <v>0</v>
      </c>
      <c r="BL1173" s="65">
        <f t="shared" si="4757"/>
        <v>0</v>
      </c>
      <c r="BM1173" s="74">
        <f t="shared" si="4540"/>
        <v>126.5</v>
      </c>
      <c r="BN1173" s="75">
        <f t="shared" si="4541"/>
        <v>374.28027116045337</v>
      </c>
      <c r="BO1173" s="76">
        <f t="shared" si="4440"/>
        <v>217.59240405353617</v>
      </c>
      <c r="BP1173" s="77">
        <f>(1-'#Constant'!$A$3)/($J1173*'#Constant'!$B$3/'#Constant'!$C$3^($D1173-1)+1)+'#Constant'!$A$3</f>
        <v>0.95244529019980972</v>
      </c>
      <c r="BQ1173" s="78">
        <f t="shared" si="4449"/>
        <v>340.25479196404848</v>
      </c>
      <c r="BR1173" s="77">
        <f>(1-'#Constant'!$A$3)/($K1173*'#Constant'!$B$3/'#Constant'!$C$3^($D1173-1)+1)+'#Constant'!$A$3</f>
        <v>0.95244529019980972</v>
      </c>
      <c r="BS1173" s="78">
        <f t="shared" si="4450"/>
        <v>340.25479196404848</v>
      </c>
      <c r="BT1173" s="43"/>
    </row>
    <row r="1174" spans="1:72" s="43" customFormat="1" ht="12" x14ac:dyDescent="0.2">
      <c r="A1174" s="71">
        <v>32114</v>
      </c>
      <c r="B1174" s="72" t="str">
        <f>VLOOKUP(CONCATENATE("CREATURE_NAME_",A1174),[1]Localization_Hero!$A:$E,2,FALSE)</f>
        <v>불타는 스켈레톤 정예 흑마법사</v>
      </c>
      <c r="C1174" s="73" t="s">
        <v>220</v>
      </c>
      <c r="D1174" s="43">
        <v>1</v>
      </c>
      <c r="E1174" s="43">
        <v>1</v>
      </c>
      <c r="F1174" s="72">
        <v>1</v>
      </c>
      <c r="G1174" s="10">
        <v>100</v>
      </c>
      <c r="H1174" s="10">
        <v>100</v>
      </c>
      <c r="I1174" s="10">
        <v>3500</v>
      </c>
      <c r="J1174" s="10">
        <v>17</v>
      </c>
      <c r="K1174" s="10">
        <v>17</v>
      </c>
      <c r="L1174" s="3"/>
      <c r="M1174" s="10">
        <v>100</v>
      </c>
      <c r="N1174" s="10">
        <v>0</v>
      </c>
      <c r="O1174" s="10">
        <v>0</v>
      </c>
      <c r="P1174" s="10">
        <v>100</v>
      </c>
      <c r="Q1174" s="10">
        <v>0</v>
      </c>
      <c r="R1174" s="10">
        <v>0</v>
      </c>
      <c r="S1174" s="10">
        <v>0</v>
      </c>
      <c r="T1174" s="10">
        <v>300</v>
      </c>
      <c r="U1174" s="10">
        <v>0</v>
      </c>
      <c r="V1174" s="10">
        <v>400</v>
      </c>
      <c r="W1174" s="3"/>
      <c r="X1174" s="10">
        <v>100</v>
      </c>
      <c r="Y1174" s="10">
        <v>0</v>
      </c>
      <c r="Z1174" s="10">
        <v>0</v>
      </c>
      <c r="AA1174" s="10">
        <v>100</v>
      </c>
      <c r="AB1174" s="10">
        <v>0</v>
      </c>
      <c r="AC1174" s="10">
        <v>0</v>
      </c>
      <c r="AD1174" s="10">
        <v>0</v>
      </c>
      <c r="AE1174" s="10">
        <v>300</v>
      </c>
      <c r="AF1174" s="10">
        <v>0</v>
      </c>
      <c r="AG1174" s="10">
        <v>400</v>
      </c>
      <c r="AH1174" s="10">
        <v>0</v>
      </c>
      <c r="AI1174" s="10">
        <v>0</v>
      </c>
      <c r="AJ1174" s="3"/>
      <c r="AK1174" s="10">
        <v>200</v>
      </c>
      <c r="AL1174" s="10">
        <v>0</v>
      </c>
      <c r="AM1174" s="3"/>
      <c r="AN1174" s="10">
        <v>0</v>
      </c>
      <c r="AO1174" s="10">
        <v>0</v>
      </c>
      <c r="AP1174" s="10">
        <v>0</v>
      </c>
      <c r="AQ1174" s="10">
        <v>0</v>
      </c>
      <c r="AR1174" s="10">
        <v>0</v>
      </c>
      <c r="AS1174" s="10">
        <v>0</v>
      </c>
      <c r="AT1174" s="10">
        <v>0</v>
      </c>
      <c r="AU1174" s="10">
        <v>0</v>
      </c>
      <c r="AV1174" s="10">
        <v>0</v>
      </c>
      <c r="AW1174" s="10">
        <v>0</v>
      </c>
      <c r="AX1174" s="10">
        <v>0</v>
      </c>
      <c r="AY1174" s="3"/>
      <c r="AZ1174" s="10">
        <v>6000</v>
      </c>
      <c r="BA1174" s="10">
        <v>6000</v>
      </c>
      <c r="BB1174" s="10">
        <v>0</v>
      </c>
      <c r="BC1174" s="10">
        <v>0</v>
      </c>
      <c r="BD1174" s="10">
        <v>0</v>
      </c>
      <c r="BE1174" s="10">
        <v>250</v>
      </c>
      <c r="BF1174" s="3"/>
      <c r="BG1174" s="10">
        <v>1000</v>
      </c>
      <c r="BH1174" s="10">
        <v>575</v>
      </c>
      <c r="BI1174" s="3"/>
      <c r="BJ1174" s="21">
        <v>1</v>
      </c>
      <c r="BK1174" s="65">
        <v>0</v>
      </c>
      <c r="BL1174" s="65">
        <v>0</v>
      </c>
      <c r="BM1174" s="74">
        <f t="shared" si="4540"/>
        <v>126.5</v>
      </c>
      <c r="BN1174" s="75">
        <f t="shared" si="4541"/>
        <v>374.28027116045337</v>
      </c>
      <c r="BO1174" s="76">
        <f t="shared" si="4440"/>
        <v>217.59240405353617</v>
      </c>
      <c r="BP1174" s="77">
        <f>(1-'#Constant'!$A$3)/($J1174*'#Constant'!$B$3/'#Constant'!$C$3^($D1174-1)+1)+'#Constant'!$A$3</f>
        <v>0.95244529019980972</v>
      </c>
      <c r="BQ1174" s="78">
        <f t="shared" si="4449"/>
        <v>340.25479196404848</v>
      </c>
      <c r="BR1174" s="77">
        <f>(1-'#Constant'!$A$3)/($K1174*'#Constant'!$B$3/'#Constant'!$C$3^($D1174-1)+1)+'#Constant'!$A$3</f>
        <v>0.95244529019980972</v>
      </c>
      <c r="BS1174" s="78">
        <f t="shared" si="4450"/>
        <v>340.25479196404848</v>
      </c>
      <c r="BT1174" s="43">
        <f>BO1174/$BO$4*100</f>
        <v>165.37846408550323</v>
      </c>
    </row>
    <row r="1175" spans="1:72" s="79" customFormat="1" ht="12.75" thickBot="1" x14ac:dyDescent="0.35">
      <c r="B1175" s="80"/>
      <c r="D1175" s="81">
        <v>1</v>
      </c>
      <c r="E1175" s="81">
        <v>1</v>
      </c>
      <c r="F1175" s="82">
        <v>1</v>
      </c>
      <c r="G1175" s="15">
        <f t="shared" ref="G1175:I1175" si="4758">G1174</f>
        <v>100</v>
      </c>
      <c r="H1175" s="15">
        <f t="shared" si="4758"/>
        <v>100</v>
      </c>
      <c r="I1175" s="15">
        <f t="shared" si="4758"/>
        <v>3500</v>
      </c>
      <c r="J1175" s="15">
        <f t="shared" ref="J1175" si="4759">J1174</f>
        <v>17</v>
      </c>
      <c r="K1175" s="15">
        <f t="shared" ref="K1175" si="4760">K1174</f>
        <v>17</v>
      </c>
      <c r="L1175" s="17"/>
      <c r="M1175" s="15">
        <f t="shared" ref="M1175:O1175" si="4761">M1174</f>
        <v>100</v>
      </c>
      <c r="N1175" s="15">
        <f t="shared" si="4761"/>
        <v>0</v>
      </c>
      <c r="O1175" s="15">
        <f t="shared" si="4761"/>
        <v>0</v>
      </c>
      <c r="P1175" s="15">
        <v>100</v>
      </c>
      <c r="Q1175" s="15">
        <f t="shared" ref="Q1175:V1175" si="4762">Q1174</f>
        <v>0</v>
      </c>
      <c r="R1175" s="15">
        <f t="shared" si="4762"/>
        <v>0</v>
      </c>
      <c r="S1175" s="15">
        <f t="shared" si="4762"/>
        <v>0</v>
      </c>
      <c r="T1175" s="15">
        <f t="shared" si="4762"/>
        <v>300</v>
      </c>
      <c r="U1175" s="15">
        <f t="shared" si="4762"/>
        <v>0</v>
      </c>
      <c r="V1175" s="15">
        <f t="shared" si="4762"/>
        <v>400</v>
      </c>
      <c r="W1175" s="17"/>
      <c r="X1175" s="15">
        <f t="shared" ref="X1175:Z1175" si="4763">X1174</f>
        <v>100</v>
      </c>
      <c r="Y1175" s="15">
        <f t="shared" si="4763"/>
        <v>0</v>
      </c>
      <c r="Z1175" s="15">
        <f t="shared" si="4763"/>
        <v>0</v>
      </c>
      <c r="AA1175" s="15">
        <v>100</v>
      </c>
      <c r="AB1175" s="15">
        <f t="shared" ref="AB1175:AI1175" si="4764">AB1174</f>
        <v>0</v>
      </c>
      <c r="AC1175" s="15">
        <f t="shared" si="4764"/>
        <v>0</v>
      </c>
      <c r="AD1175" s="15">
        <f t="shared" si="4764"/>
        <v>0</v>
      </c>
      <c r="AE1175" s="15">
        <f t="shared" si="4764"/>
        <v>300</v>
      </c>
      <c r="AF1175" s="15">
        <f t="shared" si="4764"/>
        <v>0</v>
      </c>
      <c r="AG1175" s="15">
        <f t="shared" si="4764"/>
        <v>400</v>
      </c>
      <c r="AH1175" s="15">
        <f t="shared" si="4764"/>
        <v>0</v>
      </c>
      <c r="AI1175" s="15">
        <f t="shared" si="4764"/>
        <v>0</v>
      </c>
      <c r="AJ1175" s="17"/>
      <c r="AK1175" s="15">
        <f>AK1174</f>
        <v>200</v>
      </c>
      <c r="AL1175" s="15">
        <f>AL1174</f>
        <v>0</v>
      </c>
      <c r="AM1175" s="17"/>
      <c r="AN1175" s="15">
        <f t="shared" ref="AN1175:AX1175" si="4765">AN1174</f>
        <v>0</v>
      </c>
      <c r="AO1175" s="15">
        <f t="shared" si="4765"/>
        <v>0</v>
      </c>
      <c r="AP1175" s="15">
        <f t="shared" si="4765"/>
        <v>0</v>
      </c>
      <c r="AQ1175" s="15">
        <f t="shared" si="4765"/>
        <v>0</v>
      </c>
      <c r="AR1175" s="15">
        <f t="shared" si="4765"/>
        <v>0</v>
      </c>
      <c r="AS1175" s="15">
        <f t="shared" si="4765"/>
        <v>0</v>
      </c>
      <c r="AT1175" s="15">
        <f t="shared" si="4765"/>
        <v>0</v>
      </c>
      <c r="AU1175" s="15">
        <f t="shared" si="4765"/>
        <v>0</v>
      </c>
      <c r="AV1175" s="15">
        <f t="shared" si="4765"/>
        <v>0</v>
      </c>
      <c r="AW1175" s="15">
        <f t="shared" si="4765"/>
        <v>0</v>
      </c>
      <c r="AX1175" s="15">
        <f t="shared" si="4765"/>
        <v>0</v>
      </c>
      <c r="AY1175" s="17"/>
      <c r="AZ1175" s="15">
        <f t="shared" ref="AZ1175:BA1175" si="4766">AZ1174</f>
        <v>6000</v>
      </c>
      <c r="BA1175" s="15">
        <f t="shared" si="4766"/>
        <v>6000</v>
      </c>
      <c r="BB1175" s="15">
        <v>0</v>
      </c>
      <c r="BC1175" s="15">
        <f t="shared" ref="BC1175:BE1175" si="4767">BC1174</f>
        <v>0</v>
      </c>
      <c r="BD1175" s="15">
        <f t="shared" si="4767"/>
        <v>0</v>
      </c>
      <c r="BE1175" s="15">
        <f t="shared" si="4767"/>
        <v>250</v>
      </c>
      <c r="BF1175" s="17"/>
      <c r="BG1175" s="15">
        <f t="shared" ref="BG1175:BH1175" si="4768">BG1174</f>
        <v>1000</v>
      </c>
      <c r="BH1175" s="15">
        <f t="shared" si="4768"/>
        <v>575</v>
      </c>
      <c r="BI1175" s="17"/>
      <c r="BJ1175" s="22">
        <f>G1175/G1174</f>
        <v>1</v>
      </c>
      <c r="BK1175" s="65">
        <f t="shared" ref="BK1175:BL1175" si="4769">BK1174</f>
        <v>0</v>
      </c>
      <c r="BL1175" s="65">
        <f t="shared" si="4769"/>
        <v>0</v>
      </c>
      <c r="BM1175" s="74">
        <f t="shared" si="4540"/>
        <v>126.5</v>
      </c>
      <c r="BN1175" s="75">
        <f t="shared" si="4541"/>
        <v>374.28027116045337</v>
      </c>
      <c r="BO1175" s="76">
        <f t="shared" si="4440"/>
        <v>217.59240405353617</v>
      </c>
      <c r="BP1175" s="77">
        <f>(1-'#Constant'!$A$3)/($J1175*'#Constant'!$B$3/'#Constant'!$C$3^($D1175-1)+1)+'#Constant'!$A$3</f>
        <v>0.95244529019980972</v>
      </c>
      <c r="BQ1175" s="78">
        <f t="shared" si="4449"/>
        <v>340.25479196404848</v>
      </c>
      <c r="BR1175" s="77">
        <f>(1-'#Constant'!$A$3)/($K1175*'#Constant'!$B$3/'#Constant'!$C$3^($D1175-1)+1)+'#Constant'!$A$3</f>
        <v>0.95244529019980972</v>
      </c>
      <c r="BS1175" s="78">
        <f t="shared" si="4450"/>
        <v>340.25479196404848</v>
      </c>
      <c r="BT1175" s="43"/>
    </row>
    <row r="1176" spans="1:72" s="43" customFormat="1" ht="12" x14ac:dyDescent="0.2">
      <c r="A1176" s="71">
        <v>32215</v>
      </c>
      <c r="B1176" s="72" t="str">
        <f>VLOOKUP(CONCATENATE("CREATURE_NAME_",A1176),[1]Localization_Hero!$A:$E,2,FALSE)</f>
        <v>불타는 거대 중갑 스켈레톤</v>
      </c>
      <c r="C1176" s="73" t="s">
        <v>221</v>
      </c>
      <c r="D1176" s="43">
        <v>1</v>
      </c>
      <c r="E1176" s="43">
        <v>1</v>
      </c>
      <c r="F1176" s="72">
        <v>1</v>
      </c>
      <c r="G1176" s="10">
        <v>100</v>
      </c>
      <c r="H1176" s="10">
        <v>100</v>
      </c>
      <c r="I1176" s="10">
        <v>3500</v>
      </c>
      <c r="J1176" s="10">
        <v>17</v>
      </c>
      <c r="K1176" s="10">
        <v>17</v>
      </c>
      <c r="L1176" s="3"/>
      <c r="M1176" s="10">
        <v>100</v>
      </c>
      <c r="N1176" s="10">
        <v>0</v>
      </c>
      <c r="O1176" s="10">
        <v>0</v>
      </c>
      <c r="P1176" s="10">
        <v>100</v>
      </c>
      <c r="Q1176" s="10">
        <v>0</v>
      </c>
      <c r="R1176" s="10">
        <v>0</v>
      </c>
      <c r="S1176" s="10">
        <v>0</v>
      </c>
      <c r="T1176" s="10">
        <v>300</v>
      </c>
      <c r="U1176" s="10">
        <v>0</v>
      </c>
      <c r="V1176" s="10">
        <v>400</v>
      </c>
      <c r="W1176" s="3"/>
      <c r="X1176" s="10">
        <v>100</v>
      </c>
      <c r="Y1176" s="10">
        <v>0</v>
      </c>
      <c r="Z1176" s="10">
        <v>0</v>
      </c>
      <c r="AA1176" s="10">
        <v>100</v>
      </c>
      <c r="AB1176" s="10">
        <v>0</v>
      </c>
      <c r="AC1176" s="10">
        <v>0</v>
      </c>
      <c r="AD1176" s="10">
        <v>0</v>
      </c>
      <c r="AE1176" s="10">
        <v>300</v>
      </c>
      <c r="AF1176" s="10">
        <v>0</v>
      </c>
      <c r="AG1176" s="10">
        <v>400</v>
      </c>
      <c r="AH1176" s="10">
        <v>0</v>
      </c>
      <c r="AI1176" s="10">
        <v>0</v>
      </c>
      <c r="AJ1176" s="3"/>
      <c r="AK1176" s="10">
        <v>200</v>
      </c>
      <c r="AL1176" s="10">
        <v>0</v>
      </c>
      <c r="AM1176" s="3"/>
      <c r="AN1176" s="10">
        <v>0</v>
      </c>
      <c r="AO1176" s="10">
        <v>0</v>
      </c>
      <c r="AP1176" s="10">
        <v>0</v>
      </c>
      <c r="AQ1176" s="10">
        <v>0</v>
      </c>
      <c r="AR1176" s="10">
        <v>0</v>
      </c>
      <c r="AS1176" s="10">
        <v>0</v>
      </c>
      <c r="AT1176" s="10">
        <v>0</v>
      </c>
      <c r="AU1176" s="10">
        <v>0</v>
      </c>
      <c r="AV1176" s="10">
        <v>0</v>
      </c>
      <c r="AW1176" s="10">
        <v>0</v>
      </c>
      <c r="AX1176" s="10">
        <v>0</v>
      </c>
      <c r="AY1176" s="3"/>
      <c r="AZ1176" s="10">
        <v>6000</v>
      </c>
      <c r="BA1176" s="10">
        <v>6000</v>
      </c>
      <c r="BB1176" s="10">
        <v>0</v>
      </c>
      <c r="BC1176" s="10">
        <v>0</v>
      </c>
      <c r="BD1176" s="10">
        <v>0</v>
      </c>
      <c r="BE1176" s="10">
        <v>250</v>
      </c>
      <c r="BF1176" s="3"/>
      <c r="BG1176" s="10">
        <v>1000</v>
      </c>
      <c r="BH1176" s="10">
        <v>1000</v>
      </c>
      <c r="BI1176" s="3"/>
      <c r="BJ1176" s="21">
        <v>1</v>
      </c>
      <c r="BK1176" s="65">
        <v>0</v>
      </c>
      <c r="BL1176" s="65">
        <v>0</v>
      </c>
      <c r="BM1176" s="74">
        <f t="shared" si="4540"/>
        <v>126.5</v>
      </c>
      <c r="BN1176" s="75">
        <f t="shared" si="4541"/>
        <v>374.28027116045337</v>
      </c>
      <c r="BO1176" s="76">
        <f t="shared" si="4440"/>
        <v>217.59240405353617</v>
      </c>
      <c r="BP1176" s="77">
        <f>(1-'#Constant'!$A$3)/($J1176*'#Constant'!$B$3/'#Constant'!$C$3^($D1176-1)+1)+'#Constant'!$A$3</f>
        <v>0.95244529019980972</v>
      </c>
      <c r="BQ1176" s="78">
        <f t="shared" si="4449"/>
        <v>340.25479196404848</v>
      </c>
      <c r="BR1176" s="77">
        <f>(1-'#Constant'!$A$3)/($K1176*'#Constant'!$B$3/'#Constant'!$C$3^($D1176-1)+1)+'#Constant'!$A$3</f>
        <v>0.95244529019980972</v>
      </c>
      <c r="BS1176" s="78">
        <f t="shared" si="4450"/>
        <v>340.25479196404848</v>
      </c>
      <c r="BT1176" s="43">
        <f>BO1176/$BO$4*100</f>
        <v>165.37846408550323</v>
      </c>
    </row>
    <row r="1177" spans="1:72" s="79" customFormat="1" ht="12.75" thickBot="1" x14ac:dyDescent="0.35">
      <c r="B1177" s="80"/>
      <c r="D1177" s="81">
        <v>1</v>
      </c>
      <c r="E1177" s="81">
        <v>1</v>
      </c>
      <c r="F1177" s="82">
        <v>1</v>
      </c>
      <c r="G1177" s="15">
        <f t="shared" ref="G1177:I1177" si="4770">G1176</f>
        <v>100</v>
      </c>
      <c r="H1177" s="15">
        <f t="shared" si="4770"/>
        <v>100</v>
      </c>
      <c r="I1177" s="15">
        <f t="shared" si="4770"/>
        <v>3500</v>
      </c>
      <c r="J1177" s="15">
        <f t="shared" ref="J1177" si="4771">J1176</f>
        <v>17</v>
      </c>
      <c r="K1177" s="15">
        <f t="shared" ref="K1177" si="4772">K1176</f>
        <v>17</v>
      </c>
      <c r="L1177" s="17"/>
      <c r="M1177" s="15">
        <f t="shared" ref="M1177:O1177" si="4773">M1176</f>
        <v>100</v>
      </c>
      <c r="N1177" s="15">
        <f t="shared" si="4773"/>
        <v>0</v>
      </c>
      <c r="O1177" s="15">
        <f t="shared" si="4773"/>
        <v>0</v>
      </c>
      <c r="P1177" s="15">
        <v>100</v>
      </c>
      <c r="Q1177" s="15">
        <f t="shared" ref="Q1177:V1177" si="4774">Q1176</f>
        <v>0</v>
      </c>
      <c r="R1177" s="15">
        <f t="shared" si="4774"/>
        <v>0</v>
      </c>
      <c r="S1177" s="15">
        <f t="shared" si="4774"/>
        <v>0</v>
      </c>
      <c r="T1177" s="15">
        <f t="shared" si="4774"/>
        <v>300</v>
      </c>
      <c r="U1177" s="15">
        <f t="shared" si="4774"/>
        <v>0</v>
      </c>
      <c r="V1177" s="15">
        <f t="shared" si="4774"/>
        <v>400</v>
      </c>
      <c r="W1177" s="17"/>
      <c r="X1177" s="15">
        <f t="shared" ref="X1177:Z1177" si="4775">X1176</f>
        <v>100</v>
      </c>
      <c r="Y1177" s="15">
        <f t="shared" si="4775"/>
        <v>0</v>
      </c>
      <c r="Z1177" s="15">
        <f t="shared" si="4775"/>
        <v>0</v>
      </c>
      <c r="AA1177" s="15">
        <v>100</v>
      </c>
      <c r="AB1177" s="15">
        <f t="shared" ref="AB1177:AI1177" si="4776">AB1176</f>
        <v>0</v>
      </c>
      <c r="AC1177" s="15">
        <f t="shared" si="4776"/>
        <v>0</v>
      </c>
      <c r="AD1177" s="15">
        <f t="shared" si="4776"/>
        <v>0</v>
      </c>
      <c r="AE1177" s="15">
        <f t="shared" si="4776"/>
        <v>300</v>
      </c>
      <c r="AF1177" s="15">
        <f t="shared" si="4776"/>
        <v>0</v>
      </c>
      <c r="AG1177" s="15">
        <f t="shared" si="4776"/>
        <v>400</v>
      </c>
      <c r="AH1177" s="15">
        <f t="shared" si="4776"/>
        <v>0</v>
      </c>
      <c r="AI1177" s="15">
        <f t="shared" si="4776"/>
        <v>0</v>
      </c>
      <c r="AJ1177" s="17"/>
      <c r="AK1177" s="15">
        <f>AK1176</f>
        <v>200</v>
      </c>
      <c r="AL1177" s="15">
        <f>AL1176</f>
        <v>0</v>
      </c>
      <c r="AM1177" s="17"/>
      <c r="AN1177" s="15">
        <f t="shared" ref="AN1177:AX1177" si="4777">AN1176</f>
        <v>0</v>
      </c>
      <c r="AO1177" s="15">
        <f t="shared" si="4777"/>
        <v>0</v>
      </c>
      <c r="AP1177" s="15">
        <f t="shared" si="4777"/>
        <v>0</v>
      </c>
      <c r="AQ1177" s="15">
        <f t="shared" si="4777"/>
        <v>0</v>
      </c>
      <c r="AR1177" s="15">
        <f t="shared" si="4777"/>
        <v>0</v>
      </c>
      <c r="AS1177" s="15">
        <f t="shared" si="4777"/>
        <v>0</v>
      </c>
      <c r="AT1177" s="15">
        <f t="shared" si="4777"/>
        <v>0</v>
      </c>
      <c r="AU1177" s="15">
        <f t="shared" si="4777"/>
        <v>0</v>
      </c>
      <c r="AV1177" s="15">
        <f t="shared" si="4777"/>
        <v>0</v>
      </c>
      <c r="AW1177" s="15">
        <f t="shared" si="4777"/>
        <v>0</v>
      </c>
      <c r="AX1177" s="15">
        <f t="shared" si="4777"/>
        <v>0</v>
      </c>
      <c r="AY1177" s="17"/>
      <c r="AZ1177" s="15">
        <f t="shared" ref="AZ1177:BA1177" si="4778">AZ1176</f>
        <v>6000</v>
      </c>
      <c r="BA1177" s="15">
        <f t="shared" si="4778"/>
        <v>6000</v>
      </c>
      <c r="BB1177" s="15">
        <v>0</v>
      </c>
      <c r="BC1177" s="15">
        <f t="shared" ref="BC1177:BE1177" si="4779">BC1176</f>
        <v>0</v>
      </c>
      <c r="BD1177" s="15">
        <f t="shared" si="4779"/>
        <v>0</v>
      </c>
      <c r="BE1177" s="15">
        <f t="shared" si="4779"/>
        <v>250</v>
      </c>
      <c r="BF1177" s="17"/>
      <c r="BG1177" s="15">
        <f t="shared" ref="BG1177:BH1177" si="4780">BG1176</f>
        <v>1000</v>
      </c>
      <c r="BH1177" s="15">
        <f t="shared" si="4780"/>
        <v>1000</v>
      </c>
      <c r="BI1177" s="17"/>
      <c r="BJ1177" s="22">
        <f>G1177/G1176</f>
        <v>1</v>
      </c>
      <c r="BK1177" s="65">
        <f t="shared" ref="BK1177:BL1177" si="4781">BK1176</f>
        <v>0</v>
      </c>
      <c r="BL1177" s="65">
        <f t="shared" si="4781"/>
        <v>0</v>
      </c>
      <c r="BM1177" s="74">
        <f t="shared" si="4540"/>
        <v>126.5</v>
      </c>
      <c r="BN1177" s="75">
        <f t="shared" si="4541"/>
        <v>374.28027116045337</v>
      </c>
      <c r="BO1177" s="76">
        <f t="shared" si="4440"/>
        <v>217.59240405353617</v>
      </c>
      <c r="BP1177" s="77">
        <f>(1-'#Constant'!$A$3)/($J1177*'#Constant'!$B$3/'#Constant'!$C$3^($D1177-1)+1)+'#Constant'!$A$3</f>
        <v>0.95244529019980972</v>
      </c>
      <c r="BQ1177" s="78">
        <f t="shared" si="4449"/>
        <v>340.25479196404848</v>
      </c>
      <c r="BR1177" s="77">
        <f>(1-'#Constant'!$A$3)/($K1177*'#Constant'!$B$3/'#Constant'!$C$3^($D1177-1)+1)+'#Constant'!$A$3</f>
        <v>0.95244529019980972</v>
      </c>
      <c r="BS1177" s="78">
        <f t="shared" si="4450"/>
        <v>340.25479196404848</v>
      </c>
      <c r="BT1177" s="43"/>
    </row>
    <row r="1178" spans="1:72" s="43" customFormat="1" ht="12" x14ac:dyDescent="0.2">
      <c r="A1178" s="71">
        <v>32016</v>
      </c>
      <c r="B1178" s="72" t="str">
        <f>VLOOKUP(CONCATENATE("CREATURE_NAME_",A1178),[1]Localization_Hero!$A:$E,2,FALSE)</f>
        <v>흑요석 토터스</v>
      </c>
      <c r="C1178" s="73" t="s">
        <v>222</v>
      </c>
      <c r="D1178" s="43">
        <v>1</v>
      </c>
      <c r="E1178" s="43">
        <v>1</v>
      </c>
      <c r="F1178" s="72">
        <v>1</v>
      </c>
      <c r="G1178" s="10">
        <v>100</v>
      </c>
      <c r="H1178" s="10">
        <v>100</v>
      </c>
      <c r="I1178" s="10">
        <v>3500</v>
      </c>
      <c r="J1178" s="10">
        <v>17</v>
      </c>
      <c r="K1178" s="10">
        <v>17</v>
      </c>
      <c r="L1178" s="3"/>
      <c r="M1178" s="10">
        <v>100</v>
      </c>
      <c r="N1178" s="10">
        <v>0</v>
      </c>
      <c r="O1178" s="10">
        <v>0</v>
      </c>
      <c r="P1178" s="10">
        <v>100</v>
      </c>
      <c r="Q1178" s="10">
        <v>0</v>
      </c>
      <c r="R1178" s="10">
        <v>0</v>
      </c>
      <c r="S1178" s="10">
        <v>0</v>
      </c>
      <c r="T1178" s="10">
        <v>300</v>
      </c>
      <c r="U1178" s="10">
        <v>0</v>
      </c>
      <c r="V1178" s="10">
        <v>400</v>
      </c>
      <c r="W1178" s="3"/>
      <c r="X1178" s="10">
        <v>100</v>
      </c>
      <c r="Y1178" s="10">
        <v>0</v>
      </c>
      <c r="Z1178" s="10">
        <v>0</v>
      </c>
      <c r="AA1178" s="10">
        <v>100</v>
      </c>
      <c r="AB1178" s="10">
        <v>0</v>
      </c>
      <c r="AC1178" s="10">
        <v>0</v>
      </c>
      <c r="AD1178" s="10">
        <v>0</v>
      </c>
      <c r="AE1178" s="10">
        <v>300</v>
      </c>
      <c r="AF1178" s="10">
        <v>0</v>
      </c>
      <c r="AG1178" s="10">
        <v>400</v>
      </c>
      <c r="AH1178" s="10">
        <v>0</v>
      </c>
      <c r="AI1178" s="10">
        <v>0</v>
      </c>
      <c r="AJ1178" s="3"/>
      <c r="AK1178" s="10">
        <v>200</v>
      </c>
      <c r="AL1178" s="10">
        <v>0</v>
      </c>
      <c r="AM1178" s="3"/>
      <c r="AN1178" s="10">
        <v>0</v>
      </c>
      <c r="AO1178" s="10">
        <v>0</v>
      </c>
      <c r="AP1178" s="10">
        <v>0</v>
      </c>
      <c r="AQ1178" s="10">
        <v>0</v>
      </c>
      <c r="AR1178" s="10">
        <v>0</v>
      </c>
      <c r="AS1178" s="10">
        <v>0</v>
      </c>
      <c r="AT1178" s="10">
        <v>0</v>
      </c>
      <c r="AU1178" s="10">
        <v>0</v>
      </c>
      <c r="AV1178" s="10">
        <v>0</v>
      </c>
      <c r="AW1178" s="10">
        <v>0</v>
      </c>
      <c r="AX1178" s="10">
        <v>0</v>
      </c>
      <c r="AY1178" s="3"/>
      <c r="AZ1178" s="10">
        <v>6000</v>
      </c>
      <c r="BA1178" s="10">
        <v>6000</v>
      </c>
      <c r="BB1178" s="10">
        <v>0</v>
      </c>
      <c r="BC1178" s="10">
        <v>0</v>
      </c>
      <c r="BD1178" s="10">
        <v>0</v>
      </c>
      <c r="BE1178" s="10">
        <v>250</v>
      </c>
      <c r="BF1178" s="3"/>
      <c r="BG1178" s="10">
        <v>1000</v>
      </c>
      <c r="BH1178" s="10">
        <v>1000</v>
      </c>
      <c r="BI1178" s="3"/>
      <c r="BJ1178" s="21">
        <v>1</v>
      </c>
      <c r="BK1178" s="65">
        <v>0</v>
      </c>
      <c r="BL1178" s="65">
        <v>0</v>
      </c>
      <c r="BM1178" s="74">
        <f t="shared" si="4540"/>
        <v>126.5</v>
      </c>
      <c r="BN1178" s="75">
        <f t="shared" si="4541"/>
        <v>374.28027116045337</v>
      </c>
      <c r="BO1178" s="76">
        <f t="shared" si="4440"/>
        <v>217.59240405353617</v>
      </c>
      <c r="BP1178" s="77">
        <f>(1-'#Constant'!$A$3)/($J1178*'#Constant'!$B$3/'#Constant'!$C$3^($D1178-1)+1)+'#Constant'!$A$3</f>
        <v>0.95244529019980972</v>
      </c>
      <c r="BQ1178" s="78">
        <f t="shared" si="4449"/>
        <v>340.25479196404848</v>
      </c>
      <c r="BR1178" s="77">
        <f>(1-'#Constant'!$A$3)/($K1178*'#Constant'!$B$3/'#Constant'!$C$3^($D1178-1)+1)+'#Constant'!$A$3</f>
        <v>0.95244529019980972</v>
      </c>
      <c r="BS1178" s="78">
        <f t="shared" si="4450"/>
        <v>340.25479196404848</v>
      </c>
      <c r="BT1178" s="43">
        <f>BO1178/$BO$4*100</f>
        <v>165.37846408550323</v>
      </c>
    </row>
    <row r="1179" spans="1:72" s="79" customFormat="1" ht="12.75" thickBot="1" x14ac:dyDescent="0.35">
      <c r="B1179" s="80"/>
      <c r="D1179" s="81">
        <v>1</v>
      </c>
      <c r="E1179" s="81">
        <v>1</v>
      </c>
      <c r="F1179" s="82">
        <v>1</v>
      </c>
      <c r="G1179" s="15">
        <f t="shared" ref="G1179:I1179" si="4782">G1178</f>
        <v>100</v>
      </c>
      <c r="H1179" s="15">
        <f t="shared" si="4782"/>
        <v>100</v>
      </c>
      <c r="I1179" s="15">
        <f t="shared" si="4782"/>
        <v>3500</v>
      </c>
      <c r="J1179" s="15">
        <f t="shared" ref="J1179" si="4783">J1178</f>
        <v>17</v>
      </c>
      <c r="K1179" s="15">
        <f t="shared" ref="K1179" si="4784">K1178</f>
        <v>17</v>
      </c>
      <c r="L1179" s="17"/>
      <c r="M1179" s="15">
        <f t="shared" ref="M1179:O1179" si="4785">M1178</f>
        <v>100</v>
      </c>
      <c r="N1179" s="15">
        <f t="shared" si="4785"/>
        <v>0</v>
      </c>
      <c r="O1179" s="15">
        <f t="shared" si="4785"/>
        <v>0</v>
      </c>
      <c r="P1179" s="15">
        <v>100</v>
      </c>
      <c r="Q1179" s="15">
        <f t="shared" ref="Q1179:V1179" si="4786">Q1178</f>
        <v>0</v>
      </c>
      <c r="R1179" s="15">
        <f t="shared" si="4786"/>
        <v>0</v>
      </c>
      <c r="S1179" s="15">
        <f t="shared" si="4786"/>
        <v>0</v>
      </c>
      <c r="T1179" s="15">
        <f t="shared" si="4786"/>
        <v>300</v>
      </c>
      <c r="U1179" s="15">
        <f t="shared" si="4786"/>
        <v>0</v>
      </c>
      <c r="V1179" s="15">
        <f t="shared" si="4786"/>
        <v>400</v>
      </c>
      <c r="W1179" s="17"/>
      <c r="X1179" s="15">
        <f t="shared" ref="X1179:Z1179" si="4787">X1178</f>
        <v>100</v>
      </c>
      <c r="Y1179" s="15">
        <f t="shared" si="4787"/>
        <v>0</v>
      </c>
      <c r="Z1179" s="15">
        <f t="shared" si="4787"/>
        <v>0</v>
      </c>
      <c r="AA1179" s="15">
        <v>100</v>
      </c>
      <c r="AB1179" s="15">
        <f t="shared" ref="AB1179:AI1179" si="4788">AB1178</f>
        <v>0</v>
      </c>
      <c r="AC1179" s="15">
        <f t="shared" si="4788"/>
        <v>0</v>
      </c>
      <c r="AD1179" s="15">
        <f t="shared" si="4788"/>
        <v>0</v>
      </c>
      <c r="AE1179" s="15">
        <f t="shared" si="4788"/>
        <v>300</v>
      </c>
      <c r="AF1179" s="15">
        <f t="shared" si="4788"/>
        <v>0</v>
      </c>
      <c r="AG1179" s="15">
        <f t="shared" si="4788"/>
        <v>400</v>
      </c>
      <c r="AH1179" s="15">
        <f t="shared" si="4788"/>
        <v>0</v>
      </c>
      <c r="AI1179" s="15">
        <f t="shared" si="4788"/>
        <v>0</v>
      </c>
      <c r="AJ1179" s="17"/>
      <c r="AK1179" s="15">
        <f>AK1178</f>
        <v>200</v>
      </c>
      <c r="AL1179" s="15">
        <f>AL1178</f>
        <v>0</v>
      </c>
      <c r="AM1179" s="17"/>
      <c r="AN1179" s="15">
        <f t="shared" ref="AN1179:AX1179" si="4789">AN1178</f>
        <v>0</v>
      </c>
      <c r="AO1179" s="15">
        <f t="shared" si="4789"/>
        <v>0</v>
      </c>
      <c r="AP1179" s="15">
        <f t="shared" si="4789"/>
        <v>0</v>
      </c>
      <c r="AQ1179" s="15">
        <f t="shared" si="4789"/>
        <v>0</v>
      </c>
      <c r="AR1179" s="15">
        <f t="shared" si="4789"/>
        <v>0</v>
      </c>
      <c r="AS1179" s="15">
        <f t="shared" si="4789"/>
        <v>0</v>
      </c>
      <c r="AT1179" s="15">
        <f t="shared" si="4789"/>
        <v>0</v>
      </c>
      <c r="AU1179" s="15">
        <f t="shared" si="4789"/>
        <v>0</v>
      </c>
      <c r="AV1179" s="15">
        <f t="shared" si="4789"/>
        <v>0</v>
      </c>
      <c r="AW1179" s="15">
        <f t="shared" si="4789"/>
        <v>0</v>
      </c>
      <c r="AX1179" s="15">
        <f t="shared" si="4789"/>
        <v>0</v>
      </c>
      <c r="AY1179" s="17"/>
      <c r="AZ1179" s="15">
        <f t="shared" ref="AZ1179:BA1179" si="4790">AZ1178</f>
        <v>6000</v>
      </c>
      <c r="BA1179" s="15">
        <f t="shared" si="4790"/>
        <v>6000</v>
      </c>
      <c r="BB1179" s="15">
        <v>0</v>
      </c>
      <c r="BC1179" s="15">
        <f t="shared" ref="BC1179:BE1179" si="4791">BC1178</f>
        <v>0</v>
      </c>
      <c r="BD1179" s="15">
        <f t="shared" si="4791"/>
        <v>0</v>
      </c>
      <c r="BE1179" s="15">
        <f t="shared" si="4791"/>
        <v>250</v>
      </c>
      <c r="BF1179" s="17"/>
      <c r="BG1179" s="15">
        <f t="shared" ref="BG1179:BH1179" si="4792">BG1178</f>
        <v>1000</v>
      </c>
      <c r="BH1179" s="15">
        <f t="shared" si="4792"/>
        <v>1000</v>
      </c>
      <c r="BI1179" s="17"/>
      <c r="BJ1179" s="22">
        <f>G1179/G1178</f>
        <v>1</v>
      </c>
      <c r="BK1179" s="65">
        <f t="shared" ref="BK1179:BL1179" si="4793">BK1178</f>
        <v>0</v>
      </c>
      <c r="BL1179" s="65">
        <f t="shared" si="4793"/>
        <v>0</v>
      </c>
      <c r="BM1179" s="74">
        <f t="shared" si="4540"/>
        <v>126.5</v>
      </c>
      <c r="BN1179" s="75">
        <f t="shared" si="4541"/>
        <v>374.28027116045337</v>
      </c>
      <c r="BO1179" s="76">
        <f t="shared" si="4440"/>
        <v>217.59240405353617</v>
      </c>
      <c r="BP1179" s="77">
        <f>(1-'#Constant'!$A$3)/($J1179*'#Constant'!$B$3/'#Constant'!$C$3^($D1179-1)+1)+'#Constant'!$A$3</f>
        <v>0.95244529019980972</v>
      </c>
      <c r="BQ1179" s="78">
        <f t="shared" si="4449"/>
        <v>340.25479196404848</v>
      </c>
      <c r="BR1179" s="77">
        <f>(1-'#Constant'!$A$3)/($K1179*'#Constant'!$B$3/'#Constant'!$C$3^($D1179-1)+1)+'#Constant'!$A$3</f>
        <v>0.95244529019980972</v>
      </c>
      <c r="BS1179" s="78">
        <f t="shared" si="4450"/>
        <v>340.25479196404848</v>
      </c>
      <c r="BT1179" s="43"/>
    </row>
    <row r="1180" spans="1:72" s="43" customFormat="1" ht="12" x14ac:dyDescent="0.2">
      <c r="A1180" s="71">
        <v>32017</v>
      </c>
      <c r="B1180" s="72" t="str">
        <f>VLOOKUP(CONCATENATE("CREATURE_NAME_",A1180),[1]Localization_Hero!$A:$E,2,FALSE)</f>
        <v>흑요석 머룸</v>
      </c>
      <c r="C1180" s="73" t="s">
        <v>223</v>
      </c>
      <c r="D1180" s="43">
        <v>1</v>
      </c>
      <c r="E1180" s="43">
        <v>1</v>
      </c>
      <c r="F1180" s="72">
        <v>1</v>
      </c>
      <c r="G1180" s="10">
        <v>100</v>
      </c>
      <c r="H1180" s="10">
        <v>100</v>
      </c>
      <c r="I1180" s="10">
        <v>3500</v>
      </c>
      <c r="J1180" s="10">
        <v>17</v>
      </c>
      <c r="K1180" s="10">
        <v>17</v>
      </c>
      <c r="L1180" s="3"/>
      <c r="M1180" s="10">
        <v>100</v>
      </c>
      <c r="N1180" s="10">
        <v>0</v>
      </c>
      <c r="O1180" s="10">
        <v>0</v>
      </c>
      <c r="P1180" s="10">
        <v>100</v>
      </c>
      <c r="Q1180" s="10">
        <v>0</v>
      </c>
      <c r="R1180" s="10">
        <v>0</v>
      </c>
      <c r="S1180" s="10">
        <v>0</v>
      </c>
      <c r="T1180" s="10">
        <v>300</v>
      </c>
      <c r="U1180" s="10">
        <v>0</v>
      </c>
      <c r="V1180" s="10">
        <v>400</v>
      </c>
      <c r="W1180" s="3"/>
      <c r="X1180" s="10">
        <v>100</v>
      </c>
      <c r="Y1180" s="10">
        <v>0</v>
      </c>
      <c r="Z1180" s="10">
        <v>0</v>
      </c>
      <c r="AA1180" s="10">
        <v>100</v>
      </c>
      <c r="AB1180" s="10">
        <v>0</v>
      </c>
      <c r="AC1180" s="10">
        <v>0</v>
      </c>
      <c r="AD1180" s="10">
        <v>0</v>
      </c>
      <c r="AE1180" s="10">
        <v>300</v>
      </c>
      <c r="AF1180" s="10">
        <v>0</v>
      </c>
      <c r="AG1180" s="10">
        <v>400</v>
      </c>
      <c r="AH1180" s="10">
        <v>0</v>
      </c>
      <c r="AI1180" s="10">
        <v>0</v>
      </c>
      <c r="AJ1180" s="3"/>
      <c r="AK1180" s="10">
        <v>200</v>
      </c>
      <c r="AL1180" s="10">
        <v>0</v>
      </c>
      <c r="AM1180" s="3"/>
      <c r="AN1180" s="10">
        <v>0</v>
      </c>
      <c r="AO1180" s="10">
        <v>0</v>
      </c>
      <c r="AP1180" s="10">
        <v>0</v>
      </c>
      <c r="AQ1180" s="10">
        <v>0</v>
      </c>
      <c r="AR1180" s="10">
        <v>0</v>
      </c>
      <c r="AS1180" s="10">
        <v>0</v>
      </c>
      <c r="AT1180" s="10">
        <v>0</v>
      </c>
      <c r="AU1180" s="10">
        <v>0</v>
      </c>
      <c r="AV1180" s="10">
        <v>0</v>
      </c>
      <c r="AW1180" s="10">
        <v>0</v>
      </c>
      <c r="AX1180" s="10">
        <v>0</v>
      </c>
      <c r="AY1180" s="3"/>
      <c r="AZ1180" s="10">
        <v>6000</v>
      </c>
      <c r="BA1180" s="10">
        <v>6000</v>
      </c>
      <c r="BB1180" s="10">
        <v>0</v>
      </c>
      <c r="BC1180" s="10">
        <v>0</v>
      </c>
      <c r="BD1180" s="10">
        <v>0</v>
      </c>
      <c r="BE1180" s="10">
        <v>250</v>
      </c>
      <c r="BF1180" s="3"/>
      <c r="BG1180" s="10">
        <v>1000</v>
      </c>
      <c r="BH1180" s="10">
        <v>5000</v>
      </c>
      <c r="BI1180" s="3"/>
      <c r="BJ1180" s="21">
        <v>1</v>
      </c>
      <c r="BK1180" s="65">
        <v>0</v>
      </c>
      <c r="BL1180" s="65">
        <v>0</v>
      </c>
      <c r="BM1180" s="74">
        <f t="shared" si="4540"/>
        <v>126.5</v>
      </c>
      <c r="BN1180" s="75">
        <f t="shared" si="4541"/>
        <v>374.28027116045337</v>
      </c>
      <c r="BO1180" s="76">
        <f t="shared" si="4440"/>
        <v>217.59240405353617</v>
      </c>
      <c r="BP1180" s="77">
        <f>(1-'#Constant'!$A$3)/($J1180*'#Constant'!$B$3/'#Constant'!$C$3^($D1180-1)+1)+'#Constant'!$A$3</f>
        <v>0.95244529019980972</v>
      </c>
      <c r="BQ1180" s="78">
        <f t="shared" si="4449"/>
        <v>340.25479196404848</v>
      </c>
      <c r="BR1180" s="77">
        <f>(1-'#Constant'!$A$3)/($K1180*'#Constant'!$B$3/'#Constant'!$C$3^($D1180-1)+1)+'#Constant'!$A$3</f>
        <v>0.95244529019980972</v>
      </c>
      <c r="BS1180" s="78">
        <f t="shared" si="4450"/>
        <v>340.25479196404848</v>
      </c>
      <c r="BT1180" s="43">
        <f>BO1180/$BO$4*100</f>
        <v>165.37846408550323</v>
      </c>
    </row>
    <row r="1181" spans="1:72" s="79" customFormat="1" ht="12.75" thickBot="1" x14ac:dyDescent="0.35">
      <c r="B1181" s="80"/>
      <c r="D1181" s="81">
        <v>1</v>
      </c>
      <c r="E1181" s="81">
        <v>1</v>
      </c>
      <c r="F1181" s="82">
        <v>1</v>
      </c>
      <c r="G1181" s="15">
        <f t="shared" ref="G1181:I1181" si="4794">G1180</f>
        <v>100</v>
      </c>
      <c r="H1181" s="15">
        <f t="shared" si="4794"/>
        <v>100</v>
      </c>
      <c r="I1181" s="15">
        <f t="shared" si="4794"/>
        <v>3500</v>
      </c>
      <c r="J1181" s="15">
        <f t="shared" ref="J1181" si="4795">J1180</f>
        <v>17</v>
      </c>
      <c r="K1181" s="15">
        <f t="shared" ref="K1181" si="4796">K1180</f>
        <v>17</v>
      </c>
      <c r="L1181" s="17"/>
      <c r="M1181" s="15">
        <f t="shared" ref="M1181:O1181" si="4797">M1180</f>
        <v>100</v>
      </c>
      <c r="N1181" s="15">
        <f t="shared" si="4797"/>
        <v>0</v>
      </c>
      <c r="O1181" s="15">
        <f t="shared" si="4797"/>
        <v>0</v>
      </c>
      <c r="P1181" s="15">
        <v>100</v>
      </c>
      <c r="Q1181" s="15">
        <f t="shared" ref="Q1181:V1181" si="4798">Q1180</f>
        <v>0</v>
      </c>
      <c r="R1181" s="15">
        <f t="shared" si="4798"/>
        <v>0</v>
      </c>
      <c r="S1181" s="15">
        <f t="shared" si="4798"/>
        <v>0</v>
      </c>
      <c r="T1181" s="15">
        <f t="shared" si="4798"/>
        <v>300</v>
      </c>
      <c r="U1181" s="15">
        <f t="shared" si="4798"/>
        <v>0</v>
      </c>
      <c r="V1181" s="15">
        <f t="shared" si="4798"/>
        <v>400</v>
      </c>
      <c r="W1181" s="17"/>
      <c r="X1181" s="15">
        <f t="shared" ref="X1181:Z1181" si="4799">X1180</f>
        <v>100</v>
      </c>
      <c r="Y1181" s="15">
        <f t="shared" si="4799"/>
        <v>0</v>
      </c>
      <c r="Z1181" s="15">
        <f t="shared" si="4799"/>
        <v>0</v>
      </c>
      <c r="AA1181" s="15">
        <v>100</v>
      </c>
      <c r="AB1181" s="15">
        <f t="shared" ref="AB1181:AI1181" si="4800">AB1180</f>
        <v>0</v>
      </c>
      <c r="AC1181" s="15">
        <f t="shared" si="4800"/>
        <v>0</v>
      </c>
      <c r="AD1181" s="15">
        <f t="shared" si="4800"/>
        <v>0</v>
      </c>
      <c r="AE1181" s="15">
        <f t="shared" si="4800"/>
        <v>300</v>
      </c>
      <c r="AF1181" s="15">
        <f t="shared" si="4800"/>
        <v>0</v>
      </c>
      <c r="AG1181" s="15">
        <f t="shared" si="4800"/>
        <v>400</v>
      </c>
      <c r="AH1181" s="15">
        <f t="shared" si="4800"/>
        <v>0</v>
      </c>
      <c r="AI1181" s="15">
        <f t="shared" si="4800"/>
        <v>0</v>
      </c>
      <c r="AJ1181" s="17"/>
      <c r="AK1181" s="15">
        <f>AK1180</f>
        <v>200</v>
      </c>
      <c r="AL1181" s="15">
        <f>AL1180</f>
        <v>0</v>
      </c>
      <c r="AM1181" s="17"/>
      <c r="AN1181" s="15">
        <f t="shared" ref="AN1181:AX1181" si="4801">AN1180</f>
        <v>0</v>
      </c>
      <c r="AO1181" s="15">
        <f t="shared" si="4801"/>
        <v>0</v>
      </c>
      <c r="AP1181" s="15">
        <f t="shared" si="4801"/>
        <v>0</v>
      </c>
      <c r="AQ1181" s="15">
        <f t="shared" si="4801"/>
        <v>0</v>
      </c>
      <c r="AR1181" s="15">
        <f t="shared" si="4801"/>
        <v>0</v>
      </c>
      <c r="AS1181" s="15">
        <f t="shared" si="4801"/>
        <v>0</v>
      </c>
      <c r="AT1181" s="15">
        <f t="shared" si="4801"/>
        <v>0</v>
      </c>
      <c r="AU1181" s="15">
        <f t="shared" si="4801"/>
        <v>0</v>
      </c>
      <c r="AV1181" s="15">
        <f t="shared" si="4801"/>
        <v>0</v>
      </c>
      <c r="AW1181" s="15">
        <f t="shared" si="4801"/>
        <v>0</v>
      </c>
      <c r="AX1181" s="15">
        <f t="shared" si="4801"/>
        <v>0</v>
      </c>
      <c r="AY1181" s="17"/>
      <c r="AZ1181" s="15">
        <f t="shared" ref="AZ1181:BA1181" si="4802">AZ1180</f>
        <v>6000</v>
      </c>
      <c r="BA1181" s="15">
        <f t="shared" si="4802"/>
        <v>6000</v>
      </c>
      <c r="BB1181" s="15">
        <v>0</v>
      </c>
      <c r="BC1181" s="15">
        <f t="shared" ref="BC1181:BE1181" si="4803">BC1180</f>
        <v>0</v>
      </c>
      <c r="BD1181" s="15">
        <f t="shared" si="4803"/>
        <v>0</v>
      </c>
      <c r="BE1181" s="15">
        <f t="shared" si="4803"/>
        <v>250</v>
      </c>
      <c r="BF1181" s="17"/>
      <c r="BG1181" s="15">
        <f t="shared" ref="BG1181:BH1181" si="4804">BG1180</f>
        <v>1000</v>
      </c>
      <c r="BH1181" s="15">
        <f t="shared" si="4804"/>
        <v>5000</v>
      </c>
      <c r="BI1181" s="17"/>
      <c r="BJ1181" s="22">
        <f>G1181/G1180</f>
        <v>1</v>
      </c>
      <c r="BK1181" s="65">
        <f t="shared" ref="BK1181:BL1181" si="4805">BK1180</f>
        <v>0</v>
      </c>
      <c r="BL1181" s="65">
        <f t="shared" si="4805"/>
        <v>0</v>
      </c>
      <c r="BM1181" s="74">
        <f t="shared" si="4540"/>
        <v>126.5</v>
      </c>
      <c r="BN1181" s="75">
        <f t="shared" si="4541"/>
        <v>374.28027116045337</v>
      </c>
      <c r="BO1181" s="76">
        <f t="shared" si="4440"/>
        <v>217.59240405353617</v>
      </c>
      <c r="BP1181" s="77">
        <f>(1-'#Constant'!$A$3)/($J1181*'#Constant'!$B$3/'#Constant'!$C$3^($D1181-1)+1)+'#Constant'!$A$3</f>
        <v>0.95244529019980972</v>
      </c>
      <c r="BQ1181" s="78">
        <f t="shared" si="4449"/>
        <v>340.25479196404848</v>
      </c>
      <c r="BR1181" s="77">
        <f>(1-'#Constant'!$A$3)/($K1181*'#Constant'!$B$3/'#Constant'!$C$3^($D1181-1)+1)+'#Constant'!$A$3</f>
        <v>0.95244529019980972</v>
      </c>
      <c r="BS1181" s="78">
        <f t="shared" si="4450"/>
        <v>340.25479196404848</v>
      </c>
      <c r="BT1181" s="43"/>
    </row>
    <row r="1182" spans="1:72" s="43" customFormat="1" ht="12" x14ac:dyDescent="0.2">
      <c r="A1182" s="71">
        <v>32018</v>
      </c>
      <c r="B1182" s="72" t="str">
        <f>VLOOKUP(CONCATENATE("CREATURE_NAME_",A1182),[1]Localization_Hero!$A:$E,2,FALSE)</f>
        <v>용암 자이언트 웜</v>
      </c>
      <c r="C1182" s="73" t="s">
        <v>224</v>
      </c>
      <c r="D1182" s="43">
        <v>1</v>
      </c>
      <c r="E1182" s="43">
        <v>1</v>
      </c>
      <c r="F1182" s="72">
        <v>1</v>
      </c>
      <c r="G1182" s="10">
        <v>50</v>
      </c>
      <c r="H1182" s="10">
        <v>50</v>
      </c>
      <c r="I1182" s="10">
        <v>3500</v>
      </c>
      <c r="J1182" s="10">
        <v>17</v>
      </c>
      <c r="K1182" s="10">
        <v>17</v>
      </c>
      <c r="L1182" s="3"/>
      <c r="M1182" s="10">
        <v>100</v>
      </c>
      <c r="N1182" s="10">
        <v>0</v>
      </c>
      <c r="O1182" s="10">
        <v>0</v>
      </c>
      <c r="P1182" s="10">
        <v>100</v>
      </c>
      <c r="Q1182" s="10">
        <v>0</v>
      </c>
      <c r="R1182" s="10">
        <v>0</v>
      </c>
      <c r="S1182" s="10">
        <v>0</v>
      </c>
      <c r="T1182" s="10">
        <v>300</v>
      </c>
      <c r="U1182" s="10">
        <v>0</v>
      </c>
      <c r="V1182" s="10">
        <v>400</v>
      </c>
      <c r="W1182" s="3"/>
      <c r="X1182" s="10">
        <v>100</v>
      </c>
      <c r="Y1182" s="10">
        <v>0</v>
      </c>
      <c r="Z1182" s="10">
        <v>0</v>
      </c>
      <c r="AA1182" s="10">
        <v>100</v>
      </c>
      <c r="AB1182" s="10">
        <v>0</v>
      </c>
      <c r="AC1182" s="10">
        <v>0</v>
      </c>
      <c r="AD1182" s="10">
        <v>0</v>
      </c>
      <c r="AE1182" s="10">
        <v>300</v>
      </c>
      <c r="AF1182" s="10">
        <v>0</v>
      </c>
      <c r="AG1182" s="10">
        <v>400</v>
      </c>
      <c r="AH1182" s="10">
        <v>0</v>
      </c>
      <c r="AI1182" s="10">
        <v>0</v>
      </c>
      <c r="AJ1182" s="3"/>
      <c r="AK1182" s="10">
        <v>200</v>
      </c>
      <c r="AL1182" s="10">
        <v>0</v>
      </c>
      <c r="AM1182" s="3"/>
      <c r="AN1182" s="10">
        <v>0</v>
      </c>
      <c r="AO1182" s="10">
        <v>0</v>
      </c>
      <c r="AP1182" s="10">
        <v>0</v>
      </c>
      <c r="AQ1182" s="10">
        <v>0</v>
      </c>
      <c r="AR1182" s="10">
        <v>0</v>
      </c>
      <c r="AS1182" s="10">
        <v>0</v>
      </c>
      <c r="AT1182" s="10">
        <v>0</v>
      </c>
      <c r="AU1182" s="10">
        <v>0</v>
      </c>
      <c r="AV1182" s="10">
        <v>0</v>
      </c>
      <c r="AW1182" s="10">
        <v>0</v>
      </c>
      <c r="AX1182" s="10">
        <v>0</v>
      </c>
      <c r="AY1182" s="3"/>
      <c r="AZ1182" s="10">
        <v>6000</v>
      </c>
      <c r="BA1182" s="10">
        <v>6000</v>
      </c>
      <c r="BB1182" s="10">
        <v>0</v>
      </c>
      <c r="BC1182" s="10">
        <v>0</v>
      </c>
      <c r="BD1182" s="10">
        <v>0</v>
      </c>
      <c r="BE1182" s="10">
        <v>250</v>
      </c>
      <c r="BF1182" s="3"/>
      <c r="BG1182" s="10">
        <v>1000</v>
      </c>
      <c r="BH1182" s="10">
        <v>0</v>
      </c>
      <c r="BI1182" s="3"/>
      <c r="BJ1182" s="21">
        <v>1</v>
      </c>
      <c r="BK1182" s="65">
        <v>0</v>
      </c>
      <c r="BL1182" s="65">
        <v>0</v>
      </c>
      <c r="BM1182" s="74">
        <f t="shared" si="4540"/>
        <v>63.25</v>
      </c>
      <c r="BN1182" s="75">
        <f t="shared" si="4541"/>
        <v>374.28027116045337</v>
      </c>
      <c r="BO1182" s="76">
        <f t="shared" si="4440"/>
        <v>153.86106444093863</v>
      </c>
      <c r="BP1182" s="77">
        <f>(1-'#Constant'!$A$3)/($J1182*'#Constant'!$B$3/'#Constant'!$C$3^($D1182-1)+1)+'#Constant'!$A$3</f>
        <v>0.95244529019980972</v>
      </c>
      <c r="BQ1182" s="78">
        <f t="shared" si="4449"/>
        <v>340.25479196404848</v>
      </c>
      <c r="BR1182" s="77">
        <f>(1-'#Constant'!$A$3)/($K1182*'#Constant'!$B$3/'#Constant'!$C$3^($D1182-1)+1)+'#Constant'!$A$3</f>
        <v>0.95244529019980972</v>
      </c>
      <c r="BS1182" s="78">
        <f t="shared" si="4450"/>
        <v>340.25479196404848</v>
      </c>
      <c r="BT1182" s="43">
        <f>BO1182/$BO$4*100</f>
        <v>116.94023341707525</v>
      </c>
    </row>
    <row r="1183" spans="1:72" s="79" customFormat="1" ht="12.75" thickBot="1" x14ac:dyDescent="0.35">
      <c r="B1183" s="80"/>
      <c r="D1183" s="81">
        <v>1</v>
      </c>
      <c r="E1183" s="81">
        <v>1</v>
      </c>
      <c r="F1183" s="82">
        <v>1</v>
      </c>
      <c r="G1183" s="15">
        <f t="shared" ref="G1183:I1183" si="4806">G1182</f>
        <v>50</v>
      </c>
      <c r="H1183" s="15">
        <f t="shared" si="4806"/>
        <v>50</v>
      </c>
      <c r="I1183" s="15">
        <f t="shared" si="4806"/>
        <v>3500</v>
      </c>
      <c r="J1183" s="15">
        <f t="shared" ref="J1183" si="4807">J1182</f>
        <v>17</v>
      </c>
      <c r="K1183" s="15">
        <f t="shared" ref="K1183" si="4808">K1182</f>
        <v>17</v>
      </c>
      <c r="L1183" s="17"/>
      <c r="M1183" s="15">
        <f t="shared" ref="M1183:O1183" si="4809">M1182</f>
        <v>100</v>
      </c>
      <c r="N1183" s="15">
        <f t="shared" si="4809"/>
        <v>0</v>
      </c>
      <c r="O1183" s="15">
        <f t="shared" si="4809"/>
        <v>0</v>
      </c>
      <c r="P1183" s="15">
        <v>100</v>
      </c>
      <c r="Q1183" s="15">
        <f t="shared" ref="Q1183:V1183" si="4810">Q1182</f>
        <v>0</v>
      </c>
      <c r="R1183" s="15">
        <f t="shared" si="4810"/>
        <v>0</v>
      </c>
      <c r="S1183" s="15">
        <f t="shared" si="4810"/>
        <v>0</v>
      </c>
      <c r="T1183" s="15">
        <f t="shared" si="4810"/>
        <v>300</v>
      </c>
      <c r="U1183" s="15">
        <f t="shared" si="4810"/>
        <v>0</v>
      </c>
      <c r="V1183" s="15">
        <f t="shared" si="4810"/>
        <v>400</v>
      </c>
      <c r="W1183" s="17"/>
      <c r="X1183" s="15">
        <f t="shared" ref="X1183:Z1183" si="4811">X1182</f>
        <v>100</v>
      </c>
      <c r="Y1183" s="15">
        <f t="shared" si="4811"/>
        <v>0</v>
      </c>
      <c r="Z1183" s="15">
        <f t="shared" si="4811"/>
        <v>0</v>
      </c>
      <c r="AA1183" s="15">
        <v>100</v>
      </c>
      <c r="AB1183" s="15">
        <f t="shared" ref="AB1183:AI1183" si="4812">AB1182</f>
        <v>0</v>
      </c>
      <c r="AC1183" s="15">
        <f t="shared" si="4812"/>
        <v>0</v>
      </c>
      <c r="AD1183" s="15">
        <f t="shared" si="4812"/>
        <v>0</v>
      </c>
      <c r="AE1183" s="15">
        <f t="shared" si="4812"/>
        <v>300</v>
      </c>
      <c r="AF1183" s="15">
        <f t="shared" si="4812"/>
        <v>0</v>
      </c>
      <c r="AG1183" s="15">
        <f t="shared" si="4812"/>
        <v>400</v>
      </c>
      <c r="AH1183" s="15">
        <f t="shared" si="4812"/>
        <v>0</v>
      </c>
      <c r="AI1183" s="15">
        <f t="shared" si="4812"/>
        <v>0</v>
      </c>
      <c r="AJ1183" s="17"/>
      <c r="AK1183" s="15">
        <f>AK1182</f>
        <v>200</v>
      </c>
      <c r="AL1183" s="15">
        <f>AL1182</f>
        <v>0</v>
      </c>
      <c r="AM1183" s="17"/>
      <c r="AN1183" s="15">
        <f t="shared" ref="AN1183:AX1183" si="4813">AN1182</f>
        <v>0</v>
      </c>
      <c r="AO1183" s="15">
        <f t="shared" si="4813"/>
        <v>0</v>
      </c>
      <c r="AP1183" s="15">
        <f t="shared" si="4813"/>
        <v>0</v>
      </c>
      <c r="AQ1183" s="15">
        <f t="shared" si="4813"/>
        <v>0</v>
      </c>
      <c r="AR1183" s="15">
        <f t="shared" si="4813"/>
        <v>0</v>
      </c>
      <c r="AS1183" s="15">
        <f t="shared" si="4813"/>
        <v>0</v>
      </c>
      <c r="AT1183" s="15">
        <f t="shared" si="4813"/>
        <v>0</v>
      </c>
      <c r="AU1183" s="15">
        <f t="shared" si="4813"/>
        <v>0</v>
      </c>
      <c r="AV1183" s="15">
        <f t="shared" si="4813"/>
        <v>0</v>
      </c>
      <c r="AW1183" s="15">
        <f t="shared" si="4813"/>
        <v>0</v>
      </c>
      <c r="AX1183" s="15">
        <f t="shared" si="4813"/>
        <v>0</v>
      </c>
      <c r="AY1183" s="17"/>
      <c r="AZ1183" s="15">
        <f t="shared" ref="AZ1183:BA1183" si="4814">AZ1182</f>
        <v>6000</v>
      </c>
      <c r="BA1183" s="15">
        <f t="shared" si="4814"/>
        <v>6000</v>
      </c>
      <c r="BB1183" s="15">
        <v>0</v>
      </c>
      <c r="BC1183" s="15">
        <f t="shared" ref="BC1183:BE1183" si="4815">BC1182</f>
        <v>0</v>
      </c>
      <c r="BD1183" s="15">
        <f t="shared" si="4815"/>
        <v>0</v>
      </c>
      <c r="BE1183" s="15">
        <f t="shared" si="4815"/>
        <v>250</v>
      </c>
      <c r="BF1183" s="17"/>
      <c r="BG1183" s="15">
        <f t="shared" ref="BG1183:BH1183" si="4816">BG1182</f>
        <v>1000</v>
      </c>
      <c r="BH1183" s="15">
        <f t="shared" si="4816"/>
        <v>0</v>
      </c>
      <c r="BI1183" s="17"/>
      <c r="BJ1183" s="22">
        <f>G1183/G1182</f>
        <v>1</v>
      </c>
      <c r="BK1183" s="65">
        <f t="shared" ref="BK1183:BL1183" si="4817">BK1182</f>
        <v>0</v>
      </c>
      <c r="BL1183" s="65">
        <f t="shared" si="4817"/>
        <v>0</v>
      </c>
      <c r="BM1183" s="74">
        <f t="shared" si="4540"/>
        <v>63.25</v>
      </c>
      <c r="BN1183" s="75">
        <f t="shared" si="4541"/>
        <v>374.28027116045337</v>
      </c>
      <c r="BO1183" s="76">
        <f t="shared" si="4440"/>
        <v>153.86106444093863</v>
      </c>
      <c r="BP1183" s="77">
        <f>(1-'#Constant'!$A$3)/($J1183*'#Constant'!$B$3/'#Constant'!$C$3^($D1183-1)+1)+'#Constant'!$A$3</f>
        <v>0.95244529019980972</v>
      </c>
      <c r="BQ1183" s="78">
        <f t="shared" si="4449"/>
        <v>340.25479196404848</v>
      </c>
      <c r="BR1183" s="77">
        <f>(1-'#Constant'!$A$3)/($K1183*'#Constant'!$B$3/'#Constant'!$C$3^($D1183-1)+1)+'#Constant'!$A$3</f>
        <v>0.95244529019980972</v>
      </c>
      <c r="BS1183" s="78">
        <f t="shared" si="4450"/>
        <v>340.25479196404848</v>
      </c>
      <c r="BT1183" s="43"/>
    </row>
    <row r="1184" spans="1:72" s="43" customFormat="1" ht="12" x14ac:dyDescent="0.2">
      <c r="A1184" s="71">
        <v>32218</v>
      </c>
      <c r="B1184" s="72" t="str">
        <f>VLOOKUP(CONCATENATE("CREATURE_NAME_",A1184),[1]Localization_Hero!$A:$E,2,FALSE)</f>
        <v>용암갈기 자이언트 웜</v>
      </c>
      <c r="C1184" s="73" t="s">
        <v>225</v>
      </c>
      <c r="D1184" s="43">
        <v>1</v>
      </c>
      <c r="E1184" s="43">
        <v>1</v>
      </c>
      <c r="F1184" s="72">
        <v>1</v>
      </c>
      <c r="G1184" s="10">
        <v>50</v>
      </c>
      <c r="H1184" s="10">
        <v>50</v>
      </c>
      <c r="I1184" s="10">
        <v>3500</v>
      </c>
      <c r="J1184" s="10">
        <v>17</v>
      </c>
      <c r="K1184" s="10">
        <v>17</v>
      </c>
      <c r="L1184" s="3"/>
      <c r="M1184" s="10">
        <v>100</v>
      </c>
      <c r="N1184" s="10">
        <v>0</v>
      </c>
      <c r="O1184" s="10">
        <v>0</v>
      </c>
      <c r="P1184" s="10">
        <v>100</v>
      </c>
      <c r="Q1184" s="10">
        <v>0</v>
      </c>
      <c r="R1184" s="10">
        <v>0</v>
      </c>
      <c r="S1184" s="10">
        <v>0</v>
      </c>
      <c r="T1184" s="10">
        <v>300</v>
      </c>
      <c r="U1184" s="10">
        <v>0</v>
      </c>
      <c r="V1184" s="10">
        <v>400</v>
      </c>
      <c r="W1184" s="3"/>
      <c r="X1184" s="10">
        <v>100</v>
      </c>
      <c r="Y1184" s="10">
        <v>0</v>
      </c>
      <c r="Z1184" s="10">
        <v>0</v>
      </c>
      <c r="AA1184" s="10">
        <v>100</v>
      </c>
      <c r="AB1184" s="10">
        <v>0</v>
      </c>
      <c r="AC1184" s="10">
        <v>0</v>
      </c>
      <c r="AD1184" s="10">
        <v>0</v>
      </c>
      <c r="AE1184" s="10">
        <v>300</v>
      </c>
      <c r="AF1184" s="10">
        <v>0</v>
      </c>
      <c r="AG1184" s="10">
        <v>400</v>
      </c>
      <c r="AH1184" s="10">
        <v>0</v>
      </c>
      <c r="AI1184" s="10">
        <v>0</v>
      </c>
      <c r="AJ1184" s="3"/>
      <c r="AK1184" s="10">
        <v>200</v>
      </c>
      <c r="AL1184" s="10">
        <v>0</v>
      </c>
      <c r="AM1184" s="3"/>
      <c r="AN1184" s="10">
        <v>0</v>
      </c>
      <c r="AO1184" s="10">
        <v>0</v>
      </c>
      <c r="AP1184" s="10">
        <v>0</v>
      </c>
      <c r="AQ1184" s="10">
        <v>0</v>
      </c>
      <c r="AR1184" s="10">
        <v>0</v>
      </c>
      <c r="AS1184" s="10">
        <v>0</v>
      </c>
      <c r="AT1184" s="10">
        <v>0</v>
      </c>
      <c r="AU1184" s="10">
        <v>0</v>
      </c>
      <c r="AV1184" s="10">
        <v>0</v>
      </c>
      <c r="AW1184" s="10">
        <v>0</v>
      </c>
      <c r="AX1184" s="10">
        <v>0</v>
      </c>
      <c r="AY1184" s="3"/>
      <c r="AZ1184" s="10">
        <v>6000</v>
      </c>
      <c r="BA1184" s="10">
        <v>6000</v>
      </c>
      <c r="BB1184" s="10">
        <v>0</v>
      </c>
      <c r="BC1184" s="10">
        <v>0</v>
      </c>
      <c r="BD1184" s="10">
        <v>0</v>
      </c>
      <c r="BE1184" s="10">
        <v>250</v>
      </c>
      <c r="BF1184" s="3"/>
      <c r="BG1184" s="10">
        <v>1000</v>
      </c>
      <c r="BH1184" s="10">
        <v>0</v>
      </c>
      <c r="BI1184" s="3"/>
      <c r="BJ1184" s="21">
        <v>1</v>
      </c>
      <c r="BK1184" s="65">
        <v>0</v>
      </c>
      <c r="BL1184" s="65">
        <v>0</v>
      </c>
      <c r="BM1184" s="74">
        <f t="shared" si="4540"/>
        <v>63.25</v>
      </c>
      <c r="BN1184" s="75">
        <f t="shared" si="4541"/>
        <v>374.28027116045337</v>
      </c>
      <c r="BO1184" s="76">
        <f t="shared" si="4440"/>
        <v>153.86106444093863</v>
      </c>
      <c r="BP1184" s="77">
        <f>(1-'#Constant'!$A$3)/($J1184*'#Constant'!$B$3/'#Constant'!$C$3^($D1184-1)+1)+'#Constant'!$A$3</f>
        <v>0.95244529019980972</v>
      </c>
      <c r="BQ1184" s="78">
        <f t="shared" si="4449"/>
        <v>340.25479196404848</v>
      </c>
      <c r="BR1184" s="77">
        <f>(1-'#Constant'!$A$3)/($K1184*'#Constant'!$B$3/'#Constant'!$C$3^($D1184-1)+1)+'#Constant'!$A$3</f>
        <v>0.95244529019980972</v>
      </c>
      <c r="BS1184" s="78">
        <f t="shared" si="4450"/>
        <v>340.25479196404848</v>
      </c>
      <c r="BT1184" s="43">
        <f>BO1184/$BO$4*100</f>
        <v>116.94023341707525</v>
      </c>
    </row>
    <row r="1185" spans="1:72" s="79" customFormat="1" ht="12.75" thickBot="1" x14ac:dyDescent="0.35">
      <c r="B1185" s="80"/>
      <c r="D1185" s="81">
        <v>1</v>
      </c>
      <c r="E1185" s="81">
        <v>1</v>
      </c>
      <c r="F1185" s="82">
        <v>1</v>
      </c>
      <c r="G1185" s="15">
        <f t="shared" ref="G1185:I1185" si="4818">G1184</f>
        <v>50</v>
      </c>
      <c r="H1185" s="15">
        <f t="shared" si="4818"/>
        <v>50</v>
      </c>
      <c r="I1185" s="15">
        <f t="shared" si="4818"/>
        <v>3500</v>
      </c>
      <c r="J1185" s="15">
        <f t="shared" ref="J1185" si="4819">J1184</f>
        <v>17</v>
      </c>
      <c r="K1185" s="15">
        <f t="shared" ref="K1185" si="4820">K1184</f>
        <v>17</v>
      </c>
      <c r="L1185" s="17"/>
      <c r="M1185" s="15">
        <f t="shared" ref="M1185:O1185" si="4821">M1184</f>
        <v>100</v>
      </c>
      <c r="N1185" s="15">
        <f t="shared" si="4821"/>
        <v>0</v>
      </c>
      <c r="O1185" s="15">
        <f t="shared" si="4821"/>
        <v>0</v>
      </c>
      <c r="P1185" s="15">
        <v>100</v>
      </c>
      <c r="Q1185" s="15">
        <f t="shared" ref="Q1185:V1185" si="4822">Q1184</f>
        <v>0</v>
      </c>
      <c r="R1185" s="15">
        <f t="shared" si="4822"/>
        <v>0</v>
      </c>
      <c r="S1185" s="15">
        <f t="shared" si="4822"/>
        <v>0</v>
      </c>
      <c r="T1185" s="15">
        <f t="shared" si="4822"/>
        <v>300</v>
      </c>
      <c r="U1185" s="15">
        <f t="shared" si="4822"/>
        <v>0</v>
      </c>
      <c r="V1185" s="15">
        <f t="shared" si="4822"/>
        <v>400</v>
      </c>
      <c r="W1185" s="17"/>
      <c r="X1185" s="15">
        <f t="shared" ref="X1185:Z1185" si="4823">X1184</f>
        <v>100</v>
      </c>
      <c r="Y1185" s="15">
        <f t="shared" si="4823"/>
        <v>0</v>
      </c>
      <c r="Z1185" s="15">
        <f t="shared" si="4823"/>
        <v>0</v>
      </c>
      <c r="AA1185" s="15">
        <v>100</v>
      </c>
      <c r="AB1185" s="15">
        <f t="shared" ref="AB1185:AI1185" si="4824">AB1184</f>
        <v>0</v>
      </c>
      <c r="AC1185" s="15">
        <f t="shared" si="4824"/>
        <v>0</v>
      </c>
      <c r="AD1185" s="15">
        <f t="shared" si="4824"/>
        <v>0</v>
      </c>
      <c r="AE1185" s="15">
        <f t="shared" si="4824"/>
        <v>300</v>
      </c>
      <c r="AF1185" s="15">
        <f t="shared" si="4824"/>
        <v>0</v>
      </c>
      <c r="AG1185" s="15">
        <f t="shared" si="4824"/>
        <v>400</v>
      </c>
      <c r="AH1185" s="15">
        <f t="shared" si="4824"/>
        <v>0</v>
      </c>
      <c r="AI1185" s="15">
        <f t="shared" si="4824"/>
        <v>0</v>
      </c>
      <c r="AJ1185" s="17"/>
      <c r="AK1185" s="15">
        <f>AK1184</f>
        <v>200</v>
      </c>
      <c r="AL1185" s="15">
        <f>AL1184</f>
        <v>0</v>
      </c>
      <c r="AM1185" s="17"/>
      <c r="AN1185" s="15">
        <f t="shared" ref="AN1185:AX1185" si="4825">AN1184</f>
        <v>0</v>
      </c>
      <c r="AO1185" s="15">
        <f t="shared" si="4825"/>
        <v>0</v>
      </c>
      <c r="AP1185" s="15">
        <f t="shared" si="4825"/>
        <v>0</v>
      </c>
      <c r="AQ1185" s="15">
        <f t="shared" si="4825"/>
        <v>0</v>
      </c>
      <c r="AR1185" s="15">
        <f t="shared" si="4825"/>
        <v>0</v>
      </c>
      <c r="AS1185" s="15">
        <f t="shared" si="4825"/>
        <v>0</v>
      </c>
      <c r="AT1185" s="15">
        <f t="shared" si="4825"/>
        <v>0</v>
      </c>
      <c r="AU1185" s="15">
        <f t="shared" si="4825"/>
        <v>0</v>
      </c>
      <c r="AV1185" s="15">
        <f t="shared" si="4825"/>
        <v>0</v>
      </c>
      <c r="AW1185" s="15">
        <f t="shared" si="4825"/>
        <v>0</v>
      </c>
      <c r="AX1185" s="15">
        <f t="shared" si="4825"/>
        <v>0</v>
      </c>
      <c r="AY1185" s="17"/>
      <c r="AZ1185" s="15">
        <f t="shared" ref="AZ1185:BA1185" si="4826">AZ1184</f>
        <v>6000</v>
      </c>
      <c r="BA1185" s="15">
        <f t="shared" si="4826"/>
        <v>6000</v>
      </c>
      <c r="BB1185" s="15">
        <v>0</v>
      </c>
      <c r="BC1185" s="15">
        <f t="shared" ref="BC1185:BE1185" si="4827">BC1184</f>
        <v>0</v>
      </c>
      <c r="BD1185" s="15">
        <f t="shared" si="4827"/>
        <v>0</v>
      </c>
      <c r="BE1185" s="15">
        <f t="shared" si="4827"/>
        <v>250</v>
      </c>
      <c r="BF1185" s="17"/>
      <c r="BG1185" s="15">
        <f t="shared" ref="BG1185:BH1185" si="4828">BG1184</f>
        <v>1000</v>
      </c>
      <c r="BH1185" s="15">
        <f t="shared" si="4828"/>
        <v>0</v>
      </c>
      <c r="BI1185" s="17"/>
      <c r="BJ1185" s="22">
        <f>G1185/G1184</f>
        <v>1</v>
      </c>
      <c r="BK1185" s="65">
        <f t="shared" ref="BK1185:BL1185" si="4829">BK1184</f>
        <v>0</v>
      </c>
      <c r="BL1185" s="65">
        <f t="shared" si="4829"/>
        <v>0</v>
      </c>
      <c r="BM1185" s="74">
        <f t="shared" si="4540"/>
        <v>63.25</v>
      </c>
      <c r="BN1185" s="75">
        <f t="shared" si="4541"/>
        <v>374.28027116045337</v>
      </c>
      <c r="BO1185" s="76">
        <f t="shared" si="4440"/>
        <v>153.86106444093863</v>
      </c>
      <c r="BP1185" s="77">
        <f>(1-'#Constant'!$A$3)/($J1185*'#Constant'!$B$3/'#Constant'!$C$3^($D1185-1)+1)+'#Constant'!$A$3</f>
        <v>0.95244529019980972</v>
      </c>
      <c r="BQ1185" s="78">
        <f t="shared" si="4449"/>
        <v>340.25479196404848</v>
      </c>
      <c r="BR1185" s="77">
        <f>(1-'#Constant'!$A$3)/($K1185*'#Constant'!$B$3/'#Constant'!$C$3^($D1185-1)+1)+'#Constant'!$A$3</f>
        <v>0.95244529019980972</v>
      </c>
      <c r="BS1185" s="78">
        <f t="shared" si="4450"/>
        <v>340.25479196404848</v>
      </c>
      <c r="BT1185" s="43"/>
    </row>
    <row r="1186" spans="1:72" s="43" customFormat="1" ht="12" x14ac:dyDescent="0.2">
      <c r="A1186" s="71">
        <v>32019</v>
      </c>
      <c r="B1186" s="72" t="str">
        <f>VLOOKUP(CONCATENATE("CREATURE_NAME_",A1186),[1]Localization_Hero!$A:$E,2,FALSE)</f>
        <v>용암 전갈</v>
      </c>
      <c r="C1186" s="73" t="s">
        <v>226</v>
      </c>
      <c r="D1186" s="43">
        <v>1</v>
      </c>
      <c r="E1186" s="43">
        <v>1</v>
      </c>
      <c r="F1186" s="72">
        <v>1</v>
      </c>
      <c r="G1186" s="10">
        <v>100</v>
      </c>
      <c r="H1186" s="10">
        <v>100</v>
      </c>
      <c r="I1186" s="10">
        <v>3500</v>
      </c>
      <c r="J1186" s="10">
        <v>17</v>
      </c>
      <c r="K1186" s="10">
        <v>17</v>
      </c>
      <c r="L1186" s="3"/>
      <c r="M1186" s="10">
        <v>100</v>
      </c>
      <c r="N1186" s="10">
        <v>0</v>
      </c>
      <c r="O1186" s="10">
        <v>0</v>
      </c>
      <c r="P1186" s="10">
        <v>100</v>
      </c>
      <c r="Q1186" s="10">
        <v>0</v>
      </c>
      <c r="R1186" s="10">
        <v>0</v>
      </c>
      <c r="S1186" s="10">
        <v>0</v>
      </c>
      <c r="T1186" s="10">
        <v>300</v>
      </c>
      <c r="U1186" s="10">
        <v>0</v>
      </c>
      <c r="V1186" s="10">
        <v>400</v>
      </c>
      <c r="W1186" s="3"/>
      <c r="X1186" s="10">
        <v>100</v>
      </c>
      <c r="Y1186" s="10">
        <v>0</v>
      </c>
      <c r="Z1186" s="10">
        <v>0</v>
      </c>
      <c r="AA1186" s="10">
        <v>100</v>
      </c>
      <c r="AB1186" s="10">
        <v>0</v>
      </c>
      <c r="AC1186" s="10">
        <v>0</v>
      </c>
      <c r="AD1186" s="10">
        <v>0</v>
      </c>
      <c r="AE1186" s="10">
        <v>300</v>
      </c>
      <c r="AF1186" s="10">
        <v>0</v>
      </c>
      <c r="AG1186" s="10">
        <v>400</v>
      </c>
      <c r="AH1186" s="10">
        <v>0</v>
      </c>
      <c r="AI1186" s="10">
        <v>0</v>
      </c>
      <c r="AJ1186" s="3"/>
      <c r="AK1186" s="10">
        <v>200</v>
      </c>
      <c r="AL1186" s="10">
        <v>0</v>
      </c>
      <c r="AM1186" s="3"/>
      <c r="AN1186" s="10">
        <v>0</v>
      </c>
      <c r="AO1186" s="10">
        <v>0</v>
      </c>
      <c r="AP1186" s="10">
        <v>0</v>
      </c>
      <c r="AQ1186" s="10">
        <v>0</v>
      </c>
      <c r="AR1186" s="10">
        <v>0</v>
      </c>
      <c r="AS1186" s="10">
        <v>0</v>
      </c>
      <c r="AT1186" s="10">
        <v>0</v>
      </c>
      <c r="AU1186" s="10">
        <v>0</v>
      </c>
      <c r="AV1186" s="10">
        <v>0</v>
      </c>
      <c r="AW1186" s="10">
        <v>0</v>
      </c>
      <c r="AX1186" s="10">
        <v>0</v>
      </c>
      <c r="AY1186" s="3"/>
      <c r="AZ1186" s="10">
        <v>6000</v>
      </c>
      <c r="BA1186" s="10">
        <v>6000</v>
      </c>
      <c r="BB1186" s="10">
        <v>0</v>
      </c>
      <c r="BC1186" s="10">
        <v>0</v>
      </c>
      <c r="BD1186" s="10">
        <v>0</v>
      </c>
      <c r="BE1186" s="10">
        <v>250</v>
      </c>
      <c r="BF1186" s="3"/>
      <c r="BG1186" s="10">
        <v>1000</v>
      </c>
      <c r="BH1186" s="10">
        <v>5000</v>
      </c>
      <c r="BI1186" s="3"/>
      <c r="BJ1186" s="21">
        <v>1</v>
      </c>
      <c r="BK1186" s="65">
        <v>0</v>
      </c>
      <c r="BL1186" s="65">
        <v>0</v>
      </c>
      <c r="BM1186" s="74">
        <f t="shared" si="4540"/>
        <v>126.5</v>
      </c>
      <c r="BN1186" s="75">
        <f t="shared" si="4541"/>
        <v>374.28027116045337</v>
      </c>
      <c r="BO1186" s="76">
        <f t="shared" si="4440"/>
        <v>217.59240405353617</v>
      </c>
      <c r="BP1186" s="77">
        <f>(1-'#Constant'!$A$3)/($J1186*'#Constant'!$B$3/'#Constant'!$C$3^($D1186-1)+1)+'#Constant'!$A$3</f>
        <v>0.95244529019980972</v>
      </c>
      <c r="BQ1186" s="78">
        <f t="shared" si="4449"/>
        <v>340.25479196404848</v>
      </c>
      <c r="BR1186" s="77">
        <f>(1-'#Constant'!$A$3)/($K1186*'#Constant'!$B$3/'#Constant'!$C$3^($D1186-1)+1)+'#Constant'!$A$3</f>
        <v>0.95244529019980972</v>
      </c>
      <c r="BS1186" s="78">
        <f t="shared" si="4450"/>
        <v>340.25479196404848</v>
      </c>
      <c r="BT1186" s="43">
        <f>BO1186/$BO$4*100</f>
        <v>165.37846408550323</v>
      </c>
    </row>
    <row r="1187" spans="1:72" s="79" customFormat="1" ht="12.75" thickBot="1" x14ac:dyDescent="0.35">
      <c r="B1187" s="80"/>
      <c r="D1187" s="81">
        <v>1</v>
      </c>
      <c r="E1187" s="81">
        <v>1</v>
      </c>
      <c r="F1187" s="82">
        <v>1</v>
      </c>
      <c r="G1187" s="15">
        <f t="shared" ref="G1187:I1187" si="4830">G1186</f>
        <v>100</v>
      </c>
      <c r="H1187" s="15">
        <f t="shared" si="4830"/>
        <v>100</v>
      </c>
      <c r="I1187" s="15">
        <f t="shared" si="4830"/>
        <v>3500</v>
      </c>
      <c r="J1187" s="15">
        <f t="shared" ref="J1187" si="4831">J1186</f>
        <v>17</v>
      </c>
      <c r="K1187" s="15">
        <f t="shared" ref="K1187" si="4832">K1186</f>
        <v>17</v>
      </c>
      <c r="L1187" s="17"/>
      <c r="M1187" s="15">
        <f t="shared" ref="M1187:O1187" si="4833">M1186</f>
        <v>100</v>
      </c>
      <c r="N1187" s="15">
        <f t="shared" si="4833"/>
        <v>0</v>
      </c>
      <c r="O1187" s="15">
        <f t="shared" si="4833"/>
        <v>0</v>
      </c>
      <c r="P1187" s="15">
        <v>100</v>
      </c>
      <c r="Q1187" s="15">
        <f t="shared" ref="Q1187:V1187" si="4834">Q1186</f>
        <v>0</v>
      </c>
      <c r="R1187" s="15">
        <f t="shared" si="4834"/>
        <v>0</v>
      </c>
      <c r="S1187" s="15">
        <f t="shared" si="4834"/>
        <v>0</v>
      </c>
      <c r="T1187" s="15">
        <f t="shared" si="4834"/>
        <v>300</v>
      </c>
      <c r="U1187" s="15">
        <f t="shared" si="4834"/>
        <v>0</v>
      </c>
      <c r="V1187" s="15">
        <f t="shared" si="4834"/>
        <v>400</v>
      </c>
      <c r="W1187" s="17"/>
      <c r="X1187" s="15">
        <f t="shared" ref="X1187:Z1187" si="4835">X1186</f>
        <v>100</v>
      </c>
      <c r="Y1187" s="15">
        <f t="shared" si="4835"/>
        <v>0</v>
      </c>
      <c r="Z1187" s="15">
        <f t="shared" si="4835"/>
        <v>0</v>
      </c>
      <c r="AA1187" s="15">
        <v>100</v>
      </c>
      <c r="AB1187" s="15">
        <f t="shared" ref="AB1187:AI1187" si="4836">AB1186</f>
        <v>0</v>
      </c>
      <c r="AC1187" s="15">
        <f t="shared" si="4836"/>
        <v>0</v>
      </c>
      <c r="AD1187" s="15">
        <f t="shared" si="4836"/>
        <v>0</v>
      </c>
      <c r="AE1187" s="15">
        <f t="shared" si="4836"/>
        <v>300</v>
      </c>
      <c r="AF1187" s="15">
        <f t="shared" si="4836"/>
        <v>0</v>
      </c>
      <c r="AG1187" s="15">
        <f t="shared" si="4836"/>
        <v>400</v>
      </c>
      <c r="AH1187" s="15">
        <f t="shared" si="4836"/>
        <v>0</v>
      </c>
      <c r="AI1187" s="15">
        <f t="shared" si="4836"/>
        <v>0</v>
      </c>
      <c r="AJ1187" s="17"/>
      <c r="AK1187" s="15">
        <f>AK1186</f>
        <v>200</v>
      </c>
      <c r="AL1187" s="15">
        <f>AL1186</f>
        <v>0</v>
      </c>
      <c r="AM1187" s="17"/>
      <c r="AN1187" s="15">
        <f t="shared" ref="AN1187:AX1187" si="4837">AN1186</f>
        <v>0</v>
      </c>
      <c r="AO1187" s="15">
        <f t="shared" si="4837"/>
        <v>0</v>
      </c>
      <c r="AP1187" s="15">
        <f t="shared" si="4837"/>
        <v>0</v>
      </c>
      <c r="AQ1187" s="15">
        <f t="shared" si="4837"/>
        <v>0</v>
      </c>
      <c r="AR1187" s="15">
        <f t="shared" si="4837"/>
        <v>0</v>
      </c>
      <c r="AS1187" s="15">
        <f t="shared" si="4837"/>
        <v>0</v>
      </c>
      <c r="AT1187" s="15">
        <f t="shared" si="4837"/>
        <v>0</v>
      </c>
      <c r="AU1187" s="15">
        <f t="shared" si="4837"/>
        <v>0</v>
      </c>
      <c r="AV1187" s="15">
        <f t="shared" si="4837"/>
        <v>0</v>
      </c>
      <c r="AW1187" s="15">
        <f t="shared" si="4837"/>
        <v>0</v>
      </c>
      <c r="AX1187" s="15">
        <f t="shared" si="4837"/>
        <v>0</v>
      </c>
      <c r="AY1187" s="17"/>
      <c r="AZ1187" s="15">
        <f t="shared" ref="AZ1187:BA1187" si="4838">AZ1186</f>
        <v>6000</v>
      </c>
      <c r="BA1187" s="15">
        <f t="shared" si="4838"/>
        <v>6000</v>
      </c>
      <c r="BB1187" s="15">
        <v>0</v>
      </c>
      <c r="BC1187" s="15">
        <f t="shared" ref="BC1187:BE1187" si="4839">BC1186</f>
        <v>0</v>
      </c>
      <c r="BD1187" s="15">
        <f t="shared" si="4839"/>
        <v>0</v>
      </c>
      <c r="BE1187" s="15">
        <f t="shared" si="4839"/>
        <v>250</v>
      </c>
      <c r="BF1187" s="17"/>
      <c r="BG1187" s="15">
        <f t="shared" ref="BG1187:BH1187" si="4840">BG1186</f>
        <v>1000</v>
      </c>
      <c r="BH1187" s="15">
        <f t="shared" si="4840"/>
        <v>5000</v>
      </c>
      <c r="BI1187" s="17"/>
      <c r="BJ1187" s="22">
        <f>G1187/G1186</f>
        <v>1</v>
      </c>
      <c r="BK1187" s="65">
        <f t="shared" ref="BK1187:BL1187" si="4841">BK1186</f>
        <v>0</v>
      </c>
      <c r="BL1187" s="65">
        <f t="shared" si="4841"/>
        <v>0</v>
      </c>
      <c r="BM1187" s="74">
        <f t="shared" si="4540"/>
        <v>126.5</v>
      </c>
      <c r="BN1187" s="75">
        <f t="shared" si="4541"/>
        <v>374.28027116045337</v>
      </c>
      <c r="BO1187" s="76">
        <f t="shared" si="4440"/>
        <v>217.59240405353617</v>
      </c>
      <c r="BP1187" s="77">
        <f>(1-'#Constant'!$A$3)/($J1187*'#Constant'!$B$3/'#Constant'!$C$3^($D1187-1)+1)+'#Constant'!$A$3</f>
        <v>0.95244529019980972</v>
      </c>
      <c r="BQ1187" s="78">
        <f t="shared" si="4449"/>
        <v>340.25479196404848</v>
      </c>
      <c r="BR1187" s="77">
        <f>(1-'#Constant'!$A$3)/($K1187*'#Constant'!$B$3/'#Constant'!$C$3^($D1187-1)+1)+'#Constant'!$A$3</f>
        <v>0.95244529019980972</v>
      </c>
      <c r="BS1187" s="78">
        <f t="shared" si="4450"/>
        <v>340.25479196404848</v>
      </c>
      <c r="BT1187" s="43"/>
    </row>
    <row r="1188" spans="1:72" s="43" customFormat="1" ht="12" x14ac:dyDescent="0.2">
      <c r="A1188" s="71">
        <v>32219</v>
      </c>
      <c r="B1188" s="72" t="str">
        <f>VLOOKUP(CONCATENATE("CREATURE_NAME_",A1188),[1]Localization_Hero!$A:$E,2,FALSE)</f>
        <v>불타는 용암 전갈 여왕</v>
      </c>
      <c r="C1188" s="73" t="s">
        <v>227</v>
      </c>
      <c r="D1188" s="43">
        <v>1</v>
      </c>
      <c r="E1188" s="43">
        <v>1</v>
      </c>
      <c r="F1188" s="72">
        <v>1</v>
      </c>
      <c r="G1188" s="10">
        <v>100</v>
      </c>
      <c r="H1188" s="10">
        <v>100</v>
      </c>
      <c r="I1188" s="10">
        <v>3500</v>
      </c>
      <c r="J1188" s="10">
        <v>17</v>
      </c>
      <c r="K1188" s="10">
        <v>17</v>
      </c>
      <c r="L1188" s="3"/>
      <c r="M1188" s="10">
        <v>100</v>
      </c>
      <c r="N1188" s="10">
        <v>0</v>
      </c>
      <c r="O1188" s="10">
        <v>0</v>
      </c>
      <c r="P1188" s="10">
        <v>100</v>
      </c>
      <c r="Q1188" s="10">
        <v>0</v>
      </c>
      <c r="R1188" s="10">
        <v>0</v>
      </c>
      <c r="S1188" s="10">
        <v>0</v>
      </c>
      <c r="T1188" s="10">
        <v>300</v>
      </c>
      <c r="U1188" s="10">
        <v>0</v>
      </c>
      <c r="V1188" s="10">
        <v>400</v>
      </c>
      <c r="W1188" s="3"/>
      <c r="X1188" s="10">
        <v>100</v>
      </c>
      <c r="Y1188" s="10">
        <v>0</v>
      </c>
      <c r="Z1188" s="10">
        <v>0</v>
      </c>
      <c r="AA1188" s="10">
        <v>100</v>
      </c>
      <c r="AB1188" s="10">
        <v>0</v>
      </c>
      <c r="AC1188" s="10">
        <v>0</v>
      </c>
      <c r="AD1188" s="10">
        <v>0</v>
      </c>
      <c r="AE1188" s="10">
        <v>300</v>
      </c>
      <c r="AF1188" s="10">
        <v>0</v>
      </c>
      <c r="AG1188" s="10">
        <v>400</v>
      </c>
      <c r="AH1188" s="10">
        <v>0</v>
      </c>
      <c r="AI1188" s="10">
        <v>0</v>
      </c>
      <c r="AJ1188" s="3"/>
      <c r="AK1188" s="10">
        <v>200</v>
      </c>
      <c r="AL1188" s="10">
        <v>0</v>
      </c>
      <c r="AM1188" s="3"/>
      <c r="AN1188" s="10">
        <v>0</v>
      </c>
      <c r="AO1188" s="10">
        <v>0</v>
      </c>
      <c r="AP1188" s="10">
        <v>0</v>
      </c>
      <c r="AQ1188" s="10">
        <v>0</v>
      </c>
      <c r="AR1188" s="10">
        <v>0</v>
      </c>
      <c r="AS1188" s="10">
        <v>0</v>
      </c>
      <c r="AT1188" s="10">
        <v>0</v>
      </c>
      <c r="AU1188" s="10">
        <v>0</v>
      </c>
      <c r="AV1188" s="10">
        <v>0</v>
      </c>
      <c r="AW1188" s="10">
        <v>0</v>
      </c>
      <c r="AX1188" s="10">
        <v>0</v>
      </c>
      <c r="AY1188" s="3"/>
      <c r="AZ1188" s="10">
        <v>6000</v>
      </c>
      <c r="BA1188" s="10">
        <v>6000</v>
      </c>
      <c r="BB1188" s="10">
        <v>0</v>
      </c>
      <c r="BC1188" s="10">
        <v>0</v>
      </c>
      <c r="BD1188" s="10">
        <v>0</v>
      </c>
      <c r="BE1188" s="10">
        <v>250</v>
      </c>
      <c r="BF1188" s="3"/>
      <c r="BG1188" s="10">
        <v>1000</v>
      </c>
      <c r="BH1188" s="10">
        <v>5000</v>
      </c>
      <c r="BI1188" s="3"/>
      <c r="BJ1188" s="21">
        <v>1</v>
      </c>
      <c r="BK1188" s="65">
        <v>0</v>
      </c>
      <c r="BL1188" s="65">
        <v>0</v>
      </c>
      <c r="BM1188" s="74">
        <f t="shared" si="4540"/>
        <v>126.5</v>
      </c>
      <c r="BN1188" s="75">
        <f t="shared" si="4541"/>
        <v>374.28027116045337</v>
      </c>
      <c r="BO1188" s="76">
        <f t="shared" si="4440"/>
        <v>217.59240405353617</v>
      </c>
      <c r="BP1188" s="77">
        <f>(1-'#Constant'!$A$3)/($J1188*'#Constant'!$B$3/'#Constant'!$C$3^($D1188-1)+1)+'#Constant'!$A$3</f>
        <v>0.95244529019980972</v>
      </c>
      <c r="BQ1188" s="78">
        <f t="shared" si="4449"/>
        <v>340.25479196404848</v>
      </c>
      <c r="BR1188" s="77">
        <f>(1-'#Constant'!$A$3)/($K1188*'#Constant'!$B$3/'#Constant'!$C$3^($D1188-1)+1)+'#Constant'!$A$3</f>
        <v>0.95244529019980972</v>
      </c>
      <c r="BS1188" s="78">
        <f t="shared" si="4450"/>
        <v>340.25479196404848</v>
      </c>
      <c r="BT1188" s="43">
        <f>BO1188/$BO$4*100</f>
        <v>165.37846408550323</v>
      </c>
    </row>
    <row r="1189" spans="1:72" s="79" customFormat="1" ht="12.75" thickBot="1" x14ac:dyDescent="0.35">
      <c r="B1189" s="80"/>
      <c r="D1189" s="81">
        <v>1</v>
      </c>
      <c r="E1189" s="81">
        <v>1</v>
      </c>
      <c r="F1189" s="82">
        <v>1</v>
      </c>
      <c r="G1189" s="15">
        <f t="shared" ref="G1189:I1189" si="4842">G1188</f>
        <v>100</v>
      </c>
      <c r="H1189" s="15">
        <f t="shared" si="4842"/>
        <v>100</v>
      </c>
      <c r="I1189" s="15">
        <f t="shared" si="4842"/>
        <v>3500</v>
      </c>
      <c r="J1189" s="15">
        <f t="shared" ref="J1189" si="4843">J1188</f>
        <v>17</v>
      </c>
      <c r="K1189" s="15">
        <f t="shared" ref="K1189" si="4844">K1188</f>
        <v>17</v>
      </c>
      <c r="L1189" s="17"/>
      <c r="M1189" s="15">
        <f t="shared" ref="M1189:O1189" si="4845">M1188</f>
        <v>100</v>
      </c>
      <c r="N1189" s="15">
        <f t="shared" si="4845"/>
        <v>0</v>
      </c>
      <c r="O1189" s="15">
        <f t="shared" si="4845"/>
        <v>0</v>
      </c>
      <c r="P1189" s="15">
        <v>100</v>
      </c>
      <c r="Q1189" s="15">
        <f t="shared" ref="Q1189:V1189" si="4846">Q1188</f>
        <v>0</v>
      </c>
      <c r="R1189" s="15">
        <f t="shared" si="4846"/>
        <v>0</v>
      </c>
      <c r="S1189" s="15">
        <f t="shared" si="4846"/>
        <v>0</v>
      </c>
      <c r="T1189" s="15">
        <f t="shared" si="4846"/>
        <v>300</v>
      </c>
      <c r="U1189" s="15">
        <f t="shared" si="4846"/>
        <v>0</v>
      </c>
      <c r="V1189" s="15">
        <f t="shared" si="4846"/>
        <v>400</v>
      </c>
      <c r="W1189" s="17"/>
      <c r="X1189" s="15">
        <f t="shared" ref="X1189:Z1189" si="4847">X1188</f>
        <v>100</v>
      </c>
      <c r="Y1189" s="15">
        <f t="shared" si="4847"/>
        <v>0</v>
      </c>
      <c r="Z1189" s="15">
        <f t="shared" si="4847"/>
        <v>0</v>
      </c>
      <c r="AA1189" s="15">
        <v>100</v>
      </c>
      <c r="AB1189" s="15">
        <f t="shared" ref="AB1189:AI1189" si="4848">AB1188</f>
        <v>0</v>
      </c>
      <c r="AC1189" s="15">
        <f t="shared" si="4848"/>
        <v>0</v>
      </c>
      <c r="AD1189" s="15">
        <f t="shared" si="4848"/>
        <v>0</v>
      </c>
      <c r="AE1189" s="15">
        <f t="shared" si="4848"/>
        <v>300</v>
      </c>
      <c r="AF1189" s="15">
        <f t="shared" si="4848"/>
        <v>0</v>
      </c>
      <c r="AG1189" s="15">
        <f t="shared" si="4848"/>
        <v>400</v>
      </c>
      <c r="AH1189" s="15">
        <f t="shared" si="4848"/>
        <v>0</v>
      </c>
      <c r="AI1189" s="15">
        <f t="shared" si="4848"/>
        <v>0</v>
      </c>
      <c r="AJ1189" s="17"/>
      <c r="AK1189" s="15">
        <f>AK1188</f>
        <v>200</v>
      </c>
      <c r="AL1189" s="15">
        <f>AL1188</f>
        <v>0</v>
      </c>
      <c r="AM1189" s="17"/>
      <c r="AN1189" s="15">
        <f t="shared" ref="AN1189:AX1189" si="4849">AN1188</f>
        <v>0</v>
      </c>
      <c r="AO1189" s="15">
        <f t="shared" si="4849"/>
        <v>0</v>
      </c>
      <c r="AP1189" s="15">
        <f t="shared" si="4849"/>
        <v>0</v>
      </c>
      <c r="AQ1189" s="15">
        <f t="shared" si="4849"/>
        <v>0</v>
      </c>
      <c r="AR1189" s="15">
        <f t="shared" si="4849"/>
        <v>0</v>
      </c>
      <c r="AS1189" s="15">
        <f t="shared" si="4849"/>
        <v>0</v>
      </c>
      <c r="AT1189" s="15">
        <f t="shared" si="4849"/>
        <v>0</v>
      </c>
      <c r="AU1189" s="15">
        <f t="shared" si="4849"/>
        <v>0</v>
      </c>
      <c r="AV1189" s="15">
        <f t="shared" si="4849"/>
        <v>0</v>
      </c>
      <c r="AW1189" s="15">
        <f t="shared" si="4849"/>
        <v>0</v>
      </c>
      <c r="AX1189" s="15">
        <f t="shared" si="4849"/>
        <v>0</v>
      </c>
      <c r="AY1189" s="17"/>
      <c r="AZ1189" s="15">
        <f t="shared" ref="AZ1189:BA1189" si="4850">AZ1188</f>
        <v>6000</v>
      </c>
      <c r="BA1189" s="15">
        <f t="shared" si="4850"/>
        <v>6000</v>
      </c>
      <c r="BB1189" s="15">
        <v>0</v>
      </c>
      <c r="BC1189" s="15">
        <f t="shared" ref="BC1189:BE1189" si="4851">BC1188</f>
        <v>0</v>
      </c>
      <c r="BD1189" s="15">
        <f t="shared" si="4851"/>
        <v>0</v>
      </c>
      <c r="BE1189" s="15">
        <f t="shared" si="4851"/>
        <v>250</v>
      </c>
      <c r="BF1189" s="17"/>
      <c r="BG1189" s="15">
        <f t="shared" ref="BG1189:BH1189" si="4852">BG1188</f>
        <v>1000</v>
      </c>
      <c r="BH1189" s="15">
        <f t="shared" si="4852"/>
        <v>5000</v>
      </c>
      <c r="BI1189" s="17"/>
      <c r="BJ1189" s="22">
        <f>G1189/G1188</f>
        <v>1</v>
      </c>
      <c r="BK1189" s="65">
        <f t="shared" ref="BK1189:BL1189" si="4853">BK1188</f>
        <v>0</v>
      </c>
      <c r="BL1189" s="65">
        <f t="shared" si="4853"/>
        <v>0</v>
      </c>
      <c r="BM1189" s="74">
        <f t="shared" si="4540"/>
        <v>126.5</v>
      </c>
      <c r="BN1189" s="75">
        <f t="shared" si="4541"/>
        <v>374.28027116045337</v>
      </c>
      <c r="BO1189" s="76">
        <f t="shared" si="4440"/>
        <v>217.59240405353617</v>
      </c>
      <c r="BP1189" s="77">
        <f>(1-'#Constant'!$A$3)/($J1189*'#Constant'!$B$3/'#Constant'!$C$3^($D1189-1)+1)+'#Constant'!$A$3</f>
        <v>0.95244529019980972</v>
      </c>
      <c r="BQ1189" s="78">
        <f t="shared" si="4449"/>
        <v>340.25479196404848</v>
      </c>
      <c r="BR1189" s="77">
        <f>(1-'#Constant'!$A$3)/($K1189*'#Constant'!$B$3/'#Constant'!$C$3^($D1189-1)+1)+'#Constant'!$A$3</f>
        <v>0.95244529019980972</v>
      </c>
      <c r="BS1189" s="78">
        <f t="shared" si="4450"/>
        <v>340.25479196404848</v>
      </c>
      <c r="BT1189" s="43"/>
    </row>
    <row r="1190" spans="1:72" s="43" customFormat="1" ht="12" x14ac:dyDescent="0.2">
      <c r="A1190" s="71">
        <v>32320</v>
      </c>
      <c r="B1190" s="72" t="str">
        <f>VLOOKUP(CONCATENATE("CREATURE_NAME_",A1190),[1]Localization_Hero!$A:$E,2,FALSE)</f>
        <v>인피라</v>
      </c>
      <c r="C1190" s="73" t="s">
        <v>228</v>
      </c>
      <c r="D1190" s="43">
        <v>1</v>
      </c>
      <c r="E1190" s="43">
        <v>1</v>
      </c>
      <c r="F1190" s="72">
        <v>1</v>
      </c>
      <c r="G1190" s="10">
        <v>100</v>
      </c>
      <c r="H1190" s="10">
        <v>100</v>
      </c>
      <c r="I1190" s="10">
        <v>3500</v>
      </c>
      <c r="J1190" s="10">
        <v>17</v>
      </c>
      <c r="K1190" s="10">
        <v>17</v>
      </c>
      <c r="L1190" s="3"/>
      <c r="M1190" s="10">
        <v>100</v>
      </c>
      <c r="N1190" s="10">
        <v>0</v>
      </c>
      <c r="O1190" s="10">
        <v>0</v>
      </c>
      <c r="P1190" s="10">
        <v>100</v>
      </c>
      <c r="Q1190" s="10">
        <v>0</v>
      </c>
      <c r="R1190" s="10">
        <v>0</v>
      </c>
      <c r="S1190" s="10">
        <v>0</v>
      </c>
      <c r="T1190" s="10">
        <v>300</v>
      </c>
      <c r="U1190" s="10">
        <v>0</v>
      </c>
      <c r="V1190" s="10">
        <v>400</v>
      </c>
      <c r="W1190" s="3"/>
      <c r="X1190" s="10">
        <v>100</v>
      </c>
      <c r="Y1190" s="10">
        <v>0</v>
      </c>
      <c r="Z1190" s="10">
        <v>0</v>
      </c>
      <c r="AA1190" s="10">
        <v>100</v>
      </c>
      <c r="AB1190" s="10">
        <v>0</v>
      </c>
      <c r="AC1190" s="10">
        <v>0</v>
      </c>
      <c r="AD1190" s="10">
        <v>0</v>
      </c>
      <c r="AE1190" s="10">
        <v>300</v>
      </c>
      <c r="AF1190" s="10">
        <v>0</v>
      </c>
      <c r="AG1190" s="10">
        <v>400</v>
      </c>
      <c r="AH1190" s="10">
        <v>0</v>
      </c>
      <c r="AI1190" s="10">
        <v>0</v>
      </c>
      <c r="AJ1190" s="3"/>
      <c r="AK1190" s="10">
        <v>200</v>
      </c>
      <c r="AL1190" s="10">
        <v>0</v>
      </c>
      <c r="AM1190" s="3"/>
      <c r="AN1190" s="10">
        <v>0</v>
      </c>
      <c r="AO1190" s="10">
        <v>0</v>
      </c>
      <c r="AP1190" s="10">
        <v>0</v>
      </c>
      <c r="AQ1190" s="10">
        <v>0</v>
      </c>
      <c r="AR1190" s="10">
        <v>0</v>
      </c>
      <c r="AS1190" s="10">
        <v>0</v>
      </c>
      <c r="AT1190" s="10">
        <v>0</v>
      </c>
      <c r="AU1190" s="10">
        <v>0</v>
      </c>
      <c r="AV1190" s="10">
        <v>0</v>
      </c>
      <c r="AW1190" s="10">
        <v>0</v>
      </c>
      <c r="AX1190" s="10">
        <v>0</v>
      </c>
      <c r="AY1190" s="3"/>
      <c r="AZ1190" s="10">
        <v>6000</v>
      </c>
      <c r="BA1190" s="10">
        <v>6000</v>
      </c>
      <c r="BB1190" s="10">
        <v>0</v>
      </c>
      <c r="BC1190" s="10">
        <v>0</v>
      </c>
      <c r="BD1190" s="10">
        <v>0</v>
      </c>
      <c r="BE1190" s="10">
        <v>250</v>
      </c>
      <c r="BF1190" s="3"/>
      <c r="BG1190" s="10">
        <v>1000</v>
      </c>
      <c r="BH1190" s="10">
        <v>5000</v>
      </c>
      <c r="BI1190" s="3"/>
      <c r="BJ1190" s="21">
        <v>1</v>
      </c>
      <c r="BK1190" s="65">
        <v>0</v>
      </c>
      <c r="BL1190" s="65">
        <v>0</v>
      </c>
      <c r="BM1190" s="74">
        <f t="shared" si="4540"/>
        <v>126.5</v>
      </c>
      <c r="BN1190" s="75">
        <f t="shared" si="4541"/>
        <v>374.28027116045337</v>
      </c>
      <c r="BO1190" s="76">
        <f t="shared" si="4440"/>
        <v>217.59240405353617</v>
      </c>
      <c r="BP1190" s="77">
        <f>(1-'#Constant'!$A$3)/($J1190*'#Constant'!$B$3/'#Constant'!$C$3^($D1190-1)+1)+'#Constant'!$A$3</f>
        <v>0.95244529019980972</v>
      </c>
      <c r="BQ1190" s="78">
        <f t="shared" si="4449"/>
        <v>340.25479196404848</v>
      </c>
      <c r="BR1190" s="77">
        <f>(1-'#Constant'!$A$3)/($K1190*'#Constant'!$B$3/'#Constant'!$C$3^($D1190-1)+1)+'#Constant'!$A$3</f>
        <v>0.95244529019980972</v>
      </c>
      <c r="BS1190" s="78">
        <f t="shared" si="4450"/>
        <v>340.25479196404848</v>
      </c>
      <c r="BT1190" s="43">
        <f>BO1190/$BO$4*100</f>
        <v>165.37846408550323</v>
      </c>
    </row>
    <row r="1191" spans="1:72" s="79" customFormat="1" ht="12.75" thickBot="1" x14ac:dyDescent="0.35">
      <c r="B1191" s="80"/>
      <c r="D1191" s="81">
        <v>1</v>
      </c>
      <c r="E1191" s="81">
        <v>1</v>
      </c>
      <c r="F1191" s="82">
        <v>1</v>
      </c>
      <c r="G1191" s="15">
        <f t="shared" ref="G1191:I1191" si="4854">G1190</f>
        <v>100</v>
      </c>
      <c r="H1191" s="15">
        <f t="shared" si="4854"/>
        <v>100</v>
      </c>
      <c r="I1191" s="15">
        <f t="shared" si="4854"/>
        <v>3500</v>
      </c>
      <c r="J1191" s="15">
        <f t="shared" ref="J1191" si="4855">J1190</f>
        <v>17</v>
      </c>
      <c r="K1191" s="15">
        <f t="shared" ref="K1191" si="4856">K1190</f>
        <v>17</v>
      </c>
      <c r="L1191" s="17"/>
      <c r="M1191" s="15">
        <f t="shared" ref="M1191:O1191" si="4857">M1190</f>
        <v>100</v>
      </c>
      <c r="N1191" s="15">
        <f t="shared" si="4857"/>
        <v>0</v>
      </c>
      <c r="O1191" s="15">
        <f t="shared" si="4857"/>
        <v>0</v>
      </c>
      <c r="P1191" s="15">
        <v>100</v>
      </c>
      <c r="Q1191" s="15">
        <f t="shared" ref="Q1191:V1191" si="4858">Q1190</f>
        <v>0</v>
      </c>
      <c r="R1191" s="15">
        <f t="shared" si="4858"/>
        <v>0</v>
      </c>
      <c r="S1191" s="15">
        <f t="shared" si="4858"/>
        <v>0</v>
      </c>
      <c r="T1191" s="15">
        <f t="shared" si="4858"/>
        <v>300</v>
      </c>
      <c r="U1191" s="15">
        <f t="shared" si="4858"/>
        <v>0</v>
      </c>
      <c r="V1191" s="15">
        <f t="shared" si="4858"/>
        <v>400</v>
      </c>
      <c r="W1191" s="17"/>
      <c r="X1191" s="15">
        <f t="shared" ref="X1191:Z1191" si="4859">X1190</f>
        <v>100</v>
      </c>
      <c r="Y1191" s="15">
        <f t="shared" si="4859"/>
        <v>0</v>
      </c>
      <c r="Z1191" s="15">
        <f t="shared" si="4859"/>
        <v>0</v>
      </c>
      <c r="AA1191" s="15">
        <v>100</v>
      </c>
      <c r="AB1191" s="15">
        <f t="shared" ref="AB1191:AI1191" si="4860">AB1190</f>
        <v>0</v>
      </c>
      <c r="AC1191" s="15">
        <f t="shared" si="4860"/>
        <v>0</v>
      </c>
      <c r="AD1191" s="15">
        <f t="shared" si="4860"/>
        <v>0</v>
      </c>
      <c r="AE1191" s="15">
        <f t="shared" si="4860"/>
        <v>300</v>
      </c>
      <c r="AF1191" s="15">
        <f t="shared" si="4860"/>
        <v>0</v>
      </c>
      <c r="AG1191" s="15">
        <f t="shared" si="4860"/>
        <v>400</v>
      </c>
      <c r="AH1191" s="15">
        <f t="shared" si="4860"/>
        <v>0</v>
      </c>
      <c r="AI1191" s="15">
        <f t="shared" si="4860"/>
        <v>0</v>
      </c>
      <c r="AJ1191" s="17"/>
      <c r="AK1191" s="15">
        <f>AK1190</f>
        <v>200</v>
      </c>
      <c r="AL1191" s="15">
        <f>AL1190</f>
        <v>0</v>
      </c>
      <c r="AM1191" s="17"/>
      <c r="AN1191" s="15">
        <f t="shared" ref="AN1191:AX1191" si="4861">AN1190</f>
        <v>0</v>
      </c>
      <c r="AO1191" s="15">
        <f t="shared" si="4861"/>
        <v>0</v>
      </c>
      <c r="AP1191" s="15">
        <f t="shared" si="4861"/>
        <v>0</v>
      </c>
      <c r="AQ1191" s="15">
        <f t="shared" si="4861"/>
        <v>0</v>
      </c>
      <c r="AR1191" s="15">
        <f t="shared" si="4861"/>
        <v>0</v>
      </c>
      <c r="AS1191" s="15">
        <f t="shared" si="4861"/>
        <v>0</v>
      </c>
      <c r="AT1191" s="15">
        <f t="shared" si="4861"/>
        <v>0</v>
      </c>
      <c r="AU1191" s="15">
        <f t="shared" si="4861"/>
        <v>0</v>
      </c>
      <c r="AV1191" s="15">
        <f t="shared" si="4861"/>
        <v>0</v>
      </c>
      <c r="AW1191" s="15">
        <f t="shared" si="4861"/>
        <v>0</v>
      </c>
      <c r="AX1191" s="15">
        <f t="shared" si="4861"/>
        <v>0</v>
      </c>
      <c r="AY1191" s="17"/>
      <c r="AZ1191" s="15">
        <f t="shared" ref="AZ1191:BA1191" si="4862">AZ1190</f>
        <v>6000</v>
      </c>
      <c r="BA1191" s="15">
        <f t="shared" si="4862"/>
        <v>6000</v>
      </c>
      <c r="BB1191" s="15">
        <v>0</v>
      </c>
      <c r="BC1191" s="15">
        <f t="shared" ref="BC1191:BE1191" si="4863">BC1190</f>
        <v>0</v>
      </c>
      <c r="BD1191" s="15">
        <f t="shared" si="4863"/>
        <v>0</v>
      </c>
      <c r="BE1191" s="15">
        <f t="shared" si="4863"/>
        <v>250</v>
      </c>
      <c r="BF1191" s="17"/>
      <c r="BG1191" s="15">
        <f t="shared" ref="BG1191:BH1191" si="4864">BG1190</f>
        <v>1000</v>
      </c>
      <c r="BH1191" s="15">
        <f t="shared" si="4864"/>
        <v>5000</v>
      </c>
      <c r="BI1191" s="17"/>
      <c r="BJ1191" s="22">
        <f>G1191/G1190</f>
        <v>1</v>
      </c>
      <c r="BK1191" s="65">
        <f t="shared" ref="BK1191:BL1191" si="4865">BK1190</f>
        <v>0</v>
      </c>
      <c r="BL1191" s="65">
        <f t="shared" si="4865"/>
        <v>0</v>
      </c>
      <c r="BM1191" s="74">
        <f t="shared" si="4540"/>
        <v>126.5</v>
      </c>
      <c r="BN1191" s="75">
        <f t="shared" si="4541"/>
        <v>374.28027116045337</v>
      </c>
      <c r="BO1191" s="76">
        <f t="shared" si="4440"/>
        <v>217.59240405353617</v>
      </c>
      <c r="BP1191" s="77">
        <f>(1-'#Constant'!$A$3)/($J1191*'#Constant'!$B$3/'#Constant'!$C$3^($D1191-1)+1)+'#Constant'!$A$3</f>
        <v>0.95244529019980972</v>
      </c>
      <c r="BQ1191" s="78">
        <f t="shared" si="4449"/>
        <v>340.25479196404848</v>
      </c>
      <c r="BR1191" s="77">
        <f>(1-'#Constant'!$A$3)/($K1191*'#Constant'!$B$3/'#Constant'!$C$3^($D1191-1)+1)+'#Constant'!$A$3</f>
        <v>0.95244529019980972</v>
      </c>
      <c r="BS1191" s="78">
        <f t="shared" si="4450"/>
        <v>340.25479196404848</v>
      </c>
      <c r="BT1191" s="43"/>
    </row>
    <row r="1192" spans="1:72" s="43" customFormat="1" ht="12" x14ac:dyDescent="0.2">
      <c r="A1192" s="71">
        <v>32321</v>
      </c>
      <c r="B1192" s="72" t="str">
        <f>VLOOKUP(CONCATENATE("CREATURE_NAME_",A1192),[1]Localization_Hero!$A:$E,2,FALSE)</f>
        <v>불타는 고트 전사</v>
      </c>
      <c r="C1192" s="73" t="s">
        <v>229</v>
      </c>
      <c r="D1192" s="43">
        <v>1</v>
      </c>
      <c r="E1192" s="43">
        <v>1</v>
      </c>
      <c r="F1192" s="72">
        <v>1</v>
      </c>
      <c r="G1192" s="10">
        <v>100</v>
      </c>
      <c r="H1192" s="10">
        <v>100</v>
      </c>
      <c r="I1192" s="10">
        <v>3500</v>
      </c>
      <c r="J1192" s="10">
        <v>17</v>
      </c>
      <c r="K1192" s="10">
        <v>17</v>
      </c>
      <c r="L1192" s="3"/>
      <c r="M1192" s="10">
        <v>100</v>
      </c>
      <c r="N1192" s="10">
        <v>0</v>
      </c>
      <c r="O1192" s="10">
        <v>0</v>
      </c>
      <c r="P1192" s="10">
        <v>100</v>
      </c>
      <c r="Q1192" s="10">
        <v>0</v>
      </c>
      <c r="R1192" s="10">
        <v>0</v>
      </c>
      <c r="S1192" s="10">
        <v>0</v>
      </c>
      <c r="T1192" s="10">
        <v>300</v>
      </c>
      <c r="U1192" s="10">
        <v>0</v>
      </c>
      <c r="V1192" s="10">
        <v>400</v>
      </c>
      <c r="W1192" s="3"/>
      <c r="X1192" s="10">
        <v>100</v>
      </c>
      <c r="Y1192" s="10">
        <v>0</v>
      </c>
      <c r="Z1192" s="10">
        <v>0</v>
      </c>
      <c r="AA1192" s="10">
        <v>100</v>
      </c>
      <c r="AB1192" s="10">
        <v>0</v>
      </c>
      <c r="AC1192" s="10">
        <v>0</v>
      </c>
      <c r="AD1192" s="10">
        <v>0</v>
      </c>
      <c r="AE1192" s="10">
        <v>300</v>
      </c>
      <c r="AF1192" s="10">
        <v>0</v>
      </c>
      <c r="AG1192" s="10">
        <v>400</v>
      </c>
      <c r="AH1192" s="10">
        <v>0</v>
      </c>
      <c r="AI1192" s="10">
        <v>0</v>
      </c>
      <c r="AJ1192" s="3"/>
      <c r="AK1192" s="10">
        <v>200</v>
      </c>
      <c r="AL1192" s="10">
        <v>0</v>
      </c>
      <c r="AM1192" s="3"/>
      <c r="AN1192" s="10">
        <v>0</v>
      </c>
      <c r="AO1192" s="10">
        <v>0</v>
      </c>
      <c r="AP1192" s="10">
        <v>0</v>
      </c>
      <c r="AQ1192" s="10">
        <v>0</v>
      </c>
      <c r="AR1192" s="10">
        <v>0</v>
      </c>
      <c r="AS1192" s="10">
        <v>0</v>
      </c>
      <c r="AT1192" s="10">
        <v>0</v>
      </c>
      <c r="AU1192" s="10">
        <v>0</v>
      </c>
      <c r="AV1192" s="10">
        <v>0</v>
      </c>
      <c r="AW1192" s="10">
        <v>0</v>
      </c>
      <c r="AX1192" s="10">
        <v>0</v>
      </c>
      <c r="AY1192" s="3"/>
      <c r="AZ1192" s="10">
        <v>6000</v>
      </c>
      <c r="BA1192" s="10">
        <v>6000</v>
      </c>
      <c r="BB1192" s="10">
        <v>0</v>
      </c>
      <c r="BC1192" s="10">
        <v>0</v>
      </c>
      <c r="BD1192" s="10">
        <v>0</v>
      </c>
      <c r="BE1192" s="10">
        <v>250</v>
      </c>
      <c r="BF1192" s="3"/>
      <c r="BG1192" s="10">
        <v>1000</v>
      </c>
      <c r="BH1192" s="10">
        <v>2625</v>
      </c>
      <c r="BI1192" s="3"/>
      <c r="BJ1192" s="21">
        <v>1</v>
      </c>
      <c r="BK1192" s="65">
        <v>0</v>
      </c>
      <c r="BL1192" s="65">
        <v>0</v>
      </c>
      <c r="BM1192" s="74">
        <f t="shared" si="4540"/>
        <v>126.5</v>
      </c>
      <c r="BN1192" s="75">
        <f t="shared" si="4541"/>
        <v>374.28027116045337</v>
      </c>
      <c r="BO1192" s="76">
        <f t="shared" ref="BO1192:BO1196" si="4866">SQRT(BM1192*BN1192)</f>
        <v>217.59240405353617</v>
      </c>
      <c r="BP1192" s="77">
        <f>(1-'#Constant'!$A$3)/($J1192*'#Constant'!$B$3/'#Constant'!$C$3^($D1192-1)+1)+'#Constant'!$A$3</f>
        <v>0.95244529019980972</v>
      </c>
      <c r="BQ1192" s="78">
        <f t="shared" si="4449"/>
        <v>340.25479196404848</v>
      </c>
      <c r="BR1192" s="77">
        <f>(1-'#Constant'!$A$3)/($K1192*'#Constant'!$B$3/'#Constant'!$C$3^($D1192-1)+1)+'#Constant'!$A$3</f>
        <v>0.95244529019980972</v>
      </c>
      <c r="BS1192" s="78">
        <f t="shared" si="4450"/>
        <v>340.25479196404848</v>
      </c>
      <c r="BT1192" s="43">
        <f>BO1192/$BO$4*100</f>
        <v>165.37846408550323</v>
      </c>
    </row>
    <row r="1193" spans="1:72" s="79" customFormat="1" ht="12.75" thickBot="1" x14ac:dyDescent="0.35">
      <c r="B1193" s="80"/>
      <c r="D1193" s="81">
        <v>1</v>
      </c>
      <c r="E1193" s="81">
        <v>1</v>
      </c>
      <c r="F1193" s="82">
        <v>1</v>
      </c>
      <c r="G1193" s="15">
        <f t="shared" ref="G1193:I1193" si="4867">G1192</f>
        <v>100</v>
      </c>
      <c r="H1193" s="15">
        <f t="shared" si="4867"/>
        <v>100</v>
      </c>
      <c r="I1193" s="15">
        <f t="shared" si="4867"/>
        <v>3500</v>
      </c>
      <c r="J1193" s="15">
        <f t="shared" ref="J1193" si="4868">J1192</f>
        <v>17</v>
      </c>
      <c r="K1193" s="15">
        <f t="shared" ref="K1193" si="4869">K1192</f>
        <v>17</v>
      </c>
      <c r="L1193" s="17"/>
      <c r="M1193" s="15">
        <f t="shared" ref="M1193:O1193" si="4870">M1192</f>
        <v>100</v>
      </c>
      <c r="N1193" s="15">
        <f t="shared" si="4870"/>
        <v>0</v>
      </c>
      <c r="O1193" s="15">
        <f t="shared" si="4870"/>
        <v>0</v>
      </c>
      <c r="P1193" s="15">
        <v>100</v>
      </c>
      <c r="Q1193" s="15">
        <f t="shared" ref="Q1193:V1193" si="4871">Q1192</f>
        <v>0</v>
      </c>
      <c r="R1193" s="15">
        <f t="shared" si="4871"/>
        <v>0</v>
      </c>
      <c r="S1193" s="15">
        <f t="shared" si="4871"/>
        <v>0</v>
      </c>
      <c r="T1193" s="15">
        <f t="shared" si="4871"/>
        <v>300</v>
      </c>
      <c r="U1193" s="15">
        <f t="shared" si="4871"/>
        <v>0</v>
      </c>
      <c r="V1193" s="15">
        <f t="shared" si="4871"/>
        <v>400</v>
      </c>
      <c r="W1193" s="17"/>
      <c r="X1193" s="15">
        <f t="shared" ref="X1193:Z1193" si="4872">X1192</f>
        <v>100</v>
      </c>
      <c r="Y1193" s="15">
        <f t="shared" si="4872"/>
        <v>0</v>
      </c>
      <c r="Z1193" s="15">
        <f t="shared" si="4872"/>
        <v>0</v>
      </c>
      <c r="AA1193" s="15">
        <v>100</v>
      </c>
      <c r="AB1193" s="15">
        <f t="shared" ref="AB1193:AI1193" si="4873">AB1192</f>
        <v>0</v>
      </c>
      <c r="AC1193" s="15">
        <f t="shared" si="4873"/>
        <v>0</v>
      </c>
      <c r="AD1193" s="15">
        <f t="shared" si="4873"/>
        <v>0</v>
      </c>
      <c r="AE1193" s="15">
        <f t="shared" si="4873"/>
        <v>300</v>
      </c>
      <c r="AF1193" s="15">
        <f t="shared" si="4873"/>
        <v>0</v>
      </c>
      <c r="AG1193" s="15">
        <f t="shared" si="4873"/>
        <v>400</v>
      </c>
      <c r="AH1193" s="15">
        <f t="shared" si="4873"/>
        <v>0</v>
      </c>
      <c r="AI1193" s="15">
        <f t="shared" si="4873"/>
        <v>0</v>
      </c>
      <c r="AJ1193" s="17"/>
      <c r="AK1193" s="15">
        <f>AK1192</f>
        <v>200</v>
      </c>
      <c r="AL1193" s="15">
        <f>AL1192</f>
        <v>0</v>
      </c>
      <c r="AM1193" s="17"/>
      <c r="AN1193" s="15">
        <f t="shared" ref="AN1193:AX1193" si="4874">AN1192</f>
        <v>0</v>
      </c>
      <c r="AO1193" s="15">
        <f t="shared" si="4874"/>
        <v>0</v>
      </c>
      <c r="AP1193" s="15">
        <f t="shared" si="4874"/>
        <v>0</v>
      </c>
      <c r="AQ1193" s="15">
        <f t="shared" si="4874"/>
        <v>0</v>
      </c>
      <c r="AR1193" s="15">
        <f t="shared" si="4874"/>
        <v>0</v>
      </c>
      <c r="AS1193" s="15">
        <f t="shared" si="4874"/>
        <v>0</v>
      </c>
      <c r="AT1193" s="15">
        <f t="shared" si="4874"/>
        <v>0</v>
      </c>
      <c r="AU1193" s="15">
        <f t="shared" si="4874"/>
        <v>0</v>
      </c>
      <c r="AV1193" s="15">
        <f t="shared" si="4874"/>
        <v>0</v>
      </c>
      <c r="AW1193" s="15">
        <f t="shared" si="4874"/>
        <v>0</v>
      </c>
      <c r="AX1193" s="15">
        <f t="shared" si="4874"/>
        <v>0</v>
      </c>
      <c r="AY1193" s="17"/>
      <c r="AZ1193" s="15">
        <f t="shared" ref="AZ1193:BA1193" si="4875">AZ1192</f>
        <v>6000</v>
      </c>
      <c r="BA1193" s="15">
        <f t="shared" si="4875"/>
        <v>6000</v>
      </c>
      <c r="BB1193" s="15">
        <v>0</v>
      </c>
      <c r="BC1193" s="15">
        <f t="shared" ref="BC1193:BE1193" si="4876">BC1192</f>
        <v>0</v>
      </c>
      <c r="BD1193" s="15">
        <f t="shared" si="4876"/>
        <v>0</v>
      </c>
      <c r="BE1193" s="15">
        <f t="shared" si="4876"/>
        <v>250</v>
      </c>
      <c r="BF1193" s="17"/>
      <c r="BG1193" s="15">
        <f t="shared" ref="BG1193:BH1193" si="4877">BG1192</f>
        <v>1000</v>
      </c>
      <c r="BH1193" s="15">
        <f t="shared" si="4877"/>
        <v>2625</v>
      </c>
      <c r="BI1193" s="17"/>
      <c r="BJ1193" s="22">
        <f>G1193/G1192</f>
        <v>1</v>
      </c>
      <c r="BK1193" s="65">
        <f t="shared" ref="BK1193:BL1193" si="4878">BK1192</f>
        <v>0</v>
      </c>
      <c r="BL1193" s="65">
        <f t="shared" si="4878"/>
        <v>0</v>
      </c>
      <c r="BM1193" s="74">
        <f t="shared" si="4540"/>
        <v>126.5</v>
      </c>
      <c r="BN1193" s="75" t="e">
        <f t="shared" si="4541"/>
        <v>#REF!</v>
      </c>
      <c r="BO1193" s="76" t="e">
        <f t="shared" si="4866"/>
        <v>#REF!</v>
      </c>
      <c r="BP1193" s="77">
        <f>(1-'#Constant'!$A$3)/($J1193*'#Constant'!$B$3/'#Constant'!$C$3^($D1193-1)+1)+'#Constant'!$A$3</f>
        <v>0.95244529019980972</v>
      </c>
      <c r="BQ1193" s="78" t="e">
        <f>#REF!/(BP1193*(1-Q1193/1000*(0.5+R1193/1000))*(1-P1193/1000)*(1-V1193/1000)*(1+U1193/1000))/20</f>
        <v>#REF!</v>
      </c>
      <c r="BR1193" s="77">
        <f>(1-'#Constant'!$A$3)/($K1193*'#Constant'!$B$3/'#Constant'!$C$3^($D1193-1)+1)+'#Constant'!$A$3</f>
        <v>0.95244529019980972</v>
      </c>
      <c r="BS1193" s="78" t="e">
        <f>#REF!/(BR1193*(1-AB1193/1000*(0.5+AC1193/1000))*(1-AA1193/1000)*(1-AG1193/1000)*(1+AF1193/1000))/20</f>
        <v>#REF!</v>
      </c>
      <c r="BT1193" s="43"/>
    </row>
    <row r="1194" spans="1:72" s="43" customFormat="1" ht="12" x14ac:dyDescent="0.2">
      <c r="A1194" s="71">
        <v>32322</v>
      </c>
      <c r="B1194" s="72" t="str">
        <f>VLOOKUP(CONCATENATE("CREATURE_NAME_",A1194),[1]Localization_Hero!$A:$E,2,FALSE)</f>
        <v>테메레르</v>
      </c>
      <c r="C1194" s="73" t="s">
        <v>77</v>
      </c>
      <c r="D1194" s="43">
        <v>1</v>
      </c>
      <c r="E1194" s="43">
        <v>1</v>
      </c>
      <c r="F1194" s="72">
        <v>1</v>
      </c>
      <c r="G1194" s="10">
        <v>100</v>
      </c>
      <c r="H1194" s="10">
        <v>100</v>
      </c>
      <c r="I1194" s="10">
        <v>3500</v>
      </c>
      <c r="J1194" s="10">
        <v>17</v>
      </c>
      <c r="K1194" s="10">
        <v>17</v>
      </c>
      <c r="L1194" s="3"/>
      <c r="M1194" s="10">
        <v>100</v>
      </c>
      <c r="N1194" s="10">
        <v>0</v>
      </c>
      <c r="O1194" s="10">
        <v>0</v>
      </c>
      <c r="P1194" s="10">
        <v>100</v>
      </c>
      <c r="Q1194" s="10">
        <v>0</v>
      </c>
      <c r="R1194" s="10">
        <v>0</v>
      </c>
      <c r="S1194" s="10">
        <v>0</v>
      </c>
      <c r="T1194" s="10">
        <v>300</v>
      </c>
      <c r="U1194" s="10">
        <v>0</v>
      </c>
      <c r="V1194" s="10">
        <v>400</v>
      </c>
      <c r="W1194" s="3"/>
      <c r="X1194" s="10">
        <v>100</v>
      </c>
      <c r="Y1194" s="10">
        <v>0</v>
      </c>
      <c r="Z1194" s="10">
        <v>0</v>
      </c>
      <c r="AA1194" s="10">
        <v>100</v>
      </c>
      <c r="AB1194" s="10">
        <v>0</v>
      </c>
      <c r="AC1194" s="10">
        <v>0</v>
      </c>
      <c r="AD1194" s="10">
        <v>0</v>
      </c>
      <c r="AE1194" s="10">
        <v>300</v>
      </c>
      <c r="AF1194" s="10">
        <v>0</v>
      </c>
      <c r="AG1194" s="10">
        <v>400</v>
      </c>
      <c r="AH1194" s="10">
        <v>0</v>
      </c>
      <c r="AI1194" s="10">
        <v>0</v>
      </c>
      <c r="AJ1194" s="3"/>
      <c r="AK1194" s="10">
        <v>200</v>
      </c>
      <c r="AL1194" s="10">
        <v>0</v>
      </c>
      <c r="AM1194" s="3"/>
      <c r="AN1194" s="10">
        <v>0</v>
      </c>
      <c r="AO1194" s="10">
        <v>0</v>
      </c>
      <c r="AP1194" s="10">
        <v>0</v>
      </c>
      <c r="AQ1194" s="10">
        <v>0</v>
      </c>
      <c r="AR1194" s="10">
        <v>0</v>
      </c>
      <c r="AS1194" s="10">
        <v>0</v>
      </c>
      <c r="AT1194" s="10">
        <v>0</v>
      </c>
      <c r="AU1194" s="10">
        <v>0</v>
      </c>
      <c r="AV1194" s="10">
        <v>0</v>
      </c>
      <c r="AW1194" s="10">
        <v>0</v>
      </c>
      <c r="AX1194" s="10">
        <v>0</v>
      </c>
      <c r="AY1194" s="3"/>
      <c r="AZ1194" s="10">
        <v>6000</v>
      </c>
      <c r="BA1194" s="10">
        <v>6000</v>
      </c>
      <c r="BB1194" s="10">
        <v>0</v>
      </c>
      <c r="BC1194" s="10">
        <v>0</v>
      </c>
      <c r="BD1194" s="10">
        <v>0</v>
      </c>
      <c r="BE1194" s="10">
        <v>250</v>
      </c>
      <c r="BF1194" s="3"/>
      <c r="BG1194" s="10">
        <v>1000</v>
      </c>
      <c r="BH1194" s="10">
        <v>5000</v>
      </c>
      <c r="BI1194" s="3"/>
      <c r="BJ1194" s="21">
        <v>1</v>
      </c>
      <c r="BK1194" s="65">
        <v>0</v>
      </c>
      <c r="BL1194" s="65">
        <v>0</v>
      </c>
      <c r="BM1194" s="74">
        <f t="shared" si="4540"/>
        <v>126.5</v>
      </c>
      <c r="BN1194" s="75">
        <f t="shared" si="4541"/>
        <v>374.28027116045337</v>
      </c>
      <c r="BO1194" s="76">
        <f t="shared" si="4866"/>
        <v>217.59240405353617</v>
      </c>
      <c r="BP1194" s="77">
        <f>(1-'#Constant'!$A$3)/($J1194*'#Constant'!$B$3/'#Constant'!$C$3^($D1194-1)+1)+'#Constant'!$A$3</f>
        <v>0.95244529019980972</v>
      </c>
      <c r="BQ1194" s="78">
        <f t="shared" ref="BQ1194" si="4879">I1195/(BP1194*(1-Q1194/1000*(0.5+R1194/1000))*(1-P1194/1000)*(1-V1194/1000)*(1+U1194/1000))/20</f>
        <v>340.25479196404848</v>
      </c>
      <c r="BR1194" s="77">
        <f>(1-'#Constant'!$A$3)/($K1194*'#Constant'!$B$3/'#Constant'!$C$3^($D1194-1)+1)+'#Constant'!$A$3</f>
        <v>0.95244529019980972</v>
      </c>
      <c r="BS1194" s="78">
        <f t="shared" ref="BS1194" si="4880">I1195/(BR1194*(1-AB1194/1000*(0.5+AC1194/1000))*(1-AA1194/1000)*(1-AG1194/1000)*(1+AF1194/1000))/20</f>
        <v>340.25479196404848</v>
      </c>
      <c r="BT1194" s="43">
        <f>BO1194/$BO$4*100</f>
        <v>165.37846408550323</v>
      </c>
    </row>
    <row r="1195" spans="1:72" s="79" customFormat="1" ht="12.75" thickBot="1" x14ac:dyDescent="0.35">
      <c r="B1195" s="80"/>
      <c r="D1195" s="81">
        <v>1</v>
      </c>
      <c r="E1195" s="81">
        <v>1</v>
      </c>
      <c r="F1195" s="82">
        <v>1</v>
      </c>
      <c r="G1195" s="15">
        <f t="shared" ref="G1195:I1195" si="4881">G1194</f>
        <v>100</v>
      </c>
      <c r="H1195" s="15">
        <f t="shared" si="4881"/>
        <v>100</v>
      </c>
      <c r="I1195" s="15">
        <f t="shared" si="4881"/>
        <v>3500</v>
      </c>
      <c r="J1195" s="15">
        <f t="shared" ref="J1195:K1195" si="4882">J1194</f>
        <v>17</v>
      </c>
      <c r="K1195" s="15">
        <f t="shared" si="4882"/>
        <v>17</v>
      </c>
      <c r="L1195" s="17"/>
      <c r="M1195" s="15">
        <f t="shared" ref="M1195:O1195" si="4883">M1194</f>
        <v>100</v>
      </c>
      <c r="N1195" s="15">
        <f t="shared" si="4883"/>
        <v>0</v>
      </c>
      <c r="O1195" s="15">
        <f t="shared" si="4883"/>
        <v>0</v>
      </c>
      <c r="P1195" s="15">
        <v>100</v>
      </c>
      <c r="Q1195" s="15">
        <f t="shared" ref="Q1195:V1195" si="4884">Q1194</f>
        <v>0</v>
      </c>
      <c r="R1195" s="15">
        <f t="shared" si="4884"/>
        <v>0</v>
      </c>
      <c r="S1195" s="15">
        <f t="shared" si="4884"/>
        <v>0</v>
      </c>
      <c r="T1195" s="15">
        <f t="shared" si="4884"/>
        <v>300</v>
      </c>
      <c r="U1195" s="15">
        <f t="shared" si="4884"/>
        <v>0</v>
      </c>
      <c r="V1195" s="15">
        <f t="shared" si="4884"/>
        <v>400</v>
      </c>
      <c r="W1195" s="17"/>
      <c r="X1195" s="15">
        <f t="shared" ref="X1195:Z1195" si="4885">X1194</f>
        <v>100</v>
      </c>
      <c r="Y1195" s="15">
        <f t="shared" si="4885"/>
        <v>0</v>
      </c>
      <c r="Z1195" s="15">
        <f t="shared" si="4885"/>
        <v>0</v>
      </c>
      <c r="AA1195" s="15">
        <v>100</v>
      </c>
      <c r="AB1195" s="15">
        <f t="shared" ref="AB1195:AI1195" si="4886">AB1194</f>
        <v>0</v>
      </c>
      <c r="AC1195" s="15">
        <f t="shared" si="4886"/>
        <v>0</v>
      </c>
      <c r="AD1195" s="15">
        <f t="shared" si="4886"/>
        <v>0</v>
      </c>
      <c r="AE1195" s="15">
        <f t="shared" si="4886"/>
        <v>300</v>
      </c>
      <c r="AF1195" s="15">
        <f t="shared" si="4886"/>
        <v>0</v>
      </c>
      <c r="AG1195" s="15">
        <f t="shared" si="4886"/>
        <v>400</v>
      </c>
      <c r="AH1195" s="15">
        <f t="shared" si="4886"/>
        <v>0</v>
      </c>
      <c r="AI1195" s="15">
        <f t="shared" si="4886"/>
        <v>0</v>
      </c>
      <c r="AJ1195" s="17"/>
      <c r="AK1195" s="15">
        <f>AK1194</f>
        <v>200</v>
      </c>
      <c r="AL1195" s="15">
        <f>AL1194</f>
        <v>0</v>
      </c>
      <c r="AM1195" s="17"/>
      <c r="AN1195" s="15">
        <f t="shared" ref="AN1195:AX1195" si="4887">AN1194</f>
        <v>0</v>
      </c>
      <c r="AO1195" s="15">
        <f t="shared" si="4887"/>
        <v>0</v>
      </c>
      <c r="AP1195" s="15">
        <f t="shared" si="4887"/>
        <v>0</v>
      </c>
      <c r="AQ1195" s="15">
        <f t="shared" si="4887"/>
        <v>0</v>
      </c>
      <c r="AR1195" s="15">
        <f t="shared" si="4887"/>
        <v>0</v>
      </c>
      <c r="AS1195" s="15">
        <f t="shared" si="4887"/>
        <v>0</v>
      </c>
      <c r="AT1195" s="15">
        <f t="shared" si="4887"/>
        <v>0</v>
      </c>
      <c r="AU1195" s="15">
        <f t="shared" si="4887"/>
        <v>0</v>
      </c>
      <c r="AV1195" s="15">
        <f t="shared" si="4887"/>
        <v>0</v>
      </c>
      <c r="AW1195" s="15">
        <f t="shared" si="4887"/>
        <v>0</v>
      </c>
      <c r="AX1195" s="15">
        <f t="shared" si="4887"/>
        <v>0</v>
      </c>
      <c r="AY1195" s="17"/>
      <c r="AZ1195" s="15">
        <f t="shared" ref="AZ1195:BA1195" si="4888">AZ1194</f>
        <v>6000</v>
      </c>
      <c r="BA1195" s="15">
        <f t="shared" si="4888"/>
        <v>6000</v>
      </c>
      <c r="BB1195" s="15">
        <v>0</v>
      </c>
      <c r="BC1195" s="15">
        <f t="shared" ref="BC1195:BE1195" si="4889">BC1194</f>
        <v>0</v>
      </c>
      <c r="BD1195" s="15">
        <f t="shared" si="4889"/>
        <v>0</v>
      </c>
      <c r="BE1195" s="15">
        <f t="shared" si="4889"/>
        <v>250</v>
      </c>
      <c r="BF1195" s="17"/>
      <c r="BG1195" s="15">
        <f t="shared" ref="BG1195:BH1195" si="4890">BG1194</f>
        <v>1000</v>
      </c>
      <c r="BH1195" s="15">
        <f t="shared" si="4890"/>
        <v>5000</v>
      </c>
      <c r="BI1195" s="17"/>
      <c r="BJ1195" s="22">
        <f>G1195/G1194</f>
        <v>1</v>
      </c>
      <c r="BK1195" s="65">
        <f t="shared" ref="BK1195:BL1195" si="4891">BK1194</f>
        <v>0</v>
      </c>
      <c r="BL1195" s="65">
        <f t="shared" si="4891"/>
        <v>0</v>
      </c>
      <c r="BM1195" s="74">
        <f t="shared" si="4540"/>
        <v>126.5</v>
      </c>
      <c r="BN1195" s="75">
        <f t="shared" si="4541"/>
        <v>0</v>
      </c>
      <c r="BO1195" s="76">
        <f t="shared" si="4866"/>
        <v>0</v>
      </c>
      <c r="BP1195" s="77">
        <f>(1-'#Constant'!$A$3)/($J1195*'#Constant'!$B$3/'#Constant'!$C$3^($D1195-1)+1)+'#Constant'!$A$3</f>
        <v>0.95244529019980972</v>
      </c>
      <c r="BQ1195" s="78">
        <f>I1246/(BP1195*(1-Q1195/1000*(0.5+R1195/1000))*(1-P1195/1000)*(1-V1195/1000)*(1+U1195/1000))/20</f>
        <v>0</v>
      </c>
      <c r="BR1195" s="77">
        <f>(1-'#Constant'!$A$3)/($K1195*'#Constant'!$B$3/'#Constant'!$C$3^($D1195-1)+1)+'#Constant'!$A$3</f>
        <v>0.95244529019980972</v>
      </c>
      <c r="BS1195" s="78">
        <f>I1246/(BR1195*(1-AB1195/1000*(0.5+AC1195/1000))*(1-AA1195/1000)*(1-AG1195/1000)*(1+AF1195/1000))/20</f>
        <v>0</v>
      </c>
      <c r="BT1195" s="43"/>
    </row>
    <row r="1196" spans="1:72" s="43" customFormat="1" ht="12" x14ac:dyDescent="0.3">
      <c r="A1196" s="71">
        <v>33001</v>
      </c>
      <c r="B1196" s="72" t="str">
        <f>VLOOKUP(CONCATENATE("CREATURE_NAME_",A1196),[1]Localization_Hero!$A:$E,2,FALSE)</f>
        <v>늪지대 거미</v>
      </c>
      <c r="C1196" s="83" t="s">
        <v>243</v>
      </c>
      <c r="D1196" s="43">
        <v>1</v>
      </c>
      <c r="E1196" s="43">
        <v>1</v>
      </c>
      <c r="F1196" s="72">
        <v>1</v>
      </c>
      <c r="G1196" s="10">
        <v>100</v>
      </c>
      <c r="H1196" s="10">
        <v>100</v>
      </c>
      <c r="I1196" s="10">
        <v>3500</v>
      </c>
      <c r="J1196" s="10">
        <v>17</v>
      </c>
      <c r="K1196" s="10">
        <v>17</v>
      </c>
      <c r="L1196" s="3"/>
      <c r="M1196" s="10">
        <v>100</v>
      </c>
      <c r="N1196" s="10">
        <v>0</v>
      </c>
      <c r="O1196" s="10">
        <v>0</v>
      </c>
      <c r="P1196" s="10">
        <v>100</v>
      </c>
      <c r="Q1196" s="10">
        <v>0</v>
      </c>
      <c r="R1196" s="10">
        <v>0</v>
      </c>
      <c r="S1196" s="10">
        <v>0</v>
      </c>
      <c r="T1196" s="10">
        <v>300</v>
      </c>
      <c r="U1196" s="10">
        <v>0</v>
      </c>
      <c r="V1196" s="10">
        <v>0</v>
      </c>
      <c r="W1196" s="3"/>
      <c r="X1196" s="10">
        <v>100</v>
      </c>
      <c r="Y1196" s="10">
        <v>0</v>
      </c>
      <c r="Z1196" s="10">
        <v>0</v>
      </c>
      <c r="AA1196" s="10">
        <v>100</v>
      </c>
      <c r="AB1196" s="10">
        <v>0</v>
      </c>
      <c r="AC1196" s="10">
        <v>0</v>
      </c>
      <c r="AD1196" s="10">
        <v>0</v>
      </c>
      <c r="AE1196" s="10">
        <v>300</v>
      </c>
      <c r="AF1196" s="10">
        <v>0</v>
      </c>
      <c r="AG1196" s="10">
        <v>0</v>
      </c>
      <c r="AH1196" s="10">
        <v>0</v>
      </c>
      <c r="AI1196" s="10">
        <v>0</v>
      </c>
      <c r="AJ1196" s="3"/>
      <c r="AK1196" s="10">
        <v>200</v>
      </c>
      <c r="AL1196" s="10">
        <v>0</v>
      </c>
      <c r="AM1196" s="3"/>
      <c r="AN1196" s="10">
        <v>0</v>
      </c>
      <c r="AO1196" s="10">
        <v>0</v>
      </c>
      <c r="AP1196" s="10">
        <v>0</v>
      </c>
      <c r="AQ1196" s="10">
        <v>0</v>
      </c>
      <c r="AR1196" s="10">
        <v>0</v>
      </c>
      <c r="AS1196" s="10">
        <v>0</v>
      </c>
      <c r="AT1196" s="10">
        <v>0</v>
      </c>
      <c r="AU1196" s="10">
        <v>0</v>
      </c>
      <c r="AV1196" s="10">
        <v>0</v>
      </c>
      <c r="AW1196" s="10">
        <v>0</v>
      </c>
      <c r="AX1196" s="10">
        <v>0</v>
      </c>
      <c r="AY1196" s="3"/>
      <c r="AZ1196" s="10">
        <v>6000</v>
      </c>
      <c r="BA1196" s="10">
        <v>6000</v>
      </c>
      <c r="BB1196" s="10">
        <v>0</v>
      </c>
      <c r="BC1196" s="10">
        <v>0</v>
      </c>
      <c r="BD1196" s="10">
        <v>0</v>
      </c>
      <c r="BE1196" s="10">
        <v>250</v>
      </c>
      <c r="BF1196" s="3"/>
      <c r="BG1196" s="10">
        <v>1000</v>
      </c>
      <c r="BH1196" s="10">
        <v>5000</v>
      </c>
      <c r="BI1196" s="3"/>
      <c r="BJ1196" s="21">
        <v>1</v>
      </c>
      <c r="BK1196" s="65">
        <v>0</v>
      </c>
      <c r="BL1196" s="65">
        <v>0</v>
      </c>
      <c r="BM1196" s="74">
        <f t="shared" ref="BM1196" si="4892">MAX(G1196*(1+M1196/1000*(1+O1196/1000))*(1+0.5*T1196/1000)*(1+0.25*S1196/1000),(H1196*(1+X1196/1000*(1+Z1196/1000))*(1+0.5*AE1196/1000)*(1+0.25*AD1196/1000)))*BG1196/1000</f>
        <v>126.5</v>
      </c>
      <c r="BN1196" s="75" t="e">
        <f t="shared" ref="BN1196" si="4893">(BQ1196+BS1196)/2*(1+AI1196/2000)*(1+AH1196/2000)*(1+AN1196/2000)*(1+AK1196/2000)</f>
        <v>#REF!</v>
      </c>
      <c r="BO1196" s="76" t="e">
        <f t="shared" si="4866"/>
        <v>#REF!</v>
      </c>
      <c r="BP1196" s="77">
        <f>(1-'#Constant'!$A$3)/($J1196*'#Constant'!$B$3/'#Constant'!$C$3^($D1196-1)+1)+'#Constant'!$A$3</f>
        <v>0.95244529019980972</v>
      </c>
      <c r="BQ1196" s="78" t="e">
        <f>#REF!/(BP1196*(1-Q1196/1000*(0.5+R1196/1000))*(1-P1196/1000)*(1-V1196/1000)*(1+U1196/1000))/20</f>
        <v>#REF!</v>
      </c>
      <c r="BR1196" s="77">
        <f>(1-'#Constant'!$A$3)/($K1196*'#Constant'!$B$3/'#Constant'!$C$3^($D1196-1)+1)+'#Constant'!$A$3</f>
        <v>0.95244529019980972</v>
      </c>
      <c r="BS1196" s="78" t="e">
        <f>#REF!/(BR1196*(1-AB1196/1000*(0.5+AC1196/1000))*(1-AA1196/1000)*(1-AG1196/1000)*(1+AF1196/1000))/20</f>
        <v>#REF!</v>
      </c>
      <c r="BT1196" s="43" t="e">
        <f>BO1196/$BO$4*100</f>
        <v>#REF!</v>
      </c>
    </row>
    <row r="1197" spans="1:72" s="43" customFormat="1" ht="12" x14ac:dyDescent="0.3">
      <c r="A1197" s="71">
        <v>33002</v>
      </c>
      <c r="B1197" s="72" t="str">
        <f>VLOOKUP(CONCATENATE("CREATURE_NAME_",A1197),[1]Localization_Hero!$A:$E,2,FALSE)</f>
        <v>맹독여왕 늪지대 거미</v>
      </c>
      <c r="C1197" s="83" t="s">
        <v>244</v>
      </c>
      <c r="D1197" s="43">
        <v>1</v>
      </c>
      <c r="E1197" s="43">
        <v>1</v>
      </c>
      <c r="F1197" s="72">
        <v>1</v>
      </c>
      <c r="G1197" s="10">
        <v>100</v>
      </c>
      <c r="H1197" s="10">
        <v>100</v>
      </c>
      <c r="I1197" s="10">
        <v>3500</v>
      </c>
      <c r="J1197" s="10">
        <v>17</v>
      </c>
      <c r="K1197" s="10">
        <v>17</v>
      </c>
      <c r="L1197" s="3"/>
      <c r="M1197" s="10">
        <v>100</v>
      </c>
      <c r="N1197" s="10">
        <v>0</v>
      </c>
      <c r="O1197" s="10">
        <v>0</v>
      </c>
      <c r="P1197" s="10">
        <v>100</v>
      </c>
      <c r="Q1197" s="10">
        <v>0</v>
      </c>
      <c r="R1197" s="10">
        <v>0</v>
      </c>
      <c r="S1197" s="10">
        <v>0</v>
      </c>
      <c r="T1197" s="10">
        <v>300</v>
      </c>
      <c r="U1197" s="10">
        <v>0</v>
      </c>
      <c r="V1197" s="10">
        <v>0</v>
      </c>
      <c r="W1197" s="3"/>
      <c r="X1197" s="10">
        <v>100</v>
      </c>
      <c r="Y1197" s="10">
        <v>0</v>
      </c>
      <c r="Z1197" s="10">
        <v>0</v>
      </c>
      <c r="AA1197" s="10">
        <v>100</v>
      </c>
      <c r="AB1197" s="10">
        <v>0</v>
      </c>
      <c r="AC1197" s="10">
        <v>0</v>
      </c>
      <c r="AD1197" s="10">
        <v>0</v>
      </c>
      <c r="AE1197" s="10">
        <v>300</v>
      </c>
      <c r="AF1197" s="10">
        <v>0</v>
      </c>
      <c r="AG1197" s="10">
        <v>0</v>
      </c>
      <c r="AH1197" s="10">
        <v>0</v>
      </c>
      <c r="AI1197" s="10">
        <v>0</v>
      </c>
      <c r="AJ1197" s="3"/>
      <c r="AK1197" s="10">
        <v>200</v>
      </c>
      <c r="AL1197" s="10">
        <v>0</v>
      </c>
      <c r="AM1197" s="3"/>
      <c r="AN1197" s="10">
        <v>0</v>
      </c>
      <c r="AO1197" s="10">
        <v>0</v>
      </c>
      <c r="AP1197" s="10">
        <v>0</v>
      </c>
      <c r="AQ1197" s="10">
        <v>0</v>
      </c>
      <c r="AR1197" s="10">
        <v>0</v>
      </c>
      <c r="AS1197" s="10">
        <v>0</v>
      </c>
      <c r="AT1197" s="10">
        <v>0</v>
      </c>
      <c r="AU1197" s="10">
        <v>0</v>
      </c>
      <c r="AV1197" s="10">
        <v>0</v>
      </c>
      <c r="AW1197" s="10">
        <v>0</v>
      </c>
      <c r="AX1197" s="10">
        <v>0</v>
      </c>
      <c r="AY1197" s="3"/>
      <c r="AZ1197" s="10">
        <v>6000</v>
      </c>
      <c r="BA1197" s="10">
        <v>6000</v>
      </c>
      <c r="BB1197" s="10">
        <v>0</v>
      </c>
      <c r="BC1197" s="10">
        <v>0</v>
      </c>
      <c r="BD1197" s="10">
        <v>0</v>
      </c>
      <c r="BE1197" s="10">
        <v>250</v>
      </c>
      <c r="BF1197" s="3"/>
      <c r="BG1197" s="10">
        <v>1000</v>
      </c>
      <c r="BH1197" s="10">
        <v>5000</v>
      </c>
      <c r="BI1197" s="3"/>
      <c r="BJ1197" s="21">
        <v>1</v>
      </c>
      <c r="BK1197" s="65">
        <v>0</v>
      </c>
      <c r="BL1197" s="65">
        <v>0</v>
      </c>
      <c r="BM1197" s="74">
        <f t="shared" ref="BM1197:BM1230" si="4894">MAX(G1197*(1+M1197/1000*(1+O1197/1000))*(1+0.5*T1197/1000)*(1+0.25*S1197/1000),(H1197*(1+X1197/1000*(1+Z1197/1000))*(1+0.5*AE1197/1000)*(1+0.25*AD1197/1000)))*BG1197/1000</f>
        <v>126.5</v>
      </c>
      <c r="BN1197" s="75" t="e">
        <f t="shared" ref="BN1197:BN1230" si="4895">(BQ1197+BS1197)/2*(1+AI1197/2000)*(1+AH1197/2000)*(1+AN1197/2000)*(1+AK1197/2000)</f>
        <v>#REF!</v>
      </c>
      <c r="BO1197" s="76" t="e">
        <f t="shared" ref="BO1197:BO1230" si="4896">SQRT(BM1197*BN1197)</f>
        <v>#REF!</v>
      </c>
      <c r="BP1197" s="77">
        <f>(1-'#Constant'!$A$3)/($J1197*'#Constant'!$B$3/'#Constant'!$C$3^($D1197-1)+1)+'#Constant'!$A$3</f>
        <v>0.95244529019980972</v>
      </c>
      <c r="BQ1197" s="78" t="e">
        <f>#REF!/(BP1197*(1-Q1197/1000*(0.5+R1197/1000))*(1-P1197/1000)*(1-V1197/1000)*(1+U1197/1000))/20</f>
        <v>#REF!</v>
      </c>
      <c r="BR1197" s="77">
        <f>(1-'#Constant'!$A$3)/($K1197*'#Constant'!$B$3/'#Constant'!$C$3^($D1197-1)+1)+'#Constant'!$A$3</f>
        <v>0.95244529019980972</v>
      </c>
      <c r="BS1197" s="78" t="e">
        <f>#REF!/(BR1197*(1-AB1197/1000*(0.5+AC1197/1000))*(1-AA1197/1000)*(1-AG1197/1000)*(1+AF1197/1000))/20</f>
        <v>#REF!</v>
      </c>
      <c r="BT1197" s="43" t="e">
        <f t="shared" ref="BT1197:BT1230" si="4897">BO1197/$BO$4*100</f>
        <v>#REF!</v>
      </c>
    </row>
    <row r="1198" spans="1:72" s="43" customFormat="1" ht="12" x14ac:dyDescent="0.3">
      <c r="A1198" s="71">
        <v>33003</v>
      </c>
      <c r="B1198" s="72" t="str">
        <f>VLOOKUP(CONCATENATE("CREATURE_NAME_",A1198),[1]Localization_Hero!$A:$E,2,FALSE)</f>
        <v>더러워진 거미 알</v>
      </c>
      <c r="C1198" s="83" t="s">
        <v>245</v>
      </c>
      <c r="D1198" s="43">
        <v>1</v>
      </c>
      <c r="E1198" s="43">
        <v>1</v>
      </c>
      <c r="F1198" s="72">
        <v>1</v>
      </c>
      <c r="G1198" s="10">
        <v>100</v>
      </c>
      <c r="H1198" s="10">
        <v>100</v>
      </c>
      <c r="I1198" s="10">
        <v>3500</v>
      </c>
      <c r="J1198" s="10">
        <v>17</v>
      </c>
      <c r="K1198" s="10">
        <v>17</v>
      </c>
      <c r="L1198" s="3"/>
      <c r="M1198" s="10">
        <v>100</v>
      </c>
      <c r="N1198" s="10">
        <v>0</v>
      </c>
      <c r="O1198" s="10">
        <v>0</v>
      </c>
      <c r="P1198" s="10">
        <v>100</v>
      </c>
      <c r="Q1198" s="10">
        <v>0</v>
      </c>
      <c r="R1198" s="10">
        <v>0</v>
      </c>
      <c r="S1198" s="10">
        <v>0</v>
      </c>
      <c r="T1198" s="10">
        <v>300</v>
      </c>
      <c r="U1198" s="10">
        <v>0</v>
      </c>
      <c r="V1198" s="10">
        <v>0</v>
      </c>
      <c r="W1198" s="3"/>
      <c r="X1198" s="10">
        <v>100</v>
      </c>
      <c r="Y1198" s="10">
        <v>0</v>
      </c>
      <c r="Z1198" s="10">
        <v>0</v>
      </c>
      <c r="AA1198" s="10">
        <v>100</v>
      </c>
      <c r="AB1198" s="10">
        <v>0</v>
      </c>
      <c r="AC1198" s="10">
        <v>0</v>
      </c>
      <c r="AD1198" s="10">
        <v>0</v>
      </c>
      <c r="AE1198" s="10">
        <v>300</v>
      </c>
      <c r="AF1198" s="10">
        <v>0</v>
      </c>
      <c r="AG1198" s="10">
        <v>0</v>
      </c>
      <c r="AH1198" s="10">
        <v>0</v>
      </c>
      <c r="AI1198" s="10">
        <v>0</v>
      </c>
      <c r="AJ1198" s="3"/>
      <c r="AK1198" s="10">
        <v>200</v>
      </c>
      <c r="AL1198" s="10">
        <v>0</v>
      </c>
      <c r="AM1198" s="3"/>
      <c r="AN1198" s="10">
        <v>0</v>
      </c>
      <c r="AO1198" s="10">
        <v>0</v>
      </c>
      <c r="AP1198" s="10">
        <v>0</v>
      </c>
      <c r="AQ1198" s="10">
        <v>0</v>
      </c>
      <c r="AR1198" s="10">
        <v>0</v>
      </c>
      <c r="AS1198" s="10">
        <v>0</v>
      </c>
      <c r="AT1198" s="10">
        <v>0</v>
      </c>
      <c r="AU1198" s="10">
        <v>0</v>
      </c>
      <c r="AV1198" s="10">
        <v>0</v>
      </c>
      <c r="AW1198" s="10">
        <v>0</v>
      </c>
      <c r="AX1198" s="10">
        <v>0</v>
      </c>
      <c r="AY1198" s="3"/>
      <c r="AZ1198" s="10">
        <v>6000</v>
      </c>
      <c r="BA1198" s="10">
        <v>6000</v>
      </c>
      <c r="BB1198" s="10">
        <v>0</v>
      </c>
      <c r="BC1198" s="10">
        <v>0</v>
      </c>
      <c r="BD1198" s="10">
        <v>0</v>
      </c>
      <c r="BE1198" s="10">
        <v>250</v>
      </c>
      <c r="BF1198" s="3"/>
      <c r="BG1198" s="10">
        <v>1000</v>
      </c>
      <c r="BH1198" s="10">
        <v>5000</v>
      </c>
      <c r="BI1198" s="3"/>
      <c r="BJ1198" s="21">
        <v>1</v>
      </c>
      <c r="BK1198" s="65">
        <v>0</v>
      </c>
      <c r="BL1198" s="65">
        <v>0</v>
      </c>
      <c r="BM1198" s="74">
        <f t="shared" si="4894"/>
        <v>126.5</v>
      </c>
      <c r="BN1198" s="75" t="e">
        <f t="shared" si="4895"/>
        <v>#REF!</v>
      </c>
      <c r="BO1198" s="76" t="e">
        <f t="shared" si="4896"/>
        <v>#REF!</v>
      </c>
      <c r="BP1198" s="77">
        <f>(1-'#Constant'!$A$3)/($J1198*'#Constant'!$B$3/'#Constant'!$C$3^($D1198-1)+1)+'#Constant'!$A$3</f>
        <v>0.95244529019980972</v>
      </c>
      <c r="BQ1198" s="78" t="e">
        <f>#REF!/(BP1198*(1-Q1198/1000*(0.5+R1198/1000))*(1-P1198/1000)*(1-V1198/1000)*(1+U1198/1000))/20</f>
        <v>#REF!</v>
      </c>
      <c r="BR1198" s="77">
        <f>(1-'#Constant'!$A$3)/($K1198*'#Constant'!$B$3/'#Constant'!$C$3^($D1198-1)+1)+'#Constant'!$A$3</f>
        <v>0.95244529019980972</v>
      </c>
      <c r="BS1198" s="78" t="e">
        <f>#REF!/(BR1198*(1-AB1198/1000*(0.5+AC1198/1000))*(1-AA1198/1000)*(1-AG1198/1000)*(1+AF1198/1000))/20</f>
        <v>#REF!</v>
      </c>
      <c r="BT1198" s="43" t="e">
        <f t="shared" si="4897"/>
        <v>#REF!</v>
      </c>
    </row>
    <row r="1199" spans="1:72" s="43" customFormat="1" ht="12" x14ac:dyDescent="0.3">
      <c r="A1199" s="71">
        <v>33004</v>
      </c>
      <c r="B1199" s="72" t="str">
        <f>VLOOKUP(CONCATENATE("CREATURE_NAME_",A1199),[1]Localization_Hero!$A:$E,2,FALSE)</f>
        <v>썩은 슬라임</v>
      </c>
      <c r="C1199" s="83" t="s">
        <v>246</v>
      </c>
      <c r="D1199" s="43">
        <v>1</v>
      </c>
      <c r="E1199" s="43">
        <v>1</v>
      </c>
      <c r="F1199" s="72">
        <v>1</v>
      </c>
      <c r="G1199" s="10">
        <v>100</v>
      </c>
      <c r="H1199" s="10">
        <v>100</v>
      </c>
      <c r="I1199" s="10">
        <v>3500</v>
      </c>
      <c r="J1199" s="10">
        <v>17</v>
      </c>
      <c r="K1199" s="10">
        <v>17</v>
      </c>
      <c r="L1199" s="3"/>
      <c r="M1199" s="10">
        <v>100</v>
      </c>
      <c r="N1199" s="10">
        <v>0</v>
      </c>
      <c r="O1199" s="10">
        <v>0</v>
      </c>
      <c r="P1199" s="10">
        <v>100</v>
      </c>
      <c r="Q1199" s="10">
        <v>0</v>
      </c>
      <c r="R1199" s="10">
        <v>0</v>
      </c>
      <c r="S1199" s="10">
        <v>0</v>
      </c>
      <c r="T1199" s="10">
        <v>300</v>
      </c>
      <c r="U1199" s="10">
        <v>0</v>
      </c>
      <c r="V1199" s="10">
        <v>0</v>
      </c>
      <c r="W1199" s="3"/>
      <c r="X1199" s="10">
        <v>100</v>
      </c>
      <c r="Y1199" s="10">
        <v>0</v>
      </c>
      <c r="Z1199" s="10">
        <v>0</v>
      </c>
      <c r="AA1199" s="10">
        <v>100</v>
      </c>
      <c r="AB1199" s="10">
        <v>0</v>
      </c>
      <c r="AC1199" s="10">
        <v>0</v>
      </c>
      <c r="AD1199" s="10">
        <v>0</v>
      </c>
      <c r="AE1199" s="10">
        <v>300</v>
      </c>
      <c r="AF1199" s="10">
        <v>0</v>
      </c>
      <c r="AG1199" s="10">
        <v>0</v>
      </c>
      <c r="AH1199" s="10">
        <v>0</v>
      </c>
      <c r="AI1199" s="10">
        <v>0</v>
      </c>
      <c r="AJ1199" s="3"/>
      <c r="AK1199" s="10">
        <v>200</v>
      </c>
      <c r="AL1199" s="10">
        <v>0</v>
      </c>
      <c r="AM1199" s="3"/>
      <c r="AN1199" s="10">
        <v>0</v>
      </c>
      <c r="AO1199" s="10">
        <v>0</v>
      </c>
      <c r="AP1199" s="10">
        <v>0</v>
      </c>
      <c r="AQ1199" s="10">
        <v>0</v>
      </c>
      <c r="AR1199" s="10">
        <v>0</v>
      </c>
      <c r="AS1199" s="10">
        <v>0</v>
      </c>
      <c r="AT1199" s="10">
        <v>0</v>
      </c>
      <c r="AU1199" s="10">
        <v>0</v>
      </c>
      <c r="AV1199" s="10">
        <v>0</v>
      </c>
      <c r="AW1199" s="10">
        <v>0</v>
      </c>
      <c r="AX1199" s="10">
        <v>0</v>
      </c>
      <c r="AY1199" s="3"/>
      <c r="AZ1199" s="10">
        <v>6000</v>
      </c>
      <c r="BA1199" s="10">
        <v>6000</v>
      </c>
      <c r="BB1199" s="10">
        <v>0</v>
      </c>
      <c r="BC1199" s="10">
        <v>0</v>
      </c>
      <c r="BD1199" s="10">
        <v>0</v>
      </c>
      <c r="BE1199" s="10">
        <v>250</v>
      </c>
      <c r="BF1199" s="3"/>
      <c r="BG1199" s="10">
        <v>1000</v>
      </c>
      <c r="BH1199" s="10">
        <v>5000</v>
      </c>
      <c r="BI1199" s="3"/>
      <c r="BJ1199" s="21">
        <v>1</v>
      </c>
      <c r="BK1199" s="65">
        <v>0</v>
      </c>
      <c r="BL1199" s="65">
        <v>0</v>
      </c>
      <c r="BM1199" s="74">
        <f t="shared" si="4894"/>
        <v>126.5</v>
      </c>
      <c r="BN1199" s="75" t="e">
        <f t="shared" si="4895"/>
        <v>#REF!</v>
      </c>
      <c r="BO1199" s="76" t="e">
        <f t="shared" si="4896"/>
        <v>#REF!</v>
      </c>
      <c r="BP1199" s="77">
        <f>(1-'#Constant'!$A$3)/($J1199*'#Constant'!$B$3/'#Constant'!$C$3^($D1199-1)+1)+'#Constant'!$A$3</f>
        <v>0.95244529019980972</v>
      </c>
      <c r="BQ1199" s="78" t="e">
        <f>#REF!/(BP1199*(1-Q1199/1000*(0.5+R1199/1000))*(1-P1199/1000)*(1-V1199/1000)*(1+U1199/1000))/20</f>
        <v>#REF!</v>
      </c>
      <c r="BR1199" s="77">
        <f>(1-'#Constant'!$A$3)/($K1199*'#Constant'!$B$3/'#Constant'!$C$3^($D1199-1)+1)+'#Constant'!$A$3</f>
        <v>0.95244529019980972</v>
      </c>
      <c r="BS1199" s="78" t="e">
        <f>#REF!/(BR1199*(1-AB1199/1000*(0.5+AC1199/1000))*(1-AA1199/1000)*(1-AG1199/1000)*(1+AF1199/1000))/20</f>
        <v>#REF!</v>
      </c>
      <c r="BT1199" s="43" t="e">
        <f t="shared" si="4897"/>
        <v>#REF!</v>
      </c>
    </row>
    <row r="1200" spans="1:72" s="43" customFormat="1" ht="12" x14ac:dyDescent="0.3">
      <c r="A1200" s="71">
        <v>33005</v>
      </c>
      <c r="B1200" s="72" t="str">
        <f>VLOOKUP(CONCATENATE("CREATURE_NAME_",A1200),[1]Localization_Hero!$A:$E,2,FALSE)</f>
        <v>악령 스켈레톤 돌격병</v>
      </c>
      <c r="C1200" s="83" t="s">
        <v>247</v>
      </c>
      <c r="D1200" s="43">
        <v>1</v>
      </c>
      <c r="E1200" s="43">
        <v>1</v>
      </c>
      <c r="F1200" s="72">
        <v>1</v>
      </c>
      <c r="G1200" s="10">
        <v>100</v>
      </c>
      <c r="H1200" s="10">
        <v>100</v>
      </c>
      <c r="I1200" s="10">
        <v>3500</v>
      </c>
      <c r="J1200" s="10">
        <v>17</v>
      </c>
      <c r="K1200" s="10">
        <v>17</v>
      </c>
      <c r="L1200" s="3"/>
      <c r="M1200" s="10">
        <v>100</v>
      </c>
      <c r="N1200" s="10">
        <v>0</v>
      </c>
      <c r="O1200" s="10">
        <v>0</v>
      </c>
      <c r="P1200" s="10">
        <v>100</v>
      </c>
      <c r="Q1200" s="10">
        <v>0</v>
      </c>
      <c r="R1200" s="10">
        <v>0</v>
      </c>
      <c r="S1200" s="10">
        <v>0</v>
      </c>
      <c r="T1200" s="10">
        <v>300</v>
      </c>
      <c r="U1200" s="10">
        <v>0</v>
      </c>
      <c r="V1200" s="10">
        <v>0</v>
      </c>
      <c r="W1200" s="3"/>
      <c r="X1200" s="10">
        <v>100</v>
      </c>
      <c r="Y1200" s="10">
        <v>0</v>
      </c>
      <c r="Z1200" s="10">
        <v>0</v>
      </c>
      <c r="AA1200" s="10">
        <v>100</v>
      </c>
      <c r="AB1200" s="10">
        <v>0</v>
      </c>
      <c r="AC1200" s="10">
        <v>0</v>
      </c>
      <c r="AD1200" s="10">
        <v>0</v>
      </c>
      <c r="AE1200" s="10">
        <v>300</v>
      </c>
      <c r="AF1200" s="10">
        <v>0</v>
      </c>
      <c r="AG1200" s="10">
        <v>0</v>
      </c>
      <c r="AH1200" s="10">
        <v>0</v>
      </c>
      <c r="AI1200" s="10">
        <v>0</v>
      </c>
      <c r="AJ1200" s="3"/>
      <c r="AK1200" s="10">
        <v>200</v>
      </c>
      <c r="AL1200" s="10">
        <v>0</v>
      </c>
      <c r="AM1200" s="3"/>
      <c r="AN1200" s="10">
        <v>0</v>
      </c>
      <c r="AO1200" s="10">
        <v>0</v>
      </c>
      <c r="AP1200" s="10">
        <v>0</v>
      </c>
      <c r="AQ1200" s="10">
        <v>0</v>
      </c>
      <c r="AR1200" s="10">
        <v>0</v>
      </c>
      <c r="AS1200" s="10">
        <v>0</v>
      </c>
      <c r="AT1200" s="10">
        <v>0</v>
      </c>
      <c r="AU1200" s="10">
        <v>0</v>
      </c>
      <c r="AV1200" s="10">
        <v>0</v>
      </c>
      <c r="AW1200" s="10">
        <v>0</v>
      </c>
      <c r="AX1200" s="10">
        <v>0</v>
      </c>
      <c r="AY1200" s="3"/>
      <c r="AZ1200" s="10">
        <v>6000</v>
      </c>
      <c r="BA1200" s="10">
        <v>6000</v>
      </c>
      <c r="BB1200" s="10">
        <v>0</v>
      </c>
      <c r="BC1200" s="10">
        <v>0</v>
      </c>
      <c r="BD1200" s="10">
        <v>0</v>
      </c>
      <c r="BE1200" s="10">
        <v>250</v>
      </c>
      <c r="BF1200" s="3"/>
      <c r="BG1200" s="10">
        <v>1000</v>
      </c>
      <c r="BH1200" s="10">
        <v>575</v>
      </c>
      <c r="BI1200" s="3"/>
      <c r="BJ1200" s="21">
        <v>1</v>
      </c>
      <c r="BK1200" s="65">
        <v>0</v>
      </c>
      <c r="BL1200" s="65">
        <v>0</v>
      </c>
      <c r="BM1200" s="74">
        <f t="shared" si="4894"/>
        <v>126.5</v>
      </c>
      <c r="BN1200" s="75" t="e">
        <f t="shared" si="4895"/>
        <v>#REF!</v>
      </c>
      <c r="BO1200" s="76" t="e">
        <f t="shared" si="4896"/>
        <v>#REF!</v>
      </c>
      <c r="BP1200" s="77">
        <f>(1-'#Constant'!$A$3)/($J1200*'#Constant'!$B$3/'#Constant'!$C$3^($D1200-1)+1)+'#Constant'!$A$3</f>
        <v>0.95244529019980972</v>
      </c>
      <c r="BQ1200" s="78" t="e">
        <f>#REF!/(BP1200*(1-Q1200/1000*(0.5+R1200/1000))*(1-P1200/1000)*(1-V1200/1000)*(1+U1200/1000))/20</f>
        <v>#REF!</v>
      </c>
      <c r="BR1200" s="77">
        <f>(1-'#Constant'!$A$3)/($K1200*'#Constant'!$B$3/'#Constant'!$C$3^($D1200-1)+1)+'#Constant'!$A$3</f>
        <v>0.95244529019980972</v>
      </c>
      <c r="BS1200" s="78" t="e">
        <f>#REF!/(BR1200*(1-AB1200/1000*(0.5+AC1200/1000))*(1-AA1200/1000)*(1-AG1200/1000)*(1+AF1200/1000))/20</f>
        <v>#REF!</v>
      </c>
      <c r="BT1200" s="43" t="e">
        <f t="shared" si="4897"/>
        <v>#REF!</v>
      </c>
    </row>
    <row r="1201" spans="1:72" s="43" customFormat="1" ht="12" x14ac:dyDescent="0.3">
      <c r="A1201" s="71">
        <v>33006</v>
      </c>
      <c r="B1201" s="72" t="str">
        <f>VLOOKUP(CONCATENATE("CREATURE_NAME_",A1201),[1]Localization_Hero!$A:$E,2,FALSE)</f>
        <v>악령 스켈레톤 궁수</v>
      </c>
      <c r="C1201" s="83" t="s">
        <v>248</v>
      </c>
      <c r="D1201" s="43">
        <v>1</v>
      </c>
      <c r="E1201" s="43">
        <v>1</v>
      </c>
      <c r="F1201" s="72">
        <v>1</v>
      </c>
      <c r="G1201" s="10">
        <v>100</v>
      </c>
      <c r="H1201" s="10">
        <v>100</v>
      </c>
      <c r="I1201" s="10">
        <v>3500</v>
      </c>
      <c r="J1201" s="10">
        <v>17</v>
      </c>
      <c r="K1201" s="10">
        <v>17</v>
      </c>
      <c r="L1201" s="3"/>
      <c r="M1201" s="10">
        <v>100</v>
      </c>
      <c r="N1201" s="10">
        <v>0</v>
      </c>
      <c r="O1201" s="10">
        <v>0</v>
      </c>
      <c r="P1201" s="10">
        <v>100</v>
      </c>
      <c r="Q1201" s="10">
        <v>0</v>
      </c>
      <c r="R1201" s="10">
        <v>0</v>
      </c>
      <c r="S1201" s="10">
        <v>0</v>
      </c>
      <c r="T1201" s="10">
        <v>300</v>
      </c>
      <c r="U1201" s="10">
        <v>0</v>
      </c>
      <c r="V1201" s="10">
        <v>0</v>
      </c>
      <c r="W1201" s="3"/>
      <c r="X1201" s="10">
        <v>100</v>
      </c>
      <c r="Y1201" s="10">
        <v>0</v>
      </c>
      <c r="Z1201" s="10">
        <v>0</v>
      </c>
      <c r="AA1201" s="10">
        <v>100</v>
      </c>
      <c r="AB1201" s="10">
        <v>0</v>
      </c>
      <c r="AC1201" s="10">
        <v>0</v>
      </c>
      <c r="AD1201" s="10">
        <v>0</v>
      </c>
      <c r="AE1201" s="10">
        <v>300</v>
      </c>
      <c r="AF1201" s="10">
        <v>0</v>
      </c>
      <c r="AG1201" s="10">
        <v>0</v>
      </c>
      <c r="AH1201" s="10">
        <v>0</v>
      </c>
      <c r="AI1201" s="10">
        <v>0</v>
      </c>
      <c r="AJ1201" s="3"/>
      <c r="AK1201" s="10">
        <v>200</v>
      </c>
      <c r="AL1201" s="10">
        <v>0</v>
      </c>
      <c r="AM1201" s="3"/>
      <c r="AN1201" s="10">
        <v>0</v>
      </c>
      <c r="AO1201" s="10">
        <v>0</v>
      </c>
      <c r="AP1201" s="10">
        <v>0</v>
      </c>
      <c r="AQ1201" s="10">
        <v>0</v>
      </c>
      <c r="AR1201" s="10">
        <v>0</v>
      </c>
      <c r="AS1201" s="10">
        <v>0</v>
      </c>
      <c r="AT1201" s="10">
        <v>0</v>
      </c>
      <c r="AU1201" s="10">
        <v>0</v>
      </c>
      <c r="AV1201" s="10">
        <v>0</v>
      </c>
      <c r="AW1201" s="10">
        <v>0</v>
      </c>
      <c r="AX1201" s="10">
        <v>0</v>
      </c>
      <c r="AY1201" s="3"/>
      <c r="AZ1201" s="10">
        <v>6000</v>
      </c>
      <c r="BA1201" s="10">
        <v>6000</v>
      </c>
      <c r="BB1201" s="10">
        <v>0</v>
      </c>
      <c r="BC1201" s="10">
        <v>0</v>
      </c>
      <c r="BD1201" s="10">
        <v>0</v>
      </c>
      <c r="BE1201" s="10">
        <v>250</v>
      </c>
      <c r="BF1201" s="3"/>
      <c r="BG1201" s="10">
        <v>1000</v>
      </c>
      <c r="BH1201" s="10">
        <v>750</v>
      </c>
      <c r="BI1201" s="3"/>
      <c r="BJ1201" s="21">
        <v>1</v>
      </c>
      <c r="BK1201" s="65">
        <v>0</v>
      </c>
      <c r="BL1201" s="65">
        <v>0</v>
      </c>
      <c r="BM1201" s="74">
        <f t="shared" si="4894"/>
        <v>126.5</v>
      </c>
      <c r="BN1201" s="75" t="e">
        <f t="shared" si="4895"/>
        <v>#REF!</v>
      </c>
      <c r="BO1201" s="76" t="e">
        <f t="shared" si="4896"/>
        <v>#REF!</v>
      </c>
      <c r="BP1201" s="77">
        <f>(1-'#Constant'!$A$3)/($J1201*'#Constant'!$B$3/'#Constant'!$C$3^($D1201-1)+1)+'#Constant'!$A$3</f>
        <v>0.95244529019980972</v>
      </c>
      <c r="BQ1201" s="78" t="e">
        <f>#REF!/(BP1201*(1-Q1201/1000*(0.5+R1201/1000))*(1-P1201/1000)*(1-V1201/1000)*(1+U1201/1000))/20</f>
        <v>#REF!</v>
      </c>
      <c r="BR1201" s="77">
        <f>(1-'#Constant'!$A$3)/($K1201*'#Constant'!$B$3/'#Constant'!$C$3^($D1201-1)+1)+'#Constant'!$A$3</f>
        <v>0.95244529019980972</v>
      </c>
      <c r="BS1201" s="78" t="e">
        <f>#REF!/(BR1201*(1-AB1201/1000*(0.5+AC1201/1000))*(1-AA1201/1000)*(1-AG1201/1000)*(1+AF1201/1000))/20</f>
        <v>#REF!</v>
      </c>
      <c r="BT1201" s="43" t="e">
        <f t="shared" si="4897"/>
        <v>#REF!</v>
      </c>
    </row>
    <row r="1202" spans="1:72" s="43" customFormat="1" ht="12" x14ac:dyDescent="0.3">
      <c r="A1202" s="71">
        <v>33007</v>
      </c>
      <c r="B1202" s="72" t="str">
        <f>VLOOKUP(CONCATENATE("CREATURE_NAME_",A1202),[1]Localization_Hero!$A:$E,2,FALSE)</f>
        <v>사념의 악귀</v>
      </c>
      <c r="C1202" s="83" t="s">
        <v>249</v>
      </c>
      <c r="D1202" s="43">
        <v>1</v>
      </c>
      <c r="E1202" s="43">
        <v>1</v>
      </c>
      <c r="F1202" s="72">
        <v>1</v>
      </c>
      <c r="G1202" s="10">
        <v>100</v>
      </c>
      <c r="H1202" s="10">
        <v>100</v>
      </c>
      <c r="I1202" s="10">
        <v>3500</v>
      </c>
      <c r="J1202" s="10">
        <v>17</v>
      </c>
      <c r="K1202" s="10">
        <v>17</v>
      </c>
      <c r="L1202" s="3"/>
      <c r="M1202" s="10">
        <v>100</v>
      </c>
      <c r="N1202" s="10">
        <v>0</v>
      </c>
      <c r="O1202" s="10">
        <v>0</v>
      </c>
      <c r="P1202" s="10">
        <v>100</v>
      </c>
      <c r="Q1202" s="10">
        <v>0</v>
      </c>
      <c r="R1202" s="10">
        <v>0</v>
      </c>
      <c r="S1202" s="10">
        <v>0</v>
      </c>
      <c r="T1202" s="10">
        <v>300</v>
      </c>
      <c r="U1202" s="10">
        <v>0</v>
      </c>
      <c r="V1202" s="10">
        <v>0</v>
      </c>
      <c r="W1202" s="3"/>
      <c r="X1202" s="10">
        <v>100</v>
      </c>
      <c r="Y1202" s="10">
        <v>0</v>
      </c>
      <c r="Z1202" s="10">
        <v>0</v>
      </c>
      <c r="AA1202" s="10">
        <v>100</v>
      </c>
      <c r="AB1202" s="10">
        <v>0</v>
      </c>
      <c r="AC1202" s="10">
        <v>0</v>
      </c>
      <c r="AD1202" s="10">
        <v>0</v>
      </c>
      <c r="AE1202" s="10">
        <v>300</v>
      </c>
      <c r="AF1202" s="10">
        <v>0</v>
      </c>
      <c r="AG1202" s="10">
        <v>0</v>
      </c>
      <c r="AH1202" s="10">
        <v>0</v>
      </c>
      <c r="AI1202" s="10">
        <v>0</v>
      </c>
      <c r="AJ1202" s="3"/>
      <c r="AK1202" s="10">
        <v>200</v>
      </c>
      <c r="AL1202" s="10">
        <v>0</v>
      </c>
      <c r="AM1202" s="3"/>
      <c r="AN1202" s="10">
        <v>0</v>
      </c>
      <c r="AO1202" s="10">
        <v>0</v>
      </c>
      <c r="AP1202" s="10">
        <v>0</v>
      </c>
      <c r="AQ1202" s="10">
        <v>0</v>
      </c>
      <c r="AR1202" s="10">
        <v>0</v>
      </c>
      <c r="AS1202" s="10">
        <v>0</v>
      </c>
      <c r="AT1202" s="10">
        <v>0</v>
      </c>
      <c r="AU1202" s="10">
        <v>0</v>
      </c>
      <c r="AV1202" s="10">
        <v>0</v>
      </c>
      <c r="AW1202" s="10">
        <v>0</v>
      </c>
      <c r="AX1202" s="10">
        <v>0</v>
      </c>
      <c r="AY1202" s="3"/>
      <c r="AZ1202" s="10">
        <v>6000</v>
      </c>
      <c r="BA1202" s="10">
        <v>6000</v>
      </c>
      <c r="BB1202" s="10">
        <v>0</v>
      </c>
      <c r="BC1202" s="10">
        <v>0</v>
      </c>
      <c r="BD1202" s="10">
        <v>0</v>
      </c>
      <c r="BE1202" s="10">
        <v>250</v>
      </c>
      <c r="BF1202" s="3"/>
      <c r="BG1202" s="10">
        <v>1000</v>
      </c>
      <c r="BH1202" s="10">
        <v>5000</v>
      </c>
      <c r="BI1202" s="3"/>
      <c r="BJ1202" s="21">
        <v>1</v>
      </c>
      <c r="BK1202" s="65">
        <v>0</v>
      </c>
      <c r="BL1202" s="65">
        <v>0</v>
      </c>
      <c r="BM1202" s="74">
        <f t="shared" si="4894"/>
        <v>126.5</v>
      </c>
      <c r="BN1202" s="75" t="e">
        <f t="shared" si="4895"/>
        <v>#REF!</v>
      </c>
      <c r="BO1202" s="76" t="e">
        <f t="shared" si="4896"/>
        <v>#REF!</v>
      </c>
      <c r="BP1202" s="77">
        <f>(1-'#Constant'!$A$3)/($J1202*'#Constant'!$B$3/'#Constant'!$C$3^($D1202-1)+1)+'#Constant'!$A$3</f>
        <v>0.95244529019980972</v>
      </c>
      <c r="BQ1202" s="78" t="e">
        <f>#REF!/(BP1202*(1-Q1202/1000*(0.5+R1202/1000))*(1-P1202/1000)*(1-V1202/1000)*(1+U1202/1000))/20</f>
        <v>#REF!</v>
      </c>
      <c r="BR1202" s="77">
        <f>(1-'#Constant'!$A$3)/($K1202*'#Constant'!$B$3/'#Constant'!$C$3^($D1202-1)+1)+'#Constant'!$A$3</f>
        <v>0.95244529019980972</v>
      </c>
      <c r="BS1202" s="78" t="e">
        <f>#REF!/(BR1202*(1-AB1202/1000*(0.5+AC1202/1000))*(1-AA1202/1000)*(1-AG1202/1000)*(1+AF1202/1000))/20</f>
        <v>#REF!</v>
      </c>
      <c r="BT1202" s="43" t="e">
        <f t="shared" si="4897"/>
        <v>#REF!</v>
      </c>
    </row>
    <row r="1203" spans="1:72" s="43" customFormat="1" ht="12" x14ac:dyDescent="0.3">
      <c r="A1203" s="71">
        <v>33008</v>
      </c>
      <c r="B1203" s="72" t="str">
        <f>VLOOKUP(CONCATENATE("CREATURE_NAME_",A1203),[1]Localization_Hero!$A:$E,2,FALSE)</f>
        <v>사념의 악령귀</v>
      </c>
      <c r="C1203" s="83" t="s">
        <v>250</v>
      </c>
      <c r="D1203" s="43">
        <v>1</v>
      </c>
      <c r="E1203" s="43">
        <v>1</v>
      </c>
      <c r="F1203" s="72">
        <v>1</v>
      </c>
      <c r="G1203" s="10">
        <v>100</v>
      </c>
      <c r="H1203" s="10">
        <v>100</v>
      </c>
      <c r="I1203" s="10">
        <v>3500</v>
      </c>
      <c r="J1203" s="10">
        <v>17</v>
      </c>
      <c r="K1203" s="10">
        <v>17</v>
      </c>
      <c r="L1203" s="3"/>
      <c r="M1203" s="10">
        <v>100</v>
      </c>
      <c r="N1203" s="10">
        <v>0</v>
      </c>
      <c r="O1203" s="10">
        <v>0</v>
      </c>
      <c r="P1203" s="10">
        <v>100</v>
      </c>
      <c r="Q1203" s="10">
        <v>0</v>
      </c>
      <c r="R1203" s="10">
        <v>0</v>
      </c>
      <c r="S1203" s="10">
        <v>0</v>
      </c>
      <c r="T1203" s="10">
        <v>300</v>
      </c>
      <c r="U1203" s="10">
        <v>0</v>
      </c>
      <c r="V1203" s="10">
        <v>0</v>
      </c>
      <c r="W1203" s="3"/>
      <c r="X1203" s="10">
        <v>100</v>
      </c>
      <c r="Y1203" s="10">
        <v>0</v>
      </c>
      <c r="Z1203" s="10">
        <v>0</v>
      </c>
      <c r="AA1203" s="10">
        <v>100</v>
      </c>
      <c r="AB1203" s="10">
        <v>0</v>
      </c>
      <c r="AC1203" s="10">
        <v>0</v>
      </c>
      <c r="AD1203" s="10">
        <v>0</v>
      </c>
      <c r="AE1203" s="10">
        <v>300</v>
      </c>
      <c r="AF1203" s="10">
        <v>0</v>
      </c>
      <c r="AG1203" s="10">
        <v>0</v>
      </c>
      <c r="AH1203" s="10">
        <v>0</v>
      </c>
      <c r="AI1203" s="10">
        <v>0</v>
      </c>
      <c r="AJ1203" s="3"/>
      <c r="AK1203" s="10">
        <v>200</v>
      </c>
      <c r="AL1203" s="10">
        <v>0</v>
      </c>
      <c r="AM1203" s="3"/>
      <c r="AN1203" s="10">
        <v>0</v>
      </c>
      <c r="AO1203" s="10">
        <v>0</v>
      </c>
      <c r="AP1203" s="10">
        <v>0</v>
      </c>
      <c r="AQ1203" s="10">
        <v>0</v>
      </c>
      <c r="AR1203" s="10">
        <v>0</v>
      </c>
      <c r="AS1203" s="10">
        <v>0</v>
      </c>
      <c r="AT1203" s="10">
        <v>0</v>
      </c>
      <c r="AU1203" s="10">
        <v>0</v>
      </c>
      <c r="AV1203" s="10">
        <v>0</v>
      </c>
      <c r="AW1203" s="10">
        <v>0</v>
      </c>
      <c r="AX1203" s="10">
        <v>0</v>
      </c>
      <c r="AY1203" s="3"/>
      <c r="AZ1203" s="10">
        <v>6000</v>
      </c>
      <c r="BA1203" s="10">
        <v>6000</v>
      </c>
      <c r="BB1203" s="10">
        <v>0</v>
      </c>
      <c r="BC1203" s="10">
        <v>0</v>
      </c>
      <c r="BD1203" s="10">
        <v>0</v>
      </c>
      <c r="BE1203" s="10">
        <v>250</v>
      </c>
      <c r="BF1203" s="3"/>
      <c r="BG1203" s="10">
        <v>1000</v>
      </c>
      <c r="BH1203" s="10">
        <v>5000</v>
      </c>
      <c r="BI1203" s="3"/>
      <c r="BJ1203" s="21">
        <v>1</v>
      </c>
      <c r="BK1203" s="65">
        <v>0</v>
      </c>
      <c r="BL1203" s="65">
        <v>0</v>
      </c>
      <c r="BM1203" s="74">
        <f t="shared" si="4894"/>
        <v>126.5</v>
      </c>
      <c r="BN1203" s="75" t="e">
        <f t="shared" si="4895"/>
        <v>#REF!</v>
      </c>
      <c r="BO1203" s="76" t="e">
        <f t="shared" si="4896"/>
        <v>#REF!</v>
      </c>
      <c r="BP1203" s="77">
        <f>(1-'#Constant'!$A$3)/($J1203*'#Constant'!$B$3/'#Constant'!$C$3^($D1203-1)+1)+'#Constant'!$A$3</f>
        <v>0.95244529019980972</v>
      </c>
      <c r="BQ1203" s="78" t="e">
        <f>#REF!/(BP1203*(1-Q1203/1000*(0.5+R1203/1000))*(1-P1203/1000)*(1-V1203/1000)*(1+U1203/1000))/20</f>
        <v>#REF!</v>
      </c>
      <c r="BR1203" s="77">
        <f>(1-'#Constant'!$A$3)/($K1203*'#Constant'!$B$3/'#Constant'!$C$3^($D1203-1)+1)+'#Constant'!$A$3</f>
        <v>0.95244529019980972</v>
      </c>
      <c r="BS1203" s="78" t="e">
        <f>#REF!/(BR1203*(1-AB1203/1000*(0.5+AC1203/1000))*(1-AA1203/1000)*(1-AG1203/1000)*(1+AF1203/1000))/20</f>
        <v>#REF!</v>
      </c>
      <c r="BT1203" s="43" t="e">
        <f t="shared" si="4897"/>
        <v>#REF!</v>
      </c>
    </row>
    <row r="1204" spans="1:72" s="43" customFormat="1" ht="12" x14ac:dyDescent="0.2">
      <c r="A1204" s="71">
        <v>33009</v>
      </c>
      <c r="B1204" s="72" t="str">
        <f>VLOOKUP(CONCATENATE("CREATURE_NAME_",A1204),[1]Localization_Hero!$A:$E,2,FALSE)</f>
        <v>썩은 기운 바위토템</v>
      </c>
      <c r="C1204" s="73" t="s">
        <v>251</v>
      </c>
      <c r="D1204" s="43">
        <v>1</v>
      </c>
      <c r="E1204" s="43">
        <v>1</v>
      </c>
      <c r="F1204" s="72">
        <v>1</v>
      </c>
      <c r="G1204" s="10">
        <v>100</v>
      </c>
      <c r="H1204" s="10">
        <v>100</v>
      </c>
      <c r="I1204" s="10">
        <v>3500</v>
      </c>
      <c r="J1204" s="10">
        <v>17</v>
      </c>
      <c r="K1204" s="10">
        <v>17</v>
      </c>
      <c r="L1204" s="3"/>
      <c r="M1204" s="10">
        <v>100</v>
      </c>
      <c r="N1204" s="10">
        <v>0</v>
      </c>
      <c r="O1204" s="10">
        <v>0</v>
      </c>
      <c r="P1204" s="10">
        <v>100</v>
      </c>
      <c r="Q1204" s="10">
        <v>0</v>
      </c>
      <c r="R1204" s="10">
        <v>0</v>
      </c>
      <c r="S1204" s="10">
        <v>0</v>
      </c>
      <c r="T1204" s="10">
        <v>300</v>
      </c>
      <c r="U1204" s="10">
        <v>0</v>
      </c>
      <c r="V1204" s="10">
        <v>0</v>
      </c>
      <c r="W1204" s="3"/>
      <c r="X1204" s="10">
        <v>100</v>
      </c>
      <c r="Y1204" s="10">
        <v>0</v>
      </c>
      <c r="Z1204" s="10">
        <v>0</v>
      </c>
      <c r="AA1204" s="10">
        <v>100</v>
      </c>
      <c r="AB1204" s="10">
        <v>0</v>
      </c>
      <c r="AC1204" s="10">
        <v>0</v>
      </c>
      <c r="AD1204" s="10">
        <v>0</v>
      </c>
      <c r="AE1204" s="10">
        <v>300</v>
      </c>
      <c r="AF1204" s="10">
        <v>0</v>
      </c>
      <c r="AG1204" s="10">
        <v>0</v>
      </c>
      <c r="AH1204" s="10">
        <v>0</v>
      </c>
      <c r="AI1204" s="10">
        <v>0</v>
      </c>
      <c r="AJ1204" s="3"/>
      <c r="AK1204" s="10">
        <v>200</v>
      </c>
      <c r="AL1204" s="10">
        <v>0</v>
      </c>
      <c r="AM1204" s="3"/>
      <c r="AN1204" s="10">
        <v>0</v>
      </c>
      <c r="AO1204" s="10">
        <v>0</v>
      </c>
      <c r="AP1204" s="10">
        <v>0</v>
      </c>
      <c r="AQ1204" s="10">
        <v>0</v>
      </c>
      <c r="AR1204" s="10">
        <v>0</v>
      </c>
      <c r="AS1204" s="10">
        <v>0</v>
      </c>
      <c r="AT1204" s="10">
        <v>0</v>
      </c>
      <c r="AU1204" s="10">
        <v>0</v>
      </c>
      <c r="AV1204" s="10">
        <v>0</v>
      </c>
      <c r="AW1204" s="10">
        <v>0</v>
      </c>
      <c r="AX1204" s="10">
        <v>0</v>
      </c>
      <c r="AY1204" s="3"/>
      <c r="AZ1204" s="10">
        <v>6000</v>
      </c>
      <c r="BA1204" s="10">
        <v>6000</v>
      </c>
      <c r="BB1204" s="10">
        <v>0</v>
      </c>
      <c r="BC1204" s="10">
        <v>0</v>
      </c>
      <c r="BD1204" s="10">
        <v>0</v>
      </c>
      <c r="BE1204" s="10">
        <v>250</v>
      </c>
      <c r="BF1204" s="3"/>
      <c r="BG1204" s="10">
        <v>1000</v>
      </c>
      <c r="BH1204" s="10">
        <v>0</v>
      </c>
      <c r="BI1204" s="3"/>
      <c r="BJ1204" s="21">
        <v>1</v>
      </c>
      <c r="BK1204" s="65">
        <v>0</v>
      </c>
      <c r="BL1204" s="65">
        <v>0</v>
      </c>
      <c r="BM1204" s="74">
        <f t="shared" si="4894"/>
        <v>126.5</v>
      </c>
      <c r="BN1204" s="75" t="e">
        <f t="shared" si="4895"/>
        <v>#REF!</v>
      </c>
      <c r="BO1204" s="76" t="e">
        <f t="shared" si="4896"/>
        <v>#REF!</v>
      </c>
      <c r="BP1204" s="77">
        <f>(1-'#Constant'!$A$3)/($J1204*'#Constant'!$B$3/'#Constant'!$C$3^($D1204-1)+1)+'#Constant'!$A$3</f>
        <v>0.95244529019980972</v>
      </c>
      <c r="BQ1204" s="78" t="e">
        <f>#REF!/(BP1204*(1-Q1204/1000*(0.5+R1204/1000))*(1-P1204/1000)*(1-V1204/1000)*(1+U1204/1000))/20</f>
        <v>#REF!</v>
      </c>
      <c r="BR1204" s="77">
        <f>(1-'#Constant'!$A$3)/($K1204*'#Constant'!$B$3/'#Constant'!$C$3^($D1204-1)+1)+'#Constant'!$A$3</f>
        <v>0.95244529019980972</v>
      </c>
      <c r="BS1204" s="78" t="e">
        <f>#REF!/(BR1204*(1-AB1204/1000*(0.5+AC1204/1000))*(1-AA1204/1000)*(1-AG1204/1000)*(1+AF1204/1000))/20</f>
        <v>#REF!</v>
      </c>
      <c r="BT1204" s="43" t="e">
        <f t="shared" si="4897"/>
        <v>#REF!</v>
      </c>
    </row>
    <row r="1205" spans="1:72" s="43" customFormat="1" ht="12" x14ac:dyDescent="0.3">
      <c r="A1205" s="71">
        <v>33010</v>
      </c>
      <c r="B1205" s="72" t="str">
        <f>VLOOKUP(CONCATENATE("CREATURE_NAME_",A1205),[1]Localization_Hero!$A:$E,2,FALSE)</f>
        <v>썩은 악취 고블린</v>
      </c>
      <c r="C1205" s="83" t="s">
        <v>252</v>
      </c>
      <c r="D1205" s="43">
        <v>1</v>
      </c>
      <c r="E1205" s="43">
        <v>1</v>
      </c>
      <c r="F1205" s="72">
        <v>1</v>
      </c>
      <c r="G1205" s="10">
        <v>100</v>
      </c>
      <c r="H1205" s="10">
        <v>100</v>
      </c>
      <c r="I1205" s="10">
        <v>3500</v>
      </c>
      <c r="J1205" s="10">
        <v>17</v>
      </c>
      <c r="K1205" s="10">
        <v>17</v>
      </c>
      <c r="L1205" s="3"/>
      <c r="M1205" s="10">
        <v>100</v>
      </c>
      <c r="N1205" s="10">
        <v>0</v>
      </c>
      <c r="O1205" s="10">
        <v>0</v>
      </c>
      <c r="P1205" s="10">
        <v>100</v>
      </c>
      <c r="Q1205" s="10">
        <v>0</v>
      </c>
      <c r="R1205" s="10">
        <v>0</v>
      </c>
      <c r="S1205" s="10">
        <v>0</v>
      </c>
      <c r="T1205" s="10">
        <v>300</v>
      </c>
      <c r="U1205" s="10">
        <v>0</v>
      </c>
      <c r="V1205" s="10">
        <v>0</v>
      </c>
      <c r="W1205" s="3"/>
      <c r="X1205" s="10">
        <v>100</v>
      </c>
      <c r="Y1205" s="10">
        <v>0</v>
      </c>
      <c r="Z1205" s="10">
        <v>0</v>
      </c>
      <c r="AA1205" s="10">
        <v>100</v>
      </c>
      <c r="AB1205" s="10">
        <v>0</v>
      </c>
      <c r="AC1205" s="10">
        <v>0</v>
      </c>
      <c r="AD1205" s="10">
        <v>0</v>
      </c>
      <c r="AE1205" s="10">
        <v>300</v>
      </c>
      <c r="AF1205" s="10">
        <v>0</v>
      </c>
      <c r="AG1205" s="10">
        <v>0</v>
      </c>
      <c r="AH1205" s="10">
        <v>0</v>
      </c>
      <c r="AI1205" s="10">
        <v>0</v>
      </c>
      <c r="AJ1205" s="3"/>
      <c r="AK1205" s="10">
        <v>200</v>
      </c>
      <c r="AL1205" s="10">
        <v>0</v>
      </c>
      <c r="AM1205" s="3"/>
      <c r="AN1205" s="10">
        <v>0</v>
      </c>
      <c r="AO1205" s="10">
        <v>0</v>
      </c>
      <c r="AP1205" s="10">
        <v>0</v>
      </c>
      <c r="AQ1205" s="10">
        <v>0</v>
      </c>
      <c r="AR1205" s="10">
        <v>0</v>
      </c>
      <c r="AS1205" s="10">
        <v>0</v>
      </c>
      <c r="AT1205" s="10">
        <v>0</v>
      </c>
      <c r="AU1205" s="10">
        <v>0</v>
      </c>
      <c r="AV1205" s="10">
        <v>0</v>
      </c>
      <c r="AW1205" s="10">
        <v>0</v>
      </c>
      <c r="AX1205" s="10">
        <v>0</v>
      </c>
      <c r="AY1205" s="3"/>
      <c r="AZ1205" s="10">
        <v>6000</v>
      </c>
      <c r="BA1205" s="10">
        <v>6000</v>
      </c>
      <c r="BB1205" s="10">
        <v>0</v>
      </c>
      <c r="BC1205" s="10">
        <v>0</v>
      </c>
      <c r="BD1205" s="10">
        <v>0</v>
      </c>
      <c r="BE1205" s="10">
        <v>250</v>
      </c>
      <c r="BF1205" s="3"/>
      <c r="BG1205" s="10">
        <v>1000</v>
      </c>
      <c r="BH1205" s="10">
        <v>5000</v>
      </c>
      <c r="BI1205" s="3"/>
      <c r="BJ1205" s="21">
        <v>1</v>
      </c>
      <c r="BK1205" s="65">
        <v>0</v>
      </c>
      <c r="BL1205" s="65">
        <v>0</v>
      </c>
      <c r="BM1205" s="74">
        <f t="shared" si="4894"/>
        <v>126.5</v>
      </c>
      <c r="BN1205" s="75" t="e">
        <f t="shared" si="4895"/>
        <v>#REF!</v>
      </c>
      <c r="BO1205" s="76" t="e">
        <f t="shared" si="4896"/>
        <v>#REF!</v>
      </c>
      <c r="BP1205" s="77">
        <f>(1-'#Constant'!$A$3)/($J1205*'#Constant'!$B$3/'#Constant'!$C$3^($D1205-1)+1)+'#Constant'!$A$3</f>
        <v>0.95244529019980972</v>
      </c>
      <c r="BQ1205" s="78" t="e">
        <f>#REF!/(BP1205*(1-Q1205/1000*(0.5+R1205/1000))*(1-P1205/1000)*(1-V1205/1000)*(1+U1205/1000))/20</f>
        <v>#REF!</v>
      </c>
      <c r="BR1205" s="77">
        <f>(1-'#Constant'!$A$3)/($K1205*'#Constant'!$B$3/'#Constant'!$C$3^($D1205-1)+1)+'#Constant'!$A$3</f>
        <v>0.95244529019980972</v>
      </c>
      <c r="BS1205" s="78" t="e">
        <f>#REF!/(BR1205*(1-AB1205/1000*(0.5+AC1205/1000))*(1-AA1205/1000)*(1-AG1205/1000)*(1+AF1205/1000))/20</f>
        <v>#REF!</v>
      </c>
      <c r="BT1205" s="43" t="e">
        <f t="shared" si="4897"/>
        <v>#REF!</v>
      </c>
    </row>
    <row r="1206" spans="1:72" s="43" customFormat="1" ht="12" x14ac:dyDescent="0.3">
      <c r="A1206" s="71">
        <v>33011</v>
      </c>
      <c r="B1206" s="72" t="str">
        <f>VLOOKUP(CONCATENATE("CREATURE_NAME_",A1206),[1]Localization_Hero!$A:$E,2,FALSE)</f>
        <v>썩은 악취 고블린 엘리트</v>
      </c>
      <c r="C1206" s="83" t="s">
        <v>253</v>
      </c>
      <c r="D1206" s="43">
        <v>1</v>
      </c>
      <c r="E1206" s="43">
        <v>1</v>
      </c>
      <c r="F1206" s="72">
        <v>1</v>
      </c>
      <c r="G1206" s="10">
        <v>100</v>
      </c>
      <c r="H1206" s="10">
        <v>100</v>
      </c>
      <c r="I1206" s="10">
        <v>3500</v>
      </c>
      <c r="J1206" s="10">
        <v>17</v>
      </c>
      <c r="K1206" s="10">
        <v>17</v>
      </c>
      <c r="L1206" s="3"/>
      <c r="M1206" s="10">
        <v>100</v>
      </c>
      <c r="N1206" s="10">
        <v>0</v>
      </c>
      <c r="O1206" s="10">
        <v>0</v>
      </c>
      <c r="P1206" s="10">
        <v>100</v>
      </c>
      <c r="Q1206" s="10">
        <v>0</v>
      </c>
      <c r="R1206" s="10">
        <v>0</v>
      </c>
      <c r="S1206" s="10">
        <v>0</v>
      </c>
      <c r="T1206" s="10">
        <v>300</v>
      </c>
      <c r="U1206" s="10">
        <v>0</v>
      </c>
      <c r="V1206" s="10">
        <v>0</v>
      </c>
      <c r="W1206" s="3"/>
      <c r="X1206" s="10">
        <v>100</v>
      </c>
      <c r="Y1206" s="10">
        <v>0</v>
      </c>
      <c r="Z1206" s="10">
        <v>0</v>
      </c>
      <c r="AA1206" s="10">
        <v>100</v>
      </c>
      <c r="AB1206" s="10">
        <v>0</v>
      </c>
      <c r="AC1206" s="10">
        <v>0</v>
      </c>
      <c r="AD1206" s="10">
        <v>0</v>
      </c>
      <c r="AE1206" s="10">
        <v>300</v>
      </c>
      <c r="AF1206" s="10">
        <v>0</v>
      </c>
      <c r="AG1206" s="10">
        <v>0</v>
      </c>
      <c r="AH1206" s="10">
        <v>0</v>
      </c>
      <c r="AI1206" s="10">
        <v>0</v>
      </c>
      <c r="AJ1206" s="3"/>
      <c r="AK1206" s="10">
        <v>200</v>
      </c>
      <c r="AL1206" s="10">
        <v>0</v>
      </c>
      <c r="AM1206" s="3"/>
      <c r="AN1206" s="10">
        <v>0</v>
      </c>
      <c r="AO1206" s="10">
        <v>0</v>
      </c>
      <c r="AP1206" s="10">
        <v>0</v>
      </c>
      <c r="AQ1206" s="10">
        <v>0</v>
      </c>
      <c r="AR1206" s="10">
        <v>0</v>
      </c>
      <c r="AS1206" s="10">
        <v>0</v>
      </c>
      <c r="AT1206" s="10">
        <v>0</v>
      </c>
      <c r="AU1206" s="10">
        <v>0</v>
      </c>
      <c r="AV1206" s="10">
        <v>0</v>
      </c>
      <c r="AW1206" s="10">
        <v>0</v>
      </c>
      <c r="AX1206" s="10">
        <v>0</v>
      </c>
      <c r="AY1206" s="3"/>
      <c r="AZ1206" s="10">
        <v>6000</v>
      </c>
      <c r="BA1206" s="10">
        <v>6000</v>
      </c>
      <c r="BB1206" s="10">
        <v>0</v>
      </c>
      <c r="BC1206" s="10">
        <v>0</v>
      </c>
      <c r="BD1206" s="10">
        <v>0</v>
      </c>
      <c r="BE1206" s="10">
        <v>250</v>
      </c>
      <c r="BF1206" s="3"/>
      <c r="BG1206" s="10">
        <v>1000</v>
      </c>
      <c r="BH1206" s="10">
        <v>5000</v>
      </c>
      <c r="BI1206" s="3"/>
      <c r="BJ1206" s="21">
        <v>1</v>
      </c>
      <c r="BK1206" s="65">
        <v>0</v>
      </c>
      <c r="BL1206" s="65">
        <v>0</v>
      </c>
      <c r="BM1206" s="74">
        <f t="shared" si="4894"/>
        <v>126.5</v>
      </c>
      <c r="BN1206" s="75" t="e">
        <f t="shared" si="4895"/>
        <v>#REF!</v>
      </c>
      <c r="BO1206" s="76" t="e">
        <f t="shared" si="4896"/>
        <v>#REF!</v>
      </c>
      <c r="BP1206" s="77">
        <f>(1-'#Constant'!$A$3)/($J1206*'#Constant'!$B$3/'#Constant'!$C$3^($D1206-1)+1)+'#Constant'!$A$3</f>
        <v>0.95244529019980972</v>
      </c>
      <c r="BQ1206" s="78" t="e">
        <f>#REF!/(BP1206*(1-Q1206/1000*(0.5+R1206/1000))*(1-P1206/1000)*(1-V1206/1000)*(1+U1206/1000))/20</f>
        <v>#REF!</v>
      </c>
      <c r="BR1206" s="77">
        <f>(1-'#Constant'!$A$3)/($K1206*'#Constant'!$B$3/'#Constant'!$C$3^($D1206-1)+1)+'#Constant'!$A$3</f>
        <v>0.95244529019980972</v>
      </c>
      <c r="BS1206" s="78" t="e">
        <f>#REF!/(BR1206*(1-AB1206/1000*(0.5+AC1206/1000))*(1-AA1206/1000)*(1-AG1206/1000)*(1+AF1206/1000))/20</f>
        <v>#REF!</v>
      </c>
      <c r="BT1206" s="43" t="e">
        <f t="shared" si="4897"/>
        <v>#REF!</v>
      </c>
    </row>
    <row r="1207" spans="1:72" s="43" customFormat="1" ht="12" x14ac:dyDescent="0.2">
      <c r="A1207" s="71">
        <v>33012</v>
      </c>
      <c r="B1207" s="72" t="str">
        <f>VLOOKUP(CONCATENATE("CREATURE_NAME_",A1207),[1]Localization_Hero!$A:$E,2,FALSE)</f>
        <v>제국 지상군 방패병</v>
      </c>
      <c r="C1207" s="84" t="s">
        <v>254</v>
      </c>
      <c r="D1207" s="43">
        <v>1</v>
      </c>
      <c r="E1207" s="43">
        <v>1</v>
      </c>
      <c r="F1207" s="72">
        <v>1</v>
      </c>
      <c r="G1207" s="10">
        <v>100</v>
      </c>
      <c r="H1207" s="10">
        <v>100</v>
      </c>
      <c r="I1207" s="10">
        <v>3500</v>
      </c>
      <c r="J1207" s="10">
        <v>17</v>
      </c>
      <c r="K1207" s="10">
        <v>17</v>
      </c>
      <c r="L1207" s="3"/>
      <c r="M1207" s="10">
        <v>100</v>
      </c>
      <c r="N1207" s="10">
        <v>0</v>
      </c>
      <c r="O1207" s="10">
        <v>0</v>
      </c>
      <c r="P1207" s="10">
        <v>100</v>
      </c>
      <c r="Q1207" s="10">
        <v>0</v>
      </c>
      <c r="R1207" s="10">
        <v>0</v>
      </c>
      <c r="S1207" s="10">
        <v>0</v>
      </c>
      <c r="T1207" s="10">
        <v>300</v>
      </c>
      <c r="U1207" s="10">
        <v>0</v>
      </c>
      <c r="V1207" s="10">
        <v>0</v>
      </c>
      <c r="W1207" s="3"/>
      <c r="X1207" s="10">
        <v>100</v>
      </c>
      <c r="Y1207" s="10">
        <v>0</v>
      </c>
      <c r="Z1207" s="10">
        <v>0</v>
      </c>
      <c r="AA1207" s="10">
        <v>100</v>
      </c>
      <c r="AB1207" s="10">
        <v>0</v>
      </c>
      <c r="AC1207" s="10">
        <v>0</v>
      </c>
      <c r="AD1207" s="10">
        <v>0</v>
      </c>
      <c r="AE1207" s="10">
        <v>300</v>
      </c>
      <c r="AF1207" s="10">
        <v>0</v>
      </c>
      <c r="AG1207" s="10">
        <v>0</v>
      </c>
      <c r="AH1207" s="10">
        <v>0</v>
      </c>
      <c r="AI1207" s="10">
        <v>0</v>
      </c>
      <c r="AJ1207" s="3"/>
      <c r="AK1207" s="10">
        <v>200</v>
      </c>
      <c r="AL1207" s="10">
        <v>0</v>
      </c>
      <c r="AM1207" s="3"/>
      <c r="AN1207" s="10">
        <v>0</v>
      </c>
      <c r="AO1207" s="10">
        <v>0</v>
      </c>
      <c r="AP1207" s="10">
        <v>0</v>
      </c>
      <c r="AQ1207" s="10">
        <v>0</v>
      </c>
      <c r="AR1207" s="10">
        <v>0</v>
      </c>
      <c r="AS1207" s="10">
        <v>0</v>
      </c>
      <c r="AT1207" s="10">
        <v>0</v>
      </c>
      <c r="AU1207" s="10">
        <v>0</v>
      </c>
      <c r="AV1207" s="10">
        <v>0</v>
      </c>
      <c r="AW1207" s="10">
        <v>0</v>
      </c>
      <c r="AX1207" s="10">
        <v>0</v>
      </c>
      <c r="AY1207" s="3"/>
      <c r="AZ1207" s="10">
        <v>6000</v>
      </c>
      <c r="BA1207" s="10">
        <v>6000</v>
      </c>
      <c r="BB1207" s="10">
        <v>0</v>
      </c>
      <c r="BC1207" s="10">
        <v>0</v>
      </c>
      <c r="BD1207" s="10">
        <v>0</v>
      </c>
      <c r="BE1207" s="10">
        <v>250</v>
      </c>
      <c r="BF1207" s="3"/>
      <c r="BG1207" s="10">
        <v>1000</v>
      </c>
      <c r="BH1207" s="10">
        <v>5000</v>
      </c>
      <c r="BI1207" s="3"/>
      <c r="BJ1207" s="21">
        <v>1</v>
      </c>
      <c r="BK1207" s="65">
        <v>0</v>
      </c>
      <c r="BL1207" s="65">
        <v>0</v>
      </c>
      <c r="BM1207" s="74">
        <f t="shared" si="4894"/>
        <v>126.5</v>
      </c>
      <c r="BN1207" s="75" t="e">
        <f t="shared" si="4895"/>
        <v>#REF!</v>
      </c>
      <c r="BO1207" s="76" t="e">
        <f t="shared" si="4896"/>
        <v>#REF!</v>
      </c>
      <c r="BP1207" s="77">
        <f>(1-'#Constant'!$A$3)/($J1207*'#Constant'!$B$3/'#Constant'!$C$3^($D1207-1)+1)+'#Constant'!$A$3</f>
        <v>0.95244529019980972</v>
      </c>
      <c r="BQ1207" s="78" t="e">
        <f>#REF!/(BP1207*(1-Q1207/1000*(0.5+R1207/1000))*(1-P1207/1000)*(1-V1207/1000)*(1+U1207/1000))/20</f>
        <v>#REF!</v>
      </c>
      <c r="BR1207" s="77">
        <f>(1-'#Constant'!$A$3)/($K1207*'#Constant'!$B$3/'#Constant'!$C$3^($D1207-1)+1)+'#Constant'!$A$3</f>
        <v>0.95244529019980972</v>
      </c>
      <c r="BS1207" s="78" t="e">
        <f>#REF!/(BR1207*(1-AB1207/1000*(0.5+AC1207/1000))*(1-AA1207/1000)*(1-AG1207/1000)*(1+AF1207/1000))/20</f>
        <v>#REF!</v>
      </c>
      <c r="BT1207" s="43" t="e">
        <f t="shared" si="4897"/>
        <v>#REF!</v>
      </c>
    </row>
    <row r="1208" spans="1:72" s="43" customFormat="1" ht="12" x14ac:dyDescent="0.2">
      <c r="A1208" s="71">
        <v>33112</v>
      </c>
      <c r="B1208" s="72" t="str">
        <f>VLOOKUP(CONCATENATE("CREATURE_NAME_",A1208),[1]Localization_Hero!$A:$E,2,FALSE)</f>
        <v>제국 지상군 중갑 방패병</v>
      </c>
      <c r="C1208" s="84" t="s">
        <v>271</v>
      </c>
      <c r="D1208" s="43">
        <v>1</v>
      </c>
      <c r="E1208" s="43">
        <v>1</v>
      </c>
      <c r="F1208" s="72">
        <v>1</v>
      </c>
      <c r="G1208" s="10">
        <v>100</v>
      </c>
      <c r="H1208" s="10">
        <v>100</v>
      </c>
      <c r="I1208" s="10">
        <v>3500</v>
      </c>
      <c r="J1208" s="10">
        <v>17</v>
      </c>
      <c r="K1208" s="10">
        <v>17</v>
      </c>
      <c r="L1208" s="3"/>
      <c r="M1208" s="10">
        <v>100</v>
      </c>
      <c r="N1208" s="10">
        <v>0</v>
      </c>
      <c r="O1208" s="10">
        <v>0</v>
      </c>
      <c r="P1208" s="10">
        <v>100</v>
      </c>
      <c r="Q1208" s="10">
        <v>0</v>
      </c>
      <c r="R1208" s="10">
        <v>0</v>
      </c>
      <c r="S1208" s="10">
        <v>0</v>
      </c>
      <c r="T1208" s="10">
        <v>300</v>
      </c>
      <c r="U1208" s="10">
        <v>0</v>
      </c>
      <c r="V1208" s="10">
        <v>0</v>
      </c>
      <c r="W1208" s="3"/>
      <c r="X1208" s="10">
        <v>100</v>
      </c>
      <c r="Y1208" s="10">
        <v>0</v>
      </c>
      <c r="Z1208" s="10">
        <v>0</v>
      </c>
      <c r="AA1208" s="10">
        <v>100</v>
      </c>
      <c r="AB1208" s="10">
        <v>0</v>
      </c>
      <c r="AC1208" s="10">
        <v>0</v>
      </c>
      <c r="AD1208" s="10">
        <v>0</v>
      </c>
      <c r="AE1208" s="10">
        <v>300</v>
      </c>
      <c r="AF1208" s="10">
        <v>0</v>
      </c>
      <c r="AG1208" s="10">
        <v>0</v>
      </c>
      <c r="AH1208" s="10">
        <v>0</v>
      </c>
      <c r="AI1208" s="10">
        <v>0</v>
      </c>
      <c r="AJ1208" s="3"/>
      <c r="AK1208" s="10">
        <v>200</v>
      </c>
      <c r="AL1208" s="10">
        <v>0</v>
      </c>
      <c r="AM1208" s="3"/>
      <c r="AN1208" s="10">
        <v>0</v>
      </c>
      <c r="AO1208" s="10">
        <v>0</v>
      </c>
      <c r="AP1208" s="10">
        <v>0</v>
      </c>
      <c r="AQ1208" s="10">
        <v>0</v>
      </c>
      <c r="AR1208" s="10">
        <v>0</v>
      </c>
      <c r="AS1208" s="10">
        <v>0</v>
      </c>
      <c r="AT1208" s="10">
        <v>0</v>
      </c>
      <c r="AU1208" s="10">
        <v>0</v>
      </c>
      <c r="AV1208" s="10">
        <v>0</v>
      </c>
      <c r="AW1208" s="10">
        <v>0</v>
      </c>
      <c r="AX1208" s="10">
        <v>0</v>
      </c>
      <c r="AY1208" s="3"/>
      <c r="AZ1208" s="10">
        <v>6000</v>
      </c>
      <c r="BA1208" s="10">
        <v>6000</v>
      </c>
      <c r="BB1208" s="10">
        <v>0</v>
      </c>
      <c r="BC1208" s="10">
        <v>0</v>
      </c>
      <c r="BD1208" s="10">
        <v>0</v>
      </c>
      <c r="BE1208" s="10">
        <v>250</v>
      </c>
      <c r="BF1208" s="3"/>
      <c r="BG1208" s="10">
        <v>1000</v>
      </c>
      <c r="BH1208" s="10">
        <v>5000</v>
      </c>
      <c r="BI1208" s="3"/>
      <c r="BJ1208" s="21">
        <v>1</v>
      </c>
      <c r="BK1208" s="65">
        <v>0</v>
      </c>
      <c r="BL1208" s="65">
        <v>0</v>
      </c>
      <c r="BM1208" s="74">
        <f>MAX(G1208*(1+M1208/1000*(1+O1208/1000))*(1+0.5*T1208/1000)*(1+0.25*S1208/1000),(H1208*(1+X1208/1000*(1+Z1208/1000))*(1+0.5*AE1208/1000)*(1+0.25*AD1208/1000)))*BG1208/1000</f>
        <v>126.5</v>
      </c>
      <c r="BN1208" s="75" t="e">
        <f>(BQ1208+BS1208)/2*(1+AI1208/2000)*(1+AH1208/2000)*(1+AN1208/2000)*(1+AK1208/2000)</f>
        <v>#REF!</v>
      </c>
      <c r="BO1208" s="76" t="e">
        <f>SQRT(BM1208*BN1208)</f>
        <v>#REF!</v>
      </c>
      <c r="BP1208" s="77">
        <f>(1-'#Constant'!$A$3)/($J1208*'#Constant'!$B$3/'#Constant'!$C$3^($D1208-1)+1)+'#Constant'!$A$3</f>
        <v>0.95244529019980972</v>
      </c>
      <c r="BQ1208" s="78" t="e">
        <f>#REF!/(BP1208*(1-Q1208/1000*(0.5+R1208/1000))*(1-P1208/1000)*(1-V1208/1000)*(1+U1208/1000))/20</f>
        <v>#REF!</v>
      </c>
      <c r="BR1208" s="77">
        <f>(1-'#Constant'!$A$3)/($K1208*'#Constant'!$B$3/'#Constant'!$C$3^($D1208-1)+1)+'#Constant'!$A$3</f>
        <v>0.95244529019980972</v>
      </c>
      <c r="BS1208" s="78" t="e">
        <f>#REF!/(BR1208*(1-AB1208/1000*(0.5+AC1208/1000))*(1-AA1208/1000)*(1-AG1208/1000)*(1+AF1208/1000))/20</f>
        <v>#REF!</v>
      </c>
      <c r="BT1208" s="43" t="e">
        <f>BO1208/$BO$4*100</f>
        <v>#REF!</v>
      </c>
    </row>
    <row r="1209" spans="1:72" s="43" customFormat="1" ht="12" x14ac:dyDescent="0.2">
      <c r="A1209" s="71">
        <v>33212</v>
      </c>
      <c r="B1209" s="72" t="str">
        <f>VLOOKUP(CONCATENATE("CREATURE_NAME_",A1209),[1]Localization_Hero!$A:$E,2,FALSE)</f>
        <v>제국 지상군 방패병 단장</v>
      </c>
      <c r="C1209" s="84" t="s">
        <v>272</v>
      </c>
      <c r="D1209" s="43">
        <v>1</v>
      </c>
      <c r="E1209" s="43">
        <v>1</v>
      </c>
      <c r="F1209" s="72">
        <v>1</v>
      </c>
      <c r="G1209" s="10">
        <v>100</v>
      </c>
      <c r="H1209" s="10">
        <v>100</v>
      </c>
      <c r="I1209" s="10">
        <v>3500</v>
      </c>
      <c r="J1209" s="10">
        <v>17</v>
      </c>
      <c r="K1209" s="10">
        <v>17</v>
      </c>
      <c r="L1209" s="3"/>
      <c r="M1209" s="10">
        <v>100</v>
      </c>
      <c r="N1209" s="10">
        <v>0</v>
      </c>
      <c r="O1209" s="10">
        <v>0</v>
      </c>
      <c r="P1209" s="10">
        <v>100</v>
      </c>
      <c r="Q1209" s="10">
        <v>0</v>
      </c>
      <c r="R1209" s="10">
        <v>0</v>
      </c>
      <c r="S1209" s="10">
        <v>0</v>
      </c>
      <c r="T1209" s="10">
        <v>300</v>
      </c>
      <c r="U1209" s="10">
        <v>0</v>
      </c>
      <c r="V1209" s="10">
        <v>0</v>
      </c>
      <c r="W1209" s="3"/>
      <c r="X1209" s="10">
        <v>100</v>
      </c>
      <c r="Y1209" s="10">
        <v>0</v>
      </c>
      <c r="Z1209" s="10">
        <v>0</v>
      </c>
      <c r="AA1209" s="10">
        <v>100</v>
      </c>
      <c r="AB1209" s="10">
        <v>0</v>
      </c>
      <c r="AC1209" s="10">
        <v>0</v>
      </c>
      <c r="AD1209" s="10">
        <v>0</v>
      </c>
      <c r="AE1209" s="10">
        <v>300</v>
      </c>
      <c r="AF1209" s="10">
        <v>0</v>
      </c>
      <c r="AG1209" s="10">
        <v>0</v>
      </c>
      <c r="AH1209" s="10">
        <v>0</v>
      </c>
      <c r="AI1209" s="10">
        <v>0</v>
      </c>
      <c r="AJ1209" s="3"/>
      <c r="AK1209" s="10">
        <v>200</v>
      </c>
      <c r="AL1209" s="10">
        <v>0</v>
      </c>
      <c r="AM1209" s="3"/>
      <c r="AN1209" s="10">
        <v>0</v>
      </c>
      <c r="AO1209" s="10">
        <v>0</v>
      </c>
      <c r="AP1209" s="10">
        <v>0</v>
      </c>
      <c r="AQ1209" s="10">
        <v>0</v>
      </c>
      <c r="AR1209" s="10">
        <v>0</v>
      </c>
      <c r="AS1209" s="10">
        <v>0</v>
      </c>
      <c r="AT1209" s="10">
        <v>0</v>
      </c>
      <c r="AU1209" s="10">
        <v>0</v>
      </c>
      <c r="AV1209" s="10">
        <v>0</v>
      </c>
      <c r="AW1209" s="10">
        <v>0</v>
      </c>
      <c r="AX1209" s="10">
        <v>0</v>
      </c>
      <c r="AY1209" s="3"/>
      <c r="AZ1209" s="10">
        <v>6000</v>
      </c>
      <c r="BA1209" s="10">
        <v>6000</v>
      </c>
      <c r="BB1209" s="10">
        <v>0</v>
      </c>
      <c r="BC1209" s="10">
        <v>0</v>
      </c>
      <c r="BD1209" s="10">
        <v>0</v>
      </c>
      <c r="BE1209" s="10">
        <v>250</v>
      </c>
      <c r="BF1209" s="3"/>
      <c r="BG1209" s="10">
        <v>1000</v>
      </c>
      <c r="BH1209" s="10">
        <v>5000</v>
      </c>
      <c r="BI1209" s="3"/>
      <c r="BJ1209" s="21">
        <v>1</v>
      </c>
      <c r="BK1209" s="65">
        <v>0</v>
      </c>
      <c r="BL1209" s="65">
        <v>0</v>
      </c>
      <c r="BM1209" s="74">
        <f>MAX(G1209*(1+M1209/1000*(1+O1209/1000))*(1+0.5*T1209/1000)*(1+0.25*S1209/1000),(H1209*(1+X1209/1000*(1+Z1209/1000))*(1+0.5*AE1209/1000)*(1+0.25*AD1209/1000)))*BG1209/1000</f>
        <v>126.5</v>
      </c>
      <c r="BN1209" s="75" t="e">
        <f>(BQ1209+BS1209)/2*(1+AI1209/2000)*(1+AH1209/2000)*(1+AN1209/2000)*(1+AK1209/2000)</f>
        <v>#REF!</v>
      </c>
      <c r="BO1209" s="76" t="e">
        <f>SQRT(BM1209*BN1209)</f>
        <v>#REF!</v>
      </c>
      <c r="BP1209" s="77">
        <f>(1-'#Constant'!$A$3)/($J1209*'#Constant'!$B$3/'#Constant'!$C$3^($D1209-1)+1)+'#Constant'!$A$3</f>
        <v>0.95244529019980972</v>
      </c>
      <c r="BQ1209" s="78" t="e">
        <f>#REF!/(BP1209*(1-Q1209/1000*(0.5+R1209/1000))*(1-P1209/1000)*(1-V1209/1000)*(1+U1209/1000))/20</f>
        <v>#REF!</v>
      </c>
      <c r="BR1209" s="77">
        <f>(1-'#Constant'!$A$3)/($K1209*'#Constant'!$B$3/'#Constant'!$C$3^($D1209-1)+1)+'#Constant'!$A$3</f>
        <v>0.95244529019980972</v>
      </c>
      <c r="BS1209" s="78" t="e">
        <f>#REF!/(BR1209*(1-AB1209/1000*(0.5+AC1209/1000))*(1-AA1209/1000)*(1-AG1209/1000)*(1+AF1209/1000))/20</f>
        <v>#REF!</v>
      </c>
      <c r="BT1209" s="43" t="e">
        <f>BO1209/$BO$4*100</f>
        <v>#REF!</v>
      </c>
    </row>
    <row r="1210" spans="1:72" s="43" customFormat="1" ht="12" x14ac:dyDescent="0.2">
      <c r="A1210" s="71">
        <v>33013</v>
      </c>
      <c r="B1210" s="72" t="str">
        <f>VLOOKUP(CONCATENATE("CREATURE_NAME_",A1210),[1]Localization_Hero!$A:$E,2,FALSE)</f>
        <v>제국 지상군 검사</v>
      </c>
      <c r="C1210" s="84" t="s">
        <v>255</v>
      </c>
      <c r="D1210" s="43">
        <v>1</v>
      </c>
      <c r="E1210" s="43">
        <v>1</v>
      </c>
      <c r="F1210" s="72">
        <v>1</v>
      </c>
      <c r="G1210" s="10">
        <v>100</v>
      </c>
      <c r="H1210" s="10">
        <v>100</v>
      </c>
      <c r="I1210" s="10">
        <v>3500</v>
      </c>
      <c r="J1210" s="10">
        <v>17</v>
      </c>
      <c r="K1210" s="10">
        <v>17</v>
      </c>
      <c r="L1210" s="3"/>
      <c r="M1210" s="10">
        <v>100</v>
      </c>
      <c r="N1210" s="10">
        <v>0</v>
      </c>
      <c r="O1210" s="10">
        <v>0</v>
      </c>
      <c r="P1210" s="10">
        <v>100</v>
      </c>
      <c r="Q1210" s="10">
        <v>0</v>
      </c>
      <c r="R1210" s="10">
        <v>0</v>
      </c>
      <c r="S1210" s="10">
        <v>0</v>
      </c>
      <c r="T1210" s="10">
        <v>300</v>
      </c>
      <c r="U1210" s="10">
        <v>0</v>
      </c>
      <c r="V1210" s="10">
        <v>0</v>
      </c>
      <c r="W1210" s="3"/>
      <c r="X1210" s="10">
        <v>100</v>
      </c>
      <c r="Y1210" s="10">
        <v>0</v>
      </c>
      <c r="Z1210" s="10">
        <v>0</v>
      </c>
      <c r="AA1210" s="10">
        <v>100</v>
      </c>
      <c r="AB1210" s="10">
        <v>0</v>
      </c>
      <c r="AC1210" s="10">
        <v>0</v>
      </c>
      <c r="AD1210" s="10">
        <v>0</v>
      </c>
      <c r="AE1210" s="10">
        <v>300</v>
      </c>
      <c r="AF1210" s="10">
        <v>0</v>
      </c>
      <c r="AG1210" s="10">
        <v>0</v>
      </c>
      <c r="AH1210" s="10">
        <v>0</v>
      </c>
      <c r="AI1210" s="10">
        <v>0</v>
      </c>
      <c r="AJ1210" s="3"/>
      <c r="AK1210" s="10">
        <v>200</v>
      </c>
      <c r="AL1210" s="10">
        <v>0</v>
      </c>
      <c r="AM1210" s="3"/>
      <c r="AN1210" s="10">
        <v>0</v>
      </c>
      <c r="AO1210" s="10">
        <v>0</v>
      </c>
      <c r="AP1210" s="10">
        <v>0</v>
      </c>
      <c r="AQ1210" s="10">
        <v>0</v>
      </c>
      <c r="AR1210" s="10">
        <v>0</v>
      </c>
      <c r="AS1210" s="10">
        <v>0</v>
      </c>
      <c r="AT1210" s="10">
        <v>0</v>
      </c>
      <c r="AU1210" s="10">
        <v>0</v>
      </c>
      <c r="AV1210" s="10">
        <v>0</v>
      </c>
      <c r="AW1210" s="10">
        <v>0</v>
      </c>
      <c r="AX1210" s="10">
        <v>0</v>
      </c>
      <c r="AY1210" s="3"/>
      <c r="AZ1210" s="10">
        <v>6000</v>
      </c>
      <c r="BA1210" s="10">
        <v>6000</v>
      </c>
      <c r="BB1210" s="10">
        <v>0</v>
      </c>
      <c r="BC1210" s="10">
        <v>0</v>
      </c>
      <c r="BD1210" s="10">
        <v>0</v>
      </c>
      <c r="BE1210" s="10">
        <v>250</v>
      </c>
      <c r="BF1210" s="3"/>
      <c r="BG1210" s="10">
        <v>1000</v>
      </c>
      <c r="BH1210" s="10">
        <v>5000</v>
      </c>
      <c r="BI1210" s="3"/>
      <c r="BJ1210" s="21">
        <v>1</v>
      </c>
      <c r="BK1210" s="65">
        <v>0</v>
      </c>
      <c r="BL1210" s="65">
        <v>0</v>
      </c>
      <c r="BM1210" s="74">
        <f t="shared" si="4894"/>
        <v>126.5</v>
      </c>
      <c r="BN1210" s="75" t="e">
        <f t="shared" si="4895"/>
        <v>#REF!</v>
      </c>
      <c r="BO1210" s="76" t="e">
        <f t="shared" si="4896"/>
        <v>#REF!</v>
      </c>
      <c r="BP1210" s="77">
        <f>(1-'#Constant'!$A$3)/($J1210*'#Constant'!$B$3/'#Constant'!$C$3^($D1210-1)+1)+'#Constant'!$A$3</f>
        <v>0.95244529019980972</v>
      </c>
      <c r="BQ1210" s="78" t="e">
        <f>#REF!/(BP1210*(1-Q1210/1000*(0.5+R1210/1000))*(1-P1210/1000)*(1-V1210/1000)*(1+U1210/1000))/20</f>
        <v>#REF!</v>
      </c>
      <c r="BR1210" s="77">
        <f>(1-'#Constant'!$A$3)/($K1210*'#Constant'!$B$3/'#Constant'!$C$3^($D1210-1)+1)+'#Constant'!$A$3</f>
        <v>0.95244529019980972</v>
      </c>
      <c r="BS1210" s="78" t="e">
        <f>#REF!/(BR1210*(1-AB1210/1000*(0.5+AC1210/1000))*(1-AA1210/1000)*(1-AG1210/1000)*(1+AF1210/1000))/20</f>
        <v>#REF!</v>
      </c>
      <c r="BT1210" s="43" t="e">
        <f t="shared" si="4897"/>
        <v>#REF!</v>
      </c>
    </row>
    <row r="1211" spans="1:72" s="43" customFormat="1" ht="12" x14ac:dyDescent="0.2">
      <c r="A1211" s="71">
        <v>33113</v>
      </c>
      <c r="B1211" s="72" t="str">
        <f>VLOOKUP(CONCATENATE("CREATURE_NAME_",A1211),[1]Localization_Hero!$A:$E,2,FALSE)</f>
        <v>제국 지상군 정예 검사</v>
      </c>
      <c r="C1211" s="84" t="s">
        <v>273</v>
      </c>
      <c r="D1211" s="43">
        <v>1</v>
      </c>
      <c r="E1211" s="43">
        <v>1</v>
      </c>
      <c r="F1211" s="72">
        <v>1</v>
      </c>
      <c r="G1211" s="10">
        <v>100</v>
      </c>
      <c r="H1211" s="10">
        <v>100</v>
      </c>
      <c r="I1211" s="10">
        <v>3500</v>
      </c>
      <c r="J1211" s="10">
        <v>17</v>
      </c>
      <c r="K1211" s="10">
        <v>17</v>
      </c>
      <c r="L1211" s="3"/>
      <c r="M1211" s="10">
        <v>100</v>
      </c>
      <c r="N1211" s="10">
        <v>0</v>
      </c>
      <c r="O1211" s="10">
        <v>0</v>
      </c>
      <c r="P1211" s="10">
        <v>100</v>
      </c>
      <c r="Q1211" s="10">
        <v>0</v>
      </c>
      <c r="R1211" s="10">
        <v>0</v>
      </c>
      <c r="S1211" s="10">
        <v>0</v>
      </c>
      <c r="T1211" s="10">
        <v>300</v>
      </c>
      <c r="U1211" s="10">
        <v>0</v>
      </c>
      <c r="V1211" s="10">
        <v>0</v>
      </c>
      <c r="W1211" s="3"/>
      <c r="X1211" s="10">
        <v>100</v>
      </c>
      <c r="Y1211" s="10">
        <v>0</v>
      </c>
      <c r="Z1211" s="10">
        <v>0</v>
      </c>
      <c r="AA1211" s="10">
        <v>100</v>
      </c>
      <c r="AB1211" s="10">
        <v>0</v>
      </c>
      <c r="AC1211" s="10">
        <v>0</v>
      </c>
      <c r="AD1211" s="10">
        <v>0</v>
      </c>
      <c r="AE1211" s="10">
        <v>300</v>
      </c>
      <c r="AF1211" s="10">
        <v>0</v>
      </c>
      <c r="AG1211" s="10">
        <v>0</v>
      </c>
      <c r="AH1211" s="10">
        <v>0</v>
      </c>
      <c r="AI1211" s="10">
        <v>0</v>
      </c>
      <c r="AJ1211" s="3"/>
      <c r="AK1211" s="10">
        <v>200</v>
      </c>
      <c r="AL1211" s="10">
        <v>0</v>
      </c>
      <c r="AM1211" s="3"/>
      <c r="AN1211" s="10">
        <v>0</v>
      </c>
      <c r="AO1211" s="10">
        <v>0</v>
      </c>
      <c r="AP1211" s="10">
        <v>0</v>
      </c>
      <c r="AQ1211" s="10">
        <v>0</v>
      </c>
      <c r="AR1211" s="10">
        <v>0</v>
      </c>
      <c r="AS1211" s="10">
        <v>0</v>
      </c>
      <c r="AT1211" s="10">
        <v>0</v>
      </c>
      <c r="AU1211" s="10">
        <v>0</v>
      </c>
      <c r="AV1211" s="10">
        <v>0</v>
      </c>
      <c r="AW1211" s="10">
        <v>0</v>
      </c>
      <c r="AX1211" s="10">
        <v>0</v>
      </c>
      <c r="AY1211" s="3"/>
      <c r="AZ1211" s="10">
        <v>6000</v>
      </c>
      <c r="BA1211" s="10">
        <v>6000</v>
      </c>
      <c r="BB1211" s="10">
        <v>0</v>
      </c>
      <c r="BC1211" s="10">
        <v>0</v>
      </c>
      <c r="BD1211" s="10">
        <v>0</v>
      </c>
      <c r="BE1211" s="10">
        <v>250</v>
      </c>
      <c r="BF1211" s="3"/>
      <c r="BG1211" s="10">
        <v>1000</v>
      </c>
      <c r="BH1211" s="10">
        <v>5000</v>
      </c>
      <c r="BI1211" s="3"/>
      <c r="BJ1211" s="21">
        <v>1</v>
      </c>
      <c r="BK1211" s="65">
        <v>0</v>
      </c>
      <c r="BL1211" s="65">
        <v>0</v>
      </c>
      <c r="BM1211" s="74">
        <f>MAX(G1211*(1+M1211/1000*(1+O1211/1000))*(1+0.5*T1211/1000)*(1+0.25*S1211/1000),(H1211*(1+X1211/1000*(1+Z1211/1000))*(1+0.5*AE1211/1000)*(1+0.25*AD1211/1000)))*BG1211/1000</f>
        <v>126.5</v>
      </c>
      <c r="BN1211" s="75" t="e">
        <f>(BQ1211+BS1211)/2*(1+AI1211/2000)*(1+AH1211/2000)*(1+AN1211/2000)*(1+AK1211/2000)</f>
        <v>#REF!</v>
      </c>
      <c r="BO1211" s="76" t="e">
        <f>SQRT(BM1211*BN1211)</f>
        <v>#REF!</v>
      </c>
      <c r="BP1211" s="77">
        <f>(1-'#Constant'!$A$3)/($J1211*'#Constant'!$B$3/'#Constant'!$C$3^($D1211-1)+1)+'#Constant'!$A$3</f>
        <v>0.95244529019980972</v>
      </c>
      <c r="BQ1211" s="78" t="e">
        <f>#REF!/(BP1211*(1-Q1211/1000*(0.5+R1211/1000))*(1-P1211/1000)*(1-V1211/1000)*(1+U1211/1000))/20</f>
        <v>#REF!</v>
      </c>
      <c r="BR1211" s="77">
        <f>(1-'#Constant'!$A$3)/($K1211*'#Constant'!$B$3/'#Constant'!$C$3^($D1211-1)+1)+'#Constant'!$A$3</f>
        <v>0.95244529019980972</v>
      </c>
      <c r="BS1211" s="78" t="e">
        <f>#REF!/(BR1211*(1-AB1211/1000*(0.5+AC1211/1000))*(1-AA1211/1000)*(1-AG1211/1000)*(1+AF1211/1000))/20</f>
        <v>#REF!</v>
      </c>
      <c r="BT1211" s="43" t="e">
        <f>BO1211/$BO$4*100</f>
        <v>#REF!</v>
      </c>
    </row>
    <row r="1212" spans="1:72" s="43" customFormat="1" ht="12" x14ac:dyDescent="0.2">
      <c r="A1212" s="71">
        <v>33213</v>
      </c>
      <c r="B1212" s="72" t="str">
        <f>VLOOKUP(CONCATENATE("CREATURE_NAME_",A1212),[1]Localization_Hero!$A:$E,2,FALSE)</f>
        <v>제국 지상군 검사 단장</v>
      </c>
      <c r="C1212" s="84" t="s">
        <v>274</v>
      </c>
      <c r="D1212" s="43">
        <v>1</v>
      </c>
      <c r="E1212" s="43">
        <v>1</v>
      </c>
      <c r="F1212" s="72">
        <v>1</v>
      </c>
      <c r="G1212" s="10">
        <v>100</v>
      </c>
      <c r="H1212" s="10">
        <v>100</v>
      </c>
      <c r="I1212" s="10">
        <v>3500</v>
      </c>
      <c r="J1212" s="10">
        <v>17</v>
      </c>
      <c r="K1212" s="10">
        <v>17</v>
      </c>
      <c r="L1212" s="3"/>
      <c r="M1212" s="10">
        <v>100</v>
      </c>
      <c r="N1212" s="10">
        <v>0</v>
      </c>
      <c r="O1212" s="10">
        <v>0</v>
      </c>
      <c r="P1212" s="10">
        <v>100</v>
      </c>
      <c r="Q1212" s="10">
        <v>0</v>
      </c>
      <c r="R1212" s="10">
        <v>0</v>
      </c>
      <c r="S1212" s="10">
        <v>0</v>
      </c>
      <c r="T1212" s="10">
        <v>300</v>
      </c>
      <c r="U1212" s="10">
        <v>0</v>
      </c>
      <c r="V1212" s="10">
        <v>0</v>
      </c>
      <c r="W1212" s="3"/>
      <c r="X1212" s="10">
        <v>100</v>
      </c>
      <c r="Y1212" s="10">
        <v>0</v>
      </c>
      <c r="Z1212" s="10">
        <v>0</v>
      </c>
      <c r="AA1212" s="10">
        <v>100</v>
      </c>
      <c r="AB1212" s="10">
        <v>0</v>
      </c>
      <c r="AC1212" s="10">
        <v>0</v>
      </c>
      <c r="AD1212" s="10">
        <v>0</v>
      </c>
      <c r="AE1212" s="10">
        <v>300</v>
      </c>
      <c r="AF1212" s="10">
        <v>0</v>
      </c>
      <c r="AG1212" s="10">
        <v>0</v>
      </c>
      <c r="AH1212" s="10">
        <v>0</v>
      </c>
      <c r="AI1212" s="10">
        <v>0</v>
      </c>
      <c r="AJ1212" s="3"/>
      <c r="AK1212" s="10">
        <v>200</v>
      </c>
      <c r="AL1212" s="10">
        <v>0</v>
      </c>
      <c r="AM1212" s="3"/>
      <c r="AN1212" s="10">
        <v>0</v>
      </c>
      <c r="AO1212" s="10">
        <v>0</v>
      </c>
      <c r="AP1212" s="10">
        <v>0</v>
      </c>
      <c r="AQ1212" s="10">
        <v>0</v>
      </c>
      <c r="AR1212" s="10">
        <v>0</v>
      </c>
      <c r="AS1212" s="10">
        <v>0</v>
      </c>
      <c r="AT1212" s="10">
        <v>0</v>
      </c>
      <c r="AU1212" s="10">
        <v>0</v>
      </c>
      <c r="AV1212" s="10">
        <v>0</v>
      </c>
      <c r="AW1212" s="10">
        <v>0</v>
      </c>
      <c r="AX1212" s="10">
        <v>0</v>
      </c>
      <c r="AY1212" s="3"/>
      <c r="AZ1212" s="10">
        <v>6000</v>
      </c>
      <c r="BA1212" s="10">
        <v>6000</v>
      </c>
      <c r="BB1212" s="10">
        <v>0</v>
      </c>
      <c r="BC1212" s="10">
        <v>0</v>
      </c>
      <c r="BD1212" s="10">
        <v>0</v>
      </c>
      <c r="BE1212" s="10">
        <v>250</v>
      </c>
      <c r="BF1212" s="3"/>
      <c r="BG1212" s="10">
        <v>1000</v>
      </c>
      <c r="BH1212" s="10">
        <v>5000</v>
      </c>
      <c r="BI1212" s="3"/>
      <c r="BJ1212" s="21">
        <v>1</v>
      </c>
      <c r="BK1212" s="65">
        <v>0</v>
      </c>
      <c r="BL1212" s="65">
        <v>0</v>
      </c>
      <c r="BM1212" s="74">
        <f>MAX(G1212*(1+M1212/1000*(1+O1212/1000))*(1+0.5*T1212/1000)*(1+0.25*S1212/1000),(H1212*(1+X1212/1000*(1+Z1212/1000))*(1+0.5*AE1212/1000)*(1+0.25*AD1212/1000)))*BG1212/1000</f>
        <v>126.5</v>
      </c>
      <c r="BN1212" s="75" t="e">
        <f>(BQ1212+BS1212)/2*(1+AI1212/2000)*(1+AH1212/2000)*(1+AN1212/2000)*(1+AK1212/2000)</f>
        <v>#REF!</v>
      </c>
      <c r="BO1212" s="76" t="e">
        <f>SQRT(BM1212*BN1212)</f>
        <v>#REF!</v>
      </c>
      <c r="BP1212" s="77">
        <f>(1-'#Constant'!$A$3)/($J1212*'#Constant'!$B$3/'#Constant'!$C$3^($D1212-1)+1)+'#Constant'!$A$3</f>
        <v>0.95244529019980972</v>
      </c>
      <c r="BQ1212" s="78" t="e">
        <f>#REF!/(BP1212*(1-Q1212/1000*(0.5+R1212/1000))*(1-P1212/1000)*(1-V1212/1000)*(1+U1212/1000))/20</f>
        <v>#REF!</v>
      </c>
      <c r="BR1212" s="77">
        <f>(1-'#Constant'!$A$3)/($K1212*'#Constant'!$B$3/'#Constant'!$C$3^($D1212-1)+1)+'#Constant'!$A$3</f>
        <v>0.95244529019980972</v>
      </c>
      <c r="BS1212" s="78" t="e">
        <f>#REF!/(BR1212*(1-AB1212/1000*(0.5+AC1212/1000))*(1-AA1212/1000)*(1-AG1212/1000)*(1+AF1212/1000))/20</f>
        <v>#REF!</v>
      </c>
      <c r="BT1212" s="43" t="e">
        <f>BO1212/$BO$4*100</f>
        <v>#REF!</v>
      </c>
    </row>
    <row r="1213" spans="1:72" s="43" customFormat="1" ht="12" x14ac:dyDescent="0.2">
      <c r="A1213" s="71">
        <v>33014</v>
      </c>
      <c r="B1213" s="72" t="str">
        <f>VLOOKUP(CONCATENATE("CREATURE_NAME_",A1213),[1]Localization_Hero!$A:$E,2,FALSE)</f>
        <v>제국 지상군 소총병</v>
      </c>
      <c r="C1213" s="84" t="s">
        <v>275</v>
      </c>
      <c r="D1213" s="43">
        <v>1</v>
      </c>
      <c r="E1213" s="43">
        <v>1</v>
      </c>
      <c r="F1213" s="72">
        <v>1</v>
      </c>
      <c r="G1213" s="10">
        <v>100</v>
      </c>
      <c r="H1213" s="10">
        <v>100</v>
      </c>
      <c r="I1213" s="10">
        <v>3500</v>
      </c>
      <c r="J1213" s="10">
        <v>17</v>
      </c>
      <c r="K1213" s="10">
        <v>17</v>
      </c>
      <c r="L1213" s="3"/>
      <c r="M1213" s="10">
        <v>100</v>
      </c>
      <c r="N1213" s="10">
        <v>0</v>
      </c>
      <c r="O1213" s="10">
        <v>0</v>
      </c>
      <c r="P1213" s="10">
        <v>100</v>
      </c>
      <c r="Q1213" s="10">
        <v>0</v>
      </c>
      <c r="R1213" s="10">
        <v>0</v>
      </c>
      <c r="S1213" s="10">
        <v>0</v>
      </c>
      <c r="T1213" s="10">
        <v>300</v>
      </c>
      <c r="U1213" s="10">
        <v>0</v>
      </c>
      <c r="V1213" s="10">
        <v>0</v>
      </c>
      <c r="W1213" s="3"/>
      <c r="X1213" s="10">
        <v>100</v>
      </c>
      <c r="Y1213" s="10">
        <v>0</v>
      </c>
      <c r="Z1213" s="10">
        <v>0</v>
      </c>
      <c r="AA1213" s="10">
        <v>100</v>
      </c>
      <c r="AB1213" s="10">
        <v>0</v>
      </c>
      <c r="AC1213" s="10">
        <v>0</v>
      </c>
      <c r="AD1213" s="10">
        <v>0</v>
      </c>
      <c r="AE1213" s="10">
        <v>300</v>
      </c>
      <c r="AF1213" s="10">
        <v>0</v>
      </c>
      <c r="AG1213" s="10">
        <v>0</v>
      </c>
      <c r="AH1213" s="10">
        <v>0</v>
      </c>
      <c r="AI1213" s="10">
        <v>0</v>
      </c>
      <c r="AJ1213" s="3"/>
      <c r="AK1213" s="10">
        <v>200</v>
      </c>
      <c r="AL1213" s="10">
        <v>0</v>
      </c>
      <c r="AM1213" s="3"/>
      <c r="AN1213" s="10">
        <v>0</v>
      </c>
      <c r="AO1213" s="10">
        <v>0</v>
      </c>
      <c r="AP1213" s="10">
        <v>0</v>
      </c>
      <c r="AQ1213" s="10">
        <v>0</v>
      </c>
      <c r="AR1213" s="10">
        <v>0</v>
      </c>
      <c r="AS1213" s="10">
        <v>0</v>
      </c>
      <c r="AT1213" s="10">
        <v>0</v>
      </c>
      <c r="AU1213" s="10">
        <v>0</v>
      </c>
      <c r="AV1213" s="10">
        <v>0</v>
      </c>
      <c r="AW1213" s="10">
        <v>0</v>
      </c>
      <c r="AX1213" s="10">
        <v>0</v>
      </c>
      <c r="AY1213" s="3"/>
      <c r="AZ1213" s="10">
        <v>6000</v>
      </c>
      <c r="BA1213" s="10">
        <v>6000</v>
      </c>
      <c r="BB1213" s="10">
        <v>0</v>
      </c>
      <c r="BC1213" s="10">
        <v>0</v>
      </c>
      <c r="BD1213" s="10">
        <v>0</v>
      </c>
      <c r="BE1213" s="10">
        <v>250</v>
      </c>
      <c r="BF1213" s="3"/>
      <c r="BG1213" s="10">
        <v>1000</v>
      </c>
      <c r="BH1213" s="10">
        <v>5000</v>
      </c>
      <c r="BI1213" s="3"/>
      <c r="BJ1213" s="21">
        <v>1</v>
      </c>
      <c r="BK1213" s="65">
        <v>0</v>
      </c>
      <c r="BL1213" s="65">
        <v>0</v>
      </c>
      <c r="BM1213" s="74">
        <f t="shared" si="4894"/>
        <v>126.5</v>
      </c>
      <c r="BN1213" s="75" t="e">
        <f t="shared" si="4895"/>
        <v>#REF!</v>
      </c>
      <c r="BO1213" s="76" t="e">
        <f t="shared" si="4896"/>
        <v>#REF!</v>
      </c>
      <c r="BP1213" s="77">
        <f>(1-'#Constant'!$A$3)/($J1213*'#Constant'!$B$3/'#Constant'!$C$3^($D1213-1)+1)+'#Constant'!$A$3</f>
        <v>0.95244529019980972</v>
      </c>
      <c r="BQ1213" s="78" t="e">
        <f>#REF!/(BP1213*(1-Q1213/1000*(0.5+R1213/1000))*(1-P1213/1000)*(1-V1213/1000)*(1+U1213/1000))/20</f>
        <v>#REF!</v>
      </c>
      <c r="BR1213" s="77">
        <f>(1-'#Constant'!$A$3)/($K1213*'#Constant'!$B$3/'#Constant'!$C$3^($D1213-1)+1)+'#Constant'!$A$3</f>
        <v>0.95244529019980972</v>
      </c>
      <c r="BS1213" s="78" t="e">
        <f>#REF!/(BR1213*(1-AB1213/1000*(0.5+AC1213/1000))*(1-AA1213/1000)*(1-AG1213/1000)*(1+AF1213/1000))/20</f>
        <v>#REF!</v>
      </c>
      <c r="BT1213" s="43" t="e">
        <f t="shared" si="4897"/>
        <v>#REF!</v>
      </c>
    </row>
    <row r="1214" spans="1:72" s="43" customFormat="1" ht="12" x14ac:dyDescent="0.2">
      <c r="A1214" s="71">
        <v>33114</v>
      </c>
      <c r="B1214" s="72" t="str">
        <f>VLOOKUP(CONCATENATE("CREATURE_NAME_",A1214),[1]Localization_Hero!$A:$E,2,FALSE)</f>
        <v>제국 지상군 정예 소총병</v>
      </c>
      <c r="C1214" s="84" t="s">
        <v>276</v>
      </c>
      <c r="D1214" s="43">
        <v>1</v>
      </c>
      <c r="E1214" s="43">
        <v>1</v>
      </c>
      <c r="F1214" s="72">
        <v>1</v>
      </c>
      <c r="G1214" s="10">
        <v>100</v>
      </c>
      <c r="H1214" s="10">
        <v>100</v>
      </c>
      <c r="I1214" s="10">
        <v>3500</v>
      </c>
      <c r="J1214" s="10">
        <v>17</v>
      </c>
      <c r="K1214" s="10">
        <v>17</v>
      </c>
      <c r="L1214" s="3"/>
      <c r="M1214" s="10">
        <v>100</v>
      </c>
      <c r="N1214" s="10">
        <v>0</v>
      </c>
      <c r="O1214" s="10">
        <v>0</v>
      </c>
      <c r="P1214" s="10">
        <v>100</v>
      </c>
      <c r="Q1214" s="10">
        <v>0</v>
      </c>
      <c r="R1214" s="10">
        <v>0</v>
      </c>
      <c r="S1214" s="10">
        <v>0</v>
      </c>
      <c r="T1214" s="10">
        <v>300</v>
      </c>
      <c r="U1214" s="10">
        <v>0</v>
      </c>
      <c r="V1214" s="10">
        <v>0</v>
      </c>
      <c r="W1214" s="3"/>
      <c r="X1214" s="10">
        <v>100</v>
      </c>
      <c r="Y1214" s="10">
        <v>0</v>
      </c>
      <c r="Z1214" s="10">
        <v>0</v>
      </c>
      <c r="AA1214" s="10">
        <v>100</v>
      </c>
      <c r="AB1214" s="10">
        <v>0</v>
      </c>
      <c r="AC1214" s="10">
        <v>0</v>
      </c>
      <c r="AD1214" s="10">
        <v>0</v>
      </c>
      <c r="AE1214" s="10">
        <v>300</v>
      </c>
      <c r="AF1214" s="10">
        <v>0</v>
      </c>
      <c r="AG1214" s="10">
        <v>0</v>
      </c>
      <c r="AH1214" s="10">
        <v>0</v>
      </c>
      <c r="AI1214" s="10">
        <v>0</v>
      </c>
      <c r="AJ1214" s="3"/>
      <c r="AK1214" s="10">
        <v>200</v>
      </c>
      <c r="AL1214" s="10">
        <v>0</v>
      </c>
      <c r="AM1214" s="3"/>
      <c r="AN1214" s="10">
        <v>0</v>
      </c>
      <c r="AO1214" s="10">
        <v>0</v>
      </c>
      <c r="AP1214" s="10">
        <v>0</v>
      </c>
      <c r="AQ1214" s="10">
        <v>0</v>
      </c>
      <c r="AR1214" s="10">
        <v>0</v>
      </c>
      <c r="AS1214" s="10">
        <v>0</v>
      </c>
      <c r="AT1214" s="10">
        <v>0</v>
      </c>
      <c r="AU1214" s="10">
        <v>0</v>
      </c>
      <c r="AV1214" s="10">
        <v>0</v>
      </c>
      <c r="AW1214" s="10">
        <v>0</v>
      </c>
      <c r="AX1214" s="10">
        <v>0</v>
      </c>
      <c r="AY1214" s="3"/>
      <c r="AZ1214" s="10">
        <v>6000</v>
      </c>
      <c r="BA1214" s="10">
        <v>6000</v>
      </c>
      <c r="BB1214" s="10">
        <v>0</v>
      </c>
      <c r="BC1214" s="10">
        <v>0</v>
      </c>
      <c r="BD1214" s="10">
        <v>0</v>
      </c>
      <c r="BE1214" s="10">
        <v>250</v>
      </c>
      <c r="BF1214" s="3"/>
      <c r="BG1214" s="10">
        <v>1000</v>
      </c>
      <c r="BH1214" s="10">
        <v>5000</v>
      </c>
      <c r="BI1214" s="3"/>
      <c r="BJ1214" s="21">
        <v>1</v>
      </c>
      <c r="BK1214" s="65">
        <v>0</v>
      </c>
      <c r="BL1214" s="65">
        <v>0</v>
      </c>
      <c r="BM1214" s="74">
        <f t="shared" ref="BM1214" si="4898">MAX(G1214*(1+M1214/1000*(1+O1214/1000))*(1+0.5*T1214/1000)*(1+0.25*S1214/1000),(H1214*(1+X1214/1000*(1+Z1214/1000))*(1+0.5*AE1214/1000)*(1+0.25*AD1214/1000)))*BG1214/1000</f>
        <v>126.5</v>
      </c>
      <c r="BN1214" s="75" t="e">
        <f t="shared" ref="BN1214" si="4899">(BQ1214+BS1214)/2*(1+AI1214/2000)*(1+AH1214/2000)*(1+AN1214/2000)*(1+AK1214/2000)</f>
        <v>#REF!</v>
      </c>
      <c r="BO1214" s="76" t="e">
        <f t="shared" ref="BO1214" si="4900">SQRT(BM1214*BN1214)</f>
        <v>#REF!</v>
      </c>
      <c r="BP1214" s="77">
        <f>(1-'#Constant'!$A$3)/($J1214*'#Constant'!$B$3/'#Constant'!$C$3^($D1214-1)+1)+'#Constant'!$A$3</f>
        <v>0.95244529019980972</v>
      </c>
      <c r="BQ1214" s="78" t="e">
        <f>#REF!/(BP1214*(1-Q1214/1000*(0.5+R1214/1000))*(1-P1214/1000)*(1-V1214/1000)*(1+U1214/1000))/20</f>
        <v>#REF!</v>
      </c>
      <c r="BR1214" s="77">
        <f>(1-'#Constant'!$A$3)/($K1214*'#Constant'!$B$3/'#Constant'!$C$3^($D1214-1)+1)+'#Constant'!$A$3</f>
        <v>0.95244529019980972</v>
      </c>
      <c r="BS1214" s="78" t="e">
        <f>#REF!/(BR1214*(1-AB1214/1000*(0.5+AC1214/1000))*(1-AA1214/1000)*(1-AG1214/1000)*(1+AF1214/1000))/20</f>
        <v>#REF!</v>
      </c>
      <c r="BT1214" s="43" t="e">
        <f t="shared" ref="BT1214" si="4901">BO1214/$BO$4*100</f>
        <v>#REF!</v>
      </c>
    </row>
    <row r="1215" spans="1:72" s="43" customFormat="1" ht="12" x14ac:dyDescent="0.2">
      <c r="A1215" s="71">
        <v>33214</v>
      </c>
      <c r="B1215" s="72" t="str">
        <f>VLOOKUP(CONCATENATE("CREATURE_NAME_",A1215),[1]Localization_Hero!$A:$E,2,FALSE)</f>
        <v>제국 지상군 소총병 단장</v>
      </c>
      <c r="C1215" s="84" t="s">
        <v>277</v>
      </c>
      <c r="D1215" s="43">
        <v>1</v>
      </c>
      <c r="E1215" s="43">
        <v>1</v>
      </c>
      <c r="F1215" s="72">
        <v>1</v>
      </c>
      <c r="G1215" s="10">
        <v>100</v>
      </c>
      <c r="H1215" s="10">
        <v>100</v>
      </c>
      <c r="I1215" s="10">
        <v>3500</v>
      </c>
      <c r="J1215" s="10">
        <v>17</v>
      </c>
      <c r="K1215" s="10">
        <v>17</v>
      </c>
      <c r="L1215" s="3"/>
      <c r="M1215" s="10">
        <v>100</v>
      </c>
      <c r="N1215" s="10">
        <v>0</v>
      </c>
      <c r="O1215" s="10">
        <v>0</v>
      </c>
      <c r="P1215" s="10">
        <v>100</v>
      </c>
      <c r="Q1215" s="10">
        <v>0</v>
      </c>
      <c r="R1215" s="10">
        <v>0</v>
      </c>
      <c r="S1215" s="10">
        <v>0</v>
      </c>
      <c r="T1215" s="10">
        <v>300</v>
      </c>
      <c r="U1215" s="10">
        <v>0</v>
      </c>
      <c r="V1215" s="10">
        <v>0</v>
      </c>
      <c r="W1215" s="3"/>
      <c r="X1215" s="10">
        <v>100</v>
      </c>
      <c r="Y1215" s="10">
        <v>0</v>
      </c>
      <c r="Z1215" s="10">
        <v>0</v>
      </c>
      <c r="AA1215" s="10">
        <v>100</v>
      </c>
      <c r="AB1215" s="10">
        <v>0</v>
      </c>
      <c r="AC1215" s="10">
        <v>0</v>
      </c>
      <c r="AD1215" s="10">
        <v>0</v>
      </c>
      <c r="AE1215" s="10">
        <v>300</v>
      </c>
      <c r="AF1215" s="10">
        <v>0</v>
      </c>
      <c r="AG1215" s="10">
        <v>0</v>
      </c>
      <c r="AH1215" s="10">
        <v>0</v>
      </c>
      <c r="AI1215" s="10">
        <v>0</v>
      </c>
      <c r="AJ1215" s="3"/>
      <c r="AK1215" s="10">
        <v>200</v>
      </c>
      <c r="AL1215" s="10">
        <v>0</v>
      </c>
      <c r="AM1215" s="3"/>
      <c r="AN1215" s="10">
        <v>0</v>
      </c>
      <c r="AO1215" s="10">
        <v>0</v>
      </c>
      <c r="AP1215" s="10">
        <v>0</v>
      </c>
      <c r="AQ1215" s="10">
        <v>0</v>
      </c>
      <c r="AR1215" s="10">
        <v>0</v>
      </c>
      <c r="AS1215" s="10">
        <v>0</v>
      </c>
      <c r="AT1215" s="10">
        <v>0</v>
      </c>
      <c r="AU1215" s="10">
        <v>0</v>
      </c>
      <c r="AV1215" s="10">
        <v>0</v>
      </c>
      <c r="AW1215" s="10">
        <v>0</v>
      </c>
      <c r="AX1215" s="10">
        <v>0</v>
      </c>
      <c r="AY1215" s="3"/>
      <c r="AZ1215" s="10">
        <v>6000</v>
      </c>
      <c r="BA1215" s="10">
        <v>6000</v>
      </c>
      <c r="BB1215" s="10">
        <v>0</v>
      </c>
      <c r="BC1215" s="10">
        <v>0</v>
      </c>
      <c r="BD1215" s="10">
        <v>0</v>
      </c>
      <c r="BE1215" s="10">
        <v>250</v>
      </c>
      <c r="BF1215" s="3"/>
      <c r="BG1215" s="10">
        <v>1000</v>
      </c>
      <c r="BH1215" s="10">
        <v>5000</v>
      </c>
      <c r="BI1215" s="3"/>
      <c r="BJ1215" s="21">
        <v>1</v>
      </c>
      <c r="BK1215" s="65">
        <v>0</v>
      </c>
      <c r="BL1215" s="65">
        <v>0</v>
      </c>
      <c r="BM1215" s="74">
        <f t="shared" ref="BM1215" si="4902">MAX(G1215*(1+M1215/1000*(1+O1215/1000))*(1+0.5*T1215/1000)*(1+0.25*S1215/1000),(H1215*(1+X1215/1000*(1+Z1215/1000))*(1+0.5*AE1215/1000)*(1+0.25*AD1215/1000)))*BG1215/1000</f>
        <v>126.5</v>
      </c>
      <c r="BN1215" s="75" t="e">
        <f t="shared" ref="BN1215" si="4903">(BQ1215+BS1215)/2*(1+AI1215/2000)*(1+AH1215/2000)*(1+AN1215/2000)*(1+AK1215/2000)</f>
        <v>#REF!</v>
      </c>
      <c r="BO1215" s="76" t="e">
        <f t="shared" ref="BO1215" si="4904">SQRT(BM1215*BN1215)</f>
        <v>#REF!</v>
      </c>
      <c r="BP1215" s="77">
        <f>(1-'#Constant'!$A$3)/($J1215*'#Constant'!$B$3/'#Constant'!$C$3^($D1215-1)+1)+'#Constant'!$A$3</f>
        <v>0.95244529019980972</v>
      </c>
      <c r="BQ1215" s="78" t="e">
        <f>#REF!/(BP1215*(1-Q1215/1000*(0.5+R1215/1000))*(1-P1215/1000)*(1-V1215/1000)*(1+U1215/1000))/20</f>
        <v>#REF!</v>
      </c>
      <c r="BR1215" s="77">
        <f>(1-'#Constant'!$A$3)/($K1215*'#Constant'!$B$3/'#Constant'!$C$3^($D1215-1)+1)+'#Constant'!$A$3</f>
        <v>0.95244529019980972</v>
      </c>
      <c r="BS1215" s="78" t="e">
        <f>#REF!/(BR1215*(1-AB1215/1000*(0.5+AC1215/1000))*(1-AA1215/1000)*(1-AG1215/1000)*(1+AF1215/1000))/20</f>
        <v>#REF!</v>
      </c>
      <c r="BT1215" s="43" t="e">
        <f t="shared" ref="BT1215" si="4905">BO1215/$BO$4*100</f>
        <v>#REF!</v>
      </c>
    </row>
    <row r="1216" spans="1:72" s="43" customFormat="1" ht="12" x14ac:dyDescent="0.2">
      <c r="A1216" s="71">
        <v>33015</v>
      </c>
      <c r="B1216" s="72" t="str">
        <f>VLOOKUP(CONCATENATE("CREATURE_NAME_",A1216),[1]Localization_Hero!$A:$E,2,FALSE)</f>
        <v>가디언 골렘 알파</v>
      </c>
      <c r="C1216" s="73" t="s">
        <v>256</v>
      </c>
      <c r="D1216" s="43">
        <v>1</v>
      </c>
      <c r="E1216" s="43">
        <v>1</v>
      </c>
      <c r="F1216" s="72">
        <v>1</v>
      </c>
      <c r="G1216" s="10">
        <v>100</v>
      </c>
      <c r="H1216" s="10">
        <v>100</v>
      </c>
      <c r="I1216" s="10">
        <v>3500</v>
      </c>
      <c r="J1216" s="10">
        <v>17</v>
      </c>
      <c r="K1216" s="10">
        <v>17</v>
      </c>
      <c r="L1216" s="3"/>
      <c r="M1216" s="10">
        <v>100</v>
      </c>
      <c r="N1216" s="10">
        <v>0</v>
      </c>
      <c r="O1216" s="10">
        <v>0</v>
      </c>
      <c r="P1216" s="10">
        <v>100</v>
      </c>
      <c r="Q1216" s="10">
        <v>0</v>
      </c>
      <c r="R1216" s="10">
        <v>0</v>
      </c>
      <c r="S1216" s="10">
        <v>0</v>
      </c>
      <c r="T1216" s="10">
        <v>300</v>
      </c>
      <c r="U1216" s="10">
        <v>0</v>
      </c>
      <c r="V1216" s="10">
        <v>0</v>
      </c>
      <c r="W1216" s="3"/>
      <c r="X1216" s="10">
        <v>100</v>
      </c>
      <c r="Y1216" s="10">
        <v>0</v>
      </c>
      <c r="Z1216" s="10">
        <v>0</v>
      </c>
      <c r="AA1216" s="10">
        <v>100</v>
      </c>
      <c r="AB1216" s="10">
        <v>0</v>
      </c>
      <c r="AC1216" s="10">
        <v>0</v>
      </c>
      <c r="AD1216" s="10">
        <v>0</v>
      </c>
      <c r="AE1216" s="10">
        <v>300</v>
      </c>
      <c r="AF1216" s="10">
        <v>0</v>
      </c>
      <c r="AG1216" s="10">
        <v>0</v>
      </c>
      <c r="AH1216" s="10">
        <v>0</v>
      </c>
      <c r="AI1216" s="10">
        <v>0</v>
      </c>
      <c r="AJ1216" s="3"/>
      <c r="AK1216" s="10">
        <v>200</v>
      </c>
      <c r="AL1216" s="10">
        <v>0</v>
      </c>
      <c r="AM1216" s="3"/>
      <c r="AN1216" s="10">
        <v>0</v>
      </c>
      <c r="AO1216" s="10">
        <v>0</v>
      </c>
      <c r="AP1216" s="10">
        <v>0</v>
      </c>
      <c r="AQ1216" s="10">
        <v>0</v>
      </c>
      <c r="AR1216" s="10">
        <v>0</v>
      </c>
      <c r="AS1216" s="10">
        <v>0</v>
      </c>
      <c r="AT1216" s="10">
        <v>0</v>
      </c>
      <c r="AU1216" s="10">
        <v>0</v>
      </c>
      <c r="AV1216" s="10">
        <v>0</v>
      </c>
      <c r="AW1216" s="10">
        <v>0</v>
      </c>
      <c r="AX1216" s="10">
        <v>0</v>
      </c>
      <c r="AY1216" s="3"/>
      <c r="AZ1216" s="10">
        <v>6000</v>
      </c>
      <c r="BA1216" s="10">
        <v>6000</v>
      </c>
      <c r="BB1216" s="10">
        <v>0</v>
      </c>
      <c r="BC1216" s="10">
        <v>0</v>
      </c>
      <c r="BD1216" s="10">
        <v>0</v>
      </c>
      <c r="BE1216" s="10">
        <v>250</v>
      </c>
      <c r="BF1216" s="3"/>
      <c r="BG1216" s="10">
        <v>1000</v>
      </c>
      <c r="BH1216" s="10">
        <v>5000</v>
      </c>
      <c r="BI1216" s="3"/>
      <c r="BJ1216" s="21">
        <v>1</v>
      </c>
      <c r="BK1216" s="65">
        <v>0</v>
      </c>
      <c r="BL1216" s="65">
        <v>0</v>
      </c>
      <c r="BM1216" s="74">
        <f t="shared" si="4894"/>
        <v>126.5</v>
      </c>
      <c r="BN1216" s="75" t="e">
        <f t="shared" si="4895"/>
        <v>#REF!</v>
      </c>
      <c r="BO1216" s="76" t="e">
        <f t="shared" si="4896"/>
        <v>#REF!</v>
      </c>
      <c r="BP1216" s="77">
        <f>(1-'#Constant'!$A$3)/($J1216*'#Constant'!$B$3/'#Constant'!$C$3^($D1216-1)+1)+'#Constant'!$A$3</f>
        <v>0.95244529019980972</v>
      </c>
      <c r="BQ1216" s="78" t="e">
        <f>#REF!/(BP1216*(1-Q1216/1000*(0.5+R1216/1000))*(1-P1216/1000)*(1-V1216/1000)*(1+U1216/1000))/20</f>
        <v>#REF!</v>
      </c>
      <c r="BR1216" s="77">
        <f>(1-'#Constant'!$A$3)/($K1216*'#Constant'!$B$3/'#Constant'!$C$3^($D1216-1)+1)+'#Constant'!$A$3</f>
        <v>0.95244529019980972</v>
      </c>
      <c r="BS1216" s="78" t="e">
        <f>#REF!/(BR1216*(1-AB1216/1000*(0.5+AC1216/1000))*(1-AA1216/1000)*(1-AG1216/1000)*(1+AF1216/1000))/20</f>
        <v>#REF!</v>
      </c>
      <c r="BT1216" s="43" t="e">
        <f t="shared" si="4897"/>
        <v>#REF!</v>
      </c>
    </row>
    <row r="1217" spans="1:72" s="43" customFormat="1" ht="12" x14ac:dyDescent="0.2">
      <c r="A1217" s="71">
        <v>33016</v>
      </c>
      <c r="B1217" s="72" t="str">
        <f>VLOOKUP(CONCATENATE("CREATURE_NAME_",A1217),[1]Localization_Hero!$A:$E,2,FALSE)</f>
        <v>가디언 골렘 이오타</v>
      </c>
      <c r="C1217" s="73" t="s">
        <v>257</v>
      </c>
      <c r="D1217" s="43">
        <v>1</v>
      </c>
      <c r="E1217" s="43">
        <v>1</v>
      </c>
      <c r="F1217" s="72">
        <v>1</v>
      </c>
      <c r="G1217" s="10">
        <v>100</v>
      </c>
      <c r="H1217" s="10">
        <v>100</v>
      </c>
      <c r="I1217" s="10">
        <v>3500</v>
      </c>
      <c r="J1217" s="10">
        <v>17</v>
      </c>
      <c r="K1217" s="10">
        <v>17</v>
      </c>
      <c r="L1217" s="3"/>
      <c r="M1217" s="10">
        <v>100</v>
      </c>
      <c r="N1217" s="10">
        <v>0</v>
      </c>
      <c r="O1217" s="10">
        <v>0</v>
      </c>
      <c r="P1217" s="10">
        <v>100</v>
      </c>
      <c r="Q1217" s="10">
        <v>0</v>
      </c>
      <c r="R1217" s="10">
        <v>0</v>
      </c>
      <c r="S1217" s="10">
        <v>0</v>
      </c>
      <c r="T1217" s="10">
        <v>300</v>
      </c>
      <c r="U1217" s="10">
        <v>0</v>
      </c>
      <c r="V1217" s="10">
        <v>0</v>
      </c>
      <c r="W1217" s="3"/>
      <c r="X1217" s="10">
        <v>100</v>
      </c>
      <c r="Y1217" s="10">
        <v>0</v>
      </c>
      <c r="Z1217" s="10">
        <v>0</v>
      </c>
      <c r="AA1217" s="10">
        <v>100</v>
      </c>
      <c r="AB1217" s="10">
        <v>0</v>
      </c>
      <c r="AC1217" s="10">
        <v>0</v>
      </c>
      <c r="AD1217" s="10">
        <v>0</v>
      </c>
      <c r="AE1217" s="10">
        <v>300</v>
      </c>
      <c r="AF1217" s="10">
        <v>0</v>
      </c>
      <c r="AG1217" s="10">
        <v>0</v>
      </c>
      <c r="AH1217" s="10">
        <v>0</v>
      </c>
      <c r="AI1217" s="10">
        <v>0</v>
      </c>
      <c r="AJ1217" s="3"/>
      <c r="AK1217" s="10">
        <v>200</v>
      </c>
      <c r="AL1217" s="10">
        <v>0</v>
      </c>
      <c r="AM1217" s="3"/>
      <c r="AN1217" s="10">
        <v>0</v>
      </c>
      <c r="AO1217" s="10">
        <v>0</v>
      </c>
      <c r="AP1217" s="10">
        <v>0</v>
      </c>
      <c r="AQ1217" s="10">
        <v>0</v>
      </c>
      <c r="AR1217" s="10">
        <v>0</v>
      </c>
      <c r="AS1217" s="10">
        <v>0</v>
      </c>
      <c r="AT1217" s="10">
        <v>0</v>
      </c>
      <c r="AU1217" s="10">
        <v>0</v>
      </c>
      <c r="AV1217" s="10">
        <v>0</v>
      </c>
      <c r="AW1217" s="10">
        <v>0</v>
      </c>
      <c r="AX1217" s="10">
        <v>0</v>
      </c>
      <c r="AY1217" s="3"/>
      <c r="AZ1217" s="10">
        <v>6000</v>
      </c>
      <c r="BA1217" s="10">
        <v>6000</v>
      </c>
      <c r="BB1217" s="10">
        <v>0</v>
      </c>
      <c r="BC1217" s="10">
        <v>0</v>
      </c>
      <c r="BD1217" s="10">
        <v>0</v>
      </c>
      <c r="BE1217" s="10">
        <v>250</v>
      </c>
      <c r="BF1217" s="3"/>
      <c r="BG1217" s="10">
        <v>1000</v>
      </c>
      <c r="BH1217" s="10">
        <v>5000</v>
      </c>
      <c r="BI1217" s="3"/>
      <c r="BJ1217" s="21">
        <v>1</v>
      </c>
      <c r="BK1217" s="65">
        <v>0</v>
      </c>
      <c r="BL1217" s="65">
        <v>0</v>
      </c>
      <c r="BM1217" s="74">
        <f t="shared" si="4894"/>
        <v>126.5</v>
      </c>
      <c r="BN1217" s="75" t="e">
        <f t="shared" si="4895"/>
        <v>#REF!</v>
      </c>
      <c r="BO1217" s="76" t="e">
        <f t="shared" si="4896"/>
        <v>#REF!</v>
      </c>
      <c r="BP1217" s="77">
        <f>(1-'#Constant'!$A$3)/($J1217*'#Constant'!$B$3/'#Constant'!$C$3^($D1217-1)+1)+'#Constant'!$A$3</f>
        <v>0.95244529019980972</v>
      </c>
      <c r="BQ1217" s="78" t="e">
        <f>#REF!/(BP1217*(1-Q1217/1000*(0.5+R1217/1000))*(1-P1217/1000)*(1-V1217/1000)*(1+U1217/1000))/20</f>
        <v>#REF!</v>
      </c>
      <c r="BR1217" s="77">
        <f>(1-'#Constant'!$A$3)/($K1217*'#Constant'!$B$3/'#Constant'!$C$3^($D1217-1)+1)+'#Constant'!$A$3</f>
        <v>0.95244529019980972</v>
      </c>
      <c r="BS1217" s="78" t="e">
        <f>#REF!/(BR1217*(1-AB1217/1000*(0.5+AC1217/1000))*(1-AA1217/1000)*(1-AG1217/1000)*(1+AF1217/1000))/20</f>
        <v>#REF!</v>
      </c>
      <c r="BT1217" s="43" t="e">
        <f t="shared" si="4897"/>
        <v>#REF!</v>
      </c>
    </row>
    <row r="1218" spans="1:72" s="43" customFormat="1" ht="12" x14ac:dyDescent="0.2">
      <c r="A1218" s="71">
        <v>33017</v>
      </c>
      <c r="B1218" s="72" t="str">
        <f>VLOOKUP(CONCATENATE("CREATURE_NAME_",A1218),[1]Localization_Hero!$A:$E,2,FALSE)</f>
        <v>가디언 골렘 오메가</v>
      </c>
      <c r="C1218" s="73" t="s">
        <v>258</v>
      </c>
      <c r="D1218" s="43">
        <v>1</v>
      </c>
      <c r="E1218" s="43">
        <v>1</v>
      </c>
      <c r="F1218" s="72">
        <v>1</v>
      </c>
      <c r="G1218" s="10">
        <v>100</v>
      </c>
      <c r="H1218" s="10">
        <v>100</v>
      </c>
      <c r="I1218" s="10">
        <v>3500</v>
      </c>
      <c r="J1218" s="10">
        <v>17</v>
      </c>
      <c r="K1218" s="10">
        <v>17</v>
      </c>
      <c r="L1218" s="3"/>
      <c r="M1218" s="10">
        <v>100</v>
      </c>
      <c r="N1218" s="10">
        <v>0</v>
      </c>
      <c r="O1218" s="10">
        <v>0</v>
      </c>
      <c r="P1218" s="10">
        <v>100</v>
      </c>
      <c r="Q1218" s="10">
        <v>0</v>
      </c>
      <c r="R1218" s="10">
        <v>0</v>
      </c>
      <c r="S1218" s="10">
        <v>0</v>
      </c>
      <c r="T1218" s="10">
        <v>300</v>
      </c>
      <c r="U1218" s="10">
        <v>0</v>
      </c>
      <c r="V1218" s="10">
        <v>0</v>
      </c>
      <c r="W1218" s="3"/>
      <c r="X1218" s="10">
        <v>100</v>
      </c>
      <c r="Y1218" s="10">
        <v>0</v>
      </c>
      <c r="Z1218" s="10">
        <v>0</v>
      </c>
      <c r="AA1218" s="10">
        <v>100</v>
      </c>
      <c r="AB1218" s="10">
        <v>0</v>
      </c>
      <c r="AC1218" s="10">
        <v>0</v>
      </c>
      <c r="AD1218" s="10">
        <v>0</v>
      </c>
      <c r="AE1218" s="10">
        <v>300</v>
      </c>
      <c r="AF1218" s="10">
        <v>0</v>
      </c>
      <c r="AG1218" s="10">
        <v>0</v>
      </c>
      <c r="AH1218" s="10">
        <v>0</v>
      </c>
      <c r="AI1218" s="10">
        <v>0</v>
      </c>
      <c r="AJ1218" s="3"/>
      <c r="AK1218" s="10">
        <v>200</v>
      </c>
      <c r="AL1218" s="10">
        <v>0</v>
      </c>
      <c r="AM1218" s="3"/>
      <c r="AN1218" s="10">
        <v>0</v>
      </c>
      <c r="AO1218" s="10">
        <v>0</v>
      </c>
      <c r="AP1218" s="10">
        <v>0</v>
      </c>
      <c r="AQ1218" s="10">
        <v>0</v>
      </c>
      <c r="AR1218" s="10">
        <v>0</v>
      </c>
      <c r="AS1218" s="10">
        <v>0</v>
      </c>
      <c r="AT1218" s="10">
        <v>0</v>
      </c>
      <c r="AU1218" s="10">
        <v>0</v>
      </c>
      <c r="AV1218" s="10">
        <v>0</v>
      </c>
      <c r="AW1218" s="10">
        <v>0</v>
      </c>
      <c r="AX1218" s="10">
        <v>0</v>
      </c>
      <c r="AY1218" s="3"/>
      <c r="AZ1218" s="10">
        <v>6000</v>
      </c>
      <c r="BA1218" s="10">
        <v>6000</v>
      </c>
      <c r="BB1218" s="10">
        <v>0</v>
      </c>
      <c r="BC1218" s="10">
        <v>0</v>
      </c>
      <c r="BD1218" s="10">
        <v>0</v>
      </c>
      <c r="BE1218" s="10">
        <v>250</v>
      </c>
      <c r="BF1218" s="3"/>
      <c r="BG1218" s="10">
        <v>1000</v>
      </c>
      <c r="BH1218" s="10">
        <v>5000</v>
      </c>
      <c r="BI1218" s="3"/>
      <c r="BJ1218" s="21">
        <v>1</v>
      </c>
      <c r="BK1218" s="65">
        <v>0</v>
      </c>
      <c r="BL1218" s="65">
        <v>0</v>
      </c>
      <c r="BM1218" s="74">
        <f t="shared" si="4894"/>
        <v>126.5</v>
      </c>
      <c r="BN1218" s="75" t="e">
        <f t="shared" si="4895"/>
        <v>#REF!</v>
      </c>
      <c r="BO1218" s="76" t="e">
        <f t="shared" si="4896"/>
        <v>#REF!</v>
      </c>
      <c r="BP1218" s="77">
        <f>(1-'#Constant'!$A$3)/($J1218*'#Constant'!$B$3/'#Constant'!$C$3^($D1218-1)+1)+'#Constant'!$A$3</f>
        <v>0.95244529019980972</v>
      </c>
      <c r="BQ1218" s="78" t="e">
        <f>#REF!/(BP1218*(1-Q1218/1000*(0.5+R1218/1000))*(1-P1218/1000)*(1-V1218/1000)*(1+U1218/1000))/20</f>
        <v>#REF!</v>
      </c>
      <c r="BR1218" s="77">
        <f>(1-'#Constant'!$A$3)/($K1218*'#Constant'!$B$3/'#Constant'!$C$3^($D1218-1)+1)+'#Constant'!$A$3</f>
        <v>0.95244529019980972</v>
      </c>
      <c r="BS1218" s="78" t="e">
        <f>#REF!/(BR1218*(1-AB1218/1000*(0.5+AC1218/1000))*(1-AA1218/1000)*(1-AG1218/1000)*(1+AF1218/1000))/20</f>
        <v>#REF!</v>
      </c>
      <c r="BT1218" s="43" t="e">
        <f t="shared" si="4897"/>
        <v>#REF!</v>
      </c>
    </row>
    <row r="1219" spans="1:72" s="43" customFormat="1" ht="12" x14ac:dyDescent="0.2">
      <c r="A1219" s="71">
        <v>33018</v>
      </c>
      <c r="B1219" s="72" t="str">
        <f>VLOOKUP(CONCATENATE("CREATURE_NAME_",A1219),[1]Localization_Hero!$A:$E,2,FALSE)</f>
        <v>가디언 메기너 시범형</v>
      </c>
      <c r="C1219" s="73" t="s">
        <v>259</v>
      </c>
      <c r="D1219" s="43">
        <v>1</v>
      </c>
      <c r="E1219" s="43">
        <v>1</v>
      </c>
      <c r="F1219" s="72">
        <v>1</v>
      </c>
      <c r="G1219" s="10">
        <v>100</v>
      </c>
      <c r="H1219" s="10">
        <v>100</v>
      </c>
      <c r="I1219" s="10">
        <v>3500</v>
      </c>
      <c r="J1219" s="10">
        <v>17</v>
      </c>
      <c r="K1219" s="10">
        <v>17</v>
      </c>
      <c r="L1219" s="3"/>
      <c r="M1219" s="10">
        <v>100</v>
      </c>
      <c r="N1219" s="10">
        <v>0</v>
      </c>
      <c r="O1219" s="10">
        <v>0</v>
      </c>
      <c r="P1219" s="10">
        <v>100</v>
      </c>
      <c r="Q1219" s="10">
        <v>0</v>
      </c>
      <c r="R1219" s="10">
        <v>0</v>
      </c>
      <c r="S1219" s="10">
        <v>0</v>
      </c>
      <c r="T1219" s="10">
        <v>300</v>
      </c>
      <c r="U1219" s="10">
        <v>0</v>
      </c>
      <c r="V1219" s="10">
        <v>0</v>
      </c>
      <c r="W1219" s="3"/>
      <c r="X1219" s="10">
        <v>100</v>
      </c>
      <c r="Y1219" s="10">
        <v>0</v>
      </c>
      <c r="Z1219" s="10">
        <v>0</v>
      </c>
      <c r="AA1219" s="10">
        <v>100</v>
      </c>
      <c r="AB1219" s="10">
        <v>0</v>
      </c>
      <c r="AC1219" s="10">
        <v>0</v>
      </c>
      <c r="AD1219" s="10">
        <v>0</v>
      </c>
      <c r="AE1219" s="10">
        <v>300</v>
      </c>
      <c r="AF1219" s="10">
        <v>0</v>
      </c>
      <c r="AG1219" s="10">
        <v>0</v>
      </c>
      <c r="AH1219" s="10">
        <v>0</v>
      </c>
      <c r="AI1219" s="10">
        <v>0</v>
      </c>
      <c r="AJ1219" s="3"/>
      <c r="AK1219" s="10">
        <v>200</v>
      </c>
      <c r="AL1219" s="10">
        <v>0</v>
      </c>
      <c r="AM1219" s="3"/>
      <c r="AN1219" s="10">
        <v>0</v>
      </c>
      <c r="AO1219" s="10">
        <v>0</v>
      </c>
      <c r="AP1219" s="10">
        <v>0</v>
      </c>
      <c r="AQ1219" s="10">
        <v>0</v>
      </c>
      <c r="AR1219" s="10">
        <v>0</v>
      </c>
      <c r="AS1219" s="10">
        <v>0</v>
      </c>
      <c r="AT1219" s="10">
        <v>0</v>
      </c>
      <c r="AU1219" s="10">
        <v>0</v>
      </c>
      <c r="AV1219" s="10">
        <v>0</v>
      </c>
      <c r="AW1219" s="10">
        <v>0</v>
      </c>
      <c r="AX1219" s="10">
        <v>0</v>
      </c>
      <c r="AY1219" s="3"/>
      <c r="AZ1219" s="10">
        <v>6000</v>
      </c>
      <c r="BA1219" s="10">
        <v>6000</v>
      </c>
      <c r="BB1219" s="10">
        <v>0</v>
      </c>
      <c r="BC1219" s="10">
        <v>0</v>
      </c>
      <c r="BD1219" s="10">
        <v>0</v>
      </c>
      <c r="BE1219" s="10">
        <v>250</v>
      </c>
      <c r="BF1219" s="3"/>
      <c r="BG1219" s="10">
        <v>1000</v>
      </c>
      <c r="BH1219" s="10">
        <v>5000</v>
      </c>
      <c r="BI1219" s="3"/>
      <c r="BJ1219" s="21">
        <v>1</v>
      </c>
      <c r="BK1219" s="65">
        <v>0</v>
      </c>
      <c r="BL1219" s="65">
        <v>0</v>
      </c>
      <c r="BM1219" s="74">
        <f t="shared" si="4894"/>
        <v>126.5</v>
      </c>
      <c r="BN1219" s="75" t="e">
        <f t="shared" si="4895"/>
        <v>#REF!</v>
      </c>
      <c r="BO1219" s="76" t="e">
        <f t="shared" si="4896"/>
        <v>#REF!</v>
      </c>
      <c r="BP1219" s="77">
        <f>(1-'#Constant'!$A$3)/($J1219*'#Constant'!$B$3/'#Constant'!$C$3^($D1219-1)+1)+'#Constant'!$A$3</f>
        <v>0.95244529019980972</v>
      </c>
      <c r="BQ1219" s="78" t="e">
        <f>#REF!/(BP1219*(1-Q1219/1000*(0.5+R1219/1000))*(1-P1219/1000)*(1-V1219/1000)*(1+U1219/1000))/20</f>
        <v>#REF!</v>
      </c>
      <c r="BR1219" s="77">
        <f>(1-'#Constant'!$A$3)/($K1219*'#Constant'!$B$3/'#Constant'!$C$3^($D1219-1)+1)+'#Constant'!$A$3</f>
        <v>0.95244529019980972</v>
      </c>
      <c r="BS1219" s="78" t="e">
        <f>#REF!/(BR1219*(1-AB1219/1000*(0.5+AC1219/1000))*(1-AA1219/1000)*(1-AG1219/1000)*(1+AF1219/1000))/20</f>
        <v>#REF!</v>
      </c>
      <c r="BT1219" s="43" t="e">
        <f t="shared" si="4897"/>
        <v>#REF!</v>
      </c>
    </row>
    <row r="1220" spans="1:72" s="43" customFormat="1" ht="12" x14ac:dyDescent="0.2">
      <c r="A1220" s="71">
        <v>33019</v>
      </c>
      <c r="B1220" s="72" t="str">
        <f>VLOOKUP(CONCATENATE("CREATURE_NAME_",A1220),[1]Localization_Hero!$A:$E,2,FALSE)</f>
        <v>가디언 메기너 강화형</v>
      </c>
      <c r="C1220" s="73" t="s">
        <v>260</v>
      </c>
      <c r="D1220" s="43">
        <v>1</v>
      </c>
      <c r="E1220" s="43">
        <v>1</v>
      </c>
      <c r="F1220" s="72">
        <v>1</v>
      </c>
      <c r="G1220" s="10">
        <v>100</v>
      </c>
      <c r="H1220" s="10">
        <v>100</v>
      </c>
      <c r="I1220" s="10">
        <v>3500</v>
      </c>
      <c r="J1220" s="10">
        <v>17</v>
      </c>
      <c r="K1220" s="10">
        <v>17</v>
      </c>
      <c r="L1220" s="3"/>
      <c r="M1220" s="10">
        <v>100</v>
      </c>
      <c r="N1220" s="10">
        <v>0</v>
      </c>
      <c r="O1220" s="10">
        <v>0</v>
      </c>
      <c r="P1220" s="10">
        <v>100</v>
      </c>
      <c r="Q1220" s="10">
        <v>0</v>
      </c>
      <c r="R1220" s="10">
        <v>0</v>
      </c>
      <c r="S1220" s="10">
        <v>0</v>
      </c>
      <c r="T1220" s="10">
        <v>300</v>
      </c>
      <c r="U1220" s="10">
        <v>0</v>
      </c>
      <c r="V1220" s="10">
        <v>0</v>
      </c>
      <c r="W1220" s="3"/>
      <c r="X1220" s="10">
        <v>100</v>
      </c>
      <c r="Y1220" s="10">
        <v>0</v>
      </c>
      <c r="Z1220" s="10">
        <v>0</v>
      </c>
      <c r="AA1220" s="10">
        <v>100</v>
      </c>
      <c r="AB1220" s="10">
        <v>0</v>
      </c>
      <c r="AC1220" s="10">
        <v>0</v>
      </c>
      <c r="AD1220" s="10">
        <v>0</v>
      </c>
      <c r="AE1220" s="10">
        <v>300</v>
      </c>
      <c r="AF1220" s="10">
        <v>0</v>
      </c>
      <c r="AG1220" s="10">
        <v>0</v>
      </c>
      <c r="AH1220" s="10">
        <v>0</v>
      </c>
      <c r="AI1220" s="10">
        <v>0</v>
      </c>
      <c r="AJ1220" s="3"/>
      <c r="AK1220" s="10">
        <v>200</v>
      </c>
      <c r="AL1220" s="10">
        <v>0</v>
      </c>
      <c r="AM1220" s="3"/>
      <c r="AN1220" s="10">
        <v>0</v>
      </c>
      <c r="AO1220" s="10">
        <v>0</v>
      </c>
      <c r="AP1220" s="10">
        <v>0</v>
      </c>
      <c r="AQ1220" s="10">
        <v>0</v>
      </c>
      <c r="AR1220" s="10">
        <v>0</v>
      </c>
      <c r="AS1220" s="10">
        <v>0</v>
      </c>
      <c r="AT1220" s="10">
        <v>0</v>
      </c>
      <c r="AU1220" s="10">
        <v>0</v>
      </c>
      <c r="AV1220" s="10">
        <v>0</v>
      </c>
      <c r="AW1220" s="10">
        <v>0</v>
      </c>
      <c r="AX1220" s="10">
        <v>0</v>
      </c>
      <c r="AY1220" s="3"/>
      <c r="AZ1220" s="10">
        <v>6000</v>
      </c>
      <c r="BA1220" s="10">
        <v>6000</v>
      </c>
      <c r="BB1220" s="10">
        <v>0</v>
      </c>
      <c r="BC1220" s="10">
        <v>0</v>
      </c>
      <c r="BD1220" s="10">
        <v>0</v>
      </c>
      <c r="BE1220" s="10">
        <v>250</v>
      </c>
      <c r="BF1220" s="3"/>
      <c r="BG1220" s="10">
        <v>1000</v>
      </c>
      <c r="BH1220" s="10">
        <v>5000</v>
      </c>
      <c r="BI1220" s="3"/>
      <c r="BJ1220" s="21">
        <v>1</v>
      </c>
      <c r="BK1220" s="65">
        <v>0</v>
      </c>
      <c r="BL1220" s="65">
        <v>0</v>
      </c>
      <c r="BM1220" s="74">
        <f t="shared" si="4894"/>
        <v>126.5</v>
      </c>
      <c r="BN1220" s="75" t="e">
        <f t="shared" si="4895"/>
        <v>#REF!</v>
      </c>
      <c r="BO1220" s="76" t="e">
        <f t="shared" si="4896"/>
        <v>#REF!</v>
      </c>
      <c r="BP1220" s="77">
        <f>(1-'#Constant'!$A$3)/($J1220*'#Constant'!$B$3/'#Constant'!$C$3^($D1220-1)+1)+'#Constant'!$A$3</f>
        <v>0.95244529019980972</v>
      </c>
      <c r="BQ1220" s="78" t="e">
        <f>#REF!/(BP1220*(1-Q1220/1000*(0.5+R1220/1000))*(1-P1220/1000)*(1-V1220/1000)*(1+U1220/1000))/20</f>
        <v>#REF!</v>
      </c>
      <c r="BR1220" s="77">
        <f>(1-'#Constant'!$A$3)/($K1220*'#Constant'!$B$3/'#Constant'!$C$3^($D1220-1)+1)+'#Constant'!$A$3</f>
        <v>0.95244529019980972</v>
      </c>
      <c r="BS1220" s="78" t="e">
        <f>#REF!/(BR1220*(1-AB1220/1000*(0.5+AC1220/1000))*(1-AA1220/1000)*(1-AG1220/1000)*(1+AF1220/1000))/20</f>
        <v>#REF!</v>
      </c>
      <c r="BT1220" s="43" t="e">
        <f t="shared" si="4897"/>
        <v>#REF!</v>
      </c>
    </row>
    <row r="1221" spans="1:72" s="43" customFormat="1" ht="12" x14ac:dyDescent="0.2">
      <c r="A1221" s="71">
        <v>33020</v>
      </c>
      <c r="B1221" s="72" t="str">
        <f>VLOOKUP(CONCATENATE("CREATURE_NAME_",A1221),[1]Localization_Hero!$A:$E,2,FALSE)</f>
        <v>가디언 메기너 완성형</v>
      </c>
      <c r="C1221" s="73" t="s">
        <v>261</v>
      </c>
      <c r="D1221" s="43">
        <v>1</v>
      </c>
      <c r="E1221" s="43">
        <v>1</v>
      </c>
      <c r="F1221" s="72">
        <v>1</v>
      </c>
      <c r="G1221" s="10">
        <v>100</v>
      </c>
      <c r="H1221" s="10">
        <v>100</v>
      </c>
      <c r="I1221" s="10">
        <v>3500</v>
      </c>
      <c r="J1221" s="10">
        <v>17</v>
      </c>
      <c r="K1221" s="10">
        <v>17</v>
      </c>
      <c r="L1221" s="3"/>
      <c r="M1221" s="10">
        <v>100</v>
      </c>
      <c r="N1221" s="10">
        <v>0</v>
      </c>
      <c r="O1221" s="10">
        <v>0</v>
      </c>
      <c r="P1221" s="10">
        <v>100</v>
      </c>
      <c r="Q1221" s="10">
        <v>0</v>
      </c>
      <c r="R1221" s="10">
        <v>0</v>
      </c>
      <c r="S1221" s="10">
        <v>0</v>
      </c>
      <c r="T1221" s="10">
        <v>300</v>
      </c>
      <c r="U1221" s="10">
        <v>0</v>
      </c>
      <c r="V1221" s="10">
        <v>0</v>
      </c>
      <c r="W1221" s="3"/>
      <c r="X1221" s="10">
        <v>100</v>
      </c>
      <c r="Y1221" s="10">
        <v>0</v>
      </c>
      <c r="Z1221" s="10">
        <v>0</v>
      </c>
      <c r="AA1221" s="10">
        <v>100</v>
      </c>
      <c r="AB1221" s="10">
        <v>0</v>
      </c>
      <c r="AC1221" s="10">
        <v>0</v>
      </c>
      <c r="AD1221" s="10">
        <v>0</v>
      </c>
      <c r="AE1221" s="10">
        <v>300</v>
      </c>
      <c r="AF1221" s="10">
        <v>0</v>
      </c>
      <c r="AG1221" s="10">
        <v>0</v>
      </c>
      <c r="AH1221" s="10">
        <v>0</v>
      </c>
      <c r="AI1221" s="10">
        <v>0</v>
      </c>
      <c r="AJ1221" s="3"/>
      <c r="AK1221" s="10">
        <v>200</v>
      </c>
      <c r="AL1221" s="10">
        <v>0</v>
      </c>
      <c r="AM1221" s="3"/>
      <c r="AN1221" s="10">
        <v>0</v>
      </c>
      <c r="AO1221" s="10">
        <v>0</v>
      </c>
      <c r="AP1221" s="10">
        <v>0</v>
      </c>
      <c r="AQ1221" s="10">
        <v>0</v>
      </c>
      <c r="AR1221" s="10">
        <v>0</v>
      </c>
      <c r="AS1221" s="10">
        <v>0</v>
      </c>
      <c r="AT1221" s="10">
        <v>0</v>
      </c>
      <c r="AU1221" s="10">
        <v>0</v>
      </c>
      <c r="AV1221" s="10">
        <v>0</v>
      </c>
      <c r="AW1221" s="10">
        <v>0</v>
      </c>
      <c r="AX1221" s="10">
        <v>0</v>
      </c>
      <c r="AY1221" s="3"/>
      <c r="AZ1221" s="10">
        <v>6000</v>
      </c>
      <c r="BA1221" s="10">
        <v>6000</v>
      </c>
      <c r="BB1221" s="10">
        <v>0</v>
      </c>
      <c r="BC1221" s="10">
        <v>0</v>
      </c>
      <c r="BD1221" s="10">
        <v>0</v>
      </c>
      <c r="BE1221" s="10">
        <v>250</v>
      </c>
      <c r="BF1221" s="3"/>
      <c r="BG1221" s="10">
        <v>1000</v>
      </c>
      <c r="BH1221" s="10">
        <v>5000</v>
      </c>
      <c r="BI1221" s="3"/>
      <c r="BJ1221" s="21">
        <v>1</v>
      </c>
      <c r="BK1221" s="65">
        <v>0</v>
      </c>
      <c r="BL1221" s="65">
        <v>0</v>
      </c>
      <c r="BM1221" s="74">
        <f t="shared" si="4894"/>
        <v>126.5</v>
      </c>
      <c r="BN1221" s="75" t="e">
        <f t="shared" si="4895"/>
        <v>#REF!</v>
      </c>
      <c r="BO1221" s="76" t="e">
        <f t="shared" si="4896"/>
        <v>#REF!</v>
      </c>
      <c r="BP1221" s="77">
        <f>(1-'#Constant'!$A$3)/($J1221*'#Constant'!$B$3/'#Constant'!$C$3^($D1221-1)+1)+'#Constant'!$A$3</f>
        <v>0.95244529019980972</v>
      </c>
      <c r="BQ1221" s="78" t="e">
        <f>#REF!/(BP1221*(1-Q1221/1000*(0.5+R1221/1000))*(1-P1221/1000)*(1-V1221/1000)*(1+U1221/1000))/20</f>
        <v>#REF!</v>
      </c>
      <c r="BR1221" s="77">
        <f>(1-'#Constant'!$A$3)/($K1221*'#Constant'!$B$3/'#Constant'!$C$3^($D1221-1)+1)+'#Constant'!$A$3</f>
        <v>0.95244529019980972</v>
      </c>
      <c r="BS1221" s="78" t="e">
        <f>#REF!/(BR1221*(1-AB1221/1000*(0.5+AC1221/1000))*(1-AA1221/1000)*(1-AG1221/1000)*(1+AF1221/1000))/20</f>
        <v>#REF!</v>
      </c>
      <c r="BT1221" s="43" t="e">
        <f t="shared" si="4897"/>
        <v>#REF!</v>
      </c>
    </row>
    <row r="1222" spans="1:72" s="43" customFormat="1" ht="12" x14ac:dyDescent="0.2">
      <c r="A1222" s="71">
        <v>33021</v>
      </c>
      <c r="B1222" s="72" t="str">
        <f>VLOOKUP(CONCATENATE("CREATURE_NAME_",A1222),[1]Localization_Hero!$A:$E,2,FALSE)</f>
        <v>가디언 이레이져 MK I</v>
      </c>
      <c r="C1222" s="73" t="s">
        <v>262</v>
      </c>
      <c r="D1222" s="43">
        <v>1</v>
      </c>
      <c r="E1222" s="43">
        <v>1</v>
      </c>
      <c r="F1222" s="72">
        <v>1</v>
      </c>
      <c r="G1222" s="10">
        <v>100</v>
      </c>
      <c r="H1222" s="10">
        <v>100</v>
      </c>
      <c r="I1222" s="10">
        <v>3500</v>
      </c>
      <c r="J1222" s="10">
        <v>17</v>
      </c>
      <c r="K1222" s="10">
        <v>17</v>
      </c>
      <c r="L1222" s="3"/>
      <c r="M1222" s="10">
        <v>100</v>
      </c>
      <c r="N1222" s="10">
        <v>0</v>
      </c>
      <c r="O1222" s="10">
        <v>0</v>
      </c>
      <c r="P1222" s="10">
        <v>100</v>
      </c>
      <c r="Q1222" s="10">
        <v>0</v>
      </c>
      <c r="R1222" s="10">
        <v>0</v>
      </c>
      <c r="S1222" s="10">
        <v>0</v>
      </c>
      <c r="T1222" s="10">
        <v>300</v>
      </c>
      <c r="U1222" s="10">
        <v>0</v>
      </c>
      <c r="V1222" s="10">
        <v>0</v>
      </c>
      <c r="W1222" s="3"/>
      <c r="X1222" s="10">
        <v>100</v>
      </c>
      <c r="Y1222" s="10">
        <v>0</v>
      </c>
      <c r="Z1222" s="10">
        <v>0</v>
      </c>
      <c r="AA1222" s="10">
        <v>100</v>
      </c>
      <c r="AB1222" s="10">
        <v>0</v>
      </c>
      <c r="AC1222" s="10">
        <v>0</v>
      </c>
      <c r="AD1222" s="10">
        <v>0</v>
      </c>
      <c r="AE1222" s="10">
        <v>300</v>
      </c>
      <c r="AF1222" s="10">
        <v>0</v>
      </c>
      <c r="AG1222" s="10">
        <v>0</v>
      </c>
      <c r="AH1222" s="10">
        <v>0</v>
      </c>
      <c r="AI1222" s="10">
        <v>0</v>
      </c>
      <c r="AJ1222" s="3"/>
      <c r="AK1222" s="10">
        <v>200</v>
      </c>
      <c r="AL1222" s="10">
        <v>0</v>
      </c>
      <c r="AM1222" s="3"/>
      <c r="AN1222" s="10">
        <v>0</v>
      </c>
      <c r="AO1222" s="10">
        <v>0</v>
      </c>
      <c r="AP1222" s="10">
        <v>0</v>
      </c>
      <c r="AQ1222" s="10">
        <v>0</v>
      </c>
      <c r="AR1222" s="10">
        <v>0</v>
      </c>
      <c r="AS1222" s="10">
        <v>0</v>
      </c>
      <c r="AT1222" s="10">
        <v>0</v>
      </c>
      <c r="AU1222" s="10">
        <v>0</v>
      </c>
      <c r="AV1222" s="10">
        <v>0</v>
      </c>
      <c r="AW1222" s="10">
        <v>0</v>
      </c>
      <c r="AX1222" s="10">
        <v>0</v>
      </c>
      <c r="AY1222" s="3"/>
      <c r="AZ1222" s="10">
        <v>6000</v>
      </c>
      <c r="BA1222" s="10">
        <v>6000</v>
      </c>
      <c r="BB1222" s="10">
        <v>0</v>
      </c>
      <c r="BC1222" s="10">
        <v>0</v>
      </c>
      <c r="BD1222" s="10">
        <v>0</v>
      </c>
      <c r="BE1222" s="10">
        <v>250</v>
      </c>
      <c r="BF1222" s="3"/>
      <c r="BG1222" s="10">
        <v>1000</v>
      </c>
      <c r="BH1222" s="10">
        <v>5000</v>
      </c>
      <c r="BI1222" s="3"/>
      <c r="BJ1222" s="21">
        <v>1</v>
      </c>
      <c r="BK1222" s="65">
        <v>0</v>
      </c>
      <c r="BL1222" s="65">
        <v>0</v>
      </c>
      <c r="BM1222" s="74">
        <f t="shared" si="4894"/>
        <v>126.5</v>
      </c>
      <c r="BN1222" s="75" t="e">
        <f t="shared" si="4895"/>
        <v>#REF!</v>
      </c>
      <c r="BO1222" s="76" t="e">
        <f t="shared" si="4896"/>
        <v>#REF!</v>
      </c>
      <c r="BP1222" s="77">
        <f>(1-'#Constant'!$A$3)/($J1222*'#Constant'!$B$3/'#Constant'!$C$3^($D1222-1)+1)+'#Constant'!$A$3</f>
        <v>0.95244529019980972</v>
      </c>
      <c r="BQ1222" s="78" t="e">
        <f>#REF!/(BP1222*(1-Q1222/1000*(0.5+R1222/1000))*(1-P1222/1000)*(1-V1222/1000)*(1+U1222/1000))/20</f>
        <v>#REF!</v>
      </c>
      <c r="BR1222" s="77">
        <f>(1-'#Constant'!$A$3)/($K1222*'#Constant'!$B$3/'#Constant'!$C$3^($D1222-1)+1)+'#Constant'!$A$3</f>
        <v>0.95244529019980972</v>
      </c>
      <c r="BS1222" s="78" t="e">
        <f>#REF!/(BR1222*(1-AB1222/1000*(0.5+AC1222/1000))*(1-AA1222/1000)*(1-AG1222/1000)*(1+AF1222/1000))/20</f>
        <v>#REF!</v>
      </c>
      <c r="BT1222" s="43" t="e">
        <f t="shared" si="4897"/>
        <v>#REF!</v>
      </c>
    </row>
    <row r="1223" spans="1:72" s="43" customFormat="1" ht="12" x14ac:dyDescent="0.2">
      <c r="A1223" s="71">
        <v>33022</v>
      </c>
      <c r="B1223" s="72" t="str">
        <f>VLOOKUP(CONCATENATE("CREATURE_NAME_",A1223),[1]Localization_Hero!$A:$E,2,FALSE)</f>
        <v>가디언 이레이져 MK II</v>
      </c>
      <c r="C1223" s="73" t="s">
        <v>263</v>
      </c>
      <c r="D1223" s="43">
        <v>1</v>
      </c>
      <c r="E1223" s="43">
        <v>1</v>
      </c>
      <c r="F1223" s="72">
        <v>1</v>
      </c>
      <c r="G1223" s="10">
        <v>100</v>
      </c>
      <c r="H1223" s="10">
        <v>100</v>
      </c>
      <c r="I1223" s="10">
        <v>3500</v>
      </c>
      <c r="J1223" s="10">
        <v>17</v>
      </c>
      <c r="K1223" s="10">
        <v>17</v>
      </c>
      <c r="L1223" s="3"/>
      <c r="M1223" s="10">
        <v>100</v>
      </c>
      <c r="N1223" s="10">
        <v>0</v>
      </c>
      <c r="O1223" s="10">
        <v>0</v>
      </c>
      <c r="P1223" s="10">
        <v>100</v>
      </c>
      <c r="Q1223" s="10">
        <v>0</v>
      </c>
      <c r="R1223" s="10">
        <v>0</v>
      </c>
      <c r="S1223" s="10">
        <v>0</v>
      </c>
      <c r="T1223" s="10">
        <v>300</v>
      </c>
      <c r="U1223" s="10">
        <v>0</v>
      </c>
      <c r="V1223" s="10">
        <v>0</v>
      </c>
      <c r="W1223" s="3"/>
      <c r="X1223" s="10">
        <v>100</v>
      </c>
      <c r="Y1223" s="10">
        <v>0</v>
      </c>
      <c r="Z1223" s="10">
        <v>0</v>
      </c>
      <c r="AA1223" s="10">
        <v>100</v>
      </c>
      <c r="AB1223" s="10">
        <v>0</v>
      </c>
      <c r="AC1223" s="10">
        <v>0</v>
      </c>
      <c r="AD1223" s="10">
        <v>0</v>
      </c>
      <c r="AE1223" s="10">
        <v>300</v>
      </c>
      <c r="AF1223" s="10">
        <v>0</v>
      </c>
      <c r="AG1223" s="10">
        <v>0</v>
      </c>
      <c r="AH1223" s="10">
        <v>0</v>
      </c>
      <c r="AI1223" s="10">
        <v>0</v>
      </c>
      <c r="AJ1223" s="3"/>
      <c r="AK1223" s="10">
        <v>200</v>
      </c>
      <c r="AL1223" s="10">
        <v>0</v>
      </c>
      <c r="AM1223" s="3"/>
      <c r="AN1223" s="10">
        <v>0</v>
      </c>
      <c r="AO1223" s="10">
        <v>0</v>
      </c>
      <c r="AP1223" s="10">
        <v>0</v>
      </c>
      <c r="AQ1223" s="10">
        <v>0</v>
      </c>
      <c r="AR1223" s="10">
        <v>0</v>
      </c>
      <c r="AS1223" s="10">
        <v>0</v>
      </c>
      <c r="AT1223" s="10">
        <v>0</v>
      </c>
      <c r="AU1223" s="10">
        <v>0</v>
      </c>
      <c r="AV1223" s="10">
        <v>0</v>
      </c>
      <c r="AW1223" s="10">
        <v>0</v>
      </c>
      <c r="AX1223" s="10">
        <v>0</v>
      </c>
      <c r="AY1223" s="3"/>
      <c r="AZ1223" s="10">
        <v>6000</v>
      </c>
      <c r="BA1223" s="10">
        <v>6000</v>
      </c>
      <c r="BB1223" s="10">
        <v>0</v>
      </c>
      <c r="BC1223" s="10">
        <v>0</v>
      </c>
      <c r="BD1223" s="10">
        <v>0</v>
      </c>
      <c r="BE1223" s="10">
        <v>250</v>
      </c>
      <c r="BF1223" s="3"/>
      <c r="BG1223" s="10">
        <v>1000</v>
      </c>
      <c r="BH1223" s="10">
        <v>5000</v>
      </c>
      <c r="BI1223" s="3"/>
      <c r="BJ1223" s="21">
        <v>1</v>
      </c>
      <c r="BK1223" s="65">
        <v>0</v>
      </c>
      <c r="BL1223" s="65">
        <v>0</v>
      </c>
      <c r="BM1223" s="74">
        <f t="shared" si="4894"/>
        <v>126.5</v>
      </c>
      <c r="BN1223" s="75" t="e">
        <f t="shared" si="4895"/>
        <v>#REF!</v>
      </c>
      <c r="BO1223" s="76" t="e">
        <f t="shared" si="4896"/>
        <v>#REF!</v>
      </c>
      <c r="BP1223" s="77">
        <f>(1-'#Constant'!$A$3)/($J1223*'#Constant'!$B$3/'#Constant'!$C$3^($D1223-1)+1)+'#Constant'!$A$3</f>
        <v>0.95244529019980972</v>
      </c>
      <c r="BQ1223" s="78" t="e">
        <f>#REF!/(BP1223*(1-Q1223/1000*(0.5+R1223/1000))*(1-P1223/1000)*(1-V1223/1000)*(1+U1223/1000))/20</f>
        <v>#REF!</v>
      </c>
      <c r="BR1223" s="77">
        <f>(1-'#Constant'!$A$3)/($K1223*'#Constant'!$B$3/'#Constant'!$C$3^($D1223-1)+1)+'#Constant'!$A$3</f>
        <v>0.95244529019980972</v>
      </c>
      <c r="BS1223" s="78" t="e">
        <f>#REF!/(BR1223*(1-AB1223/1000*(0.5+AC1223/1000))*(1-AA1223/1000)*(1-AG1223/1000)*(1+AF1223/1000))/20</f>
        <v>#REF!</v>
      </c>
      <c r="BT1223" s="43" t="e">
        <f t="shared" si="4897"/>
        <v>#REF!</v>
      </c>
    </row>
    <row r="1224" spans="1:72" s="43" customFormat="1" ht="12" x14ac:dyDescent="0.2">
      <c r="A1224" s="71">
        <v>33023</v>
      </c>
      <c r="B1224" s="72" t="str">
        <f>VLOOKUP(CONCATENATE("CREATURE_NAME_",A1224),[1]Localization_Hero!$A:$E,2,FALSE)</f>
        <v>가디언 이레이져 MK III</v>
      </c>
      <c r="C1224" s="73" t="s">
        <v>264</v>
      </c>
      <c r="D1224" s="43">
        <v>1</v>
      </c>
      <c r="E1224" s="43">
        <v>1</v>
      </c>
      <c r="F1224" s="72">
        <v>1</v>
      </c>
      <c r="G1224" s="10">
        <v>100</v>
      </c>
      <c r="H1224" s="10">
        <v>100</v>
      </c>
      <c r="I1224" s="10">
        <v>3500</v>
      </c>
      <c r="J1224" s="10">
        <v>17</v>
      </c>
      <c r="K1224" s="10">
        <v>17</v>
      </c>
      <c r="L1224" s="3"/>
      <c r="M1224" s="10">
        <v>100</v>
      </c>
      <c r="N1224" s="10">
        <v>0</v>
      </c>
      <c r="O1224" s="10">
        <v>0</v>
      </c>
      <c r="P1224" s="10">
        <v>100</v>
      </c>
      <c r="Q1224" s="10">
        <v>0</v>
      </c>
      <c r="R1224" s="10">
        <v>0</v>
      </c>
      <c r="S1224" s="10">
        <v>0</v>
      </c>
      <c r="T1224" s="10">
        <v>300</v>
      </c>
      <c r="U1224" s="10">
        <v>0</v>
      </c>
      <c r="V1224" s="10">
        <v>0</v>
      </c>
      <c r="W1224" s="3"/>
      <c r="X1224" s="10">
        <v>100</v>
      </c>
      <c r="Y1224" s="10">
        <v>0</v>
      </c>
      <c r="Z1224" s="10">
        <v>0</v>
      </c>
      <c r="AA1224" s="10">
        <v>100</v>
      </c>
      <c r="AB1224" s="10">
        <v>0</v>
      </c>
      <c r="AC1224" s="10">
        <v>0</v>
      </c>
      <c r="AD1224" s="10">
        <v>0</v>
      </c>
      <c r="AE1224" s="10">
        <v>300</v>
      </c>
      <c r="AF1224" s="10">
        <v>0</v>
      </c>
      <c r="AG1224" s="10">
        <v>0</v>
      </c>
      <c r="AH1224" s="10">
        <v>0</v>
      </c>
      <c r="AI1224" s="10">
        <v>0</v>
      </c>
      <c r="AJ1224" s="3"/>
      <c r="AK1224" s="10">
        <v>200</v>
      </c>
      <c r="AL1224" s="10">
        <v>0</v>
      </c>
      <c r="AM1224" s="3"/>
      <c r="AN1224" s="10">
        <v>0</v>
      </c>
      <c r="AO1224" s="10">
        <v>0</v>
      </c>
      <c r="AP1224" s="10">
        <v>0</v>
      </c>
      <c r="AQ1224" s="10">
        <v>0</v>
      </c>
      <c r="AR1224" s="10">
        <v>0</v>
      </c>
      <c r="AS1224" s="10">
        <v>0</v>
      </c>
      <c r="AT1224" s="10">
        <v>0</v>
      </c>
      <c r="AU1224" s="10">
        <v>0</v>
      </c>
      <c r="AV1224" s="10">
        <v>0</v>
      </c>
      <c r="AW1224" s="10">
        <v>0</v>
      </c>
      <c r="AX1224" s="10">
        <v>0</v>
      </c>
      <c r="AY1224" s="3"/>
      <c r="AZ1224" s="10">
        <v>6000</v>
      </c>
      <c r="BA1224" s="10">
        <v>6000</v>
      </c>
      <c r="BB1224" s="10">
        <v>0</v>
      </c>
      <c r="BC1224" s="10">
        <v>0</v>
      </c>
      <c r="BD1224" s="10">
        <v>0</v>
      </c>
      <c r="BE1224" s="10">
        <v>250</v>
      </c>
      <c r="BF1224" s="3"/>
      <c r="BG1224" s="10">
        <v>1000</v>
      </c>
      <c r="BH1224" s="10">
        <v>5000</v>
      </c>
      <c r="BI1224" s="3"/>
      <c r="BJ1224" s="21">
        <v>1</v>
      </c>
      <c r="BK1224" s="65">
        <v>0</v>
      </c>
      <c r="BL1224" s="65">
        <v>0</v>
      </c>
      <c r="BM1224" s="74">
        <f t="shared" si="4894"/>
        <v>126.5</v>
      </c>
      <c r="BN1224" s="75" t="e">
        <f t="shared" si="4895"/>
        <v>#REF!</v>
      </c>
      <c r="BO1224" s="76" t="e">
        <f t="shared" si="4896"/>
        <v>#REF!</v>
      </c>
      <c r="BP1224" s="77">
        <f>(1-'#Constant'!$A$3)/($J1224*'#Constant'!$B$3/'#Constant'!$C$3^($D1224-1)+1)+'#Constant'!$A$3</f>
        <v>0.95244529019980972</v>
      </c>
      <c r="BQ1224" s="78" t="e">
        <f>#REF!/(BP1224*(1-Q1224/1000*(0.5+R1224/1000))*(1-P1224/1000)*(1-V1224/1000)*(1+U1224/1000))/20</f>
        <v>#REF!</v>
      </c>
      <c r="BR1224" s="77">
        <f>(1-'#Constant'!$A$3)/($K1224*'#Constant'!$B$3/'#Constant'!$C$3^($D1224-1)+1)+'#Constant'!$A$3</f>
        <v>0.95244529019980972</v>
      </c>
      <c r="BS1224" s="78" t="e">
        <f>#REF!/(BR1224*(1-AB1224/1000*(0.5+AC1224/1000))*(1-AA1224/1000)*(1-AG1224/1000)*(1+AF1224/1000))/20</f>
        <v>#REF!</v>
      </c>
      <c r="BT1224" s="43" t="e">
        <f t="shared" si="4897"/>
        <v>#REF!</v>
      </c>
    </row>
    <row r="1225" spans="1:72" s="43" customFormat="1" ht="12" x14ac:dyDescent="0.2">
      <c r="A1225" s="71">
        <v>33024</v>
      </c>
      <c r="B1225" s="72" t="str">
        <f>VLOOKUP(CONCATENATE("CREATURE_NAME_",A1225),[1]Localization_Hero!$A:$E,2,FALSE)</f>
        <v>가디언 리모어 시커</v>
      </c>
      <c r="C1225" s="73" t="s">
        <v>265</v>
      </c>
      <c r="D1225" s="43">
        <v>1</v>
      </c>
      <c r="E1225" s="43">
        <v>1</v>
      </c>
      <c r="F1225" s="72">
        <v>1</v>
      </c>
      <c r="G1225" s="10">
        <v>100</v>
      </c>
      <c r="H1225" s="10">
        <v>100</v>
      </c>
      <c r="I1225" s="10">
        <v>3500</v>
      </c>
      <c r="J1225" s="10">
        <v>17</v>
      </c>
      <c r="K1225" s="10">
        <v>17</v>
      </c>
      <c r="L1225" s="3"/>
      <c r="M1225" s="10">
        <v>100</v>
      </c>
      <c r="N1225" s="10">
        <v>0</v>
      </c>
      <c r="O1225" s="10">
        <v>0</v>
      </c>
      <c r="P1225" s="10">
        <v>100</v>
      </c>
      <c r="Q1225" s="10">
        <v>0</v>
      </c>
      <c r="R1225" s="10">
        <v>0</v>
      </c>
      <c r="S1225" s="10">
        <v>0</v>
      </c>
      <c r="T1225" s="10">
        <v>300</v>
      </c>
      <c r="U1225" s="10">
        <v>0</v>
      </c>
      <c r="V1225" s="10">
        <v>0</v>
      </c>
      <c r="W1225" s="3"/>
      <c r="X1225" s="10">
        <v>100</v>
      </c>
      <c r="Y1225" s="10">
        <v>0</v>
      </c>
      <c r="Z1225" s="10">
        <v>0</v>
      </c>
      <c r="AA1225" s="10">
        <v>100</v>
      </c>
      <c r="AB1225" s="10">
        <v>0</v>
      </c>
      <c r="AC1225" s="10">
        <v>0</v>
      </c>
      <c r="AD1225" s="10">
        <v>0</v>
      </c>
      <c r="AE1225" s="10">
        <v>300</v>
      </c>
      <c r="AF1225" s="10">
        <v>0</v>
      </c>
      <c r="AG1225" s="10">
        <v>0</v>
      </c>
      <c r="AH1225" s="10">
        <v>0</v>
      </c>
      <c r="AI1225" s="10">
        <v>0</v>
      </c>
      <c r="AJ1225" s="3"/>
      <c r="AK1225" s="10">
        <v>200</v>
      </c>
      <c r="AL1225" s="10">
        <v>0</v>
      </c>
      <c r="AM1225" s="3"/>
      <c r="AN1225" s="10">
        <v>0</v>
      </c>
      <c r="AO1225" s="10">
        <v>0</v>
      </c>
      <c r="AP1225" s="10">
        <v>0</v>
      </c>
      <c r="AQ1225" s="10">
        <v>0</v>
      </c>
      <c r="AR1225" s="10">
        <v>0</v>
      </c>
      <c r="AS1225" s="10">
        <v>0</v>
      </c>
      <c r="AT1225" s="10">
        <v>0</v>
      </c>
      <c r="AU1225" s="10">
        <v>0</v>
      </c>
      <c r="AV1225" s="10">
        <v>0</v>
      </c>
      <c r="AW1225" s="10">
        <v>0</v>
      </c>
      <c r="AX1225" s="10">
        <v>0</v>
      </c>
      <c r="AY1225" s="3"/>
      <c r="AZ1225" s="10">
        <v>6000</v>
      </c>
      <c r="BA1225" s="10">
        <v>6000</v>
      </c>
      <c r="BB1225" s="10">
        <v>0</v>
      </c>
      <c r="BC1225" s="10">
        <v>0</v>
      </c>
      <c r="BD1225" s="10">
        <v>0</v>
      </c>
      <c r="BE1225" s="10">
        <v>250</v>
      </c>
      <c r="BF1225" s="3"/>
      <c r="BG1225" s="10">
        <v>1000</v>
      </c>
      <c r="BH1225" s="10">
        <v>5000</v>
      </c>
      <c r="BI1225" s="3"/>
      <c r="BJ1225" s="21">
        <v>1</v>
      </c>
      <c r="BK1225" s="65">
        <v>0</v>
      </c>
      <c r="BL1225" s="65">
        <v>0</v>
      </c>
      <c r="BM1225" s="74">
        <f t="shared" si="4894"/>
        <v>126.5</v>
      </c>
      <c r="BN1225" s="75" t="e">
        <f t="shared" si="4895"/>
        <v>#REF!</v>
      </c>
      <c r="BO1225" s="76" t="e">
        <f t="shared" si="4896"/>
        <v>#REF!</v>
      </c>
      <c r="BP1225" s="77">
        <f>(1-'#Constant'!$A$3)/($J1225*'#Constant'!$B$3/'#Constant'!$C$3^($D1225-1)+1)+'#Constant'!$A$3</f>
        <v>0.95244529019980972</v>
      </c>
      <c r="BQ1225" s="78" t="e">
        <f>#REF!/(BP1225*(1-Q1225/1000*(0.5+R1225/1000))*(1-P1225/1000)*(1-V1225/1000)*(1+U1225/1000))/20</f>
        <v>#REF!</v>
      </c>
      <c r="BR1225" s="77">
        <f>(1-'#Constant'!$A$3)/($K1225*'#Constant'!$B$3/'#Constant'!$C$3^($D1225-1)+1)+'#Constant'!$A$3</f>
        <v>0.95244529019980972</v>
      </c>
      <c r="BS1225" s="78" t="e">
        <f>#REF!/(BR1225*(1-AB1225/1000*(0.5+AC1225/1000))*(1-AA1225/1000)*(1-AG1225/1000)*(1+AF1225/1000))/20</f>
        <v>#REF!</v>
      </c>
      <c r="BT1225" s="43" t="e">
        <f t="shared" si="4897"/>
        <v>#REF!</v>
      </c>
    </row>
    <row r="1226" spans="1:72" s="43" customFormat="1" ht="12" x14ac:dyDescent="0.2">
      <c r="A1226" s="71">
        <v>33025</v>
      </c>
      <c r="B1226" s="72" t="str">
        <f>VLOOKUP(CONCATENATE("CREATURE_NAME_",A1226),[1]Localization_Hero!$A:$E,2,FALSE)</f>
        <v>가디언 리모어 와쳐</v>
      </c>
      <c r="C1226" s="73" t="s">
        <v>266</v>
      </c>
      <c r="D1226" s="43">
        <v>1</v>
      </c>
      <c r="E1226" s="43">
        <v>1</v>
      </c>
      <c r="F1226" s="72">
        <v>1</v>
      </c>
      <c r="G1226" s="10">
        <v>100</v>
      </c>
      <c r="H1226" s="10">
        <v>100</v>
      </c>
      <c r="I1226" s="10">
        <v>3500</v>
      </c>
      <c r="J1226" s="10">
        <v>17</v>
      </c>
      <c r="K1226" s="10">
        <v>17</v>
      </c>
      <c r="L1226" s="3"/>
      <c r="M1226" s="10">
        <v>100</v>
      </c>
      <c r="N1226" s="10">
        <v>0</v>
      </c>
      <c r="O1226" s="10">
        <v>0</v>
      </c>
      <c r="P1226" s="10">
        <v>100</v>
      </c>
      <c r="Q1226" s="10">
        <v>0</v>
      </c>
      <c r="R1226" s="10">
        <v>0</v>
      </c>
      <c r="S1226" s="10">
        <v>0</v>
      </c>
      <c r="T1226" s="10">
        <v>300</v>
      </c>
      <c r="U1226" s="10">
        <v>0</v>
      </c>
      <c r="V1226" s="10">
        <v>0</v>
      </c>
      <c r="W1226" s="3"/>
      <c r="X1226" s="10">
        <v>100</v>
      </c>
      <c r="Y1226" s="10">
        <v>0</v>
      </c>
      <c r="Z1226" s="10">
        <v>0</v>
      </c>
      <c r="AA1226" s="10">
        <v>100</v>
      </c>
      <c r="AB1226" s="10">
        <v>0</v>
      </c>
      <c r="AC1226" s="10">
        <v>0</v>
      </c>
      <c r="AD1226" s="10">
        <v>0</v>
      </c>
      <c r="AE1226" s="10">
        <v>300</v>
      </c>
      <c r="AF1226" s="10">
        <v>0</v>
      </c>
      <c r="AG1226" s="10">
        <v>0</v>
      </c>
      <c r="AH1226" s="10">
        <v>0</v>
      </c>
      <c r="AI1226" s="10">
        <v>0</v>
      </c>
      <c r="AJ1226" s="3"/>
      <c r="AK1226" s="10">
        <v>200</v>
      </c>
      <c r="AL1226" s="10">
        <v>0</v>
      </c>
      <c r="AM1226" s="3"/>
      <c r="AN1226" s="10">
        <v>0</v>
      </c>
      <c r="AO1226" s="10">
        <v>0</v>
      </c>
      <c r="AP1226" s="10">
        <v>0</v>
      </c>
      <c r="AQ1226" s="10">
        <v>0</v>
      </c>
      <c r="AR1226" s="10">
        <v>0</v>
      </c>
      <c r="AS1226" s="10">
        <v>0</v>
      </c>
      <c r="AT1226" s="10">
        <v>0</v>
      </c>
      <c r="AU1226" s="10">
        <v>0</v>
      </c>
      <c r="AV1226" s="10">
        <v>0</v>
      </c>
      <c r="AW1226" s="10">
        <v>0</v>
      </c>
      <c r="AX1226" s="10">
        <v>0</v>
      </c>
      <c r="AY1226" s="3"/>
      <c r="AZ1226" s="10">
        <v>6000</v>
      </c>
      <c r="BA1226" s="10">
        <v>6000</v>
      </c>
      <c r="BB1226" s="10">
        <v>0</v>
      </c>
      <c r="BC1226" s="10">
        <v>0</v>
      </c>
      <c r="BD1226" s="10">
        <v>0</v>
      </c>
      <c r="BE1226" s="10">
        <v>250</v>
      </c>
      <c r="BF1226" s="3"/>
      <c r="BG1226" s="10">
        <v>1000</v>
      </c>
      <c r="BH1226" s="10">
        <v>5000</v>
      </c>
      <c r="BI1226" s="3"/>
      <c r="BJ1226" s="21">
        <v>1</v>
      </c>
      <c r="BK1226" s="65">
        <v>0</v>
      </c>
      <c r="BL1226" s="65">
        <v>0</v>
      </c>
      <c r="BM1226" s="74">
        <f t="shared" si="4894"/>
        <v>126.5</v>
      </c>
      <c r="BN1226" s="75" t="e">
        <f t="shared" si="4895"/>
        <v>#REF!</v>
      </c>
      <c r="BO1226" s="76" t="e">
        <f t="shared" si="4896"/>
        <v>#REF!</v>
      </c>
      <c r="BP1226" s="77">
        <f>(1-'#Constant'!$A$3)/($J1226*'#Constant'!$B$3/'#Constant'!$C$3^($D1226-1)+1)+'#Constant'!$A$3</f>
        <v>0.95244529019980972</v>
      </c>
      <c r="BQ1226" s="78" t="e">
        <f>#REF!/(BP1226*(1-Q1226/1000*(0.5+R1226/1000))*(1-P1226/1000)*(1-V1226/1000)*(1+U1226/1000))/20</f>
        <v>#REF!</v>
      </c>
      <c r="BR1226" s="77">
        <f>(1-'#Constant'!$A$3)/($K1226*'#Constant'!$B$3/'#Constant'!$C$3^($D1226-1)+1)+'#Constant'!$A$3</f>
        <v>0.95244529019980972</v>
      </c>
      <c r="BS1226" s="78" t="e">
        <f>#REF!/(BR1226*(1-AB1226/1000*(0.5+AC1226/1000))*(1-AA1226/1000)*(1-AG1226/1000)*(1+AF1226/1000))/20</f>
        <v>#REF!</v>
      </c>
      <c r="BT1226" s="43" t="e">
        <f t="shared" si="4897"/>
        <v>#REF!</v>
      </c>
    </row>
    <row r="1227" spans="1:72" s="43" customFormat="1" ht="12" x14ac:dyDescent="0.2">
      <c r="A1227" s="71">
        <v>33026</v>
      </c>
      <c r="B1227" s="72" t="str">
        <f>VLOOKUP(CONCATENATE("CREATURE_NAME_",A1227),[1]Localization_Hero!$A:$E,2,FALSE)</f>
        <v>가디언 리모어 큐레이터</v>
      </c>
      <c r="C1227" s="73" t="s">
        <v>267</v>
      </c>
      <c r="D1227" s="43">
        <v>1</v>
      </c>
      <c r="E1227" s="43">
        <v>1</v>
      </c>
      <c r="F1227" s="72">
        <v>1</v>
      </c>
      <c r="G1227" s="10">
        <v>100</v>
      </c>
      <c r="H1227" s="10">
        <v>100</v>
      </c>
      <c r="I1227" s="10">
        <v>3500</v>
      </c>
      <c r="J1227" s="10">
        <v>17</v>
      </c>
      <c r="K1227" s="10">
        <v>17</v>
      </c>
      <c r="L1227" s="3"/>
      <c r="M1227" s="10">
        <v>100</v>
      </c>
      <c r="N1227" s="10">
        <v>0</v>
      </c>
      <c r="O1227" s="10">
        <v>0</v>
      </c>
      <c r="P1227" s="10">
        <v>100</v>
      </c>
      <c r="Q1227" s="10">
        <v>0</v>
      </c>
      <c r="R1227" s="10">
        <v>0</v>
      </c>
      <c r="S1227" s="10">
        <v>0</v>
      </c>
      <c r="T1227" s="10">
        <v>300</v>
      </c>
      <c r="U1227" s="10">
        <v>0</v>
      </c>
      <c r="V1227" s="10">
        <v>0</v>
      </c>
      <c r="W1227" s="3"/>
      <c r="X1227" s="10">
        <v>100</v>
      </c>
      <c r="Y1227" s="10">
        <v>0</v>
      </c>
      <c r="Z1227" s="10">
        <v>0</v>
      </c>
      <c r="AA1227" s="10">
        <v>100</v>
      </c>
      <c r="AB1227" s="10">
        <v>0</v>
      </c>
      <c r="AC1227" s="10">
        <v>0</v>
      </c>
      <c r="AD1227" s="10">
        <v>0</v>
      </c>
      <c r="AE1227" s="10">
        <v>300</v>
      </c>
      <c r="AF1227" s="10">
        <v>0</v>
      </c>
      <c r="AG1227" s="10">
        <v>0</v>
      </c>
      <c r="AH1227" s="10">
        <v>0</v>
      </c>
      <c r="AI1227" s="10">
        <v>0</v>
      </c>
      <c r="AJ1227" s="3"/>
      <c r="AK1227" s="10">
        <v>200</v>
      </c>
      <c r="AL1227" s="10">
        <v>0</v>
      </c>
      <c r="AM1227" s="3"/>
      <c r="AN1227" s="10">
        <v>0</v>
      </c>
      <c r="AO1227" s="10">
        <v>0</v>
      </c>
      <c r="AP1227" s="10">
        <v>0</v>
      </c>
      <c r="AQ1227" s="10">
        <v>0</v>
      </c>
      <c r="AR1227" s="10">
        <v>0</v>
      </c>
      <c r="AS1227" s="10">
        <v>0</v>
      </c>
      <c r="AT1227" s="10">
        <v>0</v>
      </c>
      <c r="AU1227" s="10">
        <v>0</v>
      </c>
      <c r="AV1227" s="10">
        <v>0</v>
      </c>
      <c r="AW1227" s="10">
        <v>0</v>
      </c>
      <c r="AX1227" s="10">
        <v>0</v>
      </c>
      <c r="AY1227" s="3"/>
      <c r="AZ1227" s="10">
        <v>6000</v>
      </c>
      <c r="BA1227" s="10">
        <v>6000</v>
      </c>
      <c r="BB1227" s="10">
        <v>0</v>
      </c>
      <c r="BC1227" s="10">
        <v>0</v>
      </c>
      <c r="BD1227" s="10">
        <v>0</v>
      </c>
      <c r="BE1227" s="10">
        <v>250</v>
      </c>
      <c r="BF1227" s="3"/>
      <c r="BG1227" s="10">
        <v>1000</v>
      </c>
      <c r="BH1227" s="10">
        <v>5000</v>
      </c>
      <c r="BI1227" s="3"/>
      <c r="BJ1227" s="21">
        <v>1</v>
      </c>
      <c r="BK1227" s="65">
        <v>0</v>
      </c>
      <c r="BL1227" s="65">
        <v>0</v>
      </c>
      <c r="BM1227" s="74">
        <f t="shared" si="4894"/>
        <v>126.5</v>
      </c>
      <c r="BN1227" s="75" t="e">
        <f t="shared" si="4895"/>
        <v>#REF!</v>
      </c>
      <c r="BO1227" s="76" t="e">
        <f t="shared" si="4896"/>
        <v>#REF!</v>
      </c>
      <c r="BP1227" s="77">
        <f>(1-'#Constant'!$A$3)/($J1227*'#Constant'!$B$3/'#Constant'!$C$3^($D1227-1)+1)+'#Constant'!$A$3</f>
        <v>0.95244529019980972</v>
      </c>
      <c r="BQ1227" s="78" t="e">
        <f>#REF!/(BP1227*(1-Q1227/1000*(0.5+R1227/1000))*(1-P1227/1000)*(1-V1227/1000)*(1+U1227/1000))/20</f>
        <v>#REF!</v>
      </c>
      <c r="BR1227" s="77">
        <f>(1-'#Constant'!$A$3)/($K1227*'#Constant'!$B$3/'#Constant'!$C$3^($D1227-1)+1)+'#Constant'!$A$3</f>
        <v>0.95244529019980972</v>
      </c>
      <c r="BS1227" s="78" t="e">
        <f>#REF!/(BR1227*(1-AB1227/1000*(0.5+AC1227/1000))*(1-AA1227/1000)*(1-AG1227/1000)*(1+AF1227/1000))/20</f>
        <v>#REF!</v>
      </c>
      <c r="BT1227" s="43" t="e">
        <f t="shared" si="4897"/>
        <v>#REF!</v>
      </c>
    </row>
    <row r="1228" spans="1:72" s="43" customFormat="1" ht="12" x14ac:dyDescent="0.2">
      <c r="A1228" s="71">
        <v>33027</v>
      </c>
      <c r="B1228" s="72" t="str">
        <f>VLOOKUP(CONCATENATE("CREATURE_NAME_",A1228),[1]Localization_Hero!$A:$E,2,FALSE)</f>
        <v>키베오드</v>
      </c>
      <c r="C1228" s="73" t="s">
        <v>268</v>
      </c>
      <c r="D1228" s="43">
        <v>1</v>
      </c>
      <c r="E1228" s="43">
        <v>1</v>
      </c>
      <c r="F1228" s="72">
        <v>1</v>
      </c>
      <c r="G1228" s="10">
        <v>100</v>
      </c>
      <c r="H1228" s="10">
        <v>100</v>
      </c>
      <c r="I1228" s="10">
        <v>3500</v>
      </c>
      <c r="J1228" s="10">
        <v>17</v>
      </c>
      <c r="K1228" s="10">
        <v>17</v>
      </c>
      <c r="L1228" s="3"/>
      <c r="M1228" s="10">
        <v>100</v>
      </c>
      <c r="N1228" s="10">
        <v>0</v>
      </c>
      <c r="O1228" s="10">
        <v>0</v>
      </c>
      <c r="P1228" s="10">
        <v>100</v>
      </c>
      <c r="Q1228" s="10">
        <v>0</v>
      </c>
      <c r="R1228" s="10">
        <v>0</v>
      </c>
      <c r="S1228" s="10">
        <v>0</v>
      </c>
      <c r="T1228" s="10">
        <v>300</v>
      </c>
      <c r="U1228" s="10">
        <v>0</v>
      </c>
      <c r="V1228" s="10">
        <v>0</v>
      </c>
      <c r="W1228" s="3"/>
      <c r="X1228" s="10">
        <v>100</v>
      </c>
      <c r="Y1228" s="10">
        <v>0</v>
      </c>
      <c r="Z1228" s="10">
        <v>0</v>
      </c>
      <c r="AA1228" s="10">
        <v>100</v>
      </c>
      <c r="AB1228" s="10">
        <v>0</v>
      </c>
      <c r="AC1228" s="10">
        <v>0</v>
      </c>
      <c r="AD1228" s="10">
        <v>0</v>
      </c>
      <c r="AE1228" s="10">
        <v>300</v>
      </c>
      <c r="AF1228" s="10">
        <v>0</v>
      </c>
      <c r="AG1228" s="10">
        <v>0</v>
      </c>
      <c r="AH1228" s="10">
        <v>0</v>
      </c>
      <c r="AI1228" s="10">
        <v>0</v>
      </c>
      <c r="AJ1228" s="3"/>
      <c r="AK1228" s="10">
        <v>200</v>
      </c>
      <c r="AL1228" s="10">
        <v>0</v>
      </c>
      <c r="AM1228" s="3"/>
      <c r="AN1228" s="10">
        <v>0</v>
      </c>
      <c r="AO1228" s="10">
        <v>0</v>
      </c>
      <c r="AP1228" s="10">
        <v>0</v>
      </c>
      <c r="AQ1228" s="10">
        <v>0</v>
      </c>
      <c r="AR1228" s="10">
        <v>0</v>
      </c>
      <c r="AS1228" s="10">
        <v>0</v>
      </c>
      <c r="AT1228" s="10">
        <v>0</v>
      </c>
      <c r="AU1228" s="10">
        <v>0</v>
      </c>
      <c r="AV1228" s="10">
        <v>0</v>
      </c>
      <c r="AW1228" s="10">
        <v>0</v>
      </c>
      <c r="AX1228" s="10">
        <v>0</v>
      </c>
      <c r="AY1228" s="3"/>
      <c r="AZ1228" s="10">
        <v>6000</v>
      </c>
      <c r="BA1228" s="10">
        <v>6000</v>
      </c>
      <c r="BB1228" s="10">
        <v>0</v>
      </c>
      <c r="BC1228" s="10">
        <v>0</v>
      </c>
      <c r="BD1228" s="10">
        <v>0</v>
      </c>
      <c r="BE1228" s="10">
        <v>250</v>
      </c>
      <c r="BF1228" s="3"/>
      <c r="BG1228" s="10">
        <v>1000</v>
      </c>
      <c r="BH1228" s="10">
        <v>5000</v>
      </c>
      <c r="BI1228" s="3"/>
      <c r="BJ1228" s="21">
        <v>1</v>
      </c>
      <c r="BK1228" s="65">
        <v>0</v>
      </c>
      <c r="BL1228" s="65">
        <v>0</v>
      </c>
      <c r="BM1228" s="74">
        <f t="shared" si="4894"/>
        <v>126.5</v>
      </c>
      <c r="BN1228" s="75" t="e">
        <f t="shared" si="4895"/>
        <v>#REF!</v>
      </c>
      <c r="BO1228" s="76" t="e">
        <f t="shared" si="4896"/>
        <v>#REF!</v>
      </c>
      <c r="BP1228" s="77">
        <f>(1-'#Constant'!$A$3)/($J1228*'#Constant'!$B$3/'#Constant'!$C$3^($D1228-1)+1)+'#Constant'!$A$3</f>
        <v>0.95244529019980972</v>
      </c>
      <c r="BQ1228" s="78" t="e">
        <f>#REF!/(BP1228*(1-Q1228/1000*(0.5+R1228/1000))*(1-P1228/1000)*(1-V1228/1000)*(1+U1228/1000))/20</f>
        <v>#REF!</v>
      </c>
      <c r="BR1228" s="77">
        <f>(1-'#Constant'!$A$3)/($K1228*'#Constant'!$B$3/'#Constant'!$C$3^($D1228-1)+1)+'#Constant'!$A$3</f>
        <v>0.95244529019980972</v>
      </c>
      <c r="BS1228" s="78" t="e">
        <f>#REF!/(BR1228*(1-AB1228/1000*(0.5+AC1228/1000))*(1-AA1228/1000)*(1-AG1228/1000)*(1+AF1228/1000))/20</f>
        <v>#REF!</v>
      </c>
      <c r="BT1228" s="43" t="e">
        <f t="shared" si="4897"/>
        <v>#REF!</v>
      </c>
    </row>
    <row r="1229" spans="1:72" s="43" customFormat="1" ht="12" x14ac:dyDescent="0.2">
      <c r="A1229" s="71">
        <v>33028</v>
      </c>
      <c r="B1229" s="72" t="str">
        <f>VLOOKUP(CONCATENATE("CREATURE_NAME_",A1229),[1]Localization_Hero!$A:$E,2,FALSE)</f>
        <v>판시로네</v>
      </c>
      <c r="C1229" s="73" t="s">
        <v>269</v>
      </c>
      <c r="D1229" s="43">
        <v>1</v>
      </c>
      <c r="E1229" s="43">
        <v>1</v>
      </c>
      <c r="F1229" s="72">
        <v>1</v>
      </c>
      <c r="G1229" s="10">
        <v>100</v>
      </c>
      <c r="H1229" s="10">
        <v>100</v>
      </c>
      <c r="I1229" s="10">
        <v>3500</v>
      </c>
      <c r="J1229" s="10">
        <v>17</v>
      </c>
      <c r="K1229" s="10">
        <v>17</v>
      </c>
      <c r="L1229" s="3"/>
      <c r="M1229" s="10">
        <v>100</v>
      </c>
      <c r="N1229" s="10">
        <v>0</v>
      </c>
      <c r="O1229" s="10">
        <v>0</v>
      </c>
      <c r="P1229" s="10">
        <v>100</v>
      </c>
      <c r="Q1229" s="10">
        <v>0</v>
      </c>
      <c r="R1229" s="10">
        <v>0</v>
      </c>
      <c r="S1229" s="10">
        <v>0</v>
      </c>
      <c r="T1229" s="10">
        <v>300</v>
      </c>
      <c r="U1229" s="10">
        <v>0</v>
      </c>
      <c r="V1229" s="10">
        <v>0</v>
      </c>
      <c r="W1229" s="3"/>
      <c r="X1229" s="10">
        <v>100</v>
      </c>
      <c r="Y1229" s="10">
        <v>0</v>
      </c>
      <c r="Z1229" s="10">
        <v>0</v>
      </c>
      <c r="AA1229" s="10">
        <v>100</v>
      </c>
      <c r="AB1229" s="10">
        <v>0</v>
      </c>
      <c r="AC1229" s="10">
        <v>0</v>
      </c>
      <c r="AD1229" s="10">
        <v>0</v>
      </c>
      <c r="AE1229" s="10">
        <v>300</v>
      </c>
      <c r="AF1229" s="10">
        <v>0</v>
      </c>
      <c r="AG1229" s="10">
        <v>0</v>
      </c>
      <c r="AH1229" s="10">
        <v>0</v>
      </c>
      <c r="AI1229" s="10">
        <v>0</v>
      </c>
      <c r="AJ1229" s="3"/>
      <c r="AK1229" s="10">
        <v>200</v>
      </c>
      <c r="AL1229" s="10">
        <v>0</v>
      </c>
      <c r="AM1229" s="3"/>
      <c r="AN1229" s="10">
        <v>0</v>
      </c>
      <c r="AO1229" s="10">
        <v>0</v>
      </c>
      <c r="AP1229" s="10">
        <v>0</v>
      </c>
      <c r="AQ1229" s="10">
        <v>0</v>
      </c>
      <c r="AR1229" s="10">
        <v>0</v>
      </c>
      <c r="AS1229" s="10">
        <v>0</v>
      </c>
      <c r="AT1229" s="10">
        <v>0</v>
      </c>
      <c r="AU1229" s="10">
        <v>0</v>
      </c>
      <c r="AV1229" s="10">
        <v>0</v>
      </c>
      <c r="AW1229" s="10">
        <v>0</v>
      </c>
      <c r="AX1229" s="10">
        <v>0</v>
      </c>
      <c r="AY1229" s="3"/>
      <c r="AZ1229" s="10">
        <v>6000</v>
      </c>
      <c r="BA1229" s="10">
        <v>6000</v>
      </c>
      <c r="BB1229" s="10">
        <v>0</v>
      </c>
      <c r="BC1229" s="10">
        <v>0</v>
      </c>
      <c r="BD1229" s="10">
        <v>0</v>
      </c>
      <c r="BE1229" s="10">
        <v>250</v>
      </c>
      <c r="BF1229" s="3"/>
      <c r="BG1229" s="10">
        <v>1000</v>
      </c>
      <c r="BH1229" s="10">
        <v>5000</v>
      </c>
      <c r="BI1229" s="3"/>
      <c r="BJ1229" s="21">
        <v>1</v>
      </c>
      <c r="BK1229" s="65">
        <v>0</v>
      </c>
      <c r="BL1229" s="65">
        <v>0</v>
      </c>
      <c r="BM1229" s="74">
        <f t="shared" si="4894"/>
        <v>126.5</v>
      </c>
      <c r="BN1229" s="75" t="e">
        <f t="shared" si="4895"/>
        <v>#REF!</v>
      </c>
      <c r="BO1229" s="76" t="e">
        <f t="shared" si="4896"/>
        <v>#REF!</v>
      </c>
      <c r="BP1229" s="77">
        <f>(1-'#Constant'!$A$3)/($J1229*'#Constant'!$B$3/'#Constant'!$C$3^($D1229-1)+1)+'#Constant'!$A$3</f>
        <v>0.95244529019980972</v>
      </c>
      <c r="BQ1229" s="78" t="e">
        <f>#REF!/(BP1229*(1-Q1229/1000*(0.5+R1229/1000))*(1-P1229/1000)*(1-V1229/1000)*(1+U1229/1000))/20</f>
        <v>#REF!</v>
      </c>
      <c r="BR1229" s="77">
        <f>(1-'#Constant'!$A$3)/($K1229*'#Constant'!$B$3/'#Constant'!$C$3^($D1229-1)+1)+'#Constant'!$A$3</f>
        <v>0.95244529019980972</v>
      </c>
      <c r="BS1229" s="78" t="e">
        <f>#REF!/(BR1229*(1-AB1229/1000*(0.5+AC1229/1000))*(1-AA1229/1000)*(1-AG1229/1000)*(1+AF1229/1000))/20</f>
        <v>#REF!</v>
      </c>
      <c r="BT1229" s="43" t="e">
        <f t="shared" si="4897"/>
        <v>#REF!</v>
      </c>
    </row>
    <row r="1230" spans="1:72" s="43" customFormat="1" ht="12" x14ac:dyDescent="0.2">
      <c r="A1230" s="71">
        <v>33029</v>
      </c>
      <c r="B1230" s="72" t="str">
        <f>VLOOKUP(CONCATENATE("CREATURE_NAME_",A1230),[1]Localization_Hero!$A:$E,2,FALSE)</f>
        <v>루시키엘</v>
      </c>
      <c r="C1230" s="73" t="s">
        <v>270</v>
      </c>
      <c r="D1230" s="43">
        <v>1</v>
      </c>
      <c r="E1230" s="43">
        <v>1</v>
      </c>
      <c r="F1230" s="72">
        <v>1</v>
      </c>
      <c r="G1230" s="10">
        <v>100</v>
      </c>
      <c r="H1230" s="10">
        <v>100</v>
      </c>
      <c r="I1230" s="10">
        <v>3500</v>
      </c>
      <c r="J1230" s="10">
        <v>17</v>
      </c>
      <c r="K1230" s="10">
        <v>17</v>
      </c>
      <c r="L1230" s="3"/>
      <c r="M1230" s="10">
        <v>100</v>
      </c>
      <c r="N1230" s="10">
        <v>0</v>
      </c>
      <c r="O1230" s="10">
        <v>0</v>
      </c>
      <c r="P1230" s="10">
        <v>100</v>
      </c>
      <c r="Q1230" s="10">
        <v>0</v>
      </c>
      <c r="R1230" s="10">
        <v>0</v>
      </c>
      <c r="S1230" s="10">
        <v>0</v>
      </c>
      <c r="T1230" s="10">
        <v>300</v>
      </c>
      <c r="U1230" s="10">
        <v>0</v>
      </c>
      <c r="V1230" s="10">
        <v>0</v>
      </c>
      <c r="W1230" s="3"/>
      <c r="X1230" s="10">
        <v>100</v>
      </c>
      <c r="Y1230" s="10">
        <v>0</v>
      </c>
      <c r="Z1230" s="10">
        <v>0</v>
      </c>
      <c r="AA1230" s="10">
        <v>100</v>
      </c>
      <c r="AB1230" s="10">
        <v>0</v>
      </c>
      <c r="AC1230" s="10">
        <v>0</v>
      </c>
      <c r="AD1230" s="10">
        <v>0</v>
      </c>
      <c r="AE1230" s="10">
        <v>300</v>
      </c>
      <c r="AF1230" s="10">
        <v>0</v>
      </c>
      <c r="AG1230" s="10">
        <v>0</v>
      </c>
      <c r="AH1230" s="10">
        <v>0</v>
      </c>
      <c r="AI1230" s="10">
        <v>0</v>
      </c>
      <c r="AJ1230" s="3"/>
      <c r="AK1230" s="10">
        <v>200</v>
      </c>
      <c r="AL1230" s="10">
        <v>0</v>
      </c>
      <c r="AM1230" s="3"/>
      <c r="AN1230" s="10">
        <v>0</v>
      </c>
      <c r="AO1230" s="10">
        <v>0</v>
      </c>
      <c r="AP1230" s="10">
        <v>0</v>
      </c>
      <c r="AQ1230" s="10">
        <v>0</v>
      </c>
      <c r="AR1230" s="10">
        <v>0</v>
      </c>
      <c r="AS1230" s="10">
        <v>0</v>
      </c>
      <c r="AT1230" s="10">
        <v>0</v>
      </c>
      <c r="AU1230" s="10">
        <v>0</v>
      </c>
      <c r="AV1230" s="10">
        <v>0</v>
      </c>
      <c r="AW1230" s="10">
        <v>0</v>
      </c>
      <c r="AX1230" s="10">
        <v>0</v>
      </c>
      <c r="AY1230" s="3"/>
      <c r="AZ1230" s="10">
        <v>6000</v>
      </c>
      <c r="BA1230" s="10">
        <v>6000</v>
      </c>
      <c r="BB1230" s="10">
        <v>0</v>
      </c>
      <c r="BC1230" s="10">
        <v>0</v>
      </c>
      <c r="BD1230" s="10">
        <v>0</v>
      </c>
      <c r="BE1230" s="10">
        <v>250</v>
      </c>
      <c r="BF1230" s="3"/>
      <c r="BG1230" s="10">
        <v>1000</v>
      </c>
      <c r="BH1230" s="10">
        <v>5000</v>
      </c>
      <c r="BI1230" s="3"/>
      <c r="BJ1230" s="21">
        <v>1</v>
      </c>
      <c r="BK1230" s="65">
        <v>0</v>
      </c>
      <c r="BL1230" s="65">
        <v>0</v>
      </c>
      <c r="BM1230" s="74">
        <f t="shared" si="4894"/>
        <v>126.5</v>
      </c>
      <c r="BN1230" s="75" t="e">
        <f t="shared" si="4895"/>
        <v>#REF!</v>
      </c>
      <c r="BO1230" s="76" t="e">
        <f t="shared" si="4896"/>
        <v>#REF!</v>
      </c>
      <c r="BP1230" s="77">
        <f>(1-'#Constant'!$A$3)/($J1230*'#Constant'!$B$3/'#Constant'!$C$3^($D1230-1)+1)+'#Constant'!$A$3</f>
        <v>0.95244529019980972</v>
      </c>
      <c r="BQ1230" s="78" t="e">
        <f>#REF!/(BP1230*(1-Q1230/1000*(0.5+R1230/1000))*(1-P1230/1000)*(1-V1230/1000)*(1+U1230/1000))/20</f>
        <v>#REF!</v>
      </c>
      <c r="BR1230" s="77">
        <f>(1-'#Constant'!$A$3)/($K1230*'#Constant'!$B$3/'#Constant'!$C$3^($D1230-1)+1)+'#Constant'!$A$3</f>
        <v>0.95244529019980972</v>
      </c>
      <c r="BS1230" s="78" t="e">
        <f>#REF!/(BR1230*(1-AB1230/1000*(0.5+AC1230/1000))*(1-AA1230/1000)*(1-AG1230/1000)*(1+AF1230/1000))/20</f>
        <v>#REF!</v>
      </c>
      <c r="BT1230" s="43" t="e">
        <f t="shared" si="4897"/>
        <v>#REF!</v>
      </c>
    </row>
    <row r="1231" spans="1:72" s="43" customFormat="1" ht="12" x14ac:dyDescent="0.3">
      <c r="A1231" s="71">
        <v>33030</v>
      </c>
      <c r="B1231" s="72" t="str">
        <f>VLOOKUP(CONCATENATE("CREATURE_NAME_",A1231),[1]Localization_Hero!$A:$E,2,FALSE)</f>
        <v>스칼렛</v>
      </c>
      <c r="C1231" s="85" t="s">
        <v>278</v>
      </c>
      <c r="D1231" s="43">
        <v>1</v>
      </c>
      <c r="E1231" s="43">
        <v>1</v>
      </c>
      <c r="F1231" s="72">
        <v>1</v>
      </c>
      <c r="G1231" s="10">
        <v>100</v>
      </c>
      <c r="H1231" s="10">
        <v>100</v>
      </c>
      <c r="I1231" s="10">
        <v>3500</v>
      </c>
      <c r="J1231" s="10">
        <v>17</v>
      </c>
      <c r="K1231" s="10">
        <v>17</v>
      </c>
      <c r="L1231" s="3"/>
      <c r="M1231" s="10">
        <v>150</v>
      </c>
      <c r="N1231" s="10">
        <v>0</v>
      </c>
      <c r="O1231" s="10">
        <v>0</v>
      </c>
      <c r="P1231" s="10">
        <v>100</v>
      </c>
      <c r="Q1231" s="10">
        <v>0</v>
      </c>
      <c r="R1231" s="10">
        <v>0</v>
      </c>
      <c r="S1231" s="10">
        <v>100</v>
      </c>
      <c r="T1231" s="10">
        <v>150</v>
      </c>
      <c r="U1231" s="10">
        <v>0</v>
      </c>
      <c r="V1231" s="10">
        <v>0</v>
      </c>
      <c r="W1231" s="3"/>
      <c r="X1231" s="10">
        <v>150</v>
      </c>
      <c r="Y1231" s="10">
        <v>0</v>
      </c>
      <c r="Z1231" s="10">
        <v>0</v>
      </c>
      <c r="AA1231" s="10">
        <v>100</v>
      </c>
      <c r="AB1231" s="10">
        <v>0</v>
      </c>
      <c r="AC1231" s="10">
        <v>0</v>
      </c>
      <c r="AD1231" s="10">
        <v>100</v>
      </c>
      <c r="AE1231" s="10">
        <v>150</v>
      </c>
      <c r="AF1231" s="10">
        <v>0</v>
      </c>
      <c r="AG1231" s="10">
        <v>0</v>
      </c>
      <c r="AH1231" s="10">
        <v>0</v>
      </c>
      <c r="AI1231" s="10">
        <v>0</v>
      </c>
      <c r="AJ1231" s="3"/>
      <c r="AK1231" s="10">
        <v>200</v>
      </c>
      <c r="AL1231" s="10">
        <v>0</v>
      </c>
      <c r="AM1231" s="3"/>
      <c r="AN1231" s="10">
        <v>0</v>
      </c>
      <c r="AO1231" s="10">
        <v>0</v>
      </c>
      <c r="AP1231" s="10">
        <v>0</v>
      </c>
      <c r="AQ1231" s="10">
        <v>0</v>
      </c>
      <c r="AR1231" s="10">
        <v>0</v>
      </c>
      <c r="AS1231" s="10">
        <v>0</v>
      </c>
      <c r="AT1231" s="10">
        <v>0</v>
      </c>
      <c r="AU1231" s="10">
        <v>0</v>
      </c>
      <c r="AV1231" s="10">
        <v>0</v>
      </c>
      <c r="AW1231" s="10">
        <v>0</v>
      </c>
      <c r="AX1231" s="10">
        <v>0</v>
      </c>
      <c r="AY1231" s="3"/>
      <c r="AZ1231" s="10">
        <v>6000</v>
      </c>
      <c r="BA1231" s="10">
        <v>6000</v>
      </c>
      <c r="BB1231" s="10">
        <v>285</v>
      </c>
      <c r="BC1231" s="10">
        <v>0</v>
      </c>
      <c r="BD1231" s="10">
        <v>0</v>
      </c>
      <c r="BE1231" s="10">
        <v>60</v>
      </c>
      <c r="BF1231" s="3"/>
      <c r="BG1231" s="10">
        <v>1000</v>
      </c>
      <c r="BH1231" s="10">
        <v>5000</v>
      </c>
      <c r="BI1231" s="3"/>
      <c r="BJ1231" s="21">
        <v>1</v>
      </c>
      <c r="BK1231" s="65">
        <v>0</v>
      </c>
      <c r="BL1231" s="65">
        <v>0</v>
      </c>
      <c r="BM1231" s="74">
        <f t="shared" ref="BM1231:BM1235" si="4906">MAX(G1231*(1+M1231/1000*(1+O1231/1000))*(1+0.5*T1231/1000)*(1+0.25*S1231/1000),(H1231*(1+X1231/1000*(1+Z1231/1000))*(1+0.5*AE1231/1000)*(1+0.25*AD1231/1000)))*BG1231/1000</f>
        <v>126.71562499999997</v>
      </c>
      <c r="BN1231" s="75" t="e">
        <f t="shared" ref="BN1231:BN1235" si="4907">(BQ1231+BS1231)/2*(1+AI1231/2000)*(1+AH1231/2000)*(1+AN1231/2000)*(1+AK1231/2000)</f>
        <v>#REF!</v>
      </c>
      <c r="BO1231" s="76" t="e">
        <f t="shared" ref="BO1231:BO1235" si="4908">SQRT(BM1231*BN1231)</f>
        <v>#REF!</v>
      </c>
      <c r="BP1231" s="77">
        <f>(1-'#Constant'!$A$3)/($J1231*'#Constant'!$B$3/'#Constant'!$C$3^($D1231-1)+1)+'#Constant'!$A$3</f>
        <v>0.95244529019980972</v>
      </c>
      <c r="BQ1231" s="78" t="e">
        <f>#REF!/(BP1231*(1-Q1231/1000*(0.5+R1231/1000))*(1-P1231/1000)*(1-V1231/1000)*(1+U1231/1000))/20</f>
        <v>#REF!</v>
      </c>
      <c r="BR1231" s="77">
        <f>(1-'#Constant'!$A$3)/($K1231*'#Constant'!$B$3/'#Constant'!$C$3^($D1231-1)+1)+'#Constant'!$A$3</f>
        <v>0.95244529019980972</v>
      </c>
      <c r="BS1231" s="78" t="e">
        <f>#REF!/(BR1231*(1-AB1231/1000*(0.5+AC1231/1000))*(1-AA1231/1000)*(1-AG1231/1000)*(1+AF1231/1000))/20</f>
        <v>#REF!</v>
      </c>
      <c r="BT1231" s="43" t="e">
        <f t="shared" ref="BT1231:BT1235" si="4909">BO1231/$BO$4*100</f>
        <v>#REF!</v>
      </c>
    </row>
    <row r="1232" spans="1:72" s="43" customFormat="1" ht="12" x14ac:dyDescent="0.3">
      <c r="A1232" s="71">
        <v>33031</v>
      </c>
      <c r="B1232" s="72" t="str">
        <f>VLOOKUP(CONCATENATE("CREATURE_NAME_",A1232),[1]Localization_Hero!$A:$E,2,FALSE)</f>
        <v>미트라</v>
      </c>
      <c r="C1232" s="85" t="s">
        <v>279</v>
      </c>
      <c r="D1232" s="43">
        <v>1</v>
      </c>
      <c r="E1232" s="43">
        <v>1</v>
      </c>
      <c r="F1232" s="72">
        <v>1</v>
      </c>
      <c r="G1232" s="10">
        <v>100</v>
      </c>
      <c r="H1232" s="10">
        <v>100</v>
      </c>
      <c r="I1232" s="10">
        <v>3500</v>
      </c>
      <c r="J1232" s="10">
        <v>17</v>
      </c>
      <c r="K1232" s="10">
        <v>17</v>
      </c>
      <c r="L1232" s="3"/>
      <c r="M1232" s="10">
        <v>150</v>
      </c>
      <c r="N1232" s="10">
        <v>0</v>
      </c>
      <c r="O1232" s="10">
        <v>500</v>
      </c>
      <c r="P1232" s="10">
        <v>0</v>
      </c>
      <c r="Q1232" s="10">
        <v>0</v>
      </c>
      <c r="R1232" s="10">
        <v>0</v>
      </c>
      <c r="S1232" s="10">
        <v>200</v>
      </c>
      <c r="T1232" s="10">
        <v>100</v>
      </c>
      <c r="U1232" s="10">
        <v>0</v>
      </c>
      <c r="V1232" s="10">
        <v>0</v>
      </c>
      <c r="W1232" s="3"/>
      <c r="X1232" s="10">
        <v>150</v>
      </c>
      <c r="Y1232" s="10">
        <v>0</v>
      </c>
      <c r="Z1232" s="10">
        <v>500</v>
      </c>
      <c r="AA1232" s="10">
        <v>0</v>
      </c>
      <c r="AB1232" s="10">
        <v>0</v>
      </c>
      <c r="AC1232" s="10">
        <v>0</v>
      </c>
      <c r="AD1232" s="10">
        <v>200</v>
      </c>
      <c r="AE1232" s="10">
        <v>100</v>
      </c>
      <c r="AF1232" s="10">
        <v>0</v>
      </c>
      <c r="AG1232" s="10">
        <v>0</v>
      </c>
      <c r="AH1232" s="10">
        <v>0</v>
      </c>
      <c r="AI1232" s="10">
        <v>0</v>
      </c>
      <c r="AJ1232" s="3"/>
      <c r="AK1232" s="10">
        <v>200</v>
      </c>
      <c r="AL1232" s="10">
        <v>0</v>
      </c>
      <c r="AM1232" s="3"/>
      <c r="AN1232" s="10">
        <v>0</v>
      </c>
      <c r="AO1232" s="10">
        <v>0</v>
      </c>
      <c r="AP1232" s="10">
        <v>0</v>
      </c>
      <c r="AQ1232" s="10">
        <v>0</v>
      </c>
      <c r="AR1232" s="10">
        <v>0</v>
      </c>
      <c r="AS1232" s="10">
        <v>0</v>
      </c>
      <c r="AT1232" s="10">
        <v>0</v>
      </c>
      <c r="AU1232" s="10">
        <v>0</v>
      </c>
      <c r="AV1232" s="10">
        <v>0</v>
      </c>
      <c r="AW1232" s="10">
        <v>0</v>
      </c>
      <c r="AX1232" s="10">
        <v>0</v>
      </c>
      <c r="AY1232" s="3"/>
      <c r="AZ1232" s="10">
        <v>6000</v>
      </c>
      <c r="BA1232" s="10">
        <v>6000</v>
      </c>
      <c r="BB1232" s="10">
        <v>175</v>
      </c>
      <c r="BC1232" s="10">
        <v>0</v>
      </c>
      <c r="BD1232" s="10">
        <v>0</v>
      </c>
      <c r="BE1232" s="10">
        <v>60</v>
      </c>
      <c r="BF1232" s="3"/>
      <c r="BG1232" s="10">
        <v>1000</v>
      </c>
      <c r="BH1232" s="10">
        <v>5000</v>
      </c>
      <c r="BI1232" s="3"/>
      <c r="BJ1232" s="21">
        <v>1</v>
      </c>
      <c r="BK1232" s="65">
        <v>0</v>
      </c>
      <c r="BL1232" s="65">
        <v>0</v>
      </c>
      <c r="BM1232" s="74">
        <f t="shared" si="4906"/>
        <v>135.05625000000003</v>
      </c>
      <c r="BN1232" s="75" t="e">
        <f t="shared" si="4907"/>
        <v>#REF!</v>
      </c>
      <c r="BO1232" s="76" t="e">
        <f t="shared" si="4908"/>
        <v>#REF!</v>
      </c>
      <c r="BP1232" s="77">
        <f>(1-'#Constant'!$A$3)/($J1232*'#Constant'!$B$3/'#Constant'!$C$3^($D1232-1)+1)+'#Constant'!$A$3</f>
        <v>0.95244529019980972</v>
      </c>
      <c r="BQ1232" s="78" t="e">
        <f>#REF!/(BP1232*(1-Q1232/1000*(0.5+R1232/1000))*(1-P1232/1000)*(1-V1232/1000)*(1+U1232/1000))/20</f>
        <v>#REF!</v>
      </c>
      <c r="BR1232" s="77">
        <f>(1-'#Constant'!$A$3)/($K1232*'#Constant'!$B$3/'#Constant'!$C$3^($D1232-1)+1)+'#Constant'!$A$3</f>
        <v>0.95244529019980972</v>
      </c>
      <c r="BS1232" s="78" t="e">
        <f>#REF!/(BR1232*(1-AB1232/1000*(0.5+AC1232/1000))*(1-AA1232/1000)*(1-AG1232/1000)*(1+AF1232/1000))/20</f>
        <v>#REF!</v>
      </c>
      <c r="BT1232" s="43" t="e">
        <f t="shared" si="4909"/>
        <v>#REF!</v>
      </c>
    </row>
    <row r="1233" spans="1:72" s="43" customFormat="1" ht="12" x14ac:dyDescent="0.3">
      <c r="A1233" s="71">
        <v>33032</v>
      </c>
      <c r="B1233" s="72" t="str">
        <f>VLOOKUP(CONCATENATE("CREATURE_NAME_",A1233),[1]Localization_Hero!$A:$E,2,FALSE)</f>
        <v>말두크</v>
      </c>
      <c r="C1233" s="83" t="s">
        <v>280</v>
      </c>
      <c r="D1233" s="43">
        <v>1</v>
      </c>
      <c r="E1233" s="43">
        <v>1</v>
      </c>
      <c r="F1233" s="72">
        <v>1</v>
      </c>
      <c r="G1233" s="10">
        <v>100</v>
      </c>
      <c r="H1233" s="10">
        <v>100</v>
      </c>
      <c r="I1233" s="10">
        <v>3500</v>
      </c>
      <c r="J1233" s="10">
        <v>17</v>
      </c>
      <c r="K1233" s="10">
        <v>17</v>
      </c>
      <c r="L1233" s="3"/>
      <c r="M1233" s="10">
        <v>100</v>
      </c>
      <c r="N1233" s="10">
        <v>0</v>
      </c>
      <c r="O1233" s="10">
        <v>0</v>
      </c>
      <c r="P1233" s="10">
        <v>100</v>
      </c>
      <c r="Q1233" s="10">
        <v>0</v>
      </c>
      <c r="R1233" s="10">
        <v>0</v>
      </c>
      <c r="S1233" s="10">
        <v>0</v>
      </c>
      <c r="T1233" s="10">
        <v>300</v>
      </c>
      <c r="U1233" s="10">
        <v>0</v>
      </c>
      <c r="V1233" s="10">
        <v>0</v>
      </c>
      <c r="W1233" s="3"/>
      <c r="X1233" s="10">
        <v>100</v>
      </c>
      <c r="Y1233" s="10">
        <v>0</v>
      </c>
      <c r="Z1233" s="10">
        <v>0</v>
      </c>
      <c r="AA1233" s="10">
        <v>100</v>
      </c>
      <c r="AB1233" s="10">
        <v>0</v>
      </c>
      <c r="AC1233" s="10">
        <v>0</v>
      </c>
      <c r="AD1233" s="10">
        <v>0</v>
      </c>
      <c r="AE1233" s="10">
        <v>300</v>
      </c>
      <c r="AF1233" s="10">
        <v>0</v>
      </c>
      <c r="AG1233" s="10">
        <v>0</v>
      </c>
      <c r="AH1233" s="10">
        <v>0</v>
      </c>
      <c r="AI1233" s="10">
        <v>0</v>
      </c>
      <c r="AJ1233" s="3"/>
      <c r="AK1233" s="10">
        <v>200</v>
      </c>
      <c r="AL1233" s="10">
        <v>0</v>
      </c>
      <c r="AM1233" s="3"/>
      <c r="AN1233" s="10">
        <v>0</v>
      </c>
      <c r="AO1233" s="10">
        <v>0</v>
      </c>
      <c r="AP1233" s="10">
        <v>0</v>
      </c>
      <c r="AQ1233" s="10">
        <v>0</v>
      </c>
      <c r="AR1233" s="10">
        <v>0</v>
      </c>
      <c r="AS1233" s="10">
        <v>0</v>
      </c>
      <c r="AT1233" s="10">
        <v>0</v>
      </c>
      <c r="AU1233" s="10">
        <v>0</v>
      </c>
      <c r="AV1233" s="10">
        <v>0</v>
      </c>
      <c r="AW1233" s="10">
        <v>0</v>
      </c>
      <c r="AX1233" s="10">
        <v>0</v>
      </c>
      <c r="AY1233" s="3"/>
      <c r="AZ1233" s="10">
        <v>6000</v>
      </c>
      <c r="BA1233" s="10">
        <v>6000</v>
      </c>
      <c r="BB1233" s="10">
        <v>0</v>
      </c>
      <c r="BC1233" s="10">
        <v>0</v>
      </c>
      <c r="BD1233" s="10">
        <v>0</v>
      </c>
      <c r="BE1233" s="10">
        <v>250</v>
      </c>
      <c r="BF1233" s="3"/>
      <c r="BG1233" s="10">
        <v>1000</v>
      </c>
      <c r="BH1233" s="10">
        <v>5000</v>
      </c>
      <c r="BI1233" s="3"/>
      <c r="BJ1233" s="21">
        <v>1</v>
      </c>
      <c r="BK1233" s="65">
        <v>0</v>
      </c>
      <c r="BL1233" s="65">
        <v>0</v>
      </c>
      <c r="BM1233" s="74">
        <f t="shared" si="4906"/>
        <v>126.5</v>
      </c>
      <c r="BN1233" s="75" t="e">
        <f t="shared" si="4907"/>
        <v>#REF!</v>
      </c>
      <c r="BO1233" s="76" t="e">
        <f t="shared" si="4908"/>
        <v>#REF!</v>
      </c>
      <c r="BP1233" s="77">
        <f>(1-'#Constant'!$A$3)/($J1233*'#Constant'!$B$3/'#Constant'!$C$3^($D1233-1)+1)+'#Constant'!$A$3</f>
        <v>0.95244529019980972</v>
      </c>
      <c r="BQ1233" s="78" t="e">
        <f>#REF!/(BP1233*(1-Q1233/1000*(0.5+R1233/1000))*(1-P1233/1000)*(1-V1233/1000)*(1+U1233/1000))/20</f>
        <v>#REF!</v>
      </c>
      <c r="BR1233" s="77">
        <f>(1-'#Constant'!$A$3)/($K1233*'#Constant'!$B$3/'#Constant'!$C$3^($D1233-1)+1)+'#Constant'!$A$3</f>
        <v>0.95244529019980972</v>
      </c>
      <c r="BS1233" s="78" t="e">
        <f>#REF!/(BR1233*(1-AB1233/1000*(0.5+AC1233/1000))*(1-AA1233/1000)*(1-AG1233/1000)*(1+AF1233/1000))/20</f>
        <v>#REF!</v>
      </c>
      <c r="BT1233" s="43" t="e">
        <f t="shared" si="4909"/>
        <v>#REF!</v>
      </c>
    </row>
    <row r="1234" spans="1:72" s="43" customFormat="1" ht="12" x14ac:dyDescent="0.2">
      <c r="A1234" s="71">
        <v>33033</v>
      </c>
      <c r="B1234" s="72" t="str">
        <f>VLOOKUP(CONCATENATE("CREATURE_NAME_",A1234),[1]Localization_Hero!$A:$E,2,FALSE)</f>
        <v>검은기사</v>
      </c>
      <c r="C1234" s="73" t="s">
        <v>281</v>
      </c>
      <c r="D1234" s="43">
        <v>1</v>
      </c>
      <c r="E1234" s="43">
        <v>1</v>
      </c>
      <c r="F1234" s="72">
        <v>1</v>
      </c>
      <c r="G1234" s="10">
        <v>100</v>
      </c>
      <c r="H1234" s="10">
        <v>100</v>
      </c>
      <c r="I1234" s="10">
        <v>3500</v>
      </c>
      <c r="J1234" s="10">
        <v>17</v>
      </c>
      <c r="K1234" s="10">
        <v>17</v>
      </c>
      <c r="L1234" s="3"/>
      <c r="M1234" s="10">
        <v>100</v>
      </c>
      <c r="N1234" s="10">
        <v>0</v>
      </c>
      <c r="O1234" s="10">
        <v>0</v>
      </c>
      <c r="P1234" s="10">
        <v>100</v>
      </c>
      <c r="Q1234" s="10">
        <v>0</v>
      </c>
      <c r="R1234" s="10">
        <v>0</v>
      </c>
      <c r="S1234" s="10">
        <v>0</v>
      </c>
      <c r="T1234" s="10">
        <v>300</v>
      </c>
      <c r="U1234" s="10">
        <v>0</v>
      </c>
      <c r="V1234" s="10">
        <v>0</v>
      </c>
      <c r="W1234" s="3"/>
      <c r="X1234" s="10">
        <v>100</v>
      </c>
      <c r="Y1234" s="10">
        <v>0</v>
      </c>
      <c r="Z1234" s="10">
        <v>0</v>
      </c>
      <c r="AA1234" s="10">
        <v>100</v>
      </c>
      <c r="AB1234" s="10">
        <v>0</v>
      </c>
      <c r="AC1234" s="10">
        <v>0</v>
      </c>
      <c r="AD1234" s="10">
        <v>0</v>
      </c>
      <c r="AE1234" s="10">
        <v>300</v>
      </c>
      <c r="AF1234" s="10">
        <v>0</v>
      </c>
      <c r="AG1234" s="10">
        <v>0</v>
      </c>
      <c r="AH1234" s="10">
        <v>0</v>
      </c>
      <c r="AI1234" s="10">
        <v>0</v>
      </c>
      <c r="AJ1234" s="3"/>
      <c r="AK1234" s="10">
        <v>200</v>
      </c>
      <c r="AL1234" s="10">
        <v>0</v>
      </c>
      <c r="AM1234" s="3"/>
      <c r="AN1234" s="10">
        <v>0</v>
      </c>
      <c r="AO1234" s="10">
        <v>0</v>
      </c>
      <c r="AP1234" s="10">
        <v>0</v>
      </c>
      <c r="AQ1234" s="10">
        <v>0</v>
      </c>
      <c r="AR1234" s="10">
        <v>0</v>
      </c>
      <c r="AS1234" s="10">
        <v>0</v>
      </c>
      <c r="AT1234" s="10">
        <v>0</v>
      </c>
      <c r="AU1234" s="10">
        <v>0</v>
      </c>
      <c r="AV1234" s="10">
        <v>0</v>
      </c>
      <c r="AW1234" s="10">
        <v>0</v>
      </c>
      <c r="AX1234" s="10">
        <v>0</v>
      </c>
      <c r="AY1234" s="3"/>
      <c r="AZ1234" s="10">
        <v>6000</v>
      </c>
      <c r="BA1234" s="10">
        <v>6000</v>
      </c>
      <c r="BB1234" s="10">
        <v>0</v>
      </c>
      <c r="BC1234" s="10">
        <v>0</v>
      </c>
      <c r="BD1234" s="10">
        <v>0</v>
      </c>
      <c r="BE1234" s="10">
        <v>250</v>
      </c>
      <c r="BF1234" s="3"/>
      <c r="BG1234" s="10">
        <v>1000</v>
      </c>
      <c r="BH1234" s="10">
        <v>5000</v>
      </c>
      <c r="BI1234" s="3"/>
      <c r="BJ1234" s="21">
        <v>1</v>
      </c>
      <c r="BK1234" s="65">
        <v>0</v>
      </c>
      <c r="BL1234" s="65">
        <v>0</v>
      </c>
      <c r="BM1234" s="74">
        <f t="shared" si="4906"/>
        <v>126.5</v>
      </c>
      <c r="BN1234" s="75" t="e">
        <f t="shared" si="4907"/>
        <v>#REF!</v>
      </c>
      <c r="BO1234" s="76" t="e">
        <f t="shared" si="4908"/>
        <v>#REF!</v>
      </c>
      <c r="BP1234" s="77">
        <f>(1-'#Constant'!$A$3)/($J1234*'#Constant'!$B$3/'#Constant'!$C$3^($D1234-1)+1)+'#Constant'!$A$3</f>
        <v>0.95244529019980972</v>
      </c>
      <c r="BQ1234" s="78" t="e">
        <f>#REF!/(BP1234*(1-Q1234/1000*(0.5+R1234/1000))*(1-P1234/1000)*(1-V1234/1000)*(1+U1234/1000))/20</f>
        <v>#REF!</v>
      </c>
      <c r="BR1234" s="77">
        <f>(1-'#Constant'!$A$3)/($K1234*'#Constant'!$B$3/'#Constant'!$C$3^($D1234-1)+1)+'#Constant'!$A$3</f>
        <v>0.95244529019980972</v>
      </c>
      <c r="BS1234" s="78" t="e">
        <f>#REF!/(BR1234*(1-AB1234/1000*(0.5+AC1234/1000))*(1-AA1234/1000)*(1-AG1234/1000)*(1+AF1234/1000))/20</f>
        <v>#REF!</v>
      </c>
      <c r="BT1234" s="43" t="e">
        <f t="shared" si="4909"/>
        <v>#REF!</v>
      </c>
    </row>
    <row r="1235" spans="1:72" s="43" customFormat="1" ht="12" x14ac:dyDescent="0.2">
      <c r="A1235" s="71">
        <v>33034</v>
      </c>
      <c r="B1235" s="72" t="str">
        <f>VLOOKUP(CONCATENATE("CREATURE_NAME_",A1235),[1]Localization_Hero!$A:$E,2,FALSE)</f>
        <v>루시키엘</v>
      </c>
      <c r="C1235" s="73" t="s">
        <v>282</v>
      </c>
      <c r="D1235" s="43">
        <v>1</v>
      </c>
      <c r="E1235" s="43">
        <v>1</v>
      </c>
      <c r="F1235" s="72">
        <v>1</v>
      </c>
      <c r="G1235" s="10">
        <v>100</v>
      </c>
      <c r="H1235" s="10">
        <v>100</v>
      </c>
      <c r="I1235" s="10">
        <v>3500</v>
      </c>
      <c r="J1235" s="10">
        <v>17</v>
      </c>
      <c r="K1235" s="10">
        <v>17</v>
      </c>
      <c r="L1235" s="3"/>
      <c r="M1235" s="10">
        <v>100</v>
      </c>
      <c r="N1235" s="10">
        <v>0</v>
      </c>
      <c r="O1235" s="10">
        <v>0</v>
      </c>
      <c r="P1235" s="10">
        <v>100</v>
      </c>
      <c r="Q1235" s="10">
        <v>0</v>
      </c>
      <c r="R1235" s="10">
        <v>0</v>
      </c>
      <c r="S1235" s="10">
        <v>0</v>
      </c>
      <c r="T1235" s="10">
        <v>300</v>
      </c>
      <c r="U1235" s="10">
        <v>0</v>
      </c>
      <c r="V1235" s="10">
        <v>0</v>
      </c>
      <c r="W1235" s="3"/>
      <c r="X1235" s="10">
        <v>100</v>
      </c>
      <c r="Y1235" s="10">
        <v>0</v>
      </c>
      <c r="Z1235" s="10">
        <v>0</v>
      </c>
      <c r="AA1235" s="10">
        <v>100</v>
      </c>
      <c r="AB1235" s="10">
        <v>0</v>
      </c>
      <c r="AC1235" s="10">
        <v>0</v>
      </c>
      <c r="AD1235" s="10">
        <v>0</v>
      </c>
      <c r="AE1235" s="10">
        <v>300</v>
      </c>
      <c r="AF1235" s="10">
        <v>0</v>
      </c>
      <c r="AG1235" s="10">
        <v>0</v>
      </c>
      <c r="AH1235" s="10">
        <v>0</v>
      </c>
      <c r="AI1235" s="10">
        <v>0</v>
      </c>
      <c r="AJ1235" s="3"/>
      <c r="AK1235" s="10">
        <v>200</v>
      </c>
      <c r="AL1235" s="10">
        <v>0</v>
      </c>
      <c r="AM1235" s="3"/>
      <c r="AN1235" s="10">
        <v>0</v>
      </c>
      <c r="AO1235" s="10">
        <v>0</v>
      </c>
      <c r="AP1235" s="10">
        <v>0</v>
      </c>
      <c r="AQ1235" s="10">
        <v>0</v>
      </c>
      <c r="AR1235" s="10">
        <v>0</v>
      </c>
      <c r="AS1235" s="10">
        <v>0</v>
      </c>
      <c r="AT1235" s="10">
        <v>0</v>
      </c>
      <c r="AU1235" s="10">
        <v>0</v>
      </c>
      <c r="AV1235" s="10">
        <v>0</v>
      </c>
      <c r="AW1235" s="10">
        <v>0</v>
      </c>
      <c r="AX1235" s="10">
        <v>0</v>
      </c>
      <c r="AY1235" s="3"/>
      <c r="AZ1235" s="10">
        <v>6000</v>
      </c>
      <c r="BA1235" s="10">
        <v>6000</v>
      </c>
      <c r="BB1235" s="10">
        <v>0</v>
      </c>
      <c r="BC1235" s="10">
        <v>0</v>
      </c>
      <c r="BD1235" s="10">
        <v>0</v>
      </c>
      <c r="BE1235" s="10">
        <v>250</v>
      </c>
      <c r="BF1235" s="3"/>
      <c r="BG1235" s="10">
        <v>1000</v>
      </c>
      <c r="BH1235" s="10">
        <v>5000</v>
      </c>
      <c r="BI1235" s="3"/>
      <c r="BJ1235" s="21">
        <v>1</v>
      </c>
      <c r="BK1235" s="65">
        <v>0</v>
      </c>
      <c r="BL1235" s="65">
        <v>0</v>
      </c>
      <c r="BM1235" s="74">
        <f t="shared" si="4906"/>
        <v>126.5</v>
      </c>
      <c r="BN1235" s="75" t="e">
        <f t="shared" si="4907"/>
        <v>#REF!</v>
      </c>
      <c r="BO1235" s="76" t="e">
        <f t="shared" si="4908"/>
        <v>#REF!</v>
      </c>
      <c r="BP1235" s="77">
        <f>(1-'#Constant'!$A$3)/($J1235*'#Constant'!$B$3/'#Constant'!$C$3^($D1235-1)+1)+'#Constant'!$A$3</f>
        <v>0.95244529019980972</v>
      </c>
      <c r="BQ1235" s="78" t="e">
        <f>#REF!/(BP1235*(1-Q1235/1000*(0.5+R1235/1000))*(1-P1235/1000)*(1-V1235/1000)*(1+U1235/1000))/20</f>
        <v>#REF!</v>
      </c>
      <c r="BR1235" s="77">
        <f>(1-'#Constant'!$A$3)/($K1235*'#Constant'!$B$3/'#Constant'!$C$3^($D1235-1)+1)+'#Constant'!$A$3</f>
        <v>0.95244529019980972</v>
      </c>
      <c r="BS1235" s="78" t="e">
        <f>#REF!/(BR1235*(1-AB1235/1000*(0.5+AC1235/1000))*(1-AA1235/1000)*(1-AG1235/1000)*(1+AF1235/1000))/20</f>
        <v>#REF!</v>
      </c>
      <c r="BT1235" s="43" t="e">
        <f t="shared" si="4909"/>
        <v>#REF!</v>
      </c>
    </row>
    <row r="1236" spans="1:72" s="43" customFormat="1" ht="12" x14ac:dyDescent="0.2">
      <c r="A1236" s="71">
        <v>33035</v>
      </c>
      <c r="B1236" s="72" t="str">
        <f>VLOOKUP(CONCATENATE("CREATURE_NAME_",A1236),[1]Localization_Hero!$A:$E,2,FALSE)</f>
        <v>검은기사</v>
      </c>
      <c r="C1236" s="73" t="s">
        <v>283</v>
      </c>
      <c r="D1236" s="43">
        <v>1</v>
      </c>
      <c r="E1236" s="43">
        <v>1</v>
      </c>
      <c r="F1236" s="72">
        <v>1</v>
      </c>
      <c r="G1236" s="10">
        <v>100</v>
      </c>
      <c r="H1236" s="10">
        <v>100</v>
      </c>
      <c r="I1236" s="10">
        <v>3500</v>
      </c>
      <c r="J1236" s="10">
        <v>17</v>
      </c>
      <c r="K1236" s="10">
        <v>17</v>
      </c>
      <c r="L1236" s="3"/>
      <c r="M1236" s="10">
        <v>100</v>
      </c>
      <c r="N1236" s="10">
        <v>0</v>
      </c>
      <c r="O1236" s="10">
        <v>0</v>
      </c>
      <c r="P1236" s="10">
        <v>150</v>
      </c>
      <c r="Q1236" s="10">
        <v>0</v>
      </c>
      <c r="R1236" s="10">
        <v>0</v>
      </c>
      <c r="S1236" s="10">
        <v>0</v>
      </c>
      <c r="T1236" s="10">
        <v>300</v>
      </c>
      <c r="U1236" s="10">
        <v>0</v>
      </c>
      <c r="V1236" s="10">
        <v>0</v>
      </c>
      <c r="W1236" s="3"/>
      <c r="X1236" s="10">
        <v>100</v>
      </c>
      <c r="Y1236" s="10">
        <v>0</v>
      </c>
      <c r="Z1236" s="10">
        <v>0</v>
      </c>
      <c r="AA1236" s="10">
        <v>100</v>
      </c>
      <c r="AB1236" s="10">
        <v>0</v>
      </c>
      <c r="AC1236" s="10">
        <v>0</v>
      </c>
      <c r="AD1236" s="10">
        <v>0</v>
      </c>
      <c r="AE1236" s="10">
        <v>300</v>
      </c>
      <c r="AF1236" s="10">
        <v>0</v>
      </c>
      <c r="AG1236" s="10">
        <v>0</v>
      </c>
      <c r="AH1236" s="10">
        <v>0</v>
      </c>
      <c r="AI1236" s="10">
        <v>0</v>
      </c>
      <c r="AJ1236" s="3"/>
      <c r="AK1236" s="10">
        <v>200</v>
      </c>
      <c r="AL1236" s="10">
        <v>0</v>
      </c>
      <c r="AM1236" s="3"/>
      <c r="AN1236" s="10">
        <v>0</v>
      </c>
      <c r="AO1236" s="10">
        <v>0</v>
      </c>
      <c r="AP1236" s="10">
        <v>0</v>
      </c>
      <c r="AQ1236" s="10">
        <v>0</v>
      </c>
      <c r="AR1236" s="10">
        <v>0</v>
      </c>
      <c r="AS1236" s="10">
        <v>0</v>
      </c>
      <c r="AT1236" s="10">
        <v>0</v>
      </c>
      <c r="AU1236" s="10">
        <v>0</v>
      </c>
      <c r="AV1236" s="10">
        <v>0</v>
      </c>
      <c r="AW1236" s="10">
        <v>0</v>
      </c>
      <c r="AX1236" s="10">
        <v>0</v>
      </c>
      <c r="AY1236" s="3"/>
      <c r="AZ1236" s="10">
        <v>6000</v>
      </c>
      <c r="BA1236" s="10">
        <v>6000</v>
      </c>
      <c r="BB1236" s="10">
        <v>0</v>
      </c>
      <c r="BC1236" s="10">
        <v>0</v>
      </c>
      <c r="BD1236" s="10">
        <v>0</v>
      </c>
      <c r="BE1236" s="10">
        <v>250</v>
      </c>
      <c r="BF1236" s="3"/>
      <c r="BG1236" s="10">
        <v>1000</v>
      </c>
      <c r="BH1236" s="10">
        <v>5000</v>
      </c>
      <c r="BI1236" s="3"/>
      <c r="BJ1236" s="21">
        <v>1</v>
      </c>
      <c r="BK1236" s="65">
        <v>-100</v>
      </c>
      <c r="BL1236" s="65">
        <v>0</v>
      </c>
      <c r="BM1236" s="74">
        <f t="shared" ref="BM1236:BM1237" si="4910">MAX(G1236*(1+M1236/1000*(1+O1236/1000))*(1+0.5*T1236/1000)*(1+0.25*S1236/1000),(H1236*(1+X1236/1000*(1+Z1236/1000))*(1+0.5*AE1236/1000)*(1+0.25*AD1236/1000)))*BG1236/1000</f>
        <v>126.5</v>
      </c>
      <c r="BN1236" s="75" t="e">
        <f t="shared" ref="BN1236:BN1237" si="4911">(BQ1236+BS1236)/2*(1+AI1236/2000)*(1+AH1236/2000)*(1+AN1236/2000)*(1+AK1236/2000)</f>
        <v>#REF!</v>
      </c>
      <c r="BO1236" s="76" t="e">
        <f t="shared" ref="BO1236:BO1237" si="4912">SQRT(BM1236*BN1236)</f>
        <v>#REF!</v>
      </c>
      <c r="BP1236" s="77">
        <f>(1-'#Constant'!$A$3)/($J1236*'#Constant'!$B$3/'#Constant'!$C$3^($D1236-1)+1)+'#Constant'!$A$3</f>
        <v>0.95244529019980972</v>
      </c>
      <c r="BQ1236" s="78" t="e">
        <f>#REF!/(BP1236*(1-Q1236/1000*(0.5+R1236/1000))*(1-P1236/1000)*(1-V1236/1000)*(1+U1236/1000))/20</f>
        <v>#REF!</v>
      </c>
      <c r="BR1236" s="77">
        <f>(1-'#Constant'!$A$3)/($K1236*'#Constant'!$B$3/'#Constant'!$C$3^($D1236-1)+1)+'#Constant'!$A$3</f>
        <v>0.95244529019980972</v>
      </c>
      <c r="BS1236" s="78" t="e">
        <f>#REF!/(BR1236*(1-AB1236/1000*(0.5+AC1236/1000))*(1-AA1236/1000)*(1-AG1236/1000)*(1+AF1236/1000))/20</f>
        <v>#REF!</v>
      </c>
      <c r="BT1236" s="43" t="e">
        <f t="shared" ref="BT1236:BT1237" si="4913">BO1236/$BO$4*100</f>
        <v>#REF!</v>
      </c>
    </row>
    <row r="1237" spans="1:72" s="43" customFormat="1" ht="12" x14ac:dyDescent="0.2">
      <c r="A1237" s="71">
        <v>33036</v>
      </c>
      <c r="B1237" s="72" t="str">
        <f>VLOOKUP(CONCATENATE("CREATURE_NAME_",A1237),[1]Localization_Hero!$A:$E,2,FALSE)</f>
        <v>썩은 기운 바위토템</v>
      </c>
      <c r="C1237" s="73" t="s">
        <v>251</v>
      </c>
      <c r="D1237" s="43">
        <v>1</v>
      </c>
      <c r="E1237" s="43">
        <v>1</v>
      </c>
      <c r="F1237" s="72">
        <v>1</v>
      </c>
      <c r="G1237" s="10">
        <v>100</v>
      </c>
      <c r="H1237" s="10">
        <v>100</v>
      </c>
      <c r="I1237" s="10">
        <v>3500</v>
      </c>
      <c r="J1237" s="10">
        <v>17</v>
      </c>
      <c r="K1237" s="10">
        <v>17</v>
      </c>
      <c r="L1237" s="3"/>
      <c r="M1237" s="10">
        <v>100</v>
      </c>
      <c r="N1237" s="10">
        <v>0</v>
      </c>
      <c r="O1237" s="10">
        <v>0</v>
      </c>
      <c r="P1237" s="10">
        <v>100</v>
      </c>
      <c r="Q1237" s="10">
        <v>0</v>
      </c>
      <c r="R1237" s="10">
        <v>0</v>
      </c>
      <c r="S1237" s="10">
        <v>0</v>
      </c>
      <c r="T1237" s="10">
        <v>300</v>
      </c>
      <c r="U1237" s="10">
        <v>0</v>
      </c>
      <c r="V1237" s="10">
        <v>0</v>
      </c>
      <c r="W1237" s="3"/>
      <c r="X1237" s="10">
        <v>100</v>
      </c>
      <c r="Y1237" s="10">
        <v>0</v>
      </c>
      <c r="Z1237" s="10">
        <v>0</v>
      </c>
      <c r="AA1237" s="10">
        <v>100</v>
      </c>
      <c r="AB1237" s="10">
        <v>0</v>
      </c>
      <c r="AC1237" s="10">
        <v>0</v>
      </c>
      <c r="AD1237" s="10">
        <v>0</v>
      </c>
      <c r="AE1237" s="10">
        <v>300</v>
      </c>
      <c r="AF1237" s="10">
        <v>0</v>
      </c>
      <c r="AG1237" s="10">
        <v>0</v>
      </c>
      <c r="AH1237" s="10">
        <v>0</v>
      </c>
      <c r="AI1237" s="10">
        <v>0</v>
      </c>
      <c r="AJ1237" s="3"/>
      <c r="AK1237" s="10">
        <v>200</v>
      </c>
      <c r="AL1237" s="10">
        <v>0</v>
      </c>
      <c r="AM1237" s="3"/>
      <c r="AN1237" s="10">
        <v>0</v>
      </c>
      <c r="AO1237" s="10">
        <v>0</v>
      </c>
      <c r="AP1237" s="10">
        <v>0</v>
      </c>
      <c r="AQ1237" s="10">
        <v>0</v>
      </c>
      <c r="AR1237" s="10">
        <v>0</v>
      </c>
      <c r="AS1237" s="10">
        <v>0</v>
      </c>
      <c r="AT1237" s="10">
        <v>0</v>
      </c>
      <c r="AU1237" s="10">
        <v>0</v>
      </c>
      <c r="AV1237" s="10">
        <v>0</v>
      </c>
      <c r="AW1237" s="10">
        <v>0</v>
      </c>
      <c r="AX1237" s="10">
        <v>0</v>
      </c>
      <c r="AY1237" s="3"/>
      <c r="AZ1237" s="10">
        <v>6000</v>
      </c>
      <c r="BA1237" s="10">
        <v>6000</v>
      </c>
      <c r="BB1237" s="10">
        <v>0</v>
      </c>
      <c r="BC1237" s="10">
        <v>0</v>
      </c>
      <c r="BD1237" s="10">
        <v>0</v>
      </c>
      <c r="BE1237" s="10">
        <v>250</v>
      </c>
      <c r="BF1237" s="3"/>
      <c r="BG1237" s="10">
        <v>1000</v>
      </c>
      <c r="BH1237" s="10">
        <v>0</v>
      </c>
      <c r="BI1237" s="3"/>
      <c r="BJ1237" s="21">
        <v>1</v>
      </c>
      <c r="BK1237" s="65">
        <v>0</v>
      </c>
      <c r="BL1237" s="65">
        <v>0</v>
      </c>
      <c r="BM1237" s="74">
        <f t="shared" si="4910"/>
        <v>126.5</v>
      </c>
      <c r="BN1237" s="75" t="e">
        <f t="shared" si="4911"/>
        <v>#REF!</v>
      </c>
      <c r="BO1237" s="76" t="e">
        <f t="shared" si="4912"/>
        <v>#REF!</v>
      </c>
      <c r="BP1237" s="77">
        <f>(1-'#Constant'!$A$3)/($J1237*'#Constant'!$B$3/'#Constant'!$C$3^($D1237-1)+1)+'#Constant'!$A$3</f>
        <v>0.95244529019980972</v>
      </c>
      <c r="BQ1237" s="78" t="e">
        <f>#REF!/(BP1237*(1-Q1237/1000*(0.5+R1237/1000))*(1-P1237/1000)*(1-V1237/1000)*(1+U1237/1000))/20</f>
        <v>#REF!</v>
      </c>
      <c r="BR1237" s="77">
        <f>(1-'#Constant'!$A$3)/($K1237*'#Constant'!$B$3/'#Constant'!$C$3^($D1237-1)+1)+'#Constant'!$A$3</f>
        <v>0.95244529019980972</v>
      </c>
      <c r="BS1237" s="78" t="e">
        <f>#REF!/(BR1237*(1-AB1237/1000*(0.5+AC1237/1000))*(1-AA1237/1000)*(1-AG1237/1000)*(1+AF1237/1000))/20</f>
        <v>#REF!</v>
      </c>
      <c r="BT1237" s="43" t="e">
        <f t="shared" si="4913"/>
        <v>#REF!</v>
      </c>
    </row>
    <row r="1238" spans="1:72" s="43" customFormat="1" ht="12" x14ac:dyDescent="0.3">
      <c r="A1238" s="71">
        <v>33037</v>
      </c>
      <c r="B1238" s="72" t="str">
        <f>VLOOKUP(CONCATENATE("CREATURE_NAME_",A1238),[1]Localization_Hero!$A:$E,2,FALSE)</f>
        <v>사념의 악령귀</v>
      </c>
      <c r="C1238" s="83" t="s">
        <v>250</v>
      </c>
      <c r="D1238" s="43">
        <v>1</v>
      </c>
      <c r="E1238" s="43">
        <v>1</v>
      </c>
      <c r="F1238" s="72">
        <v>1</v>
      </c>
      <c r="G1238" s="10">
        <v>100</v>
      </c>
      <c r="H1238" s="10">
        <v>100</v>
      </c>
      <c r="I1238" s="10">
        <v>3500</v>
      </c>
      <c r="J1238" s="10">
        <v>17</v>
      </c>
      <c r="K1238" s="10">
        <v>17</v>
      </c>
      <c r="L1238" s="3"/>
      <c r="M1238" s="10">
        <v>100</v>
      </c>
      <c r="N1238" s="10">
        <v>0</v>
      </c>
      <c r="O1238" s="10">
        <v>0</v>
      </c>
      <c r="P1238" s="10">
        <v>100</v>
      </c>
      <c r="Q1238" s="10">
        <v>0</v>
      </c>
      <c r="R1238" s="10">
        <v>0</v>
      </c>
      <c r="S1238" s="10">
        <v>0</v>
      </c>
      <c r="T1238" s="10">
        <v>300</v>
      </c>
      <c r="U1238" s="10">
        <v>0</v>
      </c>
      <c r="V1238" s="10">
        <v>0</v>
      </c>
      <c r="W1238" s="3"/>
      <c r="X1238" s="10">
        <v>100</v>
      </c>
      <c r="Y1238" s="10">
        <v>0</v>
      </c>
      <c r="Z1238" s="10">
        <v>0</v>
      </c>
      <c r="AA1238" s="10">
        <v>100</v>
      </c>
      <c r="AB1238" s="10">
        <v>0</v>
      </c>
      <c r="AC1238" s="10">
        <v>0</v>
      </c>
      <c r="AD1238" s="10">
        <v>0</v>
      </c>
      <c r="AE1238" s="10">
        <v>300</v>
      </c>
      <c r="AF1238" s="10">
        <v>0</v>
      </c>
      <c r="AG1238" s="10">
        <v>0</v>
      </c>
      <c r="AH1238" s="10">
        <v>0</v>
      </c>
      <c r="AI1238" s="10">
        <v>0</v>
      </c>
      <c r="AJ1238" s="3"/>
      <c r="AK1238" s="10">
        <v>200</v>
      </c>
      <c r="AL1238" s="10">
        <v>0</v>
      </c>
      <c r="AM1238" s="3"/>
      <c r="AN1238" s="10">
        <v>0</v>
      </c>
      <c r="AO1238" s="10">
        <v>0</v>
      </c>
      <c r="AP1238" s="10">
        <v>0</v>
      </c>
      <c r="AQ1238" s="10">
        <v>0</v>
      </c>
      <c r="AR1238" s="10">
        <v>0</v>
      </c>
      <c r="AS1238" s="10">
        <v>0</v>
      </c>
      <c r="AT1238" s="10">
        <v>0</v>
      </c>
      <c r="AU1238" s="10">
        <v>0</v>
      </c>
      <c r="AV1238" s="10">
        <v>0</v>
      </c>
      <c r="AW1238" s="10">
        <v>0</v>
      </c>
      <c r="AX1238" s="10">
        <v>0</v>
      </c>
      <c r="AY1238" s="3"/>
      <c r="AZ1238" s="10">
        <v>6000</v>
      </c>
      <c r="BA1238" s="10">
        <v>6000</v>
      </c>
      <c r="BB1238" s="10">
        <v>0</v>
      </c>
      <c r="BC1238" s="10">
        <v>0</v>
      </c>
      <c r="BD1238" s="10">
        <v>0</v>
      </c>
      <c r="BE1238" s="10">
        <v>250</v>
      </c>
      <c r="BF1238" s="3"/>
      <c r="BG1238" s="10">
        <v>1000</v>
      </c>
      <c r="BH1238" s="10">
        <v>5000</v>
      </c>
      <c r="BI1238" s="3"/>
      <c r="BJ1238" s="21">
        <v>1</v>
      </c>
      <c r="BK1238" s="65">
        <v>0</v>
      </c>
      <c r="BL1238" s="65">
        <v>0</v>
      </c>
      <c r="BM1238" s="74">
        <f t="shared" ref="BM1238:BM1239" si="4914">MAX(G1238*(1+M1238/1000*(1+O1238/1000))*(1+0.5*T1238/1000)*(1+0.25*S1238/1000),(H1238*(1+X1238/1000*(1+Z1238/1000))*(1+0.5*AE1238/1000)*(1+0.25*AD1238/1000)))*BG1238/1000</f>
        <v>126.5</v>
      </c>
      <c r="BN1238" s="75" t="e">
        <f t="shared" ref="BN1238:BN1239" si="4915">(BQ1238+BS1238)/2*(1+AI1238/2000)*(1+AH1238/2000)*(1+AN1238/2000)*(1+AK1238/2000)</f>
        <v>#REF!</v>
      </c>
      <c r="BO1238" s="76" t="e">
        <f t="shared" ref="BO1238:BO1239" si="4916">SQRT(BM1238*BN1238)</f>
        <v>#REF!</v>
      </c>
      <c r="BP1238" s="77">
        <f>(1-'#Constant'!$A$3)/($J1238*'#Constant'!$B$3/'#Constant'!$C$3^($D1238-1)+1)+'#Constant'!$A$3</f>
        <v>0.95244529019980972</v>
      </c>
      <c r="BQ1238" s="78" t="e">
        <f>#REF!/(BP1238*(1-Q1238/1000*(0.5+R1238/1000))*(1-P1238/1000)*(1-V1238/1000)*(1+U1238/1000))/20</f>
        <v>#REF!</v>
      </c>
      <c r="BR1238" s="77">
        <f>(1-'#Constant'!$A$3)/($K1238*'#Constant'!$B$3/'#Constant'!$C$3^($D1238-1)+1)+'#Constant'!$A$3</f>
        <v>0.95244529019980972</v>
      </c>
      <c r="BS1238" s="78" t="e">
        <f>#REF!/(BR1238*(1-AB1238/1000*(0.5+AC1238/1000))*(1-AA1238/1000)*(1-AG1238/1000)*(1+AF1238/1000))/20</f>
        <v>#REF!</v>
      </c>
      <c r="BT1238" s="43" t="e">
        <f t="shared" ref="BT1238:BT1239" si="4917">BO1238/$BO$4*100</f>
        <v>#REF!</v>
      </c>
    </row>
    <row r="1239" spans="1:72" s="43" customFormat="1" ht="12" x14ac:dyDescent="0.2">
      <c r="A1239" s="71">
        <v>33038</v>
      </c>
      <c r="B1239" s="72" t="str">
        <f>VLOOKUP(CONCATENATE("CREATURE_NAME_",A1239),[1]Localization_Hero!$A:$E,2,FALSE)</f>
        <v>마왕 카셀</v>
      </c>
      <c r="C1239" s="73" t="s">
        <v>286</v>
      </c>
      <c r="D1239" s="43">
        <v>1</v>
      </c>
      <c r="E1239" s="43">
        <v>1</v>
      </c>
      <c r="F1239" s="72">
        <v>1</v>
      </c>
      <c r="G1239" s="10">
        <v>92</v>
      </c>
      <c r="H1239" s="10">
        <v>92</v>
      </c>
      <c r="I1239" s="10">
        <v>5930</v>
      </c>
      <c r="J1239" s="10">
        <v>30</v>
      </c>
      <c r="K1239" s="10">
        <v>36</v>
      </c>
      <c r="L1239" s="3"/>
      <c r="M1239" s="10">
        <v>150</v>
      </c>
      <c r="N1239" s="10">
        <v>0</v>
      </c>
      <c r="O1239" s="10">
        <v>0</v>
      </c>
      <c r="P1239" s="10">
        <v>100</v>
      </c>
      <c r="Q1239" s="10">
        <v>0</v>
      </c>
      <c r="R1239" s="10">
        <v>0</v>
      </c>
      <c r="S1239" s="10">
        <v>100</v>
      </c>
      <c r="T1239" s="10">
        <v>150</v>
      </c>
      <c r="U1239" s="10">
        <v>0</v>
      </c>
      <c r="V1239" s="10">
        <v>0</v>
      </c>
      <c r="W1239" s="3"/>
      <c r="X1239" s="10">
        <v>150</v>
      </c>
      <c r="Y1239" s="10">
        <v>0</v>
      </c>
      <c r="Z1239" s="10">
        <v>0</v>
      </c>
      <c r="AA1239" s="10">
        <v>100</v>
      </c>
      <c r="AB1239" s="10">
        <v>0</v>
      </c>
      <c r="AC1239" s="10">
        <v>0</v>
      </c>
      <c r="AD1239" s="10">
        <v>100</v>
      </c>
      <c r="AE1239" s="10">
        <v>150</v>
      </c>
      <c r="AF1239" s="10">
        <v>0</v>
      </c>
      <c r="AG1239" s="10">
        <v>0</v>
      </c>
      <c r="AH1239" s="10">
        <v>0</v>
      </c>
      <c r="AI1239" s="10">
        <v>0</v>
      </c>
      <c r="AJ1239" s="3"/>
      <c r="AK1239" s="10">
        <v>150</v>
      </c>
      <c r="AL1239" s="10">
        <v>0</v>
      </c>
      <c r="AM1239" s="3"/>
      <c r="AN1239" s="10">
        <v>0</v>
      </c>
      <c r="AO1239" s="10">
        <v>0</v>
      </c>
      <c r="AP1239" s="10">
        <v>0</v>
      </c>
      <c r="AQ1239" s="10">
        <v>0</v>
      </c>
      <c r="AR1239" s="10">
        <v>0</v>
      </c>
      <c r="AS1239" s="10">
        <v>0</v>
      </c>
      <c r="AT1239" s="10">
        <v>0</v>
      </c>
      <c r="AU1239" s="10">
        <v>0</v>
      </c>
      <c r="AV1239" s="10">
        <v>0</v>
      </c>
      <c r="AW1239" s="10">
        <v>0</v>
      </c>
      <c r="AX1239" s="10">
        <v>0</v>
      </c>
      <c r="AY1239" s="3"/>
      <c r="AZ1239" s="10">
        <v>6000</v>
      </c>
      <c r="BA1239" s="10">
        <v>2000</v>
      </c>
      <c r="BB1239" s="10">
        <v>275</v>
      </c>
      <c r="BC1239" s="10">
        <v>0</v>
      </c>
      <c r="BD1239" s="10">
        <v>0</v>
      </c>
      <c r="BE1239" s="10">
        <v>60</v>
      </c>
      <c r="BF1239" s="3"/>
      <c r="BG1239" s="10">
        <v>1000</v>
      </c>
      <c r="BH1239" s="10">
        <v>5000</v>
      </c>
      <c r="BI1239" s="3"/>
      <c r="BJ1239" s="21">
        <v>1</v>
      </c>
      <c r="BK1239" s="65">
        <v>0</v>
      </c>
      <c r="BL1239" s="65">
        <v>0</v>
      </c>
      <c r="BM1239" s="74">
        <f t="shared" si="4914"/>
        <v>116.57837499999998</v>
      </c>
      <c r="BN1239" s="75" t="e">
        <f t="shared" si="4915"/>
        <v>#REF!</v>
      </c>
      <c r="BO1239" s="76" t="e">
        <f t="shared" si="4916"/>
        <v>#REF!</v>
      </c>
      <c r="BP1239" s="77">
        <f>(1-'#Constant'!$A$3)/($J1239*'#Constant'!$B$3/'#Constant'!$C$3^($D1239-1)+1)+'#Constant'!$A$3</f>
        <v>0.91908256880733941</v>
      </c>
      <c r="BQ1239" s="78" t="e">
        <f>#REF!/(BP1239*(1-Q1239/1000*(0.5+R1239/1000))*(1-P1239/1000)*(1-V1239/1000)*(1+U1239/1000))/20</f>
        <v>#REF!</v>
      </c>
      <c r="BR1239" s="77">
        <f>(1-'#Constant'!$A$3)/($K1239*'#Constant'!$B$3/'#Constant'!$C$3^($D1239-1)+1)+'#Constant'!$A$3</f>
        <v>0.90447653429602881</v>
      </c>
      <c r="BS1239" s="78" t="e">
        <f>#REF!/(BR1239*(1-AB1239/1000*(0.5+AC1239/1000))*(1-AA1239/1000)*(1-AG1239/1000)*(1+AF1239/1000))/20</f>
        <v>#REF!</v>
      </c>
      <c r="BT1239" s="43" t="e">
        <f t="shared" si="4917"/>
        <v>#REF!</v>
      </c>
    </row>
    <row r="1240" spans="1:72" s="43" customFormat="1" ht="12" x14ac:dyDescent="0.3">
      <c r="A1240" s="71">
        <v>33039</v>
      </c>
      <c r="B1240" s="72" t="str">
        <f>VLOOKUP(CONCATENATE("CREATURE_NAME_",A1240),[1]Localization_Hero!$A:$E,2,FALSE)</f>
        <v>타락 프레이</v>
      </c>
      <c r="C1240" s="83" t="s">
        <v>287</v>
      </c>
      <c r="D1240" s="43">
        <v>1</v>
      </c>
      <c r="E1240" s="43">
        <v>1</v>
      </c>
      <c r="F1240" s="72">
        <v>1</v>
      </c>
      <c r="G1240" s="10">
        <v>95</v>
      </c>
      <c r="H1240" s="10">
        <v>95</v>
      </c>
      <c r="I1240" s="10">
        <v>4520</v>
      </c>
      <c r="J1240" s="10">
        <v>20</v>
      </c>
      <c r="K1240" s="10">
        <v>25</v>
      </c>
      <c r="L1240" s="2"/>
      <c r="M1240" s="10">
        <v>100</v>
      </c>
      <c r="N1240" s="10">
        <v>0</v>
      </c>
      <c r="O1240" s="10">
        <v>0</v>
      </c>
      <c r="P1240" s="10">
        <v>0</v>
      </c>
      <c r="Q1240" s="10">
        <v>0</v>
      </c>
      <c r="R1240" s="10">
        <v>0</v>
      </c>
      <c r="S1240" s="10">
        <v>100</v>
      </c>
      <c r="T1240" s="10">
        <v>0</v>
      </c>
      <c r="U1240" s="10">
        <v>0</v>
      </c>
      <c r="V1240" s="10">
        <v>0</v>
      </c>
      <c r="W1240" s="2"/>
      <c r="X1240" s="10">
        <v>100</v>
      </c>
      <c r="Y1240" s="10">
        <v>0</v>
      </c>
      <c r="Z1240" s="10">
        <v>0</v>
      </c>
      <c r="AA1240" s="10">
        <v>0</v>
      </c>
      <c r="AB1240" s="10">
        <v>500</v>
      </c>
      <c r="AC1240" s="10">
        <v>250</v>
      </c>
      <c r="AD1240" s="10">
        <v>100</v>
      </c>
      <c r="AE1240" s="10">
        <v>0</v>
      </c>
      <c r="AF1240" s="10">
        <v>0</v>
      </c>
      <c r="AG1240" s="10">
        <v>150</v>
      </c>
      <c r="AH1240" s="10">
        <v>0</v>
      </c>
      <c r="AI1240" s="10">
        <v>0</v>
      </c>
      <c r="AJ1240" s="3"/>
      <c r="AK1240" s="10">
        <v>0</v>
      </c>
      <c r="AL1240" s="10">
        <v>0</v>
      </c>
      <c r="AM1240" s="3"/>
      <c r="AN1240" s="10">
        <v>0</v>
      </c>
      <c r="AO1240" s="10">
        <v>0</v>
      </c>
      <c r="AP1240" s="10">
        <v>0</v>
      </c>
      <c r="AQ1240" s="10">
        <v>0</v>
      </c>
      <c r="AR1240" s="10">
        <v>0</v>
      </c>
      <c r="AS1240" s="10">
        <v>0</v>
      </c>
      <c r="AT1240" s="10">
        <v>0</v>
      </c>
      <c r="AU1240" s="10">
        <v>0</v>
      </c>
      <c r="AV1240" s="10">
        <v>0</v>
      </c>
      <c r="AW1240" s="10">
        <v>0</v>
      </c>
      <c r="AX1240" s="10">
        <v>0</v>
      </c>
      <c r="AY1240" s="3"/>
      <c r="AZ1240" s="10">
        <v>6000</v>
      </c>
      <c r="BA1240" s="10">
        <v>2000</v>
      </c>
      <c r="BB1240" s="10">
        <v>325</v>
      </c>
      <c r="BC1240" s="10">
        <v>0</v>
      </c>
      <c r="BD1240" s="10">
        <v>0</v>
      </c>
      <c r="BE1240" s="10">
        <v>60</v>
      </c>
      <c r="BF1240" s="3"/>
      <c r="BG1240" s="10">
        <v>1000</v>
      </c>
      <c r="BH1240" s="10">
        <v>5000</v>
      </c>
      <c r="BI1240" s="3"/>
      <c r="BJ1240" s="21">
        <v>1</v>
      </c>
      <c r="BK1240" s="65">
        <v>0</v>
      </c>
      <c r="BL1240" s="65">
        <v>0</v>
      </c>
      <c r="BM1240" s="74">
        <f t="shared" ref="BM1240:BM1241" si="4918">MAX(G1240*(1+M1240/1000*(1+O1240/1000))*(1+0.5*T1240/1000)*(1+0.25*S1240/1000),(H1240*(1+X1240/1000*(1+Z1240/1000))*(1+0.5*AE1240/1000)*(1+0.25*AD1240/1000)))*BG1240/1000</f>
        <v>107.11250000000001</v>
      </c>
      <c r="BN1240" s="75" t="e">
        <f t="shared" ref="BN1240:BN1241" si="4919">(BQ1240+BS1240)/2*(1+AI1240/2000)*(1+AH1240/2000)*(1+AN1240/2000)*(1+AK1240/2000)</f>
        <v>#REF!</v>
      </c>
      <c r="BO1240" s="76" t="e">
        <f t="shared" ref="BO1240:BO1241" si="4920">SQRT(BM1240*BN1240)</f>
        <v>#REF!</v>
      </c>
      <c r="BP1240" s="77">
        <f>(1-'#Constant'!$A$3)/($J1240*'#Constant'!$B$3/'#Constant'!$C$3^($D1240-1)+1)+'#Constant'!$A$3</f>
        <v>0.94452830188679238</v>
      </c>
      <c r="BQ1240" s="78" t="e">
        <f>#REF!/(BP1240*(1-Q1240/1000*(0.5+R1240/1000))*(1-P1240/1000)*(1-V1240/1000)*(1+U1240/1000))/20</f>
        <v>#REF!</v>
      </c>
      <c r="BR1240" s="77">
        <f>(1-'#Constant'!$A$3)/($K1240*'#Constant'!$B$3/'#Constant'!$C$3^($D1240-1)+1)+'#Constant'!$A$3</f>
        <v>0.93162790697674425</v>
      </c>
      <c r="BS1240" s="78" t="e">
        <f>#REF!/(BR1240*(1-AB1240/1000*(0.5+AC1240/1000))*(1-AA1240/1000)*(1-AG1240/1000)*(1+AF1240/1000))/20</f>
        <v>#REF!</v>
      </c>
      <c r="BT1240" s="43" t="e">
        <f t="shared" ref="BT1240:BT1241" si="4921">BO1240/$BO$4*100</f>
        <v>#REF!</v>
      </c>
    </row>
    <row r="1241" spans="1:72" s="43" customFormat="1" ht="12" x14ac:dyDescent="0.2">
      <c r="A1241" s="71">
        <v>33040</v>
      </c>
      <c r="B1241" s="72" t="str">
        <f>VLOOKUP(CONCATENATE("CREATURE_NAME_",A1241),[1]Localization_Hero!$A:$E,2,FALSE)</f>
        <v>마왕 카셀</v>
      </c>
      <c r="C1241" s="73" t="s">
        <v>286</v>
      </c>
      <c r="D1241" s="43">
        <v>1</v>
      </c>
      <c r="E1241" s="43">
        <v>1</v>
      </c>
      <c r="F1241" s="72">
        <v>1</v>
      </c>
      <c r="G1241" s="10">
        <v>92</v>
      </c>
      <c r="H1241" s="10">
        <v>92</v>
      </c>
      <c r="I1241" s="10">
        <v>5930</v>
      </c>
      <c r="J1241" s="10">
        <v>30</v>
      </c>
      <c r="K1241" s="10">
        <v>36</v>
      </c>
      <c r="L1241" s="3"/>
      <c r="M1241" s="10">
        <v>150</v>
      </c>
      <c r="N1241" s="10">
        <v>0</v>
      </c>
      <c r="O1241" s="10">
        <v>0</v>
      </c>
      <c r="P1241" s="10">
        <v>100</v>
      </c>
      <c r="Q1241" s="10">
        <v>0</v>
      </c>
      <c r="R1241" s="10">
        <v>0</v>
      </c>
      <c r="S1241" s="10">
        <v>100</v>
      </c>
      <c r="T1241" s="10">
        <v>150</v>
      </c>
      <c r="U1241" s="10">
        <v>0</v>
      </c>
      <c r="V1241" s="10">
        <v>0</v>
      </c>
      <c r="W1241" s="3"/>
      <c r="X1241" s="10">
        <v>150</v>
      </c>
      <c r="Y1241" s="10">
        <v>0</v>
      </c>
      <c r="Z1241" s="10">
        <v>0</v>
      </c>
      <c r="AA1241" s="10">
        <v>100</v>
      </c>
      <c r="AB1241" s="10">
        <v>0</v>
      </c>
      <c r="AC1241" s="10">
        <v>0</v>
      </c>
      <c r="AD1241" s="10">
        <v>100</v>
      </c>
      <c r="AE1241" s="10">
        <v>150</v>
      </c>
      <c r="AF1241" s="10">
        <v>0</v>
      </c>
      <c r="AG1241" s="10">
        <v>0</v>
      </c>
      <c r="AH1241" s="10">
        <v>0</v>
      </c>
      <c r="AI1241" s="10">
        <v>0</v>
      </c>
      <c r="AJ1241" s="3"/>
      <c r="AK1241" s="10">
        <v>150</v>
      </c>
      <c r="AL1241" s="10">
        <v>0</v>
      </c>
      <c r="AM1241" s="3"/>
      <c r="AN1241" s="10">
        <v>0</v>
      </c>
      <c r="AO1241" s="10">
        <v>0</v>
      </c>
      <c r="AP1241" s="10">
        <v>0</v>
      </c>
      <c r="AQ1241" s="10">
        <v>0</v>
      </c>
      <c r="AR1241" s="10">
        <v>0</v>
      </c>
      <c r="AS1241" s="10">
        <v>0</v>
      </c>
      <c r="AT1241" s="10">
        <v>0</v>
      </c>
      <c r="AU1241" s="10">
        <v>0</v>
      </c>
      <c r="AV1241" s="10">
        <v>0</v>
      </c>
      <c r="AW1241" s="10">
        <v>0</v>
      </c>
      <c r="AX1241" s="10">
        <v>0</v>
      </c>
      <c r="AY1241" s="3"/>
      <c r="AZ1241" s="10">
        <v>6000</v>
      </c>
      <c r="BA1241" s="10">
        <v>2000</v>
      </c>
      <c r="BB1241" s="10">
        <v>275</v>
      </c>
      <c r="BC1241" s="10">
        <v>0</v>
      </c>
      <c r="BD1241" s="10">
        <v>0</v>
      </c>
      <c r="BE1241" s="10">
        <v>60</v>
      </c>
      <c r="BF1241" s="3"/>
      <c r="BG1241" s="10">
        <v>1000</v>
      </c>
      <c r="BH1241" s="10">
        <v>5000</v>
      </c>
      <c r="BI1241" s="3"/>
      <c r="BJ1241" s="21">
        <v>1</v>
      </c>
      <c r="BK1241" s="65">
        <v>0</v>
      </c>
      <c r="BL1241" s="65">
        <v>0</v>
      </c>
      <c r="BM1241" s="74">
        <f t="shared" si="4918"/>
        <v>116.57837499999998</v>
      </c>
      <c r="BN1241" s="75" t="e">
        <f t="shared" si="4919"/>
        <v>#REF!</v>
      </c>
      <c r="BO1241" s="76" t="e">
        <f t="shared" si="4920"/>
        <v>#REF!</v>
      </c>
      <c r="BP1241" s="77">
        <f>(1-'#Constant'!$A$3)/($J1241*'#Constant'!$B$3/'#Constant'!$C$3^($D1241-1)+1)+'#Constant'!$A$3</f>
        <v>0.91908256880733941</v>
      </c>
      <c r="BQ1241" s="78" t="e">
        <f>#REF!/(BP1241*(1-Q1241/1000*(0.5+R1241/1000))*(1-P1241/1000)*(1-V1241/1000)*(1+U1241/1000))/20</f>
        <v>#REF!</v>
      </c>
      <c r="BR1241" s="77">
        <f>(1-'#Constant'!$A$3)/($K1241*'#Constant'!$B$3/'#Constant'!$C$3^($D1241-1)+1)+'#Constant'!$A$3</f>
        <v>0.90447653429602881</v>
      </c>
      <c r="BS1241" s="78" t="e">
        <f>#REF!/(BR1241*(1-AB1241/1000*(0.5+AC1241/1000))*(1-AA1241/1000)*(1-AG1241/1000)*(1+AF1241/1000))/20</f>
        <v>#REF!</v>
      </c>
      <c r="BT1241" s="43" t="e">
        <f t="shared" si="4921"/>
        <v>#REF!</v>
      </c>
    </row>
    <row r="1242" spans="1:72" s="43" customFormat="1" ht="12" x14ac:dyDescent="0.3">
      <c r="A1242" s="71">
        <v>33041</v>
      </c>
      <c r="B1242" s="72" t="str">
        <f>VLOOKUP(CONCATENATE("CREATURE_NAME_",A1242),[1]Localization_Hero!$A:$E,2,FALSE)</f>
        <v>타락 프레이</v>
      </c>
      <c r="C1242" s="83" t="s">
        <v>287</v>
      </c>
      <c r="D1242" s="43">
        <v>1</v>
      </c>
      <c r="E1242" s="43">
        <v>1</v>
      </c>
      <c r="F1242" s="72">
        <v>1</v>
      </c>
      <c r="G1242" s="10">
        <v>95</v>
      </c>
      <c r="H1242" s="10">
        <v>95</v>
      </c>
      <c r="I1242" s="10">
        <v>4520</v>
      </c>
      <c r="J1242" s="10">
        <v>20</v>
      </c>
      <c r="K1242" s="10">
        <v>25</v>
      </c>
      <c r="L1242" s="2"/>
      <c r="M1242" s="10">
        <v>100</v>
      </c>
      <c r="N1242" s="10">
        <v>0</v>
      </c>
      <c r="O1242" s="10">
        <v>0</v>
      </c>
      <c r="P1242" s="10">
        <v>0</v>
      </c>
      <c r="Q1242" s="10">
        <v>0</v>
      </c>
      <c r="R1242" s="10">
        <v>0</v>
      </c>
      <c r="S1242" s="10">
        <v>100</v>
      </c>
      <c r="T1242" s="10">
        <v>0</v>
      </c>
      <c r="U1242" s="10">
        <v>0</v>
      </c>
      <c r="V1242" s="10">
        <v>0</v>
      </c>
      <c r="W1242" s="2"/>
      <c r="X1242" s="10">
        <v>100</v>
      </c>
      <c r="Y1242" s="10">
        <v>0</v>
      </c>
      <c r="Z1242" s="10">
        <v>0</v>
      </c>
      <c r="AA1242" s="10">
        <v>0</v>
      </c>
      <c r="AB1242" s="10">
        <v>500</v>
      </c>
      <c r="AC1242" s="10">
        <v>250</v>
      </c>
      <c r="AD1242" s="10">
        <v>100</v>
      </c>
      <c r="AE1242" s="10">
        <v>0</v>
      </c>
      <c r="AF1242" s="10">
        <v>0</v>
      </c>
      <c r="AG1242" s="10">
        <v>150</v>
      </c>
      <c r="AH1242" s="10">
        <v>0</v>
      </c>
      <c r="AI1242" s="10">
        <v>0</v>
      </c>
      <c r="AJ1242" s="3"/>
      <c r="AK1242" s="10">
        <v>0</v>
      </c>
      <c r="AL1242" s="10">
        <v>0</v>
      </c>
      <c r="AM1242" s="3"/>
      <c r="AN1242" s="10">
        <v>0</v>
      </c>
      <c r="AO1242" s="10">
        <v>0</v>
      </c>
      <c r="AP1242" s="10">
        <v>0</v>
      </c>
      <c r="AQ1242" s="10">
        <v>0</v>
      </c>
      <c r="AR1242" s="10">
        <v>0</v>
      </c>
      <c r="AS1242" s="10">
        <v>0</v>
      </c>
      <c r="AT1242" s="10">
        <v>0</v>
      </c>
      <c r="AU1242" s="10">
        <v>0</v>
      </c>
      <c r="AV1242" s="10">
        <v>0</v>
      </c>
      <c r="AW1242" s="10">
        <v>0</v>
      </c>
      <c r="AX1242" s="10">
        <v>0</v>
      </c>
      <c r="AY1242" s="3"/>
      <c r="AZ1242" s="10">
        <v>6000</v>
      </c>
      <c r="BA1242" s="10">
        <v>2000</v>
      </c>
      <c r="BB1242" s="10">
        <v>325</v>
      </c>
      <c r="BC1242" s="10">
        <v>0</v>
      </c>
      <c r="BD1242" s="10">
        <v>0</v>
      </c>
      <c r="BE1242" s="10">
        <v>60</v>
      </c>
      <c r="BF1242" s="3"/>
      <c r="BG1242" s="10">
        <v>1000</v>
      </c>
      <c r="BH1242" s="10">
        <v>5000</v>
      </c>
      <c r="BI1242" s="3"/>
      <c r="BJ1242" s="21">
        <v>1</v>
      </c>
      <c r="BK1242" s="65">
        <v>0</v>
      </c>
      <c r="BL1242" s="65">
        <v>0</v>
      </c>
      <c r="BM1242" s="74">
        <f t="shared" ref="BM1242:BM1243" si="4922">MAX(G1242*(1+M1242/1000*(1+O1242/1000))*(1+0.5*T1242/1000)*(1+0.25*S1242/1000),(H1242*(1+X1242/1000*(1+Z1242/1000))*(1+0.5*AE1242/1000)*(1+0.25*AD1242/1000)))*BG1242/1000</f>
        <v>107.11250000000001</v>
      </c>
      <c r="BN1242" s="75" t="e">
        <f t="shared" ref="BN1242:BN1243" si="4923">(BQ1242+BS1242)/2*(1+AI1242/2000)*(1+AH1242/2000)*(1+AN1242/2000)*(1+AK1242/2000)</f>
        <v>#REF!</v>
      </c>
      <c r="BO1242" s="76" t="e">
        <f t="shared" ref="BO1242:BO1243" si="4924">SQRT(BM1242*BN1242)</f>
        <v>#REF!</v>
      </c>
      <c r="BP1242" s="77">
        <f>(1-'#Constant'!$A$3)/($J1242*'#Constant'!$B$3/'#Constant'!$C$3^($D1242-1)+1)+'#Constant'!$A$3</f>
        <v>0.94452830188679238</v>
      </c>
      <c r="BQ1242" s="78" t="e">
        <f>#REF!/(BP1242*(1-Q1242/1000*(0.5+R1242/1000))*(1-P1242/1000)*(1-V1242/1000)*(1+U1242/1000))/20</f>
        <v>#REF!</v>
      </c>
      <c r="BR1242" s="77">
        <f>(1-'#Constant'!$A$3)/($K1242*'#Constant'!$B$3/'#Constant'!$C$3^($D1242-1)+1)+'#Constant'!$A$3</f>
        <v>0.93162790697674425</v>
      </c>
      <c r="BS1242" s="78" t="e">
        <f>#REF!/(BR1242*(1-AB1242/1000*(0.5+AC1242/1000))*(1-AA1242/1000)*(1-AG1242/1000)*(1+AF1242/1000))/20</f>
        <v>#REF!</v>
      </c>
      <c r="BT1242" s="43" t="e">
        <f t="shared" ref="BT1242:BT1243" si="4925">BO1242/$BO$4*100</f>
        <v>#REF!</v>
      </c>
    </row>
    <row r="1243" spans="1:72" s="43" customFormat="1" ht="12" x14ac:dyDescent="0.2">
      <c r="A1243" s="71">
        <v>33042</v>
      </c>
      <c r="B1243" s="72" t="e">
        <f>VLOOKUP(CONCATENATE("CREATURE_NAME_",A1243),[1]Localization_Hero!$A:$E,2,FALSE)</f>
        <v>#N/A</v>
      </c>
      <c r="C1243" s="73" t="s">
        <v>270</v>
      </c>
      <c r="D1243" s="43">
        <v>1</v>
      </c>
      <c r="E1243" s="43">
        <v>1</v>
      </c>
      <c r="F1243" s="72">
        <v>1</v>
      </c>
      <c r="G1243" s="10">
        <v>100</v>
      </c>
      <c r="H1243" s="10">
        <v>100</v>
      </c>
      <c r="I1243" s="10">
        <v>3500</v>
      </c>
      <c r="J1243" s="10">
        <v>17</v>
      </c>
      <c r="K1243" s="10">
        <v>17</v>
      </c>
      <c r="L1243" s="3"/>
      <c r="M1243" s="10">
        <v>100</v>
      </c>
      <c r="N1243" s="10">
        <v>0</v>
      </c>
      <c r="O1243" s="10">
        <v>0</v>
      </c>
      <c r="P1243" s="10">
        <v>100</v>
      </c>
      <c r="Q1243" s="10">
        <v>0</v>
      </c>
      <c r="R1243" s="10">
        <v>0</v>
      </c>
      <c r="S1243" s="10">
        <v>0</v>
      </c>
      <c r="T1243" s="10">
        <v>300</v>
      </c>
      <c r="U1243" s="10">
        <v>0</v>
      </c>
      <c r="V1243" s="10">
        <v>0</v>
      </c>
      <c r="W1243" s="3"/>
      <c r="X1243" s="10">
        <v>100</v>
      </c>
      <c r="Y1243" s="10">
        <v>0</v>
      </c>
      <c r="Z1243" s="10">
        <v>0</v>
      </c>
      <c r="AA1243" s="10">
        <v>100</v>
      </c>
      <c r="AB1243" s="10">
        <v>0</v>
      </c>
      <c r="AC1243" s="10">
        <v>0</v>
      </c>
      <c r="AD1243" s="10">
        <v>0</v>
      </c>
      <c r="AE1243" s="10">
        <v>300</v>
      </c>
      <c r="AF1243" s="10">
        <v>0</v>
      </c>
      <c r="AG1243" s="10">
        <v>0</v>
      </c>
      <c r="AH1243" s="10">
        <v>0</v>
      </c>
      <c r="AI1243" s="10">
        <v>0</v>
      </c>
      <c r="AJ1243" s="3"/>
      <c r="AK1243" s="10">
        <v>200</v>
      </c>
      <c r="AL1243" s="10">
        <v>0</v>
      </c>
      <c r="AM1243" s="3"/>
      <c r="AN1243" s="10">
        <v>0</v>
      </c>
      <c r="AO1243" s="10">
        <v>0</v>
      </c>
      <c r="AP1243" s="10">
        <v>0</v>
      </c>
      <c r="AQ1243" s="10">
        <v>0</v>
      </c>
      <c r="AR1243" s="10">
        <v>0</v>
      </c>
      <c r="AS1243" s="10">
        <v>0</v>
      </c>
      <c r="AT1243" s="10">
        <v>0</v>
      </c>
      <c r="AU1243" s="10">
        <v>0</v>
      </c>
      <c r="AV1243" s="10">
        <v>0</v>
      </c>
      <c r="AW1243" s="10">
        <v>0</v>
      </c>
      <c r="AX1243" s="10">
        <v>0</v>
      </c>
      <c r="AY1243" s="3"/>
      <c r="AZ1243" s="10">
        <v>6000</v>
      </c>
      <c r="BA1243" s="10">
        <v>6000</v>
      </c>
      <c r="BB1243" s="10">
        <v>0</v>
      </c>
      <c r="BC1243" s="10">
        <v>0</v>
      </c>
      <c r="BD1243" s="10">
        <v>0</v>
      </c>
      <c r="BE1243" s="10">
        <v>250</v>
      </c>
      <c r="BF1243" s="3"/>
      <c r="BG1243" s="10">
        <v>1000</v>
      </c>
      <c r="BH1243" s="10">
        <v>5000</v>
      </c>
      <c r="BI1243" s="3"/>
      <c r="BJ1243" s="21">
        <v>1</v>
      </c>
      <c r="BK1243" s="65">
        <v>0</v>
      </c>
      <c r="BL1243" s="65">
        <v>0</v>
      </c>
      <c r="BM1243" s="74">
        <f t="shared" si="4922"/>
        <v>126.5</v>
      </c>
      <c r="BN1243" s="75" t="e">
        <f t="shared" si="4923"/>
        <v>#REF!</v>
      </c>
      <c r="BO1243" s="76" t="e">
        <f t="shared" si="4924"/>
        <v>#REF!</v>
      </c>
      <c r="BP1243" s="77">
        <f>(1-'#Constant'!$A$3)/($J1243*'#Constant'!$B$3/'#Constant'!$C$3^($D1243-1)+1)+'#Constant'!$A$3</f>
        <v>0.95244529019980972</v>
      </c>
      <c r="BQ1243" s="78" t="e">
        <f>#REF!/(BP1243*(1-Q1243/1000*(0.5+R1243/1000))*(1-P1243/1000)*(1-V1243/1000)*(1+U1243/1000))/20</f>
        <v>#REF!</v>
      </c>
      <c r="BR1243" s="77">
        <f>(1-'#Constant'!$A$3)/($K1243*'#Constant'!$B$3/'#Constant'!$C$3^($D1243-1)+1)+'#Constant'!$A$3</f>
        <v>0.95244529019980972</v>
      </c>
      <c r="BS1243" s="78" t="e">
        <f>#REF!/(BR1243*(1-AB1243/1000*(0.5+AC1243/1000))*(1-AA1243/1000)*(1-AG1243/1000)*(1+AF1243/1000))/20</f>
        <v>#REF!</v>
      </c>
      <c r="BT1243" s="43" t="e">
        <f t="shared" si="4925"/>
        <v>#REF!</v>
      </c>
    </row>
    <row r="1244" spans="1:72" s="43" customFormat="1" ht="12" x14ac:dyDescent="0.3">
      <c r="A1244" s="71">
        <v>33043</v>
      </c>
      <c r="B1244" s="72" t="e">
        <f>VLOOKUP(CONCATENATE("CREATURE_NAME_",A1244),[1]Localization_Hero!$A:$E,2,FALSE)</f>
        <v>#N/A</v>
      </c>
      <c r="C1244" s="83" t="s">
        <v>302</v>
      </c>
      <c r="D1244" s="43">
        <v>1</v>
      </c>
      <c r="E1244" s="43">
        <v>1</v>
      </c>
      <c r="F1244" s="72">
        <v>1</v>
      </c>
      <c r="G1244" s="10">
        <v>100</v>
      </c>
      <c r="H1244" s="10">
        <v>100</v>
      </c>
      <c r="I1244" s="10">
        <v>3500</v>
      </c>
      <c r="J1244" s="10">
        <v>17</v>
      </c>
      <c r="K1244" s="10">
        <v>17</v>
      </c>
      <c r="L1244" s="3"/>
      <c r="M1244" s="10">
        <v>100</v>
      </c>
      <c r="N1244" s="10">
        <v>0</v>
      </c>
      <c r="O1244" s="10">
        <v>0</v>
      </c>
      <c r="P1244" s="10">
        <v>100</v>
      </c>
      <c r="Q1244" s="10">
        <v>0</v>
      </c>
      <c r="R1244" s="10">
        <v>0</v>
      </c>
      <c r="S1244" s="10">
        <v>0</v>
      </c>
      <c r="T1244" s="10">
        <v>300</v>
      </c>
      <c r="U1244" s="10">
        <v>0</v>
      </c>
      <c r="V1244" s="10">
        <v>0</v>
      </c>
      <c r="W1244" s="3"/>
      <c r="X1244" s="10">
        <v>100</v>
      </c>
      <c r="Y1244" s="10">
        <v>0</v>
      </c>
      <c r="Z1244" s="10">
        <v>0</v>
      </c>
      <c r="AA1244" s="10">
        <v>100</v>
      </c>
      <c r="AB1244" s="10">
        <v>0</v>
      </c>
      <c r="AC1244" s="10">
        <v>0</v>
      </c>
      <c r="AD1244" s="10">
        <v>0</v>
      </c>
      <c r="AE1244" s="10">
        <v>300</v>
      </c>
      <c r="AF1244" s="10">
        <v>0</v>
      </c>
      <c r="AG1244" s="10">
        <v>0</v>
      </c>
      <c r="AH1244" s="10">
        <v>0</v>
      </c>
      <c r="AI1244" s="10">
        <v>0</v>
      </c>
      <c r="AJ1244" s="3"/>
      <c r="AK1244" s="10">
        <v>200</v>
      </c>
      <c r="AL1244" s="10">
        <v>0</v>
      </c>
      <c r="AM1244" s="3"/>
      <c r="AN1244" s="10">
        <v>0</v>
      </c>
      <c r="AO1244" s="10">
        <v>0</v>
      </c>
      <c r="AP1244" s="10">
        <v>0</v>
      </c>
      <c r="AQ1244" s="10">
        <v>0</v>
      </c>
      <c r="AR1244" s="10">
        <v>0</v>
      </c>
      <c r="AS1244" s="10">
        <v>0</v>
      </c>
      <c r="AT1244" s="10">
        <v>0</v>
      </c>
      <c r="AU1244" s="10">
        <v>0</v>
      </c>
      <c r="AV1244" s="10">
        <v>0</v>
      </c>
      <c r="AW1244" s="10">
        <v>0</v>
      </c>
      <c r="AX1244" s="10">
        <v>0</v>
      </c>
      <c r="AY1244" s="3"/>
      <c r="AZ1244" s="10">
        <v>6000</v>
      </c>
      <c r="BA1244" s="10">
        <v>6000</v>
      </c>
      <c r="BB1244" s="10">
        <v>0</v>
      </c>
      <c r="BC1244" s="10">
        <v>0</v>
      </c>
      <c r="BD1244" s="10">
        <v>0</v>
      </c>
      <c r="BE1244" s="10">
        <v>250</v>
      </c>
      <c r="BF1244" s="3"/>
      <c r="BG1244" s="10">
        <v>1000</v>
      </c>
      <c r="BH1244" s="10">
        <v>5000</v>
      </c>
      <c r="BI1244" s="3"/>
      <c r="BJ1244" s="21">
        <v>1</v>
      </c>
      <c r="BK1244" s="65">
        <v>0</v>
      </c>
      <c r="BL1244" s="65">
        <v>0</v>
      </c>
      <c r="BM1244" s="74">
        <f t="shared" ref="BM1244" si="4926">MAX(G1244*(1+M1244/1000*(1+O1244/1000))*(1+0.5*T1244/1000)*(1+0.25*S1244/1000),(H1244*(1+X1244/1000*(1+Z1244/1000))*(1+0.5*AE1244/1000)*(1+0.25*AD1244/1000)))*BG1244/1000</f>
        <v>126.5</v>
      </c>
      <c r="BN1244" s="75" t="e">
        <f t="shared" ref="BN1244" si="4927">(BQ1244+BS1244)/2*(1+AI1244/2000)*(1+AH1244/2000)*(1+AN1244/2000)*(1+AK1244/2000)</f>
        <v>#REF!</v>
      </c>
      <c r="BO1244" s="76" t="e">
        <f t="shared" ref="BO1244" si="4928">SQRT(BM1244*BN1244)</f>
        <v>#REF!</v>
      </c>
      <c r="BP1244" s="77">
        <f>(1-'#Constant'!$A$3)/($J1244*'#Constant'!$B$3/'#Constant'!$C$3^($D1244-1)+1)+'#Constant'!$A$3</f>
        <v>0.95244529019980972</v>
      </c>
      <c r="BQ1244" s="78" t="e">
        <f>#REF!/(BP1244*(1-Q1244/1000*(0.5+R1244/1000))*(1-P1244/1000)*(1-V1244/1000)*(1+U1244/1000))/20</f>
        <v>#REF!</v>
      </c>
      <c r="BR1244" s="77">
        <f>(1-'#Constant'!$A$3)/($K1244*'#Constant'!$B$3/'#Constant'!$C$3^($D1244-1)+1)+'#Constant'!$A$3</f>
        <v>0.95244529019980972</v>
      </c>
      <c r="BS1244" s="78" t="e">
        <f>#REF!/(BR1244*(1-AB1244/1000*(0.5+AC1244/1000))*(1-AA1244/1000)*(1-AG1244/1000)*(1+AF1244/1000))/20</f>
        <v>#REF!</v>
      </c>
      <c r="BT1244" s="43" t="e">
        <f t="shared" ref="BT1244" si="4929">BO1244/$BO$4*100</f>
        <v>#REF!</v>
      </c>
    </row>
    <row r="1245" spans="1:72" s="43" customFormat="1" ht="12" x14ac:dyDescent="0.3">
      <c r="A1245" s="71">
        <v>33044</v>
      </c>
      <c r="B1245" s="72" t="e">
        <f>VLOOKUP(CONCATENATE("CREATURE_NAME_",A1245),[1]Localization_Hero!$A:$E,2,FALSE)</f>
        <v>#N/A</v>
      </c>
      <c r="C1245" s="83" t="s">
        <v>303</v>
      </c>
      <c r="D1245" s="43">
        <v>1</v>
      </c>
      <c r="E1245" s="43">
        <v>1</v>
      </c>
      <c r="F1245" s="72">
        <v>1</v>
      </c>
      <c r="G1245" s="10">
        <v>100</v>
      </c>
      <c r="H1245" s="10">
        <v>100</v>
      </c>
      <c r="I1245" s="10">
        <v>3500</v>
      </c>
      <c r="J1245" s="10">
        <v>17</v>
      </c>
      <c r="K1245" s="10">
        <v>17</v>
      </c>
      <c r="L1245" s="3"/>
      <c r="M1245" s="10">
        <v>100</v>
      </c>
      <c r="N1245" s="10">
        <v>0</v>
      </c>
      <c r="O1245" s="10">
        <v>0</v>
      </c>
      <c r="P1245" s="10">
        <v>100</v>
      </c>
      <c r="Q1245" s="10">
        <v>0</v>
      </c>
      <c r="R1245" s="10">
        <v>0</v>
      </c>
      <c r="S1245" s="10">
        <v>0</v>
      </c>
      <c r="T1245" s="10">
        <v>300</v>
      </c>
      <c r="U1245" s="10">
        <v>0</v>
      </c>
      <c r="V1245" s="10">
        <v>0</v>
      </c>
      <c r="W1245" s="3"/>
      <c r="X1245" s="10">
        <v>100</v>
      </c>
      <c r="Y1245" s="10">
        <v>0</v>
      </c>
      <c r="Z1245" s="10">
        <v>0</v>
      </c>
      <c r="AA1245" s="10">
        <v>100</v>
      </c>
      <c r="AB1245" s="10">
        <v>0</v>
      </c>
      <c r="AC1245" s="10">
        <v>0</v>
      </c>
      <c r="AD1245" s="10">
        <v>0</v>
      </c>
      <c r="AE1245" s="10">
        <v>300</v>
      </c>
      <c r="AF1245" s="10">
        <v>0</v>
      </c>
      <c r="AG1245" s="10">
        <v>0</v>
      </c>
      <c r="AH1245" s="10">
        <v>0</v>
      </c>
      <c r="AI1245" s="10">
        <v>0</v>
      </c>
      <c r="AJ1245" s="3"/>
      <c r="AK1245" s="10">
        <v>200</v>
      </c>
      <c r="AL1245" s="10">
        <v>0</v>
      </c>
      <c r="AM1245" s="3"/>
      <c r="AN1245" s="10">
        <v>0</v>
      </c>
      <c r="AO1245" s="10">
        <v>0</v>
      </c>
      <c r="AP1245" s="10">
        <v>0</v>
      </c>
      <c r="AQ1245" s="10">
        <v>0</v>
      </c>
      <c r="AR1245" s="10">
        <v>0</v>
      </c>
      <c r="AS1245" s="10">
        <v>0</v>
      </c>
      <c r="AT1245" s="10">
        <v>0</v>
      </c>
      <c r="AU1245" s="10">
        <v>0</v>
      </c>
      <c r="AV1245" s="10">
        <v>0</v>
      </c>
      <c r="AW1245" s="10">
        <v>0</v>
      </c>
      <c r="AX1245" s="10">
        <v>0</v>
      </c>
      <c r="AY1245" s="3"/>
      <c r="AZ1245" s="10">
        <v>6000</v>
      </c>
      <c r="BA1245" s="10">
        <v>6000</v>
      </c>
      <c r="BB1245" s="10">
        <v>0</v>
      </c>
      <c r="BC1245" s="10">
        <v>0</v>
      </c>
      <c r="BD1245" s="10">
        <v>0</v>
      </c>
      <c r="BE1245" s="10">
        <v>250</v>
      </c>
      <c r="BF1245" s="3"/>
      <c r="BG1245" s="10">
        <v>1000</v>
      </c>
      <c r="BH1245" s="10">
        <v>5000</v>
      </c>
      <c r="BI1245" s="3"/>
      <c r="BJ1245" s="21">
        <v>1</v>
      </c>
      <c r="BK1245" s="65">
        <v>0</v>
      </c>
      <c r="BL1245" s="65">
        <v>0</v>
      </c>
      <c r="BM1245" s="74">
        <f t="shared" ref="BM1245" si="4930">MAX(G1245*(1+M1245/1000*(1+O1245/1000))*(1+0.5*T1245/1000)*(1+0.25*S1245/1000),(H1245*(1+X1245/1000*(1+Z1245/1000))*(1+0.5*AE1245/1000)*(1+0.25*AD1245/1000)))*BG1245/1000</f>
        <v>126.5</v>
      </c>
      <c r="BN1245" s="75" t="e">
        <f t="shared" ref="BN1245" si="4931">(BQ1245+BS1245)/2*(1+AI1245/2000)*(1+AH1245/2000)*(1+AN1245/2000)*(1+AK1245/2000)</f>
        <v>#REF!</v>
      </c>
      <c r="BO1245" s="76" t="e">
        <f t="shared" ref="BO1245" si="4932">SQRT(BM1245*BN1245)</f>
        <v>#REF!</v>
      </c>
      <c r="BP1245" s="77">
        <f>(1-'#Constant'!$A$3)/($J1245*'#Constant'!$B$3/'#Constant'!$C$3^($D1245-1)+1)+'#Constant'!$A$3</f>
        <v>0.95244529019980972</v>
      </c>
      <c r="BQ1245" s="78" t="e">
        <f>#REF!/(BP1245*(1-Q1245/1000*(0.5+R1245/1000))*(1-P1245/1000)*(1-V1245/1000)*(1+U1245/1000))/20</f>
        <v>#REF!</v>
      </c>
      <c r="BR1245" s="77">
        <f>(1-'#Constant'!$A$3)/($K1245*'#Constant'!$B$3/'#Constant'!$C$3^($D1245-1)+1)+'#Constant'!$A$3</f>
        <v>0.95244529019980972</v>
      </c>
      <c r="BS1245" s="78" t="e">
        <f>#REF!/(BR1245*(1-AB1245/1000*(0.5+AC1245/1000))*(1-AA1245/1000)*(1-AG1245/1000)*(1+AF1245/1000))/20</f>
        <v>#REF!</v>
      </c>
      <c r="BT1245" s="43" t="e">
        <f t="shared" ref="BT1245" si="4933">BO1245/$BO$4*100</f>
        <v>#REF!</v>
      </c>
    </row>
    <row r="1246" spans="1:72" s="34" customFormat="1" ht="27" thickBot="1" x14ac:dyDescent="0.35">
      <c r="A1246" s="34" t="s">
        <v>169</v>
      </c>
      <c r="B1246" s="39" t="s">
        <v>59</v>
      </c>
      <c r="C1246"/>
      <c r="F1246" s="35"/>
      <c r="G1246" s="36"/>
      <c r="H1246" s="36"/>
      <c r="J1246" s="36"/>
      <c r="K1246" s="36"/>
      <c r="L1246" s="16"/>
      <c r="M1246" s="36"/>
      <c r="N1246" s="36"/>
      <c r="O1246" s="36"/>
      <c r="P1246" s="36">
        <v>0</v>
      </c>
      <c r="Q1246" s="36"/>
      <c r="R1246" s="36"/>
      <c r="S1246" s="36"/>
      <c r="T1246" s="36"/>
      <c r="U1246" s="36"/>
      <c r="V1246" s="36"/>
      <c r="W1246" s="16"/>
      <c r="X1246" s="36"/>
      <c r="Y1246" s="36"/>
      <c r="Z1246" s="36"/>
      <c r="AA1246" s="36">
        <v>0</v>
      </c>
      <c r="AB1246" s="36"/>
      <c r="AC1246" s="36"/>
      <c r="AD1246" s="36"/>
      <c r="AE1246" s="36"/>
      <c r="AF1246" s="36"/>
      <c r="AG1246" s="36"/>
      <c r="AH1246" s="36"/>
      <c r="AI1246" s="36"/>
      <c r="AJ1246" s="17"/>
      <c r="AK1246" s="36"/>
      <c r="AL1246" s="36"/>
      <c r="AM1246" s="17"/>
      <c r="AN1246" s="36"/>
      <c r="AO1246" s="36"/>
      <c r="AP1246" s="36"/>
      <c r="AQ1246" s="36"/>
      <c r="AR1246" s="36"/>
      <c r="AS1246" s="36"/>
      <c r="AT1246" s="36"/>
      <c r="AU1246" s="36"/>
      <c r="AV1246" s="36"/>
      <c r="AW1246" s="36"/>
      <c r="AX1246" s="36"/>
      <c r="AY1246" s="17"/>
      <c r="AZ1246" s="36"/>
      <c r="BA1246" s="36"/>
      <c r="BB1246" s="36"/>
      <c r="BC1246" s="36"/>
      <c r="BD1246" s="36"/>
      <c r="BE1246" s="36"/>
      <c r="BF1246" s="17"/>
      <c r="BG1246" s="36"/>
      <c r="BH1246" s="36"/>
      <c r="BI1246" s="17"/>
      <c r="BJ1246" s="37"/>
      <c r="BK1246" s="36"/>
      <c r="BL1246" s="36"/>
      <c r="BM1246" s="38"/>
      <c r="BN1246" s="38"/>
      <c r="BO1246" s="38"/>
      <c r="BP1246" s="38"/>
      <c r="BQ1246" s="38"/>
      <c r="BR1246" s="38"/>
      <c r="BS1246" s="38"/>
    </row>
    <row r="1247" spans="1:72" x14ac:dyDescent="0.3">
      <c r="A1247">
        <v>1301</v>
      </c>
      <c r="B1247" s="18" t="str">
        <f>VLOOKUP(CONCATENATE("CREATURE_NAME_",A1247),[1]Localization_Hero!$A:$E,2,FALSE)</f>
        <v>고블린 라이더</v>
      </c>
      <c r="C1247" t="s">
        <v>77</v>
      </c>
      <c r="D1247">
        <v>1</v>
      </c>
      <c r="E1247">
        <v>1</v>
      </c>
      <c r="F1247" s="18">
        <v>1</v>
      </c>
      <c r="G1247" s="10">
        <v>100</v>
      </c>
      <c r="H1247" s="10">
        <v>100</v>
      </c>
      <c r="I1247" s="10">
        <v>2500</v>
      </c>
      <c r="J1247" s="10">
        <v>25</v>
      </c>
      <c r="K1247" s="10">
        <v>25</v>
      </c>
      <c r="L1247" s="2"/>
      <c r="M1247" s="10">
        <v>100</v>
      </c>
      <c r="N1247" s="10">
        <v>0</v>
      </c>
      <c r="O1247" s="10">
        <v>0</v>
      </c>
      <c r="P1247" s="10">
        <v>100</v>
      </c>
      <c r="Q1247" s="10">
        <v>0</v>
      </c>
      <c r="R1247" s="10">
        <v>0</v>
      </c>
      <c r="S1247" s="10">
        <v>0</v>
      </c>
      <c r="T1247" s="10">
        <v>150</v>
      </c>
      <c r="U1247" s="10">
        <v>0</v>
      </c>
      <c r="V1247" s="10">
        <v>0</v>
      </c>
      <c r="W1247" s="2"/>
      <c r="X1247" s="10">
        <v>100</v>
      </c>
      <c r="Y1247" s="10">
        <v>0</v>
      </c>
      <c r="Z1247" s="10">
        <v>0</v>
      </c>
      <c r="AA1247" s="10">
        <v>100</v>
      </c>
      <c r="AB1247" s="10">
        <v>0</v>
      </c>
      <c r="AC1247" s="10">
        <v>0</v>
      </c>
      <c r="AD1247" s="10">
        <v>0</v>
      </c>
      <c r="AE1247" s="10">
        <v>150</v>
      </c>
      <c r="AF1247" s="10">
        <v>0</v>
      </c>
      <c r="AG1247" s="10">
        <v>0</v>
      </c>
      <c r="AH1247" s="10">
        <v>0</v>
      </c>
      <c r="AI1247" s="10">
        <v>0</v>
      </c>
      <c r="AJ1247" s="3"/>
      <c r="AK1247" s="10">
        <v>0</v>
      </c>
      <c r="AL1247" s="10">
        <v>0</v>
      </c>
      <c r="AM1247" s="3"/>
      <c r="AN1247" s="10">
        <v>0</v>
      </c>
      <c r="AO1247" s="10">
        <v>0</v>
      </c>
      <c r="AP1247" s="10">
        <v>0</v>
      </c>
      <c r="AQ1247" s="10">
        <v>0</v>
      </c>
      <c r="AR1247" s="10">
        <v>0</v>
      </c>
      <c r="AS1247" s="10">
        <v>0</v>
      </c>
      <c r="AT1247" s="10">
        <v>0</v>
      </c>
      <c r="AU1247" s="10">
        <v>0</v>
      </c>
      <c r="AV1247" s="10">
        <v>0</v>
      </c>
      <c r="AW1247" s="10">
        <v>0</v>
      </c>
      <c r="AX1247" s="10">
        <v>0</v>
      </c>
      <c r="AY1247" s="3"/>
      <c r="AZ1247" s="10">
        <v>6000</v>
      </c>
      <c r="BA1247" s="10">
        <v>6000</v>
      </c>
      <c r="BB1247" s="10">
        <v>0</v>
      </c>
      <c r="BC1247" s="10">
        <v>0</v>
      </c>
      <c r="BD1247" s="10">
        <v>0</v>
      </c>
      <c r="BE1247" s="10">
        <v>250</v>
      </c>
      <c r="BF1247" s="3"/>
      <c r="BG1247" s="10">
        <v>1000</v>
      </c>
      <c r="BH1247" s="10">
        <v>5000</v>
      </c>
      <c r="BI1247" s="3"/>
      <c r="BJ1247" s="21">
        <v>1</v>
      </c>
      <c r="BK1247" s="65">
        <v>0</v>
      </c>
      <c r="BL1247" s="65">
        <v>0</v>
      </c>
      <c r="BM1247" s="6">
        <f t="shared" ref="BM1247:BM1282" si="4934">MAX(G1247*(1+M1247/1000*(1+O1247/1000))*(1+0.5*T1247/1000)*(1+0.25*S1247/1000),(H1247*(1+X1247/1000*(1+Z1247/1000))*(1+0.5*AE1247/1000)*(1+0.25*AD1247/1000)))*BG1247/1000</f>
        <v>118.25000000000001</v>
      </c>
      <c r="BN1247" s="8">
        <f t="shared" ref="BN1247:BN1282" si="4935">(BQ1247+BS1247)/2*(1+AI1247/2000)*(1+AH1247/2000)*(1+AN1247/2000)*(1+AK1247/2000)</f>
        <v>149.0819326565707</v>
      </c>
      <c r="BO1247" s="12">
        <f t="shared" ref="BO1247:BO1304" si="4936">SQRT(BM1247*BN1247)</f>
        <v>132.77401303206696</v>
      </c>
      <c r="BP1247" s="50">
        <f>(1-'#Constant'!$A$3)/($J1247*'#Constant'!$B$3/'#Constant'!$C$3^($D1247-1)+1)+'#Constant'!$A$3</f>
        <v>0.93162790697674425</v>
      </c>
      <c r="BQ1247" s="4">
        <f t="shared" ref="BQ1247:BQ1267" si="4937">I1248/(BP1247*(1-Q1247/1000*(0.5+R1247/1000))*(1-P1247/1000)*(1-V1247/1000)*(1+U1247/1000))/20</f>
        <v>149.0819326565707</v>
      </c>
      <c r="BR1247" s="50">
        <f>(1-'#Constant'!$A$3)/($K1247*'#Constant'!$B$3/'#Constant'!$C$3^($D1247-1)+1)+'#Constant'!$A$3</f>
        <v>0.93162790697674425</v>
      </c>
      <c r="BS1247" s="4">
        <f t="shared" ref="BS1247:BS1267" si="4938">I1248/(BR1247*(1-AB1247/1000*(0.5+AC1247/1000))*(1-AA1247/1000)*(1-AG1247/1000)*(1+AF1247/1000))/20</f>
        <v>149.0819326565707</v>
      </c>
      <c r="BT1247">
        <f>BO1247/$BO$4*100</f>
        <v>100.91327609170268</v>
      </c>
    </row>
    <row r="1248" spans="1:72" s="13" customFormat="1" ht="17.25" thickBot="1" x14ac:dyDescent="0.35">
      <c r="B1248" s="20"/>
      <c r="D1248" s="14">
        <v>1</v>
      </c>
      <c r="E1248" s="14">
        <v>1</v>
      </c>
      <c r="F1248" s="19">
        <v>1</v>
      </c>
      <c r="G1248" s="15">
        <f>G1247</f>
        <v>100</v>
      </c>
      <c r="H1248" s="15">
        <f>H1247</f>
        <v>100</v>
      </c>
      <c r="I1248" s="15">
        <v>2500</v>
      </c>
      <c r="J1248" s="15">
        <v>25</v>
      </c>
      <c r="K1248" s="15">
        <v>25</v>
      </c>
      <c r="L1248" s="16"/>
      <c r="M1248" s="15">
        <f t="shared" ref="M1248:V1248" si="4939">M1247</f>
        <v>100</v>
      </c>
      <c r="N1248" s="15">
        <f t="shared" si="4939"/>
        <v>0</v>
      </c>
      <c r="O1248" s="15">
        <f t="shared" si="4939"/>
        <v>0</v>
      </c>
      <c r="P1248" s="15">
        <v>100</v>
      </c>
      <c r="Q1248" s="15">
        <f t="shared" si="4939"/>
        <v>0</v>
      </c>
      <c r="R1248" s="15">
        <f t="shared" si="4939"/>
        <v>0</v>
      </c>
      <c r="S1248" s="15">
        <f t="shared" si="4939"/>
        <v>0</v>
      </c>
      <c r="T1248" s="15">
        <f t="shared" si="4939"/>
        <v>150</v>
      </c>
      <c r="U1248" s="15">
        <f t="shared" si="4939"/>
        <v>0</v>
      </c>
      <c r="V1248" s="15">
        <f t="shared" si="4939"/>
        <v>0</v>
      </c>
      <c r="W1248" s="16"/>
      <c r="X1248" s="15">
        <f t="shared" ref="X1248:AI1248" si="4940">X1247</f>
        <v>100</v>
      </c>
      <c r="Y1248" s="15">
        <f t="shared" si="4940"/>
        <v>0</v>
      </c>
      <c r="Z1248" s="15">
        <f t="shared" si="4940"/>
        <v>0</v>
      </c>
      <c r="AA1248" s="15">
        <v>100</v>
      </c>
      <c r="AB1248" s="15">
        <f t="shared" si="4940"/>
        <v>0</v>
      </c>
      <c r="AC1248" s="15">
        <f t="shared" si="4940"/>
        <v>0</v>
      </c>
      <c r="AD1248" s="15">
        <f t="shared" si="4940"/>
        <v>0</v>
      </c>
      <c r="AE1248" s="15">
        <f t="shared" si="4940"/>
        <v>150</v>
      </c>
      <c r="AF1248" s="15">
        <f t="shared" si="4940"/>
        <v>0</v>
      </c>
      <c r="AG1248" s="15">
        <f t="shared" si="4940"/>
        <v>0</v>
      </c>
      <c r="AH1248" s="15">
        <f t="shared" si="4940"/>
        <v>0</v>
      </c>
      <c r="AI1248" s="15">
        <f t="shared" si="4940"/>
        <v>0</v>
      </c>
      <c r="AJ1248" s="17"/>
      <c r="AK1248" s="15">
        <f>AK1247</f>
        <v>0</v>
      </c>
      <c r="AL1248" s="15">
        <f>AL1247</f>
        <v>0</v>
      </c>
      <c r="AM1248" s="17"/>
      <c r="AN1248" s="15">
        <f t="shared" ref="AN1248:AX1248" si="4941">AN1247</f>
        <v>0</v>
      </c>
      <c r="AO1248" s="15">
        <f t="shared" si="4941"/>
        <v>0</v>
      </c>
      <c r="AP1248" s="15">
        <f t="shared" si="4941"/>
        <v>0</v>
      </c>
      <c r="AQ1248" s="15">
        <f t="shared" si="4941"/>
        <v>0</v>
      </c>
      <c r="AR1248" s="15">
        <f t="shared" si="4941"/>
        <v>0</v>
      </c>
      <c r="AS1248" s="15">
        <f t="shared" si="4941"/>
        <v>0</v>
      </c>
      <c r="AT1248" s="15">
        <f t="shared" si="4941"/>
        <v>0</v>
      </c>
      <c r="AU1248" s="15">
        <f t="shared" si="4941"/>
        <v>0</v>
      </c>
      <c r="AV1248" s="15">
        <f t="shared" si="4941"/>
        <v>0</v>
      </c>
      <c r="AW1248" s="15">
        <f t="shared" si="4941"/>
        <v>0</v>
      </c>
      <c r="AX1248" s="15">
        <f t="shared" si="4941"/>
        <v>0</v>
      </c>
      <c r="AY1248" s="17"/>
      <c r="AZ1248" s="15">
        <f t="shared" ref="AZ1248" si="4942">AZ1247</f>
        <v>6000</v>
      </c>
      <c r="BA1248" s="15">
        <f t="shared" ref="BA1248" si="4943">BA1247</f>
        <v>6000</v>
      </c>
      <c r="BB1248" s="15">
        <v>0</v>
      </c>
      <c r="BC1248" s="15">
        <f t="shared" ref="BC1248" si="4944">BC1247</f>
        <v>0</v>
      </c>
      <c r="BD1248" s="15">
        <f t="shared" ref="BD1248:BE1248" si="4945">BD1247</f>
        <v>0</v>
      </c>
      <c r="BE1248" s="15">
        <f t="shared" si="4945"/>
        <v>250</v>
      </c>
      <c r="BF1248" s="17"/>
      <c r="BG1248" s="15">
        <f t="shared" ref="BG1248" si="4946">BG1247</f>
        <v>1000</v>
      </c>
      <c r="BH1248" s="15">
        <f t="shared" ref="BH1248" si="4947">BH1247</f>
        <v>5000</v>
      </c>
      <c r="BI1248" s="17"/>
      <c r="BJ1248" s="22">
        <f>G1248/G1247</f>
        <v>1</v>
      </c>
      <c r="BK1248" s="65">
        <f t="shared" ref="BK1248:BL1248" si="4948">BK1247</f>
        <v>0</v>
      </c>
      <c r="BL1248" s="65">
        <f t="shared" si="4948"/>
        <v>0</v>
      </c>
      <c r="BM1248" s="6">
        <f t="shared" si="4934"/>
        <v>118.25000000000001</v>
      </c>
      <c r="BN1248" s="8">
        <f t="shared" si="4935"/>
        <v>149.0819326565707</v>
      </c>
      <c r="BO1248" s="12">
        <f t="shared" si="4936"/>
        <v>132.77401303206696</v>
      </c>
      <c r="BP1248" s="50">
        <f>(1-'#Constant'!$A$3)/($J1248*'#Constant'!$B$3/'#Constant'!$C$3^($D1248-1)+1)+'#Constant'!$A$3</f>
        <v>0.93162790697674425</v>
      </c>
      <c r="BQ1248" s="4">
        <f t="shared" si="4937"/>
        <v>149.0819326565707</v>
      </c>
      <c r="BR1248" s="50">
        <f>(1-'#Constant'!$A$3)/($K1248*'#Constant'!$B$3/'#Constant'!$C$3^($D1248-1)+1)+'#Constant'!$A$3</f>
        <v>0.93162790697674425</v>
      </c>
      <c r="BS1248" s="4">
        <f t="shared" si="4938"/>
        <v>149.0819326565707</v>
      </c>
      <c r="BT1248"/>
    </row>
    <row r="1249" spans="1:72" x14ac:dyDescent="0.3">
      <c r="A1249">
        <v>2301</v>
      </c>
      <c r="B1249" s="18" t="str">
        <f>VLOOKUP(CONCATENATE("CREATURE_NAME_",A1249),[1]Localization_Hero!$A:$E,2,FALSE)</f>
        <v>하피 여왕</v>
      </c>
      <c r="C1249" t="s">
        <v>77</v>
      </c>
      <c r="D1249">
        <v>1</v>
      </c>
      <c r="E1249">
        <v>1</v>
      </c>
      <c r="F1249" s="18">
        <v>1</v>
      </c>
      <c r="G1249" s="10">
        <v>100</v>
      </c>
      <c r="H1249" s="10">
        <v>100</v>
      </c>
      <c r="I1249" s="10">
        <v>2500</v>
      </c>
      <c r="J1249" s="10">
        <v>25</v>
      </c>
      <c r="K1249" s="10">
        <v>25</v>
      </c>
      <c r="L1249" s="2"/>
      <c r="M1249" s="10">
        <v>100</v>
      </c>
      <c r="N1249" s="10">
        <v>0</v>
      </c>
      <c r="O1249" s="10">
        <v>0</v>
      </c>
      <c r="P1249" s="10">
        <v>100</v>
      </c>
      <c r="Q1249" s="10">
        <v>0</v>
      </c>
      <c r="R1249" s="10">
        <v>0</v>
      </c>
      <c r="S1249" s="10">
        <v>0</v>
      </c>
      <c r="T1249" s="10">
        <v>150</v>
      </c>
      <c r="U1249" s="10">
        <v>0</v>
      </c>
      <c r="V1249" s="10">
        <v>0</v>
      </c>
      <c r="W1249" s="2"/>
      <c r="X1249" s="10">
        <v>100</v>
      </c>
      <c r="Y1249" s="10">
        <v>0</v>
      </c>
      <c r="Z1249" s="10">
        <v>0</v>
      </c>
      <c r="AA1249" s="10">
        <v>100</v>
      </c>
      <c r="AB1249" s="10">
        <v>0</v>
      </c>
      <c r="AC1249" s="10">
        <v>0</v>
      </c>
      <c r="AD1249" s="10">
        <v>0</v>
      </c>
      <c r="AE1249" s="10">
        <v>150</v>
      </c>
      <c r="AF1249" s="10">
        <v>0</v>
      </c>
      <c r="AG1249" s="10">
        <v>0</v>
      </c>
      <c r="AH1249" s="10">
        <v>0</v>
      </c>
      <c r="AI1249" s="10">
        <v>0</v>
      </c>
      <c r="AJ1249" s="3"/>
      <c r="AK1249" s="10">
        <v>0</v>
      </c>
      <c r="AL1249" s="10">
        <v>0</v>
      </c>
      <c r="AM1249" s="3"/>
      <c r="AN1249" s="10">
        <v>0</v>
      </c>
      <c r="AO1249" s="10">
        <v>0</v>
      </c>
      <c r="AP1249" s="10">
        <v>0</v>
      </c>
      <c r="AQ1249" s="10">
        <v>0</v>
      </c>
      <c r="AR1249" s="10">
        <v>0</v>
      </c>
      <c r="AS1249" s="10">
        <v>0</v>
      </c>
      <c r="AT1249" s="10">
        <v>0</v>
      </c>
      <c r="AU1249" s="10">
        <v>0</v>
      </c>
      <c r="AV1249" s="10">
        <v>0</v>
      </c>
      <c r="AW1249" s="10">
        <v>0</v>
      </c>
      <c r="AX1249" s="10">
        <v>0</v>
      </c>
      <c r="AY1249" s="3"/>
      <c r="AZ1249" s="10">
        <v>6000</v>
      </c>
      <c r="BA1249" s="10">
        <v>6000</v>
      </c>
      <c r="BB1249" s="10">
        <v>0</v>
      </c>
      <c r="BC1249" s="10">
        <v>0</v>
      </c>
      <c r="BD1249" s="10">
        <v>0</v>
      </c>
      <c r="BE1249" s="10">
        <v>250</v>
      </c>
      <c r="BF1249" s="3"/>
      <c r="BG1249" s="10">
        <v>1000</v>
      </c>
      <c r="BH1249" s="10">
        <v>5000</v>
      </c>
      <c r="BI1249" s="3"/>
      <c r="BJ1249" s="21">
        <v>1</v>
      </c>
      <c r="BK1249" s="65">
        <v>0</v>
      </c>
      <c r="BL1249" s="65">
        <v>0</v>
      </c>
      <c r="BM1249" s="6">
        <f t="shared" si="4934"/>
        <v>118.25000000000001</v>
      </c>
      <c r="BN1249" s="8">
        <f t="shared" si="4935"/>
        <v>149.0819326565707</v>
      </c>
      <c r="BO1249" s="12">
        <f t="shared" si="4936"/>
        <v>132.77401303206696</v>
      </c>
      <c r="BP1249" s="50">
        <f>(1-'#Constant'!$A$3)/($J1249*'#Constant'!$B$3/'#Constant'!$C$3^($D1249-1)+1)+'#Constant'!$A$3</f>
        <v>0.93162790697674425</v>
      </c>
      <c r="BQ1249" s="4">
        <f t="shared" si="4937"/>
        <v>149.0819326565707</v>
      </c>
      <c r="BR1249" s="50">
        <f>(1-'#Constant'!$A$3)/($K1249*'#Constant'!$B$3/'#Constant'!$C$3^($D1249-1)+1)+'#Constant'!$A$3</f>
        <v>0.93162790697674425</v>
      </c>
      <c r="BS1249" s="4">
        <f t="shared" si="4938"/>
        <v>149.0819326565707</v>
      </c>
      <c r="BT1249">
        <f>BO1249/$BO$4*100</f>
        <v>100.91327609170268</v>
      </c>
    </row>
    <row r="1250" spans="1:72" s="13" customFormat="1" ht="17.25" thickBot="1" x14ac:dyDescent="0.35">
      <c r="B1250" s="20"/>
      <c r="D1250" s="14">
        <v>1</v>
      </c>
      <c r="E1250" s="14">
        <v>1</v>
      </c>
      <c r="F1250" s="19">
        <v>1</v>
      </c>
      <c r="G1250" s="15">
        <f t="shared" ref="G1250:H1250" si="4949">G1249</f>
        <v>100</v>
      </c>
      <c r="H1250" s="15">
        <f t="shared" si="4949"/>
        <v>100</v>
      </c>
      <c r="I1250" s="15">
        <v>2500</v>
      </c>
      <c r="J1250" s="15">
        <v>25</v>
      </c>
      <c r="K1250" s="15">
        <v>25</v>
      </c>
      <c r="L1250" s="16"/>
      <c r="M1250" s="15">
        <f t="shared" ref="M1250:V1250" si="4950">M1249</f>
        <v>100</v>
      </c>
      <c r="N1250" s="15">
        <f t="shared" si="4950"/>
        <v>0</v>
      </c>
      <c r="O1250" s="15">
        <f t="shared" si="4950"/>
        <v>0</v>
      </c>
      <c r="P1250" s="15">
        <v>100</v>
      </c>
      <c r="Q1250" s="15">
        <f t="shared" si="4950"/>
        <v>0</v>
      </c>
      <c r="R1250" s="15">
        <f t="shared" si="4950"/>
        <v>0</v>
      </c>
      <c r="S1250" s="15">
        <f t="shared" si="4950"/>
        <v>0</v>
      </c>
      <c r="T1250" s="15">
        <f t="shared" si="4950"/>
        <v>150</v>
      </c>
      <c r="U1250" s="15">
        <f t="shared" si="4950"/>
        <v>0</v>
      </c>
      <c r="V1250" s="15">
        <f t="shared" si="4950"/>
        <v>0</v>
      </c>
      <c r="W1250" s="16"/>
      <c r="X1250" s="15">
        <f t="shared" ref="X1250:AI1250" si="4951">X1249</f>
        <v>100</v>
      </c>
      <c r="Y1250" s="15">
        <f t="shared" si="4951"/>
        <v>0</v>
      </c>
      <c r="Z1250" s="15">
        <f t="shared" si="4951"/>
        <v>0</v>
      </c>
      <c r="AA1250" s="15">
        <v>100</v>
      </c>
      <c r="AB1250" s="15">
        <f t="shared" si="4951"/>
        <v>0</v>
      </c>
      <c r="AC1250" s="15">
        <f t="shared" si="4951"/>
        <v>0</v>
      </c>
      <c r="AD1250" s="15">
        <f t="shared" si="4951"/>
        <v>0</v>
      </c>
      <c r="AE1250" s="15">
        <f t="shared" si="4951"/>
        <v>150</v>
      </c>
      <c r="AF1250" s="15">
        <f t="shared" si="4951"/>
        <v>0</v>
      </c>
      <c r="AG1250" s="15">
        <f t="shared" si="4951"/>
        <v>0</v>
      </c>
      <c r="AH1250" s="15">
        <f t="shared" si="4951"/>
        <v>0</v>
      </c>
      <c r="AI1250" s="15">
        <f t="shared" si="4951"/>
        <v>0</v>
      </c>
      <c r="AJ1250" s="17"/>
      <c r="AK1250" s="15">
        <f>AK1249</f>
        <v>0</v>
      </c>
      <c r="AL1250" s="15">
        <f>AL1249</f>
        <v>0</v>
      </c>
      <c r="AM1250" s="17"/>
      <c r="AN1250" s="15">
        <f t="shared" ref="AN1250:AX1250" si="4952">AN1249</f>
        <v>0</v>
      </c>
      <c r="AO1250" s="15">
        <f t="shared" si="4952"/>
        <v>0</v>
      </c>
      <c r="AP1250" s="15">
        <f t="shared" si="4952"/>
        <v>0</v>
      </c>
      <c r="AQ1250" s="15">
        <f t="shared" si="4952"/>
        <v>0</v>
      </c>
      <c r="AR1250" s="15">
        <f t="shared" si="4952"/>
        <v>0</v>
      </c>
      <c r="AS1250" s="15">
        <f t="shared" si="4952"/>
        <v>0</v>
      </c>
      <c r="AT1250" s="15">
        <f t="shared" si="4952"/>
        <v>0</v>
      </c>
      <c r="AU1250" s="15">
        <f t="shared" si="4952"/>
        <v>0</v>
      </c>
      <c r="AV1250" s="15">
        <f t="shared" si="4952"/>
        <v>0</v>
      </c>
      <c r="AW1250" s="15">
        <f t="shared" si="4952"/>
        <v>0</v>
      </c>
      <c r="AX1250" s="15">
        <f t="shared" si="4952"/>
        <v>0</v>
      </c>
      <c r="AY1250" s="17"/>
      <c r="AZ1250" s="15">
        <f t="shared" ref="AZ1250" si="4953">AZ1249</f>
        <v>6000</v>
      </c>
      <c r="BA1250" s="15">
        <f t="shared" ref="BA1250" si="4954">BA1249</f>
        <v>6000</v>
      </c>
      <c r="BB1250" s="15">
        <v>0</v>
      </c>
      <c r="BC1250" s="15">
        <f t="shared" ref="BC1250" si="4955">BC1249</f>
        <v>0</v>
      </c>
      <c r="BD1250" s="15">
        <f t="shared" ref="BD1250:BE1250" si="4956">BD1249</f>
        <v>0</v>
      </c>
      <c r="BE1250" s="15">
        <f t="shared" si="4956"/>
        <v>250</v>
      </c>
      <c r="BF1250" s="17"/>
      <c r="BG1250" s="15">
        <f t="shared" ref="BG1250" si="4957">BG1249</f>
        <v>1000</v>
      </c>
      <c r="BH1250" s="15">
        <f t="shared" ref="BH1250" si="4958">BH1249</f>
        <v>5000</v>
      </c>
      <c r="BI1250" s="17"/>
      <c r="BJ1250" s="22">
        <f>G1250/G1249</f>
        <v>1</v>
      </c>
      <c r="BK1250" s="65">
        <f>BK1249</f>
        <v>0</v>
      </c>
      <c r="BL1250" s="65">
        <f>BL1249</f>
        <v>0</v>
      </c>
      <c r="BM1250" s="6">
        <f t="shared" si="4934"/>
        <v>118.25000000000001</v>
      </c>
      <c r="BN1250" s="8">
        <f t="shared" si="4935"/>
        <v>149.0819326565707</v>
      </c>
      <c r="BO1250" s="12">
        <f t="shared" si="4936"/>
        <v>132.77401303206696</v>
      </c>
      <c r="BP1250" s="50">
        <f>(1-'#Constant'!$A$3)/($J1250*'#Constant'!$B$3/'#Constant'!$C$3^($D1250-1)+1)+'#Constant'!$A$3</f>
        <v>0.93162790697674425</v>
      </c>
      <c r="BQ1250" s="4">
        <f t="shared" si="4937"/>
        <v>149.0819326565707</v>
      </c>
      <c r="BR1250" s="50">
        <f>(1-'#Constant'!$A$3)/($K1250*'#Constant'!$B$3/'#Constant'!$C$3^($D1250-1)+1)+'#Constant'!$A$3</f>
        <v>0.93162790697674425</v>
      </c>
      <c r="BS1250" s="4">
        <f t="shared" si="4938"/>
        <v>149.0819326565707</v>
      </c>
      <c r="BT1250"/>
    </row>
    <row r="1251" spans="1:72" x14ac:dyDescent="0.3">
      <c r="A1251">
        <v>3301</v>
      </c>
      <c r="B1251" s="18" t="str">
        <f>VLOOKUP(CONCATENATE("CREATURE_NAME_",A1251),[1]Localization_Hero!$A:$E,2,FALSE)</f>
        <v>오크 검사</v>
      </c>
      <c r="C1251" t="s">
        <v>77</v>
      </c>
      <c r="D1251">
        <v>1</v>
      </c>
      <c r="E1251">
        <v>1</v>
      </c>
      <c r="F1251" s="18">
        <v>1</v>
      </c>
      <c r="G1251" s="10">
        <v>100</v>
      </c>
      <c r="H1251" s="10">
        <v>100</v>
      </c>
      <c r="I1251" s="10">
        <v>2500</v>
      </c>
      <c r="J1251" s="10">
        <v>25</v>
      </c>
      <c r="K1251" s="10">
        <v>25</v>
      </c>
      <c r="L1251" s="2"/>
      <c r="M1251" s="10">
        <v>100</v>
      </c>
      <c r="N1251" s="10">
        <v>0</v>
      </c>
      <c r="O1251" s="10">
        <v>0</v>
      </c>
      <c r="P1251" s="10">
        <v>100</v>
      </c>
      <c r="Q1251" s="10">
        <v>0</v>
      </c>
      <c r="R1251" s="10">
        <v>0</v>
      </c>
      <c r="S1251" s="10">
        <v>0</v>
      </c>
      <c r="T1251" s="10">
        <v>150</v>
      </c>
      <c r="U1251" s="10">
        <v>0</v>
      </c>
      <c r="V1251" s="10">
        <v>0</v>
      </c>
      <c r="W1251" s="2"/>
      <c r="X1251" s="10">
        <v>100</v>
      </c>
      <c r="Y1251" s="10">
        <v>0</v>
      </c>
      <c r="Z1251" s="10">
        <v>0</v>
      </c>
      <c r="AA1251" s="10">
        <v>100</v>
      </c>
      <c r="AB1251" s="10">
        <v>0</v>
      </c>
      <c r="AC1251" s="10">
        <v>0</v>
      </c>
      <c r="AD1251" s="10">
        <v>0</v>
      </c>
      <c r="AE1251" s="10">
        <v>150</v>
      </c>
      <c r="AF1251" s="10">
        <v>0</v>
      </c>
      <c r="AG1251" s="10">
        <v>0</v>
      </c>
      <c r="AH1251" s="10">
        <v>0</v>
      </c>
      <c r="AI1251" s="10">
        <v>0</v>
      </c>
      <c r="AJ1251" s="3"/>
      <c r="AK1251" s="10">
        <v>0</v>
      </c>
      <c r="AL1251" s="10">
        <v>0</v>
      </c>
      <c r="AM1251" s="3"/>
      <c r="AN1251" s="10">
        <v>0</v>
      </c>
      <c r="AO1251" s="10">
        <v>0</v>
      </c>
      <c r="AP1251" s="10">
        <v>0</v>
      </c>
      <c r="AQ1251" s="10">
        <v>0</v>
      </c>
      <c r="AR1251" s="10">
        <v>0</v>
      </c>
      <c r="AS1251" s="10">
        <v>0</v>
      </c>
      <c r="AT1251" s="10">
        <v>0</v>
      </c>
      <c r="AU1251" s="10">
        <v>0</v>
      </c>
      <c r="AV1251" s="10">
        <v>0</v>
      </c>
      <c r="AW1251" s="10">
        <v>0</v>
      </c>
      <c r="AX1251" s="10">
        <v>0</v>
      </c>
      <c r="AY1251" s="3"/>
      <c r="AZ1251" s="10">
        <v>6000</v>
      </c>
      <c r="BA1251" s="10">
        <v>6000</v>
      </c>
      <c r="BB1251" s="10">
        <v>0</v>
      </c>
      <c r="BC1251" s="10">
        <v>0</v>
      </c>
      <c r="BD1251" s="10">
        <v>0</v>
      </c>
      <c r="BE1251" s="10">
        <v>250</v>
      </c>
      <c r="BF1251" s="3"/>
      <c r="BG1251" s="10">
        <v>1000</v>
      </c>
      <c r="BH1251" s="10">
        <v>7500</v>
      </c>
      <c r="BI1251" s="3"/>
      <c r="BJ1251" s="21">
        <v>1</v>
      </c>
      <c r="BK1251" s="65">
        <v>0</v>
      </c>
      <c r="BL1251" s="65">
        <v>0</v>
      </c>
      <c r="BM1251" s="6">
        <f t="shared" si="4934"/>
        <v>118.25000000000001</v>
      </c>
      <c r="BN1251" s="8">
        <f t="shared" si="4935"/>
        <v>149.0819326565707</v>
      </c>
      <c r="BO1251" s="12">
        <f t="shared" si="4936"/>
        <v>132.77401303206696</v>
      </c>
      <c r="BP1251" s="50">
        <f>(1-'#Constant'!$A$3)/($J1251*'#Constant'!$B$3/'#Constant'!$C$3^($D1251-1)+1)+'#Constant'!$A$3</f>
        <v>0.93162790697674425</v>
      </c>
      <c r="BQ1251" s="4">
        <f t="shared" si="4937"/>
        <v>149.0819326565707</v>
      </c>
      <c r="BR1251" s="50">
        <f>(1-'#Constant'!$A$3)/($K1251*'#Constant'!$B$3/'#Constant'!$C$3^($D1251-1)+1)+'#Constant'!$A$3</f>
        <v>0.93162790697674425</v>
      </c>
      <c r="BS1251" s="4">
        <f t="shared" si="4938"/>
        <v>149.0819326565707</v>
      </c>
      <c r="BT1251">
        <f>BO1251/$BO$4*100</f>
        <v>100.91327609170268</v>
      </c>
    </row>
    <row r="1252" spans="1:72" s="13" customFormat="1" ht="17.25" thickBot="1" x14ac:dyDescent="0.35">
      <c r="B1252" s="20"/>
      <c r="D1252" s="14">
        <v>1</v>
      </c>
      <c r="E1252" s="14">
        <v>1</v>
      </c>
      <c r="F1252" s="19">
        <v>1</v>
      </c>
      <c r="G1252" s="15">
        <f t="shared" ref="G1252:H1252" si="4959">G1251</f>
        <v>100</v>
      </c>
      <c r="H1252" s="15">
        <f t="shared" si="4959"/>
        <v>100</v>
      </c>
      <c r="I1252" s="15">
        <v>2500</v>
      </c>
      <c r="J1252" s="15">
        <v>25</v>
      </c>
      <c r="K1252" s="15">
        <v>25</v>
      </c>
      <c r="L1252" s="16"/>
      <c r="M1252" s="15">
        <f t="shared" ref="M1252:V1252" si="4960">M1251</f>
        <v>100</v>
      </c>
      <c r="N1252" s="15">
        <f t="shared" si="4960"/>
        <v>0</v>
      </c>
      <c r="O1252" s="15">
        <f t="shared" si="4960"/>
        <v>0</v>
      </c>
      <c r="P1252" s="15">
        <v>100</v>
      </c>
      <c r="Q1252" s="15">
        <f t="shared" si="4960"/>
        <v>0</v>
      </c>
      <c r="R1252" s="15">
        <f t="shared" si="4960"/>
        <v>0</v>
      </c>
      <c r="S1252" s="15">
        <f t="shared" si="4960"/>
        <v>0</v>
      </c>
      <c r="T1252" s="15">
        <f t="shared" si="4960"/>
        <v>150</v>
      </c>
      <c r="U1252" s="15">
        <f t="shared" si="4960"/>
        <v>0</v>
      </c>
      <c r="V1252" s="15">
        <f t="shared" si="4960"/>
        <v>0</v>
      </c>
      <c r="W1252" s="16"/>
      <c r="X1252" s="15">
        <f t="shared" ref="X1252:AI1252" si="4961">X1251</f>
        <v>100</v>
      </c>
      <c r="Y1252" s="15">
        <f t="shared" si="4961"/>
        <v>0</v>
      </c>
      <c r="Z1252" s="15">
        <f t="shared" si="4961"/>
        <v>0</v>
      </c>
      <c r="AA1252" s="15">
        <v>100</v>
      </c>
      <c r="AB1252" s="15">
        <f t="shared" si="4961"/>
        <v>0</v>
      </c>
      <c r="AC1252" s="15">
        <f t="shared" si="4961"/>
        <v>0</v>
      </c>
      <c r="AD1252" s="15">
        <f t="shared" si="4961"/>
        <v>0</v>
      </c>
      <c r="AE1252" s="15">
        <f t="shared" si="4961"/>
        <v>150</v>
      </c>
      <c r="AF1252" s="15">
        <f t="shared" si="4961"/>
        <v>0</v>
      </c>
      <c r="AG1252" s="15">
        <f t="shared" si="4961"/>
        <v>0</v>
      </c>
      <c r="AH1252" s="15">
        <f t="shared" si="4961"/>
        <v>0</v>
      </c>
      <c r="AI1252" s="15">
        <f t="shared" si="4961"/>
        <v>0</v>
      </c>
      <c r="AJ1252" s="17"/>
      <c r="AK1252" s="15">
        <f>AK1251</f>
        <v>0</v>
      </c>
      <c r="AL1252" s="15">
        <f>AL1251</f>
        <v>0</v>
      </c>
      <c r="AM1252" s="17"/>
      <c r="AN1252" s="15">
        <f t="shared" ref="AN1252:AX1252" si="4962">AN1251</f>
        <v>0</v>
      </c>
      <c r="AO1252" s="15">
        <f t="shared" si="4962"/>
        <v>0</v>
      </c>
      <c r="AP1252" s="15">
        <f t="shared" si="4962"/>
        <v>0</v>
      </c>
      <c r="AQ1252" s="15">
        <f t="shared" si="4962"/>
        <v>0</v>
      </c>
      <c r="AR1252" s="15">
        <f t="shared" si="4962"/>
        <v>0</v>
      </c>
      <c r="AS1252" s="15">
        <f t="shared" si="4962"/>
        <v>0</v>
      </c>
      <c r="AT1252" s="15">
        <f t="shared" si="4962"/>
        <v>0</v>
      </c>
      <c r="AU1252" s="15">
        <f t="shared" si="4962"/>
        <v>0</v>
      </c>
      <c r="AV1252" s="15">
        <f t="shared" si="4962"/>
        <v>0</v>
      </c>
      <c r="AW1252" s="15">
        <f t="shared" si="4962"/>
        <v>0</v>
      </c>
      <c r="AX1252" s="15">
        <f t="shared" si="4962"/>
        <v>0</v>
      </c>
      <c r="AY1252" s="17"/>
      <c r="AZ1252" s="15">
        <f t="shared" ref="AZ1252" si="4963">AZ1251</f>
        <v>6000</v>
      </c>
      <c r="BA1252" s="15">
        <f t="shared" ref="BA1252" si="4964">BA1251</f>
        <v>6000</v>
      </c>
      <c r="BB1252" s="15">
        <v>0</v>
      </c>
      <c r="BC1252" s="15">
        <f t="shared" ref="BC1252" si="4965">BC1251</f>
        <v>0</v>
      </c>
      <c r="BD1252" s="15">
        <f t="shared" ref="BD1252:BE1252" si="4966">BD1251</f>
        <v>0</v>
      </c>
      <c r="BE1252" s="15">
        <f t="shared" si="4966"/>
        <v>250</v>
      </c>
      <c r="BF1252" s="17"/>
      <c r="BG1252" s="15">
        <f t="shared" ref="BG1252" si="4967">BG1251</f>
        <v>1000</v>
      </c>
      <c r="BH1252" s="15">
        <f t="shared" ref="BH1252" si="4968">BH1251</f>
        <v>7500</v>
      </c>
      <c r="BI1252" s="17"/>
      <c r="BJ1252" s="22">
        <f>G1252/G1251</f>
        <v>1</v>
      </c>
      <c r="BK1252" s="65">
        <f t="shared" ref="BK1252:BL1252" si="4969">BK1251</f>
        <v>0</v>
      </c>
      <c r="BL1252" s="65">
        <f t="shared" si="4969"/>
        <v>0</v>
      </c>
      <c r="BM1252" s="6">
        <f t="shared" si="4934"/>
        <v>118.25000000000001</v>
      </c>
      <c r="BN1252" s="8">
        <f t="shared" si="4935"/>
        <v>149.0819326565707</v>
      </c>
      <c r="BO1252" s="12">
        <f t="shared" si="4936"/>
        <v>132.77401303206696</v>
      </c>
      <c r="BP1252" s="50">
        <f>(1-'#Constant'!$A$3)/($J1252*'#Constant'!$B$3/'#Constant'!$C$3^($D1252-1)+1)+'#Constant'!$A$3</f>
        <v>0.93162790697674425</v>
      </c>
      <c r="BQ1252" s="4">
        <f t="shared" si="4937"/>
        <v>149.0819326565707</v>
      </c>
      <c r="BR1252" s="50">
        <f>(1-'#Constant'!$A$3)/($K1252*'#Constant'!$B$3/'#Constant'!$C$3^($D1252-1)+1)+'#Constant'!$A$3</f>
        <v>0.93162790697674425</v>
      </c>
      <c r="BS1252" s="4">
        <f t="shared" si="4938"/>
        <v>149.0819326565707</v>
      </c>
      <c r="BT1252"/>
    </row>
    <row r="1253" spans="1:72" x14ac:dyDescent="0.3">
      <c r="A1253">
        <v>4301</v>
      </c>
      <c r="B1253" s="18" t="str">
        <f>VLOOKUP(CONCATENATE("CREATURE_NAME_",A1253),[1]Localization_Hero!$A:$E,2,FALSE)</f>
        <v>리치</v>
      </c>
      <c r="C1253" t="s">
        <v>79</v>
      </c>
      <c r="D1253">
        <v>1</v>
      </c>
      <c r="E1253">
        <v>1</v>
      </c>
      <c r="F1253" s="18">
        <v>1</v>
      </c>
      <c r="G1253" s="10">
        <v>100</v>
      </c>
      <c r="H1253" s="10">
        <v>100</v>
      </c>
      <c r="I1253" s="10">
        <v>2500</v>
      </c>
      <c r="J1253" s="10">
        <v>25</v>
      </c>
      <c r="K1253" s="10">
        <v>25</v>
      </c>
      <c r="L1253" s="2"/>
      <c r="M1253" s="10">
        <v>100</v>
      </c>
      <c r="N1253" s="10">
        <v>0</v>
      </c>
      <c r="O1253" s="10">
        <v>0</v>
      </c>
      <c r="P1253" s="10">
        <v>100</v>
      </c>
      <c r="Q1253" s="10">
        <v>0</v>
      </c>
      <c r="R1253" s="10">
        <v>0</v>
      </c>
      <c r="S1253" s="10">
        <v>0</v>
      </c>
      <c r="T1253" s="10">
        <v>150</v>
      </c>
      <c r="U1253" s="10">
        <v>0</v>
      </c>
      <c r="V1253" s="10">
        <v>0</v>
      </c>
      <c r="W1253" s="2"/>
      <c r="X1253" s="10">
        <v>100</v>
      </c>
      <c r="Y1253" s="10">
        <v>0</v>
      </c>
      <c r="Z1253" s="10">
        <v>0</v>
      </c>
      <c r="AA1253" s="10">
        <v>100</v>
      </c>
      <c r="AB1253" s="10">
        <v>0</v>
      </c>
      <c r="AC1253" s="10">
        <v>0</v>
      </c>
      <c r="AD1253" s="10">
        <v>0</v>
      </c>
      <c r="AE1253" s="10">
        <v>150</v>
      </c>
      <c r="AF1253" s="10">
        <v>0</v>
      </c>
      <c r="AG1253" s="10">
        <v>0</v>
      </c>
      <c r="AH1253" s="10">
        <v>0</v>
      </c>
      <c r="AI1253" s="10">
        <v>0</v>
      </c>
      <c r="AJ1253" s="3"/>
      <c r="AK1253" s="10">
        <v>0</v>
      </c>
      <c r="AL1253" s="10">
        <v>0</v>
      </c>
      <c r="AM1253" s="3"/>
      <c r="AN1253" s="10">
        <v>0</v>
      </c>
      <c r="AO1253" s="10">
        <v>0</v>
      </c>
      <c r="AP1253" s="10">
        <v>0</v>
      </c>
      <c r="AQ1253" s="10">
        <v>0</v>
      </c>
      <c r="AR1253" s="10">
        <v>0</v>
      </c>
      <c r="AS1253" s="10">
        <v>0</v>
      </c>
      <c r="AT1253" s="10">
        <v>0</v>
      </c>
      <c r="AU1253" s="10">
        <v>0</v>
      </c>
      <c r="AV1253" s="10">
        <v>0</v>
      </c>
      <c r="AW1253" s="10">
        <v>0</v>
      </c>
      <c r="AX1253" s="10">
        <v>0</v>
      </c>
      <c r="AY1253" s="3"/>
      <c r="AZ1253" s="10">
        <v>6000</v>
      </c>
      <c r="BA1253" s="10">
        <v>6000</v>
      </c>
      <c r="BB1253" s="10">
        <v>0</v>
      </c>
      <c r="BC1253" s="10">
        <v>0</v>
      </c>
      <c r="BD1253" s="10">
        <v>0</v>
      </c>
      <c r="BE1253" s="10">
        <v>250</v>
      </c>
      <c r="BF1253" s="3"/>
      <c r="BG1253" s="10">
        <v>1000</v>
      </c>
      <c r="BH1253" s="10">
        <v>2500</v>
      </c>
      <c r="BI1253" s="3"/>
      <c r="BJ1253" s="21">
        <v>1</v>
      </c>
      <c r="BK1253" s="65">
        <v>0</v>
      </c>
      <c r="BL1253" s="65">
        <v>0</v>
      </c>
      <c r="BM1253" s="6">
        <f t="shared" si="4934"/>
        <v>118.25000000000001</v>
      </c>
      <c r="BN1253" s="8">
        <f t="shared" si="4935"/>
        <v>149.0819326565707</v>
      </c>
      <c r="BO1253" s="12">
        <f t="shared" si="4936"/>
        <v>132.77401303206696</v>
      </c>
      <c r="BP1253" s="50">
        <f>(1-'#Constant'!$A$3)/($J1253*'#Constant'!$B$3/'#Constant'!$C$3^($D1253-1)+1)+'#Constant'!$A$3</f>
        <v>0.93162790697674425</v>
      </c>
      <c r="BQ1253" s="4">
        <f t="shared" si="4937"/>
        <v>149.0819326565707</v>
      </c>
      <c r="BR1253" s="50">
        <f>(1-'#Constant'!$A$3)/($K1253*'#Constant'!$B$3/'#Constant'!$C$3^($D1253-1)+1)+'#Constant'!$A$3</f>
        <v>0.93162790697674425</v>
      </c>
      <c r="BS1253" s="4">
        <f t="shared" si="4938"/>
        <v>149.0819326565707</v>
      </c>
      <c r="BT1253">
        <f>BO1253/$BO$4*100</f>
        <v>100.91327609170268</v>
      </c>
    </row>
    <row r="1254" spans="1:72" s="13" customFormat="1" ht="17.25" thickBot="1" x14ac:dyDescent="0.35">
      <c r="B1254" s="20"/>
      <c r="D1254" s="14">
        <v>1</v>
      </c>
      <c r="E1254" s="14">
        <v>1</v>
      </c>
      <c r="F1254" s="19">
        <v>1</v>
      </c>
      <c r="G1254" s="15">
        <f t="shared" ref="G1254:H1254" si="4970">G1253</f>
        <v>100</v>
      </c>
      <c r="H1254" s="15">
        <f t="shared" si="4970"/>
        <v>100</v>
      </c>
      <c r="I1254" s="15">
        <v>2500</v>
      </c>
      <c r="J1254" s="15">
        <v>25</v>
      </c>
      <c r="K1254" s="15">
        <v>25</v>
      </c>
      <c r="L1254" s="16"/>
      <c r="M1254" s="15">
        <f t="shared" ref="M1254:V1254" si="4971">M1253</f>
        <v>100</v>
      </c>
      <c r="N1254" s="15">
        <f t="shared" si="4971"/>
        <v>0</v>
      </c>
      <c r="O1254" s="15">
        <f t="shared" si="4971"/>
        <v>0</v>
      </c>
      <c r="P1254" s="15">
        <v>100</v>
      </c>
      <c r="Q1254" s="15">
        <f t="shared" si="4971"/>
        <v>0</v>
      </c>
      <c r="R1254" s="15">
        <f t="shared" si="4971"/>
        <v>0</v>
      </c>
      <c r="S1254" s="15">
        <f t="shared" si="4971"/>
        <v>0</v>
      </c>
      <c r="T1254" s="15">
        <f t="shared" si="4971"/>
        <v>150</v>
      </c>
      <c r="U1254" s="15">
        <f t="shared" si="4971"/>
        <v>0</v>
      </c>
      <c r="V1254" s="15">
        <f t="shared" si="4971"/>
        <v>0</v>
      </c>
      <c r="W1254" s="16"/>
      <c r="X1254" s="15">
        <f t="shared" ref="X1254:AI1254" si="4972">X1253</f>
        <v>100</v>
      </c>
      <c r="Y1254" s="15">
        <f t="shared" si="4972"/>
        <v>0</v>
      </c>
      <c r="Z1254" s="15">
        <f t="shared" si="4972"/>
        <v>0</v>
      </c>
      <c r="AA1254" s="15">
        <v>100</v>
      </c>
      <c r="AB1254" s="15">
        <f t="shared" si="4972"/>
        <v>0</v>
      </c>
      <c r="AC1254" s="15">
        <f t="shared" si="4972"/>
        <v>0</v>
      </c>
      <c r="AD1254" s="15">
        <f t="shared" si="4972"/>
        <v>0</v>
      </c>
      <c r="AE1254" s="15">
        <f t="shared" si="4972"/>
        <v>150</v>
      </c>
      <c r="AF1254" s="15">
        <f t="shared" si="4972"/>
        <v>0</v>
      </c>
      <c r="AG1254" s="15">
        <f t="shared" si="4972"/>
        <v>0</v>
      </c>
      <c r="AH1254" s="15">
        <f t="shared" si="4972"/>
        <v>0</v>
      </c>
      <c r="AI1254" s="15">
        <f t="shared" si="4972"/>
        <v>0</v>
      </c>
      <c r="AJ1254" s="17"/>
      <c r="AK1254" s="15">
        <f>AK1253</f>
        <v>0</v>
      </c>
      <c r="AL1254" s="15">
        <f>AL1253</f>
        <v>0</v>
      </c>
      <c r="AM1254" s="17"/>
      <c r="AN1254" s="15">
        <f t="shared" ref="AN1254:AX1254" si="4973">AN1253</f>
        <v>0</v>
      </c>
      <c r="AO1254" s="15">
        <f t="shared" si="4973"/>
        <v>0</v>
      </c>
      <c r="AP1254" s="15">
        <f t="shared" si="4973"/>
        <v>0</v>
      </c>
      <c r="AQ1254" s="15">
        <f t="shared" si="4973"/>
        <v>0</v>
      </c>
      <c r="AR1254" s="15">
        <f t="shared" si="4973"/>
        <v>0</v>
      </c>
      <c r="AS1254" s="15">
        <f t="shared" si="4973"/>
        <v>0</v>
      </c>
      <c r="AT1254" s="15">
        <f t="shared" si="4973"/>
        <v>0</v>
      </c>
      <c r="AU1254" s="15">
        <f t="shared" si="4973"/>
        <v>0</v>
      </c>
      <c r="AV1254" s="15">
        <f t="shared" si="4973"/>
        <v>0</v>
      </c>
      <c r="AW1254" s="15">
        <f t="shared" si="4973"/>
        <v>0</v>
      </c>
      <c r="AX1254" s="15">
        <f t="shared" si="4973"/>
        <v>0</v>
      </c>
      <c r="AY1254" s="17"/>
      <c r="AZ1254" s="15">
        <f t="shared" ref="AZ1254:AZ1256" si="4974">AZ1253</f>
        <v>6000</v>
      </c>
      <c r="BA1254" s="15">
        <f t="shared" ref="BA1254:BA1256" si="4975">BA1253</f>
        <v>6000</v>
      </c>
      <c r="BB1254" s="15">
        <v>0</v>
      </c>
      <c r="BC1254" s="15">
        <f t="shared" ref="BC1254:BC1256" si="4976">BC1253</f>
        <v>0</v>
      </c>
      <c r="BD1254" s="15">
        <f t="shared" ref="BD1254:BE1256" si="4977">BD1253</f>
        <v>0</v>
      </c>
      <c r="BE1254" s="15">
        <f t="shared" si="4977"/>
        <v>250</v>
      </c>
      <c r="BF1254" s="17"/>
      <c r="BG1254" s="15">
        <f t="shared" ref="BG1254:BG1256" si="4978">BG1253</f>
        <v>1000</v>
      </c>
      <c r="BH1254" s="15">
        <f t="shared" ref="BH1254:BH1256" si="4979">BH1253</f>
        <v>2500</v>
      </c>
      <c r="BI1254" s="17"/>
      <c r="BJ1254" s="22">
        <f>G1254/G1253</f>
        <v>1</v>
      </c>
      <c r="BK1254" s="65">
        <f>BK1253</f>
        <v>0</v>
      </c>
      <c r="BL1254" s="65">
        <f>BL1253</f>
        <v>0</v>
      </c>
      <c r="BM1254" s="6">
        <f t="shared" si="4934"/>
        <v>118.25000000000001</v>
      </c>
      <c r="BN1254" s="8">
        <f t="shared" si="4935"/>
        <v>149.0819326565707</v>
      </c>
      <c r="BO1254" s="12">
        <f t="shared" si="4936"/>
        <v>132.77401303206696</v>
      </c>
      <c r="BP1254" s="50">
        <f>(1-'#Constant'!$A$3)/($J1254*'#Constant'!$B$3/'#Constant'!$C$3^($D1254-1)+1)+'#Constant'!$A$3</f>
        <v>0.93162790697674425</v>
      </c>
      <c r="BQ1254" s="4">
        <f t="shared" si="4937"/>
        <v>149.0819326565707</v>
      </c>
      <c r="BR1254" s="50">
        <f>(1-'#Constant'!$A$3)/($K1254*'#Constant'!$B$3/'#Constant'!$C$3^($D1254-1)+1)+'#Constant'!$A$3</f>
        <v>0.93162790697674425</v>
      </c>
      <c r="BS1254" s="4">
        <f t="shared" si="4938"/>
        <v>149.0819326565707</v>
      </c>
      <c r="BT1254"/>
    </row>
    <row r="1255" spans="1:72" x14ac:dyDescent="0.3">
      <c r="A1255">
        <v>5301</v>
      </c>
      <c r="B1255" s="18" t="str">
        <f>VLOOKUP(CONCATENATE("CREATURE_NAME_",A1255),[1]Localization_Hero!$A:$E,2,FALSE)</f>
        <v>다크엘프 여제</v>
      </c>
      <c r="C1255" t="s">
        <v>79</v>
      </c>
      <c r="D1255">
        <v>1</v>
      </c>
      <c r="E1255">
        <v>1</v>
      </c>
      <c r="F1255" s="18">
        <v>1</v>
      </c>
      <c r="G1255" s="10">
        <v>100</v>
      </c>
      <c r="H1255" s="10">
        <v>100</v>
      </c>
      <c r="I1255" s="10">
        <v>2500</v>
      </c>
      <c r="J1255" s="10">
        <v>25</v>
      </c>
      <c r="K1255" s="10">
        <v>25</v>
      </c>
      <c r="L1255" s="2"/>
      <c r="M1255" s="10">
        <v>100</v>
      </c>
      <c r="N1255" s="10">
        <v>0</v>
      </c>
      <c r="O1255" s="10">
        <v>0</v>
      </c>
      <c r="P1255" s="10">
        <v>100</v>
      </c>
      <c r="Q1255" s="10">
        <v>0</v>
      </c>
      <c r="R1255" s="10">
        <v>0</v>
      </c>
      <c r="S1255" s="10">
        <v>0</v>
      </c>
      <c r="T1255" s="10">
        <v>150</v>
      </c>
      <c r="U1255" s="10">
        <v>0</v>
      </c>
      <c r="V1255" s="10">
        <v>0</v>
      </c>
      <c r="W1255" s="2"/>
      <c r="X1255" s="10">
        <v>100</v>
      </c>
      <c r="Y1255" s="10">
        <v>0</v>
      </c>
      <c r="Z1255" s="10">
        <v>0</v>
      </c>
      <c r="AA1255" s="10">
        <v>100</v>
      </c>
      <c r="AB1255" s="10">
        <v>0</v>
      </c>
      <c r="AC1255" s="10">
        <v>0</v>
      </c>
      <c r="AD1255" s="10">
        <v>0</v>
      </c>
      <c r="AE1255" s="10">
        <v>150</v>
      </c>
      <c r="AF1255" s="10">
        <v>0</v>
      </c>
      <c r="AG1255" s="10">
        <v>0</v>
      </c>
      <c r="AH1255" s="10">
        <v>0</v>
      </c>
      <c r="AI1255" s="10">
        <v>0</v>
      </c>
      <c r="AJ1255" s="3"/>
      <c r="AK1255" s="10">
        <v>0</v>
      </c>
      <c r="AL1255" s="10">
        <v>0</v>
      </c>
      <c r="AM1255" s="3"/>
      <c r="AN1255" s="10">
        <v>0</v>
      </c>
      <c r="AO1255" s="10">
        <v>0</v>
      </c>
      <c r="AP1255" s="10">
        <v>0</v>
      </c>
      <c r="AQ1255" s="10">
        <v>0</v>
      </c>
      <c r="AR1255" s="10">
        <v>0</v>
      </c>
      <c r="AS1255" s="10">
        <v>0</v>
      </c>
      <c r="AT1255" s="10">
        <v>0</v>
      </c>
      <c r="AU1255" s="10">
        <v>0</v>
      </c>
      <c r="AV1255" s="10">
        <v>0</v>
      </c>
      <c r="AW1255" s="10">
        <v>0</v>
      </c>
      <c r="AX1255" s="10">
        <v>0</v>
      </c>
      <c r="AY1255" s="3"/>
      <c r="AZ1255" s="10">
        <v>6000</v>
      </c>
      <c r="BA1255" s="10">
        <v>6000</v>
      </c>
      <c r="BB1255" s="10">
        <v>0</v>
      </c>
      <c r="BC1255" s="10">
        <v>0</v>
      </c>
      <c r="BD1255" s="10">
        <v>0</v>
      </c>
      <c r="BE1255" s="10">
        <v>250</v>
      </c>
      <c r="BF1255" s="3"/>
      <c r="BG1255" s="10">
        <v>1000</v>
      </c>
      <c r="BH1255" s="10">
        <v>2500</v>
      </c>
      <c r="BI1255" s="3"/>
      <c r="BJ1255" s="21">
        <v>1</v>
      </c>
      <c r="BK1255" s="65">
        <v>0</v>
      </c>
      <c r="BL1255" s="65">
        <v>0</v>
      </c>
      <c r="BM1255" s="6">
        <f t="shared" si="4934"/>
        <v>118.25000000000001</v>
      </c>
      <c r="BN1255" s="8">
        <f t="shared" si="4935"/>
        <v>149.0819326565707</v>
      </c>
      <c r="BO1255" s="12">
        <f t="shared" si="4936"/>
        <v>132.77401303206696</v>
      </c>
      <c r="BP1255" s="50">
        <f>(1-'#Constant'!$A$3)/($J1255*'#Constant'!$B$3/'#Constant'!$C$3^($D1255-1)+1)+'#Constant'!$A$3</f>
        <v>0.93162790697674425</v>
      </c>
      <c r="BQ1255" s="4">
        <f t="shared" si="4937"/>
        <v>149.0819326565707</v>
      </c>
      <c r="BR1255" s="50">
        <f>(1-'#Constant'!$A$3)/($K1255*'#Constant'!$B$3/'#Constant'!$C$3^($D1255-1)+1)+'#Constant'!$A$3</f>
        <v>0.93162790697674425</v>
      </c>
      <c r="BS1255" s="4">
        <f t="shared" si="4938"/>
        <v>149.0819326565707</v>
      </c>
      <c r="BT1255">
        <f>BO1255/$BO$4*100</f>
        <v>100.91327609170268</v>
      </c>
    </row>
    <row r="1256" spans="1:72" s="13" customFormat="1" ht="17.25" thickBot="1" x14ac:dyDescent="0.35">
      <c r="B1256" s="20"/>
      <c r="D1256" s="14">
        <v>1</v>
      </c>
      <c r="E1256" s="14">
        <v>1</v>
      </c>
      <c r="F1256" s="19">
        <v>1</v>
      </c>
      <c r="G1256" s="15">
        <f t="shared" ref="G1256:H1256" si="4980">G1255</f>
        <v>100</v>
      </c>
      <c r="H1256" s="15">
        <f t="shared" si="4980"/>
        <v>100</v>
      </c>
      <c r="I1256" s="15">
        <v>2500</v>
      </c>
      <c r="J1256" s="15">
        <v>25</v>
      </c>
      <c r="K1256" s="15">
        <v>25</v>
      </c>
      <c r="L1256" s="16"/>
      <c r="M1256" s="15">
        <f t="shared" ref="M1256:V1256" si="4981">M1255</f>
        <v>100</v>
      </c>
      <c r="N1256" s="15">
        <f t="shared" si="4981"/>
        <v>0</v>
      </c>
      <c r="O1256" s="15">
        <f t="shared" si="4981"/>
        <v>0</v>
      </c>
      <c r="P1256" s="15">
        <v>100</v>
      </c>
      <c r="Q1256" s="15">
        <f t="shared" si="4981"/>
        <v>0</v>
      </c>
      <c r="R1256" s="15">
        <f t="shared" si="4981"/>
        <v>0</v>
      </c>
      <c r="S1256" s="15">
        <f t="shared" si="4981"/>
        <v>0</v>
      </c>
      <c r="T1256" s="15">
        <f t="shared" si="4981"/>
        <v>150</v>
      </c>
      <c r="U1256" s="15">
        <f t="shared" si="4981"/>
        <v>0</v>
      </c>
      <c r="V1256" s="15">
        <f t="shared" si="4981"/>
        <v>0</v>
      </c>
      <c r="W1256" s="16"/>
      <c r="X1256" s="15">
        <f t="shared" ref="X1256:AI1256" si="4982">X1255</f>
        <v>100</v>
      </c>
      <c r="Y1256" s="15">
        <f t="shared" si="4982"/>
        <v>0</v>
      </c>
      <c r="Z1256" s="15">
        <f t="shared" si="4982"/>
        <v>0</v>
      </c>
      <c r="AA1256" s="15">
        <v>100</v>
      </c>
      <c r="AB1256" s="15">
        <f t="shared" si="4982"/>
        <v>0</v>
      </c>
      <c r="AC1256" s="15">
        <f t="shared" si="4982"/>
        <v>0</v>
      </c>
      <c r="AD1256" s="15">
        <f t="shared" si="4982"/>
        <v>0</v>
      </c>
      <c r="AE1256" s="15">
        <f t="shared" si="4982"/>
        <v>150</v>
      </c>
      <c r="AF1256" s="15">
        <f t="shared" si="4982"/>
        <v>0</v>
      </c>
      <c r="AG1256" s="15">
        <f t="shared" si="4982"/>
        <v>0</v>
      </c>
      <c r="AH1256" s="15">
        <f t="shared" si="4982"/>
        <v>0</v>
      </c>
      <c r="AI1256" s="15">
        <f t="shared" si="4982"/>
        <v>0</v>
      </c>
      <c r="AJ1256" s="17"/>
      <c r="AK1256" s="15">
        <f>AK1255</f>
        <v>0</v>
      </c>
      <c r="AL1256" s="15">
        <f>AL1255</f>
        <v>0</v>
      </c>
      <c r="AM1256" s="17"/>
      <c r="AN1256" s="15">
        <f t="shared" ref="AN1256:AX1256" si="4983">AN1255</f>
        <v>0</v>
      </c>
      <c r="AO1256" s="15">
        <f t="shared" si="4983"/>
        <v>0</v>
      </c>
      <c r="AP1256" s="15">
        <f t="shared" si="4983"/>
        <v>0</v>
      </c>
      <c r="AQ1256" s="15">
        <f t="shared" si="4983"/>
        <v>0</v>
      </c>
      <c r="AR1256" s="15">
        <f t="shared" si="4983"/>
        <v>0</v>
      </c>
      <c r="AS1256" s="15">
        <f t="shared" si="4983"/>
        <v>0</v>
      </c>
      <c r="AT1256" s="15">
        <f t="shared" si="4983"/>
        <v>0</v>
      </c>
      <c r="AU1256" s="15">
        <f t="shared" si="4983"/>
        <v>0</v>
      </c>
      <c r="AV1256" s="15">
        <f t="shared" si="4983"/>
        <v>0</v>
      </c>
      <c r="AW1256" s="15">
        <f t="shared" si="4983"/>
        <v>0</v>
      </c>
      <c r="AX1256" s="15">
        <f t="shared" si="4983"/>
        <v>0</v>
      </c>
      <c r="AY1256" s="17"/>
      <c r="AZ1256" s="15">
        <f t="shared" si="4974"/>
        <v>6000</v>
      </c>
      <c r="BA1256" s="15">
        <f t="shared" si="4975"/>
        <v>6000</v>
      </c>
      <c r="BB1256" s="15">
        <v>0</v>
      </c>
      <c r="BC1256" s="15">
        <f t="shared" si="4976"/>
        <v>0</v>
      </c>
      <c r="BD1256" s="15">
        <f t="shared" si="4977"/>
        <v>0</v>
      </c>
      <c r="BE1256" s="15">
        <f t="shared" si="4977"/>
        <v>250</v>
      </c>
      <c r="BF1256" s="17"/>
      <c r="BG1256" s="15">
        <f t="shared" si="4978"/>
        <v>1000</v>
      </c>
      <c r="BH1256" s="15">
        <f t="shared" si="4979"/>
        <v>2500</v>
      </c>
      <c r="BI1256" s="17"/>
      <c r="BJ1256" s="22">
        <f>G1256/G1255</f>
        <v>1</v>
      </c>
      <c r="BK1256" s="65">
        <f t="shared" ref="BK1256:BL1256" si="4984">BK1255</f>
        <v>0</v>
      </c>
      <c r="BL1256" s="65">
        <f t="shared" si="4984"/>
        <v>0</v>
      </c>
      <c r="BM1256" s="6">
        <f t="shared" si="4934"/>
        <v>118.25000000000001</v>
      </c>
      <c r="BN1256" s="8">
        <f t="shared" si="4935"/>
        <v>149.0819326565707</v>
      </c>
      <c r="BO1256" s="12">
        <f t="shared" si="4936"/>
        <v>132.77401303206696</v>
      </c>
      <c r="BP1256" s="50">
        <f>(1-'#Constant'!$A$3)/($J1256*'#Constant'!$B$3/'#Constant'!$C$3^($D1256-1)+1)+'#Constant'!$A$3</f>
        <v>0.93162790697674425</v>
      </c>
      <c r="BQ1256" s="4">
        <f t="shared" si="4937"/>
        <v>149.0819326565707</v>
      </c>
      <c r="BR1256" s="50">
        <f>(1-'#Constant'!$A$3)/($K1256*'#Constant'!$B$3/'#Constant'!$C$3^($D1256-1)+1)+'#Constant'!$A$3</f>
        <v>0.93162790697674425</v>
      </c>
      <c r="BS1256" s="4">
        <f t="shared" si="4938"/>
        <v>149.0819326565707</v>
      </c>
      <c r="BT1256"/>
    </row>
    <row r="1257" spans="1:72" x14ac:dyDescent="0.3">
      <c r="A1257">
        <v>5401</v>
      </c>
      <c r="B1257" s="18" t="str">
        <f>VLOOKUP(CONCATENATE("CREATURE_NAME_",A1257),[1]Localization_Hero!$A:$E,2,FALSE)</f>
        <v>광 도적</v>
      </c>
      <c r="C1257" t="s">
        <v>80</v>
      </c>
      <c r="D1257">
        <v>1</v>
      </c>
      <c r="E1257">
        <v>1</v>
      </c>
      <c r="F1257" s="18">
        <v>1</v>
      </c>
      <c r="G1257" s="10">
        <v>100</v>
      </c>
      <c r="H1257" s="10">
        <v>100</v>
      </c>
      <c r="I1257" s="10">
        <v>2500</v>
      </c>
      <c r="J1257" s="10">
        <v>25</v>
      </c>
      <c r="K1257" s="10">
        <v>25</v>
      </c>
      <c r="L1257" s="2"/>
      <c r="M1257" s="10">
        <v>100</v>
      </c>
      <c r="N1257" s="10">
        <v>0</v>
      </c>
      <c r="O1257" s="10">
        <v>0</v>
      </c>
      <c r="P1257" s="10">
        <v>100</v>
      </c>
      <c r="Q1257" s="10">
        <v>0</v>
      </c>
      <c r="R1257" s="10">
        <v>0</v>
      </c>
      <c r="S1257" s="10">
        <v>0</v>
      </c>
      <c r="T1257" s="10">
        <v>150</v>
      </c>
      <c r="U1257" s="10">
        <v>0</v>
      </c>
      <c r="V1257" s="10">
        <v>0</v>
      </c>
      <c r="W1257" s="2"/>
      <c r="X1257" s="10">
        <v>100</v>
      </c>
      <c r="Y1257" s="10">
        <v>0</v>
      </c>
      <c r="Z1257" s="10">
        <v>0</v>
      </c>
      <c r="AA1257" s="10">
        <v>100</v>
      </c>
      <c r="AB1257" s="10">
        <v>0</v>
      </c>
      <c r="AC1257" s="10">
        <v>0</v>
      </c>
      <c r="AD1257" s="10">
        <v>0</v>
      </c>
      <c r="AE1257" s="10">
        <v>150</v>
      </c>
      <c r="AF1257" s="10">
        <v>0</v>
      </c>
      <c r="AG1257" s="10">
        <v>0</v>
      </c>
      <c r="AH1257" s="10">
        <v>0</v>
      </c>
      <c r="AI1257" s="10">
        <v>0</v>
      </c>
      <c r="AJ1257" s="3"/>
      <c r="AK1257" s="10">
        <v>0</v>
      </c>
      <c r="AL1257" s="10">
        <v>0</v>
      </c>
      <c r="AM1257" s="3"/>
      <c r="AN1257" s="10">
        <v>0</v>
      </c>
      <c r="AO1257" s="10">
        <v>0</v>
      </c>
      <c r="AP1257" s="10">
        <v>0</v>
      </c>
      <c r="AQ1257" s="10">
        <v>0</v>
      </c>
      <c r="AR1257" s="10">
        <v>0</v>
      </c>
      <c r="AS1257" s="10">
        <v>0</v>
      </c>
      <c r="AT1257" s="10">
        <v>0</v>
      </c>
      <c r="AU1257" s="10">
        <v>0</v>
      </c>
      <c r="AV1257" s="10">
        <v>0</v>
      </c>
      <c r="AW1257" s="10">
        <v>0</v>
      </c>
      <c r="AX1257" s="10">
        <v>0</v>
      </c>
      <c r="AY1257" s="3"/>
      <c r="AZ1257" s="10">
        <v>6000</v>
      </c>
      <c r="BA1257" s="10">
        <v>6000</v>
      </c>
      <c r="BB1257" s="10">
        <v>0</v>
      </c>
      <c r="BC1257" s="10">
        <v>0</v>
      </c>
      <c r="BD1257" s="10">
        <v>0</v>
      </c>
      <c r="BE1257" s="10">
        <v>250</v>
      </c>
      <c r="BF1257" s="3"/>
      <c r="BG1257" s="10">
        <v>1000</v>
      </c>
      <c r="BH1257" s="10">
        <v>5000</v>
      </c>
      <c r="BI1257" s="3"/>
      <c r="BJ1257" s="21">
        <v>1</v>
      </c>
      <c r="BK1257" s="65">
        <v>0</v>
      </c>
      <c r="BL1257" s="65">
        <v>0</v>
      </c>
      <c r="BM1257" s="6">
        <f t="shared" si="4934"/>
        <v>118.25000000000001</v>
      </c>
      <c r="BN1257" s="8">
        <f t="shared" si="4935"/>
        <v>149.0819326565707</v>
      </c>
      <c r="BO1257" s="12">
        <f t="shared" si="4936"/>
        <v>132.77401303206696</v>
      </c>
      <c r="BP1257" s="50">
        <f>(1-'#Constant'!$A$3)/($J1257*'#Constant'!$B$3/'#Constant'!$C$3^($D1257-1)+1)+'#Constant'!$A$3</f>
        <v>0.93162790697674425</v>
      </c>
      <c r="BQ1257" s="4">
        <f t="shared" si="4937"/>
        <v>149.0819326565707</v>
      </c>
      <c r="BR1257" s="50">
        <f>(1-'#Constant'!$A$3)/($K1257*'#Constant'!$B$3/'#Constant'!$C$3^($D1257-1)+1)+'#Constant'!$A$3</f>
        <v>0.93162790697674425</v>
      </c>
      <c r="BS1257" s="4">
        <f t="shared" si="4938"/>
        <v>149.0819326565707</v>
      </c>
      <c r="BT1257">
        <f>BO1257/$BO$4*100</f>
        <v>100.91327609170268</v>
      </c>
    </row>
    <row r="1258" spans="1:72" s="13" customFormat="1" ht="17.25" thickBot="1" x14ac:dyDescent="0.35">
      <c r="B1258" s="20"/>
      <c r="D1258" s="14">
        <v>1</v>
      </c>
      <c r="E1258" s="14">
        <v>1</v>
      </c>
      <c r="F1258" s="19">
        <v>1</v>
      </c>
      <c r="G1258" s="15">
        <f t="shared" ref="G1258:H1258" si="4985">G1257</f>
        <v>100</v>
      </c>
      <c r="H1258" s="15">
        <f t="shared" si="4985"/>
        <v>100</v>
      </c>
      <c r="I1258" s="15">
        <v>2500</v>
      </c>
      <c r="J1258" s="15">
        <v>25</v>
      </c>
      <c r="K1258" s="15">
        <v>25</v>
      </c>
      <c r="L1258" s="16"/>
      <c r="M1258" s="15">
        <f t="shared" ref="M1258:V1258" si="4986">M1257</f>
        <v>100</v>
      </c>
      <c r="N1258" s="15">
        <f t="shared" si="4986"/>
        <v>0</v>
      </c>
      <c r="O1258" s="15">
        <f t="shared" si="4986"/>
        <v>0</v>
      </c>
      <c r="P1258" s="15">
        <v>100</v>
      </c>
      <c r="Q1258" s="15">
        <f t="shared" si="4986"/>
        <v>0</v>
      </c>
      <c r="R1258" s="15">
        <f t="shared" si="4986"/>
        <v>0</v>
      </c>
      <c r="S1258" s="15">
        <f t="shared" si="4986"/>
        <v>0</v>
      </c>
      <c r="T1258" s="15">
        <f t="shared" si="4986"/>
        <v>150</v>
      </c>
      <c r="U1258" s="15">
        <f t="shared" si="4986"/>
        <v>0</v>
      </c>
      <c r="V1258" s="15">
        <f t="shared" si="4986"/>
        <v>0</v>
      </c>
      <c r="W1258" s="16"/>
      <c r="X1258" s="15">
        <f t="shared" ref="X1258:AI1258" si="4987">X1257</f>
        <v>100</v>
      </c>
      <c r="Y1258" s="15">
        <f t="shared" si="4987"/>
        <v>0</v>
      </c>
      <c r="Z1258" s="15">
        <f t="shared" si="4987"/>
        <v>0</v>
      </c>
      <c r="AA1258" s="15">
        <v>100</v>
      </c>
      <c r="AB1258" s="15">
        <f t="shared" si="4987"/>
        <v>0</v>
      </c>
      <c r="AC1258" s="15">
        <f t="shared" si="4987"/>
        <v>0</v>
      </c>
      <c r="AD1258" s="15">
        <f t="shared" si="4987"/>
        <v>0</v>
      </c>
      <c r="AE1258" s="15">
        <f t="shared" si="4987"/>
        <v>150</v>
      </c>
      <c r="AF1258" s="15">
        <f t="shared" si="4987"/>
        <v>0</v>
      </c>
      <c r="AG1258" s="15">
        <f t="shared" si="4987"/>
        <v>0</v>
      </c>
      <c r="AH1258" s="15">
        <f t="shared" si="4987"/>
        <v>0</v>
      </c>
      <c r="AI1258" s="15">
        <f t="shared" si="4987"/>
        <v>0</v>
      </c>
      <c r="AJ1258" s="17"/>
      <c r="AK1258" s="15">
        <f>AK1257</f>
        <v>0</v>
      </c>
      <c r="AL1258" s="15">
        <f>AL1257</f>
        <v>0</v>
      </c>
      <c r="AM1258" s="17"/>
      <c r="AN1258" s="15">
        <f t="shared" ref="AN1258:AX1258" si="4988">AN1257</f>
        <v>0</v>
      </c>
      <c r="AO1258" s="15">
        <f t="shared" si="4988"/>
        <v>0</v>
      </c>
      <c r="AP1258" s="15">
        <f t="shared" si="4988"/>
        <v>0</v>
      </c>
      <c r="AQ1258" s="15">
        <f t="shared" si="4988"/>
        <v>0</v>
      </c>
      <c r="AR1258" s="15">
        <f t="shared" si="4988"/>
        <v>0</v>
      </c>
      <c r="AS1258" s="15">
        <f t="shared" si="4988"/>
        <v>0</v>
      </c>
      <c r="AT1258" s="15">
        <f t="shared" si="4988"/>
        <v>0</v>
      </c>
      <c r="AU1258" s="15">
        <f t="shared" si="4988"/>
        <v>0</v>
      </c>
      <c r="AV1258" s="15">
        <f t="shared" si="4988"/>
        <v>0</v>
      </c>
      <c r="AW1258" s="15">
        <f t="shared" si="4988"/>
        <v>0</v>
      </c>
      <c r="AX1258" s="15">
        <f t="shared" si="4988"/>
        <v>0</v>
      </c>
      <c r="AY1258" s="17"/>
      <c r="AZ1258" s="15">
        <f t="shared" ref="AZ1258:BD1258" si="4989">AZ1257</f>
        <v>6000</v>
      </c>
      <c r="BA1258" s="15">
        <f t="shared" si="4989"/>
        <v>6000</v>
      </c>
      <c r="BB1258" s="15">
        <v>0</v>
      </c>
      <c r="BC1258" s="15">
        <f t="shared" si="4989"/>
        <v>0</v>
      </c>
      <c r="BD1258" s="15">
        <f t="shared" si="4989"/>
        <v>0</v>
      </c>
      <c r="BE1258" s="15">
        <f t="shared" ref="BE1258" si="4990">BE1257</f>
        <v>250</v>
      </c>
      <c r="BF1258" s="17"/>
      <c r="BG1258" s="15">
        <f t="shared" ref="BG1258:BH1258" si="4991">BG1257</f>
        <v>1000</v>
      </c>
      <c r="BH1258" s="15">
        <f t="shared" si="4991"/>
        <v>5000</v>
      </c>
      <c r="BI1258" s="17"/>
      <c r="BJ1258" s="22">
        <f>G1258/G1257</f>
        <v>1</v>
      </c>
      <c r="BK1258" s="65">
        <f t="shared" ref="BK1258:BL1258" si="4992">BK1257</f>
        <v>0</v>
      </c>
      <c r="BL1258" s="65">
        <f t="shared" si="4992"/>
        <v>0</v>
      </c>
      <c r="BM1258" s="6">
        <f t="shared" si="4934"/>
        <v>118.25000000000001</v>
      </c>
      <c r="BN1258" s="8">
        <f t="shared" si="4935"/>
        <v>149.0819326565707</v>
      </c>
      <c r="BO1258" s="12">
        <f t="shared" si="4936"/>
        <v>132.77401303206696</v>
      </c>
      <c r="BP1258" s="50">
        <f>(1-'#Constant'!$A$3)/($J1258*'#Constant'!$B$3/'#Constant'!$C$3^($D1258-1)+1)+'#Constant'!$A$3</f>
        <v>0.93162790697674425</v>
      </c>
      <c r="BQ1258" s="4">
        <f t="shared" si="4937"/>
        <v>149.0819326565707</v>
      </c>
      <c r="BR1258" s="50">
        <f>(1-'#Constant'!$A$3)/($K1258*'#Constant'!$B$3/'#Constant'!$C$3^($D1258-1)+1)+'#Constant'!$A$3</f>
        <v>0.93162790697674425</v>
      </c>
      <c r="BS1258" s="4">
        <f t="shared" si="4938"/>
        <v>149.0819326565707</v>
      </c>
      <c r="BT1258"/>
    </row>
    <row r="1259" spans="1:72" x14ac:dyDescent="0.3">
      <c r="A1259">
        <v>6301</v>
      </c>
      <c r="B1259" s="18" t="str">
        <f>VLOOKUP(CONCATENATE("CREATURE_NAME_",A1259),[1]Localization_Hero!$A:$E,2,FALSE)</f>
        <v>고트 전사</v>
      </c>
      <c r="C1259" t="s">
        <v>77</v>
      </c>
      <c r="D1259">
        <v>1</v>
      </c>
      <c r="E1259">
        <v>1</v>
      </c>
      <c r="F1259" s="18">
        <v>1</v>
      </c>
      <c r="G1259" s="10">
        <v>100</v>
      </c>
      <c r="H1259" s="10">
        <v>100</v>
      </c>
      <c r="I1259" s="10">
        <v>2500</v>
      </c>
      <c r="J1259" s="10">
        <v>25</v>
      </c>
      <c r="K1259" s="10">
        <v>25</v>
      </c>
      <c r="L1259" s="2"/>
      <c r="M1259" s="10">
        <v>100</v>
      </c>
      <c r="N1259" s="10">
        <v>0</v>
      </c>
      <c r="O1259" s="10">
        <v>0</v>
      </c>
      <c r="P1259" s="10">
        <v>100</v>
      </c>
      <c r="Q1259" s="10">
        <v>0</v>
      </c>
      <c r="R1259" s="10">
        <v>0</v>
      </c>
      <c r="S1259" s="10">
        <v>0</v>
      </c>
      <c r="T1259" s="10">
        <v>150</v>
      </c>
      <c r="U1259" s="10">
        <v>0</v>
      </c>
      <c r="V1259" s="10">
        <v>0</v>
      </c>
      <c r="W1259" s="2"/>
      <c r="X1259" s="10">
        <v>100</v>
      </c>
      <c r="Y1259" s="10">
        <v>0</v>
      </c>
      <c r="Z1259" s="10">
        <v>0</v>
      </c>
      <c r="AA1259" s="10">
        <v>100</v>
      </c>
      <c r="AB1259" s="10">
        <v>0</v>
      </c>
      <c r="AC1259" s="10">
        <v>0</v>
      </c>
      <c r="AD1259" s="10">
        <v>0</v>
      </c>
      <c r="AE1259" s="10">
        <v>150</v>
      </c>
      <c r="AF1259" s="10">
        <v>0</v>
      </c>
      <c r="AG1259" s="10">
        <v>0</v>
      </c>
      <c r="AH1259" s="10">
        <v>0</v>
      </c>
      <c r="AI1259" s="10">
        <v>0</v>
      </c>
      <c r="AJ1259" s="3"/>
      <c r="AK1259" s="10">
        <v>0</v>
      </c>
      <c r="AL1259" s="10">
        <v>0</v>
      </c>
      <c r="AM1259" s="3"/>
      <c r="AN1259" s="10">
        <v>0</v>
      </c>
      <c r="AO1259" s="10">
        <v>0</v>
      </c>
      <c r="AP1259" s="10">
        <v>0</v>
      </c>
      <c r="AQ1259" s="10">
        <v>0</v>
      </c>
      <c r="AR1259" s="10">
        <v>0</v>
      </c>
      <c r="AS1259" s="10">
        <v>0</v>
      </c>
      <c r="AT1259" s="10">
        <v>0</v>
      </c>
      <c r="AU1259" s="10">
        <v>0</v>
      </c>
      <c r="AV1259" s="10">
        <v>0</v>
      </c>
      <c r="AW1259" s="10">
        <v>0</v>
      </c>
      <c r="AX1259" s="10">
        <v>0</v>
      </c>
      <c r="AY1259" s="3"/>
      <c r="AZ1259" s="10">
        <v>6000</v>
      </c>
      <c r="BA1259" s="10">
        <v>6000</v>
      </c>
      <c r="BB1259" s="10">
        <v>0</v>
      </c>
      <c r="BC1259" s="10">
        <v>0</v>
      </c>
      <c r="BD1259" s="10">
        <v>0</v>
      </c>
      <c r="BE1259" s="10">
        <v>250</v>
      </c>
      <c r="BF1259" s="3"/>
      <c r="BG1259" s="10">
        <v>1000</v>
      </c>
      <c r="BH1259" s="10">
        <v>2625</v>
      </c>
      <c r="BI1259" s="3"/>
      <c r="BJ1259" s="21">
        <v>1</v>
      </c>
      <c r="BK1259" s="65">
        <v>0</v>
      </c>
      <c r="BL1259" s="65">
        <v>0</v>
      </c>
      <c r="BM1259" s="6">
        <f t="shared" si="4934"/>
        <v>118.25000000000001</v>
      </c>
      <c r="BN1259" s="8">
        <f t="shared" si="4935"/>
        <v>149.0819326565707</v>
      </c>
      <c r="BO1259" s="12">
        <f t="shared" si="4936"/>
        <v>132.77401303206696</v>
      </c>
      <c r="BP1259" s="50">
        <f>(1-'#Constant'!$A$3)/($J1259*'#Constant'!$B$3/'#Constant'!$C$3^($D1259-1)+1)+'#Constant'!$A$3</f>
        <v>0.93162790697674425</v>
      </c>
      <c r="BQ1259" s="4">
        <f t="shared" si="4937"/>
        <v>149.0819326565707</v>
      </c>
      <c r="BR1259" s="50">
        <f>(1-'#Constant'!$A$3)/($K1259*'#Constant'!$B$3/'#Constant'!$C$3^($D1259-1)+1)+'#Constant'!$A$3</f>
        <v>0.93162790697674425</v>
      </c>
      <c r="BS1259" s="4">
        <f t="shared" si="4938"/>
        <v>149.0819326565707</v>
      </c>
      <c r="BT1259">
        <f>BO1259/$BO$4*100</f>
        <v>100.91327609170268</v>
      </c>
    </row>
    <row r="1260" spans="1:72" s="13" customFormat="1" ht="17.25" thickBot="1" x14ac:dyDescent="0.35">
      <c r="B1260" s="20"/>
      <c r="D1260" s="14">
        <v>1</v>
      </c>
      <c r="E1260" s="14">
        <v>1</v>
      </c>
      <c r="F1260" s="19">
        <v>1</v>
      </c>
      <c r="G1260" s="15">
        <f t="shared" ref="G1260:H1260" si="4993">G1259</f>
        <v>100</v>
      </c>
      <c r="H1260" s="15">
        <f t="shared" si="4993"/>
        <v>100</v>
      </c>
      <c r="I1260" s="15">
        <v>2500</v>
      </c>
      <c r="J1260" s="15">
        <v>25</v>
      </c>
      <c r="K1260" s="15">
        <v>25</v>
      </c>
      <c r="L1260" s="16"/>
      <c r="M1260" s="15">
        <f t="shared" ref="M1260:V1260" si="4994">M1259</f>
        <v>100</v>
      </c>
      <c r="N1260" s="15">
        <f t="shared" si="4994"/>
        <v>0</v>
      </c>
      <c r="O1260" s="15">
        <f t="shared" si="4994"/>
        <v>0</v>
      </c>
      <c r="P1260" s="15">
        <v>100</v>
      </c>
      <c r="Q1260" s="15">
        <f t="shared" si="4994"/>
        <v>0</v>
      </c>
      <c r="R1260" s="15">
        <f t="shared" si="4994"/>
        <v>0</v>
      </c>
      <c r="S1260" s="15">
        <f t="shared" si="4994"/>
        <v>0</v>
      </c>
      <c r="T1260" s="15">
        <f t="shared" si="4994"/>
        <v>150</v>
      </c>
      <c r="U1260" s="15">
        <f t="shared" si="4994"/>
        <v>0</v>
      </c>
      <c r="V1260" s="15">
        <f t="shared" si="4994"/>
        <v>0</v>
      </c>
      <c r="W1260" s="16"/>
      <c r="X1260" s="15">
        <f t="shared" ref="X1260:AI1260" si="4995">X1259</f>
        <v>100</v>
      </c>
      <c r="Y1260" s="15">
        <f t="shared" si="4995"/>
        <v>0</v>
      </c>
      <c r="Z1260" s="15">
        <f t="shared" si="4995"/>
        <v>0</v>
      </c>
      <c r="AA1260" s="15">
        <v>100</v>
      </c>
      <c r="AB1260" s="15">
        <f t="shared" si="4995"/>
        <v>0</v>
      </c>
      <c r="AC1260" s="15">
        <f t="shared" si="4995"/>
        <v>0</v>
      </c>
      <c r="AD1260" s="15">
        <f t="shared" si="4995"/>
        <v>0</v>
      </c>
      <c r="AE1260" s="15">
        <f t="shared" si="4995"/>
        <v>150</v>
      </c>
      <c r="AF1260" s="15">
        <f t="shared" si="4995"/>
        <v>0</v>
      </c>
      <c r="AG1260" s="15">
        <f t="shared" si="4995"/>
        <v>0</v>
      </c>
      <c r="AH1260" s="15">
        <f t="shared" si="4995"/>
        <v>0</v>
      </c>
      <c r="AI1260" s="15">
        <f t="shared" si="4995"/>
        <v>0</v>
      </c>
      <c r="AJ1260" s="17"/>
      <c r="AK1260" s="15">
        <f>AK1259</f>
        <v>0</v>
      </c>
      <c r="AL1260" s="15">
        <f>AL1259</f>
        <v>0</v>
      </c>
      <c r="AM1260" s="17"/>
      <c r="AN1260" s="15">
        <f t="shared" ref="AN1260:AX1260" si="4996">AN1259</f>
        <v>0</v>
      </c>
      <c r="AO1260" s="15">
        <f t="shared" si="4996"/>
        <v>0</v>
      </c>
      <c r="AP1260" s="15">
        <f t="shared" si="4996"/>
        <v>0</v>
      </c>
      <c r="AQ1260" s="15">
        <f t="shared" si="4996"/>
        <v>0</v>
      </c>
      <c r="AR1260" s="15">
        <f t="shared" si="4996"/>
        <v>0</v>
      </c>
      <c r="AS1260" s="15">
        <f t="shared" si="4996"/>
        <v>0</v>
      </c>
      <c r="AT1260" s="15">
        <f t="shared" si="4996"/>
        <v>0</v>
      </c>
      <c r="AU1260" s="15">
        <f t="shared" si="4996"/>
        <v>0</v>
      </c>
      <c r="AV1260" s="15">
        <f t="shared" si="4996"/>
        <v>0</v>
      </c>
      <c r="AW1260" s="15">
        <f t="shared" si="4996"/>
        <v>0</v>
      </c>
      <c r="AX1260" s="15">
        <f t="shared" si="4996"/>
        <v>0</v>
      </c>
      <c r="AY1260" s="17"/>
      <c r="AZ1260" s="15">
        <f t="shared" ref="AZ1260:AZ1264" si="4997">AZ1259</f>
        <v>6000</v>
      </c>
      <c r="BA1260" s="15">
        <f t="shared" ref="BA1260:BA1264" si="4998">BA1259</f>
        <v>6000</v>
      </c>
      <c r="BB1260" s="15">
        <v>0</v>
      </c>
      <c r="BC1260" s="15">
        <f t="shared" ref="BC1260:BE1264" si="4999">BC1259</f>
        <v>0</v>
      </c>
      <c r="BD1260" s="15">
        <f t="shared" ref="BD1260:BE1264" si="5000">BD1259</f>
        <v>0</v>
      </c>
      <c r="BE1260" s="15">
        <f t="shared" si="5000"/>
        <v>250</v>
      </c>
      <c r="BF1260" s="17"/>
      <c r="BG1260" s="15">
        <f t="shared" ref="BG1260:BG1264" si="5001">BG1259</f>
        <v>1000</v>
      </c>
      <c r="BH1260" s="15">
        <f t="shared" ref="BH1260:BH1264" si="5002">BH1259</f>
        <v>2625</v>
      </c>
      <c r="BI1260" s="17"/>
      <c r="BJ1260" s="22">
        <f>G1260/G1259</f>
        <v>1</v>
      </c>
      <c r="BK1260" s="65">
        <f t="shared" ref="BK1260:BL1260" si="5003">BK1259</f>
        <v>0</v>
      </c>
      <c r="BL1260" s="65">
        <f t="shared" si="5003"/>
        <v>0</v>
      </c>
      <c r="BM1260" s="6">
        <f t="shared" si="4934"/>
        <v>118.25000000000001</v>
      </c>
      <c r="BN1260" s="8">
        <f t="shared" si="4935"/>
        <v>149.0819326565707</v>
      </c>
      <c r="BO1260" s="12">
        <f t="shared" si="4936"/>
        <v>132.77401303206696</v>
      </c>
      <c r="BP1260" s="50">
        <f>(1-'#Constant'!$A$3)/($J1260*'#Constant'!$B$3/'#Constant'!$C$3^($D1260-1)+1)+'#Constant'!$A$3</f>
        <v>0.93162790697674425</v>
      </c>
      <c r="BQ1260" s="4">
        <f>I1263/(BP1260*(1-Q1260/1000*(0.5+R1260/1000))*(1-P1260/1000)*(1-V1260/1000)*(1+U1260/1000))/20</f>
        <v>149.0819326565707</v>
      </c>
      <c r="BR1260" s="50">
        <f>(1-'#Constant'!$A$3)/($K1260*'#Constant'!$B$3/'#Constant'!$C$3^($D1260-1)+1)+'#Constant'!$A$3</f>
        <v>0.93162790697674425</v>
      </c>
      <c r="BS1260" s="4">
        <f>I1263/(BR1260*(1-AB1260/1000*(0.5+AC1260/1000))*(1-AA1260/1000)*(1-AG1260/1000)*(1+AF1260/1000))/20</f>
        <v>149.0819326565707</v>
      </c>
      <c r="BT1260"/>
    </row>
    <row r="1261" spans="1:72" x14ac:dyDescent="0.3">
      <c r="A1261">
        <v>6302</v>
      </c>
      <c r="B1261" s="18" t="s">
        <v>483</v>
      </c>
      <c r="C1261" t="s">
        <v>79</v>
      </c>
      <c r="D1261">
        <v>1</v>
      </c>
      <c r="E1261">
        <v>1</v>
      </c>
      <c r="F1261" s="18">
        <v>1</v>
      </c>
      <c r="G1261" s="10">
        <v>100</v>
      </c>
      <c r="H1261" s="10">
        <v>100</v>
      </c>
      <c r="I1261" s="10">
        <v>2500</v>
      </c>
      <c r="J1261" s="10">
        <v>25</v>
      </c>
      <c r="K1261" s="10">
        <v>25</v>
      </c>
      <c r="L1261" s="2"/>
      <c r="M1261" s="10">
        <v>100</v>
      </c>
      <c r="N1261" s="10">
        <v>0</v>
      </c>
      <c r="O1261" s="10">
        <v>0</v>
      </c>
      <c r="P1261" s="10">
        <v>100</v>
      </c>
      <c r="Q1261" s="10">
        <v>0</v>
      </c>
      <c r="R1261" s="10">
        <v>0</v>
      </c>
      <c r="S1261" s="10">
        <v>0</v>
      </c>
      <c r="T1261" s="10">
        <v>150</v>
      </c>
      <c r="U1261" s="10">
        <v>0</v>
      </c>
      <c r="V1261" s="10">
        <v>0</v>
      </c>
      <c r="W1261" s="2"/>
      <c r="X1261" s="10">
        <v>100</v>
      </c>
      <c r="Y1261" s="10">
        <v>0</v>
      </c>
      <c r="Z1261" s="10">
        <v>0</v>
      </c>
      <c r="AA1261" s="10">
        <v>100</v>
      </c>
      <c r="AB1261" s="10">
        <v>0</v>
      </c>
      <c r="AC1261" s="10">
        <v>0</v>
      </c>
      <c r="AD1261" s="10">
        <v>0</v>
      </c>
      <c r="AE1261" s="10">
        <v>150</v>
      </c>
      <c r="AF1261" s="10">
        <v>0</v>
      </c>
      <c r="AG1261" s="10">
        <v>0</v>
      </c>
      <c r="AH1261" s="10">
        <v>0</v>
      </c>
      <c r="AI1261" s="10">
        <v>0</v>
      </c>
      <c r="AJ1261" s="3"/>
      <c r="AK1261" s="10">
        <v>0</v>
      </c>
      <c r="AL1261" s="10">
        <v>0</v>
      </c>
      <c r="AM1261" s="3"/>
      <c r="AN1261" s="10">
        <v>0</v>
      </c>
      <c r="AO1261" s="10">
        <v>0</v>
      </c>
      <c r="AP1261" s="10">
        <v>0</v>
      </c>
      <c r="AQ1261" s="10">
        <v>0</v>
      </c>
      <c r="AR1261" s="10">
        <v>0</v>
      </c>
      <c r="AS1261" s="10">
        <v>0</v>
      </c>
      <c r="AT1261" s="10">
        <v>0</v>
      </c>
      <c r="AU1261" s="10">
        <v>0</v>
      </c>
      <c r="AV1261" s="10">
        <v>0</v>
      </c>
      <c r="AW1261" s="10">
        <v>0</v>
      </c>
      <c r="AX1261" s="10">
        <v>0</v>
      </c>
      <c r="AY1261" s="3"/>
      <c r="AZ1261" s="10">
        <v>6000</v>
      </c>
      <c r="BA1261" s="10">
        <v>6000</v>
      </c>
      <c r="BB1261" s="10">
        <v>0</v>
      </c>
      <c r="BC1261" s="10">
        <v>0</v>
      </c>
      <c r="BD1261" s="10">
        <v>0</v>
      </c>
      <c r="BE1261" s="10">
        <v>250</v>
      </c>
      <c r="BF1261" s="3"/>
      <c r="BG1261" s="10">
        <v>1000</v>
      </c>
      <c r="BH1261" s="10">
        <v>2625</v>
      </c>
      <c r="BI1261" s="3"/>
      <c r="BJ1261" s="21">
        <v>1</v>
      </c>
      <c r="BK1261" s="65">
        <v>0</v>
      </c>
      <c r="BL1261" s="65">
        <v>0</v>
      </c>
      <c r="BM1261" s="6">
        <f t="shared" ref="BM1261:BM1262" si="5004">MAX(G1261*(1+M1261/1000*(1+O1261/1000))*(1+0.5*T1261/1000)*(1+0.25*S1261/1000),(H1261*(1+X1261/1000*(1+Z1261/1000))*(1+0.5*AE1261/1000)*(1+0.25*AD1261/1000)))*BG1261/1000</f>
        <v>118.25000000000001</v>
      </c>
      <c r="BN1261" s="8">
        <f t="shared" ref="BN1261:BN1262" si="5005">(BQ1261+BS1261)/2*(1+AI1261/2000)*(1+AH1261/2000)*(1+AN1261/2000)*(1+AK1261/2000)</f>
        <v>149.0819326565707</v>
      </c>
      <c r="BO1261" s="12">
        <f t="shared" ref="BO1261:BO1262" si="5006">SQRT(BM1261*BN1261)</f>
        <v>132.77401303206696</v>
      </c>
      <c r="BP1261" s="50">
        <f>(1-'#Constant'!$A$3)/($J1261*'#Constant'!$B$3/'#Constant'!$C$3^($D1261-1)+1)+'#Constant'!$A$3</f>
        <v>0.93162790697674425</v>
      </c>
      <c r="BQ1261" s="4">
        <f t="shared" ref="BQ1261" si="5007">I1262/(BP1261*(1-Q1261/1000*(0.5+R1261/1000))*(1-P1261/1000)*(1-V1261/1000)*(1+U1261/1000))/20</f>
        <v>149.0819326565707</v>
      </c>
      <c r="BR1261" s="50">
        <f>(1-'#Constant'!$A$3)/($K1261*'#Constant'!$B$3/'#Constant'!$C$3^($D1261-1)+1)+'#Constant'!$A$3</f>
        <v>0.93162790697674425</v>
      </c>
      <c r="BS1261" s="4">
        <f t="shared" ref="BS1261" si="5008">I1262/(BR1261*(1-AB1261/1000*(0.5+AC1261/1000))*(1-AA1261/1000)*(1-AG1261/1000)*(1+AF1261/1000))/20</f>
        <v>149.0819326565707</v>
      </c>
      <c r="BT1261">
        <f>BO1261/$BO$4*100</f>
        <v>100.91327609170268</v>
      </c>
    </row>
    <row r="1262" spans="1:72" s="13" customFormat="1" ht="17.25" thickBot="1" x14ac:dyDescent="0.35">
      <c r="B1262" s="20"/>
      <c r="D1262" s="14">
        <v>1</v>
      </c>
      <c r="E1262" s="14">
        <v>1</v>
      </c>
      <c r="F1262" s="19">
        <v>1</v>
      </c>
      <c r="G1262" s="15">
        <f t="shared" ref="G1262:H1262" si="5009">G1261</f>
        <v>100</v>
      </c>
      <c r="H1262" s="15">
        <f t="shared" si="5009"/>
        <v>100</v>
      </c>
      <c r="I1262" s="15">
        <v>2500</v>
      </c>
      <c r="J1262" s="15">
        <v>25</v>
      </c>
      <c r="K1262" s="15">
        <v>25</v>
      </c>
      <c r="L1262" s="16"/>
      <c r="M1262" s="15">
        <f t="shared" ref="M1262:O1262" si="5010">M1261</f>
        <v>100</v>
      </c>
      <c r="N1262" s="15">
        <f t="shared" si="5010"/>
        <v>0</v>
      </c>
      <c r="O1262" s="15">
        <f t="shared" si="5010"/>
        <v>0</v>
      </c>
      <c r="P1262" s="15">
        <v>100</v>
      </c>
      <c r="Q1262" s="15">
        <f t="shared" ref="Q1262:V1262" si="5011">Q1261</f>
        <v>0</v>
      </c>
      <c r="R1262" s="15">
        <f t="shared" si="5011"/>
        <v>0</v>
      </c>
      <c r="S1262" s="15">
        <f t="shared" si="5011"/>
        <v>0</v>
      </c>
      <c r="T1262" s="15">
        <f t="shared" si="5011"/>
        <v>150</v>
      </c>
      <c r="U1262" s="15">
        <f t="shared" si="5011"/>
        <v>0</v>
      </c>
      <c r="V1262" s="15">
        <f t="shared" si="5011"/>
        <v>0</v>
      </c>
      <c r="W1262" s="16"/>
      <c r="X1262" s="15">
        <f t="shared" ref="X1262:Z1262" si="5012">X1261</f>
        <v>100</v>
      </c>
      <c r="Y1262" s="15">
        <f t="shared" si="5012"/>
        <v>0</v>
      </c>
      <c r="Z1262" s="15">
        <f t="shared" si="5012"/>
        <v>0</v>
      </c>
      <c r="AA1262" s="15">
        <v>100</v>
      </c>
      <c r="AB1262" s="15">
        <f t="shared" ref="AB1262:AI1262" si="5013">AB1261</f>
        <v>0</v>
      </c>
      <c r="AC1262" s="15">
        <f t="shared" si="5013"/>
        <v>0</v>
      </c>
      <c r="AD1262" s="15">
        <f t="shared" si="5013"/>
        <v>0</v>
      </c>
      <c r="AE1262" s="15">
        <f t="shared" si="5013"/>
        <v>150</v>
      </c>
      <c r="AF1262" s="15">
        <f t="shared" si="5013"/>
        <v>0</v>
      </c>
      <c r="AG1262" s="15">
        <f t="shared" si="5013"/>
        <v>0</v>
      </c>
      <c r="AH1262" s="15">
        <f t="shared" si="5013"/>
        <v>0</v>
      </c>
      <c r="AI1262" s="15">
        <f t="shared" si="5013"/>
        <v>0</v>
      </c>
      <c r="AJ1262" s="17"/>
      <c r="AK1262" s="15">
        <f>AK1261</f>
        <v>0</v>
      </c>
      <c r="AL1262" s="15">
        <f>AL1261</f>
        <v>0</v>
      </c>
      <c r="AM1262" s="17"/>
      <c r="AN1262" s="15">
        <f t="shared" ref="AN1262:AX1262" si="5014">AN1261</f>
        <v>0</v>
      </c>
      <c r="AO1262" s="15">
        <f t="shared" si="5014"/>
        <v>0</v>
      </c>
      <c r="AP1262" s="15">
        <f t="shared" si="5014"/>
        <v>0</v>
      </c>
      <c r="AQ1262" s="15">
        <f t="shared" si="5014"/>
        <v>0</v>
      </c>
      <c r="AR1262" s="15">
        <f t="shared" si="5014"/>
        <v>0</v>
      </c>
      <c r="AS1262" s="15">
        <f t="shared" si="5014"/>
        <v>0</v>
      </c>
      <c r="AT1262" s="15">
        <f t="shared" si="5014"/>
        <v>0</v>
      </c>
      <c r="AU1262" s="15">
        <f t="shared" si="5014"/>
        <v>0</v>
      </c>
      <c r="AV1262" s="15">
        <f t="shared" si="5014"/>
        <v>0</v>
      </c>
      <c r="AW1262" s="15">
        <f t="shared" si="5014"/>
        <v>0</v>
      </c>
      <c r="AX1262" s="15">
        <f t="shared" si="5014"/>
        <v>0</v>
      </c>
      <c r="AY1262" s="17"/>
      <c r="AZ1262" s="15">
        <f t="shared" si="4997"/>
        <v>6000</v>
      </c>
      <c r="BA1262" s="15">
        <f t="shared" si="4998"/>
        <v>6000</v>
      </c>
      <c r="BB1262" s="15">
        <v>0</v>
      </c>
      <c r="BC1262" s="15">
        <f t="shared" si="4999"/>
        <v>0</v>
      </c>
      <c r="BD1262" s="15">
        <f t="shared" si="4999"/>
        <v>0</v>
      </c>
      <c r="BE1262" s="15">
        <f t="shared" si="4999"/>
        <v>250</v>
      </c>
      <c r="BF1262" s="17"/>
      <c r="BG1262" s="15">
        <f t="shared" si="5001"/>
        <v>1000</v>
      </c>
      <c r="BH1262" s="15">
        <f t="shared" si="5002"/>
        <v>2625</v>
      </c>
      <c r="BI1262" s="17"/>
      <c r="BJ1262" s="22">
        <f>G1262/G1261</f>
        <v>1</v>
      </c>
      <c r="BK1262" s="65">
        <f t="shared" ref="BK1262:BL1262" si="5015">BK1261</f>
        <v>0</v>
      </c>
      <c r="BL1262" s="65">
        <f t="shared" si="5015"/>
        <v>0</v>
      </c>
      <c r="BM1262" s="6">
        <f t="shared" si="5004"/>
        <v>118.25000000000001</v>
      </c>
      <c r="BN1262" s="8">
        <f t="shared" si="5005"/>
        <v>149.0819326565707</v>
      </c>
      <c r="BO1262" s="12">
        <f t="shared" si="5006"/>
        <v>132.77401303206696</v>
      </c>
      <c r="BP1262" s="50">
        <f>(1-'#Constant'!$A$3)/($J1262*'#Constant'!$B$3/'#Constant'!$C$3^($D1262-1)+1)+'#Constant'!$A$3</f>
        <v>0.93162790697674425</v>
      </c>
      <c r="BQ1262" s="4">
        <f>I1265/(BP1262*(1-Q1262/1000*(0.5+R1262/1000))*(1-P1262/1000)*(1-V1262/1000)*(1+U1262/1000))/20</f>
        <v>149.0819326565707</v>
      </c>
      <c r="BR1262" s="50">
        <f>(1-'#Constant'!$A$3)/($K1262*'#Constant'!$B$3/'#Constant'!$C$3^($D1262-1)+1)+'#Constant'!$A$3</f>
        <v>0.93162790697674425</v>
      </c>
      <c r="BS1262" s="4">
        <f>I1265/(BR1262*(1-AB1262/1000*(0.5+AC1262/1000))*(1-AA1262/1000)*(1-AG1262/1000)*(1+AF1262/1000))/20</f>
        <v>149.0819326565707</v>
      </c>
      <c r="BT1262"/>
    </row>
    <row r="1263" spans="1:72" x14ac:dyDescent="0.3">
      <c r="A1263">
        <v>7301</v>
      </c>
      <c r="B1263" s="18" t="str">
        <f>VLOOKUP(CONCATENATE("CREATURE_NAME_",A1263),[1]Localization_Hero!$A:$E,2,FALSE)</f>
        <v>드래곤 트렌트</v>
      </c>
      <c r="C1263" t="s">
        <v>81</v>
      </c>
      <c r="D1263">
        <v>1</v>
      </c>
      <c r="E1263">
        <v>1</v>
      </c>
      <c r="F1263" s="18">
        <v>1</v>
      </c>
      <c r="G1263" s="10">
        <v>100</v>
      </c>
      <c r="H1263" s="10">
        <v>100</v>
      </c>
      <c r="I1263" s="10">
        <v>2500</v>
      </c>
      <c r="J1263" s="10">
        <v>25</v>
      </c>
      <c r="K1263" s="10">
        <v>25</v>
      </c>
      <c r="L1263" s="2"/>
      <c r="M1263" s="10">
        <v>100</v>
      </c>
      <c r="N1263" s="10">
        <v>0</v>
      </c>
      <c r="O1263" s="10">
        <v>0</v>
      </c>
      <c r="P1263" s="10">
        <v>100</v>
      </c>
      <c r="Q1263" s="10">
        <v>0</v>
      </c>
      <c r="R1263" s="10">
        <v>0</v>
      </c>
      <c r="S1263" s="10">
        <v>0</v>
      </c>
      <c r="T1263" s="10">
        <v>150</v>
      </c>
      <c r="U1263" s="10">
        <v>0</v>
      </c>
      <c r="V1263" s="10">
        <v>0</v>
      </c>
      <c r="W1263" s="2"/>
      <c r="X1263" s="10">
        <v>100</v>
      </c>
      <c r="Y1263" s="10">
        <v>0</v>
      </c>
      <c r="Z1263" s="10">
        <v>0</v>
      </c>
      <c r="AA1263" s="10">
        <v>100</v>
      </c>
      <c r="AB1263" s="10">
        <v>0</v>
      </c>
      <c r="AC1263" s="10">
        <v>0</v>
      </c>
      <c r="AD1263" s="10">
        <v>0</v>
      </c>
      <c r="AE1263" s="10">
        <v>150</v>
      </c>
      <c r="AF1263" s="10">
        <v>0</v>
      </c>
      <c r="AG1263" s="10">
        <v>0</v>
      </c>
      <c r="AH1263" s="10">
        <v>0</v>
      </c>
      <c r="AI1263" s="10">
        <v>0</v>
      </c>
      <c r="AJ1263" s="3"/>
      <c r="AK1263" s="10">
        <v>0</v>
      </c>
      <c r="AL1263" s="10">
        <v>0</v>
      </c>
      <c r="AM1263" s="3"/>
      <c r="AN1263" s="10">
        <v>0</v>
      </c>
      <c r="AO1263" s="10">
        <v>0</v>
      </c>
      <c r="AP1263" s="10">
        <v>0</v>
      </c>
      <c r="AQ1263" s="10">
        <v>0</v>
      </c>
      <c r="AR1263" s="10">
        <v>0</v>
      </c>
      <c r="AS1263" s="10">
        <v>0</v>
      </c>
      <c r="AT1263" s="10">
        <v>0</v>
      </c>
      <c r="AU1263" s="10">
        <v>0</v>
      </c>
      <c r="AV1263" s="10">
        <v>0</v>
      </c>
      <c r="AW1263" s="10">
        <v>0</v>
      </c>
      <c r="AX1263" s="10">
        <v>0</v>
      </c>
      <c r="AY1263" s="3"/>
      <c r="AZ1263" s="10">
        <v>6000</v>
      </c>
      <c r="BA1263" s="10">
        <v>6000</v>
      </c>
      <c r="BB1263" s="10">
        <v>0</v>
      </c>
      <c r="BC1263" s="10">
        <v>0</v>
      </c>
      <c r="BD1263" s="10">
        <v>0</v>
      </c>
      <c r="BE1263" s="10">
        <v>250</v>
      </c>
      <c r="BF1263" s="3"/>
      <c r="BG1263" s="10">
        <v>1000</v>
      </c>
      <c r="BH1263" s="10">
        <v>1500</v>
      </c>
      <c r="BI1263" s="3"/>
      <c r="BJ1263" s="21">
        <v>1</v>
      </c>
      <c r="BK1263" s="65">
        <v>0</v>
      </c>
      <c r="BL1263" s="65">
        <v>0</v>
      </c>
      <c r="BM1263" s="6">
        <f t="shared" si="4934"/>
        <v>118.25000000000001</v>
      </c>
      <c r="BN1263" s="8">
        <f t="shared" si="4935"/>
        <v>149.0819326565707</v>
      </c>
      <c r="BO1263" s="12">
        <f t="shared" si="4936"/>
        <v>132.77401303206696</v>
      </c>
      <c r="BP1263" s="50">
        <f>(1-'#Constant'!$A$3)/($J1263*'#Constant'!$B$3/'#Constant'!$C$3^($D1263-1)+1)+'#Constant'!$A$3</f>
        <v>0.93162790697674425</v>
      </c>
      <c r="BQ1263" s="4">
        <f t="shared" si="4937"/>
        <v>149.0819326565707</v>
      </c>
      <c r="BR1263" s="50">
        <f>(1-'#Constant'!$A$3)/($K1263*'#Constant'!$B$3/'#Constant'!$C$3^($D1263-1)+1)+'#Constant'!$A$3</f>
        <v>0.93162790697674425</v>
      </c>
      <c r="BS1263" s="4">
        <f t="shared" si="4938"/>
        <v>149.0819326565707</v>
      </c>
      <c r="BT1263">
        <f>BO1263/$BO$4*100</f>
        <v>100.91327609170268</v>
      </c>
    </row>
    <row r="1264" spans="1:72" s="13" customFormat="1" ht="17.25" thickBot="1" x14ac:dyDescent="0.35">
      <c r="B1264" s="20"/>
      <c r="D1264" s="14">
        <v>1</v>
      </c>
      <c r="E1264" s="14">
        <v>1</v>
      </c>
      <c r="F1264" s="19">
        <v>1</v>
      </c>
      <c r="G1264" s="15">
        <f t="shared" ref="G1264:H1264" si="5016">G1263</f>
        <v>100</v>
      </c>
      <c r="H1264" s="15">
        <f t="shared" si="5016"/>
        <v>100</v>
      </c>
      <c r="I1264" s="15">
        <v>2500</v>
      </c>
      <c r="J1264" s="15">
        <v>25</v>
      </c>
      <c r="K1264" s="15">
        <v>25</v>
      </c>
      <c r="L1264" s="16"/>
      <c r="M1264" s="15">
        <f t="shared" ref="M1264:V1264" si="5017">M1263</f>
        <v>100</v>
      </c>
      <c r="N1264" s="15">
        <f t="shared" si="5017"/>
        <v>0</v>
      </c>
      <c r="O1264" s="15">
        <f t="shared" si="5017"/>
        <v>0</v>
      </c>
      <c r="P1264" s="15">
        <v>100</v>
      </c>
      <c r="Q1264" s="15">
        <f t="shared" si="5017"/>
        <v>0</v>
      </c>
      <c r="R1264" s="15">
        <f t="shared" si="5017"/>
        <v>0</v>
      </c>
      <c r="S1264" s="15">
        <f t="shared" si="5017"/>
        <v>0</v>
      </c>
      <c r="T1264" s="15">
        <f t="shared" si="5017"/>
        <v>150</v>
      </c>
      <c r="U1264" s="15">
        <f t="shared" si="5017"/>
        <v>0</v>
      </c>
      <c r="V1264" s="15">
        <f t="shared" si="5017"/>
        <v>0</v>
      </c>
      <c r="W1264" s="16"/>
      <c r="X1264" s="15">
        <f t="shared" ref="X1264:AI1264" si="5018">X1263</f>
        <v>100</v>
      </c>
      <c r="Y1264" s="15">
        <f t="shared" si="5018"/>
        <v>0</v>
      </c>
      <c r="Z1264" s="15">
        <f t="shared" si="5018"/>
        <v>0</v>
      </c>
      <c r="AA1264" s="15">
        <v>100</v>
      </c>
      <c r="AB1264" s="15">
        <f t="shared" si="5018"/>
        <v>0</v>
      </c>
      <c r="AC1264" s="15">
        <f t="shared" si="5018"/>
        <v>0</v>
      </c>
      <c r="AD1264" s="15">
        <f t="shared" si="5018"/>
        <v>0</v>
      </c>
      <c r="AE1264" s="15">
        <f t="shared" si="5018"/>
        <v>150</v>
      </c>
      <c r="AF1264" s="15">
        <f t="shared" si="5018"/>
        <v>0</v>
      </c>
      <c r="AG1264" s="15">
        <f t="shared" si="5018"/>
        <v>0</v>
      </c>
      <c r="AH1264" s="15">
        <f t="shared" si="5018"/>
        <v>0</v>
      </c>
      <c r="AI1264" s="15">
        <f t="shared" si="5018"/>
        <v>0</v>
      </c>
      <c r="AJ1264" s="17"/>
      <c r="AK1264" s="15">
        <f>AK1263</f>
        <v>0</v>
      </c>
      <c r="AL1264" s="15">
        <f>AL1263</f>
        <v>0</v>
      </c>
      <c r="AM1264" s="17"/>
      <c r="AN1264" s="15">
        <f t="shared" ref="AN1264:AX1264" si="5019">AN1263</f>
        <v>0</v>
      </c>
      <c r="AO1264" s="15">
        <f t="shared" si="5019"/>
        <v>0</v>
      </c>
      <c r="AP1264" s="15">
        <f t="shared" si="5019"/>
        <v>0</v>
      </c>
      <c r="AQ1264" s="15">
        <f t="shared" si="5019"/>
        <v>0</v>
      </c>
      <c r="AR1264" s="15">
        <f t="shared" si="5019"/>
        <v>0</v>
      </c>
      <c r="AS1264" s="15">
        <f t="shared" si="5019"/>
        <v>0</v>
      </c>
      <c r="AT1264" s="15">
        <f t="shared" si="5019"/>
        <v>0</v>
      </c>
      <c r="AU1264" s="15">
        <f t="shared" si="5019"/>
        <v>0</v>
      </c>
      <c r="AV1264" s="15">
        <f t="shared" si="5019"/>
        <v>0</v>
      </c>
      <c r="AW1264" s="15">
        <f t="shared" si="5019"/>
        <v>0</v>
      </c>
      <c r="AX1264" s="15">
        <f t="shared" si="5019"/>
        <v>0</v>
      </c>
      <c r="AY1264" s="17"/>
      <c r="AZ1264" s="15">
        <f t="shared" si="4997"/>
        <v>6000</v>
      </c>
      <c r="BA1264" s="15">
        <f t="shared" si="4998"/>
        <v>6000</v>
      </c>
      <c r="BB1264" s="15">
        <v>0</v>
      </c>
      <c r="BC1264" s="15">
        <f t="shared" si="4999"/>
        <v>0</v>
      </c>
      <c r="BD1264" s="15">
        <f t="shared" si="5000"/>
        <v>0</v>
      </c>
      <c r="BE1264" s="15">
        <f t="shared" si="5000"/>
        <v>250</v>
      </c>
      <c r="BF1264" s="17"/>
      <c r="BG1264" s="15">
        <f t="shared" si="5001"/>
        <v>1000</v>
      </c>
      <c r="BH1264" s="15">
        <f t="shared" si="5002"/>
        <v>1500</v>
      </c>
      <c r="BI1264" s="17"/>
      <c r="BJ1264" s="22">
        <f>G1264/G1263</f>
        <v>1</v>
      </c>
      <c r="BK1264" s="65">
        <f>BK1263</f>
        <v>0</v>
      </c>
      <c r="BL1264" s="65">
        <f>BL1263</f>
        <v>0</v>
      </c>
      <c r="BM1264" s="6">
        <f t="shared" si="4934"/>
        <v>118.25000000000001</v>
      </c>
      <c r="BN1264" s="8">
        <f t="shared" si="4935"/>
        <v>149.0819326565707</v>
      </c>
      <c r="BO1264" s="12">
        <f t="shared" si="4936"/>
        <v>132.77401303206696</v>
      </c>
      <c r="BP1264" s="50">
        <f>(1-'#Constant'!$A$3)/($J1264*'#Constant'!$B$3/'#Constant'!$C$3^($D1264-1)+1)+'#Constant'!$A$3</f>
        <v>0.93162790697674425</v>
      </c>
      <c r="BQ1264" s="4">
        <f t="shared" si="4937"/>
        <v>149.0819326565707</v>
      </c>
      <c r="BR1264" s="50">
        <f>(1-'#Constant'!$A$3)/($K1264*'#Constant'!$B$3/'#Constant'!$C$3^($D1264-1)+1)+'#Constant'!$A$3</f>
        <v>0.93162790697674425</v>
      </c>
      <c r="BS1264" s="4">
        <f t="shared" si="4938"/>
        <v>149.0819326565707</v>
      </c>
      <c r="BT1264"/>
    </row>
    <row r="1265" spans="1:72" x14ac:dyDescent="0.3">
      <c r="A1265">
        <v>8301</v>
      </c>
      <c r="B1265" s="18" t="str">
        <f>VLOOKUP(CONCATENATE("CREATURE_NAME_",A1265),[1]Localization_Hero!$A:$E,2,FALSE)</f>
        <v>워 트롤</v>
      </c>
      <c r="C1265" t="s">
        <v>77</v>
      </c>
      <c r="D1265">
        <v>1</v>
      </c>
      <c r="E1265">
        <v>1</v>
      </c>
      <c r="F1265" s="18">
        <v>1</v>
      </c>
      <c r="G1265" s="10">
        <v>100</v>
      </c>
      <c r="H1265" s="10">
        <v>100</v>
      </c>
      <c r="I1265" s="10">
        <v>2500</v>
      </c>
      <c r="J1265" s="10">
        <v>25</v>
      </c>
      <c r="K1265" s="10">
        <v>25</v>
      </c>
      <c r="L1265" s="2"/>
      <c r="M1265" s="10">
        <v>100</v>
      </c>
      <c r="N1265" s="10">
        <v>0</v>
      </c>
      <c r="O1265" s="10">
        <v>0</v>
      </c>
      <c r="P1265" s="10">
        <v>100</v>
      </c>
      <c r="Q1265" s="10">
        <v>0</v>
      </c>
      <c r="R1265" s="10">
        <v>0</v>
      </c>
      <c r="S1265" s="10">
        <v>0</v>
      </c>
      <c r="T1265" s="10">
        <v>150</v>
      </c>
      <c r="U1265" s="10">
        <v>0</v>
      </c>
      <c r="V1265" s="10">
        <v>0</v>
      </c>
      <c r="W1265" s="2"/>
      <c r="X1265" s="10">
        <v>100</v>
      </c>
      <c r="Y1265" s="10">
        <v>0</v>
      </c>
      <c r="Z1265" s="10">
        <v>0</v>
      </c>
      <c r="AA1265" s="10">
        <v>100</v>
      </c>
      <c r="AB1265" s="10">
        <v>0</v>
      </c>
      <c r="AC1265" s="10">
        <v>0</v>
      </c>
      <c r="AD1265" s="10">
        <v>0</v>
      </c>
      <c r="AE1265" s="10">
        <v>150</v>
      </c>
      <c r="AF1265" s="10">
        <v>0</v>
      </c>
      <c r="AG1265" s="10">
        <v>0</v>
      </c>
      <c r="AH1265" s="10">
        <v>0</v>
      </c>
      <c r="AI1265" s="10">
        <v>0</v>
      </c>
      <c r="AJ1265" s="3"/>
      <c r="AK1265" s="10">
        <v>0</v>
      </c>
      <c r="AL1265" s="10">
        <v>0</v>
      </c>
      <c r="AM1265" s="3"/>
      <c r="AN1265" s="10">
        <v>0</v>
      </c>
      <c r="AO1265" s="10">
        <v>0</v>
      </c>
      <c r="AP1265" s="10">
        <v>0</v>
      </c>
      <c r="AQ1265" s="10">
        <v>0</v>
      </c>
      <c r="AR1265" s="10">
        <v>0</v>
      </c>
      <c r="AS1265" s="10">
        <v>0</v>
      </c>
      <c r="AT1265" s="10">
        <v>0</v>
      </c>
      <c r="AU1265" s="10">
        <v>0</v>
      </c>
      <c r="AV1265" s="10">
        <v>0</v>
      </c>
      <c r="AW1265" s="10">
        <v>0</v>
      </c>
      <c r="AX1265" s="10">
        <v>0</v>
      </c>
      <c r="AY1265" s="3"/>
      <c r="AZ1265" s="10">
        <v>6000</v>
      </c>
      <c r="BA1265" s="10">
        <v>6000</v>
      </c>
      <c r="BB1265" s="10">
        <v>0</v>
      </c>
      <c r="BC1265" s="10">
        <v>0</v>
      </c>
      <c r="BD1265" s="10">
        <v>0</v>
      </c>
      <c r="BE1265" s="10">
        <v>250</v>
      </c>
      <c r="BF1265" s="3"/>
      <c r="BG1265" s="10">
        <v>1000</v>
      </c>
      <c r="BH1265" s="10">
        <v>1500</v>
      </c>
      <c r="BI1265" s="3"/>
      <c r="BJ1265" s="21">
        <v>1</v>
      </c>
      <c r="BK1265" s="65">
        <v>0</v>
      </c>
      <c r="BL1265" s="65">
        <v>0</v>
      </c>
      <c r="BM1265" s="6">
        <f t="shared" si="4934"/>
        <v>118.25000000000001</v>
      </c>
      <c r="BN1265" s="8">
        <f t="shared" si="4935"/>
        <v>149.0819326565707</v>
      </c>
      <c r="BO1265" s="12">
        <f t="shared" si="4936"/>
        <v>132.77401303206696</v>
      </c>
      <c r="BP1265" s="50">
        <f>(1-'#Constant'!$A$3)/($J1265*'#Constant'!$B$3/'#Constant'!$C$3^($D1265-1)+1)+'#Constant'!$A$3</f>
        <v>0.93162790697674425</v>
      </c>
      <c r="BQ1265" s="4">
        <f t="shared" si="4937"/>
        <v>149.0819326565707</v>
      </c>
      <c r="BR1265" s="50">
        <f>(1-'#Constant'!$A$3)/($K1265*'#Constant'!$B$3/'#Constant'!$C$3^($D1265-1)+1)+'#Constant'!$A$3</f>
        <v>0.93162790697674425</v>
      </c>
      <c r="BS1265" s="4">
        <f t="shared" si="4938"/>
        <v>149.0819326565707</v>
      </c>
      <c r="BT1265">
        <f>BO1265/$BO$4*100</f>
        <v>100.91327609170268</v>
      </c>
    </row>
    <row r="1266" spans="1:72" s="13" customFormat="1" ht="17.25" thickBot="1" x14ac:dyDescent="0.35">
      <c r="B1266" s="20"/>
      <c r="D1266" s="14">
        <v>1</v>
      </c>
      <c r="E1266" s="14">
        <v>1</v>
      </c>
      <c r="F1266" s="19">
        <v>1</v>
      </c>
      <c r="G1266" s="15">
        <f t="shared" ref="G1266:H1266" si="5020">G1265</f>
        <v>100</v>
      </c>
      <c r="H1266" s="15">
        <f t="shared" si="5020"/>
        <v>100</v>
      </c>
      <c r="I1266" s="15">
        <v>2500</v>
      </c>
      <c r="J1266" s="15">
        <v>25</v>
      </c>
      <c r="K1266" s="15">
        <v>25</v>
      </c>
      <c r="L1266" s="16"/>
      <c r="M1266" s="15">
        <f t="shared" ref="M1266:V1266" si="5021">M1265</f>
        <v>100</v>
      </c>
      <c r="N1266" s="15">
        <f t="shared" si="5021"/>
        <v>0</v>
      </c>
      <c r="O1266" s="15">
        <f t="shared" si="5021"/>
        <v>0</v>
      </c>
      <c r="P1266" s="15">
        <v>100</v>
      </c>
      <c r="Q1266" s="15">
        <f t="shared" si="5021"/>
        <v>0</v>
      </c>
      <c r="R1266" s="15">
        <f t="shared" si="5021"/>
        <v>0</v>
      </c>
      <c r="S1266" s="15">
        <f t="shared" si="5021"/>
        <v>0</v>
      </c>
      <c r="T1266" s="15">
        <f t="shared" si="5021"/>
        <v>150</v>
      </c>
      <c r="U1266" s="15">
        <f t="shared" si="5021"/>
        <v>0</v>
      </c>
      <c r="V1266" s="15">
        <f t="shared" si="5021"/>
        <v>0</v>
      </c>
      <c r="W1266" s="16"/>
      <c r="X1266" s="15">
        <f t="shared" ref="X1266:AI1266" si="5022">X1265</f>
        <v>100</v>
      </c>
      <c r="Y1266" s="15">
        <f t="shared" si="5022"/>
        <v>0</v>
      </c>
      <c r="Z1266" s="15">
        <f t="shared" si="5022"/>
        <v>0</v>
      </c>
      <c r="AA1266" s="15">
        <v>100</v>
      </c>
      <c r="AB1266" s="15">
        <f t="shared" si="5022"/>
        <v>0</v>
      </c>
      <c r="AC1266" s="15">
        <f t="shared" si="5022"/>
        <v>0</v>
      </c>
      <c r="AD1266" s="15">
        <f t="shared" si="5022"/>
        <v>0</v>
      </c>
      <c r="AE1266" s="15">
        <f t="shared" si="5022"/>
        <v>150</v>
      </c>
      <c r="AF1266" s="15">
        <f t="shared" si="5022"/>
        <v>0</v>
      </c>
      <c r="AG1266" s="15">
        <f t="shared" si="5022"/>
        <v>0</v>
      </c>
      <c r="AH1266" s="15">
        <f t="shared" si="5022"/>
        <v>0</v>
      </c>
      <c r="AI1266" s="15">
        <f t="shared" si="5022"/>
        <v>0</v>
      </c>
      <c r="AJ1266" s="17"/>
      <c r="AK1266" s="15">
        <f>AK1265</f>
        <v>0</v>
      </c>
      <c r="AL1266" s="15">
        <f>AL1265</f>
        <v>0</v>
      </c>
      <c r="AM1266" s="17"/>
      <c r="AN1266" s="15">
        <f t="shared" ref="AN1266:AX1266" si="5023">AN1265</f>
        <v>0</v>
      </c>
      <c r="AO1266" s="15">
        <f t="shared" si="5023"/>
        <v>0</v>
      </c>
      <c r="AP1266" s="15">
        <f t="shared" si="5023"/>
        <v>0</v>
      </c>
      <c r="AQ1266" s="15">
        <f t="shared" si="5023"/>
        <v>0</v>
      </c>
      <c r="AR1266" s="15">
        <f t="shared" si="5023"/>
        <v>0</v>
      </c>
      <c r="AS1266" s="15">
        <f t="shared" si="5023"/>
        <v>0</v>
      </c>
      <c r="AT1266" s="15">
        <f t="shared" si="5023"/>
        <v>0</v>
      </c>
      <c r="AU1266" s="15">
        <f t="shared" si="5023"/>
        <v>0</v>
      </c>
      <c r="AV1266" s="15">
        <f t="shared" si="5023"/>
        <v>0</v>
      </c>
      <c r="AW1266" s="15">
        <f t="shared" si="5023"/>
        <v>0</v>
      </c>
      <c r="AX1266" s="15">
        <f t="shared" si="5023"/>
        <v>0</v>
      </c>
      <c r="AY1266" s="17"/>
      <c r="AZ1266" s="15">
        <f t="shared" ref="AZ1266:AZ1268" si="5024">AZ1265</f>
        <v>6000</v>
      </c>
      <c r="BA1266" s="15">
        <f t="shared" ref="BA1266:BA1268" si="5025">BA1265</f>
        <v>6000</v>
      </c>
      <c r="BB1266" s="15">
        <v>0</v>
      </c>
      <c r="BC1266" s="15">
        <f t="shared" ref="BC1266:BE1268" si="5026">BC1265</f>
        <v>0</v>
      </c>
      <c r="BD1266" s="15">
        <f t="shared" ref="BD1266:BE1266" si="5027">BD1265</f>
        <v>0</v>
      </c>
      <c r="BE1266" s="15">
        <f t="shared" si="5027"/>
        <v>250</v>
      </c>
      <c r="BF1266" s="17"/>
      <c r="BG1266" s="15">
        <f t="shared" ref="BG1266:BG1268" si="5028">BG1265</f>
        <v>1000</v>
      </c>
      <c r="BH1266" s="15">
        <f t="shared" ref="BH1266" si="5029">BH1265</f>
        <v>1500</v>
      </c>
      <c r="BI1266" s="17"/>
      <c r="BJ1266" s="22">
        <f>G1266/G1265</f>
        <v>1</v>
      </c>
      <c r="BK1266" s="65">
        <f t="shared" ref="BK1266:BL1268" si="5030">BK1265</f>
        <v>0</v>
      </c>
      <c r="BL1266" s="65">
        <f t="shared" si="5030"/>
        <v>0</v>
      </c>
      <c r="BM1266" s="6">
        <f t="shared" si="4934"/>
        <v>118.25000000000001</v>
      </c>
      <c r="BN1266" s="8">
        <f t="shared" si="4935"/>
        <v>149.0819326565707</v>
      </c>
      <c r="BO1266" s="12">
        <f t="shared" si="4936"/>
        <v>132.77401303206696</v>
      </c>
      <c r="BP1266" s="50">
        <f>(1-'#Constant'!$A$3)/($J1266*'#Constant'!$B$3/'#Constant'!$C$3^($D1266-1)+1)+'#Constant'!$A$3</f>
        <v>0.93162790697674425</v>
      </c>
      <c r="BQ1266" s="4">
        <f t="shared" si="4937"/>
        <v>149.0819326565707</v>
      </c>
      <c r="BR1266" s="50">
        <f>(1-'#Constant'!$A$3)/($K1266*'#Constant'!$B$3/'#Constant'!$C$3^($D1266-1)+1)+'#Constant'!$A$3</f>
        <v>0.93162790697674425</v>
      </c>
      <c r="BS1266" s="4">
        <f t="shared" si="4938"/>
        <v>149.0819326565707</v>
      </c>
      <c r="BT1266"/>
    </row>
    <row r="1267" spans="1:72" x14ac:dyDescent="0.3">
      <c r="A1267">
        <v>9301</v>
      </c>
      <c r="B1267" s="18" t="str">
        <f>VLOOKUP(CONCATENATE("CREATURE_NAME_",A1267),[1]Localization_Hero!$A:$E,2,FALSE)</f>
        <v>이자케르</v>
      </c>
      <c r="C1267" t="s">
        <v>77</v>
      </c>
      <c r="D1267">
        <v>1</v>
      </c>
      <c r="E1267">
        <v>1</v>
      </c>
      <c r="F1267" s="18">
        <v>1</v>
      </c>
      <c r="G1267" s="10">
        <v>100</v>
      </c>
      <c r="H1267" s="10">
        <v>100</v>
      </c>
      <c r="I1267" s="10">
        <v>2500</v>
      </c>
      <c r="J1267" s="10">
        <v>25</v>
      </c>
      <c r="K1267" s="10">
        <v>25</v>
      </c>
      <c r="L1267" s="2"/>
      <c r="M1267" s="10">
        <v>100</v>
      </c>
      <c r="N1267" s="10">
        <v>0</v>
      </c>
      <c r="O1267" s="10">
        <v>0</v>
      </c>
      <c r="P1267" s="10">
        <v>100</v>
      </c>
      <c r="Q1267" s="10">
        <v>0</v>
      </c>
      <c r="R1267" s="10">
        <v>0</v>
      </c>
      <c r="S1267" s="10">
        <v>0</v>
      </c>
      <c r="T1267" s="10">
        <v>150</v>
      </c>
      <c r="U1267" s="10">
        <v>0</v>
      </c>
      <c r="V1267" s="10">
        <v>400</v>
      </c>
      <c r="W1267" s="2"/>
      <c r="X1267" s="10">
        <v>100</v>
      </c>
      <c r="Y1267" s="10">
        <v>0</v>
      </c>
      <c r="Z1267" s="10">
        <v>0</v>
      </c>
      <c r="AA1267" s="10">
        <v>100</v>
      </c>
      <c r="AB1267" s="10">
        <v>0</v>
      </c>
      <c r="AC1267" s="10">
        <v>0</v>
      </c>
      <c r="AD1267" s="10">
        <v>0</v>
      </c>
      <c r="AE1267" s="10">
        <v>150</v>
      </c>
      <c r="AF1267" s="10">
        <v>0</v>
      </c>
      <c r="AG1267" s="10">
        <v>0</v>
      </c>
      <c r="AH1267" s="10">
        <v>0</v>
      </c>
      <c r="AI1267" s="10">
        <v>0</v>
      </c>
      <c r="AJ1267" s="3"/>
      <c r="AK1267" s="10">
        <v>0</v>
      </c>
      <c r="AL1267" s="10">
        <v>0</v>
      </c>
      <c r="AM1267" s="3"/>
      <c r="AN1267" s="10">
        <v>0</v>
      </c>
      <c r="AO1267" s="10">
        <v>0</v>
      </c>
      <c r="AP1267" s="10">
        <v>0</v>
      </c>
      <c r="AQ1267" s="10">
        <v>0</v>
      </c>
      <c r="AR1267" s="10">
        <v>0</v>
      </c>
      <c r="AS1267" s="10">
        <v>0</v>
      </c>
      <c r="AT1267" s="10">
        <v>0</v>
      </c>
      <c r="AU1267" s="10">
        <v>0</v>
      </c>
      <c r="AV1267" s="10">
        <v>0</v>
      </c>
      <c r="AW1267" s="10">
        <v>0</v>
      </c>
      <c r="AX1267" s="10">
        <v>0</v>
      </c>
      <c r="AY1267" s="3"/>
      <c r="AZ1267" s="10">
        <v>6000</v>
      </c>
      <c r="BA1267" s="10">
        <v>6000</v>
      </c>
      <c r="BB1267" s="10">
        <v>0</v>
      </c>
      <c r="BC1267" s="10">
        <v>0</v>
      </c>
      <c r="BD1267" s="10">
        <v>0</v>
      </c>
      <c r="BE1267" s="10">
        <v>250</v>
      </c>
      <c r="BF1267" s="3"/>
      <c r="BG1267" s="10">
        <v>1000</v>
      </c>
      <c r="BH1267" s="10">
        <v>5000</v>
      </c>
      <c r="BI1267" s="3"/>
      <c r="BJ1267" s="21">
        <v>1</v>
      </c>
      <c r="BK1267" s="65">
        <v>0</v>
      </c>
      <c r="BL1267" s="65">
        <v>0</v>
      </c>
      <c r="BM1267" s="6">
        <f t="shared" si="4934"/>
        <v>118.25000000000001</v>
      </c>
      <c r="BN1267" s="8">
        <f t="shared" si="4935"/>
        <v>198.77591020876093</v>
      </c>
      <c r="BO1267" s="12">
        <f t="shared" ref="BO1267:BO1272" si="5031">SQRT(BM1267*BN1267)</f>
        <v>153.31422433090148</v>
      </c>
      <c r="BP1267" s="50">
        <f>(1-'#Constant'!$A$3)/($J1267*'#Constant'!$B$3/'#Constant'!$C$3^($D1267-1)+1)+'#Constant'!$A$3</f>
        <v>0.93162790697674425</v>
      </c>
      <c r="BQ1267" s="4">
        <f t="shared" si="4937"/>
        <v>248.46988776095117</v>
      </c>
      <c r="BR1267" s="50">
        <f>(1-'#Constant'!$A$3)/($K1267*'#Constant'!$B$3/'#Constant'!$C$3^($D1267-1)+1)+'#Constant'!$A$3</f>
        <v>0.93162790697674425</v>
      </c>
      <c r="BS1267" s="4">
        <f t="shared" si="4938"/>
        <v>149.0819326565707</v>
      </c>
      <c r="BT1267">
        <f>BO1267/$BO$4*100</f>
        <v>116.52461423270314</v>
      </c>
    </row>
    <row r="1268" spans="1:72" s="13" customFormat="1" ht="17.25" thickBot="1" x14ac:dyDescent="0.35">
      <c r="B1268" s="20"/>
      <c r="D1268" s="14">
        <v>1</v>
      </c>
      <c r="E1268" s="14">
        <v>1</v>
      </c>
      <c r="F1268" s="19">
        <v>1</v>
      </c>
      <c r="G1268" s="15">
        <f t="shared" ref="G1268:H1268" si="5032">G1267</f>
        <v>100</v>
      </c>
      <c r="H1268" s="15">
        <f t="shared" si="5032"/>
        <v>100</v>
      </c>
      <c r="I1268" s="15">
        <v>2500</v>
      </c>
      <c r="J1268" s="15">
        <v>25</v>
      </c>
      <c r="K1268" s="15">
        <v>25</v>
      </c>
      <c r="L1268" s="16"/>
      <c r="M1268" s="15">
        <f t="shared" ref="M1268:V1268" si="5033">M1267</f>
        <v>100</v>
      </c>
      <c r="N1268" s="15">
        <f t="shared" si="5033"/>
        <v>0</v>
      </c>
      <c r="O1268" s="15">
        <f t="shared" si="5033"/>
        <v>0</v>
      </c>
      <c r="P1268" s="15">
        <v>100</v>
      </c>
      <c r="Q1268" s="15">
        <f t="shared" si="5033"/>
        <v>0</v>
      </c>
      <c r="R1268" s="15">
        <f t="shared" si="5033"/>
        <v>0</v>
      </c>
      <c r="S1268" s="15">
        <f t="shared" si="5033"/>
        <v>0</v>
      </c>
      <c r="T1268" s="15">
        <f t="shared" si="5033"/>
        <v>150</v>
      </c>
      <c r="U1268" s="15">
        <f t="shared" si="5033"/>
        <v>0</v>
      </c>
      <c r="V1268" s="15">
        <f t="shared" si="5033"/>
        <v>400</v>
      </c>
      <c r="W1268" s="16"/>
      <c r="X1268" s="15">
        <f t="shared" ref="X1268:AI1268" si="5034">X1267</f>
        <v>100</v>
      </c>
      <c r="Y1268" s="15">
        <f t="shared" si="5034"/>
        <v>0</v>
      </c>
      <c r="Z1268" s="15">
        <f t="shared" si="5034"/>
        <v>0</v>
      </c>
      <c r="AA1268" s="15">
        <v>100</v>
      </c>
      <c r="AB1268" s="15">
        <f t="shared" si="5034"/>
        <v>0</v>
      </c>
      <c r="AC1268" s="15">
        <f t="shared" si="5034"/>
        <v>0</v>
      </c>
      <c r="AD1268" s="15">
        <f t="shared" si="5034"/>
        <v>0</v>
      </c>
      <c r="AE1268" s="15">
        <f t="shared" si="5034"/>
        <v>150</v>
      </c>
      <c r="AF1268" s="15">
        <f t="shared" si="5034"/>
        <v>0</v>
      </c>
      <c r="AG1268" s="15">
        <f t="shared" si="5034"/>
        <v>0</v>
      </c>
      <c r="AH1268" s="15">
        <f t="shared" si="5034"/>
        <v>0</v>
      </c>
      <c r="AI1268" s="15">
        <f t="shared" si="5034"/>
        <v>0</v>
      </c>
      <c r="AJ1268" s="17"/>
      <c r="AK1268" s="15">
        <f>AK1267</f>
        <v>0</v>
      </c>
      <c r="AL1268" s="15">
        <f>AL1267</f>
        <v>0</v>
      </c>
      <c r="AM1268" s="17"/>
      <c r="AN1268" s="15">
        <f t="shared" ref="AN1268:AX1268" si="5035">AN1267</f>
        <v>0</v>
      </c>
      <c r="AO1268" s="15">
        <f t="shared" si="5035"/>
        <v>0</v>
      </c>
      <c r="AP1268" s="15">
        <f t="shared" si="5035"/>
        <v>0</v>
      </c>
      <c r="AQ1268" s="15">
        <f t="shared" si="5035"/>
        <v>0</v>
      </c>
      <c r="AR1268" s="15">
        <f t="shared" si="5035"/>
        <v>0</v>
      </c>
      <c r="AS1268" s="15">
        <f t="shared" si="5035"/>
        <v>0</v>
      </c>
      <c r="AT1268" s="15">
        <f t="shared" si="5035"/>
        <v>0</v>
      </c>
      <c r="AU1268" s="15">
        <f t="shared" si="5035"/>
        <v>0</v>
      </c>
      <c r="AV1268" s="15">
        <f t="shared" si="5035"/>
        <v>0</v>
      </c>
      <c r="AW1268" s="15">
        <f t="shared" si="5035"/>
        <v>0</v>
      </c>
      <c r="AX1268" s="15">
        <f t="shared" si="5035"/>
        <v>0</v>
      </c>
      <c r="AY1268" s="17"/>
      <c r="AZ1268" s="15">
        <f t="shared" si="5024"/>
        <v>6000</v>
      </c>
      <c r="BA1268" s="15">
        <f t="shared" si="5025"/>
        <v>6000</v>
      </c>
      <c r="BB1268" s="15">
        <v>0</v>
      </c>
      <c r="BC1268" s="15">
        <f t="shared" si="5026"/>
        <v>0</v>
      </c>
      <c r="BD1268" s="15">
        <f t="shared" si="5026"/>
        <v>0</v>
      </c>
      <c r="BE1268" s="15">
        <f t="shared" si="5026"/>
        <v>250</v>
      </c>
      <c r="BF1268" s="17"/>
      <c r="BG1268" s="15">
        <f t="shared" si="5028"/>
        <v>1000</v>
      </c>
      <c r="BH1268" s="15">
        <v>5000</v>
      </c>
      <c r="BI1268" s="17"/>
      <c r="BJ1268" s="22">
        <f>G1268/G1267</f>
        <v>1</v>
      </c>
      <c r="BK1268" s="65">
        <f t="shared" si="5030"/>
        <v>0</v>
      </c>
      <c r="BL1268" s="65">
        <f t="shared" si="5030"/>
        <v>0</v>
      </c>
      <c r="BM1268" s="6">
        <f t="shared" si="4934"/>
        <v>118.25000000000001</v>
      </c>
      <c r="BN1268" s="8">
        <f t="shared" si="4935"/>
        <v>198.77591020876093</v>
      </c>
      <c r="BO1268" s="12">
        <f t="shared" si="5031"/>
        <v>153.31422433090148</v>
      </c>
      <c r="BP1268" s="50">
        <f>(1-'#Constant'!$A$3)/($J1268*'#Constant'!$B$3/'#Constant'!$C$3^($D1268-1)+1)+'#Constant'!$A$3</f>
        <v>0.93162790697674425</v>
      </c>
      <c r="BQ1268" s="4">
        <f>I1277/(BP1268*(1-Q1268/1000*(0.5+R1268/1000))*(1-P1268/1000)*(1-V1268/1000)*(1+U1268/1000))/20</f>
        <v>248.46988776095117</v>
      </c>
      <c r="BR1268" s="50">
        <f>(1-'#Constant'!$A$3)/($K1268*'#Constant'!$B$3/'#Constant'!$C$3^($D1268-1)+1)+'#Constant'!$A$3</f>
        <v>0.93162790697674425</v>
      </c>
      <c r="BS1268" s="4">
        <f>I1277/(BR1268*(1-AB1268/1000*(0.5+AC1268/1000))*(1-AA1268/1000)*(1-AG1268/1000)*(1+AF1268/1000))/20</f>
        <v>149.0819326565707</v>
      </c>
      <c r="BT1268"/>
    </row>
    <row r="1269" spans="1:72" x14ac:dyDescent="0.3">
      <c r="A1269" s="62">
        <v>10301</v>
      </c>
      <c r="B1269" s="18" t="str">
        <f>VLOOKUP(CONCATENATE("CREATURE_NAME_",A1269),[1]Localization_Hero!$A:$E,2,FALSE)</f>
        <v>타르카스</v>
      </c>
      <c r="C1269" t="s">
        <v>81</v>
      </c>
      <c r="D1269">
        <v>1</v>
      </c>
      <c r="E1269">
        <v>1</v>
      </c>
      <c r="F1269" s="18">
        <v>1</v>
      </c>
      <c r="G1269" s="10">
        <v>100</v>
      </c>
      <c r="H1269" s="10">
        <v>100</v>
      </c>
      <c r="I1269" s="10">
        <v>2500</v>
      </c>
      <c r="J1269" s="10">
        <v>25</v>
      </c>
      <c r="K1269" s="10">
        <v>25</v>
      </c>
      <c r="L1269" s="2"/>
      <c r="M1269" s="10">
        <v>100</v>
      </c>
      <c r="N1269" s="10">
        <v>0</v>
      </c>
      <c r="O1269" s="10">
        <v>0</v>
      </c>
      <c r="P1269" s="10">
        <v>100</v>
      </c>
      <c r="Q1269" s="10">
        <v>0</v>
      </c>
      <c r="R1269" s="10">
        <v>0</v>
      </c>
      <c r="S1269" s="10">
        <v>0</v>
      </c>
      <c r="T1269" s="10">
        <v>150</v>
      </c>
      <c r="U1269" s="10">
        <v>0</v>
      </c>
      <c r="V1269" s="10">
        <v>0</v>
      </c>
      <c r="W1269" s="2"/>
      <c r="X1269" s="10">
        <v>100</v>
      </c>
      <c r="Y1269" s="10">
        <v>0</v>
      </c>
      <c r="Z1269" s="10">
        <v>0</v>
      </c>
      <c r="AA1269" s="10">
        <v>100</v>
      </c>
      <c r="AB1269" s="10">
        <v>0</v>
      </c>
      <c r="AC1269" s="10">
        <v>0</v>
      </c>
      <c r="AD1269" s="10">
        <v>0</v>
      </c>
      <c r="AE1269" s="10">
        <v>150</v>
      </c>
      <c r="AF1269" s="10">
        <v>0</v>
      </c>
      <c r="AG1269" s="10">
        <v>0</v>
      </c>
      <c r="AH1269" s="10">
        <v>0</v>
      </c>
      <c r="AI1269" s="10">
        <v>0</v>
      </c>
      <c r="AJ1269" s="3"/>
      <c r="AK1269" s="10">
        <v>0</v>
      </c>
      <c r="AL1269" s="10">
        <v>0</v>
      </c>
      <c r="AM1269" s="3"/>
      <c r="AN1269" s="10">
        <v>0</v>
      </c>
      <c r="AO1269" s="10">
        <v>0</v>
      </c>
      <c r="AP1269" s="10">
        <v>0</v>
      </c>
      <c r="AQ1269" s="10">
        <v>0</v>
      </c>
      <c r="AR1269" s="10">
        <v>0</v>
      </c>
      <c r="AS1269" s="10">
        <v>0</v>
      </c>
      <c r="AT1269" s="10">
        <v>0</v>
      </c>
      <c r="AU1269" s="10">
        <v>0</v>
      </c>
      <c r="AV1269" s="10">
        <v>0</v>
      </c>
      <c r="AW1269" s="10">
        <v>0</v>
      </c>
      <c r="AX1269" s="10">
        <v>0</v>
      </c>
      <c r="AY1269" s="3"/>
      <c r="AZ1269" s="10">
        <v>6000</v>
      </c>
      <c r="BA1269" s="10">
        <v>6000</v>
      </c>
      <c r="BB1269" s="10">
        <v>0</v>
      </c>
      <c r="BC1269" s="10">
        <v>0</v>
      </c>
      <c r="BD1269" s="10">
        <v>0</v>
      </c>
      <c r="BE1269" s="10">
        <v>250</v>
      </c>
      <c r="BF1269" s="3"/>
      <c r="BG1269" s="10">
        <v>1000</v>
      </c>
      <c r="BH1269" s="10">
        <v>3500</v>
      </c>
      <c r="BI1269" s="3"/>
      <c r="BJ1269" s="21">
        <v>1</v>
      </c>
      <c r="BK1269" s="65">
        <v>0</v>
      </c>
      <c r="BL1269" s="65">
        <v>0</v>
      </c>
      <c r="BM1269" s="6">
        <f t="shared" si="4934"/>
        <v>118.25000000000001</v>
      </c>
      <c r="BN1269" s="8">
        <f t="shared" si="4935"/>
        <v>149.0819326565707</v>
      </c>
      <c r="BO1269" s="12">
        <f t="shared" si="5031"/>
        <v>132.77401303206696</v>
      </c>
      <c r="BP1269" s="50">
        <f>(1-'#Constant'!$A$3)/($J1269*'#Constant'!$B$3/'#Constant'!$C$3^($D1269-1)+1)+'#Constant'!$A$3</f>
        <v>0.93162790697674425</v>
      </c>
      <c r="BQ1269" s="4">
        <f>I1269/(BP1269*(1-Q1269/1000*(0.5+R1269/1000))*(1-P1269/1000)*(1-V1269/1000)*(1+U1269/1000))/20</f>
        <v>149.0819326565707</v>
      </c>
      <c r="BR1269" s="50">
        <f>(1-'#Constant'!$A$3)/($K1269*'#Constant'!$B$3/'#Constant'!$C$3^($D1269-1)+1)+'#Constant'!$A$3</f>
        <v>0.93162790697674425</v>
      </c>
      <c r="BS1269" s="4">
        <f>I1269/(BR1269*(1-AB1269/1000*(0.5+AC1269/1000))*(1-AA1269/1000)*(1-AG1269/1000)*(1+AF1269/1000))/20</f>
        <v>149.0819326565707</v>
      </c>
      <c r="BT1269">
        <f>BO1269/$BO$4*100</f>
        <v>100.91327609170268</v>
      </c>
    </row>
    <row r="1270" spans="1:72" s="13" customFormat="1" ht="17.25" thickBot="1" x14ac:dyDescent="0.35">
      <c r="B1270" s="20"/>
      <c r="D1270" s="14">
        <v>1</v>
      </c>
      <c r="E1270" s="14">
        <v>1</v>
      </c>
      <c r="F1270" s="19">
        <v>1</v>
      </c>
      <c r="G1270" s="15">
        <f t="shared" ref="G1270:H1270" si="5036">G1269</f>
        <v>100</v>
      </c>
      <c r="H1270" s="15">
        <f t="shared" si="5036"/>
        <v>100</v>
      </c>
      <c r="I1270" s="15">
        <v>2500</v>
      </c>
      <c r="J1270" s="15">
        <v>25</v>
      </c>
      <c r="K1270" s="15">
        <v>25</v>
      </c>
      <c r="L1270" s="16"/>
      <c r="M1270" s="15">
        <f t="shared" ref="M1270:O1270" si="5037">M1269</f>
        <v>100</v>
      </c>
      <c r="N1270" s="15">
        <f t="shared" si="5037"/>
        <v>0</v>
      </c>
      <c r="O1270" s="15">
        <f t="shared" si="5037"/>
        <v>0</v>
      </c>
      <c r="P1270" s="15">
        <v>100</v>
      </c>
      <c r="Q1270" s="15">
        <f t="shared" ref="Q1270:V1270" si="5038">Q1269</f>
        <v>0</v>
      </c>
      <c r="R1270" s="15">
        <f t="shared" si="5038"/>
        <v>0</v>
      </c>
      <c r="S1270" s="15">
        <f t="shared" si="5038"/>
        <v>0</v>
      </c>
      <c r="T1270" s="15">
        <f t="shared" si="5038"/>
        <v>150</v>
      </c>
      <c r="U1270" s="15">
        <f t="shared" si="5038"/>
        <v>0</v>
      </c>
      <c r="V1270" s="15">
        <f t="shared" si="5038"/>
        <v>0</v>
      </c>
      <c r="W1270" s="16"/>
      <c r="X1270" s="15">
        <f t="shared" ref="X1270:Z1270" si="5039">X1269</f>
        <v>100</v>
      </c>
      <c r="Y1270" s="15">
        <f t="shared" si="5039"/>
        <v>0</v>
      </c>
      <c r="Z1270" s="15">
        <f t="shared" si="5039"/>
        <v>0</v>
      </c>
      <c r="AA1270" s="15">
        <v>100</v>
      </c>
      <c r="AB1270" s="15">
        <f t="shared" ref="AB1270:AI1270" si="5040">AB1269</f>
        <v>0</v>
      </c>
      <c r="AC1270" s="15">
        <f t="shared" si="5040"/>
        <v>0</v>
      </c>
      <c r="AD1270" s="15">
        <f t="shared" si="5040"/>
        <v>0</v>
      </c>
      <c r="AE1270" s="15">
        <f t="shared" si="5040"/>
        <v>150</v>
      </c>
      <c r="AF1270" s="15">
        <f t="shared" si="5040"/>
        <v>0</v>
      </c>
      <c r="AG1270" s="15">
        <f t="shared" si="5040"/>
        <v>0</v>
      </c>
      <c r="AH1270" s="15">
        <f t="shared" si="5040"/>
        <v>0</v>
      </c>
      <c r="AI1270" s="15">
        <f t="shared" si="5040"/>
        <v>0</v>
      </c>
      <c r="AJ1270" s="17"/>
      <c r="AK1270" s="15">
        <f>AK1269</f>
        <v>0</v>
      </c>
      <c r="AL1270" s="15">
        <f>AL1269</f>
        <v>0</v>
      </c>
      <c r="AM1270" s="17"/>
      <c r="AN1270" s="15">
        <f t="shared" ref="AN1270:AX1270" si="5041">AN1269</f>
        <v>0</v>
      </c>
      <c r="AO1270" s="15">
        <f t="shared" si="5041"/>
        <v>0</v>
      </c>
      <c r="AP1270" s="15">
        <f t="shared" si="5041"/>
        <v>0</v>
      </c>
      <c r="AQ1270" s="15">
        <f t="shared" si="5041"/>
        <v>0</v>
      </c>
      <c r="AR1270" s="15">
        <f t="shared" si="5041"/>
        <v>0</v>
      </c>
      <c r="AS1270" s="15">
        <f t="shared" si="5041"/>
        <v>0</v>
      </c>
      <c r="AT1270" s="15">
        <f t="shared" si="5041"/>
        <v>0</v>
      </c>
      <c r="AU1270" s="15">
        <f t="shared" si="5041"/>
        <v>0</v>
      </c>
      <c r="AV1270" s="15">
        <f t="shared" si="5041"/>
        <v>0</v>
      </c>
      <c r="AW1270" s="15">
        <f t="shared" si="5041"/>
        <v>0</v>
      </c>
      <c r="AX1270" s="15">
        <f t="shared" si="5041"/>
        <v>0</v>
      </c>
      <c r="AY1270" s="17"/>
      <c r="AZ1270" s="15">
        <f t="shared" ref="AZ1270:BE1270" si="5042">AZ1269</f>
        <v>6000</v>
      </c>
      <c r="BA1270" s="15">
        <f t="shared" si="5042"/>
        <v>6000</v>
      </c>
      <c r="BB1270" s="15">
        <v>0</v>
      </c>
      <c r="BC1270" s="15">
        <f t="shared" si="5042"/>
        <v>0</v>
      </c>
      <c r="BD1270" s="15">
        <f t="shared" si="5042"/>
        <v>0</v>
      </c>
      <c r="BE1270" s="15">
        <f t="shared" si="5042"/>
        <v>250</v>
      </c>
      <c r="BF1270" s="17"/>
      <c r="BG1270" s="15">
        <f t="shared" ref="BG1270:BH1270" si="5043">BG1269</f>
        <v>1000</v>
      </c>
      <c r="BH1270" s="15">
        <f t="shared" si="5043"/>
        <v>3500</v>
      </c>
      <c r="BI1270" s="17"/>
      <c r="BJ1270" s="22">
        <f>G1270/G1269</f>
        <v>1</v>
      </c>
      <c r="BK1270" s="65">
        <f>BK1269</f>
        <v>0</v>
      </c>
      <c r="BL1270" s="65">
        <f>BL1269</f>
        <v>0</v>
      </c>
      <c r="BM1270" s="6">
        <f t="shared" si="4934"/>
        <v>118.25000000000001</v>
      </c>
      <c r="BN1270" s="8">
        <f t="shared" si="4935"/>
        <v>149.0819326565707</v>
      </c>
      <c r="BO1270" s="12">
        <f t="shared" si="5031"/>
        <v>132.77401303206696</v>
      </c>
      <c r="BP1270" s="50">
        <f>(1-'#Constant'!$A$3)/($J1270*'#Constant'!$B$3/'#Constant'!$C$3^($D1270-1)+1)+'#Constant'!$A$3</f>
        <v>0.93162790697674425</v>
      </c>
      <c r="BQ1270" s="4">
        <f>I1270/(BP1270*(1-Q1270/1000*(0.5+R1270/1000))*(1-P1270/1000)*(1-V1270/1000)*(1+U1270/1000))/20</f>
        <v>149.0819326565707</v>
      </c>
      <c r="BR1270" s="50">
        <f>(1-'#Constant'!$A$3)/($K1270*'#Constant'!$B$3/'#Constant'!$C$3^($D1270-1)+1)+'#Constant'!$A$3</f>
        <v>0.93162790697674425</v>
      </c>
      <c r="BS1270" s="4">
        <f>I1270/(BR1270*(1-AB1270/1000*(0.5+AC1270/1000))*(1-AA1270/1000)*(1-AG1270/1000)*(1+AF1270/1000))/20</f>
        <v>149.0819326565707</v>
      </c>
      <c r="BT1270"/>
    </row>
    <row r="1271" spans="1:72" x14ac:dyDescent="0.3">
      <c r="A1271">
        <v>10401</v>
      </c>
      <c r="B1271" s="18" t="str">
        <f>VLOOKUP(CONCATENATE("CREATURE_NAME_",A1271),[1]Localization_Hero!$A:$E,2,FALSE)</f>
        <v>겔로파즈타</v>
      </c>
      <c r="C1271" t="s">
        <v>81</v>
      </c>
      <c r="D1271">
        <v>1</v>
      </c>
      <c r="E1271">
        <v>1</v>
      </c>
      <c r="F1271" s="18">
        <v>1</v>
      </c>
      <c r="G1271" s="10">
        <v>100</v>
      </c>
      <c r="H1271" s="10">
        <v>100</v>
      </c>
      <c r="I1271" s="10">
        <v>2500</v>
      </c>
      <c r="J1271" s="10">
        <v>25</v>
      </c>
      <c r="K1271" s="10">
        <v>25</v>
      </c>
      <c r="L1271" s="2"/>
      <c r="M1271" s="10">
        <v>100</v>
      </c>
      <c r="N1271" s="10">
        <v>0</v>
      </c>
      <c r="O1271" s="10">
        <v>0</v>
      </c>
      <c r="P1271" s="10">
        <v>100</v>
      </c>
      <c r="Q1271" s="10">
        <v>0</v>
      </c>
      <c r="R1271" s="10">
        <v>0</v>
      </c>
      <c r="S1271" s="10">
        <v>0</v>
      </c>
      <c r="T1271" s="10">
        <v>150</v>
      </c>
      <c r="U1271" s="10">
        <v>0</v>
      </c>
      <c r="V1271" s="10">
        <v>0</v>
      </c>
      <c r="W1271" s="2"/>
      <c r="X1271" s="10">
        <v>100</v>
      </c>
      <c r="Y1271" s="10">
        <v>0</v>
      </c>
      <c r="Z1271" s="10">
        <v>0</v>
      </c>
      <c r="AA1271" s="10">
        <v>100</v>
      </c>
      <c r="AB1271" s="10">
        <v>0</v>
      </c>
      <c r="AC1271" s="10">
        <v>0</v>
      </c>
      <c r="AD1271" s="10">
        <v>0</v>
      </c>
      <c r="AE1271" s="10">
        <v>150</v>
      </c>
      <c r="AF1271" s="10">
        <v>0</v>
      </c>
      <c r="AG1271" s="10">
        <v>0</v>
      </c>
      <c r="AH1271" s="10">
        <v>0</v>
      </c>
      <c r="AI1271" s="10">
        <v>0</v>
      </c>
      <c r="AJ1271" s="3"/>
      <c r="AK1271" s="10">
        <v>0</v>
      </c>
      <c r="AL1271" s="10">
        <v>0</v>
      </c>
      <c r="AM1271" s="3"/>
      <c r="AN1271" s="10">
        <v>0</v>
      </c>
      <c r="AO1271" s="10">
        <v>0</v>
      </c>
      <c r="AP1271" s="10">
        <v>0</v>
      </c>
      <c r="AQ1271" s="10">
        <v>0</v>
      </c>
      <c r="AR1271" s="10">
        <v>0</v>
      </c>
      <c r="AS1271" s="10">
        <v>0</v>
      </c>
      <c r="AT1271" s="10">
        <v>0</v>
      </c>
      <c r="AU1271" s="10">
        <v>0</v>
      </c>
      <c r="AV1271" s="10">
        <v>0</v>
      </c>
      <c r="AW1271" s="10">
        <v>0</v>
      </c>
      <c r="AX1271" s="10">
        <v>0</v>
      </c>
      <c r="AY1271" s="3"/>
      <c r="AZ1271" s="10">
        <v>6000</v>
      </c>
      <c r="BA1271" s="10">
        <v>6000</v>
      </c>
      <c r="BB1271" s="10">
        <v>0</v>
      </c>
      <c r="BC1271" s="10">
        <v>0</v>
      </c>
      <c r="BD1271" s="10">
        <v>0</v>
      </c>
      <c r="BE1271" s="10">
        <v>250</v>
      </c>
      <c r="BF1271" s="3"/>
      <c r="BG1271" s="10">
        <v>1000</v>
      </c>
      <c r="BH1271" s="10">
        <v>1500</v>
      </c>
      <c r="BI1271" s="3"/>
      <c r="BJ1271" s="21">
        <v>1</v>
      </c>
      <c r="BK1271" s="65">
        <v>0</v>
      </c>
      <c r="BL1271" s="65">
        <v>0</v>
      </c>
      <c r="BM1271" s="6">
        <f t="shared" si="4934"/>
        <v>118.25000000000001</v>
      </c>
      <c r="BN1271" s="8">
        <f t="shared" si="4935"/>
        <v>149.0819326565707</v>
      </c>
      <c r="BO1271" s="12">
        <f t="shared" si="5031"/>
        <v>132.77401303206696</v>
      </c>
      <c r="BP1271" s="50">
        <f>(1-'#Constant'!$A$3)/($J1271*'#Constant'!$B$3/'#Constant'!$C$3^($D1271-1)+1)+'#Constant'!$A$3</f>
        <v>0.93162790697674425</v>
      </c>
      <c r="BQ1271" s="4">
        <f>I1272/(BP1271*(1-Q1271/1000*(0.5+R1271/1000))*(1-P1271/1000)*(1-V1271/1000)*(1+U1271/1000))/20</f>
        <v>149.0819326565707</v>
      </c>
      <c r="BR1271" s="50">
        <f>(1-'#Constant'!$A$3)/($K1271*'#Constant'!$B$3/'#Constant'!$C$3^($D1271-1)+1)+'#Constant'!$A$3</f>
        <v>0.93162790697674425</v>
      </c>
      <c r="BS1271" s="4">
        <f>I1272/(BR1271*(1-AB1271/1000*(0.5+AC1271/1000))*(1-AA1271/1000)*(1-AG1271/1000)*(1+AF1271/1000))/20</f>
        <v>149.0819326565707</v>
      </c>
      <c r="BT1271">
        <f>BO1271/$BO$4*100</f>
        <v>100.91327609170268</v>
      </c>
    </row>
    <row r="1272" spans="1:72" s="13" customFormat="1" ht="17.25" thickBot="1" x14ac:dyDescent="0.35">
      <c r="B1272" s="20"/>
      <c r="D1272" s="14">
        <v>1</v>
      </c>
      <c r="E1272" s="14">
        <v>1</v>
      </c>
      <c r="F1272" s="19">
        <v>1</v>
      </c>
      <c r="G1272" s="15">
        <f t="shared" ref="G1272:H1272" si="5044">G1271</f>
        <v>100</v>
      </c>
      <c r="H1272" s="15">
        <f t="shared" si="5044"/>
        <v>100</v>
      </c>
      <c r="I1272" s="15">
        <v>2500</v>
      </c>
      <c r="J1272" s="15">
        <v>25</v>
      </c>
      <c r="K1272" s="15">
        <v>25</v>
      </c>
      <c r="L1272" s="16"/>
      <c r="M1272" s="15">
        <f t="shared" ref="M1272:O1272" si="5045">M1271</f>
        <v>100</v>
      </c>
      <c r="N1272" s="15">
        <f t="shared" si="5045"/>
        <v>0</v>
      </c>
      <c r="O1272" s="15">
        <f t="shared" si="5045"/>
        <v>0</v>
      </c>
      <c r="P1272" s="15">
        <v>100</v>
      </c>
      <c r="Q1272" s="15">
        <f t="shared" ref="Q1272:V1272" si="5046">Q1271</f>
        <v>0</v>
      </c>
      <c r="R1272" s="15">
        <f t="shared" si="5046"/>
        <v>0</v>
      </c>
      <c r="S1272" s="15">
        <f t="shared" si="5046"/>
        <v>0</v>
      </c>
      <c r="T1272" s="15">
        <f t="shared" si="5046"/>
        <v>150</v>
      </c>
      <c r="U1272" s="15">
        <f t="shared" si="5046"/>
        <v>0</v>
      </c>
      <c r="V1272" s="15">
        <f t="shared" si="5046"/>
        <v>0</v>
      </c>
      <c r="W1272" s="16"/>
      <c r="X1272" s="15">
        <f t="shared" ref="X1272:Z1272" si="5047">X1271</f>
        <v>100</v>
      </c>
      <c r="Y1272" s="15">
        <f t="shared" si="5047"/>
        <v>0</v>
      </c>
      <c r="Z1272" s="15">
        <f t="shared" si="5047"/>
        <v>0</v>
      </c>
      <c r="AA1272" s="15">
        <v>100</v>
      </c>
      <c r="AB1272" s="15">
        <f t="shared" ref="AB1272:AI1272" si="5048">AB1271</f>
        <v>0</v>
      </c>
      <c r="AC1272" s="15">
        <f t="shared" si="5048"/>
        <v>0</v>
      </c>
      <c r="AD1272" s="15">
        <f t="shared" si="5048"/>
        <v>0</v>
      </c>
      <c r="AE1272" s="15">
        <f t="shared" si="5048"/>
        <v>150</v>
      </c>
      <c r="AF1272" s="15">
        <f t="shared" si="5048"/>
        <v>0</v>
      </c>
      <c r="AG1272" s="15">
        <f t="shared" si="5048"/>
        <v>0</v>
      </c>
      <c r="AH1272" s="15">
        <f t="shared" si="5048"/>
        <v>0</v>
      </c>
      <c r="AI1272" s="15">
        <f t="shared" si="5048"/>
        <v>0</v>
      </c>
      <c r="AJ1272" s="17"/>
      <c r="AK1272" s="15">
        <f>AK1271</f>
        <v>0</v>
      </c>
      <c r="AL1272" s="15">
        <f>AL1271</f>
        <v>0</v>
      </c>
      <c r="AM1272" s="17"/>
      <c r="AN1272" s="15">
        <f t="shared" ref="AN1272:AX1272" si="5049">AN1271</f>
        <v>0</v>
      </c>
      <c r="AO1272" s="15">
        <f t="shared" si="5049"/>
        <v>0</v>
      </c>
      <c r="AP1272" s="15">
        <f t="shared" si="5049"/>
        <v>0</v>
      </c>
      <c r="AQ1272" s="15">
        <f t="shared" si="5049"/>
        <v>0</v>
      </c>
      <c r="AR1272" s="15">
        <f t="shared" si="5049"/>
        <v>0</v>
      </c>
      <c r="AS1272" s="15">
        <f t="shared" si="5049"/>
        <v>0</v>
      </c>
      <c r="AT1272" s="15">
        <f t="shared" si="5049"/>
        <v>0</v>
      </c>
      <c r="AU1272" s="15">
        <f t="shared" si="5049"/>
        <v>0</v>
      </c>
      <c r="AV1272" s="15">
        <f t="shared" si="5049"/>
        <v>0</v>
      </c>
      <c r="AW1272" s="15">
        <f t="shared" si="5049"/>
        <v>0</v>
      </c>
      <c r="AX1272" s="15">
        <f t="shared" si="5049"/>
        <v>0</v>
      </c>
      <c r="AY1272" s="17"/>
      <c r="AZ1272" s="15">
        <f t="shared" ref="AZ1272:BE1272" si="5050">AZ1271</f>
        <v>6000</v>
      </c>
      <c r="BA1272" s="15">
        <f t="shared" si="5050"/>
        <v>6000</v>
      </c>
      <c r="BB1272" s="15">
        <v>0</v>
      </c>
      <c r="BC1272" s="15">
        <f t="shared" si="5050"/>
        <v>0</v>
      </c>
      <c r="BD1272" s="15">
        <f t="shared" si="5050"/>
        <v>0</v>
      </c>
      <c r="BE1272" s="15">
        <f t="shared" si="5050"/>
        <v>250</v>
      </c>
      <c r="BF1272" s="17"/>
      <c r="BG1272" s="15">
        <f t="shared" ref="BG1272:BH1272" si="5051">BG1271</f>
        <v>1000</v>
      </c>
      <c r="BH1272" s="15">
        <f t="shared" si="5051"/>
        <v>1500</v>
      </c>
      <c r="BI1272" s="17"/>
      <c r="BJ1272" s="22">
        <f>G1272/G1271</f>
        <v>1</v>
      </c>
      <c r="BK1272" s="65">
        <f t="shared" ref="BK1272:BL1272" si="5052">BK1271</f>
        <v>0</v>
      </c>
      <c r="BL1272" s="65">
        <f t="shared" si="5052"/>
        <v>0</v>
      </c>
      <c r="BM1272" s="6">
        <f t="shared" si="4934"/>
        <v>118.25000000000001</v>
      </c>
      <c r="BN1272" s="8">
        <f t="shared" si="4935"/>
        <v>17210.853164697397</v>
      </c>
      <c r="BO1272" s="12">
        <f t="shared" si="5031"/>
        <v>1426.5985373346866</v>
      </c>
      <c r="BP1272" s="50">
        <f>(1-'#Constant'!$A$3)/($J1272*'#Constant'!$B$3/'#Constant'!$C$3^($D1272-1)+1)+'#Constant'!$A$3</f>
        <v>0.93162790697674425</v>
      </c>
      <c r="BQ1272" s="4">
        <f>I1275/(BP1272*(1-Q1272/1000*(0.5+R1272/1000))*(1-P1272/1000)*(1-V1272/1000)*(1+U1272/1000))/20</f>
        <v>17210.853164697397</v>
      </c>
      <c r="BR1272" s="50">
        <f>(1-'#Constant'!$A$3)/($K1272*'#Constant'!$B$3/'#Constant'!$C$3^($D1272-1)+1)+'#Constant'!$A$3</f>
        <v>0.93162790697674425</v>
      </c>
      <c r="BS1272" s="4">
        <f>I1275/(BR1272*(1-AB1272/1000*(0.5+AC1272/1000))*(1-AA1272/1000)*(1-AG1272/1000)*(1+AF1272/1000))/20</f>
        <v>17210.853164697397</v>
      </c>
      <c r="BT1272"/>
    </row>
    <row r="1273" spans="1:72" x14ac:dyDescent="0.3">
      <c r="A1273">
        <v>10501</v>
      </c>
      <c r="B1273" s="18" t="s">
        <v>321</v>
      </c>
      <c r="C1273" t="s">
        <v>81</v>
      </c>
      <c r="D1273">
        <v>1</v>
      </c>
      <c r="E1273">
        <v>1</v>
      </c>
      <c r="F1273" s="18">
        <v>1</v>
      </c>
      <c r="G1273" s="10">
        <v>100</v>
      </c>
      <c r="H1273" s="10">
        <v>100</v>
      </c>
      <c r="I1273" s="10">
        <v>2500</v>
      </c>
      <c r="J1273" s="10">
        <v>25</v>
      </c>
      <c r="K1273" s="10">
        <v>25</v>
      </c>
      <c r="L1273" s="2"/>
      <c r="M1273" s="10">
        <v>0</v>
      </c>
      <c r="N1273" s="10">
        <v>0</v>
      </c>
      <c r="O1273" s="10">
        <v>0</v>
      </c>
      <c r="P1273" s="10">
        <v>100</v>
      </c>
      <c r="Q1273" s="10">
        <v>0</v>
      </c>
      <c r="R1273" s="10">
        <v>0</v>
      </c>
      <c r="S1273" s="10">
        <v>0</v>
      </c>
      <c r="T1273" s="10">
        <v>150</v>
      </c>
      <c r="U1273" s="10">
        <v>0</v>
      </c>
      <c r="V1273" s="10">
        <v>0</v>
      </c>
      <c r="W1273" s="2"/>
      <c r="X1273" s="10">
        <v>0</v>
      </c>
      <c r="Y1273" s="10">
        <v>0</v>
      </c>
      <c r="Z1273" s="10">
        <v>0</v>
      </c>
      <c r="AA1273" s="10">
        <v>100</v>
      </c>
      <c r="AB1273" s="10">
        <v>0</v>
      </c>
      <c r="AC1273" s="10">
        <v>0</v>
      </c>
      <c r="AD1273" s="10">
        <v>0</v>
      </c>
      <c r="AE1273" s="10">
        <v>150</v>
      </c>
      <c r="AF1273" s="10">
        <v>0</v>
      </c>
      <c r="AG1273" s="10">
        <v>0</v>
      </c>
      <c r="AH1273" s="10">
        <v>0</v>
      </c>
      <c r="AI1273" s="10">
        <v>0</v>
      </c>
      <c r="AJ1273" s="3"/>
      <c r="AK1273" s="10">
        <v>0</v>
      </c>
      <c r="AL1273" s="10">
        <v>0</v>
      </c>
      <c r="AM1273" s="3"/>
      <c r="AN1273" s="10">
        <v>0</v>
      </c>
      <c r="AO1273" s="10">
        <v>0</v>
      </c>
      <c r="AP1273" s="10">
        <v>0</v>
      </c>
      <c r="AQ1273" s="10">
        <v>0</v>
      </c>
      <c r="AR1273" s="10">
        <v>0</v>
      </c>
      <c r="AS1273" s="10">
        <v>0</v>
      </c>
      <c r="AT1273" s="10">
        <v>0</v>
      </c>
      <c r="AU1273" s="10">
        <v>0</v>
      </c>
      <c r="AV1273" s="10">
        <v>0</v>
      </c>
      <c r="AW1273" s="10">
        <v>0</v>
      </c>
      <c r="AX1273" s="10">
        <v>0</v>
      </c>
      <c r="AY1273" s="3"/>
      <c r="AZ1273" s="10">
        <v>6000</v>
      </c>
      <c r="BA1273" s="10">
        <v>6000</v>
      </c>
      <c r="BB1273" s="10">
        <v>0</v>
      </c>
      <c r="BC1273" s="10">
        <v>0</v>
      </c>
      <c r="BD1273" s="10">
        <v>0</v>
      </c>
      <c r="BE1273" s="10">
        <v>250</v>
      </c>
      <c r="BF1273" s="3"/>
      <c r="BG1273" s="10">
        <v>1000</v>
      </c>
      <c r="BH1273" s="10">
        <v>1500</v>
      </c>
      <c r="BI1273" s="3"/>
      <c r="BJ1273" s="21">
        <v>1</v>
      </c>
      <c r="BK1273" s="65">
        <v>0</v>
      </c>
      <c r="BL1273" s="65">
        <v>0</v>
      </c>
      <c r="BM1273" s="6">
        <f t="shared" ref="BM1273:BM1274" si="5053">MAX(G1273*(1+M1273/1000*(1+O1273/1000))*(1+0.5*T1273/1000)*(1+0.25*S1273/1000),(H1273*(1+X1273/1000*(1+Z1273/1000))*(1+0.5*AE1273/1000)*(1+0.25*AD1273/1000)))*BG1273/1000</f>
        <v>107.5</v>
      </c>
      <c r="BN1273" s="8">
        <f t="shared" ref="BN1273:BN1274" si="5054">(BQ1273+BS1273)/2*(1+AI1273/2000)*(1+AH1273/2000)*(1+AN1273/2000)*(1+AK1273/2000)</f>
        <v>149.0819326565707</v>
      </c>
      <c r="BO1273" s="12">
        <f t="shared" ref="BO1273:BO1274" si="5055">SQRT(BM1273*BN1273)</f>
        <v>126.59505425008257</v>
      </c>
      <c r="BP1273" s="50">
        <f>(1-'#Constant'!$A$3)/($J1273*'#Constant'!$B$3/'#Constant'!$C$3^($D1273-1)+1)+'#Constant'!$A$3</f>
        <v>0.93162790697674425</v>
      </c>
      <c r="BQ1273" s="4">
        <f>I1274/(BP1273*(1-Q1273/1000*(0.5+R1273/1000))*(1-P1273/1000)*(1-V1273/1000)*(1+U1273/1000))/20</f>
        <v>149.0819326565707</v>
      </c>
      <c r="BR1273" s="50">
        <f>(1-'#Constant'!$A$3)/($K1273*'#Constant'!$B$3/'#Constant'!$C$3^($D1273-1)+1)+'#Constant'!$A$3</f>
        <v>0.93162790697674425</v>
      </c>
      <c r="BS1273" s="4">
        <f>I1274/(BR1273*(1-AB1273/1000*(0.5+AC1273/1000))*(1-AA1273/1000)*(1-AG1273/1000)*(1+AF1273/1000))/20</f>
        <v>149.0819326565707</v>
      </c>
      <c r="BT1273">
        <f>BO1273/$BO$4*100</f>
        <v>96.217033511650158</v>
      </c>
    </row>
    <row r="1274" spans="1:72" s="13" customFormat="1" ht="17.25" thickBot="1" x14ac:dyDescent="0.35">
      <c r="B1274" s="20"/>
      <c r="D1274" s="14">
        <v>1</v>
      </c>
      <c r="E1274" s="14">
        <v>1</v>
      </c>
      <c r="F1274" s="19">
        <v>1</v>
      </c>
      <c r="G1274" s="15">
        <f t="shared" ref="G1274:H1274" si="5056">G1273</f>
        <v>100</v>
      </c>
      <c r="H1274" s="15">
        <f t="shared" si="5056"/>
        <v>100</v>
      </c>
      <c r="I1274" s="15">
        <v>2500</v>
      </c>
      <c r="J1274" s="15">
        <v>25</v>
      </c>
      <c r="K1274" s="15">
        <v>25</v>
      </c>
      <c r="L1274" s="16"/>
      <c r="M1274" s="15">
        <f t="shared" ref="M1274:O1274" si="5057">M1273</f>
        <v>0</v>
      </c>
      <c r="N1274" s="15">
        <f t="shared" si="5057"/>
        <v>0</v>
      </c>
      <c r="O1274" s="15">
        <f t="shared" si="5057"/>
        <v>0</v>
      </c>
      <c r="P1274" s="15">
        <v>100</v>
      </c>
      <c r="Q1274" s="15">
        <f t="shared" ref="Q1274:V1274" si="5058">Q1273</f>
        <v>0</v>
      </c>
      <c r="R1274" s="15">
        <f t="shared" si="5058"/>
        <v>0</v>
      </c>
      <c r="S1274" s="15">
        <f t="shared" si="5058"/>
        <v>0</v>
      </c>
      <c r="T1274" s="15">
        <f t="shared" si="5058"/>
        <v>150</v>
      </c>
      <c r="U1274" s="15">
        <f t="shared" si="5058"/>
        <v>0</v>
      </c>
      <c r="V1274" s="15">
        <f t="shared" si="5058"/>
        <v>0</v>
      </c>
      <c r="W1274" s="16"/>
      <c r="X1274" s="15">
        <f t="shared" ref="X1274:Z1274" si="5059">X1273</f>
        <v>0</v>
      </c>
      <c r="Y1274" s="15">
        <f t="shared" si="5059"/>
        <v>0</v>
      </c>
      <c r="Z1274" s="15">
        <f t="shared" si="5059"/>
        <v>0</v>
      </c>
      <c r="AA1274" s="15">
        <v>100</v>
      </c>
      <c r="AB1274" s="15">
        <f t="shared" ref="AB1274:AI1274" si="5060">AB1273</f>
        <v>0</v>
      </c>
      <c r="AC1274" s="15">
        <f t="shared" si="5060"/>
        <v>0</v>
      </c>
      <c r="AD1274" s="15">
        <f t="shared" si="5060"/>
        <v>0</v>
      </c>
      <c r="AE1274" s="15">
        <f t="shared" si="5060"/>
        <v>150</v>
      </c>
      <c r="AF1274" s="15">
        <f t="shared" si="5060"/>
        <v>0</v>
      </c>
      <c r="AG1274" s="15">
        <f t="shared" si="5060"/>
        <v>0</v>
      </c>
      <c r="AH1274" s="15">
        <f t="shared" si="5060"/>
        <v>0</v>
      </c>
      <c r="AI1274" s="15">
        <f t="shared" si="5060"/>
        <v>0</v>
      </c>
      <c r="AJ1274" s="17"/>
      <c r="AK1274" s="15">
        <f>AK1273</f>
        <v>0</v>
      </c>
      <c r="AL1274" s="15">
        <f>AL1273</f>
        <v>0</v>
      </c>
      <c r="AM1274" s="17"/>
      <c r="AN1274" s="15">
        <f t="shared" ref="AN1274:AX1274" si="5061">AN1273</f>
        <v>0</v>
      </c>
      <c r="AO1274" s="15">
        <f t="shared" si="5061"/>
        <v>0</v>
      </c>
      <c r="AP1274" s="15">
        <f t="shared" si="5061"/>
        <v>0</v>
      </c>
      <c r="AQ1274" s="15">
        <f t="shared" si="5061"/>
        <v>0</v>
      </c>
      <c r="AR1274" s="15">
        <f t="shared" si="5061"/>
        <v>0</v>
      </c>
      <c r="AS1274" s="15">
        <f t="shared" si="5061"/>
        <v>0</v>
      </c>
      <c r="AT1274" s="15">
        <f t="shared" si="5061"/>
        <v>0</v>
      </c>
      <c r="AU1274" s="15">
        <f t="shared" si="5061"/>
        <v>0</v>
      </c>
      <c r="AV1274" s="15">
        <f t="shared" si="5061"/>
        <v>0</v>
      </c>
      <c r="AW1274" s="15">
        <f t="shared" si="5061"/>
        <v>0</v>
      </c>
      <c r="AX1274" s="15">
        <f t="shared" si="5061"/>
        <v>0</v>
      </c>
      <c r="AY1274" s="17"/>
      <c r="AZ1274" s="15">
        <f t="shared" ref="AZ1274:BA1274" si="5062">AZ1273</f>
        <v>6000</v>
      </c>
      <c r="BA1274" s="15">
        <f t="shared" si="5062"/>
        <v>6000</v>
      </c>
      <c r="BB1274" s="15">
        <v>0</v>
      </c>
      <c r="BC1274" s="15">
        <f t="shared" ref="BC1274:BE1274" si="5063">BC1273</f>
        <v>0</v>
      </c>
      <c r="BD1274" s="15">
        <f t="shared" si="5063"/>
        <v>0</v>
      </c>
      <c r="BE1274" s="15">
        <f t="shared" si="5063"/>
        <v>250</v>
      </c>
      <c r="BF1274" s="17"/>
      <c r="BG1274" s="15">
        <f t="shared" ref="BG1274:BH1274" si="5064">BG1273</f>
        <v>1000</v>
      </c>
      <c r="BH1274" s="15">
        <f t="shared" si="5064"/>
        <v>1500</v>
      </c>
      <c r="BI1274" s="17"/>
      <c r="BJ1274" s="22">
        <f>G1274/G1273</f>
        <v>1</v>
      </c>
      <c r="BK1274" s="65">
        <f t="shared" ref="BK1274:BL1274" si="5065">BK1273</f>
        <v>0</v>
      </c>
      <c r="BL1274" s="65">
        <f t="shared" si="5065"/>
        <v>0</v>
      </c>
      <c r="BM1274" s="6">
        <f t="shared" si="5053"/>
        <v>107.5</v>
      </c>
      <c r="BN1274" s="8">
        <f t="shared" si="5054"/>
        <v>149.0819326565707</v>
      </c>
      <c r="BO1274" s="12">
        <f t="shared" si="5055"/>
        <v>126.59505425008257</v>
      </c>
      <c r="BP1274" s="50">
        <f>(1-'#Constant'!$A$3)/($J1274*'#Constant'!$B$3/'#Constant'!$C$3^($D1274-1)+1)+'#Constant'!$A$3</f>
        <v>0.93162790697674425</v>
      </c>
      <c r="BQ1274" s="4">
        <f>I1277/(BP1274*(1-Q1274/1000*(0.5+R1274/1000))*(1-P1274/1000)*(1-V1274/1000)*(1+U1274/1000))/20</f>
        <v>149.0819326565707</v>
      </c>
      <c r="BR1274" s="50">
        <f>(1-'#Constant'!$A$3)/($K1274*'#Constant'!$B$3/'#Constant'!$C$3^($D1274-1)+1)+'#Constant'!$A$3</f>
        <v>0.93162790697674425</v>
      </c>
      <c r="BS1274" s="4">
        <f>I1277/(BR1274*(1-AB1274/1000*(0.5+AC1274/1000))*(1-AA1274/1000)*(1-AG1274/1000)*(1+AF1274/1000))/20</f>
        <v>149.0819326565707</v>
      </c>
      <c r="BT1274"/>
    </row>
    <row r="1275" spans="1:72" x14ac:dyDescent="0.3">
      <c r="A1275" s="62">
        <v>11301</v>
      </c>
      <c r="B1275" s="18" t="s">
        <v>175</v>
      </c>
      <c r="C1275" t="s">
        <v>81</v>
      </c>
      <c r="D1275">
        <v>1</v>
      </c>
      <c r="E1275">
        <v>1</v>
      </c>
      <c r="F1275" s="18">
        <v>1</v>
      </c>
      <c r="G1275" s="10">
        <v>88</v>
      </c>
      <c r="H1275" s="10">
        <v>88</v>
      </c>
      <c r="I1275" s="10">
        <v>288614</v>
      </c>
      <c r="J1275" s="10">
        <v>25</v>
      </c>
      <c r="K1275" s="10">
        <v>25</v>
      </c>
      <c r="L1275" s="2"/>
      <c r="M1275" s="10">
        <v>100</v>
      </c>
      <c r="N1275" s="10">
        <v>0</v>
      </c>
      <c r="O1275" s="10">
        <v>0</v>
      </c>
      <c r="P1275" s="10">
        <v>100</v>
      </c>
      <c r="Q1275" s="10">
        <v>0</v>
      </c>
      <c r="R1275" s="10">
        <v>0</v>
      </c>
      <c r="S1275" s="10">
        <v>0</v>
      </c>
      <c r="T1275" s="10">
        <v>150</v>
      </c>
      <c r="U1275" s="10">
        <v>0</v>
      </c>
      <c r="V1275" s="10">
        <v>300</v>
      </c>
      <c r="W1275" s="2"/>
      <c r="X1275" s="10">
        <v>250</v>
      </c>
      <c r="Y1275" s="10">
        <v>0</v>
      </c>
      <c r="Z1275" s="10">
        <v>0</v>
      </c>
      <c r="AA1275" s="10">
        <v>100</v>
      </c>
      <c r="AB1275" s="10">
        <v>0</v>
      </c>
      <c r="AC1275" s="10">
        <v>0</v>
      </c>
      <c r="AD1275" s="10">
        <v>250</v>
      </c>
      <c r="AE1275" s="10">
        <v>400</v>
      </c>
      <c r="AF1275" s="10">
        <v>0</v>
      </c>
      <c r="AG1275" s="10">
        <v>100</v>
      </c>
      <c r="AH1275" s="10">
        <v>0</v>
      </c>
      <c r="AI1275" s="10">
        <v>0</v>
      </c>
      <c r="AJ1275" s="3"/>
      <c r="AK1275" s="10">
        <v>0</v>
      </c>
      <c r="AL1275" s="10">
        <v>0</v>
      </c>
      <c r="AM1275" s="3"/>
      <c r="AN1275" s="10">
        <v>0</v>
      </c>
      <c r="AO1275" s="10">
        <v>0</v>
      </c>
      <c r="AP1275" s="10">
        <v>0</v>
      </c>
      <c r="AQ1275" s="10">
        <v>0</v>
      </c>
      <c r="AR1275" s="10">
        <v>0</v>
      </c>
      <c r="AS1275" s="10">
        <v>0</v>
      </c>
      <c r="AT1275" s="10">
        <v>0</v>
      </c>
      <c r="AU1275" s="10">
        <v>0</v>
      </c>
      <c r="AV1275" s="10">
        <v>0</v>
      </c>
      <c r="AW1275" s="10">
        <v>0</v>
      </c>
      <c r="AX1275" s="10">
        <v>0</v>
      </c>
      <c r="AY1275" s="3"/>
      <c r="AZ1275" s="10">
        <v>6000</v>
      </c>
      <c r="BA1275" s="10">
        <v>6000</v>
      </c>
      <c r="BB1275" s="10">
        <v>0</v>
      </c>
      <c r="BC1275" s="10">
        <v>0</v>
      </c>
      <c r="BD1275" s="10">
        <v>0</v>
      </c>
      <c r="BE1275" s="10">
        <v>250</v>
      </c>
      <c r="BF1275" s="3"/>
      <c r="BG1275" s="10">
        <v>1000</v>
      </c>
      <c r="BH1275" s="10">
        <v>1000</v>
      </c>
      <c r="BI1275" s="3"/>
      <c r="BJ1275" s="21">
        <v>1</v>
      </c>
      <c r="BK1275" s="65">
        <v>0</v>
      </c>
      <c r="BL1275" s="65">
        <v>0</v>
      </c>
      <c r="BM1275" s="6">
        <f t="shared" si="4934"/>
        <v>140.25</v>
      </c>
      <c r="BN1275" s="8">
        <f t="shared" si="4935"/>
        <v>21855.051637710982</v>
      </c>
      <c r="BO1275" s="12">
        <f t="shared" ref="BO1275:BO1276" si="5066">SQRT(BM1275*BN1275)</f>
        <v>1750.7629743026225</v>
      </c>
      <c r="BP1275" s="50">
        <f>(1-'#Constant'!$A$3)/($J1275*'#Constant'!$B$3/'#Constant'!$C$3^($D1275-1)+1)+'#Constant'!$A$3</f>
        <v>0.93162790697674425</v>
      </c>
      <c r="BQ1275" s="4">
        <f>I1275/(BP1275*(1-Q1275/1000*(0.5+R1275/1000))*(1-P1275/1000)*(1-V1275/1000)*(1+U1275/1000))/20</f>
        <v>24586.933092424853</v>
      </c>
      <c r="BR1275" s="50">
        <f>(1-'#Constant'!$A$3)/($K1275*'#Constant'!$B$3/'#Constant'!$C$3^($D1275-1)+1)+'#Constant'!$A$3</f>
        <v>0.93162790697674425</v>
      </c>
      <c r="BS1275" s="4">
        <f>I1275/(BR1275*(1-AB1275/1000*(0.5+AC1275/1000))*(1-AA1275/1000)*(1-AG1275/1000)*(1+AF1275/1000))/20</f>
        <v>19123.170182997106</v>
      </c>
      <c r="BT1275">
        <f>BO1275/$BO$4*100</f>
        <v>1330.6461359593113</v>
      </c>
    </row>
    <row r="1276" spans="1:72" s="13" customFormat="1" ht="17.25" thickBot="1" x14ac:dyDescent="0.35">
      <c r="B1276" s="20"/>
      <c r="D1276" s="14">
        <v>1</v>
      </c>
      <c r="E1276" s="14">
        <v>1</v>
      </c>
      <c r="F1276" s="19">
        <v>1</v>
      </c>
      <c r="G1276" s="15">
        <f t="shared" ref="G1276:H1276" si="5067">G1275</f>
        <v>88</v>
      </c>
      <c r="H1276" s="15">
        <f t="shared" si="5067"/>
        <v>88</v>
      </c>
      <c r="I1276" s="15">
        <f>I1275</f>
        <v>288614</v>
      </c>
      <c r="J1276" s="15">
        <f>J1275</f>
        <v>25</v>
      </c>
      <c r="K1276" s="15">
        <f>K1275</f>
        <v>25</v>
      </c>
      <c r="L1276" s="16"/>
      <c r="M1276" s="15">
        <f t="shared" ref="M1276:O1276" si="5068">M1275</f>
        <v>100</v>
      </c>
      <c r="N1276" s="15">
        <f t="shared" si="5068"/>
        <v>0</v>
      </c>
      <c r="O1276" s="15">
        <f t="shared" si="5068"/>
        <v>0</v>
      </c>
      <c r="P1276" s="15">
        <v>100</v>
      </c>
      <c r="Q1276" s="15">
        <f t="shared" ref="Q1276:V1276" si="5069">Q1275</f>
        <v>0</v>
      </c>
      <c r="R1276" s="15">
        <f t="shared" si="5069"/>
        <v>0</v>
      </c>
      <c r="S1276" s="15">
        <f t="shared" si="5069"/>
        <v>0</v>
      </c>
      <c r="T1276" s="15">
        <f t="shared" si="5069"/>
        <v>150</v>
      </c>
      <c r="U1276" s="15">
        <f t="shared" si="5069"/>
        <v>0</v>
      </c>
      <c r="V1276" s="15">
        <f t="shared" si="5069"/>
        <v>300</v>
      </c>
      <c r="W1276" s="16"/>
      <c r="X1276" s="15">
        <f t="shared" ref="X1276:Z1276" si="5070">X1275</f>
        <v>250</v>
      </c>
      <c r="Y1276" s="15">
        <f t="shared" si="5070"/>
        <v>0</v>
      </c>
      <c r="Z1276" s="15">
        <f t="shared" si="5070"/>
        <v>0</v>
      </c>
      <c r="AA1276" s="15">
        <v>100</v>
      </c>
      <c r="AB1276" s="15">
        <f t="shared" ref="AB1276:AI1276" si="5071">AB1275</f>
        <v>0</v>
      </c>
      <c r="AC1276" s="15">
        <f t="shared" si="5071"/>
        <v>0</v>
      </c>
      <c r="AD1276" s="15">
        <f t="shared" si="5071"/>
        <v>250</v>
      </c>
      <c r="AE1276" s="15">
        <f t="shared" si="5071"/>
        <v>400</v>
      </c>
      <c r="AF1276" s="15">
        <f t="shared" si="5071"/>
        <v>0</v>
      </c>
      <c r="AG1276" s="15">
        <f t="shared" si="5071"/>
        <v>100</v>
      </c>
      <c r="AH1276" s="15">
        <f t="shared" si="5071"/>
        <v>0</v>
      </c>
      <c r="AI1276" s="15">
        <f t="shared" si="5071"/>
        <v>0</v>
      </c>
      <c r="AJ1276" s="17"/>
      <c r="AK1276" s="15">
        <f>AK1275</f>
        <v>0</v>
      </c>
      <c r="AL1276" s="15">
        <f>AL1275</f>
        <v>0</v>
      </c>
      <c r="AM1276" s="17"/>
      <c r="AN1276" s="15">
        <f t="shared" ref="AN1276:AX1276" si="5072">AN1275</f>
        <v>0</v>
      </c>
      <c r="AO1276" s="15">
        <f t="shared" si="5072"/>
        <v>0</v>
      </c>
      <c r="AP1276" s="15">
        <f t="shared" si="5072"/>
        <v>0</v>
      </c>
      <c r="AQ1276" s="15">
        <f t="shared" si="5072"/>
        <v>0</v>
      </c>
      <c r="AR1276" s="15">
        <f t="shared" si="5072"/>
        <v>0</v>
      </c>
      <c r="AS1276" s="15">
        <f t="shared" si="5072"/>
        <v>0</v>
      </c>
      <c r="AT1276" s="15">
        <f t="shared" si="5072"/>
        <v>0</v>
      </c>
      <c r="AU1276" s="15">
        <f t="shared" si="5072"/>
        <v>0</v>
      </c>
      <c r="AV1276" s="15">
        <f t="shared" si="5072"/>
        <v>0</v>
      </c>
      <c r="AW1276" s="15">
        <f t="shared" si="5072"/>
        <v>0</v>
      </c>
      <c r="AX1276" s="15">
        <f t="shared" si="5072"/>
        <v>0</v>
      </c>
      <c r="AY1276" s="17"/>
      <c r="AZ1276" s="15">
        <f t="shared" ref="AZ1276:BE1276" si="5073">AZ1275</f>
        <v>6000</v>
      </c>
      <c r="BA1276" s="15">
        <f t="shared" si="5073"/>
        <v>6000</v>
      </c>
      <c r="BB1276" s="15">
        <v>0</v>
      </c>
      <c r="BC1276" s="15">
        <f t="shared" si="5073"/>
        <v>0</v>
      </c>
      <c r="BD1276" s="15">
        <f t="shared" si="5073"/>
        <v>0</v>
      </c>
      <c r="BE1276" s="15">
        <f t="shared" si="5073"/>
        <v>250</v>
      </c>
      <c r="BF1276" s="17"/>
      <c r="BG1276" s="15">
        <f t="shared" ref="BG1276:BH1276" si="5074">BG1275</f>
        <v>1000</v>
      </c>
      <c r="BH1276" s="15">
        <f t="shared" si="5074"/>
        <v>1000</v>
      </c>
      <c r="BI1276" s="17"/>
      <c r="BJ1276" s="22">
        <f>G1276/G1275</f>
        <v>1</v>
      </c>
      <c r="BK1276" s="65">
        <f t="shared" ref="BK1276:BL1276" si="5075">BK1275</f>
        <v>0</v>
      </c>
      <c r="BL1276" s="65">
        <f t="shared" si="5075"/>
        <v>0</v>
      </c>
      <c r="BM1276" s="6">
        <f t="shared" si="4934"/>
        <v>140.25</v>
      </c>
      <c r="BN1276" s="8">
        <f t="shared" si="4935"/>
        <v>21855.051637710982</v>
      </c>
      <c r="BO1276" s="12">
        <f t="shared" si="5066"/>
        <v>1750.7629743026225</v>
      </c>
      <c r="BP1276" s="50">
        <f>(1-'#Constant'!$A$3)/($J1276*'#Constant'!$B$3/'#Constant'!$C$3^($D1276-1)+1)+'#Constant'!$A$3</f>
        <v>0.93162790697674425</v>
      </c>
      <c r="BQ1276" s="4">
        <f>I1276/(BP1276*(1-Q1276/1000*(0.5+R1276/1000))*(1-P1276/1000)*(1-V1276/1000)*(1+U1276/1000))/20</f>
        <v>24586.933092424853</v>
      </c>
      <c r="BR1276" s="50">
        <f>(1-'#Constant'!$A$3)/($K1276*'#Constant'!$B$3/'#Constant'!$C$3^($D1276-1)+1)+'#Constant'!$A$3</f>
        <v>0.93162790697674425</v>
      </c>
      <c r="BS1276" s="4">
        <f>I1276/(BR1276*(1-AB1276/1000*(0.5+AC1276/1000))*(1-AA1276/1000)*(1-AG1276/1000)*(1+AF1276/1000))/20</f>
        <v>19123.170182997106</v>
      </c>
      <c r="BT1276"/>
    </row>
    <row r="1277" spans="1:72" x14ac:dyDescent="0.3">
      <c r="A1277">
        <v>2401</v>
      </c>
      <c r="B1277" s="18" t="str">
        <f>VLOOKUP(CONCATENATE("CREATURE_NAME_",A1277),[1]Localization_Hero!$A:$E,2,FALSE)</f>
        <v>자이언트 슬라임</v>
      </c>
      <c r="C1277" t="s">
        <v>77</v>
      </c>
      <c r="D1277">
        <v>1</v>
      </c>
      <c r="E1277">
        <v>1</v>
      </c>
      <c r="F1277" s="18">
        <v>1</v>
      </c>
      <c r="G1277" s="10">
        <v>100</v>
      </c>
      <c r="H1277" s="10">
        <v>100</v>
      </c>
      <c r="I1277" s="10">
        <v>2500</v>
      </c>
      <c r="J1277" s="10">
        <v>25</v>
      </c>
      <c r="K1277" s="10">
        <v>25</v>
      </c>
      <c r="L1277" s="2"/>
      <c r="M1277" s="10">
        <v>100</v>
      </c>
      <c r="N1277" s="10">
        <v>0</v>
      </c>
      <c r="O1277" s="10">
        <v>0</v>
      </c>
      <c r="P1277" s="10">
        <v>100</v>
      </c>
      <c r="Q1277" s="10">
        <v>0</v>
      </c>
      <c r="R1277" s="10">
        <v>0</v>
      </c>
      <c r="S1277" s="10">
        <v>0</v>
      </c>
      <c r="T1277" s="10">
        <v>150</v>
      </c>
      <c r="U1277" s="10">
        <v>0</v>
      </c>
      <c r="V1277" s="10">
        <v>0</v>
      </c>
      <c r="W1277" s="2"/>
      <c r="X1277" s="10">
        <v>100</v>
      </c>
      <c r="Y1277" s="10">
        <v>0</v>
      </c>
      <c r="Z1277" s="10">
        <v>0</v>
      </c>
      <c r="AA1277" s="10">
        <v>100</v>
      </c>
      <c r="AB1277" s="10">
        <v>0</v>
      </c>
      <c r="AC1277" s="10">
        <v>0</v>
      </c>
      <c r="AD1277" s="10">
        <v>0</v>
      </c>
      <c r="AE1277" s="10">
        <v>150</v>
      </c>
      <c r="AF1277" s="10">
        <v>0</v>
      </c>
      <c r="AG1277" s="10">
        <v>0</v>
      </c>
      <c r="AH1277" s="10">
        <v>0</v>
      </c>
      <c r="AI1277" s="10">
        <v>0</v>
      </c>
      <c r="AJ1277" s="3"/>
      <c r="AK1277" s="10">
        <v>0</v>
      </c>
      <c r="AL1277" s="10">
        <v>0</v>
      </c>
      <c r="AM1277" s="3"/>
      <c r="AN1277" s="10">
        <v>0</v>
      </c>
      <c r="AO1277" s="10">
        <v>0</v>
      </c>
      <c r="AP1277" s="10">
        <v>0</v>
      </c>
      <c r="AQ1277" s="10">
        <v>0</v>
      </c>
      <c r="AR1277" s="10">
        <v>0</v>
      </c>
      <c r="AS1277" s="10">
        <v>0</v>
      </c>
      <c r="AT1277" s="10">
        <v>0</v>
      </c>
      <c r="AU1277" s="10">
        <v>0</v>
      </c>
      <c r="AV1277" s="10">
        <v>0</v>
      </c>
      <c r="AW1277" s="10">
        <v>0</v>
      </c>
      <c r="AX1277" s="10">
        <v>0</v>
      </c>
      <c r="AY1277" s="3"/>
      <c r="AZ1277" s="10">
        <v>6000</v>
      </c>
      <c r="BA1277" s="10">
        <v>6000</v>
      </c>
      <c r="BB1277" s="10">
        <v>0</v>
      </c>
      <c r="BC1277" s="10">
        <v>0</v>
      </c>
      <c r="BD1277" s="10">
        <v>0</v>
      </c>
      <c r="BE1277" s="10">
        <v>250</v>
      </c>
      <c r="BF1277" s="3"/>
      <c r="BG1277" s="10">
        <v>1000</v>
      </c>
      <c r="BH1277" s="10">
        <v>5000</v>
      </c>
      <c r="BI1277" s="3"/>
      <c r="BJ1277" s="21">
        <v>1</v>
      </c>
      <c r="BK1277" s="65">
        <v>0</v>
      </c>
      <c r="BL1277" s="65">
        <v>0</v>
      </c>
      <c r="BM1277" s="6">
        <f t="shared" si="4934"/>
        <v>118.25000000000001</v>
      </c>
      <c r="BN1277" s="8">
        <f t="shared" si="4935"/>
        <v>149.0819326565707</v>
      </c>
      <c r="BO1277" s="12">
        <f t="shared" si="4936"/>
        <v>132.77401303206696</v>
      </c>
      <c r="BP1277" s="50">
        <f>(1-'#Constant'!$A$3)/($J1277*'#Constant'!$B$3/'#Constant'!$C$3^($D1277-1)+1)+'#Constant'!$A$3</f>
        <v>0.93162790697674425</v>
      </c>
      <c r="BQ1277" s="4">
        <f>I1278/(BP1277*(1-Q1277/1000*(0.5+R1277/1000))*(1-P1277/1000)*(1-V1277/1000)*(1+U1277/1000))/20</f>
        <v>149.0819326565707</v>
      </c>
      <c r="BR1277" s="50">
        <f>(1-'#Constant'!$A$3)/($K1277*'#Constant'!$B$3/'#Constant'!$C$3^($D1277-1)+1)+'#Constant'!$A$3</f>
        <v>0.93162790697674425</v>
      </c>
      <c r="BS1277" s="4">
        <f>I1278/(BR1277*(1-AB1277/1000*(0.5+AC1277/1000))*(1-AA1277/1000)*(1-AG1277/1000)*(1+AF1277/1000))/20</f>
        <v>149.0819326565707</v>
      </c>
      <c r="BT1277">
        <f>BO1277/$BO$4*100</f>
        <v>100.91327609170268</v>
      </c>
    </row>
    <row r="1278" spans="1:72" s="13" customFormat="1" ht="17.25" thickBot="1" x14ac:dyDescent="0.35">
      <c r="B1278" s="20"/>
      <c r="D1278" s="14">
        <v>1</v>
      </c>
      <c r="E1278" s="14">
        <v>1</v>
      </c>
      <c r="F1278" s="19">
        <v>1</v>
      </c>
      <c r="G1278" s="15">
        <f t="shared" ref="G1278:H1278" si="5076">G1277</f>
        <v>100</v>
      </c>
      <c r="H1278" s="15">
        <f t="shared" si="5076"/>
        <v>100</v>
      </c>
      <c r="I1278" s="15">
        <v>2500</v>
      </c>
      <c r="J1278" s="15">
        <v>25</v>
      </c>
      <c r="K1278" s="15">
        <v>25</v>
      </c>
      <c r="L1278" s="16"/>
      <c r="M1278" s="15">
        <f t="shared" ref="M1278:V1278" si="5077">M1277</f>
        <v>100</v>
      </c>
      <c r="N1278" s="15">
        <f t="shared" si="5077"/>
        <v>0</v>
      </c>
      <c r="O1278" s="15">
        <f t="shared" si="5077"/>
        <v>0</v>
      </c>
      <c r="P1278" s="15">
        <v>100</v>
      </c>
      <c r="Q1278" s="15">
        <f t="shared" si="5077"/>
        <v>0</v>
      </c>
      <c r="R1278" s="15">
        <f t="shared" si="5077"/>
        <v>0</v>
      </c>
      <c r="S1278" s="15">
        <f t="shared" si="5077"/>
        <v>0</v>
      </c>
      <c r="T1278" s="15">
        <f t="shared" si="5077"/>
        <v>150</v>
      </c>
      <c r="U1278" s="15">
        <f t="shared" si="5077"/>
        <v>0</v>
      </c>
      <c r="V1278" s="15">
        <f t="shared" si="5077"/>
        <v>0</v>
      </c>
      <c r="W1278" s="16"/>
      <c r="X1278" s="15">
        <f t="shared" ref="X1278:AI1278" si="5078">X1277</f>
        <v>100</v>
      </c>
      <c r="Y1278" s="15">
        <f t="shared" si="5078"/>
        <v>0</v>
      </c>
      <c r="Z1278" s="15">
        <f t="shared" si="5078"/>
        <v>0</v>
      </c>
      <c r="AA1278" s="15">
        <v>100</v>
      </c>
      <c r="AB1278" s="15">
        <f t="shared" si="5078"/>
        <v>0</v>
      </c>
      <c r="AC1278" s="15">
        <f t="shared" si="5078"/>
        <v>0</v>
      </c>
      <c r="AD1278" s="15">
        <f t="shared" si="5078"/>
        <v>0</v>
      </c>
      <c r="AE1278" s="15">
        <f t="shared" si="5078"/>
        <v>150</v>
      </c>
      <c r="AF1278" s="15">
        <f t="shared" si="5078"/>
        <v>0</v>
      </c>
      <c r="AG1278" s="15">
        <f t="shared" si="5078"/>
        <v>0</v>
      </c>
      <c r="AH1278" s="15">
        <f t="shared" si="5078"/>
        <v>0</v>
      </c>
      <c r="AI1278" s="15">
        <f t="shared" si="5078"/>
        <v>0</v>
      </c>
      <c r="AJ1278" s="17"/>
      <c r="AK1278" s="15">
        <f>AK1277</f>
        <v>0</v>
      </c>
      <c r="AL1278" s="15">
        <f>AL1277</f>
        <v>0</v>
      </c>
      <c r="AM1278" s="17"/>
      <c r="AN1278" s="15">
        <f t="shared" ref="AN1278:AX1278" si="5079">AN1277</f>
        <v>0</v>
      </c>
      <c r="AO1278" s="15">
        <f t="shared" si="5079"/>
        <v>0</v>
      </c>
      <c r="AP1278" s="15">
        <f t="shared" si="5079"/>
        <v>0</v>
      </c>
      <c r="AQ1278" s="15">
        <f t="shared" si="5079"/>
        <v>0</v>
      </c>
      <c r="AR1278" s="15">
        <f t="shared" si="5079"/>
        <v>0</v>
      </c>
      <c r="AS1278" s="15">
        <f t="shared" si="5079"/>
        <v>0</v>
      </c>
      <c r="AT1278" s="15">
        <f t="shared" si="5079"/>
        <v>0</v>
      </c>
      <c r="AU1278" s="15">
        <f t="shared" si="5079"/>
        <v>0</v>
      </c>
      <c r="AV1278" s="15">
        <f t="shared" si="5079"/>
        <v>0</v>
      </c>
      <c r="AW1278" s="15">
        <f t="shared" si="5079"/>
        <v>0</v>
      </c>
      <c r="AX1278" s="15">
        <f t="shared" si="5079"/>
        <v>0</v>
      </c>
      <c r="AY1278" s="17"/>
      <c r="AZ1278" s="15">
        <f t="shared" ref="AZ1278" si="5080">AZ1277</f>
        <v>6000</v>
      </c>
      <c r="BA1278" s="15">
        <f t="shared" ref="BA1278" si="5081">BA1277</f>
        <v>6000</v>
      </c>
      <c r="BB1278" s="15">
        <v>0</v>
      </c>
      <c r="BC1278" s="15">
        <f t="shared" ref="BC1278" si="5082">BC1277</f>
        <v>0</v>
      </c>
      <c r="BD1278" s="15">
        <f t="shared" ref="BD1278:BE1278" si="5083">BD1277</f>
        <v>0</v>
      </c>
      <c r="BE1278" s="15">
        <f t="shared" si="5083"/>
        <v>250</v>
      </c>
      <c r="BF1278" s="17"/>
      <c r="BG1278" s="15">
        <f t="shared" ref="BG1278" si="5084">BG1277</f>
        <v>1000</v>
      </c>
      <c r="BH1278" s="15">
        <f t="shared" ref="BH1278" si="5085">BH1277</f>
        <v>5000</v>
      </c>
      <c r="BI1278" s="17"/>
      <c r="BJ1278" s="22">
        <f>G1278/G1277</f>
        <v>1</v>
      </c>
      <c r="BK1278" s="65">
        <f t="shared" ref="BK1278:BL1278" si="5086">BK1277</f>
        <v>0</v>
      </c>
      <c r="BL1278" s="65">
        <f t="shared" si="5086"/>
        <v>0</v>
      </c>
      <c r="BM1278" s="6">
        <f t="shared" si="4934"/>
        <v>118.25000000000001</v>
      </c>
      <c r="BN1278" s="8">
        <f t="shared" si="4935"/>
        <v>220.6412603317246</v>
      </c>
      <c r="BO1278" s="12">
        <f t="shared" si="4936"/>
        <v>161.52655829375686</v>
      </c>
      <c r="BP1278" s="50">
        <f>(1-'#Constant'!$A$3)/($J1278*'#Constant'!$B$3/'#Constant'!$C$3^($D1278-1)+1)+'#Constant'!$A$3</f>
        <v>0.93162790697674425</v>
      </c>
      <c r="BQ1278" s="4">
        <f>I1279/(BP1278*(1-Q1278/1000*(0.5+R1278/1000))*(1-P1278/1000)*(1-V1278/1000)*(1+U1278/1000))/20</f>
        <v>220.6412603317246</v>
      </c>
      <c r="BR1278" s="50">
        <f>(1-'#Constant'!$A$3)/($K1278*'#Constant'!$B$3/'#Constant'!$C$3^($D1278-1)+1)+'#Constant'!$A$3</f>
        <v>0.93162790697674425</v>
      </c>
      <c r="BS1278" s="4">
        <f>I1279/(BR1278*(1-AB1278/1000*(0.5+AC1278/1000))*(1-AA1278/1000)*(1-AG1278/1000)*(1+AF1278/1000))/20</f>
        <v>220.6412603317246</v>
      </c>
      <c r="BT1278"/>
    </row>
    <row r="1279" spans="1:72" x14ac:dyDescent="0.3">
      <c r="A1279">
        <v>3401</v>
      </c>
      <c r="B1279" s="18" t="str">
        <f>VLOOKUP(CONCATENATE("CREATURE_NAME_",A1279),[1]Localization_Hero!$A:$E,2,FALSE)</f>
        <v>만티코어</v>
      </c>
      <c r="C1279" t="s">
        <v>77</v>
      </c>
      <c r="D1279">
        <v>1</v>
      </c>
      <c r="E1279">
        <v>1</v>
      </c>
      <c r="F1279" s="18">
        <v>1</v>
      </c>
      <c r="G1279" s="10">
        <v>100</v>
      </c>
      <c r="H1279" s="10">
        <v>100</v>
      </c>
      <c r="I1279" s="10">
        <v>3700</v>
      </c>
      <c r="J1279" s="10">
        <v>25</v>
      </c>
      <c r="K1279" s="10">
        <v>25</v>
      </c>
      <c r="L1279" s="2"/>
      <c r="M1279" s="10">
        <v>100</v>
      </c>
      <c r="N1279" s="10">
        <v>0</v>
      </c>
      <c r="O1279" s="10">
        <v>0</v>
      </c>
      <c r="P1279" s="10">
        <v>100</v>
      </c>
      <c r="Q1279" s="10">
        <v>0</v>
      </c>
      <c r="R1279" s="10">
        <v>0</v>
      </c>
      <c r="S1279" s="10">
        <v>100</v>
      </c>
      <c r="T1279" s="10">
        <v>400</v>
      </c>
      <c r="U1279" s="10">
        <v>0</v>
      </c>
      <c r="V1279" s="10">
        <v>0</v>
      </c>
      <c r="W1279" s="2"/>
      <c r="X1279" s="10">
        <v>100</v>
      </c>
      <c r="Y1279" s="10">
        <v>0</v>
      </c>
      <c r="Z1279" s="10">
        <v>0</v>
      </c>
      <c r="AA1279" s="10">
        <v>100</v>
      </c>
      <c r="AB1279" s="10">
        <v>0</v>
      </c>
      <c r="AC1279" s="10">
        <v>0</v>
      </c>
      <c r="AD1279" s="10">
        <v>100</v>
      </c>
      <c r="AE1279" s="10">
        <v>400</v>
      </c>
      <c r="AF1279" s="10">
        <v>0</v>
      </c>
      <c r="AG1279" s="10">
        <v>0</v>
      </c>
      <c r="AH1279" s="10">
        <v>0</v>
      </c>
      <c r="AI1279" s="10">
        <v>0</v>
      </c>
      <c r="AJ1279" s="3"/>
      <c r="AK1279" s="10">
        <v>0</v>
      </c>
      <c r="AL1279" s="10">
        <v>0</v>
      </c>
      <c r="AM1279" s="3"/>
      <c r="AN1279" s="10">
        <v>0</v>
      </c>
      <c r="AO1279" s="10">
        <v>0</v>
      </c>
      <c r="AP1279" s="10">
        <v>0</v>
      </c>
      <c r="AQ1279" s="10">
        <v>0</v>
      </c>
      <c r="AR1279" s="10">
        <v>0</v>
      </c>
      <c r="AS1279" s="10">
        <v>0</v>
      </c>
      <c r="AT1279" s="10">
        <v>0</v>
      </c>
      <c r="AU1279" s="10">
        <v>0</v>
      </c>
      <c r="AV1279" s="10">
        <v>0</v>
      </c>
      <c r="AW1279" s="10">
        <v>0</v>
      </c>
      <c r="AX1279" s="10">
        <v>0</v>
      </c>
      <c r="AY1279" s="3"/>
      <c r="AZ1279" s="10">
        <v>6000</v>
      </c>
      <c r="BA1279" s="10">
        <v>6000</v>
      </c>
      <c r="BB1279" s="10">
        <v>0</v>
      </c>
      <c r="BC1279" s="10">
        <v>0</v>
      </c>
      <c r="BD1279" s="10">
        <v>0</v>
      </c>
      <c r="BE1279" s="10">
        <v>250</v>
      </c>
      <c r="BF1279" s="3"/>
      <c r="BG1279" s="10">
        <v>1000</v>
      </c>
      <c r="BH1279" s="10">
        <v>5000</v>
      </c>
      <c r="BI1279" s="3"/>
      <c r="BJ1279" s="21">
        <v>1</v>
      </c>
      <c r="BK1279" s="65">
        <v>0</v>
      </c>
      <c r="BL1279" s="65">
        <v>0</v>
      </c>
      <c r="BM1279" s="6">
        <f t="shared" si="4934"/>
        <v>135.29999999999998</v>
      </c>
      <c r="BN1279" s="8">
        <f t="shared" si="4935"/>
        <v>208.71470571919895</v>
      </c>
      <c r="BO1279" s="12">
        <f t="shared" si="4936"/>
        <v>168.04493352614833</v>
      </c>
      <c r="BP1279" s="50">
        <f>(1-'#Constant'!$A$3)/($J1279*'#Constant'!$B$3/'#Constant'!$C$3^($D1279-1)+1)+'#Constant'!$A$3</f>
        <v>0.93162790697674425</v>
      </c>
      <c r="BQ1279" s="4">
        <f>I1280/(BP1279*(1-Q1279/1000*(0.5+R1279/1000))*(1-P1279/1000)*(1-V1279/1000)*(1+U1279/1000))/20</f>
        <v>208.71470571919895</v>
      </c>
      <c r="BR1279" s="50">
        <f>(1-'#Constant'!$A$3)/($K1279*'#Constant'!$B$3/'#Constant'!$C$3^($D1279-1)+1)+'#Constant'!$A$3</f>
        <v>0.93162790697674425</v>
      </c>
      <c r="BS1279" s="4">
        <f>I1280/(BR1279*(1-AB1279/1000*(0.5+AC1279/1000))*(1-AA1279/1000)*(1-AG1279/1000)*(1+AF1279/1000))/20</f>
        <v>208.71470571919895</v>
      </c>
      <c r="BT1279">
        <f>BO1279/$BO$4*100</f>
        <v>127.72051085509047</v>
      </c>
    </row>
    <row r="1280" spans="1:72" s="13" customFormat="1" ht="17.25" thickBot="1" x14ac:dyDescent="0.35">
      <c r="B1280" s="20"/>
      <c r="D1280" s="14">
        <v>1</v>
      </c>
      <c r="E1280" s="14">
        <v>1</v>
      </c>
      <c r="F1280" s="19">
        <v>1</v>
      </c>
      <c r="G1280" s="15">
        <f t="shared" ref="G1280:H1280" si="5087">G1279</f>
        <v>100</v>
      </c>
      <c r="H1280" s="15">
        <f t="shared" si="5087"/>
        <v>100</v>
      </c>
      <c r="I1280" s="15">
        <v>3500</v>
      </c>
      <c r="J1280" s="15">
        <v>25</v>
      </c>
      <c r="K1280" s="15">
        <v>25</v>
      </c>
      <c r="L1280" s="16"/>
      <c r="M1280" s="15">
        <f t="shared" ref="M1280:V1280" si="5088">M1279</f>
        <v>100</v>
      </c>
      <c r="N1280" s="15">
        <f t="shared" si="5088"/>
        <v>0</v>
      </c>
      <c r="O1280" s="15">
        <f t="shared" si="5088"/>
        <v>0</v>
      </c>
      <c r="P1280" s="15">
        <v>100</v>
      </c>
      <c r="Q1280" s="15">
        <f t="shared" si="5088"/>
        <v>0</v>
      </c>
      <c r="R1280" s="15">
        <f t="shared" si="5088"/>
        <v>0</v>
      </c>
      <c r="S1280" s="15">
        <f t="shared" si="5088"/>
        <v>100</v>
      </c>
      <c r="T1280" s="15">
        <f t="shared" si="5088"/>
        <v>400</v>
      </c>
      <c r="U1280" s="15">
        <f t="shared" si="5088"/>
        <v>0</v>
      </c>
      <c r="V1280" s="15">
        <f t="shared" si="5088"/>
        <v>0</v>
      </c>
      <c r="W1280" s="16"/>
      <c r="X1280" s="15">
        <f t="shared" ref="X1280:AI1280" si="5089">X1279</f>
        <v>100</v>
      </c>
      <c r="Y1280" s="15">
        <f t="shared" si="5089"/>
        <v>0</v>
      </c>
      <c r="Z1280" s="15">
        <f t="shared" si="5089"/>
        <v>0</v>
      </c>
      <c r="AA1280" s="15">
        <v>100</v>
      </c>
      <c r="AB1280" s="15">
        <f t="shared" si="5089"/>
        <v>0</v>
      </c>
      <c r="AC1280" s="15">
        <f t="shared" si="5089"/>
        <v>0</v>
      </c>
      <c r="AD1280" s="15">
        <f t="shared" si="5089"/>
        <v>100</v>
      </c>
      <c r="AE1280" s="15">
        <f t="shared" si="5089"/>
        <v>400</v>
      </c>
      <c r="AF1280" s="15">
        <f t="shared" si="5089"/>
        <v>0</v>
      </c>
      <c r="AG1280" s="15">
        <f t="shared" si="5089"/>
        <v>0</v>
      </c>
      <c r="AH1280" s="15">
        <f t="shared" si="5089"/>
        <v>0</v>
      </c>
      <c r="AI1280" s="15">
        <f t="shared" si="5089"/>
        <v>0</v>
      </c>
      <c r="AJ1280" s="17"/>
      <c r="AK1280" s="15">
        <f>AK1279</f>
        <v>0</v>
      </c>
      <c r="AL1280" s="15">
        <f>AL1279</f>
        <v>0</v>
      </c>
      <c r="AM1280" s="17"/>
      <c r="AN1280" s="15">
        <f t="shared" ref="AN1280:AX1280" si="5090">AN1279</f>
        <v>0</v>
      </c>
      <c r="AO1280" s="15">
        <f t="shared" si="5090"/>
        <v>0</v>
      </c>
      <c r="AP1280" s="15">
        <f t="shared" si="5090"/>
        <v>0</v>
      </c>
      <c r="AQ1280" s="15">
        <f t="shared" si="5090"/>
        <v>0</v>
      </c>
      <c r="AR1280" s="15">
        <f t="shared" si="5090"/>
        <v>0</v>
      </c>
      <c r="AS1280" s="15">
        <f t="shared" si="5090"/>
        <v>0</v>
      </c>
      <c r="AT1280" s="15">
        <f t="shared" si="5090"/>
        <v>0</v>
      </c>
      <c r="AU1280" s="15">
        <f t="shared" si="5090"/>
        <v>0</v>
      </c>
      <c r="AV1280" s="15">
        <f t="shared" si="5090"/>
        <v>0</v>
      </c>
      <c r="AW1280" s="15">
        <f t="shared" si="5090"/>
        <v>0</v>
      </c>
      <c r="AX1280" s="15">
        <f t="shared" si="5090"/>
        <v>0</v>
      </c>
      <c r="AY1280" s="17"/>
      <c r="AZ1280" s="15">
        <f t="shared" ref="AZ1280:BE1306" si="5091">AZ1279</f>
        <v>6000</v>
      </c>
      <c r="BA1280" s="15">
        <f t="shared" ref="BA1280:BE1306" si="5092">BA1279</f>
        <v>6000</v>
      </c>
      <c r="BB1280" s="15">
        <v>0</v>
      </c>
      <c r="BC1280" s="15">
        <f t="shared" ref="BC1280:BE1300" si="5093">BC1279</f>
        <v>0</v>
      </c>
      <c r="BD1280" s="15">
        <f t="shared" ref="BD1280:BE1280" si="5094">BD1279</f>
        <v>0</v>
      </c>
      <c r="BE1280" s="15">
        <f t="shared" si="5094"/>
        <v>250</v>
      </c>
      <c r="BF1280" s="17"/>
      <c r="BG1280" s="15">
        <f t="shared" ref="BG1280:BG1336" si="5095">BG1279</f>
        <v>1000</v>
      </c>
      <c r="BH1280" s="15">
        <f t="shared" ref="BH1280:BH1336" si="5096">BH1279</f>
        <v>5000</v>
      </c>
      <c r="BI1280" s="17"/>
      <c r="BJ1280" s="22">
        <f>G1280/G1279</f>
        <v>1</v>
      </c>
      <c r="BK1280" s="65">
        <f>BK1279</f>
        <v>0</v>
      </c>
      <c r="BL1280" s="65">
        <f>BL1279</f>
        <v>0</v>
      </c>
      <c r="BM1280" s="6">
        <f t="shared" si="4934"/>
        <v>135.29999999999998</v>
      </c>
      <c r="BN1280" s="8">
        <f t="shared" si="4935"/>
        <v>149.0819326565707</v>
      </c>
      <c r="BO1280" s="12">
        <f t="shared" si="4936"/>
        <v>142.02389055519501</v>
      </c>
      <c r="BP1280" s="50">
        <f>(1-'#Constant'!$A$3)/($J1280*'#Constant'!$B$3/'#Constant'!$C$3^($D1280-1)+1)+'#Constant'!$A$3</f>
        <v>0.93162790697674425</v>
      </c>
      <c r="BQ1280" s="4">
        <f>I1299/(BP1280*(1-Q1280/1000*(0.5+R1280/1000))*(1-P1280/1000)*(1-V1280/1000)*(1+U1280/1000))/20</f>
        <v>149.0819326565707</v>
      </c>
      <c r="BR1280" s="50">
        <f>(1-'#Constant'!$A$3)/($K1280*'#Constant'!$B$3/'#Constant'!$C$3^($D1280-1)+1)+'#Constant'!$A$3</f>
        <v>0.93162790697674425</v>
      </c>
      <c r="BS1280" s="4">
        <f>I1299/(BR1280*(1-AB1280/1000*(0.5+AC1280/1000))*(1-AA1280/1000)*(1-AG1280/1000)*(1+AF1280/1000))/20</f>
        <v>149.0819326565707</v>
      </c>
      <c r="BT1280"/>
    </row>
    <row r="1281" spans="1:72" x14ac:dyDescent="0.3">
      <c r="A1281">
        <v>3402</v>
      </c>
      <c r="B1281" s="18" t="str">
        <f>VLOOKUP(CONCATENATE("CREATURE_NAME_",A1281),[1]Localization_Hero!$A:$E,2,FALSE)</f>
        <v>얼음 수정</v>
      </c>
      <c r="C1281" t="s">
        <v>174</v>
      </c>
      <c r="D1281">
        <v>1</v>
      </c>
      <c r="E1281">
        <v>1</v>
      </c>
      <c r="F1281" s="18">
        <v>1</v>
      </c>
      <c r="G1281" s="10">
        <v>100</v>
      </c>
      <c r="H1281" s="10">
        <v>100</v>
      </c>
      <c r="I1281" s="10">
        <v>4000</v>
      </c>
      <c r="J1281" s="10">
        <v>25</v>
      </c>
      <c r="K1281" s="10">
        <v>25</v>
      </c>
      <c r="L1281" s="2"/>
      <c r="M1281" s="10">
        <v>100</v>
      </c>
      <c r="N1281" s="10">
        <v>0</v>
      </c>
      <c r="O1281" s="10">
        <v>0</v>
      </c>
      <c r="P1281" s="10">
        <v>100</v>
      </c>
      <c r="Q1281" s="10">
        <v>0</v>
      </c>
      <c r="R1281" s="10">
        <v>0</v>
      </c>
      <c r="S1281" s="10">
        <v>0</v>
      </c>
      <c r="T1281" s="10">
        <v>150</v>
      </c>
      <c r="U1281" s="10">
        <v>0</v>
      </c>
      <c r="V1281" s="10">
        <v>0</v>
      </c>
      <c r="W1281" s="2"/>
      <c r="X1281" s="10">
        <v>100</v>
      </c>
      <c r="Y1281" s="10">
        <v>0</v>
      </c>
      <c r="Z1281" s="10">
        <v>0</v>
      </c>
      <c r="AA1281" s="10">
        <v>100</v>
      </c>
      <c r="AB1281" s="10">
        <v>0</v>
      </c>
      <c r="AC1281" s="10">
        <v>0</v>
      </c>
      <c r="AD1281" s="10">
        <v>0</v>
      </c>
      <c r="AE1281" s="10">
        <v>150</v>
      </c>
      <c r="AF1281" s="10">
        <v>0</v>
      </c>
      <c r="AG1281" s="10">
        <v>0</v>
      </c>
      <c r="AH1281" s="10">
        <v>0</v>
      </c>
      <c r="AI1281" s="10">
        <v>0</v>
      </c>
      <c r="AJ1281" s="3"/>
      <c r="AK1281" s="10">
        <v>0</v>
      </c>
      <c r="AL1281" s="10">
        <v>0</v>
      </c>
      <c r="AM1281" s="3"/>
      <c r="AN1281" s="10">
        <v>0</v>
      </c>
      <c r="AO1281" s="10">
        <v>0</v>
      </c>
      <c r="AP1281" s="10">
        <v>0</v>
      </c>
      <c r="AQ1281" s="10">
        <v>0</v>
      </c>
      <c r="AR1281" s="10">
        <v>0</v>
      </c>
      <c r="AS1281" s="10">
        <v>0</v>
      </c>
      <c r="AT1281" s="10">
        <v>0</v>
      </c>
      <c r="AU1281" s="10">
        <v>0</v>
      </c>
      <c r="AV1281" s="10">
        <v>0</v>
      </c>
      <c r="AW1281" s="10">
        <v>0</v>
      </c>
      <c r="AX1281" s="10">
        <v>0</v>
      </c>
      <c r="AY1281" s="3"/>
      <c r="AZ1281" s="10">
        <v>6000</v>
      </c>
      <c r="BA1281" s="10">
        <v>6000</v>
      </c>
      <c r="BB1281" s="10">
        <v>0</v>
      </c>
      <c r="BC1281" s="10">
        <v>0</v>
      </c>
      <c r="BD1281" s="10">
        <v>0</v>
      </c>
      <c r="BE1281" s="10">
        <v>250</v>
      </c>
      <c r="BF1281" s="3"/>
      <c r="BG1281" s="10">
        <v>1000</v>
      </c>
      <c r="BH1281" s="10">
        <v>5000</v>
      </c>
      <c r="BI1281" s="3"/>
      <c r="BJ1281" s="21">
        <v>1</v>
      </c>
      <c r="BK1281" s="65">
        <v>0</v>
      </c>
      <c r="BL1281" s="65">
        <v>0</v>
      </c>
      <c r="BM1281" s="6">
        <f t="shared" si="4934"/>
        <v>118.25000000000001</v>
      </c>
      <c r="BN1281" s="8">
        <f t="shared" si="4935"/>
        <v>238.53109225051313</v>
      </c>
      <c r="BO1281" s="12">
        <f t="shared" ref="BO1281:BO1298" si="5097">SQRT(BM1281*BN1281)</f>
        <v>167.94731810488423</v>
      </c>
      <c r="BP1281" s="50">
        <f>(1-'#Constant'!$A$3)/($J1281*'#Constant'!$B$3/'#Constant'!$C$3^($D1281-1)+1)+'#Constant'!$A$3</f>
        <v>0.93162790697674425</v>
      </c>
      <c r="BQ1281" s="4">
        <f>I1282/(BP1281*(1-Q1281/1000*(0.5+R1281/1000))*(1-P1281/1000)*(1-V1281/1000)*(1+U1281/1000))/20</f>
        <v>238.53109225051313</v>
      </c>
      <c r="BR1281" s="50">
        <f>(1-'#Constant'!$A$3)/($K1281*'#Constant'!$B$3/'#Constant'!$C$3^($D1281-1)+1)+'#Constant'!$A$3</f>
        <v>0.93162790697674425</v>
      </c>
      <c r="BS1281" s="4">
        <f>I1282/(BR1281*(1-AB1281/1000*(0.5+AC1281/1000))*(1-AA1281/1000)*(1-AG1281/1000)*(1+AF1281/1000))/20</f>
        <v>238.53109225051313</v>
      </c>
      <c r="BT1281">
        <f>BO1281/$BO$4*100</f>
        <v>127.64631943967808</v>
      </c>
    </row>
    <row r="1282" spans="1:72" s="13" customFormat="1" ht="17.25" thickBot="1" x14ac:dyDescent="0.35">
      <c r="B1282" s="20"/>
      <c r="D1282" s="14">
        <v>1</v>
      </c>
      <c r="E1282" s="14">
        <v>1</v>
      </c>
      <c r="F1282" s="19">
        <v>1</v>
      </c>
      <c r="G1282" s="15">
        <f t="shared" ref="G1282:H1282" si="5098">G1281</f>
        <v>100</v>
      </c>
      <c r="H1282" s="15">
        <f t="shared" si="5098"/>
        <v>100</v>
      </c>
      <c r="I1282" s="15">
        <v>4000</v>
      </c>
      <c r="J1282" s="15">
        <v>25</v>
      </c>
      <c r="K1282" s="15">
        <v>25</v>
      </c>
      <c r="L1282" s="16"/>
      <c r="M1282" s="15">
        <f t="shared" ref="M1282:O1282" si="5099">M1281</f>
        <v>100</v>
      </c>
      <c r="N1282" s="15">
        <f t="shared" si="5099"/>
        <v>0</v>
      </c>
      <c r="O1282" s="15">
        <f t="shared" si="5099"/>
        <v>0</v>
      </c>
      <c r="P1282" s="15">
        <v>100</v>
      </c>
      <c r="Q1282" s="15">
        <f t="shared" ref="Q1282:V1282" si="5100">Q1281</f>
        <v>0</v>
      </c>
      <c r="R1282" s="15">
        <f t="shared" si="5100"/>
        <v>0</v>
      </c>
      <c r="S1282" s="15">
        <f t="shared" si="5100"/>
        <v>0</v>
      </c>
      <c r="T1282" s="15">
        <f t="shared" si="5100"/>
        <v>150</v>
      </c>
      <c r="U1282" s="15">
        <f t="shared" si="5100"/>
        <v>0</v>
      </c>
      <c r="V1282" s="15">
        <f t="shared" si="5100"/>
        <v>0</v>
      </c>
      <c r="W1282" s="16"/>
      <c r="X1282" s="15">
        <f t="shared" ref="X1282:Z1282" si="5101">X1281</f>
        <v>100</v>
      </c>
      <c r="Y1282" s="15">
        <f t="shared" si="5101"/>
        <v>0</v>
      </c>
      <c r="Z1282" s="15">
        <f t="shared" si="5101"/>
        <v>0</v>
      </c>
      <c r="AA1282" s="15">
        <v>100</v>
      </c>
      <c r="AB1282" s="15">
        <f t="shared" ref="AB1282:AI1282" si="5102">AB1281</f>
        <v>0</v>
      </c>
      <c r="AC1282" s="15">
        <f t="shared" si="5102"/>
        <v>0</v>
      </c>
      <c r="AD1282" s="15">
        <f t="shared" si="5102"/>
        <v>0</v>
      </c>
      <c r="AE1282" s="15">
        <f t="shared" si="5102"/>
        <v>150</v>
      </c>
      <c r="AF1282" s="15">
        <f t="shared" si="5102"/>
        <v>0</v>
      </c>
      <c r="AG1282" s="15">
        <f t="shared" si="5102"/>
        <v>0</v>
      </c>
      <c r="AH1282" s="15">
        <f t="shared" si="5102"/>
        <v>0</v>
      </c>
      <c r="AI1282" s="15">
        <f t="shared" si="5102"/>
        <v>0</v>
      </c>
      <c r="AJ1282" s="17"/>
      <c r="AK1282" s="15">
        <f>AK1281</f>
        <v>0</v>
      </c>
      <c r="AL1282" s="15">
        <f>AL1281</f>
        <v>0</v>
      </c>
      <c r="AM1282" s="17"/>
      <c r="AN1282" s="15">
        <f t="shared" ref="AN1282:AX1282" si="5103">AN1281</f>
        <v>0</v>
      </c>
      <c r="AO1282" s="15">
        <f t="shared" si="5103"/>
        <v>0</v>
      </c>
      <c r="AP1282" s="15">
        <f t="shared" si="5103"/>
        <v>0</v>
      </c>
      <c r="AQ1282" s="15">
        <f t="shared" si="5103"/>
        <v>0</v>
      </c>
      <c r="AR1282" s="15">
        <f t="shared" si="5103"/>
        <v>0</v>
      </c>
      <c r="AS1282" s="15">
        <f t="shared" si="5103"/>
        <v>0</v>
      </c>
      <c r="AT1282" s="15">
        <f t="shared" si="5103"/>
        <v>0</v>
      </c>
      <c r="AU1282" s="15">
        <f t="shared" si="5103"/>
        <v>0</v>
      </c>
      <c r="AV1282" s="15">
        <f t="shared" si="5103"/>
        <v>0</v>
      </c>
      <c r="AW1282" s="15">
        <f t="shared" si="5103"/>
        <v>0</v>
      </c>
      <c r="AX1282" s="15">
        <f t="shared" si="5103"/>
        <v>0</v>
      </c>
      <c r="AY1282" s="17"/>
      <c r="AZ1282" s="15">
        <f t="shared" si="5091"/>
        <v>6000</v>
      </c>
      <c r="BA1282" s="15">
        <f t="shared" si="5091"/>
        <v>6000</v>
      </c>
      <c r="BB1282" s="15">
        <v>0</v>
      </c>
      <c r="BC1282" s="15">
        <f t="shared" si="5091"/>
        <v>0</v>
      </c>
      <c r="BD1282" s="15">
        <f t="shared" si="5091"/>
        <v>0</v>
      </c>
      <c r="BE1282" s="15">
        <f t="shared" si="5091"/>
        <v>250</v>
      </c>
      <c r="BF1282" s="17"/>
      <c r="BG1282" s="15">
        <f t="shared" si="5095"/>
        <v>1000</v>
      </c>
      <c r="BH1282" s="15">
        <f t="shared" si="5096"/>
        <v>5000</v>
      </c>
      <c r="BI1282" s="17"/>
      <c r="BJ1282" s="22">
        <f>G1282/G1281</f>
        <v>1</v>
      </c>
      <c r="BK1282" s="65">
        <f t="shared" ref="BK1282:BL1284" si="5104">BK1281</f>
        <v>0</v>
      </c>
      <c r="BL1282" s="65">
        <f t="shared" si="5104"/>
        <v>0</v>
      </c>
      <c r="BM1282" s="6">
        <f t="shared" si="4934"/>
        <v>118.25000000000001</v>
      </c>
      <c r="BN1282" s="8">
        <f t="shared" si="4935"/>
        <v>149.0819326565707</v>
      </c>
      <c r="BO1282" s="12">
        <f t="shared" si="5097"/>
        <v>132.77401303206696</v>
      </c>
      <c r="BP1282" s="50">
        <f>(1-'#Constant'!$A$3)/($J1282*'#Constant'!$B$3/'#Constant'!$C$3^($D1282-1)+1)+'#Constant'!$A$3</f>
        <v>0.93162790697674425</v>
      </c>
      <c r="BQ1282" s="4">
        <f>I1301/(BP1282*(1-Q1282/1000*(0.5+R1282/1000))*(1-P1282/1000)*(1-V1282/1000)*(1+U1282/1000))/20</f>
        <v>149.0819326565707</v>
      </c>
      <c r="BR1282" s="50">
        <f>(1-'#Constant'!$A$3)/($K1282*'#Constant'!$B$3/'#Constant'!$C$3^($D1282-1)+1)+'#Constant'!$A$3</f>
        <v>0.93162790697674425</v>
      </c>
      <c r="BS1282" s="4">
        <f>I1301/(BR1282*(1-AB1282/1000*(0.5+AC1282/1000))*(1-AA1282/1000)*(1-AG1282/1000)*(1+AF1282/1000))/20</f>
        <v>149.0819326565707</v>
      </c>
      <c r="BT1282"/>
    </row>
    <row r="1283" spans="1:72" x14ac:dyDescent="0.3">
      <c r="A1283">
        <v>3403</v>
      </c>
      <c r="B1283" s="18" t="str">
        <f>VLOOKUP(CONCATENATE("CREATURE_NAME_",A1283),[1]Localization_Hero!$A:$E,2,FALSE)</f>
        <v>노르딕</v>
      </c>
      <c r="C1283" t="s">
        <v>79</v>
      </c>
      <c r="D1283">
        <v>1</v>
      </c>
      <c r="E1283">
        <v>1</v>
      </c>
      <c r="F1283" s="18">
        <v>1</v>
      </c>
      <c r="G1283" s="10">
        <v>100</v>
      </c>
      <c r="H1283" s="10">
        <v>100</v>
      </c>
      <c r="I1283" s="10">
        <v>2700</v>
      </c>
      <c r="J1283" s="10">
        <v>21</v>
      </c>
      <c r="K1283" s="10">
        <v>21</v>
      </c>
      <c r="L1283" s="2"/>
      <c r="M1283" s="10">
        <v>100</v>
      </c>
      <c r="N1283" s="10">
        <v>0</v>
      </c>
      <c r="O1283" s="10">
        <v>0</v>
      </c>
      <c r="P1283" s="10">
        <v>100</v>
      </c>
      <c r="Q1283" s="10">
        <v>0</v>
      </c>
      <c r="R1283" s="10">
        <v>0</v>
      </c>
      <c r="S1283" s="10">
        <v>100</v>
      </c>
      <c r="T1283" s="10">
        <v>400</v>
      </c>
      <c r="U1283" s="10">
        <v>0</v>
      </c>
      <c r="V1283" s="10">
        <v>0</v>
      </c>
      <c r="W1283" s="2"/>
      <c r="X1283" s="10">
        <v>100</v>
      </c>
      <c r="Y1283" s="10">
        <v>0</v>
      </c>
      <c r="Z1283" s="10">
        <v>0</v>
      </c>
      <c r="AA1283" s="10">
        <v>100</v>
      </c>
      <c r="AB1283" s="10">
        <v>0</v>
      </c>
      <c r="AC1283" s="10">
        <v>0</v>
      </c>
      <c r="AD1283" s="10">
        <v>100</v>
      </c>
      <c r="AE1283" s="10">
        <v>400</v>
      </c>
      <c r="AF1283" s="10">
        <v>0</v>
      </c>
      <c r="AG1283" s="10">
        <v>0</v>
      </c>
      <c r="AH1283" s="10">
        <v>0</v>
      </c>
      <c r="AI1283" s="10">
        <v>0</v>
      </c>
      <c r="AJ1283" s="3"/>
      <c r="AK1283" s="10">
        <v>0</v>
      </c>
      <c r="AL1283" s="10">
        <v>0</v>
      </c>
      <c r="AM1283" s="3"/>
      <c r="AN1283" s="10">
        <v>0</v>
      </c>
      <c r="AO1283" s="10">
        <v>0</v>
      </c>
      <c r="AP1283" s="10">
        <v>0</v>
      </c>
      <c r="AQ1283" s="10">
        <v>0</v>
      </c>
      <c r="AR1283" s="10">
        <v>0</v>
      </c>
      <c r="AS1283" s="10">
        <v>0</v>
      </c>
      <c r="AT1283" s="10">
        <v>0</v>
      </c>
      <c r="AU1283" s="10">
        <v>0</v>
      </c>
      <c r="AV1283" s="10">
        <v>0</v>
      </c>
      <c r="AW1283" s="10">
        <v>0</v>
      </c>
      <c r="AX1283" s="10">
        <v>0</v>
      </c>
      <c r="AY1283" s="3"/>
      <c r="AZ1283" s="10">
        <v>6000</v>
      </c>
      <c r="BA1283" s="10">
        <v>6000</v>
      </c>
      <c r="BB1283" s="10">
        <v>0</v>
      </c>
      <c r="BC1283" s="10">
        <v>0</v>
      </c>
      <c r="BD1283" s="10">
        <v>0</v>
      </c>
      <c r="BE1283" s="10">
        <v>250</v>
      </c>
      <c r="BF1283" s="3"/>
      <c r="BG1283" s="10">
        <v>1000</v>
      </c>
      <c r="BH1283" s="10">
        <v>2500</v>
      </c>
      <c r="BI1283" s="3"/>
      <c r="BJ1283" s="21">
        <v>1</v>
      </c>
      <c r="BK1283" s="65">
        <v>0</v>
      </c>
      <c r="BL1283" s="65">
        <v>0</v>
      </c>
      <c r="BM1283" s="6">
        <f t="shared" ref="BM1283:BM1340" si="5105">MAX(G1283*(1+M1283/1000*(1+O1283/1000))*(1+0.5*T1283/1000)*(1+0.25*S1283/1000),(H1283*(1+X1283/1000*(1+Z1283/1000))*(1+0.5*AE1283/1000)*(1+0.25*AD1283/1000)))*BG1283/1000</f>
        <v>135.29999999999998</v>
      </c>
      <c r="BN1283" s="8">
        <f t="shared" ref="BN1283:BN1340" si="5106">(BQ1283+BS1283)/2*(1+AI1283/2000)*(1+AH1283/2000)*(1+AN1283/2000)*(1+AK1283/2000)</f>
        <v>135.65685014659306</v>
      </c>
      <c r="BO1283" s="12">
        <f t="shared" si="5097"/>
        <v>135.47830758034306</v>
      </c>
      <c r="BP1283" s="50">
        <f>(1-'#Constant'!$A$3)/($J1283*'#Constant'!$B$3/'#Constant'!$C$3^($D1283-1)+1)+'#Constant'!$A$3</f>
        <v>0.94191909689557862</v>
      </c>
      <c r="BQ1283" s="4">
        <f t="shared" ref="BQ1283:BQ1288" si="5107">I1284/(BP1283*(1-Q1283/1000*(0.5+R1283/1000))*(1-P1283/1000)*(1-V1283/1000)*(1+U1283/1000))/20</f>
        <v>135.65685014659306</v>
      </c>
      <c r="BR1283" s="50">
        <f>(1-'#Constant'!$A$3)/($K1283*'#Constant'!$B$3/'#Constant'!$C$3^($D1283-1)+1)+'#Constant'!$A$3</f>
        <v>0.94191909689557862</v>
      </c>
      <c r="BS1283" s="4">
        <f t="shared" ref="BS1283:BS1288" si="5108">I1284/(BR1283*(1-AB1283/1000*(0.5+AC1283/1000))*(1-AA1283/1000)*(1-AG1283/1000)*(1+AF1283/1000))/20</f>
        <v>135.65685014659306</v>
      </c>
      <c r="BT1283">
        <f>BO1283/$BO$4*100</f>
        <v>102.96864232001397</v>
      </c>
    </row>
    <row r="1284" spans="1:72" s="13" customFormat="1" ht="17.25" thickBot="1" x14ac:dyDescent="0.35">
      <c r="B1284" s="20"/>
      <c r="D1284" s="14">
        <v>1</v>
      </c>
      <c r="E1284" s="14">
        <v>1</v>
      </c>
      <c r="F1284" s="19">
        <v>1</v>
      </c>
      <c r="G1284" s="15">
        <f t="shared" ref="G1284:H1284" si="5109">G1283</f>
        <v>100</v>
      </c>
      <c r="H1284" s="15">
        <f t="shared" si="5109"/>
        <v>100</v>
      </c>
      <c r="I1284" s="15">
        <v>2300</v>
      </c>
      <c r="J1284" s="15">
        <v>21</v>
      </c>
      <c r="K1284" s="15">
        <v>21</v>
      </c>
      <c r="L1284" s="16"/>
      <c r="M1284" s="15">
        <f t="shared" ref="M1284:O1284" si="5110">M1283</f>
        <v>100</v>
      </c>
      <c r="N1284" s="15">
        <f t="shared" si="5110"/>
        <v>0</v>
      </c>
      <c r="O1284" s="15">
        <f t="shared" si="5110"/>
        <v>0</v>
      </c>
      <c r="P1284" s="15">
        <v>100</v>
      </c>
      <c r="Q1284" s="15">
        <f t="shared" ref="Q1284:V1284" si="5111">Q1283</f>
        <v>0</v>
      </c>
      <c r="R1284" s="15">
        <f t="shared" si="5111"/>
        <v>0</v>
      </c>
      <c r="S1284" s="15">
        <f t="shared" si="5111"/>
        <v>100</v>
      </c>
      <c r="T1284" s="15">
        <f t="shared" si="5111"/>
        <v>400</v>
      </c>
      <c r="U1284" s="15">
        <f t="shared" si="5111"/>
        <v>0</v>
      </c>
      <c r="V1284" s="15">
        <f t="shared" si="5111"/>
        <v>0</v>
      </c>
      <c r="W1284" s="16"/>
      <c r="X1284" s="15">
        <f t="shared" ref="X1284:Z1284" si="5112">X1283</f>
        <v>100</v>
      </c>
      <c r="Y1284" s="15">
        <f t="shared" si="5112"/>
        <v>0</v>
      </c>
      <c r="Z1284" s="15">
        <f t="shared" si="5112"/>
        <v>0</v>
      </c>
      <c r="AA1284" s="15">
        <v>100</v>
      </c>
      <c r="AB1284" s="15">
        <f t="shared" ref="AB1284:AI1284" si="5113">AB1283</f>
        <v>0</v>
      </c>
      <c r="AC1284" s="15">
        <f t="shared" si="5113"/>
        <v>0</v>
      </c>
      <c r="AD1284" s="15">
        <f t="shared" si="5113"/>
        <v>100</v>
      </c>
      <c r="AE1284" s="15">
        <f t="shared" si="5113"/>
        <v>400</v>
      </c>
      <c r="AF1284" s="15">
        <f t="shared" si="5113"/>
        <v>0</v>
      </c>
      <c r="AG1284" s="15">
        <f t="shared" si="5113"/>
        <v>0</v>
      </c>
      <c r="AH1284" s="15">
        <f t="shared" si="5113"/>
        <v>0</v>
      </c>
      <c r="AI1284" s="15">
        <f t="shared" si="5113"/>
        <v>0</v>
      </c>
      <c r="AJ1284" s="17"/>
      <c r="AK1284" s="15">
        <f>AK1283</f>
        <v>0</v>
      </c>
      <c r="AL1284" s="15">
        <f>AL1283</f>
        <v>0</v>
      </c>
      <c r="AM1284" s="17"/>
      <c r="AN1284" s="15">
        <f t="shared" ref="AN1284:AX1284" si="5114">AN1283</f>
        <v>0</v>
      </c>
      <c r="AO1284" s="15">
        <f t="shared" si="5114"/>
        <v>0</v>
      </c>
      <c r="AP1284" s="15">
        <f t="shared" si="5114"/>
        <v>0</v>
      </c>
      <c r="AQ1284" s="15">
        <f t="shared" si="5114"/>
        <v>0</v>
      </c>
      <c r="AR1284" s="15">
        <f t="shared" si="5114"/>
        <v>0</v>
      </c>
      <c r="AS1284" s="15">
        <f t="shared" si="5114"/>
        <v>0</v>
      </c>
      <c r="AT1284" s="15">
        <f t="shared" si="5114"/>
        <v>0</v>
      </c>
      <c r="AU1284" s="15">
        <f t="shared" si="5114"/>
        <v>0</v>
      </c>
      <c r="AV1284" s="15">
        <f t="shared" si="5114"/>
        <v>0</v>
      </c>
      <c r="AW1284" s="15">
        <f t="shared" si="5114"/>
        <v>0</v>
      </c>
      <c r="AX1284" s="15">
        <f t="shared" si="5114"/>
        <v>0</v>
      </c>
      <c r="AY1284" s="17"/>
      <c r="AZ1284" s="15">
        <f t="shared" ref="AZ1284:BE1284" si="5115">AZ1283</f>
        <v>6000</v>
      </c>
      <c r="BA1284" s="15">
        <f t="shared" si="5115"/>
        <v>6000</v>
      </c>
      <c r="BB1284" s="15">
        <v>0</v>
      </c>
      <c r="BC1284" s="15">
        <f t="shared" si="5115"/>
        <v>0</v>
      </c>
      <c r="BD1284" s="15">
        <f t="shared" si="5115"/>
        <v>0</v>
      </c>
      <c r="BE1284" s="15">
        <f t="shared" si="5115"/>
        <v>250</v>
      </c>
      <c r="BF1284" s="17"/>
      <c r="BG1284" s="15">
        <f t="shared" ref="BG1284:BH1284" si="5116">BG1283</f>
        <v>1000</v>
      </c>
      <c r="BH1284" s="15">
        <f t="shared" si="5116"/>
        <v>2500</v>
      </c>
      <c r="BI1284" s="17"/>
      <c r="BJ1284" s="22">
        <f>G1284/G1283</f>
        <v>1</v>
      </c>
      <c r="BK1284" s="65">
        <f t="shared" si="5104"/>
        <v>0</v>
      </c>
      <c r="BL1284" s="65">
        <f t="shared" si="5104"/>
        <v>0</v>
      </c>
      <c r="BM1284" s="6">
        <f t="shared" si="5105"/>
        <v>135.29999999999998</v>
      </c>
      <c r="BN1284" s="8">
        <f t="shared" si="5106"/>
        <v>153.35122190484432</v>
      </c>
      <c r="BO1284" s="12">
        <f t="shared" si="5097"/>
        <v>144.04311966812381</v>
      </c>
      <c r="BP1284" s="50">
        <f>(1-'#Constant'!$A$3)/($J1284*'#Constant'!$B$3/'#Constant'!$C$3^($D1284-1)+1)+'#Constant'!$A$3</f>
        <v>0.94191909689557862</v>
      </c>
      <c r="BQ1284" s="4">
        <f t="shared" si="5107"/>
        <v>153.35122190484432</v>
      </c>
      <c r="BR1284" s="50">
        <f>(1-'#Constant'!$A$3)/($K1284*'#Constant'!$B$3/'#Constant'!$C$3^($D1284-1)+1)+'#Constant'!$A$3</f>
        <v>0.94191909689557862</v>
      </c>
      <c r="BS1284" s="4">
        <f t="shared" si="5108"/>
        <v>153.35122190484432</v>
      </c>
      <c r="BT1284"/>
    </row>
    <row r="1285" spans="1:72" x14ac:dyDescent="0.3">
      <c r="A1285">
        <v>3404</v>
      </c>
      <c r="B1285" s="18" t="str">
        <f>VLOOKUP(CONCATENATE("CREATURE_NAME_",A1285),[1]Localization_Hero!$A:$E,2,FALSE)</f>
        <v>쟈키오스</v>
      </c>
      <c r="C1285" t="s">
        <v>81</v>
      </c>
      <c r="D1285">
        <v>1</v>
      </c>
      <c r="E1285">
        <v>1</v>
      </c>
      <c r="F1285" s="18">
        <v>1</v>
      </c>
      <c r="G1285" s="10">
        <v>100</v>
      </c>
      <c r="H1285" s="10">
        <v>100</v>
      </c>
      <c r="I1285" s="10">
        <v>2600</v>
      </c>
      <c r="J1285" s="10">
        <v>25</v>
      </c>
      <c r="K1285" s="10">
        <v>25</v>
      </c>
      <c r="L1285" s="2"/>
      <c r="M1285" s="10">
        <v>100</v>
      </c>
      <c r="N1285" s="10">
        <v>0</v>
      </c>
      <c r="O1285" s="10">
        <v>0</v>
      </c>
      <c r="P1285" s="10">
        <v>100</v>
      </c>
      <c r="Q1285" s="10">
        <v>0</v>
      </c>
      <c r="R1285" s="10">
        <v>0</v>
      </c>
      <c r="S1285" s="10">
        <v>100</v>
      </c>
      <c r="T1285" s="10">
        <v>400</v>
      </c>
      <c r="U1285" s="10">
        <v>0</v>
      </c>
      <c r="V1285" s="10">
        <v>0</v>
      </c>
      <c r="W1285" s="2"/>
      <c r="X1285" s="10">
        <v>100</v>
      </c>
      <c r="Y1285" s="10">
        <v>0</v>
      </c>
      <c r="Z1285" s="10">
        <v>0</v>
      </c>
      <c r="AA1285" s="10">
        <v>100</v>
      </c>
      <c r="AB1285" s="10">
        <v>0</v>
      </c>
      <c r="AC1285" s="10">
        <v>0</v>
      </c>
      <c r="AD1285" s="10">
        <v>100</v>
      </c>
      <c r="AE1285" s="10">
        <v>400</v>
      </c>
      <c r="AF1285" s="10">
        <v>0</v>
      </c>
      <c r="AG1285" s="10">
        <v>0</v>
      </c>
      <c r="AH1285" s="10">
        <v>0</v>
      </c>
      <c r="AI1285" s="10">
        <v>0</v>
      </c>
      <c r="AJ1285" s="3"/>
      <c r="AK1285" s="10">
        <v>0</v>
      </c>
      <c r="AL1285" s="10">
        <v>0</v>
      </c>
      <c r="AM1285" s="3"/>
      <c r="AN1285" s="10">
        <v>0</v>
      </c>
      <c r="AO1285" s="10">
        <v>0</v>
      </c>
      <c r="AP1285" s="10">
        <v>0</v>
      </c>
      <c r="AQ1285" s="10">
        <v>0</v>
      </c>
      <c r="AR1285" s="10">
        <v>0</v>
      </c>
      <c r="AS1285" s="10">
        <v>0</v>
      </c>
      <c r="AT1285" s="10">
        <v>0</v>
      </c>
      <c r="AU1285" s="10">
        <v>0</v>
      </c>
      <c r="AV1285" s="10">
        <v>0</v>
      </c>
      <c r="AW1285" s="10">
        <v>0</v>
      </c>
      <c r="AX1285" s="10">
        <v>0</v>
      </c>
      <c r="AY1285" s="3"/>
      <c r="AZ1285" s="10">
        <v>6000</v>
      </c>
      <c r="BA1285" s="10">
        <v>6000</v>
      </c>
      <c r="BB1285" s="10">
        <v>0</v>
      </c>
      <c r="BC1285" s="10">
        <v>0</v>
      </c>
      <c r="BD1285" s="10">
        <v>0</v>
      </c>
      <c r="BE1285" s="10">
        <v>250</v>
      </c>
      <c r="BF1285" s="3"/>
      <c r="BG1285" s="10">
        <v>1000</v>
      </c>
      <c r="BH1285" s="10">
        <v>1500</v>
      </c>
      <c r="BI1285" s="3"/>
      <c r="BJ1285" s="21">
        <v>1</v>
      </c>
      <c r="BK1285" s="65">
        <v>0</v>
      </c>
      <c r="BL1285" s="65">
        <v>0</v>
      </c>
      <c r="BM1285" s="6">
        <f t="shared" si="5105"/>
        <v>135.29999999999998</v>
      </c>
      <c r="BN1285" s="8">
        <f t="shared" si="5106"/>
        <v>143.11865535030785</v>
      </c>
      <c r="BO1285" s="12">
        <f t="shared" si="5097"/>
        <v>139.15442525804434</v>
      </c>
      <c r="BP1285" s="50">
        <f>(1-'#Constant'!$A$3)/($J1285*'#Constant'!$B$3/'#Constant'!$C$3^($D1285-1)+1)+'#Constant'!$A$3</f>
        <v>0.93162790697674425</v>
      </c>
      <c r="BQ1285" s="4">
        <f t="shared" si="5107"/>
        <v>143.11865535030785</v>
      </c>
      <c r="BR1285" s="50">
        <f>(1-'#Constant'!$A$3)/($K1285*'#Constant'!$B$3/'#Constant'!$C$3^($D1285-1)+1)+'#Constant'!$A$3</f>
        <v>0.93162790697674425</v>
      </c>
      <c r="BS1285" s="4">
        <f t="shared" si="5108"/>
        <v>143.11865535030785</v>
      </c>
      <c r="BT1285">
        <f>BO1285/$BO$4*100</f>
        <v>105.76263091525109</v>
      </c>
    </row>
    <row r="1286" spans="1:72" s="13" customFormat="1" ht="17.25" thickBot="1" x14ac:dyDescent="0.35">
      <c r="B1286" s="20"/>
      <c r="D1286" s="14">
        <v>1</v>
      </c>
      <c r="E1286" s="14">
        <v>1</v>
      </c>
      <c r="F1286" s="19">
        <v>1</v>
      </c>
      <c r="G1286" s="15">
        <f t="shared" ref="G1286:H1286" si="5117">G1285</f>
        <v>100</v>
      </c>
      <c r="H1286" s="15">
        <f t="shared" si="5117"/>
        <v>100</v>
      </c>
      <c r="I1286" s="15">
        <v>2400</v>
      </c>
      <c r="J1286" s="15">
        <v>25</v>
      </c>
      <c r="K1286" s="15">
        <v>25</v>
      </c>
      <c r="L1286" s="16"/>
      <c r="M1286" s="15">
        <f t="shared" ref="M1286:O1286" si="5118">M1285</f>
        <v>100</v>
      </c>
      <c r="N1286" s="15">
        <f t="shared" si="5118"/>
        <v>0</v>
      </c>
      <c r="O1286" s="15">
        <f t="shared" si="5118"/>
        <v>0</v>
      </c>
      <c r="P1286" s="15">
        <v>100</v>
      </c>
      <c r="Q1286" s="15">
        <f t="shared" ref="Q1286:V1286" si="5119">Q1285</f>
        <v>0</v>
      </c>
      <c r="R1286" s="15">
        <f t="shared" si="5119"/>
        <v>0</v>
      </c>
      <c r="S1286" s="15">
        <f t="shared" si="5119"/>
        <v>100</v>
      </c>
      <c r="T1286" s="15">
        <f t="shared" si="5119"/>
        <v>400</v>
      </c>
      <c r="U1286" s="15">
        <f t="shared" si="5119"/>
        <v>0</v>
      </c>
      <c r="V1286" s="15">
        <f t="shared" si="5119"/>
        <v>0</v>
      </c>
      <c r="W1286" s="16"/>
      <c r="X1286" s="15">
        <f t="shared" ref="X1286:Z1286" si="5120">X1285</f>
        <v>100</v>
      </c>
      <c r="Y1286" s="15">
        <f t="shared" si="5120"/>
        <v>0</v>
      </c>
      <c r="Z1286" s="15">
        <f t="shared" si="5120"/>
        <v>0</v>
      </c>
      <c r="AA1286" s="15">
        <v>100</v>
      </c>
      <c r="AB1286" s="15">
        <f t="shared" ref="AB1286:AI1286" si="5121">AB1285</f>
        <v>0</v>
      </c>
      <c r="AC1286" s="15">
        <f t="shared" si="5121"/>
        <v>0</v>
      </c>
      <c r="AD1286" s="15">
        <f t="shared" si="5121"/>
        <v>100</v>
      </c>
      <c r="AE1286" s="15">
        <f t="shared" si="5121"/>
        <v>400</v>
      </c>
      <c r="AF1286" s="15">
        <f t="shared" si="5121"/>
        <v>0</v>
      </c>
      <c r="AG1286" s="15">
        <f t="shared" si="5121"/>
        <v>0</v>
      </c>
      <c r="AH1286" s="15">
        <f t="shared" si="5121"/>
        <v>0</v>
      </c>
      <c r="AI1286" s="15">
        <f t="shared" si="5121"/>
        <v>0</v>
      </c>
      <c r="AJ1286" s="17"/>
      <c r="AK1286" s="15">
        <f>AK1285</f>
        <v>0</v>
      </c>
      <c r="AL1286" s="15">
        <f>AL1285</f>
        <v>0</v>
      </c>
      <c r="AM1286" s="17"/>
      <c r="AN1286" s="15">
        <f t="shared" ref="AN1286:AX1286" si="5122">AN1285</f>
        <v>0</v>
      </c>
      <c r="AO1286" s="15">
        <f t="shared" si="5122"/>
        <v>0</v>
      </c>
      <c r="AP1286" s="15">
        <f t="shared" si="5122"/>
        <v>0</v>
      </c>
      <c r="AQ1286" s="15">
        <f t="shared" si="5122"/>
        <v>0</v>
      </c>
      <c r="AR1286" s="15">
        <f t="shared" si="5122"/>
        <v>0</v>
      </c>
      <c r="AS1286" s="15">
        <f t="shared" si="5122"/>
        <v>0</v>
      </c>
      <c r="AT1286" s="15">
        <f t="shared" si="5122"/>
        <v>0</v>
      </c>
      <c r="AU1286" s="15">
        <f t="shared" si="5122"/>
        <v>0</v>
      </c>
      <c r="AV1286" s="15">
        <f t="shared" si="5122"/>
        <v>0</v>
      </c>
      <c r="AW1286" s="15">
        <f t="shared" si="5122"/>
        <v>0</v>
      </c>
      <c r="AX1286" s="15">
        <f t="shared" si="5122"/>
        <v>0</v>
      </c>
      <c r="AY1286" s="17"/>
      <c r="AZ1286" s="15">
        <f t="shared" ref="AZ1286:BE1286" si="5123">AZ1285</f>
        <v>6000</v>
      </c>
      <c r="BA1286" s="15">
        <f t="shared" si="5123"/>
        <v>6000</v>
      </c>
      <c r="BB1286" s="15">
        <v>0</v>
      </c>
      <c r="BC1286" s="15">
        <f t="shared" si="5123"/>
        <v>0</v>
      </c>
      <c r="BD1286" s="15">
        <f t="shared" si="5123"/>
        <v>0</v>
      </c>
      <c r="BE1286" s="15">
        <f t="shared" si="5123"/>
        <v>250</v>
      </c>
      <c r="BF1286" s="17"/>
      <c r="BG1286" s="15">
        <f t="shared" ref="BG1286:BH1286" si="5124">BG1285</f>
        <v>1000</v>
      </c>
      <c r="BH1286" s="15">
        <f t="shared" si="5124"/>
        <v>1500</v>
      </c>
      <c r="BI1286" s="17"/>
      <c r="BJ1286" s="22">
        <f>G1286/G1285</f>
        <v>1</v>
      </c>
      <c r="BK1286" s="65">
        <f>BK1285</f>
        <v>0</v>
      </c>
      <c r="BL1286" s="65">
        <f>BL1285</f>
        <v>0</v>
      </c>
      <c r="BM1286" s="6">
        <f t="shared" si="5105"/>
        <v>135.29999999999998</v>
      </c>
      <c r="BN1286" s="8">
        <f t="shared" si="5106"/>
        <v>131.1921007377822</v>
      </c>
      <c r="BO1286" s="12">
        <f t="shared" si="5097"/>
        <v>133.23021890630491</v>
      </c>
      <c r="BP1286" s="50">
        <f>(1-'#Constant'!$A$3)/($J1286*'#Constant'!$B$3/'#Constant'!$C$3^($D1286-1)+1)+'#Constant'!$A$3</f>
        <v>0.93162790697674425</v>
      </c>
      <c r="BQ1286" s="4">
        <f t="shared" si="5107"/>
        <v>131.1921007377822</v>
      </c>
      <c r="BR1286" s="50">
        <f>(1-'#Constant'!$A$3)/($K1286*'#Constant'!$B$3/'#Constant'!$C$3^($D1286-1)+1)+'#Constant'!$A$3</f>
        <v>0.93162790697674425</v>
      </c>
      <c r="BS1286" s="4">
        <f t="shared" si="5108"/>
        <v>131.1921007377822</v>
      </c>
      <c r="BT1286"/>
    </row>
    <row r="1287" spans="1:72" x14ac:dyDescent="0.3">
      <c r="A1287">
        <v>3405</v>
      </c>
      <c r="B1287" s="18" t="str">
        <f>VLOOKUP(CONCATENATE("CREATURE_NAME_",A1287),[1]Localization_Hero!$A:$E,2,FALSE)</f>
        <v>마비엘</v>
      </c>
      <c r="C1287" t="s">
        <v>80</v>
      </c>
      <c r="D1287">
        <v>1</v>
      </c>
      <c r="E1287">
        <v>1</v>
      </c>
      <c r="F1287" s="18">
        <v>1</v>
      </c>
      <c r="G1287" s="10">
        <v>100</v>
      </c>
      <c r="H1287" s="10">
        <v>100</v>
      </c>
      <c r="I1287" s="10">
        <v>2200</v>
      </c>
      <c r="J1287" s="10">
        <v>25</v>
      </c>
      <c r="K1287" s="10">
        <v>25</v>
      </c>
      <c r="L1287" s="2"/>
      <c r="M1287" s="10">
        <v>100</v>
      </c>
      <c r="N1287" s="10">
        <v>0</v>
      </c>
      <c r="O1287" s="10">
        <v>0</v>
      </c>
      <c r="P1287" s="10">
        <v>100</v>
      </c>
      <c r="Q1287" s="10">
        <v>0</v>
      </c>
      <c r="R1287" s="10">
        <v>0</v>
      </c>
      <c r="S1287" s="10">
        <v>100</v>
      </c>
      <c r="T1287" s="10">
        <v>400</v>
      </c>
      <c r="U1287" s="10">
        <v>0</v>
      </c>
      <c r="V1287" s="10">
        <v>0</v>
      </c>
      <c r="W1287" s="2"/>
      <c r="X1287" s="10">
        <v>100</v>
      </c>
      <c r="Y1287" s="10">
        <v>0</v>
      </c>
      <c r="Z1287" s="10">
        <v>0</v>
      </c>
      <c r="AA1287" s="10">
        <v>100</v>
      </c>
      <c r="AB1287" s="10">
        <v>0</v>
      </c>
      <c r="AC1287" s="10">
        <v>0</v>
      </c>
      <c r="AD1287" s="10">
        <v>100</v>
      </c>
      <c r="AE1287" s="10">
        <v>400</v>
      </c>
      <c r="AF1287" s="10">
        <v>0</v>
      </c>
      <c r="AG1287" s="10">
        <v>0</v>
      </c>
      <c r="AH1287" s="10">
        <v>0</v>
      </c>
      <c r="AI1287" s="10">
        <v>0</v>
      </c>
      <c r="AJ1287" s="3"/>
      <c r="AK1287" s="10">
        <v>0</v>
      </c>
      <c r="AL1287" s="10">
        <v>0</v>
      </c>
      <c r="AM1287" s="3"/>
      <c r="AN1287" s="10">
        <v>0</v>
      </c>
      <c r="AO1287" s="10">
        <v>0</v>
      </c>
      <c r="AP1287" s="10">
        <v>0</v>
      </c>
      <c r="AQ1287" s="10">
        <v>0</v>
      </c>
      <c r="AR1287" s="10">
        <v>0</v>
      </c>
      <c r="AS1287" s="10">
        <v>0</v>
      </c>
      <c r="AT1287" s="10">
        <v>0</v>
      </c>
      <c r="AU1287" s="10">
        <v>0</v>
      </c>
      <c r="AV1287" s="10">
        <v>0</v>
      </c>
      <c r="AW1287" s="10">
        <v>0</v>
      </c>
      <c r="AX1287" s="10">
        <v>0</v>
      </c>
      <c r="AY1287" s="3"/>
      <c r="AZ1287" s="10">
        <v>6000</v>
      </c>
      <c r="BA1287" s="10">
        <v>6000</v>
      </c>
      <c r="BB1287" s="10">
        <v>0</v>
      </c>
      <c r="BC1287" s="10">
        <v>0</v>
      </c>
      <c r="BD1287" s="10">
        <v>0</v>
      </c>
      <c r="BE1287" s="10">
        <v>250</v>
      </c>
      <c r="BF1287" s="3"/>
      <c r="BG1287" s="10">
        <v>1000</v>
      </c>
      <c r="BH1287" s="10">
        <v>5000</v>
      </c>
      <c r="BI1287" s="3"/>
      <c r="BJ1287" s="21">
        <v>1</v>
      </c>
      <c r="BK1287" s="65">
        <v>0</v>
      </c>
      <c r="BL1287" s="65">
        <v>0</v>
      </c>
      <c r="BM1287" s="6">
        <f t="shared" si="5105"/>
        <v>135.29999999999998</v>
      </c>
      <c r="BN1287" s="8">
        <f t="shared" si="5106"/>
        <v>149.0819326565707</v>
      </c>
      <c r="BO1287" s="12">
        <f t="shared" si="5097"/>
        <v>142.02389055519501</v>
      </c>
      <c r="BP1287" s="50">
        <f>(1-'#Constant'!$A$3)/($J1287*'#Constant'!$B$3/'#Constant'!$C$3^($D1287-1)+1)+'#Constant'!$A$3</f>
        <v>0.93162790697674425</v>
      </c>
      <c r="BQ1287" s="4">
        <f t="shared" si="5107"/>
        <v>149.0819326565707</v>
      </c>
      <c r="BR1287" s="50">
        <f>(1-'#Constant'!$A$3)/($K1287*'#Constant'!$B$3/'#Constant'!$C$3^($D1287-1)+1)+'#Constant'!$A$3</f>
        <v>0.93162790697674425</v>
      </c>
      <c r="BS1287" s="4">
        <f t="shared" si="5108"/>
        <v>149.0819326565707</v>
      </c>
      <c r="BT1287">
        <f>BO1287/$BO$4*100</f>
        <v>107.9435331652794</v>
      </c>
    </row>
    <row r="1288" spans="1:72" s="13" customFormat="1" ht="17.25" thickBot="1" x14ac:dyDescent="0.35">
      <c r="B1288" s="20"/>
      <c r="D1288" s="14">
        <v>1</v>
      </c>
      <c r="E1288" s="14">
        <v>1</v>
      </c>
      <c r="F1288" s="19">
        <v>1</v>
      </c>
      <c r="G1288" s="15">
        <f t="shared" ref="G1288:H1288" si="5125">G1287</f>
        <v>100</v>
      </c>
      <c r="H1288" s="15">
        <f t="shared" si="5125"/>
        <v>100</v>
      </c>
      <c r="I1288" s="15">
        <v>2500</v>
      </c>
      <c r="J1288" s="15">
        <v>25</v>
      </c>
      <c r="K1288" s="15">
        <v>25</v>
      </c>
      <c r="L1288" s="16"/>
      <c r="M1288" s="15">
        <f t="shared" ref="M1288:O1288" si="5126">M1287</f>
        <v>100</v>
      </c>
      <c r="N1288" s="15">
        <f t="shared" si="5126"/>
        <v>0</v>
      </c>
      <c r="O1288" s="15">
        <f t="shared" si="5126"/>
        <v>0</v>
      </c>
      <c r="P1288" s="15">
        <v>100</v>
      </c>
      <c r="Q1288" s="15">
        <f t="shared" ref="Q1288:V1288" si="5127">Q1287</f>
        <v>0</v>
      </c>
      <c r="R1288" s="15">
        <f t="shared" si="5127"/>
        <v>0</v>
      </c>
      <c r="S1288" s="15">
        <f t="shared" si="5127"/>
        <v>100</v>
      </c>
      <c r="T1288" s="15">
        <f t="shared" si="5127"/>
        <v>400</v>
      </c>
      <c r="U1288" s="15">
        <f t="shared" si="5127"/>
        <v>0</v>
      </c>
      <c r="V1288" s="15">
        <f t="shared" si="5127"/>
        <v>0</v>
      </c>
      <c r="W1288" s="16"/>
      <c r="X1288" s="15">
        <f t="shared" ref="X1288:Z1288" si="5128">X1287</f>
        <v>100</v>
      </c>
      <c r="Y1288" s="15">
        <f t="shared" si="5128"/>
        <v>0</v>
      </c>
      <c r="Z1288" s="15">
        <f t="shared" si="5128"/>
        <v>0</v>
      </c>
      <c r="AA1288" s="15">
        <v>100</v>
      </c>
      <c r="AB1288" s="15">
        <f t="shared" ref="AB1288:AI1288" si="5129">AB1287</f>
        <v>0</v>
      </c>
      <c r="AC1288" s="15">
        <f t="shared" si="5129"/>
        <v>0</v>
      </c>
      <c r="AD1288" s="15">
        <f t="shared" si="5129"/>
        <v>100</v>
      </c>
      <c r="AE1288" s="15">
        <f t="shared" si="5129"/>
        <v>400</v>
      </c>
      <c r="AF1288" s="15">
        <f t="shared" si="5129"/>
        <v>0</v>
      </c>
      <c r="AG1288" s="15">
        <f t="shared" si="5129"/>
        <v>0</v>
      </c>
      <c r="AH1288" s="15">
        <f t="shared" si="5129"/>
        <v>0</v>
      </c>
      <c r="AI1288" s="15">
        <f t="shared" si="5129"/>
        <v>0</v>
      </c>
      <c r="AJ1288" s="17"/>
      <c r="AK1288" s="15">
        <f>AK1287</f>
        <v>0</v>
      </c>
      <c r="AL1288" s="15">
        <f>AL1287</f>
        <v>0</v>
      </c>
      <c r="AM1288" s="17"/>
      <c r="AN1288" s="15">
        <f t="shared" ref="AN1288:AX1288" si="5130">AN1287</f>
        <v>0</v>
      </c>
      <c r="AO1288" s="15">
        <f t="shared" si="5130"/>
        <v>0</v>
      </c>
      <c r="AP1288" s="15">
        <f t="shared" si="5130"/>
        <v>0</v>
      </c>
      <c r="AQ1288" s="15">
        <f t="shared" si="5130"/>
        <v>0</v>
      </c>
      <c r="AR1288" s="15">
        <f t="shared" si="5130"/>
        <v>0</v>
      </c>
      <c r="AS1288" s="15">
        <f t="shared" si="5130"/>
        <v>0</v>
      </c>
      <c r="AT1288" s="15">
        <f t="shared" si="5130"/>
        <v>0</v>
      </c>
      <c r="AU1288" s="15">
        <f t="shared" si="5130"/>
        <v>0</v>
      </c>
      <c r="AV1288" s="15">
        <f t="shared" si="5130"/>
        <v>0</v>
      </c>
      <c r="AW1288" s="15">
        <f t="shared" si="5130"/>
        <v>0</v>
      </c>
      <c r="AX1288" s="15">
        <f t="shared" si="5130"/>
        <v>0</v>
      </c>
      <c r="AY1288" s="17"/>
      <c r="AZ1288" s="15">
        <f t="shared" ref="AZ1288:BE1288" si="5131">AZ1287</f>
        <v>6000</v>
      </c>
      <c r="BA1288" s="15">
        <f t="shared" si="5131"/>
        <v>6000</v>
      </c>
      <c r="BB1288" s="15">
        <v>0</v>
      </c>
      <c r="BC1288" s="15">
        <f t="shared" si="5131"/>
        <v>0</v>
      </c>
      <c r="BD1288" s="15">
        <f t="shared" si="5131"/>
        <v>0</v>
      </c>
      <c r="BE1288" s="15">
        <f t="shared" si="5131"/>
        <v>250</v>
      </c>
      <c r="BF1288" s="17"/>
      <c r="BG1288" s="15">
        <f t="shared" ref="BG1288:BH1288" si="5132">BG1287</f>
        <v>1000</v>
      </c>
      <c r="BH1288" s="15">
        <f t="shared" si="5132"/>
        <v>5000</v>
      </c>
      <c r="BI1288" s="17"/>
      <c r="BJ1288" s="22">
        <f>G1288/G1287</f>
        <v>1</v>
      </c>
      <c r="BK1288" s="65">
        <f t="shared" ref="BK1288:BL1288" si="5133">BK1287</f>
        <v>0</v>
      </c>
      <c r="BL1288" s="65">
        <f t="shared" si="5133"/>
        <v>0</v>
      </c>
      <c r="BM1288" s="6">
        <f t="shared" si="5105"/>
        <v>135.29999999999998</v>
      </c>
      <c r="BN1288" s="8">
        <f t="shared" si="5106"/>
        <v>149.0819326565707</v>
      </c>
      <c r="BO1288" s="12">
        <f t="shared" si="5097"/>
        <v>142.02389055519501</v>
      </c>
      <c r="BP1288" s="50">
        <f>(1-'#Constant'!$A$3)/($J1288*'#Constant'!$B$3/'#Constant'!$C$3^($D1288-1)+1)+'#Constant'!$A$3</f>
        <v>0.93162790697674425</v>
      </c>
      <c r="BQ1288" s="4">
        <f t="shared" si="5107"/>
        <v>149.0819326565707</v>
      </c>
      <c r="BR1288" s="50">
        <f>(1-'#Constant'!$A$3)/($K1288*'#Constant'!$B$3/'#Constant'!$C$3^($D1288-1)+1)+'#Constant'!$A$3</f>
        <v>0.93162790697674425</v>
      </c>
      <c r="BS1288" s="4">
        <f t="shared" si="5108"/>
        <v>149.0819326565707</v>
      </c>
      <c r="BT1288"/>
    </row>
    <row r="1289" spans="1:72" x14ac:dyDescent="0.3">
      <c r="A1289">
        <v>3406</v>
      </c>
      <c r="B1289" s="18" t="str">
        <f>VLOOKUP(CONCATENATE("CREATURE_NAME_",A1289),[1]Localization_Hero!$A:$E,2,FALSE)</f>
        <v>뉴비스</v>
      </c>
      <c r="C1289" t="s">
        <v>77</v>
      </c>
      <c r="D1289">
        <v>1</v>
      </c>
      <c r="E1289">
        <v>1</v>
      </c>
      <c r="F1289" s="18">
        <v>1</v>
      </c>
      <c r="G1289" s="10">
        <v>100</v>
      </c>
      <c r="H1289" s="10">
        <v>100</v>
      </c>
      <c r="I1289" s="10">
        <v>2500</v>
      </c>
      <c r="J1289" s="10">
        <v>20</v>
      </c>
      <c r="K1289" s="10">
        <v>20</v>
      </c>
      <c r="L1289" s="2"/>
      <c r="M1289" s="10">
        <v>100</v>
      </c>
      <c r="N1289" s="10">
        <v>0</v>
      </c>
      <c r="O1289" s="10">
        <v>0</v>
      </c>
      <c r="P1289" s="10">
        <v>100</v>
      </c>
      <c r="Q1289" s="10">
        <v>0</v>
      </c>
      <c r="R1289" s="10">
        <v>0</v>
      </c>
      <c r="S1289" s="10">
        <v>100</v>
      </c>
      <c r="T1289" s="10">
        <v>400</v>
      </c>
      <c r="U1289" s="10">
        <v>0</v>
      </c>
      <c r="V1289" s="10">
        <v>0</v>
      </c>
      <c r="W1289" s="2"/>
      <c r="X1289" s="10">
        <v>100</v>
      </c>
      <c r="Y1289" s="10">
        <v>0</v>
      </c>
      <c r="Z1289" s="10">
        <v>0</v>
      </c>
      <c r="AA1289" s="10">
        <v>100</v>
      </c>
      <c r="AB1289" s="10">
        <v>0</v>
      </c>
      <c r="AC1289" s="10">
        <v>0</v>
      </c>
      <c r="AD1289" s="10">
        <v>100</v>
      </c>
      <c r="AE1289" s="10">
        <v>400</v>
      </c>
      <c r="AF1289" s="10">
        <v>0</v>
      </c>
      <c r="AG1289" s="10">
        <v>0</v>
      </c>
      <c r="AH1289" s="10">
        <v>0</v>
      </c>
      <c r="AI1289" s="10">
        <v>0</v>
      </c>
      <c r="AJ1289" s="3"/>
      <c r="AK1289" s="10">
        <v>0</v>
      </c>
      <c r="AL1289" s="10">
        <v>0</v>
      </c>
      <c r="AM1289" s="3"/>
      <c r="AN1289" s="10">
        <v>0</v>
      </c>
      <c r="AO1289" s="10">
        <v>0</v>
      </c>
      <c r="AP1289" s="10">
        <v>0</v>
      </c>
      <c r="AQ1289" s="10">
        <v>0</v>
      </c>
      <c r="AR1289" s="10">
        <v>0</v>
      </c>
      <c r="AS1289" s="10">
        <v>0</v>
      </c>
      <c r="AT1289" s="10">
        <v>0</v>
      </c>
      <c r="AU1289" s="10">
        <v>0</v>
      </c>
      <c r="AV1289" s="10">
        <v>0</v>
      </c>
      <c r="AW1289" s="10">
        <v>0</v>
      </c>
      <c r="AX1289" s="10">
        <v>0</v>
      </c>
      <c r="AY1289" s="3"/>
      <c r="AZ1289" s="10">
        <v>6000</v>
      </c>
      <c r="BA1289" s="10">
        <v>6000</v>
      </c>
      <c r="BB1289" s="10">
        <v>0</v>
      </c>
      <c r="BC1289" s="10">
        <v>0</v>
      </c>
      <c r="BD1289" s="10">
        <v>0</v>
      </c>
      <c r="BE1289" s="10">
        <v>250</v>
      </c>
      <c r="BF1289" s="3"/>
      <c r="BG1289" s="10">
        <v>1000</v>
      </c>
      <c r="BH1289" s="10">
        <v>5000</v>
      </c>
      <c r="BI1289" s="3"/>
      <c r="BJ1289" s="21">
        <v>1</v>
      </c>
      <c r="BK1289" s="65">
        <v>0</v>
      </c>
      <c r="BL1289" s="65">
        <v>0</v>
      </c>
      <c r="BM1289" s="6">
        <f t="shared" si="5105"/>
        <v>135.29999999999998</v>
      </c>
      <c r="BN1289" s="8">
        <f t="shared" si="5106"/>
        <v>147.04576730146047</v>
      </c>
      <c r="BO1289" s="12">
        <f t="shared" si="5097"/>
        <v>141.05067286577403</v>
      </c>
      <c r="BP1289" s="50">
        <f>(1-'#Constant'!$A$3)/($J1289*'#Constant'!$B$3/'#Constant'!$C$3^($D1289-1)+1)+'#Constant'!$A$3</f>
        <v>0.94452830188679238</v>
      </c>
      <c r="BQ1289" s="4">
        <f>I1289/(BP1289*(1-Q1289/1000*(0.5+R1289/1000))*(1-P1289/1000)*(1-V1289/1000)*(1+U1289/1000))/20</f>
        <v>147.04576730146047</v>
      </c>
      <c r="BR1289" s="50">
        <f>(1-'#Constant'!$A$3)/($K1289*'#Constant'!$B$3/'#Constant'!$C$3^($D1289-1)+1)+'#Constant'!$A$3</f>
        <v>0.94452830188679238</v>
      </c>
      <c r="BS1289" s="4">
        <f>I1289/(BR1289*(1-AB1289/1000*(0.5+AC1289/1000))*(1-AA1289/1000)*(1-AG1289/1000)*(1+AF1289/1000))/20</f>
        <v>147.04576730146047</v>
      </c>
      <c r="BT1289">
        <f>BO1289/$BO$4*100</f>
        <v>107.20385087996543</v>
      </c>
    </row>
    <row r="1290" spans="1:72" s="13" customFormat="1" ht="17.25" thickBot="1" x14ac:dyDescent="0.35">
      <c r="B1290" s="20"/>
      <c r="D1290" s="14">
        <v>1</v>
      </c>
      <c r="E1290" s="14">
        <v>1</v>
      </c>
      <c r="F1290" s="19">
        <v>1</v>
      </c>
      <c r="G1290" s="15">
        <f t="shared" ref="G1290:H1290" si="5134">G1289</f>
        <v>100</v>
      </c>
      <c r="H1290" s="15">
        <f t="shared" si="5134"/>
        <v>100</v>
      </c>
      <c r="I1290" s="15">
        <v>2200</v>
      </c>
      <c r="J1290" s="15">
        <v>20</v>
      </c>
      <c r="K1290" s="15">
        <v>20</v>
      </c>
      <c r="L1290" s="16"/>
      <c r="M1290" s="15">
        <f t="shared" ref="M1290:O1290" si="5135">M1289</f>
        <v>100</v>
      </c>
      <c r="N1290" s="15">
        <f t="shared" si="5135"/>
        <v>0</v>
      </c>
      <c r="O1290" s="15">
        <f t="shared" si="5135"/>
        <v>0</v>
      </c>
      <c r="P1290" s="15">
        <f>P1289</f>
        <v>100</v>
      </c>
      <c r="Q1290" s="15">
        <f t="shared" ref="Q1290:V1290" si="5136">Q1289</f>
        <v>0</v>
      </c>
      <c r="R1290" s="15">
        <f t="shared" si="5136"/>
        <v>0</v>
      </c>
      <c r="S1290" s="15">
        <f t="shared" si="5136"/>
        <v>100</v>
      </c>
      <c r="T1290" s="15">
        <f t="shared" si="5136"/>
        <v>400</v>
      </c>
      <c r="U1290" s="15">
        <f t="shared" si="5136"/>
        <v>0</v>
      </c>
      <c r="V1290" s="15">
        <f t="shared" si="5136"/>
        <v>0</v>
      </c>
      <c r="W1290" s="16"/>
      <c r="X1290" s="15">
        <f t="shared" ref="X1290:Z1290" si="5137">X1289</f>
        <v>100</v>
      </c>
      <c r="Y1290" s="15">
        <f t="shared" si="5137"/>
        <v>0</v>
      </c>
      <c r="Z1290" s="15">
        <f t="shared" si="5137"/>
        <v>0</v>
      </c>
      <c r="AA1290" s="15">
        <f>AA1289</f>
        <v>100</v>
      </c>
      <c r="AB1290" s="15">
        <f t="shared" ref="AB1290:AI1290" si="5138">AB1289</f>
        <v>0</v>
      </c>
      <c r="AC1290" s="15">
        <f t="shared" si="5138"/>
        <v>0</v>
      </c>
      <c r="AD1290" s="15">
        <f t="shared" si="5138"/>
        <v>100</v>
      </c>
      <c r="AE1290" s="15">
        <f t="shared" si="5138"/>
        <v>400</v>
      </c>
      <c r="AF1290" s="15">
        <f t="shared" si="5138"/>
        <v>0</v>
      </c>
      <c r="AG1290" s="15">
        <f t="shared" si="5138"/>
        <v>0</v>
      </c>
      <c r="AH1290" s="15">
        <f t="shared" si="5138"/>
        <v>0</v>
      </c>
      <c r="AI1290" s="15">
        <f t="shared" si="5138"/>
        <v>0</v>
      </c>
      <c r="AJ1290" s="17"/>
      <c r="AK1290" s="15">
        <f>AK1289</f>
        <v>0</v>
      </c>
      <c r="AL1290" s="15">
        <f>AL1289</f>
        <v>0</v>
      </c>
      <c r="AM1290" s="17"/>
      <c r="AN1290" s="15">
        <f t="shared" ref="AN1290:AX1290" si="5139">AN1289</f>
        <v>0</v>
      </c>
      <c r="AO1290" s="15">
        <f t="shared" si="5139"/>
        <v>0</v>
      </c>
      <c r="AP1290" s="15">
        <f t="shared" si="5139"/>
        <v>0</v>
      </c>
      <c r="AQ1290" s="15">
        <f t="shared" si="5139"/>
        <v>0</v>
      </c>
      <c r="AR1290" s="15">
        <f t="shared" si="5139"/>
        <v>0</v>
      </c>
      <c r="AS1290" s="15">
        <f t="shared" si="5139"/>
        <v>0</v>
      </c>
      <c r="AT1290" s="15">
        <f t="shared" si="5139"/>
        <v>0</v>
      </c>
      <c r="AU1290" s="15">
        <f t="shared" si="5139"/>
        <v>0</v>
      </c>
      <c r="AV1290" s="15">
        <f t="shared" si="5139"/>
        <v>0</v>
      </c>
      <c r="AW1290" s="15">
        <f t="shared" si="5139"/>
        <v>0</v>
      </c>
      <c r="AX1290" s="15">
        <f t="shared" si="5139"/>
        <v>0</v>
      </c>
      <c r="AY1290" s="17"/>
      <c r="AZ1290" s="15">
        <f t="shared" ref="AZ1290:BE1290" si="5140">AZ1289</f>
        <v>6000</v>
      </c>
      <c r="BA1290" s="15">
        <f t="shared" si="5140"/>
        <v>6000</v>
      </c>
      <c r="BB1290" s="15">
        <v>0</v>
      </c>
      <c r="BC1290" s="15">
        <f t="shared" si="5140"/>
        <v>0</v>
      </c>
      <c r="BD1290" s="15">
        <f t="shared" si="5140"/>
        <v>0</v>
      </c>
      <c r="BE1290" s="15">
        <f t="shared" si="5140"/>
        <v>250</v>
      </c>
      <c r="BF1290" s="17"/>
      <c r="BG1290" s="15">
        <f t="shared" ref="BG1290:BH1290" si="5141">BG1289</f>
        <v>1000</v>
      </c>
      <c r="BH1290" s="15">
        <f t="shared" si="5141"/>
        <v>5000</v>
      </c>
      <c r="BI1290" s="17"/>
      <c r="BJ1290" s="22">
        <f>G1290/G1289</f>
        <v>1</v>
      </c>
      <c r="BK1290" s="65">
        <f t="shared" ref="BK1290:BL1290" si="5142">BK1289</f>
        <v>0</v>
      </c>
      <c r="BL1290" s="65">
        <f t="shared" si="5142"/>
        <v>0</v>
      </c>
      <c r="BM1290" s="6">
        <f t="shared" si="5105"/>
        <v>135.29999999999998</v>
      </c>
      <c r="BN1290" s="8">
        <f t="shared" si="5106"/>
        <v>129.40027522528521</v>
      </c>
      <c r="BO1290" s="12">
        <f t="shared" si="5097"/>
        <v>132.3172597886651</v>
      </c>
      <c r="BP1290" s="50">
        <f>(1-'#Constant'!$A$3)/($J1290*'#Constant'!$B$3/'#Constant'!$C$3^($D1290-1)+1)+'#Constant'!$A$3</f>
        <v>0.94452830188679238</v>
      </c>
      <c r="BQ1290" s="4">
        <f>I1290/(BP1290*(1-Q1290/1000*(0.5+R1290/1000))*(1-P1290/1000)*(1-V1290/1000)*(1+U1290/1000))/20</f>
        <v>129.40027522528521</v>
      </c>
      <c r="BR1290" s="50">
        <f>(1-'#Constant'!$A$3)/($K1290*'#Constant'!$B$3/'#Constant'!$C$3^($D1290-1)+1)+'#Constant'!$A$3</f>
        <v>0.94452830188679238</v>
      </c>
      <c r="BS1290" s="4">
        <f>I1290/(BR1290*(1-AB1290/1000*(0.5+AC1290/1000))*(1-AA1290/1000)*(1-AG1290/1000)*(1+AF1290/1000))/20</f>
        <v>129.40027522528521</v>
      </c>
      <c r="BT1290"/>
    </row>
    <row r="1291" spans="1:72" x14ac:dyDescent="0.3">
      <c r="A1291">
        <v>3407</v>
      </c>
      <c r="B1291" s="18" t="str">
        <f>VLOOKUP(CONCATENATE("CREATURE_NAME_",A1291),[1]Localization_Hero!$A:$E,2,FALSE)</f>
        <v>구샤크</v>
      </c>
      <c r="C1291" t="s">
        <v>77</v>
      </c>
      <c r="D1291">
        <v>1</v>
      </c>
      <c r="E1291">
        <v>1</v>
      </c>
      <c r="F1291" s="18">
        <v>1</v>
      </c>
      <c r="G1291" s="10">
        <v>100</v>
      </c>
      <c r="H1291" s="10">
        <v>100</v>
      </c>
      <c r="I1291" s="10">
        <v>2850</v>
      </c>
      <c r="J1291" s="10">
        <v>25</v>
      </c>
      <c r="K1291" s="10">
        <v>25</v>
      </c>
      <c r="L1291" s="2"/>
      <c r="M1291" s="10">
        <v>100</v>
      </c>
      <c r="N1291" s="10">
        <v>0</v>
      </c>
      <c r="O1291" s="10">
        <v>0</v>
      </c>
      <c r="P1291" s="10">
        <v>100</v>
      </c>
      <c r="Q1291" s="10">
        <v>0</v>
      </c>
      <c r="R1291" s="10">
        <v>0</v>
      </c>
      <c r="S1291" s="10">
        <v>100</v>
      </c>
      <c r="T1291" s="10">
        <v>400</v>
      </c>
      <c r="U1291" s="10">
        <v>0</v>
      </c>
      <c r="V1291" s="10">
        <v>0</v>
      </c>
      <c r="W1291" s="2"/>
      <c r="X1291" s="10">
        <v>100</v>
      </c>
      <c r="Y1291" s="10">
        <v>0</v>
      </c>
      <c r="Z1291" s="10">
        <v>0</v>
      </c>
      <c r="AA1291" s="10">
        <v>100</v>
      </c>
      <c r="AB1291" s="10">
        <v>0</v>
      </c>
      <c r="AC1291" s="10">
        <v>0</v>
      </c>
      <c r="AD1291" s="10">
        <v>100</v>
      </c>
      <c r="AE1291" s="10">
        <v>400</v>
      </c>
      <c r="AF1291" s="10">
        <v>0</v>
      </c>
      <c r="AG1291" s="10">
        <v>0</v>
      </c>
      <c r="AH1291" s="10">
        <v>0</v>
      </c>
      <c r="AI1291" s="10">
        <v>0</v>
      </c>
      <c r="AJ1291" s="3"/>
      <c r="AK1291" s="10">
        <v>0</v>
      </c>
      <c r="AL1291" s="10">
        <v>0</v>
      </c>
      <c r="AM1291" s="3"/>
      <c r="AN1291" s="10">
        <v>0</v>
      </c>
      <c r="AO1291" s="10">
        <v>0</v>
      </c>
      <c r="AP1291" s="10">
        <v>0</v>
      </c>
      <c r="AQ1291" s="10">
        <v>0</v>
      </c>
      <c r="AR1291" s="10">
        <v>0</v>
      </c>
      <c r="AS1291" s="10">
        <v>0</v>
      </c>
      <c r="AT1291" s="10">
        <v>0</v>
      </c>
      <c r="AU1291" s="10">
        <v>0</v>
      </c>
      <c r="AV1291" s="10">
        <v>0</v>
      </c>
      <c r="AW1291" s="10">
        <v>0</v>
      </c>
      <c r="AX1291" s="10">
        <v>0</v>
      </c>
      <c r="AY1291" s="3"/>
      <c r="AZ1291" s="10">
        <v>6000</v>
      </c>
      <c r="BA1291" s="10">
        <v>6000</v>
      </c>
      <c r="BB1291" s="10">
        <v>0</v>
      </c>
      <c r="BC1291" s="10">
        <v>0</v>
      </c>
      <c r="BD1291" s="10">
        <v>0</v>
      </c>
      <c r="BE1291" s="10">
        <v>250</v>
      </c>
      <c r="BF1291" s="3"/>
      <c r="BG1291" s="10">
        <v>1000</v>
      </c>
      <c r="BH1291" s="10">
        <v>7500</v>
      </c>
      <c r="BI1291" s="3"/>
      <c r="BJ1291" s="21">
        <v>1</v>
      </c>
      <c r="BK1291" s="65">
        <v>0</v>
      </c>
      <c r="BL1291" s="65">
        <v>0</v>
      </c>
      <c r="BM1291" s="6">
        <f t="shared" si="5105"/>
        <v>135.29999999999998</v>
      </c>
      <c r="BN1291" s="8">
        <f t="shared" si="5106"/>
        <v>169.95340322849057</v>
      </c>
      <c r="BO1291" s="12">
        <f t="shared" si="5097"/>
        <v>151.64001931157478</v>
      </c>
      <c r="BP1291" s="50">
        <f>(1-'#Constant'!$A$3)/($J1291*'#Constant'!$B$3/'#Constant'!$C$3^($D1291-1)+1)+'#Constant'!$A$3</f>
        <v>0.93162790697674425</v>
      </c>
      <c r="BQ1291" s="4">
        <f>I1292/(BP1291*(1-Q1291/1000*(0.5+R1291/1000))*(1-P1291/1000)*(1-V1291/1000)*(1+U1291/1000))/20</f>
        <v>169.95340322849057</v>
      </c>
      <c r="BR1291" s="50">
        <f>(1-'#Constant'!$A$3)/($K1291*'#Constant'!$B$3/'#Constant'!$C$3^($D1291-1)+1)+'#Constant'!$A$3</f>
        <v>0.93162790697674425</v>
      </c>
      <c r="BS1291" s="4">
        <f>I1292/(BR1291*(1-AB1291/1000*(0.5+AC1291/1000))*(1-AA1291/1000)*(1-AG1291/1000)*(1+AF1291/1000))/20</f>
        <v>169.95340322849057</v>
      </c>
      <c r="BT1291">
        <f>BO1291/$BO$4*100</f>
        <v>115.25215504064252</v>
      </c>
    </row>
    <row r="1292" spans="1:72" s="13" customFormat="1" ht="17.25" thickBot="1" x14ac:dyDescent="0.35">
      <c r="B1292" s="20"/>
      <c r="D1292" s="14">
        <v>1</v>
      </c>
      <c r="E1292" s="14">
        <v>1</v>
      </c>
      <c r="F1292" s="19">
        <v>1</v>
      </c>
      <c r="G1292" s="15">
        <f t="shared" ref="G1292:H1292" si="5143">G1291</f>
        <v>100</v>
      </c>
      <c r="H1292" s="15">
        <f t="shared" si="5143"/>
        <v>100</v>
      </c>
      <c r="I1292" s="15">
        <v>2850</v>
      </c>
      <c r="J1292" s="15">
        <v>25</v>
      </c>
      <c r="K1292" s="15">
        <v>25</v>
      </c>
      <c r="L1292" s="16"/>
      <c r="M1292" s="15">
        <f t="shared" ref="M1292:O1292" si="5144">M1291</f>
        <v>100</v>
      </c>
      <c r="N1292" s="15">
        <f t="shared" si="5144"/>
        <v>0</v>
      </c>
      <c r="O1292" s="15">
        <f t="shared" si="5144"/>
        <v>0</v>
      </c>
      <c r="P1292" s="15">
        <v>100</v>
      </c>
      <c r="Q1292" s="15">
        <f t="shared" ref="Q1292:V1292" si="5145">Q1291</f>
        <v>0</v>
      </c>
      <c r="R1292" s="15">
        <f t="shared" si="5145"/>
        <v>0</v>
      </c>
      <c r="S1292" s="15">
        <f t="shared" si="5145"/>
        <v>100</v>
      </c>
      <c r="T1292" s="15">
        <f t="shared" si="5145"/>
        <v>400</v>
      </c>
      <c r="U1292" s="15">
        <f t="shared" si="5145"/>
        <v>0</v>
      </c>
      <c r="V1292" s="15">
        <f t="shared" si="5145"/>
        <v>0</v>
      </c>
      <c r="W1292" s="16"/>
      <c r="X1292" s="15">
        <f t="shared" ref="X1292:Z1292" si="5146">X1291</f>
        <v>100</v>
      </c>
      <c r="Y1292" s="15">
        <f t="shared" si="5146"/>
        <v>0</v>
      </c>
      <c r="Z1292" s="15">
        <f t="shared" si="5146"/>
        <v>0</v>
      </c>
      <c r="AA1292" s="15">
        <v>100</v>
      </c>
      <c r="AB1292" s="15">
        <f t="shared" ref="AB1292:AI1292" si="5147">AB1291</f>
        <v>0</v>
      </c>
      <c r="AC1292" s="15">
        <f t="shared" si="5147"/>
        <v>0</v>
      </c>
      <c r="AD1292" s="15">
        <f t="shared" si="5147"/>
        <v>100</v>
      </c>
      <c r="AE1292" s="15">
        <f t="shared" si="5147"/>
        <v>400</v>
      </c>
      <c r="AF1292" s="15">
        <f t="shared" si="5147"/>
        <v>0</v>
      </c>
      <c r="AG1292" s="15">
        <f t="shared" si="5147"/>
        <v>0</v>
      </c>
      <c r="AH1292" s="15">
        <f t="shared" si="5147"/>
        <v>0</v>
      </c>
      <c r="AI1292" s="15">
        <f t="shared" si="5147"/>
        <v>0</v>
      </c>
      <c r="AJ1292" s="17"/>
      <c r="AK1292" s="15">
        <f>AK1291</f>
        <v>0</v>
      </c>
      <c r="AL1292" s="15">
        <f>AL1291</f>
        <v>0</v>
      </c>
      <c r="AM1292" s="17"/>
      <c r="AN1292" s="15">
        <f t="shared" ref="AN1292:AX1292" si="5148">AN1291</f>
        <v>0</v>
      </c>
      <c r="AO1292" s="15">
        <f t="shared" si="5148"/>
        <v>0</v>
      </c>
      <c r="AP1292" s="15">
        <f t="shared" si="5148"/>
        <v>0</v>
      </c>
      <c r="AQ1292" s="15">
        <f t="shared" si="5148"/>
        <v>0</v>
      </c>
      <c r="AR1292" s="15">
        <f t="shared" si="5148"/>
        <v>0</v>
      </c>
      <c r="AS1292" s="15">
        <f t="shared" si="5148"/>
        <v>0</v>
      </c>
      <c r="AT1292" s="15">
        <f t="shared" si="5148"/>
        <v>0</v>
      </c>
      <c r="AU1292" s="15">
        <f t="shared" si="5148"/>
        <v>0</v>
      </c>
      <c r="AV1292" s="15">
        <f t="shared" si="5148"/>
        <v>0</v>
      </c>
      <c r="AW1292" s="15">
        <f t="shared" si="5148"/>
        <v>0</v>
      </c>
      <c r="AX1292" s="15">
        <f t="shared" si="5148"/>
        <v>0</v>
      </c>
      <c r="AY1292" s="17"/>
      <c r="AZ1292" s="15">
        <f t="shared" ref="AZ1292:BE1292" si="5149">AZ1291</f>
        <v>6000</v>
      </c>
      <c r="BA1292" s="15">
        <f t="shared" si="5149"/>
        <v>6000</v>
      </c>
      <c r="BB1292" s="15">
        <v>0</v>
      </c>
      <c r="BC1292" s="15">
        <f t="shared" si="5149"/>
        <v>0</v>
      </c>
      <c r="BD1292" s="15">
        <f t="shared" si="5149"/>
        <v>0</v>
      </c>
      <c r="BE1292" s="15">
        <f t="shared" si="5149"/>
        <v>250</v>
      </c>
      <c r="BF1292" s="17"/>
      <c r="BG1292" s="15">
        <f t="shared" ref="BG1292:BH1292" si="5150">BG1291</f>
        <v>1000</v>
      </c>
      <c r="BH1292" s="15">
        <f t="shared" si="5150"/>
        <v>7500</v>
      </c>
      <c r="BI1292" s="17"/>
      <c r="BJ1292" s="22">
        <f>G1292/G1291</f>
        <v>1</v>
      </c>
      <c r="BK1292" s="65">
        <f t="shared" ref="BK1292:BL1292" si="5151">BK1291</f>
        <v>0</v>
      </c>
      <c r="BL1292" s="65">
        <f t="shared" si="5151"/>
        <v>0</v>
      </c>
      <c r="BM1292" s="6">
        <f t="shared" si="5105"/>
        <v>135.29999999999998</v>
      </c>
      <c r="BN1292" s="8">
        <f t="shared" si="5106"/>
        <v>149.0819326565707</v>
      </c>
      <c r="BO1292" s="12">
        <f t="shared" si="5097"/>
        <v>142.02389055519501</v>
      </c>
      <c r="BP1292" s="50">
        <f>(1-'#Constant'!$A$3)/($J1292*'#Constant'!$B$3/'#Constant'!$C$3^($D1292-1)+1)+'#Constant'!$A$3</f>
        <v>0.93162790697674425</v>
      </c>
      <c r="BQ1292" s="4">
        <f>I1299/(BP1292*(1-Q1292/1000*(0.5+R1292/1000))*(1-P1292/1000)*(1-V1292/1000)*(1+U1292/1000))/20</f>
        <v>149.0819326565707</v>
      </c>
      <c r="BR1292" s="50">
        <f>(1-'#Constant'!$A$3)/($K1292*'#Constant'!$B$3/'#Constant'!$C$3^($D1292-1)+1)+'#Constant'!$A$3</f>
        <v>0.93162790697674425</v>
      </c>
      <c r="BS1292" s="4">
        <f>I1299/(BR1292*(1-AB1292/1000*(0.5+AC1292/1000))*(1-AA1292/1000)*(1-AG1292/1000)*(1+AF1292/1000))/20</f>
        <v>149.0819326565707</v>
      </c>
      <c r="BT1292"/>
    </row>
    <row r="1293" spans="1:72" x14ac:dyDescent="0.3">
      <c r="A1293">
        <v>3408</v>
      </c>
      <c r="B1293" s="18" t="str">
        <f>VLOOKUP(CONCATENATE("CREATURE_NAME_",A1293),[1]Localization_Hero!$A:$E,2,FALSE)</f>
        <v>만티코어</v>
      </c>
      <c r="C1293" t="s">
        <v>77</v>
      </c>
      <c r="D1293">
        <v>1</v>
      </c>
      <c r="E1293">
        <v>1</v>
      </c>
      <c r="F1293" s="18">
        <v>1</v>
      </c>
      <c r="G1293" s="10">
        <v>100</v>
      </c>
      <c r="H1293" s="10">
        <v>100</v>
      </c>
      <c r="I1293" s="10">
        <v>3700</v>
      </c>
      <c r="J1293" s="10">
        <v>25</v>
      </c>
      <c r="K1293" s="10">
        <v>25</v>
      </c>
      <c r="L1293" s="2"/>
      <c r="M1293" s="10">
        <v>100</v>
      </c>
      <c r="N1293" s="10">
        <v>0</v>
      </c>
      <c r="O1293" s="10">
        <v>0</v>
      </c>
      <c r="P1293" s="10">
        <v>100</v>
      </c>
      <c r="Q1293" s="10">
        <v>0</v>
      </c>
      <c r="R1293" s="10">
        <v>0</v>
      </c>
      <c r="S1293" s="10">
        <v>100</v>
      </c>
      <c r="T1293" s="10">
        <v>400</v>
      </c>
      <c r="U1293" s="10">
        <v>0</v>
      </c>
      <c r="V1293" s="10">
        <v>0</v>
      </c>
      <c r="W1293" s="2"/>
      <c r="X1293" s="10">
        <v>100</v>
      </c>
      <c r="Y1293" s="10">
        <v>0</v>
      </c>
      <c r="Z1293" s="10">
        <v>0</v>
      </c>
      <c r="AA1293" s="10">
        <v>100</v>
      </c>
      <c r="AB1293" s="10">
        <v>0</v>
      </c>
      <c r="AC1293" s="10">
        <v>0</v>
      </c>
      <c r="AD1293" s="10">
        <v>100</v>
      </c>
      <c r="AE1293" s="10">
        <v>400</v>
      </c>
      <c r="AF1293" s="10">
        <v>0</v>
      </c>
      <c r="AG1293" s="10">
        <v>0</v>
      </c>
      <c r="AH1293" s="10">
        <v>0</v>
      </c>
      <c r="AI1293" s="10">
        <v>0</v>
      </c>
      <c r="AJ1293" s="3"/>
      <c r="AK1293" s="10">
        <v>0</v>
      </c>
      <c r="AL1293" s="10">
        <v>0</v>
      </c>
      <c r="AM1293" s="3"/>
      <c r="AN1293" s="10">
        <v>0</v>
      </c>
      <c r="AO1293" s="10">
        <v>0</v>
      </c>
      <c r="AP1293" s="10">
        <v>0</v>
      </c>
      <c r="AQ1293" s="10">
        <v>0</v>
      </c>
      <c r="AR1293" s="10">
        <v>0</v>
      </c>
      <c r="AS1293" s="10">
        <v>0</v>
      </c>
      <c r="AT1293" s="10">
        <v>0</v>
      </c>
      <c r="AU1293" s="10">
        <v>0</v>
      </c>
      <c r="AV1293" s="10">
        <v>0</v>
      </c>
      <c r="AW1293" s="10">
        <v>0</v>
      </c>
      <c r="AX1293" s="10">
        <v>0</v>
      </c>
      <c r="AY1293" s="3"/>
      <c r="AZ1293" s="10">
        <v>6000</v>
      </c>
      <c r="BA1293" s="10">
        <v>6000</v>
      </c>
      <c r="BB1293" s="10">
        <v>0</v>
      </c>
      <c r="BC1293" s="10">
        <v>0</v>
      </c>
      <c r="BD1293" s="10">
        <v>0</v>
      </c>
      <c r="BE1293" s="10">
        <v>250</v>
      </c>
      <c r="BF1293" s="3"/>
      <c r="BG1293" s="10">
        <v>1000</v>
      </c>
      <c r="BH1293" s="10">
        <v>5000</v>
      </c>
      <c r="BI1293" s="3"/>
      <c r="BJ1293" s="21">
        <v>1</v>
      </c>
      <c r="BK1293" s="65">
        <v>0</v>
      </c>
      <c r="BL1293" s="65">
        <v>0</v>
      </c>
      <c r="BM1293" s="6">
        <f t="shared" si="5105"/>
        <v>135.29999999999998</v>
      </c>
      <c r="BN1293" s="8">
        <f t="shared" si="5106"/>
        <v>208.71470571919895</v>
      </c>
      <c r="BO1293" s="12">
        <f t="shared" si="5097"/>
        <v>168.04493352614833</v>
      </c>
      <c r="BP1293" s="50">
        <f>(1-'#Constant'!$A$3)/($J1293*'#Constant'!$B$3/'#Constant'!$C$3^($D1293-1)+1)+'#Constant'!$A$3</f>
        <v>0.93162790697674425</v>
      </c>
      <c r="BQ1293" s="4">
        <f>I1294/(BP1293*(1-Q1293/1000*(0.5+R1293/1000))*(1-P1293/1000)*(1-V1293/1000)*(1+U1293/1000))/20</f>
        <v>208.71470571919895</v>
      </c>
      <c r="BR1293" s="50">
        <f>(1-'#Constant'!$A$3)/($K1293*'#Constant'!$B$3/'#Constant'!$C$3^($D1293-1)+1)+'#Constant'!$A$3</f>
        <v>0.93162790697674425</v>
      </c>
      <c r="BS1293" s="4">
        <f>I1294/(BR1293*(1-AB1293/1000*(0.5+AC1293/1000))*(1-AA1293/1000)*(1-AG1293/1000)*(1+AF1293/1000))/20</f>
        <v>208.71470571919895</v>
      </c>
      <c r="BT1293">
        <f>BO1293/$BO$4*100</f>
        <v>127.72051085509047</v>
      </c>
    </row>
    <row r="1294" spans="1:72" s="13" customFormat="1" ht="17.25" thickBot="1" x14ac:dyDescent="0.35">
      <c r="B1294" s="20"/>
      <c r="D1294" s="14">
        <v>1</v>
      </c>
      <c r="E1294" s="14">
        <v>1</v>
      </c>
      <c r="F1294" s="19">
        <v>1</v>
      </c>
      <c r="G1294" s="15">
        <f t="shared" ref="G1294:H1294" si="5152">G1293</f>
        <v>100</v>
      </c>
      <c r="H1294" s="15">
        <f t="shared" si="5152"/>
        <v>100</v>
      </c>
      <c r="I1294" s="15">
        <v>3500</v>
      </c>
      <c r="J1294" s="15">
        <v>25</v>
      </c>
      <c r="K1294" s="15">
        <v>25</v>
      </c>
      <c r="L1294" s="16"/>
      <c r="M1294" s="15">
        <f t="shared" ref="M1294:O1294" si="5153">M1293</f>
        <v>100</v>
      </c>
      <c r="N1294" s="15">
        <f t="shared" si="5153"/>
        <v>0</v>
      </c>
      <c r="O1294" s="15">
        <f t="shared" si="5153"/>
        <v>0</v>
      </c>
      <c r="P1294" s="15">
        <v>100</v>
      </c>
      <c r="Q1294" s="15">
        <f t="shared" ref="Q1294:V1294" si="5154">Q1293</f>
        <v>0</v>
      </c>
      <c r="R1294" s="15">
        <f t="shared" si="5154"/>
        <v>0</v>
      </c>
      <c r="S1294" s="15">
        <f t="shared" si="5154"/>
        <v>100</v>
      </c>
      <c r="T1294" s="15">
        <f t="shared" si="5154"/>
        <v>400</v>
      </c>
      <c r="U1294" s="15">
        <f t="shared" si="5154"/>
        <v>0</v>
      </c>
      <c r="V1294" s="15">
        <f t="shared" si="5154"/>
        <v>0</v>
      </c>
      <c r="W1294" s="16"/>
      <c r="X1294" s="15">
        <f t="shared" ref="X1294:Z1294" si="5155">X1293</f>
        <v>100</v>
      </c>
      <c r="Y1294" s="15">
        <f t="shared" si="5155"/>
        <v>0</v>
      </c>
      <c r="Z1294" s="15">
        <f t="shared" si="5155"/>
        <v>0</v>
      </c>
      <c r="AA1294" s="15">
        <v>100</v>
      </c>
      <c r="AB1294" s="15">
        <f t="shared" ref="AB1294:AI1294" si="5156">AB1293</f>
        <v>0</v>
      </c>
      <c r="AC1294" s="15">
        <f t="shared" si="5156"/>
        <v>0</v>
      </c>
      <c r="AD1294" s="15">
        <f t="shared" si="5156"/>
        <v>100</v>
      </c>
      <c r="AE1294" s="15">
        <f t="shared" si="5156"/>
        <v>400</v>
      </c>
      <c r="AF1294" s="15">
        <f t="shared" si="5156"/>
        <v>0</v>
      </c>
      <c r="AG1294" s="15">
        <f t="shared" si="5156"/>
        <v>0</v>
      </c>
      <c r="AH1294" s="15">
        <f t="shared" si="5156"/>
        <v>0</v>
      </c>
      <c r="AI1294" s="15">
        <f t="shared" si="5156"/>
        <v>0</v>
      </c>
      <c r="AJ1294" s="17"/>
      <c r="AK1294" s="15">
        <f>AK1293</f>
        <v>0</v>
      </c>
      <c r="AL1294" s="15">
        <f>AL1293</f>
        <v>0</v>
      </c>
      <c r="AM1294" s="17"/>
      <c r="AN1294" s="15">
        <f t="shared" ref="AN1294:AX1294" si="5157">AN1293</f>
        <v>0</v>
      </c>
      <c r="AO1294" s="15">
        <f t="shared" si="5157"/>
        <v>0</v>
      </c>
      <c r="AP1294" s="15">
        <f t="shared" si="5157"/>
        <v>0</v>
      </c>
      <c r="AQ1294" s="15">
        <f t="shared" si="5157"/>
        <v>0</v>
      </c>
      <c r="AR1294" s="15">
        <f t="shared" si="5157"/>
        <v>0</v>
      </c>
      <c r="AS1294" s="15">
        <f t="shared" si="5157"/>
        <v>0</v>
      </c>
      <c r="AT1294" s="15">
        <f t="shared" si="5157"/>
        <v>0</v>
      </c>
      <c r="AU1294" s="15">
        <f t="shared" si="5157"/>
        <v>0</v>
      </c>
      <c r="AV1294" s="15">
        <f t="shared" si="5157"/>
        <v>0</v>
      </c>
      <c r="AW1294" s="15">
        <f t="shared" si="5157"/>
        <v>0</v>
      </c>
      <c r="AX1294" s="15">
        <f t="shared" si="5157"/>
        <v>0</v>
      </c>
      <c r="AY1294" s="17"/>
      <c r="AZ1294" s="15">
        <f t="shared" ref="AZ1294:BE1294" si="5158">AZ1293</f>
        <v>6000</v>
      </c>
      <c r="BA1294" s="15">
        <f t="shared" si="5158"/>
        <v>6000</v>
      </c>
      <c r="BB1294" s="15">
        <v>0</v>
      </c>
      <c r="BC1294" s="15">
        <f t="shared" si="5158"/>
        <v>0</v>
      </c>
      <c r="BD1294" s="15">
        <f t="shared" si="5158"/>
        <v>0</v>
      </c>
      <c r="BE1294" s="15">
        <f t="shared" si="5158"/>
        <v>250</v>
      </c>
      <c r="BF1294" s="17"/>
      <c r="BG1294" s="15">
        <f t="shared" si="5095"/>
        <v>1000</v>
      </c>
      <c r="BH1294" s="15">
        <f t="shared" si="5096"/>
        <v>5000</v>
      </c>
      <c r="BI1294" s="17"/>
      <c r="BJ1294" s="22">
        <f>G1294/G1293</f>
        <v>1</v>
      </c>
      <c r="BK1294" s="65">
        <f>BK1293</f>
        <v>0</v>
      </c>
      <c r="BL1294" s="65">
        <f>BL1293</f>
        <v>0</v>
      </c>
      <c r="BM1294" s="6">
        <f t="shared" si="5105"/>
        <v>135.29999999999998</v>
      </c>
      <c r="BN1294" s="8" t="e">
        <f t="shared" si="5106"/>
        <v>#NUM!</v>
      </c>
      <c r="BO1294" s="12" t="e">
        <f t="shared" si="5097"/>
        <v>#NUM!</v>
      </c>
      <c r="BP1294" s="50">
        <f>(1-'#Constant'!$A$3)/($J1294*'#Constant'!$B$3/'#Constant'!$C$3^($D1294-1)+1)+'#Constant'!$A$3</f>
        <v>0.93162790697674425</v>
      </c>
      <c r="BQ1294" s="4" t="e">
        <f>I1408/(BP1294*(1-Q1294/1000*(0.5+R1294/1000))*(1-P1294/1000)*(1-V1294/1000)*(1+U1294/1000))/20</f>
        <v>#NUM!</v>
      </c>
      <c r="BR1294" s="50">
        <f>(1-'#Constant'!$A$3)/($K1294*'#Constant'!$B$3/'#Constant'!$C$3^($D1294-1)+1)+'#Constant'!$A$3</f>
        <v>0.93162790697674425</v>
      </c>
      <c r="BS1294" s="4" t="e">
        <f>I1408/(BR1294*(1-AB1294/1000*(0.5+AC1294/1000))*(1-AA1294/1000)*(1-AG1294/1000)*(1+AF1294/1000))/20</f>
        <v>#NUM!</v>
      </c>
      <c r="BT1294"/>
    </row>
    <row r="1295" spans="1:72" x14ac:dyDescent="0.3">
      <c r="A1295" s="62">
        <v>3409</v>
      </c>
      <c r="B1295" s="18" t="e">
        <f>VLOOKUP(CONCATENATE("CREATURE_NAME_",A1295),[1]Localization_Hero!$A:$E,2,FALSE)</f>
        <v>#N/A</v>
      </c>
      <c r="C1295" t="s">
        <v>81</v>
      </c>
      <c r="D1295">
        <v>1</v>
      </c>
      <c r="E1295">
        <v>1</v>
      </c>
      <c r="F1295" s="18">
        <v>1</v>
      </c>
      <c r="G1295" s="10">
        <v>88</v>
      </c>
      <c r="H1295" s="10">
        <v>88</v>
      </c>
      <c r="I1295" s="10">
        <v>3500</v>
      </c>
      <c r="J1295" s="10">
        <v>25</v>
      </c>
      <c r="K1295" s="10">
        <v>25</v>
      </c>
      <c r="L1295" s="2"/>
      <c r="M1295" s="10">
        <v>100</v>
      </c>
      <c r="N1295" s="10">
        <v>0</v>
      </c>
      <c r="O1295" s="10">
        <v>0</v>
      </c>
      <c r="P1295" s="10">
        <v>100</v>
      </c>
      <c r="Q1295" s="10">
        <v>0</v>
      </c>
      <c r="R1295" s="10">
        <v>0</v>
      </c>
      <c r="S1295" s="10">
        <v>0</v>
      </c>
      <c r="T1295" s="10">
        <v>150</v>
      </c>
      <c r="U1295" s="10">
        <v>0</v>
      </c>
      <c r="V1295" s="10">
        <v>300</v>
      </c>
      <c r="W1295" s="2"/>
      <c r="X1295" s="10">
        <v>250</v>
      </c>
      <c r="Y1295" s="10">
        <v>0</v>
      </c>
      <c r="Z1295" s="10">
        <v>0</v>
      </c>
      <c r="AA1295" s="10">
        <v>100</v>
      </c>
      <c r="AB1295" s="10">
        <v>0</v>
      </c>
      <c r="AC1295" s="10">
        <v>0</v>
      </c>
      <c r="AD1295" s="10">
        <v>250</v>
      </c>
      <c r="AE1295" s="10">
        <v>400</v>
      </c>
      <c r="AF1295" s="10">
        <v>0</v>
      </c>
      <c r="AG1295" s="10">
        <v>100</v>
      </c>
      <c r="AH1295" s="10">
        <v>0</v>
      </c>
      <c r="AI1295" s="10">
        <v>0</v>
      </c>
      <c r="AJ1295" s="3"/>
      <c r="AK1295" s="10">
        <v>0</v>
      </c>
      <c r="AL1295" s="10">
        <v>0</v>
      </c>
      <c r="AM1295" s="3"/>
      <c r="AN1295" s="10">
        <v>0</v>
      </c>
      <c r="AO1295" s="10">
        <v>0</v>
      </c>
      <c r="AP1295" s="10">
        <v>0</v>
      </c>
      <c r="AQ1295" s="10">
        <v>0</v>
      </c>
      <c r="AR1295" s="10">
        <v>0</v>
      </c>
      <c r="AS1295" s="10">
        <v>0</v>
      </c>
      <c r="AT1295" s="10">
        <v>0</v>
      </c>
      <c r="AU1295" s="10">
        <v>0</v>
      </c>
      <c r="AV1295" s="10">
        <v>0</v>
      </c>
      <c r="AW1295" s="10">
        <v>0</v>
      </c>
      <c r="AX1295" s="10">
        <v>0</v>
      </c>
      <c r="AY1295" s="3"/>
      <c r="AZ1295" s="10">
        <v>6000</v>
      </c>
      <c r="BA1295" s="10">
        <v>6000</v>
      </c>
      <c r="BB1295" s="10">
        <v>0</v>
      </c>
      <c r="BC1295" s="10">
        <v>0</v>
      </c>
      <c r="BD1295" s="10">
        <v>0</v>
      </c>
      <c r="BE1295" s="10">
        <v>250</v>
      </c>
      <c r="BF1295" s="3"/>
      <c r="BG1295" s="10">
        <v>1000</v>
      </c>
      <c r="BH1295" s="10">
        <v>1000</v>
      </c>
      <c r="BI1295" s="3"/>
      <c r="BJ1295" s="21">
        <v>1</v>
      </c>
      <c r="BK1295" s="65">
        <v>0</v>
      </c>
      <c r="BL1295" s="65">
        <v>0</v>
      </c>
      <c r="BM1295" s="6">
        <f t="shared" si="5105"/>
        <v>140.25</v>
      </c>
      <c r="BN1295" s="8">
        <f t="shared" si="5106"/>
        <v>265.03454694501454</v>
      </c>
      <c r="BO1295" s="12">
        <f t="shared" si="5097"/>
        <v>192.7980684784946</v>
      </c>
      <c r="BP1295" s="50">
        <f>(1-'#Constant'!$A$3)/($J1295*'#Constant'!$B$3/'#Constant'!$C$3^($D1295-1)+1)+'#Constant'!$A$3</f>
        <v>0.93162790697674425</v>
      </c>
      <c r="BQ1295" s="4">
        <f>I1295/(BP1295*(1-Q1295/1000*(0.5+R1295/1000))*(1-P1295/1000)*(1-V1295/1000)*(1+U1295/1000))/20</f>
        <v>298.1638653131414</v>
      </c>
      <c r="BR1295" s="50">
        <f>(1-'#Constant'!$A$3)/($K1295*'#Constant'!$B$3/'#Constant'!$C$3^($D1295-1)+1)+'#Constant'!$A$3</f>
        <v>0.93162790697674425</v>
      </c>
      <c r="BS1295" s="4">
        <f>I1295/(BR1295*(1-AB1295/1000*(0.5+AC1295/1000))*(1-AA1295/1000)*(1-AG1295/1000)*(1+AF1295/1000))/20</f>
        <v>231.90522857688774</v>
      </c>
      <c r="BT1295">
        <f>BO1295/$BO$4*100</f>
        <v>146.53383045384365</v>
      </c>
    </row>
    <row r="1296" spans="1:72" s="13" customFormat="1" ht="17.25" thickBot="1" x14ac:dyDescent="0.35">
      <c r="B1296" s="20"/>
      <c r="D1296" s="14">
        <v>1</v>
      </c>
      <c r="E1296" s="14">
        <v>1</v>
      </c>
      <c r="F1296" s="19">
        <v>1</v>
      </c>
      <c r="G1296" s="15">
        <f t="shared" ref="G1296:H1296" si="5159">G1295</f>
        <v>88</v>
      </c>
      <c r="H1296" s="15">
        <f t="shared" si="5159"/>
        <v>88</v>
      </c>
      <c r="I1296" s="15">
        <f>I1295</f>
        <v>3500</v>
      </c>
      <c r="J1296" s="15">
        <f>J1295</f>
        <v>25</v>
      </c>
      <c r="K1296" s="15">
        <f>K1295</f>
        <v>25</v>
      </c>
      <c r="L1296" s="16"/>
      <c r="M1296" s="15">
        <f t="shared" ref="M1296:O1296" si="5160">M1295</f>
        <v>100</v>
      </c>
      <c r="N1296" s="15">
        <f t="shared" si="5160"/>
        <v>0</v>
      </c>
      <c r="O1296" s="15">
        <f t="shared" si="5160"/>
        <v>0</v>
      </c>
      <c r="P1296" s="15">
        <v>100</v>
      </c>
      <c r="Q1296" s="15">
        <f t="shared" ref="Q1296:V1296" si="5161">Q1295</f>
        <v>0</v>
      </c>
      <c r="R1296" s="15">
        <f t="shared" si="5161"/>
        <v>0</v>
      </c>
      <c r="S1296" s="15">
        <f t="shared" si="5161"/>
        <v>0</v>
      </c>
      <c r="T1296" s="15">
        <f t="shared" si="5161"/>
        <v>150</v>
      </c>
      <c r="U1296" s="15">
        <f t="shared" si="5161"/>
        <v>0</v>
      </c>
      <c r="V1296" s="15">
        <f t="shared" si="5161"/>
        <v>300</v>
      </c>
      <c r="W1296" s="16"/>
      <c r="X1296" s="15">
        <f t="shared" ref="X1296:Z1296" si="5162">X1295</f>
        <v>250</v>
      </c>
      <c r="Y1296" s="15">
        <f t="shared" si="5162"/>
        <v>0</v>
      </c>
      <c r="Z1296" s="15">
        <f t="shared" si="5162"/>
        <v>0</v>
      </c>
      <c r="AA1296" s="15">
        <v>100</v>
      </c>
      <c r="AB1296" s="15">
        <f t="shared" ref="AB1296:AI1296" si="5163">AB1295</f>
        <v>0</v>
      </c>
      <c r="AC1296" s="15">
        <f t="shared" si="5163"/>
        <v>0</v>
      </c>
      <c r="AD1296" s="15">
        <f t="shared" si="5163"/>
        <v>250</v>
      </c>
      <c r="AE1296" s="15">
        <f t="shared" si="5163"/>
        <v>400</v>
      </c>
      <c r="AF1296" s="15">
        <f t="shared" si="5163"/>
        <v>0</v>
      </c>
      <c r="AG1296" s="15">
        <f t="shared" si="5163"/>
        <v>100</v>
      </c>
      <c r="AH1296" s="15">
        <f t="shared" si="5163"/>
        <v>0</v>
      </c>
      <c r="AI1296" s="15">
        <f t="shared" si="5163"/>
        <v>0</v>
      </c>
      <c r="AJ1296" s="17"/>
      <c r="AK1296" s="15">
        <f>AK1295</f>
        <v>0</v>
      </c>
      <c r="AL1296" s="15">
        <f>AL1295</f>
        <v>0</v>
      </c>
      <c r="AM1296" s="17"/>
      <c r="AN1296" s="15">
        <f t="shared" ref="AN1296:AX1296" si="5164">AN1295</f>
        <v>0</v>
      </c>
      <c r="AO1296" s="15">
        <f t="shared" si="5164"/>
        <v>0</v>
      </c>
      <c r="AP1296" s="15">
        <f t="shared" si="5164"/>
        <v>0</v>
      </c>
      <c r="AQ1296" s="15">
        <f t="shared" si="5164"/>
        <v>0</v>
      </c>
      <c r="AR1296" s="15">
        <f t="shared" si="5164"/>
        <v>0</v>
      </c>
      <c r="AS1296" s="15">
        <f t="shared" si="5164"/>
        <v>0</v>
      </c>
      <c r="AT1296" s="15">
        <f t="shared" si="5164"/>
        <v>0</v>
      </c>
      <c r="AU1296" s="15">
        <f t="shared" si="5164"/>
        <v>0</v>
      </c>
      <c r="AV1296" s="15">
        <f t="shared" si="5164"/>
        <v>0</v>
      </c>
      <c r="AW1296" s="15">
        <f t="shared" si="5164"/>
        <v>0</v>
      </c>
      <c r="AX1296" s="15">
        <f t="shared" si="5164"/>
        <v>0</v>
      </c>
      <c r="AY1296" s="17"/>
      <c r="AZ1296" s="15">
        <f t="shared" ref="AZ1296:BA1296" si="5165">AZ1295</f>
        <v>6000</v>
      </c>
      <c r="BA1296" s="15">
        <f t="shared" si="5165"/>
        <v>6000</v>
      </c>
      <c r="BB1296" s="15">
        <v>0</v>
      </c>
      <c r="BC1296" s="15">
        <f t="shared" ref="BC1296:BE1296" si="5166">BC1295</f>
        <v>0</v>
      </c>
      <c r="BD1296" s="15">
        <f t="shared" si="5166"/>
        <v>0</v>
      </c>
      <c r="BE1296" s="15">
        <f t="shared" si="5166"/>
        <v>250</v>
      </c>
      <c r="BF1296" s="17"/>
      <c r="BG1296" s="15">
        <f t="shared" ref="BG1296:BH1296" si="5167">BG1295</f>
        <v>1000</v>
      </c>
      <c r="BH1296" s="15">
        <f t="shared" si="5167"/>
        <v>1000</v>
      </c>
      <c r="BI1296" s="17"/>
      <c r="BJ1296" s="22">
        <f>G1296/G1295</f>
        <v>1</v>
      </c>
      <c r="BK1296" s="65">
        <f t="shared" ref="BK1296:BL1296" si="5168">BK1295</f>
        <v>0</v>
      </c>
      <c r="BL1296" s="65">
        <f t="shared" si="5168"/>
        <v>0</v>
      </c>
      <c r="BM1296" s="6">
        <f t="shared" si="5105"/>
        <v>140.25</v>
      </c>
      <c r="BN1296" s="8">
        <f t="shared" si="5106"/>
        <v>265.03454694501454</v>
      </c>
      <c r="BO1296" s="12">
        <f t="shared" si="5097"/>
        <v>192.7980684784946</v>
      </c>
      <c r="BP1296" s="50">
        <f>(1-'#Constant'!$A$3)/($J1296*'#Constant'!$B$3/'#Constant'!$C$3^($D1296-1)+1)+'#Constant'!$A$3</f>
        <v>0.93162790697674425</v>
      </c>
      <c r="BQ1296" s="4">
        <f>I1296/(BP1296*(1-Q1296/1000*(0.5+R1296/1000))*(1-P1296/1000)*(1-V1296/1000)*(1+U1296/1000))/20</f>
        <v>298.1638653131414</v>
      </c>
      <c r="BR1296" s="50">
        <f>(1-'#Constant'!$A$3)/($K1296*'#Constant'!$B$3/'#Constant'!$C$3^($D1296-1)+1)+'#Constant'!$A$3</f>
        <v>0.93162790697674425</v>
      </c>
      <c r="BS1296" s="4">
        <f>I1296/(BR1296*(1-AB1296/1000*(0.5+AC1296/1000))*(1-AA1296/1000)*(1-AG1296/1000)*(1+AF1296/1000))/20</f>
        <v>231.90522857688774</v>
      </c>
      <c r="BT1296"/>
    </row>
    <row r="1297" spans="1:72" x14ac:dyDescent="0.3">
      <c r="A1297">
        <v>3410</v>
      </c>
      <c r="B1297" s="18" t="e">
        <f>VLOOKUP(CONCATENATE("CREATURE_NAME_",A1297),[1]Localization_Hero!$A:$E,2,FALSE)</f>
        <v>#N/A</v>
      </c>
      <c r="C1297" t="s">
        <v>77</v>
      </c>
      <c r="D1297">
        <v>1</v>
      </c>
      <c r="E1297">
        <v>1</v>
      </c>
      <c r="F1297" s="18">
        <v>1</v>
      </c>
      <c r="G1297" s="10">
        <v>100</v>
      </c>
      <c r="H1297" s="10">
        <v>100</v>
      </c>
      <c r="I1297" s="10">
        <v>3200</v>
      </c>
      <c r="J1297" s="10">
        <v>25</v>
      </c>
      <c r="K1297" s="10">
        <v>25</v>
      </c>
      <c r="L1297" s="2"/>
      <c r="M1297" s="10">
        <v>0</v>
      </c>
      <c r="N1297" s="10">
        <v>0</v>
      </c>
      <c r="O1297" s="10">
        <v>0</v>
      </c>
      <c r="P1297" s="10">
        <v>0</v>
      </c>
      <c r="Q1297" s="10">
        <v>0</v>
      </c>
      <c r="R1297" s="10">
        <v>0</v>
      </c>
      <c r="S1297" s="10">
        <v>100</v>
      </c>
      <c r="T1297" s="10">
        <v>500</v>
      </c>
      <c r="U1297" s="10">
        <v>0</v>
      </c>
      <c r="V1297" s="10">
        <v>350</v>
      </c>
      <c r="W1297" s="2"/>
      <c r="X1297" s="10">
        <v>0</v>
      </c>
      <c r="Y1297" s="10">
        <v>0</v>
      </c>
      <c r="Z1297" s="10">
        <v>0</v>
      </c>
      <c r="AA1297" s="10">
        <v>0</v>
      </c>
      <c r="AB1297" s="10">
        <v>0</v>
      </c>
      <c r="AC1297" s="10">
        <v>0</v>
      </c>
      <c r="AD1297" s="10">
        <v>100</v>
      </c>
      <c r="AE1297" s="10">
        <v>500</v>
      </c>
      <c r="AF1297" s="10">
        <v>0</v>
      </c>
      <c r="AG1297" s="10">
        <v>200</v>
      </c>
      <c r="AH1297" s="10">
        <v>0</v>
      </c>
      <c r="AI1297" s="10">
        <v>0</v>
      </c>
      <c r="AJ1297" s="3"/>
      <c r="AK1297" s="10">
        <v>0</v>
      </c>
      <c r="AL1297" s="10">
        <v>0</v>
      </c>
      <c r="AM1297" s="3"/>
      <c r="AN1297" s="10">
        <v>0</v>
      </c>
      <c r="AO1297" s="10">
        <v>0</v>
      </c>
      <c r="AP1297" s="10">
        <v>0</v>
      </c>
      <c r="AQ1297" s="10">
        <v>0</v>
      </c>
      <c r="AR1297" s="10">
        <v>0</v>
      </c>
      <c r="AS1297" s="10">
        <v>0</v>
      </c>
      <c r="AT1297" s="10">
        <v>0</v>
      </c>
      <c r="AU1297" s="10">
        <v>0</v>
      </c>
      <c r="AV1297" s="10">
        <v>0</v>
      </c>
      <c r="AW1297" s="10">
        <v>0</v>
      </c>
      <c r="AX1297" s="10">
        <v>0</v>
      </c>
      <c r="AY1297" s="3"/>
      <c r="AZ1297" s="10">
        <v>6000</v>
      </c>
      <c r="BA1297" s="10">
        <v>6000</v>
      </c>
      <c r="BB1297" s="10">
        <v>0</v>
      </c>
      <c r="BC1297" s="10">
        <v>0</v>
      </c>
      <c r="BD1297" s="10">
        <v>0</v>
      </c>
      <c r="BE1297" s="10">
        <v>250</v>
      </c>
      <c r="BF1297" s="3"/>
      <c r="BG1297" s="10">
        <v>1000</v>
      </c>
      <c r="BH1297" s="10">
        <v>5000</v>
      </c>
      <c r="BI1297" s="3"/>
      <c r="BJ1297" s="21">
        <v>1</v>
      </c>
      <c r="BK1297" s="65">
        <v>0</v>
      </c>
      <c r="BL1297" s="65">
        <v>0</v>
      </c>
      <c r="BM1297" s="6">
        <f t="shared" si="5105"/>
        <v>128.125</v>
      </c>
      <c r="BN1297" s="8">
        <f t="shared" si="5106"/>
        <v>239.44851952839969</v>
      </c>
      <c r="BO1297" s="12">
        <f t="shared" si="5097"/>
        <v>175.15519279934639</v>
      </c>
      <c r="BP1297" s="50">
        <f>(1-'#Constant'!$A$3)/($J1297*'#Constant'!$B$3/'#Constant'!$C$3^($D1297-1)+1)+'#Constant'!$A$3</f>
        <v>0.93162790697674425</v>
      </c>
      <c r="BQ1297" s="4">
        <f>I1298/(BP1297*(1-Q1297/1000*(0.5+R1297/1000))*(1-P1297/1000)*(1-V1297/1000)*(1+U1297/1000))/20</f>
        <v>264.21905603133757</v>
      </c>
      <c r="BR1297" s="50">
        <f>(1-'#Constant'!$A$3)/($K1297*'#Constant'!$B$3/'#Constant'!$C$3^($D1297-1)+1)+'#Constant'!$A$3</f>
        <v>0.93162790697674425</v>
      </c>
      <c r="BS1297" s="4">
        <f>I1298/(BR1297*(1-AB1297/1000*(0.5+AC1297/1000))*(1-AA1297/1000)*(1-AG1297/1000)*(1+AF1297/1000))/20</f>
        <v>214.6779830254618</v>
      </c>
      <c r="BT1297">
        <f>BO1297/$BO$4*100</f>
        <v>133.12457706303536</v>
      </c>
    </row>
    <row r="1298" spans="1:72" s="13" customFormat="1" ht="17.25" thickBot="1" x14ac:dyDescent="0.35">
      <c r="B1298" s="20"/>
      <c r="D1298" s="14">
        <v>1</v>
      </c>
      <c r="E1298" s="14">
        <v>1</v>
      </c>
      <c r="F1298" s="19">
        <v>1</v>
      </c>
      <c r="G1298" s="15">
        <f t="shared" ref="G1298:H1298" si="5169">G1297</f>
        <v>100</v>
      </c>
      <c r="H1298" s="15">
        <f t="shared" si="5169"/>
        <v>100</v>
      </c>
      <c r="I1298" s="15">
        <f>I1297</f>
        <v>3200</v>
      </c>
      <c r="J1298" s="15">
        <f>J1297</f>
        <v>25</v>
      </c>
      <c r="K1298" s="15">
        <f>K1297</f>
        <v>25</v>
      </c>
      <c r="L1298" s="16"/>
      <c r="M1298" s="15">
        <v>0</v>
      </c>
      <c r="N1298" s="15">
        <f t="shared" ref="N1298:O1298" si="5170">N1297</f>
        <v>0</v>
      </c>
      <c r="O1298" s="15">
        <f t="shared" si="5170"/>
        <v>0</v>
      </c>
      <c r="P1298" s="15">
        <v>0</v>
      </c>
      <c r="Q1298" s="15">
        <f t="shared" ref="Q1298:V1298" si="5171">Q1297</f>
        <v>0</v>
      </c>
      <c r="R1298" s="15">
        <f t="shared" si="5171"/>
        <v>0</v>
      </c>
      <c r="S1298" s="15">
        <f t="shared" si="5171"/>
        <v>100</v>
      </c>
      <c r="T1298" s="15">
        <f t="shared" si="5171"/>
        <v>500</v>
      </c>
      <c r="U1298" s="15">
        <f t="shared" si="5171"/>
        <v>0</v>
      </c>
      <c r="V1298" s="15">
        <f t="shared" si="5171"/>
        <v>350</v>
      </c>
      <c r="W1298" s="16"/>
      <c r="X1298" s="15">
        <v>0</v>
      </c>
      <c r="Y1298" s="15">
        <f t="shared" ref="Y1298:Z1298" si="5172">Y1297</f>
        <v>0</v>
      </c>
      <c r="Z1298" s="15">
        <f t="shared" si="5172"/>
        <v>0</v>
      </c>
      <c r="AA1298" s="15">
        <v>0</v>
      </c>
      <c r="AB1298" s="15">
        <f t="shared" ref="AB1298:AF1298" si="5173">AB1297</f>
        <v>0</v>
      </c>
      <c r="AC1298" s="15">
        <f t="shared" si="5173"/>
        <v>0</v>
      </c>
      <c r="AD1298" s="15">
        <f t="shared" si="5173"/>
        <v>100</v>
      </c>
      <c r="AE1298" s="15">
        <f t="shared" si="5173"/>
        <v>500</v>
      </c>
      <c r="AF1298" s="15">
        <f t="shared" si="5173"/>
        <v>0</v>
      </c>
      <c r="AG1298" s="15">
        <f>AG1297</f>
        <v>200</v>
      </c>
      <c r="AH1298" s="15">
        <f t="shared" ref="AH1298:AI1298" si="5174">AH1297</f>
        <v>0</v>
      </c>
      <c r="AI1298" s="15">
        <f t="shared" si="5174"/>
        <v>0</v>
      </c>
      <c r="AJ1298" s="17"/>
      <c r="AK1298" s="15">
        <f>AK1297</f>
        <v>0</v>
      </c>
      <c r="AL1298" s="15">
        <f>AL1297</f>
        <v>0</v>
      </c>
      <c r="AM1298" s="17"/>
      <c r="AN1298" s="15">
        <f t="shared" ref="AN1298:AX1298" si="5175">AN1297</f>
        <v>0</v>
      </c>
      <c r="AO1298" s="15">
        <f t="shared" si="5175"/>
        <v>0</v>
      </c>
      <c r="AP1298" s="15">
        <f t="shared" si="5175"/>
        <v>0</v>
      </c>
      <c r="AQ1298" s="15">
        <f t="shared" si="5175"/>
        <v>0</v>
      </c>
      <c r="AR1298" s="15">
        <f t="shared" si="5175"/>
        <v>0</v>
      </c>
      <c r="AS1298" s="15">
        <f t="shared" si="5175"/>
        <v>0</v>
      </c>
      <c r="AT1298" s="15">
        <f t="shared" si="5175"/>
        <v>0</v>
      </c>
      <c r="AU1298" s="15">
        <f t="shared" si="5175"/>
        <v>0</v>
      </c>
      <c r="AV1298" s="15">
        <f t="shared" si="5175"/>
        <v>0</v>
      </c>
      <c r="AW1298" s="15">
        <f t="shared" si="5175"/>
        <v>0</v>
      </c>
      <c r="AX1298" s="15">
        <f t="shared" si="5175"/>
        <v>0</v>
      </c>
      <c r="AY1298" s="17"/>
      <c r="AZ1298" s="15">
        <f t="shared" ref="AZ1298:BA1298" si="5176">AZ1297</f>
        <v>6000</v>
      </c>
      <c r="BA1298" s="15">
        <f t="shared" si="5176"/>
        <v>6000</v>
      </c>
      <c r="BB1298" s="15">
        <v>0</v>
      </c>
      <c r="BC1298" s="15">
        <f t="shared" ref="BC1298:BE1298" si="5177">BC1297</f>
        <v>0</v>
      </c>
      <c r="BD1298" s="15">
        <f t="shared" si="5177"/>
        <v>0</v>
      </c>
      <c r="BE1298" s="15">
        <f t="shared" si="5177"/>
        <v>250</v>
      </c>
      <c r="BF1298" s="17"/>
      <c r="BG1298" s="15">
        <f t="shared" ref="BG1298:BH1298" si="5178">BG1297</f>
        <v>1000</v>
      </c>
      <c r="BH1298" s="15">
        <f t="shared" si="5178"/>
        <v>5000</v>
      </c>
      <c r="BI1298" s="17"/>
      <c r="BJ1298" s="22">
        <f>G1298/G1297</f>
        <v>1</v>
      </c>
      <c r="BK1298" s="65">
        <v>0</v>
      </c>
      <c r="BL1298" s="65">
        <v>0</v>
      </c>
      <c r="BM1298" s="6">
        <f t="shared" si="5105"/>
        <v>128.125</v>
      </c>
      <c r="BN1298" s="8">
        <f t="shared" si="5106"/>
        <v>486.37980529206186</v>
      </c>
      <c r="BO1298" s="12">
        <f t="shared" si="5097"/>
        <v>249.63455801039532</v>
      </c>
      <c r="BP1298" s="50">
        <f>(1-'#Constant'!$A$3)/($J1298*'#Constant'!$B$3/'#Constant'!$C$3^($D1298-1)+1)+'#Constant'!$A$3</f>
        <v>0.93162790697674425</v>
      </c>
      <c r="BQ1298" s="4">
        <f>I1483/(BP1298*(1-Q1298/1000*(0.5+R1298/1000))*(1-P1298/1000)*(1-V1298/1000)*(1+U1298/1000))/20</f>
        <v>536.69495756365438</v>
      </c>
      <c r="BR1298" s="50">
        <f>(1-'#Constant'!$A$3)/($K1298*'#Constant'!$B$3/'#Constant'!$C$3^($D1298-1)+1)+'#Constant'!$A$3</f>
        <v>0.93162790697674425</v>
      </c>
      <c r="BS1298" s="4">
        <f>I1483/(BR1298*(1-AB1298/1000*(0.5+AC1298/1000))*(1-AA1298/1000)*(1-AG1298/1000)*(1+AF1298/1000))/20</f>
        <v>436.06465302046928</v>
      </c>
      <c r="BT1298"/>
    </row>
    <row r="1299" spans="1:72" x14ac:dyDescent="0.3">
      <c r="A1299">
        <v>4401</v>
      </c>
      <c r="B1299" s="18" t="str">
        <f>VLOOKUP(CONCATENATE("CREATURE_NAME_",A1299),[1]Localization_Hero!$A:$E,2,FALSE)</f>
        <v>화염 드래곤</v>
      </c>
      <c r="C1299" t="s">
        <v>77</v>
      </c>
      <c r="D1299">
        <v>1</v>
      </c>
      <c r="E1299">
        <v>1</v>
      </c>
      <c r="F1299" s="18">
        <v>1</v>
      </c>
      <c r="G1299" s="10">
        <v>100</v>
      </c>
      <c r="H1299" s="10">
        <v>100</v>
      </c>
      <c r="I1299" s="10">
        <v>2500</v>
      </c>
      <c r="J1299" s="10">
        <v>25</v>
      </c>
      <c r="K1299" s="10">
        <v>25</v>
      </c>
      <c r="L1299" s="2"/>
      <c r="M1299" s="10">
        <v>100</v>
      </c>
      <c r="N1299" s="10">
        <v>0</v>
      </c>
      <c r="O1299" s="10">
        <v>0</v>
      </c>
      <c r="P1299" s="10">
        <v>100</v>
      </c>
      <c r="Q1299" s="10">
        <v>0</v>
      </c>
      <c r="R1299" s="10">
        <v>0</v>
      </c>
      <c r="S1299" s="10">
        <v>0</v>
      </c>
      <c r="T1299" s="10">
        <v>150</v>
      </c>
      <c r="U1299" s="10">
        <v>0</v>
      </c>
      <c r="V1299" s="10">
        <v>0</v>
      </c>
      <c r="W1299" s="2"/>
      <c r="X1299" s="10">
        <v>100</v>
      </c>
      <c r="Y1299" s="10">
        <v>0</v>
      </c>
      <c r="Z1299" s="10">
        <v>0</v>
      </c>
      <c r="AA1299" s="10">
        <v>100</v>
      </c>
      <c r="AB1299" s="10">
        <v>0</v>
      </c>
      <c r="AC1299" s="10">
        <v>0</v>
      </c>
      <c r="AD1299" s="10">
        <v>0</v>
      </c>
      <c r="AE1299" s="10">
        <v>150</v>
      </c>
      <c r="AF1299" s="10">
        <v>0</v>
      </c>
      <c r="AG1299" s="10">
        <v>0</v>
      </c>
      <c r="AH1299" s="10">
        <v>0</v>
      </c>
      <c r="AI1299" s="10">
        <v>0</v>
      </c>
      <c r="AJ1299" s="3"/>
      <c r="AK1299" s="10">
        <v>0</v>
      </c>
      <c r="AL1299" s="10">
        <v>0</v>
      </c>
      <c r="AM1299" s="3"/>
      <c r="AN1299" s="10">
        <v>0</v>
      </c>
      <c r="AO1299" s="10">
        <v>0</v>
      </c>
      <c r="AP1299" s="10">
        <v>0</v>
      </c>
      <c r="AQ1299" s="10">
        <v>0</v>
      </c>
      <c r="AR1299" s="10">
        <v>0</v>
      </c>
      <c r="AS1299" s="10">
        <v>0</v>
      </c>
      <c r="AT1299" s="10">
        <v>0</v>
      </c>
      <c r="AU1299" s="10">
        <v>0</v>
      </c>
      <c r="AV1299" s="10">
        <v>0</v>
      </c>
      <c r="AW1299" s="10">
        <v>0</v>
      </c>
      <c r="AX1299" s="10">
        <v>0</v>
      </c>
      <c r="AY1299" s="3"/>
      <c r="AZ1299" s="10">
        <v>6000</v>
      </c>
      <c r="BA1299" s="10">
        <v>6000</v>
      </c>
      <c r="BB1299" s="10">
        <v>0</v>
      </c>
      <c r="BC1299" s="10">
        <v>0</v>
      </c>
      <c r="BD1299" s="10">
        <v>0</v>
      </c>
      <c r="BE1299" s="10">
        <v>250</v>
      </c>
      <c r="BF1299" s="3"/>
      <c r="BG1299" s="10">
        <v>1000</v>
      </c>
      <c r="BH1299" s="10">
        <v>5000</v>
      </c>
      <c r="BI1299" s="3"/>
      <c r="BJ1299" s="21">
        <v>1</v>
      </c>
      <c r="BK1299" s="65">
        <v>0</v>
      </c>
      <c r="BL1299" s="65">
        <v>0</v>
      </c>
      <c r="BM1299" s="6">
        <f t="shared" si="5105"/>
        <v>118.25000000000001</v>
      </c>
      <c r="BN1299" s="8">
        <f t="shared" si="5106"/>
        <v>149.0819326565707</v>
      </c>
      <c r="BO1299" s="12">
        <f t="shared" si="4936"/>
        <v>132.77401303206696</v>
      </c>
      <c r="BP1299" s="50">
        <f>(1-'#Constant'!$A$3)/($J1299*'#Constant'!$B$3/'#Constant'!$C$3^($D1299-1)+1)+'#Constant'!$A$3</f>
        <v>0.93162790697674425</v>
      </c>
      <c r="BQ1299" s="4">
        <f t="shared" ref="BQ1299:BQ1305" si="5179">I1300/(BP1299*(1-Q1299/1000*(0.5+R1299/1000))*(1-P1299/1000)*(1-V1299/1000)*(1+U1299/1000))/20</f>
        <v>149.0819326565707</v>
      </c>
      <c r="BR1299" s="50">
        <f>(1-'#Constant'!$A$3)/($K1299*'#Constant'!$B$3/'#Constant'!$C$3^($D1299-1)+1)+'#Constant'!$A$3</f>
        <v>0.93162790697674425</v>
      </c>
      <c r="BS1299" s="4">
        <f t="shared" ref="BS1299:BS1305" si="5180">I1300/(BR1299*(1-AB1299/1000*(0.5+AC1299/1000))*(1-AA1299/1000)*(1-AG1299/1000)*(1+AF1299/1000))/20</f>
        <v>149.0819326565707</v>
      </c>
      <c r="BT1299">
        <f>BO1299/$BO$4*100</f>
        <v>100.91327609170268</v>
      </c>
    </row>
    <row r="1300" spans="1:72" s="13" customFormat="1" ht="17.25" thickBot="1" x14ac:dyDescent="0.35">
      <c r="B1300" s="20"/>
      <c r="D1300" s="14">
        <v>1</v>
      </c>
      <c r="E1300" s="14">
        <v>1</v>
      </c>
      <c r="F1300" s="19">
        <v>1</v>
      </c>
      <c r="G1300" s="15">
        <f t="shared" ref="G1300:H1300" si="5181">G1299</f>
        <v>100</v>
      </c>
      <c r="H1300" s="15">
        <f t="shared" si="5181"/>
        <v>100</v>
      </c>
      <c r="I1300" s="15">
        <v>2500</v>
      </c>
      <c r="J1300" s="15">
        <v>25</v>
      </c>
      <c r="K1300" s="15">
        <v>25</v>
      </c>
      <c r="L1300" s="16"/>
      <c r="M1300" s="15">
        <f t="shared" ref="M1300:V1300" si="5182">M1299</f>
        <v>100</v>
      </c>
      <c r="N1300" s="15">
        <f t="shared" si="5182"/>
        <v>0</v>
      </c>
      <c r="O1300" s="15">
        <f t="shared" si="5182"/>
        <v>0</v>
      </c>
      <c r="P1300" s="15">
        <v>100</v>
      </c>
      <c r="Q1300" s="15">
        <f t="shared" si="5182"/>
        <v>0</v>
      </c>
      <c r="R1300" s="15">
        <f t="shared" si="5182"/>
        <v>0</v>
      </c>
      <c r="S1300" s="15">
        <f t="shared" si="5182"/>
        <v>0</v>
      </c>
      <c r="T1300" s="15">
        <f t="shared" si="5182"/>
        <v>150</v>
      </c>
      <c r="U1300" s="15">
        <f t="shared" si="5182"/>
        <v>0</v>
      </c>
      <c r="V1300" s="15">
        <f t="shared" si="5182"/>
        <v>0</v>
      </c>
      <c r="W1300" s="16"/>
      <c r="X1300" s="15">
        <f t="shared" ref="X1300:AI1300" si="5183">X1299</f>
        <v>100</v>
      </c>
      <c r="Y1300" s="15">
        <f t="shared" si="5183"/>
        <v>0</v>
      </c>
      <c r="Z1300" s="15">
        <f t="shared" si="5183"/>
        <v>0</v>
      </c>
      <c r="AA1300" s="15">
        <v>100</v>
      </c>
      <c r="AB1300" s="15">
        <f t="shared" si="5183"/>
        <v>0</v>
      </c>
      <c r="AC1300" s="15">
        <f t="shared" si="5183"/>
        <v>0</v>
      </c>
      <c r="AD1300" s="15">
        <f t="shared" si="5183"/>
        <v>0</v>
      </c>
      <c r="AE1300" s="15">
        <f t="shared" si="5183"/>
        <v>150</v>
      </c>
      <c r="AF1300" s="15">
        <f t="shared" si="5183"/>
        <v>0</v>
      </c>
      <c r="AG1300" s="15">
        <f t="shared" si="5183"/>
        <v>0</v>
      </c>
      <c r="AH1300" s="15">
        <f t="shared" si="5183"/>
        <v>0</v>
      </c>
      <c r="AI1300" s="15">
        <f t="shared" si="5183"/>
        <v>0</v>
      </c>
      <c r="AJ1300" s="17"/>
      <c r="AK1300" s="15">
        <f>AK1299</f>
        <v>0</v>
      </c>
      <c r="AL1300" s="15">
        <f>AL1299</f>
        <v>0</v>
      </c>
      <c r="AM1300" s="17"/>
      <c r="AN1300" s="15">
        <f t="shared" ref="AN1300:AX1300" si="5184">AN1299</f>
        <v>0</v>
      </c>
      <c r="AO1300" s="15">
        <f t="shared" si="5184"/>
        <v>0</v>
      </c>
      <c r="AP1300" s="15">
        <f t="shared" si="5184"/>
        <v>0</v>
      </c>
      <c r="AQ1300" s="15">
        <f t="shared" si="5184"/>
        <v>0</v>
      </c>
      <c r="AR1300" s="15">
        <f t="shared" si="5184"/>
        <v>0</v>
      </c>
      <c r="AS1300" s="15">
        <f t="shared" si="5184"/>
        <v>0</v>
      </c>
      <c r="AT1300" s="15">
        <f t="shared" si="5184"/>
        <v>0</v>
      </c>
      <c r="AU1300" s="15">
        <f t="shared" si="5184"/>
        <v>0</v>
      </c>
      <c r="AV1300" s="15">
        <f t="shared" si="5184"/>
        <v>0</v>
      </c>
      <c r="AW1300" s="15">
        <f t="shared" si="5184"/>
        <v>0</v>
      </c>
      <c r="AX1300" s="15">
        <f t="shared" si="5184"/>
        <v>0</v>
      </c>
      <c r="AY1300" s="17"/>
      <c r="AZ1300" s="15">
        <f t="shared" si="5091"/>
        <v>6000</v>
      </c>
      <c r="BA1300" s="15">
        <f t="shared" si="5092"/>
        <v>6000</v>
      </c>
      <c r="BB1300" s="15">
        <v>0</v>
      </c>
      <c r="BC1300" s="15">
        <f t="shared" si="5093"/>
        <v>0</v>
      </c>
      <c r="BD1300" s="15">
        <f t="shared" si="5093"/>
        <v>0</v>
      </c>
      <c r="BE1300" s="15">
        <f t="shared" si="5093"/>
        <v>250</v>
      </c>
      <c r="BF1300" s="17"/>
      <c r="BG1300" s="15">
        <f t="shared" si="5095"/>
        <v>1000</v>
      </c>
      <c r="BH1300" s="15">
        <f t="shared" si="5096"/>
        <v>5000</v>
      </c>
      <c r="BI1300" s="17"/>
      <c r="BJ1300" s="22">
        <f>G1300/G1299</f>
        <v>1</v>
      </c>
      <c r="BK1300" s="65">
        <f t="shared" ref="BK1300:BL1302" si="5185">BK1299</f>
        <v>0</v>
      </c>
      <c r="BL1300" s="65">
        <f t="shared" si="5185"/>
        <v>0</v>
      </c>
      <c r="BM1300" s="6">
        <f t="shared" si="5105"/>
        <v>118.25000000000001</v>
      </c>
      <c r="BN1300" s="8">
        <f t="shared" si="5106"/>
        <v>149.0819326565707</v>
      </c>
      <c r="BO1300" s="12">
        <f t="shared" si="4936"/>
        <v>132.77401303206696</v>
      </c>
      <c r="BP1300" s="50">
        <f>(1-'#Constant'!$A$3)/($J1300*'#Constant'!$B$3/'#Constant'!$C$3^($D1300-1)+1)+'#Constant'!$A$3</f>
        <v>0.93162790697674425</v>
      </c>
      <c r="BQ1300" s="4">
        <f t="shared" si="5179"/>
        <v>149.0819326565707</v>
      </c>
      <c r="BR1300" s="50">
        <f>(1-'#Constant'!$A$3)/($K1300*'#Constant'!$B$3/'#Constant'!$C$3^($D1300-1)+1)+'#Constant'!$A$3</f>
        <v>0.93162790697674425</v>
      </c>
      <c r="BS1300" s="4">
        <f t="shared" si="5180"/>
        <v>149.0819326565707</v>
      </c>
      <c r="BT1300"/>
    </row>
    <row r="1301" spans="1:72" x14ac:dyDescent="0.3">
      <c r="A1301">
        <v>4402</v>
      </c>
      <c r="B1301" s="18" t="str">
        <f>VLOOKUP(CONCATENATE("CREATURE_NAME_",A1301),[1]Localization_Hero!$A:$E,2,FALSE)</f>
        <v>서리 드래곤</v>
      </c>
      <c r="C1301" t="s">
        <v>77</v>
      </c>
      <c r="D1301">
        <v>1</v>
      </c>
      <c r="E1301">
        <v>1</v>
      </c>
      <c r="F1301" s="18">
        <v>1</v>
      </c>
      <c r="G1301" s="10">
        <v>100</v>
      </c>
      <c r="H1301" s="10">
        <v>100</v>
      </c>
      <c r="I1301" s="10">
        <v>2500</v>
      </c>
      <c r="J1301" s="10">
        <v>25</v>
      </c>
      <c r="K1301" s="10">
        <v>25</v>
      </c>
      <c r="L1301" s="2"/>
      <c r="M1301" s="10">
        <v>100</v>
      </c>
      <c r="N1301" s="10">
        <v>0</v>
      </c>
      <c r="O1301" s="10">
        <v>0</v>
      </c>
      <c r="P1301" s="10">
        <v>0</v>
      </c>
      <c r="Q1301" s="10">
        <v>0</v>
      </c>
      <c r="R1301" s="10">
        <v>0</v>
      </c>
      <c r="S1301" s="10">
        <v>0</v>
      </c>
      <c r="T1301" s="10">
        <v>150</v>
      </c>
      <c r="U1301" s="10">
        <v>0</v>
      </c>
      <c r="V1301" s="10">
        <v>0</v>
      </c>
      <c r="W1301" s="2"/>
      <c r="X1301" s="10">
        <v>100</v>
      </c>
      <c r="Y1301" s="10">
        <v>0</v>
      </c>
      <c r="Z1301" s="10">
        <v>0</v>
      </c>
      <c r="AA1301" s="10">
        <v>0</v>
      </c>
      <c r="AB1301" s="10">
        <v>1000</v>
      </c>
      <c r="AC1301" s="10">
        <v>200</v>
      </c>
      <c r="AD1301" s="10">
        <v>0</v>
      </c>
      <c r="AE1301" s="10">
        <v>150</v>
      </c>
      <c r="AF1301" s="10">
        <v>0</v>
      </c>
      <c r="AG1301" s="10">
        <v>0</v>
      </c>
      <c r="AH1301" s="10">
        <v>0</v>
      </c>
      <c r="AI1301" s="10">
        <v>0</v>
      </c>
      <c r="AJ1301" s="3"/>
      <c r="AK1301" s="10">
        <v>0</v>
      </c>
      <c r="AL1301" s="10">
        <v>0</v>
      </c>
      <c r="AM1301" s="3"/>
      <c r="AN1301" s="10">
        <v>0</v>
      </c>
      <c r="AO1301" s="10">
        <v>0</v>
      </c>
      <c r="AP1301" s="10">
        <v>0</v>
      </c>
      <c r="AQ1301" s="10">
        <v>0</v>
      </c>
      <c r="AR1301" s="10">
        <v>0</v>
      </c>
      <c r="AS1301" s="10">
        <v>0</v>
      </c>
      <c r="AT1301" s="10">
        <v>0</v>
      </c>
      <c r="AU1301" s="10">
        <v>0</v>
      </c>
      <c r="AV1301" s="10">
        <v>0</v>
      </c>
      <c r="AW1301" s="10">
        <v>0</v>
      </c>
      <c r="AX1301" s="10">
        <v>0</v>
      </c>
      <c r="AY1301" s="3"/>
      <c r="AZ1301" s="10">
        <v>6000</v>
      </c>
      <c r="BA1301" s="10">
        <v>6000</v>
      </c>
      <c r="BB1301" s="10">
        <v>0</v>
      </c>
      <c r="BC1301" s="10">
        <v>0</v>
      </c>
      <c r="BD1301" s="10">
        <v>0</v>
      </c>
      <c r="BE1301" s="10">
        <v>250</v>
      </c>
      <c r="BF1301" s="3"/>
      <c r="BG1301" s="10">
        <v>1000</v>
      </c>
      <c r="BH1301" s="10">
        <v>5000</v>
      </c>
      <c r="BI1301" s="3"/>
      <c r="BJ1301" s="21">
        <v>1</v>
      </c>
      <c r="BK1301" s="65">
        <v>0</v>
      </c>
      <c r="BL1301" s="65">
        <v>0</v>
      </c>
      <c r="BM1301" s="6">
        <f t="shared" si="5105"/>
        <v>118.25000000000001</v>
      </c>
      <c r="BN1301" s="8">
        <f t="shared" si="5106"/>
        <v>290.70976868031283</v>
      </c>
      <c r="BO1301" s="12">
        <f t="shared" si="4936"/>
        <v>185.40881895542887</v>
      </c>
      <c r="BP1301" s="50">
        <f>(1-'#Constant'!$A$3)/($J1301*'#Constant'!$B$3/'#Constant'!$C$3^($D1301-1)+1)+'#Constant'!$A$3</f>
        <v>0.93162790697674425</v>
      </c>
      <c r="BQ1301" s="4">
        <f t="shared" si="5179"/>
        <v>134.17373939091362</v>
      </c>
      <c r="BR1301" s="50">
        <f>(1-'#Constant'!$A$3)/($K1301*'#Constant'!$B$3/'#Constant'!$C$3^($D1301-1)+1)+'#Constant'!$A$3</f>
        <v>0.93162790697674425</v>
      </c>
      <c r="BS1301" s="4">
        <f t="shared" si="5180"/>
        <v>447.24579796971204</v>
      </c>
      <c r="BT1301">
        <f>BO1301/$BO$4*100</f>
        <v>140.91772109476656</v>
      </c>
    </row>
    <row r="1302" spans="1:72" s="13" customFormat="1" ht="17.25" thickBot="1" x14ac:dyDescent="0.35">
      <c r="B1302" s="20"/>
      <c r="D1302" s="14">
        <v>1</v>
      </c>
      <c r="E1302" s="14">
        <v>1</v>
      </c>
      <c r="F1302" s="19">
        <v>1</v>
      </c>
      <c r="G1302" s="15">
        <f t="shared" ref="G1302:H1302" si="5186">G1301</f>
        <v>100</v>
      </c>
      <c r="H1302" s="15">
        <f t="shared" si="5186"/>
        <v>100</v>
      </c>
      <c r="I1302" s="15">
        <v>2500</v>
      </c>
      <c r="J1302" s="15">
        <v>25</v>
      </c>
      <c r="K1302" s="15">
        <v>25</v>
      </c>
      <c r="L1302" s="16"/>
      <c r="M1302" s="15">
        <f t="shared" ref="M1302:V1302" si="5187">M1301</f>
        <v>100</v>
      </c>
      <c r="N1302" s="15">
        <f t="shared" si="5187"/>
        <v>0</v>
      </c>
      <c r="O1302" s="15">
        <f t="shared" si="5187"/>
        <v>0</v>
      </c>
      <c r="P1302" s="15">
        <v>100</v>
      </c>
      <c r="Q1302" s="15">
        <f t="shared" si="5187"/>
        <v>0</v>
      </c>
      <c r="R1302" s="15">
        <f t="shared" si="5187"/>
        <v>0</v>
      </c>
      <c r="S1302" s="15">
        <f t="shared" si="5187"/>
        <v>0</v>
      </c>
      <c r="T1302" s="15">
        <f t="shared" si="5187"/>
        <v>150</v>
      </c>
      <c r="U1302" s="15">
        <f t="shared" si="5187"/>
        <v>0</v>
      </c>
      <c r="V1302" s="15">
        <f t="shared" si="5187"/>
        <v>0</v>
      </c>
      <c r="W1302" s="16"/>
      <c r="X1302" s="15">
        <f t="shared" ref="X1302:AI1302" si="5188">X1301</f>
        <v>100</v>
      </c>
      <c r="Y1302" s="15">
        <f t="shared" si="5188"/>
        <v>0</v>
      </c>
      <c r="Z1302" s="15">
        <f t="shared" si="5188"/>
        <v>0</v>
      </c>
      <c r="AA1302" s="15">
        <v>100</v>
      </c>
      <c r="AB1302" s="15">
        <f t="shared" si="5188"/>
        <v>1000</v>
      </c>
      <c r="AC1302" s="15">
        <f t="shared" si="5188"/>
        <v>200</v>
      </c>
      <c r="AD1302" s="15">
        <f t="shared" si="5188"/>
        <v>0</v>
      </c>
      <c r="AE1302" s="15">
        <f t="shared" si="5188"/>
        <v>150</v>
      </c>
      <c r="AF1302" s="15">
        <f t="shared" si="5188"/>
        <v>0</v>
      </c>
      <c r="AG1302" s="15">
        <f t="shared" si="5188"/>
        <v>0</v>
      </c>
      <c r="AH1302" s="15">
        <f t="shared" si="5188"/>
        <v>0</v>
      </c>
      <c r="AI1302" s="15">
        <f t="shared" si="5188"/>
        <v>0</v>
      </c>
      <c r="AJ1302" s="17"/>
      <c r="AK1302" s="15">
        <f>AK1301</f>
        <v>0</v>
      </c>
      <c r="AL1302" s="15">
        <f>AL1301</f>
        <v>0</v>
      </c>
      <c r="AM1302" s="17"/>
      <c r="AN1302" s="15">
        <f t="shared" ref="AN1302:AX1302" si="5189">AN1301</f>
        <v>0</v>
      </c>
      <c r="AO1302" s="15">
        <f t="shared" si="5189"/>
        <v>0</v>
      </c>
      <c r="AP1302" s="15">
        <f t="shared" si="5189"/>
        <v>0</v>
      </c>
      <c r="AQ1302" s="15">
        <f t="shared" si="5189"/>
        <v>0</v>
      </c>
      <c r="AR1302" s="15">
        <f t="shared" si="5189"/>
        <v>0</v>
      </c>
      <c r="AS1302" s="15">
        <f t="shared" si="5189"/>
        <v>0</v>
      </c>
      <c r="AT1302" s="15">
        <f t="shared" si="5189"/>
        <v>0</v>
      </c>
      <c r="AU1302" s="15">
        <f t="shared" si="5189"/>
        <v>0</v>
      </c>
      <c r="AV1302" s="15">
        <f t="shared" si="5189"/>
        <v>0</v>
      </c>
      <c r="AW1302" s="15">
        <f t="shared" si="5189"/>
        <v>0</v>
      </c>
      <c r="AX1302" s="15">
        <f t="shared" si="5189"/>
        <v>0</v>
      </c>
      <c r="AY1302" s="17"/>
      <c r="AZ1302" s="15">
        <f t="shared" si="5091"/>
        <v>6000</v>
      </c>
      <c r="BA1302" s="15">
        <f t="shared" si="5092"/>
        <v>6000</v>
      </c>
      <c r="BB1302" s="15">
        <v>0</v>
      </c>
      <c r="BC1302" s="15">
        <f t="shared" ref="BC1302:BE1302" si="5190">BC1301</f>
        <v>0</v>
      </c>
      <c r="BD1302" s="15">
        <f t="shared" si="5190"/>
        <v>0</v>
      </c>
      <c r="BE1302" s="15">
        <f t="shared" si="5190"/>
        <v>250</v>
      </c>
      <c r="BF1302" s="17"/>
      <c r="BG1302" s="15">
        <f t="shared" si="5095"/>
        <v>1000</v>
      </c>
      <c r="BH1302" s="15">
        <f t="shared" si="5096"/>
        <v>5000</v>
      </c>
      <c r="BI1302" s="17"/>
      <c r="BJ1302" s="22">
        <f>G1302/G1301</f>
        <v>1</v>
      </c>
      <c r="BK1302" s="65">
        <f t="shared" si="5185"/>
        <v>0</v>
      </c>
      <c r="BL1302" s="65">
        <f t="shared" si="5185"/>
        <v>0</v>
      </c>
      <c r="BM1302" s="6">
        <f t="shared" si="5105"/>
        <v>118.25000000000001</v>
      </c>
      <c r="BN1302" s="8">
        <f t="shared" si="5106"/>
        <v>323.01085408923643</v>
      </c>
      <c r="BO1302" s="12">
        <f t="shared" si="4936"/>
        <v>195.43805539365206</v>
      </c>
      <c r="BP1302" s="50">
        <f>(1-'#Constant'!$A$3)/($J1302*'#Constant'!$B$3/'#Constant'!$C$3^($D1302-1)+1)+'#Constant'!$A$3</f>
        <v>0.93162790697674425</v>
      </c>
      <c r="BQ1302" s="4">
        <f t="shared" si="5179"/>
        <v>149.0819326565707</v>
      </c>
      <c r="BR1302" s="50">
        <f>(1-'#Constant'!$A$3)/($K1302*'#Constant'!$B$3/'#Constant'!$C$3^($D1302-1)+1)+'#Constant'!$A$3</f>
        <v>0.93162790697674425</v>
      </c>
      <c r="BS1302" s="4">
        <f t="shared" si="5180"/>
        <v>496.93977552190216</v>
      </c>
      <c r="BT1302"/>
    </row>
    <row r="1303" spans="1:72" x14ac:dyDescent="0.3">
      <c r="A1303">
        <v>4403</v>
      </c>
      <c r="B1303" s="18" t="str">
        <f>VLOOKUP(CONCATENATE("CREATURE_NAME_",A1303),[1]Localization_Hero!$A:$E,2,FALSE)</f>
        <v>포이즌 드래곤</v>
      </c>
      <c r="C1303" t="s">
        <v>77</v>
      </c>
      <c r="D1303">
        <v>1</v>
      </c>
      <c r="E1303">
        <v>1</v>
      </c>
      <c r="F1303" s="18">
        <v>1</v>
      </c>
      <c r="G1303" s="10">
        <v>100</v>
      </c>
      <c r="H1303" s="10">
        <v>100</v>
      </c>
      <c r="I1303" s="10">
        <v>2500</v>
      </c>
      <c r="J1303" s="10">
        <v>25</v>
      </c>
      <c r="K1303" s="10">
        <v>25</v>
      </c>
      <c r="L1303" s="2"/>
      <c r="M1303" s="10">
        <v>100</v>
      </c>
      <c r="N1303" s="10">
        <v>0</v>
      </c>
      <c r="O1303" s="10">
        <v>0</v>
      </c>
      <c r="P1303" s="10">
        <v>100</v>
      </c>
      <c r="Q1303" s="10">
        <v>0</v>
      </c>
      <c r="R1303" s="10">
        <v>0</v>
      </c>
      <c r="S1303" s="10">
        <v>100</v>
      </c>
      <c r="T1303" s="10">
        <v>150</v>
      </c>
      <c r="U1303" s="10">
        <v>0</v>
      </c>
      <c r="V1303" s="10">
        <v>0</v>
      </c>
      <c r="W1303" s="2"/>
      <c r="X1303" s="10">
        <v>100</v>
      </c>
      <c r="Y1303" s="10">
        <v>0</v>
      </c>
      <c r="Z1303" s="10">
        <v>0</v>
      </c>
      <c r="AA1303" s="10">
        <v>100</v>
      </c>
      <c r="AB1303" s="10">
        <v>0</v>
      </c>
      <c r="AC1303" s="10">
        <v>0</v>
      </c>
      <c r="AD1303" s="10">
        <v>100</v>
      </c>
      <c r="AE1303" s="10">
        <v>150</v>
      </c>
      <c r="AF1303" s="10">
        <v>0</v>
      </c>
      <c r="AG1303" s="10">
        <v>0</v>
      </c>
      <c r="AH1303" s="10">
        <v>0</v>
      </c>
      <c r="AI1303" s="10">
        <v>0</v>
      </c>
      <c r="AJ1303" s="3"/>
      <c r="AK1303" s="10">
        <v>0</v>
      </c>
      <c r="AL1303" s="10">
        <v>0</v>
      </c>
      <c r="AM1303" s="3"/>
      <c r="AN1303" s="10">
        <v>0</v>
      </c>
      <c r="AO1303" s="10">
        <v>0</v>
      </c>
      <c r="AP1303" s="10">
        <v>0</v>
      </c>
      <c r="AQ1303" s="10">
        <v>0</v>
      </c>
      <c r="AR1303" s="10">
        <v>0</v>
      </c>
      <c r="AS1303" s="10">
        <v>0</v>
      </c>
      <c r="AT1303" s="10">
        <v>0</v>
      </c>
      <c r="AU1303" s="10">
        <v>0</v>
      </c>
      <c r="AV1303" s="10">
        <v>0</v>
      </c>
      <c r="AW1303" s="10">
        <v>0</v>
      </c>
      <c r="AX1303" s="10">
        <v>0</v>
      </c>
      <c r="AY1303" s="3"/>
      <c r="AZ1303" s="10">
        <v>6000</v>
      </c>
      <c r="BA1303" s="10">
        <v>6000</v>
      </c>
      <c r="BB1303" s="10">
        <v>0</v>
      </c>
      <c r="BC1303" s="10">
        <v>0</v>
      </c>
      <c r="BD1303" s="10">
        <v>0</v>
      </c>
      <c r="BE1303" s="10">
        <v>250</v>
      </c>
      <c r="BF1303" s="3"/>
      <c r="BG1303" s="10">
        <v>1000</v>
      </c>
      <c r="BH1303" s="10">
        <v>5000</v>
      </c>
      <c r="BI1303" s="3"/>
      <c r="BJ1303" s="21">
        <v>1</v>
      </c>
      <c r="BK1303" s="65">
        <v>0</v>
      </c>
      <c r="BL1303" s="65">
        <v>0</v>
      </c>
      <c r="BM1303" s="6">
        <f t="shared" si="5105"/>
        <v>121.20625</v>
      </c>
      <c r="BN1303" s="8">
        <f t="shared" si="5106"/>
        <v>149.0819326565707</v>
      </c>
      <c r="BO1303" s="12">
        <f t="shared" si="4936"/>
        <v>134.4234428961536</v>
      </c>
      <c r="BP1303" s="50">
        <f>(1-'#Constant'!$A$3)/($J1303*'#Constant'!$B$3/'#Constant'!$C$3^($D1303-1)+1)+'#Constant'!$A$3</f>
        <v>0.93162790697674425</v>
      </c>
      <c r="BQ1303" s="4">
        <f t="shared" si="5179"/>
        <v>149.0819326565707</v>
      </c>
      <c r="BR1303" s="50">
        <f>(1-'#Constant'!$A$3)/($K1303*'#Constant'!$B$3/'#Constant'!$C$3^($D1303-1)+1)+'#Constant'!$A$3</f>
        <v>0.93162790697674425</v>
      </c>
      <c r="BS1303" s="4">
        <f t="shared" si="5180"/>
        <v>149.0819326565707</v>
      </c>
      <c r="BT1303">
        <f>BO1303/$BO$4*100</f>
        <v>102.16690522791232</v>
      </c>
    </row>
    <row r="1304" spans="1:72" s="13" customFormat="1" ht="17.25" thickBot="1" x14ac:dyDescent="0.35">
      <c r="B1304" s="20"/>
      <c r="D1304" s="14">
        <v>1</v>
      </c>
      <c r="E1304" s="14">
        <v>1</v>
      </c>
      <c r="F1304" s="19">
        <v>1</v>
      </c>
      <c r="G1304" s="15">
        <f t="shared" ref="G1304:H1304" si="5191">G1303</f>
        <v>100</v>
      </c>
      <c r="H1304" s="15">
        <f t="shared" si="5191"/>
        <v>100</v>
      </c>
      <c r="I1304" s="15">
        <v>2500</v>
      </c>
      <c r="J1304" s="15">
        <v>25</v>
      </c>
      <c r="K1304" s="15">
        <v>25</v>
      </c>
      <c r="L1304" s="16"/>
      <c r="M1304" s="15">
        <f t="shared" ref="M1304:V1306" si="5192">M1303</f>
        <v>100</v>
      </c>
      <c r="N1304" s="15">
        <f t="shared" si="5192"/>
        <v>0</v>
      </c>
      <c r="O1304" s="15">
        <f t="shared" si="5192"/>
        <v>0</v>
      </c>
      <c r="P1304" s="15">
        <v>100</v>
      </c>
      <c r="Q1304" s="15">
        <v>0</v>
      </c>
      <c r="R1304" s="15">
        <v>0</v>
      </c>
      <c r="S1304" s="15">
        <v>100</v>
      </c>
      <c r="T1304" s="15">
        <f t="shared" si="5192"/>
        <v>150</v>
      </c>
      <c r="U1304" s="15">
        <f t="shared" si="5192"/>
        <v>0</v>
      </c>
      <c r="V1304" s="15">
        <f t="shared" si="5192"/>
        <v>0</v>
      </c>
      <c r="W1304" s="16"/>
      <c r="X1304" s="15">
        <f t="shared" ref="X1304:AI1306" si="5193">X1303</f>
        <v>100</v>
      </c>
      <c r="Y1304" s="15">
        <f t="shared" si="5193"/>
        <v>0</v>
      </c>
      <c r="Z1304" s="15">
        <f t="shared" si="5193"/>
        <v>0</v>
      </c>
      <c r="AA1304" s="15">
        <v>100</v>
      </c>
      <c r="AB1304" s="15">
        <f t="shared" si="5193"/>
        <v>0</v>
      </c>
      <c r="AC1304" s="15">
        <f t="shared" si="5193"/>
        <v>0</v>
      </c>
      <c r="AD1304" s="15">
        <v>100</v>
      </c>
      <c r="AE1304" s="15">
        <f t="shared" si="5193"/>
        <v>150</v>
      </c>
      <c r="AF1304" s="15">
        <f t="shared" si="5193"/>
        <v>0</v>
      </c>
      <c r="AG1304" s="15">
        <f t="shared" si="5193"/>
        <v>0</v>
      </c>
      <c r="AH1304" s="15">
        <f t="shared" si="5193"/>
        <v>0</v>
      </c>
      <c r="AI1304" s="15">
        <f t="shared" si="5193"/>
        <v>0</v>
      </c>
      <c r="AJ1304" s="17"/>
      <c r="AK1304" s="15">
        <f>AK1303</f>
        <v>0</v>
      </c>
      <c r="AL1304" s="15">
        <f>AL1303</f>
        <v>0</v>
      </c>
      <c r="AM1304" s="17"/>
      <c r="AN1304" s="15">
        <f t="shared" ref="AN1304:AX1306" si="5194">AN1303</f>
        <v>0</v>
      </c>
      <c r="AO1304" s="15">
        <f t="shared" si="5194"/>
        <v>0</v>
      </c>
      <c r="AP1304" s="15">
        <f t="shared" si="5194"/>
        <v>0</v>
      </c>
      <c r="AQ1304" s="15">
        <f t="shared" si="5194"/>
        <v>0</v>
      </c>
      <c r="AR1304" s="15">
        <f t="shared" si="5194"/>
        <v>0</v>
      </c>
      <c r="AS1304" s="15">
        <f t="shared" si="5194"/>
        <v>0</v>
      </c>
      <c r="AT1304" s="15">
        <f t="shared" si="5194"/>
        <v>0</v>
      </c>
      <c r="AU1304" s="15">
        <f t="shared" si="5194"/>
        <v>0</v>
      </c>
      <c r="AV1304" s="15">
        <f t="shared" si="5194"/>
        <v>0</v>
      </c>
      <c r="AW1304" s="15">
        <f t="shared" si="5194"/>
        <v>0</v>
      </c>
      <c r="AX1304" s="15">
        <f t="shared" si="5194"/>
        <v>0</v>
      </c>
      <c r="AY1304" s="17"/>
      <c r="AZ1304" s="15">
        <f t="shared" si="5091"/>
        <v>6000</v>
      </c>
      <c r="BA1304" s="15">
        <f t="shared" si="5092"/>
        <v>6000</v>
      </c>
      <c r="BB1304" s="15">
        <v>0</v>
      </c>
      <c r="BC1304" s="15">
        <f t="shared" si="5092"/>
        <v>0</v>
      </c>
      <c r="BD1304" s="15">
        <f t="shared" si="5092"/>
        <v>0</v>
      </c>
      <c r="BE1304" s="15">
        <f t="shared" si="5092"/>
        <v>250</v>
      </c>
      <c r="BF1304" s="17"/>
      <c r="BG1304" s="15">
        <f t="shared" si="5095"/>
        <v>1000</v>
      </c>
      <c r="BH1304" s="15">
        <f t="shared" si="5096"/>
        <v>5000</v>
      </c>
      <c r="BI1304" s="17"/>
      <c r="BJ1304" s="22">
        <f>G1304/G1303</f>
        <v>1</v>
      </c>
      <c r="BK1304" s="65">
        <f>BK1303</f>
        <v>0</v>
      </c>
      <c r="BL1304" s="65">
        <f>BL1303</f>
        <v>0</v>
      </c>
      <c r="BM1304" s="6">
        <f t="shared" si="5105"/>
        <v>121.20625</v>
      </c>
      <c r="BN1304" s="8">
        <f t="shared" si="5106"/>
        <v>149.0819326565707</v>
      </c>
      <c r="BO1304" s="12">
        <f t="shared" si="4936"/>
        <v>134.4234428961536</v>
      </c>
      <c r="BP1304" s="50">
        <f>(1-'#Constant'!$A$3)/($J1304*'#Constant'!$B$3/'#Constant'!$C$3^($D1304-1)+1)+'#Constant'!$A$3</f>
        <v>0.93162790697674425</v>
      </c>
      <c r="BQ1304" s="4">
        <f t="shared" si="5179"/>
        <v>149.0819326565707</v>
      </c>
      <c r="BR1304" s="50">
        <f>(1-'#Constant'!$A$3)/($K1304*'#Constant'!$B$3/'#Constant'!$C$3^($D1304-1)+1)+'#Constant'!$A$3</f>
        <v>0.93162790697674425</v>
      </c>
      <c r="BS1304" s="4">
        <f t="shared" si="5180"/>
        <v>149.0819326565707</v>
      </c>
      <c r="BT1304"/>
    </row>
    <row r="1305" spans="1:72" x14ac:dyDescent="0.3">
      <c r="A1305">
        <v>4404</v>
      </c>
      <c r="B1305" s="18" t="str">
        <f>VLOOKUP(CONCATENATE("CREATURE_NAME_",A1305),[1]Localization_Hero!$A:$E,2,FALSE)</f>
        <v>블랙 드래곤</v>
      </c>
      <c r="C1305" t="s">
        <v>77</v>
      </c>
      <c r="D1305">
        <v>1</v>
      </c>
      <c r="E1305">
        <v>1</v>
      </c>
      <c r="F1305" s="18">
        <v>1</v>
      </c>
      <c r="G1305" s="10">
        <v>100</v>
      </c>
      <c r="H1305" s="10">
        <v>100</v>
      </c>
      <c r="I1305" s="10">
        <v>2500</v>
      </c>
      <c r="J1305" s="10">
        <v>25</v>
      </c>
      <c r="K1305" s="10">
        <v>25</v>
      </c>
      <c r="L1305" s="2"/>
      <c r="M1305" s="10">
        <v>100</v>
      </c>
      <c r="N1305" s="10">
        <v>0</v>
      </c>
      <c r="O1305" s="10">
        <v>0</v>
      </c>
      <c r="P1305" s="10">
        <v>100</v>
      </c>
      <c r="Q1305" s="10">
        <v>0</v>
      </c>
      <c r="R1305" s="10">
        <v>0</v>
      </c>
      <c r="S1305" s="10">
        <v>0</v>
      </c>
      <c r="T1305" s="10">
        <v>150</v>
      </c>
      <c r="U1305" s="10">
        <v>0</v>
      </c>
      <c r="V1305" s="10">
        <v>0</v>
      </c>
      <c r="W1305" s="2"/>
      <c r="X1305" s="10">
        <v>100</v>
      </c>
      <c r="Y1305" s="10">
        <v>0</v>
      </c>
      <c r="Z1305" s="10">
        <v>0</v>
      </c>
      <c r="AA1305" s="10">
        <v>100</v>
      </c>
      <c r="AB1305" s="10">
        <v>0</v>
      </c>
      <c r="AC1305" s="10">
        <v>0</v>
      </c>
      <c r="AD1305" s="10">
        <v>0</v>
      </c>
      <c r="AE1305" s="10">
        <v>150</v>
      </c>
      <c r="AF1305" s="10">
        <v>0</v>
      </c>
      <c r="AG1305" s="10">
        <v>0</v>
      </c>
      <c r="AH1305" s="10">
        <v>0</v>
      </c>
      <c r="AI1305" s="10">
        <v>0</v>
      </c>
      <c r="AJ1305" s="3"/>
      <c r="AK1305" s="10">
        <v>0</v>
      </c>
      <c r="AL1305" s="10">
        <v>0</v>
      </c>
      <c r="AM1305" s="3"/>
      <c r="AN1305" s="10">
        <v>0</v>
      </c>
      <c r="AO1305" s="10">
        <v>0</v>
      </c>
      <c r="AP1305" s="10">
        <v>0</v>
      </c>
      <c r="AQ1305" s="10">
        <v>0</v>
      </c>
      <c r="AR1305" s="10">
        <v>0</v>
      </c>
      <c r="AS1305" s="10">
        <v>0</v>
      </c>
      <c r="AT1305" s="10">
        <v>0</v>
      </c>
      <c r="AU1305" s="10">
        <v>0</v>
      </c>
      <c r="AV1305" s="10">
        <v>0</v>
      </c>
      <c r="AW1305" s="10">
        <v>0</v>
      </c>
      <c r="AX1305" s="10">
        <v>0</v>
      </c>
      <c r="AY1305" s="3"/>
      <c r="AZ1305" s="10">
        <v>6000</v>
      </c>
      <c r="BA1305" s="10">
        <v>6000</v>
      </c>
      <c r="BB1305" s="10">
        <v>0</v>
      </c>
      <c r="BC1305" s="10">
        <v>0</v>
      </c>
      <c r="BD1305" s="10">
        <v>0</v>
      </c>
      <c r="BE1305" s="10">
        <v>250</v>
      </c>
      <c r="BF1305" s="3"/>
      <c r="BG1305" s="10">
        <v>1000</v>
      </c>
      <c r="BH1305" s="10">
        <v>5000</v>
      </c>
      <c r="BI1305" s="3"/>
      <c r="BJ1305" s="21">
        <v>1</v>
      </c>
      <c r="BK1305" s="65">
        <v>0</v>
      </c>
      <c r="BL1305" s="65">
        <v>0</v>
      </c>
      <c r="BM1305" s="6">
        <f t="shared" si="5105"/>
        <v>118.25000000000001</v>
      </c>
      <c r="BN1305" s="8">
        <f t="shared" si="5106"/>
        <v>149.0819326565707</v>
      </c>
      <c r="BO1305" s="12">
        <f t="shared" ref="BO1305" si="5195">SQRT(BM1305*BN1305)</f>
        <v>132.77401303206696</v>
      </c>
      <c r="BP1305" s="50">
        <f>(1-'#Constant'!$A$3)/($J1305*'#Constant'!$B$3/'#Constant'!$C$3^($D1305-1)+1)+'#Constant'!$A$3</f>
        <v>0.93162790697674425</v>
      </c>
      <c r="BQ1305" s="4">
        <f t="shared" si="5179"/>
        <v>149.0819326565707</v>
      </c>
      <c r="BR1305" s="50">
        <f>(1-'#Constant'!$A$3)/($K1305*'#Constant'!$B$3/'#Constant'!$C$3^($D1305-1)+1)+'#Constant'!$A$3</f>
        <v>0.93162790697674425</v>
      </c>
      <c r="BS1305" s="4">
        <f t="shared" si="5180"/>
        <v>149.0819326565707</v>
      </c>
      <c r="BT1305">
        <f>BO1305/$BO$4*100</f>
        <v>100.91327609170268</v>
      </c>
    </row>
    <row r="1306" spans="1:72" s="13" customFormat="1" ht="17.25" thickBot="1" x14ac:dyDescent="0.35">
      <c r="B1306" s="20"/>
      <c r="D1306" s="14">
        <v>1</v>
      </c>
      <c r="E1306" s="14">
        <v>1</v>
      </c>
      <c r="F1306" s="19">
        <v>1</v>
      </c>
      <c r="G1306" s="15">
        <f t="shared" ref="G1306:H1306" si="5196">G1305</f>
        <v>100</v>
      </c>
      <c r="H1306" s="15">
        <f t="shared" si="5196"/>
        <v>100</v>
      </c>
      <c r="I1306" s="15">
        <v>2500</v>
      </c>
      <c r="J1306" s="15">
        <v>25</v>
      </c>
      <c r="K1306" s="15">
        <v>25</v>
      </c>
      <c r="L1306" s="16"/>
      <c r="M1306" s="15">
        <f t="shared" si="5192"/>
        <v>100</v>
      </c>
      <c r="N1306" s="15">
        <f t="shared" si="5192"/>
        <v>0</v>
      </c>
      <c r="O1306" s="15">
        <f t="shared" si="5192"/>
        <v>0</v>
      </c>
      <c r="P1306" s="15">
        <v>100</v>
      </c>
      <c r="Q1306" s="15">
        <f t="shared" si="5192"/>
        <v>0</v>
      </c>
      <c r="R1306" s="15">
        <f t="shared" si="5192"/>
        <v>0</v>
      </c>
      <c r="S1306" s="15">
        <f t="shared" si="5192"/>
        <v>0</v>
      </c>
      <c r="T1306" s="15">
        <f t="shared" si="5192"/>
        <v>150</v>
      </c>
      <c r="U1306" s="15">
        <f t="shared" si="5192"/>
        <v>0</v>
      </c>
      <c r="V1306" s="15">
        <f t="shared" si="5192"/>
        <v>0</v>
      </c>
      <c r="W1306" s="16"/>
      <c r="X1306" s="15">
        <f t="shared" si="5193"/>
        <v>100</v>
      </c>
      <c r="Y1306" s="15">
        <f t="shared" si="5193"/>
        <v>0</v>
      </c>
      <c r="Z1306" s="15">
        <f t="shared" si="5193"/>
        <v>0</v>
      </c>
      <c r="AA1306" s="15">
        <v>100</v>
      </c>
      <c r="AB1306" s="15">
        <f t="shared" si="5193"/>
        <v>0</v>
      </c>
      <c r="AC1306" s="15">
        <f t="shared" si="5193"/>
        <v>0</v>
      </c>
      <c r="AD1306" s="15">
        <f t="shared" si="5193"/>
        <v>0</v>
      </c>
      <c r="AE1306" s="15">
        <f t="shared" si="5193"/>
        <v>150</v>
      </c>
      <c r="AF1306" s="15">
        <f t="shared" si="5193"/>
        <v>0</v>
      </c>
      <c r="AG1306" s="15">
        <f t="shared" si="5193"/>
        <v>0</v>
      </c>
      <c r="AH1306" s="15">
        <f t="shared" si="5193"/>
        <v>0</v>
      </c>
      <c r="AI1306" s="15">
        <f t="shared" si="5193"/>
        <v>0</v>
      </c>
      <c r="AJ1306" s="17"/>
      <c r="AK1306" s="15">
        <f>AK1305</f>
        <v>0</v>
      </c>
      <c r="AL1306" s="15">
        <f>AL1305</f>
        <v>0</v>
      </c>
      <c r="AM1306" s="17"/>
      <c r="AN1306" s="15">
        <f t="shared" si="5194"/>
        <v>0</v>
      </c>
      <c r="AO1306" s="15">
        <f t="shared" si="5194"/>
        <v>0</v>
      </c>
      <c r="AP1306" s="15">
        <f t="shared" si="5194"/>
        <v>0</v>
      </c>
      <c r="AQ1306" s="15">
        <f t="shared" si="5194"/>
        <v>0</v>
      </c>
      <c r="AR1306" s="15">
        <f t="shared" si="5194"/>
        <v>0</v>
      </c>
      <c r="AS1306" s="15">
        <f t="shared" si="5194"/>
        <v>0</v>
      </c>
      <c r="AT1306" s="15">
        <f t="shared" si="5194"/>
        <v>0</v>
      </c>
      <c r="AU1306" s="15">
        <f t="shared" si="5194"/>
        <v>0</v>
      </c>
      <c r="AV1306" s="15">
        <f t="shared" si="5194"/>
        <v>0</v>
      </c>
      <c r="AW1306" s="15">
        <f t="shared" si="5194"/>
        <v>0</v>
      </c>
      <c r="AX1306" s="15">
        <f t="shared" si="5194"/>
        <v>0</v>
      </c>
      <c r="AY1306" s="17"/>
      <c r="AZ1306" s="15">
        <f t="shared" si="5091"/>
        <v>6000</v>
      </c>
      <c r="BA1306" s="15">
        <f t="shared" si="5092"/>
        <v>6000</v>
      </c>
      <c r="BB1306" s="15">
        <v>0</v>
      </c>
      <c r="BC1306" s="15">
        <f t="shared" si="5092"/>
        <v>0</v>
      </c>
      <c r="BD1306" s="15">
        <f t="shared" si="5092"/>
        <v>0</v>
      </c>
      <c r="BE1306" s="15">
        <f t="shared" si="5092"/>
        <v>250</v>
      </c>
      <c r="BF1306" s="17"/>
      <c r="BG1306" s="15">
        <f t="shared" si="5095"/>
        <v>1000</v>
      </c>
      <c r="BH1306" s="15">
        <f t="shared" si="5096"/>
        <v>5000</v>
      </c>
      <c r="BI1306" s="17"/>
      <c r="BJ1306" s="22">
        <f>G1306/G1305</f>
        <v>1</v>
      </c>
      <c r="BK1306" s="65">
        <f t="shared" ref="BK1306:BL1306" si="5197">BK1305</f>
        <v>0</v>
      </c>
      <c r="BL1306" s="65">
        <f t="shared" si="5197"/>
        <v>0</v>
      </c>
      <c r="BM1306" s="6">
        <f t="shared" si="5105"/>
        <v>118.25000000000001</v>
      </c>
      <c r="BN1306" s="8">
        <f t="shared" si="5106"/>
        <v>0</v>
      </c>
      <c r="BO1306" s="12">
        <f t="shared" ref="BO1306:BO1342" si="5198">SQRT(BM1306*BN1306)</f>
        <v>0</v>
      </c>
      <c r="BP1306" s="50">
        <f>(1-'#Constant'!$A$3)/($J1306*'#Constant'!$B$3/'#Constant'!$C$3^($D1306-1)+1)+'#Constant'!$A$3</f>
        <v>0.93162790697674425</v>
      </c>
      <c r="BQ1306" s="4">
        <f>I1402/(BP1306*(1-Q1306/1000*(0.5+R1306/1000))*(1-P1306/1000)*(1-V1306/1000)*(1+U1306/1000))/20</f>
        <v>0</v>
      </c>
      <c r="BR1306" s="50">
        <f>(1-'#Constant'!$A$3)/($K1306*'#Constant'!$B$3/'#Constant'!$C$3^($D1306-1)+1)+'#Constant'!$A$3</f>
        <v>0.93162790697674425</v>
      </c>
      <c r="BS1306" s="4">
        <f>I1402/(BR1306*(1-AB1306/1000*(0.5+AC1306/1000))*(1-AA1306/1000)*(1-AG1306/1000)*(1+AF1306/1000))/20</f>
        <v>0</v>
      </c>
      <c r="BT1306"/>
    </row>
    <row r="1307" spans="1:72" x14ac:dyDescent="0.3">
      <c r="A1307">
        <v>4411</v>
      </c>
      <c r="B1307" s="18" t="str">
        <f>VLOOKUP(CONCATENATE("CREATURE_NAME_",A1307),[1]Localization_Hero!$A:$E,2,FALSE)</f>
        <v>화염 드래곤</v>
      </c>
      <c r="C1307" t="s">
        <v>77</v>
      </c>
      <c r="D1307">
        <v>1</v>
      </c>
      <c r="E1307">
        <v>1</v>
      </c>
      <c r="F1307" s="18">
        <v>1</v>
      </c>
      <c r="G1307" s="10">
        <v>65</v>
      </c>
      <c r="H1307" s="10">
        <v>65</v>
      </c>
      <c r="I1307" s="10">
        <v>3000</v>
      </c>
      <c r="J1307" s="10">
        <v>50</v>
      </c>
      <c r="K1307" s="10">
        <v>35</v>
      </c>
      <c r="L1307" s="2"/>
      <c r="M1307" s="10">
        <v>250</v>
      </c>
      <c r="N1307" s="10">
        <v>0</v>
      </c>
      <c r="O1307" s="10">
        <v>0</v>
      </c>
      <c r="P1307" s="10">
        <v>150</v>
      </c>
      <c r="Q1307" s="10">
        <v>0</v>
      </c>
      <c r="R1307" s="10">
        <v>500</v>
      </c>
      <c r="S1307" s="10">
        <v>250</v>
      </c>
      <c r="T1307" s="10">
        <v>400</v>
      </c>
      <c r="U1307" s="10">
        <v>0</v>
      </c>
      <c r="V1307" s="10">
        <v>900</v>
      </c>
      <c r="W1307" s="2"/>
      <c r="X1307" s="10">
        <v>250</v>
      </c>
      <c r="Y1307" s="10">
        <v>0</v>
      </c>
      <c r="Z1307" s="10">
        <v>0</v>
      </c>
      <c r="AA1307" s="10">
        <v>150</v>
      </c>
      <c r="AB1307" s="10">
        <v>0</v>
      </c>
      <c r="AC1307" s="10">
        <v>0</v>
      </c>
      <c r="AD1307" s="10">
        <v>250</v>
      </c>
      <c r="AE1307" s="10">
        <v>400</v>
      </c>
      <c r="AF1307" s="10">
        <v>0</v>
      </c>
      <c r="AG1307" s="10">
        <v>0</v>
      </c>
      <c r="AH1307" s="10">
        <v>0</v>
      </c>
      <c r="AI1307" s="10">
        <v>0</v>
      </c>
      <c r="AJ1307" s="3"/>
      <c r="AK1307" s="10">
        <v>0</v>
      </c>
      <c r="AL1307" s="10">
        <v>0</v>
      </c>
      <c r="AM1307" s="3"/>
      <c r="AN1307" s="10">
        <v>0</v>
      </c>
      <c r="AO1307" s="10">
        <v>0</v>
      </c>
      <c r="AP1307" s="10">
        <v>0</v>
      </c>
      <c r="AQ1307" s="10">
        <v>0</v>
      </c>
      <c r="AR1307" s="10">
        <v>0</v>
      </c>
      <c r="AS1307" s="10">
        <v>0</v>
      </c>
      <c r="AT1307" s="10">
        <v>0</v>
      </c>
      <c r="AU1307" s="10">
        <v>0</v>
      </c>
      <c r="AV1307" s="10">
        <v>0</v>
      </c>
      <c r="AW1307" s="10">
        <v>0</v>
      </c>
      <c r="AX1307" s="10">
        <v>0</v>
      </c>
      <c r="AY1307" s="3"/>
      <c r="AZ1307" s="10">
        <v>6000</v>
      </c>
      <c r="BA1307" s="10">
        <v>6000</v>
      </c>
      <c r="BB1307" s="10">
        <v>0</v>
      </c>
      <c r="BC1307" s="10">
        <v>0</v>
      </c>
      <c r="BD1307" s="10">
        <v>0</v>
      </c>
      <c r="BE1307" s="10">
        <v>250</v>
      </c>
      <c r="BF1307" s="3"/>
      <c r="BG1307" s="10">
        <v>1000</v>
      </c>
      <c r="BH1307" s="10">
        <v>5000</v>
      </c>
      <c r="BI1307" s="3"/>
      <c r="BJ1307" s="21">
        <v>1</v>
      </c>
      <c r="BK1307" s="65">
        <v>0</v>
      </c>
      <c r="BL1307" s="65">
        <v>0</v>
      </c>
      <c r="BM1307" s="6">
        <f t="shared" si="5105"/>
        <v>103.59375</v>
      </c>
      <c r="BN1307" s="8">
        <f t="shared" si="5106"/>
        <v>1108.9665488176547</v>
      </c>
      <c r="BO1307" s="12">
        <f t="shared" si="5198"/>
        <v>338.94247803510689</v>
      </c>
      <c r="BP1307" s="50">
        <f>(1-'#Constant'!$A$3)/($J1307*'#Constant'!$B$3/'#Constant'!$C$3^($D1307-1)+1)+'#Constant'!$A$3</f>
        <v>0.87217391304347835</v>
      </c>
      <c r="BQ1307" s="4">
        <f t="shared" ref="BQ1307:BQ1313" si="5199">I1308/(BP1307*(1-Q1307/1000*(0.5+R1307/1000))*(1-P1307/1000)*(1-V1307/1000)*(1+U1307/1000))/20</f>
        <v>2023.3417394874202</v>
      </c>
      <c r="BR1307" s="50">
        <f>(1-'#Constant'!$A$3)/($K1307*'#Constant'!$B$3/'#Constant'!$C$3^($D1307-1)+1)+'#Constant'!$A$3</f>
        <v>0.90687782805429862</v>
      </c>
      <c r="BS1307" s="4">
        <f t="shared" ref="BS1307:BS1313" si="5200">I1308/(BR1307*(1-AB1307/1000*(0.5+AC1307/1000))*(1-AA1307/1000)*(1-AG1307/1000)*(1+AF1307/1000))/20</f>
        <v>194.59135814788942</v>
      </c>
      <c r="BT1307">
        <f>BO1307/$BO$4*100</f>
        <v>257.60911404328704</v>
      </c>
    </row>
    <row r="1308" spans="1:72" s="13" customFormat="1" ht="17.25" thickBot="1" x14ac:dyDescent="0.35">
      <c r="B1308" s="20"/>
      <c r="D1308" s="14">
        <v>1</v>
      </c>
      <c r="E1308" s="14">
        <v>1</v>
      </c>
      <c r="F1308" s="19">
        <v>1</v>
      </c>
      <c r="G1308" s="15">
        <f t="shared" ref="G1308:H1308" si="5201">G1307</f>
        <v>65</v>
      </c>
      <c r="H1308" s="15">
        <f t="shared" si="5201"/>
        <v>65</v>
      </c>
      <c r="I1308" s="15">
        <v>3000</v>
      </c>
      <c r="J1308" s="15">
        <f>J1307</f>
        <v>50</v>
      </c>
      <c r="K1308" s="15">
        <v>35</v>
      </c>
      <c r="L1308" s="16"/>
      <c r="M1308" s="15">
        <v>250</v>
      </c>
      <c r="N1308" s="15">
        <f t="shared" ref="N1308:O1308" si="5202">N1307</f>
        <v>0</v>
      </c>
      <c r="O1308" s="15">
        <f t="shared" si="5202"/>
        <v>0</v>
      </c>
      <c r="P1308" s="15">
        <v>150</v>
      </c>
      <c r="Q1308" s="15">
        <f t="shared" ref="Q1308:U1308" si="5203">Q1307</f>
        <v>0</v>
      </c>
      <c r="R1308" s="15">
        <v>500</v>
      </c>
      <c r="S1308" s="15">
        <v>250</v>
      </c>
      <c r="T1308" s="15">
        <f t="shared" si="5203"/>
        <v>400</v>
      </c>
      <c r="U1308" s="15">
        <f t="shared" si="5203"/>
        <v>0</v>
      </c>
      <c r="V1308" s="15">
        <f>V1307</f>
        <v>900</v>
      </c>
      <c r="W1308" s="16"/>
      <c r="X1308" s="15">
        <f t="shared" ref="X1308:Z1308" si="5204">X1307</f>
        <v>250</v>
      </c>
      <c r="Y1308" s="15">
        <f t="shared" si="5204"/>
        <v>0</v>
      </c>
      <c r="Z1308" s="15">
        <f t="shared" si="5204"/>
        <v>0</v>
      </c>
      <c r="AA1308" s="15">
        <v>150</v>
      </c>
      <c r="AB1308" s="15">
        <f t="shared" ref="AB1308:AI1308" si="5205">AB1307</f>
        <v>0</v>
      </c>
      <c r="AC1308" s="15">
        <f t="shared" si="5205"/>
        <v>0</v>
      </c>
      <c r="AD1308" s="15">
        <f t="shared" si="5205"/>
        <v>250</v>
      </c>
      <c r="AE1308" s="15">
        <f t="shared" si="5205"/>
        <v>400</v>
      </c>
      <c r="AF1308" s="15">
        <f t="shared" si="5205"/>
        <v>0</v>
      </c>
      <c r="AG1308" s="15">
        <f t="shared" si="5205"/>
        <v>0</v>
      </c>
      <c r="AH1308" s="15">
        <f t="shared" si="5205"/>
        <v>0</v>
      </c>
      <c r="AI1308" s="15">
        <f t="shared" si="5205"/>
        <v>0</v>
      </c>
      <c r="AJ1308" s="17"/>
      <c r="AK1308" s="15">
        <f>AK1307</f>
        <v>0</v>
      </c>
      <c r="AL1308" s="15">
        <f>AL1307</f>
        <v>0</v>
      </c>
      <c r="AM1308" s="17"/>
      <c r="AN1308" s="15">
        <f t="shared" ref="AN1308:AX1308" si="5206">AN1307</f>
        <v>0</v>
      </c>
      <c r="AO1308" s="15">
        <f t="shared" si="5206"/>
        <v>0</v>
      </c>
      <c r="AP1308" s="15">
        <f t="shared" si="5206"/>
        <v>0</v>
      </c>
      <c r="AQ1308" s="15">
        <f t="shared" si="5206"/>
        <v>0</v>
      </c>
      <c r="AR1308" s="15">
        <f t="shared" si="5206"/>
        <v>0</v>
      </c>
      <c r="AS1308" s="15">
        <f t="shared" si="5206"/>
        <v>0</v>
      </c>
      <c r="AT1308" s="15">
        <f t="shared" si="5206"/>
        <v>0</v>
      </c>
      <c r="AU1308" s="15">
        <f t="shared" si="5206"/>
        <v>0</v>
      </c>
      <c r="AV1308" s="15">
        <f t="shared" si="5206"/>
        <v>0</v>
      </c>
      <c r="AW1308" s="15">
        <f t="shared" si="5206"/>
        <v>0</v>
      </c>
      <c r="AX1308" s="15">
        <f t="shared" si="5206"/>
        <v>0</v>
      </c>
      <c r="AY1308" s="17"/>
      <c r="AZ1308" s="15">
        <f t="shared" ref="AZ1308:BA1308" si="5207">AZ1307</f>
        <v>6000</v>
      </c>
      <c r="BA1308" s="15">
        <f t="shared" si="5207"/>
        <v>6000</v>
      </c>
      <c r="BB1308" s="15">
        <v>0</v>
      </c>
      <c r="BC1308" s="15">
        <f t="shared" ref="BC1308:BE1308" si="5208">BC1307</f>
        <v>0</v>
      </c>
      <c r="BD1308" s="15">
        <f t="shared" si="5208"/>
        <v>0</v>
      </c>
      <c r="BE1308" s="15">
        <f t="shared" si="5208"/>
        <v>250</v>
      </c>
      <c r="BF1308" s="17"/>
      <c r="BG1308" s="15">
        <f t="shared" ref="BG1308:BH1308" si="5209">BG1307</f>
        <v>1000</v>
      </c>
      <c r="BH1308" s="15">
        <f t="shared" si="5209"/>
        <v>5000</v>
      </c>
      <c r="BI1308" s="17"/>
      <c r="BJ1308" s="22">
        <f>G1308/G1307</f>
        <v>1</v>
      </c>
      <c r="BK1308" s="65">
        <f t="shared" ref="BK1308:BL1308" si="5210">BK1307</f>
        <v>0</v>
      </c>
      <c r="BL1308" s="65">
        <f t="shared" si="5210"/>
        <v>0</v>
      </c>
      <c r="BM1308" s="6">
        <f t="shared" si="5105"/>
        <v>103.59375</v>
      </c>
      <c r="BN1308" s="8">
        <f t="shared" si="5106"/>
        <v>1108.9665488176547</v>
      </c>
      <c r="BO1308" s="12">
        <f t="shared" si="5198"/>
        <v>338.94247803510689</v>
      </c>
      <c r="BP1308" s="50">
        <f>(1-'#Constant'!$A$3)/($J1308*'#Constant'!$B$3/'#Constant'!$C$3^($D1308-1)+1)+'#Constant'!$A$3</f>
        <v>0.87217391304347835</v>
      </c>
      <c r="BQ1308" s="4">
        <f t="shared" si="5199"/>
        <v>2023.3417394874202</v>
      </c>
      <c r="BR1308" s="50">
        <f>(1-'#Constant'!$A$3)/($K1308*'#Constant'!$B$3/'#Constant'!$C$3^($D1308-1)+1)+'#Constant'!$A$3</f>
        <v>0.90687782805429862</v>
      </c>
      <c r="BS1308" s="4">
        <f t="shared" si="5200"/>
        <v>194.59135814788942</v>
      </c>
      <c r="BT1308"/>
    </row>
    <row r="1309" spans="1:72" x14ac:dyDescent="0.3">
      <c r="A1309">
        <v>4412</v>
      </c>
      <c r="B1309" s="18" t="str">
        <f>VLOOKUP(CONCATENATE("CREATURE_NAME_",A1309),[1]Localization_Hero!$A:$E,2,FALSE)</f>
        <v>서리 드래곤</v>
      </c>
      <c r="C1309" t="s">
        <v>77</v>
      </c>
      <c r="D1309">
        <v>1</v>
      </c>
      <c r="E1309">
        <v>1</v>
      </c>
      <c r="F1309" s="18">
        <v>1</v>
      </c>
      <c r="G1309" s="10">
        <v>70</v>
      </c>
      <c r="H1309" s="10">
        <v>70</v>
      </c>
      <c r="I1309" s="10">
        <v>3000</v>
      </c>
      <c r="J1309" s="10">
        <v>35</v>
      </c>
      <c r="K1309" s="10">
        <v>50</v>
      </c>
      <c r="L1309" s="2"/>
      <c r="M1309" s="10">
        <v>250</v>
      </c>
      <c r="N1309" s="10">
        <v>0</v>
      </c>
      <c r="O1309" s="10">
        <v>0</v>
      </c>
      <c r="P1309" s="10">
        <v>150</v>
      </c>
      <c r="Q1309" s="10">
        <v>0</v>
      </c>
      <c r="R1309" s="10">
        <v>0</v>
      </c>
      <c r="S1309" s="10">
        <v>250</v>
      </c>
      <c r="T1309" s="10">
        <v>400</v>
      </c>
      <c r="U1309" s="10">
        <v>0</v>
      </c>
      <c r="V1309" s="10">
        <v>0</v>
      </c>
      <c r="W1309" s="2"/>
      <c r="X1309" s="10">
        <v>250</v>
      </c>
      <c r="Y1309" s="10">
        <v>0</v>
      </c>
      <c r="Z1309" s="10">
        <v>0</v>
      </c>
      <c r="AA1309" s="10">
        <v>150</v>
      </c>
      <c r="AB1309" s="10">
        <v>1000</v>
      </c>
      <c r="AC1309" s="10">
        <v>1000</v>
      </c>
      <c r="AD1309" s="10">
        <v>250</v>
      </c>
      <c r="AE1309" s="10">
        <v>400</v>
      </c>
      <c r="AF1309" s="10">
        <v>0</v>
      </c>
      <c r="AG1309" s="10">
        <v>200</v>
      </c>
      <c r="AH1309" s="10">
        <v>0</v>
      </c>
      <c r="AI1309" s="10">
        <v>0</v>
      </c>
      <c r="AJ1309" s="3"/>
      <c r="AK1309" s="10">
        <v>0</v>
      </c>
      <c r="AL1309" s="10">
        <v>0</v>
      </c>
      <c r="AM1309" s="3"/>
      <c r="AN1309" s="10">
        <v>0</v>
      </c>
      <c r="AO1309" s="10">
        <v>0</v>
      </c>
      <c r="AP1309" s="10">
        <v>0</v>
      </c>
      <c r="AQ1309" s="10">
        <v>0</v>
      </c>
      <c r="AR1309" s="10">
        <v>0</v>
      </c>
      <c r="AS1309" s="10">
        <v>0</v>
      </c>
      <c r="AT1309" s="10">
        <v>0</v>
      </c>
      <c r="AU1309" s="10">
        <v>0</v>
      </c>
      <c r="AV1309" s="10">
        <v>0</v>
      </c>
      <c r="AW1309" s="10">
        <v>0</v>
      </c>
      <c r="AX1309" s="10">
        <v>0</v>
      </c>
      <c r="AY1309" s="3"/>
      <c r="AZ1309" s="10">
        <v>6000</v>
      </c>
      <c r="BA1309" s="10">
        <v>6000</v>
      </c>
      <c r="BB1309" s="10">
        <v>0</v>
      </c>
      <c r="BC1309" s="10">
        <v>0</v>
      </c>
      <c r="BD1309" s="10">
        <v>0</v>
      </c>
      <c r="BE1309" s="10">
        <v>250</v>
      </c>
      <c r="BF1309" s="3"/>
      <c r="BG1309" s="10">
        <v>1000</v>
      </c>
      <c r="BH1309" s="10">
        <v>5000</v>
      </c>
      <c r="BI1309" s="3"/>
      <c r="BJ1309" s="21">
        <v>1</v>
      </c>
      <c r="BK1309" s="65">
        <v>0</v>
      </c>
      <c r="BL1309" s="65">
        <v>600</v>
      </c>
      <c r="BM1309" s="6">
        <f t="shared" si="5105"/>
        <v>111.5625</v>
      </c>
      <c r="BN1309" s="8">
        <f t="shared" si="5106"/>
        <v>-155.62203836198279</v>
      </c>
      <c r="BO1309" s="12" t="e">
        <f t="shared" si="5198"/>
        <v>#NUM!</v>
      </c>
      <c r="BP1309" s="50">
        <f>(1-'#Constant'!$A$3)/($J1309*'#Constant'!$B$3/'#Constant'!$C$3^($D1309-1)+1)+'#Constant'!$A$3</f>
        <v>0.90687782805429862</v>
      </c>
      <c r="BQ1309" s="4">
        <f t="shared" si="5199"/>
        <v>194.59135814788942</v>
      </c>
      <c r="BR1309" s="50">
        <f>(1-'#Constant'!$A$3)/($K1309*'#Constant'!$B$3/'#Constant'!$C$3^($D1309-1)+1)+'#Constant'!$A$3</f>
        <v>0.87217391304347835</v>
      </c>
      <c r="BS1309" s="4">
        <f t="shared" si="5200"/>
        <v>-505.835434871855</v>
      </c>
      <c r="BT1309" t="e">
        <f>BO1309/$BO$4*100</f>
        <v>#NUM!</v>
      </c>
    </row>
    <row r="1310" spans="1:72" s="13" customFormat="1" ht="17.25" thickBot="1" x14ac:dyDescent="0.35">
      <c r="B1310" s="20"/>
      <c r="D1310" s="14">
        <v>1</v>
      </c>
      <c r="E1310" s="14">
        <v>1</v>
      </c>
      <c r="F1310" s="19">
        <v>1</v>
      </c>
      <c r="G1310" s="15">
        <f t="shared" ref="G1310:H1310" si="5211">G1309</f>
        <v>70</v>
      </c>
      <c r="H1310" s="15">
        <f t="shared" si="5211"/>
        <v>70</v>
      </c>
      <c r="I1310" s="15">
        <v>3000</v>
      </c>
      <c r="J1310" s="15">
        <v>35</v>
      </c>
      <c r="K1310" s="15">
        <f>K1309</f>
        <v>50</v>
      </c>
      <c r="L1310" s="16"/>
      <c r="M1310" s="15">
        <f t="shared" ref="M1310:O1310" si="5212">M1309</f>
        <v>250</v>
      </c>
      <c r="N1310" s="15">
        <f t="shared" si="5212"/>
        <v>0</v>
      </c>
      <c r="O1310" s="15">
        <f t="shared" si="5212"/>
        <v>0</v>
      </c>
      <c r="P1310" s="15">
        <v>150</v>
      </c>
      <c r="Q1310" s="15">
        <f t="shared" ref="Q1310:V1310" si="5213">Q1309</f>
        <v>0</v>
      </c>
      <c r="R1310" s="15">
        <f t="shared" si="5213"/>
        <v>0</v>
      </c>
      <c r="S1310" s="15">
        <f t="shared" si="5213"/>
        <v>250</v>
      </c>
      <c r="T1310" s="15">
        <f t="shared" si="5213"/>
        <v>400</v>
      </c>
      <c r="U1310" s="15">
        <f t="shared" si="5213"/>
        <v>0</v>
      </c>
      <c r="V1310" s="15">
        <f t="shared" si="5213"/>
        <v>0</v>
      </c>
      <c r="W1310" s="16"/>
      <c r="X1310" s="15">
        <f t="shared" ref="X1310:Z1310" si="5214">X1309</f>
        <v>250</v>
      </c>
      <c r="Y1310" s="15">
        <f t="shared" si="5214"/>
        <v>0</v>
      </c>
      <c r="Z1310" s="15">
        <f t="shared" si="5214"/>
        <v>0</v>
      </c>
      <c r="AA1310" s="15">
        <v>150</v>
      </c>
      <c r="AB1310" s="15">
        <f t="shared" ref="AB1310:AI1310" si="5215">AB1309</f>
        <v>1000</v>
      </c>
      <c r="AC1310" s="15">
        <f t="shared" si="5215"/>
        <v>1000</v>
      </c>
      <c r="AD1310" s="15">
        <f t="shared" si="5215"/>
        <v>250</v>
      </c>
      <c r="AE1310" s="15">
        <f t="shared" si="5215"/>
        <v>400</v>
      </c>
      <c r="AF1310" s="15">
        <f t="shared" si="5215"/>
        <v>0</v>
      </c>
      <c r="AG1310" s="15">
        <f t="shared" si="5215"/>
        <v>200</v>
      </c>
      <c r="AH1310" s="15">
        <f t="shared" si="5215"/>
        <v>0</v>
      </c>
      <c r="AI1310" s="15">
        <f t="shared" si="5215"/>
        <v>0</v>
      </c>
      <c r="AJ1310" s="17"/>
      <c r="AK1310" s="15">
        <f>AK1309</f>
        <v>0</v>
      </c>
      <c r="AL1310" s="15">
        <f>AL1309</f>
        <v>0</v>
      </c>
      <c r="AM1310" s="17"/>
      <c r="AN1310" s="15">
        <f t="shared" ref="AN1310:AX1310" si="5216">AN1309</f>
        <v>0</v>
      </c>
      <c r="AO1310" s="15">
        <f t="shared" si="5216"/>
        <v>0</v>
      </c>
      <c r="AP1310" s="15">
        <f t="shared" si="5216"/>
        <v>0</v>
      </c>
      <c r="AQ1310" s="15">
        <f t="shared" si="5216"/>
        <v>0</v>
      </c>
      <c r="AR1310" s="15">
        <f t="shared" si="5216"/>
        <v>0</v>
      </c>
      <c r="AS1310" s="15">
        <f t="shared" si="5216"/>
        <v>0</v>
      </c>
      <c r="AT1310" s="15">
        <f t="shared" si="5216"/>
        <v>0</v>
      </c>
      <c r="AU1310" s="15">
        <f t="shared" si="5216"/>
        <v>0</v>
      </c>
      <c r="AV1310" s="15">
        <f t="shared" si="5216"/>
        <v>0</v>
      </c>
      <c r="AW1310" s="15">
        <f t="shared" si="5216"/>
        <v>0</v>
      </c>
      <c r="AX1310" s="15">
        <f t="shared" si="5216"/>
        <v>0</v>
      </c>
      <c r="AY1310" s="17"/>
      <c r="AZ1310" s="15">
        <f t="shared" ref="AZ1310:BA1310" si="5217">AZ1309</f>
        <v>6000</v>
      </c>
      <c r="BA1310" s="15">
        <f t="shared" si="5217"/>
        <v>6000</v>
      </c>
      <c r="BB1310" s="15">
        <v>0</v>
      </c>
      <c r="BC1310" s="15">
        <f t="shared" ref="BC1310:BE1310" si="5218">BC1309</f>
        <v>0</v>
      </c>
      <c r="BD1310" s="15">
        <f t="shared" si="5218"/>
        <v>0</v>
      </c>
      <c r="BE1310" s="15">
        <f t="shared" si="5218"/>
        <v>250</v>
      </c>
      <c r="BF1310" s="17"/>
      <c r="BG1310" s="15">
        <f t="shared" ref="BG1310:BH1310" si="5219">BG1309</f>
        <v>1000</v>
      </c>
      <c r="BH1310" s="15">
        <f t="shared" si="5219"/>
        <v>5000</v>
      </c>
      <c r="BI1310" s="17"/>
      <c r="BJ1310" s="22">
        <f>G1310/G1309</f>
        <v>1</v>
      </c>
      <c r="BK1310" s="65">
        <f t="shared" ref="BK1310:BL1310" si="5220">BK1309</f>
        <v>0</v>
      </c>
      <c r="BL1310" s="65">
        <f t="shared" si="5220"/>
        <v>600</v>
      </c>
      <c r="BM1310" s="6">
        <f t="shared" si="5105"/>
        <v>111.5625</v>
      </c>
      <c r="BN1310" s="8">
        <f t="shared" si="5106"/>
        <v>-155.62203836198279</v>
      </c>
      <c r="BO1310" s="12" t="e">
        <f t="shared" si="5198"/>
        <v>#NUM!</v>
      </c>
      <c r="BP1310" s="50">
        <f>(1-'#Constant'!$A$3)/($J1310*'#Constant'!$B$3/'#Constant'!$C$3^($D1310-1)+1)+'#Constant'!$A$3</f>
        <v>0.90687782805429862</v>
      </c>
      <c r="BQ1310" s="4">
        <f t="shared" si="5199"/>
        <v>194.59135814788942</v>
      </c>
      <c r="BR1310" s="50">
        <f>(1-'#Constant'!$A$3)/($K1310*'#Constant'!$B$3/'#Constant'!$C$3^($D1310-1)+1)+'#Constant'!$A$3</f>
        <v>0.87217391304347835</v>
      </c>
      <c r="BS1310" s="4">
        <f t="shared" si="5200"/>
        <v>-505.835434871855</v>
      </c>
      <c r="BT1310"/>
    </row>
    <row r="1311" spans="1:72" x14ac:dyDescent="0.3">
      <c r="A1311">
        <v>4413</v>
      </c>
      <c r="B1311" s="18" t="str">
        <f>VLOOKUP(CONCATENATE("CREATURE_NAME_",A1311),[1]Localization_Hero!$A:$E,2,FALSE)</f>
        <v>포이즌 드래곤</v>
      </c>
      <c r="C1311" t="s">
        <v>77</v>
      </c>
      <c r="D1311">
        <v>1</v>
      </c>
      <c r="E1311">
        <v>1</v>
      </c>
      <c r="F1311" s="18">
        <v>1</v>
      </c>
      <c r="G1311" s="10">
        <v>70</v>
      </c>
      <c r="H1311" s="10">
        <v>70</v>
      </c>
      <c r="I1311" s="10">
        <v>3000</v>
      </c>
      <c r="J1311" s="10">
        <v>35</v>
      </c>
      <c r="K1311" s="10">
        <v>35</v>
      </c>
      <c r="L1311" s="2"/>
      <c r="M1311" s="10">
        <v>250</v>
      </c>
      <c r="N1311" s="10">
        <v>500</v>
      </c>
      <c r="O1311" s="10">
        <v>0</v>
      </c>
      <c r="P1311" s="10">
        <v>150</v>
      </c>
      <c r="Q1311" s="10">
        <v>0</v>
      </c>
      <c r="R1311" s="10">
        <v>0</v>
      </c>
      <c r="S1311" s="10">
        <v>250</v>
      </c>
      <c r="T1311" s="10">
        <v>400</v>
      </c>
      <c r="U1311" s="10">
        <v>0</v>
      </c>
      <c r="V1311" s="10">
        <v>900</v>
      </c>
      <c r="W1311" s="2"/>
      <c r="X1311" s="10">
        <v>250</v>
      </c>
      <c r="Y1311" s="10">
        <v>500</v>
      </c>
      <c r="Z1311" s="10">
        <v>0</v>
      </c>
      <c r="AA1311" s="10">
        <v>150</v>
      </c>
      <c r="AB1311" s="10">
        <v>0</v>
      </c>
      <c r="AC1311" s="10">
        <v>0</v>
      </c>
      <c r="AD1311" s="10">
        <v>250</v>
      </c>
      <c r="AE1311" s="10">
        <v>400</v>
      </c>
      <c r="AF1311" s="10">
        <v>0</v>
      </c>
      <c r="AG1311" s="10">
        <v>900</v>
      </c>
      <c r="AH1311" s="10">
        <v>0</v>
      </c>
      <c r="AI1311" s="10">
        <v>0</v>
      </c>
      <c r="AJ1311" s="3"/>
      <c r="AK1311" s="10">
        <v>0</v>
      </c>
      <c r="AL1311" s="10">
        <v>0</v>
      </c>
      <c r="AM1311" s="3"/>
      <c r="AN1311" s="10">
        <v>0</v>
      </c>
      <c r="AO1311" s="10">
        <v>0</v>
      </c>
      <c r="AP1311" s="10">
        <v>0</v>
      </c>
      <c r="AQ1311" s="10">
        <v>0</v>
      </c>
      <c r="AR1311" s="10">
        <v>0</v>
      </c>
      <c r="AS1311" s="10">
        <v>0</v>
      </c>
      <c r="AT1311" s="10">
        <v>0</v>
      </c>
      <c r="AU1311" s="10">
        <v>0</v>
      </c>
      <c r="AV1311" s="10">
        <v>0</v>
      </c>
      <c r="AW1311" s="10">
        <v>0</v>
      </c>
      <c r="AX1311" s="10">
        <v>0</v>
      </c>
      <c r="AY1311" s="3"/>
      <c r="AZ1311" s="10">
        <v>6000</v>
      </c>
      <c r="BA1311" s="10">
        <v>6000</v>
      </c>
      <c r="BB1311" s="10">
        <v>0</v>
      </c>
      <c r="BC1311" s="10">
        <v>0</v>
      </c>
      <c r="BD1311" s="10">
        <v>0</v>
      </c>
      <c r="BE1311" s="10">
        <v>250</v>
      </c>
      <c r="BF1311" s="3"/>
      <c r="BG1311" s="10">
        <v>1000</v>
      </c>
      <c r="BH1311" s="10">
        <v>5000</v>
      </c>
      <c r="BI1311" s="3"/>
      <c r="BJ1311" s="21">
        <v>1</v>
      </c>
      <c r="BK1311" s="65">
        <v>0</v>
      </c>
      <c r="BL1311" s="65">
        <v>0</v>
      </c>
      <c r="BM1311" s="6">
        <f t="shared" si="5105"/>
        <v>111.5625</v>
      </c>
      <c r="BN1311" s="8">
        <f t="shared" si="5106"/>
        <v>1945.9135814788947</v>
      </c>
      <c r="BO1311" s="12">
        <f t="shared" si="5198"/>
        <v>465.9302350499903</v>
      </c>
      <c r="BP1311" s="50">
        <f>(1-'#Constant'!$A$3)/($J1311*'#Constant'!$B$3/'#Constant'!$C$3^($D1311-1)+1)+'#Constant'!$A$3</f>
        <v>0.90687782805429862</v>
      </c>
      <c r="BQ1311" s="4">
        <f t="shared" si="5199"/>
        <v>1945.9135814788947</v>
      </c>
      <c r="BR1311" s="50">
        <f>(1-'#Constant'!$A$3)/($K1311*'#Constant'!$B$3/'#Constant'!$C$3^($D1311-1)+1)+'#Constant'!$A$3</f>
        <v>0.90687782805429862</v>
      </c>
      <c r="BS1311" s="4">
        <f t="shared" si="5200"/>
        <v>1945.9135814788947</v>
      </c>
      <c r="BT1311">
        <f>BO1311/$BO$4*100</f>
        <v>354.12461652202904</v>
      </c>
    </row>
    <row r="1312" spans="1:72" s="13" customFormat="1" ht="17.25" thickBot="1" x14ac:dyDescent="0.35">
      <c r="B1312" s="20"/>
      <c r="D1312" s="14">
        <v>1</v>
      </c>
      <c r="E1312" s="14">
        <v>1</v>
      </c>
      <c r="F1312" s="19">
        <v>1</v>
      </c>
      <c r="G1312" s="15">
        <f t="shared" ref="G1312:H1312" si="5221">G1311</f>
        <v>70</v>
      </c>
      <c r="H1312" s="15">
        <f t="shared" si="5221"/>
        <v>70</v>
      </c>
      <c r="I1312" s="15">
        <v>3000</v>
      </c>
      <c r="J1312" s="15">
        <v>35</v>
      </c>
      <c r="K1312" s="15">
        <v>35</v>
      </c>
      <c r="L1312" s="16"/>
      <c r="M1312" s="15">
        <f t="shared" ref="M1312" si="5222">M1311</f>
        <v>250</v>
      </c>
      <c r="N1312" s="15">
        <f t="shared" ref="N1312:O1312" si="5223">N1311</f>
        <v>500</v>
      </c>
      <c r="O1312" s="15">
        <f t="shared" si="5223"/>
        <v>0</v>
      </c>
      <c r="P1312" s="15">
        <v>150</v>
      </c>
      <c r="Q1312" s="15">
        <v>0</v>
      </c>
      <c r="R1312" s="15">
        <v>0</v>
      </c>
      <c r="S1312" s="15">
        <f t="shared" ref="S1312:T1312" si="5224">S1311</f>
        <v>250</v>
      </c>
      <c r="T1312" s="15">
        <f t="shared" si="5224"/>
        <v>400</v>
      </c>
      <c r="U1312" s="15">
        <f t="shared" ref="U1312:V1312" si="5225">U1311</f>
        <v>0</v>
      </c>
      <c r="V1312" s="15">
        <f t="shared" si="5225"/>
        <v>900</v>
      </c>
      <c r="W1312" s="16"/>
      <c r="X1312" s="15">
        <f t="shared" ref="X1312" si="5226">X1311</f>
        <v>250</v>
      </c>
      <c r="Y1312" s="15">
        <f t="shared" ref="Y1312" si="5227">Y1311</f>
        <v>500</v>
      </c>
      <c r="Z1312" s="15">
        <f t="shared" ref="Z1312" si="5228">Z1311</f>
        <v>0</v>
      </c>
      <c r="AA1312" s="15">
        <v>150</v>
      </c>
      <c r="AB1312" s="15">
        <f t="shared" ref="AB1312:AE1312" si="5229">AB1311</f>
        <v>0</v>
      </c>
      <c r="AC1312" s="15">
        <f t="shared" si="5229"/>
        <v>0</v>
      </c>
      <c r="AD1312" s="15">
        <f t="shared" si="5229"/>
        <v>250</v>
      </c>
      <c r="AE1312" s="15">
        <f t="shared" si="5229"/>
        <v>400</v>
      </c>
      <c r="AF1312" s="15">
        <f t="shared" ref="AF1312:AI1312" si="5230">AF1311</f>
        <v>0</v>
      </c>
      <c r="AG1312" s="15">
        <f t="shared" si="5230"/>
        <v>900</v>
      </c>
      <c r="AH1312" s="15">
        <f t="shared" si="5230"/>
        <v>0</v>
      </c>
      <c r="AI1312" s="15">
        <f t="shared" si="5230"/>
        <v>0</v>
      </c>
      <c r="AJ1312" s="17"/>
      <c r="AK1312" s="15">
        <f>AK1311</f>
        <v>0</v>
      </c>
      <c r="AL1312" s="15">
        <f>AL1311</f>
        <v>0</v>
      </c>
      <c r="AM1312" s="17"/>
      <c r="AN1312" s="15">
        <f t="shared" ref="AN1312:AX1312" si="5231">AN1311</f>
        <v>0</v>
      </c>
      <c r="AO1312" s="15">
        <f t="shared" si="5231"/>
        <v>0</v>
      </c>
      <c r="AP1312" s="15">
        <f t="shared" si="5231"/>
        <v>0</v>
      </c>
      <c r="AQ1312" s="15">
        <f t="shared" si="5231"/>
        <v>0</v>
      </c>
      <c r="AR1312" s="15">
        <f t="shared" si="5231"/>
        <v>0</v>
      </c>
      <c r="AS1312" s="15">
        <f t="shared" si="5231"/>
        <v>0</v>
      </c>
      <c r="AT1312" s="15">
        <f t="shared" si="5231"/>
        <v>0</v>
      </c>
      <c r="AU1312" s="15">
        <f t="shared" si="5231"/>
        <v>0</v>
      </c>
      <c r="AV1312" s="15">
        <f t="shared" si="5231"/>
        <v>0</v>
      </c>
      <c r="AW1312" s="15">
        <f t="shared" si="5231"/>
        <v>0</v>
      </c>
      <c r="AX1312" s="15">
        <f t="shared" si="5231"/>
        <v>0</v>
      </c>
      <c r="AY1312" s="17"/>
      <c r="AZ1312" s="15">
        <f t="shared" ref="AZ1312:BA1312" si="5232">AZ1311</f>
        <v>6000</v>
      </c>
      <c r="BA1312" s="15">
        <f t="shared" si="5232"/>
        <v>6000</v>
      </c>
      <c r="BB1312" s="15">
        <v>0</v>
      </c>
      <c r="BC1312" s="15">
        <f t="shared" ref="BC1312:BE1312" si="5233">BC1311</f>
        <v>0</v>
      </c>
      <c r="BD1312" s="15">
        <f t="shared" si="5233"/>
        <v>0</v>
      </c>
      <c r="BE1312" s="15">
        <f t="shared" si="5233"/>
        <v>250</v>
      </c>
      <c r="BF1312" s="17"/>
      <c r="BG1312" s="15">
        <f t="shared" ref="BG1312:BH1312" si="5234">BG1311</f>
        <v>1000</v>
      </c>
      <c r="BH1312" s="15">
        <f t="shared" si="5234"/>
        <v>5000</v>
      </c>
      <c r="BI1312" s="17"/>
      <c r="BJ1312" s="22">
        <f>G1312/G1311</f>
        <v>1</v>
      </c>
      <c r="BK1312" s="65">
        <f>BK1311</f>
        <v>0</v>
      </c>
      <c r="BL1312" s="65">
        <f>BL1311</f>
        <v>0</v>
      </c>
      <c r="BM1312" s="6">
        <f t="shared" si="5105"/>
        <v>111.5625</v>
      </c>
      <c r="BN1312" s="8">
        <f t="shared" si="5106"/>
        <v>1945.9135814788947</v>
      </c>
      <c r="BO1312" s="12">
        <f t="shared" si="5198"/>
        <v>465.9302350499903</v>
      </c>
      <c r="BP1312" s="50">
        <f>(1-'#Constant'!$A$3)/($J1312*'#Constant'!$B$3/'#Constant'!$C$3^($D1312-1)+1)+'#Constant'!$A$3</f>
        <v>0.90687782805429862</v>
      </c>
      <c r="BQ1312" s="4">
        <f t="shared" si="5199"/>
        <v>1945.9135814788947</v>
      </c>
      <c r="BR1312" s="50">
        <f>(1-'#Constant'!$A$3)/($K1312*'#Constant'!$B$3/'#Constant'!$C$3^($D1312-1)+1)+'#Constant'!$A$3</f>
        <v>0.90687782805429862</v>
      </c>
      <c r="BS1312" s="4">
        <f t="shared" si="5200"/>
        <v>1945.9135814788947</v>
      </c>
      <c r="BT1312"/>
    </row>
    <row r="1313" spans="1:72" x14ac:dyDescent="0.3">
      <c r="A1313">
        <v>4414</v>
      </c>
      <c r="B1313" s="18" t="str">
        <f>VLOOKUP(CONCATENATE("CREATURE_NAME_",A1313),[1]Localization_Hero!$A:$E,2,FALSE)</f>
        <v>블랙 드래곤</v>
      </c>
      <c r="C1313" t="s">
        <v>77</v>
      </c>
      <c r="D1313">
        <v>1</v>
      </c>
      <c r="E1313">
        <v>1</v>
      </c>
      <c r="F1313" s="18">
        <v>1</v>
      </c>
      <c r="G1313" s="10">
        <v>70</v>
      </c>
      <c r="H1313" s="10">
        <v>70</v>
      </c>
      <c r="I1313" s="10">
        <v>3000</v>
      </c>
      <c r="J1313" s="10">
        <v>35</v>
      </c>
      <c r="K1313" s="10">
        <v>35</v>
      </c>
      <c r="L1313" s="2"/>
      <c r="M1313" s="10">
        <v>250</v>
      </c>
      <c r="N1313" s="10">
        <v>0</v>
      </c>
      <c r="O1313" s="10">
        <v>0</v>
      </c>
      <c r="P1313" s="10">
        <v>150</v>
      </c>
      <c r="Q1313" s="10">
        <v>0</v>
      </c>
      <c r="R1313" s="10">
        <v>0</v>
      </c>
      <c r="S1313" s="10">
        <v>250</v>
      </c>
      <c r="T1313" s="10">
        <v>400</v>
      </c>
      <c r="U1313" s="10">
        <v>0</v>
      </c>
      <c r="V1313" s="10">
        <v>0</v>
      </c>
      <c r="W1313" s="2"/>
      <c r="X1313" s="10">
        <v>250</v>
      </c>
      <c r="Y1313" s="10">
        <v>0</v>
      </c>
      <c r="Z1313" s="10">
        <v>0</v>
      </c>
      <c r="AA1313" s="10">
        <v>150</v>
      </c>
      <c r="AB1313" s="10">
        <v>0</v>
      </c>
      <c r="AC1313" s="10">
        <v>0</v>
      </c>
      <c r="AD1313" s="10">
        <v>250</v>
      </c>
      <c r="AE1313" s="10">
        <v>400</v>
      </c>
      <c r="AF1313" s="10">
        <v>0</v>
      </c>
      <c r="AG1313" s="10">
        <v>0</v>
      </c>
      <c r="AH1313" s="10">
        <v>0</v>
      </c>
      <c r="AI1313" s="10">
        <v>0</v>
      </c>
      <c r="AJ1313" s="3"/>
      <c r="AK1313" s="10">
        <v>0</v>
      </c>
      <c r="AL1313" s="10">
        <v>0</v>
      </c>
      <c r="AM1313" s="3"/>
      <c r="AN1313" s="10">
        <v>0</v>
      </c>
      <c r="AO1313" s="10">
        <v>0</v>
      </c>
      <c r="AP1313" s="10">
        <v>0</v>
      </c>
      <c r="AQ1313" s="10">
        <v>0</v>
      </c>
      <c r="AR1313" s="10">
        <v>0</v>
      </c>
      <c r="AS1313" s="10">
        <v>0</v>
      </c>
      <c r="AT1313" s="10">
        <v>0</v>
      </c>
      <c r="AU1313" s="10">
        <v>0</v>
      </c>
      <c r="AV1313" s="10">
        <v>0</v>
      </c>
      <c r="AW1313" s="10">
        <v>0</v>
      </c>
      <c r="AX1313" s="10">
        <v>0</v>
      </c>
      <c r="AY1313" s="3"/>
      <c r="AZ1313" s="10">
        <v>6000</v>
      </c>
      <c r="BA1313" s="10">
        <v>6000</v>
      </c>
      <c r="BB1313" s="10">
        <v>0</v>
      </c>
      <c r="BC1313" s="10">
        <v>0</v>
      </c>
      <c r="BD1313" s="10">
        <v>0</v>
      </c>
      <c r="BE1313" s="10">
        <v>250</v>
      </c>
      <c r="BF1313" s="3"/>
      <c r="BG1313" s="10">
        <v>1000</v>
      </c>
      <c r="BH1313" s="10">
        <v>5000</v>
      </c>
      <c r="BI1313" s="3"/>
      <c r="BJ1313" s="21">
        <v>1</v>
      </c>
      <c r="BK1313" s="65">
        <v>0</v>
      </c>
      <c r="BL1313" s="65">
        <v>0</v>
      </c>
      <c r="BM1313" s="6">
        <f t="shared" si="5105"/>
        <v>111.5625</v>
      </c>
      <c r="BN1313" s="8">
        <f t="shared" si="5106"/>
        <v>194.59135814788942</v>
      </c>
      <c r="BO1313" s="12">
        <f t="shared" si="5198"/>
        <v>147.34007734955861</v>
      </c>
      <c r="BP1313" s="50">
        <f>(1-'#Constant'!$A$3)/($J1313*'#Constant'!$B$3/'#Constant'!$C$3^($D1313-1)+1)+'#Constant'!$A$3</f>
        <v>0.90687782805429862</v>
      </c>
      <c r="BQ1313" s="4">
        <f t="shared" si="5199"/>
        <v>194.59135814788942</v>
      </c>
      <c r="BR1313" s="50">
        <f>(1-'#Constant'!$A$3)/($K1313*'#Constant'!$B$3/'#Constant'!$C$3^($D1313-1)+1)+'#Constant'!$A$3</f>
        <v>0.90687782805429862</v>
      </c>
      <c r="BS1313" s="4">
        <f t="shared" si="5200"/>
        <v>194.59135814788942</v>
      </c>
      <c r="BT1313">
        <f>BO1313/$BO$4*100</f>
        <v>111.98403637433066</v>
      </c>
    </row>
    <row r="1314" spans="1:72" s="13" customFormat="1" ht="17.25" thickBot="1" x14ac:dyDescent="0.35">
      <c r="B1314" s="20"/>
      <c r="D1314" s="14">
        <v>1</v>
      </c>
      <c r="E1314" s="14">
        <v>1</v>
      </c>
      <c r="F1314" s="19">
        <v>1</v>
      </c>
      <c r="G1314" s="15">
        <f t="shared" ref="G1314:H1314" si="5235">G1313</f>
        <v>70</v>
      </c>
      <c r="H1314" s="15">
        <f t="shared" si="5235"/>
        <v>70</v>
      </c>
      <c r="I1314" s="15">
        <v>3000</v>
      </c>
      <c r="J1314" s="15">
        <v>35</v>
      </c>
      <c r="K1314" s="15">
        <v>35</v>
      </c>
      <c r="L1314" s="16"/>
      <c r="M1314" s="15">
        <f t="shared" ref="M1314" si="5236">M1313</f>
        <v>250</v>
      </c>
      <c r="N1314" s="15">
        <f t="shared" ref="N1314:O1314" si="5237">N1313</f>
        <v>0</v>
      </c>
      <c r="O1314" s="15">
        <f t="shared" si="5237"/>
        <v>0</v>
      </c>
      <c r="P1314" s="15">
        <v>150</v>
      </c>
      <c r="Q1314" s="15">
        <v>0</v>
      </c>
      <c r="R1314" s="15">
        <v>0</v>
      </c>
      <c r="S1314" s="15">
        <f t="shared" ref="S1314:T1314" si="5238">S1313</f>
        <v>250</v>
      </c>
      <c r="T1314" s="15">
        <f t="shared" si="5238"/>
        <v>400</v>
      </c>
      <c r="U1314" s="15">
        <f t="shared" ref="U1314:V1314" si="5239">U1313</f>
        <v>0</v>
      </c>
      <c r="V1314" s="15">
        <f t="shared" si="5239"/>
        <v>0</v>
      </c>
      <c r="W1314" s="16"/>
      <c r="X1314" s="15">
        <f t="shared" ref="X1314" si="5240">X1313</f>
        <v>250</v>
      </c>
      <c r="Y1314" s="15">
        <f t="shared" ref="Y1314:Z1314" si="5241">Y1313</f>
        <v>0</v>
      </c>
      <c r="Z1314" s="15">
        <f t="shared" si="5241"/>
        <v>0</v>
      </c>
      <c r="AA1314" s="15">
        <v>150</v>
      </c>
      <c r="AB1314" s="15">
        <v>0</v>
      </c>
      <c r="AC1314" s="15">
        <v>0</v>
      </c>
      <c r="AD1314" s="15">
        <f t="shared" ref="AD1314:AE1314" si="5242">AD1313</f>
        <v>250</v>
      </c>
      <c r="AE1314" s="15">
        <f t="shared" si="5242"/>
        <v>400</v>
      </c>
      <c r="AF1314" s="15">
        <f t="shared" ref="AF1314:AI1314" si="5243">AF1313</f>
        <v>0</v>
      </c>
      <c r="AG1314" s="15">
        <f t="shared" si="5243"/>
        <v>0</v>
      </c>
      <c r="AH1314" s="15">
        <f t="shared" si="5243"/>
        <v>0</v>
      </c>
      <c r="AI1314" s="15">
        <f t="shared" si="5243"/>
        <v>0</v>
      </c>
      <c r="AJ1314" s="17"/>
      <c r="AK1314" s="15">
        <f>AK1313</f>
        <v>0</v>
      </c>
      <c r="AL1314" s="15">
        <f>AL1313</f>
        <v>0</v>
      </c>
      <c r="AM1314" s="17"/>
      <c r="AN1314" s="15">
        <f t="shared" ref="AN1314:AX1314" si="5244">AN1313</f>
        <v>0</v>
      </c>
      <c r="AO1314" s="15">
        <f t="shared" si="5244"/>
        <v>0</v>
      </c>
      <c r="AP1314" s="15">
        <f t="shared" si="5244"/>
        <v>0</v>
      </c>
      <c r="AQ1314" s="15">
        <f t="shared" si="5244"/>
        <v>0</v>
      </c>
      <c r="AR1314" s="15">
        <f t="shared" si="5244"/>
        <v>0</v>
      </c>
      <c r="AS1314" s="15">
        <f t="shared" si="5244"/>
        <v>0</v>
      </c>
      <c r="AT1314" s="15">
        <f t="shared" si="5244"/>
        <v>0</v>
      </c>
      <c r="AU1314" s="15">
        <f t="shared" si="5244"/>
        <v>0</v>
      </c>
      <c r="AV1314" s="15">
        <f t="shared" si="5244"/>
        <v>0</v>
      </c>
      <c r="AW1314" s="15">
        <f t="shared" si="5244"/>
        <v>0</v>
      </c>
      <c r="AX1314" s="15">
        <f t="shared" si="5244"/>
        <v>0</v>
      </c>
      <c r="AY1314" s="17"/>
      <c r="AZ1314" s="15">
        <f t="shared" ref="AZ1314:BA1314" si="5245">AZ1313</f>
        <v>6000</v>
      </c>
      <c r="BA1314" s="15">
        <f t="shared" si="5245"/>
        <v>6000</v>
      </c>
      <c r="BB1314" s="15">
        <v>0</v>
      </c>
      <c r="BC1314" s="15">
        <f t="shared" ref="BC1314:BE1314" si="5246">BC1313</f>
        <v>0</v>
      </c>
      <c r="BD1314" s="15">
        <f t="shared" si="5246"/>
        <v>0</v>
      </c>
      <c r="BE1314" s="15">
        <f t="shared" si="5246"/>
        <v>250</v>
      </c>
      <c r="BF1314" s="17"/>
      <c r="BG1314" s="15">
        <f t="shared" ref="BG1314:BH1314" si="5247">BG1313</f>
        <v>1000</v>
      </c>
      <c r="BH1314" s="15">
        <f t="shared" si="5247"/>
        <v>5000</v>
      </c>
      <c r="BI1314" s="17"/>
      <c r="BJ1314" s="22">
        <f>G1314/G1313</f>
        <v>1</v>
      </c>
      <c r="BK1314" s="65">
        <f t="shared" ref="BK1314:BL1324" si="5248">BK1313</f>
        <v>0</v>
      </c>
      <c r="BL1314" s="65">
        <f t="shared" si="5248"/>
        <v>0</v>
      </c>
      <c r="BM1314" s="6">
        <f t="shared" si="5105"/>
        <v>111.5625</v>
      </c>
      <c r="BN1314" s="8">
        <f t="shared" si="5106"/>
        <v>0</v>
      </c>
      <c r="BO1314" s="12">
        <f t="shared" si="5198"/>
        <v>0</v>
      </c>
      <c r="BP1314" s="50">
        <f>(1-'#Constant'!$A$3)/($J1314*'#Constant'!$B$3/'#Constant'!$C$3^($D1314-1)+1)+'#Constant'!$A$3</f>
        <v>0.90687782805429862</v>
      </c>
      <c r="BQ1314" s="4">
        <f>I1402/(BP1314*(1-Q1314/1000*(0.5+R1314/1000))*(1-P1314/1000)*(1-V1314/1000)*(1+U1314/1000))/20</f>
        <v>0</v>
      </c>
      <c r="BR1314" s="50">
        <f>(1-'#Constant'!$A$3)/($K1314*'#Constant'!$B$3/'#Constant'!$C$3^($D1314-1)+1)+'#Constant'!$A$3</f>
        <v>0.90687782805429862</v>
      </c>
      <c r="BS1314" s="4">
        <f>I1402/(BR1314*(1-AB1314/1000*(0.5+AC1314/1000))*(1-AA1314/1000)*(1-AG1314/1000)*(1+AF1314/1000))/20</f>
        <v>0</v>
      </c>
      <c r="BT1314"/>
    </row>
    <row r="1315" spans="1:72" x14ac:dyDescent="0.3">
      <c r="A1315">
        <v>4421</v>
      </c>
      <c r="B1315" s="18" t="str">
        <f>VLOOKUP(CONCATENATE("CREATURE_NAME_",A1315),[1]Localization_Hero!$A:$E,2,FALSE)</f>
        <v>화염 드래곤</v>
      </c>
      <c r="C1315" t="s">
        <v>77</v>
      </c>
      <c r="D1315">
        <v>1</v>
      </c>
      <c r="E1315">
        <v>1</v>
      </c>
      <c r="F1315" s="18">
        <v>1</v>
      </c>
      <c r="G1315" s="10">
        <v>65</v>
      </c>
      <c r="H1315" s="10">
        <v>65</v>
      </c>
      <c r="I1315" s="10">
        <v>3000</v>
      </c>
      <c r="J1315" s="10">
        <v>45</v>
      </c>
      <c r="K1315" s="10">
        <v>35</v>
      </c>
      <c r="L1315" s="2"/>
      <c r="M1315" s="10">
        <v>250</v>
      </c>
      <c r="N1315" s="10">
        <v>0</v>
      </c>
      <c r="O1315" s="10">
        <v>0</v>
      </c>
      <c r="P1315" s="10">
        <v>150</v>
      </c>
      <c r="Q1315" s="10">
        <v>0</v>
      </c>
      <c r="R1315" s="10">
        <v>500</v>
      </c>
      <c r="S1315" s="10">
        <v>250</v>
      </c>
      <c r="T1315" s="10">
        <v>400</v>
      </c>
      <c r="U1315" s="10">
        <v>0</v>
      </c>
      <c r="V1315" s="10">
        <v>0</v>
      </c>
      <c r="W1315" s="2"/>
      <c r="X1315" s="10">
        <v>250</v>
      </c>
      <c r="Y1315" s="10">
        <v>0</v>
      </c>
      <c r="Z1315" s="10">
        <v>0</v>
      </c>
      <c r="AA1315" s="10">
        <v>150</v>
      </c>
      <c r="AB1315" s="10">
        <v>0</v>
      </c>
      <c r="AC1315" s="10">
        <v>0</v>
      </c>
      <c r="AD1315" s="10">
        <v>250</v>
      </c>
      <c r="AE1315" s="10">
        <v>400</v>
      </c>
      <c r="AF1315" s="10">
        <v>0</v>
      </c>
      <c r="AG1315" s="10">
        <v>0</v>
      </c>
      <c r="AH1315" s="10">
        <v>0</v>
      </c>
      <c r="AI1315" s="10">
        <v>0</v>
      </c>
      <c r="AJ1315" s="3"/>
      <c r="AK1315" s="10">
        <v>0</v>
      </c>
      <c r="AL1315" s="10">
        <v>0</v>
      </c>
      <c r="AM1315" s="3"/>
      <c r="AN1315" s="10">
        <v>0</v>
      </c>
      <c r="AO1315" s="10">
        <v>0</v>
      </c>
      <c r="AP1315" s="10">
        <v>0</v>
      </c>
      <c r="AQ1315" s="10">
        <v>0</v>
      </c>
      <c r="AR1315" s="10">
        <v>0</v>
      </c>
      <c r="AS1315" s="10">
        <v>0</v>
      </c>
      <c r="AT1315" s="10">
        <v>0</v>
      </c>
      <c r="AU1315" s="10">
        <v>0</v>
      </c>
      <c r="AV1315" s="10">
        <v>0</v>
      </c>
      <c r="AW1315" s="10">
        <v>0</v>
      </c>
      <c r="AX1315" s="10">
        <v>0</v>
      </c>
      <c r="AY1315" s="3"/>
      <c r="AZ1315" s="10">
        <v>6000</v>
      </c>
      <c r="BA1315" s="10">
        <v>6000</v>
      </c>
      <c r="BB1315" s="10">
        <v>0</v>
      </c>
      <c r="BC1315" s="10">
        <v>0</v>
      </c>
      <c r="BD1315" s="10">
        <v>0</v>
      </c>
      <c r="BE1315" s="10">
        <v>250</v>
      </c>
      <c r="BF1315" s="3"/>
      <c r="BG1315" s="10">
        <v>1000</v>
      </c>
      <c r="BH1315" s="10">
        <v>5000</v>
      </c>
      <c r="BI1315" s="3"/>
      <c r="BJ1315" s="21">
        <v>1</v>
      </c>
      <c r="BK1315" s="65">
        <v>0</v>
      </c>
      <c r="BL1315" s="65">
        <v>0</v>
      </c>
      <c r="BM1315" s="6">
        <f t="shared" ref="BM1315:BM1322" si="5249">MAX(G1315*(1+M1315/1000*(1+O1315/1000))*(1+0.5*T1315/1000)*(1+0.25*S1315/1000),(H1315*(1+X1315/1000*(1+Z1315/1000))*(1+0.5*AE1315/1000)*(1+0.25*AD1315/1000)))*BG1315/1000</f>
        <v>103.59375</v>
      </c>
      <c r="BN1315" s="8">
        <f t="shared" ref="BN1315:BN1322" si="5250">(BQ1315+BS1315)/2*(1+AI1315/2000)*(1+AH1315/2000)*(1+AN1315/2000)*(1+AK1315/2000)</f>
        <v>197.17306894482275</v>
      </c>
      <c r="BO1315" s="12">
        <f t="shared" ref="BO1315:BO1322" si="5251">SQRT(BM1315*BN1315)</f>
        <v>142.91919958844835</v>
      </c>
      <c r="BP1315" s="50">
        <f>(1-'#Constant'!$A$3)/($J1315*'#Constant'!$B$3/'#Constant'!$C$3^($D1315-1)+1)+'#Constant'!$A$3</f>
        <v>0.88343612334801758</v>
      </c>
      <c r="BQ1315" s="4">
        <f t="shared" ref="BQ1315:BQ1321" si="5252">I1316/(BP1315*(1-Q1315/1000*(0.5+R1315/1000))*(1-P1315/1000)*(1-V1315/1000)*(1+U1315/1000))/20</f>
        <v>199.75477974175607</v>
      </c>
      <c r="BR1315" s="50">
        <f>(1-'#Constant'!$A$3)/($K1315*'#Constant'!$B$3/'#Constant'!$C$3^($D1315-1)+1)+'#Constant'!$A$3</f>
        <v>0.90687782805429862</v>
      </c>
      <c r="BS1315" s="4">
        <f t="shared" ref="BS1315:BS1321" si="5253">I1316/(BR1315*(1-AB1315/1000*(0.5+AC1315/1000))*(1-AA1315/1000)*(1-AG1315/1000)*(1+AF1315/1000))/20</f>
        <v>194.59135814788942</v>
      </c>
      <c r="BT1315">
        <f>BO1315/$BO$4*100</f>
        <v>108.62400192265792</v>
      </c>
    </row>
    <row r="1316" spans="1:72" s="13" customFormat="1" ht="17.25" thickBot="1" x14ac:dyDescent="0.35">
      <c r="B1316" s="20"/>
      <c r="D1316" s="14">
        <v>1</v>
      </c>
      <c r="E1316" s="14">
        <v>1</v>
      </c>
      <c r="F1316" s="19">
        <v>1</v>
      </c>
      <c r="G1316" s="15">
        <f t="shared" ref="G1316:H1316" si="5254">G1315</f>
        <v>65</v>
      </c>
      <c r="H1316" s="15">
        <f t="shared" si="5254"/>
        <v>65</v>
      </c>
      <c r="I1316" s="15">
        <v>3000</v>
      </c>
      <c r="J1316" s="15">
        <v>45</v>
      </c>
      <c r="K1316" s="15">
        <v>35</v>
      </c>
      <c r="L1316" s="16"/>
      <c r="M1316" s="15">
        <f t="shared" ref="M1316:O1316" si="5255">M1315</f>
        <v>250</v>
      </c>
      <c r="N1316" s="15">
        <f t="shared" si="5255"/>
        <v>0</v>
      </c>
      <c r="O1316" s="15">
        <f t="shared" si="5255"/>
        <v>0</v>
      </c>
      <c r="P1316" s="15">
        <v>150</v>
      </c>
      <c r="Q1316" s="15">
        <f t="shared" ref="Q1316" si="5256">Q1315</f>
        <v>0</v>
      </c>
      <c r="R1316" s="15">
        <v>500</v>
      </c>
      <c r="S1316" s="15">
        <v>250</v>
      </c>
      <c r="T1316" s="15">
        <f t="shared" ref="T1316:U1316" si="5257">T1315</f>
        <v>400</v>
      </c>
      <c r="U1316" s="15">
        <f t="shared" si="5257"/>
        <v>0</v>
      </c>
      <c r="V1316" s="15">
        <v>0</v>
      </c>
      <c r="W1316" s="16"/>
      <c r="X1316" s="15">
        <f t="shared" ref="X1316:Z1316" si="5258">X1315</f>
        <v>250</v>
      </c>
      <c r="Y1316" s="15">
        <f t="shared" si="5258"/>
        <v>0</v>
      </c>
      <c r="Z1316" s="15">
        <f t="shared" si="5258"/>
        <v>0</v>
      </c>
      <c r="AA1316" s="15">
        <v>150</v>
      </c>
      <c r="AB1316" s="15">
        <f t="shared" ref="AB1316:AI1316" si="5259">AB1315</f>
        <v>0</v>
      </c>
      <c r="AC1316" s="15">
        <f t="shared" si="5259"/>
        <v>0</v>
      </c>
      <c r="AD1316" s="15">
        <f t="shared" si="5259"/>
        <v>250</v>
      </c>
      <c r="AE1316" s="15">
        <f t="shared" si="5259"/>
        <v>400</v>
      </c>
      <c r="AF1316" s="15">
        <f t="shared" si="5259"/>
        <v>0</v>
      </c>
      <c r="AG1316" s="15">
        <f t="shared" si="5259"/>
        <v>0</v>
      </c>
      <c r="AH1316" s="15">
        <f t="shared" si="5259"/>
        <v>0</v>
      </c>
      <c r="AI1316" s="15">
        <f t="shared" si="5259"/>
        <v>0</v>
      </c>
      <c r="AJ1316" s="17"/>
      <c r="AK1316" s="15">
        <f>AK1315</f>
        <v>0</v>
      </c>
      <c r="AL1316" s="15">
        <f>AL1315</f>
        <v>0</v>
      </c>
      <c r="AM1316" s="17"/>
      <c r="AN1316" s="15">
        <f t="shared" ref="AN1316:AX1316" si="5260">AN1315</f>
        <v>0</v>
      </c>
      <c r="AO1316" s="15">
        <f t="shared" si="5260"/>
        <v>0</v>
      </c>
      <c r="AP1316" s="15">
        <f t="shared" si="5260"/>
        <v>0</v>
      </c>
      <c r="AQ1316" s="15">
        <f t="shared" si="5260"/>
        <v>0</v>
      </c>
      <c r="AR1316" s="15">
        <f t="shared" si="5260"/>
        <v>0</v>
      </c>
      <c r="AS1316" s="15">
        <f t="shared" si="5260"/>
        <v>0</v>
      </c>
      <c r="AT1316" s="15">
        <f t="shared" si="5260"/>
        <v>0</v>
      </c>
      <c r="AU1316" s="15">
        <f t="shared" si="5260"/>
        <v>0</v>
      </c>
      <c r="AV1316" s="15">
        <f t="shared" si="5260"/>
        <v>0</v>
      </c>
      <c r="AW1316" s="15">
        <f t="shared" si="5260"/>
        <v>0</v>
      </c>
      <c r="AX1316" s="15">
        <f t="shared" si="5260"/>
        <v>0</v>
      </c>
      <c r="AY1316" s="17"/>
      <c r="AZ1316" s="15">
        <f t="shared" ref="AZ1316:BA1316" si="5261">AZ1315</f>
        <v>6000</v>
      </c>
      <c r="BA1316" s="15">
        <f t="shared" si="5261"/>
        <v>6000</v>
      </c>
      <c r="BB1316" s="15">
        <v>0</v>
      </c>
      <c r="BC1316" s="15">
        <f t="shared" ref="BC1316:BE1316" si="5262">BC1315</f>
        <v>0</v>
      </c>
      <c r="BD1316" s="15">
        <f t="shared" si="5262"/>
        <v>0</v>
      </c>
      <c r="BE1316" s="15">
        <f t="shared" si="5262"/>
        <v>250</v>
      </c>
      <c r="BF1316" s="17"/>
      <c r="BG1316" s="15">
        <f t="shared" ref="BG1316:BH1316" si="5263">BG1315</f>
        <v>1000</v>
      </c>
      <c r="BH1316" s="15">
        <f t="shared" si="5263"/>
        <v>5000</v>
      </c>
      <c r="BI1316" s="17"/>
      <c r="BJ1316" s="22">
        <f>G1316/G1315</f>
        <v>1</v>
      </c>
      <c r="BK1316" s="65">
        <f t="shared" ref="BK1316:BL1316" si="5264">BK1315</f>
        <v>0</v>
      </c>
      <c r="BL1316" s="65">
        <f t="shared" si="5264"/>
        <v>0</v>
      </c>
      <c r="BM1316" s="6">
        <f t="shared" si="5249"/>
        <v>103.59375</v>
      </c>
      <c r="BN1316" s="8">
        <f t="shared" si="5250"/>
        <v>197.17306894482275</v>
      </c>
      <c r="BO1316" s="12">
        <f t="shared" si="5251"/>
        <v>142.91919958844835</v>
      </c>
      <c r="BP1316" s="50">
        <f>(1-'#Constant'!$A$3)/($J1316*'#Constant'!$B$3/'#Constant'!$C$3^($D1316-1)+1)+'#Constant'!$A$3</f>
        <v>0.88343612334801758</v>
      </c>
      <c r="BQ1316" s="4">
        <f t="shared" si="5252"/>
        <v>199.75477974175607</v>
      </c>
      <c r="BR1316" s="50">
        <f>(1-'#Constant'!$A$3)/($K1316*'#Constant'!$B$3/'#Constant'!$C$3^($D1316-1)+1)+'#Constant'!$A$3</f>
        <v>0.90687782805429862</v>
      </c>
      <c r="BS1316" s="4">
        <f t="shared" si="5253"/>
        <v>194.59135814788942</v>
      </c>
      <c r="BT1316"/>
    </row>
    <row r="1317" spans="1:72" x14ac:dyDescent="0.3">
      <c r="A1317">
        <v>4422</v>
      </c>
      <c r="B1317" s="18" t="str">
        <f>VLOOKUP(CONCATENATE("CREATURE_NAME_",A1317),[1]Localization_Hero!$A:$E,2,FALSE)</f>
        <v>서리 드래곤</v>
      </c>
      <c r="C1317" t="s">
        <v>77</v>
      </c>
      <c r="D1317">
        <v>1</v>
      </c>
      <c r="E1317">
        <v>1</v>
      </c>
      <c r="F1317" s="18">
        <v>1</v>
      </c>
      <c r="G1317" s="10">
        <v>70</v>
      </c>
      <c r="H1317" s="10">
        <v>70</v>
      </c>
      <c r="I1317" s="10">
        <v>3000</v>
      </c>
      <c r="J1317" s="10">
        <v>35</v>
      </c>
      <c r="K1317" s="10">
        <v>45</v>
      </c>
      <c r="L1317" s="2"/>
      <c r="M1317" s="10">
        <v>250</v>
      </c>
      <c r="N1317" s="10">
        <v>0</v>
      </c>
      <c r="O1317" s="10">
        <v>0</v>
      </c>
      <c r="P1317" s="10">
        <v>150</v>
      </c>
      <c r="Q1317" s="10">
        <v>0</v>
      </c>
      <c r="R1317" s="10">
        <v>0</v>
      </c>
      <c r="S1317" s="10">
        <v>250</v>
      </c>
      <c r="T1317" s="10">
        <v>400</v>
      </c>
      <c r="U1317" s="10">
        <v>0</v>
      </c>
      <c r="V1317" s="10">
        <v>0</v>
      </c>
      <c r="W1317" s="2"/>
      <c r="X1317" s="10">
        <v>250</v>
      </c>
      <c r="Y1317" s="10">
        <v>0</v>
      </c>
      <c r="Z1317" s="10">
        <v>0</v>
      </c>
      <c r="AA1317" s="10">
        <v>150</v>
      </c>
      <c r="AB1317" s="10">
        <v>1000</v>
      </c>
      <c r="AC1317" s="10">
        <v>800</v>
      </c>
      <c r="AD1317" s="10">
        <v>250</v>
      </c>
      <c r="AE1317" s="10">
        <v>400</v>
      </c>
      <c r="AF1317" s="10">
        <v>0</v>
      </c>
      <c r="AG1317" s="10">
        <v>200</v>
      </c>
      <c r="AH1317" s="10">
        <v>0</v>
      </c>
      <c r="AI1317" s="10">
        <v>0</v>
      </c>
      <c r="AJ1317" s="3"/>
      <c r="AK1317" s="10">
        <v>0</v>
      </c>
      <c r="AL1317" s="10">
        <v>0</v>
      </c>
      <c r="AM1317" s="3"/>
      <c r="AN1317" s="10">
        <v>0</v>
      </c>
      <c r="AO1317" s="10">
        <v>0</v>
      </c>
      <c r="AP1317" s="10">
        <v>0</v>
      </c>
      <c r="AQ1317" s="10">
        <v>0</v>
      </c>
      <c r="AR1317" s="10">
        <v>0</v>
      </c>
      <c r="AS1317" s="10">
        <v>0</v>
      </c>
      <c r="AT1317" s="10">
        <v>0</v>
      </c>
      <c r="AU1317" s="10">
        <v>0</v>
      </c>
      <c r="AV1317" s="10">
        <v>0</v>
      </c>
      <c r="AW1317" s="10">
        <v>0</v>
      </c>
      <c r="AX1317" s="10">
        <v>0</v>
      </c>
      <c r="AY1317" s="3"/>
      <c r="AZ1317" s="10">
        <v>6000</v>
      </c>
      <c r="BA1317" s="10">
        <v>6000</v>
      </c>
      <c r="BB1317" s="10">
        <v>0</v>
      </c>
      <c r="BC1317" s="10">
        <v>0</v>
      </c>
      <c r="BD1317" s="10">
        <v>0</v>
      </c>
      <c r="BE1317" s="10">
        <v>250</v>
      </c>
      <c r="BF1317" s="3"/>
      <c r="BG1317" s="10">
        <v>1000</v>
      </c>
      <c r="BH1317" s="10">
        <v>5000</v>
      </c>
      <c r="BI1317" s="3"/>
      <c r="BJ1317" s="21">
        <v>1</v>
      </c>
      <c r="BK1317" s="65">
        <v>0</v>
      </c>
      <c r="BL1317" s="65">
        <v>500</v>
      </c>
      <c r="BM1317" s="6">
        <f t="shared" si="5249"/>
        <v>111.5625</v>
      </c>
      <c r="BN1317" s="8">
        <f t="shared" si="5250"/>
        <v>-318.86011205471374</v>
      </c>
      <c r="BO1317" s="12" t="e">
        <f t="shared" si="5251"/>
        <v>#NUM!</v>
      </c>
      <c r="BP1317" s="50">
        <f>(1-'#Constant'!$A$3)/($J1317*'#Constant'!$B$3/'#Constant'!$C$3^($D1317-1)+1)+'#Constant'!$A$3</f>
        <v>0.90687782805429862</v>
      </c>
      <c r="BQ1317" s="4">
        <f t="shared" si="5252"/>
        <v>194.59135814788942</v>
      </c>
      <c r="BR1317" s="50">
        <f>(1-'#Constant'!$A$3)/($K1317*'#Constant'!$B$3/'#Constant'!$C$3^($D1317-1)+1)+'#Constant'!$A$3</f>
        <v>0.88343612334801758</v>
      </c>
      <c r="BS1317" s="4">
        <f t="shared" si="5253"/>
        <v>-832.3115822573169</v>
      </c>
      <c r="BT1317" t="e">
        <f>BO1317/$BO$4*100</f>
        <v>#NUM!</v>
      </c>
    </row>
    <row r="1318" spans="1:72" s="13" customFormat="1" ht="17.25" thickBot="1" x14ac:dyDescent="0.35">
      <c r="B1318" s="20"/>
      <c r="D1318" s="14">
        <v>1</v>
      </c>
      <c r="E1318" s="14">
        <v>1</v>
      </c>
      <c r="F1318" s="19">
        <v>1</v>
      </c>
      <c r="G1318" s="15">
        <f t="shared" ref="G1318:H1318" si="5265">G1317</f>
        <v>70</v>
      </c>
      <c r="H1318" s="15">
        <f t="shared" si="5265"/>
        <v>70</v>
      </c>
      <c r="I1318" s="15">
        <v>3000</v>
      </c>
      <c r="J1318" s="15">
        <v>35</v>
      </c>
      <c r="K1318" s="15">
        <v>45</v>
      </c>
      <c r="L1318" s="16"/>
      <c r="M1318" s="15">
        <f t="shared" ref="M1318:O1318" si="5266">M1317</f>
        <v>250</v>
      </c>
      <c r="N1318" s="15">
        <f t="shared" si="5266"/>
        <v>0</v>
      </c>
      <c r="O1318" s="15">
        <f t="shared" si="5266"/>
        <v>0</v>
      </c>
      <c r="P1318" s="15">
        <v>150</v>
      </c>
      <c r="Q1318" s="15">
        <f t="shared" ref="Q1318:V1318" si="5267">Q1317</f>
        <v>0</v>
      </c>
      <c r="R1318" s="15">
        <f t="shared" si="5267"/>
        <v>0</v>
      </c>
      <c r="S1318" s="15">
        <f t="shared" si="5267"/>
        <v>250</v>
      </c>
      <c r="T1318" s="15">
        <f t="shared" si="5267"/>
        <v>400</v>
      </c>
      <c r="U1318" s="15">
        <f t="shared" si="5267"/>
        <v>0</v>
      </c>
      <c r="V1318" s="15">
        <f t="shared" si="5267"/>
        <v>0</v>
      </c>
      <c r="W1318" s="16"/>
      <c r="X1318" s="15">
        <f t="shared" ref="X1318:Z1318" si="5268">X1317</f>
        <v>250</v>
      </c>
      <c r="Y1318" s="15">
        <f t="shared" si="5268"/>
        <v>0</v>
      </c>
      <c r="Z1318" s="15">
        <f t="shared" si="5268"/>
        <v>0</v>
      </c>
      <c r="AA1318" s="15">
        <v>150</v>
      </c>
      <c r="AB1318" s="15">
        <f t="shared" ref="AB1318:AI1318" si="5269">AB1317</f>
        <v>1000</v>
      </c>
      <c r="AC1318" s="15">
        <f t="shared" si="5269"/>
        <v>800</v>
      </c>
      <c r="AD1318" s="15">
        <f t="shared" si="5269"/>
        <v>250</v>
      </c>
      <c r="AE1318" s="15">
        <f t="shared" si="5269"/>
        <v>400</v>
      </c>
      <c r="AF1318" s="15">
        <f t="shared" si="5269"/>
        <v>0</v>
      </c>
      <c r="AG1318" s="15">
        <f t="shared" si="5269"/>
        <v>200</v>
      </c>
      <c r="AH1318" s="15">
        <f t="shared" si="5269"/>
        <v>0</v>
      </c>
      <c r="AI1318" s="15">
        <f t="shared" si="5269"/>
        <v>0</v>
      </c>
      <c r="AJ1318" s="17"/>
      <c r="AK1318" s="15">
        <f>AK1317</f>
        <v>0</v>
      </c>
      <c r="AL1318" s="15">
        <f>AL1317</f>
        <v>0</v>
      </c>
      <c r="AM1318" s="17"/>
      <c r="AN1318" s="15">
        <f t="shared" ref="AN1318:AX1318" si="5270">AN1317</f>
        <v>0</v>
      </c>
      <c r="AO1318" s="15">
        <f t="shared" si="5270"/>
        <v>0</v>
      </c>
      <c r="AP1318" s="15">
        <f t="shared" si="5270"/>
        <v>0</v>
      </c>
      <c r="AQ1318" s="15">
        <f t="shared" si="5270"/>
        <v>0</v>
      </c>
      <c r="AR1318" s="15">
        <f t="shared" si="5270"/>
        <v>0</v>
      </c>
      <c r="AS1318" s="15">
        <f t="shared" si="5270"/>
        <v>0</v>
      </c>
      <c r="AT1318" s="15">
        <f t="shared" si="5270"/>
        <v>0</v>
      </c>
      <c r="AU1318" s="15">
        <f t="shared" si="5270"/>
        <v>0</v>
      </c>
      <c r="AV1318" s="15">
        <f t="shared" si="5270"/>
        <v>0</v>
      </c>
      <c r="AW1318" s="15">
        <f t="shared" si="5270"/>
        <v>0</v>
      </c>
      <c r="AX1318" s="15">
        <f t="shared" si="5270"/>
        <v>0</v>
      </c>
      <c r="AY1318" s="17"/>
      <c r="AZ1318" s="15">
        <f t="shared" ref="AZ1318:BA1318" si="5271">AZ1317</f>
        <v>6000</v>
      </c>
      <c r="BA1318" s="15">
        <f t="shared" si="5271"/>
        <v>6000</v>
      </c>
      <c r="BB1318" s="15">
        <v>0</v>
      </c>
      <c r="BC1318" s="15">
        <f t="shared" ref="BC1318:BE1318" si="5272">BC1317</f>
        <v>0</v>
      </c>
      <c r="BD1318" s="15">
        <f t="shared" si="5272"/>
        <v>0</v>
      </c>
      <c r="BE1318" s="15">
        <f t="shared" si="5272"/>
        <v>250</v>
      </c>
      <c r="BF1318" s="17"/>
      <c r="BG1318" s="15">
        <f t="shared" ref="BG1318:BH1318" si="5273">BG1317</f>
        <v>1000</v>
      </c>
      <c r="BH1318" s="15">
        <f t="shared" si="5273"/>
        <v>5000</v>
      </c>
      <c r="BI1318" s="17"/>
      <c r="BJ1318" s="22">
        <f>G1318/G1317</f>
        <v>1</v>
      </c>
      <c r="BK1318" s="65">
        <f t="shared" ref="BK1318:BL1318" si="5274">BK1317</f>
        <v>0</v>
      </c>
      <c r="BL1318" s="65">
        <f t="shared" si="5274"/>
        <v>500</v>
      </c>
      <c r="BM1318" s="6">
        <f t="shared" si="5249"/>
        <v>111.5625</v>
      </c>
      <c r="BN1318" s="8">
        <f t="shared" si="5250"/>
        <v>-318.86011205471374</v>
      </c>
      <c r="BO1318" s="12" t="e">
        <f t="shared" si="5251"/>
        <v>#NUM!</v>
      </c>
      <c r="BP1318" s="50">
        <f>(1-'#Constant'!$A$3)/($J1318*'#Constant'!$B$3/'#Constant'!$C$3^($D1318-1)+1)+'#Constant'!$A$3</f>
        <v>0.90687782805429862</v>
      </c>
      <c r="BQ1318" s="4">
        <f t="shared" si="5252"/>
        <v>194.59135814788942</v>
      </c>
      <c r="BR1318" s="50">
        <f>(1-'#Constant'!$A$3)/($K1318*'#Constant'!$B$3/'#Constant'!$C$3^($D1318-1)+1)+'#Constant'!$A$3</f>
        <v>0.88343612334801758</v>
      </c>
      <c r="BS1318" s="4">
        <f t="shared" si="5253"/>
        <v>-832.3115822573169</v>
      </c>
      <c r="BT1318"/>
    </row>
    <row r="1319" spans="1:72" x14ac:dyDescent="0.3">
      <c r="A1319">
        <v>4423</v>
      </c>
      <c r="B1319" s="18" t="str">
        <f>VLOOKUP(CONCATENATE("CREATURE_NAME_",A1319),[1]Localization_Hero!$A:$E,2,FALSE)</f>
        <v>포이즌 드래곤</v>
      </c>
      <c r="C1319" t="s">
        <v>77</v>
      </c>
      <c r="D1319">
        <v>1</v>
      </c>
      <c r="E1319">
        <v>1</v>
      </c>
      <c r="F1319" s="18">
        <v>1</v>
      </c>
      <c r="G1319" s="10">
        <v>70</v>
      </c>
      <c r="H1319" s="10">
        <v>70</v>
      </c>
      <c r="I1319" s="10">
        <v>3000</v>
      </c>
      <c r="J1319" s="10">
        <v>35</v>
      </c>
      <c r="K1319" s="10">
        <v>35</v>
      </c>
      <c r="L1319" s="2"/>
      <c r="M1319" s="10">
        <v>250</v>
      </c>
      <c r="N1319" s="10">
        <v>500</v>
      </c>
      <c r="O1319" s="10">
        <v>0</v>
      </c>
      <c r="P1319" s="10">
        <v>150</v>
      </c>
      <c r="Q1319" s="10">
        <v>0</v>
      </c>
      <c r="R1319" s="10">
        <v>0</v>
      </c>
      <c r="S1319" s="10">
        <v>250</v>
      </c>
      <c r="T1319" s="10">
        <v>400</v>
      </c>
      <c r="U1319" s="10">
        <v>0</v>
      </c>
      <c r="V1319" s="10">
        <v>900</v>
      </c>
      <c r="W1319" s="2"/>
      <c r="X1319" s="10">
        <v>250</v>
      </c>
      <c r="Y1319" s="10">
        <v>500</v>
      </c>
      <c r="Z1319" s="10">
        <v>0</v>
      </c>
      <c r="AA1319" s="10">
        <v>150</v>
      </c>
      <c r="AB1319" s="10">
        <v>0</v>
      </c>
      <c r="AC1319" s="10">
        <v>0</v>
      </c>
      <c r="AD1319" s="10">
        <v>250</v>
      </c>
      <c r="AE1319" s="10">
        <v>400</v>
      </c>
      <c r="AF1319" s="10">
        <v>0</v>
      </c>
      <c r="AG1319" s="10">
        <v>900</v>
      </c>
      <c r="AH1319" s="10">
        <v>0</v>
      </c>
      <c r="AI1319" s="10">
        <v>0</v>
      </c>
      <c r="AJ1319" s="3"/>
      <c r="AK1319" s="10">
        <v>0</v>
      </c>
      <c r="AL1319" s="10">
        <v>0</v>
      </c>
      <c r="AM1319" s="3"/>
      <c r="AN1319" s="10">
        <v>0</v>
      </c>
      <c r="AO1319" s="10">
        <v>0</v>
      </c>
      <c r="AP1319" s="10">
        <v>0</v>
      </c>
      <c r="AQ1319" s="10">
        <v>0</v>
      </c>
      <c r="AR1319" s="10">
        <v>0</v>
      </c>
      <c r="AS1319" s="10">
        <v>0</v>
      </c>
      <c r="AT1319" s="10">
        <v>0</v>
      </c>
      <c r="AU1319" s="10">
        <v>0</v>
      </c>
      <c r="AV1319" s="10">
        <v>0</v>
      </c>
      <c r="AW1319" s="10">
        <v>0</v>
      </c>
      <c r="AX1319" s="10">
        <v>0</v>
      </c>
      <c r="AY1319" s="3"/>
      <c r="AZ1319" s="10">
        <v>6000</v>
      </c>
      <c r="BA1319" s="10">
        <v>6000</v>
      </c>
      <c r="BB1319" s="10">
        <v>0</v>
      </c>
      <c r="BC1319" s="10">
        <v>0</v>
      </c>
      <c r="BD1319" s="10">
        <v>0</v>
      </c>
      <c r="BE1319" s="10">
        <v>250</v>
      </c>
      <c r="BF1319" s="3"/>
      <c r="BG1319" s="10">
        <v>1000</v>
      </c>
      <c r="BH1319" s="10">
        <v>5000</v>
      </c>
      <c r="BI1319" s="3"/>
      <c r="BJ1319" s="21">
        <v>1</v>
      </c>
      <c r="BK1319" s="65">
        <v>0</v>
      </c>
      <c r="BL1319" s="65">
        <v>0</v>
      </c>
      <c r="BM1319" s="6">
        <f t="shared" si="5249"/>
        <v>111.5625</v>
      </c>
      <c r="BN1319" s="8">
        <f t="shared" si="5250"/>
        <v>1945.9135814788947</v>
      </c>
      <c r="BO1319" s="12">
        <f t="shared" si="5251"/>
        <v>465.9302350499903</v>
      </c>
      <c r="BP1319" s="50">
        <f>(1-'#Constant'!$A$3)/($J1319*'#Constant'!$B$3/'#Constant'!$C$3^($D1319-1)+1)+'#Constant'!$A$3</f>
        <v>0.90687782805429862</v>
      </c>
      <c r="BQ1319" s="4">
        <f t="shared" si="5252"/>
        <v>1945.9135814788947</v>
      </c>
      <c r="BR1319" s="50">
        <f>(1-'#Constant'!$A$3)/($K1319*'#Constant'!$B$3/'#Constant'!$C$3^($D1319-1)+1)+'#Constant'!$A$3</f>
        <v>0.90687782805429862</v>
      </c>
      <c r="BS1319" s="4">
        <f t="shared" si="5253"/>
        <v>1945.9135814788947</v>
      </c>
      <c r="BT1319">
        <f>BO1319/$BO$4*100</f>
        <v>354.12461652202904</v>
      </c>
    </row>
    <row r="1320" spans="1:72" s="13" customFormat="1" ht="17.25" thickBot="1" x14ac:dyDescent="0.35">
      <c r="B1320" s="20"/>
      <c r="D1320" s="14">
        <v>1</v>
      </c>
      <c r="E1320" s="14">
        <v>1</v>
      </c>
      <c r="F1320" s="19">
        <v>1</v>
      </c>
      <c r="G1320" s="15">
        <f t="shared" ref="G1320:H1320" si="5275">G1319</f>
        <v>70</v>
      </c>
      <c r="H1320" s="15">
        <f t="shared" si="5275"/>
        <v>70</v>
      </c>
      <c r="I1320" s="15">
        <v>3000</v>
      </c>
      <c r="J1320" s="15">
        <v>35</v>
      </c>
      <c r="K1320" s="15">
        <v>35</v>
      </c>
      <c r="L1320" s="16"/>
      <c r="M1320" s="15">
        <f t="shared" ref="M1320:O1320" si="5276">M1319</f>
        <v>250</v>
      </c>
      <c r="N1320" s="15">
        <f t="shared" si="5276"/>
        <v>500</v>
      </c>
      <c r="O1320" s="15">
        <f t="shared" si="5276"/>
        <v>0</v>
      </c>
      <c r="P1320" s="15">
        <v>150</v>
      </c>
      <c r="Q1320" s="15">
        <v>0</v>
      </c>
      <c r="R1320" s="15">
        <v>0</v>
      </c>
      <c r="S1320" s="15">
        <f t="shared" ref="S1320:V1320" si="5277">S1319</f>
        <v>250</v>
      </c>
      <c r="T1320" s="15">
        <f t="shared" si="5277"/>
        <v>400</v>
      </c>
      <c r="U1320" s="15">
        <f t="shared" si="5277"/>
        <v>0</v>
      </c>
      <c r="V1320" s="15">
        <f t="shared" si="5277"/>
        <v>900</v>
      </c>
      <c r="W1320" s="16"/>
      <c r="X1320" s="15">
        <f t="shared" ref="X1320:Z1320" si="5278">X1319</f>
        <v>250</v>
      </c>
      <c r="Y1320" s="15">
        <f t="shared" si="5278"/>
        <v>500</v>
      </c>
      <c r="Z1320" s="15">
        <f t="shared" si="5278"/>
        <v>0</v>
      </c>
      <c r="AA1320" s="15">
        <v>150</v>
      </c>
      <c r="AB1320" s="15">
        <f t="shared" ref="AB1320:AI1320" si="5279">AB1319</f>
        <v>0</v>
      </c>
      <c r="AC1320" s="15">
        <f t="shared" si="5279"/>
        <v>0</v>
      </c>
      <c r="AD1320" s="15">
        <f t="shared" si="5279"/>
        <v>250</v>
      </c>
      <c r="AE1320" s="15">
        <f t="shared" si="5279"/>
        <v>400</v>
      </c>
      <c r="AF1320" s="15">
        <f t="shared" si="5279"/>
        <v>0</v>
      </c>
      <c r="AG1320" s="15">
        <f t="shared" si="5279"/>
        <v>900</v>
      </c>
      <c r="AH1320" s="15">
        <f t="shared" si="5279"/>
        <v>0</v>
      </c>
      <c r="AI1320" s="15">
        <f t="shared" si="5279"/>
        <v>0</v>
      </c>
      <c r="AJ1320" s="17"/>
      <c r="AK1320" s="15">
        <f>AK1319</f>
        <v>0</v>
      </c>
      <c r="AL1320" s="15">
        <f>AL1319</f>
        <v>0</v>
      </c>
      <c r="AM1320" s="17"/>
      <c r="AN1320" s="15">
        <f t="shared" ref="AN1320:AX1320" si="5280">AN1319</f>
        <v>0</v>
      </c>
      <c r="AO1320" s="15">
        <f t="shared" si="5280"/>
        <v>0</v>
      </c>
      <c r="AP1320" s="15">
        <f t="shared" si="5280"/>
        <v>0</v>
      </c>
      <c r="AQ1320" s="15">
        <f t="shared" si="5280"/>
        <v>0</v>
      </c>
      <c r="AR1320" s="15">
        <f t="shared" si="5280"/>
        <v>0</v>
      </c>
      <c r="AS1320" s="15">
        <f t="shared" si="5280"/>
        <v>0</v>
      </c>
      <c r="AT1320" s="15">
        <f t="shared" si="5280"/>
        <v>0</v>
      </c>
      <c r="AU1320" s="15">
        <f t="shared" si="5280"/>
        <v>0</v>
      </c>
      <c r="AV1320" s="15">
        <f t="shared" si="5280"/>
        <v>0</v>
      </c>
      <c r="AW1320" s="15">
        <f t="shared" si="5280"/>
        <v>0</v>
      </c>
      <c r="AX1320" s="15">
        <f t="shared" si="5280"/>
        <v>0</v>
      </c>
      <c r="AY1320" s="17"/>
      <c r="AZ1320" s="15">
        <f t="shared" ref="AZ1320:BA1320" si="5281">AZ1319</f>
        <v>6000</v>
      </c>
      <c r="BA1320" s="15">
        <f t="shared" si="5281"/>
        <v>6000</v>
      </c>
      <c r="BB1320" s="15">
        <v>0</v>
      </c>
      <c r="BC1320" s="15">
        <f t="shared" ref="BC1320:BE1320" si="5282">BC1319</f>
        <v>0</v>
      </c>
      <c r="BD1320" s="15">
        <f t="shared" si="5282"/>
        <v>0</v>
      </c>
      <c r="BE1320" s="15">
        <f t="shared" si="5282"/>
        <v>250</v>
      </c>
      <c r="BF1320" s="17"/>
      <c r="BG1320" s="15">
        <f t="shared" ref="BG1320:BH1320" si="5283">BG1319</f>
        <v>1000</v>
      </c>
      <c r="BH1320" s="15">
        <f t="shared" si="5283"/>
        <v>5000</v>
      </c>
      <c r="BI1320" s="17"/>
      <c r="BJ1320" s="22">
        <f>G1320/G1319</f>
        <v>1</v>
      </c>
      <c r="BK1320" s="65">
        <f>BK1319</f>
        <v>0</v>
      </c>
      <c r="BL1320" s="65">
        <f>BL1319</f>
        <v>0</v>
      </c>
      <c r="BM1320" s="6">
        <f t="shared" si="5249"/>
        <v>111.5625</v>
      </c>
      <c r="BN1320" s="8">
        <f t="shared" si="5250"/>
        <v>1945.9135814788947</v>
      </c>
      <c r="BO1320" s="12">
        <f t="shared" si="5251"/>
        <v>465.9302350499903</v>
      </c>
      <c r="BP1320" s="50">
        <f>(1-'#Constant'!$A$3)/($J1320*'#Constant'!$B$3/'#Constant'!$C$3^($D1320-1)+1)+'#Constant'!$A$3</f>
        <v>0.90687782805429862</v>
      </c>
      <c r="BQ1320" s="4">
        <f t="shared" si="5252"/>
        <v>1945.9135814788947</v>
      </c>
      <c r="BR1320" s="50">
        <f>(1-'#Constant'!$A$3)/($K1320*'#Constant'!$B$3/'#Constant'!$C$3^($D1320-1)+1)+'#Constant'!$A$3</f>
        <v>0.90687782805429862</v>
      </c>
      <c r="BS1320" s="4">
        <f t="shared" si="5253"/>
        <v>1945.9135814788947</v>
      </c>
      <c r="BT1320"/>
    </row>
    <row r="1321" spans="1:72" x14ac:dyDescent="0.3">
      <c r="A1321">
        <v>4424</v>
      </c>
      <c r="B1321" s="18" t="str">
        <f>VLOOKUP(CONCATENATE("CREATURE_NAME_",A1321),[1]Localization_Hero!$A:$E,2,FALSE)</f>
        <v>블랙 드래곤</v>
      </c>
      <c r="C1321" t="s">
        <v>77</v>
      </c>
      <c r="D1321">
        <v>1</v>
      </c>
      <c r="E1321">
        <v>1</v>
      </c>
      <c r="F1321" s="18">
        <v>1</v>
      </c>
      <c r="G1321" s="10">
        <v>70</v>
      </c>
      <c r="H1321" s="10">
        <v>70</v>
      </c>
      <c r="I1321" s="10">
        <v>3000</v>
      </c>
      <c r="J1321" s="10">
        <v>35</v>
      </c>
      <c r="K1321" s="10">
        <v>35</v>
      </c>
      <c r="L1321" s="2"/>
      <c r="M1321" s="10">
        <v>250</v>
      </c>
      <c r="N1321" s="10">
        <v>0</v>
      </c>
      <c r="O1321" s="10">
        <v>0</v>
      </c>
      <c r="P1321" s="10">
        <v>150</v>
      </c>
      <c r="Q1321" s="10">
        <v>0</v>
      </c>
      <c r="R1321" s="10">
        <v>0</v>
      </c>
      <c r="S1321" s="10">
        <v>250</v>
      </c>
      <c r="T1321" s="10">
        <v>400</v>
      </c>
      <c r="U1321" s="10">
        <v>0</v>
      </c>
      <c r="V1321" s="10">
        <v>0</v>
      </c>
      <c r="W1321" s="2"/>
      <c r="X1321" s="10">
        <v>250</v>
      </c>
      <c r="Y1321" s="10">
        <v>0</v>
      </c>
      <c r="Z1321" s="10">
        <v>0</v>
      </c>
      <c r="AA1321" s="10">
        <v>150</v>
      </c>
      <c r="AB1321" s="10">
        <v>0</v>
      </c>
      <c r="AC1321" s="10">
        <v>0</v>
      </c>
      <c r="AD1321" s="10">
        <v>250</v>
      </c>
      <c r="AE1321" s="10">
        <v>400</v>
      </c>
      <c r="AF1321" s="10">
        <v>0</v>
      </c>
      <c r="AG1321" s="10">
        <v>0</v>
      </c>
      <c r="AH1321" s="10">
        <v>0</v>
      </c>
      <c r="AI1321" s="10">
        <v>0</v>
      </c>
      <c r="AJ1321" s="3"/>
      <c r="AK1321" s="10">
        <v>0</v>
      </c>
      <c r="AL1321" s="10">
        <v>0</v>
      </c>
      <c r="AM1321" s="3"/>
      <c r="AN1321" s="10">
        <v>0</v>
      </c>
      <c r="AO1321" s="10">
        <v>0</v>
      </c>
      <c r="AP1321" s="10">
        <v>0</v>
      </c>
      <c r="AQ1321" s="10">
        <v>0</v>
      </c>
      <c r="AR1321" s="10">
        <v>0</v>
      </c>
      <c r="AS1321" s="10">
        <v>0</v>
      </c>
      <c r="AT1321" s="10">
        <v>0</v>
      </c>
      <c r="AU1321" s="10">
        <v>0</v>
      </c>
      <c r="AV1321" s="10">
        <v>0</v>
      </c>
      <c r="AW1321" s="10">
        <v>0</v>
      </c>
      <c r="AX1321" s="10">
        <v>0</v>
      </c>
      <c r="AY1321" s="3"/>
      <c r="AZ1321" s="10">
        <v>6000</v>
      </c>
      <c r="BA1321" s="10">
        <v>6000</v>
      </c>
      <c r="BB1321" s="10">
        <v>0</v>
      </c>
      <c r="BC1321" s="10">
        <v>0</v>
      </c>
      <c r="BD1321" s="10">
        <v>0</v>
      </c>
      <c r="BE1321" s="10">
        <v>250</v>
      </c>
      <c r="BF1321" s="3"/>
      <c r="BG1321" s="10">
        <v>1000</v>
      </c>
      <c r="BH1321" s="10">
        <v>5000</v>
      </c>
      <c r="BI1321" s="3"/>
      <c r="BJ1321" s="21">
        <v>1</v>
      </c>
      <c r="BK1321" s="65">
        <v>0</v>
      </c>
      <c r="BL1321" s="65">
        <v>0</v>
      </c>
      <c r="BM1321" s="6">
        <f t="shared" si="5249"/>
        <v>111.5625</v>
      </c>
      <c r="BN1321" s="8">
        <f t="shared" si="5250"/>
        <v>194.59135814788942</v>
      </c>
      <c r="BO1321" s="12">
        <f t="shared" si="5251"/>
        <v>147.34007734955861</v>
      </c>
      <c r="BP1321" s="50">
        <f>(1-'#Constant'!$A$3)/($J1321*'#Constant'!$B$3/'#Constant'!$C$3^($D1321-1)+1)+'#Constant'!$A$3</f>
        <v>0.90687782805429862</v>
      </c>
      <c r="BQ1321" s="4">
        <f t="shared" si="5252"/>
        <v>194.59135814788942</v>
      </c>
      <c r="BR1321" s="50">
        <f>(1-'#Constant'!$A$3)/($K1321*'#Constant'!$B$3/'#Constant'!$C$3^($D1321-1)+1)+'#Constant'!$A$3</f>
        <v>0.90687782805429862</v>
      </c>
      <c r="BS1321" s="4">
        <f t="shared" si="5253"/>
        <v>194.59135814788942</v>
      </c>
      <c r="BT1321">
        <f>BO1321/$BO$4*100</f>
        <v>111.98403637433066</v>
      </c>
    </row>
    <row r="1322" spans="1:72" s="13" customFormat="1" ht="17.25" thickBot="1" x14ac:dyDescent="0.35">
      <c r="B1322" s="20"/>
      <c r="D1322" s="14">
        <v>1</v>
      </c>
      <c r="E1322" s="14">
        <v>1</v>
      </c>
      <c r="F1322" s="19">
        <v>1</v>
      </c>
      <c r="G1322" s="15">
        <f t="shared" ref="G1322:H1322" si="5284">G1321</f>
        <v>70</v>
      </c>
      <c r="H1322" s="15">
        <f t="shared" si="5284"/>
        <v>70</v>
      </c>
      <c r="I1322" s="15">
        <v>3000</v>
      </c>
      <c r="J1322" s="15">
        <v>35</v>
      </c>
      <c r="K1322" s="15">
        <v>35</v>
      </c>
      <c r="L1322" s="16"/>
      <c r="M1322" s="15">
        <f t="shared" ref="M1322:O1322" si="5285">M1321</f>
        <v>250</v>
      </c>
      <c r="N1322" s="15">
        <f t="shared" si="5285"/>
        <v>0</v>
      </c>
      <c r="O1322" s="15">
        <f t="shared" si="5285"/>
        <v>0</v>
      </c>
      <c r="P1322" s="15">
        <v>150</v>
      </c>
      <c r="Q1322" s="15">
        <v>0</v>
      </c>
      <c r="R1322" s="15">
        <v>0</v>
      </c>
      <c r="S1322" s="15">
        <f t="shared" ref="S1322:V1322" si="5286">S1321</f>
        <v>250</v>
      </c>
      <c r="T1322" s="15">
        <f t="shared" si="5286"/>
        <v>400</v>
      </c>
      <c r="U1322" s="15">
        <f t="shared" si="5286"/>
        <v>0</v>
      </c>
      <c r="V1322" s="15">
        <f t="shared" si="5286"/>
        <v>0</v>
      </c>
      <c r="W1322" s="16"/>
      <c r="X1322" s="15">
        <f t="shared" ref="X1322:Z1322" si="5287">X1321</f>
        <v>250</v>
      </c>
      <c r="Y1322" s="15">
        <f t="shared" si="5287"/>
        <v>0</v>
      </c>
      <c r="Z1322" s="15">
        <f t="shared" si="5287"/>
        <v>0</v>
      </c>
      <c r="AA1322" s="15">
        <v>150</v>
      </c>
      <c r="AB1322" s="15">
        <v>0</v>
      </c>
      <c r="AC1322" s="15">
        <v>0</v>
      </c>
      <c r="AD1322" s="15">
        <f t="shared" ref="AD1322:AI1322" si="5288">AD1321</f>
        <v>250</v>
      </c>
      <c r="AE1322" s="15">
        <f t="shared" si="5288"/>
        <v>400</v>
      </c>
      <c r="AF1322" s="15">
        <f t="shared" si="5288"/>
        <v>0</v>
      </c>
      <c r="AG1322" s="15">
        <f t="shared" si="5288"/>
        <v>0</v>
      </c>
      <c r="AH1322" s="15">
        <f t="shared" si="5288"/>
        <v>0</v>
      </c>
      <c r="AI1322" s="15">
        <f t="shared" si="5288"/>
        <v>0</v>
      </c>
      <c r="AJ1322" s="17"/>
      <c r="AK1322" s="15">
        <f>AK1321</f>
        <v>0</v>
      </c>
      <c r="AL1322" s="15">
        <f>AL1321</f>
        <v>0</v>
      </c>
      <c r="AM1322" s="17"/>
      <c r="AN1322" s="15">
        <f t="shared" ref="AN1322:AX1322" si="5289">AN1321</f>
        <v>0</v>
      </c>
      <c r="AO1322" s="15">
        <f t="shared" si="5289"/>
        <v>0</v>
      </c>
      <c r="AP1322" s="15">
        <f t="shared" si="5289"/>
        <v>0</v>
      </c>
      <c r="AQ1322" s="15">
        <f t="shared" si="5289"/>
        <v>0</v>
      </c>
      <c r="AR1322" s="15">
        <f t="shared" si="5289"/>
        <v>0</v>
      </c>
      <c r="AS1322" s="15">
        <f t="shared" si="5289"/>
        <v>0</v>
      </c>
      <c r="AT1322" s="15">
        <f t="shared" si="5289"/>
        <v>0</v>
      </c>
      <c r="AU1322" s="15">
        <f t="shared" si="5289"/>
        <v>0</v>
      </c>
      <c r="AV1322" s="15">
        <f t="shared" si="5289"/>
        <v>0</v>
      </c>
      <c r="AW1322" s="15">
        <f t="shared" si="5289"/>
        <v>0</v>
      </c>
      <c r="AX1322" s="15">
        <f t="shared" si="5289"/>
        <v>0</v>
      </c>
      <c r="AY1322" s="17"/>
      <c r="AZ1322" s="15">
        <f t="shared" ref="AZ1322:BA1322" si="5290">AZ1321</f>
        <v>6000</v>
      </c>
      <c r="BA1322" s="15">
        <f t="shared" si="5290"/>
        <v>6000</v>
      </c>
      <c r="BB1322" s="15">
        <v>0</v>
      </c>
      <c r="BC1322" s="15">
        <f t="shared" ref="BC1322:BE1322" si="5291">BC1321</f>
        <v>0</v>
      </c>
      <c r="BD1322" s="15">
        <f t="shared" si="5291"/>
        <v>0</v>
      </c>
      <c r="BE1322" s="15">
        <f t="shared" si="5291"/>
        <v>250</v>
      </c>
      <c r="BF1322" s="17"/>
      <c r="BG1322" s="15">
        <f t="shared" ref="BG1322:BH1322" si="5292">BG1321</f>
        <v>1000</v>
      </c>
      <c r="BH1322" s="15">
        <f t="shared" si="5292"/>
        <v>5000</v>
      </c>
      <c r="BI1322" s="17"/>
      <c r="BJ1322" s="22">
        <f>G1322/G1321</f>
        <v>1</v>
      </c>
      <c r="BK1322" s="65">
        <f t="shared" ref="BK1322:BL1322" si="5293">BK1321</f>
        <v>0</v>
      </c>
      <c r="BL1322" s="65">
        <f t="shared" si="5293"/>
        <v>0</v>
      </c>
      <c r="BM1322" s="6">
        <f t="shared" si="5249"/>
        <v>111.5625</v>
      </c>
      <c r="BN1322" s="8" t="e">
        <f t="shared" si="5250"/>
        <v>#NUM!</v>
      </c>
      <c r="BO1322" s="12" t="e">
        <f t="shared" si="5251"/>
        <v>#NUM!</v>
      </c>
      <c r="BP1322" s="50">
        <f>(1-'#Constant'!$A$3)/($J1322*'#Constant'!$B$3/'#Constant'!$C$3^($D1322-1)+1)+'#Constant'!$A$3</f>
        <v>0.90687782805429862</v>
      </c>
      <c r="BQ1322" s="4" t="e">
        <f>I1410/(BP1322*(1-Q1322/1000*(0.5+R1322/1000))*(1-P1322/1000)*(1-V1322/1000)*(1+U1322/1000))/20</f>
        <v>#NUM!</v>
      </c>
      <c r="BR1322" s="50">
        <f>(1-'#Constant'!$A$3)/($K1322*'#Constant'!$B$3/'#Constant'!$C$3^($D1322-1)+1)+'#Constant'!$A$3</f>
        <v>0.90687782805429862</v>
      </c>
      <c r="BS1322" s="4" t="e">
        <f>I1410/(BR1322*(1-AB1322/1000*(0.5+AC1322/1000))*(1-AA1322/1000)*(1-AG1322/1000)*(1+AF1322/1000))/20</f>
        <v>#NUM!</v>
      </c>
      <c r="BT1322"/>
    </row>
    <row r="1323" spans="1:72" x14ac:dyDescent="0.3">
      <c r="A1323">
        <v>5501</v>
      </c>
      <c r="B1323" s="18" t="str">
        <f>VLOOKUP(CONCATENATE("CREATURE_NAME_",A1323),[1]Localization_Hero!$A:$E,2,FALSE)</f>
        <v>마운틴 포트리스</v>
      </c>
      <c r="C1323" t="s">
        <v>77</v>
      </c>
      <c r="D1323">
        <v>1</v>
      </c>
      <c r="E1323">
        <v>1</v>
      </c>
      <c r="F1323" s="18">
        <v>1</v>
      </c>
      <c r="G1323" s="10">
        <v>130</v>
      </c>
      <c r="H1323" s="10">
        <v>130</v>
      </c>
      <c r="I1323" s="10">
        <v>2500</v>
      </c>
      <c r="J1323" s="10">
        <v>53</v>
      </c>
      <c r="K1323" s="10">
        <v>39</v>
      </c>
      <c r="L1323" s="2"/>
      <c r="M1323" s="10">
        <v>150</v>
      </c>
      <c r="N1323" s="10">
        <v>0</v>
      </c>
      <c r="O1323" s="10">
        <v>0</v>
      </c>
      <c r="P1323" s="10">
        <v>0</v>
      </c>
      <c r="Q1323" s="10">
        <v>0</v>
      </c>
      <c r="R1323" s="10">
        <v>0</v>
      </c>
      <c r="S1323" s="10">
        <v>200</v>
      </c>
      <c r="T1323" s="10">
        <v>500</v>
      </c>
      <c r="U1323" s="10">
        <v>0</v>
      </c>
      <c r="V1323" s="10">
        <v>200</v>
      </c>
      <c r="W1323" s="2"/>
      <c r="X1323" s="10">
        <v>150</v>
      </c>
      <c r="Y1323" s="10">
        <v>0</v>
      </c>
      <c r="Z1323" s="10">
        <v>0</v>
      </c>
      <c r="AA1323" s="10">
        <v>0</v>
      </c>
      <c r="AB1323" s="10">
        <v>0</v>
      </c>
      <c r="AC1323" s="10">
        <v>0</v>
      </c>
      <c r="AD1323" s="10">
        <v>200</v>
      </c>
      <c r="AE1323" s="10">
        <v>500</v>
      </c>
      <c r="AF1323" s="10">
        <v>0</v>
      </c>
      <c r="AG1323" s="10">
        <v>0</v>
      </c>
      <c r="AH1323" s="10">
        <v>0</v>
      </c>
      <c r="AI1323" s="10">
        <v>0</v>
      </c>
      <c r="AJ1323" s="3"/>
      <c r="AK1323" s="10">
        <v>0</v>
      </c>
      <c r="AL1323" s="10">
        <v>0</v>
      </c>
      <c r="AM1323" s="3"/>
      <c r="AN1323" s="10">
        <v>0</v>
      </c>
      <c r="AO1323" s="10">
        <v>0</v>
      </c>
      <c r="AP1323" s="10">
        <v>0</v>
      </c>
      <c r="AQ1323" s="10">
        <v>0</v>
      </c>
      <c r="AR1323" s="10">
        <v>0</v>
      </c>
      <c r="AS1323" s="10">
        <v>0</v>
      </c>
      <c r="AT1323" s="10">
        <v>0</v>
      </c>
      <c r="AU1323" s="10">
        <v>0</v>
      </c>
      <c r="AV1323" s="10">
        <v>0</v>
      </c>
      <c r="AW1323" s="10">
        <v>0</v>
      </c>
      <c r="AX1323" s="10">
        <v>0</v>
      </c>
      <c r="AY1323" s="3"/>
      <c r="AZ1323" s="10">
        <v>6000</v>
      </c>
      <c r="BA1323" s="10">
        <v>6000</v>
      </c>
      <c r="BB1323" s="10">
        <v>0</v>
      </c>
      <c r="BC1323" s="10">
        <v>0</v>
      </c>
      <c r="BD1323" s="10">
        <v>0</v>
      </c>
      <c r="BE1323" s="10">
        <v>250</v>
      </c>
      <c r="BF1323" s="3"/>
      <c r="BG1323" s="10">
        <v>1000</v>
      </c>
      <c r="BH1323" s="10">
        <v>5000</v>
      </c>
      <c r="BI1323" s="3"/>
      <c r="BJ1323" s="21">
        <v>1</v>
      </c>
      <c r="BK1323" s="65">
        <v>0</v>
      </c>
      <c r="BL1323" s="65">
        <v>-700</v>
      </c>
      <c r="BM1323" s="6">
        <f t="shared" si="5105"/>
        <v>196.21875</v>
      </c>
      <c r="BN1323" s="8">
        <f t="shared" si="5106"/>
        <v>159.90936880410618</v>
      </c>
      <c r="BO1323" s="12">
        <f t="shared" si="5198"/>
        <v>177.13615232365953</v>
      </c>
      <c r="BP1323" s="50">
        <f>(1-'#Constant'!$A$3)/($J1323*'#Constant'!$B$3/'#Constant'!$C$3^($D1323-1)+1)+'#Constant'!$A$3</f>
        <v>0.86555651423641067</v>
      </c>
      <c r="BQ1323" s="4">
        <f>I1324/(BP1323*(1-Q1323/1000*(0.5+R1323/1000))*(1-P1323/1000)*(1-V1323/1000)*(1+U1323/1000))/20</f>
        <v>180.5196973623876</v>
      </c>
      <c r="BR1323" s="50">
        <f>(1-'#Constant'!$A$3)/($K1323*'#Constant'!$B$3/'#Constant'!$C$3^($D1323-1)+1)+'#Constant'!$A$3</f>
        <v>0.89735004476275737</v>
      </c>
      <c r="BS1323" s="4">
        <f>I1324/(BR1323*(1-AB1323/1000*(0.5+AC1323/1000))*(1-AA1323/1000)*(1-AG1323/1000)*(1+AF1323/1000))/20</f>
        <v>139.29904024582476</v>
      </c>
      <c r="BT1323">
        <f>BO1323/$BO$4*100</f>
        <v>134.63018129113999</v>
      </c>
    </row>
    <row r="1324" spans="1:72" s="13" customFormat="1" ht="17.25" thickBot="1" x14ac:dyDescent="0.35">
      <c r="B1324" s="20"/>
      <c r="D1324" s="14">
        <v>1</v>
      </c>
      <c r="E1324" s="14">
        <v>1</v>
      </c>
      <c r="F1324" s="19">
        <v>1</v>
      </c>
      <c r="G1324" s="15">
        <f>G1323</f>
        <v>130</v>
      </c>
      <c r="H1324" s="15">
        <f t="shared" ref="H1324" si="5294">H1323</f>
        <v>130</v>
      </c>
      <c r="I1324" s="15">
        <v>2500</v>
      </c>
      <c r="J1324" s="15">
        <f>J1323</f>
        <v>53</v>
      </c>
      <c r="K1324" s="15">
        <f>K1323</f>
        <v>39</v>
      </c>
      <c r="L1324" s="16"/>
      <c r="M1324" s="15">
        <v>150</v>
      </c>
      <c r="N1324" s="15">
        <f t="shared" ref="N1324:O1324" si="5295">N1323</f>
        <v>0</v>
      </c>
      <c r="O1324" s="15">
        <f t="shared" si="5295"/>
        <v>0</v>
      </c>
      <c r="P1324" s="15">
        <v>0</v>
      </c>
      <c r="Q1324" s="15">
        <f t="shared" ref="Q1324:V1324" si="5296">Q1323</f>
        <v>0</v>
      </c>
      <c r="R1324" s="15">
        <f t="shared" si="5296"/>
        <v>0</v>
      </c>
      <c r="S1324" s="15">
        <f t="shared" si="5296"/>
        <v>200</v>
      </c>
      <c r="T1324" s="15">
        <v>500</v>
      </c>
      <c r="U1324" s="15">
        <f t="shared" si="5296"/>
        <v>0</v>
      </c>
      <c r="V1324" s="15">
        <f t="shared" si="5296"/>
        <v>200</v>
      </c>
      <c r="W1324" s="16"/>
      <c r="X1324" s="15">
        <f t="shared" ref="X1324:Z1324" si="5297">X1323</f>
        <v>150</v>
      </c>
      <c r="Y1324" s="15">
        <f t="shared" si="5297"/>
        <v>0</v>
      </c>
      <c r="Z1324" s="15">
        <f t="shared" si="5297"/>
        <v>0</v>
      </c>
      <c r="AA1324" s="15">
        <v>0</v>
      </c>
      <c r="AB1324" s="15">
        <f t="shared" ref="AB1324:AI1324" si="5298">AB1323</f>
        <v>0</v>
      </c>
      <c r="AC1324" s="15">
        <f t="shared" si="5298"/>
        <v>0</v>
      </c>
      <c r="AD1324" s="15">
        <f t="shared" si="5298"/>
        <v>200</v>
      </c>
      <c r="AE1324" s="15">
        <f t="shared" si="5298"/>
        <v>500</v>
      </c>
      <c r="AF1324" s="15">
        <f t="shared" si="5298"/>
        <v>0</v>
      </c>
      <c r="AG1324" s="15">
        <f t="shared" si="5298"/>
        <v>0</v>
      </c>
      <c r="AH1324" s="15">
        <f t="shared" si="5298"/>
        <v>0</v>
      </c>
      <c r="AI1324" s="15">
        <f t="shared" si="5298"/>
        <v>0</v>
      </c>
      <c r="AJ1324" s="17"/>
      <c r="AK1324" s="15">
        <f>AK1323</f>
        <v>0</v>
      </c>
      <c r="AL1324" s="15">
        <f>AL1323</f>
        <v>0</v>
      </c>
      <c r="AM1324" s="17"/>
      <c r="AN1324" s="15">
        <f t="shared" ref="AN1324:AX1324" si="5299">AN1323</f>
        <v>0</v>
      </c>
      <c r="AO1324" s="15">
        <f t="shared" si="5299"/>
        <v>0</v>
      </c>
      <c r="AP1324" s="15">
        <f t="shared" si="5299"/>
        <v>0</v>
      </c>
      <c r="AQ1324" s="15">
        <f t="shared" si="5299"/>
        <v>0</v>
      </c>
      <c r="AR1324" s="15">
        <f t="shared" si="5299"/>
        <v>0</v>
      </c>
      <c r="AS1324" s="15">
        <f t="shared" si="5299"/>
        <v>0</v>
      </c>
      <c r="AT1324" s="15">
        <f t="shared" si="5299"/>
        <v>0</v>
      </c>
      <c r="AU1324" s="15">
        <f t="shared" si="5299"/>
        <v>0</v>
      </c>
      <c r="AV1324" s="15">
        <f t="shared" si="5299"/>
        <v>0</v>
      </c>
      <c r="AW1324" s="15">
        <f t="shared" si="5299"/>
        <v>0</v>
      </c>
      <c r="AX1324" s="15">
        <f t="shared" si="5299"/>
        <v>0</v>
      </c>
      <c r="AY1324" s="17"/>
      <c r="AZ1324" s="15">
        <f t="shared" ref="AZ1324:BE1324" si="5300">AZ1323</f>
        <v>6000</v>
      </c>
      <c r="BA1324" s="15">
        <f t="shared" si="5300"/>
        <v>6000</v>
      </c>
      <c r="BB1324" s="15">
        <v>0</v>
      </c>
      <c r="BC1324" s="15">
        <f t="shared" si="5300"/>
        <v>0</v>
      </c>
      <c r="BD1324" s="15">
        <f t="shared" si="5300"/>
        <v>0</v>
      </c>
      <c r="BE1324" s="15">
        <f t="shared" si="5300"/>
        <v>250</v>
      </c>
      <c r="BF1324" s="17"/>
      <c r="BG1324" s="15">
        <f t="shared" si="5095"/>
        <v>1000</v>
      </c>
      <c r="BH1324" s="15">
        <f t="shared" si="5096"/>
        <v>5000</v>
      </c>
      <c r="BI1324" s="17"/>
      <c r="BJ1324" s="22">
        <f>G1324/G1323</f>
        <v>1</v>
      </c>
      <c r="BK1324" s="65">
        <f t="shared" si="5248"/>
        <v>0</v>
      </c>
      <c r="BL1324" s="65">
        <f t="shared" si="5248"/>
        <v>-700</v>
      </c>
      <c r="BM1324" s="6">
        <f t="shared" si="5105"/>
        <v>196.21875</v>
      </c>
      <c r="BN1324" s="8" t="e">
        <f t="shared" si="5106"/>
        <v>#NUM!</v>
      </c>
      <c r="BO1324" s="12" t="e">
        <f t="shared" si="5198"/>
        <v>#NUM!</v>
      </c>
      <c r="BP1324" s="50">
        <f>(1-'#Constant'!$A$3)/($J1324*'#Constant'!$B$3/'#Constant'!$C$3^($D1324-1)+1)+'#Constant'!$A$3</f>
        <v>0.86555651423641067</v>
      </c>
      <c r="BQ1324" s="4" t="e">
        <f>I1418/(BP1324*(1-Q1324/1000*(0.5+R1324/1000))*(1-P1324/1000)*(1-V1324/1000)*(1+U1324/1000))/20</f>
        <v>#NUM!</v>
      </c>
      <c r="BR1324" s="50">
        <f>(1-'#Constant'!$A$3)/($K1324*'#Constant'!$B$3/'#Constant'!$C$3^($D1324-1)+1)+'#Constant'!$A$3</f>
        <v>0.89735004476275737</v>
      </c>
      <c r="BS1324" s="4" t="e">
        <f>I1418/(BR1324*(1-AB1324/1000*(0.5+AC1324/1000))*(1-AA1324/1000)*(1-AG1324/1000)*(1+AF1324/1000))/20</f>
        <v>#NUM!</v>
      </c>
      <c r="BT1324"/>
    </row>
    <row r="1325" spans="1:72" x14ac:dyDescent="0.3">
      <c r="A1325">
        <v>5502</v>
      </c>
      <c r="B1325" s="18" t="str">
        <f>VLOOKUP(CONCATENATE("CREATURE_NAME_",A1325),[1]Localization_Hero!$A:$E,2,FALSE)</f>
        <v>프로티아누스</v>
      </c>
      <c r="C1325" t="s">
        <v>77</v>
      </c>
      <c r="D1325">
        <v>1</v>
      </c>
      <c r="E1325">
        <v>1</v>
      </c>
      <c r="F1325" s="18">
        <v>1</v>
      </c>
      <c r="G1325" s="10">
        <v>130</v>
      </c>
      <c r="H1325" s="10">
        <v>130</v>
      </c>
      <c r="I1325" s="10">
        <v>2500</v>
      </c>
      <c r="J1325" s="10">
        <v>75</v>
      </c>
      <c r="K1325" s="10">
        <v>82</v>
      </c>
      <c r="L1325" s="2"/>
      <c r="M1325" s="10">
        <v>150</v>
      </c>
      <c r="N1325" s="10">
        <v>0</v>
      </c>
      <c r="O1325" s="10">
        <v>0</v>
      </c>
      <c r="P1325" s="10">
        <v>0</v>
      </c>
      <c r="Q1325" s="10">
        <v>0</v>
      </c>
      <c r="R1325" s="10">
        <v>0</v>
      </c>
      <c r="S1325" s="10">
        <v>200</v>
      </c>
      <c r="T1325" s="10">
        <v>500</v>
      </c>
      <c r="U1325" s="10">
        <v>1400</v>
      </c>
      <c r="V1325" s="10">
        <v>0</v>
      </c>
      <c r="W1325" s="2"/>
      <c r="X1325" s="10">
        <v>150</v>
      </c>
      <c r="Y1325" s="10">
        <v>0</v>
      </c>
      <c r="Z1325" s="10">
        <v>0</v>
      </c>
      <c r="AA1325" s="10">
        <v>0</v>
      </c>
      <c r="AB1325" s="10">
        <v>0</v>
      </c>
      <c r="AC1325" s="10">
        <v>0</v>
      </c>
      <c r="AD1325" s="10">
        <v>200</v>
      </c>
      <c r="AE1325" s="10">
        <v>500</v>
      </c>
      <c r="AF1325" s="10">
        <v>0</v>
      </c>
      <c r="AG1325" s="10">
        <v>100</v>
      </c>
      <c r="AH1325" s="10">
        <v>0</v>
      </c>
      <c r="AI1325" s="10">
        <v>0</v>
      </c>
      <c r="AJ1325" s="3"/>
      <c r="AK1325" s="10">
        <v>0</v>
      </c>
      <c r="AL1325" s="10">
        <v>0</v>
      </c>
      <c r="AM1325" s="3"/>
      <c r="AN1325" s="10">
        <v>0</v>
      </c>
      <c r="AO1325" s="10">
        <v>0</v>
      </c>
      <c r="AP1325" s="10">
        <v>0</v>
      </c>
      <c r="AQ1325" s="10">
        <v>0</v>
      </c>
      <c r="AR1325" s="10">
        <v>0</v>
      </c>
      <c r="AS1325" s="10">
        <v>0</v>
      </c>
      <c r="AT1325" s="10">
        <v>0</v>
      </c>
      <c r="AU1325" s="10">
        <v>0</v>
      </c>
      <c r="AV1325" s="10">
        <v>0</v>
      </c>
      <c r="AW1325" s="10">
        <v>0</v>
      </c>
      <c r="AX1325" s="10">
        <v>0</v>
      </c>
      <c r="AY1325" s="3"/>
      <c r="AZ1325" s="10">
        <v>6000</v>
      </c>
      <c r="BA1325" s="10">
        <v>6000</v>
      </c>
      <c r="BB1325" s="10">
        <v>0</v>
      </c>
      <c r="BC1325" s="10">
        <v>0</v>
      </c>
      <c r="BD1325" s="10">
        <v>0</v>
      </c>
      <c r="BE1325" s="10">
        <v>250</v>
      </c>
      <c r="BF1325" s="3"/>
      <c r="BG1325" s="10">
        <v>1000</v>
      </c>
      <c r="BH1325" s="10">
        <v>5000</v>
      </c>
      <c r="BI1325" s="3"/>
      <c r="BJ1325" s="21">
        <v>1</v>
      </c>
      <c r="BK1325" s="65">
        <v>-850</v>
      </c>
      <c r="BL1325" s="65">
        <v>0</v>
      </c>
      <c r="BM1325" s="6">
        <f t="shared" ref="BM1325:BM1338" si="5301">MAX(G1325*(1+M1325/1000*(1+O1325/1000))*(1+0.5*T1325/1000)*(1+0.25*S1325/1000),(H1325*(1+X1325/1000*(1+Z1325/1000))*(1+0.5*AE1325/1000)*(1+0.25*AD1325/1000)))*BG1325/1000</f>
        <v>196.21875</v>
      </c>
      <c r="BN1325" s="8">
        <f t="shared" ref="BN1325:BN1338" si="5302">(BQ1325+BS1325)/2*(1+AI1325/2000)*(1+AH1325/2000)*(1+AN1325/2000)*(1+AK1325/2000)</f>
        <v>117.86227546379671</v>
      </c>
      <c r="BO1325" s="12">
        <f t="shared" ref="BO1325:BO1338" si="5303">SQRT(BM1325*BN1325)</f>
        <v>152.07494324727483</v>
      </c>
      <c r="BP1325" s="50">
        <f>(1-'#Constant'!$A$3)/($J1325*'#Constant'!$B$3/'#Constant'!$C$3^($D1325-1)+1)+'#Constant'!$A$3</f>
        <v>0.82</v>
      </c>
      <c r="BQ1325" s="4">
        <f>I1326/(BP1325*(1-Q1325/1000*(0.5+R1325/1000))*(1-P1325/1000)*(1-V1325/1000)*(1+U1325/1000))/20</f>
        <v>63.516260162601633</v>
      </c>
      <c r="BR1325" s="50">
        <f>(1-'#Constant'!$A$3)/($K1325*'#Constant'!$B$3/'#Constant'!$C$3^($D1325-1)+1)+'#Constant'!$A$3</f>
        <v>0.80651685393258432</v>
      </c>
      <c r="BS1325" s="4">
        <f>I1326/(BR1325*(1-AB1325/1000*(0.5+AC1325/1000))*(1-AA1325/1000)*(1-AG1325/1000)*(1+AF1325/1000))/20</f>
        <v>172.20829076499177</v>
      </c>
      <c r="BT1325">
        <f>BO1325/$BO$4*100</f>
        <v>115.58271369590882</v>
      </c>
    </row>
    <row r="1326" spans="1:72" s="13" customFormat="1" ht="17.25" thickBot="1" x14ac:dyDescent="0.35">
      <c r="B1326" s="20"/>
      <c r="D1326" s="14">
        <v>1</v>
      </c>
      <c r="E1326" s="14">
        <v>1</v>
      </c>
      <c r="F1326" s="19">
        <v>1</v>
      </c>
      <c r="G1326" s="15">
        <f t="shared" ref="G1326:H1326" si="5304">G1325</f>
        <v>130</v>
      </c>
      <c r="H1326" s="15">
        <f t="shared" si="5304"/>
        <v>130</v>
      </c>
      <c r="I1326" s="15">
        <v>2500</v>
      </c>
      <c r="J1326" s="15">
        <f>J1325</f>
        <v>75</v>
      </c>
      <c r="K1326" s="15">
        <f>K1325</f>
        <v>82</v>
      </c>
      <c r="L1326" s="16"/>
      <c r="M1326" s="15">
        <v>150</v>
      </c>
      <c r="N1326" s="15">
        <f t="shared" ref="N1326:O1326" si="5305">N1325</f>
        <v>0</v>
      </c>
      <c r="O1326" s="15">
        <f t="shared" si="5305"/>
        <v>0</v>
      </c>
      <c r="P1326" s="15">
        <v>0</v>
      </c>
      <c r="Q1326" s="15">
        <f t="shared" ref="Q1326:S1326" si="5306">Q1325</f>
        <v>0</v>
      </c>
      <c r="R1326" s="15">
        <f t="shared" si="5306"/>
        <v>0</v>
      </c>
      <c r="S1326" s="15">
        <f t="shared" si="5306"/>
        <v>200</v>
      </c>
      <c r="T1326" s="15">
        <v>500</v>
      </c>
      <c r="U1326" s="15">
        <f>U1325</f>
        <v>1400</v>
      </c>
      <c r="V1326" s="15">
        <f t="shared" ref="V1326:V1336" si="5307">V1325</f>
        <v>0</v>
      </c>
      <c r="W1326" s="16"/>
      <c r="X1326" s="15">
        <f t="shared" ref="X1326:Z1326" si="5308">X1325</f>
        <v>150</v>
      </c>
      <c r="Y1326" s="15">
        <f t="shared" si="5308"/>
        <v>0</v>
      </c>
      <c r="Z1326" s="15">
        <f t="shared" si="5308"/>
        <v>0</v>
      </c>
      <c r="AA1326" s="15">
        <v>0</v>
      </c>
      <c r="AB1326" s="15">
        <f t="shared" ref="AB1326:AI1326" si="5309">AB1325</f>
        <v>0</v>
      </c>
      <c r="AC1326" s="15">
        <f t="shared" si="5309"/>
        <v>0</v>
      </c>
      <c r="AD1326" s="15">
        <f t="shared" si="5309"/>
        <v>200</v>
      </c>
      <c r="AE1326" s="15">
        <f t="shared" si="5309"/>
        <v>500</v>
      </c>
      <c r="AF1326" s="15">
        <f t="shared" si="5309"/>
        <v>0</v>
      </c>
      <c r="AG1326" s="15">
        <v>100</v>
      </c>
      <c r="AH1326" s="15">
        <f t="shared" si="5309"/>
        <v>0</v>
      </c>
      <c r="AI1326" s="15">
        <f t="shared" si="5309"/>
        <v>0</v>
      </c>
      <c r="AJ1326" s="17"/>
      <c r="AK1326" s="15">
        <f>AK1325</f>
        <v>0</v>
      </c>
      <c r="AL1326" s="15">
        <f>AL1325</f>
        <v>0</v>
      </c>
      <c r="AM1326" s="17"/>
      <c r="AN1326" s="15">
        <f t="shared" ref="AN1326:AX1326" si="5310">AN1325</f>
        <v>0</v>
      </c>
      <c r="AO1326" s="15">
        <f t="shared" si="5310"/>
        <v>0</v>
      </c>
      <c r="AP1326" s="15">
        <f t="shared" si="5310"/>
        <v>0</v>
      </c>
      <c r="AQ1326" s="15">
        <f t="shared" si="5310"/>
        <v>0</v>
      </c>
      <c r="AR1326" s="15">
        <f t="shared" si="5310"/>
        <v>0</v>
      </c>
      <c r="AS1326" s="15">
        <f t="shared" si="5310"/>
        <v>0</v>
      </c>
      <c r="AT1326" s="15">
        <f t="shared" si="5310"/>
        <v>0</v>
      </c>
      <c r="AU1326" s="15">
        <f t="shared" si="5310"/>
        <v>0</v>
      </c>
      <c r="AV1326" s="15">
        <f t="shared" si="5310"/>
        <v>0</v>
      </c>
      <c r="AW1326" s="15">
        <f t="shared" si="5310"/>
        <v>0</v>
      </c>
      <c r="AX1326" s="15">
        <f t="shared" si="5310"/>
        <v>0</v>
      </c>
      <c r="AY1326" s="17"/>
      <c r="AZ1326" s="15">
        <f t="shared" ref="AZ1326:BA1326" si="5311">AZ1325</f>
        <v>6000</v>
      </c>
      <c r="BA1326" s="15">
        <f t="shared" si="5311"/>
        <v>6000</v>
      </c>
      <c r="BB1326" s="15">
        <v>0</v>
      </c>
      <c r="BC1326" s="15">
        <f t="shared" ref="BC1326:BE1326" si="5312">BC1325</f>
        <v>0</v>
      </c>
      <c r="BD1326" s="15">
        <f t="shared" si="5312"/>
        <v>0</v>
      </c>
      <c r="BE1326" s="15">
        <f t="shared" si="5312"/>
        <v>250</v>
      </c>
      <c r="BF1326" s="17"/>
      <c r="BG1326" s="15">
        <f t="shared" si="5095"/>
        <v>1000</v>
      </c>
      <c r="BH1326" s="15">
        <f t="shared" si="5096"/>
        <v>5000</v>
      </c>
      <c r="BI1326" s="17"/>
      <c r="BJ1326" s="22">
        <f>G1326/G1325</f>
        <v>1</v>
      </c>
      <c r="BK1326" s="65">
        <f t="shared" ref="BK1326:BK1336" si="5313">BK1325</f>
        <v>-850</v>
      </c>
      <c r="BL1326" s="65">
        <v>0</v>
      </c>
      <c r="BM1326" s="6">
        <f t="shared" si="5301"/>
        <v>196.21875</v>
      </c>
      <c r="BN1326" s="8" t="e">
        <f t="shared" si="5302"/>
        <v>#NUM!</v>
      </c>
      <c r="BO1326" s="12" t="e">
        <f t="shared" si="5303"/>
        <v>#NUM!</v>
      </c>
      <c r="BP1326" s="50">
        <f>(1-'#Constant'!$A$3)/($J1326*'#Constant'!$B$3/'#Constant'!$C$3^($D1326-1)+1)+'#Constant'!$A$3</f>
        <v>0.82</v>
      </c>
      <c r="BQ1326" s="4" t="e">
        <f>I1420/(BP1326*(1-Q1326/1000*(0.5+R1326/1000))*(1-P1326/1000)*(1-V1326/1000)*(1+U1326/1000))/20</f>
        <v>#NUM!</v>
      </c>
      <c r="BR1326" s="50">
        <f>(1-'#Constant'!$A$3)/($K1326*'#Constant'!$B$3/'#Constant'!$C$3^($D1326-1)+1)+'#Constant'!$A$3</f>
        <v>0.80651685393258432</v>
      </c>
      <c r="BS1326" s="4" t="e">
        <f>I1420/(BR1326*(1-AB1326/1000*(0.5+AC1326/1000))*(1-AA1326/1000)*(1-AG1326/1000)*(1+AF1326/1000))/20</f>
        <v>#NUM!</v>
      </c>
      <c r="BT1326"/>
    </row>
    <row r="1327" spans="1:72" x14ac:dyDescent="0.3">
      <c r="A1327">
        <v>55099</v>
      </c>
      <c r="B1327" s="18" t="str">
        <f>VLOOKUP(CONCATENATE("CREATURE_NAME_",A1327),[1]Localization_Hero!$A:$E,2,FALSE)</f>
        <v>프로티아누스</v>
      </c>
      <c r="C1327" t="s">
        <v>77</v>
      </c>
      <c r="D1327">
        <v>1</v>
      </c>
      <c r="E1327">
        <v>1</v>
      </c>
      <c r="F1327" s="18">
        <v>1</v>
      </c>
      <c r="G1327" s="10">
        <v>100</v>
      </c>
      <c r="H1327" s="10">
        <v>100</v>
      </c>
      <c r="I1327" s="10">
        <v>2500</v>
      </c>
      <c r="J1327" s="10">
        <v>50</v>
      </c>
      <c r="K1327" s="10">
        <v>56</v>
      </c>
      <c r="L1327" s="2"/>
      <c r="M1327" s="10">
        <v>150</v>
      </c>
      <c r="N1327" s="10">
        <v>0</v>
      </c>
      <c r="O1327" s="10">
        <v>0</v>
      </c>
      <c r="P1327" s="10">
        <v>0</v>
      </c>
      <c r="Q1327" s="10">
        <v>0</v>
      </c>
      <c r="R1327" s="10">
        <v>0</v>
      </c>
      <c r="S1327" s="10">
        <v>200</v>
      </c>
      <c r="T1327" s="10">
        <v>500</v>
      </c>
      <c r="U1327" s="10">
        <v>1400</v>
      </c>
      <c r="V1327" s="10">
        <v>0</v>
      </c>
      <c r="W1327" s="2"/>
      <c r="X1327" s="10">
        <v>150</v>
      </c>
      <c r="Y1327" s="10">
        <v>0</v>
      </c>
      <c r="Z1327" s="10">
        <v>0</v>
      </c>
      <c r="AA1327" s="10">
        <v>0</v>
      </c>
      <c r="AB1327" s="10">
        <v>0</v>
      </c>
      <c r="AC1327" s="10">
        <v>0</v>
      </c>
      <c r="AD1327" s="10">
        <v>200</v>
      </c>
      <c r="AE1327" s="10">
        <v>500</v>
      </c>
      <c r="AF1327" s="10">
        <v>0</v>
      </c>
      <c r="AG1327" s="10">
        <v>100</v>
      </c>
      <c r="AH1327" s="10">
        <v>0</v>
      </c>
      <c r="AI1327" s="10">
        <v>0</v>
      </c>
      <c r="AJ1327" s="3"/>
      <c r="AK1327" s="10">
        <v>0</v>
      </c>
      <c r="AL1327" s="10">
        <v>0</v>
      </c>
      <c r="AM1327" s="3"/>
      <c r="AN1327" s="10">
        <v>0</v>
      </c>
      <c r="AO1327" s="10">
        <v>0</v>
      </c>
      <c r="AP1327" s="10">
        <v>0</v>
      </c>
      <c r="AQ1327" s="10">
        <v>0</v>
      </c>
      <c r="AR1327" s="10">
        <v>0</v>
      </c>
      <c r="AS1327" s="10">
        <v>0</v>
      </c>
      <c r="AT1327" s="10">
        <v>0</v>
      </c>
      <c r="AU1327" s="10">
        <v>0</v>
      </c>
      <c r="AV1327" s="10">
        <v>0</v>
      </c>
      <c r="AW1327" s="10">
        <v>0</v>
      </c>
      <c r="AX1327" s="10">
        <v>0</v>
      </c>
      <c r="AY1327" s="3"/>
      <c r="AZ1327" s="10">
        <v>6000</v>
      </c>
      <c r="BA1327" s="10">
        <v>6000</v>
      </c>
      <c r="BB1327" s="10">
        <v>0</v>
      </c>
      <c r="BC1327" s="10">
        <v>0</v>
      </c>
      <c r="BD1327" s="10">
        <v>0</v>
      </c>
      <c r="BE1327" s="10">
        <v>250</v>
      </c>
      <c r="BF1327" s="3"/>
      <c r="BG1327" s="10">
        <v>1000</v>
      </c>
      <c r="BH1327" s="10">
        <v>5000</v>
      </c>
      <c r="BI1327" s="3"/>
      <c r="BJ1327" s="21">
        <v>1</v>
      </c>
      <c r="BK1327" s="65">
        <v>-850</v>
      </c>
      <c r="BL1327" s="65">
        <v>0</v>
      </c>
      <c r="BM1327" s="6">
        <f t="shared" ref="BM1327:BM1328" si="5314">MAX(G1327*(1+M1327/1000*(1+O1327/1000))*(1+0.5*T1327/1000)*(1+0.25*S1327/1000),(H1327*(1+X1327/1000*(1+Z1327/1000))*(1+0.5*AE1327/1000)*(1+0.25*AD1327/1000)))*BG1327/1000</f>
        <v>150.93749999999997</v>
      </c>
      <c r="BN1327" s="8">
        <f t="shared" ref="BN1327:BN1328" si="5315">(BQ1327+BS1327)/2*(1+AI1327/2000)*(1+AH1327/2000)*(1+AN1327/2000)*(1+AK1327/2000)</f>
        <v>110.69783206503028</v>
      </c>
      <c r="BO1327" s="12">
        <f t="shared" ref="BO1327:BO1328" si="5316">SQRT(BM1327*BN1327)</f>
        <v>129.26118530833415</v>
      </c>
      <c r="BP1327" s="50">
        <f>(1-'#Constant'!$A$3)/($J1327*'#Constant'!$B$3/'#Constant'!$C$3^($D1327-1)+1)+'#Constant'!$A$3</f>
        <v>0.87217391304347835</v>
      </c>
      <c r="BQ1327" s="4">
        <f>I1328/(BP1327*(1-Q1327/1000*(0.5+R1327/1000))*(1-P1327/1000)*(1-V1327/1000)*(1+U1327/1000))/20</f>
        <v>59.716683283482872</v>
      </c>
      <c r="BR1327" s="50">
        <f>(1-'#Constant'!$A$3)/($K1327*'#Constant'!$B$3/'#Constant'!$C$3^($D1327-1)+1)+'#Constant'!$A$3</f>
        <v>0.859041095890411</v>
      </c>
      <c r="BS1327" s="4">
        <f>I1328/(BR1327*(1-AB1327/1000*(0.5+AC1327/1000))*(1-AA1327/1000)*(1-AG1327/1000)*(1+AF1327/1000))/20</f>
        <v>161.6789808465777</v>
      </c>
      <c r="BT1327">
        <f>BO1327/$BO$4*100</f>
        <v>98.24339404285611</v>
      </c>
    </row>
    <row r="1328" spans="1:72" s="13" customFormat="1" ht="17.25" thickBot="1" x14ac:dyDescent="0.35">
      <c r="B1328" s="20"/>
      <c r="D1328" s="14">
        <v>1</v>
      </c>
      <c r="E1328" s="14">
        <v>1</v>
      </c>
      <c r="F1328" s="19">
        <v>1</v>
      </c>
      <c r="G1328" s="15">
        <f t="shared" ref="G1328:H1328" si="5317">G1327</f>
        <v>100</v>
      </c>
      <c r="H1328" s="15">
        <f t="shared" si="5317"/>
        <v>100</v>
      </c>
      <c r="I1328" s="15">
        <v>2500</v>
      </c>
      <c r="J1328" s="15">
        <f>J1327</f>
        <v>50</v>
      </c>
      <c r="K1328" s="15">
        <f>K1327</f>
        <v>56</v>
      </c>
      <c r="L1328" s="16"/>
      <c r="M1328" s="15">
        <v>150</v>
      </c>
      <c r="N1328" s="15">
        <f t="shared" ref="N1328:O1328" si="5318">N1327</f>
        <v>0</v>
      </c>
      <c r="O1328" s="15">
        <f t="shared" si="5318"/>
        <v>0</v>
      </c>
      <c r="P1328" s="15">
        <v>0</v>
      </c>
      <c r="Q1328" s="15">
        <f t="shared" ref="Q1328:S1328" si="5319">Q1327</f>
        <v>0</v>
      </c>
      <c r="R1328" s="15">
        <f t="shared" si="5319"/>
        <v>0</v>
      </c>
      <c r="S1328" s="15">
        <f t="shared" si="5319"/>
        <v>200</v>
      </c>
      <c r="T1328" s="15">
        <v>500</v>
      </c>
      <c r="U1328" s="15">
        <f>U1327</f>
        <v>1400</v>
      </c>
      <c r="V1328" s="15">
        <f t="shared" si="5307"/>
        <v>0</v>
      </c>
      <c r="W1328" s="16"/>
      <c r="X1328" s="15">
        <f t="shared" ref="X1328:Z1328" si="5320">X1327</f>
        <v>150</v>
      </c>
      <c r="Y1328" s="15">
        <f t="shared" si="5320"/>
        <v>0</v>
      </c>
      <c r="Z1328" s="15">
        <f t="shared" si="5320"/>
        <v>0</v>
      </c>
      <c r="AA1328" s="15">
        <v>0</v>
      </c>
      <c r="AB1328" s="15">
        <f t="shared" ref="AB1328:AF1328" si="5321">AB1327</f>
        <v>0</v>
      </c>
      <c r="AC1328" s="15">
        <f t="shared" si="5321"/>
        <v>0</v>
      </c>
      <c r="AD1328" s="15">
        <f t="shared" si="5321"/>
        <v>200</v>
      </c>
      <c r="AE1328" s="15">
        <f t="shared" si="5321"/>
        <v>500</v>
      </c>
      <c r="AF1328" s="15">
        <f t="shared" si="5321"/>
        <v>0</v>
      </c>
      <c r="AG1328" s="15">
        <v>100</v>
      </c>
      <c r="AH1328" s="15">
        <f t="shared" ref="AH1328:AI1328" si="5322">AH1327</f>
        <v>0</v>
      </c>
      <c r="AI1328" s="15">
        <f t="shared" si="5322"/>
        <v>0</v>
      </c>
      <c r="AJ1328" s="17"/>
      <c r="AK1328" s="15">
        <f>AK1327</f>
        <v>0</v>
      </c>
      <c r="AL1328" s="15">
        <f>AL1327</f>
        <v>0</v>
      </c>
      <c r="AM1328" s="17"/>
      <c r="AN1328" s="15">
        <f t="shared" ref="AN1328:AX1328" si="5323">AN1327</f>
        <v>0</v>
      </c>
      <c r="AO1328" s="15">
        <f t="shared" si="5323"/>
        <v>0</v>
      </c>
      <c r="AP1328" s="15">
        <f t="shared" si="5323"/>
        <v>0</v>
      </c>
      <c r="AQ1328" s="15">
        <f t="shared" si="5323"/>
        <v>0</v>
      </c>
      <c r="AR1328" s="15">
        <f t="shared" si="5323"/>
        <v>0</v>
      </c>
      <c r="AS1328" s="15">
        <f t="shared" si="5323"/>
        <v>0</v>
      </c>
      <c r="AT1328" s="15">
        <f t="shared" si="5323"/>
        <v>0</v>
      </c>
      <c r="AU1328" s="15">
        <f t="shared" si="5323"/>
        <v>0</v>
      </c>
      <c r="AV1328" s="15">
        <f t="shared" si="5323"/>
        <v>0</v>
      </c>
      <c r="AW1328" s="15">
        <f t="shared" si="5323"/>
        <v>0</v>
      </c>
      <c r="AX1328" s="15">
        <f t="shared" si="5323"/>
        <v>0</v>
      </c>
      <c r="AY1328" s="17"/>
      <c r="AZ1328" s="15">
        <f t="shared" ref="AZ1328:BA1328" si="5324">AZ1327</f>
        <v>6000</v>
      </c>
      <c r="BA1328" s="15">
        <f t="shared" si="5324"/>
        <v>6000</v>
      </c>
      <c r="BB1328" s="15">
        <v>0</v>
      </c>
      <c r="BC1328" s="15">
        <f t="shared" ref="BC1328:BE1328" si="5325">BC1327</f>
        <v>0</v>
      </c>
      <c r="BD1328" s="15">
        <f t="shared" si="5325"/>
        <v>0</v>
      </c>
      <c r="BE1328" s="15">
        <f t="shared" si="5325"/>
        <v>250</v>
      </c>
      <c r="BF1328" s="17"/>
      <c r="BG1328" s="15">
        <f t="shared" si="5095"/>
        <v>1000</v>
      </c>
      <c r="BH1328" s="15">
        <f t="shared" si="5096"/>
        <v>5000</v>
      </c>
      <c r="BI1328" s="17"/>
      <c r="BJ1328" s="22">
        <f>G1328/G1327</f>
        <v>1</v>
      </c>
      <c r="BK1328" s="65">
        <f t="shared" si="5313"/>
        <v>-850</v>
      </c>
      <c r="BL1328" s="65">
        <v>0</v>
      </c>
      <c r="BM1328" s="6">
        <f t="shared" si="5314"/>
        <v>150.93749999999997</v>
      </c>
      <c r="BN1328" s="8" t="e">
        <f t="shared" si="5315"/>
        <v>#NUM!</v>
      </c>
      <c r="BO1328" s="12" t="e">
        <f t="shared" si="5316"/>
        <v>#NUM!</v>
      </c>
      <c r="BP1328" s="50">
        <f>(1-'#Constant'!$A$3)/($J1328*'#Constant'!$B$3/'#Constant'!$C$3^($D1328-1)+1)+'#Constant'!$A$3</f>
        <v>0.87217391304347835</v>
      </c>
      <c r="BQ1328" s="4" t="e">
        <f>I1422/(BP1328*(1-Q1328/1000*(0.5+R1328/1000))*(1-P1328/1000)*(1-V1328/1000)*(1+U1328/1000))/20</f>
        <v>#NUM!</v>
      </c>
      <c r="BR1328" s="50">
        <f>(1-'#Constant'!$A$3)/($K1328*'#Constant'!$B$3/'#Constant'!$C$3^($D1328-1)+1)+'#Constant'!$A$3</f>
        <v>0.859041095890411</v>
      </c>
      <c r="BS1328" s="4" t="e">
        <f>I1422/(BR1328*(1-AB1328/1000*(0.5+AC1328/1000))*(1-AA1328/1000)*(1-AG1328/1000)*(1+AF1328/1000))/20</f>
        <v>#NUM!</v>
      </c>
      <c r="BT1328"/>
    </row>
    <row r="1329" spans="1:72" x14ac:dyDescent="0.3">
      <c r="A1329">
        <v>5503</v>
      </c>
      <c r="B1329" s="18" t="str">
        <f>VLOOKUP(CONCATENATE("CREATURE_NAME_",A1329),[1]Localization_Hero!$A:$E,2,FALSE)</f>
        <v>쟈나두스</v>
      </c>
      <c r="C1329" t="s">
        <v>77</v>
      </c>
      <c r="D1329">
        <v>1</v>
      </c>
      <c r="E1329">
        <v>1</v>
      </c>
      <c r="F1329" s="18">
        <v>1</v>
      </c>
      <c r="G1329" s="10">
        <v>130</v>
      </c>
      <c r="H1329" s="10">
        <v>130</v>
      </c>
      <c r="I1329" s="10">
        <v>2500</v>
      </c>
      <c r="J1329" s="10">
        <v>75</v>
      </c>
      <c r="K1329" s="10">
        <v>75</v>
      </c>
      <c r="L1329" s="2"/>
      <c r="M1329" s="10">
        <v>0</v>
      </c>
      <c r="N1329" s="10">
        <v>0</v>
      </c>
      <c r="O1329" s="10">
        <v>0</v>
      </c>
      <c r="P1329" s="10">
        <v>0</v>
      </c>
      <c r="Q1329" s="10">
        <v>0</v>
      </c>
      <c r="R1329" s="10">
        <v>0</v>
      </c>
      <c r="S1329" s="10">
        <v>200</v>
      </c>
      <c r="T1329" s="10">
        <v>500</v>
      </c>
      <c r="U1329" s="10">
        <v>0</v>
      </c>
      <c r="V1329" s="10">
        <v>0</v>
      </c>
      <c r="W1329" s="2"/>
      <c r="X1329" s="10">
        <v>0</v>
      </c>
      <c r="Y1329" s="10">
        <v>0</v>
      </c>
      <c r="Z1329" s="10">
        <v>0</v>
      </c>
      <c r="AA1329" s="10">
        <v>0</v>
      </c>
      <c r="AB1329" s="10">
        <v>0</v>
      </c>
      <c r="AC1329" s="10">
        <v>0</v>
      </c>
      <c r="AD1329" s="10">
        <v>200</v>
      </c>
      <c r="AE1329" s="10">
        <v>500</v>
      </c>
      <c r="AF1329" s="10">
        <v>0</v>
      </c>
      <c r="AG1329" s="10">
        <v>0</v>
      </c>
      <c r="AH1329" s="10">
        <v>0</v>
      </c>
      <c r="AI1329" s="10">
        <v>0</v>
      </c>
      <c r="AJ1329" s="3"/>
      <c r="AK1329" s="10">
        <v>0</v>
      </c>
      <c r="AL1329" s="10">
        <v>0</v>
      </c>
      <c r="AM1329" s="3"/>
      <c r="AN1329" s="10">
        <v>0</v>
      </c>
      <c r="AO1329" s="10">
        <v>0</v>
      </c>
      <c r="AP1329" s="10">
        <v>0</v>
      </c>
      <c r="AQ1329" s="10">
        <v>0</v>
      </c>
      <c r="AR1329" s="10">
        <v>0</v>
      </c>
      <c r="AS1329" s="10">
        <v>0</v>
      </c>
      <c r="AT1329" s="10">
        <v>0</v>
      </c>
      <c r="AU1329" s="10">
        <v>0</v>
      </c>
      <c r="AV1329" s="10">
        <v>0</v>
      </c>
      <c r="AW1329" s="10">
        <v>0</v>
      </c>
      <c r="AX1329" s="10">
        <v>0</v>
      </c>
      <c r="AY1329" s="3"/>
      <c r="AZ1329" s="10">
        <v>6000</v>
      </c>
      <c r="BA1329" s="10">
        <v>6000</v>
      </c>
      <c r="BB1329" s="10">
        <v>0</v>
      </c>
      <c r="BC1329" s="10">
        <v>0</v>
      </c>
      <c r="BD1329" s="10">
        <v>0</v>
      </c>
      <c r="BE1329" s="10">
        <v>250</v>
      </c>
      <c r="BF1329" s="3"/>
      <c r="BG1329" s="10">
        <v>1000</v>
      </c>
      <c r="BH1329" s="10">
        <v>5000</v>
      </c>
      <c r="BI1329" s="3"/>
      <c r="BJ1329" s="21">
        <v>1</v>
      </c>
      <c r="BK1329" s="65">
        <v>-8500</v>
      </c>
      <c r="BL1329" s="65">
        <v>-6400</v>
      </c>
      <c r="BM1329" s="6">
        <f t="shared" ref="BM1329:BM1330" si="5326">MAX(G1329*(1+M1329/1000*(1+O1329/1000))*(1+0.5*T1329/1000)*(1+0.25*S1329/1000),(H1329*(1+X1329/1000*(1+Z1329/1000))*(1+0.5*AE1329/1000)*(1+0.25*AD1329/1000)))*BG1329/1000</f>
        <v>170.625</v>
      </c>
      <c r="BN1329" s="8">
        <f t="shared" ref="BN1329:BN1330" si="5327">(BQ1329+BS1329)/2*(1+AI1329/2000)*(1+AH1329/2000)*(1+AN1329/2000)*(1+AK1329/2000)</f>
        <v>152.4390243902439</v>
      </c>
      <c r="BO1329" s="12">
        <f t="shared" ref="BO1329:BO1330" si="5328">SQRT(BM1329*BN1329)</f>
        <v>161.27587710685489</v>
      </c>
      <c r="BP1329" s="50">
        <f>(1-'#Constant'!$A$3)/($J1329*'#Constant'!$B$3/'#Constant'!$C$3^($D1329-1)+1)+'#Constant'!$A$3</f>
        <v>0.82</v>
      </c>
      <c r="BQ1329" s="4">
        <f>I1330/(BP1329*(1-Q1329/1000*(0.5+R1329/1000))*(1-P1329/1000)*(1-V1329/1000)*(1+U1329/1000))/20</f>
        <v>152.4390243902439</v>
      </c>
      <c r="BR1329" s="50">
        <f>(1-'#Constant'!$A$3)/($K1329*'#Constant'!$B$3/'#Constant'!$C$3^($D1329-1)+1)+'#Constant'!$A$3</f>
        <v>0.82</v>
      </c>
      <c r="BS1329" s="4">
        <f>I1330/(BR1329*(1-AB1329/1000*(0.5+AC1329/1000))*(1-AA1329/1000)*(1-AG1329/1000)*(1+AF1329/1000))/20</f>
        <v>152.4390243902439</v>
      </c>
      <c r="BT1329">
        <f>BO1329/$BO$4*100</f>
        <v>122.57577173241671</v>
      </c>
    </row>
    <row r="1330" spans="1:72" s="13" customFormat="1" ht="17.25" thickBot="1" x14ac:dyDescent="0.35">
      <c r="B1330" s="20"/>
      <c r="D1330" s="14">
        <v>1</v>
      </c>
      <c r="E1330" s="14">
        <v>1</v>
      </c>
      <c r="F1330" s="19">
        <v>1</v>
      </c>
      <c r="G1330" s="15">
        <f t="shared" ref="G1330:H1330" si="5329">G1329</f>
        <v>130</v>
      </c>
      <c r="H1330" s="15">
        <f t="shared" si="5329"/>
        <v>130</v>
      </c>
      <c r="I1330" s="15">
        <v>2500</v>
      </c>
      <c r="J1330" s="15">
        <f>J1329</f>
        <v>75</v>
      </c>
      <c r="K1330" s="15">
        <f>K1329</f>
        <v>75</v>
      </c>
      <c r="L1330" s="16"/>
      <c r="M1330" s="15">
        <f>M1329</f>
        <v>0</v>
      </c>
      <c r="N1330" s="15">
        <f t="shared" ref="N1330:O1330" si="5330">N1329</f>
        <v>0</v>
      </c>
      <c r="O1330" s="15">
        <f t="shared" si="5330"/>
        <v>0</v>
      </c>
      <c r="P1330" s="15">
        <v>0</v>
      </c>
      <c r="Q1330" s="15">
        <f t="shared" ref="Q1330:S1330" si="5331">Q1329</f>
        <v>0</v>
      </c>
      <c r="R1330" s="15">
        <f t="shared" si="5331"/>
        <v>0</v>
      </c>
      <c r="S1330" s="15">
        <f t="shared" si="5331"/>
        <v>200</v>
      </c>
      <c r="T1330" s="15">
        <v>500</v>
      </c>
      <c r="U1330" s="15">
        <f>U1329</f>
        <v>0</v>
      </c>
      <c r="V1330" s="15">
        <f t="shared" si="5307"/>
        <v>0</v>
      </c>
      <c r="W1330" s="16"/>
      <c r="X1330" s="15">
        <f t="shared" ref="X1330:Z1330" si="5332">X1329</f>
        <v>0</v>
      </c>
      <c r="Y1330" s="15">
        <f t="shared" si="5332"/>
        <v>0</v>
      </c>
      <c r="Z1330" s="15">
        <f t="shared" si="5332"/>
        <v>0</v>
      </c>
      <c r="AA1330" s="15">
        <v>0</v>
      </c>
      <c r="AB1330" s="15">
        <f t="shared" ref="AB1330:AF1330" si="5333">AB1329</f>
        <v>0</v>
      </c>
      <c r="AC1330" s="15">
        <f t="shared" si="5333"/>
        <v>0</v>
      </c>
      <c r="AD1330" s="15">
        <f t="shared" si="5333"/>
        <v>200</v>
      </c>
      <c r="AE1330" s="15">
        <f t="shared" si="5333"/>
        <v>500</v>
      </c>
      <c r="AF1330" s="15">
        <f t="shared" si="5333"/>
        <v>0</v>
      </c>
      <c r="AG1330" s="15">
        <f>AG1329</f>
        <v>0</v>
      </c>
      <c r="AH1330" s="15">
        <f t="shared" ref="AH1330:AI1330" si="5334">AH1329</f>
        <v>0</v>
      </c>
      <c r="AI1330" s="15">
        <f t="shared" si="5334"/>
        <v>0</v>
      </c>
      <c r="AJ1330" s="17"/>
      <c r="AK1330" s="15">
        <f>AK1329</f>
        <v>0</v>
      </c>
      <c r="AL1330" s="15">
        <f>AL1329</f>
        <v>0</v>
      </c>
      <c r="AM1330" s="17"/>
      <c r="AN1330" s="15">
        <f t="shared" ref="AN1330:AX1330" si="5335">AN1329</f>
        <v>0</v>
      </c>
      <c r="AO1330" s="15">
        <f t="shared" si="5335"/>
        <v>0</v>
      </c>
      <c r="AP1330" s="15">
        <f t="shared" si="5335"/>
        <v>0</v>
      </c>
      <c r="AQ1330" s="15">
        <f t="shared" si="5335"/>
        <v>0</v>
      </c>
      <c r="AR1330" s="15">
        <f t="shared" si="5335"/>
        <v>0</v>
      </c>
      <c r="AS1330" s="15">
        <f t="shared" si="5335"/>
        <v>0</v>
      </c>
      <c r="AT1330" s="15">
        <f t="shared" si="5335"/>
        <v>0</v>
      </c>
      <c r="AU1330" s="15">
        <f t="shared" si="5335"/>
        <v>0</v>
      </c>
      <c r="AV1330" s="15">
        <f t="shared" si="5335"/>
        <v>0</v>
      </c>
      <c r="AW1330" s="15">
        <f t="shared" si="5335"/>
        <v>0</v>
      </c>
      <c r="AX1330" s="15">
        <f t="shared" si="5335"/>
        <v>0</v>
      </c>
      <c r="AY1330" s="17"/>
      <c r="AZ1330" s="15">
        <f t="shared" ref="AZ1330:BA1330" si="5336">AZ1329</f>
        <v>6000</v>
      </c>
      <c r="BA1330" s="15">
        <f t="shared" si="5336"/>
        <v>6000</v>
      </c>
      <c r="BB1330" s="15">
        <v>0</v>
      </c>
      <c r="BC1330" s="15">
        <f t="shared" ref="BC1330:BE1330" si="5337">BC1329</f>
        <v>0</v>
      </c>
      <c r="BD1330" s="15">
        <f t="shared" si="5337"/>
        <v>0</v>
      </c>
      <c r="BE1330" s="15">
        <f t="shared" si="5337"/>
        <v>250</v>
      </c>
      <c r="BF1330" s="17"/>
      <c r="BG1330" s="15">
        <f t="shared" si="5095"/>
        <v>1000</v>
      </c>
      <c r="BH1330" s="15">
        <f t="shared" si="5096"/>
        <v>5000</v>
      </c>
      <c r="BI1330" s="17"/>
      <c r="BJ1330" s="22">
        <f>G1330/G1329</f>
        <v>1</v>
      </c>
      <c r="BK1330" s="65">
        <f>BK1329</f>
        <v>-8500</v>
      </c>
      <c r="BL1330" s="65">
        <f>BL1329</f>
        <v>-6400</v>
      </c>
      <c r="BM1330" s="6">
        <f t="shared" si="5326"/>
        <v>170.625</v>
      </c>
      <c r="BN1330" s="8" t="e">
        <f t="shared" si="5327"/>
        <v>#NUM!</v>
      </c>
      <c r="BO1330" s="12" t="e">
        <f t="shared" si="5328"/>
        <v>#NUM!</v>
      </c>
      <c r="BP1330" s="50">
        <f>(1-'#Constant'!$A$3)/($J1330*'#Constant'!$B$3/'#Constant'!$C$3^($D1330-1)+1)+'#Constant'!$A$3</f>
        <v>0.82</v>
      </c>
      <c r="BQ1330" s="4" t="e">
        <f>I1422/(BP1330*(1-Q1330/1000*(0.5+R1330/1000))*(1-P1330/1000)*(1-V1330/1000)*(1+U1330/1000))/20</f>
        <v>#NUM!</v>
      </c>
      <c r="BR1330" s="50">
        <f>(1-'#Constant'!$A$3)/($K1330*'#Constant'!$B$3/'#Constant'!$C$3^($D1330-1)+1)+'#Constant'!$A$3</f>
        <v>0.82</v>
      </c>
      <c r="BS1330" s="4" t="e">
        <f>I1422/(BR1330*(1-AB1330/1000*(0.5+AC1330/1000))*(1-AA1330/1000)*(1-AG1330/1000)*(1+AF1330/1000))/20</f>
        <v>#NUM!</v>
      </c>
      <c r="BT1330"/>
    </row>
    <row r="1331" spans="1:72" x14ac:dyDescent="0.3">
      <c r="A1331">
        <v>55098</v>
      </c>
      <c r="B1331" s="18" t="e">
        <f>VLOOKUP(CONCATENATE("CREATURE_NAME_",A1331),[1]Localization_Hero!$A:$E,2,FALSE)</f>
        <v>#N/A</v>
      </c>
      <c r="C1331" t="s">
        <v>77</v>
      </c>
      <c r="D1331">
        <v>1</v>
      </c>
      <c r="E1331">
        <v>1</v>
      </c>
      <c r="F1331" s="18">
        <v>1</v>
      </c>
      <c r="G1331" s="10">
        <v>110</v>
      </c>
      <c r="H1331" s="10">
        <v>110</v>
      </c>
      <c r="I1331" s="10">
        <v>2500</v>
      </c>
      <c r="J1331" s="10">
        <v>75</v>
      </c>
      <c r="K1331" s="10">
        <v>75</v>
      </c>
      <c r="L1331" s="2"/>
      <c r="M1331" s="10">
        <v>0</v>
      </c>
      <c r="N1331" s="10">
        <v>0</v>
      </c>
      <c r="O1331" s="10">
        <v>0</v>
      </c>
      <c r="P1331" s="10">
        <v>0</v>
      </c>
      <c r="Q1331" s="10">
        <v>0</v>
      </c>
      <c r="R1331" s="10">
        <v>0</v>
      </c>
      <c r="S1331" s="10">
        <v>200</v>
      </c>
      <c r="T1331" s="10">
        <v>500</v>
      </c>
      <c r="U1331" s="10">
        <v>0</v>
      </c>
      <c r="V1331" s="10">
        <v>0</v>
      </c>
      <c r="W1331" s="2"/>
      <c r="X1331" s="10">
        <v>0</v>
      </c>
      <c r="Y1331" s="10">
        <v>0</v>
      </c>
      <c r="Z1331" s="10">
        <v>0</v>
      </c>
      <c r="AA1331" s="10">
        <v>0</v>
      </c>
      <c r="AB1331" s="10">
        <v>0</v>
      </c>
      <c r="AC1331" s="10">
        <v>0</v>
      </c>
      <c r="AD1331" s="10">
        <v>200</v>
      </c>
      <c r="AE1331" s="10">
        <v>500</v>
      </c>
      <c r="AF1331" s="10">
        <v>0</v>
      </c>
      <c r="AG1331" s="10">
        <v>0</v>
      </c>
      <c r="AH1331" s="10">
        <v>0</v>
      </c>
      <c r="AI1331" s="10">
        <v>0</v>
      </c>
      <c r="AJ1331" s="3"/>
      <c r="AK1331" s="10">
        <v>0</v>
      </c>
      <c r="AL1331" s="10">
        <v>0</v>
      </c>
      <c r="AM1331" s="3"/>
      <c r="AN1331" s="10">
        <v>0</v>
      </c>
      <c r="AO1331" s="10">
        <v>0</v>
      </c>
      <c r="AP1331" s="10">
        <v>0</v>
      </c>
      <c r="AQ1331" s="10">
        <v>0</v>
      </c>
      <c r="AR1331" s="10">
        <v>0</v>
      </c>
      <c r="AS1331" s="10">
        <v>0</v>
      </c>
      <c r="AT1331" s="10">
        <v>0</v>
      </c>
      <c r="AU1331" s="10">
        <v>0</v>
      </c>
      <c r="AV1331" s="10">
        <v>0</v>
      </c>
      <c r="AW1331" s="10">
        <v>0</v>
      </c>
      <c r="AX1331" s="10">
        <v>0</v>
      </c>
      <c r="AY1331" s="3"/>
      <c r="AZ1331" s="10">
        <v>6000</v>
      </c>
      <c r="BA1331" s="10">
        <v>6000</v>
      </c>
      <c r="BB1331" s="10">
        <v>0</v>
      </c>
      <c r="BC1331" s="10">
        <v>0</v>
      </c>
      <c r="BD1331" s="10">
        <v>0</v>
      </c>
      <c r="BE1331" s="10">
        <v>250</v>
      </c>
      <c r="BF1331" s="3"/>
      <c r="BG1331" s="10">
        <v>1000</v>
      </c>
      <c r="BH1331" s="10">
        <v>5000</v>
      </c>
      <c r="BI1331" s="3"/>
      <c r="BJ1331" s="21">
        <v>1</v>
      </c>
      <c r="BK1331" s="65">
        <v>-8500</v>
      </c>
      <c r="BL1331" s="65">
        <v>-6400</v>
      </c>
      <c r="BM1331" s="6">
        <f t="shared" ref="BM1331:BM1332" si="5338">MAX(G1331*(1+M1331/1000*(1+O1331/1000))*(1+0.5*T1331/1000)*(1+0.25*S1331/1000),(H1331*(1+X1331/1000*(1+Z1331/1000))*(1+0.5*AE1331/1000)*(1+0.25*AD1331/1000)))*BG1331/1000</f>
        <v>144.375</v>
      </c>
      <c r="BN1331" s="8">
        <f t="shared" ref="BN1331:BN1332" si="5339">(BQ1331+BS1331)/2*(1+AI1331/2000)*(1+AH1331/2000)*(1+AN1331/2000)*(1+AK1331/2000)</f>
        <v>152.4390243902439</v>
      </c>
      <c r="BO1331" s="12">
        <f t="shared" ref="BO1331:BO1332" si="5340">SQRT(BM1331*BN1331)</f>
        <v>148.35223000124219</v>
      </c>
      <c r="BP1331" s="50">
        <f>(1-'#Constant'!$A$3)/($J1331*'#Constant'!$B$3/'#Constant'!$C$3^($D1331-1)+1)+'#Constant'!$A$3</f>
        <v>0.82</v>
      </c>
      <c r="BQ1331" s="4">
        <f>I1332/(BP1331*(1-Q1331/1000*(0.5+R1331/1000))*(1-P1331/1000)*(1-V1331/1000)*(1+U1331/1000))/20</f>
        <v>152.4390243902439</v>
      </c>
      <c r="BR1331" s="50">
        <f>(1-'#Constant'!$A$3)/($K1331*'#Constant'!$B$3/'#Constant'!$C$3^($D1331-1)+1)+'#Constant'!$A$3</f>
        <v>0.82</v>
      </c>
      <c r="BS1331" s="4">
        <f>I1332/(BR1331*(1-AB1331/1000*(0.5+AC1331/1000))*(1-AA1331/1000)*(1-AG1331/1000)*(1+AF1331/1000))/20</f>
        <v>152.4390243902439</v>
      </c>
      <c r="BT1331">
        <f>BO1331/$BO$4*100</f>
        <v>112.75331070485515</v>
      </c>
    </row>
    <row r="1332" spans="1:72" s="13" customFormat="1" ht="17.25" thickBot="1" x14ac:dyDescent="0.35">
      <c r="B1332" s="20"/>
      <c r="D1332" s="14">
        <v>1</v>
      </c>
      <c r="E1332" s="14">
        <v>1</v>
      </c>
      <c r="F1332" s="19">
        <v>1</v>
      </c>
      <c r="G1332" s="15">
        <f t="shared" ref="G1332:H1332" si="5341">G1331</f>
        <v>110</v>
      </c>
      <c r="H1332" s="15">
        <f t="shared" si="5341"/>
        <v>110</v>
      </c>
      <c r="I1332" s="15">
        <v>2500</v>
      </c>
      <c r="J1332" s="15">
        <f>J1331</f>
        <v>75</v>
      </c>
      <c r="K1332" s="15">
        <f>K1331</f>
        <v>75</v>
      </c>
      <c r="L1332" s="16"/>
      <c r="M1332" s="15">
        <f>M1331</f>
        <v>0</v>
      </c>
      <c r="N1332" s="15">
        <f t="shared" ref="N1332:O1332" si="5342">N1331</f>
        <v>0</v>
      </c>
      <c r="O1332" s="15">
        <f t="shared" si="5342"/>
        <v>0</v>
      </c>
      <c r="P1332" s="15">
        <v>0</v>
      </c>
      <c r="Q1332" s="15">
        <f t="shared" ref="Q1332:S1332" si="5343">Q1331</f>
        <v>0</v>
      </c>
      <c r="R1332" s="15">
        <f t="shared" si="5343"/>
        <v>0</v>
      </c>
      <c r="S1332" s="15">
        <f t="shared" si="5343"/>
        <v>200</v>
      </c>
      <c r="T1332" s="15">
        <v>500</v>
      </c>
      <c r="U1332" s="15">
        <f>U1331</f>
        <v>0</v>
      </c>
      <c r="V1332" s="15">
        <f t="shared" si="5307"/>
        <v>0</v>
      </c>
      <c r="W1332" s="16"/>
      <c r="X1332" s="15">
        <f t="shared" ref="X1332:Z1332" si="5344">X1331</f>
        <v>0</v>
      </c>
      <c r="Y1332" s="15">
        <f t="shared" si="5344"/>
        <v>0</v>
      </c>
      <c r="Z1332" s="15">
        <f t="shared" si="5344"/>
        <v>0</v>
      </c>
      <c r="AA1332" s="15">
        <v>0</v>
      </c>
      <c r="AB1332" s="15">
        <f t="shared" ref="AB1332:AF1332" si="5345">AB1331</f>
        <v>0</v>
      </c>
      <c r="AC1332" s="15">
        <f t="shared" si="5345"/>
        <v>0</v>
      </c>
      <c r="AD1332" s="15">
        <f t="shared" si="5345"/>
        <v>200</v>
      </c>
      <c r="AE1332" s="15">
        <f t="shared" si="5345"/>
        <v>500</v>
      </c>
      <c r="AF1332" s="15">
        <f t="shared" si="5345"/>
        <v>0</v>
      </c>
      <c r="AG1332" s="15">
        <f>AG1331</f>
        <v>0</v>
      </c>
      <c r="AH1332" s="15">
        <f t="shared" ref="AH1332:AI1332" si="5346">AH1331</f>
        <v>0</v>
      </c>
      <c r="AI1332" s="15">
        <f t="shared" si="5346"/>
        <v>0</v>
      </c>
      <c r="AJ1332" s="17"/>
      <c r="AK1332" s="15">
        <f>AK1331</f>
        <v>0</v>
      </c>
      <c r="AL1332" s="15">
        <f>AL1331</f>
        <v>0</v>
      </c>
      <c r="AM1332" s="17"/>
      <c r="AN1332" s="15">
        <f t="shared" ref="AN1332:AX1332" si="5347">AN1331</f>
        <v>0</v>
      </c>
      <c r="AO1332" s="15">
        <f t="shared" si="5347"/>
        <v>0</v>
      </c>
      <c r="AP1332" s="15">
        <f t="shared" si="5347"/>
        <v>0</v>
      </c>
      <c r="AQ1332" s="15">
        <f t="shared" si="5347"/>
        <v>0</v>
      </c>
      <c r="AR1332" s="15">
        <f t="shared" si="5347"/>
        <v>0</v>
      </c>
      <c r="AS1332" s="15">
        <f t="shared" si="5347"/>
        <v>0</v>
      </c>
      <c r="AT1332" s="15">
        <f t="shared" si="5347"/>
        <v>0</v>
      </c>
      <c r="AU1332" s="15">
        <f t="shared" si="5347"/>
        <v>0</v>
      </c>
      <c r="AV1332" s="15">
        <f t="shared" si="5347"/>
        <v>0</v>
      </c>
      <c r="AW1332" s="15">
        <f t="shared" si="5347"/>
        <v>0</v>
      </c>
      <c r="AX1332" s="15">
        <f t="shared" si="5347"/>
        <v>0</v>
      </c>
      <c r="AY1332" s="17"/>
      <c r="AZ1332" s="15">
        <f t="shared" ref="AZ1332:BA1332" si="5348">AZ1331</f>
        <v>6000</v>
      </c>
      <c r="BA1332" s="15">
        <f t="shared" si="5348"/>
        <v>6000</v>
      </c>
      <c r="BB1332" s="15">
        <v>0</v>
      </c>
      <c r="BC1332" s="15">
        <f t="shared" ref="BC1332:BE1332" si="5349">BC1331</f>
        <v>0</v>
      </c>
      <c r="BD1332" s="15">
        <f t="shared" si="5349"/>
        <v>0</v>
      </c>
      <c r="BE1332" s="15">
        <f t="shared" si="5349"/>
        <v>250</v>
      </c>
      <c r="BF1332" s="17"/>
      <c r="BG1332" s="15">
        <f t="shared" si="5095"/>
        <v>1000</v>
      </c>
      <c r="BH1332" s="15">
        <f t="shared" si="5096"/>
        <v>5000</v>
      </c>
      <c r="BI1332" s="17"/>
      <c r="BJ1332" s="22">
        <f>G1332/G1331</f>
        <v>1</v>
      </c>
      <c r="BK1332" s="65">
        <f>BK1331</f>
        <v>-8500</v>
      </c>
      <c r="BL1332" s="65">
        <f>BL1331</f>
        <v>-6400</v>
      </c>
      <c r="BM1332" s="6">
        <f t="shared" si="5338"/>
        <v>144.375</v>
      </c>
      <c r="BN1332" s="8" t="e">
        <f t="shared" si="5339"/>
        <v>#NUM!</v>
      </c>
      <c r="BO1332" s="12" t="e">
        <f t="shared" si="5340"/>
        <v>#NUM!</v>
      </c>
      <c r="BP1332" s="50">
        <f>(1-'#Constant'!$A$3)/($J1332*'#Constant'!$B$3/'#Constant'!$C$3^($D1332-1)+1)+'#Constant'!$A$3</f>
        <v>0.82</v>
      </c>
      <c r="BQ1332" s="4" t="e">
        <f>I1424/(BP1332*(1-Q1332/1000*(0.5+R1332/1000))*(1-P1332/1000)*(1-V1332/1000)*(1+U1332/1000))/20</f>
        <v>#NUM!</v>
      </c>
      <c r="BR1332" s="50">
        <f>(1-'#Constant'!$A$3)/($K1332*'#Constant'!$B$3/'#Constant'!$C$3^($D1332-1)+1)+'#Constant'!$A$3</f>
        <v>0.82</v>
      </c>
      <c r="BS1332" s="4" t="e">
        <f>I1424/(BR1332*(1-AB1332/1000*(0.5+AC1332/1000))*(1-AA1332/1000)*(1-AG1332/1000)*(1+AF1332/1000))/20</f>
        <v>#NUM!</v>
      </c>
      <c r="BT1332"/>
    </row>
    <row r="1333" spans="1:72" x14ac:dyDescent="0.3">
      <c r="A1333">
        <v>55031</v>
      </c>
      <c r="B1333" s="18" t="str">
        <f>VLOOKUP(CONCATENATE("CREATURE_NAME_",A1333),[1]Localization_Hero!$A:$E,2,FALSE)</f>
        <v>심연의 저주석</v>
      </c>
      <c r="C1333" t="s">
        <v>77</v>
      </c>
      <c r="D1333">
        <v>1</v>
      </c>
      <c r="E1333">
        <v>1</v>
      </c>
      <c r="F1333" s="18">
        <v>1</v>
      </c>
      <c r="G1333" s="10">
        <v>100</v>
      </c>
      <c r="H1333" s="10">
        <v>100</v>
      </c>
      <c r="I1333" s="10">
        <v>200000</v>
      </c>
      <c r="J1333" s="10">
        <v>40</v>
      </c>
      <c r="K1333" s="10">
        <v>40</v>
      </c>
      <c r="L1333" s="2"/>
      <c r="M1333" s="10">
        <v>150</v>
      </c>
      <c r="N1333" s="10">
        <v>0</v>
      </c>
      <c r="O1333" s="10">
        <v>0</v>
      </c>
      <c r="P1333" s="10">
        <v>0</v>
      </c>
      <c r="Q1333" s="10">
        <v>0</v>
      </c>
      <c r="R1333" s="10">
        <v>0</v>
      </c>
      <c r="S1333" s="10">
        <v>200</v>
      </c>
      <c r="T1333" s="10">
        <v>500</v>
      </c>
      <c r="U1333" s="10">
        <v>0</v>
      </c>
      <c r="V1333" s="10">
        <v>0</v>
      </c>
      <c r="W1333" s="2"/>
      <c r="X1333" s="10">
        <v>150</v>
      </c>
      <c r="Y1333" s="10">
        <v>0</v>
      </c>
      <c r="Z1333" s="10">
        <v>0</v>
      </c>
      <c r="AA1333" s="10">
        <v>0</v>
      </c>
      <c r="AB1333" s="10">
        <v>0</v>
      </c>
      <c r="AC1333" s="10">
        <v>0</v>
      </c>
      <c r="AD1333" s="10">
        <v>200</v>
      </c>
      <c r="AE1333" s="10">
        <v>500</v>
      </c>
      <c r="AF1333" s="10">
        <v>0</v>
      </c>
      <c r="AG1333" s="10">
        <v>0</v>
      </c>
      <c r="AH1333" s="10">
        <v>0</v>
      </c>
      <c r="AI1333" s="10">
        <v>0</v>
      </c>
      <c r="AJ1333" s="3"/>
      <c r="AK1333" s="10">
        <v>0</v>
      </c>
      <c r="AL1333" s="10">
        <v>0</v>
      </c>
      <c r="AM1333" s="3"/>
      <c r="AN1333" s="10">
        <v>0</v>
      </c>
      <c r="AO1333" s="10">
        <v>0</v>
      </c>
      <c r="AP1333" s="10">
        <v>0</v>
      </c>
      <c r="AQ1333" s="10">
        <v>0</v>
      </c>
      <c r="AR1333" s="10">
        <v>0</v>
      </c>
      <c r="AS1333" s="10">
        <v>0</v>
      </c>
      <c r="AT1333" s="10">
        <v>0</v>
      </c>
      <c r="AU1333" s="10">
        <v>0</v>
      </c>
      <c r="AV1333" s="10">
        <v>0</v>
      </c>
      <c r="AW1333" s="10">
        <v>0</v>
      </c>
      <c r="AX1333" s="10">
        <v>0</v>
      </c>
      <c r="AY1333" s="3"/>
      <c r="AZ1333" s="10">
        <v>6000</v>
      </c>
      <c r="BA1333" s="10">
        <v>6000</v>
      </c>
      <c r="BB1333" s="10">
        <v>0</v>
      </c>
      <c r="BC1333" s="10">
        <v>0</v>
      </c>
      <c r="BD1333" s="10">
        <v>0</v>
      </c>
      <c r="BE1333" s="10">
        <v>250</v>
      </c>
      <c r="BF1333" s="3"/>
      <c r="BG1333" s="10">
        <v>1000</v>
      </c>
      <c r="BH1333" s="10">
        <v>5000</v>
      </c>
      <c r="BI1333" s="3"/>
      <c r="BJ1333" s="21">
        <v>1</v>
      </c>
      <c r="BK1333" s="65">
        <v>-6600</v>
      </c>
      <c r="BL1333" s="65">
        <v>-5800</v>
      </c>
      <c r="BM1333" s="6">
        <f t="shared" ref="BM1333:BM1334" si="5350">MAX(G1333*(1+M1333/1000*(1+O1333/1000))*(1+0.5*T1333/1000)*(1+0.25*S1333/1000),(H1333*(1+X1333/1000*(1+Z1333/1000))*(1+0.5*AE1333/1000)*(1+0.25*AD1333/1000)))*BG1333/1000</f>
        <v>150.93749999999997</v>
      </c>
      <c r="BN1333" s="8">
        <f t="shared" ref="BN1333:BN1334" si="5351">(BQ1333+BS1333)/2*(1+AI1333/2000)*(1+AH1333/2000)*(1+AN1333/2000)*(1+AK1333/2000)</f>
        <v>11173.184357541901</v>
      </c>
      <c r="BO1333" s="12">
        <f t="shared" ref="BO1333:BO1334" si="5352">SQRT(BM1333*BN1333)</f>
        <v>1298.6348655285981</v>
      </c>
      <c r="BP1333" s="50">
        <f>(1-'#Constant'!$A$3)/($J1333*'#Constant'!$B$3/'#Constant'!$C$3^($D1333-1)+1)+'#Constant'!$A$3</f>
        <v>0.89499999999999991</v>
      </c>
      <c r="BQ1333" s="4">
        <f>I1334/(BP1333*(1-Q1333/1000*(0.5+R1333/1000))*(1-P1333/1000)*(1-V1333/1000)*(1+U1333/1000))/20</f>
        <v>11173.184357541901</v>
      </c>
      <c r="BR1333" s="50">
        <f>(1-'#Constant'!$A$3)/($K1333*'#Constant'!$B$3/'#Constant'!$C$3^($D1333-1)+1)+'#Constant'!$A$3</f>
        <v>0.89499999999999991</v>
      </c>
      <c r="BS1333" s="4">
        <f>I1334/(BR1333*(1-AB1333/1000*(0.5+AC1333/1000))*(1-AA1333/1000)*(1-AG1333/1000)*(1+AF1333/1000))/20</f>
        <v>11173.184357541901</v>
      </c>
      <c r="BT1333">
        <f>BO1333/$BO$4*100</f>
        <v>987.01165788932008</v>
      </c>
    </row>
    <row r="1334" spans="1:72" s="13" customFormat="1" ht="17.25" thickBot="1" x14ac:dyDescent="0.35">
      <c r="B1334" s="20"/>
      <c r="D1334" s="14">
        <v>1</v>
      </c>
      <c r="E1334" s="14">
        <v>1</v>
      </c>
      <c r="F1334" s="19">
        <v>1</v>
      </c>
      <c r="G1334" s="15">
        <f t="shared" ref="G1334:H1334" si="5353">G1333</f>
        <v>100</v>
      </c>
      <c r="H1334" s="15">
        <f t="shared" si="5353"/>
        <v>100</v>
      </c>
      <c r="I1334" s="15">
        <f>I1333</f>
        <v>200000</v>
      </c>
      <c r="J1334" s="15">
        <f>J1333</f>
        <v>40</v>
      </c>
      <c r="K1334" s="15">
        <f>K1333</f>
        <v>40</v>
      </c>
      <c r="L1334" s="16"/>
      <c r="M1334" s="15">
        <v>150</v>
      </c>
      <c r="N1334" s="15">
        <f t="shared" ref="N1334:O1334" si="5354">N1333</f>
        <v>0</v>
      </c>
      <c r="O1334" s="15">
        <f t="shared" si="5354"/>
        <v>0</v>
      </c>
      <c r="P1334" s="15">
        <v>0</v>
      </c>
      <c r="Q1334" s="15">
        <f t="shared" ref="Q1334:S1334" si="5355">Q1333</f>
        <v>0</v>
      </c>
      <c r="R1334" s="15">
        <f t="shared" si="5355"/>
        <v>0</v>
      </c>
      <c r="S1334" s="15">
        <f t="shared" si="5355"/>
        <v>200</v>
      </c>
      <c r="T1334" s="15">
        <v>500</v>
      </c>
      <c r="U1334" s="15">
        <f>U1333</f>
        <v>0</v>
      </c>
      <c r="V1334" s="15">
        <f t="shared" si="5307"/>
        <v>0</v>
      </c>
      <c r="W1334" s="16"/>
      <c r="X1334" s="15">
        <f t="shared" ref="X1334:Z1334" si="5356">X1333</f>
        <v>150</v>
      </c>
      <c r="Y1334" s="15">
        <f t="shared" si="5356"/>
        <v>0</v>
      </c>
      <c r="Z1334" s="15">
        <f t="shared" si="5356"/>
        <v>0</v>
      </c>
      <c r="AA1334" s="15">
        <v>0</v>
      </c>
      <c r="AB1334" s="15">
        <f t="shared" ref="AB1334:AF1334" si="5357">AB1333</f>
        <v>0</v>
      </c>
      <c r="AC1334" s="15">
        <f t="shared" si="5357"/>
        <v>0</v>
      </c>
      <c r="AD1334" s="15">
        <f t="shared" si="5357"/>
        <v>200</v>
      </c>
      <c r="AE1334" s="15">
        <f t="shared" si="5357"/>
        <v>500</v>
      </c>
      <c r="AF1334" s="15">
        <f t="shared" si="5357"/>
        <v>0</v>
      </c>
      <c r="AG1334" s="15">
        <f>AG1333</f>
        <v>0</v>
      </c>
      <c r="AH1334" s="15">
        <f t="shared" ref="AH1334:AI1334" si="5358">AH1333</f>
        <v>0</v>
      </c>
      <c r="AI1334" s="15">
        <f t="shared" si="5358"/>
        <v>0</v>
      </c>
      <c r="AJ1334" s="17"/>
      <c r="AK1334" s="15">
        <f>AK1333</f>
        <v>0</v>
      </c>
      <c r="AL1334" s="15">
        <f>AL1333</f>
        <v>0</v>
      </c>
      <c r="AM1334" s="17"/>
      <c r="AN1334" s="15">
        <f t="shared" ref="AN1334:AX1334" si="5359">AN1333</f>
        <v>0</v>
      </c>
      <c r="AO1334" s="15">
        <f t="shared" si="5359"/>
        <v>0</v>
      </c>
      <c r="AP1334" s="15">
        <f t="shared" si="5359"/>
        <v>0</v>
      </c>
      <c r="AQ1334" s="15">
        <f t="shared" si="5359"/>
        <v>0</v>
      </c>
      <c r="AR1334" s="15">
        <f t="shared" si="5359"/>
        <v>0</v>
      </c>
      <c r="AS1334" s="15">
        <f t="shared" si="5359"/>
        <v>0</v>
      </c>
      <c r="AT1334" s="15">
        <f t="shared" si="5359"/>
        <v>0</v>
      </c>
      <c r="AU1334" s="15">
        <f t="shared" si="5359"/>
        <v>0</v>
      </c>
      <c r="AV1334" s="15">
        <f t="shared" si="5359"/>
        <v>0</v>
      </c>
      <c r="AW1334" s="15">
        <f t="shared" si="5359"/>
        <v>0</v>
      </c>
      <c r="AX1334" s="15">
        <f t="shared" si="5359"/>
        <v>0</v>
      </c>
      <c r="AY1334" s="17"/>
      <c r="AZ1334" s="15">
        <f t="shared" ref="AZ1334:BA1334" si="5360">AZ1333</f>
        <v>6000</v>
      </c>
      <c r="BA1334" s="15">
        <f t="shared" si="5360"/>
        <v>6000</v>
      </c>
      <c r="BB1334" s="15">
        <v>0</v>
      </c>
      <c r="BC1334" s="15">
        <f t="shared" ref="BC1334:BE1334" si="5361">BC1333</f>
        <v>0</v>
      </c>
      <c r="BD1334" s="15">
        <f t="shared" si="5361"/>
        <v>0</v>
      </c>
      <c r="BE1334" s="15">
        <f t="shared" si="5361"/>
        <v>250</v>
      </c>
      <c r="BF1334" s="17"/>
      <c r="BG1334" s="15">
        <f t="shared" si="5095"/>
        <v>1000</v>
      </c>
      <c r="BH1334" s="15">
        <f t="shared" si="5096"/>
        <v>5000</v>
      </c>
      <c r="BI1334" s="17"/>
      <c r="BJ1334" s="22">
        <f>G1334/G1333</f>
        <v>1</v>
      </c>
      <c r="BK1334" s="65">
        <f t="shared" si="5313"/>
        <v>-6600</v>
      </c>
      <c r="BL1334" s="65">
        <f>BL1333</f>
        <v>-5800</v>
      </c>
      <c r="BM1334" s="6">
        <f t="shared" si="5350"/>
        <v>150.93749999999997</v>
      </c>
      <c r="BN1334" s="8" t="e">
        <f t="shared" si="5351"/>
        <v>#NUM!</v>
      </c>
      <c r="BO1334" s="12" t="e">
        <f t="shared" si="5352"/>
        <v>#NUM!</v>
      </c>
      <c r="BP1334" s="50">
        <f>(1-'#Constant'!$A$3)/($J1334*'#Constant'!$B$3/'#Constant'!$C$3^($D1334-1)+1)+'#Constant'!$A$3</f>
        <v>0.89499999999999991</v>
      </c>
      <c r="BQ1334" s="4" t="e">
        <f>I1424/(BP1334*(1-Q1334/1000*(0.5+R1334/1000))*(1-P1334/1000)*(1-V1334/1000)*(1+U1334/1000))/20</f>
        <v>#NUM!</v>
      </c>
      <c r="BR1334" s="50">
        <f>(1-'#Constant'!$A$3)/($K1334*'#Constant'!$B$3/'#Constant'!$C$3^($D1334-1)+1)+'#Constant'!$A$3</f>
        <v>0.89499999999999991</v>
      </c>
      <c r="BS1334" s="4" t="e">
        <f>I1424/(BR1334*(1-AB1334/1000*(0.5+AC1334/1000))*(1-AA1334/1000)*(1-AG1334/1000)*(1+AF1334/1000))/20</f>
        <v>#NUM!</v>
      </c>
      <c r="BT1334"/>
    </row>
    <row r="1335" spans="1:72" x14ac:dyDescent="0.3">
      <c r="A1335">
        <v>55032</v>
      </c>
      <c r="B1335" s="18" t="str">
        <f>VLOOKUP(CONCATENATE("CREATURE_NAME_",A1335),[1]Localization_Hero!$A:$E,2,FALSE)</f>
        <v>심연의 영혼석</v>
      </c>
      <c r="C1335" t="s">
        <v>77</v>
      </c>
      <c r="D1335">
        <v>1</v>
      </c>
      <c r="E1335">
        <v>1</v>
      </c>
      <c r="F1335" s="18">
        <v>1</v>
      </c>
      <c r="G1335" s="10">
        <v>80</v>
      </c>
      <c r="H1335" s="10">
        <v>80</v>
      </c>
      <c r="I1335" s="10">
        <v>200000</v>
      </c>
      <c r="J1335" s="10">
        <v>43</v>
      </c>
      <c r="K1335" s="10">
        <v>43</v>
      </c>
      <c r="L1335" s="2"/>
      <c r="M1335" s="10">
        <v>150</v>
      </c>
      <c r="N1335" s="10">
        <v>0</v>
      </c>
      <c r="O1335" s="10">
        <v>0</v>
      </c>
      <c r="P1335" s="10">
        <v>0</v>
      </c>
      <c r="Q1335" s="10">
        <v>0</v>
      </c>
      <c r="R1335" s="10">
        <v>0</v>
      </c>
      <c r="S1335" s="10">
        <v>200</v>
      </c>
      <c r="T1335" s="10">
        <v>500</v>
      </c>
      <c r="U1335" s="10">
        <v>0</v>
      </c>
      <c r="V1335" s="10">
        <v>0</v>
      </c>
      <c r="W1335" s="2"/>
      <c r="X1335" s="10">
        <v>150</v>
      </c>
      <c r="Y1335" s="10">
        <v>0</v>
      </c>
      <c r="Z1335" s="10">
        <v>0</v>
      </c>
      <c r="AA1335" s="10">
        <v>0</v>
      </c>
      <c r="AB1335" s="10">
        <v>0</v>
      </c>
      <c r="AC1335" s="10">
        <v>0</v>
      </c>
      <c r="AD1335" s="10">
        <v>200</v>
      </c>
      <c r="AE1335" s="10">
        <v>500</v>
      </c>
      <c r="AF1335" s="10">
        <v>0</v>
      </c>
      <c r="AG1335" s="10">
        <v>0</v>
      </c>
      <c r="AH1335" s="10">
        <v>0</v>
      </c>
      <c r="AI1335" s="10">
        <v>0</v>
      </c>
      <c r="AJ1335" s="3"/>
      <c r="AK1335" s="10">
        <v>0</v>
      </c>
      <c r="AL1335" s="10">
        <v>0</v>
      </c>
      <c r="AM1335" s="3"/>
      <c r="AN1335" s="10">
        <v>0</v>
      </c>
      <c r="AO1335" s="10">
        <v>0</v>
      </c>
      <c r="AP1335" s="10">
        <v>0</v>
      </c>
      <c r="AQ1335" s="10">
        <v>0</v>
      </c>
      <c r="AR1335" s="10">
        <v>0</v>
      </c>
      <c r="AS1335" s="10">
        <v>0</v>
      </c>
      <c r="AT1335" s="10">
        <v>0</v>
      </c>
      <c r="AU1335" s="10">
        <v>0</v>
      </c>
      <c r="AV1335" s="10">
        <v>0</v>
      </c>
      <c r="AW1335" s="10">
        <v>0</v>
      </c>
      <c r="AX1335" s="10">
        <v>0</v>
      </c>
      <c r="AY1335" s="3"/>
      <c r="AZ1335" s="10">
        <v>6000</v>
      </c>
      <c r="BA1335" s="10">
        <v>6000</v>
      </c>
      <c r="BB1335" s="10">
        <v>0</v>
      </c>
      <c r="BC1335" s="10">
        <v>0</v>
      </c>
      <c r="BD1335" s="10">
        <v>0</v>
      </c>
      <c r="BE1335" s="10">
        <v>250</v>
      </c>
      <c r="BF1335" s="3"/>
      <c r="BG1335" s="10">
        <v>1000</v>
      </c>
      <c r="BH1335" s="10">
        <v>5000</v>
      </c>
      <c r="BI1335" s="3"/>
      <c r="BJ1335" s="21">
        <v>1</v>
      </c>
      <c r="BK1335" s="65">
        <v>-6600</v>
      </c>
      <c r="BL1335" s="65">
        <v>-5800</v>
      </c>
      <c r="BM1335" s="6">
        <f t="shared" ref="BM1335:BM1336" si="5362">MAX(G1335*(1+M1335/1000*(1+O1335/1000))*(1+0.5*T1335/1000)*(1+0.25*S1335/1000),(H1335*(1+X1335/1000*(1+Z1335/1000))*(1+0.5*AE1335/1000)*(1+0.25*AD1335/1000)))*BG1335/1000</f>
        <v>120.75</v>
      </c>
      <c r="BN1335" s="8">
        <f t="shared" ref="BN1335:BN1336" si="5363">(BQ1335+BS1335)/2*(1+AI1335/2000)*(1+AH1335/2000)*(1+AN1335/2000)*(1+AK1335/2000)</f>
        <v>11260.946757365997</v>
      </c>
      <c r="BO1335" s="12">
        <f t="shared" ref="BO1335:BO1336" si="5364">SQRT(BM1335*BN1335)</f>
        <v>1166.087184112725</v>
      </c>
      <c r="BP1335" s="50">
        <f>(1-'#Constant'!$A$3)/($J1335*'#Constant'!$B$3/'#Constant'!$C$3^($D1335-1)+1)+'#Constant'!$A$3</f>
        <v>0.88802480070859169</v>
      </c>
      <c r="BQ1335" s="4">
        <f>I1336/(BP1335*(1-Q1335/1000*(0.5+R1335/1000))*(1-P1335/1000)*(1-V1335/1000)*(1+U1335/1000))/20</f>
        <v>11260.946757365997</v>
      </c>
      <c r="BR1335" s="50">
        <f>(1-'#Constant'!$A$3)/($K1335*'#Constant'!$B$3/'#Constant'!$C$3^($D1335-1)+1)+'#Constant'!$A$3</f>
        <v>0.88802480070859169</v>
      </c>
      <c r="BS1335" s="4">
        <f>I1336/(BR1335*(1-AB1335/1000*(0.5+AC1335/1000))*(1-AA1335/1000)*(1-AG1335/1000)*(1+AF1335/1000))/20</f>
        <v>11260.946757365997</v>
      </c>
      <c r="BT1335">
        <f>BO1335/$BO$4*100</f>
        <v>886.27040239375447</v>
      </c>
    </row>
    <row r="1336" spans="1:72" s="13" customFormat="1" ht="17.25" thickBot="1" x14ac:dyDescent="0.35">
      <c r="B1336" s="20"/>
      <c r="D1336" s="14">
        <v>1</v>
      </c>
      <c r="E1336" s="14">
        <v>1</v>
      </c>
      <c r="F1336" s="19">
        <v>1</v>
      </c>
      <c r="G1336" s="15">
        <f t="shared" ref="G1336:H1336" si="5365">G1335</f>
        <v>80</v>
      </c>
      <c r="H1336" s="15">
        <f t="shared" si="5365"/>
        <v>80</v>
      </c>
      <c r="I1336" s="15">
        <f>I1335</f>
        <v>200000</v>
      </c>
      <c r="J1336" s="15">
        <f>J1335</f>
        <v>43</v>
      </c>
      <c r="K1336" s="15">
        <f>K1335</f>
        <v>43</v>
      </c>
      <c r="L1336" s="16"/>
      <c r="M1336" s="15">
        <v>150</v>
      </c>
      <c r="N1336" s="15">
        <f t="shared" ref="N1336:O1336" si="5366">N1335</f>
        <v>0</v>
      </c>
      <c r="O1336" s="15">
        <f t="shared" si="5366"/>
        <v>0</v>
      </c>
      <c r="P1336" s="15">
        <v>0</v>
      </c>
      <c r="Q1336" s="15">
        <f t="shared" ref="Q1336:S1336" si="5367">Q1335</f>
        <v>0</v>
      </c>
      <c r="R1336" s="15">
        <f t="shared" si="5367"/>
        <v>0</v>
      </c>
      <c r="S1336" s="15">
        <f t="shared" si="5367"/>
        <v>200</v>
      </c>
      <c r="T1336" s="15">
        <v>500</v>
      </c>
      <c r="U1336" s="15">
        <f>U1335</f>
        <v>0</v>
      </c>
      <c r="V1336" s="15">
        <f t="shared" si="5307"/>
        <v>0</v>
      </c>
      <c r="W1336" s="16"/>
      <c r="X1336" s="15">
        <f t="shared" ref="X1336:Z1336" si="5368">X1335</f>
        <v>150</v>
      </c>
      <c r="Y1336" s="15">
        <f t="shared" si="5368"/>
        <v>0</v>
      </c>
      <c r="Z1336" s="15">
        <f t="shared" si="5368"/>
        <v>0</v>
      </c>
      <c r="AA1336" s="15">
        <v>0</v>
      </c>
      <c r="AB1336" s="15">
        <f t="shared" ref="AB1336:AF1336" si="5369">AB1335</f>
        <v>0</v>
      </c>
      <c r="AC1336" s="15">
        <f t="shared" si="5369"/>
        <v>0</v>
      </c>
      <c r="AD1336" s="15">
        <f t="shared" si="5369"/>
        <v>200</v>
      </c>
      <c r="AE1336" s="15">
        <f t="shared" si="5369"/>
        <v>500</v>
      </c>
      <c r="AF1336" s="15">
        <f t="shared" si="5369"/>
        <v>0</v>
      </c>
      <c r="AG1336" s="15">
        <f>AG1335</f>
        <v>0</v>
      </c>
      <c r="AH1336" s="15">
        <f t="shared" ref="AH1336:AI1336" si="5370">AH1335</f>
        <v>0</v>
      </c>
      <c r="AI1336" s="15">
        <f t="shared" si="5370"/>
        <v>0</v>
      </c>
      <c r="AJ1336" s="17"/>
      <c r="AK1336" s="15">
        <f>AK1335</f>
        <v>0</v>
      </c>
      <c r="AL1336" s="15">
        <f>AL1335</f>
        <v>0</v>
      </c>
      <c r="AM1336" s="17"/>
      <c r="AN1336" s="15">
        <f t="shared" ref="AN1336:AX1336" si="5371">AN1335</f>
        <v>0</v>
      </c>
      <c r="AO1336" s="15">
        <f t="shared" si="5371"/>
        <v>0</v>
      </c>
      <c r="AP1336" s="15">
        <f t="shared" si="5371"/>
        <v>0</v>
      </c>
      <c r="AQ1336" s="15">
        <f t="shared" si="5371"/>
        <v>0</v>
      </c>
      <c r="AR1336" s="15">
        <f t="shared" si="5371"/>
        <v>0</v>
      </c>
      <c r="AS1336" s="15">
        <f t="shared" si="5371"/>
        <v>0</v>
      </c>
      <c r="AT1336" s="15">
        <f t="shared" si="5371"/>
        <v>0</v>
      </c>
      <c r="AU1336" s="15">
        <f t="shared" si="5371"/>
        <v>0</v>
      </c>
      <c r="AV1336" s="15">
        <f t="shared" si="5371"/>
        <v>0</v>
      </c>
      <c r="AW1336" s="15">
        <f t="shared" si="5371"/>
        <v>0</v>
      </c>
      <c r="AX1336" s="15">
        <f t="shared" si="5371"/>
        <v>0</v>
      </c>
      <c r="AY1336" s="17"/>
      <c r="AZ1336" s="15">
        <f t="shared" ref="AZ1336:BA1336" si="5372">AZ1335</f>
        <v>6000</v>
      </c>
      <c r="BA1336" s="15">
        <f t="shared" si="5372"/>
        <v>6000</v>
      </c>
      <c r="BB1336" s="15">
        <v>0</v>
      </c>
      <c r="BC1336" s="15">
        <f t="shared" ref="BC1336:BE1336" si="5373">BC1335</f>
        <v>0</v>
      </c>
      <c r="BD1336" s="15">
        <f t="shared" si="5373"/>
        <v>0</v>
      </c>
      <c r="BE1336" s="15">
        <f t="shared" si="5373"/>
        <v>250</v>
      </c>
      <c r="BF1336" s="17"/>
      <c r="BG1336" s="15">
        <f t="shared" si="5095"/>
        <v>1000</v>
      </c>
      <c r="BH1336" s="15">
        <f t="shared" si="5096"/>
        <v>5000</v>
      </c>
      <c r="BI1336" s="17"/>
      <c r="BJ1336" s="22">
        <f>G1336/G1335</f>
        <v>1</v>
      </c>
      <c r="BK1336" s="65">
        <f t="shared" si="5313"/>
        <v>-6600</v>
      </c>
      <c r="BL1336" s="65">
        <f>BL1335</f>
        <v>-5800</v>
      </c>
      <c r="BM1336" s="6">
        <f t="shared" si="5362"/>
        <v>120.75</v>
      </c>
      <c r="BN1336" s="8" t="e">
        <f t="shared" si="5363"/>
        <v>#NUM!</v>
      </c>
      <c r="BO1336" s="12" t="e">
        <f t="shared" si="5364"/>
        <v>#NUM!</v>
      </c>
      <c r="BP1336" s="50">
        <f>(1-'#Constant'!$A$3)/($J1336*'#Constant'!$B$3/'#Constant'!$C$3^($D1336-1)+1)+'#Constant'!$A$3</f>
        <v>0.88802480070859169</v>
      </c>
      <c r="BQ1336" s="4" t="e">
        <f>I1426/(BP1336*(1-Q1336/1000*(0.5+R1336/1000))*(1-P1336/1000)*(1-V1336/1000)*(1+U1336/1000))/20</f>
        <v>#NUM!</v>
      </c>
      <c r="BR1336" s="50">
        <f>(1-'#Constant'!$A$3)/($K1336*'#Constant'!$B$3/'#Constant'!$C$3^($D1336-1)+1)+'#Constant'!$A$3</f>
        <v>0.88802480070859169</v>
      </c>
      <c r="BS1336" s="4" t="e">
        <f>I1426/(BR1336*(1-AB1336/1000*(0.5+AC1336/1000))*(1-AA1336/1000)*(1-AG1336/1000)*(1+AF1336/1000))/20</f>
        <v>#NUM!</v>
      </c>
      <c r="BT1336"/>
    </row>
    <row r="1337" spans="1:72" x14ac:dyDescent="0.3">
      <c r="A1337">
        <v>55021</v>
      </c>
      <c r="B1337" s="18" t="str">
        <f>VLOOKUP(CONCATENATE("CREATURE_NAME_",A1337),[1]Localization_Hero!$A:$E,2,FALSE)</f>
        <v>유령 드라이어드</v>
      </c>
      <c r="C1337" t="s">
        <v>77</v>
      </c>
      <c r="D1337">
        <v>1</v>
      </c>
      <c r="E1337">
        <v>1</v>
      </c>
      <c r="F1337" s="18">
        <v>1</v>
      </c>
      <c r="G1337" s="10">
        <v>100</v>
      </c>
      <c r="H1337" s="10">
        <v>100</v>
      </c>
      <c r="I1337" s="10">
        <v>2500</v>
      </c>
      <c r="J1337" s="10">
        <v>25</v>
      </c>
      <c r="K1337" s="10">
        <v>25</v>
      </c>
      <c r="L1337" s="2"/>
      <c r="M1337" s="10">
        <v>100</v>
      </c>
      <c r="N1337" s="10">
        <v>0</v>
      </c>
      <c r="O1337" s="10">
        <v>0</v>
      </c>
      <c r="P1337" s="10">
        <v>100</v>
      </c>
      <c r="Q1337" s="10">
        <v>0</v>
      </c>
      <c r="R1337" s="10">
        <v>0</v>
      </c>
      <c r="S1337" s="10">
        <v>0</v>
      </c>
      <c r="T1337" s="10">
        <v>150</v>
      </c>
      <c r="U1337" s="10">
        <v>0</v>
      </c>
      <c r="V1337" s="10">
        <v>0</v>
      </c>
      <c r="W1337" s="2"/>
      <c r="X1337" s="10">
        <v>100</v>
      </c>
      <c r="Y1337" s="10">
        <v>0</v>
      </c>
      <c r="Z1337" s="10">
        <v>0</v>
      </c>
      <c r="AA1337" s="10">
        <v>100</v>
      </c>
      <c r="AB1337" s="10">
        <v>0</v>
      </c>
      <c r="AC1337" s="10">
        <v>0</v>
      </c>
      <c r="AD1337" s="10">
        <v>0</v>
      </c>
      <c r="AE1337" s="10">
        <v>150</v>
      </c>
      <c r="AF1337" s="10">
        <v>0</v>
      </c>
      <c r="AG1337" s="10">
        <v>0</v>
      </c>
      <c r="AH1337" s="10">
        <v>0</v>
      </c>
      <c r="AI1337" s="10">
        <v>0</v>
      </c>
      <c r="AJ1337" s="3"/>
      <c r="AK1337" s="10">
        <v>0</v>
      </c>
      <c r="AL1337" s="10">
        <v>0</v>
      </c>
      <c r="AM1337" s="3"/>
      <c r="AN1337" s="10">
        <v>0</v>
      </c>
      <c r="AO1337" s="10">
        <v>0</v>
      </c>
      <c r="AP1337" s="10">
        <v>0</v>
      </c>
      <c r="AQ1337" s="10">
        <v>0</v>
      </c>
      <c r="AR1337" s="10">
        <v>0</v>
      </c>
      <c r="AS1337" s="10">
        <v>0</v>
      </c>
      <c r="AT1337" s="10">
        <v>0</v>
      </c>
      <c r="AU1337" s="10">
        <v>0</v>
      </c>
      <c r="AV1337" s="10">
        <v>0</v>
      </c>
      <c r="AW1337" s="10">
        <v>0</v>
      </c>
      <c r="AX1337" s="10">
        <v>0</v>
      </c>
      <c r="AY1337" s="3"/>
      <c r="AZ1337" s="10">
        <v>6000</v>
      </c>
      <c r="BA1337" s="10">
        <v>6000</v>
      </c>
      <c r="BB1337" s="10">
        <v>0</v>
      </c>
      <c r="BC1337" s="10">
        <v>0</v>
      </c>
      <c r="BD1337" s="10">
        <v>0</v>
      </c>
      <c r="BE1337" s="10">
        <v>250</v>
      </c>
      <c r="BF1337" s="3"/>
      <c r="BG1337" s="10">
        <v>1000</v>
      </c>
      <c r="BH1337" s="10">
        <v>5000</v>
      </c>
      <c r="BI1337" s="3"/>
      <c r="BJ1337" s="21">
        <v>1</v>
      </c>
      <c r="BK1337" s="65">
        <v>0</v>
      </c>
      <c r="BL1337" s="65">
        <v>0</v>
      </c>
      <c r="BM1337" s="6">
        <f t="shared" si="5301"/>
        <v>118.25000000000001</v>
      </c>
      <c r="BN1337" s="8">
        <f t="shared" si="5302"/>
        <v>149.0819326565707</v>
      </c>
      <c r="BO1337" s="12">
        <f t="shared" si="5303"/>
        <v>132.77401303206696</v>
      </c>
      <c r="BP1337" s="50">
        <f>(1-'#Constant'!$A$3)/($J1337*'#Constant'!$B$3/'#Constant'!$C$3^($D1337-1)+1)+'#Constant'!$A$3</f>
        <v>0.93162790697674425</v>
      </c>
      <c r="BQ1337" s="4">
        <f t="shared" ref="BQ1337:BQ1338" si="5374">I1337/(BP1337*(1-Q1337/1000*(0.5+R1337/1000))*(1-P1337/1000)*(1-V1337/1000)*(1+U1337/1000))/20</f>
        <v>149.0819326565707</v>
      </c>
      <c r="BR1337" s="50">
        <f>(1-'#Constant'!$A$3)/($K1337*'#Constant'!$B$3/'#Constant'!$C$3^($D1337-1)+1)+'#Constant'!$A$3</f>
        <v>0.93162790697674425</v>
      </c>
      <c r="BS1337" s="4">
        <f t="shared" ref="BS1337:BS1338" si="5375">I1337/(BR1337*(1-AB1337/1000*(0.5+AC1337/1000))*(1-AA1337/1000)*(1-AG1337/1000)*(1+AF1337/1000))/20</f>
        <v>149.0819326565707</v>
      </c>
      <c r="BT1337">
        <f>BO1337/$BO$4*100</f>
        <v>100.91327609170268</v>
      </c>
    </row>
    <row r="1338" spans="1:72" s="13" customFormat="1" ht="17.25" thickBot="1" x14ac:dyDescent="0.35">
      <c r="B1338" s="20"/>
      <c r="D1338" s="14">
        <v>1</v>
      </c>
      <c r="E1338" s="14">
        <v>1</v>
      </c>
      <c r="F1338" s="19">
        <v>1</v>
      </c>
      <c r="G1338" s="15">
        <f t="shared" ref="G1338:H1338" si="5376">G1337</f>
        <v>100</v>
      </c>
      <c r="H1338" s="15">
        <f t="shared" si="5376"/>
        <v>100</v>
      </c>
      <c r="I1338" s="15">
        <v>2500</v>
      </c>
      <c r="J1338" s="15">
        <v>25</v>
      </c>
      <c r="K1338" s="15">
        <v>25</v>
      </c>
      <c r="L1338" s="16"/>
      <c r="M1338" s="15">
        <f t="shared" ref="M1338:O1338" si="5377">M1337</f>
        <v>100</v>
      </c>
      <c r="N1338" s="15">
        <f t="shared" si="5377"/>
        <v>0</v>
      </c>
      <c r="O1338" s="15">
        <f t="shared" si="5377"/>
        <v>0</v>
      </c>
      <c r="P1338" s="15">
        <v>100</v>
      </c>
      <c r="Q1338" s="15">
        <f t="shared" ref="Q1338:V1338" si="5378">Q1337</f>
        <v>0</v>
      </c>
      <c r="R1338" s="15">
        <f t="shared" si="5378"/>
        <v>0</v>
      </c>
      <c r="S1338" s="15">
        <f t="shared" si="5378"/>
        <v>0</v>
      </c>
      <c r="T1338" s="15">
        <f t="shared" si="5378"/>
        <v>150</v>
      </c>
      <c r="U1338" s="15">
        <f t="shared" si="5378"/>
        <v>0</v>
      </c>
      <c r="V1338" s="15">
        <f t="shared" si="5378"/>
        <v>0</v>
      </c>
      <c r="W1338" s="16"/>
      <c r="X1338" s="15">
        <f t="shared" ref="X1338:Z1338" si="5379">X1337</f>
        <v>100</v>
      </c>
      <c r="Y1338" s="15">
        <f t="shared" si="5379"/>
        <v>0</v>
      </c>
      <c r="Z1338" s="15">
        <f t="shared" si="5379"/>
        <v>0</v>
      </c>
      <c r="AA1338" s="15">
        <v>100</v>
      </c>
      <c r="AB1338" s="15">
        <f t="shared" ref="AB1338:AI1338" si="5380">AB1337</f>
        <v>0</v>
      </c>
      <c r="AC1338" s="15">
        <f t="shared" si="5380"/>
        <v>0</v>
      </c>
      <c r="AD1338" s="15">
        <f t="shared" si="5380"/>
        <v>0</v>
      </c>
      <c r="AE1338" s="15">
        <f t="shared" si="5380"/>
        <v>150</v>
      </c>
      <c r="AF1338" s="15">
        <f t="shared" si="5380"/>
        <v>0</v>
      </c>
      <c r="AG1338" s="15">
        <f t="shared" si="5380"/>
        <v>0</v>
      </c>
      <c r="AH1338" s="15">
        <f t="shared" si="5380"/>
        <v>0</v>
      </c>
      <c r="AI1338" s="15">
        <f t="shared" si="5380"/>
        <v>0</v>
      </c>
      <c r="AJ1338" s="17"/>
      <c r="AK1338" s="15">
        <f>AK1337</f>
        <v>0</v>
      </c>
      <c r="AL1338" s="15">
        <f>AL1337</f>
        <v>0</v>
      </c>
      <c r="AM1338" s="17"/>
      <c r="AN1338" s="15">
        <f t="shared" ref="AN1338:AX1338" si="5381">AN1337</f>
        <v>0</v>
      </c>
      <c r="AO1338" s="15">
        <f t="shared" si="5381"/>
        <v>0</v>
      </c>
      <c r="AP1338" s="15">
        <f t="shared" si="5381"/>
        <v>0</v>
      </c>
      <c r="AQ1338" s="15">
        <f t="shared" si="5381"/>
        <v>0</v>
      </c>
      <c r="AR1338" s="15">
        <f t="shared" si="5381"/>
        <v>0</v>
      </c>
      <c r="AS1338" s="15">
        <f t="shared" si="5381"/>
        <v>0</v>
      </c>
      <c r="AT1338" s="15">
        <f t="shared" si="5381"/>
        <v>0</v>
      </c>
      <c r="AU1338" s="15">
        <f t="shared" si="5381"/>
        <v>0</v>
      </c>
      <c r="AV1338" s="15">
        <f t="shared" si="5381"/>
        <v>0</v>
      </c>
      <c r="AW1338" s="15">
        <f t="shared" si="5381"/>
        <v>0</v>
      </c>
      <c r="AX1338" s="15">
        <f t="shared" si="5381"/>
        <v>0</v>
      </c>
      <c r="AY1338" s="17"/>
      <c r="AZ1338" s="15">
        <f t="shared" ref="AZ1338:BA1338" si="5382">AZ1337</f>
        <v>6000</v>
      </c>
      <c r="BA1338" s="15">
        <f t="shared" si="5382"/>
        <v>6000</v>
      </c>
      <c r="BB1338" s="15">
        <v>0</v>
      </c>
      <c r="BC1338" s="15">
        <f t="shared" ref="BC1338:BE1338" si="5383">BC1337</f>
        <v>0</v>
      </c>
      <c r="BD1338" s="15">
        <f t="shared" si="5383"/>
        <v>0</v>
      </c>
      <c r="BE1338" s="15">
        <f t="shared" si="5383"/>
        <v>250</v>
      </c>
      <c r="BF1338" s="17"/>
      <c r="BG1338" s="15">
        <f t="shared" ref="BG1338:BH1338" si="5384">BG1337</f>
        <v>1000</v>
      </c>
      <c r="BH1338" s="15">
        <f t="shared" si="5384"/>
        <v>5000</v>
      </c>
      <c r="BI1338" s="17"/>
      <c r="BJ1338" s="22">
        <f>G1338/G1337</f>
        <v>1</v>
      </c>
      <c r="BK1338" s="65">
        <f>BK1337</f>
        <v>0</v>
      </c>
      <c r="BL1338" s="65">
        <f>BL1337</f>
        <v>0</v>
      </c>
      <c r="BM1338" s="6">
        <f t="shared" si="5301"/>
        <v>118.25000000000001</v>
      </c>
      <c r="BN1338" s="8">
        <f t="shared" si="5302"/>
        <v>149.0819326565707</v>
      </c>
      <c r="BO1338" s="12">
        <f t="shared" si="5303"/>
        <v>132.77401303206696</v>
      </c>
      <c r="BP1338" s="50">
        <f>(1-'#Constant'!$A$3)/($J1338*'#Constant'!$B$3/'#Constant'!$C$3^($D1338-1)+1)+'#Constant'!$A$3</f>
        <v>0.93162790697674425</v>
      </c>
      <c r="BQ1338" s="4">
        <f t="shared" si="5374"/>
        <v>149.0819326565707</v>
      </c>
      <c r="BR1338" s="50">
        <f>(1-'#Constant'!$A$3)/($K1338*'#Constant'!$B$3/'#Constant'!$C$3^($D1338-1)+1)+'#Constant'!$A$3</f>
        <v>0.93162790697674425</v>
      </c>
      <c r="BS1338" s="4">
        <f t="shared" si="5375"/>
        <v>149.0819326565707</v>
      </c>
      <c r="BT1338"/>
    </row>
    <row r="1339" spans="1:72" x14ac:dyDescent="0.3">
      <c r="A1339">
        <v>44031</v>
      </c>
      <c r="B1339" s="18" t="str">
        <f>VLOOKUP(CONCATENATE("CREATURE_NAME_",A1339),[1]Localization_Hero!$A:$E,2,FALSE)</f>
        <v>포이즌 슬라임</v>
      </c>
      <c r="C1339" t="s">
        <v>77</v>
      </c>
      <c r="D1339">
        <v>1</v>
      </c>
      <c r="E1339">
        <v>1</v>
      </c>
      <c r="F1339" s="18">
        <v>1</v>
      </c>
      <c r="G1339" s="10">
        <v>100</v>
      </c>
      <c r="H1339" s="10">
        <v>100</v>
      </c>
      <c r="I1339" s="10">
        <v>2500</v>
      </c>
      <c r="J1339" s="10">
        <v>25</v>
      </c>
      <c r="K1339" s="10">
        <v>25</v>
      </c>
      <c r="L1339" s="2"/>
      <c r="M1339" s="10">
        <v>100</v>
      </c>
      <c r="N1339" s="10">
        <v>0</v>
      </c>
      <c r="O1339" s="10">
        <v>0</v>
      </c>
      <c r="P1339" s="10">
        <v>100</v>
      </c>
      <c r="Q1339" s="10">
        <v>0</v>
      </c>
      <c r="R1339" s="10">
        <v>0</v>
      </c>
      <c r="S1339" s="10">
        <v>0</v>
      </c>
      <c r="T1339" s="10">
        <v>150</v>
      </c>
      <c r="U1339" s="10">
        <v>0</v>
      </c>
      <c r="V1339" s="10">
        <v>0</v>
      </c>
      <c r="W1339" s="2"/>
      <c r="X1339" s="10">
        <v>100</v>
      </c>
      <c r="Y1339" s="10">
        <v>0</v>
      </c>
      <c r="Z1339" s="10">
        <v>0</v>
      </c>
      <c r="AA1339" s="10">
        <v>100</v>
      </c>
      <c r="AB1339" s="10">
        <v>0</v>
      </c>
      <c r="AC1339" s="10">
        <v>0</v>
      </c>
      <c r="AD1339" s="10">
        <v>0</v>
      </c>
      <c r="AE1339" s="10">
        <v>150</v>
      </c>
      <c r="AF1339" s="10">
        <v>0</v>
      </c>
      <c r="AG1339" s="10">
        <v>0</v>
      </c>
      <c r="AH1339" s="10">
        <v>0</v>
      </c>
      <c r="AI1339" s="10">
        <v>0</v>
      </c>
      <c r="AJ1339" s="3"/>
      <c r="AK1339" s="10">
        <v>0</v>
      </c>
      <c r="AL1339" s="10">
        <v>0</v>
      </c>
      <c r="AM1339" s="3"/>
      <c r="AN1339" s="10">
        <v>0</v>
      </c>
      <c r="AO1339" s="10">
        <v>0</v>
      </c>
      <c r="AP1339" s="10">
        <v>0</v>
      </c>
      <c r="AQ1339" s="10">
        <v>0</v>
      </c>
      <c r="AR1339" s="10">
        <v>0</v>
      </c>
      <c r="AS1339" s="10">
        <v>0</v>
      </c>
      <c r="AT1339" s="10">
        <v>0</v>
      </c>
      <c r="AU1339" s="10">
        <v>0</v>
      </c>
      <c r="AV1339" s="10">
        <v>0</v>
      </c>
      <c r="AW1339" s="10">
        <v>0</v>
      </c>
      <c r="AX1339" s="10">
        <v>0</v>
      </c>
      <c r="AY1339" s="3"/>
      <c r="AZ1339" s="10">
        <v>6000</v>
      </c>
      <c r="BA1339" s="10">
        <v>6000</v>
      </c>
      <c r="BB1339" s="10">
        <v>0</v>
      </c>
      <c r="BC1339" s="10">
        <v>0</v>
      </c>
      <c r="BD1339" s="10">
        <v>0</v>
      </c>
      <c r="BE1339" s="10">
        <v>250</v>
      </c>
      <c r="BF1339" s="3"/>
      <c r="BG1339" s="10">
        <v>1000</v>
      </c>
      <c r="BH1339" s="10">
        <v>3000</v>
      </c>
      <c r="BI1339" s="3"/>
      <c r="BJ1339" s="21">
        <v>1</v>
      </c>
      <c r="BK1339" s="65">
        <v>0</v>
      </c>
      <c r="BL1339" s="65">
        <v>0</v>
      </c>
      <c r="BM1339" s="6">
        <f t="shared" si="5105"/>
        <v>118.25000000000001</v>
      </c>
      <c r="BN1339" s="8">
        <f t="shared" si="5106"/>
        <v>149.0819326565707</v>
      </c>
      <c r="BO1339" s="12">
        <f t="shared" si="5198"/>
        <v>132.77401303206696</v>
      </c>
      <c r="BP1339" s="50">
        <f>(1-'#Constant'!$A$3)/($J1339*'#Constant'!$B$3/'#Constant'!$C$3^($D1339-1)+1)+'#Constant'!$A$3</f>
        <v>0.93162790697674425</v>
      </c>
      <c r="BQ1339" s="4">
        <f t="shared" ref="BQ1339:BQ1346" si="5385">I1339/(BP1339*(1-Q1339/1000*(0.5+R1339/1000))*(1-P1339/1000)*(1-V1339/1000)*(1+U1339/1000))/20</f>
        <v>149.0819326565707</v>
      </c>
      <c r="BR1339" s="50">
        <f>(1-'#Constant'!$A$3)/($K1339*'#Constant'!$B$3/'#Constant'!$C$3^($D1339-1)+1)+'#Constant'!$A$3</f>
        <v>0.93162790697674425</v>
      </c>
      <c r="BS1339" s="4">
        <f t="shared" ref="BS1339:BS1346" si="5386">I1339/(BR1339*(1-AB1339/1000*(0.5+AC1339/1000))*(1-AA1339/1000)*(1-AG1339/1000)*(1+AF1339/1000))/20</f>
        <v>149.0819326565707</v>
      </c>
      <c r="BT1339">
        <f>BO1339/$BO$4*100</f>
        <v>100.91327609170268</v>
      </c>
    </row>
    <row r="1340" spans="1:72" s="13" customFormat="1" ht="17.25" thickBot="1" x14ac:dyDescent="0.35">
      <c r="B1340" s="20"/>
      <c r="D1340" s="14">
        <v>1</v>
      </c>
      <c r="E1340" s="14">
        <v>1</v>
      </c>
      <c r="F1340" s="19">
        <v>1</v>
      </c>
      <c r="G1340" s="15">
        <f t="shared" ref="G1340:H1340" si="5387">G1339</f>
        <v>100</v>
      </c>
      <c r="H1340" s="15">
        <f t="shared" si="5387"/>
        <v>100</v>
      </c>
      <c r="I1340" s="15">
        <v>2500</v>
      </c>
      <c r="J1340" s="15">
        <v>25</v>
      </c>
      <c r="K1340" s="15">
        <v>25</v>
      </c>
      <c r="L1340" s="16"/>
      <c r="M1340" s="15">
        <f t="shared" ref="M1340:O1340" si="5388">M1339</f>
        <v>100</v>
      </c>
      <c r="N1340" s="15">
        <f t="shared" si="5388"/>
        <v>0</v>
      </c>
      <c r="O1340" s="15">
        <f t="shared" si="5388"/>
        <v>0</v>
      </c>
      <c r="P1340" s="15">
        <v>100</v>
      </c>
      <c r="Q1340" s="15">
        <f t="shared" ref="Q1340:V1340" si="5389">Q1339</f>
        <v>0</v>
      </c>
      <c r="R1340" s="15">
        <f t="shared" si="5389"/>
        <v>0</v>
      </c>
      <c r="S1340" s="15">
        <f t="shared" si="5389"/>
        <v>0</v>
      </c>
      <c r="T1340" s="15">
        <f t="shared" si="5389"/>
        <v>150</v>
      </c>
      <c r="U1340" s="15">
        <f t="shared" si="5389"/>
        <v>0</v>
      </c>
      <c r="V1340" s="15">
        <f t="shared" si="5389"/>
        <v>0</v>
      </c>
      <c r="W1340" s="16"/>
      <c r="X1340" s="15">
        <f t="shared" ref="X1340:Z1340" si="5390">X1339</f>
        <v>100</v>
      </c>
      <c r="Y1340" s="15">
        <f t="shared" si="5390"/>
        <v>0</v>
      </c>
      <c r="Z1340" s="15">
        <f t="shared" si="5390"/>
        <v>0</v>
      </c>
      <c r="AA1340" s="15">
        <v>100</v>
      </c>
      <c r="AB1340" s="15">
        <f t="shared" ref="AB1340:AI1340" si="5391">AB1339</f>
        <v>0</v>
      </c>
      <c r="AC1340" s="15">
        <f t="shared" si="5391"/>
        <v>0</v>
      </c>
      <c r="AD1340" s="15">
        <f t="shared" si="5391"/>
        <v>0</v>
      </c>
      <c r="AE1340" s="15">
        <f t="shared" si="5391"/>
        <v>150</v>
      </c>
      <c r="AF1340" s="15">
        <f t="shared" si="5391"/>
        <v>0</v>
      </c>
      <c r="AG1340" s="15">
        <f t="shared" si="5391"/>
        <v>0</v>
      </c>
      <c r="AH1340" s="15">
        <f t="shared" si="5391"/>
        <v>0</v>
      </c>
      <c r="AI1340" s="15">
        <f t="shared" si="5391"/>
        <v>0</v>
      </c>
      <c r="AJ1340" s="17"/>
      <c r="AK1340" s="15">
        <f>AK1339</f>
        <v>0</v>
      </c>
      <c r="AL1340" s="15">
        <f>AL1339</f>
        <v>0</v>
      </c>
      <c r="AM1340" s="17"/>
      <c r="AN1340" s="15">
        <f t="shared" ref="AN1340:AX1340" si="5392">AN1339</f>
        <v>0</v>
      </c>
      <c r="AO1340" s="15">
        <f t="shared" si="5392"/>
        <v>0</v>
      </c>
      <c r="AP1340" s="15">
        <f t="shared" si="5392"/>
        <v>0</v>
      </c>
      <c r="AQ1340" s="15">
        <f t="shared" si="5392"/>
        <v>0</v>
      </c>
      <c r="AR1340" s="15">
        <f t="shared" si="5392"/>
        <v>0</v>
      </c>
      <c r="AS1340" s="15">
        <f t="shared" si="5392"/>
        <v>0</v>
      </c>
      <c r="AT1340" s="15">
        <f t="shared" si="5392"/>
        <v>0</v>
      </c>
      <c r="AU1340" s="15">
        <f t="shared" si="5392"/>
        <v>0</v>
      </c>
      <c r="AV1340" s="15">
        <f t="shared" si="5392"/>
        <v>0</v>
      </c>
      <c r="AW1340" s="15">
        <f t="shared" si="5392"/>
        <v>0</v>
      </c>
      <c r="AX1340" s="15">
        <f t="shared" si="5392"/>
        <v>0</v>
      </c>
      <c r="AY1340" s="17"/>
      <c r="AZ1340" s="15">
        <f t="shared" ref="AZ1340:BE1340" si="5393">AZ1339</f>
        <v>6000</v>
      </c>
      <c r="BA1340" s="15">
        <f t="shared" si="5393"/>
        <v>6000</v>
      </c>
      <c r="BB1340" s="15">
        <v>0</v>
      </c>
      <c r="BC1340" s="15">
        <f t="shared" si="5393"/>
        <v>0</v>
      </c>
      <c r="BD1340" s="15">
        <f t="shared" si="5393"/>
        <v>0</v>
      </c>
      <c r="BE1340" s="15">
        <f t="shared" si="5393"/>
        <v>250</v>
      </c>
      <c r="BF1340" s="17"/>
      <c r="BG1340" s="15">
        <f t="shared" ref="BG1340:BH1340" si="5394">BG1339</f>
        <v>1000</v>
      </c>
      <c r="BH1340" s="15">
        <f t="shared" si="5394"/>
        <v>3000</v>
      </c>
      <c r="BI1340" s="17"/>
      <c r="BJ1340" s="22">
        <f>G1340/G1339</f>
        <v>1</v>
      </c>
      <c r="BK1340" s="65">
        <f>BK1339</f>
        <v>0</v>
      </c>
      <c r="BL1340" s="65">
        <f>BL1339</f>
        <v>0</v>
      </c>
      <c r="BM1340" s="6">
        <f t="shared" si="5105"/>
        <v>118.25000000000001</v>
      </c>
      <c r="BN1340" s="8">
        <f t="shared" si="5106"/>
        <v>149.0819326565707</v>
      </c>
      <c r="BO1340" s="12">
        <f t="shared" si="5198"/>
        <v>132.77401303206696</v>
      </c>
      <c r="BP1340" s="50">
        <f>(1-'#Constant'!$A$3)/($J1340*'#Constant'!$B$3/'#Constant'!$C$3^($D1340-1)+1)+'#Constant'!$A$3</f>
        <v>0.93162790697674425</v>
      </c>
      <c r="BQ1340" s="4">
        <f t="shared" si="5385"/>
        <v>149.0819326565707</v>
      </c>
      <c r="BR1340" s="50">
        <f>(1-'#Constant'!$A$3)/($K1340*'#Constant'!$B$3/'#Constant'!$C$3^($D1340-1)+1)+'#Constant'!$A$3</f>
        <v>0.93162790697674425</v>
      </c>
      <c r="BS1340" s="4">
        <f t="shared" si="5386"/>
        <v>149.0819326565707</v>
      </c>
      <c r="BT1340"/>
    </row>
    <row r="1341" spans="1:72" x14ac:dyDescent="0.3">
      <c r="A1341">
        <v>44032</v>
      </c>
      <c r="B1341" s="18" t="str">
        <f>VLOOKUP(CONCATENATE("CREATURE_NAME_",A1341),[1]Localization_Hero!$A:$E,2,FALSE)</f>
        <v>포이즌 웜</v>
      </c>
      <c r="C1341" t="s">
        <v>82</v>
      </c>
      <c r="D1341">
        <v>1</v>
      </c>
      <c r="E1341">
        <v>1</v>
      </c>
      <c r="F1341" s="18">
        <v>1</v>
      </c>
      <c r="G1341" s="10">
        <v>100</v>
      </c>
      <c r="H1341" s="10">
        <v>100</v>
      </c>
      <c r="I1341" s="10">
        <v>4000</v>
      </c>
      <c r="J1341" s="10">
        <v>25</v>
      </c>
      <c r="K1341" s="10">
        <v>25</v>
      </c>
      <c r="L1341" s="2"/>
      <c r="M1341" s="10">
        <v>100</v>
      </c>
      <c r="N1341" s="10">
        <v>0</v>
      </c>
      <c r="O1341" s="10">
        <v>0</v>
      </c>
      <c r="P1341" s="10">
        <v>100</v>
      </c>
      <c r="Q1341" s="10">
        <v>0</v>
      </c>
      <c r="R1341" s="10">
        <v>0</v>
      </c>
      <c r="S1341" s="10">
        <v>0</v>
      </c>
      <c r="T1341" s="10">
        <v>150</v>
      </c>
      <c r="U1341" s="10">
        <v>0</v>
      </c>
      <c r="V1341" s="10">
        <v>0</v>
      </c>
      <c r="W1341" s="2"/>
      <c r="X1341" s="10">
        <v>100</v>
      </c>
      <c r="Y1341" s="10">
        <v>0</v>
      </c>
      <c r="Z1341" s="10">
        <v>0</v>
      </c>
      <c r="AA1341" s="10">
        <v>100</v>
      </c>
      <c r="AB1341" s="10">
        <v>0</v>
      </c>
      <c r="AC1341" s="10">
        <v>0</v>
      </c>
      <c r="AD1341" s="10">
        <v>0</v>
      </c>
      <c r="AE1341" s="10">
        <v>150</v>
      </c>
      <c r="AF1341" s="10">
        <v>0</v>
      </c>
      <c r="AG1341" s="10">
        <v>0</v>
      </c>
      <c r="AH1341" s="10">
        <v>0</v>
      </c>
      <c r="AI1341" s="10">
        <v>0</v>
      </c>
      <c r="AJ1341" s="3"/>
      <c r="AK1341" s="10">
        <v>0</v>
      </c>
      <c r="AL1341" s="10">
        <v>0</v>
      </c>
      <c r="AM1341" s="3"/>
      <c r="AN1341" s="10">
        <v>0</v>
      </c>
      <c r="AO1341" s="10">
        <v>0</v>
      </c>
      <c r="AP1341" s="10">
        <v>0</v>
      </c>
      <c r="AQ1341" s="10">
        <v>0</v>
      </c>
      <c r="AR1341" s="10">
        <v>0</v>
      </c>
      <c r="AS1341" s="10">
        <v>0</v>
      </c>
      <c r="AT1341" s="10">
        <v>0</v>
      </c>
      <c r="AU1341" s="10">
        <v>0</v>
      </c>
      <c r="AV1341" s="10">
        <v>0</v>
      </c>
      <c r="AW1341" s="10">
        <v>0</v>
      </c>
      <c r="AX1341" s="10">
        <v>0</v>
      </c>
      <c r="AY1341" s="3"/>
      <c r="AZ1341" s="10">
        <v>6000</v>
      </c>
      <c r="BA1341" s="10">
        <v>6000</v>
      </c>
      <c r="BB1341" s="10">
        <v>0</v>
      </c>
      <c r="BC1341" s="10">
        <v>0</v>
      </c>
      <c r="BD1341" s="10">
        <v>0</v>
      </c>
      <c r="BE1341" s="10">
        <v>250</v>
      </c>
      <c r="BF1341" s="3"/>
      <c r="BG1341" s="10">
        <v>1000</v>
      </c>
      <c r="BH1341" s="10">
        <v>0</v>
      </c>
      <c r="BI1341" s="3"/>
      <c r="BJ1341" s="21">
        <v>1</v>
      </c>
      <c r="BK1341" s="65">
        <v>0</v>
      </c>
      <c r="BL1341" s="65">
        <v>0</v>
      </c>
      <c r="BM1341" s="6">
        <f t="shared" ref="BM1341:BM1350" si="5395">MAX(G1341*(1+M1341/1000*(1+O1341/1000))*(1+0.5*T1341/1000)*(1+0.25*S1341/1000),(H1341*(1+X1341/1000*(1+Z1341/1000))*(1+0.5*AE1341/1000)*(1+0.25*AD1341/1000)))*BG1341/1000</f>
        <v>118.25000000000001</v>
      </c>
      <c r="BN1341" s="8">
        <f t="shared" ref="BN1341:BN1350" si="5396">(BQ1341+BS1341)/2*(1+AI1341/2000)*(1+AH1341/2000)*(1+AN1341/2000)*(1+AK1341/2000)</f>
        <v>238.53109225051313</v>
      </c>
      <c r="BO1341" s="12">
        <f t="shared" si="5198"/>
        <v>167.94731810488423</v>
      </c>
      <c r="BP1341" s="50">
        <f>(1-'#Constant'!$A$3)/($J1341*'#Constant'!$B$3/'#Constant'!$C$3^($D1341-1)+1)+'#Constant'!$A$3</f>
        <v>0.93162790697674425</v>
      </c>
      <c r="BQ1341" s="4">
        <f t="shared" si="5385"/>
        <v>238.53109225051313</v>
      </c>
      <c r="BR1341" s="50">
        <f>(1-'#Constant'!$A$3)/($K1341*'#Constant'!$B$3/'#Constant'!$C$3^($D1341-1)+1)+'#Constant'!$A$3</f>
        <v>0.93162790697674425</v>
      </c>
      <c r="BS1341" s="4">
        <f t="shared" si="5386"/>
        <v>238.53109225051313</v>
      </c>
      <c r="BT1341">
        <f>BO1341/$BO$4*100</f>
        <v>127.64631943967808</v>
      </c>
    </row>
    <row r="1342" spans="1:72" s="13" customFormat="1" ht="17.25" thickBot="1" x14ac:dyDescent="0.35">
      <c r="B1342" s="20"/>
      <c r="D1342" s="14">
        <v>1</v>
      </c>
      <c r="E1342" s="14">
        <v>1</v>
      </c>
      <c r="F1342" s="19">
        <v>1</v>
      </c>
      <c r="G1342" s="15">
        <f t="shared" ref="G1342:H1342" si="5397">G1341</f>
        <v>100</v>
      </c>
      <c r="H1342" s="15">
        <f t="shared" si="5397"/>
        <v>100</v>
      </c>
      <c r="I1342" s="15">
        <v>4000</v>
      </c>
      <c r="J1342" s="15">
        <v>25</v>
      </c>
      <c r="K1342" s="15">
        <v>25</v>
      </c>
      <c r="L1342" s="16"/>
      <c r="M1342" s="15">
        <f t="shared" ref="M1342:O1342" si="5398">M1341</f>
        <v>100</v>
      </c>
      <c r="N1342" s="15">
        <f t="shared" si="5398"/>
        <v>0</v>
      </c>
      <c r="O1342" s="15">
        <f t="shared" si="5398"/>
        <v>0</v>
      </c>
      <c r="P1342" s="15">
        <v>100</v>
      </c>
      <c r="Q1342" s="15">
        <f t="shared" ref="Q1342:V1342" si="5399">Q1341</f>
        <v>0</v>
      </c>
      <c r="R1342" s="15">
        <f t="shared" si="5399"/>
        <v>0</v>
      </c>
      <c r="S1342" s="15">
        <f t="shared" si="5399"/>
        <v>0</v>
      </c>
      <c r="T1342" s="15">
        <f t="shared" si="5399"/>
        <v>150</v>
      </c>
      <c r="U1342" s="15">
        <f t="shared" si="5399"/>
        <v>0</v>
      </c>
      <c r="V1342" s="15">
        <f t="shared" si="5399"/>
        <v>0</v>
      </c>
      <c r="W1342" s="16"/>
      <c r="X1342" s="15">
        <f t="shared" ref="X1342:Z1342" si="5400">X1341</f>
        <v>100</v>
      </c>
      <c r="Y1342" s="15">
        <f t="shared" si="5400"/>
        <v>0</v>
      </c>
      <c r="Z1342" s="15">
        <f t="shared" si="5400"/>
        <v>0</v>
      </c>
      <c r="AA1342" s="15">
        <v>100</v>
      </c>
      <c r="AB1342" s="15">
        <f t="shared" ref="AB1342:AI1342" si="5401">AB1341</f>
        <v>0</v>
      </c>
      <c r="AC1342" s="15">
        <f t="shared" si="5401"/>
        <v>0</v>
      </c>
      <c r="AD1342" s="15">
        <f t="shared" si="5401"/>
        <v>0</v>
      </c>
      <c r="AE1342" s="15">
        <f t="shared" si="5401"/>
        <v>150</v>
      </c>
      <c r="AF1342" s="15">
        <f t="shared" si="5401"/>
        <v>0</v>
      </c>
      <c r="AG1342" s="15">
        <f t="shared" si="5401"/>
        <v>0</v>
      </c>
      <c r="AH1342" s="15">
        <f t="shared" si="5401"/>
        <v>0</v>
      </c>
      <c r="AI1342" s="15">
        <f t="shared" si="5401"/>
        <v>0</v>
      </c>
      <c r="AJ1342" s="17"/>
      <c r="AK1342" s="15">
        <f>AK1341</f>
        <v>0</v>
      </c>
      <c r="AL1342" s="15">
        <f>AL1341</f>
        <v>0</v>
      </c>
      <c r="AM1342" s="17"/>
      <c r="AN1342" s="15">
        <f t="shared" ref="AN1342:AX1342" si="5402">AN1341</f>
        <v>0</v>
      </c>
      <c r="AO1342" s="15">
        <f t="shared" si="5402"/>
        <v>0</v>
      </c>
      <c r="AP1342" s="15">
        <f t="shared" si="5402"/>
        <v>0</v>
      </c>
      <c r="AQ1342" s="15">
        <f t="shared" si="5402"/>
        <v>0</v>
      </c>
      <c r="AR1342" s="15">
        <f t="shared" si="5402"/>
        <v>0</v>
      </c>
      <c r="AS1342" s="15">
        <f t="shared" si="5402"/>
        <v>0</v>
      </c>
      <c r="AT1342" s="15">
        <f t="shared" si="5402"/>
        <v>0</v>
      </c>
      <c r="AU1342" s="15">
        <f t="shared" si="5402"/>
        <v>0</v>
      </c>
      <c r="AV1342" s="15">
        <f t="shared" si="5402"/>
        <v>0</v>
      </c>
      <c r="AW1342" s="15">
        <f t="shared" si="5402"/>
        <v>0</v>
      </c>
      <c r="AX1342" s="15">
        <f t="shared" si="5402"/>
        <v>0</v>
      </c>
      <c r="AY1342" s="17"/>
      <c r="AZ1342" s="15">
        <f t="shared" ref="AZ1342:BE1342" si="5403">AZ1341</f>
        <v>6000</v>
      </c>
      <c r="BA1342" s="15">
        <f t="shared" si="5403"/>
        <v>6000</v>
      </c>
      <c r="BB1342" s="15">
        <v>0</v>
      </c>
      <c r="BC1342" s="15">
        <f t="shared" si="5403"/>
        <v>0</v>
      </c>
      <c r="BD1342" s="15">
        <f t="shared" si="5403"/>
        <v>0</v>
      </c>
      <c r="BE1342" s="15">
        <f t="shared" si="5403"/>
        <v>250</v>
      </c>
      <c r="BF1342" s="17"/>
      <c r="BG1342" s="15">
        <f t="shared" ref="BG1342:BH1342" si="5404">BG1341</f>
        <v>1000</v>
      </c>
      <c r="BH1342" s="15">
        <f t="shared" si="5404"/>
        <v>0</v>
      </c>
      <c r="BI1342" s="17"/>
      <c r="BJ1342" s="22">
        <f>G1342/G1341</f>
        <v>1</v>
      </c>
      <c r="BK1342" s="65">
        <f t="shared" ref="BK1342:BL1342" si="5405">BK1341</f>
        <v>0</v>
      </c>
      <c r="BL1342" s="65">
        <f t="shared" si="5405"/>
        <v>0</v>
      </c>
      <c r="BM1342" s="6">
        <f t="shared" si="5395"/>
        <v>118.25000000000001</v>
      </c>
      <c r="BN1342" s="8">
        <f t="shared" si="5396"/>
        <v>238.53109225051313</v>
      </c>
      <c r="BO1342" s="12">
        <f t="shared" si="5198"/>
        <v>167.94731810488423</v>
      </c>
      <c r="BP1342" s="50">
        <f>(1-'#Constant'!$A$3)/($J1342*'#Constant'!$B$3/'#Constant'!$C$3^($D1342-1)+1)+'#Constant'!$A$3</f>
        <v>0.93162790697674425</v>
      </c>
      <c r="BQ1342" s="4">
        <f t="shared" si="5385"/>
        <v>238.53109225051313</v>
      </c>
      <c r="BR1342" s="50">
        <f>(1-'#Constant'!$A$3)/($K1342*'#Constant'!$B$3/'#Constant'!$C$3^($D1342-1)+1)+'#Constant'!$A$3</f>
        <v>0.93162790697674425</v>
      </c>
      <c r="BS1342" s="4">
        <f t="shared" si="5386"/>
        <v>238.53109225051313</v>
      </c>
      <c r="BT1342"/>
    </row>
    <row r="1343" spans="1:72" x14ac:dyDescent="0.3">
      <c r="A1343">
        <v>44033</v>
      </c>
      <c r="B1343" s="18" t="str">
        <f>VLOOKUP(CONCATENATE("CREATURE_NAME_",A1343),[1]Localization_Hero!$A:$E,2,FALSE)</f>
        <v>포이즌 웜</v>
      </c>
      <c r="C1343" t="s">
        <v>82</v>
      </c>
      <c r="D1343">
        <v>1</v>
      </c>
      <c r="E1343">
        <v>1</v>
      </c>
      <c r="F1343" s="18">
        <v>1</v>
      </c>
      <c r="G1343" s="10">
        <v>100</v>
      </c>
      <c r="H1343" s="10">
        <v>100</v>
      </c>
      <c r="I1343" s="10">
        <v>4000</v>
      </c>
      <c r="J1343" s="10">
        <v>25</v>
      </c>
      <c r="K1343" s="10">
        <v>25</v>
      </c>
      <c r="L1343" s="2"/>
      <c r="M1343" s="10">
        <v>100</v>
      </c>
      <c r="N1343" s="10">
        <v>0</v>
      </c>
      <c r="O1343" s="10">
        <v>0</v>
      </c>
      <c r="P1343" s="10">
        <v>100</v>
      </c>
      <c r="Q1343" s="10">
        <v>0</v>
      </c>
      <c r="R1343" s="10">
        <v>0</v>
      </c>
      <c r="S1343" s="10">
        <v>0</v>
      </c>
      <c r="T1343" s="10">
        <v>150</v>
      </c>
      <c r="U1343" s="10">
        <v>0</v>
      </c>
      <c r="V1343" s="10">
        <v>0</v>
      </c>
      <c r="W1343" s="2"/>
      <c r="X1343" s="10">
        <v>100</v>
      </c>
      <c r="Y1343" s="10">
        <v>0</v>
      </c>
      <c r="Z1343" s="10">
        <v>0</v>
      </c>
      <c r="AA1343" s="10">
        <v>100</v>
      </c>
      <c r="AB1343" s="10">
        <v>0</v>
      </c>
      <c r="AC1343" s="10">
        <v>0</v>
      </c>
      <c r="AD1343" s="10">
        <v>0</v>
      </c>
      <c r="AE1343" s="10">
        <v>150</v>
      </c>
      <c r="AF1343" s="10">
        <v>0</v>
      </c>
      <c r="AG1343" s="10">
        <v>0</v>
      </c>
      <c r="AH1343" s="10">
        <v>0</v>
      </c>
      <c r="AI1343" s="10">
        <v>0</v>
      </c>
      <c r="AJ1343" s="3"/>
      <c r="AK1343" s="10">
        <v>0</v>
      </c>
      <c r="AL1343" s="10">
        <v>0</v>
      </c>
      <c r="AM1343" s="3"/>
      <c r="AN1343" s="10">
        <v>0</v>
      </c>
      <c r="AO1343" s="10">
        <v>0</v>
      </c>
      <c r="AP1343" s="10">
        <v>0</v>
      </c>
      <c r="AQ1343" s="10">
        <v>0</v>
      </c>
      <c r="AR1343" s="10">
        <v>0</v>
      </c>
      <c r="AS1343" s="10">
        <v>0</v>
      </c>
      <c r="AT1343" s="10">
        <v>0</v>
      </c>
      <c r="AU1343" s="10">
        <v>0</v>
      </c>
      <c r="AV1343" s="10">
        <v>0</v>
      </c>
      <c r="AW1343" s="10">
        <v>0</v>
      </c>
      <c r="AX1343" s="10">
        <v>0</v>
      </c>
      <c r="AY1343" s="3"/>
      <c r="AZ1343" s="10">
        <v>6000</v>
      </c>
      <c r="BA1343" s="10">
        <v>6000</v>
      </c>
      <c r="BB1343" s="10">
        <v>0</v>
      </c>
      <c r="BC1343" s="10">
        <v>0</v>
      </c>
      <c r="BD1343" s="10">
        <v>0</v>
      </c>
      <c r="BE1343" s="10">
        <v>250</v>
      </c>
      <c r="BF1343" s="3"/>
      <c r="BG1343" s="10">
        <v>1000</v>
      </c>
      <c r="BH1343" s="10">
        <v>0</v>
      </c>
      <c r="BI1343" s="3"/>
      <c r="BJ1343" s="21">
        <v>1</v>
      </c>
      <c r="BK1343" s="65">
        <v>0</v>
      </c>
      <c r="BL1343" s="65">
        <v>0</v>
      </c>
      <c r="BM1343" s="6">
        <f t="shared" si="5395"/>
        <v>118.25000000000001</v>
      </c>
      <c r="BN1343" s="8">
        <f t="shared" si="5396"/>
        <v>238.53109225051313</v>
      </c>
      <c r="BO1343" s="12">
        <f t="shared" ref="BO1343:BO1350" si="5406">SQRT(BM1343*BN1343)</f>
        <v>167.94731810488423</v>
      </c>
      <c r="BP1343" s="50">
        <f>(1-'#Constant'!$A$3)/($J1343*'#Constant'!$B$3/'#Constant'!$C$3^($D1343-1)+1)+'#Constant'!$A$3</f>
        <v>0.93162790697674425</v>
      </c>
      <c r="BQ1343" s="4">
        <f t="shared" si="5385"/>
        <v>238.53109225051313</v>
      </c>
      <c r="BR1343" s="50">
        <f>(1-'#Constant'!$A$3)/($K1343*'#Constant'!$B$3/'#Constant'!$C$3^($D1343-1)+1)+'#Constant'!$A$3</f>
        <v>0.93162790697674425</v>
      </c>
      <c r="BS1343" s="4">
        <f t="shared" si="5386"/>
        <v>238.53109225051313</v>
      </c>
      <c r="BT1343">
        <f>BO1343/$BO$4*100</f>
        <v>127.64631943967808</v>
      </c>
    </row>
    <row r="1344" spans="1:72" s="13" customFormat="1" ht="17.25" thickBot="1" x14ac:dyDescent="0.35">
      <c r="B1344" s="20"/>
      <c r="D1344" s="14">
        <v>1</v>
      </c>
      <c r="E1344" s="14">
        <v>1</v>
      </c>
      <c r="F1344" s="19">
        <v>1</v>
      </c>
      <c r="G1344" s="15">
        <f t="shared" ref="G1344:H1344" si="5407">G1343</f>
        <v>100</v>
      </c>
      <c r="H1344" s="15">
        <f t="shared" si="5407"/>
        <v>100</v>
      </c>
      <c r="I1344" s="15">
        <v>4000</v>
      </c>
      <c r="J1344" s="15">
        <v>25</v>
      </c>
      <c r="K1344" s="15">
        <v>25</v>
      </c>
      <c r="L1344" s="16"/>
      <c r="M1344" s="15">
        <f t="shared" ref="M1344:O1344" si="5408">M1343</f>
        <v>100</v>
      </c>
      <c r="N1344" s="15">
        <f t="shared" si="5408"/>
        <v>0</v>
      </c>
      <c r="O1344" s="15">
        <f t="shared" si="5408"/>
        <v>0</v>
      </c>
      <c r="P1344" s="15">
        <v>100</v>
      </c>
      <c r="Q1344" s="15">
        <f t="shared" ref="Q1344:V1344" si="5409">Q1343</f>
        <v>0</v>
      </c>
      <c r="R1344" s="15">
        <f t="shared" si="5409"/>
        <v>0</v>
      </c>
      <c r="S1344" s="15">
        <f t="shared" si="5409"/>
        <v>0</v>
      </c>
      <c r="T1344" s="15">
        <f t="shared" si="5409"/>
        <v>150</v>
      </c>
      <c r="U1344" s="15">
        <f t="shared" si="5409"/>
        <v>0</v>
      </c>
      <c r="V1344" s="15">
        <f t="shared" si="5409"/>
        <v>0</v>
      </c>
      <c r="W1344" s="16"/>
      <c r="X1344" s="15">
        <f t="shared" ref="X1344:Z1344" si="5410">X1343</f>
        <v>100</v>
      </c>
      <c r="Y1344" s="15">
        <f t="shared" si="5410"/>
        <v>0</v>
      </c>
      <c r="Z1344" s="15">
        <f t="shared" si="5410"/>
        <v>0</v>
      </c>
      <c r="AA1344" s="15">
        <v>100</v>
      </c>
      <c r="AB1344" s="15">
        <f t="shared" ref="AB1344:AI1344" si="5411">AB1343</f>
        <v>0</v>
      </c>
      <c r="AC1344" s="15">
        <f t="shared" si="5411"/>
        <v>0</v>
      </c>
      <c r="AD1344" s="15">
        <f t="shared" si="5411"/>
        <v>0</v>
      </c>
      <c r="AE1344" s="15">
        <f t="shared" si="5411"/>
        <v>150</v>
      </c>
      <c r="AF1344" s="15">
        <f t="shared" si="5411"/>
        <v>0</v>
      </c>
      <c r="AG1344" s="15">
        <f t="shared" si="5411"/>
        <v>0</v>
      </c>
      <c r="AH1344" s="15">
        <f t="shared" si="5411"/>
        <v>0</v>
      </c>
      <c r="AI1344" s="15">
        <f t="shared" si="5411"/>
        <v>0</v>
      </c>
      <c r="AJ1344" s="17"/>
      <c r="AK1344" s="15">
        <f>AK1343</f>
        <v>0</v>
      </c>
      <c r="AL1344" s="15">
        <f>AL1343</f>
        <v>0</v>
      </c>
      <c r="AM1344" s="17"/>
      <c r="AN1344" s="15">
        <f t="shared" ref="AN1344:AX1344" si="5412">AN1343</f>
        <v>0</v>
      </c>
      <c r="AO1344" s="15">
        <f t="shared" si="5412"/>
        <v>0</v>
      </c>
      <c r="AP1344" s="15">
        <f t="shared" si="5412"/>
        <v>0</v>
      </c>
      <c r="AQ1344" s="15">
        <f t="shared" si="5412"/>
        <v>0</v>
      </c>
      <c r="AR1344" s="15">
        <f t="shared" si="5412"/>
        <v>0</v>
      </c>
      <c r="AS1344" s="15">
        <f t="shared" si="5412"/>
        <v>0</v>
      </c>
      <c r="AT1344" s="15">
        <f t="shared" si="5412"/>
        <v>0</v>
      </c>
      <c r="AU1344" s="15">
        <f t="shared" si="5412"/>
        <v>0</v>
      </c>
      <c r="AV1344" s="15">
        <f t="shared" si="5412"/>
        <v>0</v>
      </c>
      <c r="AW1344" s="15">
        <f t="shared" si="5412"/>
        <v>0</v>
      </c>
      <c r="AX1344" s="15">
        <f t="shared" si="5412"/>
        <v>0</v>
      </c>
      <c r="AY1344" s="17"/>
      <c r="AZ1344" s="15">
        <f t="shared" ref="AZ1344:BE1344" si="5413">AZ1343</f>
        <v>6000</v>
      </c>
      <c r="BA1344" s="15">
        <f t="shared" si="5413"/>
        <v>6000</v>
      </c>
      <c r="BB1344" s="15">
        <v>0</v>
      </c>
      <c r="BC1344" s="15">
        <f t="shared" si="5413"/>
        <v>0</v>
      </c>
      <c r="BD1344" s="15">
        <f t="shared" si="5413"/>
        <v>0</v>
      </c>
      <c r="BE1344" s="15">
        <f t="shared" si="5413"/>
        <v>250</v>
      </c>
      <c r="BF1344" s="17"/>
      <c r="BG1344" s="15">
        <f t="shared" ref="BG1344:BH1344" si="5414">BG1343</f>
        <v>1000</v>
      </c>
      <c r="BH1344" s="15">
        <f t="shared" si="5414"/>
        <v>0</v>
      </c>
      <c r="BI1344" s="17"/>
      <c r="BJ1344" s="22">
        <f>G1344/G1343</f>
        <v>1</v>
      </c>
      <c r="BK1344" s="65">
        <f t="shared" ref="BK1344:BL1344" si="5415">BK1343</f>
        <v>0</v>
      </c>
      <c r="BL1344" s="65">
        <f t="shared" si="5415"/>
        <v>0</v>
      </c>
      <c r="BM1344" s="6">
        <f t="shared" si="5395"/>
        <v>118.25000000000001</v>
      </c>
      <c r="BN1344" s="8">
        <f t="shared" si="5396"/>
        <v>238.53109225051313</v>
      </c>
      <c r="BO1344" s="12">
        <f t="shared" si="5406"/>
        <v>167.94731810488423</v>
      </c>
      <c r="BP1344" s="50">
        <f>(1-'#Constant'!$A$3)/($J1344*'#Constant'!$B$3/'#Constant'!$C$3^($D1344-1)+1)+'#Constant'!$A$3</f>
        <v>0.93162790697674425</v>
      </c>
      <c r="BQ1344" s="4">
        <f t="shared" si="5385"/>
        <v>238.53109225051313</v>
      </c>
      <c r="BR1344" s="50">
        <f>(1-'#Constant'!$A$3)/($K1344*'#Constant'!$B$3/'#Constant'!$C$3^($D1344-1)+1)+'#Constant'!$A$3</f>
        <v>0.93162790697674425</v>
      </c>
      <c r="BS1344" s="4">
        <f t="shared" si="5386"/>
        <v>238.53109225051313</v>
      </c>
      <c r="BT1344"/>
    </row>
    <row r="1345" spans="1:72" x14ac:dyDescent="0.3">
      <c r="A1345">
        <v>55011</v>
      </c>
      <c r="B1345" s="18" t="str">
        <f>VLOOKUP(CONCATENATE("CREATURE_NAME_",A1345),[1]Localization_Hero!$A:$E,2,FALSE)</f>
        <v>미니 마운틴</v>
      </c>
      <c r="C1345" t="s">
        <v>77</v>
      </c>
      <c r="D1345">
        <v>1</v>
      </c>
      <c r="E1345">
        <v>1</v>
      </c>
      <c r="F1345" s="18">
        <v>1</v>
      </c>
      <c r="G1345" s="10">
        <v>100</v>
      </c>
      <c r="H1345" s="10">
        <v>100</v>
      </c>
      <c r="I1345" s="10">
        <v>2500</v>
      </c>
      <c r="J1345" s="10">
        <v>25</v>
      </c>
      <c r="K1345" s="10">
        <v>25</v>
      </c>
      <c r="L1345" s="2"/>
      <c r="M1345" s="10">
        <v>100</v>
      </c>
      <c r="N1345" s="10">
        <v>0</v>
      </c>
      <c r="O1345" s="10">
        <v>0</v>
      </c>
      <c r="P1345" s="10">
        <v>100</v>
      </c>
      <c r="Q1345" s="10">
        <v>0</v>
      </c>
      <c r="R1345" s="10">
        <v>0</v>
      </c>
      <c r="S1345" s="10">
        <v>0</v>
      </c>
      <c r="T1345" s="10">
        <v>150</v>
      </c>
      <c r="U1345" s="10">
        <v>0</v>
      </c>
      <c r="V1345" s="10">
        <v>0</v>
      </c>
      <c r="W1345" s="2"/>
      <c r="X1345" s="10">
        <v>100</v>
      </c>
      <c r="Y1345" s="10">
        <v>0</v>
      </c>
      <c r="Z1345" s="10">
        <v>0</v>
      </c>
      <c r="AA1345" s="10">
        <v>100</v>
      </c>
      <c r="AB1345" s="10">
        <v>0</v>
      </c>
      <c r="AC1345" s="10">
        <v>0</v>
      </c>
      <c r="AD1345" s="10">
        <v>0</v>
      </c>
      <c r="AE1345" s="10">
        <v>150</v>
      </c>
      <c r="AF1345" s="10">
        <v>0</v>
      </c>
      <c r="AG1345" s="10">
        <v>0</v>
      </c>
      <c r="AH1345" s="10">
        <v>0</v>
      </c>
      <c r="AI1345" s="10">
        <v>0</v>
      </c>
      <c r="AJ1345" s="3"/>
      <c r="AK1345" s="10">
        <v>0</v>
      </c>
      <c r="AL1345" s="10">
        <v>0</v>
      </c>
      <c r="AM1345" s="3"/>
      <c r="AN1345" s="10">
        <v>0</v>
      </c>
      <c r="AO1345" s="10">
        <v>0</v>
      </c>
      <c r="AP1345" s="10">
        <v>0</v>
      </c>
      <c r="AQ1345" s="10">
        <v>0</v>
      </c>
      <c r="AR1345" s="10">
        <v>0</v>
      </c>
      <c r="AS1345" s="10">
        <v>0</v>
      </c>
      <c r="AT1345" s="10">
        <v>0</v>
      </c>
      <c r="AU1345" s="10">
        <v>0</v>
      </c>
      <c r="AV1345" s="10">
        <v>0</v>
      </c>
      <c r="AW1345" s="10">
        <v>0</v>
      </c>
      <c r="AX1345" s="10">
        <v>0</v>
      </c>
      <c r="AY1345" s="3"/>
      <c r="AZ1345" s="10">
        <v>6000</v>
      </c>
      <c r="BA1345" s="10">
        <v>6000</v>
      </c>
      <c r="BB1345" s="10">
        <v>0</v>
      </c>
      <c r="BC1345" s="10">
        <v>0</v>
      </c>
      <c r="BD1345" s="10">
        <v>0</v>
      </c>
      <c r="BE1345" s="10">
        <v>250</v>
      </c>
      <c r="BF1345" s="3"/>
      <c r="BG1345" s="10">
        <v>1000</v>
      </c>
      <c r="BH1345" s="10">
        <v>2000</v>
      </c>
      <c r="BI1345" s="3"/>
      <c r="BJ1345" s="21">
        <v>1</v>
      </c>
      <c r="BK1345" s="65">
        <v>0</v>
      </c>
      <c r="BL1345" s="65">
        <v>0</v>
      </c>
      <c r="BM1345" s="6">
        <f t="shared" si="5395"/>
        <v>118.25000000000001</v>
      </c>
      <c r="BN1345" s="8">
        <f t="shared" si="5396"/>
        <v>149.0819326565707</v>
      </c>
      <c r="BO1345" s="12">
        <f t="shared" si="5406"/>
        <v>132.77401303206696</v>
      </c>
      <c r="BP1345" s="50">
        <f>(1-'#Constant'!$A$3)/($J1345*'#Constant'!$B$3/'#Constant'!$C$3^($D1345-1)+1)+'#Constant'!$A$3</f>
        <v>0.93162790697674425</v>
      </c>
      <c r="BQ1345" s="4">
        <f t="shared" si="5385"/>
        <v>149.0819326565707</v>
      </c>
      <c r="BR1345" s="50">
        <f>(1-'#Constant'!$A$3)/($K1345*'#Constant'!$B$3/'#Constant'!$C$3^($D1345-1)+1)+'#Constant'!$A$3</f>
        <v>0.93162790697674425</v>
      </c>
      <c r="BS1345" s="4">
        <f t="shared" si="5386"/>
        <v>149.0819326565707</v>
      </c>
      <c r="BT1345">
        <f>BO1345/$BO$4*100</f>
        <v>100.91327609170268</v>
      </c>
    </row>
    <row r="1346" spans="1:72" s="13" customFormat="1" ht="17.25" thickBot="1" x14ac:dyDescent="0.35">
      <c r="B1346" s="20"/>
      <c r="D1346" s="14">
        <v>1</v>
      </c>
      <c r="E1346" s="14">
        <v>1</v>
      </c>
      <c r="F1346" s="19">
        <v>1</v>
      </c>
      <c r="G1346" s="15">
        <f t="shared" ref="G1346:H1346" si="5416">G1345</f>
        <v>100</v>
      </c>
      <c r="H1346" s="15">
        <f t="shared" si="5416"/>
        <v>100</v>
      </c>
      <c r="I1346" s="15">
        <v>2500</v>
      </c>
      <c r="J1346" s="15">
        <v>25</v>
      </c>
      <c r="K1346" s="15">
        <v>25</v>
      </c>
      <c r="L1346" s="16"/>
      <c r="M1346" s="15">
        <f t="shared" ref="M1346:O1346" si="5417">M1345</f>
        <v>100</v>
      </c>
      <c r="N1346" s="15">
        <f t="shared" si="5417"/>
        <v>0</v>
      </c>
      <c r="O1346" s="15">
        <f t="shared" si="5417"/>
        <v>0</v>
      </c>
      <c r="P1346" s="15">
        <v>100</v>
      </c>
      <c r="Q1346" s="15">
        <f t="shared" ref="Q1346:V1346" si="5418">Q1345</f>
        <v>0</v>
      </c>
      <c r="R1346" s="15">
        <f t="shared" si="5418"/>
        <v>0</v>
      </c>
      <c r="S1346" s="15">
        <f t="shared" si="5418"/>
        <v>0</v>
      </c>
      <c r="T1346" s="15">
        <f t="shared" si="5418"/>
        <v>150</v>
      </c>
      <c r="U1346" s="15">
        <f t="shared" si="5418"/>
        <v>0</v>
      </c>
      <c r="V1346" s="15">
        <f t="shared" si="5418"/>
        <v>0</v>
      </c>
      <c r="W1346" s="16"/>
      <c r="X1346" s="15">
        <f t="shared" ref="X1346:Z1346" si="5419">X1345</f>
        <v>100</v>
      </c>
      <c r="Y1346" s="15">
        <f t="shared" si="5419"/>
        <v>0</v>
      </c>
      <c r="Z1346" s="15">
        <f t="shared" si="5419"/>
        <v>0</v>
      </c>
      <c r="AA1346" s="15">
        <v>100</v>
      </c>
      <c r="AB1346" s="15">
        <f t="shared" ref="AB1346:AI1346" si="5420">AB1345</f>
        <v>0</v>
      </c>
      <c r="AC1346" s="15">
        <f t="shared" si="5420"/>
        <v>0</v>
      </c>
      <c r="AD1346" s="15">
        <f t="shared" si="5420"/>
        <v>0</v>
      </c>
      <c r="AE1346" s="15">
        <f t="shared" si="5420"/>
        <v>150</v>
      </c>
      <c r="AF1346" s="15">
        <f t="shared" si="5420"/>
        <v>0</v>
      </c>
      <c r="AG1346" s="15">
        <f t="shared" si="5420"/>
        <v>0</v>
      </c>
      <c r="AH1346" s="15">
        <f t="shared" si="5420"/>
        <v>0</v>
      </c>
      <c r="AI1346" s="15">
        <f t="shared" si="5420"/>
        <v>0</v>
      </c>
      <c r="AJ1346" s="17"/>
      <c r="AK1346" s="15">
        <f>AK1345</f>
        <v>0</v>
      </c>
      <c r="AL1346" s="15">
        <f>AL1345</f>
        <v>0</v>
      </c>
      <c r="AM1346" s="17"/>
      <c r="AN1346" s="15">
        <f t="shared" ref="AN1346:AX1346" si="5421">AN1345</f>
        <v>0</v>
      </c>
      <c r="AO1346" s="15">
        <f t="shared" si="5421"/>
        <v>0</v>
      </c>
      <c r="AP1346" s="15">
        <f t="shared" si="5421"/>
        <v>0</v>
      </c>
      <c r="AQ1346" s="15">
        <f t="shared" si="5421"/>
        <v>0</v>
      </c>
      <c r="AR1346" s="15">
        <f t="shared" si="5421"/>
        <v>0</v>
      </c>
      <c r="AS1346" s="15">
        <f t="shared" si="5421"/>
        <v>0</v>
      </c>
      <c r="AT1346" s="15">
        <f t="shared" si="5421"/>
        <v>0</v>
      </c>
      <c r="AU1346" s="15">
        <f t="shared" si="5421"/>
        <v>0</v>
      </c>
      <c r="AV1346" s="15">
        <f t="shared" si="5421"/>
        <v>0</v>
      </c>
      <c r="AW1346" s="15">
        <f t="shared" si="5421"/>
        <v>0</v>
      </c>
      <c r="AX1346" s="15">
        <f t="shared" si="5421"/>
        <v>0</v>
      </c>
      <c r="AY1346" s="17"/>
      <c r="AZ1346" s="15">
        <f t="shared" ref="AZ1346:BE1346" si="5422">AZ1345</f>
        <v>6000</v>
      </c>
      <c r="BA1346" s="15">
        <f t="shared" si="5422"/>
        <v>6000</v>
      </c>
      <c r="BB1346" s="15">
        <v>0</v>
      </c>
      <c r="BC1346" s="15">
        <f t="shared" si="5422"/>
        <v>0</v>
      </c>
      <c r="BD1346" s="15">
        <f t="shared" si="5422"/>
        <v>0</v>
      </c>
      <c r="BE1346" s="15">
        <f t="shared" si="5422"/>
        <v>250</v>
      </c>
      <c r="BF1346" s="17"/>
      <c r="BG1346" s="15">
        <f t="shared" ref="BG1346:BH1346" si="5423">BG1345</f>
        <v>1000</v>
      </c>
      <c r="BH1346" s="15">
        <f t="shared" si="5423"/>
        <v>2000</v>
      </c>
      <c r="BI1346" s="17"/>
      <c r="BJ1346" s="22">
        <f>G1346/G1345</f>
        <v>1</v>
      </c>
      <c r="BK1346" s="65">
        <f t="shared" ref="BK1346:BL1346" si="5424">BK1345</f>
        <v>0</v>
      </c>
      <c r="BL1346" s="65">
        <f t="shared" si="5424"/>
        <v>0</v>
      </c>
      <c r="BM1346" s="6">
        <f t="shared" si="5395"/>
        <v>118.25000000000001</v>
      </c>
      <c r="BN1346" s="8">
        <f t="shared" si="5396"/>
        <v>149.0819326565707</v>
      </c>
      <c r="BO1346" s="12">
        <f t="shared" si="5406"/>
        <v>132.77401303206696</v>
      </c>
      <c r="BP1346" s="50">
        <f>(1-'#Constant'!$A$3)/($J1346*'#Constant'!$B$3/'#Constant'!$C$3^($D1346-1)+1)+'#Constant'!$A$3</f>
        <v>0.93162790697674425</v>
      </c>
      <c r="BQ1346" s="4">
        <f t="shared" si="5385"/>
        <v>149.0819326565707</v>
      </c>
      <c r="BR1346" s="50">
        <f>(1-'#Constant'!$A$3)/($K1346*'#Constant'!$B$3/'#Constant'!$C$3^($D1346-1)+1)+'#Constant'!$A$3</f>
        <v>0.93162790697674425</v>
      </c>
      <c r="BS1346" s="4">
        <f t="shared" si="5386"/>
        <v>149.0819326565707</v>
      </c>
      <c r="BT1346"/>
    </row>
    <row r="1347" spans="1:72" x14ac:dyDescent="0.3">
      <c r="A1347">
        <v>6601</v>
      </c>
      <c r="B1347" s="18" t="str">
        <f>VLOOKUP(CONCATENATE("CREATURE_NAME_",A1347),[1]Localization_Hero!$A:$E,2,FALSE)</f>
        <v>우르칵</v>
      </c>
      <c r="C1347" t="s">
        <v>77</v>
      </c>
      <c r="D1347">
        <v>1</v>
      </c>
      <c r="E1347">
        <v>1</v>
      </c>
      <c r="F1347" s="18">
        <v>1</v>
      </c>
      <c r="G1347" s="10">
        <v>100</v>
      </c>
      <c r="H1347" s="10">
        <v>100</v>
      </c>
      <c r="I1347" s="10">
        <v>2500</v>
      </c>
      <c r="J1347" s="10">
        <v>30</v>
      </c>
      <c r="K1347" s="10">
        <v>40</v>
      </c>
      <c r="L1347" s="2"/>
      <c r="M1347" s="10">
        <v>150</v>
      </c>
      <c r="N1347" s="10">
        <v>0</v>
      </c>
      <c r="O1347" s="10">
        <v>0</v>
      </c>
      <c r="P1347" s="10">
        <v>0</v>
      </c>
      <c r="Q1347" s="10">
        <v>0</v>
      </c>
      <c r="R1347" s="10">
        <v>0</v>
      </c>
      <c r="S1347" s="10">
        <v>300</v>
      </c>
      <c r="T1347" s="10">
        <v>500</v>
      </c>
      <c r="U1347" s="10">
        <v>0</v>
      </c>
      <c r="V1347" s="10">
        <v>0</v>
      </c>
      <c r="W1347" s="2"/>
      <c r="X1347" s="10">
        <v>150</v>
      </c>
      <c r="Y1347" s="10">
        <v>0</v>
      </c>
      <c r="Z1347" s="10">
        <v>0</v>
      </c>
      <c r="AA1347" s="10">
        <v>0</v>
      </c>
      <c r="AB1347" s="10">
        <v>0</v>
      </c>
      <c r="AC1347" s="10">
        <v>0</v>
      </c>
      <c r="AD1347" s="10">
        <v>300</v>
      </c>
      <c r="AE1347" s="10">
        <v>500</v>
      </c>
      <c r="AF1347" s="10">
        <v>0</v>
      </c>
      <c r="AG1347" s="10">
        <v>0</v>
      </c>
      <c r="AH1347" s="10">
        <v>0</v>
      </c>
      <c r="AI1347" s="10">
        <v>0</v>
      </c>
      <c r="AJ1347" s="3"/>
      <c r="AK1347" s="10">
        <v>0</v>
      </c>
      <c r="AL1347" s="10">
        <v>0</v>
      </c>
      <c r="AM1347" s="3"/>
      <c r="AN1347" s="10">
        <v>0</v>
      </c>
      <c r="AO1347" s="10">
        <v>0</v>
      </c>
      <c r="AP1347" s="10">
        <v>0</v>
      </c>
      <c r="AQ1347" s="10">
        <v>0</v>
      </c>
      <c r="AR1347" s="10">
        <v>0</v>
      </c>
      <c r="AS1347" s="10">
        <v>0</v>
      </c>
      <c r="AT1347" s="10">
        <v>0</v>
      </c>
      <c r="AU1347" s="10">
        <v>0</v>
      </c>
      <c r="AV1347" s="10">
        <v>0</v>
      </c>
      <c r="AW1347" s="10">
        <v>0</v>
      </c>
      <c r="AX1347" s="10">
        <v>0</v>
      </c>
      <c r="AY1347" s="3"/>
      <c r="AZ1347" s="10">
        <v>6000</v>
      </c>
      <c r="BA1347" s="10">
        <v>6000</v>
      </c>
      <c r="BB1347" s="10">
        <v>0</v>
      </c>
      <c r="BC1347" s="10">
        <v>0</v>
      </c>
      <c r="BD1347" s="10">
        <v>0</v>
      </c>
      <c r="BE1347" s="10">
        <v>250</v>
      </c>
      <c r="BF1347" s="3"/>
      <c r="BG1347" s="10">
        <v>1000</v>
      </c>
      <c r="BH1347" s="10">
        <v>5000</v>
      </c>
      <c r="BI1347" s="3"/>
      <c r="BJ1347" s="21">
        <v>1</v>
      </c>
      <c r="BK1347" s="65">
        <v>200</v>
      </c>
      <c r="BL1347" s="65">
        <v>200</v>
      </c>
      <c r="BM1347" s="6">
        <f t="shared" si="5395"/>
        <v>154.53124999999997</v>
      </c>
      <c r="BN1347" s="8">
        <f t="shared" si="5396"/>
        <v>137.83499756304576</v>
      </c>
      <c r="BO1347" s="12">
        <f t="shared" si="5406"/>
        <v>145.94455956685886</v>
      </c>
      <c r="BP1347" s="50">
        <f>(1-'#Constant'!$A$3)/($J1347*'#Constant'!$B$3/'#Constant'!$C$3^($D1347-1)+1)+'#Constant'!$A$3</f>
        <v>0.91908256880733941</v>
      </c>
      <c r="BQ1347" s="4">
        <f>I1348/(BP1347*(1-Q1347/1000*(0.5+R1347/1000))*(1-P1347/1000)*(1-V1347/1000)*(1+U1347/1000))/20</f>
        <v>136.00519065681775</v>
      </c>
      <c r="BR1347" s="50">
        <f>(1-'#Constant'!$A$3)/($K1347*'#Constant'!$B$3/'#Constant'!$C$3^($D1347-1)+1)+'#Constant'!$A$3</f>
        <v>0.89499999999999991</v>
      </c>
      <c r="BS1347" s="4">
        <f>I1348/(BR1347*(1-AB1347/1000*(0.5+AC1347/1000))*(1-AA1347/1000)*(1-AG1347/1000)*(1+AF1347/1000))/20</f>
        <v>139.66480446927375</v>
      </c>
      <c r="BT1347">
        <f>BO1347/$BO$4*100</f>
        <v>110.92339003186866</v>
      </c>
    </row>
    <row r="1348" spans="1:72" s="13" customFormat="1" ht="17.25" thickBot="1" x14ac:dyDescent="0.35">
      <c r="B1348" s="20"/>
      <c r="D1348" s="14">
        <v>1</v>
      </c>
      <c r="E1348" s="14">
        <v>1</v>
      </c>
      <c r="F1348" s="19">
        <v>1</v>
      </c>
      <c r="G1348" s="15">
        <f t="shared" ref="G1348:H1348" si="5425">G1347</f>
        <v>100</v>
      </c>
      <c r="H1348" s="15">
        <f t="shared" si="5425"/>
        <v>100</v>
      </c>
      <c r="I1348" s="15">
        <f>I1347</f>
        <v>2500</v>
      </c>
      <c r="J1348" s="15">
        <v>30</v>
      </c>
      <c r="K1348" s="15">
        <f>K1347</f>
        <v>40</v>
      </c>
      <c r="L1348" s="16"/>
      <c r="M1348" s="15">
        <v>150</v>
      </c>
      <c r="N1348" s="15">
        <f t="shared" ref="N1348:O1348" si="5426">N1347</f>
        <v>0</v>
      </c>
      <c r="O1348" s="15">
        <f t="shared" si="5426"/>
        <v>0</v>
      </c>
      <c r="P1348" s="15">
        <v>0</v>
      </c>
      <c r="Q1348" s="15">
        <f t="shared" ref="Q1348:S1348" si="5427">Q1347</f>
        <v>0</v>
      </c>
      <c r="R1348" s="15">
        <f t="shared" si="5427"/>
        <v>0</v>
      </c>
      <c r="S1348" s="15">
        <f t="shared" si="5427"/>
        <v>300</v>
      </c>
      <c r="T1348" s="15">
        <f t="shared" ref="T1348:V1348" si="5428">T1347</f>
        <v>500</v>
      </c>
      <c r="U1348" s="15">
        <f t="shared" si="5428"/>
        <v>0</v>
      </c>
      <c r="V1348" s="15">
        <f t="shared" si="5428"/>
        <v>0</v>
      </c>
      <c r="W1348" s="16"/>
      <c r="X1348" s="15">
        <f t="shared" ref="X1348:Z1348" si="5429">X1347</f>
        <v>150</v>
      </c>
      <c r="Y1348" s="15">
        <f t="shared" si="5429"/>
        <v>0</v>
      </c>
      <c r="Z1348" s="15">
        <f t="shared" si="5429"/>
        <v>0</v>
      </c>
      <c r="AA1348" s="15">
        <v>0</v>
      </c>
      <c r="AB1348" s="15">
        <f t="shared" ref="AB1348:AI1348" si="5430">AB1347</f>
        <v>0</v>
      </c>
      <c r="AC1348" s="15">
        <f t="shared" si="5430"/>
        <v>0</v>
      </c>
      <c r="AD1348" s="15">
        <f t="shared" si="5430"/>
        <v>300</v>
      </c>
      <c r="AE1348" s="15">
        <f t="shared" si="5430"/>
        <v>500</v>
      </c>
      <c r="AF1348" s="15">
        <f t="shared" si="5430"/>
        <v>0</v>
      </c>
      <c r="AG1348" s="15">
        <v>0</v>
      </c>
      <c r="AH1348" s="15">
        <f t="shared" si="5430"/>
        <v>0</v>
      </c>
      <c r="AI1348" s="15">
        <f t="shared" si="5430"/>
        <v>0</v>
      </c>
      <c r="AJ1348" s="17"/>
      <c r="AK1348" s="15">
        <f>AK1347</f>
        <v>0</v>
      </c>
      <c r="AL1348" s="15">
        <f>AL1347</f>
        <v>0</v>
      </c>
      <c r="AM1348" s="17"/>
      <c r="AN1348" s="15">
        <f t="shared" ref="AN1348:AX1348" si="5431">AN1347</f>
        <v>0</v>
      </c>
      <c r="AO1348" s="15">
        <f t="shared" si="5431"/>
        <v>0</v>
      </c>
      <c r="AP1348" s="15">
        <f t="shared" si="5431"/>
        <v>0</v>
      </c>
      <c r="AQ1348" s="15">
        <f t="shared" si="5431"/>
        <v>0</v>
      </c>
      <c r="AR1348" s="15">
        <f t="shared" si="5431"/>
        <v>0</v>
      </c>
      <c r="AS1348" s="15">
        <f t="shared" si="5431"/>
        <v>0</v>
      </c>
      <c r="AT1348" s="15">
        <f t="shared" si="5431"/>
        <v>0</v>
      </c>
      <c r="AU1348" s="15">
        <f t="shared" si="5431"/>
        <v>0</v>
      </c>
      <c r="AV1348" s="15">
        <f t="shared" si="5431"/>
        <v>0</v>
      </c>
      <c r="AW1348" s="15">
        <f t="shared" si="5431"/>
        <v>0</v>
      </c>
      <c r="AX1348" s="15">
        <f t="shared" si="5431"/>
        <v>0</v>
      </c>
      <c r="AY1348" s="17"/>
      <c r="AZ1348" s="15">
        <f t="shared" ref="AZ1348:BA1348" si="5432">AZ1347</f>
        <v>6000</v>
      </c>
      <c r="BA1348" s="15">
        <f t="shared" si="5432"/>
        <v>6000</v>
      </c>
      <c r="BB1348" s="15">
        <v>0</v>
      </c>
      <c r="BC1348" s="15">
        <f t="shared" ref="BC1348:BE1348" si="5433">BC1347</f>
        <v>0</v>
      </c>
      <c r="BD1348" s="15">
        <f t="shared" si="5433"/>
        <v>0</v>
      </c>
      <c r="BE1348" s="15">
        <f t="shared" si="5433"/>
        <v>250</v>
      </c>
      <c r="BF1348" s="17"/>
      <c r="BG1348" s="15">
        <f t="shared" ref="BG1348:BH1348" si="5434">BG1347</f>
        <v>1000</v>
      </c>
      <c r="BH1348" s="15">
        <f t="shared" si="5434"/>
        <v>5000</v>
      </c>
      <c r="BI1348" s="17"/>
      <c r="BJ1348" s="22">
        <f>G1348/G1347</f>
        <v>1</v>
      </c>
      <c r="BK1348" s="65">
        <f>BK1347</f>
        <v>200</v>
      </c>
      <c r="BL1348" s="65">
        <f>BL1347</f>
        <v>200</v>
      </c>
      <c r="BM1348" s="6">
        <f t="shared" si="5395"/>
        <v>154.53124999999997</v>
      </c>
      <c r="BN1348" s="8">
        <f t="shared" si="5396"/>
        <v>231.56279590591686</v>
      </c>
      <c r="BO1348" s="12">
        <f t="shared" si="5406"/>
        <v>189.16576937923045</v>
      </c>
      <c r="BP1348" s="50">
        <f>(1-'#Constant'!$A$3)/($J1348*'#Constant'!$B$3/'#Constant'!$C$3^($D1348-1)+1)+'#Constant'!$A$3</f>
        <v>0.91908256880733941</v>
      </c>
      <c r="BQ1348" s="4">
        <f>I1434/(BP1348*(1-Q1348/1000*(0.5+R1348/1000))*(1-P1348/1000)*(1-V1348/1000)*(1+U1348/1000))/20</f>
        <v>228.48872030345379</v>
      </c>
      <c r="BR1348" s="50">
        <f>(1-'#Constant'!$A$3)/($K1348*'#Constant'!$B$3/'#Constant'!$C$3^($D1348-1)+1)+'#Constant'!$A$3</f>
        <v>0.89499999999999991</v>
      </c>
      <c r="BS1348" s="4">
        <f>I1434/(BR1348*(1-AB1348/1000*(0.5+AC1348/1000))*(1-AA1348/1000)*(1-AG1348/1000)*(1+AF1348/1000))/20</f>
        <v>234.6368715083799</v>
      </c>
      <c r="BT1348"/>
    </row>
    <row r="1349" spans="1:72" x14ac:dyDescent="0.3">
      <c r="A1349">
        <v>6602</v>
      </c>
      <c r="B1349" s="18" t="str">
        <f>VLOOKUP(CONCATENATE("CREATURE_NAME_",A1349),[1]Localization_Hero!$A:$E,2,FALSE)</f>
        <v>사트리아</v>
      </c>
      <c r="C1349" t="s">
        <v>184</v>
      </c>
      <c r="D1349">
        <v>1</v>
      </c>
      <c r="E1349">
        <v>1</v>
      </c>
      <c r="F1349" s="18">
        <v>1</v>
      </c>
      <c r="G1349" s="10">
        <v>100</v>
      </c>
      <c r="H1349" s="10">
        <v>100</v>
      </c>
      <c r="I1349" s="10">
        <v>2800</v>
      </c>
      <c r="J1349" s="10">
        <v>30</v>
      </c>
      <c r="K1349" s="10">
        <v>30</v>
      </c>
      <c r="L1349" s="2"/>
      <c r="M1349" s="10">
        <v>100</v>
      </c>
      <c r="N1349" s="10">
        <v>0</v>
      </c>
      <c r="O1349" s="10">
        <v>0</v>
      </c>
      <c r="P1349" s="10">
        <v>300</v>
      </c>
      <c r="Q1349" s="10">
        <v>0</v>
      </c>
      <c r="R1349" s="10">
        <v>0</v>
      </c>
      <c r="S1349" s="10">
        <v>200</v>
      </c>
      <c r="T1349" s="10">
        <v>500</v>
      </c>
      <c r="U1349" s="10">
        <v>0</v>
      </c>
      <c r="V1349" s="10">
        <v>400</v>
      </c>
      <c r="W1349" s="2"/>
      <c r="X1349" s="10">
        <v>100</v>
      </c>
      <c r="Y1349" s="10">
        <v>0</v>
      </c>
      <c r="Z1349" s="10">
        <v>0</v>
      </c>
      <c r="AA1349" s="10">
        <v>300</v>
      </c>
      <c r="AB1349" s="10">
        <v>0</v>
      </c>
      <c r="AC1349" s="10">
        <v>0</v>
      </c>
      <c r="AD1349" s="10">
        <v>200</v>
      </c>
      <c r="AE1349" s="10">
        <v>500</v>
      </c>
      <c r="AF1349" s="10">
        <v>0</v>
      </c>
      <c r="AG1349" s="10">
        <v>400</v>
      </c>
      <c r="AH1349" s="10">
        <v>0</v>
      </c>
      <c r="AI1349" s="10">
        <v>0</v>
      </c>
      <c r="AJ1349" s="3"/>
      <c r="AK1349" s="10">
        <v>0</v>
      </c>
      <c r="AL1349" s="10">
        <v>0</v>
      </c>
      <c r="AM1349" s="3"/>
      <c r="AN1349" s="10">
        <v>0</v>
      </c>
      <c r="AO1349" s="10">
        <v>0</v>
      </c>
      <c r="AP1349" s="10">
        <v>0</v>
      </c>
      <c r="AQ1349" s="10">
        <v>0</v>
      </c>
      <c r="AR1349" s="10">
        <v>0</v>
      </c>
      <c r="AS1349" s="10">
        <v>0</v>
      </c>
      <c r="AT1349" s="10">
        <v>0</v>
      </c>
      <c r="AU1349" s="10">
        <v>0</v>
      </c>
      <c r="AV1349" s="10">
        <v>0</v>
      </c>
      <c r="AW1349" s="10">
        <v>0</v>
      </c>
      <c r="AX1349" s="10">
        <v>0</v>
      </c>
      <c r="AY1349" s="3"/>
      <c r="AZ1349" s="10">
        <v>6000</v>
      </c>
      <c r="BA1349" s="10">
        <v>6000</v>
      </c>
      <c r="BB1349" s="10">
        <v>0</v>
      </c>
      <c r="BC1349" s="10">
        <v>0</v>
      </c>
      <c r="BD1349" s="10">
        <v>0</v>
      </c>
      <c r="BE1349" s="10">
        <v>250</v>
      </c>
      <c r="BF1349" s="3"/>
      <c r="BG1349" s="10">
        <v>1000</v>
      </c>
      <c r="BH1349" s="10">
        <v>5000</v>
      </c>
      <c r="BI1349" s="3"/>
      <c r="BJ1349" s="21">
        <v>1</v>
      </c>
      <c r="BK1349" s="65">
        <v>300</v>
      </c>
      <c r="BL1349" s="65">
        <v>300</v>
      </c>
      <c r="BM1349" s="6">
        <f t="shared" si="5395"/>
        <v>144.37500000000003</v>
      </c>
      <c r="BN1349" s="8">
        <f t="shared" si="5396"/>
        <v>362.68050841818069</v>
      </c>
      <c r="BO1349" s="12">
        <f t="shared" si="5406"/>
        <v>228.82744241649613</v>
      </c>
      <c r="BP1349" s="50">
        <f>(1-'#Constant'!$A$3)/($J1349*'#Constant'!$B$3/'#Constant'!$C$3^($D1349-1)+1)+'#Constant'!$A$3</f>
        <v>0.91908256880733941</v>
      </c>
      <c r="BQ1349" s="4">
        <f t="shared" ref="BQ1349" si="5435">I1350/(BP1349*(1-Q1349/1000*(0.5+R1349/1000))*(1-P1349/1000)*(1-V1349/1000)*(1+U1349/1000))/20</f>
        <v>362.68050841818069</v>
      </c>
      <c r="BR1349" s="50">
        <f>(1-'#Constant'!$A$3)/($K1349*'#Constant'!$B$3/'#Constant'!$C$3^($D1349-1)+1)+'#Constant'!$A$3</f>
        <v>0.91908256880733941</v>
      </c>
      <c r="BS1349" s="4">
        <f t="shared" ref="BS1349" si="5436">I1350/(BR1349*(1-AB1349/1000*(0.5+AC1349/1000))*(1-AA1349/1000)*(1-AG1349/1000)*(1+AF1349/1000))/20</f>
        <v>362.68050841818069</v>
      </c>
      <c r="BT1349">
        <f>BO1349/$BO$4*100</f>
        <v>173.91751854602052</v>
      </c>
    </row>
    <row r="1350" spans="1:72" s="13" customFormat="1" ht="17.25" thickBot="1" x14ac:dyDescent="0.35">
      <c r="B1350" s="20"/>
      <c r="D1350" s="14">
        <v>1</v>
      </c>
      <c r="E1350" s="14">
        <v>1</v>
      </c>
      <c r="F1350" s="19">
        <v>1</v>
      </c>
      <c r="G1350" s="15">
        <f t="shared" ref="G1350:H1350" si="5437">G1349</f>
        <v>100</v>
      </c>
      <c r="H1350" s="15">
        <f t="shared" si="5437"/>
        <v>100</v>
      </c>
      <c r="I1350" s="15">
        <v>2800</v>
      </c>
      <c r="J1350" s="15">
        <v>30</v>
      </c>
      <c r="K1350" s="15">
        <v>30</v>
      </c>
      <c r="L1350" s="16"/>
      <c r="M1350" s="15">
        <f t="shared" ref="M1350:O1350" si="5438">M1349</f>
        <v>100</v>
      </c>
      <c r="N1350" s="15">
        <f t="shared" si="5438"/>
        <v>0</v>
      </c>
      <c r="O1350" s="15">
        <f t="shared" si="5438"/>
        <v>0</v>
      </c>
      <c r="P1350" s="15">
        <v>300</v>
      </c>
      <c r="Q1350" s="15">
        <f t="shared" ref="Q1350:V1350" si="5439">Q1349</f>
        <v>0</v>
      </c>
      <c r="R1350" s="15">
        <f t="shared" si="5439"/>
        <v>0</v>
      </c>
      <c r="S1350" s="15">
        <f t="shared" si="5439"/>
        <v>200</v>
      </c>
      <c r="T1350" s="15">
        <f t="shared" si="5439"/>
        <v>500</v>
      </c>
      <c r="U1350" s="15">
        <f t="shared" si="5439"/>
        <v>0</v>
      </c>
      <c r="V1350" s="15">
        <f t="shared" si="5439"/>
        <v>400</v>
      </c>
      <c r="W1350" s="16"/>
      <c r="X1350" s="15">
        <f t="shared" ref="X1350:Z1350" si="5440">X1349</f>
        <v>100</v>
      </c>
      <c r="Y1350" s="15">
        <f t="shared" si="5440"/>
        <v>0</v>
      </c>
      <c r="Z1350" s="15">
        <f t="shared" si="5440"/>
        <v>0</v>
      </c>
      <c r="AA1350" s="15">
        <v>300</v>
      </c>
      <c r="AB1350" s="15">
        <f t="shared" ref="AB1350" si="5441">AB1349</f>
        <v>0</v>
      </c>
      <c r="AC1350" s="15">
        <f t="shared" ref="AC1350:AI1350" si="5442">AC1349</f>
        <v>0</v>
      </c>
      <c r="AD1350" s="15">
        <f t="shared" si="5442"/>
        <v>200</v>
      </c>
      <c r="AE1350" s="15">
        <f t="shared" si="5442"/>
        <v>500</v>
      </c>
      <c r="AF1350" s="15">
        <f t="shared" si="5442"/>
        <v>0</v>
      </c>
      <c r="AG1350" s="15">
        <f t="shared" si="5442"/>
        <v>400</v>
      </c>
      <c r="AH1350" s="15">
        <f t="shared" si="5442"/>
        <v>0</v>
      </c>
      <c r="AI1350" s="15">
        <f t="shared" si="5442"/>
        <v>0</v>
      </c>
      <c r="AJ1350" s="17"/>
      <c r="AK1350" s="15">
        <f>AK1349</f>
        <v>0</v>
      </c>
      <c r="AL1350" s="15">
        <f>AL1349</f>
        <v>0</v>
      </c>
      <c r="AM1350" s="17"/>
      <c r="AN1350" s="15">
        <f t="shared" ref="AN1350:AX1350" si="5443">AN1349</f>
        <v>0</v>
      </c>
      <c r="AO1350" s="15">
        <f t="shared" si="5443"/>
        <v>0</v>
      </c>
      <c r="AP1350" s="15">
        <f t="shared" si="5443"/>
        <v>0</v>
      </c>
      <c r="AQ1350" s="15">
        <f t="shared" si="5443"/>
        <v>0</v>
      </c>
      <c r="AR1350" s="15">
        <f t="shared" si="5443"/>
        <v>0</v>
      </c>
      <c r="AS1350" s="15">
        <f t="shared" si="5443"/>
        <v>0</v>
      </c>
      <c r="AT1350" s="15">
        <f t="shared" si="5443"/>
        <v>0</v>
      </c>
      <c r="AU1350" s="15">
        <f t="shared" si="5443"/>
        <v>0</v>
      </c>
      <c r="AV1350" s="15">
        <f t="shared" si="5443"/>
        <v>0</v>
      </c>
      <c r="AW1350" s="15">
        <f t="shared" si="5443"/>
        <v>0</v>
      </c>
      <c r="AX1350" s="15">
        <f t="shared" si="5443"/>
        <v>0</v>
      </c>
      <c r="AY1350" s="17"/>
      <c r="AZ1350" s="15">
        <f t="shared" ref="AZ1350:BA1350" si="5444">AZ1349</f>
        <v>6000</v>
      </c>
      <c r="BA1350" s="15">
        <f t="shared" si="5444"/>
        <v>6000</v>
      </c>
      <c r="BB1350" s="15">
        <v>0</v>
      </c>
      <c r="BC1350" s="15">
        <f t="shared" ref="BC1350:BE1350" si="5445">BC1349</f>
        <v>0</v>
      </c>
      <c r="BD1350" s="15">
        <f t="shared" si="5445"/>
        <v>0</v>
      </c>
      <c r="BE1350" s="15">
        <f t="shared" si="5445"/>
        <v>250</v>
      </c>
      <c r="BF1350" s="17"/>
      <c r="BG1350" s="15">
        <f t="shared" ref="BG1350:BH1350" si="5446">BG1349</f>
        <v>1000</v>
      </c>
      <c r="BH1350" s="15">
        <f t="shared" si="5446"/>
        <v>5000</v>
      </c>
      <c r="BI1350" s="17"/>
      <c r="BJ1350" s="22">
        <f>G1350/G1349</f>
        <v>1</v>
      </c>
      <c r="BK1350" s="65">
        <f>BK1349</f>
        <v>300</v>
      </c>
      <c r="BL1350" s="65">
        <f>BL1349</f>
        <v>300</v>
      </c>
      <c r="BM1350" s="6">
        <f t="shared" si="5395"/>
        <v>144.37500000000003</v>
      </c>
      <c r="BN1350" s="8">
        <f t="shared" si="5396"/>
        <v>0</v>
      </c>
      <c r="BO1350" s="12">
        <f t="shared" si="5406"/>
        <v>0</v>
      </c>
      <c r="BP1350" s="50">
        <f>(1-'#Constant'!$A$3)/($J1350*'#Constant'!$B$3/'#Constant'!$C$3^($D1350-1)+1)+'#Constant'!$A$3</f>
        <v>0.91908256880733941</v>
      </c>
      <c r="BQ1350" s="4">
        <f>I1379/(BP1350*(1-Q1350/1000*(0.5+R1350/1000))*(1-P1350/1000)*(1-V1350/1000)*(1+U1350/1000))/20</f>
        <v>0</v>
      </c>
      <c r="BR1350" s="50">
        <f>(1-'#Constant'!$A$3)/($K1350*'#Constant'!$B$3/'#Constant'!$C$3^($D1350-1)+1)+'#Constant'!$A$3</f>
        <v>0.91908256880733941</v>
      </c>
      <c r="BS1350" s="4">
        <f>I1379/(BR1350*(1-AB1350/1000*(0.5+AC1350/1000))*(1-AA1350/1000)*(1-AG1350/1000)*(1+AF1350/1000))/20</f>
        <v>0</v>
      </c>
      <c r="BT1350"/>
    </row>
    <row r="1351" spans="1:72" x14ac:dyDescent="0.3">
      <c r="A1351">
        <v>6603</v>
      </c>
      <c r="B1351" s="18" t="str">
        <f>VLOOKUP(CONCATENATE("CREATURE_NAME_",A1351),[1]Localization_Hero!$A:$E,2,FALSE)</f>
        <v>케베른</v>
      </c>
      <c r="C1351" t="s">
        <v>77</v>
      </c>
      <c r="D1351">
        <v>1</v>
      </c>
      <c r="E1351">
        <v>1</v>
      </c>
      <c r="F1351" s="18">
        <v>1</v>
      </c>
      <c r="G1351" s="10">
        <v>100</v>
      </c>
      <c r="H1351" s="10">
        <v>100</v>
      </c>
      <c r="I1351" s="10">
        <v>2500</v>
      </c>
      <c r="J1351" s="10">
        <v>50</v>
      </c>
      <c r="K1351" s="10">
        <v>40</v>
      </c>
      <c r="L1351" s="2"/>
      <c r="M1351" s="10">
        <v>0</v>
      </c>
      <c r="N1351" s="10">
        <v>0</v>
      </c>
      <c r="O1351" s="10">
        <v>0</v>
      </c>
      <c r="P1351" s="10">
        <v>0</v>
      </c>
      <c r="Q1351" s="10">
        <v>0</v>
      </c>
      <c r="R1351" s="10">
        <v>0</v>
      </c>
      <c r="S1351" s="10">
        <v>200</v>
      </c>
      <c r="T1351" s="10">
        <v>500</v>
      </c>
      <c r="U1351" s="10">
        <v>0</v>
      </c>
      <c r="V1351" s="10">
        <v>550</v>
      </c>
      <c r="W1351" s="2"/>
      <c r="X1351" s="10">
        <v>0</v>
      </c>
      <c r="Y1351" s="10">
        <v>0</v>
      </c>
      <c r="Z1351" s="10">
        <v>0</v>
      </c>
      <c r="AA1351" s="10">
        <v>0</v>
      </c>
      <c r="AB1351" s="10">
        <v>0</v>
      </c>
      <c r="AC1351" s="10">
        <v>0</v>
      </c>
      <c r="AD1351" s="10">
        <v>200</v>
      </c>
      <c r="AE1351" s="10">
        <v>500</v>
      </c>
      <c r="AF1351" s="10">
        <v>0</v>
      </c>
      <c r="AG1351" s="10">
        <v>450</v>
      </c>
      <c r="AH1351" s="10">
        <v>0</v>
      </c>
      <c r="AI1351" s="10">
        <v>0</v>
      </c>
      <c r="AJ1351" s="3"/>
      <c r="AK1351" s="10">
        <v>0</v>
      </c>
      <c r="AL1351" s="10">
        <v>0</v>
      </c>
      <c r="AM1351" s="3"/>
      <c r="AN1351" s="10">
        <v>0</v>
      </c>
      <c r="AO1351" s="10">
        <v>0</v>
      </c>
      <c r="AP1351" s="10">
        <v>0</v>
      </c>
      <c r="AQ1351" s="10">
        <v>0</v>
      </c>
      <c r="AR1351" s="10">
        <v>0</v>
      </c>
      <c r="AS1351" s="10">
        <v>0</v>
      </c>
      <c r="AT1351" s="10">
        <v>0</v>
      </c>
      <c r="AU1351" s="10">
        <v>0</v>
      </c>
      <c r="AV1351" s="10">
        <v>0</v>
      </c>
      <c r="AW1351" s="10">
        <v>0</v>
      </c>
      <c r="AX1351" s="10">
        <v>0</v>
      </c>
      <c r="AY1351" s="3"/>
      <c r="AZ1351" s="10">
        <v>6000</v>
      </c>
      <c r="BA1351" s="10">
        <v>6000</v>
      </c>
      <c r="BB1351" s="10">
        <v>0</v>
      </c>
      <c r="BC1351" s="10">
        <v>0</v>
      </c>
      <c r="BD1351" s="10">
        <v>0</v>
      </c>
      <c r="BE1351" s="10">
        <v>250</v>
      </c>
      <c r="BF1351" s="3"/>
      <c r="BG1351" s="10">
        <v>1000</v>
      </c>
      <c r="BH1351" s="10">
        <v>5000</v>
      </c>
      <c r="BI1351" s="3"/>
      <c r="BJ1351" s="21">
        <v>1</v>
      </c>
      <c r="BK1351" s="65">
        <v>0</v>
      </c>
      <c r="BL1351" s="65">
        <v>0</v>
      </c>
      <c r="BM1351" s="6">
        <f t="shared" ref="BM1351:BM1352" si="5447">MAX(G1351*(1+M1351/1000*(1+O1351/1000))*(1+0.5*T1351/1000)*(1+0.25*S1351/1000),(H1351*(1+X1351/1000*(1+Z1351/1000))*(1+0.5*AE1351/1000)*(1+0.25*AD1351/1000)))*BG1351/1000</f>
        <v>131.25</v>
      </c>
      <c r="BN1351" s="8">
        <f t="shared" ref="BN1351:BN1352" si="5448">(BQ1351+BS1351)/2*(1+AI1351/2000)*(1+AH1351/2000)*(1+AN1351/2000)*(1+AK1351/2000)</f>
        <v>286.21249281893051</v>
      </c>
      <c r="BO1351" s="12">
        <f t="shared" ref="BO1351:BO1352" si="5449">SQRT(BM1351*BN1351)</f>
        <v>193.81792920801891</v>
      </c>
      <c r="BP1351" s="50">
        <f>(1-'#Constant'!$A$3)/($J1351*'#Constant'!$B$3/'#Constant'!$C$3^($D1351-1)+1)+'#Constant'!$A$3</f>
        <v>0.87217391304347835</v>
      </c>
      <c r="BQ1351" s="4">
        <f>I1352/(BP1351*(1-Q1351/1000*(0.5+R1351/1000))*(1-P1351/1000)*(1-V1351/1000)*(1+U1351/1000))/20</f>
        <v>318.48897751190873</v>
      </c>
      <c r="BR1351" s="50">
        <f>(1-'#Constant'!$A$3)/($K1351*'#Constant'!$B$3/'#Constant'!$C$3^($D1351-1)+1)+'#Constant'!$A$3</f>
        <v>0.89499999999999991</v>
      </c>
      <c r="BS1351" s="4">
        <f>I1352/(BR1351*(1-AB1351/1000*(0.5+AC1351/1000))*(1-AA1351/1000)*(1-AG1351/1000)*(1+AF1351/1000))/20</f>
        <v>253.93600812595227</v>
      </c>
      <c r="BT1351">
        <f>BO1351/$BO$4*100</f>
        <v>147.30896321531796</v>
      </c>
    </row>
    <row r="1352" spans="1:72" s="13" customFormat="1" ht="17.25" thickBot="1" x14ac:dyDescent="0.35">
      <c r="B1352" s="20"/>
      <c r="D1352" s="14">
        <v>1</v>
      </c>
      <c r="E1352" s="14">
        <v>1</v>
      </c>
      <c r="F1352" s="19">
        <v>1</v>
      </c>
      <c r="G1352" s="15">
        <f t="shared" ref="G1352:H1352" si="5450">G1351</f>
        <v>100</v>
      </c>
      <c r="H1352" s="15">
        <f t="shared" si="5450"/>
        <v>100</v>
      </c>
      <c r="I1352" s="15">
        <v>2500</v>
      </c>
      <c r="J1352" s="15">
        <f>J1351</f>
        <v>50</v>
      </c>
      <c r="K1352" s="15">
        <f>K1351</f>
        <v>40</v>
      </c>
      <c r="L1352" s="16"/>
      <c r="M1352" s="15">
        <v>0</v>
      </c>
      <c r="N1352" s="15">
        <f t="shared" ref="N1352:O1352" si="5451">N1351</f>
        <v>0</v>
      </c>
      <c r="O1352" s="15">
        <f t="shared" si="5451"/>
        <v>0</v>
      </c>
      <c r="P1352" s="15">
        <v>0</v>
      </c>
      <c r="Q1352" s="15">
        <f t="shared" ref="Q1352:S1352" si="5452">Q1351</f>
        <v>0</v>
      </c>
      <c r="R1352" s="15">
        <f t="shared" si="5452"/>
        <v>0</v>
      </c>
      <c r="S1352" s="15">
        <f t="shared" si="5452"/>
        <v>200</v>
      </c>
      <c r="T1352" s="15">
        <f t="shared" ref="T1352:V1352" si="5453">T1351</f>
        <v>500</v>
      </c>
      <c r="U1352" s="15">
        <f t="shared" si="5453"/>
        <v>0</v>
      </c>
      <c r="V1352" s="15">
        <f t="shared" si="5453"/>
        <v>550</v>
      </c>
      <c r="W1352" s="16"/>
      <c r="X1352" s="15">
        <v>0</v>
      </c>
      <c r="Y1352" s="15">
        <f t="shared" ref="Y1352:Z1352" si="5454">Y1351</f>
        <v>0</v>
      </c>
      <c r="Z1352" s="15">
        <f t="shared" si="5454"/>
        <v>0</v>
      </c>
      <c r="AA1352" s="15">
        <v>0</v>
      </c>
      <c r="AB1352" s="15">
        <f t="shared" ref="AB1352:AF1352" si="5455">AB1351</f>
        <v>0</v>
      </c>
      <c r="AC1352" s="15">
        <f t="shared" si="5455"/>
        <v>0</v>
      </c>
      <c r="AD1352" s="15">
        <f t="shared" si="5455"/>
        <v>200</v>
      </c>
      <c r="AE1352" s="15">
        <f t="shared" si="5455"/>
        <v>500</v>
      </c>
      <c r="AF1352" s="15">
        <f t="shared" si="5455"/>
        <v>0</v>
      </c>
      <c r="AG1352" s="15">
        <f>AG1351</f>
        <v>450</v>
      </c>
      <c r="AH1352" s="15">
        <f t="shared" ref="AH1352:AI1352" si="5456">AH1351</f>
        <v>0</v>
      </c>
      <c r="AI1352" s="15">
        <f t="shared" si="5456"/>
        <v>0</v>
      </c>
      <c r="AJ1352" s="17"/>
      <c r="AK1352" s="15">
        <f>AK1351</f>
        <v>0</v>
      </c>
      <c r="AL1352" s="15">
        <f>AL1351</f>
        <v>0</v>
      </c>
      <c r="AM1352" s="17"/>
      <c r="AN1352" s="15">
        <f t="shared" ref="AN1352:AX1352" si="5457">AN1351</f>
        <v>0</v>
      </c>
      <c r="AO1352" s="15">
        <f t="shared" si="5457"/>
        <v>0</v>
      </c>
      <c r="AP1352" s="15">
        <f t="shared" si="5457"/>
        <v>0</v>
      </c>
      <c r="AQ1352" s="15">
        <f t="shared" si="5457"/>
        <v>0</v>
      </c>
      <c r="AR1352" s="15">
        <f t="shared" si="5457"/>
        <v>0</v>
      </c>
      <c r="AS1352" s="15">
        <f t="shared" si="5457"/>
        <v>0</v>
      </c>
      <c r="AT1352" s="15">
        <f t="shared" si="5457"/>
        <v>0</v>
      </c>
      <c r="AU1352" s="15">
        <f t="shared" si="5457"/>
        <v>0</v>
      </c>
      <c r="AV1352" s="15">
        <f t="shared" si="5457"/>
        <v>0</v>
      </c>
      <c r="AW1352" s="15">
        <f t="shared" si="5457"/>
        <v>0</v>
      </c>
      <c r="AX1352" s="15">
        <f t="shared" si="5457"/>
        <v>0</v>
      </c>
      <c r="AY1352" s="17"/>
      <c r="AZ1352" s="15">
        <f t="shared" ref="AZ1352:BA1352" si="5458">AZ1351</f>
        <v>6000</v>
      </c>
      <c r="BA1352" s="15">
        <f t="shared" si="5458"/>
        <v>6000</v>
      </c>
      <c r="BB1352" s="15">
        <v>0</v>
      </c>
      <c r="BC1352" s="15">
        <f t="shared" ref="BC1352:BE1352" si="5459">BC1351</f>
        <v>0</v>
      </c>
      <c r="BD1352" s="15">
        <f t="shared" si="5459"/>
        <v>0</v>
      </c>
      <c r="BE1352" s="15">
        <f t="shared" si="5459"/>
        <v>250</v>
      </c>
      <c r="BF1352" s="17"/>
      <c r="BG1352" s="15">
        <f t="shared" ref="BG1352:BH1352" si="5460">BG1351</f>
        <v>1000</v>
      </c>
      <c r="BH1352" s="15">
        <f t="shared" si="5460"/>
        <v>5000</v>
      </c>
      <c r="BI1352" s="17"/>
      <c r="BJ1352" s="22">
        <f>G1352/G1351</f>
        <v>1</v>
      </c>
      <c r="BK1352" s="65">
        <v>0</v>
      </c>
      <c r="BL1352" s="65">
        <v>0</v>
      </c>
      <c r="BM1352" s="6">
        <f t="shared" si="5447"/>
        <v>131.25</v>
      </c>
      <c r="BN1352" s="8">
        <f t="shared" si="5448"/>
        <v>492.28548764856043</v>
      </c>
      <c r="BO1352" s="12">
        <f t="shared" si="5449"/>
        <v>254.18983113782022</v>
      </c>
      <c r="BP1352" s="50">
        <f>(1-'#Constant'!$A$3)/($J1352*'#Constant'!$B$3/'#Constant'!$C$3^($D1352-1)+1)+'#Constant'!$A$3</f>
        <v>0.87217391304347835</v>
      </c>
      <c r="BQ1352" s="4">
        <f>I1438/(BP1352*(1-Q1352/1000*(0.5+R1352/1000))*(1-P1352/1000)*(1-V1352/1000)*(1+U1352/1000))/20</f>
        <v>547.80104132048302</v>
      </c>
      <c r="BR1352" s="50">
        <f>(1-'#Constant'!$A$3)/($K1352*'#Constant'!$B$3/'#Constant'!$C$3^($D1352-1)+1)+'#Constant'!$A$3</f>
        <v>0.89499999999999991</v>
      </c>
      <c r="BS1352" s="4">
        <f>I1438/(BR1352*(1-AB1352/1000*(0.5+AC1352/1000))*(1-AA1352/1000)*(1-AG1352/1000)*(1+AF1352/1000))/20</f>
        <v>436.7699339766379</v>
      </c>
      <c r="BT1352"/>
    </row>
    <row r="1353" spans="1:72" x14ac:dyDescent="0.3">
      <c r="A1353">
        <v>6604</v>
      </c>
      <c r="B1353" s="18" t="str">
        <f>VLOOKUP(CONCATENATE("CREATURE_NAME_",A1353),[1]Localization_Hero!$A:$E,2,FALSE)</f>
        <v>오브리가드</v>
      </c>
      <c r="C1353" t="s">
        <v>77</v>
      </c>
      <c r="D1353">
        <v>1</v>
      </c>
      <c r="E1353">
        <v>1</v>
      </c>
      <c r="F1353" s="18">
        <v>1</v>
      </c>
      <c r="G1353" s="10">
        <v>100</v>
      </c>
      <c r="H1353" s="10">
        <v>100</v>
      </c>
      <c r="I1353" s="10">
        <v>2500</v>
      </c>
      <c r="J1353" s="10">
        <v>42</v>
      </c>
      <c r="K1353" s="10">
        <v>43</v>
      </c>
      <c r="L1353" s="2"/>
      <c r="M1353" s="10">
        <v>0</v>
      </c>
      <c r="N1353" s="10">
        <v>0</v>
      </c>
      <c r="O1353" s="10">
        <v>0</v>
      </c>
      <c r="P1353" s="10">
        <v>0</v>
      </c>
      <c r="Q1353" s="10">
        <v>0</v>
      </c>
      <c r="R1353" s="10">
        <v>0</v>
      </c>
      <c r="S1353" s="10">
        <v>200</v>
      </c>
      <c r="T1353" s="10">
        <v>500</v>
      </c>
      <c r="U1353" s="10">
        <v>0</v>
      </c>
      <c r="V1353" s="10">
        <v>0</v>
      </c>
      <c r="W1353" s="2"/>
      <c r="X1353" s="10">
        <v>0</v>
      </c>
      <c r="Y1353" s="10">
        <v>0</v>
      </c>
      <c r="Z1353" s="10">
        <v>0</v>
      </c>
      <c r="AA1353" s="10">
        <v>0</v>
      </c>
      <c r="AB1353" s="10">
        <v>0</v>
      </c>
      <c r="AC1353" s="10">
        <v>0</v>
      </c>
      <c r="AD1353" s="10">
        <v>200</v>
      </c>
      <c r="AE1353" s="10">
        <v>500</v>
      </c>
      <c r="AF1353" s="10">
        <v>0</v>
      </c>
      <c r="AG1353" s="10">
        <v>0</v>
      </c>
      <c r="AH1353" s="10">
        <v>0</v>
      </c>
      <c r="AI1353" s="10">
        <v>0</v>
      </c>
      <c r="AJ1353" s="3"/>
      <c r="AK1353" s="10">
        <v>0</v>
      </c>
      <c r="AL1353" s="10">
        <v>0</v>
      </c>
      <c r="AM1353" s="3"/>
      <c r="AN1353" s="10">
        <v>0</v>
      </c>
      <c r="AO1353" s="10">
        <v>0</v>
      </c>
      <c r="AP1353" s="10">
        <v>0</v>
      </c>
      <c r="AQ1353" s="10">
        <v>0</v>
      </c>
      <c r="AR1353" s="10">
        <v>0</v>
      </c>
      <c r="AS1353" s="10">
        <v>0</v>
      </c>
      <c r="AT1353" s="10">
        <v>0</v>
      </c>
      <c r="AU1353" s="10">
        <v>0</v>
      </c>
      <c r="AV1353" s="10">
        <v>0</v>
      </c>
      <c r="AW1353" s="10">
        <v>0</v>
      </c>
      <c r="AX1353" s="10">
        <v>0</v>
      </c>
      <c r="AY1353" s="3"/>
      <c r="AZ1353" s="10">
        <v>6000</v>
      </c>
      <c r="BA1353" s="10">
        <v>6000</v>
      </c>
      <c r="BB1353" s="10">
        <v>0</v>
      </c>
      <c r="BC1353" s="10">
        <v>0</v>
      </c>
      <c r="BD1353" s="10">
        <v>0</v>
      </c>
      <c r="BE1353" s="10">
        <v>250</v>
      </c>
      <c r="BF1353" s="3"/>
      <c r="BG1353" s="10">
        <v>1000</v>
      </c>
      <c r="BH1353" s="10">
        <v>0</v>
      </c>
      <c r="BI1353" s="3"/>
      <c r="BJ1353" s="21">
        <v>1</v>
      </c>
      <c r="BK1353" s="65">
        <v>250</v>
      </c>
      <c r="BL1353" s="65">
        <v>250</v>
      </c>
      <c r="BM1353" s="6">
        <f t="shared" ref="BM1353:BM1354" si="5461">MAX(G1353*(1+M1353/1000*(1+O1353/1000))*(1+0.5*T1353/1000)*(1+0.25*S1353/1000),(H1353*(1+X1353/1000*(1+Z1353/1000))*(1+0.5*AE1353/1000)*(1+0.25*AD1353/1000)))*BG1353/1000</f>
        <v>131.25</v>
      </c>
      <c r="BN1353" s="8">
        <f t="shared" ref="BN1353:BN1354" si="5462">(BQ1353+BS1353)/2*(1+AI1353/2000)*(1+AH1353/2000)*(1+AN1353/2000)*(1+AK1353/2000)</f>
        <v>140.57901801955671</v>
      </c>
      <c r="BO1353" s="12">
        <f t="shared" ref="BO1353:BO1354" si="5463">SQRT(BM1353*BN1353)</f>
        <v>135.83444377280313</v>
      </c>
      <c r="BP1353" s="50">
        <f>(1-'#Constant'!$A$3)/($J1353*'#Constant'!$B$3/'#Constant'!$C$3^($D1353-1)+1)+'#Constant'!$A$3</f>
        <v>0.89033747779751338</v>
      </c>
      <c r="BQ1353" s="4">
        <f>I1354/(BP1353*(1-Q1353/1000*(0.5+R1353/1000))*(1-P1353/1000)*(1-V1353/1000)*(1+U1353/1000))/20</f>
        <v>140.39620157203845</v>
      </c>
      <c r="BR1353" s="50">
        <f>(1-'#Constant'!$A$3)/($K1353*'#Constant'!$B$3/'#Constant'!$C$3^($D1353-1)+1)+'#Constant'!$A$3</f>
        <v>0.88802480070859169</v>
      </c>
      <c r="BS1353" s="4">
        <f>I1354/(BR1353*(1-AB1353/1000*(0.5+AC1353/1000))*(1-AA1353/1000)*(1-AG1353/1000)*(1+AF1353/1000))/20</f>
        <v>140.76183446707495</v>
      </c>
      <c r="BT1353">
        <f>BO1353/$BO$4*100</f>
        <v>103.23931930789179</v>
      </c>
    </row>
    <row r="1354" spans="1:72" s="13" customFormat="1" ht="17.25" thickBot="1" x14ac:dyDescent="0.35">
      <c r="B1354" s="20"/>
      <c r="D1354" s="14">
        <v>1</v>
      </c>
      <c r="E1354" s="14">
        <v>1</v>
      </c>
      <c r="F1354" s="19">
        <v>1</v>
      </c>
      <c r="G1354" s="15">
        <f t="shared" ref="G1354:H1354" si="5464">G1353</f>
        <v>100</v>
      </c>
      <c r="H1354" s="15">
        <f t="shared" si="5464"/>
        <v>100</v>
      </c>
      <c r="I1354" s="15">
        <v>2500</v>
      </c>
      <c r="J1354" s="15">
        <v>50</v>
      </c>
      <c r="K1354" s="15">
        <v>35</v>
      </c>
      <c r="L1354" s="16"/>
      <c r="M1354" s="15">
        <v>0</v>
      </c>
      <c r="N1354" s="15">
        <f t="shared" ref="N1354:O1354" si="5465">N1353</f>
        <v>0</v>
      </c>
      <c r="O1354" s="15">
        <f t="shared" si="5465"/>
        <v>0</v>
      </c>
      <c r="P1354" s="15">
        <v>0</v>
      </c>
      <c r="Q1354" s="15">
        <f t="shared" ref="Q1354:T1354" si="5466">Q1353</f>
        <v>0</v>
      </c>
      <c r="R1354" s="15">
        <f t="shared" si="5466"/>
        <v>0</v>
      </c>
      <c r="S1354" s="15">
        <f t="shared" si="5466"/>
        <v>200</v>
      </c>
      <c r="T1354" s="15">
        <f t="shared" si="5466"/>
        <v>500</v>
      </c>
      <c r="U1354" s="15">
        <f t="shared" ref="U1354:V1354" si="5467">U1353</f>
        <v>0</v>
      </c>
      <c r="V1354" s="15">
        <f t="shared" si="5467"/>
        <v>0</v>
      </c>
      <c r="W1354" s="16"/>
      <c r="X1354" s="15">
        <v>0</v>
      </c>
      <c r="Y1354" s="15">
        <f t="shared" ref="Y1354:Z1354" si="5468">Y1353</f>
        <v>0</v>
      </c>
      <c r="Z1354" s="15">
        <f t="shared" si="5468"/>
        <v>0</v>
      </c>
      <c r="AA1354" s="15">
        <v>0</v>
      </c>
      <c r="AB1354" s="15">
        <f t="shared" ref="AB1354:AF1354" si="5469">AB1353</f>
        <v>0</v>
      </c>
      <c r="AC1354" s="15">
        <f t="shared" si="5469"/>
        <v>0</v>
      </c>
      <c r="AD1354" s="15">
        <f t="shared" si="5469"/>
        <v>200</v>
      </c>
      <c r="AE1354" s="15">
        <f t="shared" si="5469"/>
        <v>500</v>
      </c>
      <c r="AF1354" s="15">
        <f t="shared" si="5469"/>
        <v>0</v>
      </c>
      <c r="AG1354" s="15">
        <v>0</v>
      </c>
      <c r="AH1354" s="15">
        <f t="shared" ref="AH1354:AI1354" si="5470">AH1353</f>
        <v>0</v>
      </c>
      <c r="AI1354" s="15">
        <f t="shared" si="5470"/>
        <v>0</v>
      </c>
      <c r="AJ1354" s="17"/>
      <c r="AK1354" s="15">
        <f>AK1353</f>
        <v>0</v>
      </c>
      <c r="AL1354" s="15">
        <f>AL1353</f>
        <v>0</v>
      </c>
      <c r="AM1354" s="17"/>
      <c r="AN1354" s="15">
        <f t="shared" ref="AN1354:AX1354" si="5471">AN1353</f>
        <v>0</v>
      </c>
      <c r="AO1354" s="15">
        <f t="shared" si="5471"/>
        <v>0</v>
      </c>
      <c r="AP1354" s="15">
        <f t="shared" si="5471"/>
        <v>0</v>
      </c>
      <c r="AQ1354" s="15">
        <f t="shared" si="5471"/>
        <v>0</v>
      </c>
      <c r="AR1354" s="15">
        <f t="shared" si="5471"/>
        <v>0</v>
      </c>
      <c r="AS1354" s="15">
        <f t="shared" si="5471"/>
        <v>0</v>
      </c>
      <c r="AT1354" s="15">
        <f t="shared" si="5471"/>
        <v>0</v>
      </c>
      <c r="AU1354" s="15">
        <f t="shared" si="5471"/>
        <v>0</v>
      </c>
      <c r="AV1354" s="15">
        <f t="shared" si="5471"/>
        <v>0</v>
      </c>
      <c r="AW1354" s="15">
        <f t="shared" si="5471"/>
        <v>0</v>
      </c>
      <c r="AX1354" s="15">
        <f t="shared" si="5471"/>
        <v>0</v>
      </c>
      <c r="AY1354" s="17"/>
      <c r="AZ1354" s="15">
        <f t="shared" ref="AZ1354:BA1354" si="5472">AZ1353</f>
        <v>6000</v>
      </c>
      <c r="BA1354" s="15">
        <f t="shared" si="5472"/>
        <v>6000</v>
      </c>
      <c r="BB1354" s="15">
        <v>0</v>
      </c>
      <c r="BC1354" s="15">
        <f t="shared" ref="BC1354:BE1354" si="5473">BC1353</f>
        <v>0</v>
      </c>
      <c r="BD1354" s="15">
        <f t="shared" si="5473"/>
        <v>0</v>
      </c>
      <c r="BE1354" s="15">
        <f t="shared" si="5473"/>
        <v>250</v>
      </c>
      <c r="BF1354" s="17"/>
      <c r="BG1354" s="15">
        <f t="shared" ref="BG1354:BH1354" si="5474">BG1353</f>
        <v>1000</v>
      </c>
      <c r="BH1354" s="15">
        <f t="shared" si="5474"/>
        <v>0</v>
      </c>
      <c r="BI1354" s="17"/>
      <c r="BJ1354" s="22">
        <f>G1354/G1353</f>
        <v>1</v>
      </c>
      <c r="BK1354" s="65">
        <f>BK1353</f>
        <v>250</v>
      </c>
      <c r="BL1354" s="65">
        <f>BL1353</f>
        <v>250</v>
      </c>
      <c r="BM1354" s="6">
        <f t="shared" si="5461"/>
        <v>131.25</v>
      </c>
      <c r="BN1354" s="8">
        <f t="shared" si="5462"/>
        <v>258.66313841630483</v>
      </c>
      <c r="BO1354" s="12">
        <f t="shared" si="5463"/>
        <v>184.25400108855169</v>
      </c>
      <c r="BP1354" s="50">
        <f>(1-'#Constant'!$A$3)/($J1354*'#Constant'!$B$3/'#Constant'!$C$3^($D1354-1)+1)+'#Constant'!$A$3</f>
        <v>0.87217391304347835</v>
      </c>
      <c r="BQ1354" s="4">
        <f>I1440/(BP1354*(1-Q1354/1000*(0.5+R1354/1000))*(1-P1354/1000)*(1-V1354/1000)*(1+U1354/1000))/20</f>
        <v>263.70887337986039</v>
      </c>
      <c r="BR1354" s="50">
        <f>(1-'#Constant'!$A$3)/($K1354*'#Constant'!$B$3/'#Constant'!$C$3^($D1354-1)+1)+'#Constant'!$A$3</f>
        <v>0.90687782805429862</v>
      </c>
      <c r="BS1354" s="4">
        <f>I1440/(BR1354*(1-AB1354/1000*(0.5+AC1354/1000))*(1-AA1354/1000)*(1-AG1354/1000)*(1+AF1354/1000))/20</f>
        <v>253.61740345274924</v>
      </c>
      <c r="BT1354"/>
    </row>
    <row r="1355" spans="1:72" x14ac:dyDescent="0.3">
      <c r="A1355">
        <v>66041</v>
      </c>
      <c r="B1355" s="18" t="str">
        <f>VLOOKUP(CONCATENATE("CREATURE_NAME_",A1355),[1]Localization_Hero!$A:$E,2,FALSE)</f>
        <v>고대 거인의 두개골</v>
      </c>
      <c r="C1355" t="s">
        <v>77</v>
      </c>
      <c r="D1355">
        <v>1</v>
      </c>
      <c r="E1355">
        <v>1</v>
      </c>
      <c r="F1355" s="18">
        <v>1</v>
      </c>
      <c r="G1355" s="10">
        <v>100</v>
      </c>
      <c r="H1355" s="10">
        <v>100</v>
      </c>
      <c r="I1355" s="10">
        <v>2500</v>
      </c>
      <c r="J1355" s="10">
        <v>30</v>
      </c>
      <c r="K1355" s="10">
        <v>50</v>
      </c>
      <c r="L1355" s="2"/>
      <c r="M1355" s="10">
        <v>0</v>
      </c>
      <c r="N1355" s="10">
        <v>0</v>
      </c>
      <c r="O1355" s="10">
        <v>0</v>
      </c>
      <c r="P1355" s="10">
        <v>0</v>
      </c>
      <c r="Q1355" s="10">
        <v>0</v>
      </c>
      <c r="R1355" s="10">
        <v>0</v>
      </c>
      <c r="S1355" s="10">
        <v>200</v>
      </c>
      <c r="T1355" s="10">
        <v>500</v>
      </c>
      <c r="U1355" s="10">
        <v>0</v>
      </c>
      <c r="V1355" s="10">
        <v>0</v>
      </c>
      <c r="W1355" s="2"/>
      <c r="X1355" s="10">
        <v>0</v>
      </c>
      <c r="Y1355" s="10">
        <v>0</v>
      </c>
      <c r="Z1355" s="10">
        <v>0</v>
      </c>
      <c r="AA1355" s="10">
        <v>0</v>
      </c>
      <c r="AB1355" s="10">
        <v>0</v>
      </c>
      <c r="AC1355" s="10">
        <v>0</v>
      </c>
      <c r="AD1355" s="10">
        <v>200</v>
      </c>
      <c r="AE1355" s="10">
        <v>500</v>
      </c>
      <c r="AF1355" s="10">
        <v>0</v>
      </c>
      <c r="AG1355" s="10">
        <v>0</v>
      </c>
      <c r="AH1355" s="10">
        <v>0</v>
      </c>
      <c r="AI1355" s="10">
        <v>0</v>
      </c>
      <c r="AJ1355" s="3"/>
      <c r="AK1355" s="10">
        <v>0</v>
      </c>
      <c r="AL1355" s="10">
        <v>0</v>
      </c>
      <c r="AM1355" s="3"/>
      <c r="AN1355" s="10">
        <v>0</v>
      </c>
      <c r="AO1355" s="10">
        <v>0</v>
      </c>
      <c r="AP1355" s="10">
        <v>0</v>
      </c>
      <c r="AQ1355" s="10">
        <v>0</v>
      </c>
      <c r="AR1355" s="10">
        <v>0</v>
      </c>
      <c r="AS1355" s="10">
        <v>0</v>
      </c>
      <c r="AT1355" s="10">
        <v>0</v>
      </c>
      <c r="AU1355" s="10">
        <v>0</v>
      </c>
      <c r="AV1355" s="10">
        <v>0</v>
      </c>
      <c r="AW1355" s="10">
        <v>0</v>
      </c>
      <c r="AX1355" s="10">
        <v>0</v>
      </c>
      <c r="AY1355" s="3"/>
      <c r="AZ1355" s="10">
        <v>6000</v>
      </c>
      <c r="BA1355" s="10">
        <v>6000</v>
      </c>
      <c r="BB1355" s="10">
        <v>0</v>
      </c>
      <c r="BC1355" s="10">
        <v>0</v>
      </c>
      <c r="BD1355" s="10">
        <v>0</v>
      </c>
      <c r="BE1355" s="10">
        <v>250</v>
      </c>
      <c r="BF1355" s="3"/>
      <c r="BG1355" s="10">
        <v>1000</v>
      </c>
      <c r="BH1355" s="10">
        <v>2000</v>
      </c>
      <c r="BI1355" s="3"/>
      <c r="BJ1355" s="21">
        <v>1</v>
      </c>
      <c r="BK1355" s="65">
        <v>250</v>
      </c>
      <c r="BL1355" s="65">
        <v>250</v>
      </c>
      <c r="BM1355" s="6">
        <f t="shared" ref="BM1355:BM1356" si="5475">MAX(G1355*(1+M1355/1000*(1+O1355/1000))*(1+0.5*T1355/1000)*(1+0.25*S1355/1000),(H1355*(1+X1355/1000*(1+Z1355/1000))*(1+0.5*AE1355/1000)*(1+0.25*AD1355/1000)))*BG1355/1000</f>
        <v>131.25</v>
      </c>
      <c r="BN1355" s="8">
        <f t="shared" ref="BN1355:BN1356" si="5476">(BQ1355+BS1355)/2*(1+AI1355/2000)*(1+AH1355/2000)*(1+AN1355/2000)*(1+AK1355/2000)</f>
        <v>139.66261526858833</v>
      </c>
      <c r="BO1355" s="12">
        <f t="shared" ref="BO1355:BO1356" si="5477">SQRT(BM1355*BN1355)</f>
        <v>135.39098291246069</v>
      </c>
      <c r="BP1355" s="50">
        <f>(1-'#Constant'!$A$3)/($J1355*'#Constant'!$B$3/'#Constant'!$C$3^($D1355-1)+1)+'#Constant'!$A$3</f>
        <v>0.91908256880733941</v>
      </c>
      <c r="BQ1355" s="4">
        <f>I1356/(BP1355*(1-Q1355/1000*(0.5+R1355/1000))*(1-P1355/1000)*(1-V1355/1000)*(1+U1355/1000))/20</f>
        <v>136.00519065681775</v>
      </c>
      <c r="BR1355" s="50">
        <f>(1-'#Constant'!$A$3)/($K1355*'#Constant'!$B$3/'#Constant'!$C$3^($D1355-1)+1)+'#Constant'!$A$3</f>
        <v>0.87217391304347835</v>
      </c>
      <c r="BS1355" s="4">
        <f>I1356/(BR1355*(1-AB1355/1000*(0.5+AC1355/1000))*(1-AA1355/1000)*(1-AG1355/1000)*(1+AF1355/1000))/20</f>
        <v>143.32003988035891</v>
      </c>
      <c r="BT1355">
        <f>BO1355/$BO$4*100</f>
        <v>102.90227226673025</v>
      </c>
    </row>
    <row r="1356" spans="1:72" s="13" customFormat="1" ht="17.25" thickBot="1" x14ac:dyDescent="0.35">
      <c r="B1356" s="20"/>
      <c r="D1356" s="14">
        <v>1</v>
      </c>
      <c r="E1356" s="14">
        <v>1</v>
      </c>
      <c r="F1356" s="19">
        <v>1</v>
      </c>
      <c r="G1356" s="15">
        <f t="shared" ref="G1356:H1356" si="5478">G1355</f>
        <v>100</v>
      </c>
      <c r="H1356" s="15">
        <f t="shared" si="5478"/>
        <v>100</v>
      </c>
      <c r="I1356" s="15">
        <v>2500</v>
      </c>
      <c r="J1356" s="15">
        <v>50</v>
      </c>
      <c r="K1356" s="15">
        <v>35</v>
      </c>
      <c r="L1356" s="16"/>
      <c r="M1356" s="15">
        <v>0</v>
      </c>
      <c r="N1356" s="15">
        <f t="shared" ref="N1356:O1356" si="5479">N1355</f>
        <v>0</v>
      </c>
      <c r="O1356" s="15">
        <f t="shared" si="5479"/>
        <v>0</v>
      </c>
      <c r="P1356" s="15">
        <v>0</v>
      </c>
      <c r="Q1356" s="15">
        <f t="shared" ref="Q1356:V1356" si="5480">Q1355</f>
        <v>0</v>
      </c>
      <c r="R1356" s="15">
        <f t="shared" si="5480"/>
        <v>0</v>
      </c>
      <c r="S1356" s="15">
        <f t="shared" si="5480"/>
        <v>200</v>
      </c>
      <c r="T1356" s="15">
        <f t="shared" si="5480"/>
        <v>500</v>
      </c>
      <c r="U1356" s="15">
        <f t="shared" si="5480"/>
        <v>0</v>
      </c>
      <c r="V1356" s="15">
        <f t="shared" si="5480"/>
        <v>0</v>
      </c>
      <c r="W1356" s="16"/>
      <c r="X1356" s="15">
        <v>0</v>
      </c>
      <c r="Y1356" s="15">
        <f t="shared" ref="Y1356:Z1356" si="5481">Y1355</f>
        <v>0</v>
      </c>
      <c r="Z1356" s="15">
        <f t="shared" si="5481"/>
        <v>0</v>
      </c>
      <c r="AA1356" s="15">
        <v>0</v>
      </c>
      <c r="AB1356" s="15">
        <f t="shared" ref="AB1356:AF1356" si="5482">AB1355</f>
        <v>0</v>
      </c>
      <c r="AC1356" s="15">
        <f t="shared" si="5482"/>
        <v>0</v>
      </c>
      <c r="AD1356" s="15">
        <f t="shared" si="5482"/>
        <v>200</v>
      </c>
      <c r="AE1356" s="15">
        <f t="shared" si="5482"/>
        <v>500</v>
      </c>
      <c r="AF1356" s="15">
        <f t="shared" si="5482"/>
        <v>0</v>
      </c>
      <c r="AG1356" s="15">
        <v>0</v>
      </c>
      <c r="AH1356" s="15">
        <f t="shared" ref="AH1356:AI1356" si="5483">AH1355</f>
        <v>0</v>
      </c>
      <c r="AI1356" s="15">
        <f t="shared" si="5483"/>
        <v>0</v>
      </c>
      <c r="AJ1356" s="17"/>
      <c r="AK1356" s="15">
        <f>AK1355</f>
        <v>0</v>
      </c>
      <c r="AL1356" s="15">
        <f>AL1355</f>
        <v>0</v>
      </c>
      <c r="AM1356" s="17"/>
      <c r="AN1356" s="15">
        <f t="shared" ref="AN1356:AX1356" si="5484">AN1355</f>
        <v>0</v>
      </c>
      <c r="AO1356" s="15">
        <f t="shared" si="5484"/>
        <v>0</v>
      </c>
      <c r="AP1356" s="15">
        <f t="shared" si="5484"/>
        <v>0</v>
      </c>
      <c r="AQ1356" s="15">
        <f t="shared" si="5484"/>
        <v>0</v>
      </c>
      <c r="AR1356" s="15">
        <f t="shared" si="5484"/>
        <v>0</v>
      </c>
      <c r="AS1356" s="15">
        <f t="shared" si="5484"/>
        <v>0</v>
      </c>
      <c r="AT1356" s="15">
        <f t="shared" si="5484"/>
        <v>0</v>
      </c>
      <c r="AU1356" s="15">
        <f t="shared" si="5484"/>
        <v>0</v>
      </c>
      <c r="AV1356" s="15">
        <f t="shared" si="5484"/>
        <v>0</v>
      </c>
      <c r="AW1356" s="15">
        <f t="shared" si="5484"/>
        <v>0</v>
      </c>
      <c r="AX1356" s="15">
        <f t="shared" si="5484"/>
        <v>0</v>
      </c>
      <c r="AY1356" s="17"/>
      <c r="AZ1356" s="15">
        <f t="shared" ref="AZ1356:BA1356" si="5485">AZ1355</f>
        <v>6000</v>
      </c>
      <c r="BA1356" s="15">
        <f t="shared" si="5485"/>
        <v>6000</v>
      </c>
      <c r="BB1356" s="15">
        <v>0</v>
      </c>
      <c r="BC1356" s="15">
        <f t="shared" ref="BC1356:BE1356" si="5486">BC1355</f>
        <v>0</v>
      </c>
      <c r="BD1356" s="15">
        <f t="shared" si="5486"/>
        <v>0</v>
      </c>
      <c r="BE1356" s="15">
        <f t="shared" si="5486"/>
        <v>250</v>
      </c>
      <c r="BF1356" s="17"/>
      <c r="BG1356" s="15">
        <f t="shared" ref="BG1356:BH1356" si="5487">BG1355</f>
        <v>1000</v>
      </c>
      <c r="BH1356" s="15">
        <f t="shared" si="5487"/>
        <v>2000</v>
      </c>
      <c r="BI1356" s="17"/>
      <c r="BJ1356" s="22">
        <f>G1356/G1355</f>
        <v>1</v>
      </c>
      <c r="BK1356" s="65">
        <f>BK1355</f>
        <v>250</v>
      </c>
      <c r="BL1356" s="65">
        <f>BL1355</f>
        <v>250</v>
      </c>
      <c r="BM1356" s="6">
        <f t="shared" si="5475"/>
        <v>131.25</v>
      </c>
      <c r="BN1356" s="8">
        <f t="shared" si="5476"/>
        <v>0</v>
      </c>
      <c r="BO1356" s="12">
        <f t="shared" si="5477"/>
        <v>0</v>
      </c>
      <c r="BP1356" s="50">
        <f>(1-'#Constant'!$A$3)/($J1356*'#Constant'!$B$3/'#Constant'!$C$3^($D1356-1)+1)+'#Constant'!$A$3</f>
        <v>0.87217391304347835</v>
      </c>
      <c r="BQ1356" s="4">
        <f>I1499/(BP1356*(1-Q1356/1000*(0.5+R1356/1000))*(1-P1356/1000)*(1-V1356/1000)*(1+U1356/1000))/20</f>
        <v>0</v>
      </c>
      <c r="BR1356" s="50">
        <f>(1-'#Constant'!$A$3)/($K1356*'#Constant'!$B$3/'#Constant'!$C$3^($D1356-1)+1)+'#Constant'!$A$3</f>
        <v>0.90687782805429862</v>
      </c>
      <c r="BS1356" s="4">
        <f>I1499/(BR1356*(1-AB1356/1000*(0.5+AC1356/1000))*(1-AA1356/1000)*(1-AG1356/1000)*(1+AF1356/1000))/20</f>
        <v>0</v>
      </c>
      <c r="BT1356"/>
    </row>
    <row r="1357" spans="1:72" x14ac:dyDescent="0.3">
      <c r="A1357">
        <v>66042</v>
      </c>
      <c r="B1357" s="18" t="e">
        <f>VLOOKUP(CONCATENATE("CREATURE_NAME_",A1357),[1]Localization_Hero!$A:$E,2,FALSE)</f>
        <v>#N/A</v>
      </c>
      <c r="C1357" t="s">
        <v>77</v>
      </c>
      <c r="D1357">
        <v>1</v>
      </c>
      <c r="E1357">
        <v>1</v>
      </c>
      <c r="F1357" s="18">
        <v>1</v>
      </c>
      <c r="G1357" s="10">
        <v>100</v>
      </c>
      <c r="H1357" s="10">
        <v>100</v>
      </c>
      <c r="I1357" s="10">
        <v>2500</v>
      </c>
      <c r="J1357" s="10">
        <v>30</v>
      </c>
      <c r="K1357" s="10">
        <v>50</v>
      </c>
      <c r="L1357" s="2"/>
      <c r="M1357" s="10">
        <v>0</v>
      </c>
      <c r="N1357" s="10">
        <v>0</v>
      </c>
      <c r="O1357" s="10">
        <v>0</v>
      </c>
      <c r="P1357" s="10">
        <v>0</v>
      </c>
      <c r="Q1357" s="10">
        <v>0</v>
      </c>
      <c r="R1357" s="10">
        <v>0</v>
      </c>
      <c r="S1357" s="10">
        <v>200</v>
      </c>
      <c r="T1357" s="10">
        <v>500</v>
      </c>
      <c r="U1357" s="10">
        <v>0</v>
      </c>
      <c r="V1357" s="10">
        <v>0</v>
      </c>
      <c r="W1357" s="2"/>
      <c r="X1357" s="10">
        <v>0</v>
      </c>
      <c r="Y1357" s="10">
        <v>0</v>
      </c>
      <c r="Z1357" s="10">
        <v>0</v>
      </c>
      <c r="AA1357" s="10">
        <v>0</v>
      </c>
      <c r="AB1357" s="10">
        <v>0</v>
      </c>
      <c r="AC1357" s="10">
        <v>0</v>
      </c>
      <c r="AD1357" s="10">
        <v>200</v>
      </c>
      <c r="AE1357" s="10">
        <v>500</v>
      </c>
      <c r="AF1357" s="10">
        <v>0</v>
      </c>
      <c r="AG1357" s="10">
        <v>0</v>
      </c>
      <c r="AH1357" s="10">
        <v>0</v>
      </c>
      <c r="AI1357" s="10">
        <v>0</v>
      </c>
      <c r="AJ1357" s="3"/>
      <c r="AK1357" s="10">
        <v>0</v>
      </c>
      <c r="AL1357" s="10">
        <v>0</v>
      </c>
      <c r="AM1357" s="3"/>
      <c r="AN1357" s="10">
        <v>0</v>
      </c>
      <c r="AO1357" s="10">
        <v>0</v>
      </c>
      <c r="AP1357" s="10">
        <v>0</v>
      </c>
      <c r="AQ1357" s="10">
        <v>0</v>
      </c>
      <c r="AR1357" s="10">
        <v>0</v>
      </c>
      <c r="AS1357" s="10">
        <v>0</v>
      </c>
      <c r="AT1357" s="10">
        <v>0</v>
      </c>
      <c r="AU1357" s="10">
        <v>0</v>
      </c>
      <c r="AV1357" s="10">
        <v>0</v>
      </c>
      <c r="AW1357" s="10">
        <v>0</v>
      </c>
      <c r="AX1357" s="10">
        <v>0</v>
      </c>
      <c r="AY1357" s="3"/>
      <c r="AZ1357" s="10">
        <v>6000</v>
      </c>
      <c r="BA1357" s="10">
        <v>6000</v>
      </c>
      <c r="BB1357" s="10">
        <v>0</v>
      </c>
      <c r="BC1357" s="10">
        <v>0</v>
      </c>
      <c r="BD1357" s="10">
        <v>0</v>
      </c>
      <c r="BE1357" s="10">
        <v>250</v>
      </c>
      <c r="BF1357" s="3"/>
      <c r="BG1357" s="10">
        <v>1000</v>
      </c>
      <c r="BH1357" s="10">
        <v>2000</v>
      </c>
      <c r="BI1357" s="3"/>
      <c r="BJ1357" s="21">
        <v>1</v>
      </c>
      <c r="BK1357" s="65">
        <v>250</v>
      </c>
      <c r="BL1357" s="65">
        <v>250</v>
      </c>
      <c r="BM1357" s="6">
        <f t="shared" ref="BM1357:BM1362" si="5488">MAX(G1357*(1+M1357/1000*(1+O1357/1000))*(1+0.5*T1357/1000)*(1+0.25*S1357/1000),(H1357*(1+X1357/1000*(1+Z1357/1000))*(1+0.5*AE1357/1000)*(1+0.25*AD1357/1000)))*BG1357/1000</f>
        <v>131.25</v>
      </c>
      <c r="BN1357" s="8">
        <f t="shared" ref="BN1357:BN1362" si="5489">(BQ1357+BS1357)/2*(1+AI1357/2000)*(1+AH1357/2000)*(1+AN1357/2000)*(1+AK1357/2000)</f>
        <v>139.66261526858833</v>
      </c>
      <c r="BO1357" s="12">
        <f t="shared" ref="BO1357:BO1362" si="5490">SQRT(BM1357*BN1357)</f>
        <v>135.39098291246069</v>
      </c>
      <c r="BP1357" s="50">
        <f>(1-'#Constant'!$A$3)/($J1357*'#Constant'!$B$3/'#Constant'!$C$3^($D1357-1)+1)+'#Constant'!$A$3</f>
        <v>0.91908256880733941</v>
      </c>
      <c r="BQ1357" s="4">
        <f>I1358/(BP1357*(1-Q1357/1000*(0.5+R1357/1000))*(1-P1357/1000)*(1-V1357/1000)*(1+U1357/1000))/20</f>
        <v>136.00519065681775</v>
      </c>
      <c r="BR1357" s="50">
        <f>(1-'#Constant'!$A$3)/($K1357*'#Constant'!$B$3/'#Constant'!$C$3^($D1357-1)+1)+'#Constant'!$A$3</f>
        <v>0.87217391304347835</v>
      </c>
      <c r="BS1357" s="4">
        <f>I1358/(BR1357*(1-AB1357/1000*(0.5+AC1357/1000))*(1-AA1357/1000)*(1-AG1357/1000)*(1+AF1357/1000))/20</f>
        <v>143.32003988035891</v>
      </c>
      <c r="BT1357">
        <f>BO1357/$BO$4*100</f>
        <v>102.90227226673025</v>
      </c>
    </row>
    <row r="1358" spans="1:72" s="13" customFormat="1" ht="17.25" thickBot="1" x14ac:dyDescent="0.35">
      <c r="B1358" s="20"/>
      <c r="D1358" s="14">
        <v>1</v>
      </c>
      <c r="E1358" s="14">
        <v>1</v>
      </c>
      <c r="F1358" s="19">
        <v>1</v>
      </c>
      <c r="G1358" s="15">
        <f t="shared" ref="G1358:H1358" si="5491">G1357</f>
        <v>100</v>
      </c>
      <c r="H1358" s="15">
        <f t="shared" si="5491"/>
        <v>100</v>
      </c>
      <c r="I1358" s="15">
        <v>2500</v>
      </c>
      <c r="J1358" s="15">
        <v>50</v>
      </c>
      <c r="K1358" s="15">
        <v>35</v>
      </c>
      <c r="L1358" s="16"/>
      <c r="M1358" s="15">
        <v>0</v>
      </c>
      <c r="N1358" s="15">
        <f t="shared" ref="N1358:O1358" si="5492">N1357</f>
        <v>0</v>
      </c>
      <c r="O1358" s="15">
        <f t="shared" si="5492"/>
        <v>0</v>
      </c>
      <c r="P1358" s="15">
        <v>0</v>
      </c>
      <c r="Q1358" s="15">
        <f t="shared" ref="Q1358:V1358" si="5493">Q1357</f>
        <v>0</v>
      </c>
      <c r="R1358" s="15">
        <f t="shared" si="5493"/>
        <v>0</v>
      </c>
      <c r="S1358" s="15">
        <f t="shared" si="5493"/>
        <v>200</v>
      </c>
      <c r="T1358" s="15">
        <f t="shared" si="5493"/>
        <v>500</v>
      </c>
      <c r="U1358" s="15">
        <f t="shared" si="5493"/>
        <v>0</v>
      </c>
      <c r="V1358" s="15">
        <f t="shared" si="5493"/>
        <v>0</v>
      </c>
      <c r="W1358" s="16"/>
      <c r="X1358" s="15">
        <v>0</v>
      </c>
      <c r="Y1358" s="15">
        <f t="shared" ref="Y1358:Z1358" si="5494">Y1357</f>
        <v>0</v>
      </c>
      <c r="Z1358" s="15">
        <f t="shared" si="5494"/>
        <v>0</v>
      </c>
      <c r="AA1358" s="15">
        <v>0</v>
      </c>
      <c r="AB1358" s="15">
        <f t="shared" ref="AB1358:AF1358" si="5495">AB1357</f>
        <v>0</v>
      </c>
      <c r="AC1358" s="15">
        <f t="shared" si="5495"/>
        <v>0</v>
      </c>
      <c r="AD1358" s="15">
        <f t="shared" si="5495"/>
        <v>200</v>
      </c>
      <c r="AE1358" s="15">
        <f t="shared" si="5495"/>
        <v>500</v>
      </c>
      <c r="AF1358" s="15">
        <f t="shared" si="5495"/>
        <v>0</v>
      </c>
      <c r="AG1358" s="15">
        <v>0</v>
      </c>
      <c r="AH1358" s="15">
        <f t="shared" ref="AH1358:AI1358" si="5496">AH1357</f>
        <v>0</v>
      </c>
      <c r="AI1358" s="15">
        <f t="shared" si="5496"/>
        <v>0</v>
      </c>
      <c r="AJ1358" s="17"/>
      <c r="AK1358" s="15">
        <f>AK1357</f>
        <v>0</v>
      </c>
      <c r="AL1358" s="15">
        <f>AL1357</f>
        <v>0</v>
      </c>
      <c r="AM1358" s="17"/>
      <c r="AN1358" s="15">
        <f t="shared" ref="AN1358:AX1358" si="5497">AN1357</f>
        <v>0</v>
      </c>
      <c r="AO1358" s="15">
        <f t="shared" si="5497"/>
        <v>0</v>
      </c>
      <c r="AP1358" s="15">
        <f t="shared" si="5497"/>
        <v>0</v>
      </c>
      <c r="AQ1358" s="15">
        <f t="shared" si="5497"/>
        <v>0</v>
      </c>
      <c r="AR1358" s="15">
        <f t="shared" si="5497"/>
        <v>0</v>
      </c>
      <c r="AS1358" s="15">
        <f t="shared" si="5497"/>
        <v>0</v>
      </c>
      <c r="AT1358" s="15">
        <f t="shared" si="5497"/>
        <v>0</v>
      </c>
      <c r="AU1358" s="15">
        <f t="shared" si="5497"/>
        <v>0</v>
      </c>
      <c r="AV1358" s="15">
        <f t="shared" si="5497"/>
        <v>0</v>
      </c>
      <c r="AW1358" s="15">
        <f t="shared" si="5497"/>
        <v>0</v>
      </c>
      <c r="AX1358" s="15">
        <f t="shared" si="5497"/>
        <v>0</v>
      </c>
      <c r="AY1358" s="17"/>
      <c r="AZ1358" s="15">
        <f t="shared" ref="AZ1358:BA1358" si="5498">AZ1357</f>
        <v>6000</v>
      </c>
      <c r="BA1358" s="15">
        <f t="shared" si="5498"/>
        <v>6000</v>
      </c>
      <c r="BB1358" s="15">
        <v>0</v>
      </c>
      <c r="BC1358" s="15">
        <f t="shared" ref="BC1358:BE1358" si="5499">BC1357</f>
        <v>0</v>
      </c>
      <c r="BD1358" s="15">
        <f t="shared" si="5499"/>
        <v>0</v>
      </c>
      <c r="BE1358" s="15">
        <f t="shared" si="5499"/>
        <v>250</v>
      </c>
      <c r="BF1358" s="17"/>
      <c r="BG1358" s="15">
        <f t="shared" ref="BG1358:BH1358" si="5500">BG1357</f>
        <v>1000</v>
      </c>
      <c r="BH1358" s="15">
        <f t="shared" si="5500"/>
        <v>2000</v>
      </c>
      <c r="BI1358" s="17"/>
      <c r="BJ1358" s="22">
        <f>G1358/G1357</f>
        <v>1</v>
      </c>
      <c r="BK1358" s="65">
        <f>BK1357</f>
        <v>250</v>
      </c>
      <c r="BL1358" s="65">
        <f>BL1357</f>
        <v>250</v>
      </c>
      <c r="BM1358" s="6">
        <f t="shared" si="5488"/>
        <v>131.25</v>
      </c>
      <c r="BN1358" s="8">
        <f t="shared" si="5489"/>
        <v>392.60565922231308</v>
      </c>
      <c r="BO1358" s="12">
        <f t="shared" si="5490"/>
        <v>227.0010854003315</v>
      </c>
      <c r="BP1358" s="50">
        <f>(1-'#Constant'!$A$3)/($J1358*'#Constant'!$B$3/'#Constant'!$C$3^($D1358-1)+1)+'#Constant'!$A$3</f>
        <v>0.87217391304347835</v>
      </c>
      <c r="BQ1358" s="4">
        <f>I1501/(BP1358*(1-Q1358/1000*(0.5+R1358/1000))*(1-P1358/1000)*(1-V1358/1000)*(1+U1358/1000))/20</f>
        <v>400.26420737786634</v>
      </c>
      <c r="BR1358" s="50">
        <f>(1-'#Constant'!$A$3)/($K1358*'#Constant'!$B$3/'#Constant'!$C$3^($D1358-1)+1)+'#Constant'!$A$3</f>
        <v>0.90687782805429862</v>
      </c>
      <c r="BS1358" s="4">
        <f>I1501/(BR1358*(1-AB1358/1000*(0.5+AC1358/1000))*(1-AA1358/1000)*(1-AG1358/1000)*(1+AF1358/1000))/20</f>
        <v>384.94711106675982</v>
      </c>
      <c r="BT1358"/>
    </row>
    <row r="1359" spans="1:72" x14ac:dyDescent="0.3">
      <c r="A1359">
        <v>6605</v>
      </c>
      <c r="B1359" s="18" t="str">
        <f>VLOOKUP(CONCATENATE("CREATURE_NAME_",A1359),[1]Localization_Hero!$A:$E,2,FALSE)</f>
        <v>시스라엘</v>
      </c>
      <c r="C1359" t="s">
        <v>77</v>
      </c>
      <c r="D1359">
        <v>1</v>
      </c>
      <c r="E1359">
        <v>1</v>
      </c>
      <c r="F1359" s="18">
        <v>1</v>
      </c>
      <c r="G1359" s="10">
        <v>110</v>
      </c>
      <c r="H1359" s="10">
        <v>110</v>
      </c>
      <c r="I1359" s="10">
        <v>3000</v>
      </c>
      <c r="J1359" s="10">
        <v>40</v>
      </c>
      <c r="K1359" s="10">
        <v>40</v>
      </c>
      <c r="L1359" s="2"/>
      <c r="M1359" s="10">
        <v>0</v>
      </c>
      <c r="N1359" s="10">
        <v>0</v>
      </c>
      <c r="O1359" s="10">
        <v>0</v>
      </c>
      <c r="P1359" s="10">
        <v>150</v>
      </c>
      <c r="Q1359" s="10">
        <v>0</v>
      </c>
      <c r="R1359" s="10">
        <v>0</v>
      </c>
      <c r="S1359" s="10">
        <v>200</v>
      </c>
      <c r="T1359" s="10">
        <v>500</v>
      </c>
      <c r="U1359" s="10">
        <v>0</v>
      </c>
      <c r="V1359" s="10">
        <v>0</v>
      </c>
      <c r="W1359" s="2"/>
      <c r="X1359" s="10">
        <v>0</v>
      </c>
      <c r="Y1359" s="10">
        <v>0</v>
      </c>
      <c r="Z1359" s="10">
        <v>0</v>
      </c>
      <c r="AA1359" s="10">
        <v>150</v>
      </c>
      <c r="AB1359" s="10">
        <v>0</v>
      </c>
      <c r="AC1359" s="10">
        <v>0</v>
      </c>
      <c r="AD1359" s="10">
        <v>200</v>
      </c>
      <c r="AE1359" s="10">
        <v>500</v>
      </c>
      <c r="AF1359" s="10">
        <v>0</v>
      </c>
      <c r="AG1359" s="10">
        <v>0</v>
      </c>
      <c r="AH1359" s="10">
        <v>0</v>
      </c>
      <c r="AI1359" s="10">
        <v>0</v>
      </c>
      <c r="AJ1359" s="3"/>
      <c r="AK1359" s="10">
        <v>0</v>
      </c>
      <c r="AL1359" s="10">
        <v>0</v>
      </c>
      <c r="AM1359" s="3"/>
      <c r="AN1359" s="10">
        <v>0</v>
      </c>
      <c r="AO1359" s="10">
        <v>0</v>
      </c>
      <c r="AP1359" s="10">
        <v>0</v>
      </c>
      <c r="AQ1359" s="10">
        <v>0</v>
      </c>
      <c r="AR1359" s="10">
        <v>0</v>
      </c>
      <c r="AS1359" s="10">
        <v>0</v>
      </c>
      <c r="AT1359" s="10">
        <v>0</v>
      </c>
      <c r="AU1359" s="10">
        <v>0</v>
      </c>
      <c r="AV1359" s="10">
        <v>0</v>
      </c>
      <c r="AW1359" s="10">
        <v>0</v>
      </c>
      <c r="AX1359" s="10">
        <v>0</v>
      </c>
      <c r="AY1359" s="3"/>
      <c r="AZ1359" s="10">
        <v>6000</v>
      </c>
      <c r="BA1359" s="10">
        <v>6000</v>
      </c>
      <c r="BB1359" s="10">
        <v>0</v>
      </c>
      <c r="BC1359" s="10">
        <v>0</v>
      </c>
      <c r="BD1359" s="10">
        <v>0</v>
      </c>
      <c r="BE1359" s="10">
        <v>250</v>
      </c>
      <c r="BF1359" s="3"/>
      <c r="BG1359" s="10">
        <v>1000</v>
      </c>
      <c r="BH1359" s="10">
        <v>7000</v>
      </c>
      <c r="BI1359" s="3"/>
      <c r="BJ1359" s="21">
        <v>1</v>
      </c>
      <c r="BK1359" s="65">
        <v>0</v>
      </c>
      <c r="BL1359" s="65">
        <v>0</v>
      </c>
      <c r="BM1359" s="6">
        <f t="shared" si="5488"/>
        <v>144.375</v>
      </c>
      <c r="BN1359" s="8">
        <f t="shared" si="5489"/>
        <v>197.17384160368061</v>
      </c>
      <c r="BO1359" s="12">
        <f t="shared" si="5490"/>
        <v>168.72158540486569</v>
      </c>
      <c r="BP1359" s="50">
        <f>(1-'#Constant'!$A$3)/($J1359*'#Constant'!$B$3/'#Constant'!$C$3^($D1359-1)+1)+'#Constant'!$A$3</f>
        <v>0.89499999999999991</v>
      </c>
      <c r="BQ1359" s="4">
        <f>I1360/(BP1359*(1-Q1359/1000*(0.5+R1359/1000))*(1-P1359/1000)*(1-V1359/1000)*(1+U1359/1000))/20</f>
        <v>197.17384160368061</v>
      </c>
      <c r="BR1359" s="50">
        <f>(1-'#Constant'!$A$3)/($K1359*'#Constant'!$B$3/'#Constant'!$C$3^($D1359-1)+1)+'#Constant'!$A$3</f>
        <v>0.89499999999999991</v>
      </c>
      <c r="BS1359" s="4">
        <f>I1360/(BR1359*(1-AB1359/1000*(0.5+AC1359/1000))*(1-AA1359/1000)*(1-AG1359/1000)*(1+AF1359/1000))/20</f>
        <v>197.17384160368061</v>
      </c>
      <c r="BT1359">
        <f>BO1359/$BO$4*100</f>
        <v>128.23479189771049</v>
      </c>
    </row>
    <row r="1360" spans="1:72" s="13" customFormat="1" ht="17.25" thickBot="1" x14ac:dyDescent="0.35">
      <c r="B1360" s="20"/>
      <c r="D1360" s="14">
        <v>1</v>
      </c>
      <c r="E1360" s="14">
        <v>1</v>
      </c>
      <c r="F1360" s="19">
        <v>1</v>
      </c>
      <c r="G1360" s="15">
        <f>G1359</f>
        <v>110</v>
      </c>
      <c r="H1360" s="15">
        <f>H1359</f>
        <v>110</v>
      </c>
      <c r="I1360" s="15">
        <f>I1359</f>
        <v>3000</v>
      </c>
      <c r="J1360" s="15">
        <f>J1359</f>
        <v>40</v>
      </c>
      <c r="K1360" s="15">
        <f>K1359</f>
        <v>40</v>
      </c>
      <c r="L1360" s="16"/>
      <c r="M1360" s="15">
        <f t="shared" ref="M1360:V1360" si="5501">M1359</f>
        <v>0</v>
      </c>
      <c r="N1360" s="15">
        <f t="shared" si="5501"/>
        <v>0</v>
      </c>
      <c r="O1360" s="15">
        <f t="shared" si="5501"/>
        <v>0</v>
      </c>
      <c r="P1360" s="15">
        <f t="shared" si="5501"/>
        <v>150</v>
      </c>
      <c r="Q1360" s="15">
        <f t="shared" si="5501"/>
        <v>0</v>
      </c>
      <c r="R1360" s="15">
        <f t="shared" si="5501"/>
        <v>0</v>
      </c>
      <c r="S1360" s="15">
        <f t="shared" si="5501"/>
        <v>200</v>
      </c>
      <c r="T1360" s="15">
        <f t="shared" si="5501"/>
        <v>500</v>
      </c>
      <c r="U1360" s="15">
        <f t="shared" si="5501"/>
        <v>0</v>
      </c>
      <c r="V1360" s="15">
        <f t="shared" si="5501"/>
        <v>0</v>
      </c>
      <c r="W1360" s="16"/>
      <c r="X1360" s="15">
        <f t="shared" ref="X1360:AI1360" si="5502">X1359</f>
        <v>0</v>
      </c>
      <c r="Y1360" s="15">
        <f t="shared" si="5502"/>
        <v>0</v>
      </c>
      <c r="Z1360" s="15">
        <f t="shared" si="5502"/>
        <v>0</v>
      </c>
      <c r="AA1360" s="15">
        <f t="shared" si="5502"/>
        <v>150</v>
      </c>
      <c r="AB1360" s="15">
        <f t="shared" si="5502"/>
        <v>0</v>
      </c>
      <c r="AC1360" s="15">
        <f t="shared" si="5502"/>
        <v>0</v>
      </c>
      <c r="AD1360" s="15">
        <f t="shared" si="5502"/>
        <v>200</v>
      </c>
      <c r="AE1360" s="15">
        <f t="shared" si="5502"/>
        <v>500</v>
      </c>
      <c r="AF1360" s="15">
        <f t="shared" si="5502"/>
        <v>0</v>
      </c>
      <c r="AG1360" s="15">
        <f t="shared" si="5502"/>
        <v>0</v>
      </c>
      <c r="AH1360" s="15">
        <f t="shared" si="5502"/>
        <v>0</v>
      </c>
      <c r="AI1360" s="15">
        <f t="shared" si="5502"/>
        <v>0</v>
      </c>
      <c r="AJ1360" s="17"/>
      <c r="AK1360" s="15">
        <f t="shared" ref="AK1360:AL1360" si="5503">AK1359</f>
        <v>0</v>
      </c>
      <c r="AL1360" s="15">
        <f t="shared" si="5503"/>
        <v>0</v>
      </c>
      <c r="AM1360" s="17"/>
      <c r="AN1360" s="15">
        <f t="shared" ref="AN1360:AX1360" si="5504">AN1359</f>
        <v>0</v>
      </c>
      <c r="AO1360" s="15">
        <f t="shared" si="5504"/>
        <v>0</v>
      </c>
      <c r="AP1360" s="15">
        <f t="shared" si="5504"/>
        <v>0</v>
      </c>
      <c r="AQ1360" s="15">
        <f t="shared" si="5504"/>
        <v>0</v>
      </c>
      <c r="AR1360" s="15">
        <f t="shared" si="5504"/>
        <v>0</v>
      </c>
      <c r="AS1360" s="15">
        <f t="shared" si="5504"/>
        <v>0</v>
      </c>
      <c r="AT1360" s="15">
        <f t="shared" si="5504"/>
        <v>0</v>
      </c>
      <c r="AU1360" s="15">
        <f t="shared" si="5504"/>
        <v>0</v>
      </c>
      <c r="AV1360" s="15">
        <f t="shared" si="5504"/>
        <v>0</v>
      </c>
      <c r="AW1360" s="15">
        <f t="shared" si="5504"/>
        <v>0</v>
      </c>
      <c r="AX1360" s="15">
        <f t="shared" si="5504"/>
        <v>0</v>
      </c>
      <c r="AY1360" s="17"/>
      <c r="AZ1360" s="15">
        <f t="shared" ref="AZ1360:BE1360" si="5505">AZ1359</f>
        <v>6000</v>
      </c>
      <c r="BA1360" s="15">
        <f t="shared" si="5505"/>
        <v>6000</v>
      </c>
      <c r="BB1360" s="15">
        <f t="shared" si="5505"/>
        <v>0</v>
      </c>
      <c r="BC1360" s="15">
        <f t="shared" si="5505"/>
        <v>0</v>
      </c>
      <c r="BD1360" s="15">
        <f t="shared" si="5505"/>
        <v>0</v>
      </c>
      <c r="BE1360" s="15">
        <f t="shared" si="5505"/>
        <v>250</v>
      </c>
      <c r="BF1360" s="17"/>
      <c r="BG1360" s="15">
        <f t="shared" ref="BG1360:BH1360" si="5506">BG1359</f>
        <v>1000</v>
      </c>
      <c r="BH1360" s="15">
        <f t="shared" si="5506"/>
        <v>7000</v>
      </c>
      <c r="BI1360" s="17"/>
      <c r="BJ1360" s="22">
        <f>G1360/G1359</f>
        <v>1</v>
      </c>
      <c r="BK1360" s="65">
        <v>0</v>
      </c>
      <c r="BL1360" s="65">
        <v>0</v>
      </c>
      <c r="BM1360" s="6">
        <f t="shared" si="5488"/>
        <v>144.375</v>
      </c>
      <c r="BN1360" s="8">
        <f t="shared" si="5489"/>
        <v>372.39566217548474</v>
      </c>
      <c r="BO1360" s="12">
        <f t="shared" si="5490"/>
        <v>231.87199858237651</v>
      </c>
      <c r="BP1360" s="50">
        <f>(1-'#Constant'!$A$3)/($J1360*'#Constant'!$B$3/'#Constant'!$C$3^($D1360-1)+1)+'#Constant'!$A$3</f>
        <v>0.89499999999999991</v>
      </c>
      <c r="BQ1360" s="4">
        <f>I1503/(BP1360*(1-Q1360/1000*(0.5+R1360/1000))*(1-P1360/1000)*(1-V1360/1000)*(1+U1360/1000))/20</f>
        <v>372.39566217548474</v>
      </c>
      <c r="BR1360" s="50">
        <f>(1-'#Constant'!$A$3)/($K1360*'#Constant'!$B$3/'#Constant'!$C$3^($D1360-1)+1)+'#Constant'!$A$3</f>
        <v>0.89499999999999991</v>
      </c>
      <c r="BS1360" s="4">
        <f>I1503/(BR1360*(1-AB1360/1000*(0.5+AC1360/1000))*(1-AA1360/1000)*(1-AG1360/1000)*(1+AF1360/1000))/20</f>
        <v>372.39566217548474</v>
      </c>
      <c r="BT1360"/>
    </row>
    <row r="1361" spans="1:72" x14ac:dyDescent="0.3">
      <c r="A1361">
        <v>6606</v>
      </c>
      <c r="B1361" s="18" t="str">
        <f>VLOOKUP(CONCATENATE("CREATURE_NAME_",A1361),[1]Localization_Hero!$A:$E,2,FALSE)</f>
        <v>가로우</v>
      </c>
      <c r="C1361" t="s">
        <v>77</v>
      </c>
      <c r="D1361">
        <v>1</v>
      </c>
      <c r="E1361">
        <v>1</v>
      </c>
      <c r="F1361" s="18">
        <v>1</v>
      </c>
      <c r="G1361" s="10">
        <v>100</v>
      </c>
      <c r="H1361" s="10">
        <v>100</v>
      </c>
      <c r="I1361" s="10">
        <v>2500</v>
      </c>
      <c r="J1361" s="10">
        <v>60</v>
      </c>
      <c r="K1361" s="10">
        <v>60</v>
      </c>
      <c r="L1361" s="2"/>
      <c r="M1361" s="10">
        <v>0</v>
      </c>
      <c r="N1361" s="10">
        <v>0</v>
      </c>
      <c r="O1361" s="10">
        <v>0</v>
      </c>
      <c r="P1361" s="10">
        <v>0</v>
      </c>
      <c r="Q1361" s="10">
        <v>0</v>
      </c>
      <c r="R1361" s="10">
        <v>0</v>
      </c>
      <c r="S1361" s="10">
        <v>200</v>
      </c>
      <c r="T1361" s="10">
        <v>500</v>
      </c>
      <c r="U1361" s="10">
        <v>0</v>
      </c>
      <c r="V1361" s="10">
        <v>350</v>
      </c>
      <c r="W1361" s="2"/>
      <c r="X1361" s="10">
        <v>0</v>
      </c>
      <c r="Y1361" s="10">
        <v>0</v>
      </c>
      <c r="Z1361" s="10">
        <v>0</v>
      </c>
      <c r="AA1361" s="10">
        <v>0</v>
      </c>
      <c r="AB1361" s="10">
        <v>0</v>
      </c>
      <c r="AC1361" s="10">
        <v>0</v>
      </c>
      <c r="AD1361" s="10">
        <v>200</v>
      </c>
      <c r="AE1361" s="10">
        <v>500</v>
      </c>
      <c r="AF1361" s="10">
        <v>0</v>
      </c>
      <c r="AG1361" s="10">
        <v>200</v>
      </c>
      <c r="AH1361" s="10">
        <v>0</v>
      </c>
      <c r="AI1361" s="10">
        <v>0</v>
      </c>
      <c r="AJ1361" s="3"/>
      <c r="AK1361" s="10">
        <v>0</v>
      </c>
      <c r="AL1361" s="10">
        <v>0</v>
      </c>
      <c r="AM1361" s="3"/>
      <c r="AN1361" s="10">
        <v>0</v>
      </c>
      <c r="AO1361" s="10">
        <v>0</v>
      </c>
      <c r="AP1361" s="10">
        <v>0</v>
      </c>
      <c r="AQ1361" s="10">
        <v>0</v>
      </c>
      <c r="AR1361" s="10">
        <v>0</v>
      </c>
      <c r="AS1361" s="10">
        <v>0</v>
      </c>
      <c r="AT1361" s="10">
        <v>0</v>
      </c>
      <c r="AU1361" s="10">
        <v>0</v>
      </c>
      <c r="AV1361" s="10">
        <v>0</v>
      </c>
      <c r="AW1361" s="10">
        <v>0</v>
      </c>
      <c r="AX1361" s="10">
        <v>0</v>
      </c>
      <c r="AY1361" s="3"/>
      <c r="AZ1361" s="10">
        <v>6000</v>
      </c>
      <c r="BA1361" s="10">
        <v>6000</v>
      </c>
      <c r="BB1361" s="10">
        <v>0</v>
      </c>
      <c r="BC1361" s="10">
        <v>0</v>
      </c>
      <c r="BD1361" s="10">
        <v>0</v>
      </c>
      <c r="BE1361" s="10">
        <v>250</v>
      </c>
      <c r="BF1361" s="3"/>
      <c r="BG1361" s="10">
        <v>1000</v>
      </c>
      <c r="BH1361" s="10">
        <v>5000</v>
      </c>
      <c r="BI1361" s="3"/>
      <c r="BJ1361" s="21">
        <v>1</v>
      </c>
      <c r="BK1361" s="65">
        <v>200</v>
      </c>
      <c r="BL1361" s="65">
        <v>200</v>
      </c>
      <c r="BM1361" s="6">
        <f t="shared" si="5488"/>
        <v>131.25</v>
      </c>
      <c r="BN1361" s="8">
        <f t="shared" si="5489"/>
        <v>204.91135757427108</v>
      </c>
      <c r="BO1361" s="12">
        <f t="shared" si="5490"/>
        <v>163.9957794628358</v>
      </c>
      <c r="BP1361" s="50">
        <f>(1-'#Constant'!$A$3)/($J1361*'#Constant'!$B$3/'#Constant'!$C$3^($D1361-1)+1)+'#Constant'!$A$3</f>
        <v>0.85050847457627121</v>
      </c>
      <c r="BQ1361" s="4">
        <f>I1362/(BP1361*(1-Q1361/1000*(0.5+R1361/1000))*(1-P1361/1000)*(1-V1361/1000)*(1+U1361/1000))/20</f>
        <v>226.10908421988535</v>
      </c>
      <c r="BR1361" s="50">
        <f>(1-'#Constant'!$A$3)/($K1361*'#Constant'!$B$3/'#Constant'!$C$3^($D1361-1)+1)+'#Constant'!$A$3</f>
        <v>0.85050847457627121</v>
      </c>
      <c r="BS1361" s="4">
        <f>I1362/(BR1361*(1-AB1361/1000*(0.5+AC1361/1000))*(1-AA1361/1000)*(1-AG1361/1000)*(1+AF1361/1000))/20</f>
        <v>183.71363092865681</v>
      </c>
      <c r="BT1361">
        <f>BO1361/$BO$4*100</f>
        <v>124.64300048542039</v>
      </c>
    </row>
    <row r="1362" spans="1:72" s="13" customFormat="1" ht="17.25" thickBot="1" x14ac:dyDescent="0.35">
      <c r="B1362" s="20"/>
      <c r="D1362" s="14">
        <v>1</v>
      </c>
      <c r="E1362" s="14">
        <v>1</v>
      </c>
      <c r="F1362" s="19">
        <v>1</v>
      </c>
      <c r="G1362" s="15">
        <f t="shared" ref="G1362:H1362" si="5507">G1361</f>
        <v>100</v>
      </c>
      <c r="H1362" s="15">
        <f t="shared" si="5507"/>
        <v>100</v>
      </c>
      <c r="I1362" s="15">
        <v>2500</v>
      </c>
      <c r="J1362" s="15">
        <f>J1361</f>
        <v>60</v>
      </c>
      <c r="K1362" s="15">
        <f>K1361</f>
        <v>60</v>
      </c>
      <c r="L1362" s="16"/>
      <c r="M1362" s="15">
        <v>0</v>
      </c>
      <c r="N1362" s="15">
        <f t="shared" ref="N1362:O1362" si="5508">N1361</f>
        <v>0</v>
      </c>
      <c r="O1362" s="15">
        <f t="shared" si="5508"/>
        <v>0</v>
      </c>
      <c r="P1362" s="15">
        <v>0</v>
      </c>
      <c r="Q1362" s="15">
        <f t="shared" ref="Q1362:V1362" si="5509">Q1361</f>
        <v>0</v>
      </c>
      <c r="R1362" s="15">
        <f t="shared" si="5509"/>
        <v>0</v>
      </c>
      <c r="S1362" s="15">
        <f t="shared" si="5509"/>
        <v>200</v>
      </c>
      <c r="T1362" s="15">
        <f t="shared" si="5509"/>
        <v>500</v>
      </c>
      <c r="U1362" s="15">
        <f t="shared" si="5509"/>
        <v>0</v>
      </c>
      <c r="V1362" s="15">
        <f t="shared" si="5509"/>
        <v>350</v>
      </c>
      <c r="W1362" s="16"/>
      <c r="X1362" s="15">
        <v>0</v>
      </c>
      <c r="Y1362" s="15">
        <f t="shared" ref="Y1362:Z1362" si="5510">Y1361</f>
        <v>0</v>
      </c>
      <c r="Z1362" s="15">
        <f t="shared" si="5510"/>
        <v>0</v>
      </c>
      <c r="AA1362" s="15">
        <v>0</v>
      </c>
      <c r="AB1362" s="15">
        <f t="shared" ref="AB1362:AF1362" si="5511">AB1361</f>
        <v>0</v>
      </c>
      <c r="AC1362" s="15">
        <f t="shared" si="5511"/>
        <v>0</v>
      </c>
      <c r="AD1362" s="15">
        <f t="shared" si="5511"/>
        <v>200</v>
      </c>
      <c r="AE1362" s="15">
        <f t="shared" si="5511"/>
        <v>500</v>
      </c>
      <c r="AF1362" s="15">
        <f t="shared" si="5511"/>
        <v>0</v>
      </c>
      <c r="AG1362" s="15">
        <f>AG1361</f>
        <v>200</v>
      </c>
      <c r="AH1362" s="15">
        <f t="shared" ref="AH1362:AI1362" si="5512">AH1361</f>
        <v>0</v>
      </c>
      <c r="AI1362" s="15">
        <f t="shared" si="5512"/>
        <v>0</v>
      </c>
      <c r="AJ1362" s="17"/>
      <c r="AK1362" s="15">
        <f>AK1361</f>
        <v>0</v>
      </c>
      <c r="AL1362" s="15">
        <f>AL1361</f>
        <v>0</v>
      </c>
      <c r="AM1362" s="17"/>
      <c r="AN1362" s="15">
        <f t="shared" ref="AN1362:AX1362" si="5513">AN1361</f>
        <v>0</v>
      </c>
      <c r="AO1362" s="15">
        <f t="shared" si="5513"/>
        <v>0</v>
      </c>
      <c r="AP1362" s="15">
        <f t="shared" si="5513"/>
        <v>0</v>
      </c>
      <c r="AQ1362" s="15">
        <f t="shared" si="5513"/>
        <v>0</v>
      </c>
      <c r="AR1362" s="15">
        <f t="shared" si="5513"/>
        <v>0</v>
      </c>
      <c r="AS1362" s="15">
        <f t="shared" si="5513"/>
        <v>0</v>
      </c>
      <c r="AT1362" s="15">
        <f t="shared" si="5513"/>
        <v>0</v>
      </c>
      <c r="AU1362" s="15">
        <f t="shared" si="5513"/>
        <v>0</v>
      </c>
      <c r="AV1362" s="15">
        <f t="shared" si="5513"/>
        <v>0</v>
      </c>
      <c r="AW1362" s="15">
        <f t="shared" si="5513"/>
        <v>0</v>
      </c>
      <c r="AX1362" s="15">
        <f t="shared" si="5513"/>
        <v>0</v>
      </c>
      <c r="AY1362" s="17"/>
      <c r="AZ1362" s="15">
        <f t="shared" ref="AZ1362:BA1362" si="5514">AZ1361</f>
        <v>6000</v>
      </c>
      <c r="BA1362" s="15">
        <f t="shared" si="5514"/>
        <v>6000</v>
      </c>
      <c r="BB1362" s="15">
        <v>0</v>
      </c>
      <c r="BC1362" s="15">
        <f t="shared" ref="BC1362:BE1362" si="5515">BC1361</f>
        <v>0</v>
      </c>
      <c r="BD1362" s="15">
        <f t="shared" si="5515"/>
        <v>0</v>
      </c>
      <c r="BE1362" s="15">
        <f t="shared" si="5515"/>
        <v>250</v>
      </c>
      <c r="BF1362" s="17"/>
      <c r="BG1362" s="15">
        <f t="shared" ref="BG1362:BH1362" si="5516">BG1361</f>
        <v>1000</v>
      </c>
      <c r="BH1362" s="15">
        <f t="shared" si="5516"/>
        <v>5000</v>
      </c>
      <c r="BI1362" s="17"/>
      <c r="BJ1362" s="22">
        <f>G1362/G1361</f>
        <v>1</v>
      </c>
      <c r="BK1362" s="65">
        <f>BK1361</f>
        <v>200</v>
      </c>
      <c r="BL1362" s="65">
        <f>BL1361</f>
        <v>200</v>
      </c>
      <c r="BM1362" s="6">
        <f t="shared" si="5488"/>
        <v>131.25</v>
      </c>
      <c r="BN1362" s="8">
        <f t="shared" si="5489"/>
        <v>572.27643943342423</v>
      </c>
      <c r="BO1362" s="12">
        <f t="shared" si="5490"/>
        <v>274.06437688185042</v>
      </c>
      <c r="BP1362" s="50">
        <f>(1-'#Constant'!$A$3)/($J1362*'#Constant'!$B$3/'#Constant'!$C$3^($D1362-1)+1)+'#Constant'!$A$3</f>
        <v>0.85050847457627121</v>
      </c>
      <c r="BQ1362" s="4">
        <f>I1505/(BP1362*(1-Q1362/1000*(0.5+R1362/1000))*(1-P1362/1000)*(1-V1362/1000)*(1+U1362/1000))/20</f>
        <v>631.47745040929578</v>
      </c>
      <c r="BR1362" s="50">
        <f>(1-'#Constant'!$A$3)/($K1362*'#Constant'!$B$3/'#Constant'!$C$3^($D1362-1)+1)+'#Constant'!$A$3</f>
        <v>0.85050847457627121</v>
      </c>
      <c r="BS1362" s="4">
        <f>I1505/(BR1362*(1-AB1362/1000*(0.5+AC1362/1000))*(1-AA1362/1000)*(1-AG1362/1000)*(1+AF1362/1000))/20</f>
        <v>513.07542845755279</v>
      </c>
      <c r="BT1362"/>
    </row>
    <row r="1363" spans="1:72" x14ac:dyDescent="0.3">
      <c r="A1363">
        <v>6607</v>
      </c>
      <c r="B1363" s="18" t="str">
        <f>VLOOKUP(CONCATENATE("CREATURE_NAME_",A1363),[1]Localization_Hero!$A:$E,2,FALSE)</f>
        <v>토르페</v>
      </c>
      <c r="C1363" t="s">
        <v>77</v>
      </c>
      <c r="D1363">
        <v>1</v>
      </c>
      <c r="E1363">
        <v>1</v>
      </c>
      <c r="F1363" s="18">
        <v>1</v>
      </c>
      <c r="G1363" s="10">
        <v>100</v>
      </c>
      <c r="H1363" s="10">
        <v>100</v>
      </c>
      <c r="I1363" s="10">
        <v>2800</v>
      </c>
      <c r="J1363" s="10">
        <v>12</v>
      </c>
      <c r="K1363" s="10">
        <v>12</v>
      </c>
      <c r="L1363" s="2"/>
      <c r="M1363" s="10">
        <v>0</v>
      </c>
      <c r="N1363" s="10">
        <v>0</v>
      </c>
      <c r="O1363" s="10">
        <v>0</v>
      </c>
      <c r="P1363" s="10">
        <v>0</v>
      </c>
      <c r="Q1363" s="10">
        <v>0</v>
      </c>
      <c r="R1363" s="10">
        <v>0</v>
      </c>
      <c r="S1363" s="10">
        <v>200</v>
      </c>
      <c r="T1363" s="10">
        <v>500</v>
      </c>
      <c r="U1363" s="10">
        <v>0</v>
      </c>
      <c r="V1363" s="10">
        <v>800</v>
      </c>
      <c r="W1363" s="2"/>
      <c r="X1363" s="10">
        <v>0</v>
      </c>
      <c r="Y1363" s="10">
        <v>0</v>
      </c>
      <c r="Z1363" s="10">
        <v>0</v>
      </c>
      <c r="AA1363" s="10">
        <v>0</v>
      </c>
      <c r="AB1363" s="10">
        <v>0</v>
      </c>
      <c r="AC1363" s="10">
        <v>0</v>
      </c>
      <c r="AD1363" s="10">
        <v>200</v>
      </c>
      <c r="AE1363" s="10">
        <v>800</v>
      </c>
      <c r="AF1363" s="10">
        <v>0</v>
      </c>
      <c r="AG1363" s="10">
        <v>500</v>
      </c>
      <c r="AH1363" s="10">
        <v>0</v>
      </c>
      <c r="AI1363" s="10">
        <v>0</v>
      </c>
      <c r="AJ1363" s="3"/>
      <c r="AK1363" s="10">
        <v>0</v>
      </c>
      <c r="AL1363" s="10">
        <v>0</v>
      </c>
      <c r="AM1363" s="3"/>
      <c r="AN1363" s="10">
        <v>0</v>
      </c>
      <c r="AO1363" s="10">
        <v>0</v>
      </c>
      <c r="AP1363" s="10">
        <v>0</v>
      </c>
      <c r="AQ1363" s="10">
        <v>0</v>
      </c>
      <c r="AR1363" s="10">
        <v>0</v>
      </c>
      <c r="AS1363" s="10">
        <v>0</v>
      </c>
      <c r="AT1363" s="10">
        <v>0</v>
      </c>
      <c r="AU1363" s="10">
        <v>0</v>
      </c>
      <c r="AV1363" s="10">
        <v>0</v>
      </c>
      <c r="AW1363" s="10">
        <v>0</v>
      </c>
      <c r="AX1363" s="10">
        <v>0</v>
      </c>
      <c r="AY1363" s="3"/>
      <c r="AZ1363" s="10">
        <v>6000</v>
      </c>
      <c r="BA1363" s="10">
        <v>6000</v>
      </c>
      <c r="BB1363" s="10">
        <v>0</v>
      </c>
      <c r="BC1363" s="10">
        <v>0</v>
      </c>
      <c r="BD1363" s="10">
        <v>0</v>
      </c>
      <c r="BE1363" s="10">
        <v>250</v>
      </c>
      <c r="BF1363" s="3"/>
      <c r="BG1363" s="10">
        <v>1000</v>
      </c>
      <c r="BH1363" s="10">
        <v>5000</v>
      </c>
      <c r="BI1363" s="3"/>
      <c r="BJ1363" s="21">
        <v>1</v>
      </c>
      <c r="BK1363" s="65">
        <v>550</v>
      </c>
      <c r="BL1363" s="65">
        <v>550</v>
      </c>
      <c r="BM1363" s="6">
        <f t="shared" ref="BM1363:BM1364" si="5517">MAX(G1363*(1+M1363/1000*(1+O1363/1000))*(1+0.5*T1363/1000)*(1+0.25*S1363/1000),(H1363*(1+X1363/1000*(1+Z1363/1000))*(1+0.5*AE1363/1000)*(1+0.25*AD1363/1000)))*BG1363/1000</f>
        <v>147</v>
      </c>
      <c r="BN1363" s="8">
        <f t="shared" ref="BN1363:BN1364" si="5518">(BQ1363+BS1363)/2*(1+AI1363/2000)*(1+AH1363/2000)*(1+AN1363/2000)*(1+AK1363/2000)</f>
        <v>507.27476217123683</v>
      </c>
      <c r="BO1363" s="12">
        <f t="shared" ref="BO1363:BO1364" si="5519">SQRT(BM1363*BN1363)</f>
        <v>273.07396441105811</v>
      </c>
      <c r="BP1363" s="50">
        <f>(1-'#Constant'!$A$3)/($J1363*'#Constant'!$B$3/'#Constant'!$C$3^($D1363-1)+1)+'#Constant'!$A$3</f>
        <v>0.96594594594594596</v>
      </c>
      <c r="BQ1363" s="4">
        <f>I1364/(BP1363*(1-Q1363/1000*(0.5+R1363/1000))*(1-P1363/1000)*(1-V1363/1000)*(1+U1363/1000))/20</f>
        <v>724.67823167319546</v>
      </c>
      <c r="BR1363" s="50">
        <f>(1-'#Constant'!$A$3)/($K1363*'#Constant'!$B$3/'#Constant'!$C$3^($D1363-1)+1)+'#Constant'!$A$3</f>
        <v>0.96594594594594596</v>
      </c>
      <c r="BS1363" s="4">
        <f>I1364/(BR1363*(1-AB1363/1000*(0.5+AC1363/1000))*(1-AA1363/1000)*(1-AG1363/1000)*(1+AF1363/1000))/20</f>
        <v>289.87129266927815</v>
      </c>
      <c r="BT1363">
        <f>BO1363/$BO$4*100</f>
        <v>207.54655022299821</v>
      </c>
    </row>
    <row r="1364" spans="1:72" s="13" customFormat="1" ht="17.25" thickBot="1" x14ac:dyDescent="0.35">
      <c r="B1364" s="20"/>
      <c r="D1364" s="14">
        <v>1</v>
      </c>
      <c r="E1364" s="14">
        <v>1</v>
      </c>
      <c r="F1364" s="19">
        <v>1</v>
      </c>
      <c r="G1364" s="15">
        <f t="shared" ref="G1364:H1364" si="5520">G1363</f>
        <v>100</v>
      </c>
      <c r="H1364" s="15">
        <f t="shared" si="5520"/>
        <v>100</v>
      </c>
      <c r="I1364" s="15">
        <f>I1363</f>
        <v>2800</v>
      </c>
      <c r="J1364" s="15">
        <f>J1363</f>
        <v>12</v>
      </c>
      <c r="K1364" s="15">
        <f>K1363</f>
        <v>12</v>
      </c>
      <c r="L1364" s="16"/>
      <c r="M1364" s="15">
        <v>0</v>
      </c>
      <c r="N1364" s="15">
        <f t="shared" ref="N1364:O1364" si="5521">N1363</f>
        <v>0</v>
      </c>
      <c r="O1364" s="15">
        <f t="shared" si="5521"/>
        <v>0</v>
      </c>
      <c r="P1364" s="15">
        <v>0</v>
      </c>
      <c r="Q1364" s="15">
        <f t="shared" ref="Q1364:V1364" si="5522">Q1363</f>
        <v>0</v>
      </c>
      <c r="R1364" s="15">
        <f t="shared" si="5522"/>
        <v>0</v>
      </c>
      <c r="S1364" s="15">
        <f t="shared" si="5522"/>
        <v>200</v>
      </c>
      <c r="T1364" s="15">
        <f t="shared" si="5522"/>
        <v>500</v>
      </c>
      <c r="U1364" s="15">
        <f t="shared" si="5522"/>
        <v>0</v>
      </c>
      <c r="V1364" s="15">
        <f t="shared" si="5522"/>
        <v>800</v>
      </c>
      <c r="W1364" s="16"/>
      <c r="X1364" s="15">
        <v>0</v>
      </c>
      <c r="Y1364" s="15">
        <f t="shared" ref="Y1364:Z1364" si="5523">Y1363</f>
        <v>0</v>
      </c>
      <c r="Z1364" s="15">
        <f t="shared" si="5523"/>
        <v>0</v>
      </c>
      <c r="AA1364" s="15">
        <v>0</v>
      </c>
      <c r="AB1364" s="15">
        <f t="shared" ref="AB1364:AF1364" si="5524">AB1363</f>
        <v>0</v>
      </c>
      <c r="AC1364" s="15">
        <f t="shared" si="5524"/>
        <v>0</v>
      </c>
      <c r="AD1364" s="15">
        <f t="shared" si="5524"/>
        <v>200</v>
      </c>
      <c r="AE1364" s="15">
        <f t="shared" si="5524"/>
        <v>800</v>
      </c>
      <c r="AF1364" s="15">
        <f t="shared" si="5524"/>
        <v>0</v>
      </c>
      <c r="AG1364" s="15">
        <f>AG1363</f>
        <v>500</v>
      </c>
      <c r="AH1364" s="15">
        <f t="shared" ref="AH1364:AI1364" si="5525">AH1363</f>
        <v>0</v>
      </c>
      <c r="AI1364" s="15">
        <f t="shared" si="5525"/>
        <v>0</v>
      </c>
      <c r="AJ1364" s="17"/>
      <c r="AK1364" s="15">
        <f>AK1363</f>
        <v>0</v>
      </c>
      <c r="AL1364" s="15">
        <f>AL1363</f>
        <v>0</v>
      </c>
      <c r="AM1364" s="17"/>
      <c r="AN1364" s="15">
        <f t="shared" ref="AN1364:AX1364" si="5526">AN1363</f>
        <v>0</v>
      </c>
      <c r="AO1364" s="15">
        <f t="shared" si="5526"/>
        <v>0</v>
      </c>
      <c r="AP1364" s="15">
        <f t="shared" si="5526"/>
        <v>0</v>
      </c>
      <c r="AQ1364" s="15">
        <f t="shared" si="5526"/>
        <v>0</v>
      </c>
      <c r="AR1364" s="15">
        <f t="shared" si="5526"/>
        <v>0</v>
      </c>
      <c r="AS1364" s="15">
        <f t="shared" si="5526"/>
        <v>0</v>
      </c>
      <c r="AT1364" s="15">
        <f t="shared" si="5526"/>
        <v>0</v>
      </c>
      <c r="AU1364" s="15">
        <f t="shared" si="5526"/>
        <v>0</v>
      </c>
      <c r="AV1364" s="15">
        <f t="shared" si="5526"/>
        <v>0</v>
      </c>
      <c r="AW1364" s="15">
        <f t="shared" si="5526"/>
        <v>0</v>
      </c>
      <c r="AX1364" s="15">
        <f t="shared" si="5526"/>
        <v>0</v>
      </c>
      <c r="AY1364" s="17"/>
      <c r="AZ1364" s="15">
        <f t="shared" ref="AZ1364:BA1364" si="5527">AZ1363</f>
        <v>6000</v>
      </c>
      <c r="BA1364" s="15">
        <f t="shared" si="5527"/>
        <v>6000</v>
      </c>
      <c r="BB1364" s="15">
        <v>0</v>
      </c>
      <c r="BC1364" s="15">
        <f t="shared" ref="BC1364:BE1364" si="5528">BC1363</f>
        <v>0</v>
      </c>
      <c r="BD1364" s="15">
        <f t="shared" si="5528"/>
        <v>0</v>
      </c>
      <c r="BE1364" s="15">
        <f t="shared" si="5528"/>
        <v>250</v>
      </c>
      <c r="BF1364" s="17"/>
      <c r="BG1364" s="15">
        <f t="shared" ref="BG1364:BH1364" si="5529">BG1363</f>
        <v>1000</v>
      </c>
      <c r="BH1364" s="15">
        <f t="shared" si="5529"/>
        <v>5000</v>
      </c>
      <c r="BI1364" s="17"/>
      <c r="BJ1364" s="22">
        <f>G1364/G1363</f>
        <v>1</v>
      </c>
      <c r="BK1364" s="65">
        <f>BK1363</f>
        <v>550</v>
      </c>
      <c r="BL1364" s="65">
        <f>BL1363</f>
        <v>550</v>
      </c>
      <c r="BM1364" s="6">
        <f t="shared" si="5517"/>
        <v>147</v>
      </c>
      <c r="BN1364" s="8">
        <f t="shared" si="5518"/>
        <v>857.65668718522682</v>
      </c>
      <c r="BO1364" s="12">
        <f t="shared" si="5519"/>
        <v>355.07116612902877</v>
      </c>
      <c r="BP1364" s="50">
        <f>(1-'#Constant'!$A$3)/($J1364*'#Constant'!$B$3/'#Constant'!$C$3^($D1364-1)+1)+'#Constant'!$A$3</f>
        <v>0.96594594594594596</v>
      </c>
      <c r="BQ1364" s="4">
        <f>I1507/(BP1364*(1-Q1364/1000*(0.5+R1364/1000))*(1-P1364/1000)*(1-V1364/1000)*(1+U1364/1000))/20</f>
        <v>1225.2238388360383</v>
      </c>
      <c r="BR1364" s="50">
        <f>(1-'#Constant'!$A$3)/($K1364*'#Constant'!$B$3/'#Constant'!$C$3^($D1364-1)+1)+'#Constant'!$A$3</f>
        <v>0.96594594594594596</v>
      </c>
      <c r="BS1364" s="4">
        <f>I1507/(BR1364*(1-AB1364/1000*(0.5+AC1364/1000))*(1-AA1364/1000)*(1-AG1364/1000)*(1+AF1364/1000))/20</f>
        <v>490.08953553441523</v>
      </c>
      <c r="BT1364"/>
    </row>
    <row r="1365" spans="1:72" x14ac:dyDescent="0.3">
      <c r="A1365">
        <v>6608</v>
      </c>
      <c r="B1365" s="18" t="str">
        <f>VLOOKUP(CONCATENATE("CREATURE_NAME_",A1365),[1]Localization_Hero!$A:$E,2,FALSE)</f>
        <v>칼락스</v>
      </c>
      <c r="C1365" t="s">
        <v>77</v>
      </c>
      <c r="D1365">
        <v>1</v>
      </c>
      <c r="E1365">
        <v>1</v>
      </c>
      <c r="F1365" s="18">
        <v>1</v>
      </c>
      <c r="G1365" s="10">
        <v>100</v>
      </c>
      <c r="H1365" s="10">
        <v>100</v>
      </c>
      <c r="I1365" s="10">
        <v>3000</v>
      </c>
      <c r="J1365" s="10">
        <v>30</v>
      </c>
      <c r="K1365" s="10">
        <v>30</v>
      </c>
      <c r="L1365" s="2"/>
      <c r="M1365" s="10">
        <v>0</v>
      </c>
      <c r="N1365" s="10">
        <v>0</v>
      </c>
      <c r="O1365" s="10">
        <v>0</v>
      </c>
      <c r="P1365" s="10">
        <v>0</v>
      </c>
      <c r="Q1365" s="10">
        <v>0</v>
      </c>
      <c r="R1365" s="10">
        <v>0</v>
      </c>
      <c r="S1365" s="10">
        <v>200</v>
      </c>
      <c r="T1365" s="10">
        <v>500</v>
      </c>
      <c r="U1365" s="10">
        <v>0</v>
      </c>
      <c r="V1365" s="10">
        <v>0</v>
      </c>
      <c r="W1365" s="2"/>
      <c r="X1365" s="10">
        <v>0</v>
      </c>
      <c r="Y1365" s="10">
        <v>0</v>
      </c>
      <c r="Z1365" s="10">
        <v>0</v>
      </c>
      <c r="AA1365" s="10">
        <v>0</v>
      </c>
      <c r="AB1365" s="10">
        <v>0</v>
      </c>
      <c r="AC1365" s="10">
        <v>0</v>
      </c>
      <c r="AD1365" s="10">
        <v>200</v>
      </c>
      <c r="AE1365" s="10">
        <v>500</v>
      </c>
      <c r="AF1365" s="10">
        <v>200</v>
      </c>
      <c r="AG1365" s="10">
        <v>0</v>
      </c>
      <c r="AH1365" s="10">
        <v>0</v>
      </c>
      <c r="AI1365" s="10">
        <v>0</v>
      </c>
      <c r="AJ1365" s="3"/>
      <c r="AK1365" s="10">
        <v>0</v>
      </c>
      <c r="AL1365" s="10">
        <v>0</v>
      </c>
      <c r="AM1365" s="3"/>
      <c r="AN1365" s="10">
        <v>0</v>
      </c>
      <c r="AO1365" s="10">
        <v>0</v>
      </c>
      <c r="AP1365" s="10">
        <v>0</v>
      </c>
      <c r="AQ1365" s="10">
        <v>0</v>
      </c>
      <c r="AR1365" s="10">
        <v>0</v>
      </c>
      <c r="AS1365" s="10">
        <v>0</v>
      </c>
      <c r="AT1365" s="10">
        <v>0</v>
      </c>
      <c r="AU1365" s="10">
        <v>0</v>
      </c>
      <c r="AV1365" s="10">
        <v>0</v>
      </c>
      <c r="AW1365" s="10">
        <v>0</v>
      </c>
      <c r="AX1365" s="10">
        <v>0</v>
      </c>
      <c r="AY1365" s="3"/>
      <c r="AZ1365" s="10">
        <v>6000</v>
      </c>
      <c r="BA1365" s="10">
        <v>6000</v>
      </c>
      <c r="BB1365" s="10">
        <v>0</v>
      </c>
      <c r="BC1365" s="10">
        <v>0</v>
      </c>
      <c r="BD1365" s="10">
        <v>0</v>
      </c>
      <c r="BE1365" s="10">
        <v>250</v>
      </c>
      <c r="BF1365" s="3"/>
      <c r="BG1365" s="10">
        <v>1000</v>
      </c>
      <c r="BH1365" s="10">
        <v>5000</v>
      </c>
      <c r="BI1365" s="3"/>
      <c r="BJ1365" s="21">
        <v>1</v>
      </c>
      <c r="BK1365" s="65">
        <v>0</v>
      </c>
      <c r="BL1365" s="65">
        <v>0</v>
      </c>
      <c r="BM1365" s="6">
        <f t="shared" ref="BM1365:BM1368" si="5530">MAX(G1365*(1+M1365/1000*(1+O1365/1000))*(1+0.5*T1365/1000)*(1+0.25*S1365/1000),(H1365*(1+X1365/1000*(1+Z1365/1000))*(1+0.5*AE1365/1000)*(1+0.25*AD1365/1000)))*BG1365/1000</f>
        <v>131.25</v>
      </c>
      <c r="BN1365" s="8">
        <f t="shared" ref="BN1365:BN1368" si="5531">(BQ1365+BS1365)/2*(1+AI1365/2000)*(1+AH1365/2000)*(1+AN1365/2000)*(1+AK1365/2000)</f>
        <v>149.60570972249951</v>
      </c>
      <c r="BO1365" s="12">
        <f t="shared" ref="BO1365:BO1368" si="5532">SQRT(BM1365*BN1365)</f>
        <v>140.12761826662887</v>
      </c>
      <c r="BP1365" s="50">
        <f>(1-'#Constant'!$A$3)/($J1365*'#Constant'!$B$3/'#Constant'!$C$3^($D1365-1)+1)+'#Constant'!$A$3</f>
        <v>0.91908256880733941</v>
      </c>
      <c r="BQ1365" s="4">
        <f>I1366/(BP1365*(1-Q1365/1000*(0.5+R1365/1000))*(1-P1365/1000)*(1-V1365/1000)*(1+U1365/1000))/20</f>
        <v>163.20622878818128</v>
      </c>
      <c r="BR1365" s="50">
        <f>(1-'#Constant'!$A$3)/($K1365*'#Constant'!$B$3/'#Constant'!$C$3^($D1365-1)+1)+'#Constant'!$A$3</f>
        <v>0.91908256880733941</v>
      </c>
      <c r="BS1365" s="4">
        <f>I1366/(BR1365*(1-AB1365/1000*(0.5+AC1365/1000))*(1-AA1365/1000)*(1-AG1365/1000)*(1+AF1365/1000))/20</f>
        <v>136.00519065681775</v>
      </c>
      <c r="BT1365">
        <f>BO1365/$BO$4*100</f>
        <v>106.50229444219508</v>
      </c>
    </row>
    <row r="1366" spans="1:72" s="13" customFormat="1" ht="17.25" thickBot="1" x14ac:dyDescent="0.35">
      <c r="B1366" s="20"/>
      <c r="D1366" s="14">
        <v>1</v>
      </c>
      <c r="E1366" s="14">
        <v>1</v>
      </c>
      <c r="F1366" s="19">
        <v>1</v>
      </c>
      <c r="G1366" s="15">
        <f t="shared" ref="G1366:H1366" si="5533">G1365</f>
        <v>100</v>
      </c>
      <c r="H1366" s="15">
        <f t="shared" si="5533"/>
        <v>100</v>
      </c>
      <c r="I1366" s="15">
        <f>I1365</f>
        <v>3000</v>
      </c>
      <c r="J1366" s="15">
        <f>J1365</f>
        <v>30</v>
      </c>
      <c r="K1366" s="15">
        <f>K1365</f>
        <v>30</v>
      </c>
      <c r="L1366" s="16"/>
      <c r="M1366" s="15">
        <v>0</v>
      </c>
      <c r="N1366" s="15">
        <f t="shared" ref="N1366:O1366" si="5534">N1365</f>
        <v>0</v>
      </c>
      <c r="O1366" s="15">
        <f t="shared" si="5534"/>
        <v>0</v>
      </c>
      <c r="P1366" s="15">
        <v>0</v>
      </c>
      <c r="Q1366" s="15">
        <f t="shared" ref="Q1366:V1366" si="5535">Q1365</f>
        <v>0</v>
      </c>
      <c r="R1366" s="15">
        <f t="shared" si="5535"/>
        <v>0</v>
      </c>
      <c r="S1366" s="15">
        <f t="shared" si="5535"/>
        <v>200</v>
      </c>
      <c r="T1366" s="15">
        <f t="shared" si="5535"/>
        <v>500</v>
      </c>
      <c r="U1366" s="15">
        <f t="shared" si="5535"/>
        <v>0</v>
      </c>
      <c r="V1366" s="15">
        <f t="shared" si="5535"/>
        <v>0</v>
      </c>
      <c r="W1366" s="16"/>
      <c r="X1366" s="15">
        <v>0</v>
      </c>
      <c r="Y1366" s="15">
        <f t="shared" ref="Y1366:Z1366" si="5536">Y1365</f>
        <v>0</v>
      </c>
      <c r="Z1366" s="15">
        <f t="shared" si="5536"/>
        <v>0</v>
      </c>
      <c r="AA1366" s="15">
        <v>0</v>
      </c>
      <c r="AB1366" s="15">
        <f t="shared" ref="AB1366:AF1366" si="5537">AB1365</f>
        <v>0</v>
      </c>
      <c r="AC1366" s="15">
        <f t="shared" si="5537"/>
        <v>0</v>
      </c>
      <c r="AD1366" s="15">
        <f t="shared" si="5537"/>
        <v>200</v>
      </c>
      <c r="AE1366" s="15">
        <f t="shared" si="5537"/>
        <v>500</v>
      </c>
      <c r="AF1366" s="15">
        <f t="shared" si="5537"/>
        <v>200</v>
      </c>
      <c r="AG1366" s="15">
        <f>AG1365</f>
        <v>0</v>
      </c>
      <c r="AH1366" s="15">
        <f t="shared" ref="AH1366:AI1366" si="5538">AH1365</f>
        <v>0</v>
      </c>
      <c r="AI1366" s="15">
        <f t="shared" si="5538"/>
        <v>0</v>
      </c>
      <c r="AJ1366" s="17"/>
      <c r="AK1366" s="15">
        <f>AK1365</f>
        <v>0</v>
      </c>
      <c r="AL1366" s="15">
        <f>AL1365</f>
        <v>0</v>
      </c>
      <c r="AM1366" s="17"/>
      <c r="AN1366" s="15">
        <f t="shared" ref="AN1366:AX1366" si="5539">AN1365</f>
        <v>0</v>
      </c>
      <c r="AO1366" s="15">
        <f t="shared" si="5539"/>
        <v>0</v>
      </c>
      <c r="AP1366" s="15">
        <f t="shared" si="5539"/>
        <v>0</v>
      </c>
      <c r="AQ1366" s="15">
        <f t="shared" si="5539"/>
        <v>0</v>
      </c>
      <c r="AR1366" s="15">
        <f t="shared" si="5539"/>
        <v>0</v>
      </c>
      <c r="AS1366" s="15">
        <f t="shared" si="5539"/>
        <v>0</v>
      </c>
      <c r="AT1366" s="15">
        <f t="shared" si="5539"/>
        <v>0</v>
      </c>
      <c r="AU1366" s="15">
        <f t="shared" si="5539"/>
        <v>0</v>
      </c>
      <c r="AV1366" s="15">
        <f t="shared" si="5539"/>
        <v>0</v>
      </c>
      <c r="AW1366" s="15">
        <f t="shared" si="5539"/>
        <v>0</v>
      </c>
      <c r="AX1366" s="15">
        <f t="shared" si="5539"/>
        <v>0</v>
      </c>
      <c r="AY1366" s="17"/>
      <c r="AZ1366" s="15">
        <f t="shared" ref="AZ1366:BA1366" si="5540">AZ1365</f>
        <v>6000</v>
      </c>
      <c r="BA1366" s="15">
        <f t="shared" si="5540"/>
        <v>6000</v>
      </c>
      <c r="BB1366" s="15">
        <v>0</v>
      </c>
      <c r="BC1366" s="15">
        <f t="shared" ref="BC1366:BE1366" si="5541">BC1365</f>
        <v>0</v>
      </c>
      <c r="BD1366" s="15">
        <f t="shared" si="5541"/>
        <v>0</v>
      </c>
      <c r="BE1366" s="15">
        <f t="shared" si="5541"/>
        <v>250</v>
      </c>
      <c r="BF1366" s="17"/>
      <c r="BG1366" s="15">
        <f t="shared" ref="BG1366:BH1366" si="5542">BG1365</f>
        <v>1000</v>
      </c>
      <c r="BH1366" s="15">
        <f t="shared" si="5542"/>
        <v>5000</v>
      </c>
      <c r="BI1366" s="17"/>
      <c r="BJ1366" s="22">
        <f>G1366/G1365</f>
        <v>1</v>
      </c>
      <c r="BK1366" s="65">
        <f>BK1365</f>
        <v>0</v>
      </c>
      <c r="BL1366" s="65">
        <f>BL1365</f>
        <v>0</v>
      </c>
      <c r="BM1366" s="6">
        <f t="shared" si="5530"/>
        <v>131.25</v>
      </c>
      <c r="BN1366" s="8">
        <f t="shared" si="5531"/>
        <v>225.40593598189923</v>
      </c>
      <c r="BO1366" s="12">
        <f t="shared" si="5532"/>
        <v>172.00153806761227</v>
      </c>
      <c r="BP1366" s="50">
        <f>(1-'#Constant'!$A$3)/($J1366*'#Constant'!$B$3/'#Constant'!$C$3^($D1366-1)+1)+'#Constant'!$A$3</f>
        <v>0.91908256880733941</v>
      </c>
      <c r="BQ1366" s="4">
        <f>I1509/(BP1366*(1-Q1366/1000*(0.5+R1366/1000))*(1-P1366/1000)*(1-V1366/1000)*(1+U1366/1000))/20</f>
        <v>245.89738470752644</v>
      </c>
      <c r="BR1366" s="50">
        <f>(1-'#Constant'!$A$3)/($K1366*'#Constant'!$B$3/'#Constant'!$C$3^($D1366-1)+1)+'#Constant'!$A$3</f>
        <v>0.91908256880733941</v>
      </c>
      <c r="BS1366" s="4">
        <f>I1509/(BR1366*(1-AB1366/1000*(0.5+AC1366/1000))*(1-AA1366/1000)*(1-AG1366/1000)*(1+AF1366/1000))/20</f>
        <v>204.91448725627205</v>
      </c>
      <c r="BT1366"/>
    </row>
    <row r="1367" spans="1:72" x14ac:dyDescent="0.3">
      <c r="A1367">
        <v>6698</v>
      </c>
      <c r="B1367" s="18" t="e">
        <f>VLOOKUP(CONCATENATE("CREATURE_NAME_",A1367),[1]Localization_Hero!$A:$E,2,FALSE)</f>
        <v>#N/A</v>
      </c>
      <c r="C1367" t="s">
        <v>77</v>
      </c>
      <c r="D1367">
        <v>1</v>
      </c>
      <c r="E1367">
        <v>1</v>
      </c>
      <c r="F1367" s="18">
        <v>1</v>
      </c>
      <c r="G1367" s="10">
        <v>100</v>
      </c>
      <c r="H1367" s="10">
        <v>100</v>
      </c>
      <c r="I1367" s="10">
        <v>3000</v>
      </c>
      <c r="J1367" s="10">
        <v>30</v>
      </c>
      <c r="K1367" s="10">
        <v>30</v>
      </c>
      <c r="L1367" s="2"/>
      <c r="M1367" s="10">
        <v>0</v>
      </c>
      <c r="N1367" s="10">
        <v>0</v>
      </c>
      <c r="O1367" s="10">
        <v>0</v>
      </c>
      <c r="P1367" s="10">
        <v>0</v>
      </c>
      <c r="Q1367" s="10">
        <v>0</v>
      </c>
      <c r="R1367" s="10">
        <v>0</v>
      </c>
      <c r="S1367" s="10">
        <v>200</v>
      </c>
      <c r="T1367" s="10">
        <v>500</v>
      </c>
      <c r="U1367" s="10">
        <v>0</v>
      </c>
      <c r="V1367" s="10">
        <v>0</v>
      </c>
      <c r="W1367" s="2"/>
      <c r="X1367" s="10">
        <v>0</v>
      </c>
      <c r="Y1367" s="10">
        <v>0</v>
      </c>
      <c r="Z1367" s="10">
        <v>0</v>
      </c>
      <c r="AA1367" s="10">
        <v>0</v>
      </c>
      <c r="AB1367" s="10">
        <v>0</v>
      </c>
      <c r="AC1367" s="10">
        <v>0</v>
      </c>
      <c r="AD1367" s="10">
        <v>200</v>
      </c>
      <c r="AE1367" s="10">
        <v>500</v>
      </c>
      <c r="AF1367" s="10">
        <v>0</v>
      </c>
      <c r="AG1367" s="10">
        <v>0</v>
      </c>
      <c r="AH1367" s="10">
        <v>0</v>
      </c>
      <c r="AI1367" s="10">
        <v>0</v>
      </c>
      <c r="AJ1367" s="3"/>
      <c r="AK1367" s="10">
        <v>0</v>
      </c>
      <c r="AL1367" s="10">
        <v>0</v>
      </c>
      <c r="AM1367" s="3"/>
      <c r="AN1367" s="10">
        <v>0</v>
      </c>
      <c r="AO1367" s="10">
        <v>0</v>
      </c>
      <c r="AP1367" s="10">
        <v>0</v>
      </c>
      <c r="AQ1367" s="10">
        <v>0</v>
      </c>
      <c r="AR1367" s="10">
        <v>0</v>
      </c>
      <c r="AS1367" s="10">
        <v>0</v>
      </c>
      <c r="AT1367" s="10">
        <v>0</v>
      </c>
      <c r="AU1367" s="10">
        <v>0</v>
      </c>
      <c r="AV1367" s="10">
        <v>0</v>
      </c>
      <c r="AW1367" s="10">
        <v>0</v>
      </c>
      <c r="AX1367" s="10">
        <v>0</v>
      </c>
      <c r="AY1367" s="3"/>
      <c r="AZ1367" s="10">
        <v>1000</v>
      </c>
      <c r="BA1367" s="10">
        <v>6000</v>
      </c>
      <c r="BB1367" s="10">
        <v>0</v>
      </c>
      <c r="BC1367" s="10">
        <v>0</v>
      </c>
      <c r="BD1367" s="10">
        <v>0</v>
      </c>
      <c r="BE1367" s="10">
        <v>0</v>
      </c>
      <c r="BF1367" s="3"/>
      <c r="BG1367" s="10">
        <v>1000</v>
      </c>
      <c r="BH1367" s="10">
        <v>5000</v>
      </c>
      <c r="BI1367" s="3"/>
      <c r="BJ1367" s="21">
        <v>1</v>
      </c>
      <c r="BK1367" s="65">
        <v>0</v>
      </c>
      <c r="BL1367" s="65">
        <v>0</v>
      </c>
      <c r="BM1367" s="6">
        <f t="shared" si="5530"/>
        <v>131.25</v>
      </c>
      <c r="BN1367" s="8">
        <f t="shared" si="5531"/>
        <v>163.20622878818128</v>
      </c>
      <c r="BO1367" s="12">
        <f t="shared" si="5532"/>
        <v>146.35852393505746</v>
      </c>
      <c r="BP1367" s="50">
        <f>(1-'#Constant'!$A$3)/($J1367*'#Constant'!$B$3/'#Constant'!$C$3^($D1367-1)+1)+'#Constant'!$A$3</f>
        <v>0.91908256880733941</v>
      </c>
      <c r="BQ1367" s="4">
        <f>I1368/(BP1367*(1-Q1367/1000*(0.5+R1367/1000))*(1-P1367/1000)*(1-V1367/1000)*(1+U1367/1000))/20</f>
        <v>163.20622878818128</v>
      </c>
      <c r="BR1367" s="50">
        <f>(1-'#Constant'!$A$3)/($K1367*'#Constant'!$B$3/'#Constant'!$C$3^($D1367-1)+1)+'#Constant'!$A$3</f>
        <v>0.91908256880733941</v>
      </c>
      <c r="BS1367" s="4">
        <f>I1368/(BR1367*(1-AB1367/1000*(0.5+AC1367/1000))*(1-AA1367/1000)*(1-AG1367/1000)*(1+AF1367/1000))/20</f>
        <v>163.20622878818128</v>
      </c>
      <c r="BT1367">
        <f>BO1367/$BO$4*100</f>
        <v>111.23801862240516</v>
      </c>
    </row>
    <row r="1368" spans="1:72" s="13" customFormat="1" ht="17.25" thickBot="1" x14ac:dyDescent="0.35">
      <c r="B1368" s="20"/>
      <c r="D1368" s="14">
        <v>1</v>
      </c>
      <c r="E1368" s="14">
        <v>1</v>
      </c>
      <c r="F1368" s="19">
        <v>1</v>
      </c>
      <c r="G1368" s="15">
        <f t="shared" ref="G1368:H1368" si="5543">G1367</f>
        <v>100</v>
      </c>
      <c r="H1368" s="15">
        <f t="shared" si="5543"/>
        <v>100</v>
      </c>
      <c r="I1368" s="15">
        <f>I1367</f>
        <v>3000</v>
      </c>
      <c r="J1368" s="15">
        <f>J1367</f>
        <v>30</v>
      </c>
      <c r="K1368" s="15">
        <f>K1367</f>
        <v>30</v>
      </c>
      <c r="L1368" s="16"/>
      <c r="M1368" s="15">
        <v>0</v>
      </c>
      <c r="N1368" s="15">
        <f t="shared" ref="N1368:O1368" si="5544">N1367</f>
        <v>0</v>
      </c>
      <c r="O1368" s="15">
        <f t="shared" si="5544"/>
        <v>0</v>
      </c>
      <c r="P1368" s="15">
        <v>0</v>
      </c>
      <c r="Q1368" s="15">
        <f t="shared" ref="Q1368:V1368" si="5545">Q1367</f>
        <v>0</v>
      </c>
      <c r="R1368" s="15">
        <f t="shared" si="5545"/>
        <v>0</v>
      </c>
      <c r="S1368" s="15">
        <f t="shared" si="5545"/>
        <v>200</v>
      </c>
      <c r="T1368" s="15">
        <f t="shared" si="5545"/>
        <v>500</v>
      </c>
      <c r="U1368" s="15">
        <f t="shared" si="5545"/>
        <v>0</v>
      </c>
      <c r="V1368" s="15">
        <f t="shared" si="5545"/>
        <v>0</v>
      </c>
      <c r="W1368" s="16"/>
      <c r="X1368" s="15">
        <v>0</v>
      </c>
      <c r="Y1368" s="15">
        <f t="shared" ref="Y1368:Z1368" si="5546">Y1367</f>
        <v>0</v>
      </c>
      <c r="Z1368" s="15">
        <f t="shared" si="5546"/>
        <v>0</v>
      </c>
      <c r="AA1368" s="15">
        <v>0</v>
      </c>
      <c r="AB1368" s="15">
        <f t="shared" ref="AB1368:AF1368" si="5547">AB1367</f>
        <v>0</v>
      </c>
      <c r="AC1368" s="15">
        <f t="shared" si="5547"/>
        <v>0</v>
      </c>
      <c r="AD1368" s="15">
        <f t="shared" si="5547"/>
        <v>200</v>
      </c>
      <c r="AE1368" s="15">
        <f t="shared" si="5547"/>
        <v>500</v>
      </c>
      <c r="AF1368" s="15">
        <f t="shared" si="5547"/>
        <v>0</v>
      </c>
      <c r="AG1368" s="15">
        <f>AG1367</f>
        <v>0</v>
      </c>
      <c r="AH1368" s="15">
        <f t="shared" ref="AH1368:AI1368" si="5548">AH1367</f>
        <v>0</v>
      </c>
      <c r="AI1368" s="15">
        <f t="shared" si="5548"/>
        <v>0</v>
      </c>
      <c r="AJ1368" s="17"/>
      <c r="AK1368" s="15">
        <f>AK1367</f>
        <v>0</v>
      </c>
      <c r="AL1368" s="15">
        <f>AL1367</f>
        <v>0</v>
      </c>
      <c r="AM1368" s="17"/>
      <c r="AN1368" s="15">
        <f t="shared" ref="AN1368:AX1368" si="5549">AN1367</f>
        <v>0</v>
      </c>
      <c r="AO1368" s="15">
        <f t="shared" si="5549"/>
        <v>0</v>
      </c>
      <c r="AP1368" s="15">
        <f t="shared" si="5549"/>
        <v>0</v>
      </c>
      <c r="AQ1368" s="15">
        <f t="shared" si="5549"/>
        <v>0</v>
      </c>
      <c r="AR1368" s="15">
        <f t="shared" si="5549"/>
        <v>0</v>
      </c>
      <c r="AS1368" s="15">
        <f t="shared" si="5549"/>
        <v>0</v>
      </c>
      <c r="AT1368" s="15">
        <f t="shared" si="5549"/>
        <v>0</v>
      </c>
      <c r="AU1368" s="15">
        <f t="shared" si="5549"/>
        <v>0</v>
      </c>
      <c r="AV1368" s="15">
        <f t="shared" si="5549"/>
        <v>0</v>
      </c>
      <c r="AW1368" s="15">
        <f t="shared" si="5549"/>
        <v>0</v>
      </c>
      <c r="AX1368" s="15">
        <f t="shared" si="5549"/>
        <v>0</v>
      </c>
      <c r="AY1368" s="17"/>
      <c r="AZ1368" s="15">
        <f t="shared" ref="AZ1368:BA1368" si="5550">AZ1367</f>
        <v>1000</v>
      </c>
      <c r="BA1368" s="15">
        <f t="shared" si="5550"/>
        <v>6000</v>
      </c>
      <c r="BB1368" s="15">
        <v>0</v>
      </c>
      <c r="BC1368" s="15">
        <f t="shared" ref="BC1368:BE1368" si="5551">BC1367</f>
        <v>0</v>
      </c>
      <c r="BD1368" s="15">
        <f t="shared" si="5551"/>
        <v>0</v>
      </c>
      <c r="BE1368" s="15">
        <f t="shared" si="5551"/>
        <v>0</v>
      </c>
      <c r="BF1368" s="17"/>
      <c r="BG1368" s="15">
        <f t="shared" ref="BG1368:BH1368" si="5552">BG1367</f>
        <v>1000</v>
      </c>
      <c r="BH1368" s="15">
        <f t="shared" si="5552"/>
        <v>5000</v>
      </c>
      <c r="BI1368" s="17"/>
      <c r="BJ1368" s="22">
        <f>G1368/G1367</f>
        <v>1</v>
      </c>
      <c r="BK1368" s="65">
        <f>BK1367</f>
        <v>0</v>
      </c>
      <c r="BL1368" s="65">
        <f>BL1367</f>
        <v>0</v>
      </c>
      <c r="BM1368" s="6">
        <f t="shared" si="5530"/>
        <v>131.25</v>
      </c>
      <c r="BN1368" s="8">
        <f t="shared" si="5531"/>
        <v>245.89738470752644</v>
      </c>
      <c r="BO1368" s="12">
        <f t="shared" si="5532"/>
        <v>179.64974740550804</v>
      </c>
      <c r="BP1368" s="50">
        <f>(1-'#Constant'!$A$3)/($J1368*'#Constant'!$B$3/'#Constant'!$C$3^($D1368-1)+1)+'#Constant'!$A$3</f>
        <v>0.91908256880733941</v>
      </c>
      <c r="BQ1368" s="4">
        <f>I1509/(BP1368*(1-Q1368/1000*(0.5+R1368/1000))*(1-P1368/1000)*(1-V1368/1000)*(1+U1368/1000))/20</f>
        <v>245.89738470752644</v>
      </c>
      <c r="BR1368" s="50">
        <f>(1-'#Constant'!$A$3)/($K1368*'#Constant'!$B$3/'#Constant'!$C$3^($D1368-1)+1)+'#Constant'!$A$3</f>
        <v>0.91908256880733941</v>
      </c>
      <c r="BS1368" s="4">
        <f>I1509/(BR1368*(1-AB1368/1000*(0.5+AC1368/1000))*(1-AA1368/1000)*(1-AG1368/1000)*(1+AF1368/1000))/20</f>
        <v>245.89738470752644</v>
      </c>
      <c r="BT1368"/>
    </row>
    <row r="1369" spans="1:72" x14ac:dyDescent="0.3">
      <c r="A1369">
        <v>6699</v>
      </c>
      <c r="B1369" s="18" t="e">
        <f>VLOOKUP(CONCATENATE("CREATURE_NAME_",A1369),[1]Localization_Hero!$A:$E,2,FALSE)</f>
        <v>#N/A</v>
      </c>
      <c r="C1369" t="s">
        <v>77</v>
      </c>
      <c r="D1369">
        <v>1</v>
      </c>
      <c r="E1369">
        <v>1</v>
      </c>
      <c r="F1369" s="18">
        <v>1</v>
      </c>
      <c r="G1369" s="10">
        <v>100</v>
      </c>
      <c r="H1369" s="10">
        <v>100</v>
      </c>
      <c r="I1369" s="10">
        <v>3000</v>
      </c>
      <c r="J1369" s="10">
        <v>30</v>
      </c>
      <c r="K1369" s="10">
        <v>30</v>
      </c>
      <c r="L1369" s="2"/>
      <c r="M1369" s="10">
        <v>0</v>
      </c>
      <c r="N1369" s="10">
        <v>0</v>
      </c>
      <c r="O1369" s="10">
        <v>0</v>
      </c>
      <c r="P1369" s="10">
        <v>0</v>
      </c>
      <c r="Q1369" s="10">
        <v>0</v>
      </c>
      <c r="R1369" s="10">
        <v>0</v>
      </c>
      <c r="S1369" s="10">
        <v>200</v>
      </c>
      <c r="T1369" s="10">
        <v>500</v>
      </c>
      <c r="U1369" s="10">
        <v>0</v>
      </c>
      <c r="V1369" s="10">
        <v>0</v>
      </c>
      <c r="W1369" s="2"/>
      <c r="X1369" s="10">
        <v>0</v>
      </c>
      <c r="Y1369" s="10">
        <v>0</v>
      </c>
      <c r="Z1369" s="10">
        <v>0</v>
      </c>
      <c r="AA1369" s="10">
        <v>0</v>
      </c>
      <c r="AB1369" s="10">
        <v>0</v>
      </c>
      <c r="AC1369" s="10">
        <v>0</v>
      </c>
      <c r="AD1369" s="10">
        <v>200</v>
      </c>
      <c r="AE1369" s="10">
        <v>500</v>
      </c>
      <c r="AF1369" s="10">
        <v>0</v>
      </c>
      <c r="AG1369" s="10">
        <v>0</v>
      </c>
      <c r="AH1369" s="10">
        <v>0</v>
      </c>
      <c r="AI1369" s="10">
        <v>0</v>
      </c>
      <c r="AJ1369" s="3"/>
      <c r="AK1369" s="10">
        <v>0</v>
      </c>
      <c r="AL1369" s="10">
        <v>0</v>
      </c>
      <c r="AM1369" s="3"/>
      <c r="AN1369" s="10">
        <v>0</v>
      </c>
      <c r="AO1369" s="10">
        <v>0</v>
      </c>
      <c r="AP1369" s="10">
        <v>0</v>
      </c>
      <c r="AQ1369" s="10">
        <v>0</v>
      </c>
      <c r="AR1369" s="10">
        <v>0</v>
      </c>
      <c r="AS1369" s="10">
        <v>0</v>
      </c>
      <c r="AT1369" s="10">
        <v>0</v>
      </c>
      <c r="AU1369" s="10">
        <v>0</v>
      </c>
      <c r="AV1369" s="10">
        <v>0</v>
      </c>
      <c r="AW1369" s="10">
        <v>0</v>
      </c>
      <c r="AX1369" s="10">
        <v>0</v>
      </c>
      <c r="AY1369" s="3"/>
      <c r="AZ1369" s="10">
        <v>1000</v>
      </c>
      <c r="BA1369" s="10">
        <v>6000</v>
      </c>
      <c r="BB1369" s="10">
        <v>0</v>
      </c>
      <c r="BC1369" s="10">
        <v>0</v>
      </c>
      <c r="BD1369" s="10">
        <v>0</v>
      </c>
      <c r="BE1369" s="10">
        <v>100</v>
      </c>
      <c r="BF1369" s="3"/>
      <c r="BG1369" s="10">
        <v>1000</v>
      </c>
      <c r="BH1369" s="10">
        <v>5000</v>
      </c>
      <c r="BI1369" s="3"/>
      <c r="BJ1369" s="21">
        <v>1</v>
      </c>
      <c r="BK1369" s="65">
        <v>0</v>
      </c>
      <c r="BL1369" s="65">
        <v>0</v>
      </c>
      <c r="BM1369" s="6">
        <f t="shared" ref="BM1369:BM1370" si="5553">MAX(G1369*(1+M1369/1000*(1+O1369/1000))*(1+0.5*T1369/1000)*(1+0.25*S1369/1000),(H1369*(1+X1369/1000*(1+Z1369/1000))*(1+0.5*AE1369/1000)*(1+0.25*AD1369/1000)))*BG1369/1000</f>
        <v>131.25</v>
      </c>
      <c r="BN1369" s="8">
        <f t="shared" ref="BN1369:BN1370" si="5554">(BQ1369+BS1369)/2*(1+AI1369/2000)*(1+AH1369/2000)*(1+AN1369/2000)*(1+AK1369/2000)</f>
        <v>163.20622878818128</v>
      </c>
      <c r="BO1369" s="12">
        <f t="shared" ref="BO1369:BO1370" si="5555">SQRT(BM1369*BN1369)</f>
        <v>146.35852393505746</v>
      </c>
      <c r="BP1369" s="50">
        <f>(1-'#Constant'!$A$3)/($J1369*'#Constant'!$B$3/'#Constant'!$C$3^($D1369-1)+1)+'#Constant'!$A$3</f>
        <v>0.91908256880733941</v>
      </c>
      <c r="BQ1369" s="4">
        <f>I1370/(BP1369*(1-Q1369/1000*(0.5+R1369/1000))*(1-P1369/1000)*(1-V1369/1000)*(1+U1369/1000))/20</f>
        <v>163.20622878818128</v>
      </c>
      <c r="BR1369" s="50">
        <f>(1-'#Constant'!$A$3)/($K1369*'#Constant'!$B$3/'#Constant'!$C$3^($D1369-1)+1)+'#Constant'!$A$3</f>
        <v>0.91908256880733941</v>
      </c>
      <c r="BS1369" s="4">
        <f>I1370/(BR1369*(1-AB1369/1000*(0.5+AC1369/1000))*(1-AA1369/1000)*(1-AG1369/1000)*(1+AF1369/1000))/20</f>
        <v>163.20622878818128</v>
      </c>
      <c r="BT1369">
        <f>BO1369/$BO$4*100</f>
        <v>111.23801862240516</v>
      </c>
    </row>
    <row r="1370" spans="1:72" s="13" customFormat="1" ht="17.25" thickBot="1" x14ac:dyDescent="0.35">
      <c r="B1370" s="20"/>
      <c r="D1370" s="14">
        <v>1</v>
      </c>
      <c r="E1370" s="14">
        <v>1</v>
      </c>
      <c r="F1370" s="19">
        <v>1</v>
      </c>
      <c r="G1370" s="15">
        <f t="shared" ref="G1370:H1370" si="5556">G1369</f>
        <v>100</v>
      </c>
      <c r="H1370" s="15">
        <f t="shared" si="5556"/>
        <v>100</v>
      </c>
      <c r="I1370" s="15">
        <f>I1369</f>
        <v>3000</v>
      </c>
      <c r="J1370" s="15">
        <f>J1369</f>
        <v>30</v>
      </c>
      <c r="K1370" s="15">
        <f>K1369</f>
        <v>30</v>
      </c>
      <c r="L1370" s="16"/>
      <c r="M1370" s="15">
        <v>0</v>
      </c>
      <c r="N1370" s="15">
        <f t="shared" ref="N1370:O1370" si="5557">N1369</f>
        <v>0</v>
      </c>
      <c r="O1370" s="15">
        <f t="shared" si="5557"/>
        <v>0</v>
      </c>
      <c r="P1370" s="15">
        <v>0</v>
      </c>
      <c r="Q1370" s="15">
        <f t="shared" ref="Q1370:V1370" si="5558">Q1369</f>
        <v>0</v>
      </c>
      <c r="R1370" s="15">
        <f t="shared" si="5558"/>
        <v>0</v>
      </c>
      <c r="S1370" s="15">
        <f t="shared" si="5558"/>
        <v>200</v>
      </c>
      <c r="T1370" s="15">
        <f t="shared" si="5558"/>
        <v>500</v>
      </c>
      <c r="U1370" s="15">
        <f t="shared" si="5558"/>
        <v>0</v>
      </c>
      <c r="V1370" s="15">
        <f t="shared" si="5558"/>
        <v>0</v>
      </c>
      <c r="W1370" s="16"/>
      <c r="X1370" s="15">
        <v>0</v>
      </c>
      <c r="Y1370" s="15">
        <f t="shared" ref="Y1370:Z1370" si="5559">Y1369</f>
        <v>0</v>
      </c>
      <c r="Z1370" s="15">
        <f t="shared" si="5559"/>
        <v>0</v>
      </c>
      <c r="AA1370" s="15">
        <v>0</v>
      </c>
      <c r="AB1370" s="15">
        <f t="shared" ref="AB1370:AF1370" si="5560">AB1369</f>
        <v>0</v>
      </c>
      <c r="AC1370" s="15">
        <f t="shared" si="5560"/>
        <v>0</v>
      </c>
      <c r="AD1370" s="15">
        <f t="shared" si="5560"/>
        <v>200</v>
      </c>
      <c r="AE1370" s="15">
        <f t="shared" si="5560"/>
        <v>500</v>
      </c>
      <c r="AF1370" s="15">
        <f t="shared" si="5560"/>
        <v>0</v>
      </c>
      <c r="AG1370" s="15">
        <f>AG1369</f>
        <v>0</v>
      </c>
      <c r="AH1370" s="15">
        <f t="shared" ref="AH1370:AI1370" si="5561">AH1369</f>
        <v>0</v>
      </c>
      <c r="AI1370" s="15">
        <f t="shared" si="5561"/>
        <v>0</v>
      </c>
      <c r="AJ1370" s="17"/>
      <c r="AK1370" s="15">
        <f>AK1369</f>
        <v>0</v>
      </c>
      <c r="AL1370" s="15">
        <f>AL1369</f>
        <v>0</v>
      </c>
      <c r="AM1370" s="17"/>
      <c r="AN1370" s="15">
        <f t="shared" ref="AN1370:AX1370" si="5562">AN1369</f>
        <v>0</v>
      </c>
      <c r="AO1370" s="15">
        <f t="shared" si="5562"/>
        <v>0</v>
      </c>
      <c r="AP1370" s="15">
        <f t="shared" si="5562"/>
        <v>0</v>
      </c>
      <c r="AQ1370" s="15">
        <f t="shared" si="5562"/>
        <v>0</v>
      </c>
      <c r="AR1370" s="15">
        <f t="shared" si="5562"/>
        <v>0</v>
      </c>
      <c r="AS1370" s="15">
        <f t="shared" si="5562"/>
        <v>0</v>
      </c>
      <c r="AT1370" s="15">
        <f t="shared" si="5562"/>
        <v>0</v>
      </c>
      <c r="AU1370" s="15">
        <f t="shared" si="5562"/>
        <v>0</v>
      </c>
      <c r="AV1370" s="15">
        <f t="shared" si="5562"/>
        <v>0</v>
      </c>
      <c r="AW1370" s="15">
        <f t="shared" si="5562"/>
        <v>0</v>
      </c>
      <c r="AX1370" s="15">
        <f t="shared" si="5562"/>
        <v>0</v>
      </c>
      <c r="AY1370" s="17"/>
      <c r="AZ1370" s="15">
        <f t="shared" ref="AZ1370:BA1370" si="5563">AZ1369</f>
        <v>1000</v>
      </c>
      <c r="BA1370" s="15">
        <f t="shared" si="5563"/>
        <v>6000</v>
      </c>
      <c r="BB1370" s="15">
        <v>0</v>
      </c>
      <c r="BC1370" s="15">
        <f t="shared" ref="BC1370:BE1370" si="5564">BC1369</f>
        <v>0</v>
      </c>
      <c r="BD1370" s="15">
        <f t="shared" si="5564"/>
        <v>0</v>
      </c>
      <c r="BE1370" s="15">
        <f t="shared" si="5564"/>
        <v>100</v>
      </c>
      <c r="BF1370" s="17"/>
      <c r="BG1370" s="15">
        <f t="shared" ref="BG1370:BH1370" si="5565">BG1369</f>
        <v>1000</v>
      </c>
      <c r="BH1370" s="15">
        <f t="shared" si="5565"/>
        <v>5000</v>
      </c>
      <c r="BI1370" s="17"/>
      <c r="BJ1370" s="22">
        <f>G1370/G1369</f>
        <v>1</v>
      </c>
      <c r="BK1370" s="65">
        <f>BK1369</f>
        <v>0</v>
      </c>
      <c r="BL1370" s="65">
        <f>BL1369</f>
        <v>0</v>
      </c>
      <c r="BM1370" s="6">
        <f t="shared" si="5553"/>
        <v>131.25</v>
      </c>
      <c r="BN1370" s="8">
        <f t="shared" si="5554"/>
        <v>219.29476941505291</v>
      </c>
      <c r="BO1370" s="12">
        <f t="shared" si="5555"/>
        <v>169.65387848712948</v>
      </c>
      <c r="BP1370" s="50">
        <f>(1-'#Constant'!$A$3)/($J1370*'#Constant'!$B$3/'#Constant'!$C$3^($D1370-1)+1)+'#Constant'!$A$3</f>
        <v>0.91908256880733941</v>
      </c>
      <c r="BQ1370" s="4">
        <f>I1511/(BP1370*(1-Q1370/1000*(0.5+R1370/1000))*(1-P1370/1000)*(1-V1370/1000)*(1+U1370/1000))/20</f>
        <v>219.29476941505291</v>
      </c>
      <c r="BR1370" s="50">
        <f>(1-'#Constant'!$A$3)/($K1370*'#Constant'!$B$3/'#Constant'!$C$3^($D1370-1)+1)+'#Constant'!$A$3</f>
        <v>0.91908256880733941</v>
      </c>
      <c r="BS1370" s="4">
        <f>I1511/(BR1370*(1-AB1370/1000*(0.5+AC1370/1000))*(1-AA1370/1000)*(1-AG1370/1000)*(1+AF1370/1000))/20</f>
        <v>219.29476941505291</v>
      </c>
      <c r="BT1370"/>
    </row>
    <row r="1371" spans="1:72" x14ac:dyDescent="0.3">
      <c r="A1371">
        <v>8801</v>
      </c>
      <c r="B1371" s="18" t="str">
        <f>VLOOKUP(CONCATENATE("CREATURE_NAME_",A1371),[1]Localization_Hero!$A:$E,2,FALSE)</f>
        <v>벨카자르</v>
      </c>
      <c r="C1371" t="s">
        <v>77</v>
      </c>
      <c r="D1371">
        <v>1</v>
      </c>
      <c r="E1371">
        <v>1</v>
      </c>
      <c r="F1371" s="18">
        <v>1</v>
      </c>
      <c r="G1371" s="10">
        <v>88</v>
      </c>
      <c r="H1371" s="10">
        <v>88</v>
      </c>
      <c r="I1371" s="10">
        <v>600000</v>
      </c>
      <c r="J1371" s="10">
        <v>4</v>
      </c>
      <c r="K1371" s="10">
        <v>4</v>
      </c>
      <c r="L1371" s="2"/>
      <c r="M1371" s="10">
        <v>0</v>
      </c>
      <c r="N1371" s="10">
        <v>0</v>
      </c>
      <c r="O1371" s="10">
        <v>0</v>
      </c>
      <c r="P1371" s="10">
        <v>0</v>
      </c>
      <c r="Q1371" s="10">
        <v>0</v>
      </c>
      <c r="R1371" s="10">
        <v>0</v>
      </c>
      <c r="S1371" s="10">
        <v>200</v>
      </c>
      <c r="T1371" s="10">
        <v>500</v>
      </c>
      <c r="U1371" s="10">
        <v>0</v>
      </c>
      <c r="V1371" s="10">
        <v>0</v>
      </c>
      <c r="W1371" s="2"/>
      <c r="X1371" s="10">
        <v>0</v>
      </c>
      <c r="Y1371" s="10">
        <v>0</v>
      </c>
      <c r="Z1371" s="10">
        <v>0</v>
      </c>
      <c r="AA1371" s="10">
        <v>0</v>
      </c>
      <c r="AB1371" s="10">
        <v>0</v>
      </c>
      <c r="AC1371" s="10">
        <v>0</v>
      </c>
      <c r="AD1371" s="10">
        <v>200</v>
      </c>
      <c r="AE1371" s="10">
        <v>500</v>
      </c>
      <c r="AF1371" s="10">
        <v>0</v>
      </c>
      <c r="AG1371" s="10">
        <v>0</v>
      </c>
      <c r="AH1371" s="10">
        <v>0</v>
      </c>
      <c r="AI1371" s="10">
        <v>0</v>
      </c>
      <c r="AJ1371" s="3"/>
      <c r="AK1371" s="10">
        <v>0</v>
      </c>
      <c r="AL1371" s="10">
        <v>0</v>
      </c>
      <c r="AM1371" s="3"/>
      <c r="AN1371" s="10">
        <v>0</v>
      </c>
      <c r="AO1371" s="10">
        <v>0</v>
      </c>
      <c r="AP1371" s="10">
        <v>0</v>
      </c>
      <c r="AQ1371" s="10">
        <v>0</v>
      </c>
      <c r="AR1371" s="10">
        <v>0</v>
      </c>
      <c r="AS1371" s="10">
        <v>0</v>
      </c>
      <c r="AT1371" s="10">
        <v>0</v>
      </c>
      <c r="AU1371" s="10">
        <v>0</v>
      </c>
      <c r="AV1371" s="10">
        <v>0</v>
      </c>
      <c r="AW1371" s="10">
        <v>0</v>
      </c>
      <c r="AX1371" s="10">
        <v>0</v>
      </c>
      <c r="AY1371" s="3"/>
      <c r="AZ1371" s="10">
        <v>6000</v>
      </c>
      <c r="BA1371" s="10">
        <v>6000</v>
      </c>
      <c r="BB1371" s="10">
        <v>0</v>
      </c>
      <c r="BC1371" s="10">
        <v>0</v>
      </c>
      <c r="BD1371" s="10">
        <v>0</v>
      </c>
      <c r="BE1371" s="10">
        <v>250</v>
      </c>
      <c r="BF1371" s="3"/>
      <c r="BG1371" s="10">
        <v>1000</v>
      </c>
      <c r="BH1371" s="10">
        <v>7000</v>
      </c>
      <c r="BI1371" s="3"/>
      <c r="BJ1371" s="21">
        <v>1</v>
      </c>
      <c r="BK1371" s="65">
        <v>-1200</v>
      </c>
      <c r="BL1371" s="65">
        <v>-1900</v>
      </c>
      <c r="BM1371" s="6">
        <f t="shared" ref="BM1371:BM1372" si="5566">MAX(G1371*(1+M1371/1000*(1+O1371/1000))*(1+0.5*T1371/1000)*(1+0.25*S1371/1000),(H1371*(1+X1371/1000*(1+Z1371/1000))*(1+0.5*AE1371/1000)*(1+0.25*AD1371/1000)))*BG1371/1000</f>
        <v>115.5</v>
      </c>
      <c r="BN1371" s="8">
        <f t="shared" ref="BN1371:BN1372" si="5567">(BQ1371+BS1371)/2*(1+AI1371/2000)*(1+AH1371/2000)*(1+AN1371/2000)*(1+AK1371/2000)</f>
        <v>30352.715348316404</v>
      </c>
      <c r="BO1371" s="12">
        <f t="shared" ref="BO1371:BO1372" si="5568">SQRT(BM1371*BN1371)</f>
        <v>1872.3617766688533</v>
      </c>
      <c r="BP1371" s="50">
        <f>(1-'#Constant'!$A$3)/($J1371*'#Constant'!$B$3/'#Constant'!$C$3^($D1371-1)+1)+'#Constant'!$A$3</f>
        <v>0.98837944664031618</v>
      </c>
      <c r="BQ1371" s="4">
        <f>I1372/(BP1371*(1-Q1371/1000*(0.5+R1371/1000))*(1-P1371/1000)*(1-V1371/1000)*(1+U1371/1000))/20</f>
        <v>30352.715348316404</v>
      </c>
      <c r="BR1371" s="50">
        <f>(1-'#Constant'!$A$3)/($K1371*'#Constant'!$B$3/'#Constant'!$C$3^($D1371-1)+1)+'#Constant'!$A$3</f>
        <v>0.98837944664031618</v>
      </c>
      <c r="BS1371" s="4">
        <f>I1372/(BR1371*(1-AB1371/1000*(0.5+AC1371/1000))*(1-AA1371/1000)*(1-AG1371/1000)*(1+AF1371/1000))/20</f>
        <v>30352.715348316404</v>
      </c>
      <c r="BT1371">
        <f>BO1371/$BO$4*100</f>
        <v>1423.0658289051003</v>
      </c>
    </row>
    <row r="1372" spans="1:72" s="13" customFormat="1" ht="17.25" thickBot="1" x14ac:dyDescent="0.35">
      <c r="B1372" s="20"/>
      <c r="D1372" s="14">
        <v>1</v>
      </c>
      <c r="E1372" s="14">
        <v>1</v>
      </c>
      <c r="F1372" s="19">
        <v>1</v>
      </c>
      <c r="G1372" s="15">
        <f>G1371</f>
        <v>88</v>
      </c>
      <c r="H1372" s="15">
        <f>H1371</f>
        <v>88</v>
      </c>
      <c r="I1372" s="15">
        <f>I1371</f>
        <v>600000</v>
      </c>
      <c r="J1372" s="15">
        <f>J1371</f>
        <v>4</v>
      </c>
      <c r="K1372" s="15">
        <f>K1371</f>
        <v>4</v>
      </c>
      <c r="L1372" s="16"/>
      <c r="M1372" s="15">
        <f t="shared" ref="M1372:V1372" si="5569">M1371</f>
        <v>0</v>
      </c>
      <c r="N1372" s="15">
        <f t="shared" si="5569"/>
        <v>0</v>
      </c>
      <c r="O1372" s="15">
        <f t="shared" si="5569"/>
        <v>0</v>
      </c>
      <c r="P1372" s="15">
        <f t="shared" si="5569"/>
        <v>0</v>
      </c>
      <c r="Q1372" s="15">
        <f t="shared" si="5569"/>
        <v>0</v>
      </c>
      <c r="R1372" s="15">
        <f t="shared" si="5569"/>
        <v>0</v>
      </c>
      <c r="S1372" s="15">
        <f t="shared" si="5569"/>
        <v>200</v>
      </c>
      <c r="T1372" s="15">
        <f t="shared" si="5569"/>
        <v>500</v>
      </c>
      <c r="U1372" s="15">
        <f t="shared" si="5569"/>
        <v>0</v>
      </c>
      <c r="V1372" s="15">
        <f t="shared" si="5569"/>
        <v>0</v>
      </c>
      <c r="W1372" s="16"/>
      <c r="X1372" s="15">
        <f t="shared" ref="X1372:AI1372" si="5570">X1371</f>
        <v>0</v>
      </c>
      <c r="Y1372" s="15">
        <f t="shared" si="5570"/>
        <v>0</v>
      </c>
      <c r="Z1372" s="15">
        <f t="shared" si="5570"/>
        <v>0</v>
      </c>
      <c r="AA1372" s="15">
        <f t="shared" si="5570"/>
        <v>0</v>
      </c>
      <c r="AB1372" s="15">
        <f t="shared" si="5570"/>
        <v>0</v>
      </c>
      <c r="AC1372" s="15">
        <f t="shared" si="5570"/>
        <v>0</v>
      </c>
      <c r="AD1372" s="15">
        <f t="shared" si="5570"/>
        <v>200</v>
      </c>
      <c r="AE1372" s="15">
        <f t="shared" si="5570"/>
        <v>500</v>
      </c>
      <c r="AF1372" s="15">
        <f t="shared" si="5570"/>
        <v>0</v>
      </c>
      <c r="AG1372" s="15">
        <f>AG1371</f>
        <v>0</v>
      </c>
      <c r="AH1372" s="15">
        <f t="shared" si="5570"/>
        <v>0</v>
      </c>
      <c r="AI1372" s="15">
        <f t="shared" si="5570"/>
        <v>0</v>
      </c>
      <c r="AJ1372" s="17"/>
      <c r="AK1372" s="15">
        <f t="shared" ref="AK1372:AL1372" si="5571">AK1371</f>
        <v>0</v>
      </c>
      <c r="AL1372" s="15">
        <f t="shared" si="5571"/>
        <v>0</v>
      </c>
      <c r="AM1372" s="17"/>
      <c r="AN1372" s="15">
        <f t="shared" ref="AN1372:AX1372" si="5572">AN1371</f>
        <v>0</v>
      </c>
      <c r="AO1372" s="15">
        <f t="shared" si="5572"/>
        <v>0</v>
      </c>
      <c r="AP1372" s="15">
        <f t="shared" si="5572"/>
        <v>0</v>
      </c>
      <c r="AQ1372" s="15">
        <f t="shared" si="5572"/>
        <v>0</v>
      </c>
      <c r="AR1372" s="15">
        <f t="shared" si="5572"/>
        <v>0</v>
      </c>
      <c r="AS1372" s="15">
        <f t="shared" si="5572"/>
        <v>0</v>
      </c>
      <c r="AT1372" s="15">
        <f t="shared" si="5572"/>
        <v>0</v>
      </c>
      <c r="AU1372" s="15">
        <f t="shared" si="5572"/>
        <v>0</v>
      </c>
      <c r="AV1372" s="15">
        <f t="shared" si="5572"/>
        <v>0</v>
      </c>
      <c r="AW1372" s="15">
        <f t="shared" si="5572"/>
        <v>0</v>
      </c>
      <c r="AX1372" s="15">
        <f t="shared" si="5572"/>
        <v>0</v>
      </c>
      <c r="AY1372" s="17"/>
      <c r="AZ1372" s="15">
        <f t="shared" ref="AZ1372:BE1372" si="5573">AZ1371</f>
        <v>6000</v>
      </c>
      <c r="BA1372" s="15">
        <f t="shared" si="5573"/>
        <v>6000</v>
      </c>
      <c r="BB1372" s="15">
        <f t="shared" si="5573"/>
        <v>0</v>
      </c>
      <c r="BC1372" s="15">
        <f t="shared" si="5573"/>
        <v>0</v>
      </c>
      <c r="BD1372" s="15">
        <f t="shared" si="5573"/>
        <v>0</v>
      </c>
      <c r="BE1372" s="15">
        <f t="shared" si="5573"/>
        <v>250</v>
      </c>
      <c r="BF1372" s="17"/>
      <c r="BG1372" s="15">
        <f t="shared" ref="BG1372:BH1372" si="5574">BG1371</f>
        <v>1000</v>
      </c>
      <c r="BH1372" s="15">
        <f t="shared" si="5574"/>
        <v>7000</v>
      </c>
      <c r="BI1372" s="17"/>
      <c r="BJ1372" s="22">
        <f>G1372/G1371</f>
        <v>1</v>
      </c>
      <c r="BK1372" s="65">
        <f>BK1371</f>
        <v>-1200</v>
      </c>
      <c r="BL1372" s="65">
        <f>BL1371</f>
        <v>-1900</v>
      </c>
      <c r="BM1372" s="6">
        <f t="shared" si="5566"/>
        <v>115.5</v>
      </c>
      <c r="BN1372" s="8">
        <f t="shared" si="5567"/>
        <v>239.48292409821642</v>
      </c>
      <c r="BO1372" s="12">
        <f t="shared" si="5568"/>
        <v>166.31379297383603</v>
      </c>
      <c r="BP1372" s="50">
        <f>(1-'#Constant'!$A$3)/($J1372*'#Constant'!$B$3/'#Constant'!$C$3^($D1372-1)+1)+'#Constant'!$A$3</f>
        <v>0.98837944664031618</v>
      </c>
      <c r="BQ1372" s="4">
        <f>I1507/(BP1372*(1-Q1372/1000*(0.5+R1372/1000))*(1-P1372/1000)*(1-V1372/1000)*(1+U1372/1000))/20</f>
        <v>239.48292409821642</v>
      </c>
      <c r="BR1372" s="50">
        <f>(1-'#Constant'!$A$3)/($K1372*'#Constant'!$B$3/'#Constant'!$C$3^($D1372-1)+1)+'#Constant'!$A$3</f>
        <v>0.98837944664031618</v>
      </c>
      <c r="BS1372" s="4">
        <f>I1507/(BR1372*(1-AB1372/1000*(0.5+AC1372/1000))*(1-AA1372/1000)*(1-AG1372/1000)*(1+AF1372/1000))/20</f>
        <v>239.48292409821642</v>
      </c>
      <c r="BT1372"/>
    </row>
    <row r="1373" spans="1:72" x14ac:dyDescent="0.3">
      <c r="A1373">
        <v>8802</v>
      </c>
      <c r="B1373" s="18" t="str">
        <f>VLOOKUP(CONCATENATE("CREATURE_NAME_",A1373),[1]Localization_Hero!$A:$E,2,FALSE)</f>
        <v>처형의 관</v>
      </c>
      <c r="C1373" t="s">
        <v>77</v>
      </c>
      <c r="D1373">
        <v>1</v>
      </c>
      <c r="E1373">
        <v>1</v>
      </c>
      <c r="F1373" s="18">
        <v>1</v>
      </c>
      <c r="G1373" s="10">
        <v>100</v>
      </c>
      <c r="H1373" s="10">
        <v>100</v>
      </c>
      <c r="I1373" s="10">
        <v>700</v>
      </c>
      <c r="J1373" s="10">
        <v>7</v>
      </c>
      <c r="K1373" s="10">
        <v>18</v>
      </c>
      <c r="L1373" s="2"/>
      <c r="M1373" s="10">
        <v>0</v>
      </c>
      <c r="N1373" s="10">
        <v>0</v>
      </c>
      <c r="O1373" s="10">
        <v>0</v>
      </c>
      <c r="P1373" s="10">
        <v>0</v>
      </c>
      <c r="Q1373" s="10">
        <v>0</v>
      </c>
      <c r="R1373" s="10">
        <v>0</v>
      </c>
      <c r="S1373" s="10">
        <v>200</v>
      </c>
      <c r="T1373" s="10">
        <v>500</v>
      </c>
      <c r="U1373" s="10">
        <v>0</v>
      </c>
      <c r="V1373" s="10">
        <v>0</v>
      </c>
      <c r="W1373" s="2"/>
      <c r="X1373" s="10">
        <v>0</v>
      </c>
      <c r="Y1373" s="10">
        <v>0</v>
      </c>
      <c r="Z1373" s="10">
        <v>0</v>
      </c>
      <c r="AA1373" s="10">
        <v>0</v>
      </c>
      <c r="AB1373" s="10">
        <v>0</v>
      </c>
      <c r="AC1373" s="10">
        <v>0</v>
      </c>
      <c r="AD1373" s="10">
        <v>200</v>
      </c>
      <c r="AE1373" s="10">
        <v>500</v>
      </c>
      <c r="AF1373" s="10">
        <v>0</v>
      </c>
      <c r="AG1373" s="10">
        <v>0</v>
      </c>
      <c r="AH1373" s="10">
        <v>0</v>
      </c>
      <c r="AI1373" s="10">
        <v>0</v>
      </c>
      <c r="AJ1373" s="3"/>
      <c r="AK1373" s="10">
        <v>300</v>
      </c>
      <c r="AL1373" s="10">
        <v>0</v>
      </c>
      <c r="AM1373" s="3"/>
      <c r="AN1373" s="10">
        <v>0</v>
      </c>
      <c r="AO1373" s="10">
        <v>0</v>
      </c>
      <c r="AP1373" s="10">
        <v>0</v>
      </c>
      <c r="AQ1373" s="10">
        <v>0</v>
      </c>
      <c r="AR1373" s="10">
        <v>0</v>
      </c>
      <c r="AS1373" s="10">
        <v>0</v>
      </c>
      <c r="AT1373" s="10">
        <v>0</v>
      </c>
      <c r="AU1373" s="10">
        <v>0</v>
      </c>
      <c r="AV1373" s="10">
        <v>0</v>
      </c>
      <c r="AW1373" s="10">
        <v>0</v>
      </c>
      <c r="AX1373" s="10">
        <v>0</v>
      </c>
      <c r="AY1373" s="3"/>
      <c r="AZ1373" s="10">
        <v>6000</v>
      </c>
      <c r="BA1373" s="10">
        <v>6000</v>
      </c>
      <c r="BB1373" s="10">
        <v>0</v>
      </c>
      <c r="BC1373" s="10">
        <v>0</v>
      </c>
      <c r="BD1373" s="10">
        <v>0</v>
      </c>
      <c r="BE1373" s="10">
        <v>250</v>
      </c>
      <c r="BF1373" s="3"/>
      <c r="BG1373" s="10">
        <v>1000</v>
      </c>
      <c r="BH1373" s="10">
        <v>7000</v>
      </c>
      <c r="BI1373" s="3"/>
      <c r="BJ1373" s="21">
        <v>1</v>
      </c>
      <c r="BK1373" s="65">
        <v>-650</v>
      </c>
      <c r="BL1373" s="65">
        <v>-1200</v>
      </c>
      <c r="BM1373" s="6">
        <f t="shared" ref="BM1373:BM1376" si="5575">MAX(G1373*(1+M1373/1000*(1+O1373/1000))*(1+0.5*T1373/1000)*(1+0.25*S1373/1000),(H1373*(1+X1373/1000*(1+Z1373/1000))*(1+0.5*AE1373/1000)*(1+0.25*AD1373/1000)))*BG1373/1000</f>
        <v>131.25</v>
      </c>
      <c r="BN1373" s="8">
        <f t="shared" ref="BN1373:BN1376" si="5576">(BQ1373+BS1373)/2*(1+AI1373/2000)*(1+AH1373/2000)*(1+AN1373/2000)*(1+AK1373/2000)</f>
        <v>41.727864645272675</v>
      </c>
      <c r="BO1373" s="12">
        <f t="shared" ref="BO1373:BO1376" si="5577">SQRT(BM1373*BN1373)</f>
        <v>74.005285180803398</v>
      </c>
      <c r="BP1373" s="50">
        <f>(1-'#Constant'!$A$3)/($J1373*'#Constant'!$B$3/'#Constant'!$C$3^($D1373-1)+1)+'#Constant'!$A$3</f>
        <v>0.97984329089128319</v>
      </c>
      <c r="BQ1373" s="4">
        <f>I1374/(BP1373*(1-Q1373/1000*(0.5+R1373/1000))*(1-P1373/1000)*(1-V1373/1000)*(1+U1373/1000))/20</f>
        <v>35.71999760100757</v>
      </c>
      <c r="BR1373" s="50">
        <f>(1-'#Constant'!$A$3)/($K1373*'#Constant'!$B$3/'#Constant'!$C$3^($D1373-1)+1)+'#Constant'!$A$3</f>
        <v>0.9497912713472485</v>
      </c>
      <c r="BS1373" s="4">
        <f>I1374/(BR1373*(1-AB1373/1000*(0.5+AC1373/1000))*(1-AA1373/1000)*(1-AG1373/1000)*(1+AF1373/1000))/20</f>
        <v>36.850201782075359</v>
      </c>
      <c r="BT1373">
        <f>BO1373/$BO$4*100</f>
        <v>56.246818222568471</v>
      </c>
    </row>
    <row r="1374" spans="1:72" s="13" customFormat="1" ht="17.25" thickBot="1" x14ac:dyDescent="0.35">
      <c r="B1374" s="20"/>
      <c r="D1374" s="14">
        <v>1</v>
      </c>
      <c r="E1374" s="14">
        <v>1</v>
      </c>
      <c r="F1374" s="19">
        <v>1</v>
      </c>
      <c r="G1374" s="15">
        <f>G1373</f>
        <v>100</v>
      </c>
      <c r="H1374" s="15">
        <f>H1373</f>
        <v>100</v>
      </c>
      <c r="I1374" s="15">
        <f>I1373</f>
        <v>700</v>
      </c>
      <c r="J1374" s="15">
        <f>J1373</f>
        <v>7</v>
      </c>
      <c r="K1374" s="15">
        <f>K1373</f>
        <v>18</v>
      </c>
      <c r="L1374" s="16"/>
      <c r="M1374" s="15">
        <f t="shared" ref="M1374:V1374" si="5578">M1373</f>
        <v>0</v>
      </c>
      <c r="N1374" s="15">
        <f t="shared" si="5578"/>
        <v>0</v>
      </c>
      <c r="O1374" s="15">
        <f t="shared" si="5578"/>
        <v>0</v>
      </c>
      <c r="P1374" s="15">
        <f t="shared" si="5578"/>
        <v>0</v>
      </c>
      <c r="Q1374" s="15">
        <f t="shared" si="5578"/>
        <v>0</v>
      </c>
      <c r="R1374" s="15">
        <f t="shared" si="5578"/>
        <v>0</v>
      </c>
      <c r="S1374" s="15">
        <f t="shared" si="5578"/>
        <v>200</v>
      </c>
      <c r="T1374" s="15">
        <f t="shared" si="5578"/>
        <v>500</v>
      </c>
      <c r="U1374" s="15">
        <f t="shared" si="5578"/>
        <v>0</v>
      </c>
      <c r="V1374" s="15">
        <f t="shared" si="5578"/>
        <v>0</v>
      </c>
      <c r="W1374" s="16"/>
      <c r="X1374" s="15">
        <f t="shared" ref="X1374:AI1374" si="5579">X1373</f>
        <v>0</v>
      </c>
      <c r="Y1374" s="15">
        <f t="shared" si="5579"/>
        <v>0</v>
      </c>
      <c r="Z1374" s="15">
        <f t="shared" si="5579"/>
        <v>0</v>
      </c>
      <c r="AA1374" s="15">
        <f t="shared" si="5579"/>
        <v>0</v>
      </c>
      <c r="AB1374" s="15">
        <f t="shared" si="5579"/>
        <v>0</v>
      </c>
      <c r="AC1374" s="15">
        <f t="shared" si="5579"/>
        <v>0</v>
      </c>
      <c r="AD1374" s="15">
        <f t="shared" si="5579"/>
        <v>200</v>
      </c>
      <c r="AE1374" s="15">
        <f t="shared" si="5579"/>
        <v>500</v>
      </c>
      <c r="AF1374" s="15">
        <f t="shared" si="5579"/>
        <v>0</v>
      </c>
      <c r="AG1374" s="15">
        <f t="shared" si="5579"/>
        <v>0</v>
      </c>
      <c r="AH1374" s="15">
        <f t="shared" si="5579"/>
        <v>0</v>
      </c>
      <c r="AI1374" s="15">
        <f t="shared" si="5579"/>
        <v>0</v>
      </c>
      <c r="AJ1374" s="17"/>
      <c r="AK1374" s="15">
        <f t="shared" ref="AK1374:AL1374" si="5580">AK1373</f>
        <v>300</v>
      </c>
      <c r="AL1374" s="15">
        <f t="shared" si="5580"/>
        <v>0</v>
      </c>
      <c r="AM1374" s="17"/>
      <c r="AN1374" s="15">
        <f t="shared" ref="AN1374:AX1374" si="5581">AN1373</f>
        <v>0</v>
      </c>
      <c r="AO1374" s="15">
        <f t="shared" si="5581"/>
        <v>0</v>
      </c>
      <c r="AP1374" s="15">
        <f t="shared" si="5581"/>
        <v>0</v>
      </c>
      <c r="AQ1374" s="15">
        <f t="shared" si="5581"/>
        <v>0</v>
      </c>
      <c r="AR1374" s="15">
        <f t="shared" si="5581"/>
        <v>0</v>
      </c>
      <c r="AS1374" s="15">
        <f t="shared" si="5581"/>
        <v>0</v>
      </c>
      <c r="AT1374" s="15">
        <f t="shared" si="5581"/>
        <v>0</v>
      </c>
      <c r="AU1374" s="15">
        <f t="shared" si="5581"/>
        <v>0</v>
      </c>
      <c r="AV1374" s="15">
        <f t="shared" si="5581"/>
        <v>0</v>
      </c>
      <c r="AW1374" s="15">
        <f t="shared" si="5581"/>
        <v>0</v>
      </c>
      <c r="AX1374" s="15">
        <f t="shared" si="5581"/>
        <v>0</v>
      </c>
      <c r="AY1374" s="17"/>
      <c r="AZ1374" s="15">
        <f t="shared" ref="AZ1374:BE1374" si="5582">AZ1373</f>
        <v>6000</v>
      </c>
      <c r="BA1374" s="15">
        <f t="shared" si="5582"/>
        <v>6000</v>
      </c>
      <c r="BB1374" s="15">
        <f t="shared" si="5582"/>
        <v>0</v>
      </c>
      <c r="BC1374" s="15">
        <f t="shared" si="5582"/>
        <v>0</v>
      </c>
      <c r="BD1374" s="15">
        <f t="shared" si="5582"/>
        <v>0</v>
      </c>
      <c r="BE1374" s="15">
        <f t="shared" si="5582"/>
        <v>250</v>
      </c>
      <c r="BF1374" s="17"/>
      <c r="BG1374" s="15">
        <f t="shared" ref="BG1374:BH1374" si="5583">BG1373</f>
        <v>1000</v>
      </c>
      <c r="BH1374" s="15">
        <f t="shared" si="5583"/>
        <v>7000</v>
      </c>
      <c r="BI1374" s="17"/>
      <c r="BJ1374" s="22">
        <f>G1374/G1373</f>
        <v>1</v>
      </c>
      <c r="BK1374" s="65">
        <f>BK1373</f>
        <v>-650</v>
      </c>
      <c r="BL1374" s="65">
        <f>BL1373</f>
        <v>-1200</v>
      </c>
      <c r="BM1374" s="6">
        <f t="shared" si="5575"/>
        <v>131.25</v>
      </c>
      <c r="BN1374" s="8">
        <f t="shared" si="5576"/>
        <v>269.44278313804642</v>
      </c>
      <c r="BO1374" s="12">
        <f t="shared" si="5577"/>
        <v>188.05415519702984</v>
      </c>
      <c r="BP1374" s="50">
        <f>(1-'#Constant'!$A$3)/($J1374*'#Constant'!$B$3/'#Constant'!$C$3^($D1374-1)+1)+'#Constant'!$A$3</f>
        <v>0.97984329089128319</v>
      </c>
      <c r="BQ1374" s="4">
        <f>I1509/(BP1374*(1-Q1374/1000*(0.5+R1374/1000))*(1-P1374/1000)*(1-V1374/1000)*(1+U1374/1000))/20</f>
        <v>230.64912736650604</v>
      </c>
      <c r="BR1374" s="50">
        <f>(1-'#Constant'!$A$3)/($K1374*'#Constant'!$B$3/'#Constant'!$C$3^($D1374-1)+1)+'#Constant'!$A$3</f>
        <v>0.9497912713472485</v>
      </c>
      <c r="BS1374" s="4">
        <f>I1509/(BR1374*(1-AB1374/1000*(0.5+AC1374/1000))*(1-AA1374/1000)*(1-AG1374/1000)*(1+AF1374/1000))/20</f>
        <v>237.9470172214009</v>
      </c>
      <c r="BT1374"/>
    </row>
    <row r="1375" spans="1:72" x14ac:dyDescent="0.3">
      <c r="A1375">
        <v>8803</v>
      </c>
      <c r="B1375" s="18" t="str">
        <f>VLOOKUP(CONCATENATE("CREATURE_NAME_",A1375),[1]Localization_Hero!$A:$E,2,FALSE)</f>
        <v>라크레일</v>
      </c>
      <c r="C1375" t="s">
        <v>77</v>
      </c>
      <c r="D1375">
        <v>1</v>
      </c>
      <c r="E1375">
        <v>1</v>
      </c>
      <c r="F1375" s="18">
        <v>1</v>
      </c>
      <c r="G1375" s="10">
        <v>100</v>
      </c>
      <c r="H1375" s="10">
        <v>100</v>
      </c>
      <c r="I1375" s="10">
        <v>490640</v>
      </c>
      <c r="J1375" s="10">
        <v>25</v>
      </c>
      <c r="K1375" s="10">
        <v>25</v>
      </c>
      <c r="L1375" s="2"/>
      <c r="M1375" s="10">
        <v>0</v>
      </c>
      <c r="N1375" s="10">
        <v>0</v>
      </c>
      <c r="O1375" s="10">
        <v>0</v>
      </c>
      <c r="P1375" s="10">
        <v>0</v>
      </c>
      <c r="Q1375" s="10">
        <v>0</v>
      </c>
      <c r="R1375" s="10">
        <v>0</v>
      </c>
      <c r="S1375" s="10">
        <v>100</v>
      </c>
      <c r="T1375" s="10">
        <v>500</v>
      </c>
      <c r="U1375" s="10">
        <v>0</v>
      </c>
      <c r="V1375" s="10">
        <v>350</v>
      </c>
      <c r="W1375" s="2"/>
      <c r="X1375" s="10">
        <v>0</v>
      </c>
      <c r="Y1375" s="10">
        <v>0</v>
      </c>
      <c r="Z1375" s="10">
        <v>0</v>
      </c>
      <c r="AA1375" s="10">
        <v>0</v>
      </c>
      <c r="AB1375" s="10">
        <v>0</v>
      </c>
      <c r="AC1375" s="10">
        <v>0</v>
      </c>
      <c r="AD1375" s="10">
        <v>100</v>
      </c>
      <c r="AE1375" s="10">
        <v>500</v>
      </c>
      <c r="AF1375" s="10">
        <v>0</v>
      </c>
      <c r="AG1375" s="10">
        <v>650</v>
      </c>
      <c r="AH1375" s="10">
        <v>0</v>
      </c>
      <c r="AI1375" s="10">
        <v>0</v>
      </c>
      <c r="AJ1375" s="3"/>
      <c r="AK1375" s="10">
        <v>0</v>
      </c>
      <c r="AL1375" s="10">
        <v>0</v>
      </c>
      <c r="AM1375" s="3"/>
      <c r="AN1375" s="10">
        <v>0</v>
      </c>
      <c r="AO1375" s="10">
        <v>0</v>
      </c>
      <c r="AP1375" s="10">
        <v>0</v>
      </c>
      <c r="AQ1375" s="10">
        <v>0</v>
      </c>
      <c r="AR1375" s="10">
        <v>0</v>
      </c>
      <c r="AS1375" s="10">
        <v>0</v>
      </c>
      <c r="AT1375" s="10">
        <v>0</v>
      </c>
      <c r="AU1375" s="10">
        <v>0</v>
      </c>
      <c r="AV1375" s="10">
        <v>0</v>
      </c>
      <c r="AW1375" s="10">
        <v>0</v>
      </c>
      <c r="AX1375" s="10">
        <v>0</v>
      </c>
      <c r="AY1375" s="3"/>
      <c r="AZ1375" s="10">
        <v>6000</v>
      </c>
      <c r="BA1375" s="10">
        <v>6000</v>
      </c>
      <c r="BB1375" s="10">
        <v>0</v>
      </c>
      <c r="BC1375" s="10">
        <v>0</v>
      </c>
      <c r="BD1375" s="10">
        <v>0</v>
      </c>
      <c r="BE1375" s="10">
        <v>250</v>
      </c>
      <c r="BF1375" s="3"/>
      <c r="BG1375" s="10">
        <v>1000</v>
      </c>
      <c r="BH1375" s="10">
        <v>5000</v>
      </c>
      <c r="BI1375" s="3"/>
      <c r="BJ1375" s="21">
        <v>1</v>
      </c>
      <c r="BK1375" s="65">
        <v>0</v>
      </c>
      <c r="BL1375" s="65">
        <v>0</v>
      </c>
      <c r="BM1375" s="6">
        <f t="shared" si="5575"/>
        <v>128.125</v>
      </c>
      <c r="BN1375" s="8">
        <f t="shared" si="5576"/>
        <v>57873.409665721192</v>
      </c>
      <c r="BO1375" s="12">
        <f t="shared" si="5577"/>
        <v>2723.0553819965776</v>
      </c>
      <c r="BP1375" s="50">
        <f>(1-'#Constant'!$A$3)/($J1375*'#Constant'!$B$3/'#Constant'!$C$3^($D1375-1)+1)+'#Constant'!$A$3</f>
        <v>0.93162790697674425</v>
      </c>
      <c r="BQ1375" s="4">
        <f>I1376/(BP1375*(1-Q1375/1000*(0.5+R1375/1000))*(1-P1375/1000)*(1-V1375/1000)*(1+U1375/1000))/20</f>
        <v>40511.386766004834</v>
      </c>
      <c r="BR1375" s="50">
        <f>(1-'#Constant'!$A$3)/($K1375*'#Constant'!$B$3/'#Constant'!$C$3^($D1375-1)+1)+'#Constant'!$A$3</f>
        <v>0.93162790697674425</v>
      </c>
      <c r="BS1375" s="4">
        <f>I1376/(BR1375*(1-AB1375/1000*(0.5+AC1375/1000))*(1-AA1375/1000)*(1-AG1375/1000)*(1+AF1375/1000))/20</f>
        <v>75235.432565437557</v>
      </c>
      <c r="BT1375">
        <f>BO1375/$BO$4*100</f>
        <v>2069.6251721340304</v>
      </c>
    </row>
    <row r="1376" spans="1:72" s="13" customFormat="1" ht="21" customHeight="1" thickBot="1" x14ac:dyDescent="0.35">
      <c r="B1376" s="20"/>
      <c r="D1376" s="14">
        <v>1</v>
      </c>
      <c r="E1376" s="14">
        <v>1</v>
      </c>
      <c r="F1376" s="19">
        <v>1</v>
      </c>
      <c r="G1376" s="15">
        <f t="shared" ref="G1376:H1376" si="5584">G1375</f>
        <v>100</v>
      </c>
      <c r="H1376" s="15">
        <f t="shared" si="5584"/>
        <v>100</v>
      </c>
      <c r="I1376" s="15">
        <f>I1375</f>
        <v>490640</v>
      </c>
      <c r="J1376" s="15">
        <f>J1375</f>
        <v>25</v>
      </c>
      <c r="K1376" s="15">
        <f>K1375</f>
        <v>25</v>
      </c>
      <c r="L1376" s="16"/>
      <c r="M1376" s="15">
        <v>0</v>
      </c>
      <c r="N1376" s="15">
        <f t="shared" ref="N1376:O1376" si="5585">N1375</f>
        <v>0</v>
      </c>
      <c r="O1376" s="15">
        <f t="shared" si="5585"/>
        <v>0</v>
      </c>
      <c r="P1376" s="15">
        <v>0</v>
      </c>
      <c r="Q1376" s="15">
        <f t="shared" ref="Q1376:V1376" si="5586">Q1375</f>
        <v>0</v>
      </c>
      <c r="R1376" s="15">
        <f t="shared" si="5586"/>
        <v>0</v>
      </c>
      <c r="S1376" s="15">
        <f t="shared" si="5586"/>
        <v>100</v>
      </c>
      <c r="T1376" s="15">
        <f t="shared" si="5586"/>
        <v>500</v>
      </c>
      <c r="U1376" s="15">
        <f t="shared" si="5586"/>
        <v>0</v>
      </c>
      <c r="V1376" s="15">
        <f t="shared" si="5586"/>
        <v>350</v>
      </c>
      <c r="W1376" s="16"/>
      <c r="X1376" s="15">
        <v>0</v>
      </c>
      <c r="Y1376" s="15">
        <f t="shared" ref="Y1376:Z1376" si="5587">Y1375</f>
        <v>0</v>
      </c>
      <c r="Z1376" s="15">
        <f t="shared" si="5587"/>
        <v>0</v>
      </c>
      <c r="AA1376" s="15">
        <v>0</v>
      </c>
      <c r="AB1376" s="15">
        <f t="shared" ref="AB1376:AF1376" si="5588">AB1375</f>
        <v>0</v>
      </c>
      <c r="AC1376" s="15">
        <f t="shared" si="5588"/>
        <v>0</v>
      </c>
      <c r="AD1376" s="15">
        <f t="shared" si="5588"/>
        <v>100</v>
      </c>
      <c r="AE1376" s="15">
        <f t="shared" si="5588"/>
        <v>500</v>
      </c>
      <c r="AF1376" s="15">
        <f t="shared" si="5588"/>
        <v>0</v>
      </c>
      <c r="AG1376" s="15">
        <f>AG1375</f>
        <v>650</v>
      </c>
      <c r="AH1376" s="15">
        <f t="shared" ref="AH1376:AI1376" si="5589">AH1375</f>
        <v>0</v>
      </c>
      <c r="AI1376" s="15">
        <f t="shared" si="5589"/>
        <v>0</v>
      </c>
      <c r="AJ1376" s="17"/>
      <c r="AK1376" s="15">
        <f>AK1375</f>
        <v>0</v>
      </c>
      <c r="AL1376" s="15">
        <f>AL1375</f>
        <v>0</v>
      </c>
      <c r="AM1376" s="17"/>
      <c r="AN1376" s="15">
        <f t="shared" ref="AN1376:AX1376" si="5590">AN1375</f>
        <v>0</v>
      </c>
      <c r="AO1376" s="15">
        <f t="shared" si="5590"/>
        <v>0</v>
      </c>
      <c r="AP1376" s="15">
        <f t="shared" si="5590"/>
        <v>0</v>
      </c>
      <c r="AQ1376" s="15">
        <f t="shared" si="5590"/>
        <v>0</v>
      </c>
      <c r="AR1376" s="15">
        <f t="shared" si="5590"/>
        <v>0</v>
      </c>
      <c r="AS1376" s="15">
        <f t="shared" si="5590"/>
        <v>0</v>
      </c>
      <c r="AT1376" s="15">
        <f t="shared" si="5590"/>
        <v>0</v>
      </c>
      <c r="AU1376" s="15">
        <f t="shared" si="5590"/>
        <v>0</v>
      </c>
      <c r="AV1376" s="15">
        <f t="shared" si="5590"/>
        <v>0</v>
      </c>
      <c r="AW1376" s="15">
        <f t="shared" si="5590"/>
        <v>0</v>
      </c>
      <c r="AX1376" s="15">
        <f t="shared" si="5590"/>
        <v>0</v>
      </c>
      <c r="AY1376" s="17"/>
      <c r="AZ1376" s="15">
        <f t="shared" ref="AZ1376:BA1376" si="5591">AZ1375</f>
        <v>6000</v>
      </c>
      <c r="BA1376" s="15">
        <f t="shared" si="5591"/>
        <v>6000</v>
      </c>
      <c r="BB1376" s="15">
        <v>0</v>
      </c>
      <c r="BC1376" s="15">
        <f t="shared" ref="BC1376:BE1376" si="5592">BC1375</f>
        <v>0</v>
      </c>
      <c r="BD1376" s="15">
        <f t="shared" si="5592"/>
        <v>0</v>
      </c>
      <c r="BE1376" s="15">
        <f t="shared" si="5592"/>
        <v>250</v>
      </c>
      <c r="BF1376" s="17"/>
      <c r="BG1376" s="15">
        <f t="shared" ref="BG1376:BH1376" si="5593">BG1375</f>
        <v>1000</v>
      </c>
      <c r="BH1376" s="15">
        <f t="shared" si="5593"/>
        <v>5000</v>
      </c>
      <c r="BI1376" s="17"/>
      <c r="BJ1376" s="22">
        <f>G1376/G1375</f>
        <v>1</v>
      </c>
      <c r="BK1376" s="65">
        <v>0</v>
      </c>
      <c r="BL1376" s="65">
        <v>0</v>
      </c>
      <c r="BM1376" s="6">
        <f t="shared" si="5575"/>
        <v>128.125</v>
      </c>
      <c r="BN1376" s="8">
        <f t="shared" si="5576"/>
        <v>475.47634592067936</v>
      </c>
      <c r="BO1376" s="12">
        <f t="shared" si="5577"/>
        <v>246.82059642802716</v>
      </c>
      <c r="BP1376" s="50">
        <f>(1-'#Constant'!$A$3)/($J1376*'#Constant'!$B$3/'#Constant'!$C$3^($D1376-1)+1)+'#Constant'!$A$3</f>
        <v>0.93162790697674425</v>
      </c>
      <c r="BQ1376" s="4">
        <f>I1511/(BP1376*(1-Q1376/1000*(0.5+R1376/1000))*(1-P1376/1000)*(1-V1376/1000)*(1+U1376/1000))/20</f>
        <v>332.83344214447555</v>
      </c>
      <c r="BR1376" s="50">
        <f>(1-'#Constant'!$A$3)/($K1376*'#Constant'!$B$3/'#Constant'!$C$3^($D1376-1)+1)+'#Constant'!$A$3</f>
        <v>0.93162790697674425</v>
      </c>
      <c r="BS1376" s="4">
        <f>I1511/(BR1376*(1-AB1376/1000*(0.5+AC1376/1000))*(1-AA1376/1000)*(1-AG1376/1000)*(1+AF1376/1000))/20</f>
        <v>618.11924969688323</v>
      </c>
      <c r="BT1376"/>
    </row>
    <row r="1377" spans="1:72" x14ac:dyDescent="0.3">
      <c r="A1377">
        <v>8804</v>
      </c>
      <c r="B1377" s="18" t="e">
        <f>VLOOKUP(CONCATENATE("CREATURE_NAME_",A1377),[1]Localization_Hero!$A:$E,2,FALSE)</f>
        <v>#N/A</v>
      </c>
      <c r="C1377" t="s">
        <v>77</v>
      </c>
      <c r="D1377">
        <v>1</v>
      </c>
      <c r="E1377">
        <v>1</v>
      </c>
      <c r="F1377" s="18">
        <v>1</v>
      </c>
      <c r="G1377" s="10">
        <v>100</v>
      </c>
      <c r="H1377" s="10">
        <v>100</v>
      </c>
      <c r="I1377" s="10">
        <v>700</v>
      </c>
      <c r="J1377" s="10">
        <v>7</v>
      </c>
      <c r="K1377" s="10">
        <v>18</v>
      </c>
      <c r="L1377" s="2"/>
      <c r="M1377" s="10">
        <v>0</v>
      </c>
      <c r="N1377" s="10">
        <v>0</v>
      </c>
      <c r="O1377" s="10">
        <v>0</v>
      </c>
      <c r="P1377" s="10">
        <v>0</v>
      </c>
      <c r="Q1377" s="10">
        <v>0</v>
      </c>
      <c r="R1377" s="10">
        <v>0</v>
      </c>
      <c r="S1377" s="10">
        <v>200</v>
      </c>
      <c r="T1377" s="10">
        <v>500</v>
      </c>
      <c r="U1377" s="10">
        <v>0</v>
      </c>
      <c r="V1377" s="10">
        <v>0</v>
      </c>
      <c r="W1377" s="2"/>
      <c r="X1377" s="10">
        <v>0</v>
      </c>
      <c r="Y1377" s="10">
        <v>0</v>
      </c>
      <c r="Z1377" s="10">
        <v>0</v>
      </c>
      <c r="AA1377" s="10">
        <v>0</v>
      </c>
      <c r="AB1377" s="10">
        <v>0</v>
      </c>
      <c r="AC1377" s="10">
        <v>0</v>
      </c>
      <c r="AD1377" s="10">
        <v>200</v>
      </c>
      <c r="AE1377" s="10">
        <v>500</v>
      </c>
      <c r="AF1377" s="10">
        <v>0</v>
      </c>
      <c r="AG1377" s="10">
        <v>0</v>
      </c>
      <c r="AH1377" s="10">
        <v>0</v>
      </c>
      <c r="AI1377" s="10">
        <v>0</v>
      </c>
      <c r="AJ1377" s="3"/>
      <c r="AK1377" s="10">
        <v>300</v>
      </c>
      <c r="AL1377" s="10">
        <v>0</v>
      </c>
      <c r="AM1377" s="3"/>
      <c r="AN1377" s="10">
        <v>0</v>
      </c>
      <c r="AO1377" s="10">
        <v>0</v>
      </c>
      <c r="AP1377" s="10">
        <v>0</v>
      </c>
      <c r="AQ1377" s="10">
        <v>0</v>
      </c>
      <c r="AR1377" s="10">
        <v>0</v>
      </c>
      <c r="AS1377" s="10">
        <v>0</v>
      </c>
      <c r="AT1377" s="10">
        <v>0</v>
      </c>
      <c r="AU1377" s="10">
        <v>0</v>
      </c>
      <c r="AV1377" s="10">
        <v>0</v>
      </c>
      <c r="AW1377" s="10">
        <v>0</v>
      </c>
      <c r="AX1377" s="10">
        <v>0</v>
      </c>
      <c r="AY1377" s="3"/>
      <c r="AZ1377" s="10">
        <v>6000</v>
      </c>
      <c r="BA1377" s="10">
        <v>6000</v>
      </c>
      <c r="BB1377" s="10">
        <v>0</v>
      </c>
      <c r="BC1377" s="10">
        <v>0</v>
      </c>
      <c r="BD1377" s="10">
        <v>0</v>
      </c>
      <c r="BE1377" s="10">
        <v>250</v>
      </c>
      <c r="BF1377" s="3"/>
      <c r="BG1377" s="10">
        <v>1000</v>
      </c>
      <c r="BH1377" s="10">
        <v>7000</v>
      </c>
      <c r="BI1377" s="3"/>
      <c r="BJ1377" s="21">
        <v>1</v>
      </c>
      <c r="BK1377" s="65">
        <v>-470</v>
      </c>
      <c r="BL1377" s="65">
        <v>-600</v>
      </c>
      <c r="BM1377" s="6">
        <f t="shared" ref="BM1377:BM1378" si="5594">MAX(G1377*(1+M1377/1000*(1+O1377/1000))*(1+0.5*T1377/1000)*(1+0.25*S1377/1000),(H1377*(1+X1377/1000*(1+Z1377/1000))*(1+0.5*AE1377/1000)*(1+0.25*AD1377/1000)))*BG1377/1000</f>
        <v>131.25</v>
      </c>
      <c r="BN1377" s="8">
        <f t="shared" ref="BN1377:BN1378" si="5595">(BQ1377+BS1377)/2*(1+AI1377/2000)*(1+AH1377/2000)*(1+AN1377/2000)*(1+AK1377/2000)</f>
        <v>41.727864645272675</v>
      </c>
      <c r="BO1377" s="12">
        <f t="shared" ref="BO1377:BO1378" si="5596">SQRT(BM1377*BN1377)</f>
        <v>74.005285180803398</v>
      </c>
      <c r="BP1377" s="50">
        <f>(1-'#Constant'!$A$3)/($J1377*'#Constant'!$B$3/'#Constant'!$C$3^($D1377-1)+1)+'#Constant'!$A$3</f>
        <v>0.97984329089128319</v>
      </c>
      <c r="BQ1377" s="4">
        <f>I1378/(BP1377*(1-Q1377/1000*(0.5+R1377/1000))*(1-P1377/1000)*(1-V1377/1000)*(1+U1377/1000))/20</f>
        <v>35.71999760100757</v>
      </c>
      <c r="BR1377" s="50">
        <f>(1-'#Constant'!$A$3)/($K1377*'#Constant'!$B$3/'#Constant'!$C$3^($D1377-1)+1)+'#Constant'!$A$3</f>
        <v>0.9497912713472485</v>
      </c>
      <c r="BS1377" s="4">
        <f>I1378/(BR1377*(1-AB1377/1000*(0.5+AC1377/1000))*(1-AA1377/1000)*(1-AG1377/1000)*(1+AF1377/1000))/20</f>
        <v>36.850201782075359</v>
      </c>
      <c r="BT1377">
        <f>BO1377/$BO$4*100</f>
        <v>56.246818222568471</v>
      </c>
    </row>
    <row r="1378" spans="1:72" s="13" customFormat="1" ht="17.25" thickBot="1" x14ac:dyDescent="0.35">
      <c r="B1378" s="20"/>
      <c r="D1378" s="14">
        <v>1</v>
      </c>
      <c r="E1378" s="14">
        <v>1</v>
      </c>
      <c r="F1378" s="19">
        <v>1</v>
      </c>
      <c r="G1378" s="15">
        <f>G1377</f>
        <v>100</v>
      </c>
      <c r="H1378" s="15">
        <f>H1377</f>
        <v>100</v>
      </c>
      <c r="I1378" s="15">
        <f>I1377</f>
        <v>700</v>
      </c>
      <c r="J1378" s="15">
        <f>J1377</f>
        <v>7</v>
      </c>
      <c r="K1378" s="15">
        <f>K1377</f>
        <v>18</v>
      </c>
      <c r="L1378" s="16"/>
      <c r="M1378" s="15">
        <f t="shared" ref="M1378:V1378" si="5597">M1377</f>
        <v>0</v>
      </c>
      <c r="N1378" s="15">
        <f t="shared" si="5597"/>
        <v>0</v>
      </c>
      <c r="O1378" s="15">
        <f t="shared" si="5597"/>
        <v>0</v>
      </c>
      <c r="P1378" s="15">
        <f t="shared" si="5597"/>
        <v>0</v>
      </c>
      <c r="Q1378" s="15">
        <f t="shared" si="5597"/>
        <v>0</v>
      </c>
      <c r="R1378" s="15">
        <f t="shared" si="5597"/>
        <v>0</v>
      </c>
      <c r="S1378" s="15">
        <f t="shared" si="5597"/>
        <v>200</v>
      </c>
      <c r="T1378" s="15">
        <f t="shared" si="5597"/>
        <v>500</v>
      </c>
      <c r="U1378" s="15">
        <f t="shared" si="5597"/>
        <v>0</v>
      </c>
      <c r="V1378" s="15">
        <f t="shared" si="5597"/>
        <v>0</v>
      </c>
      <c r="W1378" s="16"/>
      <c r="X1378" s="15">
        <f t="shared" ref="X1378:AI1378" si="5598">X1377</f>
        <v>0</v>
      </c>
      <c r="Y1378" s="15">
        <f t="shared" si="5598"/>
        <v>0</v>
      </c>
      <c r="Z1378" s="15">
        <f t="shared" si="5598"/>
        <v>0</v>
      </c>
      <c r="AA1378" s="15">
        <f t="shared" si="5598"/>
        <v>0</v>
      </c>
      <c r="AB1378" s="15">
        <f t="shared" si="5598"/>
        <v>0</v>
      </c>
      <c r="AC1378" s="15">
        <f t="shared" si="5598"/>
        <v>0</v>
      </c>
      <c r="AD1378" s="15">
        <f t="shared" si="5598"/>
        <v>200</v>
      </c>
      <c r="AE1378" s="15">
        <f t="shared" si="5598"/>
        <v>500</v>
      </c>
      <c r="AF1378" s="15">
        <f t="shared" si="5598"/>
        <v>0</v>
      </c>
      <c r="AG1378" s="15">
        <f t="shared" si="5598"/>
        <v>0</v>
      </c>
      <c r="AH1378" s="15">
        <f t="shared" si="5598"/>
        <v>0</v>
      </c>
      <c r="AI1378" s="15">
        <f t="shared" si="5598"/>
        <v>0</v>
      </c>
      <c r="AJ1378" s="17"/>
      <c r="AK1378" s="15">
        <f t="shared" ref="AK1378:AL1378" si="5599">AK1377</f>
        <v>300</v>
      </c>
      <c r="AL1378" s="15">
        <f t="shared" si="5599"/>
        <v>0</v>
      </c>
      <c r="AM1378" s="17"/>
      <c r="AN1378" s="15">
        <f t="shared" ref="AN1378:AX1378" si="5600">AN1377</f>
        <v>0</v>
      </c>
      <c r="AO1378" s="15">
        <f t="shared" si="5600"/>
        <v>0</v>
      </c>
      <c r="AP1378" s="15">
        <f t="shared" si="5600"/>
        <v>0</v>
      </c>
      <c r="AQ1378" s="15">
        <f t="shared" si="5600"/>
        <v>0</v>
      </c>
      <c r="AR1378" s="15">
        <f t="shared" si="5600"/>
        <v>0</v>
      </c>
      <c r="AS1378" s="15">
        <f t="shared" si="5600"/>
        <v>0</v>
      </c>
      <c r="AT1378" s="15">
        <f t="shared" si="5600"/>
        <v>0</v>
      </c>
      <c r="AU1378" s="15">
        <f t="shared" si="5600"/>
        <v>0</v>
      </c>
      <c r="AV1378" s="15">
        <f t="shared" si="5600"/>
        <v>0</v>
      </c>
      <c r="AW1378" s="15">
        <f t="shared" si="5600"/>
        <v>0</v>
      </c>
      <c r="AX1378" s="15">
        <f t="shared" si="5600"/>
        <v>0</v>
      </c>
      <c r="AY1378" s="17"/>
      <c r="AZ1378" s="15">
        <f t="shared" ref="AZ1378:BE1378" si="5601">AZ1377</f>
        <v>6000</v>
      </c>
      <c r="BA1378" s="15">
        <f t="shared" si="5601"/>
        <v>6000</v>
      </c>
      <c r="BB1378" s="15">
        <f t="shared" si="5601"/>
        <v>0</v>
      </c>
      <c r="BC1378" s="15">
        <f t="shared" si="5601"/>
        <v>0</v>
      </c>
      <c r="BD1378" s="15">
        <f t="shared" si="5601"/>
        <v>0</v>
      </c>
      <c r="BE1378" s="15">
        <f t="shared" si="5601"/>
        <v>250</v>
      </c>
      <c r="BF1378" s="17"/>
      <c r="BG1378" s="15">
        <f t="shared" ref="BG1378:BH1378" si="5602">BG1377</f>
        <v>1000</v>
      </c>
      <c r="BH1378" s="15">
        <f t="shared" si="5602"/>
        <v>7000</v>
      </c>
      <c r="BI1378" s="17"/>
      <c r="BJ1378" s="22">
        <f>G1378/G1377</f>
        <v>1</v>
      </c>
      <c r="BK1378" s="65">
        <f>BK1377</f>
        <v>-470</v>
      </c>
      <c r="BL1378" s="65">
        <f>BL1377</f>
        <v>-600</v>
      </c>
      <c r="BM1378" s="6">
        <f t="shared" si="5594"/>
        <v>131.25</v>
      </c>
      <c r="BN1378" s="8">
        <f t="shared" si="5595"/>
        <v>269.44278313804642</v>
      </c>
      <c r="BO1378" s="12">
        <f t="shared" si="5596"/>
        <v>188.05415519702984</v>
      </c>
      <c r="BP1378" s="50">
        <f>(1-'#Constant'!$A$3)/($J1378*'#Constant'!$B$3/'#Constant'!$C$3^($D1378-1)+1)+'#Constant'!$A$3</f>
        <v>0.97984329089128319</v>
      </c>
      <c r="BQ1378" s="4">
        <f>I1513/(BP1378*(1-Q1378/1000*(0.5+R1378/1000))*(1-P1378/1000)*(1-V1378/1000)*(1+U1378/1000))/20</f>
        <v>230.64912736650604</v>
      </c>
      <c r="BR1378" s="50">
        <f>(1-'#Constant'!$A$3)/($K1378*'#Constant'!$B$3/'#Constant'!$C$3^($D1378-1)+1)+'#Constant'!$A$3</f>
        <v>0.9497912713472485</v>
      </c>
      <c r="BS1378" s="4">
        <f>I1513/(BR1378*(1-AB1378/1000*(0.5+AC1378/1000))*(1-AA1378/1000)*(1-AG1378/1000)*(1+AF1378/1000))/20</f>
        <v>237.9470172214009</v>
      </c>
      <c r="BT1378"/>
    </row>
    <row r="1379" spans="1:72" s="34" customFormat="1" ht="27" thickBot="1" x14ac:dyDescent="0.35">
      <c r="B1379" s="39" t="s">
        <v>177</v>
      </c>
      <c r="C1379"/>
      <c r="F1379" s="35"/>
      <c r="G1379" s="36"/>
      <c r="H1379" s="36"/>
      <c r="I1379" s="36"/>
      <c r="J1379" s="36"/>
      <c r="K1379" s="36"/>
      <c r="L1379" s="16"/>
      <c r="M1379" s="36"/>
      <c r="N1379" s="36"/>
      <c r="O1379" s="36"/>
      <c r="P1379" s="36">
        <v>0</v>
      </c>
      <c r="Q1379" s="36"/>
      <c r="R1379" s="36"/>
      <c r="S1379" s="36"/>
      <c r="T1379" s="36"/>
      <c r="U1379" s="36"/>
      <c r="V1379" s="36"/>
      <c r="W1379" s="16"/>
      <c r="X1379" s="36"/>
      <c r="Y1379" s="36"/>
      <c r="Z1379" s="36"/>
      <c r="AA1379" s="36">
        <v>0</v>
      </c>
      <c r="AB1379" s="36"/>
      <c r="AC1379" s="36"/>
      <c r="AD1379" s="36"/>
      <c r="AE1379" s="36"/>
      <c r="AF1379" s="36"/>
      <c r="AG1379" s="36"/>
      <c r="AH1379" s="36"/>
      <c r="AI1379" s="36"/>
      <c r="AJ1379" s="17"/>
      <c r="AK1379" s="36"/>
      <c r="AL1379" s="36"/>
      <c r="AM1379" s="17"/>
      <c r="AN1379" s="36"/>
      <c r="AO1379" s="36"/>
      <c r="AP1379" s="36"/>
      <c r="AQ1379" s="36"/>
      <c r="AR1379" s="36"/>
      <c r="AS1379" s="36"/>
      <c r="AT1379" s="36"/>
      <c r="AU1379" s="36"/>
      <c r="AV1379" s="36"/>
      <c r="AW1379" s="36"/>
      <c r="AX1379" s="36"/>
      <c r="AY1379" s="17"/>
      <c r="AZ1379" s="36"/>
      <c r="BA1379" s="36"/>
      <c r="BB1379" s="36"/>
      <c r="BC1379" s="36"/>
      <c r="BD1379" s="36"/>
      <c r="BE1379" s="36"/>
      <c r="BF1379" s="17"/>
      <c r="BG1379" s="36"/>
      <c r="BH1379" s="36"/>
      <c r="BI1379" s="17"/>
      <c r="BJ1379" s="37"/>
      <c r="BK1379" s="36"/>
      <c r="BL1379" s="36"/>
      <c r="BM1379" s="38"/>
      <c r="BN1379" s="38"/>
      <c r="BO1379" s="38"/>
      <c r="BP1379" s="38"/>
      <c r="BQ1379" s="38"/>
      <c r="BR1379" s="38"/>
      <c r="BS1379" s="38"/>
    </row>
    <row r="1380" spans="1:72" x14ac:dyDescent="0.3">
      <c r="A1380">
        <v>500140</v>
      </c>
      <c r="B1380" s="18" t="e">
        <f>VLOOKUP(CONCATENATE("CREATURE_NAME_",A1380),[1]Localization_Hero!$A:$E,2,FALSE)</f>
        <v>#N/A</v>
      </c>
      <c r="C1380" t="s">
        <v>79</v>
      </c>
      <c r="D1380">
        <v>1</v>
      </c>
      <c r="E1380">
        <v>1</v>
      </c>
      <c r="F1380" s="18">
        <v>1</v>
      </c>
      <c r="G1380" s="10">
        <v>100</v>
      </c>
      <c r="H1380" s="10">
        <v>100</v>
      </c>
      <c r="I1380" s="10">
        <v>2500</v>
      </c>
      <c r="J1380" s="10">
        <v>25</v>
      </c>
      <c r="K1380" s="10">
        <v>25</v>
      </c>
      <c r="L1380" s="2"/>
      <c r="M1380" s="10">
        <v>100</v>
      </c>
      <c r="N1380" s="10">
        <v>0</v>
      </c>
      <c r="O1380" s="10">
        <v>0</v>
      </c>
      <c r="P1380" s="10">
        <v>100</v>
      </c>
      <c r="Q1380" s="10">
        <v>0</v>
      </c>
      <c r="R1380" s="10">
        <v>0</v>
      </c>
      <c r="S1380" s="10">
        <v>0</v>
      </c>
      <c r="T1380" s="10">
        <v>150</v>
      </c>
      <c r="U1380" s="10">
        <v>0</v>
      </c>
      <c r="V1380" s="10">
        <v>0</v>
      </c>
      <c r="W1380" s="2"/>
      <c r="X1380" s="10">
        <v>100</v>
      </c>
      <c r="Y1380" s="10">
        <v>0</v>
      </c>
      <c r="Z1380" s="10">
        <v>0</v>
      </c>
      <c r="AA1380" s="10">
        <v>100</v>
      </c>
      <c r="AB1380" s="10">
        <v>0</v>
      </c>
      <c r="AC1380" s="10">
        <v>0</v>
      </c>
      <c r="AD1380" s="10">
        <v>0</v>
      </c>
      <c r="AE1380" s="10">
        <v>150</v>
      </c>
      <c r="AF1380" s="10">
        <v>0</v>
      </c>
      <c r="AG1380" s="10">
        <v>0</v>
      </c>
      <c r="AH1380" s="10">
        <v>0</v>
      </c>
      <c r="AI1380" s="10">
        <v>0</v>
      </c>
      <c r="AJ1380" s="3"/>
      <c r="AK1380" s="10">
        <v>0</v>
      </c>
      <c r="AL1380" s="10">
        <v>0</v>
      </c>
      <c r="AM1380" s="3"/>
      <c r="AN1380" s="10">
        <v>0</v>
      </c>
      <c r="AO1380" s="10">
        <v>0</v>
      </c>
      <c r="AP1380" s="10">
        <v>0</v>
      </c>
      <c r="AQ1380" s="10">
        <v>0</v>
      </c>
      <c r="AR1380" s="10">
        <v>0</v>
      </c>
      <c r="AS1380" s="10">
        <v>0</v>
      </c>
      <c r="AT1380" s="10">
        <v>0</v>
      </c>
      <c r="AU1380" s="10">
        <v>0</v>
      </c>
      <c r="AV1380" s="10">
        <v>0</v>
      </c>
      <c r="AW1380" s="10">
        <v>0</v>
      </c>
      <c r="AX1380" s="10">
        <v>0</v>
      </c>
      <c r="AY1380" s="3"/>
      <c r="AZ1380" s="10">
        <v>6000</v>
      </c>
      <c r="BA1380" s="10">
        <v>6000</v>
      </c>
      <c r="BB1380" s="10">
        <v>0</v>
      </c>
      <c r="BC1380" s="10">
        <v>0</v>
      </c>
      <c r="BD1380" s="10">
        <v>0</v>
      </c>
      <c r="BE1380" s="10">
        <v>250</v>
      </c>
      <c r="BF1380" s="3"/>
      <c r="BG1380" s="10">
        <v>1000</v>
      </c>
      <c r="BH1380" s="10">
        <v>2500</v>
      </c>
      <c r="BI1380" s="3"/>
      <c r="BJ1380" s="21">
        <v>1</v>
      </c>
      <c r="BK1380" s="65">
        <v>0</v>
      </c>
      <c r="BL1380" s="65">
        <v>0</v>
      </c>
      <c r="BM1380" s="6">
        <f t="shared" ref="BM1380:BM1381" si="5603">MAX(G1380*(1+M1380/1000*(1+O1380/1000))*(1+0.5*T1380/1000)*(1+0.25*S1380/1000),(H1380*(1+X1380/1000*(1+Z1380/1000))*(1+0.5*AE1380/1000)*(1+0.25*AD1380/1000)))*BG1380/1000</f>
        <v>118.25000000000001</v>
      </c>
      <c r="BN1380" s="8">
        <f t="shared" ref="BN1380:BN1381" si="5604">(BQ1380+BS1380)/2*(1+AI1380/2000)*(1+AH1380/2000)*(1+AN1380/2000)*(1+AK1380/2000)</f>
        <v>149.0819326565707</v>
      </c>
      <c r="BO1380" s="12">
        <f t="shared" ref="BO1380:BO1381" si="5605">SQRT(BM1380*BN1380)</f>
        <v>132.77401303206696</v>
      </c>
      <c r="BP1380" s="50">
        <f>(1-'#Constant'!$A$3)/($J1380*'#Constant'!$B$3/'#Constant'!$C$3^($D1380-1)+1)+'#Constant'!$A$3</f>
        <v>0.93162790697674425</v>
      </c>
      <c r="BQ1380" s="4">
        <f t="shared" ref="BQ1380:BQ1381" si="5606">I1381/(BP1380*(1-Q1380/1000*(0.5+R1380/1000))*(1-P1380/1000)*(1-V1380/1000)*(1+U1380/1000))/20</f>
        <v>149.0819326565707</v>
      </c>
      <c r="BR1380" s="50">
        <f>(1-'#Constant'!$A$3)/($K1380*'#Constant'!$B$3/'#Constant'!$C$3^($D1380-1)+1)+'#Constant'!$A$3</f>
        <v>0.93162790697674425</v>
      </c>
      <c r="BS1380" s="4">
        <f t="shared" ref="BS1380:BS1381" si="5607">I1381/(BR1380*(1-AB1380/1000*(0.5+AC1380/1000))*(1-AA1380/1000)*(1-AG1380/1000)*(1+AF1380/1000))/20</f>
        <v>149.0819326565707</v>
      </c>
      <c r="BT1380">
        <f>BO1380/$BO$4*100</f>
        <v>100.91327609170268</v>
      </c>
    </row>
    <row r="1381" spans="1:72" s="13" customFormat="1" ht="17.25" thickBot="1" x14ac:dyDescent="0.35">
      <c r="B1381" s="20"/>
      <c r="D1381" s="14">
        <v>1</v>
      </c>
      <c r="E1381" s="14">
        <v>1</v>
      </c>
      <c r="F1381" s="19">
        <v>1</v>
      </c>
      <c r="G1381" s="15">
        <f t="shared" ref="G1381:H1381" si="5608">G1380</f>
        <v>100</v>
      </c>
      <c r="H1381" s="15">
        <f t="shared" si="5608"/>
        <v>100</v>
      </c>
      <c r="I1381" s="15">
        <v>2500</v>
      </c>
      <c r="J1381" s="15">
        <v>25</v>
      </c>
      <c r="K1381" s="15">
        <v>25</v>
      </c>
      <c r="L1381" s="16"/>
      <c r="M1381" s="15">
        <f t="shared" ref="M1381:O1381" si="5609">M1380</f>
        <v>100</v>
      </c>
      <c r="N1381" s="15">
        <f t="shared" si="5609"/>
        <v>0</v>
      </c>
      <c r="O1381" s="15">
        <f t="shared" si="5609"/>
        <v>0</v>
      </c>
      <c r="P1381" s="15">
        <v>100</v>
      </c>
      <c r="Q1381" s="15">
        <f t="shared" ref="Q1381:V1381" si="5610">Q1380</f>
        <v>0</v>
      </c>
      <c r="R1381" s="15">
        <f t="shared" si="5610"/>
        <v>0</v>
      </c>
      <c r="S1381" s="15">
        <f t="shared" si="5610"/>
        <v>0</v>
      </c>
      <c r="T1381" s="15">
        <f t="shared" si="5610"/>
        <v>150</v>
      </c>
      <c r="U1381" s="15">
        <f t="shared" si="5610"/>
        <v>0</v>
      </c>
      <c r="V1381" s="15">
        <f t="shared" si="5610"/>
        <v>0</v>
      </c>
      <c r="W1381" s="16"/>
      <c r="X1381" s="15">
        <f t="shared" ref="X1381:Z1381" si="5611">X1380</f>
        <v>100</v>
      </c>
      <c r="Y1381" s="15">
        <f t="shared" si="5611"/>
        <v>0</v>
      </c>
      <c r="Z1381" s="15">
        <f t="shared" si="5611"/>
        <v>0</v>
      </c>
      <c r="AA1381" s="15">
        <v>100</v>
      </c>
      <c r="AB1381" s="15">
        <f t="shared" ref="AB1381:AI1381" si="5612">AB1380</f>
        <v>0</v>
      </c>
      <c r="AC1381" s="15">
        <f t="shared" si="5612"/>
        <v>0</v>
      </c>
      <c r="AD1381" s="15">
        <f t="shared" si="5612"/>
        <v>0</v>
      </c>
      <c r="AE1381" s="15">
        <f t="shared" si="5612"/>
        <v>150</v>
      </c>
      <c r="AF1381" s="15">
        <f t="shared" si="5612"/>
        <v>0</v>
      </c>
      <c r="AG1381" s="15">
        <f t="shared" si="5612"/>
        <v>0</v>
      </c>
      <c r="AH1381" s="15">
        <f t="shared" si="5612"/>
        <v>0</v>
      </c>
      <c r="AI1381" s="15">
        <f t="shared" si="5612"/>
        <v>0</v>
      </c>
      <c r="AJ1381" s="17"/>
      <c r="AK1381" s="15">
        <f>AK1380</f>
        <v>0</v>
      </c>
      <c r="AL1381" s="15">
        <f>AL1380</f>
        <v>0</v>
      </c>
      <c r="AM1381" s="17"/>
      <c r="AN1381" s="15">
        <f t="shared" ref="AN1381:AX1381" si="5613">AN1380</f>
        <v>0</v>
      </c>
      <c r="AO1381" s="15">
        <f t="shared" si="5613"/>
        <v>0</v>
      </c>
      <c r="AP1381" s="15">
        <f t="shared" si="5613"/>
        <v>0</v>
      </c>
      <c r="AQ1381" s="15">
        <f t="shared" si="5613"/>
        <v>0</v>
      </c>
      <c r="AR1381" s="15">
        <f t="shared" si="5613"/>
        <v>0</v>
      </c>
      <c r="AS1381" s="15">
        <f t="shared" si="5613"/>
        <v>0</v>
      </c>
      <c r="AT1381" s="15">
        <f t="shared" si="5613"/>
        <v>0</v>
      </c>
      <c r="AU1381" s="15">
        <f t="shared" si="5613"/>
        <v>0</v>
      </c>
      <c r="AV1381" s="15">
        <f t="shared" si="5613"/>
        <v>0</v>
      </c>
      <c r="AW1381" s="15">
        <f t="shared" si="5613"/>
        <v>0</v>
      </c>
      <c r="AX1381" s="15">
        <f t="shared" si="5613"/>
        <v>0</v>
      </c>
      <c r="AY1381" s="17"/>
      <c r="AZ1381" s="15">
        <f t="shared" ref="AZ1381:BA1381" si="5614">AZ1380</f>
        <v>6000</v>
      </c>
      <c r="BA1381" s="15">
        <f t="shared" si="5614"/>
        <v>6000</v>
      </c>
      <c r="BB1381" s="15">
        <v>0</v>
      </c>
      <c r="BC1381" s="15">
        <f t="shared" ref="BC1381:BE1381" si="5615">BC1380</f>
        <v>0</v>
      </c>
      <c r="BD1381" s="15">
        <f t="shared" si="5615"/>
        <v>0</v>
      </c>
      <c r="BE1381" s="15">
        <f t="shared" si="5615"/>
        <v>250</v>
      </c>
      <c r="BF1381" s="17"/>
      <c r="BG1381" s="15">
        <f t="shared" ref="BG1381:BH1381" si="5616">BG1380</f>
        <v>1000</v>
      </c>
      <c r="BH1381" s="15">
        <f t="shared" si="5616"/>
        <v>2500</v>
      </c>
      <c r="BI1381" s="17"/>
      <c r="BJ1381" s="22">
        <f>G1381/G1380</f>
        <v>1</v>
      </c>
      <c r="BK1381" s="65">
        <f>BK1380</f>
        <v>0</v>
      </c>
      <c r="BL1381" s="65">
        <f>BL1380</f>
        <v>0</v>
      </c>
      <c r="BM1381" s="6">
        <f t="shared" si="5603"/>
        <v>118.25000000000001</v>
      </c>
      <c r="BN1381" s="8">
        <f t="shared" si="5604"/>
        <v>149.0819326565707</v>
      </c>
      <c r="BO1381" s="12">
        <f t="shared" si="5605"/>
        <v>132.77401303206696</v>
      </c>
      <c r="BP1381" s="50">
        <f>(1-'#Constant'!$A$3)/($J1381*'#Constant'!$B$3/'#Constant'!$C$3^($D1381-1)+1)+'#Constant'!$A$3</f>
        <v>0.93162790697674425</v>
      </c>
      <c r="BQ1381" s="4">
        <f t="shared" si="5606"/>
        <v>149.0819326565707</v>
      </c>
      <c r="BR1381" s="50">
        <f>(1-'#Constant'!$A$3)/($K1381*'#Constant'!$B$3/'#Constant'!$C$3^($D1381-1)+1)+'#Constant'!$A$3</f>
        <v>0.93162790697674425</v>
      </c>
      <c r="BS1381" s="4">
        <f t="shared" si="5607"/>
        <v>149.0819326565707</v>
      </c>
      <c r="BT1381"/>
    </row>
    <row r="1382" spans="1:72" x14ac:dyDescent="0.3">
      <c r="A1382">
        <v>64001</v>
      </c>
      <c r="B1382" s="18" t="str">
        <f>VLOOKUP(CONCATENATE("CREATURE_NAME_",A1382),[1]Localization_Hero!$A:$E,2,FALSE)</f>
        <v>구샤크</v>
      </c>
      <c r="C1382" t="s">
        <v>77</v>
      </c>
      <c r="D1382">
        <v>1</v>
      </c>
      <c r="E1382">
        <v>1</v>
      </c>
      <c r="F1382" s="18">
        <v>1</v>
      </c>
      <c r="G1382" s="10">
        <v>100</v>
      </c>
      <c r="H1382" s="10">
        <v>100</v>
      </c>
      <c r="I1382" s="10">
        <v>2500</v>
      </c>
      <c r="J1382" s="10">
        <v>25</v>
      </c>
      <c r="K1382" s="10">
        <v>25</v>
      </c>
      <c r="L1382" s="2"/>
      <c r="M1382" s="10">
        <v>100</v>
      </c>
      <c r="N1382" s="10">
        <v>0</v>
      </c>
      <c r="O1382" s="10">
        <v>0</v>
      </c>
      <c r="P1382" s="10">
        <v>100</v>
      </c>
      <c r="Q1382" s="10">
        <v>0</v>
      </c>
      <c r="R1382" s="10">
        <v>0</v>
      </c>
      <c r="S1382" s="10">
        <v>100</v>
      </c>
      <c r="T1382" s="10">
        <v>400</v>
      </c>
      <c r="U1382" s="10">
        <v>0</v>
      </c>
      <c r="V1382" s="10">
        <v>0</v>
      </c>
      <c r="W1382" s="2"/>
      <c r="X1382" s="10">
        <v>100</v>
      </c>
      <c r="Y1382" s="10">
        <v>0</v>
      </c>
      <c r="Z1382" s="10">
        <v>0</v>
      </c>
      <c r="AA1382" s="10">
        <v>100</v>
      </c>
      <c r="AB1382" s="10">
        <v>0</v>
      </c>
      <c r="AC1382" s="10">
        <v>0</v>
      </c>
      <c r="AD1382" s="10">
        <v>100</v>
      </c>
      <c r="AE1382" s="10">
        <v>400</v>
      </c>
      <c r="AF1382" s="10">
        <v>0</v>
      </c>
      <c r="AG1382" s="10">
        <v>0</v>
      </c>
      <c r="AH1382" s="10">
        <v>0</v>
      </c>
      <c r="AI1382" s="10">
        <v>0</v>
      </c>
      <c r="AJ1382" s="3"/>
      <c r="AK1382" s="10">
        <v>0</v>
      </c>
      <c r="AL1382" s="10">
        <v>0</v>
      </c>
      <c r="AM1382" s="3"/>
      <c r="AN1382" s="10">
        <v>0</v>
      </c>
      <c r="AO1382" s="10">
        <v>0</v>
      </c>
      <c r="AP1382" s="10">
        <v>0</v>
      </c>
      <c r="AQ1382" s="10">
        <v>0</v>
      </c>
      <c r="AR1382" s="10">
        <v>0</v>
      </c>
      <c r="AS1382" s="10">
        <v>0</v>
      </c>
      <c r="AT1382" s="10">
        <v>0</v>
      </c>
      <c r="AU1382" s="10">
        <v>0</v>
      </c>
      <c r="AV1382" s="10">
        <v>0</v>
      </c>
      <c r="AW1382" s="10">
        <v>0</v>
      </c>
      <c r="AX1382" s="10">
        <v>0</v>
      </c>
      <c r="AY1382" s="3"/>
      <c r="AZ1382" s="10">
        <v>6000</v>
      </c>
      <c r="BA1382" s="10">
        <v>6000</v>
      </c>
      <c r="BB1382" s="10">
        <v>0</v>
      </c>
      <c r="BC1382" s="10">
        <v>0</v>
      </c>
      <c r="BD1382" s="10">
        <v>0</v>
      </c>
      <c r="BE1382" s="10">
        <v>250</v>
      </c>
      <c r="BF1382" s="3"/>
      <c r="BG1382" s="10">
        <v>1000</v>
      </c>
      <c r="BH1382" s="10">
        <v>7500</v>
      </c>
      <c r="BI1382" s="3"/>
      <c r="BJ1382" s="21">
        <v>1</v>
      </c>
      <c r="BK1382" s="65">
        <v>0</v>
      </c>
      <c r="BL1382" s="65">
        <v>0</v>
      </c>
      <c r="BM1382" s="6">
        <f>MAX(G1382*(1+M1382/1000*(1+O1382/1000))*(1+0.5*T1382/1000)*(1+0.25*S1382/1000),(H1382*(1+X1382/1000*(1+Z1382/1000))*(1+0.5*AE1382/1000)*(1+0.25*AD1382/1000)))*BG1382/1000</f>
        <v>135.29999999999998</v>
      </c>
      <c r="BN1382" s="8">
        <f>(BQ1382+BS1382)/2*(1+AI1382/2000)*(1+AH1382/2000)*(1+AN1382/2000)*(1+AK1382/2000)</f>
        <v>149.0819326565707</v>
      </c>
      <c r="BO1382" s="12">
        <f t="shared" ref="BO1382:BO1401" si="5617">SQRT(BM1382*BN1382)</f>
        <v>142.02389055519501</v>
      </c>
      <c r="BP1382" s="50">
        <f>(1-'#Constant'!$A$3)/($J1382*'#Constant'!$B$3/'#Constant'!$C$3^($D1382-1)+1)+'#Constant'!$A$3</f>
        <v>0.93162790697674425</v>
      </c>
      <c r="BQ1382" s="4">
        <f>I1383/(BP1382*(1-Q1382/1000*(0.5+R1382/1000))*(1-P1382/1000)*(1-V1382/1000)*(1+U1382/1000))/20</f>
        <v>149.0819326565707</v>
      </c>
      <c r="BR1382" s="50">
        <f>(1-'#Constant'!$A$3)/($K1382*'#Constant'!$B$3/'#Constant'!$C$3^($D1382-1)+1)+'#Constant'!$A$3</f>
        <v>0.93162790697674425</v>
      </c>
      <c r="BS1382" s="4">
        <f>I1383/(BR1382*(1-AB1382/1000*(0.5+AC1382/1000))*(1-AA1382/1000)*(1-AG1382/1000)*(1+AF1382/1000))/20</f>
        <v>149.0819326565707</v>
      </c>
      <c r="BT1382">
        <f>BO1382/$BO$4*100</f>
        <v>107.9435331652794</v>
      </c>
    </row>
    <row r="1383" spans="1:72" s="13" customFormat="1" ht="17.25" thickBot="1" x14ac:dyDescent="0.35">
      <c r="B1383" s="20"/>
      <c r="D1383" s="14">
        <v>1</v>
      </c>
      <c r="E1383" s="14">
        <v>1</v>
      </c>
      <c r="F1383" s="19">
        <v>1</v>
      </c>
      <c r="G1383" s="15">
        <f t="shared" ref="G1383:H1383" si="5618">G1382</f>
        <v>100</v>
      </c>
      <c r="H1383" s="15">
        <f t="shared" si="5618"/>
        <v>100</v>
      </c>
      <c r="I1383" s="15">
        <v>2500</v>
      </c>
      <c r="J1383" s="15">
        <v>25</v>
      </c>
      <c r="K1383" s="15">
        <v>25</v>
      </c>
      <c r="L1383" s="16"/>
      <c r="M1383" s="15">
        <f t="shared" ref="M1383:O1383" si="5619">M1382</f>
        <v>100</v>
      </c>
      <c r="N1383" s="15">
        <f t="shared" si="5619"/>
        <v>0</v>
      </c>
      <c r="O1383" s="15">
        <f t="shared" si="5619"/>
        <v>0</v>
      </c>
      <c r="P1383" s="15">
        <v>100</v>
      </c>
      <c r="Q1383" s="15">
        <f t="shared" ref="Q1383:V1383" si="5620">Q1382</f>
        <v>0</v>
      </c>
      <c r="R1383" s="15">
        <f t="shared" si="5620"/>
        <v>0</v>
      </c>
      <c r="S1383" s="15">
        <f t="shared" si="5620"/>
        <v>100</v>
      </c>
      <c r="T1383" s="15">
        <f t="shared" si="5620"/>
        <v>400</v>
      </c>
      <c r="U1383" s="15">
        <f t="shared" si="5620"/>
        <v>0</v>
      </c>
      <c r="V1383" s="15">
        <f t="shared" si="5620"/>
        <v>0</v>
      </c>
      <c r="W1383" s="16"/>
      <c r="X1383" s="15">
        <f t="shared" ref="X1383:Z1383" si="5621">X1382</f>
        <v>100</v>
      </c>
      <c r="Y1383" s="15">
        <f t="shared" si="5621"/>
        <v>0</v>
      </c>
      <c r="Z1383" s="15">
        <f t="shared" si="5621"/>
        <v>0</v>
      </c>
      <c r="AA1383" s="15">
        <v>100</v>
      </c>
      <c r="AB1383" s="15">
        <f t="shared" ref="AB1383:AI1383" si="5622">AB1382</f>
        <v>0</v>
      </c>
      <c r="AC1383" s="15">
        <f t="shared" si="5622"/>
        <v>0</v>
      </c>
      <c r="AD1383" s="15">
        <f t="shared" si="5622"/>
        <v>100</v>
      </c>
      <c r="AE1383" s="15">
        <f t="shared" si="5622"/>
        <v>400</v>
      </c>
      <c r="AF1383" s="15">
        <f t="shared" si="5622"/>
        <v>0</v>
      </c>
      <c r="AG1383" s="15">
        <f t="shared" si="5622"/>
        <v>0</v>
      </c>
      <c r="AH1383" s="15">
        <f t="shared" si="5622"/>
        <v>0</v>
      </c>
      <c r="AI1383" s="15">
        <f t="shared" si="5622"/>
        <v>0</v>
      </c>
      <c r="AJ1383" s="17"/>
      <c r="AK1383" s="15">
        <f>AK1382</f>
        <v>0</v>
      </c>
      <c r="AL1383" s="15">
        <f>AL1382</f>
        <v>0</v>
      </c>
      <c r="AM1383" s="17"/>
      <c r="AN1383" s="15">
        <f t="shared" ref="AN1383:AX1383" si="5623">AN1382</f>
        <v>0</v>
      </c>
      <c r="AO1383" s="15">
        <f t="shared" si="5623"/>
        <v>0</v>
      </c>
      <c r="AP1383" s="15">
        <f t="shared" si="5623"/>
        <v>0</v>
      </c>
      <c r="AQ1383" s="15">
        <f t="shared" si="5623"/>
        <v>0</v>
      </c>
      <c r="AR1383" s="15">
        <f t="shared" si="5623"/>
        <v>0</v>
      </c>
      <c r="AS1383" s="15">
        <f t="shared" si="5623"/>
        <v>0</v>
      </c>
      <c r="AT1383" s="15">
        <f t="shared" si="5623"/>
        <v>0</v>
      </c>
      <c r="AU1383" s="15">
        <f t="shared" si="5623"/>
        <v>0</v>
      </c>
      <c r="AV1383" s="15">
        <f t="shared" si="5623"/>
        <v>0</v>
      </c>
      <c r="AW1383" s="15">
        <f t="shared" si="5623"/>
        <v>0</v>
      </c>
      <c r="AX1383" s="15">
        <f t="shared" si="5623"/>
        <v>0</v>
      </c>
      <c r="AY1383" s="17"/>
      <c r="AZ1383" s="15">
        <f t="shared" ref="AZ1383:BA1383" si="5624">AZ1382</f>
        <v>6000</v>
      </c>
      <c r="BA1383" s="15">
        <f t="shared" si="5624"/>
        <v>6000</v>
      </c>
      <c r="BB1383" s="15">
        <v>0</v>
      </c>
      <c r="BC1383" s="15">
        <f t="shared" ref="BC1383:BE1383" si="5625">BC1382</f>
        <v>0</v>
      </c>
      <c r="BD1383" s="15">
        <f t="shared" si="5625"/>
        <v>0</v>
      </c>
      <c r="BE1383" s="15">
        <f t="shared" si="5625"/>
        <v>250</v>
      </c>
      <c r="BF1383" s="17"/>
      <c r="BG1383" s="15">
        <f t="shared" ref="BG1383:BH1383" si="5626">BG1382</f>
        <v>1000</v>
      </c>
      <c r="BH1383" s="15">
        <f t="shared" si="5626"/>
        <v>7500</v>
      </c>
      <c r="BI1383" s="17"/>
      <c r="BJ1383" s="22">
        <f>G1383/G1382</f>
        <v>1</v>
      </c>
      <c r="BK1383" s="65">
        <f t="shared" ref="BK1383:BL1383" si="5627">BK1382</f>
        <v>0</v>
      </c>
      <c r="BL1383" s="65">
        <f t="shared" si="5627"/>
        <v>0</v>
      </c>
      <c r="BM1383" s="6">
        <f>MAX(G1383*(1+M1383/1000*(1+O1383/1000))*(1+0.5*T1383/1000)*(1+0.25*S1383/1000),(H1383*(1+X1383/1000*(1+Z1383/1000))*(1+0.5*AE1383/1000)*(1+0.25*AD1383/1000)))*BG1383/1000</f>
        <v>135.29999999999998</v>
      </c>
      <c r="BN1383" s="8" t="e">
        <f>(BQ1383+BS1383)/2*(1+AI1383/2000)*(1+AH1383/2000)*(1+AN1383/2000)*(1+AK1383/2000)</f>
        <v>#NUM!</v>
      </c>
      <c r="BO1383" s="12" t="e">
        <f t="shared" si="5617"/>
        <v>#NUM!</v>
      </c>
      <c r="BP1383" s="50">
        <f>(1-'#Constant'!$A$3)/($J1383*'#Constant'!$B$3/'#Constant'!$C$3^($D1383-1)+1)+'#Constant'!$A$3</f>
        <v>0.93162790697674425</v>
      </c>
      <c r="BQ1383" s="4" t="e">
        <f>I1404/(BP1383*(1-Q1383/1000*(0.5+R1383/1000))*(1-P1383/1000)*(1-V1383/1000)*(1+U1383/1000))/20</f>
        <v>#NUM!</v>
      </c>
      <c r="BR1383" s="50">
        <f>(1-'#Constant'!$A$3)/($K1383*'#Constant'!$B$3/'#Constant'!$C$3^($D1383-1)+1)+'#Constant'!$A$3</f>
        <v>0.93162790697674425</v>
      </c>
      <c r="BS1383" s="4" t="e">
        <f>I1404/(BR1383*(1-AB1383/1000*(0.5+AC1383/1000))*(1-AA1383/1000)*(1-AG1383/1000)*(1+AF1383/1000))/20</f>
        <v>#NUM!</v>
      </c>
      <c r="BT1383"/>
    </row>
    <row r="1384" spans="1:72" s="43" customFormat="1" ht="12" x14ac:dyDescent="0.2">
      <c r="A1384" s="71">
        <v>66001</v>
      </c>
      <c r="B1384" s="72" t="str">
        <f>VLOOKUP(CONCATENATE("CREATURE_NAME_",A1384),[1]Localization_Hero!$A:$E,2,FALSE)</f>
        <v>불타는 라바골렘</v>
      </c>
      <c r="C1384" s="73" t="s">
        <v>213</v>
      </c>
      <c r="D1384" s="43">
        <v>1</v>
      </c>
      <c r="E1384" s="43">
        <v>1</v>
      </c>
      <c r="F1384" s="72">
        <v>1</v>
      </c>
      <c r="G1384" s="10">
        <v>100</v>
      </c>
      <c r="H1384" s="10">
        <v>100</v>
      </c>
      <c r="I1384" s="10">
        <v>3500</v>
      </c>
      <c r="J1384" s="10">
        <v>17</v>
      </c>
      <c r="K1384" s="10">
        <v>17</v>
      </c>
      <c r="L1384" s="3"/>
      <c r="M1384" s="10">
        <v>100</v>
      </c>
      <c r="N1384" s="10">
        <v>0</v>
      </c>
      <c r="O1384" s="10">
        <v>0</v>
      </c>
      <c r="P1384" s="10">
        <v>100</v>
      </c>
      <c r="Q1384" s="10">
        <v>0</v>
      </c>
      <c r="R1384" s="10">
        <v>0</v>
      </c>
      <c r="S1384" s="10">
        <v>0</v>
      </c>
      <c r="T1384" s="10">
        <v>300</v>
      </c>
      <c r="U1384" s="10">
        <v>0</v>
      </c>
      <c r="V1384" s="10">
        <v>400</v>
      </c>
      <c r="W1384" s="3"/>
      <c r="X1384" s="10">
        <v>100</v>
      </c>
      <c r="Y1384" s="10">
        <v>0</v>
      </c>
      <c r="Z1384" s="10">
        <v>0</v>
      </c>
      <c r="AA1384" s="10">
        <v>100</v>
      </c>
      <c r="AB1384" s="10">
        <v>0</v>
      </c>
      <c r="AC1384" s="10">
        <v>0</v>
      </c>
      <c r="AD1384" s="10">
        <v>0</v>
      </c>
      <c r="AE1384" s="10">
        <v>300</v>
      </c>
      <c r="AF1384" s="10">
        <v>0</v>
      </c>
      <c r="AG1384" s="10">
        <v>400</v>
      </c>
      <c r="AH1384" s="10">
        <v>0</v>
      </c>
      <c r="AI1384" s="10">
        <v>0</v>
      </c>
      <c r="AJ1384" s="3"/>
      <c r="AK1384" s="10">
        <v>200</v>
      </c>
      <c r="AL1384" s="10">
        <v>0</v>
      </c>
      <c r="AM1384" s="3"/>
      <c r="AN1384" s="10">
        <v>0</v>
      </c>
      <c r="AO1384" s="10">
        <v>0</v>
      </c>
      <c r="AP1384" s="10">
        <v>0</v>
      </c>
      <c r="AQ1384" s="10">
        <v>0</v>
      </c>
      <c r="AR1384" s="10">
        <v>0</v>
      </c>
      <c r="AS1384" s="10">
        <v>0</v>
      </c>
      <c r="AT1384" s="10">
        <v>0</v>
      </c>
      <c r="AU1384" s="10">
        <v>0</v>
      </c>
      <c r="AV1384" s="10">
        <v>0</v>
      </c>
      <c r="AW1384" s="10">
        <v>0</v>
      </c>
      <c r="AX1384" s="10">
        <v>0</v>
      </c>
      <c r="AY1384" s="3"/>
      <c r="AZ1384" s="10">
        <v>6000</v>
      </c>
      <c r="BA1384" s="10">
        <v>6000</v>
      </c>
      <c r="BB1384" s="10">
        <v>0</v>
      </c>
      <c r="BC1384" s="10">
        <v>0</v>
      </c>
      <c r="BD1384" s="10">
        <v>0</v>
      </c>
      <c r="BE1384" s="10">
        <v>250</v>
      </c>
      <c r="BF1384" s="3"/>
      <c r="BG1384" s="10">
        <v>1000</v>
      </c>
      <c r="BH1384" s="10">
        <v>5000</v>
      </c>
      <c r="BI1384" s="3"/>
      <c r="BJ1384" s="21">
        <v>1</v>
      </c>
      <c r="BK1384" s="65">
        <v>0</v>
      </c>
      <c r="BL1384" s="65">
        <v>0</v>
      </c>
      <c r="BM1384" s="74">
        <f t="shared" ref="BM1384:BM1401" si="5628">MAX(G1384*(1+M1384/1000*(1+O1384/1000))*(1+0.5*T1384/1000)*(1+0.25*S1384/1000),(H1384*(1+X1384/1000*(1+Z1384/1000))*(1+0.5*AE1384/1000)*(1+0.25*AD1384/1000)))*BG1384/1000</f>
        <v>126.5</v>
      </c>
      <c r="BN1384" s="75">
        <f t="shared" ref="BN1384:BN1401" si="5629">(BQ1384+BS1384)/2*(1+AI1384/2000)*(1+AH1384/2000)*(1+AN1384/2000)*(1+AK1384/2000)</f>
        <v>374.28027116045337</v>
      </c>
      <c r="BO1384" s="76">
        <f t="shared" si="5617"/>
        <v>217.59240405353617</v>
      </c>
      <c r="BP1384" s="77">
        <f>(1-'#Constant'!$A$3)/($J1384*'#Constant'!$B$3/'#Constant'!$C$3^($D1384-1)+1)+'#Constant'!$A$3</f>
        <v>0.95244529019980972</v>
      </c>
      <c r="BQ1384" s="78">
        <f t="shared" ref="BQ1384:BQ1386" si="5630">I1385/(BP1384*(1-Q1384/1000*(0.5+R1384/1000))*(1-P1384/1000)*(1-V1384/1000)*(1+U1384/1000))/20</f>
        <v>340.25479196404848</v>
      </c>
      <c r="BR1384" s="77">
        <f>(1-'#Constant'!$A$3)/($K1384*'#Constant'!$B$3/'#Constant'!$C$3^($D1384-1)+1)+'#Constant'!$A$3</f>
        <v>0.95244529019980972</v>
      </c>
      <c r="BS1384" s="78">
        <f t="shared" ref="BS1384:BS1386" si="5631">I1385/(BR1384*(1-AB1384/1000*(0.5+AC1384/1000))*(1-AA1384/1000)*(1-AG1384/1000)*(1+AF1384/1000))/20</f>
        <v>340.25479196404848</v>
      </c>
      <c r="BT1384" s="43">
        <f>BO1384/$BO$4*100</f>
        <v>165.37846408550323</v>
      </c>
    </row>
    <row r="1385" spans="1:72" s="79" customFormat="1" ht="12.75" thickBot="1" x14ac:dyDescent="0.35">
      <c r="B1385" s="80"/>
      <c r="D1385" s="81">
        <v>1</v>
      </c>
      <c r="E1385" s="81">
        <v>1</v>
      </c>
      <c r="F1385" s="82">
        <v>1</v>
      </c>
      <c r="G1385" s="15">
        <f t="shared" ref="G1385:K1385" si="5632">G1384</f>
        <v>100</v>
      </c>
      <c r="H1385" s="15">
        <f t="shared" si="5632"/>
        <v>100</v>
      </c>
      <c r="I1385" s="15">
        <f t="shared" si="5632"/>
        <v>3500</v>
      </c>
      <c r="J1385" s="15">
        <f t="shared" si="5632"/>
        <v>17</v>
      </c>
      <c r="K1385" s="15">
        <f t="shared" si="5632"/>
        <v>17</v>
      </c>
      <c r="L1385" s="17"/>
      <c r="M1385" s="15">
        <f t="shared" ref="M1385:O1385" si="5633">M1384</f>
        <v>100</v>
      </c>
      <c r="N1385" s="15">
        <f t="shared" si="5633"/>
        <v>0</v>
      </c>
      <c r="O1385" s="15">
        <f t="shared" si="5633"/>
        <v>0</v>
      </c>
      <c r="P1385" s="15">
        <v>100</v>
      </c>
      <c r="Q1385" s="15">
        <f t="shared" ref="Q1385:V1385" si="5634">Q1384</f>
        <v>0</v>
      </c>
      <c r="R1385" s="15">
        <f t="shared" si="5634"/>
        <v>0</v>
      </c>
      <c r="S1385" s="15">
        <f t="shared" si="5634"/>
        <v>0</v>
      </c>
      <c r="T1385" s="15">
        <f t="shared" si="5634"/>
        <v>300</v>
      </c>
      <c r="U1385" s="15">
        <f t="shared" si="5634"/>
        <v>0</v>
      </c>
      <c r="V1385" s="15">
        <f t="shared" si="5634"/>
        <v>400</v>
      </c>
      <c r="W1385" s="17"/>
      <c r="X1385" s="15">
        <f t="shared" ref="X1385:Z1385" si="5635">X1384</f>
        <v>100</v>
      </c>
      <c r="Y1385" s="15">
        <f t="shared" si="5635"/>
        <v>0</v>
      </c>
      <c r="Z1385" s="15">
        <f t="shared" si="5635"/>
        <v>0</v>
      </c>
      <c r="AA1385" s="15">
        <v>100</v>
      </c>
      <c r="AB1385" s="15">
        <f t="shared" ref="AB1385:AI1385" si="5636">AB1384</f>
        <v>0</v>
      </c>
      <c r="AC1385" s="15">
        <f t="shared" si="5636"/>
        <v>0</v>
      </c>
      <c r="AD1385" s="15">
        <f t="shared" si="5636"/>
        <v>0</v>
      </c>
      <c r="AE1385" s="15">
        <f t="shared" si="5636"/>
        <v>300</v>
      </c>
      <c r="AF1385" s="15">
        <f t="shared" si="5636"/>
        <v>0</v>
      </c>
      <c r="AG1385" s="15">
        <f t="shared" si="5636"/>
        <v>400</v>
      </c>
      <c r="AH1385" s="15">
        <f t="shared" si="5636"/>
        <v>0</v>
      </c>
      <c r="AI1385" s="15">
        <f t="shared" si="5636"/>
        <v>0</v>
      </c>
      <c r="AJ1385" s="17"/>
      <c r="AK1385" s="15">
        <f>AK1384</f>
        <v>200</v>
      </c>
      <c r="AL1385" s="15">
        <f>AL1384</f>
        <v>0</v>
      </c>
      <c r="AM1385" s="17"/>
      <c r="AN1385" s="15">
        <f t="shared" ref="AN1385:AX1385" si="5637">AN1384</f>
        <v>0</v>
      </c>
      <c r="AO1385" s="15">
        <f t="shared" si="5637"/>
        <v>0</v>
      </c>
      <c r="AP1385" s="15">
        <f t="shared" si="5637"/>
        <v>0</v>
      </c>
      <c r="AQ1385" s="15">
        <f t="shared" si="5637"/>
        <v>0</v>
      </c>
      <c r="AR1385" s="15">
        <f t="shared" si="5637"/>
        <v>0</v>
      </c>
      <c r="AS1385" s="15">
        <f t="shared" si="5637"/>
        <v>0</v>
      </c>
      <c r="AT1385" s="15">
        <f t="shared" si="5637"/>
        <v>0</v>
      </c>
      <c r="AU1385" s="15">
        <f t="shared" si="5637"/>
        <v>0</v>
      </c>
      <c r="AV1385" s="15">
        <f t="shared" si="5637"/>
        <v>0</v>
      </c>
      <c r="AW1385" s="15">
        <f t="shared" si="5637"/>
        <v>0</v>
      </c>
      <c r="AX1385" s="15">
        <f t="shared" si="5637"/>
        <v>0</v>
      </c>
      <c r="AY1385" s="17"/>
      <c r="AZ1385" s="15">
        <f t="shared" ref="AZ1385:BA1385" si="5638">AZ1384</f>
        <v>6000</v>
      </c>
      <c r="BA1385" s="15">
        <f t="shared" si="5638"/>
        <v>6000</v>
      </c>
      <c r="BB1385" s="15">
        <v>0</v>
      </c>
      <c r="BC1385" s="15">
        <f t="shared" ref="BC1385:BE1385" si="5639">BC1384</f>
        <v>0</v>
      </c>
      <c r="BD1385" s="15">
        <f t="shared" si="5639"/>
        <v>0</v>
      </c>
      <c r="BE1385" s="15">
        <f t="shared" si="5639"/>
        <v>250</v>
      </c>
      <c r="BF1385" s="17"/>
      <c r="BG1385" s="15">
        <f t="shared" ref="BG1385:BH1385" si="5640">BG1384</f>
        <v>1000</v>
      </c>
      <c r="BH1385" s="15">
        <f t="shared" si="5640"/>
        <v>5000</v>
      </c>
      <c r="BI1385" s="17"/>
      <c r="BJ1385" s="22">
        <f>G1385/G1384</f>
        <v>1</v>
      </c>
      <c r="BK1385" s="65">
        <f t="shared" ref="BK1385:BL1385" si="5641">BK1384</f>
        <v>0</v>
      </c>
      <c r="BL1385" s="65">
        <f t="shared" si="5641"/>
        <v>0</v>
      </c>
      <c r="BM1385" s="74">
        <f t="shared" si="5628"/>
        <v>126.5</v>
      </c>
      <c r="BN1385" s="75">
        <f t="shared" si="5629"/>
        <v>374.28027116045337</v>
      </c>
      <c r="BO1385" s="76">
        <f t="shared" si="5617"/>
        <v>217.59240405353617</v>
      </c>
      <c r="BP1385" s="77">
        <f>(1-'#Constant'!$A$3)/($J1385*'#Constant'!$B$3/'#Constant'!$C$3^($D1385-1)+1)+'#Constant'!$A$3</f>
        <v>0.95244529019980972</v>
      </c>
      <c r="BQ1385" s="78">
        <f t="shared" si="5630"/>
        <v>340.25479196404848</v>
      </c>
      <c r="BR1385" s="77">
        <f>(1-'#Constant'!$A$3)/($K1385*'#Constant'!$B$3/'#Constant'!$C$3^($D1385-1)+1)+'#Constant'!$A$3</f>
        <v>0.95244529019980972</v>
      </c>
      <c r="BS1385" s="78">
        <f t="shared" si="5631"/>
        <v>340.25479196404848</v>
      </c>
      <c r="BT1385" s="43"/>
    </row>
    <row r="1386" spans="1:72" s="43" customFormat="1" ht="12" x14ac:dyDescent="0.2">
      <c r="A1386" s="71">
        <v>66002</v>
      </c>
      <c r="B1386" s="72" t="str">
        <f>VLOOKUP(CONCATENATE("CREATURE_NAME_",A1386),[1]Localization_Hero!$A:$E,2,FALSE)</f>
        <v>용암석</v>
      </c>
      <c r="C1386" s="73" t="s">
        <v>214</v>
      </c>
      <c r="D1386" s="43">
        <v>1</v>
      </c>
      <c r="E1386" s="43">
        <v>1</v>
      </c>
      <c r="F1386" s="72">
        <v>1</v>
      </c>
      <c r="G1386" s="10">
        <v>100</v>
      </c>
      <c r="H1386" s="10">
        <v>100</v>
      </c>
      <c r="I1386" s="10">
        <v>3500</v>
      </c>
      <c r="J1386" s="10">
        <v>17</v>
      </c>
      <c r="K1386" s="10">
        <v>17</v>
      </c>
      <c r="L1386" s="3"/>
      <c r="M1386" s="10">
        <v>100</v>
      </c>
      <c r="N1386" s="10">
        <v>0</v>
      </c>
      <c r="O1386" s="10">
        <v>0</v>
      </c>
      <c r="P1386" s="10">
        <v>100</v>
      </c>
      <c r="Q1386" s="10">
        <v>0</v>
      </c>
      <c r="R1386" s="10">
        <v>0</v>
      </c>
      <c r="S1386" s="10">
        <v>0</v>
      </c>
      <c r="T1386" s="10">
        <v>300</v>
      </c>
      <c r="U1386" s="10">
        <v>0</v>
      </c>
      <c r="V1386" s="10">
        <v>400</v>
      </c>
      <c r="W1386" s="3"/>
      <c r="X1386" s="10">
        <v>100</v>
      </c>
      <c r="Y1386" s="10">
        <v>0</v>
      </c>
      <c r="Z1386" s="10">
        <v>0</v>
      </c>
      <c r="AA1386" s="10">
        <v>100</v>
      </c>
      <c r="AB1386" s="10">
        <v>0</v>
      </c>
      <c r="AC1386" s="10">
        <v>0</v>
      </c>
      <c r="AD1386" s="10">
        <v>0</v>
      </c>
      <c r="AE1386" s="10">
        <v>300</v>
      </c>
      <c r="AF1386" s="10">
        <v>0</v>
      </c>
      <c r="AG1386" s="10">
        <v>400</v>
      </c>
      <c r="AH1386" s="10">
        <v>0</v>
      </c>
      <c r="AI1386" s="10">
        <v>0</v>
      </c>
      <c r="AJ1386" s="3"/>
      <c r="AK1386" s="10">
        <v>200</v>
      </c>
      <c r="AL1386" s="10">
        <v>0</v>
      </c>
      <c r="AM1386" s="3"/>
      <c r="AN1386" s="10">
        <v>0</v>
      </c>
      <c r="AO1386" s="10">
        <v>0</v>
      </c>
      <c r="AP1386" s="10">
        <v>0</v>
      </c>
      <c r="AQ1386" s="10">
        <v>0</v>
      </c>
      <c r="AR1386" s="10">
        <v>0</v>
      </c>
      <c r="AS1386" s="10">
        <v>0</v>
      </c>
      <c r="AT1386" s="10">
        <v>0</v>
      </c>
      <c r="AU1386" s="10">
        <v>0</v>
      </c>
      <c r="AV1386" s="10">
        <v>0</v>
      </c>
      <c r="AW1386" s="10">
        <v>0</v>
      </c>
      <c r="AX1386" s="10">
        <v>0</v>
      </c>
      <c r="AY1386" s="3"/>
      <c r="AZ1386" s="10">
        <v>6000</v>
      </c>
      <c r="BA1386" s="10">
        <v>6000</v>
      </c>
      <c r="BB1386" s="10">
        <v>0</v>
      </c>
      <c r="BC1386" s="10">
        <v>0</v>
      </c>
      <c r="BD1386" s="10">
        <v>0</v>
      </c>
      <c r="BE1386" s="10">
        <v>250</v>
      </c>
      <c r="BF1386" s="3"/>
      <c r="BG1386" s="10">
        <v>1000</v>
      </c>
      <c r="BH1386" s="10">
        <v>5000</v>
      </c>
      <c r="BI1386" s="3"/>
      <c r="BJ1386" s="21">
        <v>1</v>
      </c>
      <c r="BK1386" s="65">
        <v>0</v>
      </c>
      <c r="BL1386" s="65">
        <v>0</v>
      </c>
      <c r="BM1386" s="74">
        <f t="shared" si="5628"/>
        <v>126.5</v>
      </c>
      <c r="BN1386" s="75">
        <f t="shared" si="5629"/>
        <v>374.28027116045337</v>
      </c>
      <c r="BO1386" s="76">
        <f t="shared" si="5617"/>
        <v>217.59240405353617</v>
      </c>
      <c r="BP1386" s="77">
        <f>(1-'#Constant'!$A$3)/($J1386*'#Constant'!$B$3/'#Constant'!$C$3^($D1386-1)+1)+'#Constant'!$A$3</f>
        <v>0.95244529019980972</v>
      </c>
      <c r="BQ1386" s="78">
        <f t="shared" si="5630"/>
        <v>340.25479196404848</v>
      </c>
      <c r="BR1386" s="77">
        <f>(1-'#Constant'!$A$3)/($K1386*'#Constant'!$B$3/'#Constant'!$C$3^($D1386-1)+1)+'#Constant'!$A$3</f>
        <v>0.95244529019980972</v>
      </c>
      <c r="BS1386" s="78">
        <f t="shared" si="5631"/>
        <v>340.25479196404848</v>
      </c>
      <c r="BT1386" s="43">
        <f>BO1386/$BO$4*100</f>
        <v>165.37846408550323</v>
      </c>
    </row>
    <row r="1387" spans="1:72" s="79" customFormat="1" ht="12.75" thickBot="1" x14ac:dyDescent="0.35">
      <c r="B1387" s="80"/>
      <c r="D1387" s="81">
        <v>1</v>
      </c>
      <c r="E1387" s="81">
        <v>1</v>
      </c>
      <c r="F1387" s="82">
        <v>1</v>
      </c>
      <c r="G1387" s="15">
        <f t="shared" ref="G1387:K1387" si="5642">G1386</f>
        <v>100</v>
      </c>
      <c r="H1387" s="15">
        <f t="shared" si="5642"/>
        <v>100</v>
      </c>
      <c r="I1387" s="15">
        <f t="shared" si="5642"/>
        <v>3500</v>
      </c>
      <c r="J1387" s="15">
        <f t="shared" si="5642"/>
        <v>17</v>
      </c>
      <c r="K1387" s="15">
        <f t="shared" si="5642"/>
        <v>17</v>
      </c>
      <c r="L1387" s="17"/>
      <c r="M1387" s="15">
        <f t="shared" ref="M1387:O1387" si="5643">M1386</f>
        <v>100</v>
      </c>
      <c r="N1387" s="15">
        <f t="shared" si="5643"/>
        <v>0</v>
      </c>
      <c r="O1387" s="15">
        <f t="shared" si="5643"/>
        <v>0</v>
      </c>
      <c r="P1387" s="15">
        <v>100</v>
      </c>
      <c r="Q1387" s="15">
        <f t="shared" ref="Q1387:V1387" si="5644">Q1386</f>
        <v>0</v>
      </c>
      <c r="R1387" s="15">
        <f t="shared" si="5644"/>
        <v>0</v>
      </c>
      <c r="S1387" s="15">
        <f t="shared" si="5644"/>
        <v>0</v>
      </c>
      <c r="T1387" s="15">
        <f t="shared" si="5644"/>
        <v>300</v>
      </c>
      <c r="U1387" s="15">
        <f t="shared" si="5644"/>
        <v>0</v>
      </c>
      <c r="V1387" s="15">
        <f t="shared" si="5644"/>
        <v>400</v>
      </c>
      <c r="W1387" s="17"/>
      <c r="X1387" s="15">
        <f t="shared" ref="X1387:Z1387" si="5645">X1386</f>
        <v>100</v>
      </c>
      <c r="Y1387" s="15">
        <f t="shared" si="5645"/>
        <v>0</v>
      </c>
      <c r="Z1387" s="15">
        <f t="shared" si="5645"/>
        <v>0</v>
      </c>
      <c r="AA1387" s="15">
        <v>100</v>
      </c>
      <c r="AB1387" s="15">
        <f t="shared" ref="AB1387:AI1387" si="5646">AB1386</f>
        <v>0</v>
      </c>
      <c r="AC1387" s="15">
        <f t="shared" si="5646"/>
        <v>0</v>
      </c>
      <c r="AD1387" s="15">
        <f t="shared" si="5646"/>
        <v>0</v>
      </c>
      <c r="AE1387" s="15">
        <f t="shared" si="5646"/>
        <v>300</v>
      </c>
      <c r="AF1387" s="15">
        <f t="shared" si="5646"/>
        <v>0</v>
      </c>
      <c r="AG1387" s="15">
        <f t="shared" si="5646"/>
        <v>400</v>
      </c>
      <c r="AH1387" s="15">
        <f t="shared" si="5646"/>
        <v>0</v>
      </c>
      <c r="AI1387" s="15">
        <f t="shared" si="5646"/>
        <v>0</v>
      </c>
      <c r="AJ1387" s="17"/>
      <c r="AK1387" s="15">
        <f>AK1386</f>
        <v>200</v>
      </c>
      <c r="AL1387" s="15">
        <f>AL1386</f>
        <v>0</v>
      </c>
      <c r="AM1387" s="17"/>
      <c r="AN1387" s="15">
        <f t="shared" ref="AN1387:AX1387" si="5647">AN1386</f>
        <v>0</v>
      </c>
      <c r="AO1387" s="15">
        <f t="shared" si="5647"/>
        <v>0</v>
      </c>
      <c r="AP1387" s="15">
        <f t="shared" si="5647"/>
        <v>0</v>
      </c>
      <c r="AQ1387" s="15">
        <f t="shared" si="5647"/>
        <v>0</v>
      </c>
      <c r="AR1387" s="15">
        <f t="shared" si="5647"/>
        <v>0</v>
      </c>
      <c r="AS1387" s="15">
        <f t="shared" si="5647"/>
        <v>0</v>
      </c>
      <c r="AT1387" s="15">
        <f t="shared" si="5647"/>
        <v>0</v>
      </c>
      <c r="AU1387" s="15">
        <f t="shared" si="5647"/>
        <v>0</v>
      </c>
      <c r="AV1387" s="15">
        <f t="shared" si="5647"/>
        <v>0</v>
      </c>
      <c r="AW1387" s="15">
        <f t="shared" si="5647"/>
        <v>0</v>
      </c>
      <c r="AX1387" s="15">
        <f t="shared" si="5647"/>
        <v>0</v>
      </c>
      <c r="AY1387" s="17"/>
      <c r="AZ1387" s="15">
        <f t="shared" ref="AZ1387:BA1387" si="5648">AZ1386</f>
        <v>6000</v>
      </c>
      <c r="BA1387" s="15">
        <f t="shared" si="5648"/>
        <v>6000</v>
      </c>
      <c r="BB1387" s="15">
        <v>0</v>
      </c>
      <c r="BC1387" s="15">
        <f t="shared" ref="BC1387:BE1387" si="5649">BC1386</f>
        <v>0</v>
      </c>
      <c r="BD1387" s="15">
        <f t="shared" si="5649"/>
        <v>0</v>
      </c>
      <c r="BE1387" s="15">
        <f t="shared" si="5649"/>
        <v>250</v>
      </c>
      <c r="BF1387" s="17"/>
      <c r="BG1387" s="15">
        <f t="shared" ref="BG1387:BH1387" si="5650">BG1386</f>
        <v>1000</v>
      </c>
      <c r="BH1387" s="15">
        <f t="shared" si="5650"/>
        <v>5000</v>
      </c>
      <c r="BI1387" s="17"/>
      <c r="BJ1387" s="22">
        <f>G1387/G1386</f>
        <v>1</v>
      </c>
      <c r="BK1387" s="65">
        <f t="shared" ref="BK1387:BL1387" si="5651">BK1386</f>
        <v>0</v>
      </c>
      <c r="BL1387" s="65">
        <f t="shared" si="5651"/>
        <v>0</v>
      </c>
      <c r="BM1387" s="74">
        <f t="shared" si="5628"/>
        <v>126.5</v>
      </c>
      <c r="BN1387" s="75">
        <f t="shared" si="5629"/>
        <v>0</v>
      </c>
      <c r="BO1387" s="76">
        <f t="shared" si="5617"/>
        <v>0</v>
      </c>
      <c r="BP1387" s="77">
        <f>(1-'#Constant'!$A$3)/($J1387*'#Constant'!$B$3/'#Constant'!$C$3^($D1387-1)+1)+'#Constant'!$A$3</f>
        <v>0.95244529019980972</v>
      </c>
      <c r="BQ1387" s="78">
        <f>I1402/(BP1387*(1-Q1387/1000*(0.5+R1387/1000))*(1-P1387/1000)*(1-V1387/1000)*(1+U1387/1000))/20</f>
        <v>0</v>
      </c>
      <c r="BR1387" s="77">
        <f>(1-'#Constant'!$A$3)/($K1387*'#Constant'!$B$3/'#Constant'!$C$3^($D1387-1)+1)+'#Constant'!$A$3</f>
        <v>0.95244529019980972</v>
      </c>
      <c r="BS1387" s="78">
        <f>I1402/(BR1387*(1-AB1387/1000*(0.5+AC1387/1000))*(1-AA1387/1000)*(1-AG1387/1000)*(1+AF1387/1000))/20</f>
        <v>0</v>
      </c>
      <c r="BT1387" s="43"/>
    </row>
    <row r="1388" spans="1:72" s="43" customFormat="1" ht="12" x14ac:dyDescent="0.2">
      <c r="A1388" s="71">
        <v>66003</v>
      </c>
      <c r="B1388" s="72" t="str">
        <f>VLOOKUP(CONCATENATE("CREATURE_NAME_",A1388),[1]Localization_Hero!$A:$E,2,FALSE)</f>
        <v>용암석</v>
      </c>
      <c r="C1388" s="73" t="s">
        <v>214</v>
      </c>
      <c r="D1388" s="43">
        <v>1</v>
      </c>
      <c r="E1388" s="43">
        <v>1</v>
      </c>
      <c r="F1388" s="72">
        <v>1</v>
      </c>
      <c r="G1388" s="10">
        <v>100</v>
      </c>
      <c r="H1388" s="10">
        <v>100</v>
      </c>
      <c r="I1388" s="10">
        <v>3500</v>
      </c>
      <c r="J1388" s="10">
        <v>17</v>
      </c>
      <c r="K1388" s="10">
        <v>17</v>
      </c>
      <c r="L1388" s="3"/>
      <c r="M1388" s="10">
        <v>100</v>
      </c>
      <c r="N1388" s="10">
        <v>0</v>
      </c>
      <c r="O1388" s="10">
        <v>0</v>
      </c>
      <c r="P1388" s="10">
        <v>100</v>
      </c>
      <c r="Q1388" s="10">
        <v>0</v>
      </c>
      <c r="R1388" s="10">
        <v>0</v>
      </c>
      <c r="S1388" s="10">
        <v>0</v>
      </c>
      <c r="T1388" s="10">
        <v>300</v>
      </c>
      <c r="U1388" s="10">
        <v>0</v>
      </c>
      <c r="V1388" s="10">
        <v>400</v>
      </c>
      <c r="W1388" s="3"/>
      <c r="X1388" s="10">
        <v>100</v>
      </c>
      <c r="Y1388" s="10">
        <v>0</v>
      </c>
      <c r="Z1388" s="10">
        <v>0</v>
      </c>
      <c r="AA1388" s="10">
        <v>100</v>
      </c>
      <c r="AB1388" s="10">
        <v>0</v>
      </c>
      <c r="AC1388" s="10">
        <v>0</v>
      </c>
      <c r="AD1388" s="10">
        <v>0</v>
      </c>
      <c r="AE1388" s="10">
        <v>300</v>
      </c>
      <c r="AF1388" s="10">
        <v>0</v>
      </c>
      <c r="AG1388" s="10">
        <v>400</v>
      </c>
      <c r="AH1388" s="10">
        <v>0</v>
      </c>
      <c r="AI1388" s="10">
        <v>0</v>
      </c>
      <c r="AJ1388" s="3"/>
      <c r="AK1388" s="10">
        <v>200</v>
      </c>
      <c r="AL1388" s="10">
        <v>0</v>
      </c>
      <c r="AM1388" s="3"/>
      <c r="AN1388" s="10">
        <v>0</v>
      </c>
      <c r="AO1388" s="10">
        <v>0</v>
      </c>
      <c r="AP1388" s="10">
        <v>0</v>
      </c>
      <c r="AQ1388" s="10">
        <v>0</v>
      </c>
      <c r="AR1388" s="10">
        <v>0</v>
      </c>
      <c r="AS1388" s="10">
        <v>0</v>
      </c>
      <c r="AT1388" s="10">
        <v>0</v>
      </c>
      <c r="AU1388" s="10">
        <v>0</v>
      </c>
      <c r="AV1388" s="10">
        <v>0</v>
      </c>
      <c r="AW1388" s="10">
        <v>0</v>
      </c>
      <c r="AX1388" s="10">
        <v>0</v>
      </c>
      <c r="AY1388" s="3"/>
      <c r="AZ1388" s="10">
        <v>6000</v>
      </c>
      <c r="BA1388" s="10">
        <v>6000</v>
      </c>
      <c r="BB1388" s="10">
        <v>0</v>
      </c>
      <c r="BC1388" s="10">
        <v>0</v>
      </c>
      <c r="BD1388" s="10">
        <v>0</v>
      </c>
      <c r="BE1388" s="10">
        <v>250</v>
      </c>
      <c r="BF1388" s="3"/>
      <c r="BG1388" s="10">
        <v>1000</v>
      </c>
      <c r="BH1388" s="10">
        <v>5000</v>
      </c>
      <c r="BI1388" s="3"/>
      <c r="BJ1388" s="21">
        <v>1</v>
      </c>
      <c r="BK1388" s="65">
        <v>0</v>
      </c>
      <c r="BL1388" s="65">
        <v>0</v>
      </c>
      <c r="BM1388" s="74">
        <f t="shared" ref="BM1388:BM1389" si="5652">MAX(G1388*(1+M1388/1000*(1+O1388/1000))*(1+0.5*T1388/1000)*(1+0.25*S1388/1000),(H1388*(1+X1388/1000*(1+Z1388/1000))*(1+0.5*AE1388/1000)*(1+0.25*AD1388/1000)))*BG1388/1000</f>
        <v>126.5</v>
      </c>
      <c r="BN1388" s="75">
        <f t="shared" ref="BN1388:BN1389" si="5653">(BQ1388+BS1388)/2*(1+AI1388/2000)*(1+AH1388/2000)*(1+AN1388/2000)*(1+AK1388/2000)</f>
        <v>374.28027116045337</v>
      </c>
      <c r="BO1388" s="76">
        <f t="shared" ref="BO1388:BO1389" si="5654">SQRT(BM1388*BN1388)</f>
        <v>217.59240405353617</v>
      </c>
      <c r="BP1388" s="77">
        <f>(1-'#Constant'!$A$3)/($J1388*'#Constant'!$B$3/'#Constant'!$C$3^($D1388-1)+1)+'#Constant'!$A$3</f>
        <v>0.95244529019980972</v>
      </c>
      <c r="BQ1388" s="78">
        <f t="shared" ref="BQ1388" si="5655">I1389/(BP1388*(1-Q1388/1000*(0.5+R1388/1000))*(1-P1388/1000)*(1-V1388/1000)*(1+U1388/1000))/20</f>
        <v>340.25479196404848</v>
      </c>
      <c r="BR1388" s="77">
        <f>(1-'#Constant'!$A$3)/($K1388*'#Constant'!$B$3/'#Constant'!$C$3^($D1388-1)+1)+'#Constant'!$A$3</f>
        <v>0.95244529019980972</v>
      </c>
      <c r="BS1388" s="78">
        <f t="shared" ref="BS1388" si="5656">I1389/(BR1388*(1-AB1388/1000*(0.5+AC1388/1000))*(1-AA1388/1000)*(1-AG1388/1000)*(1+AF1388/1000))/20</f>
        <v>340.25479196404848</v>
      </c>
      <c r="BT1388" s="43">
        <f>BO1388/$BO$4*100</f>
        <v>165.37846408550323</v>
      </c>
    </row>
    <row r="1389" spans="1:72" s="79" customFormat="1" ht="12.75" thickBot="1" x14ac:dyDescent="0.35">
      <c r="B1389" s="80"/>
      <c r="D1389" s="81">
        <v>1</v>
      </c>
      <c r="E1389" s="81">
        <v>1</v>
      </c>
      <c r="F1389" s="82">
        <v>1</v>
      </c>
      <c r="G1389" s="15">
        <f t="shared" ref="G1389:K1389" si="5657">G1388</f>
        <v>100</v>
      </c>
      <c r="H1389" s="15">
        <f t="shared" si="5657"/>
        <v>100</v>
      </c>
      <c r="I1389" s="15">
        <f t="shared" si="5657"/>
        <v>3500</v>
      </c>
      <c r="J1389" s="15">
        <f t="shared" si="5657"/>
        <v>17</v>
      </c>
      <c r="K1389" s="15">
        <f t="shared" si="5657"/>
        <v>17</v>
      </c>
      <c r="L1389" s="17"/>
      <c r="M1389" s="15">
        <f t="shared" ref="M1389:O1389" si="5658">M1388</f>
        <v>100</v>
      </c>
      <c r="N1389" s="15">
        <f t="shared" si="5658"/>
        <v>0</v>
      </c>
      <c r="O1389" s="15">
        <f t="shared" si="5658"/>
        <v>0</v>
      </c>
      <c r="P1389" s="15">
        <v>100</v>
      </c>
      <c r="Q1389" s="15">
        <f t="shared" ref="Q1389:V1389" si="5659">Q1388</f>
        <v>0</v>
      </c>
      <c r="R1389" s="15">
        <f t="shared" si="5659"/>
        <v>0</v>
      </c>
      <c r="S1389" s="15">
        <f t="shared" si="5659"/>
        <v>0</v>
      </c>
      <c r="T1389" s="15">
        <f t="shared" si="5659"/>
        <v>300</v>
      </c>
      <c r="U1389" s="15">
        <f t="shared" si="5659"/>
        <v>0</v>
      </c>
      <c r="V1389" s="15">
        <f t="shared" si="5659"/>
        <v>400</v>
      </c>
      <c r="W1389" s="17"/>
      <c r="X1389" s="15">
        <f t="shared" ref="X1389:Z1389" si="5660">X1388</f>
        <v>100</v>
      </c>
      <c r="Y1389" s="15">
        <f t="shared" si="5660"/>
        <v>0</v>
      </c>
      <c r="Z1389" s="15">
        <f t="shared" si="5660"/>
        <v>0</v>
      </c>
      <c r="AA1389" s="15">
        <v>100</v>
      </c>
      <c r="AB1389" s="15">
        <f t="shared" ref="AB1389:AI1389" si="5661">AB1388</f>
        <v>0</v>
      </c>
      <c r="AC1389" s="15">
        <f t="shared" si="5661"/>
        <v>0</v>
      </c>
      <c r="AD1389" s="15">
        <f t="shared" si="5661"/>
        <v>0</v>
      </c>
      <c r="AE1389" s="15">
        <f t="shared" si="5661"/>
        <v>300</v>
      </c>
      <c r="AF1389" s="15">
        <f t="shared" si="5661"/>
        <v>0</v>
      </c>
      <c r="AG1389" s="15">
        <f t="shared" si="5661"/>
        <v>400</v>
      </c>
      <c r="AH1389" s="15">
        <f t="shared" si="5661"/>
        <v>0</v>
      </c>
      <c r="AI1389" s="15">
        <f t="shared" si="5661"/>
        <v>0</v>
      </c>
      <c r="AJ1389" s="17"/>
      <c r="AK1389" s="15">
        <f>AK1388</f>
        <v>200</v>
      </c>
      <c r="AL1389" s="15">
        <f>AL1388</f>
        <v>0</v>
      </c>
      <c r="AM1389" s="17"/>
      <c r="AN1389" s="15">
        <f t="shared" ref="AN1389:AX1389" si="5662">AN1388</f>
        <v>0</v>
      </c>
      <c r="AO1389" s="15">
        <f t="shared" si="5662"/>
        <v>0</v>
      </c>
      <c r="AP1389" s="15">
        <f t="shared" si="5662"/>
        <v>0</v>
      </c>
      <c r="AQ1389" s="15">
        <f t="shared" si="5662"/>
        <v>0</v>
      </c>
      <c r="AR1389" s="15">
        <f t="shared" si="5662"/>
        <v>0</v>
      </c>
      <c r="AS1389" s="15">
        <f t="shared" si="5662"/>
        <v>0</v>
      </c>
      <c r="AT1389" s="15">
        <f t="shared" si="5662"/>
        <v>0</v>
      </c>
      <c r="AU1389" s="15">
        <f t="shared" si="5662"/>
        <v>0</v>
      </c>
      <c r="AV1389" s="15">
        <f t="shared" si="5662"/>
        <v>0</v>
      </c>
      <c r="AW1389" s="15">
        <f t="shared" si="5662"/>
        <v>0</v>
      </c>
      <c r="AX1389" s="15">
        <f t="shared" si="5662"/>
        <v>0</v>
      </c>
      <c r="AY1389" s="17"/>
      <c r="AZ1389" s="15">
        <f t="shared" ref="AZ1389:BA1389" si="5663">AZ1388</f>
        <v>6000</v>
      </c>
      <c r="BA1389" s="15">
        <f t="shared" si="5663"/>
        <v>6000</v>
      </c>
      <c r="BB1389" s="15">
        <v>0</v>
      </c>
      <c r="BC1389" s="15">
        <f t="shared" ref="BC1389:BE1389" si="5664">BC1388</f>
        <v>0</v>
      </c>
      <c r="BD1389" s="15">
        <f t="shared" si="5664"/>
        <v>0</v>
      </c>
      <c r="BE1389" s="15">
        <f t="shared" si="5664"/>
        <v>250</v>
      </c>
      <c r="BF1389" s="17"/>
      <c r="BG1389" s="15">
        <f t="shared" ref="BG1389:BH1389" si="5665">BG1388</f>
        <v>1000</v>
      </c>
      <c r="BH1389" s="15">
        <f t="shared" si="5665"/>
        <v>5000</v>
      </c>
      <c r="BI1389" s="17"/>
      <c r="BJ1389" s="22">
        <f>G1389/G1388</f>
        <v>1</v>
      </c>
      <c r="BK1389" s="65">
        <f t="shared" ref="BK1389:BL1389" si="5666">BK1388</f>
        <v>0</v>
      </c>
      <c r="BL1389" s="65">
        <f t="shared" si="5666"/>
        <v>0</v>
      </c>
      <c r="BM1389" s="74">
        <f t="shared" si="5652"/>
        <v>126.5</v>
      </c>
      <c r="BN1389" s="75" t="e">
        <f t="shared" si="5653"/>
        <v>#NUM!</v>
      </c>
      <c r="BO1389" s="76" t="e">
        <f t="shared" si="5654"/>
        <v>#NUM!</v>
      </c>
      <c r="BP1389" s="77">
        <f>(1-'#Constant'!$A$3)/($J1389*'#Constant'!$B$3/'#Constant'!$C$3^($D1389-1)+1)+'#Constant'!$A$3</f>
        <v>0.95244529019980972</v>
      </c>
      <c r="BQ1389" s="78" t="e">
        <f>I1404/(BP1389*(1-Q1389/1000*(0.5+R1389/1000))*(1-P1389/1000)*(1-V1389/1000)*(1+U1389/1000))/20</f>
        <v>#NUM!</v>
      </c>
      <c r="BR1389" s="77">
        <f>(1-'#Constant'!$A$3)/($K1389*'#Constant'!$B$3/'#Constant'!$C$3^($D1389-1)+1)+'#Constant'!$A$3</f>
        <v>0.95244529019980972</v>
      </c>
      <c r="BS1389" s="78" t="e">
        <f>I1404/(BR1389*(1-AB1389/1000*(0.5+AC1389/1000))*(1-AA1389/1000)*(1-AG1389/1000)*(1+AF1389/1000))/20</f>
        <v>#NUM!</v>
      </c>
      <c r="BT1389" s="43"/>
    </row>
    <row r="1390" spans="1:72" x14ac:dyDescent="0.3">
      <c r="A1390">
        <v>73001</v>
      </c>
      <c r="B1390" s="18" t="str">
        <f>VLOOKUP(CONCATENATE("CREATURE_NAME_",A1390),[1]Localization_Hero!$A:$E,2,FALSE)</f>
        <v>하피 여왕</v>
      </c>
      <c r="C1390" t="s">
        <v>77</v>
      </c>
      <c r="D1390">
        <v>1</v>
      </c>
      <c r="E1390">
        <v>1</v>
      </c>
      <c r="F1390" s="18">
        <v>1</v>
      </c>
      <c r="G1390" s="10">
        <v>100</v>
      </c>
      <c r="H1390" s="10">
        <v>100</v>
      </c>
      <c r="I1390" s="10">
        <v>2500</v>
      </c>
      <c r="J1390" s="10">
        <v>25</v>
      </c>
      <c r="K1390" s="10">
        <v>25</v>
      </c>
      <c r="L1390" s="2"/>
      <c r="M1390" s="10">
        <v>100</v>
      </c>
      <c r="N1390" s="10">
        <v>0</v>
      </c>
      <c r="O1390" s="10">
        <v>0</v>
      </c>
      <c r="P1390" s="10">
        <v>200</v>
      </c>
      <c r="Q1390" s="10">
        <v>0</v>
      </c>
      <c r="R1390" s="10">
        <v>0</v>
      </c>
      <c r="S1390" s="10">
        <v>0</v>
      </c>
      <c r="T1390" s="10">
        <v>300</v>
      </c>
      <c r="U1390" s="10">
        <v>0</v>
      </c>
      <c r="V1390" s="10">
        <v>300</v>
      </c>
      <c r="W1390" s="2"/>
      <c r="X1390" s="10">
        <v>100</v>
      </c>
      <c r="Y1390" s="10">
        <v>0</v>
      </c>
      <c r="Z1390" s="10">
        <v>0</v>
      </c>
      <c r="AA1390" s="10">
        <v>200</v>
      </c>
      <c r="AB1390" s="10">
        <v>0</v>
      </c>
      <c r="AC1390" s="10">
        <v>0</v>
      </c>
      <c r="AD1390" s="10">
        <v>0</v>
      </c>
      <c r="AE1390" s="10">
        <v>150</v>
      </c>
      <c r="AF1390" s="10">
        <v>0</v>
      </c>
      <c r="AG1390" s="10">
        <v>300</v>
      </c>
      <c r="AH1390" s="10">
        <v>0</v>
      </c>
      <c r="AI1390" s="10">
        <v>0</v>
      </c>
      <c r="AJ1390" s="3"/>
      <c r="AK1390" s="10">
        <v>300</v>
      </c>
      <c r="AL1390" s="10">
        <v>0</v>
      </c>
      <c r="AM1390" s="3"/>
      <c r="AN1390" s="10">
        <v>0</v>
      </c>
      <c r="AO1390" s="10">
        <v>0</v>
      </c>
      <c r="AP1390" s="10">
        <v>0</v>
      </c>
      <c r="AQ1390" s="10">
        <v>0</v>
      </c>
      <c r="AR1390" s="10">
        <v>0</v>
      </c>
      <c r="AS1390" s="10">
        <v>0</v>
      </c>
      <c r="AT1390" s="10">
        <v>0</v>
      </c>
      <c r="AU1390" s="10">
        <v>0</v>
      </c>
      <c r="AV1390" s="10">
        <v>0</v>
      </c>
      <c r="AW1390" s="10">
        <v>0</v>
      </c>
      <c r="AX1390" s="10">
        <v>0</v>
      </c>
      <c r="AY1390" s="3"/>
      <c r="AZ1390" s="10">
        <v>6000</v>
      </c>
      <c r="BA1390" s="10">
        <v>6000</v>
      </c>
      <c r="BB1390" s="10">
        <v>0</v>
      </c>
      <c r="BC1390" s="10">
        <v>0</v>
      </c>
      <c r="BD1390" s="10">
        <v>0</v>
      </c>
      <c r="BE1390" s="10">
        <v>250</v>
      </c>
      <c r="BF1390" s="3"/>
      <c r="BG1390" s="10">
        <v>1000</v>
      </c>
      <c r="BH1390" s="10">
        <v>5000</v>
      </c>
      <c r="BI1390" s="3"/>
      <c r="BJ1390" s="21">
        <v>1</v>
      </c>
      <c r="BK1390" s="65">
        <v>0</v>
      </c>
      <c r="BL1390" s="65">
        <v>0</v>
      </c>
      <c r="BM1390" s="6">
        <f t="shared" si="5628"/>
        <v>126.5</v>
      </c>
      <c r="BN1390" s="8">
        <f t="shared" si="5629"/>
        <v>275.53535767776901</v>
      </c>
      <c r="BO1390" s="12">
        <f t="shared" si="5617"/>
        <v>186.69553488564685</v>
      </c>
      <c r="BP1390" s="50">
        <f>(1-'#Constant'!$A$3)/($J1390*'#Constant'!$B$3/'#Constant'!$C$3^($D1390-1)+1)+'#Constant'!$A$3</f>
        <v>0.93162790697674425</v>
      </c>
      <c r="BQ1390" s="4">
        <f t="shared" ref="BQ1390" si="5667">I1391/(BP1390*(1-Q1390/1000*(0.5+R1390/1000))*(1-P1390/1000)*(1-V1390/1000)*(1+U1390/1000))/20</f>
        <v>239.59596319806005</v>
      </c>
      <c r="BR1390" s="50">
        <f>(1-'#Constant'!$A$3)/($K1390*'#Constant'!$B$3/'#Constant'!$C$3^($D1390-1)+1)+'#Constant'!$A$3</f>
        <v>0.93162790697674425</v>
      </c>
      <c r="BS1390" s="4">
        <f t="shared" ref="BS1390" si="5668">I1391/(BR1390*(1-AB1390/1000*(0.5+AC1390/1000))*(1-AA1390/1000)*(1-AG1390/1000)*(1+AF1390/1000))/20</f>
        <v>239.59596319806005</v>
      </c>
      <c r="BT1390">
        <f>BO1390/$BO$4*100</f>
        <v>141.8956739106261</v>
      </c>
    </row>
    <row r="1391" spans="1:72" s="13" customFormat="1" ht="17.25" thickBot="1" x14ac:dyDescent="0.35">
      <c r="B1391" s="20"/>
      <c r="D1391" s="14">
        <v>1</v>
      </c>
      <c r="E1391" s="14">
        <v>1</v>
      </c>
      <c r="F1391" s="19">
        <v>1</v>
      </c>
      <c r="G1391" s="15">
        <f t="shared" ref="G1391:H1391" si="5669">G1390</f>
        <v>100</v>
      </c>
      <c r="H1391" s="15">
        <f t="shared" si="5669"/>
        <v>100</v>
      </c>
      <c r="I1391" s="15">
        <f>I1390</f>
        <v>2500</v>
      </c>
      <c r="J1391" s="15">
        <v>25</v>
      </c>
      <c r="K1391" s="15">
        <v>25</v>
      </c>
      <c r="L1391" s="16"/>
      <c r="M1391" s="15">
        <f t="shared" ref="M1391:O1391" si="5670">M1390</f>
        <v>100</v>
      </c>
      <c r="N1391" s="15">
        <f t="shared" si="5670"/>
        <v>0</v>
      </c>
      <c r="O1391" s="15">
        <f t="shared" si="5670"/>
        <v>0</v>
      </c>
      <c r="P1391" s="15">
        <f>P1390</f>
        <v>200</v>
      </c>
      <c r="Q1391" s="15">
        <f t="shared" ref="Q1391:V1391" si="5671">Q1390</f>
        <v>0</v>
      </c>
      <c r="R1391" s="15">
        <f t="shared" si="5671"/>
        <v>0</v>
      </c>
      <c r="S1391" s="15">
        <f t="shared" si="5671"/>
        <v>0</v>
      </c>
      <c r="T1391" s="15">
        <f t="shared" si="5671"/>
        <v>300</v>
      </c>
      <c r="U1391" s="15">
        <f t="shared" si="5671"/>
        <v>0</v>
      </c>
      <c r="V1391" s="15">
        <f t="shared" si="5671"/>
        <v>300</v>
      </c>
      <c r="W1391" s="16"/>
      <c r="X1391" s="15">
        <f t="shared" ref="X1391:Z1391" si="5672">X1390</f>
        <v>100</v>
      </c>
      <c r="Y1391" s="15">
        <f t="shared" si="5672"/>
        <v>0</v>
      </c>
      <c r="Z1391" s="15">
        <f t="shared" si="5672"/>
        <v>0</v>
      </c>
      <c r="AA1391" s="15">
        <f>AA1390</f>
        <v>200</v>
      </c>
      <c r="AB1391" s="15">
        <f t="shared" ref="AB1391:AI1391" si="5673">AB1390</f>
        <v>0</v>
      </c>
      <c r="AC1391" s="15">
        <f t="shared" si="5673"/>
        <v>0</v>
      </c>
      <c r="AD1391" s="15">
        <f t="shared" si="5673"/>
        <v>0</v>
      </c>
      <c r="AE1391" s="15">
        <f t="shared" si="5673"/>
        <v>150</v>
      </c>
      <c r="AF1391" s="15">
        <f t="shared" si="5673"/>
        <v>0</v>
      </c>
      <c r="AG1391" s="15">
        <f t="shared" si="5673"/>
        <v>300</v>
      </c>
      <c r="AH1391" s="15">
        <f t="shared" si="5673"/>
        <v>0</v>
      </c>
      <c r="AI1391" s="15">
        <f t="shared" si="5673"/>
        <v>0</v>
      </c>
      <c r="AJ1391" s="17"/>
      <c r="AK1391" s="15">
        <f>AK1390</f>
        <v>300</v>
      </c>
      <c r="AL1391" s="15">
        <f>AL1390</f>
        <v>0</v>
      </c>
      <c r="AM1391" s="17"/>
      <c r="AN1391" s="15">
        <f t="shared" ref="AN1391:AX1391" si="5674">AN1390</f>
        <v>0</v>
      </c>
      <c r="AO1391" s="15">
        <f t="shared" si="5674"/>
        <v>0</v>
      </c>
      <c r="AP1391" s="15">
        <f t="shared" si="5674"/>
        <v>0</v>
      </c>
      <c r="AQ1391" s="15">
        <f t="shared" si="5674"/>
        <v>0</v>
      </c>
      <c r="AR1391" s="15">
        <f t="shared" si="5674"/>
        <v>0</v>
      </c>
      <c r="AS1391" s="15">
        <f t="shared" si="5674"/>
        <v>0</v>
      </c>
      <c r="AT1391" s="15">
        <f t="shared" si="5674"/>
        <v>0</v>
      </c>
      <c r="AU1391" s="15">
        <f t="shared" si="5674"/>
        <v>0</v>
      </c>
      <c r="AV1391" s="15">
        <f t="shared" si="5674"/>
        <v>0</v>
      </c>
      <c r="AW1391" s="15">
        <f t="shared" si="5674"/>
        <v>0</v>
      </c>
      <c r="AX1391" s="15">
        <f t="shared" si="5674"/>
        <v>0</v>
      </c>
      <c r="AY1391" s="17"/>
      <c r="AZ1391" s="15">
        <f t="shared" ref="AZ1391:BA1391" si="5675">AZ1390</f>
        <v>6000</v>
      </c>
      <c r="BA1391" s="15">
        <f t="shared" si="5675"/>
        <v>6000</v>
      </c>
      <c r="BB1391" s="15">
        <v>0</v>
      </c>
      <c r="BC1391" s="15">
        <f t="shared" ref="BC1391:BE1391" si="5676">BC1390</f>
        <v>0</v>
      </c>
      <c r="BD1391" s="15">
        <f t="shared" si="5676"/>
        <v>0</v>
      </c>
      <c r="BE1391" s="15">
        <f t="shared" si="5676"/>
        <v>250</v>
      </c>
      <c r="BF1391" s="17"/>
      <c r="BG1391" s="15">
        <f t="shared" ref="BG1391:BH1391" si="5677">BG1390</f>
        <v>1000</v>
      </c>
      <c r="BH1391" s="15">
        <f t="shared" si="5677"/>
        <v>5000</v>
      </c>
      <c r="BI1391" s="17"/>
      <c r="BJ1391" s="22">
        <f>G1391/G1390</f>
        <v>1</v>
      </c>
      <c r="BK1391" s="65">
        <f>BK1390</f>
        <v>0</v>
      </c>
      <c r="BL1391" s="65">
        <f>BL1390</f>
        <v>0</v>
      </c>
      <c r="BM1391" s="6">
        <f t="shared" si="5628"/>
        <v>126.5</v>
      </c>
      <c r="BN1391" s="8">
        <f t="shared" si="5629"/>
        <v>0</v>
      </c>
      <c r="BO1391" s="12">
        <f t="shared" si="5617"/>
        <v>0</v>
      </c>
      <c r="BP1391" s="50">
        <f>(1-'#Constant'!$A$3)/($J1391*'#Constant'!$B$3/'#Constant'!$C$3^($D1391-1)+1)+'#Constant'!$A$3</f>
        <v>0.93162790697674425</v>
      </c>
      <c r="BQ1391" s="4">
        <f>I1402/(BP1391*(1-Q1391/1000*(0.5+R1391/1000))*(1-P1391/1000)*(1-V1391/1000)*(1+U1391/1000))/20</f>
        <v>0</v>
      </c>
      <c r="BR1391" s="50">
        <f>(1-'#Constant'!$A$3)/($K1391*'#Constant'!$B$3/'#Constant'!$C$3^($D1391-1)+1)+'#Constant'!$A$3</f>
        <v>0.93162790697674425</v>
      </c>
      <c r="BS1391" s="4">
        <f>I1402/(BR1391*(1-AB1391/1000*(0.5+AC1391/1000))*(1-AA1391/1000)*(1-AG1391/1000)*(1+AF1391/1000))/20</f>
        <v>0</v>
      </c>
      <c r="BT1391"/>
    </row>
    <row r="1392" spans="1:72" x14ac:dyDescent="0.3">
      <c r="A1392">
        <v>67001</v>
      </c>
      <c r="B1392" s="18" t="str">
        <f>VLOOKUP(CONCATENATE("CREATURE_NAME_",A1392),[1]Localization_Hero!$A:$E,2,FALSE)</f>
        <v>혹한의 전사 가우</v>
      </c>
      <c r="C1392" s="43" t="str">
        <f>VLOOKUP($A1392,[2]CreatureTable!$A:$I,9,FALSE)</f>
        <v>Warrior</v>
      </c>
      <c r="D1392">
        <v>1</v>
      </c>
      <c r="E1392">
        <v>1</v>
      </c>
      <c r="F1392" s="18">
        <v>1</v>
      </c>
      <c r="G1392" s="10">
        <f>ROUND(VLOOKUP($C1392,$B$4:$BH$42,6,FALSE),0)</f>
        <v>92</v>
      </c>
      <c r="H1392" s="10">
        <f>ROUND(VLOOKUP($C1392,$B$4:$BH$42,7,FALSE),0)</f>
        <v>92</v>
      </c>
      <c r="I1392" s="10">
        <f>ROUND(VLOOKUP($C1392,$B$4:$BH$42,8,FALSE),0)</f>
        <v>5930</v>
      </c>
      <c r="J1392" s="10">
        <f>ROUND(VLOOKUP($C1392,$B$4:$BH$42,9,FALSE),0)</f>
        <v>30</v>
      </c>
      <c r="K1392" s="10">
        <f>ROUND(VLOOKUP($C1392,$B$4:$BH$42,10,FALSE),0)</f>
        <v>36</v>
      </c>
      <c r="L1392" s="2"/>
      <c r="M1392" s="10">
        <f>ROUND(VLOOKUP($C1392,$B$4:$BH$42,12,FALSE),0)</f>
        <v>150</v>
      </c>
      <c r="N1392" s="10">
        <f>ROUND(VLOOKUP($C1392,$B$4:$BH$42,13,FALSE),0)</f>
        <v>0</v>
      </c>
      <c r="O1392" s="10">
        <f>ROUND(VLOOKUP($C1392,$B$4:$BH$42,14,FALSE),0)</f>
        <v>0</v>
      </c>
      <c r="P1392" s="10">
        <f>ROUND(VLOOKUP($C1392,$B$4:$BH$42,15,FALSE),0)</f>
        <v>100</v>
      </c>
      <c r="Q1392" s="10">
        <f>ROUND(VLOOKUP($C1392,$B$4:$BH$42,16,FALSE),0)</f>
        <v>0</v>
      </c>
      <c r="R1392" s="10">
        <f>ROUND(VLOOKUP($C1392,$B$4:$BH$42,17,FALSE),0)</f>
        <v>0</v>
      </c>
      <c r="S1392" s="10">
        <f>ROUND(VLOOKUP($C1392,$B$4:$BH$42,18,FALSE),0)</f>
        <v>100</v>
      </c>
      <c r="T1392" s="10">
        <f>ROUND(VLOOKUP($C1392,$B$4:$BH$42,19,FALSE),0)</f>
        <v>150</v>
      </c>
      <c r="U1392" s="10">
        <f>ROUND(VLOOKUP($C1392,$B$4:$BH$42,20,FALSE),0)</f>
        <v>0</v>
      </c>
      <c r="V1392" s="10">
        <f>ROUND(VLOOKUP($C1392,$B$4:$BH$42,21,FALSE),0)</f>
        <v>0</v>
      </c>
      <c r="W1392" s="2"/>
      <c r="X1392" s="10">
        <f>ROUND(VLOOKUP($C1392,$B$4:$BH$42,23,FALSE),0)</f>
        <v>150</v>
      </c>
      <c r="Y1392" s="10">
        <f>ROUND(VLOOKUP($C1392,$B$4:$BH$42,24,FALSE),0)</f>
        <v>0</v>
      </c>
      <c r="Z1392" s="10">
        <f>ROUND(VLOOKUP($C1392,$B$4:$BH$42,25,FALSE),0)</f>
        <v>0</v>
      </c>
      <c r="AA1392" s="10">
        <f>ROUND(VLOOKUP($C1392,$B$4:$BH$42,26,FALSE),0)</f>
        <v>100</v>
      </c>
      <c r="AB1392" s="10">
        <f>ROUND(VLOOKUP($C1392,$B$4:$BH$42,27,FALSE),0)</f>
        <v>0</v>
      </c>
      <c r="AC1392" s="10">
        <f>ROUND(VLOOKUP($C1392,$B$4:$BH$42,28,FALSE),0)</f>
        <v>0</v>
      </c>
      <c r="AD1392" s="10">
        <f>ROUND(VLOOKUP($C1392,$B$4:$BH$42,29,FALSE),0)</f>
        <v>100</v>
      </c>
      <c r="AE1392" s="10">
        <f>ROUND(VLOOKUP($C1392,$B$4:$BH$42,30,FALSE),0)</f>
        <v>150</v>
      </c>
      <c r="AF1392" s="10">
        <f>ROUND(VLOOKUP($C1392,$B$4:$BH$42,31,FALSE),0)</f>
        <v>0</v>
      </c>
      <c r="AG1392" s="10">
        <f>ROUND(VLOOKUP($C1392,$B$4:$BH$42,32,FALSE),0)</f>
        <v>0</v>
      </c>
      <c r="AH1392" s="10">
        <f>ROUND(VLOOKUP($C1392,$B$4:$BH$42,33,FALSE),0)</f>
        <v>0</v>
      </c>
      <c r="AI1392" s="10">
        <f>ROUND(VLOOKUP($C1392,$B$4:$BH$42,34,FALSE),0)</f>
        <v>0</v>
      </c>
      <c r="AJ1392" s="3"/>
      <c r="AK1392" s="10">
        <f>ROUND(VLOOKUP($C1392,$B$4:$BH$42,36,FALSE),0)</f>
        <v>150</v>
      </c>
      <c r="AL1392" s="10">
        <f>ROUND(VLOOKUP($C1392,$B$4:$BH$42,37,FALSE),0)</f>
        <v>0</v>
      </c>
      <c r="AM1392" s="3"/>
      <c r="AN1392" s="10">
        <f>ROUND(VLOOKUP($C1392,$B$4:$BH$42,39,FALSE),0)</f>
        <v>0</v>
      </c>
      <c r="AO1392" s="10">
        <f>ROUND(VLOOKUP($C1392,$B$4:$BH$42,40,FALSE),0)</f>
        <v>0</v>
      </c>
      <c r="AP1392" s="10">
        <f>ROUND(VLOOKUP($C1392,$B$4:$BH$42,41,FALSE),0)</f>
        <v>0</v>
      </c>
      <c r="AQ1392" s="10">
        <f>ROUND(VLOOKUP($C1392,$B$4:$BH$42,42,FALSE),0)</f>
        <v>0</v>
      </c>
      <c r="AR1392" s="10">
        <f>ROUND(VLOOKUP($C1392,$B$4:$BH$42,43,FALSE),0)</f>
        <v>0</v>
      </c>
      <c r="AS1392" s="10">
        <f>ROUND(VLOOKUP($C1392,$B$4:$BH$42,44,FALSE),0)</f>
        <v>0</v>
      </c>
      <c r="AT1392" s="10">
        <f>ROUND(VLOOKUP($C1392,$B$4:$BH$42,45,FALSE),0)</f>
        <v>0</v>
      </c>
      <c r="AU1392" s="10">
        <f>ROUND(VLOOKUP($C1392,$B$4:$BH$42,46,FALSE),0)</f>
        <v>0</v>
      </c>
      <c r="AV1392" s="10">
        <f>ROUND(VLOOKUP($C1392,$B$4:$BH$42,47,FALSE),0)</f>
        <v>0</v>
      </c>
      <c r="AW1392" s="10">
        <f>ROUND(VLOOKUP($C1392,$B$4:$BH$42,48,FALSE),0)</f>
        <v>0</v>
      </c>
      <c r="AX1392" s="10">
        <f>ROUND(VLOOKUP($C1392,$B$4:$BH$42,49,FALSE),0)</f>
        <v>0</v>
      </c>
      <c r="AY1392" s="3"/>
      <c r="AZ1392" s="10">
        <v>6000</v>
      </c>
      <c r="BA1392" s="10">
        <v>2000</v>
      </c>
      <c r="BB1392" s="10">
        <v>340</v>
      </c>
      <c r="BC1392" s="10">
        <v>0</v>
      </c>
      <c r="BD1392" s="10">
        <v>0</v>
      </c>
      <c r="BE1392" s="10">
        <v>60</v>
      </c>
      <c r="BF1392" s="3"/>
      <c r="BG1392" s="10">
        <v>1000</v>
      </c>
      <c r="BH1392" s="10">
        <v>5000</v>
      </c>
      <c r="BI1392" s="3"/>
      <c r="BJ1392" s="21">
        <v>1</v>
      </c>
      <c r="BK1392" s="65">
        <v>0</v>
      </c>
      <c r="BL1392" s="65">
        <v>0</v>
      </c>
      <c r="BM1392" s="6">
        <f t="shared" si="5628"/>
        <v>116.57837499999998</v>
      </c>
      <c r="BN1392" s="8">
        <f t="shared" si="5629"/>
        <v>388.44422318283398</v>
      </c>
      <c r="BO1392" s="12">
        <f t="shared" si="5617"/>
        <v>212.80083720886088</v>
      </c>
      <c r="BP1392" s="50">
        <f>(1-'#Constant'!$A$3)/($J1392*'#Constant'!$B$3/'#Constant'!$C$3^($D1392-1)+1)+'#Constant'!$A$3</f>
        <v>0.91908256880733941</v>
      </c>
      <c r="BQ1392" s="4">
        <f t="shared" ref="BQ1392:BQ1393" si="5678">I1392/(BP1392*(1-Q1392/1000*(0.5+R1392/1000))*(1-P1392/1000)*(1-V1392/1000)*(1+U1392/1000))/20</f>
        <v>358.44923581996852</v>
      </c>
      <c r="BR1392" s="50">
        <f>(1-'#Constant'!$A$3)/($K1392*'#Constant'!$B$3/'#Constant'!$C$3^($D1392-1)+1)+'#Constant'!$A$3</f>
        <v>0.90447653429602881</v>
      </c>
      <c r="BS1392" s="4">
        <f t="shared" ref="BS1392:BS1393" si="5679">I1392/(BR1392*(1-AB1392/1000*(0.5+AC1392/1000))*(1-AA1392/1000)*(1-AG1392/1000)*(1+AF1392/1000))/20</f>
        <v>364.2376910318157</v>
      </c>
      <c r="BT1392">
        <f>BO1392/$BO$4*100</f>
        <v>161.73669189781026</v>
      </c>
    </row>
    <row r="1393" spans="1:72" s="13" customFormat="1" ht="17.25" thickBot="1" x14ac:dyDescent="0.35">
      <c r="B1393" s="20"/>
      <c r="D1393" s="14">
        <v>1</v>
      </c>
      <c r="E1393" s="14">
        <v>1</v>
      </c>
      <c r="F1393" s="19">
        <v>1</v>
      </c>
      <c r="G1393" s="15">
        <f>G1392</f>
        <v>92</v>
      </c>
      <c r="H1393" s="15">
        <f>H1392</f>
        <v>92</v>
      </c>
      <c r="I1393" s="15">
        <f>I1392</f>
        <v>5930</v>
      </c>
      <c r="J1393" s="15">
        <f>J1392</f>
        <v>30</v>
      </c>
      <c r="K1393" s="15">
        <f>K1392</f>
        <v>36</v>
      </c>
      <c r="L1393" s="16"/>
      <c r="M1393" s="15">
        <f t="shared" ref="M1393:V1393" si="5680">M1392</f>
        <v>150</v>
      </c>
      <c r="N1393" s="15">
        <f t="shared" si="5680"/>
        <v>0</v>
      </c>
      <c r="O1393" s="15">
        <f t="shared" si="5680"/>
        <v>0</v>
      </c>
      <c r="P1393" s="15">
        <f t="shared" si="5680"/>
        <v>100</v>
      </c>
      <c r="Q1393" s="15">
        <f t="shared" si="5680"/>
        <v>0</v>
      </c>
      <c r="R1393" s="15">
        <f t="shared" si="5680"/>
        <v>0</v>
      </c>
      <c r="S1393" s="15">
        <f t="shared" si="5680"/>
        <v>100</v>
      </c>
      <c r="T1393" s="15">
        <f t="shared" si="5680"/>
        <v>150</v>
      </c>
      <c r="U1393" s="15">
        <f t="shared" si="5680"/>
        <v>0</v>
      </c>
      <c r="V1393" s="15">
        <f t="shared" si="5680"/>
        <v>0</v>
      </c>
      <c r="W1393" s="16"/>
      <c r="X1393" s="15">
        <f t="shared" ref="X1393:AI1393" si="5681">X1392</f>
        <v>150</v>
      </c>
      <c r="Y1393" s="15">
        <f t="shared" si="5681"/>
        <v>0</v>
      </c>
      <c r="Z1393" s="15">
        <f t="shared" si="5681"/>
        <v>0</v>
      </c>
      <c r="AA1393" s="15">
        <f t="shared" si="5681"/>
        <v>100</v>
      </c>
      <c r="AB1393" s="15">
        <f t="shared" si="5681"/>
        <v>0</v>
      </c>
      <c r="AC1393" s="15">
        <f t="shared" si="5681"/>
        <v>0</v>
      </c>
      <c r="AD1393" s="15">
        <f t="shared" si="5681"/>
        <v>100</v>
      </c>
      <c r="AE1393" s="15">
        <f t="shared" si="5681"/>
        <v>150</v>
      </c>
      <c r="AF1393" s="15">
        <f t="shared" si="5681"/>
        <v>0</v>
      </c>
      <c r="AG1393" s="15">
        <f t="shared" si="5681"/>
        <v>0</v>
      </c>
      <c r="AH1393" s="15">
        <f t="shared" si="5681"/>
        <v>0</v>
      </c>
      <c r="AI1393" s="15">
        <f t="shared" si="5681"/>
        <v>0</v>
      </c>
      <c r="AJ1393" s="17"/>
      <c r="AK1393" s="15">
        <f>AK1392</f>
        <v>150</v>
      </c>
      <c r="AL1393" s="15">
        <f>AL1392</f>
        <v>0</v>
      </c>
      <c r="AM1393" s="17"/>
      <c r="AN1393" s="15">
        <f t="shared" ref="AN1393:AX1393" si="5682">AN1392</f>
        <v>0</v>
      </c>
      <c r="AO1393" s="15">
        <f t="shared" si="5682"/>
        <v>0</v>
      </c>
      <c r="AP1393" s="15">
        <f t="shared" si="5682"/>
        <v>0</v>
      </c>
      <c r="AQ1393" s="15">
        <f t="shared" si="5682"/>
        <v>0</v>
      </c>
      <c r="AR1393" s="15">
        <f t="shared" si="5682"/>
        <v>0</v>
      </c>
      <c r="AS1393" s="15">
        <f t="shared" si="5682"/>
        <v>0</v>
      </c>
      <c r="AT1393" s="15">
        <f t="shared" si="5682"/>
        <v>0</v>
      </c>
      <c r="AU1393" s="15">
        <f t="shared" si="5682"/>
        <v>0</v>
      </c>
      <c r="AV1393" s="15">
        <f t="shared" si="5682"/>
        <v>0</v>
      </c>
      <c r="AW1393" s="15">
        <f t="shared" si="5682"/>
        <v>0</v>
      </c>
      <c r="AX1393" s="15">
        <f t="shared" si="5682"/>
        <v>0</v>
      </c>
      <c r="AY1393" s="17"/>
      <c r="AZ1393" s="15">
        <f t="shared" ref="AZ1393:BA1393" si="5683">AZ1392</f>
        <v>6000</v>
      </c>
      <c r="BA1393" s="15">
        <f t="shared" si="5683"/>
        <v>2000</v>
      </c>
      <c r="BB1393" s="15">
        <v>340</v>
      </c>
      <c r="BC1393" s="15">
        <f t="shared" ref="BC1393:BE1393" si="5684">BC1392</f>
        <v>0</v>
      </c>
      <c r="BD1393" s="15">
        <f t="shared" si="5684"/>
        <v>0</v>
      </c>
      <c r="BE1393" s="15">
        <f t="shared" si="5684"/>
        <v>60</v>
      </c>
      <c r="BF1393" s="17"/>
      <c r="BG1393" s="15">
        <f t="shared" ref="BG1393:BH1393" si="5685">BG1392</f>
        <v>1000</v>
      </c>
      <c r="BH1393" s="15">
        <f t="shared" si="5685"/>
        <v>5000</v>
      </c>
      <c r="BI1393" s="17"/>
      <c r="BJ1393" s="22">
        <f>G1393/G1392</f>
        <v>1</v>
      </c>
      <c r="BK1393" s="65">
        <f>BK1392</f>
        <v>0</v>
      </c>
      <c r="BL1393" s="65">
        <f>BL1392</f>
        <v>0</v>
      </c>
      <c r="BM1393" s="6">
        <f t="shared" si="5628"/>
        <v>116.57837499999998</v>
      </c>
      <c r="BN1393" s="8">
        <f t="shared" si="5629"/>
        <v>388.44422318283398</v>
      </c>
      <c r="BO1393" s="12">
        <f t="shared" si="5617"/>
        <v>212.80083720886088</v>
      </c>
      <c r="BP1393" s="50">
        <f>(1-'#Constant'!$A$3)/($J1393*'#Constant'!$B$3/'#Constant'!$C$3^($D1393-1)+1)+'#Constant'!$A$3</f>
        <v>0.91908256880733941</v>
      </c>
      <c r="BQ1393" s="4">
        <f t="shared" si="5678"/>
        <v>358.44923581996852</v>
      </c>
      <c r="BR1393" s="50">
        <f>(1-'#Constant'!$A$3)/($K1393*'#Constant'!$B$3/'#Constant'!$C$3^($D1393-1)+1)+'#Constant'!$A$3</f>
        <v>0.90447653429602881</v>
      </c>
      <c r="BS1393" s="4">
        <f t="shared" si="5679"/>
        <v>364.2376910318157</v>
      </c>
      <c r="BT1393"/>
    </row>
    <row r="1394" spans="1:72" x14ac:dyDescent="0.3">
      <c r="A1394">
        <v>68001</v>
      </c>
      <c r="B1394" s="18" t="str">
        <f>VLOOKUP(CONCATENATE("CREATURE_NAME_",A1394),[1]Localization_Hero!$A:$E,2,FALSE)</f>
        <v>만티코어</v>
      </c>
      <c r="C1394" t="s">
        <v>77</v>
      </c>
      <c r="D1394">
        <v>1</v>
      </c>
      <c r="E1394">
        <v>1</v>
      </c>
      <c r="F1394" s="18">
        <v>1</v>
      </c>
      <c r="G1394" s="10">
        <v>100</v>
      </c>
      <c r="H1394" s="10">
        <v>100</v>
      </c>
      <c r="I1394" s="10">
        <v>6300</v>
      </c>
      <c r="J1394" s="10">
        <v>18</v>
      </c>
      <c r="K1394" s="10">
        <v>18</v>
      </c>
      <c r="L1394" s="2"/>
      <c r="M1394" s="10">
        <v>100</v>
      </c>
      <c r="N1394" s="10">
        <v>0</v>
      </c>
      <c r="O1394" s="10">
        <v>0</v>
      </c>
      <c r="P1394" s="10">
        <v>100</v>
      </c>
      <c r="Q1394" s="10">
        <v>0</v>
      </c>
      <c r="R1394" s="10">
        <v>0</v>
      </c>
      <c r="S1394" s="10">
        <v>100</v>
      </c>
      <c r="T1394" s="10">
        <v>400</v>
      </c>
      <c r="U1394" s="10">
        <v>0</v>
      </c>
      <c r="V1394" s="10">
        <v>0</v>
      </c>
      <c r="W1394" s="2"/>
      <c r="X1394" s="10">
        <v>100</v>
      </c>
      <c r="Y1394" s="10">
        <v>0</v>
      </c>
      <c r="Z1394" s="10">
        <v>0</v>
      </c>
      <c r="AA1394" s="10">
        <v>100</v>
      </c>
      <c r="AB1394" s="10">
        <v>0</v>
      </c>
      <c r="AC1394" s="10">
        <v>0</v>
      </c>
      <c r="AD1394" s="10">
        <v>100</v>
      </c>
      <c r="AE1394" s="10">
        <v>400</v>
      </c>
      <c r="AF1394" s="10">
        <v>0</v>
      </c>
      <c r="AG1394" s="10">
        <v>0</v>
      </c>
      <c r="AH1394" s="10">
        <v>0</v>
      </c>
      <c r="AI1394" s="10">
        <v>0</v>
      </c>
      <c r="AJ1394" s="3"/>
      <c r="AK1394" s="10">
        <v>0</v>
      </c>
      <c r="AL1394" s="10">
        <v>0</v>
      </c>
      <c r="AM1394" s="3"/>
      <c r="AN1394" s="10">
        <v>0</v>
      </c>
      <c r="AO1394" s="10">
        <v>0</v>
      </c>
      <c r="AP1394" s="10">
        <v>0</v>
      </c>
      <c r="AQ1394" s="10">
        <v>0</v>
      </c>
      <c r="AR1394" s="10">
        <v>0</v>
      </c>
      <c r="AS1394" s="10">
        <v>0</v>
      </c>
      <c r="AT1394" s="10">
        <v>0</v>
      </c>
      <c r="AU1394" s="10">
        <v>0</v>
      </c>
      <c r="AV1394" s="10">
        <v>0</v>
      </c>
      <c r="AW1394" s="10">
        <v>0</v>
      </c>
      <c r="AX1394" s="10">
        <v>0</v>
      </c>
      <c r="AY1394" s="3"/>
      <c r="AZ1394" s="10">
        <v>6000</v>
      </c>
      <c r="BA1394" s="10">
        <v>6000</v>
      </c>
      <c r="BB1394" s="10">
        <v>0</v>
      </c>
      <c r="BC1394" s="10">
        <v>0</v>
      </c>
      <c r="BD1394" s="10">
        <v>0</v>
      </c>
      <c r="BE1394" s="10">
        <v>250</v>
      </c>
      <c r="BF1394" s="3"/>
      <c r="BG1394" s="10">
        <v>1000</v>
      </c>
      <c r="BH1394" s="10">
        <v>5000</v>
      </c>
      <c r="BI1394" s="3"/>
      <c r="BJ1394" s="21">
        <v>1</v>
      </c>
      <c r="BK1394" s="65">
        <v>0</v>
      </c>
      <c r="BL1394" s="65">
        <v>0</v>
      </c>
      <c r="BM1394" s="6">
        <f t="shared" si="5628"/>
        <v>135.29999999999998</v>
      </c>
      <c r="BN1394" s="8">
        <f t="shared" si="5629"/>
        <v>368.50201782075362</v>
      </c>
      <c r="BO1394" s="12">
        <f t="shared" si="5617"/>
        <v>223.28977363763875</v>
      </c>
      <c r="BP1394" s="50">
        <f>(1-'#Constant'!$A$3)/($J1394*'#Constant'!$B$3/'#Constant'!$C$3^($D1394-1)+1)+'#Constant'!$A$3</f>
        <v>0.9497912713472485</v>
      </c>
      <c r="BQ1394" s="4">
        <f>I1395/(BP1394*(1-Q1394/1000*(0.5+R1394/1000))*(1-P1394/1000)*(1-V1394/1000)*(1+U1394/1000))/20</f>
        <v>368.50201782075362</v>
      </c>
      <c r="BR1394" s="50">
        <f>(1-'#Constant'!$A$3)/($K1394*'#Constant'!$B$3/'#Constant'!$C$3^($D1394-1)+1)+'#Constant'!$A$3</f>
        <v>0.9497912713472485</v>
      </c>
      <c r="BS1394" s="4">
        <f>I1395/(BR1394*(1-AB1394/1000*(0.5+AC1394/1000))*(1-AA1394/1000)*(1-AG1394/1000)*(1+AF1394/1000))/20</f>
        <v>368.50201782075362</v>
      </c>
      <c r="BT1394">
        <f>BO1394/$BO$4*100</f>
        <v>169.70868064450829</v>
      </c>
    </row>
    <row r="1395" spans="1:72" s="13" customFormat="1" ht="17.25" thickBot="1" x14ac:dyDescent="0.35">
      <c r="B1395" s="20"/>
      <c r="D1395" s="14">
        <v>1</v>
      </c>
      <c r="E1395" s="14">
        <v>1</v>
      </c>
      <c r="F1395" s="19">
        <v>1</v>
      </c>
      <c r="G1395" s="15">
        <v>100</v>
      </c>
      <c r="H1395" s="15">
        <v>100</v>
      </c>
      <c r="I1395" s="15">
        <v>6300</v>
      </c>
      <c r="J1395" s="10">
        <v>18</v>
      </c>
      <c r="K1395" s="10">
        <v>18</v>
      </c>
      <c r="L1395" s="16"/>
      <c r="M1395" s="15">
        <f t="shared" ref="M1395:O1395" si="5686">M1394</f>
        <v>100</v>
      </c>
      <c r="N1395" s="15">
        <f t="shared" si="5686"/>
        <v>0</v>
      </c>
      <c r="O1395" s="15">
        <f t="shared" si="5686"/>
        <v>0</v>
      </c>
      <c r="P1395" s="15">
        <v>100</v>
      </c>
      <c r="Q1395" s="15">
        <f t="shared" ref="Q1395:V1395" si="5687">Q1394</f>
        <v>0</v>
      </c>
      <c r="R1395" s="15">
        <f t="shared" si="5687"/>
        <v>0</v>
      </c>
      <c r="S1395" s="15">
        <f t="shared" si="5687"/>
        <v>100</v>
      </c>
      <c r="T1395" s="15">
        <f t="shared" si="5687"/>
        <v>400</v>
      </c>
      <c r="U1395" s="15">
        <f t="shared" si="5687"/>
        <v>0</v>
      </c>
      <c r="V1395" s="15">
        <f t="shared" si="5687"/>
        <v>0</v>
      </c>
      <c r="W1395" s="16"/>
      <c r="X1395" s="15">
        <f t="shared" ref="X1395:Z1395" si="5688">X1394</f>
        <v>100</v>
      </c>
      <c r="Y1395" s="15">
        <f t="shared" si="5688"/>
        <v>0</v>
      </c>
      <c r="Z1395" s="15">
        <f t="shared" si="5688"/>
        <v>0</v>
      </c>
      <c r="AA1395" s="15">
        <v>100</v>
      </c>
      <c r="AB1395" s="15">
        <f t="shared" ref="AB1395:AI1395" si="5689">AB1394</f>
        <v>0</v>
      </c>
      <c r="AC1395" s="15">
        <f t="shared" si="5689"/>
        <v>0</v>
      </c>
      <c r="AD1395" s="15">
        <f t="shared" si="5689"/>
        <v>100</v>
      </c>
      <c r="AE1395" s="15">
        <f t="shared" si="5689"/>
        <v>400</v>
      </c>
      <c r="AF1395" s="15">
        <f t="shared" si="5689"/>
        <v>0</v>
      </c>
      <c r="AG1395" s="15">
        <f t="shared" si="5689"/>
        <v>0</v>
      </c>
      <c r="AH1395" s="15">
        <f t="shared" si="5689"/>
        <v>0</v>
      </c>
      <c r="AI1395" s="15">
        <f t="shared" si="5689"/>
        <v>0</v>
      </c>
      <c r="AJ1395" s="17"/>
      <c r="AK1395" s="15">
        <f>AK1394</f>
        <v>0</v>
      </c>
      <c r="AL1395" s="15">
        <f>AL1394</f>
        <v>0</v>
      </c>
      <c r="AM1395" s="17"/>
      <c r="AN1395" s="15">
        <f t="shared" ref="AN1395:AX1395" si="5690">AN1394</f>
        <v>0</v>
      </c>
      <c r="AO1395" s="15">
        <f t="shared" si="5690"/>
        <v>0</v>
      </c>
      <c r="AP1395" s="15">
        <f t="shared" si="5690"/>
        <v>0</v>
      </c>
      <c r="AQ1395" s="15">
        <f t="shared" si="5690"/>
        <v>0</v>
      </c>
      <c r="AR1395" s="15">
        <f t="shared" si="5690"/>
        <v>0</v>
      </c>
      <c r="AS1395" s="15">
        <f t="shared" si="5690"/>
        <v>0</v>
      </c>
      <c r="AT1395" s="15">
        <f t="shared" si="5690"/>
        <v>0</v>
      </c>
      <c r="AU1395" s="15">
        <f t="shared" si="5690"/>
        <v>0</v>
      </c>
      <c r="AV1395" s="15">
        <f t="shared" si="5690"/>
        <v>0</v>
      </c>
      <c r="AW1395" s="15">
        <f t="shared" si="5690"/>
        <v>0</v>
      </c>
      <c r="AX1395" s="15">
        <f t="shared" si="5690"/>
        <v>0</v>
      </c>
      <c r="AY1395" s="17"/>
      <c r="AZ1395" s="15">
        <f t="shared" ref="AZ1395:BA1395" si="5691">AZ1394</f>
        <v>6000</v>
      </c>
      <c r="BA1395" s="15">
        <f t="shared" si="5691"/>
        <v>6000</v>
      </c>
      <c r="BB1395" s="15">
        <v>0</v>
      </c>
      <c r="BC1395" s="15">
        <f t="shared" ref="BC1395:BE1395" si="5692">BC1394</f>
        <v>0</v>
      </c>
      <c r="BD1395" s="15">
        <f t="shared" si="5692"/>
        <v>0</v>
      </c>
      <c r="BE1395" s="15">
        <f t="shared" si="5692"/>
        <v>250</v>
      </c>
      <c r="BF1395" s="17"/>
      <c r="BG1395" s="15">
        <f t="shared" ref="BG1395:BH1395" si="5693">BG1394</f>
        <v>1000</v>
      </c>
      <c r="BH1395" s="15">
        <f t="shared" si="5693"/>
        <v>5000</v>
      </c>
      <c r="BI1395" s="17"/>
      <c r="BJ1395" s="22">
        <f>G1395/G1394</f>
        <v>1</v>
      </c>
      <c r="BK1395" s="65">
        <f t="shared" ref="BK1395:BL1395" si="5694">BK1394</f>
        <v>0</v>
      </c>
      <c r="BL1395" s="65">
        <f t="shared" si="5694"/>
        <v>0</v>
      </c>
      <c r="BM1395" s="6">
        <f t="shared" si="5628"/>
        <v>135.29999999999998</v>
      </c>
      <c r="BN1395" s="8">
        <f t="shared" si="5629"/>
        <v>350.95430268643202</v>
      </c>
      <c r="BO1395" s="12">
        <f t="shared" si="5617"/>
        <v>217.90850638163312</v>
      </c>
      <c r="BP1395" s="50">
        <f>(1-'#Constant'!$A$3)/($J1395*'#Constant'!$B$3/'#Constant'!$C$3^($D1395-1)+1)+'#Constant'!$A$3</f>
        <v>0.9497912713472485</v>
      </c>
      <c r="BQ1395" s="4">
        <f>I1437/(BP1395*(1-Q1395/1000*(0.5+R1395/1000))*(1-P1395/1000)*(1-V1395/1000)*(1+U1395/1000))/20</f>
        <v>350.95430268643202</v>
      </c>
      <c r="BR1395" s="50">
        <f>(1-'#Constant'!$A$3)/($K1395*'#Constant'!$B$3/'#Constant'!$C$3^($D1395-1)+1)+'#Constant'!$A$3</f>
        <v>0.9497912713472485</v>
      </c>
      <c r="BS1395" s="4">
        <f>I1437/(BR1395*(1-AB1395/1000*(0.5+AC1395/1000))*(1-AA1395/1000)*(1-AG1395/1000)*(1+AF1395/1000))/20</f>
        <v>350.95430268643202</v>
      </c>
      <c r="BT1395"/>
    </row>
    <row r="1396" spans="1:72" s="43" customFormat="1" ht="12" x14ac:dyDescent="0.2">
      <c r="A1396" s="71">
        <v>75001</v>
      </c>
      <c r="B1396" s="72" t="str">
        <f>VLOOKUP(CONCATENATE("CREATURE_NAME_",A1396),[1]Localization_Hero!$A:$E,2,FALSE)</f>
        <v>인피라</v>
      </c>
      <c r="C1396" s="73" t="s">
        <v>228</v>
      </c>
      <c r="D1396" s="43">
        <v>1</v>
      </c>
      <c r="E1396" s="43">
        <v>1</v>
      </c>
      <c r="F1396" s="72">
        <v>1</v>
      </c>
      <c r="G1396" s="10">
        <v>100</v>
      </c>
      <c r="H1396" s="10">
        <v>100</v>
      </c>
      <c r="I1396" s="10">
        <v>3500</v>
      </c>
      <c r="J1396" s="10">
        <v>17</v>
      </c>
      <c r="K1396" s="10">
        <v>17</v>
      </c>
      <c r="L1396" s="3"/>
      <c r="M1396" s="10">
        <v>100</v>
      </c>
      <c r="N1396" s="10">
        <v>0</v>
      </c>
      <c r="O1396" s="10">
        <v>0</v>
      </c>
      <c r="P1396" s="10">
        <v>100</v>
      </c>
      <c r="Q1396" s="10">
        <v>0</v>
      </c>
      <c r="R1396" s="10">
        <v>0</v>
      </c>
      <c r="S1396" s="10">
        <v>0</v>
      </c>
      <c r="T1396" s="10">
        <v>300</v>
      </c>
      <c r="U1396" s="10">
        <v>0</v>
      </c>
      <c r="V1396" s="10">
        <v>400</v>
      </c>
      <c r="W1396" s="3"/>
      <c r="X1396" s="10">
        <v>100</v>
      </c>
      <c r="Y1396" s="10">
        <v>0</v>
      </c>
      <c r="Z1396" s="10">
        <v>0</v>
      </c>
      <c r="AA1396" s="10">
        <v>100</v>
      </c>
      <c r="AB1396" s="10">
        <v>0</v>
      </c>
      <c r="AC1396" s="10">
        <v>0</v>
      </c>
      <c r="AD1396" s="10">
        <v>0</v>
      </c>
      <c r="AE1396" s="10">
        <v>300</v>
      </c>
      <c r="AF1396" s="10">
        <v>0</v>
      </c>
      <c r="AG1396" s="10">
        <v>400</v>
      </c>
      <c r="AH1396" s="10">
        <v>0</v>
      </c>
      <c r="AI1396" s="10">
        <v>0</v>
      </c>
      <c r="AJ1396" s="3"/>
      <c r="AK1396" s="10">
        <v>200</v>
      </c>
      <c r="AL1396" s="10">
        <v>0</v>
      </c>
      <c r="AM1396" s="3"/>
      <c r="AN1396" s="10">
        <v>0</v>
      </c>
      <c r="AO1396" s="10">
        <v>0</v>
      </c>
      <c r="AP1396" s="10">
        <v>0</v>
      </c>
      <c r="AQ1396" s="10">
        <v>0</v>
      </c>
      <c r="AR1396" s="10">
        <v>0</v>
      </c>
      <c r="AS1396" s="10">
        <v>0</v>
      </c>
      <c r="AT1396" s="10">
        <v>0</v>
      </c>
      <c r="AU1396" s="10">
        <v>0</v>
      </c>
      <c r="AV1396" s="10">
        <v>0</v>
      </c>
      <c r="AW1396" s="10">
        <v>0</v>
      </c>
      <c r="AX1396" s="10">
        <v>0</v>
      </c>
      <c r="AY1396" s="3"/>
      <c r="AZ1396" s="10">
        <v>6000</v>
      </c>
      <c r="BA1396" s="10">
        <v>6000</v>
      </c>
      <c r="BB1396" s="10">
        <v>0</v>
      </c>
      <c r="BC1396" s="10">
        <v>0</v>
      </c>
      <c r="BD1396" s="10">
        <v>0</v>
      </c>
      <c r="BE1396" s="10">
        <v>250</v>
      </c>
      <c r="BF1396" s="3"/>
      <c r="BG1396" s="10">
        <v>1000</v>
      </c>
      <c r="BH1396" s="10">
        <v>5000</v>
      </c>
      <c r="BI1396" s="3"/>
      <c r="BJ1396" s="21">
        <v>1</v>
      </c>
      <c r="BK1396" s="65">
        <v>0</v>
      </c>
      <c r="BL1396" s="65">
        <v>0</v>
      </c>
      <c r="BM1396" s="74">
        <f t="shared" si="5628"/>
        <v>126.5</v>
      </c>
      <c r="BN1396" s="75">
        <f t="shared" si="5629"/>
        <v>374.28027116045337</v>
      </c>
      <c r="BO1396" s="76">
        <f t="shared" si="5617"/>
        <v>217.59240405353617</v>
      </c>
      <c r="BP1396" s="77">
        <f>(1-'#Constant'!$A$3)/($J1396*'#Constant'!$B$3/'#Constant'!$C$3^($D1396-1)+1)+'#Constant'!$A$3</f>
        <v>0.95244529019980972</v>
      </c>
      <c r="BQ1396" s="78">
        <f t="shared" ref="BQ1396" si="5695">I1397/(BP1396*(1-Q1396/1000*(0.5+R1396/1000))*(1-P1396/1000)*(1-V1396/1000)*(1+U1396/1000))/20</f>
        <v>340.25479196404848</v>
      </c>
      <c r="BR1396" s="77">
        <f>(1-'#Constant'!$A$3)/($K1396*'#Constant'!$B$3/'#Constant'!$C$3^($D1396-1)+1)+'#Constant'!$A$3</f>
        <v>0.95244529019980972</v>
      </c>
      <c r="BS1396" s="78">
        <f t="shared" ref="BS1396" si="5696">I1397/(BR1396*(1-AB1396/1000*(0.5+AC1396/1000))*(1-AA1396/1000)*(1-AG1396/1000)*(1+AF1396/1000))/20</f>
        <v>340.25479196404848</v>
      </c>
      <c r="BT1396" s="43">
        <f>BO1396/$BO$4*100</f>
        <v>165.37846408550323</v>
      </c>
    </row>
    <row r="1397" spans="1:72" s="79" customFormat="1" ht="12.75" thickBot="1" x14ac:dyDescent="0.35">
      <c r="B1397" s="80"/>
      <c r="D1397" s="81">
        <v>1</v>
      </c>
      <c r="E1397" s="81">
        <v>1</v>
      </c>
      <c r="F1397" s="82">
        <v>1</v>
      </c>
      <c r="G1397" s="15">
        <f t="shared" ref="G1397:K1397" si="5697">G1396</f>
        <v>100</v>
      </c>
      <c r="H1397" s="15">
        <f t="shared" si="5697"/>
        <v>100</v>
      </c>
      <c r="I1397" s="15">
        <f t="shared" si="5697"/>
        <v>3500</v>
      </c>
      <c r="J1397" s="15">
        <f t="shared" si="5697"/>
        <v>17</v>
      </c>
      <c r="K1397" s="15">
        <f t="shared" si="5697"/>
        <v>17</v>
      </c>
      <c r="L1397" s="17"/>
      <c r="M1397" s="15">
        <f t="shared" ref="M1397:O1397" si="5698">M1396</f>
        <v>100</v>
      </c>
      <c r="N1397" s="15">
        <f t="shared" si="5698"/>
        <v>0</v>
      </c>
      <c r="O1397" s="15">
        <f t="shared" si="5698"/>
        <v>0</v>
      </c>
      <c r="P1397" s="15">
        <v>100</v>
      </c>
      <c r="Q1397" s="15">
        <f t="shared" ref="Q1397:V1397" si="5699">Q1396</f>
        <v>0</v>
      </c>
      <c r="R1397" s="15">
        <f t="shared" si="5699"/>
        <v>0</v>
      </c>
      <c r="S1397" s="15">
        <f t="shared" si="5699"/>
        <v>0</v>
      </c>
      <c r="T1397" s="15">
        <f t="shared" si="5699"/>
        <v>300</v>
      </c>
      <c r="U1397" s="15">
        <f t="shared" si="5699"/>
        <v>0</v>
      </c>
      <c r="V1397" s="15">
        <f t="shared" si="5699"/>
        <v>400</v>
      </c>
      <c r="W1397" s="17"/>
      <c r="X1397" s="15">
        <f t="shared" ref="X1397:Z1397" si="5700">X1396</f>
        <v>100</v>
      </c>
      <c r="Y1397" s="15">
        <f t="shared" si="5700"/>
        <v>0</v>
      </c>
      <c r="Z1397" s="15">
        <f t="shared" si="5700"/>
        <v>0</v>
      </c>
      <c r="AA1397" s="15">
        <v>100</v>
      </c>
      <c r="AB1397" s="15">
        <f t="shared" ref="AB1397:AI1397" si="5701">AB1396</f>
        <v>0</v>
      </c>
      <c r="AC1397" s="15">
        <f t="shared" si="5701"/>
        <v>0</v>
      </c>
      <c r="AD1397" s="15">
        <f t="shared" si="5701"/>
        <v>0</v>
      </c>
      <c r="AE1397" s="15">
        <f t="shared" si="5701"/>
        <v>300</v>
      </c>
      <c r="AF1397" s="15">
        <f t="shared" si="5701"/>
        <v>0</v>
      </c>
      <c r="AG1397" s="15">
        <f t="shared" si="5701"/>
        <v>400</v>
      </c>
      <c r="AH1397" s="15">
        <f t="shared" si="5701"/>
        <v>0</v>
      </c>
      <c r="AI1397" s="15">
        <f t="shared" si="5701"/>
        <v>0</v>
      </c>
      <c r="AJ1397" s="17"/>
      <c r="AK1397" s="15">
        <f>AK1396</f>
        <v>200</v>
      </c>
      <c r="AL1397" s="15">
        <f>AL1396</f>
        <v>0</v>
      </c>
      <c r="AM1397" s="17"/>
      <c r="AN1397" s="15">
        <f t="shared" ref="AN1397:AX1397" si="5702">AN1396</f>
        <v>0</v>
      </c>
      <c r="AO1397" s="15">
        <f t="shared" si="5702"/>
        <v>0</v>
      </c>
      <c r="AP1397" s="15">
        <f t="shared" si="5702"/>
        <v>0</v>
      </c>
      <c r="AQ1397" s="15">
        <f t="shared" si="5702"/>
        <v>0</v>
      </c>
      <c r="AR1397" s="15">
        <f t="shared" si="5702"/>
        <v>0</v>
      </c>
      <c r="AS1397" s="15">
        <f t="shared" si="5702"/>
        <v>0</v>
      </c>
      <c r="AT1397" s="15">
        <f t="shared" si="5702"/>
        <v>0</v>
      </c>
      <c r="AU1397" s="15">
        <f t="shared" si="5702"/>
        <v>0</v>
      </c>
      <c r="AV1397" s="15">
        <f t="shared" si="5702"/>
        <v>0</v>
      </c>
      <c r="AW1397" s="15">
        <f t="shared" si="5702"/>
        <v>0</v>
      </c>
      <c r="AX1397" s="15">
        <f t="shared" si="5702"/>
        <v>0</v>
      </c>
      <c r="AY1397" s="17"/>
      <c r="AZ1397" s="15">
        <f t="shared" ref="AZ1397:BA1397" si="5703">AZ1396</f>
        <v>6000</v>
      </c>
      <c r="BA1397" s="15">
        <f t="shared" si="5703"/>
        <v>6000</v>
      </c>
      <c r="BB1397" s="15">
        <v>0</v>
      </c>
      <c r="BC1397" s="15">
        <f t="shared" ref="BC1397:BE1397" si="5704">BC1396</f>
        <v>0</v>
      </c>
      <c r="BD1397" s="15">
        <f t="shared" si="5704"/>
        <v>0</v>
      </c>
      <c r="BE1397" s="15">
        <f t="shared" si="5704"/>
        <v>250</v>
      </c>
      <c r="BF1397" s="17"/>
      <c r="BG1397" s="15">
        <f t="shared" ref="BG1397:BH1397" si="5705">BG1396</f>
        <v>1000</v>
      </c>
      <c r="BH1397" s="15">
        <f t="shared" si="5705"/>
        <v>5000</v>
      </c>
      <c r="BI1397" s="17"/>
      <c r="BJ1397" s="22">
        <f>G1397/G1396</f>
        <v>1</v>
      </c>
      <c r="BK1397" s="65">
        <f t="shared" ref="BK1397:BL1397" si="5706">BK1396</f>
        <v>0</v>
      </c>
      <c r="BL1397" s="65">
        <f t="shared" si="5706"/>
        <v>0</v>
      </c>
      <c r="BM1397" s="74">
        <f t="shared" si="5628"/>
        <v>126.5</v>
      </c>
      <c r="BN1397" s="75">
        <f t="shared" si="5629"/>
        <v>0</v>
      </c>
      <c r="BO1397" s="76">
        <f t="shared" si="5617"/>
        <v>0</v>
      </c>
      <c r="BP1397" s="77">
        <f>(1-'#Constant'!$A$3)/($J1397*'#Constant'!$B$3/'#Constant'!$C$3^($D1397-1)+1)+'#Constant'!$A$3</f>
        <v>0.95244529019980972</v>
      </c>
      <c r="BQ1397" s="78">
        <f>I1402/(BP1397*(1-Q1397/1000*(0.5+R1397/1000))*(1-P1397/1000)*(1-V1397/1000)*(1+U1397/1000))/20</f>
        <v>0</v>
      </c>
      <c r="BR1397" s="77">
        <f>(1-'#Constant'!$A$3)/($K1397*'#Constant'!$B$3/'#Constant'!$C$3^($D1397-1)+1)+'#Constant'!$A$3</f>
        <v>0.95244529019980972</v>
      </c>
      <c r="BS1397" s="78">
        <f>I1402/(BR1397*(1-AB1397/1000*(0.5+AC1397/1000))*(1-AA1397/1000)*(1-AG1397/1000)*(1+AF1397/1000))/20</f>
        <v>0</v>
      </c>
      <c r="BT1397" s="43"/>
    </row>
    <row r="1398" spans="1:72" s="43" customFormat="1" x14ac:dyDescent="0.3">
      <c r="A1398" s="71">
        <v>69001</v>
      </c>
      <c r="B1398" s="72" t="str">
        <f>VLOOKUP(CONCATENATE("CREATURE_NAME_",A1398),[1]Localization_Hero!$A:$E,2,FALSE)</f>
        <v>용머리 석상</v>
      </c>
      <c r="C1398" t="s">
        <v>77</v>
      </c>
      <c r="D1398" s="43">
        <v>1</v>
      </c>
      <c r="E1398" s="43">
        <v>1</v>
      </c>
      <c r="F1398" s="72">
        <v>1</v>
      </c>
      <c r="G1398" s="10">
        <v>100</v>
      </c>
      <c r="H1398" s="10">
        <v>100</v>
      </c>
      <c r="I1398" s="10">
        <v>1800</v>
      </c>
      <c r="J1398" s="10">
        <v>17</v>
      </c>
      <c r="K1398" s="10">
        <v>17</v>
      </c>
      <c r="L1398" s="3"/>
      <c r="M1398" s="10">
        <v>100</v>
      </c>
      <c r="N1398" s="10">
        <v>0</v>
      </c>
      <c r="O1398" s="10">
        <v>0</v>
      </c>
      <c r="P1398" s="10">
        <v>100</v>
      </c>
      <c r="Q1398" s="10">
        <v>0</v>
      </c>
      <c r="R1398" s="10">
        <v>0</v>
      </c>
      <c r="S1398" s="10">
        <v>0</v>
      </c>
      <c r="T1398" s="10">
        <v>300</v>
      </c>
      <c r="U1398" s="10">
        <v>0</v>
      </c>
      <c r="V1398" s="10">
        <v>400</v>
      </c>
      <c r="W1398" s="3"/>
      <c r="X1398" s="10">
        <v>100</v>
      </c>
      <c r="Y1398" s="10">
        <v>0</v>
      </c>
      <c r="Z1398" s="10">
        <v>0</v>
      </c>
      <c r="AA1398" s="10">
        <v>100</v>
      </c>
      <c r="AB1398" s="10">
        <v>0</v>
      </c>
      <c r="AC1398" s="10">
        <v>0</v>
      </c>
      <c r="AD1398" s="10">
        <v>0</v>
      </c>
      <c r="AE1398" s="10">
        <v>300</v>
      </c>
      <c r="AF1398" s="10">
        <v>0</v>
      </c>
      <c r="AG1398" s="10">
        <v>400</v>
      </c>
      <c r="AH1398" s="10">
        <v>0</v>
      </c>
      <c r="AI1398" s="10">
        <v>0</v>
      </c>
      <c r="AJ1398" s="3"/>
      <c r="AK1398" s="10">
        <v>200</v>
      </c>
      <c r="AL1398" s="10">
        <v>0</v>
      </c>
      <c r="AM1398" s="3"/>
      <c r="AN1398" s="10">
        <v>0</v>
      </c>
      <c r="AO1398" s="10">
        <v>0</v>
      </c>
      <c r="AP1398" s="10">
        <v>0</v>
      </c>
      <c r="AQ1398" s="10">
        <v>0</v>
      </c>
      <c r="AR1398" s="10">
        <v>0</v>
      </c>
      <c r="AS1398" s="10">
        <v>0</v>
      </c>
      <c r="AT1398" s="10">
        <v>0</v>
      </c>
      <c r="AU1398" s="10">
        <v>0</v>
      </c>
      <c r="AV1398" s="10">
        <v>0</v>
      </c>
      <c r="AW1398" s="10">
        <v>0</v>
      </c>
      <c r="AX1398" s="10">
        <v>0</v>
      </c>
      <c r="AY1398" s="3"/>
      <c r="AZ1398" s="10">
        <v>6000</v>
      </c>
      <c r="BA1398" s="10">
        <v>6000</v>
      </c>
      <c r="BB1398" s="10">
        <v>0</v>
      </c>
      <c r="BC1398" s="10">
        <v>0</v>
      </c>
      <c r="BD1398" s="10">
        <v>0</v>
      </c>
      <c r="BE1398" s="10">
        <v>250</v>
      </c>
      <c r="BF1398" s="3"/>
      <c r="BG1398" s="10">
        <v>1000</v>
      </c>
      <c r="BH1398" s="10">
        <v>0</v>
      </c>
      <c r="BI1398" s="3"/>
      <c r="BJ1398" s="21">
        <v>1</v>
      </c>
      <c r="BK1398" s="65">
        <v>0</v>
      </c>
      <c r="BL1398" s="65">
        <v>0</v>
      </c>
      <c r="BM1398" s="74">
        <f t="shared" si="5628"/>
        <v>126.5</v>
      </c>
      <c r="BN1398" s="75">
        <f t="shared" si="5629"/>
        <v>192.4869965968046</v>
      </c>
      <c r="BO1398" s="76">
        <f t="shared" si="5617"/>
        <v>156.04359989918132</v>
      </c>
      <c r="BP1398" s="77">
        <f>(1-'#Constant'!$A$3)/($J1398*'#Constant'!$B$3/'#Constant'!$C$3^($D1398-1)+1)+'#Constant'!$A$3</f>
        <v>0.95244529019980972</v>
      </c>
      <c r="BQ1398" s="78">
        <f t="shared" ref="BQ1398" si="5707">I1399/(BP1398*(1-Q1398/1000*(0.5+R1398/1000))*(1-P1398/1000)*(1-V1398/1000)*(1+U1398/1000))/20</f>
        <v>174.9881787243678</v>
      </c>
      <c r="BR1398" s="77">
        <f>(1-'#Constant'!$A$3)/($K1398*'#Constant'!$B$3/'#Constant'!$C$3^($D1398-1)+1)+'#Constant'!$A$3</f>
        <v>0.95244529019980972</v>
      </c>
      <c r="BS1398" s="78">
        <f t="shared" ref="BS1398" si="5708">I1399/(BR1398*(1-AB1398/1000*(0.5+AC1398/1000))*(1-AA1398/1000)*(1-AG1398/1000)*(1+AF1398/1000))/20</f>
        <v>174.9881787243678</v>
      </c>
      <c r="BT1398" s="43">
        <f>BO1398/$BO$4*100</f>
        <v>118.5990429856644</v>
      </c>
    </row>
    <row r="1399" spans="1:72" s="79" customFormat="1" ht="12.75" thickBot="1" x14ac:dyDescent="0.35">
      <c r="B1399" s="80"/>
      <c r="D1399" s="81">
        <v>1</v>
      </c>
      <c r="E1399" s="81">
        <v>1</v>
      </c>
      <c r="F1399" s="82">
        <v>1</v>
      </c>
      <c r="G1399" s="15">
        <f t="shared" ref="G1399:K1399" si="5709">G1398</f>
        <v>100</v>
      </c>
      <c r="H1399" s="15">
        <f t="shared" si="5709"/>
        <v>100</v>
      </c>
      <c r="I1399" s="15">
        <f t="shared" si="5709"/>
        <v>1800</v>
      </c>
      <c r="J1399" s="15">
        <f t="shared" si="5709"/>
        <v>17</v>
      </c>
      <c r="K1399" s="15">
        <f t="shared" si="5709"/>
        <v>17</v>
      </c>
      <c r="L1399" s="17"/>
      <c r="M1399" s="15">
        <f t="shared" ref="M1399:O1399" si="5710">M1398</f>
        <v>100</v>
      </c>
      <c r="N1399" s="15">
        <f t="shared" si="5710"/>
        <v>0</v>
      </c>
      <c r="O1399" s="15">
        <f t="shared" si="5710"/>
        <v>0</v>
      </c>
      <c r="P1399" s="15">
        <v>100</v>
      </c>
      <c r="Q1399" s="15">
        <f t="shared" ref="Q1399:V1399" si="5711">Q1398</f>
        <v>0</v>
      </c>
      <c r="R1399" s="15">
        <f t="shared" si="5711"/>
        <v>0</v>
      </c>
      <c r="S1399" s="15">
        <f t="shared" si="5711"/>
        <v>0</v>
      </c>
      <c r="T1399" s="15">
        <f t="shared" si="5711"/>
        <v>300</v>
      </c>
      <c r="U1399" s="15">
        <f t="shared" si="5711"/>
        <v>0</v>
      </c>
      <c r="V1399" s="15">
        <f t="shared" si="5711"/>
        <v>400</v>
      </c>
      <c r="W1399" s="17"/>
      <c r="X1399" s="15">
        <f t="shared" ref="X1399:Z1399" si="5712">X1398</f>
        <v>100</v>
      </c>
      <c r="Y1399" s="15">
        <f t="shared" si="5712"/>
        <v>0</v>
      </c>
      <c r="Z1399" s="15">
        <f t="shared" si="5712"/>
        <v>0</v>
      </c>
      <c r="AA1399" s="15">
        <v>100</v>
      </c>
      <c r="AB1399" s="15">
        <f t="shared" ref="AB1399:AI1399" si="5713">AB1398</f>
        <v>0</v>
      </c>
      <c r="AC1399" s="15">
        <f t="shared" si="5713"/>
        <v>0</v>
      </c>
      <c r="AD1399" s="15">
        <f t="shared" si="5713"/>
        <v>0</v>
      </c>
      <c r="AE1399" s="15">
        <f t="shared" si="5713"/>
        <v>300</v>
      </c>
      <c r="AF1399" s="15">
        <f t="shared" si="5713"/>
        <v>0</v>
      </c>
      <c r="AG1399" s="15">
        <f t="shared" si="5713"/>
        <v>400</v>
      </c>
      <c r="AH1399" s="15">
        <f t="shared" si="5713"/>
        <v>0</v>
      </c>
      <c r="AI1399" s="15">
        <f t="shared" si="5713"/>
        <v>0</v>
      </c>
      <c r="AJ1399" s="17"/>
      <c r="AK1399" s="15">
        <f>AK1398</f>
        <v>200</v>
      </c>
      <c r="AL1399" s="15">
        <f>AL1398</f>
        <v>0</v>
      </c>
      <c r="AM1399" s="17"/>
      <c r="AN1399" s="15">
        <f t="shared" ref="AN1399:AX1399" si="5714">AN1398</f>
        <v>0</v>
      </c>
      <c r="AO1399" s="15">
        <f t="shared" si="5714"/>
        <v>0</v>
      </c>
      <c r="AP1399" s="15">
        <f t="shared" si="5714"/>
        <v>0</v>
      </c>
      <c r="AQ1399" s="15">
        <f t="shared" si="5714"/>
        <v>0</v>
      </c>
      <c r="AR1399" s="15">
        <f t="shared" si="5714"/>
        <v>0</v>
      </c>
      <c r="AS1399" s="15">
        <f t="shared" si="5714"/>
        <v>0</v>
      </c>
      <c r="AT1399" s="15">
        <f t="shared" si="5714"/>
        <v>0</v>
      </c>
      <c r="AU1399" s="15">
        <f t="shared" si="5714"/>
        <v>0</v>
      </c>
      <c r="AV1399" s="15">
        <f t="shared" si="5714"/>
        <v>0</v>
      </c>
      <c r="AW1399" s="15">
        <f t="shared" si="5714"/>
        <v>0</v>
      </c>
      <c r="AX1399" s="15">
        <f t="shared" si="5714"/>
        <v>0</v>
      </c>
      <c r="AY1399" s="17"/>
      <c r="AZ1399" s="15">
        <f t="shared" ref="AZ1399:BA1399" si="5715">AZ1398</f>
        <v>6000</v>
      </c>
      <c r="BA1399" s="15">
        <f t="shared" si="5715"/>
        <v>6000</v>
      </c>
      <c r="BB1399" s="15">
        <v>0</v>
      </c>
      <c r="BC1399" s="15">
        <f t="shared" ref="BC1399:BE1399" si="5716">BC1398</f>
        <v>0</v>
      </c>
      <c r="BD1399" s="15">
        <f t="shared" si="5716"/>
        <v>0</v>
      </c>
      <c r="BE1399" s="15">
        <f t="shared" si="5716"/>
        <v>250</v>
      </c>
      <c r="BF1399" s="17"/>
      <c r="BG1399" s="15">
        <f t="shared" ref="BG1399:BH1399" si="5717">BG1398</f>
        <v>1000</v>
      </c>
      <c r="BH1399" s="15">
        <f t="shared" si="5717"/>
        <v>0</v>
      </c>
      <c r="BI1399" s="17"/>
      <c r="BJ1399" s="22">
        <f>G1399/G1398</f>
        <v>1</v>
      </c>
      <c r="BK1399" s="65">
        <f t="shared" ref="BK1399:BL1399" si="5718">BK1398</f>
        <v>0</v>
      </c>
      <c r="BL1399" s="65">
        <f t="shared" si="5718"/>
        <v>0</v>
      </c>
      <c r="BM1399" s="74">
        <f t="shared" si="5628"/>
        <v>126.5</v>
      </c>
      <c r="BN1399" s="75">
        <f t="shared" si="5629"/>
        <v>0</v>
      </c>
      <c r="BO1399" s="76">
        <f t="shared" si="5617"/>
        <v>0</v>
      </c>
      <c r="BP1399" s="77">
        <f>(1-'#Constant'!$A$3)/($J1399*'#Constant'!$B$3/'#Constant'!$C$3^($D1399-1)+1)+'#Constant'!$A$3</f>
        <v>0.95244529019980972</v>
      </c>
      <c r="BQ1399" s="78">
        <f>I1402/(BP1399*(1-Q1399/1000*(0.5+R1399/1000))*(1-P1399/1000)*(1-V1399/1000)*(1+U1399/1000))/20</f>
        <v>0</v>
      </c>
      <c r="BR1399" s="77">
        <f>(1-'#Constant'!$A$3)/($K1399*'#Constant'!$B$3/'#Constant'!$C$3^($D1399-1)+1)+'#Constant'!$A$3</f>
        <v>0.95244529019980972</v>
      </c>
      <c r="BS1399" s="78">
        <f>I1402/(BR1399*(1-AB1399/1000*(0.5+AC1399/1000))*(1-AA1399/1000)*(1-AG1399/1000)*(1+AF1399/1000))/20</f>
        <v>0</v>
      </c>
      <c r="BT1399" s="43"/>
    </row>
    <row r="1400" spans="1:72" x14ac:dyDescent="0.3">
      <c r="A1400">
        <v>50001</v>
      </c>
      <c r="B1400" s="18" t="e">
        <f>VLOOKUP(CONCATENATE("CREATURE_NAME_",A1400),[1]Localization_Hero!$A:$E,2,FALSE)</f>
        <v>#N/A</v>
      </c>
      <c r="C1400" t="s">
        <v>79</v>
      </c>
      <c r="D1400">
        <v>1</v>
      </c>
      <c r="E1400">
        <v>1</v>
      </c>
      <c r="F1400" s="18">
        <v>1</v>
      </c>
      <c r="G1400" s="10">
        <v>100</v>
      </c>
      <c r="H1400" s="10">
        <v>100</v>
      </c>
      <c r="I1400" s="10">
        <v>2500</v>
      </c>
      <c r="J1400" s="10">
        <v>25</v>
      </c>
      <c r="K1400" s="10">
        <v>25</v>
      </c>
      <c r="L1400" s="2"/>
      <c r="M1400" s="10">
        <v>100</v>
      </c>
      <c r="N1400" s="10">
        <v>0</v>
      </c>
      <c r="O1400" s="10">
        <v>0</v>
      </c>
      <c r="P1400" s="10">
        <v>100</v>
      </c>
      <c r="Q1400" s="10">
        <v>0</v>
      </c>
      <c r="R1400" s="10">
        <v>0</v>
      </c>
      <c r="S1400" s="10">
        <v>0</v>
      </c>
      <c r="T1400" s="10">
        <v>150</v>
      </c>
      <c r="U1400" s="10">
        <v>0</v>
      </c>
      <c r="V1400" s="10">
        <v>0</v>
      </c>
      <c r="W1400" s="2"/>
      <c r="X1400" s="10">
        <v>100</v>
      </c>
      <c r="Y1400" s="10">
        <v>0</v>
      </c>
      <c r="Z1400" s="10">
        <v>0</v>
      </c>
      <c r="AA1400" s="10">
        <v>100</v>
      </c>
      <c r="AB1400" s="10">
        <v>0</v>
      </c>
      <c r="AC1400" s="10">
        <v>0</v>
      </c>
      <c r="AD1400" s="10">
        <v>0</v>
      </c>
      <c r="AE1400" s="10">
        <v>150</v>
      </c>
      <c r="AF1400" s="10">
        <v>0</v>
      </c>
      <c r="AG1400" s="10">
        <v>0</v>
      </c>
      <c r="AH1400" s="10">
        <v>0</v>
      </c>
      <c r="AI1400" s="10">
        <v>0</v>
      </c>
      <c r="AJ1400" s="3"/>
      <c r="AK1400" s="10">
        <v>0</v>
      </c>
      <c r="AL1400" s="10">
        <v>0</v>
      </c>
      <c r="AM1400" s="3"/>
      <c r="AN1400" s="10">
        <v>0</v>
      </c>
      <c r="AO1400" s="10">
        <v>0</v>
      </c>
      <c r="AP1400" s="10">
        <v>0</v>
      </c>
      <c r="AQ1400" s="10">
        <v>0</v>
      </c>
      <c r="AR1400" s="10">
        <v>0</v>
      </c>
      <c r="AS1400" s="10">
        <v>0</v>
      </c>
      <c r="AT1400" s="10">
        <v>0</v>
      </c>
      <c r="AU1400" s="10">
        <v>0</v>
      </c>
      <c r="AV1400" s="10">
        <v>0</v>
      </c>
      <c r="AW1400" s="10">
        <v>0</v>
      </c>
      <c r="AX1400" s="10">
        <v>0</v>
      </c>
      <c r="AY1400" s="3"/>
      <c r="AZ1400" s="10">
        <v>6000</v>
      </c>
      <c r="BA1400" s="10">
        <v>6000</v>
      </c>
      <c r="BB1400" s="10">
        <v>0</v>
      </c>
      <c r="BC1400" s="10">
        <v>0</v>
      </c>
      <c r="BD1400" s="10">
        <v>0</v>
      </c>
      <c r="BE1400" s="10">
        <v>250</v>
      </c>
      <c r="BF1400" s="3"/>
      <c r="BG1400" s="10">
        <v>1000</v>
      </c>
      <c r="BH1400" s="10">
        <v>2500</v>
      </c>
      <c r="BI1400" s="3"/>
      <c r="BJ1400" s="21">
        <v>1</v>
      </c>
      <c r="BK1400" s="65">
        <v>0</v>
      </c>
      <c r="BL1400" s="65">
        <v>0</v>
      </c>
      <c r="BM1400" s="6">
        <f t="shared" si="5628"/>
        <v>118.25000000000001</v>
      </c>
      <c r="BN1400" s="8">
        <f t="shared" si="5629"/>
        <v>149.0819326565707</v>
      </c>
      <c r="BO1400" s="12">
        <f t="shared" si="5617"/>
        <v>132.77401303206696</v>
      </c>
      <c r="BP1400" s="50">
        <f>(1-'#Constant'!$A$3)/($J1400*'#Constant'!$B$3/'#Constant'!$C$3^($D1400-1)+1)+'#Constant'!$A$3</f>
        <v>0.93162790697674425</v>
      </c>
      <c r="BQ1400" s="4">
        <f t="shared" ref="BQ1400:BQ1401" si="5719">I1401/(BP1400*(1-Q1400/1000*(0.5+R1400/1000))*(1-P1400/1000)*(1-V1400/1000)*(1+U1400/1000))/20</f>
        <v>149.0819326565707</v>
      </c>
      <c r="BR1400" s="50">
        <f>(1-'#Constant'!$A$3)/($K1400*'#Constant'!$B$3/'#Constant'!$C$3^($D1400-1)+1)+'#Constant'!$A$3</f>
        <v>0.93162790697674425</v>
      </c>
      <c r="BS1400" s="4">
        <f t="shared" ref="BS1400:BS1401" si="5720">I1401/(BR1400*(1-AB1400/1000*(0.5+AC1400/1000))*(1-AA1400/1000)*(1-AG1400/1000)*(1+AF1400/1000))/20</f>
        <v>149.0819326565707</v>
      </c>
      <c r="BT1400">
        <f>BO1400/$BO$4*100</f>
        <v>100.91327609170268</v>
      </c>
    </row>
    <row r="1401" spans="1:72" s="13" customFormat="1" ht="17.25" thickBot="1" x14ac:dyDescent="0.35">
      <c r="B1401" s="20"/>
      <c r="D1401" s="14">
        <v>1</v>
      </c>
      <c r="E1401" s="14">
        <v>1</v>
      </c>
      <c r="F1401" s="19">
        <v>1</v>
      </c>
      <c r="G1401" s="15">
        <f t="shared" ref="G1401:H1401" si="5721">G1400</f>
        <v>100</v>
      </c>
      <c r="H1401" s="15">
        <f t="shared" si="5721"/>
        <v>100</v>
      </c>
      <c r="I1401" s="15">
        <v>2500</v>
      </c>
      <c r="J1401" s="15">
        <v>25</v>
      </c>
      <c r="K1401" s="15">
        <v>25</v>
      </c>
      <c r="L1401" s="16"/>
      <c r="M1401" s="15">
        <f t="shared" ref="M1401:O1401" si="5722">M1400</f>
        <v>100</v>
      </c>
      <c r="N1401" s="15">
        <f t="shared" si="5722"/>
        <v>0</v>
      </c>
      <c r="O1401" s="15">
        <f t="shared" si="5722"/>
        <v>0</v>
      </c>
      <c r="P1401" s="15">
        <v>100</v>
      </c>
      <c r="Q1401" s="15">
        <f t="shared" ref="Q1401:V1401" si="5723">Q1400</f>
        <v>0</v>
      </c>
      <c r="R1401" s="15">
        <f t="shared" si="5723"/>
        <v>0</v>
      </c>
      <c r="S1401" s="15">
        <f t="shared" si="5723"/>
        <v>0</v>
      </c>
      <c r="T1401" s="15">
        <f t="shared" si="5723"/>
        <v>150</v>
      </c>
      <c r="U1401" s="15">
        <f t="shared" si="5723"/>
        <v>0</v>
      </c>
      <c r="V1401" s="15">
        <f t="shared" si="5723"/>
        <v>0</v>
      </c>
      <c r="W1401" s="16"/>
      <c r="X1401" s="15">
        <f t="shared" ref="X1401:Z1401" si="5724">X1400</f>
        <v>100</v>
      </c>
      <c r="Y1401" s="15">
        <f t="shared" si="5724"/>
        <v>0</v>
      </c>
      <c r="Z1401" s="15">
        <f t="shared" si="5724"/>
        <v>0</v>
      </c>
      <c r="AA1401" s="15">
        <v>100</v>
      </c>
      <c r="AB1401" s="15">
        <f t="shared" ref="AB1401:AI1401" si="5725">AB1400</f>
        <v>0</v>
      </c>
      <c r="AC1401" s="15">
        <f t="shared" si="5725"/>
        <v>0</v>
      </c>
      <c r="AD1401" s="15">
        <f t="shared" si="5725"/>
        <v>0</v>
      </c>
      <c r="AE1401" s="15">
        <f t="shared" si="5725"/>
        <v>150</v>
      </c>
      <c r="AF1401" s="15">
        <f t="shared" si="5725"/>
        <v>0</v>
      </c>
      <c r="AG1401" s="15">
        <f t="shared" si="5725"/>
        <v>0</v>
      </c>
      <c r="AH1401" s="15">
        <f t="shared" si="5725"/>
        <v>0</v>
      </c>
      <c r="AI1401" s="15">
        <f t="shared" si="5725"/>
        <v>0</v>
      </c>
      <c r="AJ1401" s="17"/>
      <c r="AK1401" s="15">
        <f>AK1400</f>
        <v>0</v>
      </c>
      <c r="AL1401" s="15">
        <f>AL1400</f>
        <v>0</v>
      </c>
      <c r="AM1401" s="17"/>
      <c r="AN1401" s="15">
        <f t="shared" ref="AN1401:AX1401" si="5726">AN1400</f>
        <v>0</v>
      </c>
      <c r="AO1401" s="15">
        <f t="shared" si="5726"/>
        <v>0</v>
      </c>
      <c r="AP1401" s="15">
        <f t="shared" si="5726"/>
        <v>0</v>
      </c>
      <c r="AQ1401" s="15">
        <f t="shared" si="5726"/>
        <v>0</v>
      </c>
      <c r="AR1401" s="15">
        <f t="shared" si="5726"/>
        <v>0</v>
      </c>
      <c r="AS1401" s="15">
        <f t="shared" si="5726"/>
        <v>0</v>
      </c>
      <c r="AT1401" s="15">
        <f t="shared" si="5726"/>
        <v>0</v>
      </c>
      <c r="AU1401" s="15">
        <f t="shared" si="5726"/>
        <v>0</v>
      </c>
      <c r="AV1401" s="15">
        <f t="shared" si="5726"/>
        <v>0</v>
      </c>
      <c r="AW1401" s="15">
        <f t="shared" si="5726"/>
        <v>0</v>
      </c>
      <c r="AX1401" s="15">
        <f t="shared" si="5726"/>
        <v>0</v>
      </c>
      <c r="AY1401" s="17"/>
      <c r="AZ1401" s="15">
        <f t="shared" ref="AZ1401:BA1401" si="5727">AZ1400</f>
        <v>6000</v>
      </c>
      <c r="BA1401" s="15">
        <f t="shared" si="5727"/>
        <v>6000</v>
      </c>
      <c r="BB1401" s="15">
        <v>0</v>
      </c>
      <c r="BC1401" s="15">
        <f t="shared" ref="BC1401:BE1401" si="5728">BC1400</f>
        <v>0</v>
      </c>
      <c r="BD1401" s="15">
        <f t="shared" si="5728"/>
        <v>0</v>
      </c>
      <c r="BE1401" s="15">
        <f t="shared" si="5728"/>
        <v>250</v>
      </c>
      <c r="BF1401" s="17"/>
      <c r="BG1401" s="15">
        <f t="shared" ref="BG1401:BH1401" si="5729">BG1400</f>
        <v>1000</v>
      </c>
      <c r="BH1401" s="15">
        <f t="shared" si="5729"/>
        <v>2500</v>
      </c>
      <c r="BI1401" s="17"/>
      <c r="BJ1401" s="22">
        <f>G1401/G1400</f>
        <v>1</v>
      </c>
      <c r="BK1401" s="65">
        <f t="shared" ref="BK1401:BL1401" si="5730">BK1400</f>
        <v>0</v>
      </c>
      <c r="BL1401" s="65">
        <f t="shared" si="5730"/>
        <v>0</v>
      </c>
      <c r="BM1401" s="6">
        <f t="shared" si="5628"/>
        <v>118.25000000000001</v>
      </c>
      <c r="BN1401" s="8">
        <f t="shared" si="5629"/>
        <v>0</v>
      </c>
      <c r="BO1401" s="12">
        <f t="shared" si="5617"/>
        <v>0</v>
      </c>
      <c r="BP1401" s="50">
        <f>(1-'#Constant'!$A$3)/($J1401*'#Constant'!$B$3/'#Constant'!$C$3^($D1401-1)+1)+'#Constant'!$A$3</f>
        <v>0.93162790697674425</v>
      </c>
      <c r="BQ1401" s="4">
        <f t="shared" si="5719"/>
        <v>0</v>
      </c>
      <c r="BR1401" s="50">
        <f>(1-'#Constant'!$A$3)/($K1401*'#Constant'!$B$3/'#Constant'!$C$3^($D1401-1)+1)+'#Constant'!$A$3</f>
        <v>0.93162790697674425</v>
      </c>
      <c r="BS1401" s="4">
        <f t="shared" si="5720"/>
        <v>0</v>
      </c>
      <c r="BT1401"/>
    </row>
    <row r="1402" spans="1:72" s="34" customFormat="1" ht="27" thickBot="1" x14ac:dyDescent="0.35">
      <c r="B1402" s="39" t="s">
        <v>76</v>
      </c>
      <c r="C1402"/>
      <c r="F1402" s="35"/>
      <c r="G1402" s="36"/>
      <c r="H1402" s="36"/>
      <c r="I1402" s="36"/>
      <c r="J1402" s="36"/>
      <c r="K1402" s="36"/>
      <c r="L1402" s="16"/>
      <c r="M1402" s="36"/>
      <c r="N1402" s="36"/>
      <c r="O1402" s="36"/>
      <c r="P1402" s="36">
        <v>0</v>
      </c>
      <c r="Q1402" s="36"/>
      <c r="R1402" s="36"/>
      <c r="S1402" s="36"/>
      <c r="T1402" s="36"/>
      <c r="U1402" s="36"/>
      <c r="V1402" s="36"/>
      <c r="W1402" s="16"/>
      <c r="X1402" s="36"/>
      <c r="Y1402" s="36"/>
      <c r="Z1402" s="36"/>
      <c r="AA1402" s="36">
        <v>0</v>
      </c>
      <c r="AB1402" s="36"/>
      <c r="AC1402" s="36"/>
      <c r="AD1402" s="36"/>
      <c r="AE1402" s="36"/>
      <c r="AF1402" s="36"/>
      <c r="AG1402" s="36"/>
      <c r="AH1402" s="36"/>
      <c r="AI1402" s="36"/>
      <c r="AJ1402" s="17"/>
      <c r="AK1402" s="36"/>
      <c r="AL1402" s="36"/>
      <c r="AM1402" s="17"/>
      <c r="AN1402" s="36"/>
      <c r="AO1402" s="36"/>
      <c r="AP1402" s="36"/>
      <c r="AQ1402" s="36"/>
      <c r="AR1402" s="36"/>
      <c r="AS1402" s="36"/>
      <c r="AT1402" s="36"/>
      <c r="AU1402" s="36"/>
      <c r="AV1402" s="36"/>
      <c r="AW1402" s="36"/>
      <c r="AX1402" s="36"/>
      <c r="AY1402" s="17"/>
      <c r="AZ1402" s="36"/>
      <c r="BA1402" s="36"/>
      <c r="BB1402" s="36"/>
      <c r="BC1402" s="36"/>
      <c r="BD1402" s="36"/>
      <c r="BE1402" s="36"/>
      <c r="BF1402" s="17"/>
      <c r="BG1402" s="36"/>
      <c r="BH1402" s="36"/>
      <c r="BI1402" s="17"/>
      <c r="BJ1402" s="37"/>
      <c r="BK1402" s="36"/>
      <c r="BL1402" s="36"/>
      <c r="BM1402" s="38"/>
      <c r="BN1402" s="38"/>
      <c r="BO1402" s="38"/>
      <c r="BP1402" s="38"/>
      <c r="BQ1402" s="38"/>
      <c r="BR1402" s="38"/>
      <c r="BS1402" s="38"/>
    </row>
    <row r="1403" spans="1:72" x14ac:dyDescent="0.3">
      <c r="A1403">
        <v>900001</v>
      </c>
      <c r="B1403" s="18" t="e">
        <f>VLOOKUP(CONCATENATE("CREATURE_NAME_",A1403),[1]Localization_Hero!$A:$E,2,FALSE)</f>
        <v>#N/A</v>
      </c>
      <c r="C1403" t="s">
        <v>170</v>
      </c>
      <c r="D1403">
        <v>1</v>
      </c>
      <c r="E1403">
        <v>1</v>
      </c>
      <c r="F1403" s="18">
        <v>1</v>
      </c>
      <c r="G1403" s="10">
        <v>2</v>
      </c>
      <c r="H1403" s="10">
        <v>2</v>
      </c>
      <c r="I1403" s="10">
        <v>1800000</v>
      </c>
      <c r="J1403" s="10">
        <v>0</v>
      </c>
      <c r="K1403" s="10">
        <v>0</v>
      </c>
      <c r="L1403" s="2"/>
      <c r="M1403" s="10">
        <v>0</v>
      </c>
      <c r="N1403" s="10">
        <v>0</v>
      </c>
      <c r="O1403" s="10">
        <v>0</v>
      </c>
      <c r="P1403" s="10">
        <v>0</v>
      </c>
      <c r="Q1403" s="10">
        <v>0</v>
      </c>
      <c r="R1403" s="10">
        <v>0</v>
      </c>
      <c r="S1403" s="10">
        <v>0</v>
      </c>
      <c r="T1403" s="10">
        <v>0</v>
      </c>
      <c r="U1403" s="10">
        <v>0</v>
      </c>
      <c r="V1403" s="10">
        <v>0</v>
      </c>
      <c r="W1403" s="2"/>
      <c r="X1403" s="10">
        <v>0</v>
      </c>
      <c r="Y1403" s="10">
        <v>0</v>
      </c>
      <c r="Z1403" s="10">
        <v>0</v>
      </c>
      <c r="AA1403" s="10">
        <v>0</v>
      </c>
      <c r="AB1403" s="10">
        <v>0</v>
      </c>
      <c r="AC1403" s="10">
        <v>0</v>
      </c>
      <c r="AD1403" s="10">
        <v>0</v>
      </c>
      <c r="AE1403" s="10">
        <v>0</v>
      </c>
      <c r="AF1403" s="10">
        <v>0</v>
      </c>
      <c r="AG1403" s="10">
        <v>0</v>
      </c>
      <c r="AH1403" s="10">
        <v>0</v>
      </c>
      <c r="AI1403" s="10">
        <v>0</v>
      </c>
      <c r="AJ1403" s="3"/>
      <c r="AK1403" s="10">
        <v>0</v>
      </c>
      <c r="AL1403" s="10">
        <v>0</v>
      </c>
      <c r="AM1403" s="3"/>
      <c r="AN1403" s="10">
        <v>0</v>
      </c>
      <c r="AO1403" s="10">
        <v>0</v>
      </c>
      <c r="AP1403" s="10">
        <v>0</v>
      </c>
      <c r="AQ1403" s="10">
        <v>0</v>
      </c>
      <c r="AR1403" s="10">
        <v>0</v>
      </c>
      <c r="AS1403" s="10">
        <v>0</v>
      </c>
      <c r="AT1403" s="10">
        <v>0</v>
      </c>
      <c r="AU1403" s="10">
        <v>0</v>
      </c>
      <c r="AV1403" s="10">
        <v>0</v>
      </c>
      <c r="AW1403" s="10">
        <v>0</v>
      </c>
      <c r="AX1403" s="10">
        <v>0</v>
      </c>
      <c r="AY1403" s="3"/>
      <c r="AZ1403" s="10">
        <v>6000</v>
      </c>
      <c r="BA1403" s="10">
        <v>6000</v>
      </c>
      <c r="BB1403" s="10">
        <v>0</v>
      </c>
      <c r="BC1403" s="10">
        <v>0</v>
      </c>
      <c r="BD1403" s="10">
        <v>0</v>
      </c>
      <c r="BE1403" s="10">
        <v>250</v>
      </c>
      <c r="BF1403" s="3"/>
      <c r="BG1403" s="10">
        <v>1000</v>
      </c>
      <c r="BH1403" s="10">
        <v>5000</v>
      </c>
      <c r="BI1403" s="3"/>
      <c r="BJ1403" s="21">
        <v>1</v>
      </c>
      <c r="BK1403" s="65">
        <v>0</v>
      </c>
      <c r="BL1403" s="65">
        <v>0</v>
      </c>
      <c r="BM1403" s="6">
        <f t="shared" ref="BM1403:BM1424" si="5731">MAX(G1403*(1+M1403/1000*(1+O1403/1000))*(1+0.5*T1403/1000)*(1+0.25*S1403/1000),(H1403*(1+X1403/1000*(1+Z1403/1000))*(1+0.5*AE1403/1000)*(1+0.25*AD1403/1000)))*BG1403/1000</f>
        <v>2</v>
      </c>
      <c r="BN1403" s="8">
        <f t="shared" ref="BN1403:BN1424" si="5732">(BQ1403+BS1403)/2*(1+AI1403/2000)*(1+AH1403/2000)*(1+AN1403/2000)*(1+AK1403/2000)</f>
        <v>90000</v>
      </c>
      <c r="BO1403" s="12">
        <f t="shared" ref="BO1403:BO1424" si="5733">SQRT(BM1403*BN1403)</f>
        <v>424.26406871192853</v>
      </c>
      <c r="BP1403" s="50">
        <f>(1-'#Constant'!$A$3)/($J1403*'#Constant'!$B$3/'#Constant'!$C$3^($D1403-1)+1)+'#Constant'!$A$3</f>
        <v>1</v>
      </c>
      <c r="BQ1403" s="4">
        <f t="shared" ref="BQ1403:BQ1424" si="5734">I1403/(BP1403*(1-Q1403/1000*(0.5+R1403/1000))*(1-P1403/1000)*(1-V1403/1000)*(1+U1403/1000))/20</f>
        <v>90000</v>
      </c>
      <c r="BR1403" s="50">
        <f>(1-'#Constant'!$A$3)/($K1403*'#Constant'!$B$3/'#Constant'!$C$3^($D1403-1)+1)+'#Constant'!$A$3</f>
        <v>1</v>
      </c>
      <c r="BS1403" s="4">
        <f t="shared" ref="BS1403:BS1424" si="5735">I1403/(BR1403*(1-AB1403/1000*(0.5+AC1403/1000))*(1-AA1403/1000)*(1-AG1403/1000)*(1+AF1403/1000))/20</f>
        <v>90000</v>
      </c>
      <c r="BT1403">
        <f>BO1403/$BO$4*100</f>
        <v>322.45675282388095</v>
      </c>
    </row>
    <row r="1404" spans="1:72" s="13" customFormat="1" ht="17.25" thickBot="1" x14ac:dyDescent="0.35">
      <c r="B1404" s="20"/>
      <c r="D1404" s="14">
        <v>1</v>
      </c>
      <c r="E1404" s="14">
        <v>1</v>
      </c>
      <c r="F1404" s="19">
        <v>1</v>
      </c>
      <c r="G1404" s="15" t="e">
        <f>ROUNDDOWN(G1403*'#Constant'!$D$3^($D1404-1)*HLOOKUP($E1404,'#Constant'!$E$2:$I$3,2,FALSE)/1000,0)</f>
        <v>#NUM!</v>
      </c>
      <c r="H1404" s="15" t="e">
        <f>ROUNDDOWN(H1403*'#Constant'!$D$3^($D1404-1)*HLOOKUP($E1404,'#Constant'!$E$2:$I$3,2,FALSE)/1000,0)</f>
        <v>#NUM!</v>
      </c>
      <c r="I1404" s="15" t="e">
        <f>ROUNDDOWN(I1403*'#Constant'!$D$3^($D1404-1)*HLOOKUP($E1404,'#Constant'!$E$2:$I$3,2,FALSE)/1000,0)</f>
        <v>#NUM!</v>
      </c>
      <c r="J1404" s="15" t="e">
        <f>ROUNDDOWN(J1403*'#Constant'!$D$3^($D1404-1)*HLOOKUP($E1404,'#Constant'!$E$2:$I$3,2,FALSE)/1000,0)</f>
        <v>#NUM!</v>
      </c>
      <c r="K1404" s="15" t="e">
        <f>ROUNDDOWN(K1403*'#Constant'!$D$3^($D1404-1)*HLOOKUP($E1404,'#Constant'!$E$2:$I$3,2,FALSE)/1000,0)</f>
        <v>#NUM!</v>
      </c>
      <c r="L1404" s="16"/>
      <c r="M1404" s="15">
        <f>M1403</f>
        <v>0</v>
      </c>
      <c r="N1404" s="15">
        <f>N1403</f>
        <v>0</v>
      </c>
      <c r="O1404" s="15">
        <f t="shared" ref="O1404:V1404" si="5736">O1403</f>
        <v>0</v>
      </c>
      <c r="P1404" s="15">
        <v>0</v>
      </c>
      <c r="Q1404" s="15">
        <f t="shared" si="5736"/>
        <v>0</v>
      </c>
      <c r="R1404" s="15">
        <f t="shared" si="5736"/>
        <v>0</v>
      </c>
      <c r="S1404" s="15">
        <f t="shared" si="5736"/>
        <v>0</v>
      </c>
      <c r="T1404" s="15">
        <f t="shared" si="5736"/>
        <v>0</v>
      </c>
      <c r="U1404" s="15">
        <f t="shared" si="5736"/>
        <v>0</v>
      </c>
      <c r="V1404" s="15">
        <f t="shared" si="5736"/>
        <v>0</v>
      </c>
      <c r="W1404" s="16"/>
      <c r="X1404" s="15">
        <f t="shared" ref="X1404:AI1404" si="5737">X1403</f>
        <v>0</v>
      </c>
      <c r="Y1404" s="15">
        <f t="shared" si="5737"/>
        <v>0</v>
      </c>
      <c r="Z1404" s="15">
        <f t="shared" si="5737"/>
        <v>0</v>
      </c>
      <c r="AA1404" s="15">
        <v>0</v>
      </c>
      <c r="AB1404" s="15">
        <f t="shared" si="5737"/>
        <v>0</v>
      </c>
      <c r="AC1404" s="15">
        <f t="shared" si="5737"/>
        <v>0</v>
      </c>
      <c r="AD1404" s="15">
        <f t="shared" si="5737"/>
        <v>0</v>
      </c>
      <c r="AE1404" s="15">
        <f t="shared" si="5737"/>
        <v>0</v>
      </c>
      <c r="AF1404" s="15">
        <f t="shared" si="5737"/>
        <v>0</v>
      </c>
      <c r="AG1404" s="15">
        <f t="shared" si="5737"/>
        <v>0</v>
      </c>
      <c r="AH1404" s="15">
        <f t="shared" si="5737"/>
        <v>0</v>
      </c>
      <c r="AI1404" s="15">
        <f t="shared" si="5737"/>
        <v>0</v>
      </c>
      <c r="AJ1404" s="17"/>
      <c r="AK1404" s="15">
        <f t="shared" ref="AK1404:AL1404" si="5738">AK1403</f>
        <v>0</v>
      </c>
      <c r="AL1404" s="15">
        <f t="shared" si="5738"/>
        <v>0</v>
      </c>
      <c r="AM1404" s="17"/>
      <c r="AN1404" s="15">
        <f t="shared" ref="AN1404:AW1404" si="5739">AN1403</f>
        <v>0</v>
      </c>
      <c r="AO1404" s="15">
        <f t="shared" si="5739"/>
        <v>0</v>
      </c>
      <c r="AP1404" s="15">
        <f t="shared" si="5739"/>
        <v>0</v>
      </c>
      <c r="AQ1404" s="15">
        <f t="shared" si="5739"/>
        <v>0</v>
      </c>
      <c r="AR1404" s="15">
        <f t="shared" si="5739"/>
        <v>0</v>
      </c>
      <c r="AS1404" s="15">
        <f t="shared" ref="AS1404" si="5740">AS1403</f>
        <v>0</v>
      </c>
      <c r="AT1404" s="15">
        <f t="shared" si="5739"/>
        <v>0</v>
      </c>
      <c r="AU1404" s="15">
        <f t="shared" si="5739"/>
        <v>0</v>
      </c>
      <c r="AV1404" s="15">
        <f t="shared" si="5739"/>
        <v>0</v>
      </c>
      <c r="AW1404" s="15">
        <f t="shared" si="5739"/>
        <v>0</v>
      </c>
      <c r="AX1404" s="15">
        <f t="shared" ref="AX1404" si="5741">AX1403</f>
        <v>0</v>
      </c>
      <c r="AY1404" s="17"/>
      <c r="AZ1404" s="15">
        <f t="shared" ref="AZ1404:BD1404" si="5742">AZ1403</f>
        <v>6000</v>
      </c>
      <c r="BA1404" s="15">
        <f t="shared" si="5742"/>
        <v>6000</v>
      </c>
      <c r="BB1404" s="15">
        <v>0</v>
      </c>
      <c r="BC1404" s="15">
        <f t="shared" si="5742"/>
        <v>0</v>
      </c>
      <c r="BD1404" s="15">
        <f t="shared" si="5742"/>
        <v>0</v>
      </c>
      <c r="BE1404" s="15">
        <f t="shared" ref="BE1404" si="5743">BE1403</f>
        <v>250</v>
      </c>
      <c r="BF1404" s="17"/>
      <c r="BG1404" s="15">
        <f t="shared" ref="BG1404:BH1404" si="5744">BG1403</f>
        <v>1000</v>
      </c>
      <c r="BH1404" s="15">
        <f t="shared" si="5744"/>
        <v>5000</v>
      </c>
      <c r="BI1404" s="17"/>
      <c r="BJ1404" s="22" t="e">
        <f>G1404/G1403</f>
        <v>#NUM!</v>
      </c>
      <c r="BK1404" s="65">
        <f t="shared" ref="BK1404:BL1404" si="5745">BK1403</f>
        <v>0</v>
      </c>
      <c r="BL1404" s="65">
        <f t="shared" si="5745"/>
        <v>0</v>
      </c>
      <c r="BM1404" s="6" t="e">
        <f t="shared" si="5731"/>
        <v>#NUM!</v>
      </c>
      <c r="BN1404" s="8" t="e">
        <f t="shared" si="5732"/>
        <v>#NUM!</v>
      </c>
      <c r="BO1404" s="12" t="e">
        <f t="shared" si="5733"/>
        <v>#NUM!</v>
      </c>
      <c r="BP1404" s="50" t="e">
        <f>(1-'#Constant'!$A$3)/($J1404*'#Constant'!$B$3/'#Constant'!$C$3^($D1404-1)+1)+'#Constant'!$A$3</f>
        <v>#NUM!</v>
      </c>
      <c r="BQ1404" s="4" t="e">
        <f t="shared" si="5734"/>
        <v>#NUM!</v>
      </c>
      <c r="BR1404" s="50" t="e">
        <f>(1-'#Constant'!$A$3)/($K1404*'#Constant'!$B$3/'#Constant'!$C$3^($D1404-1)+1)+'#Constant'!$A$3</f>
        <v>#NUM!</v>
      </c>
      <c r="BS1404" s="4" t="e">
        <f t="shared" si="5735"/>
        <v>#NUM!</v>
      </c>
      <c r="BT1404"/>
    </row>
    <row r="1405" spans="1:72" x14ac:dyDescent="0.3">
      <c r="A1405">
        <v>900002</v>
      </c>
      <c r="B1405" s="18" t="e">
        <f>VLOOKUP(CONCATENATE("CREATURE_NAME_",A1405),[1]Localization_Hero!$A:$E,2,FALSE)</f>
        <v>#N/A</v>
      </c>
      <c r="C1405" t="s">
        <v>170</v>
      </c>
      <c r="D1405">
        <v>1</v>
      </c>
      <c r="E1405">
        <v>1</v>
      </c>
      <c r="F1405" s="18">
        <v>1</v>
      </c>
      <c r="G1405" s="10">
        <v>2</v>
      </c>
      <c r="H1405" s="10">
        <v>2</v>
      </c>
      <c r="I1405" s="10">
        <v>1800000</v>
      </c>
      <c r="J1405" s="10">
        <v>0</v>
      </c>
      <c r="K1405" s="10">
        <v>0</v>
      </c>
      <c r="L1405" s="2"/>
      <c r="M1405" s="10">
        <v>0</v>
      </c>
      <c r="N1405" s="10">
        <v>0</v>
      </c>
      <c r="O1405" s="10">
        <v>0</v>
      </c>
      <c r="P1405" s="10">
        <v>0</v>
      </c>
      <c r="Q1405" s="10">
        <v>0</v>
      </c>
      <c r="R1405" s="10">
        <v>0</v>
      </c>
      <c r="S1405" s="10">
        <v>0</v>
      </c>
      <c r="T1405" s="10">
        <v>0</v>
      </c>
      <c r="U1405" s="10">
        <v>0</v>
      </c>
      <c r="V1405" s="10">
        <v>0</v>
      </c>
      <c r="W1405" s="2"/>
      <c r="X1405" s="10">
        <v>0</v>
      </c>
      <c r="Y1405" s="10">
        <v>0</v>
      </c>
      <c r="Z1405" s="10">
        <v>0</v>
      </c>
      <c r="AA1405" s="10">
        <v>0</v>
      </c>
      <c r="AB1405" s="10">
        <v>0</v>
      </c>
      <c r="AC1405" s="10">
        <v>0</v>
      </c>
      <c r="AD1405" s="10">
        <v>0</v>
      </c>
      <c r="AE1405" s="10">
        <v>0</v>
      </c>
      <c r="AF1405" s="10">
        <v>0</v>
      </c>
      <c r="AG1405" s="10">
        <v>0</v>
      </c>
      <c r="AH1405" s="10">
        <v>0</v>
      </c>
      <c r="AI1405" s="10">
        <v>0</v>
      </c>
      <c r="AJ1405" s="3"/>
      <c r="AK1405" s="10">
        <v>0</v>
      </c>
      <c r="AL1405" s="10">
        <v>0</v>
      </c>
      <c r="AM1405" s="3"/>
      <c r="AN1405" s="10">
        <v>0</v>
      </c>
      <c r="AO1405" s="10">
        <v>0</v>
      </c>
      <c r="AP1405" s="10">
        <v>0</v>
      </c>
      <c r="AQ1405" s="10">
        <v>0</v>
      </c>
      <c r="AR1405" s="10">
        <v>0</v>
      </c>
      <c r="AS1405" s="10">
        <v>0</v>
      </c>
      <c r="AT1405" s="10">
        <v>0</v>
      </c>
      <c r="AU1405" s="10">
        <v>0</v>
      </c>
      <c r="AV1405" s="10">
        <v>0</v>
      </c>
      <c r="AW1405" s="10">
        <v>0</v>
      </c>
      <c r="AX1405" s="10">
        <v>0</v>
      </c>
      <c r="AY1405" s="3"/>
      <c r="AZ1405" s="10">
        <v>6000</v>
      </c>
      <c r="BA1405" s="10">
        <v>6000</v>
      </c>
      <c r="BB1405" s="10">
        <v>0</v>
      </c>
      <c r="BC1405" s="10">
        <v>0</v>
      </c>
      <c r="BD1405" s="10">
        <v>0</v>
      </c>
      <c r="BE1405" s="10">
        <v>250</v>
      </c>
      <c r="BF1405" s="3"/>
      <c r="BG1405" s="10">
        <v>1000</v>
      </c>
      <c r="BH1405" s="10">
        <v>5000</v>
      </c>
      <c r="BI1405" s="3"/>
      <c r="BJ1405" s="21">
        <v>1</v>
      </c>
      <c r="BK1405" s="65">
        <v>0</v>
      </c>
      <c r="BL1405" s="65">
        <v>0</v>
      </c>
      <c r="BM1405" s="6">
        <f t="shared" si="5731"/>
        <v>2</v>
      </c>
      <c r="BN1405" s="8">
        <f t="shared" si="5732"/>
        <v>90000</v>
      </c>
      <c r="BO1405" s="12">
        <f t="shared" si="5733"/>
        <v>424.26406871192853</v>
      </c>
      <c r="BP1405" s="50">
        <f>(1-'#Constant'!$A$3)/($J1405*'#Constant'!$B$3/'#Constant'!$C$3^($D1405-1)+1)+'#Constant'!$A$3</f>
        <v>1</v>
      </c>
      <c r="BQ1405" s="4">
        <f t="shared" si="5734"/>
        <v>90000</v>
      </c>
      <c r="BR1405" s="50">
        <f>(1-'#Constant'!$A$3)/($K1405*'#Constant'!$B$3/'#Constant'!$C$3^($D1405-1)+1)+'#Constant'!$A$3</f>
        <v>1</v>
      </c>
      <c r="BS1405" s="4">
        <f t="shared" si="5735"/>
        <v>90000</v>
      </c>
      <c r="BT1405">
        <f>BO1405/$BO$4*100</f>
        <v>322.45675282388095</v>
      </c>
    </row>
    <row r="1406" spans="1:72" s="13" customFormat="1" ht="17.25" thickBot="1" x14ac:dyDescent="0.35">
      <c r="B1406" s="20"/>
      <c r="D1406" s="14">
        <v>1</v>
      </c>
      <c r="E1406" s="14">
        <v>1</v>
      </c>
      <c r="F1406" s="19">
        <v>1</v>
      </c>
      <c r="G1406" s="15" t="e">
        <f>ROUNDDOWN(G1405*'#Constant'!$D$3^($D1406-1)*HLOOKUP($E1406,'#Constant'!$E$2:$I$3,2,FALSE)/1000,0)</f>
        <v>#NUM!</v>
      </c>
      <c r="H1406" s="15" t="e">
        <f>ROUNDDOWN(H1405*'#Constant'!$D$3^($D1406-1)*HLOOKUP($E1406,'#Constant'!$E$2:$I$3,2,FALSE)/1000,0)</f>
        <v>#NUM!</v>
      </c>
      <c r="I1406" s="15" t="e">
        <f>ROUNDDOWN(I1405*'#Constant'!$D$3^($D1406-1)*HLOOKUP($E1406,'#Constant'!$E$2:$I$3,2,FALSE)/1000,0)</f>
        <v>#NUM!</v>
      </c>
      <c r="J1406" s="15" t="e">
        <f>ROUNDDOWN(J1405*'#Constant'!$D$3^($D1406-1)*HLOOKUP($E1406,'#Constant'!$E$2:$I$3,2,FALSE)/1000,0)</f>
        <v>#NUM!</v>
      </c>
      <c r="K1406" s="15" t="e">
        <f>ROUNDDOWN(K1405*'#Constant'!$D$3^($D1406-1)*HLOOKUP($E1406,'#Constant'!$E$2:$I$3,2,FALSE)/1000,0)</f>
        <v>#NUM!</v>
      </c>
      <c r="L1406" s="16"/>
      <c r="M1406" s="15">
        <f>M1405</f>
        <v>0</v>
      </c>
      <c r="N1406" s="15">
        <f>N1405</f>
        <v>0</v>
      </c>
      <c r="O1406" s="15">
        <f t="shared" ref="O1406:V1406" si="5746">O1405</f>
        <v>0</v>
      </c>
      <c r="P1406" s="15">
        <v>0</v>
      </c>
      <c r="Q1406" s="15">
        <f t="shared" si="5746"/>
        <v>0</v>
      </c>
      <c r="R1406" s="15">
        <f t="shared" si="5746"/>
        <v>0</v>
      </c>
      <c r="S1406" s="15">
        <f t="shared" si="5746"/>
        <v>0</v>
      </c>
      <c r="T1406" s="15">
        <f t="shared" si="5746"/>
        <v>0</v>
      </c>
      <c r="U1406" s="15">
        <f t="shared" si="5746"/>
        <v>0</v>
      </c>
      <c r="V1406" s="15">
        <f t="shared" si="5746"/>
        <v>0</v>
      </c>
      <c r="W1406" s="16"/>
      <c r="X1406" s="15">
        <f t="shared" ref="X1406:AI1406" si="5747">X1405</f>
        <v>0</v>
      </c>
      <c r="Y1406" s="15">
        <f t="shared" si="5747"/>
        <v>0</v>
      </c>
      <c r="Z1406" s="15">
        <f t="shared" si="5747"/>
        <v>0</v>
      </c>
      <c r="AA1406" s="15">
        <v>0</v>
      </c>
      <c r="AB1406" s="15">
        <f t="shared" si="5747"/>
        <v>0</v>
      </c>
      <c r="AC1406" s="15">
        <f t="shared" si="5747"/>
        <v>0</v>
      </c>
      <c r="AD1406" s="15">
        <f t="shared" si="5747"/>
        <v>0</v>
      </c>
      <c r="AE1406" s="15">
        <f t="shared" si="5747"/>
        <v>0</v>
      </c>
      <c r="AF1406" s="15">
        <f t="shared" si="5747"/>
        <v>0</v>
      </c>
      <c r="AG1406" s="15">
        <f t="shared" si="5747"/>
        <v>0</v>
      </c>
      <c r="AH1406" s="15">
        <f t="shared" si="5747"/>
        <v>0</v>
      </c>
      <c r="AI1406" s="15">
        <f t="shared" si="5747"/>
        <v>0</v>
      </c>
      <c r="AJ1406" s="17"/>
      <c r="AK1406" s="15">
        <f t="shared" ref="AK1406:AL1406" si="5748">AK1405</f>
        <v>0</v>
      </c>
      <c r="AL1406" s="15">
        <f t="shared" si="5748"/>
        <v>0</v>
      </c>
      <c r="AM1406" s="17"/>
      <c r="AN1406" s="15">
        <f t="shared" ref="AN1406:AW1406" si="5749">AN1405</f>
        <v>0</v>
      </c>
      <c r="AO1406" s="15">
        <f t="shared" si="5749"/>
        <v>0</v>
      </c>
      <c r="AP1406" s="15">
        <f t="shared" si="5749"/>
        <v>0</v>
      </c>
      <c r="AQ1406" s="15">
        <f t="shared" si="5749"/>
        <v>0</v>
      </c>
      <c r="AR1406" s="15">
        <f t="shared" si="5749"/>
        <v>0</v>
      </c>
      <c r="AS1406" s="15">
        <f t="shared" ref="AS1406" si="5750">AS1405</f>
        <v>0</v>
      </c>
      <c r="AT1406" s="15">
        <f t="shared" si="5749"/>
        <v>0</v>
      </c>
      <c r="AU1406" s="15">
        <f t="shared" si="5749"/>
        <v>0</v>
      </c>
      <c r="AV1406" s="15">
        <f t="shared" si="5749"/>
        <v>0</v>
      </c>
      <c r="AW1406" s="15">
        <f t="shared" si="5749"/>
        <v>0</v>
      </c>
      <c r="AX1406" s="15">
        <f t="shared" ref="AX1406" si="5751">AX1405</f>
        <v>0</v>
      </c>
      <c r="AY1406" s="17"/>
      <c r="AZ1406" s="15">
        <f t="shared" ref="AZ1406:BD1406" si="5752">AZ1405</f>
        <v>6000</v>
      </c>
      <c r="BA1406" s="15">
        <f t="shared" si="5752"/>
        <v>6000</v>
      </c>
      <c r="BB1406" s="15">
        <v>0</v>
      </c>
      <c r="BC1406" s="15">
        <f t="shared" si="5752"/>
        <v>0</v>
      </c>
      <c r="BD1406" s="15">
        <f t="shared" si="5752"/>
        <v>0</v>
      </c>
      <c r="BE1406" s="15">
        <f t="shared" ref="BE1406" si="5753">BE1405</f>
        <v>250</v>
      </c>
      <c r="BF1406" s="17"/>
      <c r="BG1406" s="15">
        <f t="shared" ref="BG1406:BH1406" si="5754">BG1405</f>
        <v>1000</v>
      </c>
      <c r="BH1406" s="15">
        <f t="shared" si="5754"/>
        <v>5000</v>
      </c>
      <c r="BI1406" s="17"/>
      <c r="BJ1406" s="22" t="e">
        <f>G1406/G1405</f>
        <v>#NUM!</v>
      </c>
      <c r="BK1406" s="65">
        <f t="shared" ref="BK1406:BL1406" si="5755">BK1405</f>
        <v>0</v>
      </c>
      <c r="BL1406" s="65">
        <f t="shared" si="5755"/>
        <v>0</v>
      </c>
      <c r="BM1406" s="6" t="e">
        <f t="shared" si="5731"/>
        <v>#NUM!</v>
      </c>
      <c r="BN1406" s="8" t="e">
        <f t="shared" si="5732"/>
        <v>#NUM!</v>
      </c>
      <c r="BO1406" s="12" t="e">
        <f t="shared" si="5733"/>
        <v>#NUM!</v>
      </c>
      <c r="BP1406" s="50" t="e">
        <f>(1-'#Constant'!$A$3)/($J1406*'#Constant'!$B$3/'#Constant'!$C$3^($D1406-1)+1)+'#Constant'!$A$3</f>
        <v>#NUM!</v>
      </c>
      <c r="BQ1406" s="4" t="e">
        <f t="shared" si="5734"/>
        <v>#NUM!</v>
      </c>
      <c r="BR1406" s="50" t="e">
        <f>(1-'#Constant'!$A$3)/($K1406*'#Constant'!$B$3/'#Constant'!$C$3^($D1406-1)+1)+'#Constant'!$A$3</f>
        <v>#NUM!</v>
      </c>
      <c r="BS1406" s="4" t="e">
        <f t="shared" si="5735"/>
        <v>#NUM!</v>
      </c>
      <c r="BT1406"/>
    </row>
    <row r="1407" spans="1:72" x14ac:dyDescent="0.3">
      <c r="A1407">
        <v>900003</v>
      </c>
      <c r="B1407" s="18" t="e">
        <f>VLOOKUP(CONCATENATE("CREATURE_NAME_",A1407),[1]Localization_Hero!$A:$E,2,FALSE)</f>
        <v>#N/A</v>
      </c>
      <c r="C1407" t="s">
        <v>170</v>
      </c>
      <c r="D1407">
        <v>1</v>
      </c>
      <c r="E1407">
        <v>1</v>
      </c>
      <c r="F1407" s="18">
        <v>1</v>
      </c>
      <c r="G1407" s="10">
        <v>2</v>
      </c>
      <c r="H1407" s="10">
        <v>2</v>
      </c>
      <c r="I1407" s="10">
        <v>1800000</v>
      </c>
      <c r="J1407" s="10">
        <v>0</v>
      </c>
      <c r="K1407" s="10">
        <v>0</v>
      </c>
      <c r="L1407" s="2"/>
      <c r="M1407" s="10">
        <v>0</v>
      </c>
      <c r="N1407" s="10">
        <v>0</v>
      </c>
      <c r="O1407" s="10">
        <v>0</v>
      </c>
      <c r="P1407" s="10">
        <v>0</v>
      </c>
      <c r="Q1407" s="10">
        <v>0</v>
      </c>
      <c r="R1407" s="10">
        <v>0</v>
      </c>
      <c r="S1407" s="10">
        <v>0</v>
      </c>
      <c r="T1407" s="10">
        <v>0</v>
      </c>
      <c r="U1407" s="10">
        <v>0</v>
      </c>
      <c r="V1407" s="10">
        <v>0</v>
      </c>
      <c r="W1407" s="2"/>
      <c r="X1407" s="10">
        <v>0</v>
      </c>
      <c r="Y1407" s="10">
        <v>0</v>
      </c>
      <c r="Z1407" s="10">
        <v>0</v>
      </c>
      <c r="AA1407" s="10">
        <v>0</v>
      </c>
      <c r="AB1407" s="10">
        <v>0</v>
      </c>
      <c r="AC1407" s="10">
        <v>0</v>
      </c>
      <c r="AD1407" s="10">
        <v>0</v>
      </c>
      <c r="AE1407" s="10">
        <v>0</v>
      </c>
      <c r="AF1407" s="10">
        <v>0</v>
      </c>
      <c r="AG1407" s="10">
        <v>0</v>
      </c>
      <c r="AH1407" s="10">
        <v>0</v>
      </c>
      <c r="AI1407" s="10">
        <v>0</v>
      </c>
      <c r="AJ1407" s="3"/>
      <c r="AK1407" s="10">
        <v>0</v>
      </c>
      <c r="AL1407" s="10">
        <v>0</v>
      </c>
      <c r="AM1407" s="3"/>
      <c r="AN1407" s="10">
        <v>0</v>
      </c>
      <c r="AO1407" s="10">
        <v>0</v>
      </c>
      <c r="AP1407" s="10">
        <v>0</v>
      </c>
      <c r="AQ1407" s="10">
        <v>0</v>
      </c>
      <c r="AR1407" s="10">
        <v>0</v>
      </c>
      <c r="AS1407" s="10">
        <v>0</v>
      </c>
      <c r="AT1407" s="10">
        <v>0</v>
      </c>
      <c r="AU1407" s="10">
        <v>0</v>
      </c>
      <c r="AV1407" s="10">
        <v>0</v>
      </c>
      <c r="AW1407" s="10">
        <v>0</v>
      </c>
      <c r="AX1407" s="10">
        <v>0</v>
      </c>
      <c r="AY1407" s="3"/>
      <c r="AZ1407" s="10">
        <v>6000</v>
      </c>
      <c r="BA1407" s="10">
        <v>6000</v>
      </c>
      <c r="BB1407" s="10">
        <v>0</v>
      </c>
      <c r="BC1407" s="10">
        <v>0</v>
      </c>
      <c r="BD1407" s="10">
        <v>0</v>
      </c>
      <c r="BE1407" s="10">
        <v>250</v>
      </c>
      <c r="BF1407" s="3"/>
      <c r="BG1407" s="10">
        <v>1000</v>
      </c>
      <c r="BH1407" s="10">
        <v>5000</v>
      </c>
      <c r="BI1407" s="3"/>
      <c r="BJ1407" s="21">
        <v>1</v>
      </c>
      <c r="BK1407" s="65">
        <v>0</v>
      </c>
      <c r="BL1407" s="65">
        <v>0</v>
      </c>
      <c r="BM1407" s="6">
        <f t="shared" si="5731"/>
        <v>2</v>
      </c>
      <c r="BN1407" s="8">
        <f t="shared" si="5732"/>
        <v>90000</v>
      </c>
      <c r="BO1407" s="12">
        <f t="shared" si="5733"/>
        <v>424.26406871192853</v>
      </c>
      <c r="BP1407" s="50">
        <f>(1-'#Constant'!$A$3)/($J1407*'#Constant'!$B$3/'#Constant'!$C$3^($D1407-1)+1)+'#Constant'!$A$3</f>
        <v>1</v>
      </c>
      <c r="BQ1407" s="4">
        <f t="shared" si="5734"/>
        <v>90000</v>
      </c>
      <c r="BR1407" s="50">
        <f>(1-'#Constant'!$A$3)/($K1407*'#Constant'!$B$3/'#Constant'!$C$3^($D1407-1)+1)+'#Constant'!$A$3</f>
        <v>1</v>
      </c>
      <c r="BS1407" s="4">
        <f t="shared" si="5735"/>
        <v>90000</v>
      </c>
      <c r="BT1407">
        <f>BO1407/$BO$4*100</f>
        <v>322.45675282388095</v>
      </c>
    </row>
    <row r="1408" spans="1:72" s="13" customFormat="1" ht="17.25" thickBot="1" x14ac:dyDescent="0.35">
      <c r="B1408" s="20"/>
      <c r="D1408" s="14">
        <v>1</v>
      </c>
      <c r="E1408" s="14">
        <v>1</v>
      </c>
      <c r="F1408" s="19">
        <v>1</v>
      </c>
      <c r="G1408" s="15" t="e">
        <f>ROUNDDOWN(G1407*'#Constant'!$D$3^($D1408-1)*HLOOKUP($E1408,'#Constant'!$E$2:$I$3,2,FALSE)/1000,0)</f>
        <v>#NUM!</v>
      </c>
      <c r="H1408" s="15" t="e">
        <f>ROUNDDOWN(H1407*'#Constant'!$D$3^($D1408-1)*HLOOKUP($E1408,'#Constant'!$E$2:$I$3,2,FALSE)/1000,0)</f>
        <v>#NUM!</v>
      </c>
      <c r="I1408" s="15" t="e">
        <f>ROUNDDOWN(I1407*'#Constant'!$D$3^($D1408-1)*HLOOKUP($E1408,'#Constant'!$E$2:$I$3,2,FALSE)/1000,0)</f>
        <v>#NUM!</v>
      </c>
      <c r="J1408" s="15" t="e">
        <f>ROUNDDOWN(J1407*'#Constant'!$D$3^($D1408-1)*HLOOKUP($E1408,'#Constant'!$E$2:$I$3,2,FALSE)/1000,0)</f>
        <v>#NUM!</v>
      </c>
      <c r="K1408" s="15" t="e">
        <f>ROUNDDOWN(K1407*'#Constant'!$D$3^($D1408-1)*HLOOKUP($E1408,'#Constant'!$E$2:$I$3,2,FALSE)/1000,0)</f>
        <v>#NUM!</v>
      </c>
      <c r="L1408" s="16"/>
      <c r="M1408" s="15">
        <f>M1407</f>
        <v>0</v>
      </c>
      <c r="N1408" s="15">
        <f>N1407</f>
        <v>0</v>
      </c>
      <c r="O1408" s="15">
        <f t="shared" ref="O1408:V1408" si="5756">O1407</f>
        <v>0</v>
      </c>
      <c r="P1408" s="15">
        <v>0</v>
      </c>
      <c r="Q1408" s="15">
        <f t="shared" si="5756"/>
        <v>0</v>
      </c>
      <c r="R1408" s="15">
        <f t="shared" si="5756"/>
        <v>0</v>
      </c>
      <c r="S1408" s="15">
        <f t="shared" si="5756"/>
        <v>0</v>
      </c>
      <c r="T1408" s="15">
        <f t="shared" si="5756"/>
        <v>0</v>
      </c>
      <c r="U1408" s="15">
        <f t="shared" si="5756"/>
        <v>0</v>
      </c>
      <c r="V1408" s="15">
        <f t="shared" si="5756"/>
        <v>0</v>
      </c>
      <c r="W1408" s="16"/>
      <c r="X1408" s="15">
        <f t="shared" ref="X1408:AI1408" si="5757">X1407</f>
        <v>0</v>
      </c>
      <c r="Y1408" s="15">
        <f t="shared" si="5757"/>
        <v>0</v>
      </c>
      <c r="Z1408" s="15">
        <f t="shared" si="5757"/>
        <v>0</v>
      </c>
      <c r="AA1408" s="15">
        <v>0</v>
      </c>
      <c r="AB1408" s="15">
        <f t="shared" si="5757"/>
        <v>0</v>
      </c>
      <c r="AC1408" s="15">
        <f t="shared" si="5757"/>
        <v>0</v>
      </c>
      <c r="AD1408" s="15">
        <f t="shared" si="5757"/>
        <v>0</v>
      </c>
      <c r="AE1408" s="15">
        <f t="shared" si="5757"/>
        <v>0</v>
      </c>
      <c r="AF1408" s="15">
        <f t="shared" si="5757"/>
        <v>0</v>
      </c>
      <c r="AG1408" s="15">
        <f t="shared" si="5757"/>
        <v>0</v>
      </c>
      <c r="AH1408" s="15">
        <f t="shared" si="5757"/>
        <v>0</v>
      </c>
      <c r="AI1408" s="15">
        <f t="shared" si="5757"/>
        <v>0</v>
      </c>
      <c r="AJ1408" s="17"/>
      <c r="AK1408" s="15">
        <f t="shared" ref="AK1408:AL1408" si="5758">AK1407</f>
        <v>0</v>
      </c>
      <c r="AL1408" s="15">
        <f t="shared" si="5758"/>
        <v>0</v>
      </c>
      <c r="AM1408" s="17"/>
      <c r="AN1408" s="15">
        <f t="shared" ref="AN1408:AW1408" si="5759">AN1407</f>
        <v>0</v>
      </c>
      <c r="AO1408" s="15">
        <f t="shared" si="5759"/>
        <v>0</v>
      </c>
      <c r="AP1408" s="15">
        <f t="shared" si="5759"/>
        <v>0</v>
      </c>
      <c r="AQ1408" s="15">
        <f t="shared" si="5759"/>
        <v>0</v>
      </c>
      <c r="AR1408" s="15">
        <f t="shared" si="5759"/>
        <v>0</v>
      </c>
      <c r="AS1408" s="15">
        <f t="shared" ref="AS1408" si="5760">AS1407</f>
        <v>0</v>
      </c>
      <c r="AT1408" s="15">
        <f t="shared" si="5759"/>
        <v>0</v>
      </c>
      <c r="AU1408" s="15">
        <f t="shared" si="5759"/>
        <v>0</v>
      </c>
      <c r="AV1408" s="15">
        <f t="shared" si="5759"/>
        <v>0</v>
      </c>
      <c r="AW1408" s="15">
        <f t="shared" si="5759"/>
        <v>0</v>
      </c>
      <c r="AX1408" s="15">
        <f t="shared" ref="AX1408" si="5761">AX1407</f>
        <v>0</v>
      </c>
      <c r="AY1408" s="17"/>
      <c r="AZ1408" s="15">
        <f t="shared" ref="AZ1408:BD1408" si="5762">AZ1407</f>
        <v>6000</v>
      </c>
      <c r="BA1408" s="15">
        <f t="shared" si="5762"/>
        <v>6000</v>
      </c>
      <c r="BB1408" s="15">
        <v>0</v>
      </c>
      <c r="BC1408" s="15">
        <f t="shared" si="5762"/>
        <v>0</v>
      </c>
      <c r="BD1408" s="15">
        <f t="shared" si="5762"/>
        <v>0</v>
      </c>
      <c r="BE1408" s="15">
        <f t="shared" ref="BE1408" si="5763">BE1407</f>
        <v>250</v>
      </c>
      <c r="BF1408" s="17"/>
      <c r="BG1408" s="15">
        <f t="shared" ref="BG1408:BH1408" si="5764">BG1407</f>
        <v>1000</v>
      </c>
      <c r="BH1408" s="15">
        <f t="shared" si="5764"/>
        <v>5000</v>
      </c>
      <c r="BI1408" s="17"/>
      <c r="BJ1408" s="22" t="e">
        <f>G1408/G1407</f>
        <v>#NUM!</v>
      </c>
      <c r="BK1408" s="65">
        <f t="shared" ref="BK1408:BL1408" si="5765">BK1407</f>
        <v>0</v>
      </c>
      <c r="BL1408" s="65">
        <f t="shared" si="5765"/>
        <v>0</v>
      </c>
      <c r="BM1408" s="6" t="e">
        <f t="shared" si="5731"/>
        <v>#NUM!</v>
      </c>
      <c r="BN1408" s="8" t="e">
        <f t="shared" si="5732"/>
        <v>#NUM!</v>
      </c>
      <c r="BO1408" s="12" t="e">
        <f t="shared" si="5733"/>
        <v>#NUM!</v>
      </c>
      <c r="BP1408" s="50" t="e">
        <f>(1-'#Constant'!$A$3)/($J1408*'#Constant'!$B$3/'#Constant'!$C$3^($D1408-1)+1)+'#Constant'!$A$3</f>
        <v>#NUM!</v>
      </c>
      <c r="BQ1408" s="4" t="e">
        <f t="shared" si="5734"/>
        <v>#NUM!</v>
      </c>
      <c r="BR1408" s="50" t="e">
        <f>(1-'#Constant'!$A$3)/($K1408*'#Constant'!$B$3/'#Constant'!$C$3^($D1408-1)+1)+'#Constant'!$A$3</f>
        <v>#NUM!</v>
      </c>
      <c r="BS1408" s="4" t="e">
        <f t="shared" si="5735"/>
        <v>#NUM!</v>
      </c>
      <c r="BT1408"/>
    </row>
    <row r="1409" spans="1:72" x14ac:dyDescent="0.3">
      <c r="A1409">
        <v>900004</v>
      </c>
      <c r="B1409" s="18" t="e">
        <f>VLOOKUP(CONCATENATE("CREATURE_NAME_",A1409),[1]Localization_Hero!$A:$E,2,FALSE)</f>
        <v>#N/A</v>
      </c>
      <c r="C1409" t="s">
        <v>170</v>
      </c>
      <c r="D1409">
        <v>1</v>
      </c>
      <c r="E1409">
        <v>1</v>
      </c>
      <c r="F1409" s="18">
        <v>1</v>
      </c>
      <c r="G1409" s="10">
        <v>2</v>
      </c>
      <c r="H1409" s="10">
        <v>2</v>
      </c>
      <c r="I1409" s="10">
        <v>1800000</v>
      </c>
      <c r="J1409" s="10">
        <v>0</v>
      </c>
      <c r="K1409" s="10">
        <v>0</v>
      </c>
      <c r="L1409" s="2"/>
      <c r="M1409" s="10">
        <v>0</v>
      </c>
      <c r="N1409" s="10">
        <v>0</v>
      </c>
      <c r="O1409" s="10">
        <v>0</v>
      </c>
      <c r="P1409" s="10">
        <v>0</v>
      </c>
      <c r="Q1409" s="10">
        <v>0</v>
      </c>
      <c r="R1409" s="10">
        <v>0</v>
      </c>
      <c r="S1409" s="10">
        <v>0</v>
      </c>
      <c r="T1409" s="10">
        <v>0</v>
      </c>
      <c r="U1409" s="10">
        <v>0</v>
      </c>
      <c r="V1409" s="10">
        <v>0</v>
      </c>
      <c r="W1409" s="2"/>
      <c r="X1409" s="10">
        <v>0</v>
      </c>
      <c r="Y1409" s="10">
        <v>0</v>
      </c>
      <c r="Z1409" s="10">
        <v>0</v>
      </c>
      <c r="AA1409" s="10">
        <v>0</v>
      </c>
      <c r="AB1409" s="10">
        <v>0</v>
      </c>
      <c r="AC1409" s="10">
        <v>0</v>
      </c>
      <c r="AD1409" s="10">
        <v>0</v>
      </c>
      <c r="AE1409" s="10">
        <v>0</v>
      </c>
      <c r="AF1409" s="10">
        <v>0</v>
      </c>
      <c r="AG1409" s="10">
        <v>0</v>
      </c>
      <c r="AH1409" s="10">
        <v>0</v>
      </c>
      <c r="AI1409" s="10">
        <v>0</v>
      </c>
      <c r="AJ1409" s="3"/>
      <c r="AK1409" s="10">
        <v>0</v>
      </c>
      <c r="AL1409" s="10">
        <v>0</v>
      </c>
      <c r="AM1409" s="3"/>
      <c r="AN1409" s="10">
        <v>0</v>
      </c>
      <c r="AO1409" s="10">
        <v>0</v>
      </c>
      <c r="AP1409" s="10">
        <v>0</v>
      </c>
      <c r="AQ1409" s="10">
        <v>0</v>
      </c>
      <c r="AR1409" s="10">
        <v>0</v>
      </c>
      <c r="AS1409" s="10">
        <v>0</v>
      </c>
      <c r="AT1409" s="10">
        <v>0</v>
      </c>
      <c r="AU1409" s="10">
        <v>0</v>
      </c>
      <c r="AV1409" s="10">
        <v>0</v>
      </c>
      <c r="AW1409" s="10">
        <v>0</v>
      </c>
      <c r="AX1409" s="10">
        <v>0</v>
      </c>
      <c r="AY1409" s="3"/>
      <c r="AZ1409" s="10">
        <v>6000</v>
      </c>
      <c r="BA1409" s="10">
        <v>6000</v>
      </c>
      <c r="BB1409" s="10">
        <v>0</v>
      </c>
      <c r="BC1409" s="10">
        <v>0</v>
      </c>
      <c r="BD1409" s="10">
        <v>0</v>
      </c>
      <c r="BE1409" s="10">
        <v>250</v>
      </c>
      <c r="BF1409" s="3"/>
      <c r="BG1409" s="10">
        <v>1000</v>
      </c>
      <c r="BH1409" s="10">
        <v>5000</v>
      </c>
      <c r="BI1409" s="3"/>
      <c r="BJ1409" s="21">
        <v>1</v>
      </c>
      <c r="BK1409" s="65">
        <v>0</v>
      </c>
      <c r="BL1409" s="65">
        <v>0</v>
      </c>
      <c r="BM1409" s="6">
        <f t="shared" si="5731"/>
        <v>2</v>
      </c>
      <c r="BN1409" s="8">
        <f t="shared" si="5732"/>
        <v>90000</v>
      </c>
      <c r="BO1409" s="12">
        <f t="shared" si="5733"/>
        <v>424.26406871192853</v>
      </c>
      <c r="BP1409" s="50">
        <f>(1-'#Constant'!$A$3)/($J1409*'#Constant'!$B$3/'#Constant'!$C$3^($D1409-1)+1)+'#Constant'!$A$3</f>
        <v>1</v>
      </c>
      <c r="BQ1409" s="4">
        <f t="shared" si="5734"/>
        <v>90000</v>
      </c>
      <c r="BR1409" s="50">
        <f>(1-'#Constant'!$A$3)/($K1409*'#Constant'!$B$3/'#Constant'!$C$3^($D1409-1)+1)+'#Constant'!$A$3</f>
        <v>1</v>
      </c>
      <c r="BS1409" s="4">
        <f t="shared" si="5735"/>
        <v>90000</v>
      </c>
      <c r="BT1409">
        <f>BO1409/$BO$4*100</f>
        <v>322.45675282388095</v>
      </c>
    </row>
    <row r="1410" spans="1:72" s="13" customFormat="1" ht="17.25" thickBot="1" x14ac:dyDescent="0.35">
      <c r="B1410" s="20"/>
      <c r="D1410" s="14">
        <v>1</v>
      </c>
      <c r="E1410" s="14">
        <v>1</v>
      </c>
      <c r="F1410" s="19">
        <v>1</v>
      </c>
      <c r="G1410" s="15" t="e">
        <f>ROUNDDOWN(G1409*'#Constant'!$D$3^($D1410-1)*HLOOKUP($E1410,'#Constant'!$E$2:$I$3,2,FALSE)/1000,0)</f>
        <v>#NUM!</v>
      </c>
      <c r="H1410" s="15" t="e">
        <f>ROUNDDOWN(H1409*'#Constant'!$D$3^($D1410-1)*HLOOKUP($E1410,'#Constant'!$E$2:$I$3,2,FALSE)/1000,0)</f>
        <v>#NUM!</v>
      </c>
      <c r="I1410" s="15" t="e">
        <f>ROUNDDOWN(I1409*'#Constant'!$D$3^($D1410-1)*HLOOKUP($E1410,'#Constant'!$E$2:$I$3,2,FALSE)/1000,0)</f>
        <v>#NUM!</v>
      </c>
      <c r="J1410" s="15" t="e">
        <f>ROUNDDOWN(J1409*'#Constant'!$D$3^($D1410-1)*HLOOKUP($E1410,'#Constant'!$E$2:$I$3,2,FALSE)/1000,0)</f>
        <v>#NUM!</v>
      </c>
      <c r="K1410" s="15" t="e">
        <f>ROUNDDOWN(K1409*'#Constant'!$D$3^($D1410-1)*HLOOKUP($E1410,'#Constant'!$E$2:$I$3,2,FALSE)/1000,0)</f>
        <v>#NUM!</v>
      </c>
      <c r="L1410" s="16"/>
      <c r="M1410" s="15">
        <f>M1409</f>
        <v>0</v>
      </c>
      <c r="N1410" s="15">
        <f>N1409</f>
        <v>0</v>
      </c>
      <c r="O1410" s="15">
        <f t="shared" ref="O1410:V1410" si="5766">O1409</f>
        <v>0</v>
      </c>
      <c r="P1410" s="15">
        <v>0</v>
      </c>
      <c r="Q1410" s="15">
        <f t="shared" si="5766"/>
        <v>0</v>
      </c>
      <c r="R1410" s="15">
        <f t="shared" si="5766"/>
        <v>0</v>
      </c>
      <c r="S1410" s="15">
        <f t="shared" si="5766"/>
        <v>0</v>
      </c>
      <c r="T1410" s="15">
        <f t="shared" si="5766"/>
        <v>0</v>
      </c>
      <c r="U1410" s="15">
        <f t="shared" si="5766"/>
        <v>0</v>
      </c>
      <c r="V1410" s="15">
        <f t="shared" si="5766"/>
        <v>0</v>
      </c>
      <c r="W1410" s="16"/>
      <c r="X1410" s="15">
        <f t="shared" ref="X1410:AI1410" si="5767">X1409</f>
        <v>0</v>
      </c>
      <c r="Y1410" s="15">
        <f t="shared" si="5767"/>
        <v>0</v>
      </c>
      <c r="Z1410" s="15">
        <f t="shared" si="5767"/>
        <v>0</v>
      </c>
      <c r="AA1410" s="15">
        <v>0</v>
      </c>
      <c r="AB1410" s="15">
        <f t="shared" si="5767"/>
        <v>0</v>
      </c>
      <c r="AC1410" s="15">
        <f t="shared" si="5767"/>
        <v>0</v>
      </c>
      <c r="AD1410" s="15">
        <f t="shared" si="5767"/>
        <v>0</v>
      </c>
      <c r="AE1410" s="15">
        <f t="shared" si="5767"/>
        <v>0</v>
      </c>
      <c r="AF1410" s="15">
        <f t="shared" si="5767"/>
        <v>0</v>
      </c>
      <c r="AG1410" s="15">
        <f t="shared" si="5767"/>
        <v>0</v>
      </c>
      <c r="AH1410" s="15">
        <f t="shared" si="5767"/>
        <v>0</v>
      </c>
      <c r="AI1410" s="15">
        <f t="shared" si="5767"/>
        <v>0</v>
      </c>
      <c r="AJ1410" s="17"/>
      <c r="AK1410" s="15">
        <f t="shared" ref="AK1410:AL1410" si="5768">AK1409</f>
        <v>0</v>
      </c>
      <c r="AL1410" s="15">
        <f t="shared" si="5768"/>
        <v>0</v>
      </c>
      <c r="AM1410" s="17"/>
      <c r="AN1410" s="15">
        <f t="shared" ref="AN1410:AW1410" si="5769">AN1409</f>
        <v>0</v>
      </c>
      <c r="AO1410" s="15">
        <f t="shared" si="5769"/>
        <v>0</v>
      </c>
      <c r="AP1410" s="15">
        <f t="shared" si="5769"/>
        <v>0</v>
      </c>
      <c r="AQ1410" s="15">
        <f t="shared" si="5769"/>
        <v>0</v>
      </c>
      <c r="AR1410" s="15">
        <f t="shared" si="5769"/>
        <v>0</v>
      </c>
      <c r="AS1410" s="15">
        <f t="shared" ref="AS1410" si="5770">AS1409</f>
        <v>0</v>
      </c>
      <c r="AT1410" s="15">
        <f t="shared" si="5769"/>
        <v>0</v>
      </c>
      <c r="AU1410" s="15">
        <f t="shared" si="5769"/>
        <v>0</v>
      </c>
      <c r="AV1410" s="15">
        <f t="shared" si="5769"/>
        <v>0</v>
      </c>
      <c r="AW1410" s="15">
        <f t="shared" si="5769"/>
        <v>0</v>
      </c>
      <c r="AX1410" s="15">
        <f t="shared" ref="AX1410" si="5771">AX1409</f>
        <v>0</v>
      </c>
      <c r="AY1410" s="17"/>
      <c r="AZ1410" s="15">
        <f t="shared" ref="AZ1410:BD1410" si="5772">AZ1409</f>
        <v>6000</v>
      </c>
      <c r="BA1410" s="15">
        <f t="shared" si="5772"/>
        <v>6000</v>
      </c>
      <c r="BB1410" s="15">
        <v>0</v>
      </c>
      <c r="BC1410" s="15">
        <f t="shared" si="5772"/>
        <v>0</v>
      </c>
      <c r="BD1410" s="15">
        <f t="shared" si="5772"/>
        <v>0</v>
      </c>
      <c r="BE1410" s="15">
        <f t="shared" ref="BE1410" si="5773">BE1409</f>
        <v>250</v>
      </c>
      <c r="BF1410" s="17"/>
      <c r="BG1410" s="15">
        <f t="shared" ref="BG1410:BH1410" si="5774">BG1409</f>
        <v>1000</v>
      </c>
      <c r="BH1410" s="15">
        <f t="shared" si="5774"/>
        <v>5000</v>
      </c>
      <c r="BI1410" s="17"/>
      <c r="BJ1410" s="22" t="e">
        <f>G1410/G1409</f>
        <v>#NUM!</v>
      </c>
      <c r="BK1410" s="65">
        <f t="shared" ref="BK1410:BL1410" si="5775">BK1409</f>
        <v>0</v>
      </c>
      <c r="BL1410" s="65">
        <f t="shared" si="5775"/>
        <v>0</v>
      </c>
      <c r="BM1410" s="6" t="e">
        <f t="shared" si="5731"/>
        <v>#NUM!</v>
      </c>
      <c r="BN1410" s="8" t="e">
        <f t="shared" si="5732"/>
        <v>#NUM!</v>
      </c>
      <c r="BO1410" s="12" t="e">
        <f t="shared" si="5733"/>
        <v>#NUM!</v>
      </c>
      <c r="BP1410" s="50" t="e">
        <f>(1-'#Constant'!$A$3)/($J1410*'#Constant'!$B$3/'#Constant'!$C$3^($D1410-1)+1)+'#Constant'!$A$3</f>
        <v>#NUM!</v>
      </c>
      <c r="BQ1410" s="4" t="e">
        <f t="shared" si="5734"/>
        <v>#NUM!</v>
      </c>
      <c r="BR1410" s="50" t="e">
        <f>(1-'#Constant'!$A$3)/($K1410*'#Constant'!$B$3/'#Constant'!$C$3^($D1410-1)+1)+'#Constant'!$A$3</f>
        <v>#NUM!</v>
      </c>
      <c r="BS1410" s="4" t="e">
        <f t="shared" si="5735"/>
        <v>#NUM!</v>
      </c>
      <c r="BT1410"/>
    </row>
    <row r="1411" spans="1:72" x14ac:dyDescent="0.3">
      <c r="A1411">
        <v>900005</v>
      </c>
      <c r="B1411" s="18" t="e">
        <f>VLOOKUP(CONCATENATE("CREATURE_NAME_",A1411),[1]Localization_Hero!$A:$E,2,FALSE)</f>
        <v>#N/A</v>
      </c>
      <c r="C1411" t="s">
        <v>170</v>
      </c>
      <c r="D1411">
        <v>1</v>
      </c>
      <c r="E1411">
        <v>1</v>
      </c>
      <c r="F1411" s="18">
        <v>1</v>
      </c>
      <c r="G1411" s="10">
        <v>2</v>
      </c>
      <c r="H1411" s="10">
        <v>2</v>
      </c>
      <c r="I1411" s="10">
        <v>1800000</v>
      </c>
      <c r="J1411" s="10">
        <v>0</v>
      </c>
      <c r="K1411" s="10">
        <v>0</v>
      </c>
      <c r="L1411" s="2"/>
      <c r="M1411" s="10">
        <v>0</v>
      </c>
      <c r="N1411" s="10">
        <v>0</v>
      </c>
      <c r="O1411" s="10">
        <v>0</v>
      </c>
      <c r="P1411" s="10">
        <v>0</v>
      </c>
      <c r="Q1411" s="10">
        <v>0</v>
      </c>
      <c r="R1411" s="10">
        <v>0</v>
      </c>
      <c r="S1411" s="10">
        <v>0</v>
      </c>
      <c r="T1411" s="10">
        <v>0</v>
      </c>
      <c r="U1411" s="10">
        <v>0</v>
      </c>
      <c r="V1411" s="10">
        <v>0</v>
      </c>
      <c r="W1411" s="2"/>
      <c r="X1411" s="10">
        <v>0</v>
      </c>
      <c r="Y1411" s="10">
        <v>0</v>
      </c>
      <c r="Z1411" s="10">
        <v>0</v>
      </c>
      <c r="AA1411" s="10">
        <v>0</v>
      </c>
      <c r="AB1411" s="10">
        <v>0</v>
      </c>
      <c r="AC1411" s="10">
        <v>0</v>
      </c>
      <c r="AD1411" s="10">
        <v>0</v>
      </c>
      <c r="AE1411" s="10">
        <v>0</v>
      </c>
      <c r="AF1411" s="10">
        <v>0</v>
      </c>
      <c r="AG1411" s="10">
        <v>0</v>
      </c>
      <c r="AH1411" s="10">
        <v>0</v>
      </c>
      <c r="AI1411" s="10">
        <v>0</v>
      </c>
      <c r="AJ1411" s="3"/>
      <c r="AK1411" s="10">
        <v>0</v>
      </c>
      <c r="AL1411" s="10">
        <v>0</v>
      </c>
      <c r="AM1411" s="3"/>
      <c r="AN1411" s="10">
        <v>0</v>
      </c>
      <c r="AO1411" s="10">
        <v>0</v>
      </c>
      <c r="AP1411" s="10">
        <v>0</v>
      </c>
      <c r="AQ1411" s="10">
        <v>0</v>
      </c>
      <c r="AR1411" s="10">
        <v>0</v>
      </c>
      <c r="AS1411" s="10">
        <v>0</v>
      </c>
      <c r="AT1411" s="10">
        <v>0</v>
      </c>
      <c r="AU1411" s="10">
        <v>0</v>
      </c>
      <c r="AV1411" s="10">
        <v>0</v>
      </c>
      <c r="AW1411" s="10">
        <v>0</v>
      </c>
      <c r="AX1411" s="10">
        <v>0</v>
      </c>
      <c r="AY1411" s="3"/>
      <c r="AZ1411" s="10">
        <v>6000</v>
      </c>
      <c r="BA1411" s="10">
        <v>6000</v>
      </c>
      <c r="BB1411" s="10">
        <v>0</v>
      </c>
      <c r="BC1411" s="10">
        <v>0</v>
      </c>
      <c r="BD1411" s="10">
        <v>0</v>
      </c>
      <c r="BE1411" s="10">
        <v>250</v>
      </c>
      <c r="BF1411" s="3"/>
      <c r="BG1411" s="10">
        <v>1000</v>
      </c>
      <c r="BH1411" s="10">
        <v>5000</v>
      </c>
      <c r="BI1411" s="3"/>
      <c r="BJ1411" s="21">
        <v>1</v>
      </c>
      <c r="BK1411" s="65">
        <v>0</v>
      </c>
      <c r="BL1411" s="65">
        <v>0</v>
      </c>
      <c r="BM1411" s="6">
        <f t="shared" si="5731"/>
        <v>2</v>
      </c>
      <c r="BN1411" s="8">
        <f t="shared" si="5732"/>
        <v>90000</v>
      </c>
      <c r="BO1411" s="12">
        <f t="shared" si="5733"/>
        <v>424.26406871192853</v>
      </c>
      <c r="BP1411" s="50">
        <f>(1-'#Constant'!$A$3)/($J1411*'#Constant'!$B$3/'#Constant'!$C$3^($D1411-1)+1)+'#Constant'!$A$3</f>
        <v>1</v>
      </c>
      <c r="BQ1411" s="4">
        <f t="shared" si="5734"/>
        <v>90000</v>
      </c>
      <c r="BR1411" s="50">
        <f>(1-'#Constant'!$A$3)/($K1411*'#Constant'!$B$3/'#Constant'!$C$3^($D1411-1)+1)+'#Constant'!$A$3</f>
        <v>1</v>
      </c>
      <c r="BS1411" s="4">
        <f t="shared" si="5735"/>
        <v>90000</v>
      </c>
      <c r="BT1411">
        <f>BO1411/$BO$4*100</f>
        <v>322.45675282388095</v>
      </c>
    </row>
    <row r="1412" spans="1:72" s="13" customFormat="1" ht="17.25" thickBot="1" x14ac:dyDescent="0.35">
      <c r="B1412" s="20"/>
      <c r="D1412" s="14">
        <v>1</v>
      </c>
      <c r="E1412" s="14">
        <v>1</v>
      </c>
      <c r="F1412" s="19">
        <v>1</v>
      </c>
      <c r="G1412" s="15" t="e">
        <f>ROUNDDOWN(G1411*'#Constant'!$D$3^($D1412-1)*HLOOKUP($E1412,'#Constant'!$E$2:$I$3,2,FALSE)/1000,0)</f>
        <v>#NUM!</v>
      </c>
      <c r="H1412" s="15" t="e">
        <f>ROUNDDOWN(H1411*'#Constant'!$D$3^($D1412-1)*HLOOKUP($E1412,'#Constant'!$E$2:$I$3,2,FALSE)/1000,0)</f>
        <v>#NUM!</v>
      </c>
      <c r="I1412" s="15" t="e">
        <f>ROUNDDOWN(I1411*'#Constant'!$D$3^($D1412-1)*HLOOKUP($E1412,'#Constant'!$E$2:$I$3,2,FALSE)/1000,0)</f>
        <v>#NUM!</v>
      </c>
      <c r="J1412" s="15" t="e">
        <f>ROUNDDOWN(J1411*'#Constant'!$D$3^($D1412-1)*HLOOKUP($E1412,'#Constant'!$E$2:$I$3,2,FALSE)/1000,0)</f>
        <v>#NUM!</v>
      </c>
      <c r="K1412" s="15" t="e">
        <f>ROUNDDOWN(K1411*'#Constant'!$D$3^($D1412-1)*HLOOKUP($E1412,'#Constant'!$E$2:$I$3,2,FALSE)/1000,0)</f>
        <v>#NUM!</v>
      </c>
      <c r="L1412" s="16"/>
      <c r="M1412" s="15">
        <f>M1411</f>
        <v>0</v>
      </c>
      <c r="N1412" s="15">
        <f>N1411</f>
        <v>0</v>
      </c>
      <c r="O1412" s="15">
        <f t="shared" ref="O1412:V1412" si="5776">O1411</f>
        <v>0</v>
      </c>
      <c r="P1412" s="15">
        <v>0</v>
      </c>
      <c r="Q1412" s="15">
        <f t="shared" si="5776"/>
        <v>0</v>
      </c>
      <c r="R1412" s="15">
        <f t="shared" si="5776"/>
        <v>0</v>
      </c>
      <c r="S1412" s="15">
        <f t="shared" si="5776"/>
        <v>0</v>
      </c>
      <c r="T1412" s="15">
        <f t="shared" si="5776"/>
        <v>0</v>
      </c>
      <c r="U1412" s="15">
        <f t="shared" si="5776"/>
        <v>0</v>
      </c>
      <c r="V1412" s="15">
        <f t="shared" si="5776"/>
        <v>0</v>
      </c>
      <c r="W1412" s="16"/>
      <c r="X1412" s="15">
        <f t="shared" ref="X1412:AI1412" si="5777">X1411</f>
        <v>0</v>
      </c>
      <c r="Y1412" s="15">
        <f t="shared" si="5777"/>
        <v>0</v>
      </c>
      <c r="Z1412" s="15">
        <f t="shared" si="5777"/>
        <v>0</v>
      </c>
      <c r="AA1412" s="15">
        <v>0</v>
      </c>
      <c r="AB1412" s="15">
        <f t="shared" si="5777"/>
        <v>0</v>
      </c>
      <c r="AC1412" s="15">
        <f t="shared" si="5777"/>
        <v>0</v>
      </c>
      <c r="AD1412" s="15">
        <f t="shared" si="5777"/>
        <v>0</v>
      </c>
      <c r="AE1412" s="15">
        <f t="shared" si="5777"/>
        <v>0</v>
      </c>
      <c r="AF1412" s="15">
        <f t="shared" si="5777"/>
        <v>0</v>
      </c>
      <c r="AG1412" s="15">
        <f t="shared" si="5777"/>
        <v>0</v>
      </c>
      <c r="AH1412" s="15">
        <f t="shared" si="5777"/>
        <v>0</v>
      </c>
      <c r="AI1412" s="15">
        <f t="shared" si="5777"/>
        <v>0</v>
      </c>
      <c r="AJ1412" s="17"/>
      <c r="AK1412" s="15">
        <f t="shared" ref="AK1412:AL1412" si="5778">AK1411</f>
        <v>0</v>
      </c>
      <c r="AL1412" s="15">
        <f t="shared" si="5778"/>
        <v>0</v>
      </c>
      <c r="AM1412" s="17"/>
      <c r="AN1412" s="15">
        <f t="shared" ref="AN1412:AW1412" si="5779">AN1411</f>
        <v>0</v>
      </c>
      <c r="AO1412" s="15">
        <f t="shared" si="5779"/>
        <v>0</v>
      </c>
      <c r="AP1412" s="15">
        <f t="shared" si="5779"/>
        <v>0</v>
      </c>
      <c r="AQ1412" s="15">
        <f t="shared" si="5779"/>
        <v>0</v>
      </c>
      <c r="AR1412" s="15">
        <f t="shared" si="5779"/>
        <v>0</v>
      </c>
      <c r="AS1412" s="15">
        <f t="shared" ref="AS1412" si="5780">AS1411</f>
        <v>0</v>
      </c>
      <c r="AT1412" s="15">
        <f t="shared" si="5779"/>
        <v>0</v>
      </c>
      <c r="AU1412" s="15">
        <f t="shared" si="5779"/>
        <v>0</v>
      </c>
      <c r="AV1412" s="15">
        <f t="shared" si="5779"/>
        <v>0</v>
      </c>
      <c r="AW1412" s="15">
        <f t="shared" si="5779"/>
        <v>0</v>
      </c>
      <c r="AX1412" s="15">
        <f t="shared" ref="AX1412" si="5781">AX1411</f>
        <v>0</v>
      </c>
      <c r="AY1412" s="17"/>
      <c r="AZ1412" s="15">
        <f t="shared" ref="AZ1412:BD1412" si="5782">AZ1411</f>
        <v>6000</v>
      </c>
      <c r="BA1412" s="15">
        <f t="shared" si="5782"/>
        <v>6000</v>
      </c>
      <c r="BB1412" s="15">
        <v>0</v>
      </c>
      <c r="BC1412" s="15">
        <f t="shared" si="5782"/>
        <v>0</v>
      </c>
      <c r="BD1412" s="15">
        <f t="shared" si="5782"/>
        <v>0</v>
      </c>
      <c r="BE1412" s="15">
        <f t="shared" ref="BE1412" si="5783">BE1411</f>
        <v>250</v>
      </c>
      <c r="BF1412" s="17"/>
      <c r="BG1412" s="15">
        <f t="shared" ref="BG1412:BH1412" si="5784">BG1411</f>
        <v>1000</v>
      </c>
      <c r="BH1412" s="15">
        <f t="shared" si="5784"/>
        <v>5000</v>
      </c>
      <c r="BI1412" s="17"/>
      <c r="BJ1412" s="22" t="e">
        <f>G1412/G1411</f>
        <v>#NUM!</v>
      </c>
      <c r="BK1412" s="65">
        <f t="shared" ref="BK1412:BL1412" si="5785">BK1411</f>
        <v>0</v>
      </c>
      <c r="BL1412" s="65">
        <f t="shared" si="5785"/>
        <v>0</v>
      </c>
      <c r="BM1412" s="6" t="e">
        <f t="shared" si="5731"/>
        <v>#NUM!</v>
      </c>
      <c r="BN1412" s="8" t="e">
        <f t="shared" si="5732"/>
        <v>#NUM!</v>
      </c>
      <c r="BO1412" s="12" t="e">
        <f t="shared" si="5733"/>
        <v>#NUM!</v>
      </c>
      <c r="BP1412" s="50" t="e">
        <f>(1-'#Constant'!$A$3)/($J1412*'#Constant'!$B$3/'#Constant'!$C$3^($D1412-1)+1)+'#Constant'!$A$3</f>
        <v>#NUM!</v>
      </c>
      <c r="BQ1412" s="4" t="e">
        <f t="shared" si="5734"/>
        <v>#NUM!</v>
      </c>
      <c r="BR1412" s="50" t="e">
        <f>(1-'#Constant'!$A$3)/($K1412*'#Constant'!$B$3/'#Constant'!$C$3^($D1412-1)+1)+'#Constant'!$A$3</f>
        <v>#NUM!</v>
      </c>
      <c r="BS1412" s="4" t="e">
        <f t="shared" si="5735"/>
        <v>#NUM!</v>
      </c>
      <c r="BT1412"/>
    </row>
    <row r="1413" spans="1:72" x14ac:dyDescent="0.3">
      <c r="A1413">
        <v>900006</v>
      </c>
      <c r="B1413" s="18" t="e">
        <f>VLOOKUP(CONCATENATE("CREATURE_NAME_",A1413),[1]Localization_Hero!$A:$E,2,FALSE)</f>
        <v>#N/A</v>
      </c>
      <c r="C1413" t="s">
        <v>170</v>
      </c>
      <c r="D1413">
        <v>1</v>
      </c>
      <c r="E1413">
        <v>1</v>
      </c>
      <c r="F1413" s="18">
        <v>1</v>
      </c>
      <c r="G1413" s="10">
        <v>2</v>
      </c>
      <c r="H1413" s="10">
        <v>2</v>
      </c>
      <c r="I1413" s="10">
        <v>1800000</v>
      </c>
      <c r="J1413" s="10">
        <v>0</v>
      </c>
      <c r="K1413" s="10">
        <v>0</v>
      </c>
      <c r="L1413" s="2"/>
      <c r="M1413" s="10">
        <v>0</v>
      </c>
      <c r="N1413" s="10">
        <v>0</v>
      </c>
      <c r="O1413" s="10">
        <v>0</v>
      </c>
      <c r="P1413" s="10">
        <v>0</v>
      </c>
      <c r="Q1413" s="10">
        <v>0</v>
      </c>
      <c r="R1413" s="10">
        <v>0</v>
      </c>
      <c r="S1413" s="10">
        <v>0</v>
      </c>
      <c r="T1413" s="10">
        <v>0</v>
      </c>
      <c r="U1413" s="10">
        <v>0</v>
      </c>
      <c r="V1413" s="10">
        <v>0</v>
      </c>
      <c r="W1413" s="2"/>
      <c r="X1413" s="10">
        <v>0</v>
      </c>
      <c r="Y1413" s="10">
        <v>0</v>
      </c>
      <c r="Z1413" s="10">
        <v>0</v>
      </c>
      <c r="AA1413" s="10">
        <v>0</v>
      </c>
      <c r="AB1413" s="10">
        <v>0</v>
      </c>
      <c r="AC1413" s="10">
        <v>0</v>
      </c>
      <c r="AD1413" s="10">
        <v>0</v>
      </c>
      <c r="AE1413" s="10">
        <v>0</v>
      </c>
      <c r="AF1413" s="10">
        <v>0</v>
      </c>
      <c r="AG1413" s="10">
        <v>0</v>
      </c>
      <c r="AH1413" s="10">
        <v>0</v>
      </c>
      <c r="AI1413" s="10">
        <v>0</v>
      </c>
      <c r="AJ1413" s="3"/>
      <c r="AK1413" s="10">
        <v>0</v>
      </c>
      <c r="AL1413" s="10">
        <v>0</v>
      </c>
      <c r="AM1413" s="3"/>
      <c r="AN1413" s="10">
        <v>0</v>
      </c>
      <c r="AO1413" s="10">
        <v>0</v>
      </c>
      <c r="AP1413" s="10">
        <v>0</v>
      </c>
      <c r="AQ1413" s="10">
        <v>0</v>
      </c>
      <c r="AR1413" s="10">
        <v>0</v>
      </c>
      <c r="AS1413" s="10">
        <v>0</v>
      </c>
      <c r="AT1413" s="10">
        <v>0</v>
      </c>
      <c r="AU1413" s="10">
        <v>0</v>
      </c>
      <c r="AV1413" s="10">
        <v>0</v>
      </c>
      <c r="AW1413" s="10">
        <v>0</v>
      </c>
      <c r="AX1413" s="10">
        <v>0</v>
      </c>
      <c r="AY1413" s="3"/>
      <c r="AZ1413" s="10">
        <v>6000</v>
      </c>
      <c r="BA1413" s="10">
        <v>6000</v>
      </c>
      <c r="BB1413" s="10">
        <v>0</v>
      </c>
      <c r="BC1413" s="10">
        <v>0</v>
      </c>
      <c r="BD1413" s="10">
        <v>0</v>
      </c>
      <c r="BE1413" s="10">
        <v>250</v>
      </c>
      <c r="BF1413" s="3"/>
      <c r="BG1413" s="10">
        <v>1000</v>
      </c>
      <c r="BH1413" s="10">
        <v>5000</v>
      </c>
      <c r="BI1413" s="3"/>
      <c r="BJ1413" s="21">
        <v>1</v>
      </c>
      <c r="BK1413" s="65">
        <v>0</v>
      </c>
      <c r="BL1413" s="65">
        <v>0</v>
      </c>
      <c r="BM1413" s="6">
        <f t="shared" si="5731"/>
        <v>2</v>
      </c>
      <c r="BN1413" s="8">
        <f t="shared" si="5732"/>
        <v>90000</v>
      </c>
      <c r="BO1413" s="12">
        <f t="shared" si="5733"/>
        <v>424.26406871192853</v>
      </c>
      <c r="BP1413" s="50">
        <f>(1-'#Constant'!$A$3)/($J1413*'#Constant'!$B$3/'#Constant'!$C$3^($D1413-1)+1)+'#Constant'!$A$3</f>
        <v>1</v>
      </c>
      <c r="BQ1413" s="4">
        <f t="shared" si="5734"/>
        <v>90000</v>
      </c>
      <c r="BR1413" s="50">
        <f>(1-'#Constant'!$A$3)/($K1413*'#Constant'!$B$3/'#Constant'!$C$3^($D1413-1)+1)+'#Constant'!$A$3</f>
        <v>1</v>
      </c>
      <c r="BS1413" s="4">
        <f t="shared" si="5735"/>
        <v>90000</v>
      </c>
      <c r="BT1413">
        <f>BO1413/$BO$4*100</f>
        <v>322.45675282388095</v>
      </c>
    </row>
    <row r="1414" spans="1:72" s="13" customFormat="1" ht="17.25" thickBot="1" x14ac:dyDescent="0.35">
      <c r="B1414" s="20"/>
      <c r="D1414" s="14">
        <v>1</v>
      </c>
      <c r="E1414" s="14">
        <v>1</v>
      </c>
      <c r="F1414" s="19">
        <v>1</v>
      </c>
      <c r="G1414" s="15" t="e">
        <f>ROUNDDOWN(G1413*'#Constant'!$D$3^($D1414-1)*HLOOKUP($E1414,'#Constant'!$E$2:$I$3,2,FALSE)/1000,0)</f>
        <v>#NUM!</v>
      </c>
      <c r="H1414" s="15" t="e">
        <f>ROUNDDOWN(H1413*'#Constant'!$D$3^($D1414-1)*HLOOKUP($E1414,'#Constant'!$E$2:$I$3,2,FALSE)/1000,0)</f>
        <v>#NUM!</v>
      </c>
      <c r="I1414" s="15" t="e">
        <f>ROUNDDOWN(I1413*'#Constant'!$D$3^($D1414-1)*HLOOKUP($E1414,'#Constant'!$E$2:$I$3,2,FALSE)/1000,0)</f>
        <v>#NUM!</v>
      </c>
      <c r="J1414" s="15" t="e">
        <f>ROUNDDOWN(J1413*'#Constant'!$D$3^($D1414-1)*HLOOKUP($E1414,'#Constant'!$E$2:$I$3,2,FALSE)/1000,0)</f>
        <v>#NUM!</v>
      </c>
      <c r="K1414" s="15" t="e">
        <f>ROUNDDOWN(K1413*'#Constant'!$D$3^($D1414-1)*HLOOKUP($E1414,'#Constant'!$E$2:$I$3,2,FALSE)/1000,0)</f>
        <v>#NUM!</v>
      </c>
      <c r="L1414" s="16"/>
      <c r="M1414" s="15">
        <f>M1413</f>
        <v>0</v>
      </c>
      <c r="N1414" s="15">
        <f>N1413</f>
        <v>0</v>
      </c>
      <c r="O1414" s="15">
        <f t="shared" ref="O1414:V1414" si="5786">O1413</f>
        <v>0</v>
      </c>
      <c r="P1414" s="15">
        <v>0</v>
      </c>
      <c r="Q1414" s="15">
        <f t="shared" si="5786"/>
        <v>0</v>
      </c>
      <c r="R1414" s="15">
        <f t="shared" si="5786"/>
        <v>0</v>
      </c>
      <c r="S1414" s="15">
        <f t="shared" si="5786"/>
        <v>0</v>
      </c>
      <c r="T1414" s="15">
        <f t="shared" si="5786"/>
        <v>0</v>
      </c>
      <c r="U1414" s="15">
        <f t="shared" si="5786"/>
        <v>0</v>
      </c>
      <c r="V1414" s="15">
        <f t="shared" si="5786"/>
        <v>0</v>
      </c>
      <c r="W1414" s="16"/>
      <c r="X1414" s="15">
        <f t="shared" ref="X1414:AI1414" si="5787">X1413</f>
        <v>0</v>
      </c>
      <c r="Y1414" s="15">
        <f t="shared" si="5787"/>
        <v>0</v>
      </c>
      <c r="Z1414" s="15">
        <f t="shared" si="5787"/>
        <v>0</v>
      </c>
      <c r="AA1414" s="15">
        <v>0</v>
      </c>
      <c r="AB1414" s="15">
        <f t="shared" si="5787"/>
        <v>0</v>
      </c>
      <c r="AC1414" s="15">
        <f t="shared" si="5787"/>
        <v>0</v>
      </c>
      <c r="AD1414" s="15">
        <f t="shared" si="5787"/>
        <v>0</v>
      </c>
      <c r="AE1414" s="15">
        <f t="shared" si="5787"/>
        <v>0</v>
      </c>
      <c r="AF1414" s="15">
        <f t="shared" si="5787"/>
        <v>0</v>
      </c>
      <c r="AG1414" s="15">
        <f t="shared" si="5787"/>
        <v>0</v>
      </c>
      <c r="AH1414" s="15">
        <f t="shared" si="5787"/>
        <v>0</v>
      </c>
      <c r="AI1414" s="15">
        <f t="shared" si="5787"/>
        <v>0</v>
      </c>
      <c r="AJ1414" s="17"/>
      <c r="AK1414" s="15">
        <f t="shared" ref="AK1414:AL1414" si="5788">AK1413</f>
        <v>0</v>
      </c>
      <c r="AL1414" s="15">
        <f t="shared" si="5788"/>
        <v>0</v>
      </c>
      <c r="AM1414" s="17"/>
      <c r="AN1414" s="15">
        <f t="shared" ref="AN1414:AW1414" si="5789">AN1413</f>
        <v>0</v>
      </c>
      <c r="AO1414" s="15">
        <f t="shared" si="5789"/>
        <v>0</v>
      </c>
      <c r="AP1414" s="15">
        <f t="shared" si="5789"/>
        <v>0</v>
      </c>
      <c r="AQ1414" s="15">
        <f t="shared" si="5789"/>
        <v>0</v>
      </c>
      <c r="AR1414" s="15">
        <f t="shared" si="5789"/>
        <v>0</v>
      </c>
      <c r="AS1414" s="15">
        <f t="shared" ref="AS1414" si="5790">AS1413</f>
        <v>0</v>
      </c>
      <c r="AT1414" s="15">
        <f t="shared" si="5789"/>
        <v>0</v>
      </c>
      <c r="AU1414" s="15">
        <f t="shared" si="5789"/>
        <v>0</v>
      </c>
      <c r="AV1414" s="15">
        <f t="shared" si="5789"/>
        <v>0</v>
      </c>
      <c r="AW1414" s="15">
        <f t="shared" si="5789"/>
        <v>0</v>
      </c>
      <c r="AX1414" s="15">
        <f t="shared" ref="AX1414" si="5791">AX1413</f>
        <v>0</v>
      </c>
      <c r="AY1414" s="17"/>
      <c r="AZ1414" s="15">
        <f t="shared" ref="AZ1414:BD1414" si="5792">AZ1413</f>
        <v>6000</v>
      </c>
      <c r="BA1414" s="15">
        <f t="shared" si="5792"/>
        <v>6000</v>
      </c>
      <c r="BB1414" s="15">
        <v>0</v>
      </c>
      <c r="BC1414" s="15">
        <f t="shared" si="5792"/>
        <v>0</v>
      </c>
      <c r="BD1414" s="15">
        <f t="shared" si="5792"/>
        <v>0</v>
      </c>
      <c r="BE1414" s="15">
        <f t="shared" ref="BE1414" si="5793">BE1413</f>
        <v>250</v>
      </c>
      <c r="BF1414" s="17"/>
      <c r="BG1414" s="15">
        <f t="shared" ref="BG1414:BH1414" si="5794">BG1413</f>
        <v>1000</v>
      </c>
      <c r="BH1414" s="15">
        <f t="shared" si="5794"/>
        <v>5000</v>
      </c>
      <c r="BI1414" s="17"/>
      <c r="BJ1414" s="22" t="e">
        <f>G1414/G1413</f>
        <v>#NUM!</v>
      </c>
      <c r="BK1414" s="65">
        <f t="shared" ref="BK1414:BL1414" si="5795">BK1413</f>
        <v>0</v>
      </c>
      <c r="BL1414" s="65">
        <f t="shared" si="5795"/>
        <v>0</v>
      </c>
      <c r="BM1414" s="6" t="e">
        <f t="shared" si="5731"/>
        <v>#NUM!</v>
      </c>
      <c r="BN1414" s="8" t="e">
        <f t="shared" si="5732"/>
        <v>#NUM!</v>
      </c>
      <c r="BO1414" s="12" t="e">
        <f t="shared" si="5733"/>
        <v>#NUM!</v>
      </c>
      <c r="BP1414" s="50" t="e">
        <f>(1-'#Constant'!$A$3)/($J1414*'#Constant'!$B$3/'#Constant'!$C$3^($D1414-1)+1)+'#Constant'!$A$3</f>
        <v>#NUM!</v>
      </c>
      <c r="BQ1414" s="4" t="e">
        <f t="shared" si="5734"/>
        <v>#NUM!</v>
      </c>
      <c r="BR1414" s="50" t="e">
        <f>(1-'#Constant'!$A$3)/($K1414*'#Constant'!$B$3/'#Constant'!$C$3^($D1414-1)+1)+'#Constant'!$A$3</f>
        <v>#NUM!</v>
      </c>
      <c r="BS1414" s="4" t="e">
        <f t="shared" si="5735"/>
        <v>#NUM!</v>
      </c>
      <c r="BT1414"/>
    </row>
    <row r="1415" spans="1:72" x14ac:dyDescent="0.3">
      <c r="A1415">
        <v>900007</v>
      </c>
      <c r="B1415" s="18" t="e">
        <f>VLOOKUP(CONCATENATE("CREATURE_NAME_",A1415),[1]Localization_Hero!$A:$E,2,FALSE)</f>
        <v>#N/A</v>
      </c>
      <c r="C1415" t="s">
        <v>170</v>
      </c>
      <c r="D1415">
        <v>1</v>
      </c>
      <c r="E1415">
        <v>1</v>
      </c>
      <c r="F1415" s="18">
        <v>1</v>
      </c>
      <c r="G1415" s="10">
        <v>2</v>
      </c>
      <c r="H1415" s="10">
        <v>2</v>
      </c>
      <c r="I1415" s="10">
        <v>1800000</v>
      </c>
      <c r="J1415" s="10">
        <v>0</v>
      </c>
      <c r="K1415" s="10">
        <v>0</v>
      </c>
      <c r="L1415" s="2"/>
      <c r="M1415" s="10">
        <v>0</v>
      </c>
      <c r="N1415" s="10">
        <v>0</v>
      </c>
      <c r="O1415" s="10">
        <v>0</v>
      </c>
      <c r="P1415" s="10">
        <v>0</v>
      </c>
      <c r="Q1415" s="10">
        <v>0</v>
      </c>
      <c r="R1415" s="10">
        <v>0</v>
      </c>
      <c r="S1415" s="10">
        <v>0</v>
      </c>
      <c r="T1415" s="10">
        <v>0</v>
      </c>
      <c r="U1415" s="10">
        <v>0</v>
      </c>
      <c r="V1415" s="10">
        <v>0</v>
      </c>
      <c r="W1415" s="2"/>
      <c r="X1415" s="10">
        <v>0</v>
      </c>
      <c r="Y1415" s="10">
        <v>0</v>
      </c>
      <c r="Z1415" s="10">
        <v>0</v>
      </c>
      <c r="AA1415" s="10">
        <v>0</v>
      </c>
      <c r="AB1415" s="10">
        <v>0</v>
      </c>
      <c r="AC1415" s="10">
        <v>0</v>
      </c>
      <c r="AD1415" s="10">
        <v>0</v>
      </c>
      <c r="AE1415" s="10">
        <v>0</v>
      </c>
      <c r="AF1415" s="10">
        <v>0</v>
      </c>
      <c r="AG1415" s="10">
        <v>0</v>
      </c>
      <c r="AH1415" s="10">
        <v>0</v>
      </c>
      <c r="AI1415" s="10">
        <v>0</v>
      </c>
      <c r="AJ1415" s="3"/>
      <c r="AK1415" s="10">
        <v>0</v>
      </c>
      <c r="AL1415" s="10">
        <v>0</v>
      </c>
      <c r="AM1415" s="3"/>
      <c r="AN1415" s="10">
        <v>0</v>
      </c>
      <c r="AO1415" s="10">
        <v>0</v>
      </c>
      <c r="AP1415" s="10">
        <v>0</v>
      </c>
      <c r="AQ1415" s="10">
        <v>0</v>
      </c>
      <c r="AR1415" s="10">
        <v>0</v>
      </c>
      <c r="AS1415" s="10">
        <v>0</v>
      </c>
      <c r="AT1415" s="10">
        <v>0</v>
      </c>
      <c r="AU1415" s="10">
        <v>0</v>
      </c>
      <c r="AV1415" s="10">
        <v>0</v>
      </c>
      <c r="AW1415" s="10">
        <v>0</v>
      </c>
      <c r="AX1415" s="10">
        <v>0</v>
      </c>
      <c r="AY1415" s="3"/>
      <c r="AZ1415" s="10">
        <v>6000</v>
      </c>
      <c r="BA1415" s="10">
        <v>6000</v>
      </c>
      <c r="BB1415" s="10">
        <v>0</v>
      </c>
      <c r="BC1415" s="10">
        <v>0</v>
      </c>
      <c r="BD1415" s="10">
        <v>0</v>
      </c>
      <c r="BE1415" s="10">
        <v>250</v>
      </c>
      <c r="BF1415" s="3"/>
      <c r="BG1415" s="10">
        <v>1000</v>
      </c>
      <c r="BH1415" s="10">
        <v>5000</v>
      </c>
      <c r="BI1415" s="3"/>
      <c r="BJ1415" s="21">
        <v>1</v>
      </c>
      <c r="BK1415" s="65">
        <v>0</v>
      </c>
      <c r="BL1415" s="65">
        <v>0</v>
      </c>
      <c r="BM1415" s="6">
        <f t="shared" si="5731"/>
        <v>2</v>
      </c>
      <c r="BN1415" s="8">
        <f t="shared" si="5732"/>
        <v>90000</v>
      </c>
      <c r="BO1415" s="12">
        <f t="shared" si="5733"/>
        <v>424.26406871192853</v>
      </c>
      <c r="BP1415" s="50">
        <f>(1-'#Constant'!$A$3)/($J1415*'#Constant'!$B$3/'#Constant'!$C$3^($D1415-1)+1)+'#Constant'!$A$3</f>
        <v>1</v>
      </c>
      <c r="BQ1415" s="4">
        <f t="shared" si="5734"/>
        <v>90000</v>
      </c>
      <c r="BR1415" s="50">
        <f>(1-'#Constant'!$A$3)/($K1415*'#Constant'!$B$3/'#Constant'!$C$3^($D1415-1)+1)+'#Constant'!$A$3</f>
        <v>1</v>
      </c>
      <c r="BS1415" s="4">
        <f t="shared" si="5735"/>
        <v>90000</v>
      </c>
      <c r="BT1415">
        <f>BO1415/$BO$4*100</f>
        <v>322.45675282388095</v>
      </c>
    </row>
    <row r="1416" spans="1:72" s="13" customFormat="1" ht="17.25" thickBot="1" x14ac:dyDescent="0.35">
      <c r="B1416" s="20"/>
      <c r="D1416" s="14">
        <v>1</v>
      </c>
      <c r="E1416" s="14">
        <v>1</v>
      </c>
      <c r="F1416" s="19">
        <v>1</v>
      </c>
      <c r="G1416" s="15" t="e">
        <f>ROUNDDOWN(G1415*'#Constant'!$D$3^($D1416-1)*HLOOKUP($E1416,'#Constant'!$E$2:$I$3,2,FALSE)/1000,0)</f>
        <v>#NUM!</v>
      </c>
      <c r="H1416" s="15" t="e">
        <f>ROUNDDOWN(H1415*'#Constant'!$D$3^($D1416-1)*HLOOKUP($E1416,'#Constant'!$E$2:$I$3,2,FALSE)/1000,0)</f>
        <v>#NUM!</v>
      </c>
      <c r="I1416" s="15" t="e">
        <f>ROUNDDOWN(I1415*'#Constant'!$D$3^($D1416-1)*HLOOKUP($E1416,'#Constant'!$E$2:$I$3,2,FALSE)/1000,0)</f>
        <v>#NUM!</v>
      </c>
      <c r="J1416" s="15" t="e">
        <f>ROUNDDOWN(J1415*'#Constant'!$D$3^($D1416-1)*HLOOKUP($E1416,'#Constant'!$E$2:$I$3,2,FALSE)/1000,0)</f>
        <v>#NUM!</v>
      </c>
      <c r="K1416" s="15" t="e">
        <f>ROUNDDOWN(K1415*'#Constant'!$D$3^($D1416-1)*HLOOKUP($E1416,'#Constant'!$E$2:$I$3,2,FALSE)/1000,0)</f>
        <v>#NUM!</v>
      </c>
      <c r="L1416" s="16"/>
      <c r="M1416" s="15">
        <f>M1415</f>
        <v>0</v>
      </c>
      <c r="N1416" s="15">
        <f>N1415</f>
        <v>0</v>
      </c>
      <c r="O1416" s="15">
        <f t="shared" ref="O1416:V1416" si="5796">O1415</f>
        <v>0</v>
      </c>
      <c r="P1416" s="15">
        <v>0</v>
      </c>
      <c r="Q1416" s="15">
        <f t="shared" si="5796"/>
        <v>0</v>
      </c>
      <c r="R1416" s="15">
        <f t="shared" si="5796"/>
        <v>0</v>
      </c>
      <c r="S1416" s="15">
        <f t="shared" si="5796"/>
        <v>0</v>
      </c>
      <c r="T1416" s="15">
        <f t="shared" si="5796"/>
        <v>0</v>
      </c>
      <c r="U1416" s="15">
        <f t="shared" si="5796"/>
        <v>0</v>
      </c>
      <c r="V1416" s="15">
        <f t="shared" si="5796"/>
        <v>0</v>
      </c>
      <c r="W1416" s="16"/>
      <c r="X1416" s="15">
        <f t="shared" ref="X1416:AI1416" si="5797">X1415</f>
        <v>0</v>
      </c>
      <c r="Y1416" s="15">
        <f t="shared" si="5797"/>
        <v>0</v>
      </c>
      <c r="Z1416" s="15">
        <f t="shared" si="5797"/>
        <v>0</v>
      </c>
      <c r="AA1416" s="15">
        <v>0</v>
      </c>
      <c r="AB1416" s="15">
        <f t="shared" si="5797"/>
        <v>0</v>
      </c>
      <c r="AC1416" s="15">
        <f t="shared" si="5797"/>
        <v>0</v>
      </c>
      <c r="AD1416" s="15">
        <f t="shared" si="5797"/>
        <v>0</v>
      </c>
      <c r="AE1416" s="15">
        <f t="shared" si="5797"/>
        <v>0</v>
      </c>
      <c r="AF1416" s="15">
        <f t="shared" si="5797"/>
        <v>0</v>
      </c>
      <c r="AG1416" s="15">
        <f t="shared" si="5797"/>
        <v>0</v>
      </c>
      <c r="AH1416" s="15">
        <f t="shared" si="5797"/>
        <v>0</v>
      </c>
      <c r="AI1416" s="15">
        <f t="shared" si="5797"/>
        <v>0</v>
      </c>
      <c r="AJ1416" s="17"/>
      <c r="AK1416" s="15">
        <f t="shared" ref="AK1416:AL1416" si="5798">AK1415</f>
        <v>0</v>
      </c>
      <c r="AL1416" s="15">
        <f t="shared" si="5798"/>
        <v>0</v>
      </c>
      <c r="AM1416" s="17"/>
      <c r="AN1416" s="15">
        <f t="shared" ref="AN1416:AW1416" si="5799">AN1415</f>
        <v>0</v>
      </c>
      <c r="AO1416" s="15">
        <f t="shared" si="5799"/>
        <v>0</v>
      </c>
      <c r="AP1416" s="15">
        <f t="shared" si="5799"/>
        <v>0</v>
      </c>
      <c r="AQ1416" s="15">
        <f t="shared" si="5799"/>
        <v>0</v>
      </c>
      <c r="AR1416" s="15">
        <f t="shared" si="5799"/>
        <v>0</v>
      </c>
      <c r="AS1416" s="15">
        <f t="shared" ref="AS1416" si="5800">AS1415</f>
        <v>0</v>
      </c>
      <c r="AT1416" s="15">
        <f t="shared" si="5799"/>
        <v>0</v>
      </c>
      <c r="AU1416" s="15">
        <f t="shared" si="5799"/>
        <v>0</v>
      </c>
      <c r="AV1416" s="15">
        <f t="shared" si="5799"/>
        <v>0</v>
      </c>
      <c r="AW1416" s="15">
        <f t="shared" si="5799"/>
        <v>0</v>
      </c>
      <c r="AX1416" s="15">
        <f t="shared" ref="AX1416" si="5801">AX1415</f>
        <v>0</v>
      </c>
      <c r="AY1416" s="17"/>
      <c r="AZ1416" s="15">
        <f t="shared" ref="AZ1416:BD1416" si="5802">AZ1415</f>
        <v>6000</v>
      </c>
      <c r="BA1416" s="15">
        <f t="shared" si="5802"/>
        <v>6000</v>
      </c>
      <c r="BB1416" s="15">
        <v>0</v>
      </c>
      <c r="BC1416" s="15">
        <f t="shared" si="5802"/>
        <v>0</v>
      </c>
      <c r="BD1416" s="15">
        <f t="shared" si="5802"/>
        <v>0</v>
      </c>
      <c r="BE1416" s="15">
        <f t="shared" ref="BE1416" si="5803">BE1415</f>
        <v>250</v>
      </c>
      <c r="BF1416" s="17"/>
      <c r="BG1416" s="15">
        <f t="shared" ref="BG1416:BH1416" si="5804">BG1415</f>
        <v>1000</v>
      </c>
      <c r="BH1416" s="15">
        <f t="shared" si="5804"/>
        <v>5000</v>
      </c>
      <c r="BI1416" s="17"/>
      <c r="BJ1416" s="22" t="e">
        <f>G1416/G1415</f>
        <v>#NUM!</v>
      </c>
      <c r="BK1416" s="65">
        <f t="shared" ref="BK1416:BL1416" si="5805">BK1415</f>
        <v>0</v>
      </c>
      <c r="BL1416" s="65">
        <f t="shared" si="5805"/>
        <v>0</v>
      </c>
      <c r="BM1416" s="6" t="e">
        <f t="shared" si="5731"/>
        <v>#NUM!</v>
      </c>
      <c r="BN1416" s="8" t="e">
        <f t="shared" si="5732"/>
        <v>#NUM!</v>
      </c>
      <c r="BO1416" s="12" t="e">
        <f t="shared" si="5733"/>
        <v>#NUM!</v>
      </c>
      <c r="BP1416" s="50" t="e">
        <f>(1-'#Constant'!$A$3)/($J1416*'#Constant'!$B$3/'#Constant'!$C$3^($D1416-1)+1)+'#Constant'!$A$3</f>
        <v>#NUM!</v>
      </c>
      <c r="BQ1416" s="4" t="e">
        <f t="shared" si="5734"/>
        <v>#NUM!</v>
      </c>
      <c r="BR1416" s="50" t="e">
        <f>(1-'#Constant'!$A$3)/($K1416*'#Constant'!$B$3/'#Constant'!$C$3^($D1416-1)+1)+'#Constant'!$A$3</f>
        <v>#NUM!</v>
      </c>
      <c r="BS1416" s="4" t="e">
        <f t="shared" si="5735"/>
        <v>#NUM!</v>
      </c>
      <c r="BT1416"/>
    </row>
    <row r="1417" spans="1:72" x14ac:dyDescent="0.3">
      <c r="A1417">
        <v>900008</v>
      </c>
      <c r="B1417" s="18" t="e">
        <f>VLOOKUP(CONCATENATE("CREATURE_NAME_",A1417),[1]Localization_Hero!$A:$E,2,FALSE)</f>
        <v>#N/A</v>
      </c>
      <c r="C1417" t="s">
        <v>170</v>
      </c>
      <c r="D1417">
        <v>1</v>
      </c>
      <c r="E1417">
        <v>1</v>
      </c>
      <c r="F1417" s="18">
        <v>1</v>
      </c>
      <c r="G1417" s="10">
        <v>2</v>
      </c>
      <c r="H1417" s="10">
        <v>2</v>
      </c>
      <c r="I1417" s="10">
        <v>1800000</v>
      </c>
      <c r="J1417" s="10">
        <v>0</v>
      </c>
      <c r="K1417" s="10">
        <v>0</v>
      </c>
      <c r="L1417" s="2"/>
      <c r="M1417" s="10">
        <v>0</v>
      </c>
      <c r="N1417" s="10">
        <v>0</v>
      </c>
      <c r="O1417" s="10">
        <v>0</v>
      </c>
      <c r="P1417" s="10">
        <v>0</v>
      </c>
      <c r="Q1417" s="10">
        <v>0</v>
      </c>
      <c r="R1417" s="10">
        <v>0</v>
      </c>
      <c r="S1417" s="10">
        <v>0</v>
      </c>
      <c r="T1417" s="10">
        <v>0</v>
      </c>
      <c r="U1417" s="10">
        <v>0</v>
      </c>
      <c r="V1417" s="10">
        <v>0</v>
      </c>
      <c r="W1417" s="2"/>
      <c r="X1417" s="10">
        <v>0</v>
      </c>
      <c r="Y1417" s="10">
        <v>0</v>
      </c>
      <c r="Z1417" s="10">
        <v>0</v>
      </c>
      <c r="AA1417" s="10">
        <v>0</v>
      </c>
      <c r="AB1417" s="10">
        <v>0</v>
      </c>
      <c r="AC1417" s="10">
        <v>0</v>
      </c>
      <c r="AD1417" s="10">
        <v>0</v>
      </c>
      <c r="AE1417" s="10">
        <v>0</v>
      </c>
      <c r="AF1417" s="10">
        <v>0</v>
      </c>
      <c r="AG1417" s="10">
        <v>0</v>
      </c>
      <c r="AH1417" s="10">
        <v>0</v>
      </c>
      <c r="AI1417" s="10">
        <v>0</v>
      </c>
      <c r="AJ1417" s="3"/>
      <c r="AK1417" s="10">
        <v>0</v>
      </c>
      <c r="AL1417" s="10">
        <v>0</v>
      </c>
      <c r="AM1417" s="3"/>
      <c r="AN1417" s="10">
        <v>0</v>
      </c>
      <c r="AO1417" s="10">
        <v>0</v>
      </c>
      <c r="AP1417" s="10">
        <v>0</v>
      </c>
      <c r="AQ1417" s="10">
        <v>0</v>
      </c>
      <c r="AR1417" s="10">
        <v>0</v>
      </c>
      <c r="AS1417" s="10">
        <v>0</v>
      </c>
      <c r="AT1417" s="10">
        <v>0</v>
      </c>
      <c r="AU1417" s="10">
        <v>0</v>
      </c>
      <c r="AV1417" s="10">
        <v>0</v>
      </c>
      <c r="AW1417" s="10">
        <v>0</v>
      </c>
      <c r="AX1417" s="10">
        <v>0</v>
      </c>
      <c r="AY1417" s="3"/>
      <c r="AZ1417" s="10">
        <v>6000</v>
      </c>
      <c r="BA1417" s="10">
        <v>6000</v>
      </c>
      <c r="BB1417" s="10">
        <v>0</v>
      </c>
      <c r="BC1417" s="10">
        <v>0</v>
      </c>
      <c r="BD1417" s="10">
        <v>0</v>
      </c>
      <c r="BE1417" s="10">
        <v>250</v>
      </c>
      <c r="BF1417" s="3"/>
      <c r="BG1417" s="10">
        <v>1000</v>
      </c>
      <c r="BH1417" s="10">
        <v>5000</v>
      </c>
      <c r="BI1417" s="3"/>
      <c r="BJ1417" s="21">
        <v>1</v>
      </c>
      <c r="BK1417" s="65">
        <v>0</v>
      </c>
      <c r="BL1417" s="65">
        <v>0</v>
      </c>
      <c r="BM1417" s="6">
        <f t="shared" si="5731"/>
        <v>2</v>
      </c>
      <c r="BN1417" s="8">
        <f t="shared" si="5732"/>
        <v>90000</v>
      </c>
      <c r="BO1417" s="12">
        <f t="shared" si="5733"/>
        <v>424.26406871192853</v>
      </c>
      <c r="BP1417" s="50">
        <f>(1-'#Constant'!$A$3)/($J1417*'#Constant'!$B$3/'#Constant'!$C$3^($D1417-1)+1)+'#Constant'!$A$3</f>
        <v>1</v>
      </c>
      <c r="BQ1417" s="4">
        <f t="shared" si="5734"/>
        <v>90000</v>
      </c>
      <c r="BR1417" s="50">
        <f>(1-'#Constant'!$A$3)/($K1417*'#Constant'!$B$3/'#Constant'!$C$3^($D1417-1)+1)+'#Constant'!$A$3</f>
        <v>1</v>
      </c>
      <c r="BS1417" s="4">
        <f t="shared" si="5735"/>
        <v>90000</v>
      </c>
      <c r="BT1417">
        <f>BO1417/$BO$4*100</f>
        <v>322.45675282388095</v>
      </c>
    </row>
    <row r="1418" spans="1:72" s="13" customFormat="1" ht="17.25" thickBot="1" x14ac:dyDescent="0.35">
      <c r="B1418" s="20"/>
      <c r="D1418" s="14">
        <v>1</v>
      </c>
      <c r="E1418" s="14">
        <v>1</v>
      </c>
      <c r="F1418" s="19">
        <v>1</v>
      </c>
      <c r="G1418" s="15" t="e">
        <f>ROUNDDOWN(G1417*'#Constant'!$D$3^($D1418-1)*HLOOKUP($E1418,'#Constant'!$E$2:$I$3,2,FALSE)/1000,0)</f>
        <v>#NUM!</v>
      </c>
      <c r="H1418" s="15" t="e">
        <f>ROUNDDOWN(H1417*'#Constant'!$D$3^($D1418-1)*HLOOKUP($E1418,'#Constant'!$E$2:$I$3,2,FALSE)/1000,0)</f>
        <v>#NUM!</v>
      </c>
      <c r="I1418" s="15" t="e">
        <f>ROUNDDOWN(I1417*'#Constant'!$D$3^($D1418-1)*HLOOKUP($E1418,'#Constant'!$E$2:$I$3,2,FALSE)/1000,0)</f>
        <v>#NUM!</v>
      </c>
      <c r="J1418" s="15" t="e">
        <f>ROUNDDOWN(J1417*'#Constant'!$D$3^($D1418-1)*HLOOKUP($E1418,'#Constant'!$E$2:$I$3,2,FALSE)/1000,0)</f>
        <v>#NUM!</v>
      </c>
      <c r="K1418" s="15" t="e">
        <f>ROUNDDOWN(K1417*'#Constant'!$D$3^($D1418-1)*HLOOKUP($E1418,'#Constant'!$E$2:$I$3,2,FALSE)/1000,0)</f>
        <v>#NUM!</v>
      </c>
      <c r="L1418" s="16"/>
      <c r="M1418" s="15">
        <f>M1417</f>
        <v>0</v>
      </c>
      <c r="N1418" s="15">
        <f>N1417</f>
        <v>0</v>
      </c>
      <c r="O1418" s="15">
        <f t="shared" ref="O1418:V1418" si="5806">O1417</f>
        <v>0</v>
      </c>
      <c r="P1418" s="15">
        <v>0</v>
      </c>
      <c r="Q1418" s="15">
        <f t="shared" si="5806"/>
        <v>0</v>
      </c>
      <c r="R1418" s="15">
        <f t="shared" si="5806"/>
        <v>0</v>
      </c>
      <c r="S1418" s="15">
        <f t="shared" si="5806"/>
        <v>0</v>
      </c>
      <c r="T1418" s="15">
        <f t="shared" si="5806"/>
        <v>0</v>
      </c>
      <c r="U1418" s="15">
        <f t="shared" si="5806"/>
        <v>0</v>
      </c>
      <c r="V1418" s="15">
        <f t="shared" si="5806"/>
        <v>0</v>
      </c>
      <c r="W1418" s="16"/>
      <c r="X1418" s="15">
        <f t="shared" ref="X1418:AI1418" si="5807">X1417</f>
        <v>0</v>
      </c>
      <c r="Y1418" s="15">
        <f t="shared" si="5807"/>
        <v>0</v>
      </c>
      <c r="Z1418" s="15">
        <f t="shared" si="5807"/>
        <v>0</v>
      </c>
      <c r="AA1418" s="15">
        <v>0</v>
      </c>
      <c r="AB1418" s="15">
        <f t="shared" si="5807"/>
        <v>0</v>
      </c>
      <c r="AC1418" s="15">
        <f t="shared" si="5807"/>
        <v>0</v>
      </c>
      <c r="AD1418" s="15">
        <f t="shared" si="5807"/>
        <v>0</v>
      </c>
      <c r="AE1418" s="15">
        <f t="shared" si="5807"/>
        <v>0</v>
      </c>
      <c r="AF1418" s="15">
        <f t="shared" si="5807"/>
        <v>0</v>
      </c>
      <c r="AG1418" s="15">
        <f t="shared" si="5807"/>
        <v>0</v>
      </c>
      <c r="AH1418" s="15">
        <f t="shared" si="5807"/>
        <v>0</v>
      </c>
      <c r="AI1418" s="15">
        <f t="shared" si="5807"/>
        <v>0</v>
      </c>
      <c r="AJ1418" s="17"/>
      <c r="AK1418" s="15">
        <f t="shared" ref="AK1418:AL1418" si="5808">AK1417</f>
        <v>0</v>
      </c>
      <c r="AL1418" s="15">
        <f t="shared" si="5808"/>
        <v>0</v>
      </c>
      <c r="AM1418" s="17"/>
      <c r="AN1418" s="15">
        <f t="shared" ref="AN1418:AW1418" si="5809">AN1417</f>
        <v>0</v>
      </c>
      <c r="AO1418" s="15">
        <f t="shared" si="5809"/>
        <v>0</v>
      </c>
      <c r="AP1418" s="15">
        <f t="shared" si="5809"/>
        <v>0</v>
      </c>
      <c r="AQ1418" s="15">
        <f t="shared" si="5809"/>
        <v>0</v>
      </c>
      <c r="AR1418" s="15">
        <f t="shared" si="5809"/>
        <v>0</v>
      </c>
      <c r="AS1418" s="15">
        <f t="shared" ref="AS1418" si="5810">AS1417</f>
        <v>0</v>
      </c>
      <c r="AT1418" s="15">
        <f t="shared" si="5809"/>
        <v>0</v>
      </c>
      <c r="AU1418" s="15">
        <f t="shared" si="5809"/>
        <v>0</v>
      </c>
      <c r="AV1418" s="15">
        <f t="shared" si="5809"/>
        <v>0</v>
      </c>
      <c r="AW1418" s="15">
        <f t="shared" si="5809"/>
        <v>0</v>
      </c>
      <c r="AX1418" s="15">
        <f t="shared" ref="AX1418" si="5811">AX1417</f>
        <v>0</v>
      </c>
      <c r="AY1418" s="17"/>
      <c r="AZ1418" s="15">
        <f t="shared" ref="AZ1418:BD1418" si="5812">AZ1417</f>
        <v>6000</v>
      </c>
      <c r="BA1418" s="15">
        <f t="shared" si="5812"/>
        <v>6000</v>
      </c>
      <c r="BB1418" s="15">
        <v>0</v>
      </c>
      <c r="BC1418" s="15">
        <f t="shared" si="5812"/>
        <v>0</v>
      </c>
      <c r="BD1418" s="15">
        <f t="shared" si="5812"/>
        <v>0</v>
      </c>
      <c r="BE1418" s="15">
        <f t="shared" ref="BE1418" si="5813">BE1417</f>
        <v>250</v>
      </c>
      <c r="BF1418" s="17"/>
      <c r="BG1418" s="15">
        <f t="shared" ref="BG1418:BH1418" si="5814">BG1417</f>
        <v>1000</v>
      </c>
      <c r="BH1418" s="15">
        <f t="shared" si="5814"/>
        <v>5000</v>
      </c>
      <c r="BI1418" s="17"/>
      <c r="BJ1418" s="22" t="e">
        <f>G1418/G1417</f>
        <v>#NUM!</v>
      </c>
      <c r="BK1418" s="65">
        <f t="shared" ref="BK1418:BL1418" si="5815">BK1417</f>
        <v>0</v>
      </c>
      <c r="BL1418" s="65">
        <f t="shared" si="5815"/>
        <v>0</v>
      </c>
      <c r="BM1418" s="6" t="e">
        <f t="shared" si="5731"/>
        <v>#NUM!</v>
      </c>
      <c r="BN1418" s="8" t="e">
        <f t="shared" si="5732"/>
        <v>#NUM!</v>
      </c>
      <c r="BO1418" s="12" t="e">
        <f t="shared" si="5733"/>
        <v>#NUM!</v>
      </c>
      <c r="BP1418" s="50" t="e">
        <f>(1-'#Constant'!$A$3)/($J1418*'#Constant'!$B$3/'#Constant'!$C$3^($D1418-1)+1)+'#Constant'!$A$3</f>
        <v>#NUM!</v>
      </c>
      <c r="BQ1418" s="4" t="e">
        <f t="shared" si="5734"/>
        <v>#NUM!</v>
      </c>
      <c r="BR1418" s="50" t="e">
        <f>(1-'#Constant'!$A$3)/($K1418*'#Constant'!$B$3/'#Constant'!$C$3^($D1418-1)+1)+'#Constant'!$A$3</f>
        <v>#NUM!</v>
      </c>
      <c r="BS1418" s="4" t="e">
        <f t="shared" si="5735"/>
        <v>#NUM!</v>
      </c>
      <c r="BT1418"/>
    </row>
    <row r="1419" spans="1:72" x14ac:dyDescent="0.3">
      <c r="A1419">
        <v>900009</v>
      </c>
      <c r="B1419" s="18" t="e">
        <f>VLOOKUP(CONCATENATE("CREATURE_NAME_",A1419),[1]Localization_Hero!$A:$E,2,FALSE)</f>
        <v>#N/A</v>
      </c>
      <c r="C1419" t="s">
        <v>170</v>
      </c>
      <c r="D1419">
        <v>1</v>
      </c>
      <c r="E1419">
        <v>1</v>
      </c>
      <c r="F1419" s="18">
        <v>1</v>
      </c>
      <c r="G1419" s="10">
        <v>2</v>
      </c>
      <c r="H1419" s="10">
        <v>2</v>
      </c>
      <c r="I1419" s="10">
        <v>1800000</v>
      </c>
      <c r="J1419" s="10">
        <v>0</v>
      </c>
      <c r="K1419" s="10">
        <v>0</v>
      </c>
      <c r="L1419" s="2"/>
      <c r="M1419" s="10">
        <v>0</v>
      </c>
      <c r="N1419" s="10">
        <v>0</v>
      </c>
      <c r="O1419" s="10">
        <v>0</v>
      </c>
      <c r="P1419" s="10">
        <v>0</v>
      </c>
      <c r="Q1419" s="10">
        <v>0</v>
      </c>
      <c r="R1419" s="10">
        <v>0</v>
      </c>
      <c r="S1419" s="10">
        <v>0</v>
      </c>
      <c r="T1419" s="10">
        <v>0</v>
      </c>
      <c r="U1419" s="10">
        <v>0</v>
      </c>
      <c r="V1419" s="10">
        <v>0</v>
      </c>
      <c r="W1419" s="2"/>
      <c r="X1419" s="10">
        <v>0</v>
      </c>
      <c r="Y1419" s="10">
        <v>0</v>
      </c>
      <c r="Z1419" s="10">
        <v>0</v>
      </c>
      <c r="AA1419" s="10">
        <v>0</v>
      </c>
      <c r="AB1419" s="10">
        <v>0</v>
      </c>
      <c r="AC1419" s="10">
        <v>0</v>
      </c>
      <c r="AD1419" s="10">
        <v>0</v>
      </c>
      <c r="AE1419" s="10">
        <v>0</v>
      </c>
      <c r="AF1419" s="10">
        <v>0</v>
      </c>
      <c r="AG1419" s="10">
        <v>0</v>
      </c>
      <c r="AH1419" s="10">
        <v>0</v>
      </c>
      <c r="AI1419" s="10">
        <v>0</v>
      </c>
      <c r="AJ1419" s="3"/>
      <c r="AK1419" s="10">
        <v>0</v>
      </c>
      <c r="AL1419" s="10">
        <v>0</v>
      </c>
      <c r="AM1419" s="3"/>
      <c r="AN1419" s="10">
        <v>0</v>
      </c>
      <c r="AO1419" s="10">
        <v>0</v>
      </c>
      <c r="AP1419" s="10">
        <v>0</v>
      </c>
      <c r="AQ1419" s="10">
        <v>0</v>
      </c>
      <c r="AR1419" s="10">
        <v>0</v>
      </c>
      <c r="AS1419" s="10">
        <v>0</v>
      </c>
      <c r="AT1419" s="10">
        <v>0</v>
      </c>
      <c r="AU1419" s="10">
        <v>0</v>
      </c>
      <c r="AV1419" s="10">
        <v>0</v>
      </c>
      <c r="AW1419" s="10">
        <v>0</v>
      </c>
      <c r="AX1419" s="10">
        <v>0</v>
      </c>
      <c r="AY1419" s="3"/>
      <c r="AZ1419" s="10">
        <v>6000</v>
      </c>
      <c r="BA1419" s="10">
        <v>6000</v>
      </c>
      <c r="BB1419" s="10">
        <v>0</v>
      </c>
      <c r="BC1419" s="10">
        <v>0</v>
      </c>
      <c r="BD1419" s="10">
        <v>0</v>
      </c>
      <c r="BE1419" s="10">
        <v>250</v>
      </c>
      <c r="BF1419" s="3"/>
      <c r="BG1419" s="10">
        <v>1000</v>
      </c>
      <c r="BH1419" s="10">
        <v>5000</v>
      </c>
      <c r="BI1419" s="3"/>
      <c r="BJ1419" s="21">
        <v>1</v>
      </c>
      <c r="BK1419" s="65">
        <v>0</v>
      </c>
      <c r="BL1419" s="65">
        <v>0</v>
      </c>
      <c r="BM1419" s="6">
        <f t="shared" si="5731"/>
        <v>2</v>
      </c>
      <c r="BN1419" s="8">
        <f t="shared" si="5732"/>
        <v>90000</v>
      </c>
      <c r="BO1419" s="12">
        <f t="shared" si="5733"/>
        <v>424.26406871192853</v>
      </c>
      <c r="BP1419" s="50">
        <f>(1-'#Constant'!$A$3)/($J1419*'#Constant'!$B$3/'#Constant'!$C$3^($D1419-1)+1)+'#Constant'!$A$3</f>
        <v>1</v>
      </c>
      <c r="BQ1419" s="4">
        <f t="shared" si="5734"/>
        <v>90000</v>
      </c>
      <c r="BR1419" s="50">
        <f>(1-'#Constant'!$A$3)/($K1419*'#Constant'!$B$3/'#Constant'!$C$3^($D1419-1)+1)+'#Constant'!$A$3</f>
        <v>1</v>
      </c>
      <c r="BS1419" s="4">
        <f t="shared" si="5735"/>
        <v>90000</v>
      </c>
      <c r="BT1419">
        <f>BO1419/$BO$4*100</f>
        <v>322.45675282388095</v>
      </c>
    </row>
    <row r="1420" spans="1:72" s="13" customFormat="1" ht="17.25" thickBot="1" x14ac:dyDescent="0.35">
      <c r="B1420" s="20"/>
      <c r="D1420" s="14">
        <v>1</v>
      </c>
      <c r="E1420" s="14">
        <v>1</v>
      </c>
      <c r="F1420" s="19">
        <v>1</v>
      </c>
      <c r="G1420" s="15" t="e">
        <f>ROUNDDOWN(G1419*'#Constant'!$D$3^($D1420-1)*HLOOKUP($E1420,'#Constant'!$E$2:$I$3,2,FALSE)/1000,0)</f>
        <v>#NUM!</v>
      </c>
      <c r="H1420" s="15" t="e">
        <f>ROUNDDOWN(H1419*'#Constant'!$D$3^($D1420-1)*HLOOKUP($E1420,'#Constant'!$E$2:$I$3,2,FALSE)/1000,0)</f>
        <v>#NUM!</v>
      </c>
      <c r="I1420" s="15" t="e">
        <f>ROUNDDOWN(I1419*'#Constant'!$D$3^($D1420-1)*HLOOKUP($E1420,'#Constant'!$E$2:$I$3,2,FALSE)/1000,0)</f>
        <v>#NUM!</v>
      </c>
      <c r="J1420" s="15" t="e">
        <f>ROUNDDOWN(J1419*'#Constant'!$D$3^($D1420-1)*HLOOKUP($E1420,'#Constant'!$E$2:$I$3,2,FALSE)/1000,0)</f>
        <v>#NUM!</v>
      </c>
      <c r="K1420" s="15" t="e">
        <f>ROUNDDOWN(K1419*'#Constant'!$D$3^($D1420-1)*HLOOKUP($E1420,'#Constant'!$E$2:$I$3,2,FALSE)/1000,0)</f>
        <v>#NUM!</v>
      </c>
      <c r="L1420" s="16"/>
      <c r="M1420" s="15">
        <f>M1419</f>
        <v>0</v>
      </c>
      <c r="N1420" s="15">
        <f>N1419</f>
        <v>0</v>
      </c>
      <c r="O1420" s="15">
        <f t="shared" ref="O1420:V1420" si="5816">O1419</f>
        <v>0</v>
      </c>
      <c r="P1420" s="15">
        <v>0</v>
      </c>
      <c r="Q1420" s="15">
        <f t="shared" si="5816"/>
        <v>0</v>
      </c>
      <c r="R1420" s="15">
        <f t="shared" si="5816"/>
        <v>0</v>
      </c>
      <c r="S1420" s="15">
        <f t="shared" si="5816"/>
        <v>0</v>
      </c>
      <c r="T1420" s="15">
        <f t="shared" si="5816"/>
        <v>0</v>
      </c>
      <c r="U1420" s="15">
        <f t="shared" si="5816"/>
        <v>0</v>
      </c>
      <c r="V1420" s="15">
        <f t="shared" si="5816"/>
        <v>0</v>
      </c>
      <c r="W1420" s="16"/>
      <c r="X1420" s="15">
        <f t="shared" ref="X1420:AI1420" si="5817">X1419</f>
        <v>0</v>
      </c>
      <c r="Y1420" s="15">
        <f t="shared" si="5817"/>
        <v>0</v>
      </c>
      <c r="Z1420" s="15">
        <f t="shared" si="5817"/>
        <v>0</v>
      </c>
      <c r="AA1420" s="15">
        <v>0</v>
      </c>
      <c r="AB1420" s="15">
        <f t="shared" si="5817"/>
        <v>0</v>
      </c>
      <c r="AC1420" s="15">
        <f t="shared" si="5817"/>
        <v>0</v>
      </c>
      <c r="AD1420" s="15">
        <f t="shared" si="5817"/>
        <v>0</v>
      </c>
      <c r="AE1420" s="15">
        <f t="shared" si="5817"/>
        <v>0</v>
      </c>
      <c r="AF1420" s="15">
        <f t="shared" si="5817"/>
        <v>0</v>
      </c>
      <c r="AG1420" s="15">
        <f t="shared" si="5817"/>
        <v>0</v>
      </c>
      <c r="AH1420" s="15">
        <f t="shared" si="5817"/>
        <v>0</v>
      </c>
      <c r="AI1420" s="15">
        <f t="shared" si="5817"/>
        <v>0</v>
      </c>
      <c r="AJ1420" s="17"/>
      <c r="AK1420" s="15">
        <f t="shared" ref="AK1420:AL1420" si="5818">AK1419</f>
        <v>0</v>
      </c>
      <c r="AL1420" s="15">
        <f t="shared" si="5818"/>
        <v>0</v>
      </c>
      <c r="AM1420" s="17"/>
      <c r="AN1420" s="15">
        <f t="shared" ref="AN1420:AW1420" si="5819">AN1419</f>
        <v>0</v>
      </c>
      <c r="AO1420" s="15">
        <f t="shared" si="5819"/>
        <v>0</v>
      </c>
      <c r="AP1420" s="15">
        <f t="shared" si="5819"/>
        <v>0</v>
      </c>
      <c r="AQ1420" s="15">
        <f t="shared" si="5819"/>
        <v>0</v>
      </c>
      <c r="AR1420" s="15">
        <f t="shared" si="5819"/>
        <v>0</v>
      </c>
      <c r="AS1420" s="15">
        <f t="shared" ref="AS1420" si="5820">AS1419</f>
        <v>0</v>
      </c>
      <c r="AT1420" s="15">
        <f t="shared" si="5819"/>
        <v>0</v>
      </c>
      <c r="AU1420" s="15">
        <f t="shared" si="5819"/>
        <v>0</v>
      </c>
      <c r="AV1420" s="15">
        <f t="shared" si="5819"/>
        <v>0</v>
      </c>
      <c r="AW1420" s="15">
        <f t="shared" si="5819"/>
        <v>0</v>
      </c>
      <c r="AX1420" s="15">
        <f t="shared" ref="AX1420" si="5821">AX1419</f>
        <v>0</v>
      </c>
      <c r="AY1420" s="17"/>
      <c r="AZ1420" s="15">
        <f t="shared" ref="AZ1420:BD1420" si="5822">AZ1419</f>
        <v>6000</v>
      </c>
      <c r="BA1420" s="15">
        <f t="shared" si="5822"/>
        <v>6000</v>
      </c>
      <c r="BB1420" s="15">
        <v>0</v>
      </c>
      <c r="BC1420" s="15">
        <f t="shared" si="5822"/>
        <v>0</v>
      </c>
      <c r="BD1420" s="15">
        <f t="shared" si="5822"/>
        <v>0</v>
      </c>
      <c r="BE1420" s="15">
        <f t="shared" ref="BE1420" si="5823">BE1419</f>
        <v>250</v>
      </c>
      <c r="BF1420" s="17"/>
      <c r="BG1420" s="15">
        <f t="shared" ref="BG1420:BH1420" si="5824">BG1419</f>
        <v>1000</v>
      </c>
      <c r="BH1420" s="15">
        <f t="shared" si="5824"/>
        <v>5000</v>
      </c>
      <c r="BI1420" s="17"/>
      <c r="BJ1420" s="22" t="e">
        <f>G1420/G1419</f>
        <v>#NUM!</v>
      </c>
      <c r="BK1420" s="65">
        <f t="shared" ref="BK1420:BL1420" si="5825">BK1419</f>
        <v>0</v>
      </c>
      <c r="BL1420" s="65">
        <f t="shared" si="5825"/>
        <v>0</v>
      </c>
      <c r="BM1420" s="6" t="e">
        <f t="shared" si="5731"/>
        <v>#NUM!</v>
      </c>
      <c r="BN1420" s="8" t="e">
        <f t="shared" si="5732"/>
        <v>#NUM!</v>
      </c>
      <c r="BO1420" s="12" t="e">
        <f t="shared" si="5733"/>
        <v>#NUM!</v>
      </c>
      <c r="BP1420" s="50" t="e">
        <f>(1-'#Constant'!$A$3)/($J1420*'#Constant'!$B$3/'#Constant'!$C$3^($D1420-1)+1)+'#Constant'!$A$3</f>
        <v>#NUM!</v>
      </c>
      <c r="BQ1420" s="4" t="e">
        <f t="shared" si="5734"/>
        <v>#NUM!</v>
      </c>
      <c r="BR1420" s="50" t="e">
        <f>(1-'#Constant'!$A$3)/($K1420*'#Constant'!$B$3/'#Constant'!$C$3^($D1420-1)+1)+'#Constant'!$A$3</f>
        <v>#NUM!</v>
      </c>
      <c r="BS1420" s="4" t="e">
        <f t="shared" si="5735"/>
        <v>#NUM!</v>
      </c>
      <c r="BT1420"/>
    </row>
    <row r="1421" spans="1:72" x14ac:dyDescent="0.3">
      <c r="A1421">
        <v>900010</v>
      </c>
      <c r="B1421" s="18" t="e">
        <f>VLOOKUP(CONCATENATE("CREATURE_NAME_",A1421),[1]Localization_Hero!$A:$E,2,FALSE)</f>
        <v>#N/A</v>
      </c>
      <c r="C1421" t="s">
        <v>170</v>
      </c>
      <c r="D1421">
        <v>1</v>
      </c>
      <c r="E1421">
        <v>1</v>
      </c>
      <c r="F1421" s="18">
        <v>1</v>
      </c>
      <c r="G1421" s="10">
        <v>2</v>
      </c>
      <c r="H1421" s="10">
        <v>2</v>
      </c>
      <c r="I1421" s="10">
        <v>1800000</v>
      </c>
      <c r="J1421" s="10">
        <v>0</v>
      </c>
      <c r="K1421" s="10">
        <v>0</v>
      </c>
      <c r="L1421" s="2"/>
      <c r="M1421" s="10">
        <v>0</v>
      </c>
      <c r="N1421" s="10">
        <v>0</v>
      </c>
      <c r="O1421" s="10">
        <v>0</v>
      </c>
      <c r="P1421" s="10">
        <v>0</v>
      </c>
      <c r="Q1421" s="10">
        <v>0</v>
      </c>
      <c r="R1421" s="10">
        <v>0</v>
      </c>
      <c r="S1421" s="10">
        <v>0</v>
      </c>
      <c r="T1421" s="10">
        <v>0</v>
      </c>
      <c r="U1421" s="10">
        <v>0</v>
      </c>
      <c r="V1421" s="10">
        <v>0</v>
      </c>
      <c r="W1421" s="2"/>
      <c r="X1421" s="10">
        <v>0</v>
      </c>
      <c r="Y1421" s="10">
        <v>0</v>
      </c>
      <c r="Z1421" s="10">
        <v>0</v>
      </c>
      <c r="AA1421" s="10">
        <v>0</v>
      </c>
      <c r="AB1421" s="10">
        <v>0</v>
      </c>
      <c r="AC1421" s="10">
        <v>0</v>
      </c>
      <c r="AD1421" s="10">
        <v>0</v>
      </c>
      <c r="AE1421" s="10">
        <v>0</v>
      </c>
      <c r="AF1421" s="10">
        <v>0</v>
      </c>
      <c r="AG1421" s="10">
        <v>0</v>
      </c>
      <c r="AH1421" s="10">
        <v>0</v>
      </c>
      <c r="AI1421" s="10">
        <v>0</v>
      </c>
      <c r="AJ1421" s="3"/>
      <c r="AK1421" s="10">
        <v>0</v>
      </c>
      <c r="AL1421" s="10">
        <v>0</v>
      </c>
      <c r="AM1421" s="3"/>
      <c r="AN1421" s="10">
        <v>0</v>
      </c>
      <c r="AO1421" s="10">
        <v>0</v>
      </c>
      <c r="AP1421" s="10">
        <v>0</v>
      </c>
      <c r="AQ1421" s="10">
        <v>0</v>
      </c>
      <c r="AR1421" s="10">
        <v>0</v>
      </c>
      <c r="AS1421" s="10">
        <v>0</v>
      </c>
      <c r="AT1421" s="10">
        <v>0</v>
      </c>
      <c r="AU1421" s="10">
        <v>0</v>
      </c>
      <c r="AV1421" s="10">
        <v>0</v>
      </c>
      <c r="AW1421" s="10">
        <v>0</v>
      </c>
      <c r="AX1421" s="10">
        <v>0</v>
      </c>
      <c r="AY1421" s="3"/>
      <c r="AZ1421" s="10">
        <v>6000</v>
      </c>
      <c r="BA1421" s="10">
        <v>6000</v>
      </c>
      <c r="BB1421" s="10">
        <v>0</v>
      </c>
      <c r="BC1421" s="10">
        <v>0</v>
      </c>
      <c r="BD1421" s="10">
        <v>0</v>
      </c>
      <c r="BE1421" s="10">
        <v>250</v>
      </c>
      <c r="BF1421" s="3"/>
      <c r="BG1421" s="10">
        <v>1000</v>
      </c>
      <c r="BH1421" s="10">
        <v>5000</v>
      </c>
      <c r="BI1421" s="3"/>
      <c r="BJ1421" s="21">
        <v>1</v>
      </c>
      <c r="BK1421" s="65">
        <v>0</v>
      </c>
      <c r="BL1421" s="65">
        <v>0</v>
      </c>
      <c r="BM1421" s="6">
        <f t="shared" si="5731"/>
        <v>2</v>
      </c>
      <c r="BN1421" s="8">
        <f t="shared" si="5732"/>
        <v>90000</v>
      </c>
      <c r="BO1421" s="12">
        <f t="shared" si="5733"/>
        <v>424.26406871192853</v>
      </c>
      <c r="BP1421" s="50">
        <f>(1-'#Constant'!$A$3)/($J1421*'#Constant'!$B$3/'#Constant'!$C$3^($D1421-1)+1)+'#Constant'!$A$3</f>
        <v>1</v>
      </c>
      <c r="BQ1421" s="4">
        <f t="shared" si="5734"/>
        <v>90000</v>
      </c>
      <c r="BR1421" s="50">
        <f>(1-'#Constant'!$A$3)/($K1421*'#Constant'!$B$3/'#Constant'!$C$3^($D1421-1)+1)+'#Constant'!$A$3</f>
        <v>1</v>
      </c>
      <c r="BS1421" s="4">
        <f t="shared" si="5735"/>
        <v>90000</v>
      </c>
      <c r="BT1421">
        <f>BO1421/$BO$4*100</f>
        <v>322.45675282388095</v>
      </c>
    </row>
    <row r="1422" spans="1:72" s="13" customFormat="1" ht="17.25" thickBot="1" x14ac:dyDescent="0.35">
      <c r="B1422" s="20"/>
      <c r="D1422" s="14">
        <v>1</v>
      </c>
      <c r="E1422" s="14">
        <v>1</v>
      </c>
      <c r="F1422" s="19">
        <v>1</v>
      </c>
      <c r="G1422" s="15" t="e">
        <f>ROUNDDOWN(G1421*'#Constant'!$D$3^($D1422-1)*HLOOKUP($E1422,'#Constant'!$E$2:$I$3,2,FALSE)/1000,0)</f>
        <v>#NUM!</v>
      </c>
      <c r="H1422" s="15" t="e">
        <f>ROUNDDOWN(H1421*'#Constant'!$D$3^($D1422-1)*HLOOKUP($E1422,'#Constant'!$E$2:$I$3,2,FALSE)/1000,0)</f>
        <v>#NUM!</v>
      </c>
      <c r="I1422" s="15" t="e">
        <f>ROUNDDOWN(I1421*'#Constant'!$D$3^($D1422-1)*HLOOKUP($E1422,'#Constant'!$E$2:$I$3,2,FALSE)/1000,0)</f>
        <v>#NUM!</v>
      </c>
      <c r="J1422" s="15" t="e">
        <f>ROUNDDOWN(J1421*'#Constant'!$D$3^($D1422-1)*HLOOKUP($E1422,'#Constant'!$E$2:$I$3,2,FALSE)/1000,0)</f>
        <v>#NUM!</v>
      </c>
      <c r="K1422" s="15" t="e">
        <f>ROUNDDOWN(K1421*'#Constant'!$D$3^($D1422-1)*HLOOKUP($E1422,'#Constant'!$E$2:$I$3,2,FALSE)/1000,0)</f>
        <v>#NUM!</v>
      </c>
      <c r="L1422" s="16"/>
      <c r="M1422" s="15">
        <f>M1421</f>
        <v>0</v>
      </c>
      <c r="N1422" s="15">
        <f>N1421</f>
        <v>0</v>
      </c>
      <c r="O1422" s="15">
        <f t="shared" ref="O1422:V1422" si="5826">O1421</f>
        <v>0</v>
      </c>
      <c r="P1422" s="15">
        <v>0</v>
      </c>
      <c r="Q1422" s="15">
        <f t="shared" si="5826"/>
        <v>0</v>
      </c>
      <c r="R1422" s="15">
        <f t="shared" si="5826"/>
        <v>0</v>
      </c>
      <c r="S1422" s="15">
        <f t="shared" si="5826"/>
        <v>0</v>
      </c>
      <c r="T1422" s="15">
        <f t="shared" si="5826"/>
        <v>0</v>
      </c>
      <c r="U1422" s="15">
        <f t="shared" si="5826"/>
        <v>0</v>
      </c>
      <c r="V1422" s="15">
        <f t="shared" si="5826"/>
        <v>0</v>
      </c>
      <c r="W1422" s="16"/>
      <c r="X1422" s="15">
        <f t="shared" ref="X1422:AI1422" si="5827">X1421</f>
        <v>0</v>
      </c>
      <c r="Y1422" s="15">
        <f t="shared" si="5827"/>
        <v>0</v>
      </c>
      <c r="Z1422" s="15">
        <f t="shared" si="5827"/>
        <v>0</v>
      </c>
      <c r="AA1422" s="15">
        <v>0</v>
      </c>
      <c r="AB1422" s="15">
        <f t="shared" si="5827"/>
        <v>0</v>
      </c>
      <c r="AC1422" s="15">
        <f t="shared" si="5827"/>
        <v>0</v>
      </c>
      <c r="AD1422" s="15">
        <f t="shared" si="5827"/>
        <v>0</v>
      </c>
      <c r="AE1422" s="15">
        <f t="shared" si="5827"/>
        <v>0</v>
      </c>
      <c r="AF1422" s="15">
        <f t="shared" si="5827"/>
        <v>0</v>
      </c>
      <c r="AG1422" s="15">
        <f t="shared" si="5827"/>
        <v>0</v>
      </c>
      <c r="AH1422" s="15">
        <f t="shared" si="5827"/>
        <v>0</v>
      </c>
      <c r="AI1422" s="15">
        <f t="shared" si="5827"/>
        <v>0</v>
      </c>
      <c r="AJ1422" s="17"/>
      <c r="AK1422" s="15">
        <f t="shared" ref="AK1422:AL1422" si="5828">AK1421</f>
        <v>0</v>
      </c>
      <c r="AL1422" s="15">
        <f t="shared" si="5828"/>
        <v>0</v>
      </c>
      <c r="AM1422" s="17"/>
      <c r="AN1422" s="15">
        <f t="shared" ref="AN1422:AW1422" si="5829">AN1421</f>
        <v>0</v>
      </c>
      <c r="AO1422" s="15">
        <f t="shared" si="5829"/>
        <v>0</v>
      </c>
      <c r="AP1422" s="15">
        <f t="shared" si="5829"/>
        <v>0</v>
      </c>
      <c r="AQ1422" s="15">
        <f t="shared" si="5829"/>
        <v>0</v>
      </c>
      <c r="AR1422" s="15">
        <f t="shared" si="5829"/>
        <v>0</v>
      </c>
      <c r="AS1422" s="15">
        <f t="shared" ref="AS1422" si="5830">AS1421</f>
        <v>0</v>
      </c>
      <c r="AT1422" s="15">
        <f t="shared" si="5829"/>
        <v>0</v>
      </c>
      <c r="AU1422" s="15">
        <f t="shared" si="5829"/>
        <v>0</v>
      </c>
      <c r="AV1422" s="15">
        <f t="shared" si="5829"/>
        <v>0</v>
      </c>
      <c r="AW1422" s="15">
        <f t="shared" si="5829"/>
        <v>0</v>
      </c>
      <c r="AX1422" s="15">
        <f t="shared" ref="AX1422" si="5831">AX1421</f>
        <v>0</v>
      </c>
      <c r="AY1422" s="17"/>
      <c r="AZ1422" s="15">
        <f t="shared" ref="AZ1422:BD1422" si="5832">AZ1421</f>
        <v>6000</v>
      </c>
      <c r="BA1422" s="15">
        <f t="shared" si="5832"/>
        <v>6000</v>
      </c>
      <c r="BB1422" s="15">
        <v>0</v>
      </c>
      <c r="BC1422" s="15">
        <f t="shared" si="5832"/>
        <v>0</v>
      </c>
      <c r="BD1422" s="15">
        <f t="shared" si="5832"/>
        <v>0</v>
      </c>
      <c r="BE1422" s="15">
        <f t="shared" ref="BE1422" si="5833">BE1421</f>
        <v>250</v>
      </c>
      <c r="BF1422" s="17"/>
      <c r="BG1422" s="15">
        <f t="shared" ref="BG1422:BH1422" si="5834">BG1421</f>
        <v>1000</v>
      </c>
      <c r="BH1422" s="15">
        <f t="shared" si="5834"/>
        <v>5000</v>
      </c>
      <c r="BI1422" s="17"/>
      <c r="BJ1422" s="22" t="e">
        <f>G1422/G1421</f>
        <v>#NUM!</v>
      </c>
      <c r="BK1422" s="65">
        <f t="shared" ref="BK1422:BL1422" si="5835">BK1421</f>
        <v>0</v>
      </c>
      <c r="BL1422" s="65">
        <f t="shared" si="5835"/>
        <v>0</v>
      </c>
      <c r="BM1422" s="6" t="e">
        <f t="shared" si="5731"/>
        <v>#NUM!</v>
      </c>
      <c r="BN1422" s="8" t="e">
        <f t="shared" si="5732"/>
        <v>#NUM!</v>
      </c>
      <c r="BO1422" s="12" t="e">
        <f t="shared" si="5733"/>
        <v>#NUM!</v>
      </c>
      <c r="BP1422" s="50" t="e">
        <f>(1-'#Constant'!$A$3)/($J1422*'#Constant'!$B$3/'#Constant'!$C$3^($D1422-1)+1)+'#Constant'!$A$3</f>
        <v>#NUM!</v>
      </c>
      <c r="BQ1422" s="4" t="e">
        <f t="shared" si="5734"/>
        <v>#NUM!</v>
      </c>
      <c r="BR1422" s="50" t="e">
        <f>(1-'#Constant'!$A$3)/($K1422*'#Constant'!$B$3/'#Constant'!$C$3^($D1422-1)+1)+'#Constant'!$A$3</f>
        <v>#NUM!</v>
      </c>
      <c r="BS1422" s="4" t="e">
        <f t="shared" si="5735"/>
        <v>#NUM!</v>
      </c>
      <c r="BT1422"/>
    </row>
    <row r="1423" spans="1:72" ht="17.25" thickBot="1" x14ac:dyDescent="0.35">
      <c r="A1423">
        <v>999999</v>
      </c>
      <c r="B1423" s="18" t="e">
        <f>VLOOKUP(CONCATENATE("CREATURE_NAME_",A1423),[1]Localization_Hero!$A:$E,2,FALSE)</f>
        <v>#N/A</v>
      </c>
      <c r="C1423" s="13" t="s">
        <v>171</v>
      </c>
      <c r="D1423">
        <v>1</v>
      </c>
      <c r="E1423">
        <v>1</v>
      </c>
      <c r="F1423" s="18">
        <v>1</v>
      </c>
      <c r="G1423" s="10">
        <v>2</v>
      </c>
      <c r="H1423" s="10">
        <v>2</v>
      </c>
      <c r="I1423" s="10">
        <v>1800000</v>
      </c>
      <c r="J1423" s="10">
        <v>0</v>
      </c>
      <c r="K1423" s="10">
        <v>0</v>
      </c>
      <c r="L1423" s="2"/>
      <c r="M1423" s="10">
        <v>0</v>
      </c>
      <c r="N1423" s="10">
        <v>0</v>
      </c>
      <c r="O1423" s="10">
        <v>0</v>
      </c>
      <c r="P1423" s="10">
        <v>0</v>
      </c>
      <c r="Q1423" s="10">
        <v>0</v>
      </c>
      <c r="R1423" s="10">
        <v>0</v>
      </c>
      <c r="S1423" s="10">
        <v>0</v>
      </c>
      <c r="T1423" s="10">
        <v>0</v>
      </c>
      <c r="U1423" s="10">
        <v>0</v>
      </c>
      <c r="V1423" s="10">
        <v>0</v>
      </c>
      <c r="W1423" s="2"/>
      <c r="X1423" s="10">
        <v>0</v>
      </c>
      <c r="Y1423" s="10">
        <v>0</v>
      </c>
      <c r="Z1423" s="10">
        <v>0</v>
      </c>
      <c r="AA1423" s="10">
        <v>0</v>
      </c>
      <c r="AB1423" s="10">
        <v>0</v>
      </c>
      <c r="AC1423" s="10">
        <v>0</v>
      </c>
      <c r="AD1423" s="10">
        <v>0</v>
      </c>
      <c r="AE1423" s="10">
        <v>0</v>
      </c>
      <c r="AF1423" s="10">
        <v>0</v>
      </c>
      <c r="AG1423" s="10">
        <v>0</v>
      </c>
      <c r="AH1423" s="10">
        <v>0</v>
      </c>
      <c r="AI1423" s="10">
        <v>0</v>
      </c>
      <c r="AJ1423" s="3"/>
      <c r="AK1423" s="10">
        <v>0</v>
      </c>
      <c r="AL1423" s="10">
        <v>0</v>
      </c>
      <c r="AM1423" s="3"/>
      <c r="AN1423" s="10">
        <v>0</v>
      </c>
      <c r="AO1423" s="10">
        <v>0</v>
      </c>
      <c r="AP1423" s="10">
        <v>0</v>
      </c>
      <c r="AQ1423" s="10">
        <v>0</v>
      </c>
      <c r="AR1423" s="10">
        <v>0</v>
      </c>
      <c r="AS1423" s="10">
        <v>0</v>
      </c>
      <c r="AT1423" s="10">
        <v>0</v>
      </c>
      <c r="AU1423" s="10">
        <v>0</v>
      </c>
      <c r="AV1423" s="10">
        <v>0</v>
      </c>
      <c r="AW1423" s="10">
        <v>0</v>
      </c>
      <c r="AX1423" s="10">
        <v>0</v>
      </c>
      <c r="AY1423" s="3"/>
      <c r="AZ1423" s="10">
        <v>6000</v>
      </c>
      <c r="BA1423" s="10">
        <v>6000</v>
      </c>
      <c r="BB1423" s="10">
        <v>0</v>
      </c>
      <c r="BC1423" s="10">
        <v>0</v>
      </c>
      <c r="BD1423" s="10">
        <v>0</v>
      </c>
      <c r="BE1423" s="10">
        <v>250</v>
      </c>
      <c r="BF1423" s="3"/>
      <c r="BG1423" s="10">
        <v>1000</v>
      </c>
      <c r="BH1423" s="10">
        <v>0</v>
      </c>
      <c r="BI1423" s="3"/>
      <c r="BJ1423" s="21">
        <v>1</v>
      </c>
      <c r="BK1423" s="65">
        <v>0</v>
      </c>
      <c r="BL1423" s="65">
        <v>0</v>
      </c>
      <c r="BM1423" s="6">
        <f t="shared" si="5731"/>
        <v>2</v>
      </c>
      <c r="BN1423" s="8">
        <f t="shared" si="5732"/>
        <v>90000</v>
      </c>
      <c r="BO1423" s="12">
        <f t="shared" si="5733"/>
        <v>424.26406871192853</v>
      </c>
      <c r="BP1423" s="50">
        <f>(1-'#Constant'!$A$3)/($J1423*'#Constant'!$B$3/'#Constant'!$C$3^($D1423-1)+1)+'#Constant'!$A$3</f>
        <v>1</v>
      </c>
      <c r="BQ1423" s="4">
        <f t="shared" si="5734"/>
        <v>90000</v>
      </c>
      <c r="BR1423" s="50">
        <f>(1-'#Constant'!$A$3)/($K1423*'#Constant'!$B$3/'#Constant'!$C$3^($D1423-1)+1)+'#Constant'!$A$3</f>
        <v>1</v>
      </c>
      <c r="BS1423" s="4">
        <f t="shared" si="5735"/>
        <v>90000</v>
      </c>
      <c r="BT1423">
        <f>BO1423/$BO$4*100</f>
        <v>322.45675282388095</v>
      </c>
    </row>
    <row r="1424" spans="1:72" s="13" customFormat="1" ht="17.25" thickBot="1" x14ac:dyDescent="0.35">
      <c r="B1424" s="20"/>
      <c r="C1424"/>
      <c r="D1424" s="14">
        <v>1</v>
      </c>
      <c r="E1424" s="14">
        <v>1</v>
      </c>
      <c r="F1424" s="19">
        <v>1</v>
      </c>
      <c r="G1424" s="15" t="e">
        <f>ROUNDDOWN(G1423*'#Constant'!$D$3^($D1424-1)*HLOOKUP($E1424,'#Constant'!$E$2:$I$3,2,FALSE)/1000,0)</f>
        <v>#NUM!</v>
      </c>
      <c r="H1424" s="15" t="e">
        <f>ROUNDDOWN(H1423*'#Constant'!$D$3^($D1424-1)*HLOOKUP($E1424,'#Constant'!$E$2:$I$3,2,FALSE)/1000,0)</f>
        <v>#NUM!</v>
      </c>
      <c r="I1424" s="15" t="e">
        <f>ROUNDDOWN(I1423*'#Constant'!$D$3^($D1424-1)*HLOOKUP($E1424,'#Constant'!$E$2:$I$3,2,FALSE)/1000,0)</f>
        <v>#NUM!</v>
      </c>
      <c r="J1424" s="15" t="e">
        <f>ROUNDDOWN(J1423*'#Constant'!$D$3^($D1424-1)*HLOOKUP($E1424,'#Constant'!$E$2:$I$3,2,FALSE)/1000,0)</f>
        <v>#NUM!</v>
      </c>
      <c r="K1424" s="15" t="e">
        <f>ROUNDDOWN(K1423*'#Constant'!$D$3^($D1424-1)*HLOOKUP($E1424,'#Constant'!$E$2:$I$3,2,FALSE)/1000,0)</f>
        <v>#NUM!</v>
      </c>
      <c r="L1424" s="16"/>
      <c r="M1424" s="15">
        <f>M1423</f>
        <v>0</v>
      </c>
      <c r="N1424" s="15">
        <f>N1423</f>
        <v>0</v>
      </c>
      <c r="O1424" s="15">
        <f t="shared" ref="O1424:V1424" si="5836">O1423</f>
        <v>0</v>
      </c>
      <c r="P1424" s="15">
        <v>0</v>
      </c>
      <c r="Q1424" s="15">
        <f t="shared" si="5836"/>
        <v>0</v>
      </c>
      <c r="R1424" s="15">
        <f t="shared" si="5836"/>
        <v>0</v>
      </c>
      <c r="S1424" s="15">
        <f t="shared" si="5836"/>
        <v>0</v>
      </c>
      <c r="T1424" s="15">
        <f t="shared" si="5836"/>
        <v>0</v>
      </c>
      <c r="U1424" s="15">
        <f t="shared" si="5836"/>
        <v>0</v>
      </c>
      <c r="V1424" s="15">
        <f t="shared" si="5836"/>
        <v>0</v>
      </c>
      <c r="W1424" s="16"/>
      <c r="X1424" s="15">
        <f t="shared" ref="X1424:AI1424" si="5837">X1423</f>
        <v>0</v>
      </c>
      <c r="Y1424" s="15">
        <f t="shared" si="5837"/>
        <v>0</v>
      </c>
      <c r="Z1424" s="15">
        <f t="shared" si="5837"/>
        <v>0</v>
      </c>
      <c r="AA1424" s="15">
        <v>0</v>
      </c>
      <c r="AB1424" s="15">
        <f t="shared" si="5837"/>
        <v>0</v>
      </c>
      <c r="AC1424" s="15">
        <f t="shared" si="5837"/>
        <v>0</v>
      </c>
      <c r="AD1424" s="15">
        <f t="shared" si="5837"/>
        <v>0</v>
      </c>
      <c r="AE1424" s="15">
        <f t="shared" si="5837"/>
        <v>0</v>
      </c>
      <c r="AF1424" s="15">
        <f t="shared" si="5837"/>
        <v>0</v>
      </c>
      <c r="AG1424" s="15">
        <f t="shared" si="5837"/>
        <v>0</v>
      </c>
      <c r="AH1424" s="15">
        <f t="shared" si="5837"/>
        <v>0</v>
      </c>
      <c r="AI1424" s="15">
        <f t="shared" si="5837"/>
        <v>0</v>
      </c>
      <c r="AJ1424" s="17"/>
      <c r="AK1424" s="15">
        <f t="shared" ref="AK1424:AL1424" si="5838">AK1423</f>
        <v>0</v>
      </c>
      <c r="AL1424" s="15">
        <f t="shared" si="5838"/>
        <v>0</v>
      </c>
      <c r="AM1424" s="17"/>
      <c r="AN1424" s="15">
        <f t="shared" ref="AN1424:AW1424" si="5839">AN1423</f>
        <v>0</v>
      </c>
      <c r="AO1424" s="15">
        <f t="shared" si="5839"/>
        <v>0</v>
      </c>
      <c r="AP1424" s="15">
        <f t="shared" si="5839"/>
        <v>0</v>
      </c>
      <c r="AQ1424" s="15">
        <f t="shared" si="5839"/>
        <v>0</v>
      </c>
      <c r="AR1424" s="15">
        <f t="shared" si="5839"/>
        <v>0</v>
      </c>
      <c r="AS1424" s="15">
        <f t="shared" ref="AS1424:AW1426" si="5840">AS1423</f>
        <v>0</v>
      </c>
      <c r="AT1424" s="15">
        <f t="shared" si="5839"/>
        <v>0</v>
      </c>
      <c r="AU1424" s="15">
        <f t="shared" si="5839"/>
        <v>0</v>
      </c>
      <c r="AV1424" s="15">
        <f t="shared" si="5839"/>
        <v>0</v>
      </c>
      <c r="AW1424" s="15">
        <f t="shared" si="5839"/>
        <v>0</v>
      </c>
      <c r="AX1424" s="15">
        <f t="shared" ref="AX1424:AX1426" si="5841">AX1423</f>
        <v>0</v>
      </c>
      <c r="AY1424" s="17"/>
      <c r="AZ1424" s="15">
        <f t="shared" ref="AZ1424:BD1424" si="5842">AZ1423</f>
        <v>6000</v>
      </c>
      <c r="BA1424" s="15">
        <f t="shared" si="5842"/>
        <v>6000</v>
      </c>
      <c r="BB1424" s="15">
        <v>0</v>
      </c>
      <c r="BC1424" s="15">
        <f t="shared" si="5842"/>
        <v>0</v>
      </c>
      <c r="BD1424" s="15">
        <f t="shared" si="5842"/>
        <v>0</v>
      </c>
      <c r="BE1424" s="15">
        <f t="shared" ref="BE1424:BE1426" si="5843">BE1423</f>
        <v>250</v>
      </c>
      <c r="BF1424" s="17"/>
      <c r="BG1424" s="15">
        <f t="shared" ref="BG1424:BH1424" si="5844">BG1423</f>
        <v>1000</v>
      </c>
      <c r="BH1424" s="15">
        <f t="shared" si="5844"/>
        <v>0</v>
      </c>
      <c r="BI1424" s="17"/>
      <c r="BJ1424" s="22" t="e">
        <f>G1424/G1423</f>
        <v>#NUM!</v>
      </c>
      <c r="BK1424" s="65">
        <f t="shared" ref="BK1424:BL1424" si="5845">BK1423</f>
        <v>0</v>
      </c>
      <c r="BL1424" s="65">
        <f t="shared" si="5845"/>
        <v>0</v>
      </c>
      <c r="BM1424" s="6" t="e">
        <f t="shared" si="5731"/>
        <v>#NUM!</v>
      </c>
      <c r="BN1424" s="8" t="e">
        <f t="shared" si="5732"/>
        <v>#NUM!</v>
      </c>
      <c r="BO1424" s="12" t="e">
        <f t="shared" si="5733"/>
        <v>#NUM!</v>
      </c>
      <c r="BP1424" s="50" t="e">
        <f>(1-'#Constant'!$A$3)/($J1424*'#Constant'!$B$3/'#Constant'!$C$3^($D1424-1)+1)+'#Constant'!$A$3</f>
        <v>#NUM!</v>
      </c>
      <c r="BQ1424" s="4" t="e">
        <f t="shared" si="5734"/>
        <v>#NUM!</v>
      </c>
      <c r="BR1424" s="50" t="e">
        <f>(1-'#Constant'!$A$3)/($K1424*'#Constant'!$B$3/'#Constant'!$C$3^($D1424-1)+1)+'#Constant'!$A$3</f>
        <v>#NUM!</v>
      </c>
      <c r="BS1424" s="4" t="e">
        <f t="shared" si="5735"/>
        <v>#NUM!</v>
      </c>
      <c r="BT1424"/>
    </row>
    <row r="1425" spans="1:72" ht="17.25" thickBot="1" x14ac:dyDescent="0.35">
      <c r="A1425">
        <v>999998</v>
      </c>
      <c r="B1425" s="18" t="e">
        <f>VLOOKUP(CONCATENATE("CREATURE_NAME_",A1425),[1]Localization_Hero!$A:$E,2,FALSE)</f>
        <v>#N/A</v>
      </c>
      <c r="C1425" s="13" t="s">
        <v>87</v>
      </c>
      <c r="D1425">
        <v>1</v>
      </c>
      <c r="E1425">
        <v>1</v>
      </c>
      <c r="F1425" s="18">
        <v>1</v>
      </c>
      <c r="G1425" s="10">
        <v>2</v>
      </c>
      <c r="H1425" s="10">
        <v>2</v>
      </c>
      <c r="I1425" s="10">
        <v>1800000</v>
      </c>
      <c r="J1425" s="10">
        <v>50</v>
      </c>
      <c r="K1425" s="10">
        <v>50</v>
      </c>
      <c r="L1425" s="2"/>
      <c r="M1425" s="10">
        <v>0</v>
      </c>
      <c r="N1425" s="10">
        <v>0</v>
      </c>
      <c r="O1425" s="10">
        <v>0</v>
      </c>
      <c r="P1425" s="10">
        <v>0</v>
      </c>
      <c r="Q1425" s="10">
        <v>0</v>
      </c>
      <c r="R1425" s="10">
        <v>0</v>
      </c>
      <c r="S1425" s="10">
        <v>0</v>
      </c>
      <c r="T1425" s="10">
        <v>0</v>
      </c>
      <c r="U1425" s="10">
        <v>0</v>
      </c>
      <c r="V1425" s="10">
        <v>0</v>
      </c>
      <c r="W1425" s="2"/>
      <c r="X1425" s="10">
        <v>0</v>
      </c>
      <c r="Y1425" s="10">
        <v>0</v>
      </c>
      <c r="Z1425" s="10">
        <v>0</v>
      </c>
      <c r="AA1425" s="10">
        <v>0</v>
      </c>
      <c r="AB1425" s="10">
        <v>0</v>
      </c>
      <c r="AC1425" s="10">
        <v>0</v>
      </c>
      <c r="AD1425" s="10">
        <v>0</v>
      </c>
      <c r="AE1425" s="10">
        <v>0</v>
      </c>
      <c r="AF1425" s="10">
        <v>0</v>
      </c>
      <c r="AG1425" s="10">
        <v>0</v>
      </c>
      <c r="AH1425" s="10">
        <v>0</v>
      </c>
      <c r="AI1425" s="10">
        <v>0</v>
      </c>
      <c r="AJ1425" s="3"/>
      <c r="AK1425" s="10">
        <v>0</v>
      </c>
      <c r="AL1425" s="10">
        <v>0</v>
      </c>
      <c r="AM1425" s="3"/>
      <c r="AN1425" s="10">
        <v>0</v>
      </c>
      <c r="AO1425" s="10">
        <v>0</v>
      </c>
      <c r="AP1425" s="10">
        <v>0</v>
      </c>
      <c r="AQ1425" s="10">
        <v>0</v>
      </c>
      <c r="AR1425" s="10">
        <v>0</v>
      </c>
      <c r="AS1425" s="10">
        <v>0</v>
      </c>
      <c r="AT1425" s="10">
        <v>0</v>
      </c>
      <c r="AU1425" s="10">
        <v>0</v>
      </c>
      <c r="AV1425" s="10">
        <v>0</v>
      </c>
      <c r="AW1425" s="10">
        <v>0</v>
      </c>
      <c r="AX1425" s="10">
        <v>0</v>
      </c>
      <c r="AY1425" s="3"/>
      <c r="AZ1425" s="10">
        <v>6000</v>
      </c>
      <c r="BA1425" s="10">
        <v>6000</v>
      </c>
      <c r="BB1425" s="10">
        <v>0</v>
      </c>
      <c r="BC1425" s="10">
        <v>0</v>
      </c>
      <c r="BD1425" s="10">
        <v>0</v>
      </c>
      <c r="BE1425" s="10">
        <v>250</v>
      </c>
      <c r="BF1425" s="3"/>
      <c r="BG1425" s="10">
        <v>1000</v>
      </c>
      <c r="BH1425" s="10">
        <v>0</v>
      </c>
      <c r="BI1425" s="3"/>
      <c r="BJ1425" s="21">
        <v>1</v>
      </c>
      <c r="BK1425" s="65">
        <v>0</v>
      </c>
      <c r="BL1425" s="65">
        <v>0</v>
      </c>
      <c r="BM1425" s="6">
        <f t="shared" ref="BM1425:BM1426" si="5846">MAX(G1425*(1+M1425/1000*(1+O1425/1000))*(1+0.5*T1425/1000)*(1+0.25*S1425/1000),(H1425*(1+X1425/1000*(1+Z1425/1000))*(1+0.5*AE1425/1000)*(1+0.25*AD1425/1000)))*BG1425/1000</f>
        <v>2</v>
      </c>
      <c r="BN1425" s="8">
        <f t="shared" ref="BN1425:BN1426" si="5847">(BQ1425+BS1425)/2*(1+AI1425/2000)*(1+AH1425/2000)*(1+AN1425/2000)*(1+AK1425/2000)</f>
        <v>103190.42871385842</v>
      </c>
      <c r="BO1425" s="12">
        <f t="shared" ref="BO1425:BO1426" si="5848">SQRT(BM1425*BN1425)</f>
        <v>454.29159955662493</v>
      </c>
      <c r="BP1425" s="50">
        <f>(1-'#Constant'!$A$3)/($J1425*'#Constant'!$B$3/'#Constant'!$C$3^($D1425-1)+1)+'#Constant'!$A$3</f>
        <v>0.87217391304347835</v>
      </c>
      <c r="BQ1425" s="4">
        <f t="shared" ref="BQ1425:BQ1426" si="5849">I1425/(BP1425*(1-Q1425/1000*(0.5+R1425/1000))*(1-P1425/1000)*(1-V1425/1000)*(1+U1425/1000))/20</f>
        <v>103190.42871385842</v>
      </c>
      <c r="BR1425" s="50">
        <f>(1-'#Constant'!$A$3)/($K1425*'#Constant'!$B$3/'#Constant'!$C$3^($D1425-1)+1)+'#Constant'!$A$3</f>
        <v>0.87217391304347835</v>
      </c>
      <c r="BS1425" s="4">
        <f t="shared" ref="BS1425:BS1426" si="5850">I1425/(BR1425*(1-AB1425/1000*(0.5+AC1425/1000))*(1-AA1425/1000)*(1-AG1425/1000)*(1+AF1425/1000))/20</f>
        <v>103190.42871385842</v>
      </c>
      <c r="BT1425">
        <f>BO1425/$BO$4*100</f>
        <v>345.278812964152</v>
      </c>
    </row>
    <row r="1426" spans="1:72" s="13" customFormat="1" ht="17.25" thickBot="1" x14ac:dyDescent="0.35">
      <c r="B1426" s="20"/>
      <c r="C1426"/>
      <c r="D1426" s="14">
        <v>1</v>
      </c>
      <c r="E1426" s="14">
        <v>1</v>
      </c>
      <c r="F1426" s="19">
        <v>1</v>
      </c>
      <c r="G1426" s="15" t="e">
        <f>ROUNDDOWN(G1425*'#Constant'!$D$3^($D1426-1)*HLOOKUP($E1426,'#Constant'!$E$2:$I$3,2,FALSE)/1000,0)</f>
        <v>#NUM!</v>
      </c>
      <c r="H1426" s="15" t="e">
        <f>ROUNDDOWN(H1425*'#Constant'!$D$3^($D1426-1)*HLOOKUP($E1426,'#Constant'!$E$2:$I$3,2,FALSE)/1000,0)</f>
        <v>#NUM!</v>
      </c>
      <c r="I1426" s="15" t="e">
        <f>ROUNDDOWN(I1425*'#Constant'!$D$3^($D1426-1)*HLOOKUP($E1426,'#Constant'!$E$2:$I$3,2,FALSE)/1000,0)</f>
        <v>#NUM!</v>
      </c>
      <c r="J1426" s="15" t="e">
        <f>ROUNDDOWN(J1425*'#Constant'!$D$3^($D1426-1)*HLOOKUP($E1426,'#Constant'!$E$2:$I$3,2,FALSE)/1000,0)</f>
        <v>#NUM!</v>
      </c>
      <c r="K1426" s="15" t="e">
        <f>ROUNDDOWN(K1425*'#Constant'!$D$3^($D1426-1)*HLOOKUP($E1426,'#Constant'!$E$2:$I$3,2,FALSE)/1000,0)</f>
        <v>#NUM!</v>
      </c>
      <c r="L1426" s="16"/>
      <c r="M1426" s="15">
        <f>M1425</f>
        <v>0</v>
      </c>
      <c r="N1426" s="15">
        <f>N1425</f>
        <v>0</v>
      </c>
      <c r="O1426" s="15">
        <f t="shared" ref="O1426" si="5851">O1425</f>
        <v>0</v>
      </c>
      <c r="P1426" s="15">
        <v>0</v>
      </c>
      <c r="Q1426" s="15">
        <f t="shared" ref="Q1426:V1426" si="5852">Q1425</f>
        <v>0</v>
      </c>
      <c r="R1426" s="15">
        <f t="shared" si="5852"/>
        <v>0</v>
      </c>
      <c r="S1426" s="15">
        <f t="shared" si="5852"/>
        <v>0</v>
      </c>
      <c r="T1426" s="15">
        <f t="shared" si="5852"/>
        <v>0</v>
      </c>
      <c r="U1426" s="15">
        <f t="shared" si="5852"/>
        <v>0</v>
      </c>
      <c r="V1426" s="15">
        <f t="shared" si="5852"/>
        <v>0</v>
      </c>
      <c r="W1426" s="16"/>
      <c r="X1426" s="15">
        <f t="shared" ref="X1426:Z1426" si="5853">X1425</f>
        <v>0</v>
      </c>
      <c r="Y1426" s="15">
        <f t="shared" si="5853"/>
        <v>0</v>
      </c>
      <c r="Z1426" s="15">
        <f t="shared" si="5853"/>
        <v>0</v>
      </c>
      <c r="AA1426" s="15">
        <v>0</v>
      </c>
      <c r="AB1426" s="15">
        <f t="shared" ref="AB1426:AI1426" si="5854">AB1425</f>
        <v>0</v>
      </c>
      <c r="AC1426" s="15">
        <f t="shared" si="5854"/>
        <v>0</v>
      </c>
      <c r="AD1426" s="15">
        <f t="shared" si="5854"/>
        <v>0</v>
      </c>
      <c r="AE1426" s="15">
        <f t="shared" si="5854"/>
        <v>0</v>
      </c>
      <c r="AF1426" s="15">
        <f t="shared" si="5854"/>
        <v>0</v>
      </c>
      <c r="AG1426" s="15">
        <f t="shared" si="5854"/>
        <v>0</v>
      </c>
      <c r="AH1426" s="15">
        <f t="shared" si="5854"/>
        <v>0</v>
      </c>
      <c r="AI1426" s="15">
        <f t="shared" si="5854"/>
        <v>0</v>
      </c>
      <c r="AJ1426" s="17"/>
      <c r="AK1426" s="15">
        <f t="shared" ref="AK1426:AL1426" si="5855">AK1425</f>
        <v>0</v>
      </c>
      <c r="AL1426" s="15">
        <f t="shared" si="5855"/>
        <v>0</v>
      </c>
      <c r="AM1426" s="17"/>
      <c r="AN1426" s="15">
        <f t="shared" ref="AN1426:AR1426" si="5856">AN1425</f>
        <v>0</v>
      </c>
      <c r="AO1426" s="15">
        <f t="shared" si="5856"/>
        <v>0</v>
      </c>
      <c r="AP1426" s="15">
        <f t="shared" si="5856"/>
        <v>0</v>
      </c>
      <c r="AQ1426" s="15">
        <f t="shared" si="5856"/>
        <v>0</v>
      </c>
      <c r="AR1426" s="15">
        <f t="shared" si="5856"/>
        <v>0</v>
      </c>
      <c r="AS1426" s="15">
        <f t="shared" si="5840"/>
        <v>0</v>
      </c>
      <c r="AT1426" s="15">
        <f t="shared" si="5840"/>
        <v>0</v>
      </c>
      <c r="AU1426" s="15">
        <f t="shared" si="5840"/>
        <v>0</v>
      </c>
      <c r="AV1426" s="15">
        <f t="shared" si="5840"/>
        <v>0</v>
      </c>
      <c r="AW1426" s="15">
        <f t="shared" si="5840"/>
        <v>0</v>
      </c>
      <c r="AX1426" s="15">
        <f t="shared" si="5841"/>
        <v>0</v>
      </c>
      <c r="AY1426" s="17"/>
      <c r="AZ1426" s="15">
        <f t="shared" ref="AZ1426:BA1426" si="5857">AZ1425</f>
        <v>6000</v>
      </c>
      <c r="BA1426" s="15">
        <f t="shared" si="5857"/>
        <v>6000</v>
      </c>
      <c r="BB1426" s="15">
        <v>0</v>
      </c>
      <c r="BC1426" s="15">
        <f t="shared" ref="BC1426:BD1426" si="5858">BC1425</f>
        <v>0</v>
      </c>
      <c r="BD1426" s="15">
        <f t="shared" si="5858"/>
        <v>0</v>
      </c>
      <c r="BE1426" s="15">
        <f t="shared" si="5843"/>
        <v>250</v>
      </c>
      <c r="BF1426" s="17"/>
      <c r="BG1426" s="15">
        <f t="shared" ref="BG1426:BH1426" si="5859">BG1425</f>
        <v>1000</v>
      </c>
      <c r="BH1426" s="15">
        <f t="shared" si="5859"/>
        <v>0</v>
      </c>
      <c r="BI1426" s="17"/>
      <c r="BJ1426" s="22" t="e">
        <f>G1426/G1425</f>
        <v>#NUM!</v>
      </c>
      <c r="BK1426" s="65">
        <f t="shared" ref="BK1426:BL1426" si="5860">BK1425</f>
        <v>0</v>
      </c>
      <c r="BL1426" s="65">
        <f t="shared" si="5860"/>
        <v>0</v>
      </c>
      <c r="BM1426" s="6" t="e">
        <f t="shared" si="5846"/>
        <v>#NUM!</v>
      </c>
      <c r="BN1426" s="8" t="e">
        <f t="shared" si="5847"/>
        <v>#NUM!</v>
      </c>
      <c r="BO1426" s="12" t="e">
        <f t="shared" si="5848"/>
        <v>#NUM!</v>
      </c>
      <c r="BP1426" s="50" t="e">
        <f>(1-'#Constant'!$A$3)/($J1426*'#Constant'!$B$3/'#Constant'!$C$3^($D1426-1)+1)+'#Constant'!$A$3</f>
        <v>#NUM!</v>
      </c>
      <c r="BQ1426" s="4" t="e">
        <f t="shared" si="5849"/>
        <v>#NUM!</v>
      </c>
      <c r="BR1426" s="50" t="e">
        <f>(1-'#Constant'!$A$3)/($K1426*'#Constant'!$B$3/'#Constant'!$C$3^($D1426-1)+1)+'#Constant'!$A$3</f>
        <v>#NUM!</v>
      </c>
      <c r="BS1426" s="4" t="e">
        <f t="shared" si="5850"/>
        <v>#NUM!</v>
      </c>
      <c r="BT1426"/>
    </row>
    <row r="1427" spans="1:72" s="34" customFormat="1" ht="27" thickBot="1" x14ac:dyDescent="0.35">
      <c r="B1427" s="39" t="s">
        <v>178</v>
      </c>
      <c r="C1427"/>
      <c r="F1427" s="35"/>
      <c r="G1427" s="36"/>
      <c r="H1427" s="36"/>
      <c r="I1427" s="36"/>
      <c r="J1427" s="36"/>
      <c r="K1427" s="36"/>
      <c r="L1427" s="16"/>
      <c r="M1427" s="36"/>
      <c r="N1427" s="36"/>
      <c r="O1427" s="36"/>
      <c r="P1427" s="36">
        <v>0</v>
      </c>
      <c r="Q1427" s="36"/>
      <c r="R1427" s="36"/>
      <c r="S1427" s="36"/>
      <c r="T1427" s="36"/>
      <c r="U1427" s="36"/>
      <c r="V1427" s="36"/>
      <c r="W1427" s="16"/>
      <c r="X1427" s="36"/>
      <c r="Y1427" s="36"/>
      <c r="Z1427" s="36"/>
      <c r="AA1427" s="36">
        <v>0</v>
      </c>
      <c r="AB1427" s="36"/>
      <c r="AC1427" s="36"/>
      <c r="AD1427" s="36"/>
      <c r="AE1427" s="36"/>
      <c r="AF1427" s="36"/>
      <c r="AG1427" s="36"/>
      <c r="AH1427" s="36"/>
      <c r="AI1427" s="36"/>
      <c r="AJ1427" s="17"/>
      <c r="AK1427" s="36"/>
      <c r="AL1427" s="36"/>
      <c r="AM1427" s="17"/>
      <c r="AN1427" s="36"/>
      <c r="AO1427" s="36"/>
      <c r="AP1427" s="36"/>
      <c r="AQ1427" s="36"/>
      <c r="AR1427" s="36"/>
      <c r="AS1427" s="36"/>
      <c r="AT1427" s="36"/>
      <c r="AU1427" s="36"/>
      <c r="AV1427" s="36"/>
      <c r="AW1427" s="36"/>
      <c r="AX1427" s="36"/>
      <c r="AY1427" s="17"/>
      <c r="AZ1427" s="36"/>
      <c r="BA1427" s="36"/>
      <c r="BB1427" s="36"/>
      <c r="BC1427" s="36"/>
      <c r="BD1427" s="36"/>
      <c r="BE1427" s="36"/>
      <c r="BF1427" s="17"/>
      <c r="BG1427" s="36"/>
      <c r="BH1427" s="36"/>
      <c r="BI1427" s="17"/>
      <c r="BJ1427" s="37"/>
      <c r="BK1427" s="36"/>
      <c r="BL1427" s="36"/>
      <c r="BM1427" s="38"/>
      <c r="BN1427" s="38"/>
      <c r="BO1427" s="38"/>
      <c r="BP1427" s="38"/>
      <c r="BQ1427" s="38"/>
      <c r="BR1427" s="38"/>
      <c r="BS1427" s="38"/>
    </row>
    <row r="1428" spans="1:72" x14ac:dyDescent="0.3">
      <c r="A1428">
        <v>3411</v>
      </c>
      <c r="B1428" s="18" t="str">
        <f>VLOOKUP(CONCATENATE("CREATURE_NAME_",A1428),[1]Localization_Hero!$A:$E,2,FALSE)</f>
        <v>만티코어</v>
      </c>
      <c r="C1428" t="s">
        <v>77</v>
      </c>
      <c r="D1428">
        <v>1</v>
      </c>
      <c r="E1428">
        <v>1</v>
      </c>
      <c r="F1428" s="18">
        <v>1</v>
      </c>
      <c r="G1428" s="10">
        <v>100</v>
      </c>
      <c r="H1428" s="10">
        <v>100</v>
      </c>
      <c r="I1428" s="10">
        <v>5800</v>
      </c>
      <c r="J1428" s="10">
        <v>18</v>
      </c>
      <c r="K1428" s="10">
        <v>18</v>
      </c>
      <c r="L1428" s="2"/>
      <c r="M1428" s="10">
        <v>100</v>
      </c>
      <c r="N1428" s="10">
        <v>0</v>
      </c>
      <c r="O1428" s="10">
        <v>0</v>
      </c>
      <c r="P1428" s="10">
        <v>100</v>
      </c>
      <c r="Q1428" s="10">
        <v>0</v>
      </c>
      <c r="R1428" s="10">
        <v>0</v>
      </c>
      <c r="S1428" s="10">
        <v>100</v>
      </c>
      <c r="T1428" s="10">
        <v>400</v>
      </c>
      <c r="U1428" s="10">
        <v>0</v>
      </c>
      <c r="V1428" s="10">
        <v>0</v>
      </c>
      <c r="W1428" s="2"/>
      <c r="X1428" s="10">
        <v>100</v>
      </c>
      <c r="Y1428" s="10">
        <v>0</v>
      </c>
      <c r="Z1428" s="10">
        <v>0</v>
      </c>
      <c r="AA1428" s="10">
        <v>100</v>
      </c>
      <c r="AB1428" s="10">
        <v>0</v>
      </c>
      <c r="AC1428" s="10">
        <v>0</v>
      </c>
      <c r="AD1428" s="10">
        <v>100</v>
      </c>
      <c r="AE1428" s="10">
        <v>400</v>
      </c>
      <c r="AF1428" s="10">
        <v>0</v>
      </c>
      <c r="AG1428" s="10">
        <v>0</v>
      </c>
      <c r="AH1428" s="10">
        <v>0</v>
      </c>
      <c r="AI1428" s="10">
        <v>0</v>
      </c>
      <c r="AJ1428" s="3"/>
      <c r="AK1428" s="10">
        <v>0</v>
      </c>
      <c r="AL1428" s="10">
        <v>0</v>
      </c>
      <c r="AM1428" s="3"/>
      <c r="AN1428" s="10">
        <v>0</v>
      </c>
      <c r="AO1428" s="10">
        <v>0</v>
      </c>
      <c r="AP1428" s="10">
        <v>0</v>
      </c>
      <c r="AQ1428" s="10">
        <v>0</v>
      </c>
      <c r="AR1428" s="10">
        <v>0</v>
      </c>
      <c r="AS1428" s="10">
        <v>0</v>
      </c>
      <c r="AT1428" s="10">
        <v>0</v>
      </c>
      <c r="AU1428" s="10">
        <v>0</v>
      </c>
      <c r="AV1428" s="10">
        <v>0</v>
      </c>
      <c r="AW1428" s="10">
        <v>0</v>
      </c>
      <c r="AX1428" s="10">
        <v>0</v>
      </c>
      <c r="AY1428" s="3"/>
      <c r="AZ1428" s="10">
        <v>6000</v>
      </c>
      <c r="BA1428" s="10">
        <v>6000</v>
      </c>
      <c r="BB1428" s="10">
        <v>0</v>
      </c>
      <c r="BC1428" s="10">
        <v>0</v>
      </c>
      <c r="BD1428" s="10">
        <v>0</v>
      </c>
      <c r="BE1428" s="10">
        <v>250</v>
      </c>
      <c r="BF1428" s="3"/>
      <c r="BG1428" s="10">
        <v>1000</v>
      </c>
      <c r="BH1428" s="10">
        <v>5000</v>
      </c>
      <c r="BI1428" s="3"/>
      <c r="BJ1428" s="21">
        <v>1</v>
      </c>
      <c r="BK1428" s="65">
        <v>0</v>
      </c>
      <c r="BL1428" s="65">
        <v>0</v>
      </c>
      <c r="BM1428" s="6">
        <f t="shared" ref="BM1428:BM1445" si="5861">MAX(G1428*(1+M1428/1000*(1+O1428/1000))*(1+0.5*T1428/1000)*(1+0.25*S1428/1000),(H1428*(1+X1428/1000*(1+Z1428/1000))*(1+0.5*AE1428/1000)*(1+0.25*AD1428/1000)))*BG1428/1000</f>
        <v>135.29999999999998</v>
      </c>
      <c r="BN1428" s="8">
        <f t="shared" ref="BN1428:BN1445" si="5862">(BQ1428+BS1428)/2*(1+AI1428/2000)*(1+AH1428/2000)*(1+AN1428/2000)*(1+AK1428/2000)</f>
        <v>339.25582593021761</v>
      </c>
      <c r="BO1428" s="12">
        <f t="shared" ref="BO1428:BO1429" si="5863">SQRT(BM1428*BN1428)</f>
        <v>214.24591769356641</v>
      </c>
      <c r="BP1428" s="50">
        <f>(1-'#Constant'!$A$3)/($J1428*'#Constant'!$B$3/'#Constant'!$C$3^($D1428-1)+1)+'#Constant'!$A$3</f>
        <v>0.9497912713472485</v>
      </c>
      <c r="BQ1428" s="4">
        <f>I1429/(BP1428*(1-Q1428/1000*(0.5+R1428/1000))*(1-P1428/1000)*(1-V1428/1000)*(1+U1428/1000))/20</f>
        <v>339.25582593021761</v>
      </c>
      <c r="BR1428" s="50">
        <f>(1-'#Constant'!$A$3)/($K1428*'#Constant'!$B$3/'#Constant'!$C$3^($D1428-1)+1)+'#Constant'!$A$3</f>
        <v>0.9497912713472485</v>
      </c>
      <c r="BS1428" s="4">
        <f>I1429/(BR1428*(1-AB1428/1000*(0.5+AC1428/1000))*(1-AA1428/1000)*(1-AG1428/1000)*(1+AF1428/1000))/20</f>
        <v>339.25582593021761</v>
      </c>
      <c r="BT1428">
        <f>BO1428/$BO$4*100</f>
        <v>162.83500777000282</v>
      </c>
    </row>
    <row r="1429" spans="1:72" s="13" customFormat="1" ht="17.25" thickBot="1" x14ac:dyDescent="0.35">
      <c r="B1429" s="20"/>
      <c r="D1429" s="14">
        <v>1</v>
      </c>
      <c r="E1429" s="14">
        <v>1</v>
      </c>
      <c r="F1429" s="19">
        <v>1</v>
      </c>
      <c r="G1429" s="15">
        <v>100</v>
      </c>
      <c r="H1429" s="15">
        <v>100</v>
      </c>
      <c r="I1429" s="15">
        <v>5800</v>
      </c>
      <c r="J1429" s="10">
        <v>18</v>
      </c>
      <c r="K1429" s="10">
        <v>18</v>
      </c>
      <c r="L1429" s="16"/>
      <c r="M1429" s="15">
        <f t="shared" ref="M1429:O1429" si="5864">M1428</f>
        <v>100</v>
      </c>
      <c r="N1429" s="15">
        <f t="shared" si="5864"/>
        <v>0</v>
      </c>
      <c r="O1429" s="15">
        <f t="shared" si="5864"/>
        <v>0</v>
      </c>
      <c r="P1429" s="15">
        <v>100</v>
      </c>
      <c r="Q1429" s="15">
        <f t="shared" ref="Q1429:V1429" si="5865">Q1428</f>
        <v>0</v>
      </c>
      <c r="R1429" s="15">
        <f t="shared" si="5865"/>
        <v>0</v>
      </c>
      <c r="S1429" s="15">
        <f t="shared" si="5865"/>
        <v>100</v>
      </c>
      <c r="T1429" s="15">
        <f t="shared" si="5865"/>
        <v>400</v>
      </c>
      <c r="U1429" s="15">
        <f t="shared" si="5865"/>
        <v>0</v>
      </c>
      <c r="V1429" s="15">
        <f t="shared" si="5865"/>
        <v>0</v>
      </c>
      <c r="W1429" s="16"/>
      <c r="X1429" s="15">
        <f t="shared" ref="X1429:Z1429" si="5866">X1428</f>
        <v>100</v>
      </c>
      <c r="Y1429" s="15">
        <f t="shared" si="5866"/>
        <v>0</v>
      </c>
      <c r="Z1429" s="15">
        <f t="shared" si="5866"/>
        <v>0</v>
      </c>
      <c r="AA1429" s="15">
        <v>100</v>
      </c>
      <c r="AB1429" s="15">
        <f t="shared" ref="AB1429:AI1429" si="5867">AB1428</f>
        <v>0</v>
      </c>
      <c r="AC1429" s="15">
        <f t="shared" si="5867"/>
        <v>0</v>
      </c>
      <c r="AD1429" s="15">
        <f t="shared" si="5867"/>
        <v>100</v>
      </c>
      <c r="AE1429" s="15">
        <f t="shared" si="5867"/>
        <v>400</v>
      </c>
      <c r="AF1429" s="15">
        <f t="shared" si="5867"/>
        <v>0</v>
      </c>
      <c r="AG1429" s="15">
        <f t="shared" si="5867"/>
        <v>0</v>
      </c>
      <c r="AH1429" s="15">
        <f t="shared" si="5867"/>
        <v>0</v>
      </c>
      <c r="AI1429" s="15">
        <f t="shared" si="5867"/>
        <v>0</v>
      </c>
      <c r="AJ1429" s="17"/>
      <c r="AK1429" s="15">
        <f>AK1428</f>
        <v>0</v>
      </c>
      <c r="AL1429" s="15">
        <f>AL1428</f>
        <v>0</v>
      </c>
      <c r="AM1429" s="17"/>
      <c r="AN1429" s="15">
        <f t="shared" ref="AN1429:AX1429" si="5868">AN1428</f>
        <v>0</v>
      </c>
      <c r="AO1429" s="15">
        <f t="shared" si="5868"/>
        <v>0</v>
      </c>
      <c r="AP1429" s="15">
        <f t="shared" si="5868"/>
        <v>0</v>
      </c>
      <c r="AQ1429" s="15">
        <f t="shared" si="5868"/>
        <v>0</v>
      </c>
      <c r="AR1429" s="15">
        <f t="shared" si="5868"/>
        <v>0</v>
      </c>
      <c r="AS1429" s="15">
        <f t="shared" si="5868"/>
        <v>0</v>
      </c>
      <c r="AT1429" s="15">
        <f t="shared" si="5868"/>
        <v>0</v>
      </c>
      <c r="AU1429" s="15">
        <f t="shared" si="5868"/>
        <v>0</v>
      </c>
      <c r="AV1429" s="15">
        <f t="shared" si="5868"/>
        <v>0</v>
      </c>
      <c r="AW1429" s="15">
        <f t="shared" si="5868"/>
        <v>0</v>
      </c>
      <c r="AX1429" s="15">
        <f t="shared" si="5868"/>
        <v>0</v>
      </c>
      <c r="AY1429" s="17"/>
      <c r="AZ1429" s="15">
        <f t="shared" ref="AZ1429:BA1429" si="5869">AZ1428</f>
        <v>6000</v>
      </c>
      <c r="BA1429" s="15">
        <f t="shared" si="5869"/>
        <v>6000</v>
      </c>
      <c r="BB1429" s="15">
        <v>0</v>
      </c>
      <c r="BC1429" s="15">
        <f t="shared" ref="BC1429:BE1429" si="5870">BC1428</f>
        <v>0</v>
      </c>
      <c r="BD1429" s="15">
        <f t="shared" si="5870"/>
        <v>0</v>
      </c>
      <c r="BE1429" s="15">
        <f t="shared" si="5870"/>
        <v>250</v>
      </c>
      <c r="BF1429" s="17"/>
      <c r="BG1429" s="15">
        <f t="shared" ref="BG1429:BH1429" si="5871">BG1428</f>
        <v>1000</v>
      </c>
      <c r="BH1429" s="15">
        <f t="shared" si="5871"/>
        <v>5000</v>
      </c>
      <c r="BI1429" s="17"/>
      <c r="BJ1429" s="22">
        <f>G1429/G1428</f>
        <v>1</v>
      </c>
      <c r="BK1429" s="65">
        <f t="shared" ref="BK1429:BL1429" si="5872">BK1428</f>
        <v>0</v>
      </c>
      <c r="BL1429" s="65">
        <f t="shared" si="5872"/>
        <v>0</v>
      </c>
      <c r="BM1429" s="6">
        <f t="shared" si="5861"/>
        <v>135.29999999999998</v>
      </c>
      <c r="BN1429" s="8">
        <f t="shared" si="5862"/>
        <v>408.39382355944468</v>
      </c>
      <c r="BO1429" s="12">
        <f t="shared" si="5863"/>
        <v>235.06527673732006</v>
      </c>
      <c r="BP1429" s="50">
        <f>(1-'#Constant'!$A$3)/($J1429*'#Constant'!$B$3/'#Constant'!$C$3^($D1429-1)+1)+'#Constant'!$A$3</f>
        <v>0.9497912713472485</v>
      </c>
      <c r="BQ1429" s="4">
        <f>I1522/(BP1429*(1-Q1429/1000*(0.5+R1429/1000))*(1-P1429/1000)*(1-V1429/1000)*(1+U1429/1000))/20</f>
        <v>408.39382355944468</v>
      </c>
      <c r="BR1429" s="50">
        <f>(1-'#Constant'!$A$3)/($K1429*'#Constant'!$B$3/'#Constant'!$C$3^($D1429-1)+1)+'#Constant'!$A$3</f>
        <v>0.9497912713472485</v>
      </c>
      <c r="BS1429" s="4">
        <f>I1522/(BR1429*(1-AB1429/1000*(0.5+AC1429/1000))*(1-AA1429/1000)*(1-AG1429/1000)*(1+AF1429/1000))/20</f>
        <v>408.39382355944468</v>
      </c>
      <c r="BT1429"/>
    </row>
    <row r="1430" spans="1:72" x14ac:dyDescent="0.3">
      <c r="A1430">
        <v>3412</v>
      </c>
      <c r="B1430" s="18" t="str">
        <f>VLOOKUP(CONCATENATE("CREATURE_NAME_",A1430),[1]Localization_Hero!$A:$E,2,FALSE)</f>
        <v>얼음 수정</v>
      </c>
      <c r="C1430" t="s">
        <v>87</v>
      </c>
      <c r="D1430">
        <v>1</v>
      </c>
      <c r="E1430">
        <v>1</v>
      </c>
      <c r="F1430" s="18">
        <v>1</v>
      </c>
      <c r="G1430" s="10">
        <v>100</v>
      </c>
      <c r="H1430" s="10">
        <v>100</v>
      </c>
      <c r="I1430" s="10">
        <v>4000</v>
      </c>
      <c r="J1430" s="10">
        <v>20</v>
      </c>
      <c r="K1430" s="10">
        <v>20</v>
      </c>
      <c r="L1430" s="2"/>
      <c r="M1430" s="10">
        <v>100</v>
      </c>
      <c r="N1430" s="10">
        <v>0</v>
      </c>
      <c r="O1430" s="10">
        <v>0</v>
      </c>
      <c r="P1430" s="10">
        <v>100</v>
      </c>
      <c r="Q1430" s="10">
        <v>0</v>
      </c>
      <c r="R1430" s="10">
        <v>0</v>
      </c>
      <c r="S1430" s="10">
        <v>0</v>
      </c>
      <c r="T1430" s="10">
        <v>150</v>
      </c>
      <c r="U1430" s="10">
        <v>0</v>
      </c>
      <c r="V1430" s="10">
        <v>0</v>
      </c>
      <c r="W1430" s="2"/>
      <c r="X1430" s="10">
        <v>100</v>
      </c>
      <c r="Y1430" s="10">
        <v>0</v>
      </c>
      <c r="Z1430" s="10">
        <v>0</v>
      </c>
      <c r="AA1430" s="10">
        <v>100</v>
      </c>
      <c r="AB1430" s="10">
        <v>0</v>
      </c>
      <c r="AC1430" s="10">
        <v>0</v>
      </c>
      <c r="AD1430" s="10">
        <v>0</v>
      </c>
      <c r="AE1430" s="10">
        <v>150</v>
      </c>
      <c r="AF1430" s="10">
        <v>0</v>
      </c>
      <c r="AG1430" s="10">
        <v>0</v>
      </c>
      <c r="AH1430" s="10">
        <v>0</v>
      </c>
      <c r="AI1430" s="10">
        <v>0</v>
      </c>
      <c r="AJ1430" s="3"/>
      <c r="AK1430" s="10">
        <v>0</v>
      </c>
      <c r="AL1430" s="10">
        <v>0</v>
      </c>
      <c r="AM1430" s="3"/>
      <c r="AN1430" s="10">
        <v>0</v>
      </c>
      <c r="AO1430" s="10">
        <v>0</v>
      </c>
      <c r="AP1430" s="10">
        <v>0</v>
      </c>
      <c r="AQ1430" s="10">
        <v>0</v>
      </c>
      <c r="AR1430" s="10">
        <v>0</v>
      </c>
      <c r="AS1430" s="10">
        <v>0</v>
      </c>
      <c r="AT1430" s="10">
        <v>0</v>
      </c>
      <c r="AU1430" s="10">
        <v>0</v>
      </c>
      <c r="AV1430" s="10">
        <v>0</v>
      </c>
      <c r="AW1430" s="10">
        <v>0</v>
      </c>
      <c r="AX1430" s="10">
        <v>0</v>
      </c>
      <c r="AY1430" s="3"/>
      <c r="AZ1430" s="10">
        <v>6000</v>
      </c>
      <c r="BA1430" s="10">
        <v>6000</v>
      </c>
      <c r="BB1430" s="10">
        <v>0</v>
      </c>
      <c r="BC1430" s="10">
        <v>0</v>
      </c>
      <c r="BD1430" s="10">
        <v>0</v>
      </c>
      <c r="BE1430" s="10">
        <v>250</v>
      </c>
      <c r="BF1430" s="3"/>
      <c r="BG1430" s="10">
        <v>1000</v>
      </c>
      <c r="BH1430" s="10">
        <v>5000</v>
      </c>
      <c r="BI1430" s="3"/>
      <c r="BJ1430" s="21">
        <v>1</v>
      </c>
      <c r="BK1430" s="65">
        <v>0</v>
      </c>
      <c r="BL1430" s="65">
        <v>900</v>
      </c>
      <c r="BM1430" s="6">
        <f t="shared" si="5861"/>
        <v>118.25000000000001</v>
      </c>
      <c r="BN1430" s="8">
        <f t="shared" si="5862"/>
        <v>235.27322768233677</v>
      </c>
      <c r="BO1430" s="12">
        <f t="shared" ref="BO1430:BO1445" si="5873">SQRT(BM1430*BN1430)</f>
        <v>166.79646031446927</v>
      </c>
      <c r="BP1430" s="50">
        <f>(1-'#Constant'!$A$3)/($J1430*'#Constant'!$B$3/'#Constant'!$C$3^($D1430-1)+1)+'#Constant'!$A$3</f>
        <v>0.94452830188679238</v>
      </c>
      <c r="BQ1430" s="4">
        <f>I1431/(BP1430*(1-Q1430/1000*(0.5+R1430/1000))*(1-P1430/1000)*(1-V1430/1000)*(1+U1430/1000))/20</f>
        <v>235.27322768233677</v>
      </c>
      <c r="BR1430" s="50">
        <f>(1-'#Constant'!$A$3)/($K1430*'#Constant'!$B$3/'#Constant'!$C$3^($D1430-1)+1)+'#Constant'!$A$3</f>
        <v>0.94452830188679238</v>
      </c>
      <c r="BS1430" s="4">
        <f>I1431/(BR1430*(1-AB1430/1000*(0.5+AC1430/1000))*(1-AA1430/1000)*(1-AG1430/1000)*(1+AF1430/1000))/20</f>
        <v>235.27322768233677</v>
      </c>
      <c r="BT1430">
        <f>BO1430/$BO$4*100</f>
        <v>126.77162395300643</v>
      </c>
    </row>
    <row r="1431" spans="1:72" s="13" customFormat="1" ht="17.25" thickBot="1" x14ac:dyDescent="0.35">
      <c r="B1431" s="20"/>
      <c r="D1431" s="14">
        <v>1</v>
      </c>
      <c r="E1431" s="14">
        <v>1</v>
      </c>
      <c r="F1431" s="19">
        <v>1</v>
      </c>
      <c r="G1431" s="15">
        <v>100</v>
      </c>
      <c r="H1431" s="15">
        <v>100</v>
      </c>
      <c r="I1431" s="15">
        <v>4000</v>
      </c>
      <c r="J1431" s="10">
        <v>20</v>
      </c>
      <c r="K1431" s="10">
        <v>20</v>
      </c>
      <c r="L1431" s="16"/>
      <c r="M1431" s="15">
        <f t="shared" ref="M1431:O1431" si="5874">M1430</f>
        <v>100</v>
      </c>
      <c r="N1431" s="15">
        <f t="shared" si="5874"/>
        <v>0</v>
      </c>
      <c r="O1431" s="15">
        <f t="shared" si="5874"/>
        <v>0</v>
      </c>
      <c r="P1431" s="15">
        <v>100</v>
      </c>
      <c r="Q1431" s="15">
        <f t="shared" ref="Q1431:V1431" si="5875">Q1430</f>
        <v>0</v>
      </c>
      <c r="R1431" s="15">
        <f t="shared" si="5875"/>
        <v>0</v>
      </c>
      <c r="S1431" s="15">
        <f t="shared" si="5875"/>
        <v>0</v>
      </c>
      <c r="T1431" s="15">
        <f t="shared" si="5875"/>
        <v>150</v>
      </c>
      <c r="U1431" s="15">
        <f t="shared" si="5875"/>
        <v>0</v>
      </c>
      <c r="V1431" s="15">
        <f t="shared" si="5875"/>
        <v>0</v>
      </c>
      <c r="W1431" s="16"/>
      <c r="X1431" s="15">
        <f t="shared" ref="X1431:Z1431" si="5876">X1430</f>
        <v>100</v>
      </c>
      <c r="Y1431" s="15">
        <f t="shared" si="5876"/>
        <v>0</v>
      </c>
      <c r="Z1431" s="15">
        <f t="shared" si="5876"/>
        <v>0</v>
      </c>
      <c r="AA1431" s="15">
        <v>100</v>
      </c>
      <c r="AB1431" s="15">
        <f t="shared" ref="AB1431:AI1431" si="5877">AB1430</f>
        <v>0</v>
      </c>
      <c r="AC1431" s="15">
        <f t="shared" si="5877"/>
        <v>0</v>
      </c>
      <c r="AD1431" s="15">
        <f t="shared" si="5877"/>
        <v>0</v>
      </c>
      <c r="AE1431" s="15">
        <f t="shared" si="5877"/>
        <v>150</v>
      </c>
      <c r="AF1431" s="15">
        <f t="shared" si="5877"/>
        <v>0</v>
      </c>
      <c r="AG1431" s="15">
        <f t="shared" si="5877"/>
        <v>0</v>
      </c>
      <c r="AH1431" s="15">
        <f t="shared" si="5877"/>
        <v>0</v>
      </c>
      <c r="AI1431" s="15">
        <f t="shared" si="5877"/>
        <v>0</v>
      </c>
      <c r="AJ1431" s="17"/>
      <c r="AK1431" s="15">
        <f>AK1430</f>
        <v>0</v>
      </c>
      <c r="AL1431" s="15">
        <f>AL1430</f>
        <v>0</v>
      </c>
      <c r="AM1431" s="17"/>
      <c r="AN1431" s="15">
        <f t="shared" ref="AN1431:AX1431" si="5878">AN1430</f>
        <v>0</v>
      </c>
      <c r="AO1431" s="15">
        <f t="shared" si="5878"/>
        <v>0</v>
      </c>
      <c r="AP1431" s="15">
        <f t="shared" si="5878"/>
        <v>0</v>
      </c>
      <c r="AQ1431" s="15">
        <f t="shared" si="5878"/>
        <v>0</v>
      </c>
      <c r="AR1431" s="15">
        <f t="shared" si="5878"/>
        <v>0</v>
      </c>
      <c r="AS1431" s="15">
        <f t="shared" si="5878"/>
        <v>0</v>
      </c>
      <c r="AT1431" s="15">
        <f t="shared" si="5878"/>
        <v>0</v>
      </c>
      <c r="AU1431" s="15">
        <f t="shared" si="5878"/>
        <v>0</v>
      </c>
      <c r="AV1431" s="15">
        <f t="shared" si="5878"/>
        <v>0</v>
      </c>
      <c r="AW1431" s="15">
        <f t="shared" si="5878"/>
        <v>0</v>
      </c>
      <c r="AX1431" s="15">
        <f t="shared" si="5878"/>
        <v>0</v>
      </c>
      <c r="AY1431" s="17"/>
      <c r="AZ1431" s="15">
        <f t="shared" ref="AZ1431:BA1431" si="5879">AZ1430</f>
        <v>6000</v>
      </c>
      <c r="BA1431" s="15">
        <f t="shared" si="5879"/>
        <v>6000</v>
      </c>
      <c r="BB1431" s="15">
        <v>0</v>
      </c>
      <c r="BC1431" s="15">
        <f t="shared" ref="BC1431:BE1431" si="5880">BC1430</f>
        <v>0</v>
      </c>
      <c r="BD1431" s="15">
        <f t="shared" si="5880"/>
        <v>0</v>
      </c>
      <c r="BE1431" s="15">
        <f t="shared" si="5880"/>
        <v>250</v>
      </c>
      <c r="BF1431" s="17"/>
      <c r="BG1431" s="15">
        <f t="shared" ref="BG1431:BH1431" si="5881">BG1430</f>
        <v>1000</v>
      </c>
      <c r="BH1431" s="15">
        <f t="shared" si="5881"/>
        <v>5000</v>
      </c>
      <c r="BI1431" s="17"/>
      <c r="BJ1431" s="22">
        <f>G1431/G1430</f>
        <v>1</v>
      </c>
      <c r="BK1431" s="65">
        <f t="shared" ref="BK1431:BL1431" si="5882">BK1430</f>
        <v>0</v>
      </c>
      <c r="BL1431" s="65">
        <f t="shared" si="5882"/>
        <v>900</v>
      </c>
      <c r="BM1431" s="6">
        <f t="shared" si="5861"/>
        <v>118.25000000000001</v>
      </c>
      <c r="BN1431" s="8">
        <f t="shared" si="5862"/>
        <v>333.26452701203004</v>
      </c>
      <c r="BO1431" s="12">
        <f t="shared" si="5873"/>
        <v>198.51581881344507</v>
      </c>
      <c r="BP1431" s="50">
        <f>(1-'#Constant'!$A$3)/($J1431*'#Constant'!$B$3/'#Constant'!$C$3^($D1431-1)+1)+'#Constant'!$A$3</f>
        <v>0.94452830188679238</v>
      </c>
      <c r="BQ1431" s="4">
        <f>I1503/(BP1431*(1-Q1431/1000*(0.5+R1431/1000))*(1-P1431/1000)*(1-V1431/1000)*(1+U1431/1000))/20</f>
        <v>333.26452701203004</v>
      </c>
      <c r="BR1431" s="50">
        <f>(1-'#Constant'!$A$3)/($K1431*'#Constant'!$B$3/'#Constant'!$C$3^($D1431-1)+1)+'#Constant'!$A$3</f>
        <v>0.94452830188679238</v>
      </c>
      <c r="BS1431" s="4">
        <f>I1503/(BR1431*(1-AB1431/1000*(0.5+AC1431/1000))*(1-AA1431/1000)*(1-AG1431/1000)*(1+AF1431/1000))/20</f>
        <v>333.26452701203004</v>
      </c>
      <c r="BT1431"/>
    </row>
    <row r="1432" spans="1:72" x14ac:dyDescent="0.3">
      <c r="A1432">
        <v>3413</v>
      </c>
      <c r="B1432" s="18" t="str">
        <f>VLOOKUP(CONCATENATE("CREATURE_NAME_",A1432),[1]Localization_Hero!$A:$E,2,FALSE)</f>
        <v>노르딕</v>
      </c>
      <c r="C1432" t="s">
        <v>79</v>
      </c>
      <c r="D1432">
        <v>1</v>
      </c>
      <c r="E1432">
        <v>1</v>
      </c>
      <c r="F1432" s="18">
        <v>1</v>
      </c>
      <c r="G1432" s="10">
        <v>100</v>
      </c>
      <c r="H1432" s="10">
        <v>100</v>
      </c>
      <c r="I1432" s="10">
        <v>4400</v>
      </c>
      <c r="J1432" s="10">
        <v>18</v>
      </c>
      <c r="K1432" s="10">
        <v>18</v>
      </c>
      <c r="L1432" s="2"/>
      <c r="M1432" s="10">
        <v>100</v>
      </c>
      <c r="N1432" s="10">
        <v>0</v>
      </c>
      <c r="O1432" s="10">
        <v>0</v>
      </c>
      <c r="P1432" s="10">
        <v>100</v>
      </c>
      <c r="Q1432" s="10">
        <v>0</v>
      </c>
      <c r="R1432" s="10">
        <v>0</v>
      </c>
      <c r="S1432" s="10">
        <v>100</v>
      </c>
      <c r="T1432" s="10">
        <v>400</v>
      </c>
      <c r="U1432" s="10">
        <v>0</v>
      </c>
      <c r="V1432" s="10">
        <v>0</v>
      </c>
      <c r="W1432" s="2"/>
      <c r="X1432" s="10">
        <v>100</v>
      </c>
      <c r="Y1432" s="10">
        <v>0</v>
      </c>
      <c r="Z1432" s="10">
        <v>0</v>
      </c>
      <c r="AA1432" s="10">
        <v>100</v>
      </c>
      <c r="AB1432" s="10">
        <v>0</v>
      </c>
      <c r="AC1432" s="10">
        <v>0</v>
      </c>
      <c r="AD1432" s="10">
        <v>100</v>
      </c>
      <c r="AE1432" s="10">
        <v>400</v>
      </c>
      <c r="AF1432" s="10">
        <v>0</v>
      </c>
      <c r="AG1432" s="10">
        <v>0</v>
      </c>
      <c r="AH1432" s="10">
        <v>0</v>
      </c>
      <c r="AI1432" s="10">
        <v>0</v>
      </c>
      <c r="AJ1432" s="3"/>
      <c r="AK1432" s="10">
        <v>0</v>
      </c>
      <c r="AL1432" s="10">
        <v>0</v>
      </c>
      <c r="AM1432" s="3"/>
      <c r="AN1432" s="10">
        <v>0</v>
      </c>
      <c r="AO1432" s="10">
        <v>0</v>
      </c>
      <c r="AP1432" s="10">
        <v>0</v>
      </c>
      <c r="AQ1432" s="10">
        <v>0</v>
      </c>
      <c r="AR1432" s="10">
        <v>0</v>
      </c>
      <c r="AS1432" s="10">
        <v>0</v>
      </c>
      <c r="AT1432" s="10">
        <v>0</v>
      </c>
      <c r="AU1432" s="10">
        <v>0</v>
      </c>
      <c r="AV1432" s="10">
        <v>0</v>
      </c>
      <c r="AW1432" s="10">
        <v>0</v>
      </c>
      <c r="AX1432" s="10">
        <v>0</v>
      </c>
      <c r="AY1432" s="3"/>
      <c r="AZ1432" s="10">
        <v>6000</v>
      </c>
      <c r="BA1432" s="10">
        <v>6000</v>
      </c>
      <c r="BB1432" s="10">
        <v>0</v>
      </c>
      <c r="BC1432" s="10">
        <v>0</v>
      </c>
      <c r="BD1432" s="10">
        <v>0</v>
      </c>
      <c r="BE1432" s="10">
        <v>250</v>
      </c>
      <c r="BF1432" s="3"/>
      <c r="BG1432" s="10">
        <v>1000</v>
      </c>
      <c r="BH1432" s="10">
        <v>2500</v>
      </c>
      <c r="BI1432" s="3"/>
      <c r="BJ1432" s="21">
        <v>1</v>
      </c>
      <c r="BK1432" s="65">
        <v>0</v>
      </c>
      <c r="BL1432" s="65">
        <v>0</v>
      </c>
      <c r="BM1432" s="6">
        <f t="shared" si="5861"/>
        <v>135.29999999999998</v>
      </c>
      <c r="BN1432" s="8">
        <f t="shared" si="5862"/>
        <v>257.36648863671678</v>
      </c>
      <c r="BO1432" s="12">
        <f t="shared" si="5873"/>
        <v>186.60569635610747</v>
      </c>
      <c r="BP1432" s="50">
        <f>(1-'#Constant'!$A$3)/($J1432*'#Constant'!$B$3/'#Constant'!$C$3^($D1432-1)+1)+'#Constant'!$A$3</f>
        <v>0.9497912713472485</v>
      </c>
      <c r="BQ1432" s="4">
        <f t="shared" ref="BQ1432:BQ1437" si="5883">I1433/(BP1432*(1-Q1432/1000*(0.5+R1432/1000))*(1-P1432/1000)*(1-V1432/1000)*(1+U1432/1000))/20</f>
        <v>257.36648863671678</v>
      </c>
      <c r="BR1432" s="50">
        <f>(1-'#Constant'!$A$3)/($K1432*'#Constant'!$B$3/'#Constant'!$C$3^($D1432-1)+1)+'#Constant'!$A$3</f>
        <v>0.9497912713472485</v>
      </c>
      <c r="BS1432" s="4">
        <f t="shared" ref="BS1432:BS1437" si="5884">I1433/(BR1432*(1-AB1432/1000*(0.5+AC1432/1000))*(1-AA1432/1000)*(1-AG1432/1000)*(1+AF1432/1000))/20</f>
        <v>257.36648863671678</v>
      </c>
      <c r="BT1432">
        <f>BO1432/$BO$4*100</f>
        <v>141.82739322732033</v>
      </c>
    </row>
    <row r="1433" spans="1:72" s="13" customFormat="1" ht="17.25" thickBot="1" x14ac:dyDescent="0.35">
      <c r="B1433" s="20"/>
      <c r="D1433" s="14">
        <v>1</v>
      </c>
      <c r="E1433" s="14">
        <v>1</v>
      </c>
      <c r="F1433" s="19">
        <v>1</v>
      </c>
      <c r="G1433" s="15">
        <v>100</v>
      </c>
      <c r="H1433" s="15">
        <v>100</v>
      </c>
      <c r="I1433" s="15">
        <v>4400</v>
      </c>
      <c r="J1433" s="10">
        <v>18</v>
      </c>
      <c r="K1433" s="10">
        <v>18</v>
      </c>
      <c r="L1433" s="16"/>
      <c r="M1433" s="15">
        <f t="shared" ref="M1433:O1433" si="5885">M1432</f>
        <v>100</v>
      </c>
      <c r="N1433" s="15">
        <f t="shared" si="5885"/>
        <v>0</v>
      </c>
      <c r="O1433" s="15">
        <f t="shared" si="5885"/>
        <v>0</v>
      </c>
      <c r="P1433" s="15">
        <v>100</v>
      </c>
      <c r="Q1433" s="15">
        <f t="shared" ref="Q1433:V1433" si="5886">Q1432</f>
        <v>0</v>
      </c>
      <c r="R1433" s="15">
        <f t="shared" si="5886"/>
        <v>0</v>
      </c>
      <c r="S1433" s="15">
        <f t="shared" si="5886"/>
        <v>100</v>
      </c>
      <c r="T1433" s="15">
        <f t="shared" si="5886"/>
        <v>400</v>
      </c>
      <c r="U1433" s="15">
        <f t="shared" si="5886"/>
        <v>0</v>
      </c>
      <c r="V1433" s="15">
        <f t="shared" si="5886"/>
        <v>0</v>
      </c>
      <c r="W1433" s="16"/>
      <c r="X1433" s="15">
        <f t="shared" ref="X1433:Z1433" si="5887">X1432</f>
        <v>100</v>
      </c>
      <c r="Y1433" s="15">
        <f t="shared" si="5887"/>
        <v>0</v>
      </c>
      <c r="Z1433" s="15">
        <f t="shared" si="5887"/>
        <v>0</v>
      </c>
      <c r="AA1433" s="15">
        <v>100</v>
      </c>
      <c r="AB1433" s="15">
        <f t="shared" ref="AB1433:AI1433" si="5888">AB1432</f>
        <v>0</v>
      </c>
      <c r="AC1433" s="15">
        <f t="shared" si="5888"/>
        <v>0</v>
      </c>
      <c r="AD1433" s="15">
        <f t="shared" si="5888"/>
        <v>100</v>
      </c>
      <c r="AE1433" s="15">
        <f t="shared" si="5888"/>
        <v>400</v>
      </c>
      <c r="AF1433" s="15">
        <f t="shared" si="5888"/>
        <v>0</v>
      </c>
      <c r="AG1433" s="15">
        <f t="shared" si="5888"/>
        <v>0</v>
      </c>
      <c r="AH1433" s="15">
        <f t="shared" si="5888"/>
        <v>0</v>
      </c>
      <c r="AI1433" s="15">
        <f t="shared" si="5888"/>
        <v>0</v>
      </c>
      <c r="AJ1433" s="17"/>
      <c r="AK1433" s="15">
        <f>AK1432</f>
        <v>0</v>
      </c>
      <c r="AL1433" s="15">
        <f>AL1432</f>
        <v>0</v>
      </c>
      <c r="AM1433" s="17"/>
      <c r="AN1433" s="15">
        <f t="shared" ref="AN1433:AX1433" si="5889">AN1432</f>
        <v>0</v>
      </c>
      <c r="AO1433" s="15">
        <f t="shared" si="5889"/>
        <v>0</v>
      </c>
      <c r="AP1433" s="15">
        <f t="shared" si="5889"/>
        <v>0</v>
      </c>
      <c r="AQ1433" s="15">
        <f t="shared" si="5889"/>
        <v>0</v>
      </c>
      <c r="AR1433" s="15">
        <f t="shared" si="5889"/>
        <v>0</v>
      </c>
      <c r="AS1433" s="15">
        <f t="shared" si="5889"/>
        <v>0</v>
      </c>
      <c r="AT1433" s="15">
        <f t="shared" si="5889"/>
        <v>0</v>
      </c>
      <c r="AU1433" s="15">
        <f t="shared" si="5889"/>
        <v>0</v>
      </c>
      <c r="AV1433" s="15">
        <f t="shared" si="5889"/>
        <v>0</v>
      </c>
      <c r="AW1433" s="15">
        <f t="shared" si="5889"/>
        <v>0</v>
      </c>
      <c r="AX1433" s="15">
        <f t="shared" si="5889"/>
        <v>0</v>
      </c>
      <c r="AY1433" s="17"/>
      <c r="AZ1433" s="15">
        <f t="shared" ref="AZ1433:BA1433" si="5890">AZ1432</f>
        <v>6000</v>
      </c>
      <c r="BA1433" s="15">
        <f t="shared" si="5890"/>
        <v>6000</v>
      </c>
      <c r="BB1433" s="15">
        <v>0</v>
      </c>
      <c r="BC1433" s="15">
        <f t="shared" ref="BC1433:BE1433" si="5891">BC1432</f>
        <v>0</v>
      </c>
      <c r="BD1433" s="15">
        <f t="shared" si="5891"/>
        <v>0</v>
      </c>
      <c r="BE1433" s="15">
        <f t="shared" si="5891"/>
        <v>250</v>
      </c>
      <c r="BF1433" s="17"/>
      <c r="BG1433" s="15">
        <f t="shared" ref="BG1433:BH1433" si="5892">BG1432</f>
        <v>1000</v>
      </c>
      <c r="BH1433" s="15">
        <f t="shared" si="5892"/>
        <v>2500</v>
      </c>
      <c r="BI1433" s="17"/>
      <c r="BJ1433" s="22">
        <f>G1433/G1432</f>
        <v>1</v>
      </c>
      <c r="BK1433" s="65">
        <f t="shared" ref="BK1433:BL1433" si="5893">BK1432</f>
        <v>0</v>
      </c>
      <c r="BL1433" s="65">
        <f t="shared" si="5893"/>
        <v>0</v>
      </c>
      <c r="BM1433" s="6">
        <f t="shared" si="5861"/>
        <v>135.29999999999998</v>
      </c>
      <c r="BN1433" s="8">
        <f t="shared" si="5862"/>
        <v>245.66801188050241</v>
      </c>
      <c r="BO1433" s="12">
        <f t="shared" si="5873"/>
        <v>182.31533673125796</v>
      </c>
      <c r="BP1433" s="50">
        <f>(1-'#Constant'!$A$3)/($J1433*'#Constant'!$B$3/'#Constant'!$C$3^($D1433-1)+1)+'#Constant'!$A$3</f>
        <v>0.9497912713472485</v>
      </c>
      <c r="BQ1433" s="4">
        <f t="shared" si="5883"/>
        <v>245.66801188050241</v>
      </c>
      <c r="BR1433" s="50">
        <f>(1-'#Constant'!$A$3)/($K1433*'#Constant'!$B$3/'#Constant'!$C$3^($D1433-1)+1)+'#Constant'!$A$3</f>
        <v>0.9497912713472485</v>
      </c>
      <c r="BS1433" s="4">
        <f t="shared" si="5884"/>
        <v>245.66801188050241</v>
      </c>
      <c r="BT1433"/>
    </row>
    <row r="1434" spans="1:72" x14ac:dyDescent="0.3">
      <c r="A1434">
        <v>3414</v>
      </c>
      <c r="B1434" s="18" t="str">
        <f>VLOOKUP(CONCATENATE("CREATURE_NAME_",A1434),[1]Localization_Hero!$A:$E,2,FALSE)</f>
        <v>쟈키오스</v>
      </c>
      <c r="C1434" t="s">
        <v>81</v>
      </c>
      <c r="D1434">
        <v>1</v>
      </c>
      <c r="E1434">
        <v>1</v>
      </c>
      <c r="F1434" s="18">
        <v>1</v>
      </c>
      <c r="G1434" s="10">
        <v>100</v>
      </c>
      <c r="H1434" s="10">
        <v>100</v>
      </c>
      <c r="I1434" s="10">
        <v>4200</v>
      </c>
      <c r="J1434" s="10">
        <v>17</v>
      </c>
      <c r="K1434" s="10">
        <v>17</v>
      </c>
      <c r="L1434" s="2"/>
      <c r="M1434" s="10">
        <v>100</v>
      </c>
      <c r="N1434" s="10">
        <v>0</v>
      </c>
      <c r="O1434" s="10">
        <v>0</v>
      </c>
      <c r="P1434" s="10">
        <v>100</v>
      </c>
      <c r="Q1434" s="10">
        <v>0</v>
      </c>
      <c r="R1434" s="10">
        <v>0</v>
      </c>
      <c r="S1434" s="10">
        <v>100</v>
      </c>
      <c r="T1434" s="10">
        <v>400</v>
      </c>
      <c r="U1434" s="10">
        <v>0</v>
      </c>
      <c r="V1434" s="10">
        <v>0</v>
      </c>
      <c r="W1434" s="2"/>
      <c r="X1434" s="10">
        <v>100</v>
      </c>
      <c r="Y1434" s="10">
        <v>0</v>
      </c>
      <c r="Z1434" s="10">
        <v>0</v>
      </c>
      <c r="AA1434" s="10">
        <v>100</v>
      </c>
      <c r="AB1434" s="10">
        <v>0</v>
      </c>
      <c r="AC1434" s="10">
        <v>0</v>
      </c>
      <c r="AD1434" s="10">
        <v>100</v>
      </c>
      <c r="AE1434" s="10">
        <v>400</v>
      </c>
      <c r="AF1434" s="10">
        <v>0</v>
      </c>
      <c r="AG1434" s="10">
        <v>0</v>
      </c>
      <c r="AH1434" s="10">
        <v>0</v>
      </c>
      <c r="AI1434" s="10">
        <v>0</v>
      </c>
      <c r="AJ1434" s="3"/>
      <c r="AK1434" s="10">
        <v>0</v>
      </c>
      <c r="AL1434" s="10">
        <v>0</v>
      </c>
      <c r="AM1434" s="3"/>
      <c r="AN1434" s="10">
        <v>0</v>
      </c>
      <c r="AO1434" s="10">
        <v>0</v>
      </c>
      <c r="AP1434" s="10">
        <v>0</v>
      </c>
      <c r="AQ1434" s="10">
        <v>0</v>
      </c>
      <c r="AR1434" s="10">
        <v>0</v>
      </c>
      <c r="AS1434" s="10">
        <v>0</v>
      </c>
      <c r="AT1434" s="10">
        <v>0</v>
      </c>
      <c r="AU1434" s="10">
        <v>0</v>
      </c>
      <c r="AV1434" s="10">
        <v>0</v>
      </c>
      <c r="AW1434" s="10">
        <v>0</v>
      </c>
      <c r="AX1434" s="10">
        <v>0</v>
      </c>
      <c r="AY1434" s="3"/>
      <c r="AZ1434" s="10">
        <v>6000</v>
      </c>
      <c r="BA1434" s="10">
        <v>6000</v>
      </c>
      <c r="BB1434" s="10">
        <v>0</v>
      </c>
      <c r="BC1434" s="10">
        <v>0</v>
      </c>
      <c r="BD1434" s="10">
        <v>0</v>
      </c>
      <c r="BE1434" s="10">
        <v>250</v>
      </c>
      <c r="BF1434" s="3"/>
      <c r="BG1434" s="10">
        <v>1000</v>
      </c>
      <c r="BH1434" s="10">
        <v>1500</v>
      </c>
      <c r="BI1434" s="3"/>
      <c r="BJ1434" s="21">
        <v>1</v>
      </c>
      <c r="BK1434" s="65">
        <v>0</v>
      </c>
      <c r="BL1434" s="65">
        <v>0</v>
      </c>
      <c r="BM1434" s="6">
        <f t="shared" si="5861"/>
        <v>135.29999999999998</v>
      </c>
      <c r="BN1434" s="8">
        <f t="shared" si="5862"/>
        <v>244.98345021411492</v>
      </c>
      <c r="BO1434" s="12">
        <f t="shared" si="5873"/>
        <v>182.06114581087792</v>
      </c>
      <c r="BP1434" s="50">
        <f>(1-'#Constant'!$A$3)/($J1434*'#Constant'!$B$3/'#Constant'!$C$3^($D1434-1)+1)+'#Constant'!$A$3</f>
        <v>0.95244529019980972</v>
      </c>
      <c r="BQ1434" s="4">
        <f t="shared" si="5883"/>
        <v>244.98345021411492</v>
      </c>
      <c r="BR1434" s="50">
        <f>(1-'#Constant'!$A$3)/($K1434*'#Constant'!$B$3/'#Constant'!$C$3^($D1434-1)+1)+'#Constant'!$A$3</f>
        <v>0.95244529019980972</v>
      </c>
      <c r="BS1434" s="4">
        <f t="shared" si="5884"/>
        <v>244.98345021411492</v>
      </c>
      <c r="BT1434">
        <f>BO1434/$BO$4*100</f>
        <v>138.37336277805846</v>
      </c>
    </row>
    <row r="1435" spans="1:72" s="13" customFormat="1" ht="17.25" thickBot="1" x14ac:dyDescent="0.35">
      <c r="B1435" s="20"/>
      <c r="D1435" s="14">
        <v>1</v>
      </c>
      <c r="E1435" s="14">
        <v>1</v>
      </c>
      <c r="F1435" s="19">
        <v>1</v>
      </c>
      <c r="G1435" s="15">
        <v>100</v>
      </c>
      <c r="H1435" s="15">
        <v>100</v>
      </c>
      <c r="I1435" s="15">
        <v>4200</v>
      </c>
      <c r="J1435" s="10">
        <v>17</v>
      </c>
      <c r="K1435" s="10">
        <v>17</v>
      </c>
      <c r="L1435" s="16"/>
      <c r="M1435" s="15">
        <f t="shared" ref="M1435:O1435" si="5894">M1434</f>
        <v>100</v>
      </c>
      <c r="N1435" s="15">
        <f t="shared" si="5894"/>
        <v>0</v>
      </c>
      <c r="O1435" s="15">
        <f t="shared" si="5894"/>
        <v>0</v>
      </c>
      <c r="P1435" s="15">
        <v>100</v>
      </c>
      <c r="Q1435" s="15">
        <f t="shared" ref="Q1435:V1435" si="5895">Q1434</f>
        <v>0</v>
      </c>
      <c r="R1435" s="15">
        <f t="shared" si="5895"/>
        <v>0</v>
      </c>
      <c r="S1435" s="15">
        <f t="shared" si="5895"/>
        <v>100</v>
      </c>
      <c r="T1435" s="15">
        <f t="shared" si="5895"/>
        <v>400</v>
      </c>
      <c r="U1435" s="15">
        <f t="shared" si="5895"/>
        <v>0</v>
      </c>
      <c r="V1435" s="15">
        <f t="shared" si="5895"/>
        <v>0</v>
      </c>
      <c r="W1435" s="16"/>
      <c r="X1435" s="15">
        <f t="shared" ref="X1435:Z1435" si="5896">X1434</f>
        <v>100</v>
      </c>
      <c r="Y1435" s="15">
        <f t="shared" si="5896"/>
        <v>0</v>
      </c>
      <c r="Z1435" s="15">
        <f t="shared" si="5896"/>
        <v>0</v>
      </c>
      <c r="AA1435" s="15">
        <v>100</v>
      </c>
      <c r="AB1435" s="15">
        <f t="shared" ref="AB1435:AI1435" si="5897">AB1434</f>
        <v>0</v>
      </c>
      <c r="AC1435" s="15">
        <f t="shared" si="5897"/>
        <v>0</v>
      </c>
      <c r="AD1435" s="15">
        <f t="shared" si="5897"/>
        <v>100</v>
      </c>
      <c r="AE1435" s="15">
        <f t="shared" si="5897"/>
        <v>400</v>
      </c>
      <c r="AF1435" s="15">
        <f t="shared" si="5897"/>
        <v>0</v>
      </c>
      <c r="AG1435" s="15">
        <f t="shared" si="5897"/>
        <v>0</v>
      </c>
      <c r="AH1435" s="15">
        <f t="shared" si="5897"/>
        <v>0</v>
      </c>
      <c r="AI1435" s="15">
        <f t="shared" si="5897"/>
        <v>0</v>
      </c>
      <c r="AJ1435" s="17"/>
      <c r="AK1435" s="15">
        <f>AK1434</f>
        <v>0</v>
      </c>
      <c r="AL1435" s="15">
        <f>AL1434</f>
        <v>0</v>
      </c>
      <c r="AM1435" s="17"/>
      <c r="AN1435" s="15">
        <f t="shared" ref="AN1435:AX1435" si="5898">AN1434</f>
        <v>0</v>
      </c>
      <c r="AO1435" s="15">
        <f t="shared" si="5898"/>
        <v>0</v>
      </c>
      <c r="AP1435" s="15">
        <f t="shared" si="5898"/>
        <v>0</v>
      </c>
      <c r="AQ1435" s="15">
        <f t="shared" si="5898"/>
        <v>0</v>
      </c>
      <c r="AR1435" s="15">
        <f t="shared" si="5898"/>
        <v>0</v>
      </c>
      <c r="AS1435" s="15">
        <f t="shared" si="5898"/>
        <v>0</v>
      </c>
      <c r="AT1435" s="15">
        <f t="shared" si="5898"/>
        <v>0</v>
      </c>
      <c r="AU1435" s="15">
        <f t="shared" si="5898"/>
        <v>0</v>
      </c>
      <c r="AV1435" s="15">
        <f t="shared" si="5898"/>
        <v>0</v>
      </c>
      <c r="AW1435" s="15">
        <f t="shared" si="5898"/>
        <v>0</v>
      </c>
      <c r="AX1435" s="15">
        <f t="shared" si="5898"/>
        <v>0</v>
      </c>
      <c r="AY1435" s="17"/>
      <c r="AZ1435" s="15">
        <f t="shared" ref="AZ1435:BA1435" si="5899">AZ1434</f>
        <v>6000</v>
      </c>
      <c r="BA1435" s="15">
        <f t="shared" si="5899"/>
        <v>6000</v>
      </c>
      <c r="BB1435" s="15">
        <v>0</v>
      </c>
      <c r="BC1435" s="15">
        <f t="shared" ref="BC1435:BE1435" si="5900">BC1434</f>
        <v>0</v>
      </c>
      <c r="BD1435" s="15">
        <f t="shared" si="5900"/>
        <v>0</v>
      </c>
      <c r="BE1435" s="15">
        <f t="shared" si="5900"/>
        <v>250</v>
      </c>
      <c r="BF1435" s="17"/>
      <c r="BG1435" s="15">
        <f t="shared" ref="BG1435:BH1435" si="5901">BG1434</f>
        <v>1000</v>
      </c>
      <c r="BH1435" s="15">
        <f t="shared" si="5901"/>
        <v>1500</v>
      </c>
      <c r="BI1435" s="17"/>
      <c r="BJ1435" s="22">
        <f>G1435/G1434</f>
        <v>1</v>
      </c>
      <c r="BK1435" s="65">
        <f t="shared" ref="BK1435:BL1435" si="5902">BK1434</f>
        <v>0</v>
      </c>
      <c r="BL1435" s="65">
        <f t="shared" si="5902"/>
        <v>0</v>
      </c>
      <c r="BM1435" s="6">
        <f t="shared" si="5861"/>
        <v>135.29999999999998</v>
      </c>
      <c r="BN1435" s="8">
        <f t="shared" si="5862"/>
        <v>221.65169305086587</v>
      </c>
      <c r="BO1435" s="12">
        <f t="shared" si="5873"/>
        <v>173.17469234787785</v>
      </c>
      <c r="BP1435" s="50">
        <f>(1-'#Constant'!$A$3)/($J1435*'#Constant'!$B$3/'#Constant'!$C$3^($D1435-1)+1)+'#Constant'!$A$3</f>
        <v>0.95244529019980972</v>
      </c>
      <c r="BQ1435" s="4">
        <f t="shared" si="5883"/>
        <v>221.65169305086587</v>
      </c>
      <c r="BR1435" s="50">
        <f>(1-'#Constant'!$A$3)/($K1435*'#Constant'!$B$3/'#Constant'!$C$3^($D1435-1)+1)+'#Constant'!$A$3</f>
        <v>0.95244529019980972</v>
      </c>
      <c r="BS1435" s="4">
        <f t="shared" si="5884"/>
        <v>221.65169305086587</v>
      </c>
      <c r="BT1435"/>
    </row>
    <row r="1436" spans="1:72" x14ac:dyDescent="0.3">
      <c r="A1436">
        <v>3415</v>
      </c>
      <c r="B1436" s="18" t="str">
        <f>VLOOKUP(CONCATENATE("CREATURE_NAME_",A1436),[1]Localization_Hero!$A:$E,2,FALSE)</f>
        <v>마비엘</v>
      </c>
      <c r="C1436" t="s">
        <v>80</v>
      </c>
      <c r="D1436">
        <v>1</v>
      </c>
      <c r="E1436">
        <v>1</v>
      </c>
      <c r="F1436" s="18">
        <v>1</v>
      </c>
      <c r="G1436" s="10">
        <v>100</v>
      </c>
      <c r="H1436" s="10">
        <v>100</v>
      </c>
      <c r="I1436" s="10">
        <v>3800</v>
      </c>
      <c r="J1436" s="10">
        <v>18</v>
      </c>
      <c r="K1436" s="10">
        <v>18</v>
      </c>
      <c r="L1436" s="2"/>
      <c r="M1436" s="10">
        <v>100</v>
      </c>
      <c r="N1436" s="10">
        <v>0</v>
      </c>
      <c r="O1436" s="10">
        <v>0</v>
      </c>
      <c r="P1436" s="10">
        <v>100</v>
      </c>
      <c r="Q1436" s="10">
        <v>0</v>
      </c>
      <c r="R1436" s="10">
        <v>0</v>
      </c>
      <c r="S1436" s="10">
        <v>100</v>
      </c>
      <c r="T1436" s="10">
        <v>400</v>
      </c>
      <c r="U1436" s="10">
        <v>0</v>
      </c>
      <c r="V1436" s="10">
        <v>0</v>
      </c>
      <c r="W1436" s="2"/>
      <c r="X1436" s="10">
        <v>100</v>
      </c>
      <c r="Y1436" s="10">
        <v>0</v>
      </c>
      <c r="Z1436" s="10">
        <v>0</v>
      </c>
      <c r="AA1436" s="10">
        <v>100</v>
      </c>
      <c r="AB1436" s="10">
        <v>0</v>
      </c>
      <c r="AC1436" s="10">
        <v>0</v>
      </c>
      <c r="AD1436" s="10">
        <v>100</v>
      </c>
      <c r="AE1436" s="10">
        <v>400</v>
      </c>
      <c r="AF1436" s="10">
        <v>0</v>
      </c>
      <c r="AG1436" s="10">
        <v>0</v>
      </c>
      <c r="AH1436" s="10">
        <v>0</v>
      </c>
      <c r="AI1436" s="10">
        <v>0</v>
      </c>
      <c r="AJ1436" s="3"/>
      <c r="AK1436" s="10">
        <v>0</v>
      </c>
      <c r="AL1436" s="10">
        <v>0</v>
      </c>
      <c r="AM1436" s="3"/>
      <c r="AN1436" s="10">
        <v>0</v>
      </c>
      <c r="AO1436" s="10">
        <v>0</v>
      </c>
      <c r="AP1436" s="10">
        <v>0</v>
      </c>
      <c r="AQ1436" s="10">
        <v>0</v>
      </c>
      <c r="AR1436" s="10">
        <v>0</v>
      </c>
      <c r="AS1436" s="10">
        <v>0</v>
      </c>
      <c r="AT1436" s="10">
        <v>0</v>
      </c>
      <c r="AU1436" s="10">
        <v>0</v>
      </c>
      <c r="AV1436" s="10">
        <v>0</v>
      </c>
      <c r="AW1436" s="10">
        <v>0</v>
      </c>
      <c r="AX1436" s="10">
        <v>0</v>
      </c>
      <c r="AY1436" s="3"/>
      <c r="AZ1436" s="10">
        <v>6000</v>
      </c>
      <c r="BA1436" s="10">
        <v>6000</v>
      </c>
      <c r="BB1436" s="10">
        <v>0</v>
      </c>
      <c r="BC1436" s="10">
        <v>0</v>
      </c>
      <c r="BD1436" s="10">
        <v>0</v>
      </c>
      <c r="BE1436" s="10">
        <v>250</v>
      </c>
      <c r="BF1436" s="3"/>
      <c r="BG1436" s="10">
        <v>1000</v>
      </c>
      <c r="BH1436" s="10">
        <v>5000</v>
      </c>
      <c r="BI1436" s="3"/>
      <c r="BJ1436" s="21">
        <v>1</v>
      </c>
      <c r="BK1436" s="65">
        <v>0</v>
      </c>
      <c r="BL1436" s="65">
        <v>0</v>
      </c>
      <c r="BM1436" s="6">
        <f t="shared" si="5861"/>
        <v>135.29999999999998</v>
      </c>
      <c r="BN1436" s="8">
        <f t="shared" si="5862"/>
        <v>350.95430268643202</v>
      </c>
      <c r="BO1436" s="12">
        <f t="shared" si="5873"/>
        <v>217.90850638163312</v>
      </c>
      <c r="BP1436" s="50">
        <f>(1-'#Constant'!$A$3)/($J1436*'#Constant'!$B$3/'#Constant'!$C$3^($D1436-1)+1)+'#Constant'!$A$3</f>
        <v>0.9497912713472485</v>
      </c>
      <c r="BQ1436" s="4">
        <f t="shared" si="5883"/>
        <v>350.95430268643202</v>
      </c>
      <c r="BR1436" s="50">
        <f>(1-'#Constant'!$A$3)/($K1436*'#Constant'!$B$3/'#Constant'!$C$3^($D1436-1)+1)+'#Constant'!$A$3</f>
        <v>0.9497912713472485</v>
      </c>
      <c r="BS1436" s="4">
        <f t="shared" si="5884"/>
        <v>350.95430268643202</v>
      </c>
      <c r="BT1436">
        <f>BO1436/$BO$4*100</f>
        <v>165.61871382097499</v>
      </c>
    </row>
    <row r="1437" spans="1:72" s="13" customFormat="1" ht="17.25" thickBot="1" x14ac:dyDescent="0.35">
      <c r="B1437" s="20"/>
      <c r="D1437" s="14">
        <v>1</v>
      </c>
      <c r="E1437" s="14">
        <v>1</v>
      </c>
      <c r="F1437" s="19">
        <v>1</v>
      </c>
      <c r="G1437" s="15">
        <v>100</v>
      </c>
      <c r="H1437" s="15">
        <v>100</v>
      </c>
      <c r="I1437" s="15">
        <v>6000</v>
      </c>
      <c r="J1437" s="10">
        <v>18</v>
      </c>
      <c r="K1437" s="10">
        <v>18</v>
      </c>
      <c r="L1437" s="16"/>
      <c r="M1437" s="15">
        <f t="shared" ref="M1437:O1437" si="5903">M1436</f>
        <v>100</v>
      </c>
      <c r="N1437" s="15">
        <f t="shared" si="5903"/>
        <v>0</v>
      </c>
      <c r="O1437" s="15">
        <f t="shared" si="5903"/>
        <v>0</v>
      </c>
      <c r="P1437" s="15">
        <v>100</v>
      </c>
      <c r="Q1437" s="15">
        <f t="shared" ref="Q1437:V1437" si="5904">Q1436</f>
        <v>0</v>
      </c>
      <c r="R1437" s="15">
        <f t="shared" si="5904"/>
        <v>0</v>
      </c>
      <c r="S1437" s="15">
        <f t="shared" si="5904"/>
        <v>100</v>
      </c>
      <c r="T1437" s="15">
        <f t="shared" si="5904"/>
        <v>400</v>
      </c>
      <c r="U1437" s="15">
        <f t="shared" si="5904"/>
        <v>0</v>
      </c>
      <c r="V1437" s="15">
        <f t="shared" si="5904"/>
        <v>0</v>
      </c>
      <c r="W1437" s="16"/>
      <c r="X1437" s="15">
        <f t="shared" ref="X1437:Z1437" si="5905">X1436</f>
        <v>100</v>
      </c>
      <c r="Y1437" s="15">
        <f t="shared" si="5905"/>
        <v>0</v>
      </c>
      <c r="Z1437" s="15">
        <f t="shared" si="5905"/>
        <v>0</v>
      </c>
      <c r="AA1437" s="15">
        <v>100</v>
      </c>
      <c r="AB1437" s="15">
        <f t="shared" ref="AB1437:AI1437" si="5906">AB1436</f>
        <v>0</v>
      </c>
      <c r="AC1437" s="15">
        <f t="shared" si="5906"/>
        <v>0</v>
      </c>
      <c r="AD1437" s="15">
        <f t="shared" si="5906"/>
        <v>100</v>
      </c>
      <c r="AE1437" s="15">
        <f t="shared" si="5906"/>
        <v>400</v>
      </c>
      <c r="AF1437" s="15">
        <f t="shared" si="5906"/>
        <v>0</v>
      </c>
      <c r="AG1437" s="15">
        <f t="shared" si="5906"/>
        <v>0</v>
      </c>
      <c r="AH1437" s="15">
        <f t="shared" si="5906"/>
        <v>0</v>
      </c>
      <c r="AI1437" s="15">
        <f t="shared" si="5906"/>
        <v>0</v>
      </c>
      <c r="AJ1437" s="17"/>
      <c r="AK1437" s="15">
        <f>AK1436</f>
        <v>0</v>
      </c>
      <c r="AL1437" s="15">
        <f>AL1436</f>
        <v>0</v>
      </c>
      <c r="AM1437" s="17"/>
      <c r="AN1437" s="15">
        <f t="shared" ref="AN1437:AX1437" si="5907">AN1436</f>
        <v>0</v>
      </c>
      <c r="AO1437" s="15">
        <f t="shared" si="5907"/>
        <v>0</v>
      </c>
      <c r="AP1437" s="15">
        <f t="shared" si="5907"/>
        <v>0</v>
      </c>
      <c r="AQ1437" s="15">
        <f t="shared" si="5907"/>
        <v>0</v>
      </c>
      <c r="AR1437" s="15">
        <f t="shared" si="5907"/>
        <v>0</v>
      </c>
      <c r="AS1437" s="15">
        <f t="shared" si="5907"/>
        <v>0</v>
      </c>
      <c r="AT1437" s="15">
        <f t="shared" si="5907"/>
        <v>0</v>
      </c>
      <c r="AU1437" s="15">
        <f t="shared" si="5907"/>
        <v>0</v>
      </c>
      <c r="AV1437" s="15">
        <f t="shared" si="5907"/>
        <v>0</v>
      </c>
      <c r="AW1437" s="15">
        <f t="shared" si="5907"/>
        <v>0</v>
      </c>
      <c r="AX1437" s="15">
        <f t="shared" si="5907"/>
        <v>0</v>
      </c>
      <c r="AY1437" s="17"/>
      <c r="AZ1437" s="15">
        <f t="shared" ref="AZ1437:BA1437" si="5908">AZ1436</f>
        <v>6000</v>
      </c>
      <c r="BA1437" s="15">
        <f t="shared" si="5908"/>
        <v>6000</v>
      </c>
      <c r="BB1437" s="15">
        <v>0</v>
      </c>
      <c r="BC1437" s="15">
        <f t="shared" ref="BC1437:BE1437" si="5909">BC1436</f>
        <v>0</v>
      </c>
      <c r="BD1437" s="15">
        <f t="shared" si="5909"/>
        <v>0</v>
      </c>
      <c r="BE1437" s="15">
        <f t="shared" si="5909"/>
        <v>250</v>
      </c>
      <c r="BF1437" s="17"/>
      <c r="BG1437" s="15">
        <f t="shared" ref="BG1437:BH1437" si="5910">BG1436</f>
        <v>1000</v>
      </c>
      <c r="BH1437" s="15">
        <f t="shared" si="5910"/>
        <v>5000</v>
      </c>
      <c r="BI1437" s="17"/>
      <c r="BJ1437" s="22">
        <f>G1437/G1436</f>
        <v>1</v>
      </c>
      <c r="BK1437" s="65">
        <f t="shared" ref="BK1437:BL1437" si="5911">BK1436</f>
        <v>0</v>
      </c>
      <c r="BL1437" s="65">
        <f t="shared" si="5911"/>
        <v>0</v>
      </c>
      <c r="BM1437" s="6">
        <f t="shared" si="5861"/>
        <v>135.29999999999998</v>
      </c>
      <c r="BN1437" s="8">
        <f t="shared" si="5862"/>
        <v>251.51725025860961</v>
      </c>
      <c r="BO1437" s="12">
        <f t="shared" si="5873"/>
        <v>184.47298978438516</v>
      </c>
      <c r="BP1437" s="50">
        <f>(1-'#Constant'!$A$3)/($J1437*'#Constant'!$B$3/'#Constant'!$C$3^($D1437-1)+1)+'#Constant'!$A$3</f>
        <v>0.9497912713472485</v>
      </c>
      <c r="BQ1437" s="4">
        <f t="shared" si="5883"/>
        <v>251.51725025860961</v>
      </c>
      <c r="BR1437" s="50">
        <f>(1-'#Constant'!$A$3)/($K1437*'#Constant'!$B$3/'#Constant'!$C$3^($D1437-1)+1)+'#Constant'!$A$3</f>
        <v>0.9497912713472485</v>
      </c>
      <c r="BS1437" s="4">
        <f t="shared" si="5884"/>
        <v>251.51725025860961</v>
      </c>
      <c r="BT1437"/>
    </row>
    <row r="1438" spans="1:72" x14ac:dyDescent="0.3">
      <c r="A1438">
        <v>3416</v>
      </c>
      <c r="B1438" s="18" t="str">
        <f>VLOOKUP(CONCATENATE("CREATURE_NAME_",A1438),[1]Localization_Hero!$A:$E,2,FALSE)</f>
        <v>뉴비스</v>
      </c>
      <c r="C1438" t="s">
        <v>77</v>
      </c>
      <c r="D1438">
        <v>1</v>
      </c>
      <c r="E1438">
        <v>1</v>
      </c>
      <c r="F1438" s="18">
        <v>1</v>
      </c>
      <c r="G1438" s="10">
        <v>100</v>
      </c>
      <c r="H1438" s="10">
        <v>100</v>
      </c>
      <c r="I1438" s="10">
        <v>4300</v>
      </c>
      <c r="J1438" s="10">
        <v>18</v>
      </c>
      <c r="K1438" s="10">
        <v>18</v>
      </c>
      <c r="L1438" s="2"/>
      <c r="M1438" s="10">
        <v>100</v>
      </c>
      <c r="N1438" s="10">
        <v>0</v>
      </c>
      <c r="O1438" s="10">
        <v>0</v>
      </c>
      <c r="P1438" s="10">
        <v>100</v>
      </c>
      <c r="Q1438" s="10">
        <v>0</v>
      </c>
      <c r="R1438" s="10">
        <v>0</v>
      </c>
      <c r="S1438" s="10">
        <v>100</v>
      </c>
      <c r="T1438" s="10">
        <v>400</v>
      </c>
      <c r="U1438" s="10">
        <v>0</v>
      </c>
      <c r="V1438" s="10">
        <v>0</v>
      </c>
      <c r="W1438" s="2"/>
      <c r="X1438" s="10">
        <v>100</v>
      </c>
      <c r="Y1438" s="10">
        <v>0</v>
      </c>
      <c r="Z1438" s="10">
        <v>0</v>
      </c>
      <c r="AA1438" s="10">
        <v>100</v>
      </c>
      <c r="AB1438" s="10">
        <v>0</v>
      </c>
      <c r="AC1438" s="10">
        <v>0</v>
      </c>
      <c r="AD1438" s="10">
        <v>100</v>
      </c>
      <c r="AE1438" s="10">
        <v>400</v>
      </c>
      <c r="AF1438" s="10">
        <v>0</v>
      </c>
      <c r="AG1438" s="10">
        <v>0</v>
      </c>
      <c r="AH1438" s="10">
        <v>0</v>
      </c>
      <c r="AI1438" s="10">
        <v>0</v>
      </c>
      <c r="AJ1438" s="3"/>
      <c r="AK1438" s="10">
        <v>0</v>
      </c>
      <c r="AL1438" s="10">
        <v>0</v>
      </c>
      <c r="AM1438" s="3"/>
      <c r="AN1438" s="10">
        <v>0</v>
      </c>
      <c r="AO1438" s="10">
        <v>0</v>
      </c>
      <c r="AP1438" s="10">
        <v>0</v>
      </c>
      <c r="AQ1438" s="10">
        <v>0</v>
      </c>
      <c r="AR1438" s="10">
        <v>0</v>
      </c>
      <c r="AS1438" s="10">
        <v>0</v>
      </c>
      <c r="AT1438" s="10">
        <v>0</v>
      </c>
      <c r="AU1438" s="10">
        <v>0</v>
      </c>
      <c r="AV1438" s="10">
        <v>0</v>
      </c>
      <c r="AW1438" s="10">
        <v>0</v>
      </c>
      <c r="AX1438" s="10">
        <v>0</v>
      </c>
      <c r="AY1438" s="3"/>
      <c r="AZ1438" s="10">
        <v>6000</v>
      </c>
      <c r="BA1438" s="10">
        <v>6000</v>
      </c>
      <c r="BB1438" s="10">
        <v>0</v>
      </c>
      <c r="BC1438" s="10">
        <v>0</v>
      </c>
      <c r="BD1438" s="10">
        <v>0</v>
      </c>
      <c r="BE1438" s="10">
        <v>250</v>
      </c>
      <c r="BF1438" s="3"/>
      <c r="BG1438" s="10">
        <v>1000</v>
      </c>
      <c r="BH1438" s="10">
        <v>5000</v>
      </c>
      <c r="BI1438" s="3"/>
      <c r="BJ1438" s="21">
        <v>1</v>
      </c>
      <c r="BK1438" s="65">
        <v>0</v>
      </c>
      <c r="BL1438" s="65">
        <v>0</v>
      </c>
      <c r="BM1438" s="6">
        <f t="shared" si="5861"/>
        <v>135.29999999999998</v>
      </c>
      <c r="BN1438" s="8">
        <f t="shared" si="5862"/>
        <v>251.51725025860961</v>
      </c>
      <c r="BO1438" s="12">
        <f t="shared" si="5873"/>
        <v>184.47298978438516</v>
      </c>
      <c r="BP1438" s="50">
        <f>(1-'#Constant'!$A$3)/($J1438*'#Constant'!$B$3/'#Constant'!$C$3^($D1438-1)+1)+'#Constant'!$A$3</f>
        <v>0.9497912713472485</v>
      </c>
      <c r="BQ1438" s="4">
        <f>I1438/(BP1438*(1-Q1438/1000*(0.5+R1438/1000))*(1-P1438/1000)*(1-V1438/1000)*(1+U1438/1000))/20</f>
        <v>251.51725025860961</v>
      </c>
      <c r="BR1438" s="50">
        <f>(1-'#Constant'!$A$3)/($K1438*'#Constant'!$B$3/'#Constant'!$C$3^($D1438-1)+1)+'#Constant'!$A$3</f>
        <v>0.9497912713472485</v>
      </c>
      <c r="BS1438" s="4">
        <f>I1438/(BR1438*(1-AB1438/1000*(0.5+AC1438/1000))*(1-AA1438/1000)*(1-AG1438/1000)*(1+AF1438/1000))/20</f>
        <v>251.51725025860961</v>
      </c>
      <c r="BT1438">
        <f>BO1438/$BO$4*100</f>
        <v>140.20645549876929</v>
      </c>
    </row>
    <row r="1439" spans="1:72" s="13" customFormat="1" ht="17.25" thickBot="1" x14ac:dyDescent="0.35">
      <c r="B1439" s="20"/>
      <c r="D1439" s="14">
        <v>1</v>
      </c>
      <c r="E1439" s="14">
        <v>1</v>
      </c>
      <c r="F1439" s="19">
        <v>1</v>
      </c>
      <c r="G1439" s="15">
        <v>100</v>
      </c>
      <c r="H1439" s="15">
        <v>100</v>
      </c>
      <c r="I1439" s="15">
        <v>4300</v>
      </c>
      <c r="J1439" s="10">
        <v>18</v>
      </c>
      <c r="K1439" s="10">
        <v>18</v>
      </c>
      <c r="L1439" s="16"/>
      <c r="M1439" s="15">
        <f t="shared" ref="M1439:O1439" si="5912">M1438</f>
        <v>100</v>
      </c>
      <c r="N1439" s="15">
        <f t="shared" si="5912"/>
        <v>0</v>
      </c>
      <c r="O1439" s="15">
        <f t="shared" si="5912"/>
        <v>0</v>
      </c>
      <c r="P1439" s="15">
        <f>P1438</f>
        <v>100</v>
      </c>
      <c r="Q1439" s="15">
        <f t="shared" ref="Q1439:V1439" si="5913">Q1438</f>
        <v>0</v>
      </c>
      <c r="R1439" s="15">
        <f t="shared" si="5913"/>
        <v>0</v>
      </c>
      <c r="S1439" s="15">
        <f t="shared" si="5913"/>
        <v>100</v>
      </c>
      <c r="T1439" s="15">
        <f t="shared" si="5913"/>
        <v>400</v>
      </c>
      <c r="U1439" s="15">
        <f t="shared" si="5913"/>
        <v>0</v>
      </c>
      <c r="V1439" s="15">
        <f t="shared" si="5913"/>
        <v>0</v>
      </c>
      <c r="W1439" s="16"/>
      <c r="X1439" s="15">
        <f t="shared" ref="X1439:Z1439" si="5914">X1438</f>
        <v>100</v>
      </c>
      <c r="Y1439" s="15">
        <f t="shared" si="5914"/>
        <v>0</v>
      </c>
      <c r="Z1439" s="15">
        <f t="shared" si="5914"/>
        <v>0</v>
      </c>
      <c r="AA1439" s="15">
        <f>AA1438</f>
        <v>100</v>
      </c>
      <c r="AB1439" s="15">
        <f t="shared" ref="AB1439:AI1439" si="5915">AB1438</f>
        <v>0</v>
      </c>
      <c r="AC1439" s="15">
        <f t="shared" si="5915"/>
        <v>0</v>
      </c>
      <c r="AD1439" s="15">
        <f t="shared" si="5915"/>
        <v>100</v>
      </c>
      <c r="AE1439" s="15">
        <f t="shared" si="5915"/>
        <v>400</v>
      </c>
      <c r="AF1439" s="15">
        <f t="shared" si="5915"/>
        <v>0</v>
      </c>
      <c r="AG1439" s="15">
        <f t="shared" si="5915"/>
        <v>0</v>
      </c>
      <c r="AH1439" s="15">
        <f t="shared" si="5915"/>
        <v>0</v>
      </c>
      <c r="AI1439" s="15">
        <f t="shared" si="5915"/>
        <v>0</v>
      </c>
      <c r="AJ1439" s="17"/>
      <c r="AK1439" s="15">
        <f>AK1438</f>
        <v>0</v>
      </c>
      <c r="AL1439" s="15">
        <f>AL1438</f>
        <v>0</v>
      </c>
      <c r="AM1439" s="17"/>
      <c r="AN1439" s="15">
        <f t="shared" ref="AN1439:AX1439" si="5916">AN1438</f>
        <v>0</v>
      </c>
      <c r="AO1439" s="15">
        <f t="shared" si="5916"/>
        <v>0</v>
      </c>
      <c r="AP1439" s="15">
        <f t="shared" si="5916"/>
        <v>0</v>
      </c>
      <c r="AQ1439" s="15">
        <f t="shared" si="5916"/>
        <v>0</v>
      </c>
      <c r="AR1439" s="15">
        <f t="shared" si="5916"/>
        <v>0</v>
      </c>
      <c r="AS1439" s="15">
        <f t="shared" si="5916"/>
        <v>0</v>
      </c>
      <c r="AT1439" s="15">
        <f t="shared" si="5916"/>
        <v>0</v>
      </c>
      <c r="AU1439" s="15">
        <f t="shared" si="5916"/>
        <v>0</v>
      </c>
      <c r="AV1439" s="15">
        <f t="shared" si="5916"/>
        <v>0</v>
      </c>
      <c r="AW1439" s="15">
        <f t="shared" si="5916"/>
        <v>0</v>
      </c>
      <c r="AX1439" s="15">
        <f t="shared" si="5916"/>
        <v>0</v>
      </c>
      <c r="AY1439" s="17"/>
      <c r="AZ1439" s="15">
        <f t="shared" ref="AZ1439:BA1439" si="5917">AZ1438</f>
        <v>6000</v>
      </c>
      <c r="BA1439" s="15">
        <f t="shared" si="5917"/>
        <v>6000</v>
      </c>
      <c r="BB1439" s="15">
        <v>0</v>
      </c>
      <c r="BC1439" s="15">
        <f t="shared" ref="BC1439:BE1439" si="5918">BC1438</f>
        <v>0</v>
      </c>
      <c r="BD1439" s="15">
        <f t="shared" si="5918"/>
        <v>0</v>
      </c>
      <c r="BE1439" s="15">
        <f t="shared" si="5918"/>
        <v>250</v>
      </c>
      <c r="BF1439" s="17"/>
      <c r="BG1439" s="15">
        <f t="shared" ref="BG1439:BH1439" si="5919">BG1438</f>
        <v>1000</v>
      </c>
      <c r="BH1439" s="15">
        <f t="shared" si="5919"/>
        <v>5000</v>
      </c>
      <c r="BI1439" s="17"/>
      <c r="BJ1439" s="22">
        <f>G1439/G1438</f>
        <v>1</v>
      </c>
      <c r="BK1439" s="65">
        <f t="shared" ref="BK1439:BL1439" si="5920">BK1438</f>
        <v>0</v>
      </c>
      <c r="BL1439" s="65">
        <f t="shared" si="5920"/>
        <v>0</v>
      </c>
      <c r="BM1439" s="6">
        <f t="shared" si="5861"/>
        <v>135.29999999999998</v>
      </c>
      <c r="BN1439" s="8">
        <f t="shared" si="5862"/>
        <v>251.51725025860961</v>
      </c>
      <c r="BO1439" s="12">
        <f t="shared" si="5873"/>
        <v>184.47298978438516</v>
      </c>
      <c r="BP1439" s="50">
        <f>(1-'#Constant'!$A$3)/($J1439*'#Constant'!$B$3/'#Constant'!$C$3^($D1439-1)+1)+'#Constant'!$A$3</f>
        <v>0.9497912713472485</v>
      </c>
      <c r="BQ1439" s="4">
        <f>I1439/(BP1439*(1-Q1439/1000*(0.5+R1439/1000))*(1-P1439/1000)*(1-V1439/1000)*(1+U1439/1000))/20</f>
        <v>251.51725025860961</v>
      </c>
      <c r="BR1439" s="50">
        <f>(1-'#Constant'!$A$3)/($K1439*'#Constant'!$B$3/'#Constant'!$C$3^($D1439-1)+1)+'#Constant'!$A$3</f>
        <v>0.9497912713472485</v>
      </c>
      <c r="BS1439" s="4">
        <f>I1439/(BR1439*(1-AB1439/1000*(0.5+AC1439/1000))*(1-AA1439/1000)*(1-AG1439/1000)*(1+AF1439/1000))/20</f>
        <v>251.51725025860961</v>
      </c>
      <c r="BT1439"/>
    </row>
    <row r="1440" spans="1:72" x14ac:dyDescent="0.3">
      <c r="A1440">
        <v>3417</v>
      </c>
      <c r="B1440" s="18" t="str">
        <f>VLOOKUP(CONCATENATE("CREATURE_NAME_",A1440),[1]Localization_Hero!$A:$E,2,FALSE)</f>
        <v>구샤크</v>
      </c>
      <c r="C1440" t="s">
        <v>77</v>
      </c>
      <c r="D1440">
        <v>1</v>
      </c>
      <c r="E1440">
        <v>1</v>
      </c>
      <c r="F1440" s="18">
        <v>1</v>
      </c>
      <c r="G1440" s="10">
        <v>100</v>
      </c>
      <c r="H1440" s="10">
        <v>100</v>
      </c>
      <c r="I1440" s="10">
        <v>4600</v>
      </c>
      <c r="J1440" s="10">
        <v>18</v>
      </c>
      <c r="K1440" s="10">
        <v>18</v>
      </c>
      <c r="L1440" s="2"/>
      <c r="M1440" s="10">
        <v>100</v>
      </c>
      <c r="N1440" s="10">
        <v>0</v>
      </c>
      <c r="O1440" s="10">
        <v>0</v>
      </c>
      <c r="P1440" s="10">
        <v>100</v>
      </c>
      <c r="Q1440" s="10">
        <v>0</v>
      </c>
      <c r="R1440" s="10">
        <v>0</v>
      </c>
      <c r="S1440" s="10">
        <v>100</v>
      </c>
      <c r="T1440" s="10">
        <v>400</v>
      </c>
      <c r="U1440" s="10">
        <v>0</v>
      </c>
      <c r="V1440" s="10">
        <v>0</v>
      </c>
      <c r="W1440" s="2"/>
      <c r="X1440" s="10">
        <v>100</v>
      </c>
      <c r="Y1440" s="10">
        <v>0</v>
      </c>
      <c r="Z1440" s="10">
        <v>0</v>
      </c>
      <c r="AA1440" s="10">
        <v>100</v>
      </c>
      <c r="AB1440" s="10">
        <v>0</v>
      </c>
      <c r="AC1440" s="10">
        <v>0</v>
      </c>
      <c r="AD1440" s="10">
        <v>100</v>
      </c>
      <c r="AE1440" s="10">
        <v>400</v>
      </c>
      <c r="AF1440" s="10">
        <v>0</v>
      </c>
      <c r="AG1440" s="10">
        <v>0</v>
      </c>
      <c r="AH1440" s="10">
        <v>0</v>
      </c>
      <c r="AI1440" s="10">
        <v>0</v>
      </c>
      <c r="AJ1440" s="3"/>
      <c r="AK1440" s="10">
        <v>0</v>
      </c>
      <c r="AL1440" s="10">
        <v>0</v>
      </c>
      <c r="AM1440" s="3"/>
      <c r="AN1440" s="10">
        <v>0</v>
      </c>
      <c r="AO1440" s="10">
        <v>0</v>
      </c>
      <c r="AP1440" s="10">
        <v>0</v>
      </c>
      <c r="AQ1440" s="10">
        <v>0</v>
      </c>
      <c r="AR1440" s="10">
        <v>0</v>
      </c>
      <c r="AS1440" s="10">
        <v>0</v>
      </c>
      <c r="AT1440" s="10">
        <v>0</v>
      </c>
      <c r="AU1440" s="10">
        <v>0</v>
      </c>
      <c r="AV1440" s="10">
        <v>0</v>
      </c>
      <c r="AW1440" s="10">
        <v>0</v>
      </c>
      <c r="AX1440" s="10">
        <v>0</v>
      </c>
      <c r="AY1440" s="3"/>
      <c r="AZ1440" s="10">
        <v>6000</v>
      </c>
      <c r="BA1440" s="10">
        <v>6000</v>
      </c>
      <c r="BB1440" s="10">
        <v>0</v>
      </c>
      <c r="BC1440" s="10">
        <v>0</v>
      </c>
      <c r="BD1440" s="10">
        <v>0</v>
      </c>
      <c r="BE1440" s="10">
        <v>250</v>
      </c>
      <c r="BF1440" s="3"/>
      <c r="BG1440" s="10">
        <v>1000</v>
      </c>
      <c r="BH1440" s="10">
        <v>7500</v>
      </c>
      <c r="BI1440" s="3"/>
      <c r="BJ1440" s="21">
        <v>1</v>
      </c>
      <c r="BK1440" s="65">
        <v>0</v>
      </c>
      <c r="BL1440" s="65">
        <v>0</v>
      </c>
      <c r="BM1440" s="6">
        <f t="shared" si="5861"/>
        <v>135.29999999999998</v>
      </c>
      <c r="BN1440" s="8">
        <f t="shared" si="5862"/>
        <v>269.06496539293119</v>
      </c>
      <c r="BO1440" s="12">
        <f t="shared" si="5873"/>
        <v>190.7996064400123</v>
      </c>
      <c r="BP1440" s="50">
        <f>(1-'#Constant'!$A$3)/($J1440*'#Constant'!$B$3/'#Constant'!$C$3^($D1440-1)+1)+'#Constant'!$A$3</f>
        <v>0.9497912713472485</v>
      </c>
      <c r="BQ1440" s="4">
        <f>I1441/(BP1440*(1-Q1440/1000*(0.5+R1440/1000))*(1-P1440/1000)*(1-V1440/1000)*(1+U1440/1000))/20</f>
        <v>269.06496539293119</v>
      </c>
      <c r="BR1440" s="50">
        <f>(1-'#Constant'!$A$3)/($K1440*'#Constant'!$B$3/'#Constant'!$C$3^($D1440-1)+1)+'#Constant'!$A$3</f>
        <v>0.9497912713472485</v>
      </c>
      <c r="BS1440" s="4">
        <f>I1441/(BR1440*(1-AB1440/1000*(0.5+AC1440/1000))*(1-AA1440/1000)*(1-AG1440/1000)*(1+AF1440/1000))/20</f>
        <v>269.06496539293119</v>
      </c>
      <c r="BT1440">
        <f>BO1440/$BO$4*100</f>
        <v>145.01492365240921</v>
      </c>
    </row>
    <row r="1441" spans="1:72" s="13" customFormat="1" ht="17.25" thickBot="1" x14ac:dyDescent="0.35">
      <c r="B1441" s="20"/>
      <c r="D1441" s="14">
        <v>1</v>
      </c>
      <c r="E1441" s="14">
        <v>1</v>
      </c>
      <c r="F1441" s="19">
        <v>1</v>
      </c>
      <c r="G1441" s="15">
        <v>100</v>
      </c>
      <c r="H1441" s="15">
        <v>100</v>
      </c>
      <c r="I1441" s="15">
        <v>4600</v>
      </c>
      <c r="J1441" s="10">
        <v>18</v>
      </c>
      <c r="K1441" s="10">
        <v>18</v>
      </c>
      <c r="L1441" s="16"/>
      <c r="M1441" s="15">
        <f t="shared" ref="M1441:O1441" si="5921">M1440</f>
        <v>100</v>
      </c>
      <c r="N1441" s="15">
        <f t="shared" si="5921"/>
        <v>0</v>
      </c>
      <c r="O1441" s="15">
        <f t="shared" si="5921"/>
        <v>0</v>
      </c>
      <c r="P1441" s="15">
        <v>100</v>
      </c>
      <c r="Q1441" s="15">
        <f t="shared" ref="Q1441:V1441" si="5922">Q1440</f>
        <v>0</v>
      </c>
      <c r="R1441" s="15">
        <f t="shared" si="5922"/>
        <v>0</v>
      </c>
      <c r="S1441" s="15">
        <f t="shared" si="5922"/>
        <v>100</v>
      </c>
      <c r="T1441" s="15">
        <f t="shared" si="5922"/>
        <v>400</v>
      </c>
      <c r="U1441" s="15">
        <f t="shared" si="5922"/>
        <v>0</v>
      </c>
      <c r="V1441" s="15">
        <f t="shared" si="5922"/>
        <v>0</v>
      </c>
      <c r="W1441" s="16"/>
      <c r="X1441" s="15">
        <f t="shared" ref="X1441:Z1441" si="5923">X1440</f>
        <v>100</v>
      </c>
      <c r="Y1441" s="15">
        <f t="shared" si="5923"/>
        <v>0</v>
      </c>
      <c r="Z1441" s="15">
        <f t="shared" si="5923"/>
        <v>0</v>
      </c>
      <c r="AA1441" s="15">
        <v>100</v>
      </c>
      <c r="AB1441" s="15">
        <f t="shared" ref="AB1441:AI1441" si="5924">AB1440</f>
        <v>0</v>
      </c>
      <c r="AC1441" s="15">
        <f t="shared" si="5924"/>
        <v>0</v>
      </c>
      <c r="AD1441" s="15">
        <f t="shared" si="5924"/>
        <v>100</v>
      </c>
      <c r="AE1441" s="15">
        <f t="shared" si="5924"/>
        <v>400</v>
      </c>
      <c r="AF1441" s="15">
        <f t="shared" si="5924"/>
        <v>0</v>
      </c>
      <c r="AG1441" s="15">
        <f t="shared" si="5924"/>
        <v>0</v>
      </c>
      <c r="AH1441" s="15">
        <f t="shared" si="5924"/>
        <v>0</v>
      </c>
      <c r="AI1441" s="15">
        <f t="shared" si="5924"/>
        <v>0</v>
      </c>
      <c r="AJ1441" s="17"/>
      <c r="AK1441" s="15">
        <f>AK1440</f>
        <v>0</v>
      </c>
      <c r="AL1441" s="15">
        <f>AL1440</f>
        <v>0</v>
      </c>
      <c r="AM1441" s="17"/>
      <c r="AN1441" s="15">
        <f t="shared" ref="AN1441:AX1441" si="5925">AN1440</f>
        <v>0</v>
      </c>
      <c r="AO1441" s="15">
        <f t="shared" si="5925"/>
        <v>0</v>
      </c>
      <c r="AP1441" s="15">
        <f t="shared" si="5925"/>
        <v>0</v>
      </c>
      <c r="AQ1441" s="15">
        <f t="shared" si="5925"/>
        <v>0</v>
      </c>
      <c r="AR1441" s="15">
        <f t="shared" si="5925"/>
        <v>0</v>
      </c>
      <c r="AS1441" s="15">
        <f t="shared" si="5925"/>
        <v>0</v>
      </c>
      <c r="AT1441" s="15">
        <f t="shared" si="5925"/>
        <v>0</v>
      </c>
      <c r="AU1441" s="15">
        <f t="shared" si="5925"/>
        <v>0</v>
      </c>
      <c r="AV1441" s="15">
        <f t="shared" si="5925"/>
        <v>0</v>
      </c>
      <c r="AW1441" s="15">
        <f t="shared" si="5925"/>
        <v>0</v>
      </c>
      <c r="AX1441" s="15">
        <f t="shared" si="5925"/>
        <v>0</v>
      </c>
      <c r="AY1441" s="17"/>
      <c r="AZ1441" s="15">
        <f t="shared" ref="AZ1441:BA1441" si="5926">AZ1440</f>
        <v>6000</v>
      </c>
      <c r="BA1441" s="15">
        <f t="shared" si="5926"/>
        <v>6000</v>
      </c>
      <c r="BB1441" s="15">
        <v>0</v>
      </c>
      <c r="BC1441" s="15">
        <f t="shared" ref="BC1441:BE1441" si="5927">BC1440</f>
        <v>0</v>
      </c>
      <c r="BD1441" s="15">
        <f t="shared" si="5927"/>
        <v>0</v>
      </c>
      <c r="BE1441" s="15">
        <f t="shared" si="5927"/>
        <v>250</v>
      </c>
      <c r="BF1441" s="17"/>
      <c r="BG1441" s="15">
        <f t="shared" ref="BG1441:BH1441" si="5928">BG1440</f>
        <v>1000</v>
      </c>
      <c r="BH1441" s="15">
        <f t="shared" si="5928"/>
        <v>7500</v>
      </c>
      <c r="BI1441" s="17"/>
      <c r="BJ1441" s="22">
        <f>G1441/G1440</f>
        <v>1</v>
      </c>
      <c r="BK1441" s="65">
        <f t="shared" ref="BK1441:BL1441" si="5929">BK1440</f>
        <v>0</v>
      </c>
      <c r="BL1441" s="65">
        <f t="shared" si="5929"/>
        <v>0</v>
      </c>
      <c r="BM1441" s="6">
        <f t="shared" si="5861"/>
        <v>135.29999999999998</v>
      </c>
      <c r="BN1441" s="8">
        <f t="shared" si="5862"/>
        <v>408.39382355944468</v>
      </c>
      <c r="BO1441" s="12">
        <f t="shared" si="5873"/>
        <v>235.06527673732006</v>
      </c>
      <c r="BP1441" s="50">
        <f>(1-'#Constant'!$A$3)/($J1441*'#Constant'!$B$3/'#Constant'!$C$3^($D1441-1)+1)+'#Constant'!$A$3</f>
        <v>0.9497912713472485</v>
      </c>
      <c r="BQ1441" s="4">
        <f>I1501/(BP1441*(1-Q1441/1000*(0.5+R1441/1000))*(1-P1441/1000)*(1-V1441/1000)*(1+U1441/1000))/20</f>
        <v>408.39382355944468</v>
      </c>
      <c r="BR1441" s="50">
        <f>(1-'#Constant'!$A$3)/($K1441*'#Constant'!$B$3/'#Constant'!$C$3^($D1441-1)+1)+'#Constant'!$A$3</f>
        <v>0.9497912713472485</v>
      </c>
      <c r="BS1441" s="4">
        <f>I1501/(BR1441*(1-AB1441/1000*(0.5+AC1441/1000))*(1-AA1441/1000)*(1-AG1441/1000)*(1+AF1441/1000))/20</f>
        <v>408.39382355944468</v>
      </c>
      <c r="BT1441"/>
    </row>
    <row r="1442" spans="1:72" x14ac:dyDescent="0.3">
      <c r="A1442">
        <v>3418</v>
      </c>
      <c r="B1442" s="18" t="str">
        <f>VLOOKUP(CONCATENATE("CREATURE_NAME_",A1442),[1]Localization_Hero!$A:$E,2,FALSE)</f>
        <v>라크레일</v>
      </c>
      <c r="C1442" t="s">
        <v>77</v>
      </c>
      <c r="D1442">
        <v>1</v>
      </c>
      <c r="E1442">
        <v>1</v>
      </c>
      <c r="F1442" s="18">
        <v>1</v>
      </c>
      <c r="G1442" s="10">
        <v>100</v>
      </c>
      <c r="H1442" s="10">
        <v>100</v>
      </c>
      <c r="I1442" s="10">
        <v>5300</v>
      </c>
      <c r="J1442" s="10">
        <v>25</v>
      </c>
      <c r="K1442" s="10">
        <v>25</v>
      </c>
      <c r="L1442" s="2"/>
      <c r="M1442" s="10">
        <v>0</v>
      </c>
      <c r="N1442" s="10">
        <v>0</v>
      </c>
      <c r="O1442" s="10">
        <v>0</v>
      </c>
      <c r="P1442" s="10">
        <v>0</v>
      </c>
      <c r="Q1442" s="10">
        <v>0</v>
      </c>
      <c r="R1442" s="10">
        <v>0</v>
      </c>
      <c r="S1442" s="10">
        <v>100</v>
      </c>
      <c r="T1442" s="10">
        <v>500</v>
      </c>
      <c r="U1442" s="10">
        <v>0</v>
      </c>
      <c r="V1442" s="10">
        <v>350</v>
      </c>
      <c r="W1442" s="2"/>
      <c r="X1442" s="10">
        <v>0</v>
      </c>
      <c r="Y1442" s="10">
        <v>0</v>
      </c>
      <c r="Z1442" s="10">
        <v>0</v>
      </c>
      <c r="AA1442" s="10">
        <v>0</v>
      </c>
      <c r="AB1442" s="10">
        <v>0</v>
      </c>
      <c r="AC1442" s="10">
        <v>0</v>
      </c>
      <c r="AD1442" s="10">
        <v>100</v>
      </c>
      <c r="AE1442" s="10">
        <v>500</v>
      </c>
      <c r="AF1442" s="10">
        <v>0</v>
      </c>
      <c r="AG1442" s="10">
        <v>200</v>
      </c>
      <c r="AH1442" s="10">
        <v>0</v>
      </c>
      <c r="AI1442" s="10">
        <v>0</v>
      </c>
      <c r="AJ1442" s="3"/>
      <c r="AK1442" s="10">
        <v>0</v>
      </c>
      <c r="AL1442" s="10">
        <v>0</v>
      </c>
      <c r="AM1442" s="3"/>
      <c r="AN1442" s="10">
        <v>0</v>
      </c>
      <c r="AO1442" s="10">
        <v>0</v>
      </c>
      <c r="AP1442" s="10">
        <v>0</v>
      </c>
      <c r="AQ1442" s="10">
        <v>0</v>
      </c>
      <c r="AR1442" s="10">
        <v>0</v>
      </c>
      <c r="AS1442" s="10">
        <v>0</v>
      </c>
      <c r="AT1442" s="10">
        <v>0</v>
      </c>
      <c r="AU1442" s="10">
        <v>0</v>
      </c>
      <c r="AV1442" s="10">
        <v>0</v>
      </c>
      <c r="AW1442" s="10">
        <v>0</v>
      </c>
      <c r="AX1442" s="10">
        <v>0</v>
      </c>
      <c r="AY1442" s="3"/>
      <c r="AZ1442" s="10">
        <v>6000</v>
      </c>
      <c r="BA1442" s="10">
        <v>6000</v>
      </c>
      <c r="BB1442" s="10">
        <v>0</v>
      </c>
      <c r="BC1442" s="10">
        <v>0</v>
      </c>
      <c r="BD1442" s="10">
        <v>0</v>
      </c>
      <c r="BE1442" s="10">
        <v>250</v>
      </c>
      <c r="BF1442" s="3"/>
      <c r="BG1442" s="10">
        <v>1000</v>
      </c>
      <c r="BH1442" s="10">
        <v>5000</v>
      </c>
      <c r="BI1442" s="3"/>
      <c r="BJ1442" s="21">
        <v>1</v>
      </c>
      <c r="BK1442" s="65">
        <v>0</v>
      </c>
      <c r="BL1442" s="65">
        <v>0</v>
      </c>
      <c r="BM1442" s="6">
        <f t="shared" si="5861"/>
        <v>128.125</v>
      </c>
      <c r="BN1442" s="8">
        <f t="shared" si="5862"/>
        <v>396.586610468912</v>
      </c>
      <c r="BO1442" s="12">
        <f t="shared" si="5873"/>
        <v>225.41663529191752</v>
      </c>
      <c r="BP1442" s="50">
        <f>(1-'#Constant'!$A$3)/($J1442*'#Constant'!$B$3/'#Constant'!$C$3^($D1442-1)+1)+'#Constant'!$A$3</f>
        <v>0.93162790697674425</v>
      </c>
      <c r="BQ1442" s="4">
        <f>I1443/(BP1442*(1-Q1442/1000*(0.5+R1442/1000))*(1-P1442/1000)*(1-V1442/1000)*(1+U1442/1000))/20</f>
        <v>437.61281155190284</v>
      </c>
      <c r="BR1442" s="50">
        <f>(1-'#Constant'!$A$3)/($K1442*'#Constant'!$B$3/'#Constant'!$C$3^($D1442-1)+1)+'#Constant'!$A$3</f>
        <v>0.93162790697674425</v>
      </c>
      <c r="BS1442" s="4">
        <f>I1443/(BR1442*(1-AB1442/1000*(0.5+AC1442/1000))*(1-AA1442/1000)*(1-AG1442/1000)*(1+AF1442/1000))/20</f>
        <v>355.5604093859211</v>
      </c>
      <c r="BT1442">
        <f>BO1442/$BO$4*100</f>
        <v>171.32517601454168</v>
      </c>
    </row>
    <row r="1443" spans="1:72" s="13" customFormat="1" ht="17.25" thickBot="1" x14ac:dyDescent="0.35">
      <c r="B1443" s="20"/>
      <c r="D1443" s="14">
        <v>1</v>
      </c>
      <c r="E1443" s="14">
        <v>1</v>
      </c>
      <c r="F1443" s="19">
        <v>1</v>
      </c>
      <c r="G1443" s="15">
        <f t="shared" ref="G1443:H1443" si="5930">G1442</f>
        <v>100</v>
      </c>
      <c r="H1443" s="15">
        <f t="shared" si="5930"/>
        <v>100</v>
      </c>
      <c r="I1443" s="15">
        <v>5300</v>
      </c>
      <c r="J1443" s="15">
        <f>J1442</f>
        <v>25</v>
      </c>
      <c r="K1443" s="15">
        <f>K1442</f>
        <v>25</v>
      </c>
      <c r="L1443" s="16"/>
      <c r="M1443" s="15">
        <v>0</v>
      </c>
      <c r="N1443" s="15">
        <f t="shared" ref="N1443:O1443" si="5931">N1442</f>
        <v>0</v>
      </c>
      <c r="O1443" s="15">
        <f t="shared" si="5931"/>
        <v>0</v>
      </c>
      <c r="P1443" s="15">
        <v>0</v>
      </c>
      <c r="Q1443" s="15">
        <f t="shared" ref="Q1443:V1443" si="5932">Q1442</f>
        <v>0</v>
      </c>
      <c r="R1443" s="15">
        <f t="shared" si="5932"/>
        <v>0</v>
      </c>
      <c r="S1443" s="15">
        <f t="shared" si="5932"/>
        <v>100</v>
      </c>
      <c r="T1443" s="15">
        <f t="shared" si="5932"/>
        <v>500</v>
      </c>
      <c r="U1443" s="15">
        <f t="shared" si="5932"/>
        <v>0</v>
      </c>
      <c r="V1443" s="15">
        <f t="shared" si="5932"/>
        <v>350</v>
      </c>
      <c r="W1443" s="16"/>
      <c r="X1443" s="15">
        <v>0</v>
      </c>
      <c r="Y1443" s="15">
        <f t="shared" ref="Y1443:Z1443" si="5933">Y1442</f>
        <v>0</v>
      </c>
      <c r="Z1443" s="15">
        <f t="shared" si="5933"/>
        <v>0</v>
      </c>
      <c r="AA1443" s="15">
        <v>0</v>
      </c>
      <c r="AB1443" s="15">
        <f t="shared" ref="AB1443:AF1443" si="5934">AB1442</f>
        <v>0</v>
      </c>
      <c r="AC1443" s="15">
        <f t="shared" si="5934"/>
        <v>0</v>
      </c>
      <c r="AD1443" s="15">
        <f t="shared" si="5934"/>
        <v>100</v>
      </c>
      <c r="AE1443" s="15">
        <f t="shared" si="5934"/>
        <v>500</v>
      </c>
      <c r="AF1443" s="15">
        <f t="shared" si="5934"/>
        <v>0</v>
      </c>
      <c r="AG1443" s="15">
        <f>AG1442</f>
        <v>200</v>
      </c>
      <c r="AH1443" s="15">
        <f t="shared" ref="AH1443:AI1443" si="5935">AH1442</f>
        <v>0</v>
      </c>
      <c r="AI1443" s="15">
        <f t="shared" si="5935"/>
        <v>0</v>
      </c>
      <c r="AJ1443" s="17"/>
      <c r="AK1443" s="15">
        <f>AK1442</f>
        <v>0</v>
      </c>
      <c r="AL1443" s="15">
        <f>AL1442</f>
        <v>0</v>
      </c>
      <c r="AM1443" s="17"/>
      <c r="AN1443" s="15">
        <f t="shared" ref="AN1443:AX1443" si="5936">AN1442</f>
        <v>0</v>
      </c>
      <c r="AO1443" s="15">
        <f t="shared" si="5936"/>
        <v>0</v>
      </c>
      <c r="AP1443" s="15">
        <f t="shared" si="5936"/>
        <v>0</v>
      </c>
      <c r="AQ1443" s="15">
        <f t="shared" si="5936"/>
        <v>0</v>
      </c>
      <c r="AR1443" s="15">
        <f t="shared" si="5936"/>
        <v>0</v>
      </c>
      <c r="AS1443" s="15">
        <f t="shared" si="5936"/>
        <v>0</v>
      </c>
      <c r="AT1443" s="15">
        <f t="shared" si="5936"/>
        <v>0</v>
      </c>
      <c r="AU1443" s="15">
        <f t="shared" si="5936"/>
        <v>0</v>
      </c>
      <c r="AV1443" s="15">
        <f t="shared" si="5936"/>
        <v>0</v>
      </c>
      <c r="AW1443" s="15">
        <f t="shared" si="5936"/>
        <v>0</v>
      </c>
      <c r="AX1443" s="15">
        <f t="shared" si="5936"/>
        <v>0</v>
      </c>
      <c r="AY1443" s="17"/>
      <c r="AZ1443" s="15">
        <f t="shared" ref="AZ1443:BA1443" si="5937">AZ1442</f>
        <v>6000</v>
      </c>
      <c r="BA1443" s="15">
        <f t="shared" si="5937"/>
        <v>6000</v>
      </c>
      <c r="BB1443" s="15">
        <v>0</v>
      </c>
      <c r="BC1443" s="15">
        <f t="shared" ref="BC1443:BE1443" si="5938">BC1442</f>
        <v>0</v>
      </c>
      <c r="BD1443" s="15">
        <f t="shared" si="5938"/>
        <v>0</v>
      </c>
      <c r="BE1443" s="15">
        <f t="shared" si="5938"/>
        <v>250</v>
      </c>
      <c r="BF1443" s="17"/>
      <c r="BG1443" s="15">
        <f t="shared" ref="BG1443:BH1443" si="5939">BG1442</f>
        <v>1000</v>
      </c>
      <c r="BH1443" s="15">
        <f t="shared" si="5939"/>
        <v>5000</v>
      </c>
      <c r="BI1443" s="17"/>
      <c r="BJ1443" s="22">
        <f>G1443/G1442</f>
        <v>1</v>
      </c>
      <c r="BK1443" s="65">
        <v>0</v>
      </c>
      <c r="BL1443" s="65">
        <v>0</v>
      </c>
      <c r="BM1443" s="6">
        <f t="shared" si="5861"/>
        <v>128.125</v>
      </c>
      <c r="BN1443" s="8">
        <f t="shared" si="5862"/>
        <v>187.06915588156227</v>
      </c>
      <c r="BO1443" s="12">
        <f t="shared" si="5873"/>
        <v>154.81678073556873</v>
      </c>
      <c r="BP1443" s="50">
        <f>(1-'#Constant'!$A$3)/($J1443*'#Constant'!$B$3/'#Constant'!$C$3^($D1443-1)+1)+'#Constant'!$A$3</f>
        <v>0.93162790697674425</v>
      </c>
      <c r="BQ1443" s="4">
        <f>I1628/(BP1443*(1-Q1443/1000*(0.5+R1443/1000))*(1-P1443/1000)*(1-V1443/1000)*(1+U1443/1000))/20</f>
        <v>206.4211375244825</v>
      </c>
      <c r="BR1443" s="50">
        <f>(1-'#Constant'!$A$3)/($K1443*'#Constant'!$B$3/'#Constant'!$C$3^($D1443-1)+1)+'#Constant'!$A$3</f>
        <v>0.93162790697674425</v>
      </c>
      <c r="BS1443" s="4">
        <f>I1628/(BR1443*(1-AB1443/1000*(0.5+AC1443/1000))*(1-AA1443/1000)*(1-AG1443/1000)*(1+AF1443/1000))/20</f>
        <v>167.71717423864203</v>
      </c>
      <c r="BT1443"/>
    </row>
    <row r="1444" spans="1:72" x14ac:dyDescent="0.3">
      <c r="A1444" s="62">
        <v>3419</v>
      </c>
      <c r="B1444" s="18" t="e">
        <f>VLOOKUP(CONCATENATE("CREATURE_NAME_",A1444),[1]Localization_Hero!$A:$E,2,FALSE)</f>
        <v>#N/A</v>
      </c>
      <c r="C1444" t="s">
        <v>81</v>
      </c>
      <c r="D1444">
        <v>1</v>
      </c>
      <c r="E1444">
        <v>1</v>
      </c>
      <c r="F1444" s="18">
        <v>1</v>
      </c>
      <c r="G1444" s="10">
        <v>88</v>
      </c>
      <c r="H1444" s="10">
        <v>88</v>
      </c>
      <c r="I1444" s="10">
        <v>5500</v>
      </c>
      <c r="J1444" s="10">
        <v>25</v>
      </c>
      <c r="K1444" s="10">
        <v>25</v>
      </c>
      <c r="L1444" s="2"/>
      <c r="M1444" s="10">
        <v>100</v>
      </c>
      <c r="N1444" s="10">
        <v>0</v>
      </c>
      <c r="O1444" s="10">
        <v>0</v>
      </c>
      <c r="P1444" s="10">
        <v>100</v>
      </c>
      <c r="Q1444" s="10">
        <v>0</v>
      </c>
      <c r="R1444" s="10">
        <v>0</v>
      </c>
      <c r="S1444" s="10">
        <v>0</v>
      </c>
      <c r="T1444" s="10">
        <v>150</v>
      </c>
      <c r="U1444" s="10">
        <v>0</v>
      </c>
      <c r="V1444" s="10">
        <v>300</v>
      </c>
      <c r="W1444" s="2"/>
      <c r="X1444" s="10">
        <v>250</v>
      </c>
      <c r="Y1444" s="10">
        <v>0</v>
      </c>
      <c r="Z1444" s="10">
        <v>0</v>
      </c>
      <c r="AA1444" s="10">
        <v>100</v>
      </c>
      <c r="AB1444" s="10">
        <v>0</v>
      </c>
      <c r="AC1444" s="10">
        <v>0</v>
      </c>
      <c r="AD1444" s="10">
        <v>250</v>
      </c>
      <c r="AE1444" s="10">
        <v>400</v>
      </c>
      <c r="AF1444" s="10">
        <v>0</v>
      </c>
      <c r="AG1444" s="10">
        <v>100</v>
      </c>
      <c r="AH1444" s="10">
        <v>0</v>
      </c>
      <c r="AI1444" s="10">
        <v>0</v>
      </c>
      <c r="AJ1444" s="3"/>
      <c r="AK1444" s="10">
        <v>0</v>
      </c>
      <c r="AL1444" s="10">
        <v>0</v>
      </c>
      <c r="AM1444" s="3"/>
      <c r="AN1444" s="10">
        <v>0</v>
      </c>
      <c r="AO1444" s="10">
        <v>0</v>
      </c>
      <c r="AP1444" s="10">
        <v>0</v>
      </c>
      <c r="AQ1444" s="10">
        <v>0</v>
      </c>
      <c r="AR1444" s="10">
        <v>0</v>
      </c>
      <c r="AS1444" s="10">
        <v>0</v>
      </c>
      <c r="AT1444" s="10">
        <v>0</v>
      </c>
      <c r="AU1444" s="10">
        <v>0</v>
      </c>
      <c r="AV1444" s="10">
        <v>0</v>
      </c>
      <c r="AW1444" s="10">
        <v>0</v>
      </c>
      <c r="AX1444" s="10">
        <v>0</v>
      </c>
      <c r="AY1444" s="3"/>
      <c r="AZ1444" s="10">
        <v>6000</v>
      </c>
      <c r="BA1444" s="10">
        <v>6000</v>
      </c>
      <c r="BB1444" s="10">
        <v>0</v>
      </c>
      <c r="BC1444" s="10">
        <v>0</v>
      </c>
      <c r="BD1444" s="10">
        <v>0</v>
      </c>
      <c r="BE1444" s="10">
        <v>250</v>
      </c>
      <c r="BF1444" s="3"/>
      <c r="BG1444" s="10">
        <v>1000</v>
      </c>
      <c r="BH1444" s="10">
        <v>1000</v>
      </c>
      <c r="BI1444" s="3"/>
      <c r="BJ1444" s="21">
        <v>1</v>
      </c>
      <c r="BK1444" s="65">
        <v>0</v>
      </c>
      <c r="BL1444" s="65">
        <v>0</v>
      </c>
      <c r="BM1444" s="6">
        <f t="shared" si="5861"/>
        <v>140.25</v>
      </c>
      <c r="BN1444" s="8">
        <f t="shared" si="5862"/>
        <v>416.48285948502291</v>
      </c>
      <c r="BO1444" s="12">
        <f t="shared" si="5873"/>
        <v>241.68516926525399</v>
      </c>
      <c r="BP1444" s="50">
        <f>(1-'#Constant'!$A$3)/($J1444*'#Constant'!$B$3/'#Constant'!$C$3^($D1444-1)+1)+'#Constant'!$A$3</f>
        <v>0.93162790697674425</v>
      </c>
      <c r="BQ1444" s="4">
        <f>I1444/(BP1444*(1-Q1444/1000*(0.5+R1444/1000))*(1-P1444/1000)*(1-V1444/1000)*(1+U1444/1000))/20</f>
        <v>468.54321692065071</v>
      </c>
      <c r="BR1444" s="50">
        <f>(1-'#Constant'!$A$3)/($K1444*'#Constant'!$B$3/'#Constant'!$C$3^($D1444-1)+1)+'#Constant'!$A$3</f>
        <v>0.93162790697674425</v>
      </c>
      <c r="BS1444" s="4">
        <f>I1444/(BR1444*(1-AB1444/1000*(0.5+AC1444/1000))*(1-AA1444/1000)*(1-AG1444/1000)*(1+AF1444/1000))/20</f>
        <v>364.42250204939506</v>
      </c>
      <c r="BT1444">
        <f>BO1444/$BO$4*100</f>
        <v>183.68987768294761</v>
      </c>
    </row>
    <row r="1445" spans="1:72" s="13" customFormat="1" ht="17.25" thickBot="1" x14ac:dyDescent="0.35">
      <c r="B1445" s="20"/>
      <c r="D1445" s="14">
        <v>1</v>
      </c>
      <c r="E1445" s="14">
        <v>1</v>
      </c>
      <c r="F1445" s="19">
        <v>1</v>
      </c>
      <c r="G1445" s="15">
        <f t="shared" ref="G1445:H1445" si="5940">G1444</f>
        <v>88</v>
      </c>
      <c r="H1445" s="15">
        <f t="shared" si="5940"/>
        <v>88</v>
      </c>
      <c r="I1445" s="15">
        <f>I1444</f>
        <v>5500</v>
      </c>
      <c r="J1445" s="15">
        <f>J1444</f>
        <v>25</v>
      </c>
      <c r="K1445" s="15">
        <f>K1444</f>
        <v>25</v>
      </c>
      <c r="L1445" s="16"/>
      <c r="M1445" s="15">
        <f t="shared" ref="M1445:O1445" si="5941">M1444</f>
        <v>100</v>
      </c>
      <c r="N1445" s="15">
        <f t="shared" si="5941"/>
        <v>0</v>
      </c>
      <c r="O1445" s="15">
        <f t="shared" si="5941"/>
        <v>0</v>
      </c>
      <c r="P1445" s="15">
        <v>100</v>
      </c>
      <c r="Q1445" s="15">
        <f t="shared" ref="Q1445:V1445" si="5942">Q1444</f>
        <v>0</v>
      </c>
      <c r="R1445" s="15">
        <f t="shared" si="5942"/>
        <v>0</v>
      </c>
      <c r="S1445" s="15">
        <f t="shared" si="5942"/>
        <v>0</v>
      </c>
      <c r="T1445" s="15">
        <f t="shared" si="5942"/>
        <v>150</v>
      </c>
      <c r="U1445" s="15">
        <f t="shared" si="5942"/>
        <v>0</v>
      </c>
      <c r="V1445" s="15">
        <f t="shared" si="5942"/>
        <v>300</v>
      </c>
      <c r="W1445" s="16"/>
      <c r="X1445" s="15">
        <f t="shared" ref="X1445:Z1445" si="5943">X1444</f>
        <v>250</v>
      </c>
      <c r="Y1445" s="15">
        <f t="shared" si="5943"/>
        <v>0</v>
      </c>
      <c r="Z1445" s="15">
        <f t="shared" si="5943"/>
        <v>0</v>
      </c>
      <c r="AA1445" s="15">
        <v>100</v>
      </c>
      <c r="AB1445" s="15">
        <f t="shared" ref="AB1445:AI1445" si="5944">AB1444</f>
        <v>0</v>
      </c>
      <c r="AC1445" s="15">
        <f t="shared" si="5944"/>
        <v>0</v>
      </c>
      <c r="AD1445" s="15">
        <f t="shared" si="5944"/>
        <v>250</v>
      </c>
      <c r="AE1445" s="15">
        <f t="shared" si="5944"/>
        <v>400</v>
      </c>
      <c r="AF1445" s="15">
        <f t="shared" si="5944"/>
        <v>0</v>
      </c>
      <c r="AG1445" s="15">
        <f t="shared" si="5944"/>
        <v>100</v>
      </c>
      <c r="AH1445" s="15">
        <f t="shared" si="5944"/>
        <v>0</v>
      </c>
      <c r="AI1445" s="15">
        <f t="shared" si="5944"/>
        <v>0</v>
      </c>
      <c r="AJ1445" s="17"/>
      <c r="AK1445" s="15">
        <f>AK1444</f>
        <v>0</v>
      </c>
      <c r="AL1445" s="15">
        <f>AL1444</f>
        <v>0</v>
      </c>
      <c r="AM1445" s="17"/>
      <c r="AN1445" s="15">
        <f t="shared" ref="AN1445:AX1445" si="5945">AN1444</f>
        <v>0</v>
      </c>
      <c r="AO1445" s="15">
        <f t="shared" si="5945"/>
        <v>0</v>
      </c>
      <c r="AP1445" s="15">
        <f t="shared" si="5945"/>
        <v>0</v>
      </c>
      <c r="AQ1445" s="15">
        <f t="shared" si="5945"/>
        <v>0</v>
      </c>
      <c r="AR1445" s="15">
        <f t="shared" si="5945"/>
        <v>0</v>
      </c>
      <c r="AS1445" s="15">
        <f t="shared" si="5945"/>
        <v>0</v>
      </c>
      <c r="AT1445" s="15">
        <f t="shared" si="5945"/>
        <v>0</v>
      </c>
      <c r="AU1445" s="15">
        <f t="shared" si="5945"/>
        <v>0</v>
      </c>
      <c r="AV1445" s="15">
        <f t="shared" si="5945"/>
        <v>0</v>
      </c>
      <c r="AW1445" s="15">
        <f t="shared" si="5945"/>
        <v>0</v>
      </c>
      <c r="AX1445" s="15">
        <f t="shared" si="5945"/>
        <v>0</v>
      </c>
      <c r="AY1445" s="17"/>
      <c r="AZ1445" s="15">
        <f t="shared" ref="AZ1445:BA1445" si="5946">AZ1444</f>
        <v>6000</v>
      </c>
      <c r="BA1445" s="15">
        <f t="shared" si="5946"/>
        <v>6000</v>
      </c>
      <c r="BB1445" s="15">
        <v>0</v>
      </c>
      <c r="BC1445" s="15">
        <f t="shared" ref="BC1445:BE1445" si="5947">BC1444</f>
        <v>0</v>
      </c>
      <c r="BD1445" s="15">
        <f t="shared" si="5947"/>
        <v>0</v>
      </c>
      <c r="BE1445" s="15">
        <f t="shared" si="5947"/>
        <v>250</v>
      </c>
      <c r="BF1445" s="17"/>
      <c r="BG1445" s="15">
        <f t="shared" ref="BG1445:BH1445" si="5948">BG1444</f>
        <v>1000</v>
      </c>
      <c r="BH1445" s="15">
        <f t="shared" si="5948"/>
        <v>1000</v>
      </c>
      <c r="BI1445" s="17"/>
      <c r="BJ1445" s="22">
        <f>G1445/G1444</f>
        <v>1</v>
      </c>
      <c r="BK1445" s="65">
        <f t="shared" ref="BK1445:BL1445" si="5949">BK1444</f>
        <v>0</v>
      </c>
      <c r="BL1445" s="65">
        <f t="shared" si="5949"/>
        <v>0</v>
      </c>
      <c r="BM1445" s="6">
        <f t="shared" si="5861"/>
        <v>140.25</v>
      </c>
      <c r="BN1445" s="8">
        <f t="shared" si="5862"/>
        <v>416.48285948502291</v>
      </c>
      <c r="BO1445" s="12">
        <f t="shared" si="5873"/>
        <v>241.68516926525399</v>
      </c>
      <c r="BP1445" s="50">
        <f>(1-'#Constant'!$A$3)/($J1445*'#Constant'!$B$3/'#Constant'!$C$3^($D1445-1)+1)+'#Constant'!$A$3</f>
        <v>0.93162790697674425</v>
      </c>
      <c r="BQ1445" s="4">
        <f>I1445/(BP1445*(1-Q1445/1000*(0.5+R1445/1000))*(1-P1445/1000)*(1-V1445/1000)*(1+U1445/1000))/20</f>
        <v>468.54321692065071</v>
      </c>
      <c r="BR1445" s="50">
        <f>(1-'#Constant'!$A$3)/($K1445*'#Constant'!$B$3/'#Constant'!$C$3^($D1445-1)+1)+'#Constant'!$A$3</f>
        <v>0.93162790697674425</v>
      </c>
      <c r="BS1445" s="4">
        <f>I1445/(BR1445*(1-AB1445/1000*(0.5+AC1445/1000))*(1-AA1445/1000)*(1-AG1445/1000)*(1+AF1445/1000))/20</f>
        <v>364.42250204939506</v>
      </c>
      <c r="BT1445"/>
    </row>
    <row r="1446" spans="1:72" x14ac:dyDescent="0.3">
      <c r="A1446">
        <v>3420</v>
      </c>
      <c r="B1446" s="18" t="e">
        <f>VLOOKUP(CONCATENATE("CREATURE_NAME_",A1446),[1]Localization_Hero!$A:$E,2,FALSE)</f>
        <v>#N/A</v>
      </c>
      <c r="C1446" t="s">
        <v>77</v>
      </c>
      <c r="D1446">
        <v>1</v>
      </c>
      <c r="E1446">
        <v>1</v>
      </c>
      <c r="F1446" s="18">
        <v>1</v>
      </c>
      <c r="G1446" s="10">
        <v>100</v>
      </c>
      <c r="H1446" s="10">
        <v>100</v>
      </c>
      <c r="I1446" s="10">
        <v>5000</v>
      </c>
      <c r="J1446" s="10">
        <v>25</v>
      </c>
      <c r="K1446" s="10">
        <v>25</v>
      </c>
      <c r="L1446" s="2"/>
      <c r="M1446" s="10">
        <v>0</v>
      </c>
      <c r="N1446" s="10">
        <v>0</v>
      </c>
      <c r="O1446" s="10">
        <v>0</v>
      </c>
      <c r="P1446" s="10">
        <v>0</v>
      </c>
      <c r="Q1446" s="10">
        <v>0</v>
      </c>
      <c r="R1446" s="10">
        <v>0</v>
      </c>
      <c r="S1446" s="10">
        <v>100</v>
      </c>
      <c r="T1446" s="10">
        <v>500</v>
      </c>
      <c r="U1446" s="10">
        <v>0</v>
      </c>
      <c r="V1446" s="10">
        <v>350</v>
      </c>
      <c r="W1446" s="2"/>
      <c r="X1446" s="10">
        <v>0</v>
      </c>
      <c r="Y1446" s="10">
        <v>0</v>
      </c>
      <c r="Z1446" s="10">
        <v>0</v>
      </c>
      <c r="AA1446" s="10">
        <v>0</v>
      </c>
      <c r="AB1446" s="10">
        <v>0</v>
      </c>
      <c r="AC1446" s="10">
        <v>0</v>
      </c>
      <c r="AD1446" s="10">
        <v>100</v>
      </c>
      <c r="AE1446" s="10">
        <v>500</v>
      </c>
      <c r="AF1446" s="10">
        <v>0</v>
      </c>
      <c r="AG1446" s="10">
        <v>200</v>
      </c>
      <c r="AH1446" s="10">
        <v>0</v>
      </c>
      <c r="AI1446" s="10">
        <v>0</v>
      </c>
      <c r="AJ1446" s="3"/>
      <c r="AK1446" s="10">
        <v>0</v>
      </c>
      <c r="AL1446" s="10">
        <v>0</v>
      </c>
      <c r="AM1446" s="3"/>
      <c r="AN1446" s="10">
        <v>0</v>
      </c>
      <c r="AO1446" s="10">
        <v>0</v>
      </c>
      <c r="AP1446" s="10">
        <v>0</v>
      </c>
      <c r="AQ1446" s="10">
        <v>0</v>
      </c>
      <c r="AR1446" s="10">
        <v>0</v>
      </c>
      <c r="AS1446" s="10">
        <v>0</v>
      </c>
      <c r="AT1446" s="10">
        <v>0</v>
      </c>
      <c r="AU1446" s="10">
        <v>0</v>
      </c>
      <c r="AV1446" s="10">
        <v>0</v>
      </c>
      <c r="AW1446" s="10">
        <v>0</v>
      </c>
      <c r="AX1446" s="10">
        <v>0</v>
      </c>
      <c r="AY1446" s="3"/>
      <c r="AZ1446" s="10">
        <v>6000</v>
      </c>
      <c r="BA1446" s="10">
        <v>6000</v>
      </c>
      <c r="BB1446" s="10">
        <v>0</v>
      </c>
      <c r="BC1446" s="10">
        <v>0</v>
      </c>
      <c r="BD1446" s="10">
        <v>0</v>
      </c>
      <c r="BE1446" s="10">
        <v>250</v>
      </c>
      <c r="BF1446" s="3"/>
      <c r="BG1446" s="10">
        <v>1000</v>
      </c>
      <c r="BH1446" s="10">
        <v>5000</v>
      </c>
      <c r="BI1446" s="3"/>
      <c r="BJ1446" s="21">
        <v>1</v>
      </c>
      <c r="BK1446" s="65">
        <v>0</v>
      </c>
      <c r="BL1446" s="65">
        <v>0</v>
      </c>
      <c r="BM1446" s="6">
        <f t="shared" ref="BM1446:BM1447" si="5950">MAX(G1446*(1+M1446/1000*(1+O1446/1000))*(1+0.5*T1446/1000)*(1+0.25*S1446/1000),(H1446*(1+X1446/1000*(1+Z1446/1000))*(1+0.5*AE1446/1000)*(1+0.25*AD1446/1000)))*BG1446/1000</f>
        <v>128.125</v>
      </c>
      <c r="BN1446" s="8">
        <f t="shared" ref="BN1446:BN1447" si="5951">(BQ1446+BS1446)/2*(1+AI1446/2000)*(1+AH1446/2000)*(1+AN1446/2000)*(1+AK1446/2000)</f>
        <v>374.13831176312453</v>
      </c>
      <c r="BO1446" s="12">
        <f t="shared" ref="BO1446:BO1447" si="5952">SQRT(BM1446*BN1446)</f>
        <v>218.943990999183</v>
      </c>
      <c r="BP1446" s="50">
        <f>(1-'#Constant'!$A$3)/($J1446*'#Constant'!$B$3/'#Constant'!$C$3^($D1446-1)+1)+'#Constant'!$A$3</f>
        <v>0.93162790697674425</v>
      </c>
      <c r="BQ1446" s="4">
        <f>I1447/(BP1446*(1-Q1446/1000*(0.5+R1446/1000))*(1-P1446/1000)*(1-V1446/1000)*(1+U1446/1000))/20</f>
        <v>412.84227504896501</v>
      </c>
      <c r="BR1446" s="50">
        <f>(1-'#Constant'!$A$3)/($K1446*'#Constant'!$B$3/'#Constant'!$C$3^($D1446-1)+1)+'#Constant'!$A$3</f>
        <v>0.93162790697674425</v>
      </c>
      <c r="BS1446" s="4">
        <f>I1447/(BR1446*(1-AB1446/1000*(0.5+AC1446/1000))*(1-AA1446/1000)*(1-AG1446/1000)*(1+AF1446/1000))/20</f>
        <v>335.43434847728406</v>
      </c>
      <c r="BT1446">
        <f>BO1446/$BO$4*100</f>
        <v>166.40572132879419</v>
      </c>
    </row>
    <row r="1447" spans="1:72" s="13" customFormat="1" ht="17.25" thickBot="1" x14ac:dyDescent="0.35">
      <c r="B1447" s="20"/>
      <c r="D1447" s="14">
        <v>1</v>
      </c>
      <c r="E1447" s="14">
        <v>1</v>
      </c>
      <c r="F1447" s="19">
        <v>1</v>
      </c>
      <c r="G1447" s="15">
        <f t="shared" ref="G1447:H1447" si="5953">G1446</f>
        <v>100</v>
      </c>
      <c r="H1447" s="15">
        <f t="shared" si="5953"/>
        <v>100</v>
      </c>
      <c r="I1447" s="15">
        <f>I1446</f>
        <v>5000</v>
      </c>
      <c r="J1447" s="15">
        <f>J1446</f>
        <v>25</v>
      </c>
      <c r="K1447" s="15">
        <f>K1446</f>
        <v>25</v>
      </c>
      <c r="L1447" s="16"/>
      <c r="M1447" s="15">
        <v>0</v>
      </c>
      <c r="N1447" s="15">
        <f t="shared" ref="N1447:O1447" si="5954">N1446</f>
        <v>0</v>
      </c>
      <c r="O1447" s="15">
        <f t="shared" si="5954"/>
        <v>0</v>
      </c>
      <c r="P1447" s="15">
        <v>0</v>
      </c>
      <c r="Q1447" s="15">
        <f t="shared" ref="Q1447:V1447" si="5955">Q1446</f>
        <v>0</v>
      </c>
      <c r="R1447" s="15">
        <f t="shared" si="5955"/>
        <v>0</v>
      </c>
      <c r="S1447" s="15">
        <f t="shared" si="5955"/>
        <v>100</v>
      </c>
      <c r="T1447" s="15">
        <f t="shared" si="5955"/>
        <v>500</v>
      </c>
      <c r="U1447" s="15">
        <f t="shared" si="5955"/>
        <v>0</v>
      </c>
      <c r="V1447" s="15">
        <f t="shared" si="5955"/>
        <v>350</v>
      </c>
      <c r="W1447" s="16"/>
      <c r="X1447" s="15">
        <v>0</v>
      </c>
      <c r="Y1447" s="15">
        <f t="shared" ref="Y1447:Z1447" si="5956">Y1446</f>
        <v>0</v>
      </c>
      <c r="Z1447" s="15">
        <f t="shared" si="5956"/>
        <v>0</v>
      </c>
      <c r="AA1447" s="15">
        <v>0</v>
      </c>
      <c r="AB1447" s="15">
        <f t="shared" ref="AB1447:AF1447" si="5957">AB1446</f>
        <v>0</v>
      </c>
      <c r="AC1447" s="15">
        <f t="shared" si="5957"/>
        <v>0</v>
      </c>
      <c r="AD1447" s="15">
        <f t="shared" si="5957"/>
        <v>100</v>
      </c>
      <c r="AE1447" s="15">
        <f t="shared" si="5957"/>
        <v>500</v>
      </c>
      <c r="AF1447" s="15">
        <f t="shared" si="5957"/>
        <v>0</v>
      </c>
      <c r="AG1447" s="15">
        <f>AG1446</f>
        <v>200</v>
      </c>
      <c r="AH1447" s="15">
        <f t="shared" ref="AH1447:AI1447" si="5958">AH1446</f>
        <v>0</v>
      </c>
      <c r="AI1447" s="15">
        <f t="shared" si="5958"/>
        <v>0</v>
      </c>
      <c r="AJ1447" s="17"/>
      <c r="AK1447" s="15">
        <f>AK1446</f>
        <v>0</v>
      </c>
      <c r="AL1447" s="15">
        <f>AL1446</f>
        <v>0</v>
      </c>
      <c r="AM1447" s="17"/>
      <c r="AN1447" s="15">
        <f t="shared" ref="AN1447:AX1447" si="5959">AN1446</f>
        <v>0</v>
      </c>
      <c r="AO1447" s="15">
        <f t="shared" si="5959"/>
        <v>0</v>
      </c>
      <c r="AP1447" s="15">
        <f t="shared" si="5959"/>
        <v>0</v>
      </c>
      <c r="AQ1447" s="15">
        <f t="shared" si="5959"/>
        <v>0</v>
      </c>
      <c r="AR1447" s="15">
        <f t="shared" si="5959"/>
        <v>0</v>
      </c>
      <c r="AS1447" s="15">
        <f t="shared" si="5959"/>
        <v>0</v>
      </c>
      <c r="AT1447" s="15">
        <f t="shared" si="5959"/>
        <v>0</v>
      </c>
      <c r="AU1447" s="15">
        <f t="shared" si="5959"/>
        <v>0</v>
      </c>
      <c r="AV1447" s="15">
        <f t="shared" si="5959"/>
        <v>0</v>
      </c>
      <c r="AW1447" s="15">
        <f t="shared" si="5959"/>
        <v>0</v>
      </c>
      <c r="AX1447" s="15">
        <f t="shared" si="5959"/>
        <v>0</v>
      </c>
      <c r="AY1447" s="17"/>
      <c r="AZ1447" s="15">
        <f t="shared" ref="AZ1447:BA1447" si="5960">AZ1446</f>
        <v>6000</v>
      </c>
      <c r="BA1447" s="15">
        <f t="shared" si="5960"/>
        <v>6000</v>
      </c>
      <c r="BB1447" s="15">
        <v>0</v>
      </c>
      <c r="BC1447" s="15">
        <f t="shared" ref="BC1447:BE1447" si="5961">BC1446</f>
        <v>0</v>
      </c>
      <c r="BD1447" s="15">
        <f t="shared" si="5961"/>
        <v>0</v>
      </c>
      <c r="BE1447" s="15">
        <f t="shared" si="5961"/>
        <v>250</v>
      </c>
      <c r="BF1447" s="17"/>
      <c r="BG1447" s="15">
        <f t="shared" ref="BG1447:BH1447" si="5962">BG1446</f>
        <v>1000</v>
      </c>
      <c r="BH1447" s="15">
        <f t="shared" si="5962"/>
        <v>5000</v>
      </c>
      <c r="BI1447" s="17"/>
      <c r="BJ1447" s="22">
        <f>G1447/G1446</f>
        <v>1</v>
      </c>
      <c r="BK1447" s="65">
        <v>0</v>
      </c>
      <c r="BL1447" s="65">
        <v>0</v>
      </c>
      <c r="BM1447" s="6">
        <f t="shared" si="5950"/>
        <v>128.125</v>
      </c>
      <c r="BN1447" s="8">
        <f t="shared" si="5951"/>
        <v>187.06915588156227</v>
      </c>
      <c r="BO1447" s="12">
        <f t="shared" si="5952"/>
        <v>154.81678073556873</v>
      </c>
      <c r="BP1447" s="50">
        <f>(1-'#Constant'!$A$3)/($J1447*'#Constant'!$B$3/'#Constant'!$C$3^($D1447-1)+1)+'#Constant'!$A$3</f>
        <v>0.93162790697674425</v>
      </c>
      <c r="BQ1447" s="4">
        <f>I1632/(BP1447*(1-Q1447/1000*(0.5+R1447/1000))*(1-P1447/1000)*(1-V1447/1000)*(1+U1447/1000))/20</f>
        <v>206.4211375244825</v>
      </c>
      <c r="BR1447" s="50">
        <f>(1-'#Constant'!$A$3)/($K1447*'#Constant'!$B$3/'#Constant'!$C$3^($D1447-1)+1)+'#Constant'!$A$3</f>
        <v>0.93162790697674425</v>
      </c>
      <c r="BS1447" s="4">
        <f>I1632/(BR1447*(1-AB1447/1000*(0.5+AC1447/1000))*(1-AA1447/1000)*(1-AG1447/1000)*(1+AF1447/1000))/20</f>
        <v>167.71717423864203</v>
      </c>
      <c r="BT1447"/>
    </row>
    <row r="1448" spans="1:72" s="34" customFormat="1" ht="26.25" customHeight="1" thickBot="1" x14ac:dyDescent="0.35">
      <c r="B1448" s="39" t="s">
        <v>238</v>
      </c>
      <c r="C1448"/>
      <c r="F1448" s="35"/>
      <c r="G1448" s="36"/>
      <c r="H1448" s="36"/>
      <c r="I1448" s="36"/>
      <c r="J1448" s="36"/>
      <c r="K1448" s="36"/>
      <c r="L1448" s="16"/>
      <c r="M1448" s="36"/>
      <c r="N1448" s="36"/>
      <c r="O1448" s="36"/>
      <c r="P1448" s="36">
        <v>0</v>
      </c>
      <c r="Q1448" s="36"/>
      <c r="R1448" s="36"/>
      <c r="S1448" s="36"/>
      <c r="T1448" s="36"/>
      <c r="U1448" s="36"/>
      <c r="V1448" s="36"/>
      <c r="W1448" s="16"/>
      <c r="X1448" s="36"/>
      <c r="Y1448" s="36"/>
      <c r="Z1448" s="36"/>
      <c r="AA1448" s="36">
        <v>0</v>
      </c>
      <c r="AB1448" s="36"/>
      <c r="AC1448" s="36"/>
      <c r="AD1448" s="36"/>
      <c r="AE1448" s="36"/>
      <c r="AF1448" s="36"/>
      <c r="AG1448" s="36"/>
      <c r="AH1448" s="36"/>
      <c r="AI1448" s="36"/>
      <c r="AJ1448" s="17"/>
      <c r="AK1448" s="36"/>
      <c r="AL1448" s="36"/>
      <c r="AM1448" s="17"/>
      <c r="AN1448" s="36"/>
      <c r="AO1448" s="36"/>
      <c r="AP1448" s="36"/>
      <c r="AQ1448" s="36"/>
      <c r="AR1448" s="36"/>
      <c r="AS1448" s="36"/>
      <c r="AT1448" s="36"/>
      <c r="AU1448" s="36"/>
      <c r="AV1448" s="36"/>
      <c r="AW1448" s="36"/>
      <c r="AX1448" s="36"/>
      <c r="AY1448" s="17"/>
      <c r="AZ1448" s="36"/>
      <c r="BA1448" s="36"/>
      <c r="BB1448" s="36"/>
      <c r="BC1448" s="36"/>
      <c r="BD1448" s="36"/>
      <c r="BE1448" s="36"/>
      <c r="BF1448" s="17"/>
      <c r="BG1448" s="36"/>
      <c r="BH1448" s="36"/>
      <c r="BI1448" s="17"/>
      <c r="BJ1448" s="37"/>
      <c r="BK1448" s="36"/>
      <c r="BL1448" s="36"/>
      <c r="BM1448" s="38"/>
      <c r="BN1448" s="38"/>
      <c r="BO1448" s="38"/>
      <c r="BP1448" s="38"/>
      <c r="BQ1448" s="38"/>
      <c r="BR1448" s="38"/>
      <c r="BS1448" s="38"/>
    </row>
    <row r="1449" spans="1:72" x14ac:dyDescent="0.3">
      <c r="A1449">
        <v>3421</v>
      </c>
      <c r="B1449" s="18" t="str">
        <f>VLOOKUP(CONCATENATE("CREATURE_NAME_",A1449),[1]Localization_Hero!$A:$E,2,FALSE)</f>
        <v>만티코어</v>
      </c>
      <c r="C1449" t="s">
        <v>77</v>
      </c>
      <c r="D1449">
        <v>1</v>
      </c>
      <c r="E1449">
        <v>1</v>
      </c>
      <c r="F1449" s="18">
        <v>1</v>
      </c>
      <c r="G1449" s="10">
        <v>100</v>
      </c>
      <c r="H1449" s="10">
        <v>100</v>
      </c>
      <c r="I1449" s="10">
        <v>6300</v>
      </c>
      <c r="J1449" s="10">
        <v>18</v>
      </c>
      <c r="K1449" s="10">
        <v>18</v>
      </c>
      <c r="L1449" s="2"/>
      <c r="M1449" s="10">
        <v>0</v>
      </c>
      <c r="N1449" s="10">
        <v>0</v>
      </c>
      <c r="O1449" s="10">
        <v>0</v>
      </c>
      <c r="P1449" s="10">
        <v>100</v>
      </c>
      <c r="Q1449" s="10">
        <v>0</v>
      </c>
      <c r="R1449" s="10">
        <v>0</v>
      </c>
      <c r="S1449" s="10">
        <v>100</v>
      </c>
      <c r="T1449" s="10">
        <v>400</v>
      </c>
      <c r="U1449" s="10">
        <v>0</v>
      </c>
      <c r="V1449" s="10">
        <v>0</v>
      </c>
      <c r="W1449" s="2"/>
      <c r="X1449" s="10">
        <v>0</v>
      </c>
      <c r="Y1449" s="10">
        <v>0</v>
      </c>
      <c r="Z1449" s="10">
        <v>0</v>
      </c>
      <c r="AA1449" s="10">
        <v>100</v>
      </c>
      <c r="AB1449" s="10">
        <v>0</v>
      </c>
      <c r="AC1449" s="10">
        <v>0</v>
      </c>
      <c r="AD1449" s="10">
        <v>100</v>
      </c>
      <c r="AE1449" s="10">
        <v>400</v>
      </c>
      <c r="AF1449" s="10">
        <v>0</v>
      </c>
      <c r="AG1449" s="10">
        <v>0</v>
      </c>
      <c r="AH1449" s="10">
        <v>0</v>
      </c>
      <c r="AI1449" s="10">
        <v>0</v>
      </c>
      <c r="AJ1449" s="3"/>
      <c r="AK1449" s="10">
        <v>0</v>
      </c>
      <c r="AL1449" s="10">
        <v>0</v>
      </c>
      <c r="AM1449" s="3"/>
      <c r="AN1449" s="10">
        <v>0</v>
      </c>
      <c r="AO1449" s="10">
        <v>0</v>
      </c>
      <c r="AP1449" s="10">
        <v>0</v>
      </c>
      <c r="AQ1449" s="10">
        <v>0</v>
      </c>
      <c r="AR1449" s="10">
        <v>0</v>
      </c>
      <c r="AS1449" s="10">
        <v>0</v>
      </c>
      <c r="AT1449" s="10">
        <v>0</v>
      </c>
      <c r="AU1449" s="10">
        <v>0</v>
      </c>
      <c r="AV1449" s="10">
        <v>0</v>
      </c>
      <c r="AW1449" s="10">
        <v>0</v>
      </c>
      <c r="AX1449" s="10">
        <v>0</v>
      </c>
      <c r="AY1449" s="3"/>
      <c r="AZ1449" s="10">
        <v>6000</v>
      </c>
      <c r="BA1449" s="10">
        <v>6000</v>
      </c>
      <c r="BB1449" s="10">
        <v>0</v>
      </c>
      <c r="BC1449" s="10">
        <v>0</v>
      </c>
      <c r="BD1449" s="10">
        <v>0</v>
      </c>
      <c r="BE1449" s="10">
        <v>250</v>
      </c>
      <c r="BF1449" s="3"/>
      <c r="BG1449" s="10">
        <v>1000</v>
      </c>
      <c r="BH1449" s="10">
        <v>5000</v>
      </c>
      <c r="BI1449" s="3"/>
      <c r="BJ1449" s="21">
        <v>1</v>
      </c>
      <c r="BK1449" s="65">
        <v>0</v>
      </c>
      <c r="BL1449" s="65">
        <v>0</v>
      </c>
      <c r="BM1449" s="6">
        <f t="shared" ref="BM1449:BM1464" si="5963">MAX(G1449*(1+M1449/1000*(1+O1449/1000))*(1+0.5*T1449/1000)*(1+0.25*S1449/1000),(H1449*(1+X1449/1000*(1+Z1449/1000))*(1+0.5*AE1449/1000)*(1+0.25*AD1449/1000)))*BG1449/1000</f>
        <v>122.99999999999999</v>
      </c>
      <c r="BN1449" s="8">
        <f t="shared" ref="BN1449:BN1464" si="5964">(BQ1449+BS1449)/2*(1+AI1449/2000)*(1+AH1449/2000)*(1+AN1449/2000)*(1+AK1449/2000)</f>
        <v>368.50201782075362</v>
      </c>
      <c r="BO1449" s="12">
        <f t="shared" ref="BO1449:BO1464" si="5965">SQRT(BM1449*BN1449)</f>
        <v>212.89844572460527</v>
      </c>
      <c r="BP1449" s="50">
        <f>(1-'#Constant'!$A$3)/($J1449*'#Constant'!$B$3/'#Constant'!$C$3^($D1449-1)+1)+'#Constant'!$A$3</f>
        <v>0.9497912713472485</v>
      </c>
      <c r="BQ1449" s="4">
        <f>I1450/(BP1449*(1-Q1449/1000*(0.5+R1449/1000))*(1-P1449/1000)*(1-V1449/1000)*(1+U1449/1000))/20</f>
        <v>368.50201782075362</v>
      </c>
      <c r="BR1449" s="50">
        <f>(1-'#Constant'!$A$3)/($K1449*'#Constant'!$B$3/'#Constant'!$C$3^($D1449-1)+1)+'#Constant'!$A$3</f>
        <v>0.9497912713472485</v>
      </c>
      <c r="BS1449" s="4">
        <f>I1450/(BR1449*(1-AB1449/1000*(0.5+AC1449/1000))*(1-AA1449/1000)*(1-AG1449/1000)*(1+AF1449/1000))/20</f>
        <v>368.50201782075362</v>
      </c>
      <c r="BT1449">
        <f>BO1449/$BO$4*100</f>
        <v>161.81087806476626</v>
      </c>
    </row>
    <row r="1450" spans="1:72" s="13" customFormat="1" ht="17.25" thickBot="1" x14ac:dyDescent="0.35">
      <c r="B1450" s="20"/>
      <c r="D1450" s="14">
        <v>1</v>
      </c>
      <c r="E1450" s="14">
        <v>1</v>
      </c>
      <c r="F1450" s="19">
        <v>1</v>
      </c>
      <c r="G1450" s="15">
        <v>100</v>
      </c>
      <c r="H1450" s="15">
        <v>100</v>
      </c>
      <c r="I1450" s="15">
        <v>6300</v>
      </c>
      <c r="J1450" s="10">
        <v>18</v>
      </c>
      <c r="K1450" s="10">
        <v>18</v>
      </c>
      <c r="L1450" s="16"/>
      <c r="M1450" s="15">
        <f t="shared" ref="M1450:O1450" si="5966">M1449</f>
        <v>0</v>
      </c>
      <c r="N1450" s="15">
        <f t="shared" si="5966"/>
        <v>0</v>
      </c>
      <c r="O1450" s="15">
        <f t="shared" si="5966"/>
        <v>0</v>
      </c>
      <c r="P1450" s="15">
        <v>100</v>
      </c>
      <c r="Q1450" s="15">
        <f t="shared" ref="Q1450:V1450" si="5967">Q1449</f>
        <v>0</v>
      </c>
      <c r="R1450" s="15">
        <f t="shared" si="5967"/>
        <v>0</v>
      </c>
      <c r="S1450" s="15">
        <f t="shared" si="5967"/>
        <v>100</v>
      </c>
      <c r="T1450" s="15">
        <f t="shared" si="5967"/>
        <v>400</v>
      </c>
      <c r="U1450" s="15">
        <f t="shared" si="5967"/>
        <v>0</v>
      </c>
      <c r="V1450" s="15">
        <f t="shared" si="5967"/>
        <v>0</v>
      </c>
      <c r="W1450" s="16"/>
      <c r="X1450" s="15">
        <f t="shared" ref="X1450:Z1450" si="5968">X1449</f>
        <v>0</v>
      </c>
      <c r="Y1450" s="15">
        <f t="shared" si="5968"/>
        <v>0</v>
      </c>
      <c r="Z1450" s="15">
        <f t="shared" si="5968"/>
        <v>0</v>
      </c>
      <c r="AA1450" s="15">
        <v>100</v>
      </c>
      <c r="AB1450" s="15">
        <f t="shared" ref="AB1450:AI1450" si="5969">AB1449</f>
        <v>0</v>
      </c>
      <c r="AC1450" s="15">
        <f t="shared" si="5969"/>
        <v>0</v>
      </c>
      <c r="AD1450" s="15">
        <f t="shared" si="5969"/>
        <v>100</v>
      </c>
      <c r="AE1450" s="15">
        <f t="shared" si="5969"/>
        <v>400</v>
      </c>
      <c r="AF1450" s="15">
        <f t="shared" si="5969"/>
        <v>0</v>
      </c>
      <c r="AG1450" s="15">
        <f t="shared" si="5969"/>
        <v>0</v>
      </c>
      <c r="AH1450" s="15">
        <f t="shared" si="5969"/>
        <v>0</v>
      </c>
      <c r="AI1450" s="15">
        <f t="shared" si="5969"/>
        <v>0</v>
      </c>
      <c r="AJ1450" s="17"/>
      <c r="AK1450" s="15">
        <f>AK1449</f>
        <v>0</v>
      </c>
      <c r="AL1450" s="15">
        <f>AL1449</f>
        <v>0</v>
      </c>
      <c r="AM1450" s="17"/>
      <c r="AN1450" s="15">
        <f t="shared" ref="AN1450:AX1450" si="5970">AN1449</f>
        <v>0</v>
      </c>
      <c r="AO1450" s="15">
        <f t="shared" si="5970"/>
        <v>0</v>
      </c>
      <c r="AP1450" s="15">
        <f t="shared" si="5970"/>
        <v>0</v>
      </c>
      <c r="AQ1450" s="15">
        <f t="shared" si="5970"/>
        <v>0</v>
      </c>
      <c r="AR1450" s="15">
        <f t="shared" si="5970"/>
        <v>0</v>
      </c>
      <c r="AS1450" s="15">
        <f t="shared" si="5970"/>
        <v>0</v>
      </c>
      <c r="AT1450" s="15">
        <f t="shared" si="5970"/>
        <v>0</v>
      </c>
      <c r="AU1450" s="15">
        <f t="shared" si="5970"/>
        <v>0</v>
      </c>
      <c r="AV1450" s="15">
        <f t="shared" si="5970"/>
        <v>0</v>
      </c>
      <c r="AW1450" s="15">
        <f t="shared" si="5970"/>
        <v>0</v>
      </c>
      <c r="AX1450" s="15">
        <f t="shared" si="5970"/>
        <v>0</v>
      </c>
      <c r="AY1450" s="17"/>
      <c r="AZ1450" s="15">
        <f t="shared" ref="AZ1450:BA1450" si="5971">AZ1449</f>
        <v>6000</v>
      </c>
      <c r="BA1450" s="15">
        <f t="shared" si="5971"/>
        <v>6000</v>
      </c>
      <c r="BB1450" s="15">
        <v>0</v>
      </c>
      <c r="BC1450" s="15">
        <f t="shared" ref="BC1450:BE1450" si="5972">BC1449</f>
        <v>0</v>
      </c>
      <c r="BD1450" s="15">
        <f t="shared" si="5972"/>
        <v>0</v>
      </c>
      <c r="BE1450" s="15">
        <f t="shared" si="5972"/>
        <v>250</v>
      </c>
      <c r="BF1450" s="17"/>
      <c r="BG1450" s="15">
        <f t="shared" ref="BG1450:BH1450" si="5973">BG1449</f>
        <v>1000</v>
      </c>
      <c r="BH1450" s="15">
        <f t="shared" si="5973"/>
        <v>5000</v>
      </c>
      <c r="BI1450" s="17"/>
      <c r="BJ1450" s="22">
        <f>G1450/G1449</f>
        <v>1</v>
      </c>
      <c r="BK1450" s="65">
        <f t="shared" ref="BK1450:BL1450" si="5974">BK1449</f>
        <v>0</v>
      </c>
      <c r="BL1450" s="65">
        <f t="shared" si="5974"/>
        <v>0</v>
      </c>
      <c r="BM1450" s="6">
        <f t="shared" si="5963"/>
        <v>122.99999999999999</v>
      </c>
      <c r="BN1450" s="8">
        <f t="shared" si="5964"/>
        <v>292.46191890535999</v>
      </c>
      <c r="BO1450" s="12">
        <f t="shared" si="5965"/>
        <v>189.66501001860959</v>
      </c>
      <c r="BP1450" s="50">
        <f>(1-'#Constant'!$A$3)/($J1450*'#Constant'!$B$3/'#Constant'!$C$3^($D1450-1)+1)+'#Constant'!$A$3</f>
        <v>0.9497912713472485</v>
      </c>
      <c r="BQ1450" s="4">
        <f>I1539/(BP1450*(1-Q1450/1000*(0.5+R1450/1000))*(1-P1450/1000)*(1-V1450/1000)*(1+U1450/1000))/20</f>
        <v>292.46191890535999</v>
      </c>
      <c r="BR1450" s="50">
        <f>(1-'#Constant'!$A$3)/($K1450*'#Constant'!$B$3/'#Constant'!$C$3^($D1450-1)+1)+'#Constant'!$A$3</f>
        <v>0.9497912713472485</v>
      </c>
      <c r="BS1450" s="4">
        <f>I1539/(BR1450*(1-AB1450/1000*(0.5+AC1450/1000))*(1-AA1450/1000)*(1-AG1450/1000)*(1+AF1450/1000))/20</f>
        <v>292.46191890535999</v>
      </c>
      <c r="BT1450"/>
    </row>
    <row r="1451" spans="1:72" x14ac:dyDescent="0.3">
      <c r="A1451">
        <v>3422</v>
      </c>
      <c r="B1451" s="18" t="e">
        <f>VLOOKUP(CONCATENATE("CREATURE_NAME_",A1451),[1]Localization_Hero!$A:$E,2,FALSE)</f>
        <v>#N/A</v>
      </c>
      <c r="C1451" t="s">
        <v>87</v>
      </c>
      <c r="D1451">
        <v>1</v>
      </c>
      <c r="E1451">
        <v>1</v>
      </c>
      <c r="F1451" s="18">
        <v>1</v>
      </c>
      <c r="G1451" s="10">
        <v>100</v>
      </c>
      <c r="H1451" s="10">
        <v>100</v>
      </c>
      <c r="I1451" s="10">
        <v>4000</v>
      </c>
      <c r="J1451" s="10">
        <v>20</v>
      </c>
      <c r="K1451" s="10">
        <v>20</v>
      </c>
      <c r="L1451" s="2"/>
      <c r="M1451" s="10">
        <v>0</v>
      </c>
      <c r="N1451" s="10">
        <v>0</v>
      </c>
      <c r="O1451" s="10">
        <v>0</v>
      </c>
      <c r="P1451" s="10">
        <v>100</v>
      </c>
      <c r="Q1451" s="10">
        <v>0</v>
      </c>
      <c r="R1451" s="10">
        <v>0</v>
      </c>
      <c r="S1451" s="10">
        <v>0</v>
      </c>
      <c r="T1451" s="10">
        <v>150</v>
      </c>
      <c r="U1451" s="10">
        <v>0</v>
      </c>
      <c r="V1451" s="10">
        <v>0</v>
      </c>
      <c r="W1451" s="2"/>
      <c r="X1451" s="10">
        <v>0</v>
      </c>
      <c r="Y1451" s="10">
        <v>0</v>
      </c>
      <c r="Z1451" s="10">
        <v>0</v>
      </c>
      <c r="AA1451" s="10">
        <v>100</v>
      </c>
      <c r="AB1451" s="10">
        <v>0</v>
      </c>
      <c r="AC1451" s="10">
        <v>0</v>
      </c>
      <c r="AD1451" s="10">
        <v>0</v>
      </c>
      <c r="AE1451" s="10">
        <v>150</v>
      </c>
      <c r="AF1451" s="10">
        <v>0</v>
      </c>
      <c r="AG1451" s="10">
        <v>0</v>
      </c>
      <c r="AH1451" s="10">
        <v>0</v>
      </c>
      <c r="AI1451" s="10">
        <v>0</v>
      </c>
      <c r="AJ1451" s="3"/>
      <c r="AK1451" s="10">
        <v>0</v>
      </c>
      <c r="AL1451" s="10">
        <v>0</v>
      </c>
      <c r="AM1451" s="3"/>
      <c r="AN1451" s="10">
        <v>0</v>
      </c>
      <c r="AO1451" s="10">
        <v>0</v>
      </c>
      <c r="AP1451" s="10">
        <v>0</v>
      </c>
      <c r="AQ1451" s="10">
        <v>0</v>
      </c>
      <c r="AR1451" s="10">
        <v>0</v>
      </c>
      <c r="AS1451" s="10">
        <v>0</v>
      </c>
      <c r="AT1451" s="10">
        <v>0</v>
      </c>
      <c r="AU1451" s="10">
        <v>0</v>
      </c>
      <c r="AV1451" s="10">
        <v>0</v>
      </c>
      <c r="AW1451" s="10">
        <v>0</v>
      </c>
      <c r="AX1451" s="10">
        <v>0</v>
      </c>
      <c r="AY1451" s="3"/>
      <c r="AZ1451" s="10">
        <v>6000</v>
      </c>
      <c r="BA1451" s="10">
        <v>6000</v>
      </c>
      <c r="BB1451" s="10">
        <v>0</v>
      </c>
      <c r="BC1451" s="10">
        <v>0</v>
      </c>
      <c r="BD1451" s="10">
        <v>0</v>
      </c>
      <c r="BE1451" s="10">
        <v>250</v>
      </c>
      <c r="BF1451" s="3"/>
      <c r="BG1451" s="10">
        <v>1000</v>
      </c>
      <c r="BH1451" s="10">
        <v>5000</v>
      </c>
      <c r="BI1451" s="3"/>
      <c r="BJ1451" s="21">
        <v>1</v>
      </c>
      <c r="BK1451" s="65">
        <v>0</v>
      </c>
      <c r="BL1451" s="65">
        <v>900</v>
      </c>
      <c r="BM1451" s="6">
        <f t="shared" si="5963"/>
        <v>107.5</v>
      </c>
      <c r="BN1451" s="8">
        <f t="shared" si="5964"/>
        <v>235.27322768233677</v>
      </c>
      <c r="BO1451" s="12">
        <f t="shared" si="5965"/>
        <v>159.03418492843355</v>
      </c>
      <c r="BP1451" s="50">
        <f>(1-'#Constant'!$A$3)/($J1451*'#Constant'!$B$3/'#Constant'!$C$3^($D1451-1)+1)+'#Constant'!$A$3</f>
        <v>0.94452830188679238</v>
      </c>
      <c r="BQ1451" s="4">
        <f>I1452/(BP1451*(1-Q1451/1000*(0.5+R1451/1000))*(1-P1451/1000)*(1-V1451/1000)*(1+U1451/1000))/20</f>
        <v>235.27322768233677</v>
      </c>
      <c r="BR1451" s="50">
        <f>(1-'#Constant'!$A$3)/($K1451*'#Constant'!$B$3/'#Constant'!$C$3^($D1451-1)+1)+'#Constant'!$A$3</f>
        <v>0.94452830188679238</v>
      </c>
      <c r="BS1451" s="4">
        <f>I1452/(BR1451*(1-AB1451/1000*(0.5+AC1451/1000))*(1-AA1451/1000)*(1-AG1451/1000)*(1+AF1451/1000))/20</f>
        <v>235.27322768233677</v>
      </c>
      <c r="BT1451">
        <f>BO1451/$BO$4*100</f>
        <v>120.87200081710205</v>
      </c>
    </row>
    <row r="1452" spans="1:72" s="13" customFormat="1" ht="17.25" thickBot="1" x14ac:dyDescent="0.35">
      <c r="B1452" s="20"/>
      <c r="D1452" s="14">
        <v>1</v>
      </c>
      <c r="E1452" s="14">
        <v>1</v>
      </c>
      <c r="F1452" s="19">
        <v>1</v>
      </c>
      <c r="G1452" s="15">
        <v>100</v>
      </c>
      <c r="H1452" s="15">
        <v>100</v>
      </c>
      <c r="I1452" s="15">
        <v>4000</v>
      </c>
      <c r="J1452" s="10">
        <v>20</v>
      </c>
      <c r="K1452" s="10">
        <v>20</v>
      </c>
      <c r="L1452" s="16"/>
      <c r="M1452" s="15">
        <f t="shared" ref="M1452:O1452" si="5975">M1451</f>
        <v>0</v>
      </c>
      <c r="N1452" s="15">
        <f t="shared" si="5975"/>
        <v>0</v>
      </c>
      <c r="O1452" s="15">
        <f t="shared" si="5975"/>
        <v>0</v>
      </c>
      <c r="P1452" s="15">
        <v>100</v>
      </c>
      <c r="Q1452" s="15">
        <f t="shared" ref="Q1452:V1452" si="5976">Q1451</f>
        <v>0</v>
      </c>
      <c r="R1452" s="15">
        <f t="shared" si="5976"/>
        <v>0</v>
      </c>
      <c r="S1452" s="15">
        <f t="shared" si="5976"/>
        <v>0</v>
      </c>
      <c r="T1452" s="15">
        <f t="shared" si="5976"/>
        <v>150</v>
      </c>
      <c r="U1452" s="15">
        <f t="shared" si="5976"/>
        <v>0</v>
      </c>
      <c r="V1452" s="15">
        <f t="shared" si="5976"/>
        <v>0</v>
      </c>
      <c r="W1452" s="16"/>
      <c r="X1452" s="15">
        <f t="shared" ref="X1452:Z1452" si="5977">X1451</f>
        <v>0</v>
      </c>
      <c r="Y1452" s="15">
        <f t="shared" si="5977"/>
        <v>0</v>
      </c>
      <c r="Z1452" s="15">
        <f t="shared" si="5977"/>
        <v>0</v>
      </c>
      <c r="AA1452" s="15">
        <v>100</v>
      </c>
      <c r="AB1452" s="15">
        <f t="shared" ref="AB1452:AI1452" si="5978">AB1451</f>
        <v>0</v>
      </c>
      <c r="AC1452" s="15">
        <f t="shared" si="5978"/>
        <v>0</v>
      </c>
      <c r="AD1452" s="15">
        <f t="shared" si="5978"/>
        <v>0</v>
      </c>
      <c r="AE1452" s="15">
        <f t="shared" si="5978"/>
        <v>150</v>
      </c>
      <c r="AF1452" s="15">
        <f t="shared" si="5978"/>
        <v>0</v>
      </c>
      <c r="AG1452" s="15">
        <f t="shared" si="5978"/>
        <v>0</v>
      </c>
      <c r="AH1452" s="15">
        <f t="shared" si="5978"/>
        <v>0</v>
      </c>
      <c r="AI1452" s="15">
        <f t="shared" si="5978"/>
        <v>0</v>
      </c>
      <c r="AJ1452" s="17"/>
      <c r="AK1452" s="15">
        <f>AK1451</f>
        <v>0</v>
      </c>
      <c r="AL1452" s="15">
        <f>AL1451</f>
        <v>0</v>
      </c>
      <c r="AM1452" s="17"/>
      <c r="AN1452" s="15">
        <f t="shared" ref="AN1452:AX1452" si="5979">AN1451</f>
        <v>0</v>
      </c>
      <c r="AO1452" s="15">
        <f t="shared" si="5979"/>
        <v>0</v>
      </c>
      <c r="AP1452" s="15">
        <f t="shared" si="5979"/>
        <v>0</v>
      </c>
      <c r="AQ1452" s="15">
        <f t="shared" si="5979"/>
        <v>0</v>
      </c>
      <c r="AR1452" s="15">
        <f t="shared" si="5979"/>
        <v>0</v>
      </c>
      <c r="AS1452" s="15">
        <f t="shared" si="5979"/>
        <v>0</v>
      </c>
      <c r="AT1452" s="15">
        <f t="shared" si="5979"/>
        <v>0</v>
      </c>
      <c r="AU1452" s="15">
        <f t="shared" si="5979"/>
        <v>0</v>
      </c>
      <c r="AV1452" s="15">
        <f t="shared" si="5979"/>
        <v>0</v>
      </c>
      <c r="AW1452" s="15">
        <f t="shared" si="5979"/>
        <v>0</v>
      </c>
      <c r="AX1452" s="15">
        <f t="shared" si="5979"/>
        <v>0</v>
      </c>
      <c r="AY1452" s="17"/>
      <c r="AZ1452" s="15">
        <f t="shared" ref="AZ1452:BA1452" si="5980">AZ1451</f>
        <v>6000</v>
      </c>
      <c r="BA1452" s="15">
        <f t="shared" si="5980"/>
        <v>6000</v>
      </c>
      <c r="BB1452" s="15">
        <v>0</v>
      </c>
      <c r="BC1452" s="15">
        <f t="shared" ref="BC1452:BE1452" si="5981">BC1451</f>
        <v>0</v>
      </c>
      <c r="BD1452" s="15">
        <f t="shared" si="5981"/>
        <v>0</v>
      </c>
      <c r="BE1452" s="15">
        <f t="shared" si="5981"/>
        <v>250</v>
      </c>
      <c r="BF1452" s="17"/>
      <c r="BG1452" s="15">
        <f t="shared" ref="BG1452:BH1452" si="5982">BG1451</f>
        <v>1000</v>
      </c>
      <c r="BH1452" s="15">
        <f t="shared" si="5982"/>
        <v>5000</v>
      </c>
      <c r="BI1452" s="17"/>
      <c r="BJ1452" s="22">
        <f>G1452/G1451</f>
        <v>1</v>
      </c>
      <c r="BK1452" s="65">
        <f t="shared" ref="BK1452:BL1452" si="5983">BK1451</f>
        <v>0</v>
      </c>
      <c r="BL1452" s="65">
        <f t="shared" si="5983"/>
        <v>900</v>
      </c>
      <c r="BM1452" s="6">
        <f t="shared" si="5963"/>
        <v>107.5</v>
      </c>
      <c r="BN1452" s="8">
        <f t="shared" si="5964"/>
        <v>333.26452701203004</v>
      </c>
      <c r="BO1452" s="12">
        <f t="shared" si="5965"/>
        <v>189.27740661207619</v>
      </c>
      <c r="BP1452" s="50">
        <f>(1-'#Constant'!$A$3)/($J1452*'#Constant'!$B$3/'#Constant'!$C$3^($D1452-1)+1)+'#Constant'!$A$3</f>
        <v>0.94452830188679238</v>
      </c>
      <c r="BQ1452" s="4">
        <f>I1520/(BP1452*(1-Q1452/1000*(0.5+R1452/1000))*(1-P1452/1000)*(1-V1452/1000)*(1+U1452/1000))/20</f>
        <v>333.26452701203004</v>
      </c>
      <c r="BR1452" s="50">
        <f>(1-'#Constant'!$A$3)/($K1452*'#Constant'!$B$3/'#Constant'!$C$3^($D1452-1)+1)+'#Constant'!$A$3</f>
        <v>0.94452830188679238</v>
      </c>
      <c r="BS1452" s="4">
        <f>I1520/(BR1452*(1-AB1452/1000*(0.5+AC1452/1000))*(1-AA1452/1000)*(1-AG1452/1000)*(1+AF1452/1000))/20</f>
        <v>333.26452701203004</v>
      </c>
      <c r="BT1452"/>
    </row>
    <row r="1453" spans="1:72" x14ac:dyDescent="0.3">
      <c r="A1453">
        <v>3423</v>
      </c>
      <c r="B1453" s="18" t="str">
        <f>VLOOKUP(CONCATENATE("CREATURE_NAME_",A1453),[1]Localization_Hero!$A:$E,2,FALSE)</f>
        <v>노르딕</v>
      </c>
      <c r="C1453" t="s">
        <v>79</v>
      </c>
      <c r="D1453">
        <v>1</v>
      </c>
      <c r="E1453">
        <v>1</v>
      </c>
      <c r="F1453" s="18">
        <v>1</v>
      </c>
      <c r="G1453" s="10">
        <v>100</v>
      </c>
      <c r="H1453" s="10">
        <v>100</v>
      </c>
      <c r="I1453" s="10">
        <v>5200</v>
      </c>
      <c r="J1453" s="10">
        <v>18</v>
      </c>
      <c r="K1453" s="10">
        <v>18</v>
      </c>
      <c r="L1453" s="2"/>
      <c r="M1453" s="10">
        <v>0</v>
      </c>
      <c r="N1453" s="10">
        <v>0</v>
      </c>
      <c r="O1453" s="10">
        <v>0</v>
      </c>
      <c r="P1453" s="10">
        <v>100</v>
      </c>
      <c r="Q1453" s="10">
        <v>0</v>
      </c>
      <c r="R1453" s="10">
        <v>0</v>
      </c>
      <c r="S1453" s="10">
        <v>100</v>
      </c>
      <c r="T1453" s="10">
        <v>400</v>
      </c>
      <c r="U1453" s="10">
        <v>0</v>
      </c>
      <c r="V1453" s="10">
        <v>0</v>
      </c>
      <c r="W1453" s="2"/>
      <c r="X1453" s="10">
        <v>0</v>
      </c>
      <c r="Y1453" s="10">
        <v>0</v>
      </c>
      <c r="Z1453" s="10">
        <v>0</v>
      </c>
      <c r="AA1453" s="10">
        <v>100</v>
      </c>
      <c r="AB1453" s="10">
        <v>0</v>
      </c>
      <c r="AC1453" s="10">
        <v>0</v>
      </c>
      <c r="AD1453" s="10">
        <v>100</v>
      </c>
      <c r="AE1453" s="10">
        <v>400</v>
      </c>
      <c r="AF1453" s="10">
        <v>0</v>
      </c>
      <c r="AG1453" s="10">
        <v>0</v>
      </c>
      <c r="AH1453" s="10">
        <v>0</v>
      </c>
      <c r="AI1453" s="10">
        <v>0</v>
      </c>
      <c r="AJ1453" s="3"/>
      <c r="AK1453" s="10">
        <v>0</v>
      </c>
      <c r="AL1453" s="10">
        <v>0</v>
      </c>
      <c r="AM1453" s="3"/>
      <c r="AN1453" s="10">
        <v>0</v>
      </c>
      <c r="AO1453" s="10">
        <v>0</v>
      </c>
      <c r="AP1453" s="10">
        <v>0</v>
      </c>
      <c r="AQ1453" s="10">
        <v>0</v>
      </c>
      <c r="AR1453" s="10">
        <v>0</v>
      </c>
      <c r="AS1453" s="10">
        <v>0</v>
      </c>
      <c r="AT1453" s="10">
        <v>0</v>
      </c>
      <c r="AU1453" s="10">
        <v>0</v>
      </c>
      <c r="AV1453" s="10">
        <v>0</v>
      </c>
      <c r="AW1453" s="10">
        <v>0</v>
      </c>
      <c r="AX1453" s="10">
        <v>0</v>
      </c>
      <c r="AY1453" s="3"/>
      <c r="AZ1453" s="10">
        <v>6000</v>
      </c>
      <c r="BA1453" s="10">
        <v>6000</v>
      </c>
      <c r="BB1453" s="10">
        <v>0</v>
      </c>
      <c r="BC1453" s="10">
        <v>0</v>
      </c>
      <c r="BD1453" s="10">
        <v>0</v>
      </c>
      <c r="BE1453" s="10">
        <v>250</v>
      </c>
      <c r="BF1453" s="3"/>
      <c r="BG1453" s="10">
        <v>1000</v>
      </c>
      <c r="BH1453" s="10">
        <v>2500</v>
      </c>
      <c r="BI1453" s="3"/>
      <c r="BJ1453" s="21">
        <v>1</v>
      </c>
      <c r="BK1453" s="65">
        <v>0</v>
      </c>
      <c r="BL1453" s="65">
        <v>0</v>
      </c>
      <c r="BM1453" s="6">
        <f t="shared" si="5963"/>
        <v>122.99999999999999</v>
      </c>
      <c r="BN1453" s="8">
        <f t="shared" si="5964"/>
        <v>304.1603956615744</v>
      </c>
      <c r="BO1453" s="12">
        <f t="shared" si="5965"/>
        <v>193.42111742613227</v>
      </c>
      <c r="BP1453" s="50">
        <f>(1-'#Constant'!$A$3)/($J1453*'#Constant'!$B$3/'#Constant'!$C$3^($D1453-1)+1)+'#Constant'!$A$3</f>
        <v>0.9497912713472485</v>
      </c>
      <c r="BQ1453" s="4">
        <f t="shared" ref="BQ1453:BQ1458" si="5984">I1454/(BP1453*(1-Q1453/1000*(0.5+R1453/1000))*(1-P1453/1000)*(1-V1453/1000)*(1+U1453/1000))/20</f>
        <v>304.1603956615744</v>
      </c>
      <c r="BR1453" s="50">
        <f>(1-'#Constant'!$A$3)/($K1453*'#Constant'!$B$3/'#Constant'!$C$3^($D1453-1)+1)+'#Constant'!$A$3</f>
        <v>0.9497912713472485</v>
      </c>
      <c r="BS1453" s="4">
        <f t="shared" ref="BS1453:BS1458" si="5985">I1454/(BR1453*(1-AB1453/1000*(0.5+AC1453/1000))*(1-AA1453/1000)*(1-AG1453/1000)*(1+AF1453/1000))/20</f>
        <v>304.1603956615744</v>
      </c>
      <c r="BT1453">
        <f>BO1453/$BO$4*100</f>
        <v>147.00737123969321</v>
      </c>
    </row>
    <row r="1454" spans="1:72" s="13" customFormat="1" ht="17.25" thickBot="1" x14ac:dyDescent="0.35">
      <c r="B1454" s="20"/>
      <c r="D1454" s="14">
        <v>1</v>
      </c>
      <c r="E1454" s="14">
        <v>1</v>
      </c>
      <c r="F1454" s="19">
        <v>1</v>
      </c>
      <c r="G1454" s="15">
        <v>100</v>
      </c>
      <c r="H1454" s="15">
        <v>100</v>
      </c>
      <c r="I1454" s="15">
        <v>5200</v>
      </c>
      <c r="J1454" s="10">
        <v>18</v>
      </c>
      <c r="K1454" s="10">
        <v>18</v>
      </c>
      <c r="L1454" s="16"/>
      <c r="M1454" s="15">
        <f t="shared" ref="M1454:O1454" si="5986">M1453</f>
        <v>0</v>
      </c>
      <c r="N1454" s="15">
        <f t="shared" si="5986"/>
        <v>0</v>
      </c>
      <c r="O1454" s="15">
        <f t="shared" si="5986"/>
        <v>0</v>
      </c>
      <c r="P1454" s="15">
        <v>100</v>
      </c>
      <c r="Q1454" s="15">
        <f t="shared" ref="Q1454:V1454" si="5987">Q1453</f>
        <v>0</v>
      </c>
      <c r="R1454" s="15">
        <f t="shared" si="5987"/>
        <v>0</v>
      </c>
      <c r="S1454" s="15">
        <f t="shared" si="5987"/>
        <v>100</v>
      </c>
      <c r="T1454" s="15">
        <f t="shared" si="5987"/>
        <v>400</v>
      </c>
      <c r="U1454" s="15">
        <f t="shared" si="5987"/>
        <v>0</v>
      </c>
      <c r="V1454" s="15">
        <f t="shared" si="5987"/>
        <v>0</v>
      </c>
      <c r="W1454" s="16"/>
      <c r="X1454" s="15">
        <f t="shared" ref="X1454:Z1454" si="5988">X1453</f>
        <v>0</v>
      </c>
      <c r="Y1454" s="15">
        <f t="shared" si="5988"/>
        <v>0</v>
      </c>
      <c r="Z1454" s="15">
        <f t="shared" si="5988"/>
        <v>0</v>
      </c>
      <c r="AA1454" s="15">
        <v>100</v>
      </c>
      <c r="AB1454" s="15">
        <f t="shared" ref="AB1454:AI1454" si="5989">AB1453</f>
        <v>0</v>
      </c>
      <c r="AC1454" s="15">
        <f t="shared" si="5989"/>
        <v>0</v>
      </c>
      <c r="AD1454" s="15">
        <f t="shared" si="5989"/>
        <v>100</v>
      </c>
      <c r="AE1454" s="15">
        <f t="shared" si="5989"/>
        <v>400</v>
      </c>
      <c r="AF1454" s="15">
        <f t="shared" si="5989"/>
        <v>0</v>
      </c>
      <c r="AG1454" s="15">
        <f t="shared" si="5989"/>
        <v>0</v>
      </c>
      <c r="AH1454" s="15">
        <f t="shared" si="5989"/>
        <v>0</v>
      </c>
      <c r="AI1454" s="15">
        <f t="shared" si="5989"/>
        <v>0</v>
      </c>
      <c r="AJ1454" s="17"/>
      <c r="AK1454" s="15">
        <f>AK1453</f>
        <v>0</v>
      </c>
      <c r="AL1454" s="15">
        <f>AL1453</f>
        <v>0</v>
      </c>
      <c r="AM1454" s="17"/>
      <c r="AN1454" s="15">
        <f t="shared" ref="AN1454:AX1454" si="5990">AN1453</f>
        <v>0</v>
      </c>
      <c r="AO1454" s="15">
        <f t="shared" si="5990"/>
        <v>0</v>
      </c>
      <c r="AP1454" s="15">
        <f t="shared" si="5990"/>
        <v>0</v>
      </c>
      <c r="AQ1454" s="15">
        <f t="shared" si="5990"/>
        <v>0</v>
      </c>
      <c r="AR1454" s="15">
        <f t="shared" si="5990"/>
        <v>0</v>
      </c>
      <c r="AS1454" s="15">
        <f t="shared" si="5990"/>
        <v>0</v>
      </c>
      <c r="AT1454" s="15">
        <f t="shared" si="5990"/>
        <v>0</v>
      </c>
      <c r="AU1454" s="15">
        <f t="shared" si="5990"/>
        <v>0</v>
      </c>
      <c r="AV1454" s="15">
        <f t="shared" si="5990"/>
        <v>0</v>
      </c>
      <c r="AW1454" s="15">
        <f t="shared" si="5990"/>
        <v>0</v>
      </c>
      <c r="AX1454" s="15">
        <f t="shared" si="5990"/>
        <v>0</v>
      </c>
      <c r="AY1454" s="17"/>
      <c r="AZ1454" s="15">
        <f t="shared" ref="AZ1454:BA1454" si="5991">AZ1453</f>
        <v>6000</v>
      </c>
      <c r="BA1454" s="15">
        <f t="shared" si="5991"/>
        <v>6000</v>
      </c>
      <c r="BB1454" s="15">
        <v>0</v>
      </c>
      <c r="BC1454" s="15">
        <f t="shared" ref="BC1454:BE1454" si="5992">BC1453</f>
        <v>0</v>
      </c>
      <c r="BD1454" s="15">
        <f t="shared" si="5992"/>
        <v>0</v>
      </c>
      <c r="BE1454" s="15">
        <f t="shared" si="5992"/>
        <v>250</v>
      </c>
      <c r="BF1454" s="17"/>
      <c r="BG1454" s="15">
        <f t="shared" ref="BG1454:BH1454" si="5993">BG1453</f>
        <v>1000</v>
      </c>
      <c r="BH1454" s="15">
        <f t="shared" si="5993"/>
        <v>2500</v>
      </c>
      <c r="BI1454" s="17"/>
      <c r="BJ1454" s="22">
        <f>G1454/G1453</f>
        <v>1</v>
      </c>
      <c r="BK1454" s="65">
        <f t="shared" ref="BK1454:BL1454" si="5994">BK1453</f>
        <v>0</v>
      </c>
      <c r="BL1454" s="65">
        <f t="shared" si="5994"/>
        <v>0</v>
      </c>
      <c r="BM1454" s="6">
        <f t="shared" si="5963"/>
        <v>122.99999999999999</v>
      </c>
      <c r="BN1454" s="8">
        <f t="shared" si="5964"/>
        <v>292.46191890535999</v>
      </c>
      <c r="BO1454" s="12">
        <f t="shared" si="5965"/>
        <v>189.66501001860959</v>
      </c>
      <c r="BP1454" s="50">
        <f>(1-'#Constant'!$A$3)/($J1454*'#Constant'!$B$3/'#Constant'!$C$3^($D1454-1)+1)+'#Constant'!$A$3</f>
        <v>0.9497912713472485</v>
      </c>
      <c r="BQ1454" s="4">
        <f t="shared" si="5984"/>
        <v>292.46191890535999</v>
      </c>
      <c r="BR1454" s="50">
        <f>(1-'#Constant'!$A$3)/($K1454*'#Constant'!$B$3/'#Constant'!$C$3^($D1454-1)+1)+'#Constant'!$A$3</f>
        <v>0.9497912713472485</v>
      </c>
      <c r="BS1454" s="4">
        <f t="shared" si="5985"/>
        <v>292.46191890535999</v>
      </c>
      <c r="BT1454"/>
    </row>
    <row r="1455" spans="1:72" x14ac:dyDescent="0.3">
      <c r="A1455">
        <v>3424</v>
      </c>
      <c r="B1455" s="18" t="str">
        <f>VLOOKUP(CONCATENATE("CREATURE_NAME_",A1455),[1]Localization_Hero!$A:$E,2,FALSE)</f>
        <v>쟈키오스</v>
      </c>
      <c r="C1455" t="s">
        <v>81</v>
      </c>
      <c r="D1455">
        <v>1</v>
      </c>
      <c r="E1455">
        <v>1</v>
      </c>
      <c r="F1455" s="18">
        <v>1</v>
      </c>
      <c r="G1455" s="10">
        <v>100</v>
      </c>
      <c r="H1455" s="10">
        <v>100</v>
      </c>
      <c r="I1455" s="10">
        <v>5000</v>
      </c>
      <c r="J1455" s="10">
        <v>17</v>
      </c>
      <c r="K1455" s="10">
        <v>17</v>
      </c>
      <c r="L1455" s="2"/>
      <c r="M1455" s="10">
        <v>0</v>
      </c>
      <c r="N1455" s="10">
        <v>0</v>
      </c>
      <c r="O1455" s="10">
        <v>0</v>
      </c>
      <c r="P1455" s="10">
        <v>100</v>
      </c>
      <c r="Q1455" s="10">
        <v>0</v>
      </c>
      <c r="R1455" s="10">
        <v>0</v>
      </c>
      <c r="S1455" s="10">
        <v>100</v>
      </c>
      <c r="T1455" s="10">
        <v>400</v>
      </c>
      <c r="U1455" s="10">
        <v>0</v>
      </c>
      <c r="V1455" s="10">
        <v>0</v>
      </c>
      <c r="W1455" s="2"/>
      <c r="X1455" s="10">
        <v>0</v>
      </c>
      <c r="Y1455" s="10">
        <v>0</v>
      </c>
      <c r="Z1455" s="10">
        <v>0</v>
      </c>
      <c r="AA1455" s="10">
        <v>100</v>
      </c>
      <c r="AB1455" s="10">
        <v>0</v>
      </c>
      <c r="AC1455" s="10">
        <v>0</v>
      </c>
      <c r="AD1455" s="10">
        <v>100</v>
      </c>
      <c r="AE1455" s="10">
        <v>400</v>
      </c>
      <c r="AF1455" s="10">
        <v>0</v>
      </c>
      <c r="AG1455" s="10">
        <v>0</v>
      </c>
      <c r="AH1455" s="10">
        <v>0</v>
      </c>
      <c r="AI1455" s="10">
        <v>0</v>
      </c>
      <c r="AJ1455" s="3"/>
      <c r="AK1455" s="10">
        <v>0</v>
      </c>
      <c r="AL1455" s="10">
        <v>0</v>
      </c>
      <c r="AM1455" s="3"/>
      <c r="AN1455" s="10">
        <v>0</v>
      </c>
      <c r="AO1455" s="10">
        <v>0</v>
      </c>
      <c r="AP1455" s="10">
        <v>0</v>
      </c>
      <c r="AQ1455" s="10">
        <v>0</v>
      </c>
      <c r="AR1455" s="10">
        <v>0</v>
      </c>
      <c r="AS1455" s="10">
        <v>0</v>
      </c>
      <c r="AT1455" s="10">
        <v>0</v>
      </c>
      <c r="AU1455" s="10">
        <v>0</v>
      </c>
      <c r="AV1455" s="10">
        <v>0</v>
      </c>
      <c r="AW1455" s="10">
        <v>0</v>
      </c>
      <c r="AX1455" s="10">
        <v>0</v>
      </c>
      <c r="AY1455" s="3"/>
      <c r="AZ1455" s="10">
        <v>6000</v>
      </c>
      <c r="BA1455" s="10">
        <v>6000</v>
      </c>
      <c r="BB1455" s="10">
        <v>0</v>
      </c>
      <c r="BC1455" s="10">
        <v>0</v>
      </c>
      <c r="BD1455" s="10">
        <v>0</v>
      </c>
      <c r="BE1455" s="10">
        <v>250</v>
      </c>
      <c r="BF1455" s="3"/>
      <c r="BG1455" s="10">
        <v>1000</v>
      </c>
      <c r="BH1455" s="10">
        <v>1500</v>
      </c>
      <c r="BI1455" s="3"/>
      <c r="BJ1455" s="21">
        <v>1</v>
      </c>
      <c r="BK1455" s="65">
        <v>0</v>
      </c>
      <c r="BL1455" s="65">
        <v>0</v>
      </c>
      <c r="BM1455" s="6">
        <f t="shared" si="5963"/>
        <v>122.99999999999999</v>
      </c>
      <c r="BN1455" s="8">
        <f t="shared" si="5964"/>
        <v>291.646964540613</v>
      </c>
      <c r="BO1455" s="12">
        <f t="shared" si="5965"/>
        <v>189.40057190646337</v>
      </c>
      <c r="BP1455" s="50">
        <f>(1-'#Constant'!$A$3)/($J1455*'#Constant'!$B$3/'#Constant'!$C$3^($D1455-1)+1)+'#Constant'!$A$3</f>
        <v>0.95244529019980972</v>
      </c>
      <c r="BQ1455" s="4">
        <f t="shared" si="5984"/>
        <v>291.646964540613</v>
      </c>
      <c r="BR1455" s="50">
        <f>(1-'#Constant'!$A$3)/($K1455*'#Constant'!$B$3/'#Constant'!$C$3^($D1455-1)+1)+'#Constant'!$A$3</f>
        <v>0.95244529019980972</v>
      </c>
      <c r="BS1455" s="4">
        <f t="shared" si="5985"/>
        <v>291.646964540613</v>
      </c>
      <c r="BT1455">
        <f>BO1455/$BO$4*100</f>
        <v>143.95160444617454</v>
      </c>
    </row>
    <row r="1456" spans="1:72" s="13" customFormat="1" ht="17.25" thickBot="1" x14ac:dyDescent="0.35">
      <c r="B1456" s="20"/>
      <c r="D1456" s="14">
        <v>1</v>
      </c>
      <c r="E1456" s="14">
        <v>1</v>
      </c>
      <c r="F1456" s="19">
        <v>1</v>
      </c>
      <c r="G1456" s="15">
        <v>100</v>
      </c>
      <c r="H1456" s="15">
        <v>100</v>
      </c>
      <c r="I1456" s="15">
        <v>5000</v>
      </c>
      <c r="J1456" s="10">
        <v>17</v>
      </c>
      <c r="K1456" s="10">
        <v>17</v>
      </c>
      <c r="L1456" s="16"/>
      <c r="M1456" s="15">
        <f t="shared" ref="M1456:O1456" si="5995">M1455</f>
        <v>0</v>
      </c>
      <c r="N1456" s="15">
        <f t="shared" si="5995"/>
        <v>0</v>
      </c>
      <c r="O1456" s="15">
        <f t="shared" si="5995"/>
        <v>0</v>
      </c>
      <c r="P1456" s="15">
        <v>100</v>
      </c>
      <c r="Q1456" s="15">
        <f t="shared" ref="Q1456:V1456" si="5996">Q1455</f>
        <v>0</v>
      </c>
      <c r="R1456" s="15">
        <f t="shared" si="5996"/>
        <v>0</v>
      </c>
      <c r="S1456" s="15">
        <f t="shared" si="5996"/>
        <v>100</v>
      </c>
      <c r="T1456" s="15">
        <f t="shared" si="5996"/>
        <v>400</v>
      </c>
      <c r="U1456" s="15">
        <f t="shared" si="5996"/>
        <v>0</v>
      </c>
      <c r="V1456" s="15">
        <f t="shared" si="5996"/>
        <v>0</v>
      </c>
      <c r="W1456" s="16"/>
      <c r="X1456" s="15">
        <f t="shared" ref="X1456:Z1456" si="5997">X1455</f>
        <v>0</v>
      </c>
      <c r="Y1456" s="15">
        <f t="shared" si="5997"/>
        <v>0</v>
      </c>
      <c r="Z1456" s="15">
        <f t="shared" si="5997"/>
        <v>0</v>
      </c>
      <c r="AA1456" s="15">
        <v>100</v>
      </c>
      <c r="AB1456" s="15">
        <f t="shared" ref="AB1456:AI1456" si="5998">AB1455</f>
        <v>0</v>
      </c>
      <c r="AC1456" s="15">
        <f t="shared" si="5998"/>
        <v>0</v>
      </c>
      <c r="AD1456" s="15">
        <f t="shared" si="5998"/>
        <v>100</v>
      </c>
      <c r="AE1456" s="15">
        <f t="shared" si="5998"/>
        <v>400</v>
      </c>
      <c r="AF1456" s="15">
        <f t="shared" si="5998"/>
        <v>0</v>
      </c>
      <c r="AG1456" s="15">
        <f t="shared" si="5998"/>
        <v>0</v>
      </c>
      <c r="AH1456" s="15">
        <f t="shared" si="5998"/>
        <v>0</v>
      </c>
      <c r="AI1456" s="15">
        <f t="shared" si="5998"/>
        <v>0</v>
      </c>
      <c r="AJ1456" s="17"/>
      <c r="AK1456" s="15">
        <f>AK1455</f>
        <v>0</v>
      </c>
      <c r="AL1456" s="15">
        <f>AL1455</f>
        <v>0</v>
      </c>
      <c r="AM1456" s="17"/>
      <c r="AN1456" s="15">
        <f t="shared" ref="AN1456:AX1456" si="5999">AN1455</f>
        <v>0</v>
      </c>
      <c r="AO1456" s="15">
        <f t="shared" si="5999"/>
        <v>0</v>
      </c>
      <c r="AP1456" s="15">
        <f t="shared" si="5999"/>
        <v>0</v>
      </c>
      <c r="AQ1456" s="15">
        <f t="shared" si="5999"/>
        <v>0</v>
      </c>
      <c r="AR1456" s="15">
        <f t="shared" si="5999"/>
        <v>0</v>
      </c>
      <c r="AS1456" s="15">
        <f t="shared" si="5999"/>
        <v>0</v>
      </c>
      <c r="AT1456" s="15">
        <f t="shared" si="5999"/>
        <v>0</v>
      </c>
      <c r="AU1456" s="15">
        <f t="shared" si="5999"/>
        <v>0</v>
      </c>
      <c r="AV1456" s="15">
        <f t="shared" si="5999"/>
        <v>0</v>
      </c>
      <c r="AW1456" s="15">
        <f t="shared" si="5999"/>
        <v>0</v>
      </c>
      <c r="AX1456" s="15">
        <f t="shared" si="5999"/>
        <v>0</v>
      </c>
      <c r="AY1456" s="17"/>
      <c r="AZ1456" s="15">
        <f t="shared" ref="AZ1456:BA1456" si="6000">AZ1455</f>
        <v>6000</v>
      </c>
      <c r="BA1456" s="15">
        <f t="shared" si="6000"/>
        <v>6000</v>
      </c>
      <c r="BB1456" s="15">
        <v>0</v>
      </c>
      <c r="BC1456" s="15">
        <f t="shared" ref="BC1456:BE1456" si="6001">BC1455</f>
        <v>0</v>
      </c>
      <c r="BD1456" s="15">
        <f t="shared" si="6001"/>
        <v>0</v>
      </c>
      <c r="BE1456" s="15">
        <f t="shared" si="6001"/>
        <v>250</v>
      </c>
      <c r="BF1456" s="17"/>
      <c r="BG1456" s="15">
        <f t="shared" ref="BG1456:BH1456" si="6002">BG1455</f>
        <v>1000</v>
      </c>
      <c r="BH1456" s="15">
        <f t="shared" si="6002"/>
        <v>1500</v>
      </c>
      <c r="BI1456" s="17"/>
      <c r="BJ1456" s="22">
        <f>G1456/G1455</f>
        <v>1</v>
      </c>
      <c r="BK1456" s="65">
        <f t="shared" ref="BK1456:BL1456" si="6003">BK1455</f>
        <v>0</v>
      </c>
      <c r="BL1456" s="65">
        <f t="shared" si="6003"/>
        <v>0</v>
      </c>
      <c r="BM1456" s="6">
        <f t="shared" si="5963"/>
        <v>122.99999999999999</v>
      </c>
      <c r="BN1456" s="8">
        <f t="shared" si="5964"/>
        <v>250.81638950492714</v>
      </c>
      <c r="BO1456" s="12">
        <f t="shared" si="5965"/>
        <v>175.64286466892423</v>
      </c>
      <c r="BP1456" s="50">
        <f>(1-'#Constant'!$A$3)/($J1456*'#Constant'!$B$3/'#Constant'!$C$3^($D1456-1)+1)+'#Constant'!$A$3</f>
        <v>0.95244529019980972</v>
      </c>
      <c r="BQ1456" s="4">
        <f t="shared" si="5984"/>
        <v>250.81638950492714</v>
      </c>
      <c r="BR1456" s="50">
        <f>(1-'#Constant'!$A$3)/($K1456*'#Constant'!$B$3/'#Constant'!$C$3^($D1456-1)+1)+'#Constant'!$A$3</f>
        <v>0.95244529019980972</v>
      </c>
      <c r="BS1456" s="4">
        <f t="shared" si="5985"/>
        <v>250.81638950492714</v>
      </c>
      <c r="BT1456"/>
    </row>
    <row r="1457" spans="1:72" x14ac:dyDescent="0.3">
      <c r="A1457">
        <v>3425</v>
      </c>
      <c r="B1457" s="18" t="e">
        <f>VLOOKUP(CONCATENATE("CREATURE_NAME_",A1457),[1]Localization_Hero!$A:$E,2,FALSE)</f>
        <v>#N/A</v>
      </c>
      <c r="C1457" t="s">
        <v>80</v>
      </c>
      <c r="D1457">
        <v>1</v>
      </c>
      <c r="E1457">
        <v>1</v>
      </c>
      <c r="F1457" s="18">
        <v>1</v>
      </c>
      <c r="G1457" s="10">
        <v>100</v>
      </c>
      <c r="H1457" s="10">
        <v>100</v>
      </c>
      <c r="I1457" s="10">
        <v>4300</v>
      </c>
      <c r="J1457" s="10">
        <v>18</v>
      </c>
      <c r="K1457" s="10">
        <v>18</v>
      </c>
      <c r="L1457" s="2"/>
      <c r="M1457" s="10">
        <v>0</v>
      </c>
      <c r="N1457" s="10">
        <v>0</v>
      </c>
      <c r="O1457" s="10">
        <v>0</v>
      </c>
      <c r="P1457" s="10">
        <v>100</v>
      </c>
      <c r="Q1457" s="10">
        <v>0</v>
      </c>
      <c r="R1457" s="10">
        <v>0</v>
      </c>
      <c r="S1457" s="10">
        <v>100</v>
      </c>
      <c r="T1457" s="10">
        <v>400</v>
      </c>
      <c r="U1457" s="10">
        <v>0</v>
      </c>
      <c r="V1457" s="10">
        <v>0</v>
      </c>
      <c r="W1457" s="2"/>
      <c r="X1457" s="10">
        <v>0</v>
      </c>
      <c r="Y1457" s="10">
        <v>0</v>
      </c>
      <c r="Z1457" s="10">
        <v>0</v>
      </c>
      <c r="AA1457" s="10">
        <v>100</v>
      </c>
      <c r="AB1457" s="10">
        <v>0</v>
      </c>
      <c r="AC1457" s="10">
        <v>0</v>
      </c>
      <c r="AD1457" s="10">
        <v>100</v>
      </c>
      <c r="AE1457" s="10">
        <v>400</v>
      </c>
      <c r="AF1457" s="10">
        <v>0</v>
      </c>
      <c r="AG1457" s="10">
        <v>0</v>
      </c>
      <c r="AH1457" s="10">
        <v>0</v>
      </c>
      <c r="AI1457" s="10">
        <v>0</v>
      </c>
      <c r="AJ1457" s="3"/>
      <c r="AK1457" s="10">
        <v>0</v>
      </c>
      <c r="AL1457" s="10">
        <v>0</v>
      </c>
      <c r="AM1457" s="3"/>
      <c r="AN1457" s="10">
        <v>0</v>
      </c>
      <c r="AO1457" s="10">
        <v>0</v>
      </c>
      <c r="AP1457" s="10">
        <v>0</v>
      </c>
      <c r="AQ1457" s="10">
        <v>0</v>
      </c>
      <c r="AR1457" s="10">
        <v>0</v>
      </c>
      <c r="AS1457" s="10">
        <v>0</v>
      </c>
      <c r="AT1457" s="10">
        <v>0</v>
      </c>
      <c r="AU1457" s="10">
        <v>0</v>
      </c>
      <c r="AV1457" s="10">
        <v>0</v>
      </c>
      <c r="AW1457" s="10">
        <v>0</v>
      </c>
      <c r="AX1457" s="10">
        <v>0</v>
      </c>
      <c r="AY1457" s="3"/>
      <c r="AZ1457" s="10">
        <v>6000</v>
      </c>
      <c r="BA1457" s="10">
        <v>6000</v>
      </c>
      <c r="BB1457" s="10">
        <v>0</v>
      </c>
      <c r="BC1457" s="10">
        <v>0</v>
      </c>
      <c r="BD1457" s="10">
        <v>0</v>
      </c>
      <c r="BE1457" s="10">
        <v>250</v>
      </c>
      <c r="BF1457" s="3"/>
      <c r="BG1457" s="10">
        <v>1000</v>
      </c>
      <c r="BH1457" s="10">
        <v>5000</v>
      </c>
      <c r="BI1457" s="3"/>
      <c r="BJ1457" s="21">
        <v>1</v>
      </c>
      <c r="BK1457" s="65">
        <v>0</v>
      </c>
      <c r="BL1457" s="65">
        <v>0</v>
      </c>
      <c r="BM1457" s="6">
        <f t="shared" si="5963"/>
        <v>122.99999999999999</v>
      </c>
      <c r="BN1457" s="8">
        <f t="shared" si="5964"/>
        <v>251.51725025860961</v>
      </c>
      <c r="BO1457" s="12">
        <f t="shared" si="5965"/>
        <v>175.88809448569558</v>
      </c>
      <c r="BP1457" s="50">
        <f>(1-'#Constant'!$A$3)/($J1457*'#Constant'!$B$3/'#Constant'!$C$3^($D1457-1)+1)+'#Constant'!$A$3</f>
        <v>0.9497912713472485</v>
      </c>
      <c r="BQ1457" s="4">
        <f t="shared" si="5984"/>
        <v>251.51725025860961</v>
      </c>
      <c r="BR1457" s="50">
        <f>(1-'#Constant'!$A$3)/($K1457*'#Constant'!$B$3/'#Constant'!$C$3^($D1457-1)+1)+'#Constant'!$A$3</f>
        <v>0.9497912713472485</v>
      </c>
      <c r="BS1457" s="4">
        <f t="shared" si="5985"/>
        <v>251.51725025860961</v>
      </c>
      <c r="BT1457">
        <f>BO1457/$BO$4*100</f>
        <v>133.6816100888035</v>
      </c>
    </row>
    <row r="1458" spans="1:72" s="13" customFormat="1" ht="17.25" thickBot="1" x14ac:dyDescent="0.35">
      <c r="B1458" s="20"/>
      <c r="D1458" s="14">
        <v>1</v>
      </c>
      <c r="E1458" s="14">
        <v>1</v>
      </c>
      <c r="F1458" s="19">
        <v>1</v>
      </c>
      <c r="G1458" s="15">
        <v>100</v>
      </c>
      <c r="H1458" s="15">
        <v>100</v>
      </c>
      <c r="I1458" s="15">
        <v>4300</v>
      </c>
      <c r="J1458" s="10">
        <v>18</v>
      </c>
      <c r="K1458" s="10">
        <v>18</v>
      </c>
      <c r="L1458" s="16"/>
      <c r="M1458" s="15">
        <f t="shared" ref="M1458:O1458" si="6004">M1457</f>
        <v>0</v>
      </c>
      <c r="N1458" s="15">
        <f t="shared" si="6004"/>
        <v>0</v>
      </c>
      <c r="O1458" s="15">
        <f t="shared" si="6004"/>
        <v>0</v>
      </c>
      <c r="P1458" s="15">
        <v>100</v>
      </c>
      <c r="Q1458" s="15">
        <f t="shared" ref="Q1458:V1458" si="6005">Q1457</f>
        <v>0</v>
      </c>
      <c r="R1458" s="15">
        <f t="shared" si="6005"/>
        <v>0</v>
      </c>
      <c r="S1458" s="15">
        <f t="shared" si="6005"/>
        <v>100</v>
      </c>
      <c r="T1458" s="15">
        <f t="shared" si="6005"/>
        <v>400</v>
      </c>
      <c r="U1458" s="15">
        <f t="shared" si="6005"/>
        <v>0</v>
      </c>
      <c r="V1458" s="15">
        <f t="shared" si="6005"/>
        <v>0</v>
      </c>
      <c r="W1458" s="16"/>
      <c r="X1458" s="15">
        <f t="shared" ref="X1458:Z1458" si="6006">X1457</f>
        <v>0</v>
      </c>
      <c r="Y1458" s="15">
        <f t="shared" si="6006"/>
        <v>0</v>
      </c>
      <c r="Z1458" s="15">
        <f t="shared" si="6006"/>
        <v>0</v>
      </c>
      <c r="AA1458" s="15">
        <v>100</v>
      </c>
      <c r="AB1458" s="15">
        <f t="shared" ref="AB1458:AI1458" si="6007">AB1457</f>
        <v>0</v>
      </c>
      <c r="AC1458" s="15">
        <f t="shared" si="6007"/>
        <v>0</v>
      </c>
      <c r="AD1458" s="15">
        <f t="shared" si="6007"/>
        <v>100</v>
      </c>
      <c r="AE1458" s="15">
        <f t="shared" si="6007"/>
        <v>400</v>
      </c>
      <c r="AF1458" s="15">
        <f t="shared" si="6007"/>
        <v>0</v>
      </c>
      <c r="AG1458" s="15">
        <f t="shared" si="6007"/>
        <v>0</v>
      </c>
      <c r="AH1458" s="15">
        <f t="shared" si="6007"/>
        <v>0</v>
      </c>
      <c r="AI1458" s="15">
        <f t="shared" si="6007"/>
        <v>0</v>
      </c>
      <c r="AJ1458" s="17"/>
      <c r="AK1458" s="15">
        <f>AK1457</f>
        <v>0</v>
      </c>
      <c r="AL1458" s="15">
        <f>AL1457</f>
        <v>0</v>
      </c>
      <c r="AM1458" s="17"/>
      <c r="AN1458" s="15">
        <f t="shared" ref="AN1458:AX1458" si="6008">AN1457</f>
        <v>0</v>
      </c>
      <c r="AO1458" s="15">
        <f t="shared" si="6008"/>
        <v>0</v>
      </c>
      <c r="AP1458" s="15">
        <f t="shared" si="6008"/>
        <v>0</v>
      </c>
      <c r="AQ1458" s="15">
        <f t="shared" si="6008"/>
        <v>0</v>
      </c>
      <c r="AR1458" s="15">
        <f t="shared" si="6008"/>
        <v>0</v>
      </c>
      <c r="AS1458" s="15">
        <f t="shared" si="6008"/>
        <v>0</v>
      </c>
      <c r="AT1458" s="15">
        <f t="shared" si="6008"/>
        <v>0</v>
      </c>
      <c r="AU1458" s="15">
        <f t="shared" si="6008"/>
        <v>0</v>
      </c>
      <c r="AV1458" s="15">
        <f t="shared" si="6008"/>
        <v>0</v>
      </c>
      <c r="AW1458" s="15">
        <f t="shared" si="6008"/>
        <v>0</v>
      </c>
      <c r="AX1458" s="15">
        <f t="shared" si="6008"/>
        <v>0</v>
      </c>
      <c r="AY1458" s="17"/>
      <c r="AZ1458" s="15">
        <f t="shared" ref="AZ1458:BA1458" si="6009">AZ1457</f>
        <v>6000</v>
      </c>
      <c r="BA1458" s="15">
        <f t="shared" si="6009"/>
        <v>6000</v>
      </c>
      <c r="BB1458" s="15">
        <v>0</v>
      </c>
      <c r="BC1458" s="15">
        <f t="shared" ref="BC1458:BE1458" si="6010">BC1457</f>
        <v>0</v>
      </c>
      <c r="BD1458" s="15">
        <f t="shared" si="6010"/>
        <v>0</v>
      </c>
      <c r="BE1458" s="15">
        <f t="shared" si="6010"/>
        <v>250</v>
      </c>
      <c r="BF1458" s="17"/>
      <c r="BG1458" s="15">
        <f t="shared" ref="BG1458:BH1458" si="6011">BG1457</f>
        <v>1000</v>
      </c>
      <c r="BH1458" s="15">
        <f t="shared" si="6011"/>
        <v>5000</v>
      </c>
      <c r="BI1458" s="17"/>
      <c r="BJ1458" s="22">
        <f>G1458/G1457</f>
        <v>1</v>
      </c>
      <c r="BK1458" s="65">
        <f t="shared" ref="BK1458:BL1458" si="6012">BK1457</f>
        <v>0</v>
      </c>
      <c r="BL1458" s="65">
        <f t="shared" si="6012"/>
        <v>0</v>
      </c>
      <c r="BM1458" s="6">
        <f t="shared" si="5963"/>
        <v>122.99999999999999</v>
      </c>
      <c r="BN1458" s="8">
        <f t="shared" si="5964"/>
        <v>280.76344214914559</v>
      </c>
      <c r="BO1458" s="12">
        <f t="shared" si="5965"/>
        <v>185.83299864218117</v>
      </c>
      <c r="BP1458" s="50">
        <f>(1-'#Constant'!$A$3)/($J1458*'#Constant'!$B$3/'#Constant'!$C$3^($D1458-1)+1)+'#Constant'!$A$3</f>
        <v>0.9497912713472485</v>
      </c>
      <c r="BQ1458" s="4">
        <f t="shared" si="5984"/>
        <v>280.76344214914559</v>
      </c>
      <c r="BR1458" s="50">
        <f>(1-'#Constant'!$A$3)/($K1458*'#Constant'!$B$3/'#Constant'!$C$3^($D1458-1)+1)+'#Constant'!$A$3</f>
        <v>0.9497912713472485</v>
      </c>
      <c r="BS1458" s="4">
        <f t="shared" si="5985"/>
        <v>280.76344214914559</v>
      </c>
      <c r="BT1458"/>
    </row>
    <row r="1459" spans="1:72" x14ac:dyDescent="0.3">
      <c r="A1459">
        <v>3426</v>
      </c>
      <c r="B1459" s="18" t="str">
        <f>VLOOKUP(CONCATENATE("CREATURE_NAME_",A1459),[1]Localization_Hero!$A:$E,2,FALSE)</f>
        <v>뉴비스</v>
      </c>
      <c r="C1459" t="s">
        <v>77</v>
      </c>
      <c r="D1459">
        <v>1</v>
      </c>
      <c r="E1459">
        <v>1</v>
      </c>
      <c r="F1459" s="18">
        <v>1</v>
      </c>
      <c r="G1459" s="10">
        <v>100</v>
      </c>
      <c r="H1459" s="10">
        <v>100</v>
      </c>
      <c r="I1459" s="10">
        <v>4800</v>
      </c>
      <c r="J1459" s="10">
        <v>18</v>
      </c>
      <c r="K1459" s="10">
        <v>18</v>
      </c>
      <c r="L1459" s="2"/>
      <c r="M1459" s="10">
        <v>0</v>
      </c>
      <c r="N1459" s="10">
        <v>0</v>
      </c>
      <c r="O1459" s="10">
        <v>0</v>
      </c>
      <c r="P1459" s="10">
        <v>100</v>
      </c>
      <c r="Q1459" s="10">
        <v>0</v>
      </c>
      <c r="R1459" s="10">
        <v>0</v>
      </c>
      <c r="S1459" s="10">
        <v>100</v>
      </c>
      <c r="T1459" s="10">
        <v>400</v>
      </c>
      <c r="U1459" s="10">
        <v>0</v>
      </c>
      <c r="V1459" s="10">
        <v>0</v>
      </c>
      <c r="W1459" s="2"/>
      <c r="X1459" s="10">
        <v>0</v>
      </c>
      <c r="Y1459" s="10">
        <v>0</v>
      </c>
      <c r="Z1459" s="10">
        <v>0</v>
      </c>
      <c r="AA1459" s="10">
        <v>100</v>
      </c>
      <c r="AB1459" s="10">
        <v>0</v>
      </c>
      <c r="AC1459" s="10">
        <v>0</v>
      </c>
      <c r="AD1459" s="10">
        <v>100</v>
      </c>
      <c r="AE1459" s="10">
        <v>400</v>
      </c>
      <c r="AF1459" s="10">
        <v>0</v>
      </c>
      <c r="AG1459" s="10">
        <v>0</v>
      </c>
      <c r="AH1459" s="10">
        <v>0</v>
      </c>
      <c r="AI1459" s="10">
        <v>0</v>
      </c>
      <c r="AJ1459" s="3"/>
      <c r="AK1459" s="10">
        <v>0</v>
      </c>
      <c r="AL1459" s="10">
        <v>0</v>
      </c>
      <c r="AM1459" s="3"/>
      <c r="AN1459" s="10">
        <v>0</v>
      </c>
      <c r="AO1459" s="10">
        <v>0</v>
      </c>
      <c r="AP1459" s="10">
        <v>0</v>
      </c>
      <c r="AQ1459" s="10">
        <v>0</v>
      </c>
      <c r="AR1459" s="10">
        <v>0</v>
      </c>
      <c r="AS1459" s="10">
        <v>0</v>
      </c>
      <c r="AT1459" s="10">
        <v>0</v>
      </c>
      <c r="AU1459" s="10">
        <v>0</v>
      </c>
      <c r="AV1459" s="10">
        <v>0</v>
      </c>
      <c r="AW1459" s="10">
        <v>0</v>
      </c>
      <c r="AX1459" s="10">
        <v>0</v>
      </c>
      <c r="AY1459" s="3"/>
      <c r="AZ1459" s="10">
        <v>6000</v>
      </c>
      <c r="BA1459" s="10">
        <v>6000</v>
      </c>
      <c r="BB1459" s="10">
        <v>0</v>
      </c>
      <c r="BC1459" s="10">
        <v>0</v>
      </c>
      <c r="BD1459" s="10">
        <v>0</v>
      </c>
      <c r="BE1459" s="10">
        <v>250</v>
      </c>
      <c r="BF1459" s="3"/>
      <c r="BG1459" s="10">
        <v>1000</v>
      </c>
      <c r="BH1459" s="10">
        <v>5000</v>
      </c>
      <c r="BI1459" s="3"/>
      <c r="BJ1459" s="21">
        <v>1</v>
      </c>
      <c r="BK1459" s="65">
        <v>0</v>
      </c>
      <c r="BL1459" s="65">
        <v>0</v>
      </c>
      <c r="BM1459" s="6">
        <f t="shared" si="5963"/>
        <v>122.99999999999999</v>
      </c>
      <c r="BN1459" s="8">
        <f t="shared" si="5964"/>
        <v>280.76344214914559</v>
      </c>
      <c r="BO1459" s="12">
        <f t="shared" si="5965"/>
        <v>185.83299864218117</v>
      </c>
      <c r="BP1459" s="50">
        <f>(1-'#Constant'!$A$3)/($J1459*'#Constant'!$B$3/'#Constant'!$C$3^($D1459-1)+1)+'#Constant'!$A$3</f>
        <v>0.9497912713472485</v>
      </c>
      <c r="BQ1459" s="4">
        <f>I1459/(BP1459*(1-Q1459/1000*(0.5+R1459/1000))*(1-P1459/1000)*(1-V1459/1000)*(1+U1459/1000))/20</f>
        <v>280.76344214914559</v>
      </c>
      <c r="BR1459" s="50">
        <f>(1-'#Constant'!$A$3)/($K1459*'#Constant'!$B$3/'#Constant'!$C$3^($D1459-1)+1)+'#Constant'!$A$3</f>
        <v>0.9497912713472485</v>
      </c>
      <c r="BS1459" s="4">
        <f>I1459/(BR1459*(1-AB1459/1000*(0.5+AC1459/1000))*(1-AA1459/1000)*(1-AG1459/1000)*(1+AF1459/1000))/20</f>
        <v>280.76344214914559</v>
      </c>
      <c r="BT1459">
        <f>BO1459/$BO$4*100</f>
        <v>141.24011371410683</v>
      </c>
    </row>
    <row r="1460" spans="1:72" s="13" customFormat="1" ht="17.25" thickBot="1" x14ac:dyDescent="0.35">
      <c r="B1460" s="20"/>
      <c r="D1460" s="14">
        <v>1</v>
      </c>
      <c r="E1460" s="14">
        <v>1</v>
      </c>
      <c r="F1460" s="19">
        <v>1</v>
      </c>
      <c r="G1460" s="15">
        <v>100</v>
      </c>
      <c r="H1460" s="15">
        <v>100</v>
      </c>
      <c r="I1460" s="15">
        <v>4800</v>
      </c>
      <c r="J1460" s="10">
        <v>18</v>
      </c>
      <c r="K1460" s="10">
        <v>18</v>
      </c>
      <c r="L1460" s="16"/>
      <c r="M1460" s="15">
        <f t="shared" ref="M1460:O1460" si="6013">M1459</f>
        <v>0</v>
      </c>
      <c r="N1460" s="15">
        <f t="shared" si="6013"/>
        <v>0</v>
      </c>
      <c r="O1460" s="15">
        <f t="shared" si="6013"/>
        <v>0</v>
      </c>
      <c r="P1460" s="15">
        <f>P1459</f>
        <v>100</v>
      </c>
      <c r="Q1460" s="15">
        <f t="shared" ref="Q1460:V1460" si="6014">Q1459</f>
        <v>0</v>
      </c>
      <c r="R1460" s="15">
        <f t="shared" si="6014"/>
        <v>0</v>
      </c>
      <c r="S1460" s="15">
        <f t="shared" si="6014"/>
        <v>100</v>
      </c>
      <c r="T1460" s="15">
        <f t="shared" si="6014"/>
        <v>400</v>
      </c>
      <c r="U1460" s="15">
        <f t="shared" si="6014"/>
        <v>0</v>
      </c>
      <c r="V1460" s="15">
        <f t="shared" si="6014"/>
        <v>0</v>
      </c>
      <c r="W1460" s="16"/>
      <c r="X1460" s="15">
        <f t="shared" ref="X1460:Z1460" si="6015">X1459</f>
        <v>0</v>
      </c>
      <c r="Y1460" s="15">
        <f t="shared" si="6015"/>
        <v>0</v>
      </c>
      <c r="Z1460" s="15">
        <f t="shared" si="6015"/>
        <v>0</v>
      </c>
      <c r="AA1460" s="15">
        <f>AA1459</f>
        <v>100</v>
      </c>
      <c r="AB1460" s="15">
        <f t="shared" ref="AB1460:AI1460" si="6016">AB1459</f>
        <v>0</v>
      </c>
      <c r="AC1460" s="15">
        <f t="shared" si="6016"/>
        <v>0</v>
      </c>
      <c r="AD1460" s="15">
        <f t="shared" si="6016"/>
        <v>100</v>
      </c>
      <c r="AE1460" s="15">
        <f t="shared" si="6016"/>
        <v>400</v>
      </c>
      <c r="AF1460" s="15">
        <f t="shared" si="6016"/>
        <v>0</v>
      </c>
      <c r="AG1460" s="15">
        <f t="shared" si="6016"/>
        <v>0</v>
      </c>
      <c r="AH1460" s="15">
        <f t="shared" si="6016"/>
        <v>0</v>
      </c>
      <c r="AI1460" s="15">
        <f t="shared" si="6016"/>
        <v>0</v>
      </c>
      <c r="AJ1460" s="17"/>
      <c r="AK1460" s="15">
        <f>AK1459</f>
        <v>0</v>
      </c>
      <c r="AL1460" s="15">
        <f>AL1459</f>
        <v>0</v>
      </c>
      <c r="AM1460" s="17"/>
      <c r="AN1460" s="15">
        <f t="shared" ref="AN1460:AX1460" si="6017">AN1459</f>
        <v>0</v>
      </c>
      <c r="AO1460" s="15">
        <f t="shared" si="6017"/>
        <v>0</v>
      </c>
      <c r="AP1460" s="15">
        <f t="shared" si="6017"/>
        <v>0</v>
      </c>
      <c r="AQ1460" s="15">
        <f t="shared" si="6017"/>
        <v>0</v>
      </c>
      <c r="AR1460" s="15">
        <f t="shared" si="6017"/>
        <v>0</v>
      </c>
      <c r="AS1460" s="15">
        <f t="shared" si="6017"/>
        <v>0</v>
      </c>
      <c r="AT1460" s="15">
        <f t="shared" si="6017"/>
        <v>0</v>
      </c>
      <c r="AU1460" s="15">
        <f t="shared" si="6017"/>
        <v>0</v>
      </c>
      <c r="AV1460" s="15">
        <f t="shared" si="6017"/>
        <v>0</v>
      </c>
      <c r="AW1460" s="15">
        <f t="shared" si="6017"/>
        <v>0</v>
      </c>
      <c r="AX1460" s="15">
        <f t="shared" si="6017"/>
        <v>0</v>
      </c>
      <c r="AY1460" s="17"/>
      <c r="AZ1460" s="15">
        <f t="shared" ref="AZ1460:BA1460" si="6018">AZ1459</f>
        <v>6000</v>
      </c>
      <c r="BA1460" s="15">
        <f t="shared" si="6018"/>
        <v>6000</v>
      </c>
      <c r="BB1460" s="15">
        <v>0</v>
      </c>
      <c r="BC1460" s="15">
        <f t="shared" ref="BC1460:BE1460" si="6019">BC1459</f>
        <v>0</v>
      </c>
      <c r="BD1460" s="15">
        <f t="shared" si="6019"/>
        <v>0</v>
      </c>
      <c r="BE1460" s="15">
        <f t="shared" si="6019"/>
        <v>250</v>
      </c>
      <c r="BF1460" s="17"/>
      <c r="BG1460" s="15">
        <f t="shared" ref="BG1460:BH1460" si="6020">BG1459</f>
        <v>1000</v>
      </c>
      <c r="BH1460" s="15">
        <f t="shared" si="6020"/>
        <v>5000</v>
      </c>
      <c r="BI1460" s="17"/>
      <c r="BJ1460" s="22">
        <f>G1460/G1459</f>
        <v>1</v>
      </c>
      <c r="BK1460" s="65">
        <f t="shared" ref="BK1460:BL1460" si="6021">BK1459</f>
        <v>0</v>
      </c>
      <c r="BL1460" s="65">
        <f t="shared" si="6021"/>
        <v>0</v>
      </c>
      <c r="BM1460" s="6">
        <f t="shared" si="5963"/>
        <v>122.99999999999999</v>
      </c>
      <c r="BN1460" s="8">
        <f t="shared" si="5964"/>
        <v>280.76344214914559</v>
      </c>
      <c r="BO1460" s="12">
        <f t="shared" si="5965"/>
        <v>185.83299864218117</v>
      </c>
      <c r="BP1460" s="50">
        <f>(1-'#Constant'!$A$3)/($J1460*'#Constant'!$B$3/'#Constant'!$C$3^($D1460-1)+1)+'#Constant'!$A$3</f>
        <v>0.9497912713472485</v>
      </c>
      <c r="BQ1460" s="4">
        <f>I1460/(BP1460*(1-Q1460/1000*(0.5+R1460/1000))*(1-P1460/1000)*(1-V1460/1000)*(1+U1460/1000))/20</f>
        <v>280.76344214914559</v>
      </c>
      <c r="BR1460" s="50">
        <f>(1-'#Constant'!$A$3)/($K1460*'#Constant'!$B$3/'#Constant'!$C$3^($D1460-1)+1)+'#Constant'!$A$3</f>
        <v>0.9497912713472485</v>
      </c>
      <c r="BS1460" s="4">
        <f>I1460/(BR1460*(1-AB1460/1000*(0.5+AC1460/1000))*(1-AA1460/1000)*(1-AG1460/1000)*(1+AF1460/1000))/20</f>
        <v>280.76344214914559</v>
      </c>
      <c r="BT1460"/>
    </row>
    <row r="1461" spans="1:72" x14ac:dyDescent="0.3">
      <c r="A1461">
        <v>3427</v>
      </c>
      <c r="B1461" s="18" t="str">
        <f>VLOOKUP(CONCATENATE("CREATURE_NAME_",A1461),[1]Localization_Hero!$A:$E,2,FALSE)</f>
        <v>구샤크</v>
      </c>
      <c r="C1461" t="s">
        <v>77</v>
      </c>
      <c r="D1461">
        <v>1</v>
      </c>
      <c r="E1461">
        <v>1</v>
      </c>
      <c r="F1461" s="18">
        <v>1</v>
      </c>
      <c r="G1461" s="10">
        <v>100</v>
      </c>
      <c r="H1461" s="10">
        <v>100</v>
      </c>
      <c r="I1461" s="10">
        <v>5250</v>
      </c>
      <c r="J1461" s="10">
        <v>18</v>
      </c>
      <c r="K1461" s="10">
        <v>18</v>
      </c>
      <c r="L1461" s="2"/>
      <c r="M1461" s="10">
        <v>0</v>
      </c>
      <c r="N1461" s="10">
        <v>0</v>
      </c>
      <c r="O1461" s="10">
        <v>0</v>
      </c>
      <c r="P1461" s="10">
        <v>100</v>
      </c>
      <c r="Q1461" s="10">
        <v>0</v>
      </c>
      <c r="R1461" s="10">
        <v>0</v>
      </c>
      <c r="S1461" s="10">
        <v>100</v>
      </c>
      <c r="T1461" s="10">
        <v>400</v>
      </c>
      <c r="U1461" s="10">
        <v>0</v>
      </c>
      <c r="V1461" s="10">
        <v>0</v>
      </c>
      <c r="W1461" s="2"/>
      <c r="X1461" s="10">
        <v>0</v>
      </c>
      <c r="Y1461" s="10">
        <v>0</v>
      </c>
      <c r="Z1461" s="10">
        <v>0</v>
      </c>
      <c r="AA1461" s="10">
        <v>100</v>
      </c>
      <c r="AB1461" s="10">
        <v>0</v>
      </c>
      <c r="AC1461" s="10">
        <v>0</v>
      </c>
      <c r="AD1461" s="10">
        <v>100</v>
      </c>
      <c r="AE1461" s="10">
        <v>400</v>
      </c>
      <c r="AF1461" s="10">
        <v>0</v>
      </c>
      <c r="AG1461" s="10">
        <v>0</v>
      </c>
      <c r="AH1461" s="10">
        <v>0</v>
      </c>
      <c r="AI1461" s="10">
        <v>0</v>
      </c>
      <c r="AJ1461" s="3"/>
      <c r="AK1461" s="10">
        <v>0</v>
      </c>
      <c r="AL1461" s="10">
        <v>0</v>
      </c>
      <c r="AM1461" s="3"/>
      <c r="AN1461" s="10">
        <v>0</v>
      </c>
      <c r="AO1461" s="10">
        <v>0</v>
      </c>
      <c r="AP1461" s="10">
        <v>0</v>
      </c>
      <c r="AQ1461" s="10">
        <v>0</v>
      </c>
      <c r="AR1461" s="10">
        <v>0</v>
      </c>
      <c r="AS1461" s="10">
        <v>0</v>
      </c>
      <c r="AT1461" s="10">
        <v>0</v>
      </c>
      <c r="AU1461" s="10">
        <v>0</v>
      </c>
      <c r="AV1461" s="10">
        <v>0</v>
      </c>
      <c r="AW1461" s="10">
        <v>0</v>
      </c>
      <c r="AX1461" s="10">
        <v>0</v>
      </c>
      <c r="AY1461" s="3"/>
      <c r="AZ1461" s="10">
        <v>6000</v>
      </c>
      <c r="BA1461" s="10">
        <v>6000</v>
      </c>
      <c r="BB1461" s="10">
        <v>0</v>
      </c>
      <c r="BC1461" s="10">
        <v>0</v>
      </c>
      <c r="BD1461" s="10">
        <v>0</v>
      </c>
      <c r="BE1461" s="10">
        <v>250</v>
      </c>
      <c r="BF1461" s="3"/>
      <c r="BG1461" s="10">
        <v>1000</v>
      </c>
      <c r="BH1461" s="10">
        <v>7500</v>
      </c>
      <c r="BI1461" s="3"/>
      <c r="BJ1461" s="21">
        <v>1</v>
      </c>
      <c r="BK1461" s="65">
        <v>0</v>
      </c>
      <c r="BL1461" s="65">
        <v>0</v>
      </c>
      <c r="BM1461" s="6">
        <f t="shared" si="5963"/>
        <v>122.99999999999999</v>
      </c>
      <c r="BN1461" s="8">
        <f t="shared" si="5964"/>
        <v>307.085014850628</v>
      </c>
      <c r="BO1461" s="12">
        <f t="shared" si="5965"/>
        <v>194.34880196859265</v>
      </c>
      <c r="BP1461" s="50">
        <f>(1-'#Constant'!$A$3)/($J1461*'#Constant'!$B$3/'#Constant'!$C$3^($D1461-1)+1)+'#Constant'!$A$3</f>
        <v>0.9497912713472485</v>
      </c>
      <c r="BQ1461" s="4">
        <f>I1462/(BP1461*(1-Q1461/1000*(0.5+R1461/1000))*(1-P1461/1000)*(1-V1461/1000)*(1+U1461/1000))/20</f>
        <v>307.085014850628</v>
      </c>
      <c r="BR1461" s="50">
        <f>(1-'#Constant'!$A$3)/($K1461*'#Constant'!$B$3/'#Constant'!$C$3^($D1461-1)+1)+'#Constant'!$A$3</f>
        <v>0.9497912713472485</v>
      </c>
      <c r="BS1461" s="4">
        <f>I1462/(BR1461*(1-AB1461/1000*(0.5+AC1461/1000))*(1-AA1461/1000)*(1-AG1461/1000)*(1+AF1461/1000))/20</f>
        <v>307.085014850628</v>
      </c>
      <c r="BT1461">
        <f>BO1461/$BO$4*100</f>
        <v>147.71244660965058</v>
      </c>
    </row>
    <row r="1462" spans="1:72" s="13" customFormat="1" ht="17.25" thickBot="1" x14ac:dyDescent="0.35">
      <c r="B1462" s="20"/>
      <c r="D1462" s="14">
        <v>1</v>
      </c>
      <c r="E1462" s="14">
        <v>1</v>
      </c>
      <c r="F1462" s="19">
        <v>1</v>
      </c>
      <c r="G1462" s="15">
        <v>100</v>
      </c>
      <c r="H1462" s="15">
        <v>100</v>
      </c>
      <c r="I1462" s="15">
        <f>I1461</f>
        <v>5250</v>
      </c>
      <c r="J1462" s="10">
        <v>18</v>
      </c>
      <c r="K1462" s="10">
        <v>18</v>
      </c>
      <c r="L1462" s="16"/>
      <c r="M1462" s="15">
        <f t="shared" ref="M1462:O1462" si="6022">M1461</f>
        <v>0</v>
      </c>
      <c r="N1462" s="15">
        <f t="shared" si="6022"/>
        <v>0</v>
      </c>
      <c r="O1462" s="15">
        <f t="shared" si="6022"/>
        <v>0</v>
      </c>
      <c r="P1462" s="15">
        <v>100</v>
      </c>
      <c r="Q1462" s="15">
        <f t="shared" ref="Q1462:V1462" si="6023">Q1461</f>
        <v>0</v>
      </c>
      <c r="R1462" s="15">
        <f t="shared" si="6023"/>
        <v>0</v>
      </c>
      <c r="S1462" s="15">
        <f t="shared" si="6023"/>
        <v>100</v>
      </c>
      <c r="T1462" s="15">
        <f t="shared" si="6023"/>
        <v>400</v>
      </c>
      <c r="U1462" s="15">
        <f t="shared" si="6023"/>
        <v>0</v>
      </c>
      <c r="V1462" s="15">
        <f t="shared" si="6023"/>
        <v>0</v>
      </c>
      <c r="W1462" s="16"/>
      <c r="X1462" s="15">
        <f t="shared" ref="X1462:Z1462" si="6024">X1461</f>
        <v>0</v>
      </c>
      <c r="Y1462" s="15">
        <f t="shared" si="6024"/>
        <v>0</v>
      </c>
      <c r="Z1462" s="15">
        <f t="shared" si="6024"/>
        <v>0</v>
      </c>
      <c r="AA1462" s="15">
        <v>100</v>
      </c>
      <c r="AB1462" s="15">
        <f t="shared" ref="AB1462:AI1462" si="6025">AB1461</f>
        <v>0</v>
      </c>
      <c r="AC1462" s="15">
        <f t="shared" si="6025"/>
        <v>0</v>
      </c>
      <c r="AD1462" s="15">
        <f t="shared" si="6025"/>
        <v>100</v>
      </c>
      <c r="AE1462" s="15">
        <f t="shared" si="6025"/>
        <v>400</v>
      </c>
      <c r="AF1462" s="15">
        <f t="shared" si="6025"/>
        <v>0</v>
      </c>
      <c r="AG1462" s="15">
        <f t="shared" si="6025"/>
        <v>0</v>
      </c>
      <c r="AH1462" s="15">
        <f t="shared" si="6025"/>
        <v>0</v>
      </c>
      <c r="AI1462" s="15">
        <f t="shared" si="6025"/>
        <v>0</v>
      </c>
      <c r="AJ1462" s="17"/>
      <c r="AK1462" s="15">
        <f>AK1461</f>
        <v>0</v>
      </c>
      <c r="AL1462" s="15">
        <f>AL1461</f>
        <v>0</v>
      </c>
      <c r="AM1462" s="17"/>
      <c r="AN1462" s="15">
        <f t="shared" ref="AN1462:AX1462" si="6026">AN1461</f>
        <v>0</v>
      </c>
      <c r="AO1462" s="15">
        <f t="shared" si="6026"/>
        <v>0</v>
      </c>
      <c r="AP1462" s="15">
        <f t="shared" si="6026"/>
        <v>0</v>
      </c>
      <c r="AQ1462" s="15">
        <f t="shared" si="6026"/>
        <v>0</v>
      </c>
      <c r="AR1462" s="15">
        <f t="shared" si="6026"/>
        <v>0</v>
      </c>
      <c r="AS1462" s="15">
        <f t="shared" si="6026"/>
        <v>0</v>
      </c>
      <c r="AT1462" s="15">
        <f t="shared" si="6026"/>
        <v>0</v>
      </c>
      <c r="AU1462" s="15">
        <f t="shared" si="6026"/>
        <v>0</v>
      </c>
      <c r="AV1462" s="15">
        <f t="shared" si="6026"/>
        <v>0</v>
      </c>
      <c r="AW1462" s="15">
        <f t="shared" si="6026"/>
        <v>0</v>
      </c>
      <c r="AX1462" s="15">
        <f t="shared" si="6026"/>
        <v>0</v>
      </c>
      <c r="AY1462" s="17"/>
      <c r="AZ1462" s="15">
        <f t="shared" ref="AZ1462:BA1462" si="6027">AZ1461</f>
        <v>6000</v>
      </c>
      <c r="BA1462" s="15">
        <f t="shared" si="6027"/>
        <v>6000</v>
      </c>
      <c r="BB1462" s="15">
        <v>0</v>
      </c>
      <c r="BC1462" s="15">
        <f t="shared" ref="BC1462:BE1462" si="6028">BC1461</f>
        <v>0</v>
      </c>
      <c r="BD1462" s="15">
        <f t="shared" si="6028"/>
        <v>0</v>
      </c>
      <c r="BE1462" s="15">
        <f t="shared" si="6028"/>
        <v>250</v>
      </c>
      <c r="BF1462" s="17"/>
      <c r="BG1462" s="15">
        <f t="shared" ref="BG1462:BH1462" si="6029">BG1461</f>
        <v>1000</v>
      </c>
      <c r="BH1462" s="15">
        <f t="shared" si="6029"/>
        <v>7500</v>
      </c>
      <c r="BI1462" s="17"/>
      <c r="BJ1462" s="22">
        <f>G1462/G1461</f>
        <v>1</v>
      </c>
      <c r="BK1462" s="65">
        <f t="shared" ref="BK1462:BL1462" si="6030">BK1461</f>
        <v>0</v>
      </c>
      <c r="BL1462" s="65">
        <f t="shared" si="6030"/>
        <v>0</v>
      </c>
      <c r="BM1462" s="6">
        <f t="shared" si="5963"/>
        <v>122.99999999999999</v>
      </c>
      <c r="BN1462" s="8">
        <f t="shared" si="5964"/>
        <v>276.90294481959484</v>
      </c>
      <c r="BO1462" s="12">
        <f t="shared" si="5965"/>
        <v>184.55097456478023</v>
      </c>
      <c r="BP1462" s="50">
        <f>(1-'#Constant'!$A$3)/($J1462*'#Constant'!$B$3/'#Constant'!$C$3^($D1462-1)+1)+'#Constant'!$A$3</f>
        <v>0.9497912713472485</v>
      </c>
      <c r="BQ1462" s="4">
        <f>I1518/(BP1462*(1-Q1462/1000*(0.5+R1462/1000))*(1-P1462/1000)*(1-V1462/1000)*(1+U1462/1000))/20</f>
        <v>276.90294481959484</v>
      </c>
      <c r="BR1462" s="50">
        <f>(1-'#Constant'!$A$3)/($K1462*'#Constant'!$B$3/'#Constant'!$C$3^($D1462-1)+1)+'#Constant'!$A$3</f>
        <v>0.9497912713472485</v>
      </c>
      <c r="BS1462" s="4">
        <f>I1518/(BR1462*(1-AB1462/1000*(0.5+AC1462/1000))*(1-AA1462/1000)*(1-AG1462/1000)*(1+AF1462/1000))/20</f>
        <v>276.90294481959484</v>
      </c>
      <c r="BT1462"/>
    </row>
    <row r="1463" spans="1:72" x14ac:dyDescent="0.3">
      <c r="A1463" s="62">
        <v>3429</v>
      </c>
      <c r="B1463" s="18" t="str">
        <f>VLOOKUP(CONCATENATE("CREATURE_NAME_",A1463),[1]Localization_Hero!$A:$E,2,FALSE)</f>
        <v>티르파스</v>
      </c>
      <c r="C1463" t="s">
        <v>81</v>
      </c>
      <c r="D1463">
        <v>1</v>
      </c>
      <c r="E1463">
        <v>1</v>
      </c>
      <c r="F1463" s="18">
        <v>1</v>
      </c>
      <c r="G1463" s="10">
        <v>88</v>
      </c>
      <c r="H1463" s="10">
        <v>88</v>
      </c>
      <c r="I1463" s="10">
        <v>5700</v>
      </c>
      <c r="J1463" s="10">
        <v>25</v>
      </c>
      <c r="K1463" s="10">
        <v>25</v>
      </c>
      <c r="L1463" s="2"/>
      <c r="M1463" s="10">
        <v>100</v>
      </c>
      <c r="N1463" s="10">
        <v>0</v>
      </c>
      <c r="O1463" s="10">
        <v>0</v>
      </c>
      <c r="P1463" s="10">
        <v>100</v>
      </c>
      <c r="Q1463" s="10">
        <v>0</v>
      </c>
      <c r="R1463" s="10">
        <v>0</v>
      </c>
      <c r="S1463" s="10">
        <v>0</v>
      </c>
      <c r="T1463" s="10">
        <v>150</v>
      </c>
      <c r="U1463" s="10">
        <v>0</v>
      </c>
      <c r="V1463" s="10">
        <v>300</v>
      </c>
      <c r="W1463" s="2"/>
      <c r="X1463" s="10">
        <v>250</v>
      </c>
      <c r="Y1463" s="10">
        <v>0</v>
      </c>
      <c r="Z1463" s="10">
        <v>0</v>
      </c>
      <c r="AA1463" s="10">
        <v>100</v>
      </c>
      <c r="AB1463" s="10">
        <v>0</v>
      </c>
      <c r="AC1463" s="10">
        <v>0</v>
      </c>
      <c r="AD1463" s="10">
        <v>250</v>
      </c>
      <c r="AE1463" s="10">
        <v>400</v>
      </c>
      <c r="AF1463" s="10">
        <v>0</v>
      </c>
      <c r="AG1463" s="10">
        <v>100</v>
      </c>
      <c r="AH1463" s="10">
        <v>0</v>
      </c>
      <c r="AI1463" s="10">
        <v>0</v>
      </c>
      <c r="AJ1463" s="3"/>
      <c r="AK1463" s="10">
        <v>0</v>
      </c>
      <c r="AL1463" s="10">
        <v>0</v>
      </c>
      <c r="AM1463" s="3"/>
      <c r="AN1463" s="10">
        <v>0</v>
      </c>
      <c r="AO1463" s="10">
        <v>0</v>
      </c>
      <c r="AP1463" s="10">
        <v>0</v>
      </c>
      <c r="AQ1463" s="10">
        <v>0</v>
      </c>
      <c r="AR1463" s="10">
        <v>0</v>
      </c>
      <c r="AS1463" s="10">
        <v>0</v>
      </c>
      <c r="AT1463" s="10">
        <v>0</v>
      </c>
      <c r="AU1463" s="10">
        <v>0</v>
      </c>
      <c r="AV1463" s="10">
        <v>0</v>
      </c>
      <c r="AW1463" s="10">
        <v>0</v>
      </c>
      <c r="AX1463" s="10">
        <v>0</v>
      </c>
      <c r="AY1463" s="3"/>
      <c r="AZ1463" s="10">
        <v>6000</v>
      </c>
      <c r="BA1463" s="10">
        <v>6000</v>
      </c>
      <c r="BB1463" s="10">
        <v>0</v>
      </c>
      <c r="BC1463" s="10">
        <v>0</v>
      </c>
      <c r="BD1463" s="10">
        <v>0</v>
      </c>
      <c r="BE1463" s="10">
        <v>250</v>
      </c>
      <c r="BF1463" s="3"/>
      <c r="BG1463" s="10">
        <v>1000</v>
      </c>
      <c r="BH1463" s="10">
        <v>1000</v>
      </c>
      <c r="BI1463" s="3"/>
      <c r="BJ1463" s="21">
        <v>1</v>
      </c>
      <c r="BK1463" s="65">
        <v>0</v>
      </c>
      <c r="BL1463" s="65">
        <v>0</v>
      </c>
      <c r="BM1463" s="6">
        <f t="shared" si="5963"/>
        <v>140.25</v>
      </c>
      <c r="BN1463" s="8">
        <f t="shared" si="5964"/>
        <v>431.62769073902371</v>
      </c>
      <c r="BO1463" s="12">
        <f t="shared" si="5965"/>
        <v>246.04020733641906</v>
      </c>
      <c r="BP1463" s="50">
        <f>(1-'#Constant'!$A$3)/($J1463*'#Constant'!$B$3/'#Constant'!$C$3^($D1463-1)+1)+'#Constant'!$A$3</f>
        <v>0.93162790697674425</v>
      </c>
      <c r="BQ1463" s="4">
        <f>I1463/(BP1463*(1-Q1463/1000*(0.5+R1463/1000))*(1-P1463/1000)*(1-V1463/1000)*(1+U1463/1000))/20</f>
        <v>485.58115208140163</v>
      </c>
      <c r="BR1463" s="50">
        <f>(1-'#Constant'!$A$3)/($K1463*'#Constant'!$B$3/'#Constant'!$C$3^($D1463-1)+1)+'#Constant'!$A$3</f>
        <v>0.93162790697674425</v>
      </c>
      <c r="BS1463" s="4">
        <f>I1463/(BR1463*(1-AB1463/1000*(0.5+AC1463/1000))*(1-AA1463/1000)*(1-AG1463/1000)*(1+AF1463/1000))/20</f>
        <v>377.67422939664573</v>
      </c>
      <c r="BT1463">
        <f>BO1463/$BO$4*100</f>
        <v>186.99987147788713</v>
      </c>
    </row>
    <row r="1464" spans="1:72" s="13" customFormat="1" ht="17.25" thickBot="1" x14ac:dyDescent="0.35">
      <c r="B1464" s="20"/>
      <c r="D1464" s="14">
        <v>1</v>
      </c>
      <c r="E1464" s="14">
        <v>1</v>
      </c>
      <c r="F1464" s="19">
        <v>1</v>
      </c>
      <c r="G1464" s="15">
        <f t="shared" ref="G1464:H1464" si="6031">G1463</f>
        <v>88</v>
      </c>
      <c r="H1464" s="15">
        <f t="shared" si="6031"/>
        <v>88</v>
      </c>
      <c r="I1464" s="15">
        <v>5700</v>
      </c>
      <c r="J1464" s="15">
        <f>J1463</f>
        <v>25</v>
      </c>
      <c r="K1464" s="15">
        <f>K1463</f>
        <v>25</v>
      </c>
      <c r="L1464" s="16"/>
      <c r="M1464" s="15">
        <f t="shared" ref="M1464:O1464" si="6032">M1463</f>
        <v>100</v>
      </c>
      <c r="N1464" s="15">
        <f t="shared" si="6032"/>
        <v>0</v>
      </c>
      <c r="O1464" s="15">
        <f t="shared" si="6032"/>
        <v>0</v>
      </c>
      <c r="P1464" s="15">
        <v>100</v>
      </c>
      <c r="Q1464" s="15">
        <f t="shared" ref="Q1464:V1464" si="6033">Q1463</f>
        <v>0</v>
      </c>
      <c r="R1464" s="15">
        <f t="shared" si="6033"/>
        <v>0</v>
      </c>
      <c r="S1464" s="15">
        <f t="shared" si="6033"/>
        <v>0</v>
      </c>
      <c r="T1464" s="15">
        <f t="shared" si="6033"/>
        <v>150</v>
      </c>
      <c r="U1464" s="15">
        <f t="shared" si="6033"/>
        <v>0</v>
      </c>
      <c r="V1464" s="15">
        <f t="shared" si="6033"/>
        <v>300</v>
      </c>
      <c r="W1464" s="16"/>
      <c r="X1464" s="15">
        <f t="shared" ref="X1464:Z1464" si="6034">X1463</f>
        <v>250</v>
      </c>
      <c r="Y1464" s="15">
        <f t="shared" si="6034"/>
        <v>0</v>
      </c>
      <c r="Z1464" s="15">
        <f t="shared" si="6034"/>
        <v>0</v>
      </c>
      <c r="AA1464" s="15">
        <v>100</v>
      </c>
      <c r="AB1464" s="15">
        <f t="shared" ref="AB1464:AI1464" si="6035">AB1463</f>
        <v>0</v>
      </c>
      <c r="AC1464" s="15">
        <f t="shared" si="6035"/>
        <v>0</v>
      </c>
      <c r="AD1464" s="15">
        <f t="shared" si="6035"/>
        <v>250</v>
      </c>
      <c r="AE1464" s="15">
        <f t="shared" si="6035"/>
        <v>400</v>
      </c>
      <c r="AF1464" s="15">
        <f t="shared" si="6035"/>
        <v>0</v>
      </c>
      <c r="AG1464" s="15">
        <f t="shared" si="6035"/>
        <v>100</v>
      </c>
      <c r="AH1464" s="15">
        <f t="shared" si="6035"/>
        <v>0</v>
      </c>
      <c r="AI1464" s="15">
        <f t="shared" si="6035"/>
        <v>0</v>
      </c>
      <c r="AJ1464" s="17"/>
      <c r="AK1464" s="15">
        <f>AK1463</f>
        <v>0</v>
      </c>
      <c r="AL1464" s="15">
        <f>AL1463</f>
        <v>0</v>
      </c>
      <c r="AM1464" s="17"/>
      <c r="AN1464" s="15">
        <f t="shared" ref="AN1464:AX1464" si="6036">AN1463</f>
        <v>0</v>
      </c>
      <c r="AO1464" s="15">
        <f t="shared" si="6036"/>
        <v>0</v>
      </c>
      <c r="AP1464" s="15">
        <f t="shared" si="6036"/>
        <v>0</v>
      </c>
      <c r="AQ1464" s="15">
        <f t="shared" si="6036"/>
        <v>0</v>
      </c>
      <c r="AR1464" s="15">
        <f t="shared" si="6036"/>
        <v>0</v>
      </c>
      <c r="AS1464" s="15">
        <f t="shared" si="6036"/>
        <v>0</v>
      </c>
      <c r="AT1464" s="15">
        <f t="shared" si="6036"/>
        <v>0</v>
      </c>
      <c r="AU1464" s="15">
        <f t="shared" si="6036"/>
        <v>0</v>
      </c>
      <c r="AV1464" s="15">
        <f t="shared" si="6036"/>
        <v>0</v>
      </c>
      <c r="AW1464" s="15">
        <f t="shared" si="6036"/>
        <v>0</v>
      </c>
      <c r="AX1464" s="15">
        <f t="shared" si="6036"/>
        <v>0</v>
      </c>
      <c r="AY1464" s="17"/>
      <c r="AZ1464" s="15">
        <f t="shared" ref="AZ1464:BA1464" si="6037">AZ1463</f>
        <v>6000</v>
      </c>
      <c r="BA1464" s="15">
        <f t="shared" si="6037"/>
        <v>6000</v>
      </c>
      <c r="BB1464" s="15">
        <v>0</v>
      </c>
      <c r="BC1464" s="15">
        <f t="shared" ref="BC1464:BE1464" si="6038">BC1463</f>
        <v>0</v>
      </c>
      <c r="BD1464" s="15">
        <f t="shared" si="6038"/>
        <v>0</v>
      </c>
      <c r="BE1464" s="15">
        <f t="shared" si="6038"/>
        <v>250</v>
      </c>
      <c r="BF1464" s="17"/>
      <c r="BG1464" s="15">
        <f t="shared" ref="BG1464:BH1464" si="6039">BG1463</f>
        <v>1000</v>
      </c>
      <c r="BH1464" s="15">
        <f t="shared" si="6039"/>
        <v>1000</v>
      </c>
      <c r="BI1464" s="17"/>
      <c r="BJ1464" s="22">
        <f>G1464/G1463</f>
        <v>1</v>
      </c>
      <c r="BK1464" s="65">
        <f t="shared" ref="BK1464:BL1464" si="6040">BK1463</f>
        <v>0</v>
      </c>
      <c r="BL1464" s="65">
        <f t="shared" si="6040"/>
        <v>0</v>
      </c>
      <c r="BM1464" s="6">
        <f t="shared" si="5963"/>
        <v>140.25</v>
      </c>
      <c r="BN1464" s="8">
        <f t="shared" si="5964"/>
        <v>431.62769073902371</v>
      </c>
      <c r="BO1464" s="12">
        <f t="shared" si="5965"/>
        <v>246.04020733641906</v>
      </c>
      <c r="BP1464" s="50">
        <f>(1-'#Constant'!$A$3)/($J1464*'#Constant'!$B$3/'#Constant'!$C$3^($D1464-1)+1)+'#Constant'!$A$3</f>
        <v>0.93162790697674425</v>
      </c>
      <c r="BQ1464" s="4">
        <f>I1464/(BP1464*(1-Q1464/1000*(0.5+R1464/1000))*(1-P1464/1000)*(1-V1464/1000)*(1+U1464/1000))/20</f>
        <v>485.58115208140163</v>
      </c>
      <c r="BR1464" s="50">
        <f>(1-'#Constant'!$A$3)/($K1464*'#Constant'!$B$3/'#Constant'!$C$3^($D1464-1)+1)+'#Constant'!$A$3</f>
        <v>0.93162790697674425</v>
      </c>
      <c r="BS1464" s="4">
        <f>I1464/(BR1464*(1-AB1464/1000*(0.5+AC1464/1000))*(1-AA1464/1000)*(1-AG1464/1000)*(1+AF1464/1000))/20</f>
        <v>377.67422939664573</v>
      </c>
      <c r="BT1464"/>
    </row>
    <row r="1465" spans="1:72" s="34" customFormat="1" ht="27" thickBot="1" x14ac:dyDescent="0.35">
      <c r="B1465" s="39" t="s">
        <v>501</v>
      </c>
      <c r="C1465"/>
      <c r="F1465" s="35"/>
      <c r="G1465" s="36"/>
      <c r="H1465" s="36"/>
      <c r="I1465" s="36"/>
      <c r="J1465" s="36"/>
      <c r="K1465" s="36"/>
      <c r="L1465" s="16"/>
      <c r="M1465" s="36"/>
      <c r="N1465" s="36"/>
      <c r="O1465" s="36"/>
      <c r="P1465" s="36">
        <v>0</v>
      </c>
      <c r="Q1465" s="36"/>
      <c r="R1465" s="36"/>
      <c r="S1465" s="36"/>
      <c r="T1465" s="36"/>
      <c r="U1465" s="36"/>
      <c r="V1465" s="36"/>
      <c r="W1465" s="16"/>
      <c r="X1465" s="36"/>
      <c r="Y1465" s="36"/>
      <c r="Z1465" s="36"/>
      <c r="AA1465" s="36">
        <v>0</v>
      </c>
      <c r="AB1465" s="36"/>
      <c r="AC1465" s="36"/>
      <c r="AD1465" s="36"/>
      <c r="AE1465" s="36"/>
      <c r="AF1465" s="36"/>
      <c r="AG1465" s="36"/>
      <c r="AH1465" s="36"/>
      <c r="AI1465" s="36"/>
      <c r="AJ1465" s="17"/>
      <c r="AK1465" s="36"/>
      <c r="AL1465" s="36"/>
      <c r="AM1465" s="17"/>
      <c r="AN1465" s="36"/>
      <c r="AO1465" s="36"/>
      <c r="AP1465" s="36"/>
      <c r="AQ1465" s="36"/>
      <c r="AR1465" s="36"/>
      <c r="AS1465" s="36"/>
      <c r="AT1465" s="36"/>
      <c r="AU1465" s="36"/>
      <c r="AV1465" s="36"/>
      <c r="AW1465" s="36"/>
      <c r="AX1465" s="36"/>
      <c r="AY1465" s="17"/>
      <c r="AZ1465" s="36"/>
      <c r="BA1465" s="36"/>
      <c r="BB1465" s="36"/>
      <c r="BC1465" s="36"/>
      <c r="BD1465" s="36"/>
      <c r="BE1465" s="36"/>
      <c r="BF1465" s="17"/>
      <c r="BG1465" s="36"/>
      <c r="BH1465" s="36"/>
      <c r="BI1465" s="17"/>
      <c r="BJ1465" s="37"/>
      <c r="BK1465" s="36"/>
      <c r="BL1465" s="36"/>
      <c r="BM1465" s="38"/>
      <c r="BN1465" s="38"/>
      <c r="BO1465" s="38"/>
      <c r="BP1465" s="38"/>
      <c r="BQ1465" s="38"/>
      <c r="BR1465" s="38"/>
      <c r="BS1465" s="38"/>
    </row>
    <row r="1466" spans="1:72" x14ac:dyDescent="0.3">
      <c r="A1466">
        <v>3431</v>
      </c>
      <c r="B1466" s="18" t="e">
        <f>VLOOKUP(CONCATENATE("CREATURE_NAME_",A1466),[1]Localization_Hero!$A:$E,2,FALSE)</f>
        <v>#N/A</v>
      </c>
      <c r="C1466" t="s">
        <v>77</v>
      </c>
      <c r="D1466">
        <v>1</v>
      </c>
      <c r="E1466">
        <v>1</v>
      </c>
      <c r="F1466" s="18">
        <v>1</v>
      </c>
      <c r="G1466" s="10">
        <v>100</v>
      </c>
      <c r="H1466" s="10">
        <v>100</v>
      </c>
      <c r="I1466" s="10">
        <v>6400</v>
      </c>
      <c r="J1466" s="10">
        <v>18</v>
      </c>
      <c r="K1466" s="10">
        <v>18</v>
      </c>
      <c r="L1466" s="2"/>
      <c r="M1466" s="10">
        <v>0</v>
      </c>
      <c r="N1466" s="10">
        <v>0</v>
      </c>
      <c r="O1466" s="10">
        <v>0</v>
      </c>
      <c r="P1466" s="10">
        <v>100</v>
      </c>
      <c r="Q1466" s="10">
        <v>0</v>
      </c>
      <c r="R1466" s="10">
        <v>0</v>
      </c>
      <c r="S1466" s="10">
        <v>100</v>
      </c>
      <c r="T1466" s="10">
        <v>400</v>
      </c>
      <c r="U1466" s="10">
        <v>0</v>
      </c>
      <c r="V1466" s="10">
        <v>0</v>
      </c>
      <c r="W1466" s="2"/>
      <c r="X1466" s="10">
        <v>0</v>
      </c>
      <c r="Y1466" s="10">
        <v>0</v>
      </c>
      <c r="Z1466" s="10">
        <v>0</v>
      </c>
      <c r="AA1466" s="10">
        <v>100</v>
      </c>
      <c r="AB1466" s="10">
        <v>0</v>
      </c>
      <c r="AC1466" s="10">
        <v>0</v>
      </c>
      <c r="AD1466" s="10">
        <v>100</v>
      </c>
      <c r="AE1466" s="10">
        <v>400</v>
      </c>
      <c r="AF1466" s="10">
        <v>0</v>
      </c>
      <c r="AG1466" s="10">
        <v>0</v>
      </c>
      <c r="AH1466" s="10">
        <v>0</v>
      </c>
      <c r="AI1466" s="10">
        <v>0</v>
      </c>
      <c r="AJ1466" s="3"/>
      <c r="AK1466" s="10">
        <v>0</v>
      </c>
      <c r="AL1466" s="10">
        <v>0</v>
      </c>
      <c r="AM1466" s="3"/>
      <c r="AN1466" s="10">
        <v>0</v>
      </c>
      <c r="AO1466" s="10">
        <v>0</v>
      </c>
      <c r="AP1466" s="10">
        <v>0</v>
      </c>
      <c r="AQ1466" s="10">
        <v>0</v>
      </c>
      <c r="AR1466" s="10">
        <v>0</v>
      </c>
      <c r="AS1466" s="10">
        <v>0</v>
      </c>
      <c r="AT1466" s="10">
        <v>0</v>
      </c>
      <c r="AU1466" s="10">
        <v>0</v>
      </c>
      <c r="AV1466" s="10">
        <v>0</v>
      </c>
      <c r="AW1466" s="10">
        <v>0</v>
      </c>
      <c r="AX1466" s="10">
        <v>0</v>
      </c>
      <c r="AY1466" s="3"/>
      <c r="AZ1466" s="10">
        <v>6000</v>
      </c>
      <c r="BA1466" s="10">
        <v>6000</v>
      </c>
      <c r="BB1466" s="10">
        <v>0</v>
      </c>
      <c r="BC1466" s="10">
        <v>0</v>
      </c>
      <c r="BD1466" s="10">
        <v>0</v>
      </c>
      <c r="BE1466" s="10">
        <v>250</v>
      </c>
      <c r="BF1466" s="3"/>
      <c r="BG1466" s="10">
        <v>1000</v>
      </c>
      <c r="BH1466" s="10">
        <v>5000</v>
      </c>
      <c r="BI1466" s="3"/>
      <c r="BJ1466" s="21">
        <v>1</v>
      </c>
      <c r="BK1466" s="65">
        <v>0</v>
      </c>
      <c r="BL1466" s="65">
        <v>0</v>
      </c>
      <c r="BM1466" s="6">
        <f t="shared" ref="BM1466:BM1481" si="6041">MAX(G1466*(1+M1466/1000*(1+O1466/1000))*(1+0.5*T1466/1000)*(1+0.25*S1466/1000),(H1466*(1+X1466/1000*(1+Z1466/1000))*(1+0.5*AE1466/1000)*(1+0.25*AD1466/1000)))*BG1466/1000</f>
        <v>122.99999999999999</v>
      </c>
      <c r="BN1466" s="8">
        <f t="shared" ref="BN1466:BN1481" si="6042">(BQ1466+BS1466)/2*(1+AI1466/2000)*(1+AH1466/2000)*(1+AN1466/2000)*(1+AK1466/2000)</f>
        <v>374.35125619886082</v>
      </c>
      <c r="BO1466" s="12">
        <f t="shared" ref="BO1466:BO1481" si="6043">SQRT(BM1466*BN1466)</f>
        <v>214.58146358075732</v>
      </c>
      <c r="BP1466" s="50">
        <f>(1-'#Constant'!$A$3)/($J1466*'#Constant'!$B$3/'#Constant'!$C$3^($D1466-1)+1)+'#Constant'!$A$3</f>
        <v>0.9497912713472485</v>
      </c>
      <c r="BQ1466" s="4">
        <f>I1467/(BP1466*(1-Q1466/1000*(0.5+R1466/1000))*(1-P1466/1000)*(1-V1466/1000)*(1+U1466/1000))/20</f>
        <v>374.35125619886082</v>
      </c>
      <c r="BR1466" s="50">
        <f>(1-'#Constant'!$A$3)/($K1466*'#Constant'!$B$3/'#Constant'!$C$3^($D1466-1)+1)+'#Constant'!$A$3</f>
        <v>0.9497912713472485</v>
      </c>
      <c r="BS1466" s="4">
        <f>I1467/(BR1466*(1-AB1466/1000*(0.5+AC1466/1000))*(1-AA1466/1000)*(1-AG1466/1000)*(1+AF1466/1000))/20</f>
        <v>374.35125619886082</v>
      </c>
      <c r="BT1466">
        <f>BO1466/$BO$4*100</f>
        <v>163.09003534642588</v>
      </c>
    </row>
    <row r="1467" spans="1:72" s="13" customFormat="1" ht="17.25" thickBot="1" x14ac:dyDescent="0.35">
      <c r="B1467" s="20"/>
      <c r="D1467" s="14">
        <v>1</v>
      </c>
      <c r="E1467" s="14">
        <v>1</v>
      </c>
      <c r="F1467" s="19">
        <v>1</v>
      </c>
      <c r="G1467" s="15">
        <v>100</v>
      </c>
      <c r="H1467" s="15">
        <v>100</v>
      </c>
      <c r="I1467" s="15">
        <v>6400</v>
      </c>
      <c r="J1467" s="10">
        <v>18</v>
      </c>
      <c r="K1467" s="10">
        <v>18</v>
      </c>
      <c r="L1467" s="16"/>
      <c r="M1467" s="15">
        <f t="shared" ref="M1467:O1467" si="6044">M1466</f>
        <v>0</v>
      </c>
      <c r="N1467" s="15">
        <f t="shared" si="6044"/>
        <v>0</v>
      </c>
      <c r="O1467" s="15">
        <f t="shared" si="6044"/>
        <v>0</v>
      </c>
      <c r="P1467" s="15">
        <v>100</v>
      </c>
      <c r="Q1467" s="15">
        <f t="shared" ref="Q1467:V1467" si="6045">Q1466</f>
        <v>0</v>
      </c>
      <c r="R1467" s="15">
        <f t="shared" si="6045"/>
        <v>0</v>
      </c>
      <c r="S1467" s="15">
        <f t="shared" si="6045"/>
        <v>100</v>
      </c>
      <c r="T1467" s="15">
        <f t="shared" si="6045"/>
        <v>400</v>
      </c>
      <c r="U1467" s="15">
        <f t="shared" si="6045"/>
        <v>0</v>
      </c>
      <c r="V1467" s="15">
        <f t="shared" si="6045"/>
        <v>0</v>
      </c>
      <c r="W1467" s="16"/>
      <c r="X1467" s="15">
        <f t="shared" ref="X1467:Z1467" si="6046">X1466</f>
        <v>0</v>
      </c>
      <c r="Y1467" s="15">
        <f t="shared" si="6046"/>
        <v>0</v>
      </c>
      <c r="Z1467" s="15">
        <f t="shared" si="6046"/>
        <v>0</v>
      </c>
      <c r="AA1467" s="15">
        <v>100</v>
      </c>
      <c r="AB1467" s="15">
        <f t="shared" ref="AB1467:AI1467" si="6047">AB1466</f>
        <v>0</v>
      </c>
      <c r="AC1467" s="15">
        <f t="shared" si="6047"/>
        <v>0</v>
      </c>
      <c r="AD1467" s="15">
        <f t="shared" si="6047"/>
        <v>100</v>
      </c>
      <c r="AE1467" s="15">
        <f t="shared" si="6047"/>
        <v>400</v>
      </c>
      <c r="AF1467" s="15">
        <f t="shared" si="6047"/>
        <v>0</v>
      </c>
      <c r="AG1467" s="15">
        <f t="shared" si="6047"/>
        <v>0</v>
      </c>
      <c r="AH1467" s="15">
        <f t="shared" si="6047"/>
        <v>0</v>
      </c>
      <c r="AI1467" s="15">
        <f t="shared" si="6047"/>
        <v>0</v>
      </c>
      <c r="AJ1467" s="17"/>
      <c r="AK1467" s="15">
        <f>AK1466</f>
        <v>0</v>
      </c>
      <c r="AL1467" s="15">
        <f>AL1466</f>
        <v>0</v>
      </c>
      <c r="AM1467" s="17"/>
      <c r="AN1467" s="15">
        <f t="shared" ref="AN1467:AX1467" si="6048">AN1466</f>
        <v>0</v>
      </c>
      <c r="AO1467" s="15">
        <f t="shared" si="6048"/>
        <v>0</v>
      </c>
      <c r="AP1467" s="15">
        <f t="shared" si="6048"/>
        <v>0</v>
      </c>
      <c r="AQ1467" s="15">
        <f t="shared" si="6048"/>
        <v>0</v>
      </c>
      <c r="AR1467" s="15">
        <f t="shared" si="6048"/>
        <v>0</v>
      </c>
      <c r="AS1467" s="15">
        <f t="shared" si="6048"/>
        <v>0</v>
      </c>
      <c r="AT1467" s="15">
        <f t="shared" si="6048"/>
        <v>0</v>
      </c>
      <c r="AU1467" s="15">
        <f t="shared" si="6048"/>
        <v>0</v>
      </c>
      <c r="AV1467" s="15">
        <f t="shared" si="6048"/>
        <v>0</v>
      </c>
      <c r="AW1467" s="15">
        <f t="shared" si="6048"/>
        <v>0</v>
      </c>
      <c r="AX1467" s="15">
        <f t="shared" si="6048"/>
        <v>0</v>
      </c>
      <c r="AY1467" s="17"/>
      <c r="AZ1467" s="15">
        <f t="shared" ref="AZ1467:BA1467" si="6049">AZ1466</f>
        <v>6000</v>
      </c>
      <c r="BA1467" s="15">
        <f t="shared" si="6049"/>
        <v>6000</v>
      </c>
      <c r="BB1467" s="15">
        <v>0</v>
      </c>
      <c r="BC1467" s="15">
        <f t="shared" ref="BC1467:BE1467" si="6050">BC1466</f>
        <v>0</v>
      </c>
      <c r="BD1467" s="15">
        <f t="shared" si="6050"/>
        <v>0</v>
      </c>
      <c r="BE1467" s="15">
        <f t="shared" si="6050"/>
        <v>250</v>
      </c>
      <c r="BF1467" s="17"/>
      <c r="BG1467" s="15">
        <f t="shared" ref="BG1467:BH1467" si="6051">BG1466</f>
        <v>1000</v>
      </c>
      <c r="BH1467" s="15">
        <f t="shared" si="6051"/>
        <v>5000</v>
      </c>
      <c r="BI1467" s="17"/>
      <c r="BJ1467" s="22">
        <f>G1467/G1466</f>
        <v>1</v>
      </c>
      <c r="BK1467" s="65">
        <f t="shared" ref="BK1467:BL1467" si="6052">BK1466</f>
        <v>0</v>
      </c>
      <c r="BL1467" s="65">
        <f t="shared" si="6052"/>
        <v>0</v>
      </c>
      <c r="BM1467" s="6">
        <f t="shared" si="6041"/>
        <v>122.99999999999999</v>
      </c>
      <c r="BN1467" s="8">
        <f t="shared" si="6042"/>
        <v>146.23095945268</v>
      </c>
      <c r="BO1467" s="12">
        <f t="shared" si="6043"/>
        <v>134.1134147379733</v>
      </c>
      <c r="BP1467" s="50">
        <f>(1-'#Constant'!$A$3)/($J1467*'#Constant'!$B$3/'#Constant'!$C$3^($D1467-1)+1)+'#Constant'!$A$3</f>
        <v>0.9497912713472485</v>
      </c>
      <c r="BQ1467" s="4">
        <f>I1556/(BP1467*(1-Q1467/1000*(0.5+R1467/1000))*(1-P1467/1000)*(1-V1467/1000)*(1+U1467/1000))/20</f>
        <v>146.23095945268</v>
      </c>
      <c r="BR1467" s="50">
        <f>(1-'#Constant'!$A$3)/($K1467*'#Constant'!$B$3/'#Constant'!$C$3^($D1467-1)+1)+'#Constant'!$A$3</f>
        <v>0.9497912713472485</v>
      </c>
      <c r="BS1467" s="4">
        <f>I1556/(BR1467*(1-AB1467/1000*(0.5+AC1467/1000))*(1-AA1467/1000)*(1-AG1467/1000)*(1+AF1467/1000))/20</f>
        <v>146.23095945268</v>
      </c>
      <c r="BT1467"/>
    </row>
    <row r="1468" spans="1:72" x14ac:dyDescent="0.3">
      <c r="A1468">
        <v>3433</v>
      </c>
      <c r="B1468" s="18" t="e">
        <f>VLOOKUP(CONCATENATE("CREATURE_NAME_",A1468),[1]Localization_Hero!$A:$E,2,FALSE)</f>
        <v>#N/A</v>
      </c>
      <c r="C1468" t="s">
        <v>79</v>
      </c>
      <c r="D1468">
        <v>1</v>
      </c>
      <c r="E1468">
        <v>1</v>
      </c>
      <c r="F1468" s="18">
        <v>1</v>
      </c>
      <c r="G1468" s="10">
        <v>100</v>
      </c>
      <c r="H1468" s="10">
        <v>100</v>
      </c>
      <c r="I1468" s="10">
        <v>5300</v>
      </c>
      <c r="J1468" s="10">
        <v>18</v>
      </c>
      <c r="K1468" s="10">
        <v>18</v>
      </c>
      <c r="L1468" s="2"/>
      <c r="M1468" s="10">
        <v>0</v>
      </c>
      <c r="N1468" s="10">
        <v>0</v>
      </c>
      <c r="O1468" s="10">
        <v>0</v>
      </c>
      <c r="P1468" s="10">
        <v>100</v>
      </c>
      <c r="Q1468" s="10">
        <v>0</v>
      </c>
      <c r="R1468" s="10">
        <v>0</v>
      </c>
      <c r="S1468" s="10">
        <v>100</v>
      </c>
      <c r="T1468" s="10">
        <v>400</v>
      </c>
      <c r="U1468" s="10">
        <v>0</v>
      </c>
      <c r="V1468" s="10">
        <v>0</v>
      </c>
      <c r="W1468" s="2"/>
      <c r="X1468" s="10">
        <v>0</v>
      </c>
      <c r="Y1468" s="10">
        <v>0</v>
      </c>
      <c r="Z1468" s="10">
        <v>0</v>
      </c>
      <c r="AA1468" s="10">
        <v>100</v>
      </c>
      <c r="AB1468" s="10">
        <v>0</v>
      </c>
      <c r="AC1468" s="10">
        <v>0</v>
      </c>
      <c r="AD1468" s="10">
        <v>100</v>
      </c>
      <c r="AE1468" s="10">
        <v>400</v>
      </c>
      <c r="AF1468" s="10">
        <v>0</v>
      </c>
      <c r="AG1468" s="10">
        <v>0</v>
      </c>
      <c r="AH1468" s="10">
        <v>0</v>
      </c>
      <c r="AI1468" s="10">
        <v>0</v>
      </c>
      <c r="AJ1468" s="3"/>
      <c r="AK1468" s="10">
        <v>0</v>
      </c>
      <c r="AL1468" s="10">
        <v>0</v>
      </c>
      <c r="AM1468" s="3"/>
      <c r="AN1468" s="10">
        <v>0</v>
      </c>
      <c r="AO1468" s="10">
        <v>0</v>
      </c>
      <c r="AP1468" s="10">
        <v>0</v>
      </c>
      <c r="AQ1468" s="10">
        <v>0</v>
      </c>
      <c r="AR1468" s="10">
        <v>0</v>
      </c>
      <c r="AS1468" s="10">
        <v>0</v>
      </c>
      <c r="AT1468" s="10">
        <v>0</v>
      </c>
      <c r="AU1468" s="10">
        <v>0</v>
      </c>
      <c r="AV1468" s="10">
        <v>0</v>
      </c>
      <c r="AW1468" s="10">
        <v>0</v>
      </c>
      <c r="AX1468" s="10">
        <v>0</v>
      </c>
      <c r="AY1468" s="3"/>
      <c r="AZ1468" s="10">
        <v>6000</v>
      </c>
      <c r="BA1468" s="10">
        <v>6000</v>
      </c>
      <c r="BB1468" s="10">
        <v>0</v>
      </c>
      <c r="BC1468" s="10">
        <v>0</v>
      </c>
      <c r="BD1468" s="10">
        <v>0</v>
      </c>
      <c r="BE1468" s="10">
        <v>250</v>
      </c>
      <c r="BF1468" s="3"/>
      <c r="BG1468" s="10">
        <v>1000</v>
      </c>
      <c r="BH1468" s="10">
        <v>2500</v>
      </c>
      <c r="BI1468" s="3"/>
      <c r="BJ1468" s="21">
        <v>1</v>
      </c>
      <c r="BK1468" s="65">
        <v>0</v>
      </c>
      <c r="BL1468" s="65">
        <v>0</v>
      </c>
      <c r="BM1468" s="6">
        <f t="shared" si="6041"/>
        <v>122.99999999999999</v>
      </c>
      <c r="BN1468" s="8">
        <f t="shared" si="6042"/>
        <v>310.0096340396816</v>
      </c>
      <c r="BO1468" s="12">
        <f t="shared" si="6043"/>
        <v>195.27207938381983</v>
      </c>
      <c r="BP1468" s="50">
        <f>(1-'#Constant'!$A$3)/($J1468*'#Constant'!$B$3/'#Constant'!$C$3^($D1468-1)+1)+'#Constant'!$A$3</f>
        <v>0.9497912713472485</v>
      </c>
      <c r="BQ1468" s="4">
        <f t="shared" ref="BQ1468:BQ1473" si="6053">I1469/(BP1468*(1-Q1468/1000*(0.5+R1468/1000))*(1-P1468/1000)*(1-V1468/1000)*(1+U1468/1000))/20</f>
        <v>310.0096340396816</v>
      </c>
      <c r="BR1468" s="50">
        <f>(1-'#Constant'!$A$3)/($K1468*'#Constant'!$B$3/'#Constant'!$C$3^($D1468-1)+1)+'#Constant'!$A$3</f>
        <v>0.9497912713472485</v>
      </c>
      <c r="BS1468" s="4">
        <f t="shared" ref="BS1468:BS1473" si="6054">I1469/(BR1468*(1-AB1468/1000*(0.5+AC1468/1000))*(1-AA1468/1000)*(1-AG1468/1000)*(1+AF1468/1000))/20</f>
        <v>310.0096340396816</v>
      </c>
      <c r="BT1468">
        <f>BO1468/$BO$4*100</f>
        <v>148.41417239607802</v>
      </c>
    </row>
    <row r="1469" spans="1:72" s="13" customFormat="1" ht="17.25" thickBot="1" x14ac:dyDescent="0.35">
      <c r="B1469" s="20"/>
      <c r="D1469" s="14">
        <v>1</v>
      </c>
      <c r="E1469" s="14">
        <v>1</v>
      </c>
      <c r="F1469" s="19">
        <v>1</v>
      </c>
      <c r="G1469" s="15">
        <v>100</v>
      </c>
      <c r="H1469" s="15">
        <v>100</v>
      </c>
      <c r="I1469" s="15">
        <v>5300</v>
      </c>
      <c r="J1469" s="10">
        <v>18</v>
      </c>
      <c r="K1469" s="10">
        <v>18</v>
      </c>
      <c r="L1469" s="16"/>
      <c r="M1469" s="15">
        <f t="shared" ref="M1469:O1469" si="6055">M1468</f>
        <v>0</v>
      </c>
      <c r="N1469" s="15">
        <f t="shared" si="6055"/>
        <v>0</v>
      </c>
      <c r="O1469" s="15">
        <f t="shared" si="6055"/>
        <v>0</v>
      </c>
      <c r="P1469" s="15">
        <v>100</v>
      </c>
      <c r="Q1469" s="15">
        <f t="shared" ref="Q1469:V1469" si="6056">Q1468</f>
        <v>0</v>
      </c>
      <c r="R1469" s="15">
        <f t="shared" si="6056"/>
        <v>0</v>
      </c>
      <c r="S1469" s="15">
        <f t="shared" si="6056"/>
        <v>100</v>
      </c>
      <c r="T1469" s="15">
        <f t="shared" si="6056"/>
        <v>400</v>
      </c>
      <c r="U1469" s="15">
        <f t="shared" si="6056"/>
        <v>0</v>
      </c>
      <c r="V1469" s="15">
        <f t="shared" si="6056"/>
        <v>0</v>
      </c>
      <c r="W1469" s="16"/>
      <c r="X1469" s="15">
        <f t="shared" ref="X1469:Z1469" si="6057">X1468</f>
        <v>0</v>
      </c>
      <c r="Y1469" s="15">
        <f t="shared" si="6057"/>
        <v>0</v>
      </c>
      <c r="Z1469" s="15">
        <f t="shared" si="6057"/>
        <v>0</v>
      </c>
      <c r="AA1469" s="15">
        <v>100</v>
      </c>
      <c r="AB1469" s="15">
        <f t="shared" ref="AB1469:AI1469" si="6058">AB1468</f>
        <v>0</v>
      </c>
      <c r="AC1469" s="15">
        <f t="shared" si="6058"/>
        <v>0</v>
      </c>
      <c r="AD1469" s="15">
        <f t="shared" si="6058"/>
        <v>100</v>
      </c>
      <c r="AE1469" s="15">
        <f t="shared" si="6058"/>
        <v>400</v>
      </c>
      <c r="AF1469" s="15">
        <f t="shared" si="6058"/>
        <v>0</v>
      </c>
      <c r="AG1469" s="15">
        <f t="shared" si="6058"/>
        <v>0</v>
      </c>
      <c r="AH1469" s="15">
        <f t="shared" si="6058"/>
        <v>0</v>
      </c>
      <c r="AI1469" s="15">
        <f t="shared" si="6058"/>
        <v>0</v>
      </c>
      <c r="AJ1469" s="17"/>
      <c r="AK1469" s="15">
        <f>AK1468</f>
        <v>0</v>
      </c>
      <c r="AL1469" s="15">
        <f>AL1468</f>
        <v>0</v>
      </c>
      <c r="AM1469" s="17"/>
      <c r="AN1469" s="15">
        <f t="shared" ref="AN1469:AX1469" si="6059">AN1468</f>
        <v>0</v>
      </c>
      <c r="AO1469" s="15">
        <f t="shared" si="6059"/>
        <v>0</v>
      </c>
      <c r="AP1469" s="15">
        <f t="shared" si="6059"/>
        <v>0</v>
      </c>
      <c r="AQ1469" s="15">
        <f t="shared" si="6059"/>
        <v>0</v>
      </c>
      <c r="AR1469" s="15">
        <f t="shared" si="6059"/>
        <v>0</v>
      </c>
      <c r="AS1469" s="15">
        <f t="shared" si="6059"/>
        <v>0</v>
      </c>
      <c r="AT1469" s="15">
        <f t="shared" si="6059"/>
        <v>0</v>
      </c>
      <c r="AU1469" s="15">
        <f t="shared" si="6059"/>
        <v>0</v>
      </c>
      <c r="AV1469" s="15">
        <f t="shared" si="6059"/>
        <v>0</v>
      </c>
      <c r="AW1469" s="15">
        <f t="shared" si="6059"/>
        <v>0</v>
      </c>
      <c r="AX1469" s="15">
        <f t="shared" si="6059"/>
        <v>0</v>
      </c>
      <c r="AY1469" s="17"/>
      <c r="AZ1469" s="15">
        <f t="shared" ref="AZ1469:BA1469" si="6060">AZ1468</f>
        <v>6000</v>
      </c>
      <c r="BA1469" s="15">
        <f t="shared" si="6060"/>
        <v>6000</v>
      </c>
      <c r="BB1469" s="15">
        <v>0</v>
      </c>
      <c r="BC1469" s="15">
        <f t="shared" ref="BC1469:BE1469" si="6061">BC1468</f>
        <v>0</v>
      </c>
      <c r="BD1469" s="15">
        <f t="shared" si="6061"/>
        <v>0</v>
      </c>
      <c r="BE1469" s="15">
        <f t="shared" si="6061"/>
        <v>250</v>
      </c>
      <c r="BF1469" s="17"/>
      <c r="BG1469" s="15">
        <f t="shared" ref="BG1469:BH1469" si="6062">BG1468</f>
        <v>1000</v>
      </c>
      <c r="BH1469" s="15">
        <f t="shared" si="6062"/>
        <v>2500</v>
      </c>
      <c r="BI1469" s="17"/>
      <c r="BJ1469" s="22">
        <f>G1469/G1468</f>
        <v>1</v>
      </c>
      <c r="BK1469" s="65">
        <f t="shared" ref="BK1469:BL1469" si="6063">BK1468</f>
        <v>0</v>
      </c>
      <c r="BL1469" s="65">
        <f t="shared" si="6063"/>
        <v>0</v>
      </c>
      <c r="BM1469" s="6">
        <f t="shared" si="6041"/>
        <v>122.99999999999999</v>
      </c>
      <c r="BN1469" s="8">
        <f t="shared" si="6042"/>
        <v>298.3111572834672</v>
      </c>
      <c r="BO1469" s="12">
        <f t="shared" si="6043"/>
        <v>191.55227053174406</v>
      </c>
      <c r="BP1469" s="50">
        <f>(1-'#Constant'!$A$3)/($J1469*'#Constant'!$B$3/'#Constant'!$C$3^($D1469-1)+1)+'#Constant'!$A$3</f>
        <v>0.9497912713472485</v>
      </c>
      <c r="BQ1469" s="4">
        <f t="shared" si="6053"/>
        <v>298.3111572834672</v>
      </c>
      <c r="BR1469" s="50">
        <f>(1-'#Constant'!$A$3)/($K1469*'#Constant'!$B$3/'#Constant'!$C$3^($D1469-1)+1)+'#Constant'!$A$3</f>
        <v>0.9497912713472485</v>
      </c>
      <c r="BS1469" s="4">
        <f t="shared" si="6054"/>
        <v>298.3111572834672</v>
      </c>
      <c r="BT1469"/>
    </row>
    <row r="1470" spans="1:72" x14ac:dyDescent="0.3">
      <c r="A1470">
        <v>3434</v>
      </c>
      <c r="B1470" s="18" t="e">
        <f>VLOOKUP(CONCATENATE("CREATURE_NAME_",A1470),[1]Localization_Hero!$A:$E,2,FALSE)</f>
        <v>#N/A</v>
      </c>
      <c r="C1470" t="s">
        <v>81</v>
      </c>
      <c r="D1470">
        <v>1</v>
      </c>
      <c r="E1470">
        <v>1</v>
      </c>
      <c r="F1470" s="18">
        <v>1</v>
      </c>
      <c r="G1470" s="10">
        <v>100</v>
      </c>
      <c r="H1470" s="10">
        <v>100</v>
      </c>
      <c r="I1470" s="10">
        <v>5100</v>
      </c>
      <c r="J1470" s="10">
        <v>17</v>
      </c>
      <c r="K1470" s="10">
        <v>17</v>
      </c>
      <c r="L1470" s="2"/>
      <c r="M1470" s="10">
        <v>0</v>
      </c>
      <c r="N1470" s="10">
        <v>0</v>
      </c>
      <c r="O1470" s="10">
        <v>0</v>
      </c>
      <c r="P1470" s="10">
        <v>100</v>
      </c>
      <c r="Q1470" s="10">
        <v>0</v>
      </c>
      <c r="R1470" s="10">
        <v>0</v>
      </c>
      <c r="S1470" s="10">
        <v>100</v>
      </c>
      <c r="T1470" s="10">
        <v>400</v>
      </c>
      <c r="U1470" s="10">
        <v>0</v>
      </c>
      <c r="V1470" s="10">
        <v>0</v>
      </c>
      <c r="W1470" s="2"/>
      <c r="X1470" s="10">
        <v>0</v>
      </c>
      <c r="Y1470" s="10">
        <v>0</v>
      </c>
      <c r="Z1470" s="10">
        <v>0</v>
      </c>
      <c r="AA1470" s="10">
        <v>100</v>
      </c>
      <c r="AB1470" s="10">
        <v>0</v>
      </c>
      <c r="AC1470" s="10">
        <v>0</v>
      </c>
      <c r="AD1470" s="10">
        <v>100</v>
      </c>
      <c r="AE1470" s="10">
        <v>400</v>
      </c>
      <c r="AF1470" s="10">
        <v>0</v>
      </c>
      <c r="AG1470" s="10">
        <v>0</v>
      </c>
      <c r="AH1470" s="10">
        <v>0</v>
      </c>
      <c r="AI1470" s="10">
        <v>0</v>
      </c>
      <c r="AJ1470" s="3"/>
      <c r="AK1470" s="10">
        <v>0</v>
      </c>
      <c r="AL1470" s="10">
        <v>0</v>
      </c>
      <c r="AM1470" s="3"/>
      <c r="AN1470" s="10">
        <v>0</v>
      </c>
      <c r="AO1470" s="10">
        <v>0</v>
      </c>
      <c r="AP1470" s="10">
        <v>0</v>
      </c>
      <c r="AQ1470" s="10">
        <v>0</v>
      </c>
      <c r="AR1470" s="10">
        <v>0</v>
      </c>
      <c r="AS1470" s="10">
        <v>0</v>
      </c>
      <c r="AT1470" s="10">
        <v>0</v>
      </c>
      <c r="AU1470" s="10">
        <v>0</v>
      </c>
      <c r="AV1470" s="10">
        <v>0</v>
      </c>
      <c r="AW1470" s="10">
        <v>0</v>
      </c>
      <c r="AX1470" s="10">
        <v>0</v>
      </c>
      <c r="AY1470" s="3"/>
      <c r="AZ1470" s="10">
        <v>6000</v>
      </c>
      <c r="BA1470" s="10">
        <v>6000</v>
      </c>
      <c r="BB1470" s="10">
        <v>0</v>
      </c>
      <c r="BC1470" s="10">
        <v>0</v>
      </c>
      <c r="BD1470" s="10">
        <v>0</v>
      </c>
      <c r="BE1470" s="10">
        <v>250</v>
      </c>
      <c r="BF1470" s="3"/>
      <c r="BG1470" s="10">
        <v>1000</v>
      </c>
      <c r="BH1470" s="10">
        <v>1500</v>
      </c>
      <c r="BI1470" s="3"/>
      <c r="BJ1470" s="21">
        <v>1</v>
      </c>
      <c r="BK1470" s="65">
        <v>0</v>
      </c>
      <c r="BL1470" s="65">
        <v>0</v>
      </c>
      <c r="BM1470" s="6">
        <f t="shared" si="6041"/>
        <v>122.99999999999999</v>
      </c>
      <c r="BN1470" s="8">
        <f t="shared" si="6042"/>
        <v>297.47990383142525</v>
      </c>
      <c r="BO1470" s="12">
        <f t="shared" si="6043"/>
        <v>191.28520112979285</v>
      </c>
      <c r="BP1470" s="50">
        <f>(1-'#Constant'!$A$3)/($J1470*'#Constant'!$B$3/'#Constant'!$C$3^($D1470-1)+1)+'#Constant'!$A$3</f>
        <v>0.95244529019980972</v>
      </c>
      <c r="BQ1470" s="4">
        <f t="shared" si="6053"/>
        <v>297.47990383142525</v>
      </c>
      <c r="BR1470" s="50">
        <f>(1-'#Constant'!$A$3)/($K1470*'#Constant'!$B$3/'#Constant'!$C$3^($D1470-1)+1)+'#Constant'!$A$3</f>
        <v>0.95244529019980972</v>
      </c>
      <c r="BS1470" s="4">
        <f t="shared" si="6054"/>
        <v>297.47990383142525</v>
      </c>
      <c r="BT1470">
        <f>BO1470/$BO$4*100</f>
        <v>145.38399399892842</v>
      </c>
    </row>
    <row r="1471" spans="1:72" s="13" customFormat="1" ht="17.25" thickBot="1" x14ac:dyDescent="0.35">
      <c r="B1471" s="20"/>
      <c r="D1471" s="14">
        <v>1</v>
      </c>
      <c r="E1471" s="14">
        <v>1</v>
      </c>
      <c r="F1471" s="19">
        <v>1</v>
      </c>
      <c r="G1471" s="15">
        <v>100</v>
      </c>
      <c r="H1471" s="15">
        <v>100</v>
      </c>
      <c r="I1471" s="15">
        <v>5100</v>
      </c>
      <c r="J1471" s="10">
        <v>17</v>
      </c>
      <c r="K1471" s="10">
        <v>17</v>
      </c>
      <c r="L1471" s="16"/>
      <c r="M1471" s="15">
        <f t="shared" ref="M1471:O1471" si="6064">M1470</f>
        <v>0</v>
      </c>
      <c r="N1471" s="15">
        <f t="shared" si="6064"/>
        <v>0</v>
      </c>
      <c r="O1471" s="15">
        <f t="shared" si="6064"/>
        <v>0</v>
      </c>
      <c r="P1471" s="15">
        <v>100</v>
      </c>
      <c r="Q1471" s="15">
        <f t="shared" ref="Q1471:V1471" si="6065">Q1470</f>
        <v>0</v>
      </c>
      <c r="R1471" s="15">
        <f t="shared" si="6065"/>
        <v>0</v>
      </c>
      <c r="S1471" s="15">
        <f t="shared" si="6065"/>
        <v>100</v>
      </c>
      <c r="T1471" s="15">
        <f t="shared" si="6065"/>
        <v>400</v>
      </c>
      <c r="U1471" s="15">
        <f t="shared" si="6065"/>
        <v>0</v>
      </c>
      <c r="V1471" s="15">
        <f t="shared" si="6065"/>
        <v>0</v>
      </c>
      <c r="W1471" s="16"/>
      <c r="X1471" s="15">
        <f t="shared" ref="X1471:Z1471" si="6066">X1470</f>
        <v>0</v>
      </c>
      <c r="Y1471" s="15">
        <f t="shared" si="6066"/>
        <v>0</v>
      </c>
      <c r="Z1471" s="15">
        <f t="shared" si="6066"/>
        <v>0</v>
      </c>
      <c r="AA1471" s="15">
        <v>100</v>
      </c>
      <c r="AB1471" s="15">
        <f t="shared" ref="AB1471:AI1471" si="6067">AB1470</f>
        <v>0</v>
      </c>
      <c r="AC1471" s="15">
        <f t="shared" si="6067"/>
        <v>0</v>
      </c>
      <c r="AD1471" s="15">
        <f t="shared" si="6067"/>
        <v>100</v>
      </c>
      <c r="AE1471" s="15">
        <f t="shared" si="6067"/>
        <v>400</v>
      </c>
      <c r="AF1471" s="15">
        <f t="shared" si="6067"/>
        <v>0</v>
      </c>
      <c r="AG1471" s="15">
        <f t="shared" si="6067"/>
        <v>0</v>
      </c>
      <c r="AH1471" s="15">
        <f t="shared" si="6067"/>
        <v>0</v>
      </c>
      <c r="AI1471" s="15">
        <f t="shared" si="6067"/>
        <v>0</v>
      </c>
      <c r="AJ1471" s="17"/>
      <c r="AK1471" s="15">
        <f>AK1470</f>
        <v>0</v>
      </c>
      <c r="AL1471" s="15">
        <f>AL1470</f>
        <v>0</v>
      </c>
      <c r="AM1471" s="17"/>
      <c r="AN1471" s="15">
        <f t="shared" ref="AN1471:AX1471" si="6068">AN1470</f>
        <v>0</v>
      </c>
      <c r="AO1471" s="15">
        <f t="shared" si="6068"/>
        <v>0</v>
      </c>
      <c r="AP1471" s="15">
        <f t="shared" si="6068"/>
        <v>0</v>
      </c>
      <c r="AQ1471" s="15">
        <f t="shared" si="6068"/>
        <v>0</v>
      </c>
      <c r="AR1471" s="15">
        <f t="shared" si="6068"/>
        <v>0</v>
      </c>
      <c r="AS1471" s="15">
        <f t="shared" si="6068"/>
        <v>0</v>
      </c>
      <c r="AT1471" s="15">
        <f t="shared" si="6068"/>
        <v>0</v>
      </c>
      <c r="AU1471" s="15">
        <f t="shared" si="6068"/>
        <v>0</v>
      </c>
      <c r="AV1471" s="15">
        <f t="shared" si="6068"/>
        <v>0</v>
      </c>
      <c r="AW1471" s="15">
        <f t="shared" si="6068"/>
        <v>0</v>
      </c>
      <c r="AX1471" s="15">
        <f t="shared" si="6068"/>
        <v>0</v>
      </c>
      <c r="AY1471" s="17"/>
      <c r="AZ1471" s="15">
        <f t="shared" ref="AZ1471:BA1471" si="6069">AZ1470</f>
        <v>6000</v>
      </c>
      <c r="BA1471" s="15">
        <f t="shared" si="6069"/>
        <v>6000</v>
      </c>
      <c r="BB1471" s="15">
        <v>0</v>
      </c>
      <c r="BC1471" s="15">
        <f t="shared" ref="BC1471:BE1471" si="6070">BC1470</f>
        <v>0</v>
      </c>
      <c r="BD1471" s="15">
        <f t="shared" si="6070"/>
        <v>0</v>
      </c>
      <c r="BE1471" s="15">
        <f t="shared" si="6070"/>
        <v>250</v>
      </c>
      <c r="BF1471" s="17"/>
      <c r="BG1471" s="15">
        <f t="shared" ref="BG1471:BH1471" si="6071">BG1470</f>
        <v>1000</v>
      </c>
      <c r="BH1471" s="15">
        <f t="shared" si="6071"/>
        <v>1500</v>
      </c>
      <c r="BI1471" s="17"/>
      <c r="BJ1471" s="22">
        <f>G1471/G1470</f>
        <v>1</v>
      </c>
      <c r="BK1471" s="65">
        <f t="shared" ref="BK1471:BL1471" si="6072">BK1470</f>
        <v>0</v>
      </c>
      <c r="BL1471" s="65">
        <f t="shared" si="6072"/>
        <v>0</v>
      </c>
      <c r="BM1471" s="6">
        <f t="shared" si="6041"/>
        <v>122.99999999999999</v>
      </c>
      <c r="BN1471" s="8">
        <f t="shared" si="6042"/>
        <v>262.4822680865517</v>
      </c>
      <c r="BO1471" s="12">
        <f t="shared" si="6043"/>
        <v>179.68115920887715</v>
      </c>
      <c r="BP1471" s="50">
        <f>(1-'#Constant'!$A$3)/($J1471*'#Constant'!$B$3/'#Constant'!$C$3^($D1471-1)+1)+'#Constant'!$A$3</f>
        <v>0.95244529019980972</v>
      </c>
      <c r="BQ1471" s="4">
        <f t="shared" si="6053"/>
        <v>262.4822680865517</v>
      </c>
      <c r="BR1471" s="50">
        <f>(1-'#Constant'!$A$3)/($K1471*'#Constant'!$B$3/'#Constant'!$C$3^($D1471-1)+1)+'#Constant'!$A$3</f>
        <v>0.95244529019980972</v>
      </c>
      <c r="BS1471" s="4">
        <f t="shared" si="6054"/>
        <v>262.4822680865517</v>
      </c>
      <c r="BT1471"/>
    </row>
    <row r="1472" spans="1:72" x14ac:dyDescent="0.3">
      <c r="A1472">
        <v>3435</v>
      </c>
      <c r="B1472" s="18" t="e">
        <f>VLOOKUP(CONCATENATE("CREATURE_NAME_",A1472),[1]Localization_Hero!$A:$E,2,FALSE)</f>
        <v>#N/A</v>
      </c>
      <c r="C1472" t="s">
        <v>80</v>
      </c>
      <c r="D1472">
        <v>1</v>
      </c>
      <c r="E1472">
        <v>1</v>
      </c>
      <c r="F1472" s="18">
        <v>1</v>
      </c>
      <c r="G1472" s="10">
        <v>100</v>
      </c>
      <c r="H1472" s="10">
        <v>100</v>
      </c>
      <c r="I1472" s="10">
        <v>4500</v>
      </c>
      <c r="J1472" s="10">
        <v>18</v>
      </c>
      <c r="K1472" s="10">
        <v>18</v>
      </c>
      <c r="L1472" s="2"/>
      <c r="M1472" s="10">
        <v>0</v>
      </c>
      <c r="N1472" s="10">
        <v>0</v>
      </c>
      <c r="O1472" s="10">
        <v>0</v>
      </c>
      <c r="P1472" s="10">
        <v>100</v>
      </c>
      <c r="Q1472" s="10">
        <v>0</v>
      </c>
      <c r="R1472" s="10">
        <v>0</v>
      </c>
      <c r="S1472" s="10">
        <v>100</v>
      </c>
      <c r="T1472" s="10">
        <v>400</v>
      </c>
      <c r="U1472" s="10">
        <v>0</v>
      </c>
      <c r="V1472" s="10">
        <v>0</v>
      </c>
      <c r="W1472" s="2"/>
      <c r="X1472" s="10">
        <v>0</v>
      </c>
      <c r="Y1472" s="10">
        <v>0</v>
      </c>
      <c r="Z1472" s="10">
        <v>0</v>
      </c>
      <c r="AA1472" s="10">
        <v>100</v>
      </c>
      <c r="AB1472" s="10">
        <v>0</v>
      </c>
      <c r="AC1472" s="10">
        <v>0</v>
      </c>
      <c r="AD1472" s="10">
        <v>100</v>
      </c>
      <c r="AE1472" s="10">
        <v>400</v>
      </c>
      <c r="AF1472" s="10">
        <v>0</v>
      </c>
      <c r="AG1472" s="10">
        <v>0</v>
      </c>
      <c r="AH1472" s="10">
        <v>0</v>
      </c>
      <c r="AI1472" s="10">
        <v>0</v>
      </c>
      <c r="AJ1472" s="3"/>
      <c r="AK1472" s="10">
        <v>0</v>
      </c>
      <c r="AL1472" s="10">
        <v>0</v>
      </c>
      <c r="AM1472" s="3"/>
      <c r="AN1472" s="10">
        <v>0</v>
      </c>
      <c r="AO1472" s="10">
        <v>0</v>
      </c>
      <c r="AP1472" s="10">
        <v>0</v>
      </c>
      <c r="AQ1472" s="10">
        <v>0</v>
      </c>
      <c r="AR1472" s="10">
        <v>0</v>
      </c>
      <c r="AS1472" s="10">
        <v>0</v>
      </c>
      <c r="AT1472" s="10">
        <v>0</v>
      </c>
      <c r="AU1472" s="10">
        <v>0</v>
      </c>
      <c r="AV1472" s="10">
        <v>0</v>
      </c>
      <c r="AW1472" s="10">
        <v>0</v>
      </c>
      <c r="AX1472" s="10">
        <v>0</v>
      </c>
      <c r="AY1472" s="3"/>
      <c r="AZ1472" s="10">
        <v>6000</v>
      </c>
      <c r="BA1472" s="10">
        <v>6000</v>
      </c>
      <c r="BB1472" s="10">
        <v>0</v>
      </c>
      <c r="BC1472" s="10">
        <v>0</v>
      </c>
      <c r="BD1472" s="10">
        <v>0</v>
      </c>
      <c r="BE1472" s="10">
        <v>250</v>
      </c>
      <c r="BF1472" s="3"/>
      <c r="BG1472" s="10">
        <v>1000</v>
      </c>
      <c r="BH1472" s="10">
        <v>5000</v>
      </c>
      <c r="BI1472" s="3"/>
      <c r="BJ1472" s="21">
        <v>1</v>
      </c>
      <c r="BK1472" s="65">
        <v>0</v>
      </c>
      <c r="BL1472" s="65">
        <v>0</v>
      </c>
      <c r="BM1472" s="6">
        <f t="shared" si="6041"/>
        <v>122.99999999999999</v>
      </c>
      <c r="BN1472" s="8">
        <f t="shared" si="6042"/>
        <v>263.21572701482398</v>
      </c>
      <c r="BO1472" s="12">
        <f t="shared" si="6043"/>
        <v>179.93202722923829</v>
      </c>
      <c r="BP1472" s="50">
        <f>(1-'#Constant'!$A$3)/($J1472*'#Constant'!$B$3/'#Constant'!$C$3^($D1472-1)+1)+'#Constant'!$A$3</f>
        <v>0.9497912713472485</v>
      </c>
      <c r="BQ1472" s="4">
        <f t="shared" si="6053"/>
        <v>263.21572701482398</v>
      </c>
      <c r="BR1472" s="50">
        <f>(1-'#Constant'!$A$3)/($K1472*'#Constant'!$B$3/'#Constant'!$C$3^($D1472-1)+1)+'#Constant'!$A$3</f>
        <v>0.9497912713472485</v>
      </c>
      <c r="BS1472" s="4">
        <f t="shared" si="6054"/>
        <v>263.21572701482398</v>
      </c>
      <c r="BT1472">
        <f>BO1472/$BO$4*100</f>
        <v>136.75515205779439</v>
      </c>
    </row>
    <row r="1473" spans="1:72" s="13" customFormat="1" ht="17.25" thickBot="1" x14ac:dyDescent="0.35">
      <c r="B1473" s="20"/>
      <c r="D1473" s="14">
        <v>1</v>
      </c>
      <c r="E1473" s="14">
        <v>1</v>
      </c>
      <c r="F1473" s="19">
        <v>1</v>
      </c>
      <c r="G1473" s="15">
        <v>100</v>
      </c>
      <c r="H1473" s="15">
        <v>100</v>
      </c>
      <c r="I1473" s="15">
        <v>4500</v>
      </c>
      <c r="J1473" s="10">
        <v>18</v>
      </c>
      <c r="K1473" s="10">
        <v>18</v>
      </c>
      <c r="L1473" s="16"/>
      <c r="M1473" s="15">
        <f t="shared" ref="M1473:O1473" si="6073">M1472</f>
        <v>0</v>
      </c>
      <c r="N1473" s="15">
        <f t="shared" si="6073"/>
        <v>0</v>
      </c>
      <c r="O1473" s="15">
        <f t="shared" si="6073"/>
        <v>0</v>
      </c>
      <c r="P1473" s="15">
        <v>100</v>
      </c>
      <c r="Q1473" s="15">
        <f t="shared" ref="Q1473:V1473" si="6074">Q1472</f>
        <v>0</v>
      </c>
      <c r="R1473" s="15">
        <f t="shared" si="6074"/>
        <v>0</v>
      </c>
      <c r="S1473" s="15">
        <f t="shared" si="6074"/>
        <v>100</v>
      </c>
      <c r="T1473" s="15">
        <f t="shared" si="6074"/>
        <v>400</v>
      </c>
      <c r="U1473" s="15">
        <f t="shared" si="6074"/>
        <v>0</v>
      </c>
      <c r="V1473" s="15">
        <f t="shared" si="6074"/>
        <v>0</v>
      </c>
      <c r="W1473" s="16"/>
      <c r="X1473" s="15">
        <f t="shared" ref="X1473:Z1473" si="6075">X1472</f>
        <v>0</v>
      </c>
      <c r="Y1473" s="15">
        <f t="shared" si="6075"/>
        <v>0</v>
      </c>
      <c r="Z1473" s="15">
        <f t="shared" si="6075"/>
        <v>0</v>
      </c>
      <c r="AA1473" s="15">
        <v>100</v>
      </c>
      <c r="AB1473" s="15">
        <f t="shared" ref="AB1473:AI1473" si="6076">AB1472</f>
        <v>0</v>
      </c>
      <c r="AC1473" s="15">
        <f t="shared" si="6076"/>
        <v>0</v>
      </c>
      <c r="AD1473" s="15">
        <f t="shared" si="6076"/>
        <v>100</v>
      </c>
      <c r="AE1473" s="15">
        <f t="shared" si="6076"/>
        <v>400</v>
      </c>
      <c r="AF1473" s="15">
        <f t="shared" si="6076"/>
        <v>0</v>
      </c>
      <c r="AG1473" s="15">
        <f t="shared" si="6076"/>
        <v>0</v>
      </c>
      <c r="AH1473" s="15">
        <f t="shared" si="6076"/>
        <v>0</v>
      </c>
      <c r="AI1473" s="15">
        <f t="shared" si="6076"/>
        <v>0</v>
      </c>
      <c r="AJ1473" s="17"/>
      <c r="AK1473" s="15">
        <f>AK1472</f>
        <v>0</v>
      </c>
      <c r="AL1473" s="15">
        <f>AL1472</f>
        <v>0</v>
      </c>
      <c r="AM1473" s="17"/>
      <c r="AN1473" s="15">
        <f t="shared" ref="AN1473:AX1473" si="6077">AN1472</f>
        <v>0</v>
      </c>
      <c r="AO1473" s="15">
        <f t="shared" si="6077"/>
        <v>0</v>
      </c>
      <c r="AP1473" s="15">
        <f t="shared" si="6077"/>
        <v>0</v>
      </c>
      <c r="AQ1473" s="15">
        <f t="shared" si="6077"/>
        <v>0</v>
      </c>
      <c r="AR1473" s="15">
        <f t="shared" si="6077"/>
        <v>0</v>
      </c>
      <c r="AS1473" s="15">
        <f t="shared" si="6077"/>
        <v>0</v>
      </c>
      <c r="AT1473" s="15">
        <f t="shared" si="6077"/>
        <v>0</v>
      </c>
      <c r="AU1473" s="15">
        <f t="shared" si="6077"/>
        <v>0</v>
      </c>
      <c r="AV1473" s="15">
        <f t="shared" si="6077"/>
        <v>0</v>
      </c>
      <c r="AW1473" s="15">
        <f t="shared" si="6077"/>
        <v>0</v>
      </c>
      <c r="AX1473" s="15">
        <f t="shared" si="6077"/>
        <v>0</v>
      </c>
      <c r="AY1473" s="17"/>
      <c r="AZ1473" s="15">
        <f t="shared" ref="AZ1473:BA1473" si="6078">AZ1472</f>
        <v>6000</v>
      </c>
      <c r="BA1473" s="15">
        <f t="shared" si="6078"/>
        <v>6000</v>
      </c>
      <c r="BB1473" s="15">
        <v>0</v>
      </c>
      <c r="BC1473" s="15">
        <f t="shared" ref="BC1473:BE1473" si="6079">BC1472</f>
        <v>0</v>
      </c>
      <c r="BD1473" s="15">
        <f t="shared" si="6079"/>
        <v>0</v>
      </c>
      <c r="BE1473" s="15">
        <f t="shared" si="6079"/>
        <v>250</v>
      </c>
      <c r="BF1473" s="17"/>
      <c r="BG1473" s="15">
        <f t="shared" ref="BG1473:BH1473" si="6080">BG1472</f>
        <v>1000</v>
      </c>
      <c r="BH1473" s="15">
        <f t="shared" si="6080"/>
        <v>5000</v>
      </c>
      <c r="BI1473" s="17"/>
      <c r="BJ1473" s="22">
        <f>G1473/G1472</f>
        <v>1</v>
      </c>
      <c r="BK1473" s="65">
        <f t="shared" ref="BK1473:BL1473" si="6081">BK1472</f>
        <v>0</v>
      </c>
      <c r="BL1473" s="65">
        <f t="shared" si="6081"/>
        <v>0</v>
      </c>
      <c r="BM1473" s="6">
        <f t="shared" si="6041"/>
        <v>122.99999999999999</v>
      </c>
      <c r="BN1473" s="8">
        <f t="shared" si="6042"/>
        <v>286.61268052725279</v>
      </c>
      <c r="BO1473" s="12">
        <f t="shared" si="6043"/>
        <v>187.75878063316264</v>
      </c>
      <c r="BP1473" s="50">
        <f>(1-'#Constant'!$A$3)/($J1473*'#Constant'!$B$3/'#Constant'!$C$3^($D1473-1)+1)+'#Constant'!$A$3</f>
        <v>0.9497912713472485</v>
      </c>
      <c r="BQ1473" s="4">
        <f t="shared" si="6053"/>
        <v>286.61268052725279</v>
      </c>
      <c r="BR1473" s="50">
        <f>(1-'#Constant'!$A$3)/($K1473*'#Constant'!$B$3/'#Constant'!$C$3^($D1473-1)+1)+'#Constant'!$A$3</f>
        <v>0.9497912713472485</v>
      </c>
      <c r="BS1473" s="4">
        <f t="shared" si="6054"/>
        <v>286.61268052725279</v>
      </c>
      <c r="BT1473"/>
    </row>
    <row r="1474" spans="1:72" x14ac:dyDescent="0.3">
      <c r="A1474">
        <v>3436</v>
      </c>
      <c r="B1474" s="18" t="e">
        <f>VLOOKUP(CONCATENATE("CREATURE_NAME_",A1474),[1]Localization_Hero!$A:$E,2,FALSE)</f>
        <v>#N/A</v>
      </c>
      <c r="C1474" t="s">
        <v>77</v>
      </c>
      <c r="D1474">
        <v>1</v>
      </c>
      <c r="E1474">
        <v>1</v>
      </c>
      <c r="F1474" s="18">
        <v>1</v>
      </c>
      <c r="G1474" s="10">
        <v>100</v>
      </c>
      <c r="H1474" s="10">
        <v>100</v>
      </c>
      <c r="I1474" s="10">
        <v>4900</v>
      </c>
      <c r="J1474" s="10">
        <v>18</v>
      </c>
      <c r="K1474" s="10">
        <v>18</v>
      </c>
      <c r="L1474" s="2"/>
      <c r="M1474" s="10">
        <v>0</v>
      </c>
      <c r="N1474" s="10">
        <v>0</v>
      </c>
      <c r="O1474" s="10">
        <v>0</v>
      </c>
      <c r="P1474" s="10">
        <v>100</v>
      </c>
      <c r="Q1474" s="10">
        <v>0</v>
      </c>
      <c r="R1474" s="10">
        <v>0</v>
      </c>
      <c r="S1474" s="10">
        <v>100</v>
      </c>
      <c r="T1474" s="10">
        <v>400</v>
      </c>
      <c r="U1474" s="10">
        <v>0</v>
      </c>
      <c r="V1474" s="10">
        <v>0</v>
      </c>
      <c r="W1474" s="2"/>
      <c r="X1474" s="10">
        <v>0</v>
      </c>
      <c r="Y1474" s="10">
        <v>0</v>
      </c>
      <c r="Z1474" s="10">
        <v>0</v>
      </c>
      <c r="AA1474" s="10">
        <v>100</v>
      </c>
      <c r="AB1474" s="10">
        <v>0</v>
      </c>
      <c r="AC1474" s="10">
        <v>0</v>
      </c>
      <c r="AD1474" s="10">
        <v>100</v>
      </c>
      <c r="AE1474" s="10">
        <v>400</v>
      </c>
      <c r="AF1474" s="10">
        <v>0</v>
      </c>
      <c r="AG1474" s="10">
        <v>0</v>
      </c>
      <c r="AH1474" s="10">
        <v>0</v>
      </c>
      <c r="AI1474" s="10">
        <v>0</v>
      </c>
      <c r="AJ1474" s="3"/>
      <c r="AK1474" s="10">
        <v>0</v>
      </c>
      <c r="AL1474" s="10">
        <v>0</v>
      </c>
      <c r="AM1474" s="3"/>
      <c r="AN1474" s="10">
        <v>0</v>
      </c>
      <c r="AO1474" s="10">
        <v>0</v>
      </c>
      <c r="AP1474" s="10">
        <v>0</v>
      </c>
      <c r="AQ1474" s="10">
        <v>0</v>
      </c>
      <c r="AR1474" s="10">
        <v>0</v>
      </c>
      <c r="AS1474" s="10">
        <v>0</v>
      </c>
      <c r="AT1474" s="10">
        <v>0</v>
      </c>
      <c r="AU1474" s="10">
        <v>0</v>
      </c>
      <c r="AV1474" s="10">
        <v>0</v>
      </c>
      <c r="AW1474" s="10">
        <v>0</v>
      </c>
      <c r="AX1474" s="10">
        <v>0</v>
      </c>
      <c r="AY1474" s="3"/>
      <c r="AZ1474" s="10">
        <v>6000</v>
      </c>
      <c r="BA1474" s="10">
        <v>6000</v>
      </c>
      <c r="BB1474" s="10">
        <v>0</v>
      </c>
      <c r="BC1474" s="10">
        <v>0</v>
      </c>
      <c r="BD1474" s="10">
        <v>0</v>
      </c>
      <c r="BE1474" s="10">
        <v>250</v>
      </c>
      <c r="BF1474" s="3"/>
      <c r="BG1474" s="10">
        <v>1000</v>
      </c>
      <c r="BH1474" s="10">
        <v>5000</v>
      </c>
      <c r="BI1474" s="3"/>
      <c r="BJ1474" s="21">
        <v>1</v>
      </c>
      <c r="BK1474" s="65">
        <v>0</v>
      </c>
      <c r="BL1474" s="65">
        <v>0</v>
      </c>
      <c r="BM1474" s="6">
        <f t="shared" si="6041"/>
        <v>122.99999999999999</v>
      </c>
      <c r="BN1474" s="8">
        <f t="shared" si="6042"/>
        <v>286.61268052725279</v>
      </c>
      <c r="BO1474" s="12">
        <f t="shared" si="6043"/>
        <v>187.75878063316264</v>
      </c>
      <c r="BP1474" s="50">
        <f>(1-'#Constant'!$A$3)/($J1474*'#Constant'!$B$3/'#Constant'!$C$3^($D1474-1)+1)+'#Constant'!$A$3</f>
        <v>0.9497912713472485</v>
      </c>
      <c r="BQ1474" s="4">
        <f>I1474/(BP1474*(1-Q1474/1000*(0.5+R1474/1000))*(1-P1474/1000)*(1-V1474/1000)*(1+U1474/1000))/20</f>
        <v>286.61268052725279</v>
      </c>
      <c r="BR1474" s="50">
        <f>(1-'#Constant'!$A$3)/($K1474*'#Constant'!$B$3/'#Constant'!$C$3^($D1474-1)+1)+'#Constant'!$A$3</f>
        <v>0.9497912713472485</v>
      </c>
      <c r="BS1474" s="4">
        <f>I1474/(BR1474*(1-AB1474/1000*(0.5+AC1474/1000))*(1-AA1474/1000)*(1-AG1474/1000)*(1+AF1474/1000))/20</f>
        <v>286.61268052725279</v>
      </c>
      <c r="BT1474">
        <f>BO1474/$BO$4*100</f>
        <v>142.70378092812263</v>
      </c>
    </row>
    <row r="1475" spans="1:72" s="13" customFormat="1" ht="17.25" thickBot="1" x14ac:dyDescent="0.35">
      <c r="B1475" s="20"/>
      <c r="D1475" s="14">
        <v>1</v>
      </c>
      <c r="E1475" s="14">
        <v>1</v>
      </c>
      <c r="F1475" s="19">
        <v>1</v>
      </c>
      <c r="G1475" s="15">
        <v>100</v>
      </c>
      <c r="H1475" s="15">
        <v>100</v>
      </c>
      <c r="I1475" s="15">
        <v>4900</v>
      </c>
      <c r="J1475" s="10">
        <v>18</v>
      </c>
      <c r="K1475" s="10">
        <v>18</v>
      </c>
      <c r="L1475" s="16"/>
      <c r="M1475" s="15">
        <f t="shared" ref="M1475:O1475" si="6082">M1474</f>
        <v>0</v>
      </c>
      <c r="N1475" s="15">
        <f t="shared" si="6082"/>
        <v>0</v>
      </c>
      <c r="O1475" s="15">
        <f t="shared" si="6082"/>
        <v>0</v>
      </c>
      <c r="P1475" s="15">
        <f>P1474</f>
        <v>100</v>
      </c>
      <c r="Q1475" s="15">
        <f t="shared" ref="Q1475:V1475" si="6083">Q1474</f>
        <v>0</v>
      </c>
      <c r="R1475" s="15">
        <f t="shared" si="6083"/>
        <v>0</v>
      </c>
      <c r="S1475" s="15">
        <f t="shared" si="6083"/>
        <v>100</v>
      </c>
      <c r="T1475" s="15">
        <f t="shared" si="6083"/>
        <v>400</v>
      </c>
      <c r="U1475" s="15">
        <f t="shared" si="6083"/>
        <v>0</v>
      </c>
      <c r="V1475" s="15">
        <f t="shared" si="6083"/>
        <v>0</v>
      </c>
      <c r="W1475" s="16"/>
      <c r="X1475" s="15">
        <f t="shared" ref="X1475:Z1475" si="6084">X1474</f>
        <v>0</v>
      </c>
      <c r="Y1475" s="15">
        <f t="shared" si="6084"/>
        <v>0</v>
      </c>
      <c r="Z1475" s="15">
        <f t="shared" si="6084"/>
        <v>0</v>
      </c>
      <c r="AA1475" s="15">
        <f>AA1474</f>
        <v>100</v>
      </c>
      <c r="AB1475" s="15">
        <f t="shared" ref="AB1475:AI1475" si="6085">AB1474</f>
        <v>0</v>
      </c>
      <c r="AC1475" s="15">
        <f t="shared" si="6085"/>
        <v>0</v>
      </c>
      <c r="AD1475" s="15">
        <f t="shared" si="6085"/>
        <v>100</v>
      </c>
      <c r="AE1475" s="15">
        <f t="shared" si="6085"/>
        <v>400</v>
      </c>
      <c r="AF1475" s="15">
        <f t="shared" si="6085"/>
        <v>0</v>
      </c>
      <c r="AG1475" s="15">
        <f t="shared" si="6085"/>
        <v>0</v>
      </c>
      <c r="AH1475" s="15">
        <f t="shared" si="6085"/>
        <v>0</v>
      </c>
      <c r="AI1475" s="15">
        <f t="shared" si="6085"/>
        <v>0</v>
      </c>
      <c r="AJ1475" s="17"/>
      <c r="AK1475" s="15">
        <f>AK1474</f>
        <v>0</v>
      </c>
      <c r="AL1475" s="15">
        <f>AL1474</f>
        <v>0</v>
      </c>
      <c r="AM1475" s="17"/>
      <c r="AN1475" s="15">
        <f t="shared" ref="AN1475:AX1475" si="6086">AN1474</f>
        <v>0</v>
      </c>
      <c r="AO1475" s="15">
        <f t="shared" si="6086"/>
        <v>0</v>
      </c>
      <c r="AP1475" s="15">
        <f t="shared" si="6086"/>
        <v>0</v>
      </c>
      <c r="AQ1475" s="15">
        <f t="shared" si="6086"/>
        <v>0</v>
      </c>
      <c r="AR1475" s="15">
        <f t="shared" si="6086"/>
        <v>0</v>
      </c>
      <c r="AS1475" s="15">
        <f t="shared" si="6086"/>
        <v>0</v>
      </c>
      <c r="AT1475" s="15">
        <f t="shared" si="6086"/>
        <v>0</v>
      </c>
      <c r="AU1475" s="15">
        <f t="shared" si="6086"/>
        <v>0</v>
      </c>
      <c r="AV1475" s="15">
        <f t="shared" si="6086"/>
        <v>0</v>
      </c>
      <c r="AW1475" s="15">
        <f t="shared" si="6086"/>
        <v>0</v>
      </c>
      <c r="AX1475" s="15">
        <f t="shared" si="6086"/>
        <v>0</v>
      </c>
      <c r="AY1475" s="17"/>
      <c r="AZ1475" s="15">
        <f t="shared" ref="AZ1475:BA1475" si="6087">AZ1474</f>
        <v>6000</v>
      </c>
      <c r="BA1475" s="15">
        <f t="shared" si="6087"/>
        <v>6000</v>
      </c>
      <c r="BB1475" s="15">
        <v>0</v>
      </c>
      <c r="BC1475" s="15">
        <f t="shared" ref="BC1475:BE1475" si="6088">BC1474</f>
        <v>0</v>
      </c>
      <c r="BD1475" s="15">
        <f t="shared" si="6088"/>
        <v>0</v>
      </c>
      <c r="BE1475" s="15">
        <f t="shared" si="6088"/>
        <v>250</v>
      </c>
      <c r="BF1475" s="17"/>
      <c r="BG1475" s="15">
        <f t="shared" ref="BG1475:BH1475" si="6089">BG1474</f>
        <v>1000</v>
      </c>
      <c r="BH1475" s="15">
        <f t="shared" si="6089"/>
        <v>5000</v>
      </c>
      <c r="BI1475" s="17"/>
      <c r="BJ1475" s="22">
        <f>G1475/G1474</f>
        <v>1</v>
      </c>
      <c r="BK1475" s="65">
        <f t="shared" ref="BK1475:BL1475" si="6090">BK1474</f>
        <v>0</v>
      </c>
      <c r="BL1475" s="65">
        <f t="shared" si="6090"/>
        <v>0</v>
      </c>
      <c r="BM1475" s="6">
        <f t="shared" si="6041"/>
        <v>122.99999999999999</v>
      </c>
      <c r="BN1475" s="8">
        <f t="shared" si="6042"/>
        <v>286.61268052725279</v>
      </c>
      <c r="BO1475" s="12">
        <f t="shared" si="6043"/>
        <v>187.75878063316264</v>
      </c>
      <c r="BP1475" s="50">
        <f>(1-'#Constant'!$A$3)/($J1475*'#Constant'!$B$3/'#Constant'!$C$3^($D1475-1)+1)+'#Constant'!$A$3</f>
        <v>0.9497912713472485</v>
      </c>
      <c r="BQ1475" s="4">
        <f>I1475/(BP1475*(1-Q1475/1000*(0.5+R1475/1000))*(1-P1475/1000)*(1-V1475/1000)*(1+U1475/1000))/20</f>
        <v>286.61268052725279</v>
      </c>
      <c r="BR1475" s="50">
        <f>(1-'#Constant'!$A$3)/($K1475*'#Constant'!$B$3/'#Constant'!$C$3^($D1475-1)+1)+'#Constant'!$A$3</f>
        <v>0.9497912713472485</v>
      </c>
      <c r="BS1475" s="4">
        <f>I1475/(BR1475*(1-AB1475/1000*(0.5+AC1475/1000))*(1-AA1475/1000)*(1-AG1475/1000)*(1+AF1475/1000))/20</f>
        <v>286.61268052725279</v>
      </c>
      <c r="BT1475"/>
    </row>
    <row r="1476" spans="1:72" x14ac:dyDescent="0.3">
      <c r="A1476">
        <v>3438</v>
      </c>
      <c r="B1476" s="18" t="e">
        <f>VLOOKUP(CONCATENATE("CREATURE_NAME_",A1476),[1]Localization_Hero!$A:$E,2,FALSE)</f>
        <v>#N/A</v>
      </c>
      <c r="C1476" t="s">
        <v>77</v>
      </c>
      <c r="D1476">
        <v>1</v>
      </c>
      <c r="E1476">
        <v>1</v>
      </c>
      <c r="F1476" s="18">
        <v>1</v>
      </c>
      <c r="G1476" s="10">
        <v>100</v>
      </c>
      <c r="H1476" s="10">
        <v>100</v>
      </c>
      <c r="I1476" s="10">
        <v>5500</v>
      </c>
      <c r="J1476" s="10">
        <v>18</v>
      </c>
      <c r="K1476" s="10">
        <v>18</v>
      </c>
      <c r="L1476" s="2"/>
      <c r="M1476" s="10">
        <v>0</v>
      </c>
      <c r="N1476" s="10">
        <v>0</v>
      </c>
      <c r="O1476" s="10">
        <v>0</v>
      </c>
      <c r="P1476" s="10">
        <v>100</v>
      </c>
      <c r="Q1476" s="10">
        <v>0</v>
      </c>
      <c r="R1476" s="10">
        <v>0</v>
      </c>
      <c r="S1476" s="10">
        <v>100</v>
      </c>
      <c r="T1476" s="10">
        <v>400</v>
      </c>
      <c r="U1476" s="10">
        <v>0</v>
      </c>
      <c r="V1476" s="10">
        <v>0</v>
      </c>
      <c r="W1476" s="2"/>
      <c r="X1476" s="10">
        <v>0</v>
      </c>
      <c r="Y1476" s="10">
        <v>0</v>
      </c>
      <c r="Z1476" s="10">
        <v>0</v>
      </c>
      <c r="AA1476" s="10">
        <v>100</v>
      </c>
      <c r="AB1476" s="10">
        <v>0</v>
      </c>
      <c r="AC1476" s="10">
        <v>0</v>
      </c>
      <c r="AD1476" s="10">
        <v>100</v>
      </c>
      <c r="AE1476" s="10">
        <v>400</v>
      </c>
      <c r="AF1476" s="10">
        <v>0</v>
      </c>
      <c r="AG1476" s="10">
        <v>0</v>
      </c>
      <c r="AH1476" s="10">
        <v>0</v>
      </c>
      <c r="AI1476" s="10">
        <v>0</v>
      </c>
      <c r="AJ1476" s="3"/>
      <c r="AK1476" s="10">
        <v>0</v>
      </c>
      <c r="AL1476" s="10">
        <v>0</v>
      </c>
      <c r="AM1476" s="3"/>
      <c r="AN1476" s="10">
        <v>0</v>
      </c>
      <c r="AO1476" s="10">
        <v>0</v>
      </c>
      <c r="AP1476" s="10">
        <v>0</v>
      </c>
      <c r="AQ1476" s="10">
        <v>0</v>
      </c>
      <c r="AR1476" s="10">
        <v>0</v>
      </c>
      <c r="AS1476" s="10">
        <v>0</v>
      </c>
      <c r="AT1476" s="10">
        <v>0</v>
      </c>
      <c r="AU1476" s="10">
        <v>0</v>
      </c>
      <c r="AV1476" s="10">
        <v>0</v>
      </c>
      <c r="AW1476" s="10">
        <v>0</v>
      </c>
      <c r="AX1476" s="10">
        <v>0</v>
      </c>
      <c r="AY1476" s="3"/>
      <c r="AZ1476" s="10">
        <v>6000</v>
      </c>
      <c r="BA1476" s="10">
        <v>6000</v>
      </c>
      <c r="BB1476" s="10">
        <v>0</v>
      </c>
      <c r="BC1476" s="10">
        <v>0</v>
      </c>
      <c r="BD1476" s="10">
        <v>0</v>
      </c>
      <c r="BE1476" s="10">
        <v>250</v>
      </c>
      <c r="BF1476" s="3"/>
      <c r="BG1476" s="10">
        <v>1000</v>
      </c>
      <c r="BH1476" s="10">
        <v>7500</v>
      </c>
      <c r="BI1476" s="3"/>
      <c r="BJ1476" s="21">
        <v>1</v>
      </c>
      <c r="BK1476" s="65">
        <v>0</v>
      </c>
      <c r="BL1476" s="65">
        <v>0</v>
      </c>
      <c r="BM1476" s="6">
        <f t="shared" si="6041"/>
        <v>122.99999999999999</v>
      </c>
      <c r="BN1476" s="8">
        <f t="shared" si="6042"/>
        <v>321.708110795896</v>
      </c>
      <c r="BO1476" s="12">
        <f t="shared" si="6043"/>
        <v>198.9223406957982</v>
      </c>
      <c r="BP1476" s="50">
        <f>(1-'#Constant'!$A$3)/($J1476*'#Constant'!$B$3/'#Constant'!$C$3^($D1476-1)+1)+'#Constant'!$A$3</f>
        <v>0.9497912713472485</v>
      </c>
      <c r="BQ1476" s="4">
        <f>I1477/(BP1476*(1-Q1476/1000*(0.5+R1476/1000))*(1-P1476/1000)*(1-V1476/1000)*(1+U1476/1000))/20</f>
        <v>321.708110795896</v>
      </c>
      <c r="BR1476" s="50">
        <f>(1-'#Constant'!$A$3)/($K1476*'#Constant'!$B$3/'#Constant'!$C$3^($D1476-1)+1)+'#Constant'!$A$3</f>
        <v>0.9497912713472485</v>
      </c>
      <c r="BS1476" s="4">
        <f>I1477/(BR1476*(1-AB1476/1000*(0.5+AC1476/1000))*(1-AA1476/1000)*(1-AG1476/1000)*(1+AF1476/1000))/20</f>
        <v>321.708110795896</v>
      </c>
      <c r="BT1476">
        <f>BO1476/$BO$4*100</f>
        <v>151.18850917456771</v>
      </c>
    </row>
    <row r="1477" spans="1:72" s="13" customFormat="1" ht="17.25" thickBot="1" x14ac:dyDescent="0.35">
      <c r="B1477" s="20"/>
      <c r="D1477" s="14">
        <v>1</v>
      </c>
      <c r="E1477" s="14">
        <v>1</v>
      </c>
      <c r="F1477" s="19">
        <v>1</v>
      </c>
      <c r="G1477" s="15">
        <v>100</v>
      </c>
      <c r="H1477" s="15">
        <v>100</v>
      </c>
      <c r="I1477" s="15">
        <v>5500</v>
      </c>
      <c r="J1477" s="10">
        <v>18</v>
      </c>
      <c r="K1477" s="10">
        <v>18</v>
      </c>
      <c r="L1477" s="16"/>
      <c r="M1477" s="15">
        <f t="shared" ref="M1477:O1477" si="6091">M1476</f>
        <v>0</v>
      </c>
      <c r="N1477" s="15">
        <f t="shared" si="6091"/>
        <v>0</v>
      </c>
      <c r="O1477" s="15">
        <f t="shared" si="6091"/>
        <v>0</v>
      </c>
      <c r="P1477" s="15">
        <v>100</v>
      </c>
      <c r="Q1477" s="15">
        <f t="shared" ref="Q1477:V1477" si="6092">Q1476</f>
        <v>0</v>
      </c>
      <c r="R1477" s="15">
        <f t="shared" si="6092"/>
        <v>0</v>
      </c>
      <c r="S1477" s="15">
        <f t="shared" si="6092"/>
        <v>100</v>
      </c>
      <c r="T1477" s="15">
        <f t="shared" si="6092"/>
        <v>400</v>
      </c>
      <c r="U1477" s="15">
        <f t="shared" si="6092"/>
        <v>0</v>
      </c>
      <c r="V1477" s="15">
        <f t="shared" si="6092"/>
        <v>0</v>
      </c>
      <c r="W1477" s="16"/>
      <c r="X1477" s="15">
        <f t="shared" ref="X1477:Z1477" si="6093">X1476</f>
        <v>0</v>
      </c>
      <c r="Y1477" s="15">
        <f t="shared" si="6093"/>
        <v>0</v>
      </c>
      <c r="Z1477" s="15">
        <f t="shared" si="6093"/>
        <v>0</v>
      </c>
      <c r="AA1477" s="15">
        <v>100</v>
      </c>
      <c r="AB1477" s="15">
        <f t="shared" ref="AB1477:AI1477" si="6094">AB1476</f>
        <v>0</v>
      </c>
      <c r="AC1477" s="15">
        <f t="shared" si="6094"/>
        <v>0</v>
      </c>
      <c r="AD1477" s="15">
        <f t="shared" si="6094"/>
        <v>100</v>
      </c>
      <c r="AE1477" s="15">
        <f t="shared" si="6094"/>
        <v>400</v>
      </c>
      <c r="AF1477" s="15">
        <f t="shared" si="6094"/>
        <v>0</v>
      </c>
      <c r="AG1477" s="15">
        <f t="shared" si="6094"/>
        <v>0</v>
      </c>
      <c r="AH1477" s="15">
        <f t="shared" si="6094"/>
        <v>0</v>
      </c>
      <c r="AI1477" s="15">
        <f t="shared" si="6094"/>
        <v>0</v>
      </c>
      <c r="AJ1477" s="17"/>
      <c r="AK1477" s="15">
        <f>AK1476</f>
        <v>0</v>
      </c>
      <c r="AL1477" s="15">
        <f>AL1476</f>
        <v>0</v>
      </c>
      <c r="AM1477" s="17"/>
      <c r="AN1477" s="15">
        <f t="shared" ref="AN1477:AX1477" si="6095">AN1476</f>
        <v>0</v>
      </c>
      <c r="AO1477" s="15">
        <f t="shared" si="6095"/>
        <v>0</v>
      </c>
      <c r="AP1477" s="15">
        <f t="shared" si="6095"/>
        <v>0</v>
      </c>
      <c r="AQ1477" s="15">
        <f t="shared" si="6095"/>
        <v>0</v>
      </c>
      <c r="AR1477" s="15">
        <f t="shared" si="6095"/>
        <v>0</v>
      </c>
      <c r="AS1477" s="15">
        <f t="shared" si="6095"/>
        <v>0</v>
      </c>
      <c r="AT1477" s="15">
        <f t="shared" si="6095"/>
        <v>0</v>
      </c>
      <c r="AU1477" s="15">
        <f t="shared" si="6095"/>
        <v>0</v>
      </c>
      <c r="AV1477" s="15">
        <f t="shared" si="6095"/>
        <v>0</v>
      </c>
      <c r="AW1477" s="15">
        <f t="shared" si="6095"/>
        <v>0</v>
      </c>
      <c r="AX1477" s="15">
        <f t="shared" si="6095"/>
        <v>0</v>
      </c>
      <c r="AY1477" s="17"/>
      <c r="AZ1477" s="15">
        <f t="shared" ref="AZ1477:BA1477" si="6096">AZ1476</f>
        <v>6000</v>
      </c>
      <c r="BA1477" s="15">
        <f t="shared" si="6096"/>
        <v>6000</v>
      </c>
      <c r="BB1477" s="15">
        <v>0</v>
      </c>
      <c r="BC1477" s="15">
        <f t="shared" ref="BC1477:BE1477" si="6097">BC1476</f>
        <v>0</v>
      </c>
      <c r="BD1477" s="15">
        <f t="shared" si="6097"/>
        <v>0</v>
      </c>
      <c r="BE1477" s="15">
        <f t="shared" si="6097"/>
        <v>250</v>
      </c>
      <c r="BF1477" s="17"/>
      <c r="BG1477" s="15">
        <f t="shared" ref="BG1477:BH1477" si="6098">BG1476</f>
        <v>1000</v>
      </c>
      <c r="BH1477" s="15">
        <f t="shared" si="6098"/>
        <v>7500</v>
      </c>
      <c r="BI1477" s="17"/>
      <c r="BJ1477" s="22">
        <f>G1477/G1476</f>
        <v>1</v>
      </c>
      <c r="BK1477" s="65">
        <f t="shared" ref="BK1477:BL1477" si="6099">BK1476</f>
        <v>0</v>
      </c>
      <c r="BL1477" s="65">
        <f t="shared" si="6099"/>
        <v>0</v>
      </c>
      <c r="BM1477" s="6">
        <f t="shared" si="6041"/>
        <v>122.99999999999999</v>
      </c>
      <c r="BN1477" s="8">
        <f t="shared" si="6042"/>
        <v>292.46191890535999</v>
      </c>
      <c r="BO1477" s="12">
        <f t="shared" si="6043"/>
        <v>189.66501001860959</v>
      </c>
      <c r="BP1477" s="50">
        <f>(1-'#Constant'!$A$3)/($J1477*'#Constant'!$B$3/'#Constant'!$C$3^($D1477-1)+1)+'#Constant'!$A$3</f>
        <v>0.9497912713472485</v>
      </c>
      <c r="BQ1477" s="4">
        <f>I1535/(BP1477*(1-Q1477/1000*(0.5+R1477/1000))*(1-P1477/1000)*(1-V1477/1000)*(1+U1477/1000))/20</f>
        <v>292.46191890535999</v>
      </c>
      <c r="BR1477" s="50">
        <f>(1-'#Constant'!$A$3)/($K1477*'#Constant'!$B$3/'#Constant'!$C$3^($D1477-1)+1)+'#Constant'!$A$3</f>
        <v>0.9497912713472485</v>
      </c>
      <c r="BS1477" s="4">
        <f>I1535/(BR1477*(1-AB1477/1000*(0.5+AC1477/1000))*(1-AA1477/1000)*(1-AG1477/1000)*(1+AF1477/1000))/20</f>
        <v>292.46191890535999</v>
      </c>
      <c r="BT1477"/>
    </row>
    <row r="1478" spans="1:72" x14ac:dyDescent="0.3">
      <c r="A1478" s="62">
        <v>3439</v>
      </c>
      <c r="B1478" s="18" t="e">
        <f>VLOOKUP(CONCATENATE("CREATURE_NAME_",A1478),[1]Localization_Hero!$A:$E,2,FALSE)</f>
        <v>#N/A</v>
      </c>
      <c r="C1478" t="s">
        <v>81</v>
      </c>
      <c r="D1478">
        <v>1</v>
      </c>
      <c r="E1478">
        <v>1</v>
      </c>
      <c r="F1478" s="18">
        <v>1</v>
      </c>
      <c r="G1478" s="10">
        <v>88</v>
      </c>
      <c r="H1478" s="10">
        <v>88</v>
      </c>
      <c r="I1478" s="10">
        <v>6000</v>
      </c>
      <c r="J1478" s="10">
        <v>25</v>
      </c>
      <c r="K1478" s="10">
        <v>25</v>
      </c>
      <c r="L1478" s="2"/>
      <c r="M1478" s="10">
        <v>100</v>
      </c>
      <c r="N1478" s="10">
        <v>0</v>
      </c>
      <c r="O1478" s="10">
        <v>0</v>
      </c>
      <c r="P1478" s="10">
        <v>100</v>
      </c>
      <c r="Q1478" s="10">
        <v>0</v>
      </c>
      <c r="R1478" s="10">
        <v>0</v>
      </c>
      <c r="S1478" s="10">
        <v>0</v>
      </c>
      <c r="T1478" s="10">
        <v>150</v>
      </c>
      <c r="U1478" s="10">
        <v>0</v>
      </c>
      <c r="V1478" s="10">
        <v>300</v>
      </c>
      <c r="W1478" s="2"/>
      <c r="X1478" s="10">
        <v>250</v>
      </c>
      <c r="Y1478" s="10">
        <v>0</v>
      </c>
      <c r="Z1478" s="10">
        <v>0</v>
      </c>
      <c r="AA1478" s="10">
        <v>100</v>
      </c>
      <c r="AB1478" s="10">
        <v>0</v>
      </c>
      <c r="AC1478" s="10">
        <v>0</v>
      </c>
      <c r="AD1478" s="10">
        <v>250</v>
      </c>
      <c r="AE1478" s="10">
        <v>400</v>
      </c>
      <c r="AF1478" s="10">
        <v>0</v>
      </c>
      <c r="AG1478" s="10">
        <v>100</v>
      </c>
      <c r="AH1478" s="10">
        <v>0</v>
      </c>
      <c r="AI1478" s="10">
        <v>0</v>
      </c>
      <c r="AJ1478" s="3"/>
      <c r="AK1478" s="10">
        <v>0</v>
      </c>
      <c r="AL1478" s="10">
        <v>0</v>
      </c>
      <c r="AM1478" s="3"/>
      <c r="AN1478" s="10">
        <v>0</v>
      </c>
      <c r="AO1478" s="10">
        <v>0</v>
      </c>
      <c r="AP1478" s="10">
        <v>0</v>
      </c>
      <c r="AQ1478" s="10">
        <v>0</v>
      </c>
      <c r="AR1478" s="10">
        <v>0</v>
      </c>
      <c r="AS1478" s="10">
        <v>0</v>
      </c>
      <c r="AT1478" s="10">
        <v>0</v>
      </c>
      <c r="AU1478" s="10">
        <v>0</v>
      </c>
      <c r="AV1478" s="10">
        <v>0</v>
      </c>
      <c r="AW1478" s="10">
        <v>0</v>
      </c>
      <c r="AX1478" s="10">
        <v>0</v>
      </c>
      <c r="AY1478" s="3"/>
      <c r="AZ1478" s="10">
        <v>6000</v>
      </c>
      <c r="BA1478" s="10">
        <v>6000</v>
      </c>
      <c r="BB1478" s="10">
        <v>0</v>
      </c>
      <c r="BC1478" s="10">
        <v>0</v>
      </c>
      <c r="BD1478" s="10">
        <v>0</v>
      </c>
      <c r="BE1478" s="10">
        <v>250</v>
      </c>
      <c r="BF1478" s="3"/>
      <c r="BG1478" s="10">
        <v>1000</v>
      </c>
      <c r="BH1478" s="10">
        <v>1000</v>
      </c>
      <c r="BI1478" s="3"/>
      <c r="BJ1478" s="21">
        <v>1</v>
      </c>
      <c r="BK1478" s="65">
        <v>0</v>
      </c>
      <c r="BL1478" s="65">
        <v>0</v>
      </c>
      <c r="BM1478" s="6">
        <f t="shared" si="6041"/>
        <v>140.25</v>
      </c>
      <c r="BN1478" s="8">
        <f t="shared" si="6042"/>
        <v>454.34493762002501</v>
      </c>
      <c r="BO1478" s="12">
        <f t="shared" si="6043"/>
        <v>252.43192646970888</v>
      </c>
      <c r="BP1478" s="50">
        <f>(1-'#Constant'!$A$3)/($J1478*'#Constant'!$B$3/'#Constant'!$C$3^($D1478-1)+1)+'#Constant'!$A$3</f>
        <v>0.93162790697674425</v>
      </c>
      <c r="BQ1478" s="4">
        <f>I1478/(BP1478*(1-Q1478/1000*(0.5+R1478/1000))*(1-P1478/1000)*(1-V1478/1000)*(1+U1478/1000))/20</f>
        <v>511.13805482252809</v>
      </c>
      <c r="BR1478" s="50">
        <f>(1-'#Constant'!$A$3)/($K1478*'#Constant'!$B$3/'#Constant'!$C$3^($D1478-1)+1)+'#Constant'!$A$3</f>
        <v>0.93162790697674425</v>
      </c>
      <c r="BS1478" s="4">
        <f>I1478/(BR1478*(1-AB1478/1000*(0.5+AC1478/1000))*(1-AA1478/1000)*(1-AG1478/1000)*(1+AF1478/1000))/20</f>
        <v>397.55182041752187</v>
      </c>
      <c r="BT1478">
        <f>BO1478/$BO$4*100</f>
        <v>191.85781997901825</v>
      </c>
    </row>
    <row r="1479" spans="1:72" s="13" customFormat="1" ht="17.25" thickBot="1" x14ac:dyDescent="0.35">
      <c r="B1479" s="20"/>
      <c r="D1479" s="14">
        <v>1</v>
      </c>
      <c r="E1479" s="14">
        <v>1</v>
      </c>
      <c r="F1479" s="19">
        <v>1</v>
      </c>
      <c r="G1479" s="15">
        <f t="shared" ref="G1479:H1479" si="6100">G1478</f>
        <v>88</v>
      </c>
      <c r="H1479" s="15">
        <f t="shared" si="6100"/>
        <v>88</v>
      </c>
      <c r="I1479" s="15">
        <v>6000</v>
      </c>
      <c r="J1479" s="15">
        <f>J1478</f>
        <v>25</v>
      </c>
      <c r="K1479" s="15">
        <f>K1478</f>
        <v>25</v>
      </c>
      <c r="L1479" s="16"/>
      <c r="M1479" s="15">
        <f t="shared" ref="M1479:O1479" si="6101">M1478</f>
        <v>100</v>
      </c>
      <c r="N1479" s="15">
        <f t="shared" si="6101"/>
        <v>0</v>
      </c>
      <c r="O1479" s="15">
        <f t="shared" si="6101"/>
        <v>0</v>
      </c>
      <c r="P1479" s="15">
        <v>100</v>
      </c>
      <c r="Q1479" s="15">
        <f t="shared" ref="Q1479:V1479" si="6102">Q1478</f>
        <v>0</v>
      </c>
      <c r="R1479" s="15">
        <f t="shared" si="6102"/>
        <v>0</v>
      </c>
      <c r="S1479" s="15">
        <f t="shared" si="6102"/>
        <v>0</v>
      </c>
      <c r="T1479" s="15">
        <f t="shared" si="6102"/>
        <v>150</v>
      </c>
      <c r="U1479" s="15">
        <f t="shared" si="6102"/>
        <v>0</v>
      </c>
      <c r="V1479" s="15">
        <f t="shared" si="6102"/>
        <v>300</v>
      </c>
      <c r="W1479" s="16"/>
      <c r="X1479" s="15">
        <f t="shared" ref="X1479:Z1479" si="6103">X1478</f>
        <v>250</v>
      </c>
      <c r="Y1479" s="15">
        <f t="shared" si="6103"/>
        <v>0</v>
      </c>
      <c r="Z1479" s="15">
        <f t="shared" si="6103"/>
        <v>0</v>
      </c>
      <c r="AA1479" s="15">
        <v>100</v>
      </c>
      <c r="AB1479" s="15">
        <f t="shared" ref="AB1479:AI1479" si="6104">AB1478</f>
        <v>0</v>
      </c>
      <c r="AC1479" s="15">
        <f t="shared" si="6104"/>
        <v>0</v>
      </c>
      <c r="AD1479" s="15">
        <f t="shared" si="6104"/>
        <v>250</v>
      </c>
      <c r="AE1479" s="15">
        <f t="shared" si="6104"/>
        <v>400</v>
      </c>
      <c r="AF1479" s="15">
        <f t="shared" si="6104"/>
        <v>0</v>
      </c>
      <c r="AG1479" s="15">
        <f t="shared" si="6104"/>
        <v>100</v>
      </c>
      <c r="AH1479" s="15">
        <f t="shared" si="6104"/>
        <v>0</v>
      </c>
      <c r="AI1479" s="15">
        <f t="shared" si="6104"/>
        <v>0</v>
      </c>
      <c r="AJ1479" s="17"/>
      <c r="AK1479" s="15">
        <f>AK1478</f>
        <v>0</v>
      </c>
      <c r="AL1479" s="15">
        <f>AL1478</f>
        <v>0</v>
      </c>
      <c r="AM1479" s="17"/>
      <c r="AN1479" s="15">
        <f t="shared" ref="AN1479:AX1479" si="6105">AN1478</f>
        <v>0</v>
      </c>
      <c r="AO1479" s="15">
        <f t="shared" si="6105"/>
        <v>0</v>
      </c>
      <c r="AP1479" s="15">
        <f t="shared" si="6105"/>
        <v>0</v>
      </c>
      <c r="AQ1479" s="15">
        <f t="shared" si="6105"/>
        <v>0</v>
      </c>
      <c r="AR1479" s="15">
        <f t="shared" si="6105"/>
        <v>0</v>
      </c>
      <c r="AS1479" s="15">
        <f t="shared" si="6105"/>
        <v>0</v>
      </c>
      <c r="AT1479" s="15">
        <f t="shared" si="6105"/>
        <v>0</v>
      </c>
      <c r="AU1479" s="15">
        <f t="shared" si="6105"/>
        <v>0</v>
      </c>
      <c r="AV1479" s="15">
        <f t="shared" si="6105"/>
        <v>0</v>
      </c>
      <c r="AW1479" s="15">
        <f t="shared" si="6105"/>
        <v>0</v>
      </c>
      <c r="AX1479" s="15">
        <f t="shared" si="6105"/>
        <v>0</v>
      </c>
      <c r="AY1479" s="17"/>
      <c r="AZ1479" s="15">
        <f t="shared" ref="AZ1479:BA1479" si="6106">AZ1478</f>
        <v>6000</v>
      </c>
      <c r="BA1479" s="15">
        <f t="shared" si="6106"/>
        <v>6000</v>
      </c>
      <c r="BB1479" s="15">
        <v>0</v>
      </c>
      <c r="BC1479" s="15">
        <f t="shared" ref="BC1479:BE1479" si="6107">BC1478</f>
        <v>0</v>
      </c>
      <c r="BD1479" s="15">
        <f t="shared" si="6107"/>
        <v>0</v>
      </c>
      <c r="BE1479" s="15">
        <f t="shared" si="6107"/>
        <v>250</v>
      </c>
      <c r="BF1479" s="17"/>
      <c r="BG1479" s="15">
        <f t="shared" ref="BG1479:BH1479" si="6108">BG1478</f>
        <v>1000</v>
      </c>
      <c r="BH1479" s="15">
        <f t="shared" si="6108"/>
        <v>1000</v>
      </c>
      <c r="BI1479" s="17"/>
      <c r="BJ1479" s="22">
        <f>G1479/G1478</f>
        <v>1</v>
      </c>
      <c r="BK1479" s="65">
        <f t="shared" ref="BK1479:BL1479" si="6109">BK1478</f>
        <v>0</v>
      </c>
      <c r="BL1479" s="65">
        <f t="shared" si="6109"/>
        <v>0</v>
      </c>
      <c r="BM1479" s="6">
        <f t="shared" si="6041"/>
        <v>140.25</v>
      </c>
      <c r="BN1479" s="8">
        <f t="shared" si="6042"/>
        <v>454.34493762002501</v>
      </c>
      <c r="BO1479" s="12">
        <f t="shared" si="6043"/>
        <v>252.43192646970888</v>
      </c>
      <c r="BP1479" s="50">
        <f>(1-'#Constant'!$A$3)/($J1479*'#Constant'!$B$3/'#Constant'!$C$3^($D1479-1)+1)+'#Constant'!$A$3</f>
        <v>0.93162790697674425</v>
      </c>
      <c r="BQ1479" s="4">
        <f>I1479/(BP1479*(1-Q1479/1000*(0.5+R1479/1000))*(1-P1479/1000)*(1-V1479/1000)*(1+U1479/1000))/20</f>
        <v>511.13805482252809</v>
      </c>
      <c r="BR1479" s="50">
        <f>(1-'#Constant'!$A$3)/($K1479*'#Constant'!$B$3/'#Constant'!$C$3^($D1479-1)+1)+'#Constant'!$A$3</f>
        <v>0.93162790697674425</v>
      </c>
      <c r="BS1479" s="4">
        <f>I1479/(BR1479*(1-AB1479/1000*(0.5+AC1479/1000))*(1-AA1479/1000)*(1-AG1479/1000)*(1+AF1479/1000))/20</f>
        <v>397.55182041752187</v>
      </c>
      <c r="BT1479"/>
    </row>
    <row r="1480" spans="1:72" x14ac:dyDescent="0.3">
      <c r="A1480">
        <v>3428</v>
      </c>
      <c r="B1480" s="18" t="e">
        <f>VLOOKUP(CONCATENATE("CREATURE_NAME_",A1480),[1]Localization_Hero!$A:$E,2,FALSE)</f>
        <v>#N/A</v>
      </c>
      <c r="C1480" t="s">
        <v>77</v>
      </c>
      <c r="D1480">
        <v>1</v>
      </c>
      <c r="E1480">
        <v>1</v>
      </c>
      <c r="F1480" s="18">
        <v>1</v>
      </c>
      <c r="G1480" s="10">
        <v>100</v>
      </c>
      <c r="H1480" s="10">
        <v>100</v>
      </c>
      <c r="I1480" s="10">
        <v>5700</v>
      </c>
      <c r="J1480" s="10">
        <v>25</v>
      </c>
      <c r="K1480" s="10">
        <v>25</v>
      </c>
      <c r="L1480" s="2"/>
      <c r="M1480" s="10">
        <v>0</v>
      </c>
      <c r="N1480" s="10">
        <v>0</v>
      </c>
      <c r="O1480" s="10">
        <v>0</v>
      </c>
      <c r="P1480" s="10">
        <v>0</v>
      </c>
      <c r="Q1480" s="10">
        <v>0</v>
      </c>
      <c r="R1480" s="10">
        <v>0</v>
      </c>
      <c r="S1480" s="10">
        <v>100</v>
      </c>
      <c r="T1480" s="10">
        <v>500</v>
      </c>
      <c r="U1480" s="10">
        <v>0</v>
      </c>
      <c r="V1480" s="10">
        <v>350</v>
      </c>
      <c r="W1480" s="2"/>
      <c r="X1480" s="10">
        <v>0</v>
      </c>
      <c r="Y1480" s="10">
        <v>0</v>
      </c>
      <c r="Z1480" s="10">
        <v>0</v>
      </c>
      <c r="AA1480" s="10">
        <v>0</v>
      </c>
      <c r="AB1480" s="10">
        <v>0</v>
      </c>
      <c r="AC1480" s="10">
        <v>0</v>
      </c>
      <c r="AD1480" s="10">
        <v>100</v>
      </c>
      <c r="AE1480" s="10">
        <v>500</v>
      </c>
      <c r="AF1480" s="10">
        <v>0</v>
      </c>
      <c r="AG1480" s="10">
        <v>200</v>
      </c>
      <c r="AH1480" s="10">
        <v>0</v>
      </c>
      <c r="AI1480" s="10">
        <v>0</v>
      </c>
      <c r="AJ1480" s="3"/>
      <c r="AK1480" s="10">
        <v>0</v>
      </c>
      <c r="AL1480" s="10">
        <v>0</v>
      </c>
      <c r="AM1480" s="3"/>
      <c r="AN1480" s="10">
        <v>0</v>
      </c>
      <c r="AO1480" s="10">
        <v>0</v>
      </c>
      <c r="AP1480" s="10">
        <v>0</v>
      </c>
      <c r="AQ1480" s="10">
        <v>0</v>
      </c>
      <c r="AR1480" s="10">
        <v>0</v>
      </c>
      <c r="AS1480" s="10">
        <v>0</v>
      </c>
      <c r="AT1480" s="10">
        <v>0</v>
      </c>
      <c r="AU1480" s="10">
        <v>0</v>
      </c>
      <c r="AV1480" s="10">
        <v>0</v>
      </c>
      <c r="AW1480" s="10">
        <v>0</v>
      </c>
      <c r="AX1480" s="10">
        <v>0</v>
      </c>
      <c r="AY1480" s="3"/>
      <c r="AZ1480" s="10">
        <v>6000</v>
      </c>
      <c r="BA1480" s="10">
        <v>6000</v>
      </c>
      <c r="BB1480" s="10">
        <v>0</v>
      </c>
      <c r="BC1480" s="10">
        <v>0</v>
      </c>
      <c r="BD1480" s="10">
        <v>0</v>
      </c>
      <c r="BE1480" s="10">
        <v>250</v>
      </c>
      <c r="BF1480" s="3"/>
      <c r="BG1480" s="10">
        <v>1000</v>
      </c>
      <c r="BH1480" s="10">
        <v>5000</v>
      </c>
      <c r="BI1480" s="3"/>
      <c r="BJ1480" s="21">
        <v>1</v>
      </c>
      <c r="BK1480" s="65">
        <v>0</v>
      </c>
      <c r="BL1480" s="65">
        <v>0</v>
      </c>
      <c r="BM1480" s="6">
        <f t="shared" si="6041"/>
        <v>128.125</v>
      </c>
      <c r="BN1480" s="8">
        <f t="shared" si="6042"/>
        <v>426.51767540996195</v>
      </c>
      <c r="BO1480" s="12">
        <f t="shared" si="6043"/>
        <v>233.7682124710316</v>
      </c>
      <c r="BP1480" s="50">
        <f>(1-'#Constant'!$A$3)/($J1480*'#Constant'!$B$3/'#Constant'!$C$3^($D1480-1)+1)+'#Constant'!$A$3</f>
        <v>0.93162790697674425</v>
      </c>
      <c r="BQ1480" s="4">
        <f>I1481/(BP1480*(1-Q1480/1000*(0.5+R1480/1000))*(1-P1480/1000)*(1-V1480/1000)*(1+U1480/1000))/20</f>
        <v>470.64019355582002</v>
      </c>
      <c r="BR1480" s="50">
        <f>(1-'#Constant'!$A$3)/($K1480*'#Constant'!$B$3/'#Constant'!$C$3^($D1480-1)+1)+'#Constant'!$A$3</f>
        <v>0.93162790697674425</v>
      </c>
      <c r="BS1480" s="4">
        <f>I1481/(BR1480*(1-AB1480/1000*(0.5+AC1480/1000))*(1-AA1480/1000)*(1-AG1480/1000)*(1+AF1480/1000))/20</f>
        <v>382.39515726410383</v>
      </c>
      <c r="BT1480">
        <f>BO1480/$BO$4*100</f>
        <v>177.67269082132515</v>
      </c>
    </row>
    <row r="1481" spans="1:72" s="13" customFormat="1" ht="17.25" thickBot="1" x14ac:dyDescent="0.35">
      <c r="B1481" s="20"/>
      <c r="D1481" s="14">
        <v>1</v>
      </c>
      <c r="E1481" s="14">
        <v>1</v>
      </c>
      <c r="F1481" s="19">
        <v>1</v>
      </c>
      <c r="G1481" s="15">
        <f t="shared" ref="G1481:H1481" si="6110">G1480</f>
        <v>100</v>
      </c>
      <c r="H1481" s="15">
        <f t="shared" si="6110"/>
        <v>100</v>
      </c>
      <c r="I1481" s="15">
        <v>5700</v>
      </c>
      <c r="J1481" s="15">
        <f>J1480</f>
        <v>25</v>
      </c>
      <c r="K1481" s="15">
        <f>K1480</f>
        <v>25</v>
      </c>
      <c r="L1481" s="16"/>
      <c r="M1481" s="15">
        <v>0</v>
      </c>
      <c r="N1481" s="15">
        <f t="shared" ref="N1481:O1481" si="6111">N1480</f>
        <v>0</v>
      </c>
      <c r="O1481" s="15">
        <f t="shared" si="6111"/>
        <v>0</v>
      </c>
      <c r="P1481" s="15">
        <v>0</v>
      </c>
      <c r="Q1481" s="15">
        <f t="shared" ref="Q1481:V1481" si="6112">Q1480</f>
        <v>0</v>
      </c>
      <c r="R1481" s="15">
        <f t="shared" si="6112"/>
        <v>0</v>
      </c>
      <c r="S1481" s="15">
        <f t="shared" si="6112"/>
        <v>100</v>
      </c>
      <c r="T1481" s="15">
        <f t="shared" si="6112"/>
        <v>500</v>
      </c>
      <c r="U1481" s="15">
        <f t="shared" si="6112"/>
        <v>0</v>
      </c>
      <c r="V1481" s="15">
        <f t="shared" si="6112"/>
        <v>350</v>
      </c>
      <c r="W1481" s="16"/>
      <c r="X1481" s="15">
        <v>0</v>
      </c>
      <c r="Y1481" s="15">
        <f t="shared" ref="Y1481:Z1481" si="6113">Y1480</f>
        <v>0</v>
      </c>
      <c r="Z1481" s="15">
        <f t="shared" si="6113"/>
        <v>0</v>
      </c>
      <c r="AA1481" s="15">
        <v>0</v>
      </c>
      <c r="AB1481" s="15">
        <f t="shared" ref="AB1481:AF1481" si="6114">AB1480</f>
        <v>0</v>
      </c>
      <c r="AC1481" s="15">
        <f t="shared" si="6114"/>
        <v>0</v>
      </c>
      <c r="AD1481" s="15">
        <f t="shared" si="6114"/>
        <v>100</v>
      </c>
      <c r="AE1481" s="15">
        <f t="shared" si="6114"/>
        <v>500</v>
      </c>
      <c r="AF1481" s="15">
        <f t="shared" si="6114"/>
        <v>0</v>
      </c>
      <c r="AG1481" s="15">
        <f>AG1480</f>
        <v>200</v>
      </c>
      <c r="AH1481" s="15">
        <f t="shared" ref="AH1481:AI1481" si="6115">AH1480</f>
        <v>0</v>
      </c>
      <c r="AI1481" s="15">
        <f t="shared" si="6115"/>
        <v>0</v>
      </c>
      <c r="AJ1481" s="17"/>
      <c r="AK1481" s="15">
        <f>AK1480</f>
        <v>0</v>
      </c>
      <c r="AL1481" s="15">
        <f>AL1480</f>
        <v>0</v>
      </c>
      <c r="AM1481" s="17"/>
      <c r="AN1481" s="15">
        <f t="shared" ref="AN1481:AX1481" si="6116">AN1480</f>
        <v>0</v>
      </c>
      <c r="AO1481" s="15">
        <f t="shared" si="6116"/>
        <v>0</v>
      </c>
      <c r="AP1481" s="15">
        <f t="shared" si="6116"/>
        <v>0</v>
      </c>
      <c r="AQ1481" s="15">
        <f t="shared" si="6116"/>
        <v>0</v>
      </c>
      <c r="AR1481" s="15">
        <f t="shared" si="6116"/>
        <v>0</v>
      </c>
      <c r="AS1481" s="15">
        <f t="shared" si="6116"/>
        <v>0</v>
      </c>
      <c r="AT1481" s="15">
        <f t="shared" si="6116"/>
        <v>0</v>
      </c>
      <c r="AU1481" s="15">
        <f t="shared" si="6116"/>
        <v>0</v>
      </c>
      <c r="AV1481" s="15">
        <f t="shared" si="6116"/>
        <v>0</v>
      </c>
      <c r="AW1481" s="15">
        <f t="shared" si="6116"/>
        <v>0</v>
      </c>
      <c r="AX1481" s="15">
        <f t="shared" si="6116"/>
        <v>0</v>
      </c>
      <c r="AY1481" s="17"/>
      <c r="AZ1481" s="15">
        <f t="shared" ref="AZ1481:BA1481" si="6117">AZ1480</f>
        <v>6000</v>
      </c>
      <c r="BA1481" s="15">
        <f t="shared" si="6117"/>
        <v>6000</v>
      </c>
      <c r="BB1481" s="15">
        <v>0</v>
      </c>
      <c r="BC1481" s="15">
        <f t="shared" ref="BC1481:BE1481" si="6118">BC1480</f>
        <v>0</v>
      </c>
      <c r="BD1481" s="15">
        <f t="shared" si="6118"/>
        <v>0</v>
      </c>
      <c r="BE1481" s="15">
        <f t="shared" si="6118"/>
        <v>250</v>
      </c>
      <c r="BF1481" s="17"/>
      <c r="BG1481" s="15">
        <f t="shared" ref="BG1481:BH1481" si="6119">BG1480</f>
        <v>1000</v>
      </c>
      <c r="BH1481" s="15">
        <f t="shared" si="6119"/>
        <v>5000</v>
      </c>
      <c r="BI1481" s="17"/>
      <c r="BJ1481" s="22">
        <f>G1481/G1480</f>
        <v>1</v>
      </c>
      <c r="BK1481" s="65">
        <v>0</v>
      </c>
      <c r="BL1481" s="65">
        <v>0</v>
      </c>
      <c r="BM1481" s="6">
        <f t="shared" si="6041"/>
        <v>128.125</v>
      </c>
      <c r="BN1481" s="8">
        <f t="shared" si="6042"/>
        <v>209.51745458734973</v>
      </c>
      <c r="BO1481" s="12">
        <f t="shared" si="6043"/>
        <v>163.8426802423721</v>
      </c>
      <c r="BP1481" s="50">
        <f>(1-'#Constant'!$A$3)/($J1481*'#Constant'!$B$3/'#Constant'!$C$3^($D1481-1)+1)+'#Constant'!$A$3</f>
        <v>0.93162790697674425</v>
      </c>
      <c r="BQ1481" s="4">
        <f>I1664/(BP1481*(1-Q1481/1000*(0.5+R1481/1000))*(1-P1481/1000)*(1-V1481/1000)*(1+U1481/1000))/20</f>
        <v>231.19167402742036</v>
      </c>
      <c r="BR1481" s="50">
        <f>(1-'#Constant'!$A$3)/($K1481*'#Constant'!$B$3/'#Constant'!$C$3^($D1481-1)+1)+'#Constant'!$A$3</f>
        <v>0.93162790697674425</v>
      </c>
      <c r="BS1481" s="4">
        <f>I1664/(BR1481*(1-AB1481/1000*(0.5+AC1481/1000))*(1-AA1481/1000)*(1-AG1481/1000)*(1+AF1481/1000))/20</f>
        <v>187.84323514727907</v>
      </c>
      <c r="BT1481"/>
    </row>
    <row r="1482" spans="1:72" s="34" customFormat="1" ht="27" thickBot="1" x14ac:dyDescent="0.35">
      <c r="B1482" s="39" t="s">
        <v>502</v>
      </c>
      <c r="C1482"/>
      <c r="F1482" s="35"/>
      <c r="G1482" s="36"/>
      <c r="H1482" s="36"/>
      <c r="I1482" s="36"/>
      <c r="J1482" s="36"/>
      <c r="K1482" s="36"/>
      <c r="L1482" s="16"/>
      <c r="M1482" s="36"/>
      <c r="N1482" s="36"/>
      <c r="O1482" s="36"/>
      <c r="P1482" s="36">
        <v>0</v>
      </c>
      <c r="Q1482" s="36"/>
      <c r="R1482" s="36"/>
      <c r="S1482" s="36"/>
      <c r="T1482" s="36"/>
      <c r="U1482" s="36"/>
      <c r="V1482" s="36"/>
      <c r="W1482" s="16"/>
      <c r="X1482" s="36"/>
      <c r="Y1482" s="36"/>
      <c r="Z1482" s="36"/>
      <c r="AA1482" s="36">
        <v>0</v>
      </c>
      <c r="AB1482" s="36"/>
      <c r="AC1482" s="36"/>
      <c r="AD1482" s="36"/>
      <c r="AE1482" s="36"/>
      <c r="AF1482" s="36"/>
      <c r="AG1482" s="36"/>
      <c r="AH1482" s="36"/>
      <c r="AI1482" s="36"/>
      <c r="AJ1482" s="17"/>
      <c r="AK1482" s="36"/>
      <c r="AL1482" s="36"/>
      <c r="AM1482" s="17"/>
      <c r="AN1482" s="36"/>
      <c r="AO1482" s="36"/>
      <c r="AP1482" s="36"/>
      <c r="AQ1482" s="36"/>
      <c r="AR1482" s="36"/>
      <c r="AS1482" s="36"/>
      <c r="AT1482" s="36"/>
      <c r="AU1482" s="36"/>
      <c r="AV1482" s="36"/>
      <c r="AW1482" s="36"/>
      <c r="AX1482" s="36"/>
      <c r="AY1482" s="17"/>
      <c r="AZ1482" s="36"/>
      <c r="BA1482" s="36"/>
      <c r="BB1482" s="36"/>
      <c r="BC1482" s="36"/>
      <c r="BD1482" s="36"/>
      <c r="BE1482" s="36"/>
      <c r="BF1482" s="17"/>
      <c r="BG1482" s="36"/>
      <c r="BH1482" s="36"/>
      <c r="BI1482" s="17"/>
      <c r="BJ1482" s="37"/>
      <c r="BK1482" s="36"/>
      <c r="BL1482" s="36"/>
      <c r="BM1482" s="38"/>
      <c r="BN1482" s="38"/>
      <c r="BO1482" s="38"/>
      <c r="BP1482" s="38"/>
      <c r="BQ1482" s="38"/>
      <c r="BR1482" s="38"/>
      <c r="BS1482" s="38"/>
    </row>
    <row r="1483" spans="1:72" x14ac:dyDescent="0.3">
      <c r="A1483">
        <v>3441</v>
      </c>
      <c r="B1483" s="18" t="e">
        <f>VLOOKUP(CONCATENATE("CREATURE_NAME_",A1483),[1]Localization_Hero!$A:$E,2,FALSE)</f>
        <v>#N/A</v>
      </c>
      <c r="C1483" t="s">
        <v>77</v>
      </c>
      <c r="D1483">
        <v>1</v>
      </c>
      <c r="E1483">
        <v>1</v>
      </c>
      <c r="F1483" s="18">
        <v>1</v>
      </c>
      <c r="G1483" s="10">
        <v>100</v>
      </c>
      <c r="H1483" s="10">
        <v>100</v>
      </c>
      <c r="I1483" s="10">
        <v>6500</v>
      </c>
      <c r="J1483" s="10">
        <v>18</v>
      </c>
      <c r="K1483" s="10">
        <v>18</v>
      </c>
      <c r="L1483" s="2"/>
      <c r="M1483" s="10">
        <v>0</v>
      </c>
      <c r="N1483" s="10">
        <v>0</v>
      </c>
      <c r="O1483" s="10">
        <v>0</v>
      </c>
      <c r="P1483" s="10">
        <v>100</v>
      </c>
      <c r="Q1483" s="10">
        <v>0</v>
      </c>
      <c r="R1483" s="10">
        <v>0</v>
      </c>
      <c r="S1483" s="10">
        <v>100</v>
      </c>
      <c r="T1483" s="10">
        <v>400</v>
      </c>
      <c r="U1483" s="10">
        <v>0</v>
      </c>
      <c r="V1483" s="10">
        <v>0</v>
      </c>
      <c r="W1483" s="2"/>
      <c r="X1483" s="10">
        <v>0</v>
      </c>
      <c r="Y1483" s="10">
        <v>0</v>
      </c>
      <c r="Z1483" s="10">
        <v>0</v>
      </c>
      <c r="AA1483" s="10">
        <v>100</v>
      </c>
      <c r="AB1483" s="10">
        <v>0</v>
      </c>
      <c r="AC1483" s="10">
        <v>0</v>
      </c>
      <c r="AD1483" s="10">
        <v>100</v>
      </c>
      <c r="AE1483" s="10">
        <v>400</v>
      </c>
      <c r="AF1483" s="10">
        <v>0</v>
      </c>
      <c r="AG1483" s="10">
        <v>0</v>
      </c>
      <c r="AH1483" s="10">
        <v>0</v>
      </c>
      <c r="AI1483" s="10">
        <v>0</v>
      </c>
      <c r="AJ1483" s="3"/>
      <c r="AK1483" s="10">
        <v>0</v>
      </c>
      <c r="AL1483" s="10">
        <v>0</v>
      </c>
      <c r="AM1483" s="3"/>
      <c r="AN1483" s="10">
        <v>0</v>
      </c>
      <c r="AO1483" s="10">
        <v>0</v>
      </c>
      <c r="AP1483" s="10">
        <v>0</v>
      </c>
      <c r="AQ1483" s="10">
        <v>0</v>
      </c>
      <c r="AR1483" s="10">
        <v>0</v>
      </c>
      <c r="AS1483" s="10">
        <v>0</v>
      </c>
      <c r="AT1483" s="10">
        <v>0</v>
      </c>
      <c r="AU1483" s="10">
        <v>0</v>
      </c>
      <c r="AV1483" s="10">
        <v>0</v>
      </c>
      <c r="AW1483" s="10">
        <v>0</v>
      </c>
      <c r="AX1483" s="10">
        <v>0</v>
      </c>
      <c r="AY1483" s="3"/>
      <c r="AZ1483" s="10">
        <v>6000</v>
      </c>
      <c r="BA1483" s="10">
        <v>6000</v>
      </c>
      <c r="BB1483" s="10">
        <v>0</v>
      </c>
      <c r="BC1483" s="10">
        <v>0</v>
      </c>
      <c r="BD1483" s="10">
        <v>0</v>
      </c>
      <c r="BE1483" s="10">
        <v>250</v>
      </c>
      <c r="BF1483" s="3"/>
      <c r="BG1483" s="10">
        <v>1000</v>
      </c>
      <c r="BH1483" s="10">
        <v>5000</v>
      </c>
      <c r="BI1483" s="3"/>
      <c r="BJ1483" s="21">
        <v>1</v>
      </c>
      <c r="BK1483" s="65">
        <v>0</v>
      </c>
      <c r="BL1483" s="65">
        <v>0</v>
      </c>
      <c r="BM1483" s="6">
        <f t="shared" ref="BM1483:BM1498" si="6120">MAX(G1483*(1+M1483/1000*(1+O1483/1000))*(1+0.5*T1483/1000)*(1+0.25*S1483/1000),(H1483*(1+X1483/1000*(1+Z1483/1000))*(1+0.5*AE1483/1000)*(1+0.25*AD1483/1000)))*BG1483/1000</f>
        <v>122.99999999999999</v>
      </c>
      <c r="BN1483" s="8">
        <f t="shared" ref="BN1483:BN1498" si="6121">(BQ1483+BS1483)/2*(1+AI1483/2000)*(1+AH1483/2000)*(1+AN1483/2000)*(1+AK1483/2000)</f>
        <v>380.20049457696803</v>
      </c>
      <c r="BO1483" s="12">
        <f t="shared" ref="BO1483:BO1498" si="6122">SQRT(BM1483*BN1483)</f>
        <v>216.25138342440047</v>
      </c>
      <c r="BP1483" s="50">
        <f>(1-'#Constant'!$A$3)/($J1483*'#Constant'!$B$3/'#Constant'!$C$3^($D1483-1)+1)+'#Constant'!$A$3</f>
        <v>0.9497912713472485</v>
      </c>
      <c r="BQ1483" s="4">
        <f>I1484/(BP1483*(1-Q1483/1000*(0.5+R1483/1000))*(1-P1483/1000)*(1-V1483/1000)*(1+U1483/1000))/20</f>
        <v>380.20049457696803</v>
      </c>
      <c r="BR1483" s="50">
        <f>(1-'#Constant'!$A$3)/($K1483*'#Constant'!$B$3/'#Constant'!$C$3^($D1483-1)+1)+'#Constant'!$A$3</f>
        <v>0.9497912713472485</v>
      </c>
      <c r="BS1483" s="4">
        <f>I1484/(BR1483*(1-AB1483/1000*(0.5+AC1483/1000))*(1-AA1483/1000)*(1-AG1483/1000)*(1+AF1483/1000))/20</f>
        <v>380.20049457696803</v>
      </c>
      <c r="BT1483">
        <f>BO1483/$BO$4*100</f>
        <v>164.3592376427508</v>
      </c>
    </row>
    <row r="1484" spans="1:72" s="13" customFormat="1" ht="17.25" thickBot="1" x14ac:dyDescent="0.35">
      <c r="B1484" s="20"/>
      <c r="D1484" s="14">
        <v>1</v>
      </c>
      <c r="E1484" s="14">
        <v>1</v>
      </c>
      <c r="F1484" s="19">
        <v>1</v>
      </c>
      <c r="G1484" s="15">
        <v>100</v>
      </c>
      <c r="H1484" s="15">
        <v>100</v>
      </c>
      <c r="I1484" s="15">
        <v>6500</v>
      </c>
      <c r="J1484" s="10">
        <v>18</v>
      </c>
      <c r="K1484" s="10">
        <v>18</v>
      </c>
      <c r="L1484" s="16"/>
      <c r="M1484" s="15">
        <f t="shared" ref="M1484:O1484" si="6123">M1483</f>
        <v>0</v>
      </c>
      <c r="N1484" s="15">
        <f t="shared" si="6123"/>
        <v>0</v>
      </c>
      <c r="O1484" s="15">
        <f t="shared" si="6123"/>
        <v>0</v>
      </c>
      <c r="P1484" s="15">
        <v>100</v>
      </c>
      <c r="Q1484" s="15">
        <f t="shared" ref="Q1484:V1484" si="6124">Q1483</f>
        <v>0</v>
      </c>
      <c r="R1484" s="15">
        <f t="shared" si="6124"/>
        <v>0</v>
      </c>
      <c r="S1484" s="15">
        <f t="shared" si="6124"/>
        <v>100</v>
      </c>
      <c r="T1484" s="15">
        <f t="shared" si="6124"/>
        <v>400</v>
      </c>
      <c r="U1484" s="15">
        <f t="shared" si="6124"/>
        <v>0</v>
      </c>
      <c r="V1484" s="15">
        <f t="shared" si="6124"/>
        <v>0</v>
      </c>
      <c r="W1484" s="16"/>
      <c r="X1484" s="15">
        <f t="shared" ref="X1484:Z1484" si="6125">X1483</f>
        <v>0</v>
      </c>
      <c r="Y1484" s="15">
        <f t="shared" si="6125"/>
        <v>0</v>
      </c>
      <c r="Z1484" s="15">
        <f t="shared" si="6125"/>
        <v>0</v>
      </c>
      <c r="AA1484" s="15">
        <v>100</v>
      </c>
      <c r="AB1484" s="15">
        <f t="shared" ref="AB1484:AI1484" si="6126">AB1483</f>
        <v>0</v>
      </c>
      <c r="AC1484" s="15">
        <f t="shared" si="6126"/>
        <v>0</v>
      </c>
      <c r="AD1484" s="15">
        <f t="shared" si="6126"/>
        <v>100</v>
      </c>
      <c r="AE1484" s="15">
        <f t="shared" si="6126"/>
        <v>400</v>
      </c>
      <c r="AF1484" s="15">
        <f t="shared" si="6126"/>
        <v>0</v>
      </c>
      <c r="AG1484" s="15">
        <f t="shared" si="6126"/>
        <v>0</v>
      </c>
      <c r="AH1484" s="15">
        <f t="shared" si="6126"/>
        <v>0</v>
      </c>
      <c r="AI1484" s="15">
        <f t="shared" si="6126"/>
        <v>0</v>
      </c>
      <c r="AJ1484" s="17"/>
      <c r="AK1484" s="15">
        <f>AK1483</f>
        <v>0</v>
      </c>
      <c r="AL1484" s="15">
        <f>AL1483</f>
        <v>0</v>
      </c>
      <c r="AM1484" s="17"/>
      <c r="AN1484" s="15">
        <f t="shared" ref="AN1484:AX1484" si="6127">AN1483</f>
        <v>0</v>
      </c>
      <c r="AO1484" s="15">
        <f t="shared" si="6127"/>
        <v>0</v>
      </c>
      <c r="AP1484" s="15">
        <f t="shared" si="6127"/>
        <v>0</v>
      </c>
      <c r="AQ1484" s="15">
        <f t="shared" si="6127"/>
        <v>0</v>
      </c>
      <c r="AR1484" s="15">
        <f t="shared" si="6127"/>
        <v>0</v>
      </c>
      <c r="AS1484" s="15">
        <f t="shared" si="6127"/>
        <v>0</v>
      </c>
      <c r="AT1484" s="15">
        <f t="shared" si="6127"/>
        <v>0</v>
      </c>
      <c r="AU1484" s="15">
        <f t="shared" si="6127"/>
        <v>0</v>
      </c>
      <c r="AV1484" s="15">
        <f t="shared" si="6127"/>
        <v>0</v>
      </c>
      <c r="AW1484" s="15">
        <f t="shared" si="6127"/>
        <v>0</v>
      </c>
      <c r="AX1484" s="15">
        <f t="shared" si="6127"/>
        <v>0</v>
      </c>
      <c r="AY1484" s="17"/>
      <c r="AZ1484" s="15">
        <f t="shared" ref="AZ1484:BA1484" si="6128">AZ1483</f>
        <v>6000</v>
      </c>
      <c r="BA1484" s="15">
        <f t="shared" si="6128"/>
        <v>6000</v>
      </c>
      <c r="BB1484" s="15">
        <v>0</v>
      </c>
      <c r="BC1484" s="15">
        <f t="shared" ref="BC1484:BE1484" si="6129">BC1483</f>
        <v>0</v>
      </c>
      <c r="BD1484" s="15">
        <f t="shared" si="6129"/>
        <v>0</v>
      </c>
      <c r="BE1484" s="15">
        <f t="shared" si="6129"/>
        <v>250</v>
      </c>
      <c r="BF1484" s="17"/>
      <c r="BG1484" s="15">
        <f t="shared" ref="BG1484:BH1484" si="6130">BG1483</f>
        <v>1000</v>
      </c>
      <c r="BH1484" s="15">
        <f t="shared" si="6130"/>
        <v>5000</v>
      </c>
      <c r="BI1484" s="17"/>
      <c r="BJ1484" s="22">
        <f>G1484/G1483</f>
        <v>1</v>
      </c>
      <c r="BK1484" s="65">
        <f t="shared" ref="BK1484:BL1484" si="6131">BK1483</f>
        <v>0</v>
      </c>
      <c r="BL1484" s="65">
        <f t="shared" si="6131"/>
        <v>0</v>
      </c>
      <c r="BM1484" s="6">
        <f t="shared" si="6120"/>
        <v>122.99999999999999</v>
      </c>
      <c r="BN1484" s="8">
        <f t="shared" si="6121"/>
        <v>292.46191890535999</v>
      </c>
      <c r="BO1484" s="12">
        <f t="shared" si="6122"/>
        <v>189.66501001860959</v>
      </c>
      <c r="BP1484" s="50">
        <f>(1-'#Constant'!$A$3)/($J1484*'#Constant'!$B$3/'#Constant'!$C$3^($D1484-1)+1)+'#Constant'!$A$3</f>
        <v>0.9497912713472485</v>
      </c>
      <c r="BQ1484" s="4">
        <f>I1573/(BP1484*(1-Q1484/1000*(0.5+R1484/1000))*(1-P1484/1000)*(1-V1484/1000)*(1+U1484/1000))/20</f>
        <v>292.46191890535999</v>
      </c>
      <c r="BR1484" s="50">
        <f>(1-'#Constant'!$A$3)/($K1484*'#Constant'!$B$3/'#Constant'!$C$3^($D1484-1)+1)+'#Constant'!$A$3</f>
        <v>0.9497912713472485</v>
      </c>
      <c r="BS1484" s="4">
        <f>I1573/(BR1484*(1-AB1484/1000*(0.5+AC1484/1000))*(1-AA1484/1000)*(1-AG1484/1000)*(1+AF1484/1000))/20</f>
        <v>292.46191890535999</v>
      </c>
      <c r="BT1484"/>
    </row>
    <row r="1485" spans="1:72" x14ac:dyDescent="0.3">
      <c r="A1485">
        <v>3443</v>
      </c>
      <c r="B1485" s="18" t="e">
        <f>VLOOKUP(CONCATENATE("CREATURE_NAME_",A1485),[1]Localization_Hero!$A:$E,2,FALSE)</f>
        <v>#N/A</v>
      </c>
      <c r="C1485" t="s">
        <v>79</v>
      </c>
      <c r="D1485">
        <v>1</v>
      </c>
      <c r="E1485">
        <v>1</v>
      </c>
      <c r="F1485" s="18">
        <v>1</v>
      </c>
      <c r="G1485" s="10">
        <v>100</v>
      </c>
      <c r="H1485" s="10">
        <v>100</v>
      </c>
      <c r="I1485" s="10">
        <v>5400</v>
      </c>
      <c r="J1485" s="10">
        <v>18</v>
      </c>
      <c r="K1485" s="10">
        <v>18</v>
      </c>
      <c r="L1485" s="2"/>
      <c r="M1485" s="10">
        <v>0</v>
      </c>
      <c r="N1485" s="10">
        <v>0</v>
      </c>
      <c r="O1485" s="10">
        <v>0</v>
      </c>
      <c r="P1485" s="10">
        <v>100</v>
      </c>
      <c r="Q1485" s="10">
        <v>0</v>
      </c>
      <c r="R1485" s="10">
        <v>0</v>
      </c>
      <c r="S1485" s="10">
        <v>100</v>
      </c>
      <c r="T1485" s="10">
        <v>400</v>
      </c>
      <c r="U1485" s="10">
        <v>0</v>
      </c>
      <c r="V1485" s="10">
        <v>0</v>
      </c>
      <c r="W1485" s="2"/>
      <c r="X1485" s="10">
        <v>0</v>
      </c>
      <c r="Y1485" s="10">
        <v>0</v>
      </c>
      <c r="Z1485" s="10">
        <v>0</v>
      </c>
      <c r="AA1485" s="10">
        <v>100</v>
      </c>
      <c r="AB1485" s="10">
        <v>0</v>
      </c>
      <c r="AC1485" s="10">
        <v>0</v>
      </c>
      <c r="AD1485" s="10">
        <v>100</v>
      </c>
      <c r="AE1485" s="10">
        <v>400</v>
      </c>
      <c r="AF1485" s="10">
        <v>0</v>
      </c>
      <c r="AG1485" s="10">
        <v>0</v>
      </c>
      <c r="AH1485" s="10">
        <v>0</v>
      </c>
      <c r="AI1485" s="10">
        <v>0</v>
      </c>
      <c r="AJ1485" s="3"/>
      <c r="AK1485" s="10">
        <v>0</v>
      </c>
      <c r="AL1485" s="10">
        <v>0</v>
      </c>
      <c r="AM1485" s="3"/>
      <c r="AN1485" s="10">
        <v>0</v>
      </c>
      <c r="AO1485" s="10">
        <v>0</v>
      </c>
      <c r="AP1485" s="10">
        <v>0</v>
      </c>
      <c r="AQ1485" s="10">
        <v>0</v>
      </c>
      <c r="AR1485" s="10">
        <v>0</v>
      </c>
      <c r="AS1485" s="10">
        <v>0</v>
      </c>
      <c r="AT1485" s="10">
        <v>0</v>
      </c>
      <c r="AU1485" s="10">
        <v>0</v>
      </c>
      <c r="AV1485" s="10">
        <v>0</v>
      </c>
      <c r="AW1485" s="10">
        <v>0</v>
      </c>
      <c r="AX1485" s="10">
        <v>0</v>
      </c>
      <c r="AY1485" s="3"/>
      <c r="AZ1485" s="10">
        <v>6000</v>
      </c>
      <c r="BA1485" s="10">
        <v>6000</v>
      </c>
      <c r="BB1485" s="10">
        <v>0</v>
      </c>
      <c r="BC1485" s="10">
        <v>0</v>
      </c>
      <c r="BD1485" s="10">
        <v>0</v>
      </c>
      <c r="BE1485" s="10">
        <v>250</v>
      </c>
      <c r="BF1485" s="3"/>
      <c r="BG1485" s="10">
        <v>1000</v>
      </c>
      <c r="BH1485" s="10">
        <v>2500</v>
      </c>
      <c r="BI1485" s="3"/>
      <c r="BJ1485" s="21">
        <v>1</v>
      </c>
      <c r="BK1485" s="65">
        <v>0</v>
      </c>
      <c r="BL1485" s="65">
        <v>0</v>
      </c>
      <c r="BM1485" s="6">
        <f t="shared" si="6120"/>
        <v>122.99999999999999</v>
      </c>
      <c r="BN1485" s="8">
        <f t="shared" si="6121"/>
        <v>315.8588724177888</v>
      </c>
      <c r="BO1485" s="12">
        <f t="shared" si="6122"/>
        <v>197.10566026217518</v>
      </c>
      <c r="BP1485" s="50">
        <f>(1-'#Constant'!$A$3)/($J1485*'#Constant'!$B$3/'#Constant'!$C$3^($D1485-1)+1)+'#Constant'!$A$3</f>
        <v>0.9497912713472485</v>
      </c>
      <c r="BQ1485" s="4">
        <f t="shared" ref="BQ1485:BQ1490" si="6132">I1486/(BP1485*(1-Q1485/1000*(0.5+R1485/1000))*(1-P1485/1000)*(1-V1485/1000)*(1+U1485/1000))/20</f>
        <v>315.8588724177888</v>
      </c>
      <c r="BR1485" s="50">
        <f>(1-'#Constant'!$A$3)/($K1485*'#Constant'!$B$3/'#Constant'!$C$3^($D1485-1)+1)+'#Constant'!$A$3</f>
        <v>0.9497912713472485</v>
      </c>
      <c r="BS1485" s="4">
        <f t="shared" ref="BS1485:BS1490" si="6133">I1486/(BR1485*(1-AB1485/1000*(0.5+AC1485/1000))*(1-AA1485/1000)*(1-AG1485/1000)*(1+AF1485/1000))/20</f>
        <v>315.8588724177888</v>
      </c>
      <c r="BT1485">
        <f>BO1485/$BO$4*100</f>
        <v>149.80776327420605</v>
      </c>
    </row>
    <row r="1486" spans="1:72" s="13" customFormat="1" ht="17.25" thickBot="1" x14ac:dyDescent="0.35">
      <c r="B1486" s="20"/>
      <c r="D1486" s="14">
        <v>1</v>
      </c>
      <c r="E1486" s="14">
        <v>1</v>
      </c>
      <c r="F1486" s="19">
        <v>1</v>
      </c>
      <c r="G1486" s="15">
        <v>100</v>
      </c>
      <c r="H1486" s="15">
        <v>100</v>
      </c>
      <c r="I1486" s="15">
        <v>5400</v>
      </c>
      <c r="J1486" s="10">
        <v>18</v>
      </c>
      <c r="K1486" s="10">
        <v>18</v>
      </c>
      <c r="L1486" s="16"/>
      <c r="M1486" s="15">
        <f t="shared" ref="M1486:O1486" si="6134">M1485</f>
        <v>0</v>
      </c>
      <c r="N1486" s="15">
        <f t="shared" si="6134"/>
        <v>0</v>
      </c>
      <c r="O1486" s="15">
        <f t="shared" si="6134"/>
        <v>0</v>
      </c>
      <c r="P1486" s="15">
        <v>100</v>
      </c>
      <c r="Q1486" s="15">
        <f t="shared" ref="Q1486:V1486" si="6135">Q1485</f>
        <v>0</v>
      </c>
      <c r="R1486" s="15">
        <f t="shared" si="6135"/>
        <v>0</v>
      </c>
      <c r="S1486" s="15">
        <f t="shared" si="6135"/>
        <v>100</v>
      </c>
      <c r="T1486" s="15">
        <f t="shared" si="6135"/>
        <v>400</v>
      </c>
      <c r="U1486" s="15">
        <f t="shared" si="6135"/>
        <v>0</v>
      </c>
      <c r="V1486" s="15">
        <f t="shared" si="6135"/>
        <v>0</v>
      </c>
      <c r="W1486" s="16"/>
      <c r="X1486" s="15">
        <f t="shared" ref="X1486:Z1486" si="6136">X1485</f>
        <v>0</v>
      </c>
      <c r="Y1486" s="15">
        <f t="shared" si="6136"/>
        <v>0</v>
      </c>
      <c r="Z1486" s="15">
        <f t="shared" si="6136"/>
        <v>0</v>
      </c>
      <c r="AA1486" s="15">
        <v>100</v>
      </c>
      <c r="AB1486" s="15">
        <f t="shared" ref="AB1486:AI1486" si="6137">AB1485</f>
        <v>0</v>
      </c>
      <c r="AC1486" s="15">
        <f t="shared" si="6137"/>
        <v>0</v>
      </c>
      <c r="AD1486" s="15">
        <f t="shared" si="6137"/>
        <v>100</v>
      </c>
      <c r="AE1486" s="15">
        <f t="shared" si="6137"/>
        <v>400</v>
      </c>
      <c r="AF1486" s="15">
        <f t="shared" si="6137"/>
        <v>0</v>
      </c>
      <c r="AG1486" s="15">
        <f t="shared" si="6137"/>
        <v>0</v>
      </c>
      <c r="AH1486" s="15">
        <f t="shared" si="6137"/>
        <v>0</v>
      </c>
      <c r="AI1486" s="15">
        <f t="shared" si="6137"/>
        <v>0</v>
      </c>
      <c r="AJ1486" s="17"/>
      <c r="AK1486" s="15">
        <f>AK1485</f>
        <v>0</v>
      </c>
      <c r="AL1486" s="15">
        <f>AL1485</f>
        <v>0</v>
      </c>
      <c r="AM1486" s="17"/>
      <c r="AN1486" s="15">
        <f t="shared" ref="AN1486:AX1486" si="6138">AN1485</f>
        <v>0</v>
      </c>
      <c r="AO1486" s="15">
        <f t="shared" si="6138"/>
        <v>0</v>
      </c>
      <c r="AP1486" s="15">
        <f t="shared" si="6138"/>
        <v>0</v>
      </c>
      <c r="AQ1486" s="15">
        <f t="shared" si="6138"/>
        <v>0</v>
      </c>
      <c r="AR1486" s="15">
        <f t="shared" si="6138"/>
        <v>0</v>
      </c>
      <c r="AS1486" s="15">
        <f t="shared" si="6138"/>
        <v>0</v>
      </c>
      <c r="AT1486" s="15">
        <f t="shared" si="6138"/>
        <v>0</v>
      </c>
      <c r="AU1486" s="15">
        <f t="shared" si="6138"/>
        <v>0</v>
      </c>
      <c r="AV1486" s="15">
        <f t="shared" si="6138"/>
        <v>0</v>
      </c>
      <c r="AW1486" s="15">
        <f t="shared" si="6138"/>
        <v>0</v>
      </c>
      <c r="AX1486" s="15">
        <f t="shared" si="6138"/>
        <v>0</v>
      </c>
      <c r="AY1486" s="17"/>
      <c r="AZ1486" s="15">
        <f t="shared" ref="AZ1486:BA1486" si="6139">AZ1485</f>
        <v>6000</v>
      </c>
      <c r="BA1486" s="15">
        <f t="shared" si="6139"/>
        <v>6000</v>
      </c>
      <c r="BB1486" s="15">
        <v>0</v>
      </c>
      <c r="BC1486" s="15">
        <f t="shared" ref="BC1486:BE1486" si="6140">BC1485</f>
        <v>0</v>
      </c>
      <c r="BD1486" s="15">
        <f t="shared" si="6140"/>
        <v>0</v>
      </c>
      <c r="BE1486" s="15">
        <f t="shared" si="6140"/>
        <v>250</v>
      </c>
      <c r="BF1486" s="17"/>
      <c r="BG1486" s="15">
        <f t="shared" ref="BG1486:BH1486" si="6141">BG1485</f>
        <v>1000</v>
      </c>
      <c r="BH1486" s="15">
        <f t="shared" si="6141"/>
        <v>2500</v>
      </c>
      <c r="BI1486" s="17"/>
      <c r="BJ1486" s="22">
        <f>G1486/G1485</f>
        <v>1</v>
      </c>
      <c r="BK1486" s="65">
        <f t="shared" ref="BK1486:BL1486" si="6142">BK1485</f>
        <v>0</v>
      </c>
      <c r="BL1486" s="65">
        <f t="shared" si="6142"/>
        <v>0</v>
      </c>
      <c r="BM1486" s="6">
        <f t="shared" si="6120"/>
        <v>122.99999999999999</v>
      </c>
      <c r="BN1486" s="8">
        <f t="shared" si="6121"/>
        <v>304.1603956615744</v>
      </c>
      <c r="BO1486" s="12">
        <f t="shared" si="6122"/>
        <v>193.42111742613227</v>
      </c>
      <c r="BP1486" s="50">
        <f>(1-'#Constant'!$A$3)/($J1486*'#Constant'!$B$3/'#Constant'!$C$3^($D1486-1)+1)+'#Constant'!$A$3</f>
        <v>0.9497912713472485</v>
      </c>
      <c r="BQ1486" s="4">
        <f t="shared" si="6132"/>
        <v>304.1603956615744</v>
      </c>
      <c r="BR1486" s="50">
        <f>(1-'#Constant'!$A$3)/($K1486*'#Constant'!$B$3/'#Constant'!$C$3^($D1486-1)+1)+'#Constant'!$A$3</f>
        <v>0.9497912713472485</v>
      </c>
      <c r="BS1486" s="4">
        <f t="shared" si="6133"/>
        <v>304.1603956615744</v>
      </c>
      <c r="BT1486"/>
    </row>
    <row r="1487" spans="1:72" x14ac:dyDescent="0.3">
      <c r="A1487">
        <v>3444</v>
      </c>
      <c r="B1487" s="18" t="e">
        <f>VLOOKUP(CONCATENATE("CREATURE_NAME_",A1487),[1]Localization_Hero!$A:$E,2,FALSE)</f>
        <v>#N/A</v>
      </c>
      <c r="C1487" t="s">
        <v>81</v>
      </c>
      <c r="D1487">
        <v>1</v>
      </c>
      <c r="E1487">
        <v>1</v>
      </c>
      <c r="F1487" s="18">
        <v>1</v>
      </c>
      <c r="G1487" s="10">
        <v>100</v>
      </c>
      <c r="H1487" s="10">
        <v>100</v>
      </c>
      <c r="I1487" s="10">
        <v>5200</v>
      </c>
      <c r="J1487" s="10">
        <v>17</v>
      </c>
      <c r="K1487" s="10">
        <v>17</v>
      </c>
      <c r="L1487" s="2"/>
      <c r="M1487" s="10">
        <v>0</v>
      </c>
      <c r="N1487" s="10">
        <v>0</v>
      </c>
      <c r="O1487" s="10">
        <v>0</v>
      </c>
      <c r="P1487" s="10">
        <v>100</v>
      </c>
      <c r="Q1487" s="10">
        <v>0</v>
      </c>
      <c r="R1487" s="10">
        <v>0</v>
      </c>
      <c r="S1487" s="10">
        <v>100</v>
      </c>
      <c r="T1487" s="10">
        <v>400</v>
      </c>
      <c r="U1487" s="10">
        <v>0</v>
      </c>
      <c r="V1487" s="10">
        <v>0</v>
      </c>
      <c r="W1487" s="2"/>
      <c r="X1487" s="10">
        <v>0</v>
      </c>
      <c r="Y1487" s="10">
        <v>0</v>
      </c>
      <c r="Z1487" s="10">
        <v>0</v>
      </c>
      <c r="AA1487" s="10">
        <v>100</v>
      </c>
      <c r="AB1487" s="10">
        <v>0</v>
      </c>
      <c r="AC1487" s="10">
        <v>0</v>
      </c>
      <c r="AD1487" s="10">
        <v>100</v>
      </c>
      <c r="AE1487" s="10">
        <v>400</v>
      </c>
      <c r="AF1487" s="10">
        <v>0</v>
      </c>
      <c r="AG1487" s="10">
        <v>0</v>
      </c>
      <c r="AH1487" s="10">
        <v>0</v>
      </c>
      <c r="AI1487" s="10">
        <v>0</v>
      </c>
      <c r="AJ1487" s="3"/>
      <c r="AK1487" s="10">
        <v>0</v>
      </c>
      <c r="AL1487" s="10">
        <v>0</v>
      </c>
      <c r="AM1487" s="3"/>
      <c r="AN1487" s="10">
        <v>0</v>
      </c>
      <c r="AO1487" s="10">
        <v>0</v>
      </c>
      <c r="AP1487" s="10">
        <v>0</v>
      </c>
      <c r="AQ1487" s="10">
        <v>0</v>
      </c>
      <c r="AR1487" s="10">
        <v>0</v>
      </c>
      <c r="AS1487" s="10">
        <v>0</v>
      </c>
      <c r="AT1487" s="10">
        <v>0</v>
      </c>
      <c r="AU1487" s="10">
        <v>0</v>
      </c>
      <c r="AV1487" s="10">
        <v>0</v>
      </c>
      <c r="AW1487" s="10">
        <v>0</v>
      </c>
      <c r="AX1487" s="10">
        <v>0</v>
      </c>
      <c r="AY1487" s="3"/>
      <c r="AZ1487" s="10">
        <v>6000</v>
      </c>
      <c r="BA1487" s="10">
        <v>6000</v>
      </c>
      <c r="BB1487" s="10">
        <v>0</v>
      </c>
      <c r="BC1487" s="10">
        <v>0</v>
      </c>
      <c r="BD1487" s="10">
        <v>0</v>
      </c>
      <c r="BE1487" s="10">
        <v>250</v>
      </c>
      <c r="BF1487" s="3"/>
      <c r="BG1487" s="10">
        <v>1000</v>
      </c>
      <c r="BH1487" s="10">
        <v>1500</v>
      </c>
      <c r="BI1487" s="3"/>
      <c r="BJ1487" s="21">
        <v>1</v>
      </c>
      <c r="BK1487" s="65">
        <v>0</v>
      </c>
      <c r="BL1487" s="65">
        <v>0</v>
      </c>
      <c r="BM1487" s="6">
        <f t="shared" si="6120"/>
        <v>122.99999999999999</v>
      </c>
      <c r="BN1487" s="8">
        <f t="shared" si="6121"/>
        <v>303.3128431222375</v>
      </c>
      <c r="BO1487" s="12">
        <f t="shared" si="6122"/>
        <v>193.15144240733798</v>
      </c>
      <c r="BP1487" s="50">
        <f>(1-'#Constant'!$A$3)/($J1487*'#Constant'!$B$3/'#Constant'!$C$3^($D1487-1)+1)+'#Constant'!$A$3</f>
        <v>0.95244529019980972</v>
      </c>
      <c r="BQ1487" s="4">
        <f t="shared" si="6132"/>
        <v>303.3128431222375</v>
      </c>
      <c r="BR1487" s="50">
        <f>(1-'#Constant'!$A$3)/($K1487*'#Constant'!$B$3/'#Constant'!$C$3^($D1487-1)+1)+'#Constant'!$A$3</f>
        <v>0.95244529019980972</v>
      </c>
      <c r="BS1487" s="4">
        <f t="shared" si="6133"/>
        <v>303.3128431222375</v>
      </c>
      <c r="BT1487">
        <f>BO1487/$BO$4*100</f>
        <v>146.80240801680674</v>
      </c>
    </row>
    <row r="1488" spans="1:72" s="13" customFormat="1" ht="17.25" thickBot="1" x14ac:dyDescent="0.35">
      <c r="B1488" s="20"/>
      <c r="D1488" s="14">
        <v>1</v>
      </c>
      <c r="E1488" s="14">
        <v>1</v>
      </c>
      <c r="F1488" s="19">
        <v>1</v>
      </c>
      <c r="G1488" s="15">
        <v>100</v>
      </c>
      <c r="H1488" s="15">
        <v>100</v>
      </c>
      <c r="I1488" s="15">
        <v>5200</v>
      </c>
      <c r="J1488" s="10">
        <v>17</v>
      </c>
      <c r="K1488" s="10">
        <v>17</v>
      </c>
      <c r="L1488" s="16"/>
      <c r="M1488" s="15">
        <f t="shared" ref="M1488:O1488" si="6143">M1487</f>
        <v>0</v>
      </c>
      <c r="N1488" s="15">
        <f t="shared" si="6143"/>
        <v>0</v>
      </c>
      <c r="O1488" s="15">
        <f t="shared" si="6143"/>
        <v>0</v>
      </c>
      <c r="P1488" s="15">
        <v>100</v>
      </c>
      <c r="Q1488" s="15">
        <f t="shared" ref="Q1488:V1488" si="6144">Q1487</f>
        <v>0</v>
      </c>
      <c r="R1488" s="15">
        <f t="shared" si="6144"/>
        <v>0</v>
      </c>
      <c r="S1488" s="15">
        <f t="shared" si="6144"/>
        <v>100</v>
      </c>
      <c r="T1488" s="15">
        <f t="shared" si="6144"/>
        <v>400</v>
      </c>
      <c r="U1488" s="15">
        <f t="shared" si="6144"/>
        <v>0</v>
      </c>
      <c r="V1488" s="15">
        <f t="shared" si="6144"/>
        <v>0</v>
      </c>
      <c r="W1488" s="16"/>
      <c r="X1488" s="15">
        <f t="shared" ref="X1488:Z1488" si="6145">X1487</f>
        <v>0</v>
      </c>
      <c r="Y1488" s="15">
        <f t="shared" si="6145"/>
        <v>0</v>
      </c>
      <c r="Z1488" s="15">
        <f t="shared" si="6145"/>
        <v>0</v>
      </c>
      <c r="AA1488" s="15">
        <v>100</v>
      </c>
      <c r="AB1488" s="15">
        <f t="shared" ref="AB1488:AI1488" si="6146">AB1487</f>
        <v>0</v>
      </c>
      <c r="AC1488" s="15">
        <f t="shared" si="6146"/>
        <v>0</v>
      </c>
      <c r="AD1488" s="15">
        <f t="shared" si="6146"/>
        <v>100</v>
      </c>
      <c r="AE1488" s="15">
        <f t="shared" si="6146"/>
        <v>400</v>
      </c>
      <c r="AF1488" s="15">
        <f t="shared" si="6146"/>
        <v>0</v>
      </c>
      <c r="AG1488" s="15">
        <f t="shared" si="6146"/>
        <v>0</v>
      </c>
      <c r="AH1488" s="15">
        <f t="shared" si="6146"/>
        <v>0</v>
      </c>
      <c r="AI1488" s="15">
        <f t="shared" si="6146"/>
        <v>0</v>
      </c>
      <c r="AJ1488" s="17"/>
      <c r="AK1488" s="15">
        <f>AK1487</f>
        <v>0</v>
      </c>
      <c r="AL1488" s="15">
        <f>AL1487</f>
        <v>0</v>
      </c>
      <c r="AM1488" s="17"/>
      <c r="AN1488" s="15">
        <f t="shared" ref="AN1488:AX1488" si="6147">AN1487</f>
        <v>0</v>
      </c>
      <c r="AO1488" s="15">
        <f t="shared" si="6147"/>
        <v>0</v>
      </c>
      <c r="AP1488" s="15">
        <f t="shared" si="6147"/>
        <v>0</v>
      </c>
      <c r="AQ1488" s="15">
        <f t="shared" si="6147"/>
        <v>0</v>
      </c>
      <c r="AR1488" s="15">
        <f t="shared" si="6147"/>
        <v>0</v>
      </c>
      <c r="AS1488" s="15">
        <f t="shared" si="6147"/>
        <v>0</v>
      </c>
      <c r="AT1488" s="15">
        <f t="shared" si="6147"/>
        <v>0</v>
      </c>
      <c r="AU1488" s="15">
        <f t="shared" si="6147"/>
        <v>0</v>
      </c>
      <c r="AV1488" s="15">
        <f t="shared" si="6147"/>
        <v>0</v>
      </c>
      <c r="AW1488" s="15">
        <f t="shared" si="6147"/>
        <v>0</v>
      </c>
      <c r="AX1488" s="15">
        <f t="shared" si="6147"/>
        <v>0</v>
      </c>
      <c r="AY1488" s="17"/>
      <c r="AZ1488" s="15">
        <f t="shared" ref="AZ1488:BA1488" si="6148">AZ1487</f>
        <v>6000</v>
      </c>
      <c r="BA1488" s="15">
        <f t="shared" si="6148"/>
        <v>6000</v>
      </c>
      <c r="BB1488" s="15">
        <v>0</v>
      </c>
      <c r="BC1488" s="15">
        <f t="shared" ref="BC1488:BE1488" si="6149">BC1487</f>
        <v>0</v>
      </c>
      <c r="BD1488" s="15">
        <f t="shared" si="6149"/>
        <v>0</v>
      </c>
      <c r="BE1488" s="15">
        <f t="shared" si="6149"/>
        <v>250</v>
      </c>
      <c r="BF1488" s="17"/>
      <c r="BG1488" s="15">
        <f t="shared" ref="BG1488:BH1488" si="6150">BG1487</f>
        <v>1000</v>
      </c>
      <c r="BH1488" s="15">
        <f t="shared" si="6150"/>
        <v>1500</v>
      </c>
      <c r="BI1488" s="17"/>
      <c r="BJ1488" s="22">
        <f>G1488/G1487</f>
        <v>1</v>
      </c>
      <c r="BK1488" s="65">
        <f t="shared" ref="BK1488:BL1488" si="6151">BK1487</f>
        <v>0</v>
      </c>
      <c r="BL1488" s="65">
        <f t="shared" si="6151"/>
        <v>0</v>
      </c>
      <c r="BM1488" s="6">
        <f t="shared" si="6120"/>
        <v>122.99999999999999</v>
      </c>
      <c r="BN1488" s="8">
        <f t="shared" si="6121"/>
        <v>274.1481466681762</v>
      </c>
      <c r="BO1488" s="12">
        <f t="shared" si="6122"/>
        <v>183.63066748281909</v>
      </c>
      <c r="BP1488" s="50">
        <f>(1-'#Constant'!$A$3)/($J1488*'#Constant'!$B$3/'#Constant'!$C$3^($D1488-1)+1)+'#Constant'!$A$3</f>
        <v>0.95244529019980972</v>
      </c>
      <c r="BQ1488" s="4">
        <f t="shared" si="6132"/>
        <v>274.1481466681762</v>
      </c>
      <c r="BR1488" s="50">
        <f>(1-'#Constant'!$A$3)/($K1488*'#Constant'!$B$3/'#Constant'!$C$3^($D1488-1)+1)+'#Constant'!$A$3</f>
        <v>0.95244529019980972</v>
      </c>
      <c r="BS1488" s="4">
        <f t="shared" si="6133"/>
        <v>274.1481466681762</v>
      </c>
      <c r="BT1488"/>
    </row>
    <row r="1489" spans="1:72" x14ac:dyDescent="0.3">
      <c r="A1489">
        <v>3445</v>
      </c>
      <c r="B1489" s="18" t="e">
        <f>VLOOKUP(CONCATENATE("CREATURE_NAME_",A1489),[1]Localization_Hero!$A:$E,2,FALSE)</f>
        <v>#N/A</v>
      </c>
      <c r="C1489" t="s">
        <v>80</v>
      </c>
      <c r="D1489">
        <v>1</v>
      </c>
      <c r="E1489">
        <v>1</v>
      </c>
      <c r="F1489" s="18">
        <v>1</v>
      </c>
      <c r="G1489" s="10">
        <v>100</v>
      </c>
      <c r="H1489" s="10">
        <v>100</v>
      </c>
      <c r="I1489" s="10">
        <v>4700</v>
      </c>
      <c r="J1489" s="10">
        <v>18</v>
      </c>
      <c r="K1489" s="10">
        <v>18</v>
      </c>
      <c r="L1489" s="2"/>
      <c r="M1489" s="10">
        <v>0</v>
      </c>
      <c r="N1489" s="10">
        <v>0</v>
      </c>
      <c r="O1489" s="10">
        <v>0</v>
      </c>
      <c r="P1489" s="10">
        <v>100</v>
      </c>
      <c r="Q1489" s="10">
        <v>0</v>
      </c>
      <c r="R1489" s="10">
        <v>0</v>
      </c>
      <c r="S1489" s="10">
        <v>100</v>
      </c>
      <c r="T1489" s="10">
        <v>400</v>
      </c>
      <c r="U1489" s="10">
        <v>0</v>
      </c>
      <c r="V1489" s="10">
        <v>0</v>
      </c>
      <c r="W1489" s="2"/>
      <c r="X1489" s="10">
        <v>0</v>
      </c>
      <c r="Y1489" s="10">
        <v>0</v>
      </c>
      <c r="Z1489" s="10">
        <v>0</v>
      </c>
      <c r="AA1489" s="10">
        <v>100</v>
      </c>
      <c r="AB1489" s="10">
        <v>0</v>
      </c>
      <c r="AC1489" s="10">
        <v>0</v>
      </c>
      <c r="AD1489" s="10">
        <v>100</v>
      </c>
      <c r="AE1489" s="10">
        <v>400</v>
      </c>
      <c r="AF1489" s="10">
        <v>0</v>
      </c>
      <c r="AG1489" s="10">
        <v>0</v>
      </c>
      <c r="AH1489" s="10">
        <v>0</v>
      </c>
      <c r="AI1489" s="10">
        <v>0</v>
      </c>
      <c r="AJ1489" s="3"/>
      <c r="AK1489" s="10">
        <v>0</v>
      </c>
      <c r="AL1489" s="10">
        <v>0</v>
      </c>
      <c r="AM1489" s="3"/>
      <c r="AN1489" s="10">
        <v>0</v>
      </c>
      <c r="AO1489" s="10">
        <v>0</v>
      </c>
      <c r="AP1489" s="10">
        <v>0</v>
      </c>
      <c r="AQ1489" s="10">
        <v>0</v>
      </c>
      <c r="AR1489" s="10">
        <v>0</v>
      </c>
      <c r="AS1489" s="10">
        <v>0</v>
      </c>
      <c r="AT1489" s="10">
        <v>0</v>
      </c>
      <c r="AU1489" s="10">
        <v>0</v>
      </c>
      <c r="AV1489" s="10">
        <v>0</v>
      </c>
      <c r="AW1489" s="10">
        <v>0</v>
      </c>
      <c r="AX1489" s="10">
        <v>0</v>
      </c>
      <c r="AY1489" s="3"/>
      <c r="AZ1489" s="10">
        <v>6000</v>
      </c>
      <c r="BA1489" s="10">
        <v>6000</v>
      </c>
      <c r="BB1489" s="10">
        <v>0</v>
      </c>
      <c r="BC1489" s="10">
        <v>0</v>
      </c>
      <c r="BD1489" s="10">
        <v>0</v>
      </c>
      <c r="BE1489" s="10">
        <v>250</v>
      </c>
      <c r="BF1489" s="3"/>
      <c r="BG1489" s="10">
        <v>1000</v>
      </c>
      <c r="BH1489" s="10">
        <v>5000</v>
      </c>
      <c r="BI1489" s="3"/>
      <c r="BJ1489" s="21">
        <v>1</v>
      </c>
      <c r="BK1489" s="65">
        <v>0</v>
      </c>
      <c r="BL1489" s="65">
        <v>0</v>
      </c>
      <c r="BM1489" s="6">
        <f t="shared" si="6120"/>
        <v>122.99999999999999</v>
      </c>
      <c r="BN1489" s="8">
        <f t="shared" si="6121"/>
        <v>274.91420377103839</v>
      </c>
      <c r="BO1489" s="12">
        <f t="shared" si="6122"/>
        <v>183.88704974477599</v>
      </c>
      <c r="BP1489" s="50">
        <f>(1-'#Constant'!$A$3)/($J1489*'#Constant'!$B$3/'#Constant'!$C$3^($D1489-1)+1)+'#Constant'!$A$3</f>
        <v>0.9497912713472485</v>
      </c>
      <c r="BQ1489" s="4">
        <f t="shared" si="6132"/>
        <v>274.91420377103839</v>
      </c>
      <c r="BR1489" s="50">
        <f>(1-'#Constant'!$A$3)/($K1489*'#Constant'!$B$3/'#Constant'!$C$3^($D1489-1)+1)+'#Constant'!$A$3</f>
        <v>0.9497912713472485</v>
      </c>
      <c r="BS1489" s="4">
        <f t="shared" si="6133"/>
        <v>274.91420377103839</v>
      </c>
      <c r="BT1489">
        <f>BO1489/$BO$4*100</f>
        <v>139.76111888778667</v>
      </c>
    </row>
    <row r="1490" spans="1:72" s="13" customFormat="1" ht="17.25" thickBot="1" x14ac:dyDescent="0.35">
      <c r="B1490" s="20"/>
      <c r="D1490" s="14">
        <v>1</v>
      </c>
      <c r="E1490" s="14">
        <v>1</v>
      </c>
      <c r="F1490" s="19">
        <v>1</v>
      </c>
      <c r="G1490" s="15">
        <v>100</v>
      </c>
      <c r="H1490" s="15">
        <v>100</v>
      </c>
      <c r="I1490" s="15">
        <v>4700</v>
      </c>
      <c r="J1490" s="10">
        <v>18</v>
      </c>
      <c r="K1490" s="10">
        <v>18</v>
      </c>
      <c r="L1490" s="16"/>
      <c r="M1490" s="15">
        <f t="shared" ref="M1490:O1490" si="6152">M1489</f>
        <v>0</v>
      </c>
      <c r="N1490" s="15">
        <f t="shared" si="6152"/>
        <v>0</v>
      </c>
      <c r="O1490" s="15">
        <f t="shared" si="6152"/>
        <v>0</v>
      </c>
      <c r="P1490" s="15">
        <v>100</v>
      </c>
      <c r="Q1490" s="15">
        <f t="shared" ref="Q1490:V1490" si="6153">Q1489</f>
        <v>0</v>
      </c>
      <c r="R1490" s="15">
        <f t="shared" si="6153"/>
        <v>0</v>
      </c>
      <c r="S1490" s="15">
        <f t="shared" si="6153"/>
        <v>100</v>
      </c>
      <c r="T1490" s="15">
        <f t="shared" si="6153"/>
        <v>400</v>
      </c>
      <c r="U1490" s="15">
        <f t="shared" si="6153"/>
        <v>0</v>
      </c>
      <c r="V1490" s="15">
        <f t="shared" si="6153"/>
        <v>0</v>
      </c>
      <c r="W1490" s="16"/>
      <c r="X1490" s="15">
        <f t="shared" ref="X1490:Z1490" si="6154">X1489</f>
        <v>0</v>
      </c>
      <c r="Y1490" s="15">
        <f t="shared" si="6154"/>
        <v>0</v>
      </c>
      <c r="Z1490" s="15">
        <f t="shared" si="6154"/>
        <v>0</v>
      </c>
      <c r="AA1490" s="15">
        <v>100</v>
      </c>
      <c r="AB1490" s="15">
        <f t="shared" ref="AB1490:AI1490" si="6155">AB1489</f>
        <v>0</v>
      </c>
      <c r="AC1490" s="15">
        <f t="shared" si="6155"/>
        <v>0</v>
      </c>
      <c r="AD1490" s="15">
        <f t="shared" si="6155"/>
        <v>100</v>
      </c>
      <c r="AE1490" s="15">
        <f t="shared" si="6155"/>
        <v>400</v>
      </c>
      <c r="AF1490" s="15">
        <f t="shared" si="6155"/>
        <v>0</v>
      </c>
      <c r="AG1490" s="15">
        <f t="shared" si="6155"/>
        <v>0</v>
      </c>
      <c r="AH1490" s="15">
        <f t="shared" si="6155"/>
        <v>0</v>
      </c>
      <c r="AI1490" s="15">
        <f t="shared" si="6155"/>
        <v>0</v>
      </c>
      <c r="AJ1490" s="17"/>
      <c r="AK1490" s="15">
        <f>AK1489</f>
        <v>0</v>
      </c>
      <c r="AL1490" s="15">
        <f>AL1489</f>
        <v>0</v>
      </c>
      <c r="AM1490" s="17"/>
      <c r="AN1490" s="15">
        <f t="shared" ref="AN1490:AX1490" si="6156">AN1489</f>
        <v>0</v>
      </c>
      <c r="AO1490" s="15">
        <f t="shared" si="6156"/>
        <v>0</v>
      </c>
      <c r="AP1490" s="15">
        <f t="shared" si="6156"/>
        <v>0</v>
      </c>
      <c r="AQ1490" s="15">
        <f t="shared" si="6156"/>
        <v>0</v>
      </c>
      <c r="AR1490" s="15">
        <f t="shared" si="6156"/>
        <v>0</v>
      </c>
      <c r="AS1490" s="15">
        <f t="shared" si="6156"/>
        <v>0</v>
      </c>
      <c r="AT1490" s="15">
        <f t="shared" si="6156"/>
        <v>0</v>
      </c>
      <c r="AU1490" s="15">
        <f t="shared" si="6156"/>
        <v>0</v>
      </c>
      <c r="AV1490" s="15">
        <f t="shared" si="6156"/>
        <v>0</v>
      </c>
      <c r="AW1490" s="15">
        <f t="shared" si="6156"/>
        <v>0</v>
      </c>
      <c r="AX1490" s="15">
        <f t="shared" si="6156"/>
        <v>0</v>
      </c>
      <c r="AY1490" s="17"/>
      <c r="AZ1490" s="15">
        <f t="shared" ref="AZ1490:BA1490" si="6157">AZ1489</f>
        <v>6000</v>
      </c>
      <c r="BA1490" s="15">
        <f t="shared" si="6157"/>
        <v>6000</v>
      </c>
      <c r="BB1490" s="15">
        <v>0</v>
      </c>
      <c r="BC1490" s="15">
        <f t="shared" ref="BC1490:BE1490" si="6158">BC1489</f>
        <v>0</v>
      </c>
      <c r="BD1490" s="15">
        <f t="shared" si="6158"/>
        <v>0</v>
      </c>
      <c r="BE1490" s="15">
        <f t="shared" si="6158"/>
        <v>250</v>
      </c>
      <c r="BF1490" s="17"/>
      <c r="BG1490" s="15">
        <f t="shared" ref="BG1490:BH1490" si="6159">BG1489</f>
        <v>1000</v>
      </c>
      <c r="BH1490" s="15">
        <f t="shared" si="6159"/>
        <v>5000</v>
      </c>
      <c r="BI1490" s="17"/>
      <c r="BJ1490" s="22">
        <f>G1490/G1489</f>
        <v>1</v>
      </c>
      <c r="BK1490" s="65">
        <f t="shared" ref="BK1490:BL1490" si="6160">BK1489</f>
        <v>0</v>
      </c>
      <c r="BL1490" s="65">
        <f t="shared" si="6160"/>
        <v>0</v>
      </c>
      <c r="BM1490" s="6">
        <f t="shared" si="6120"/>
        <v>122.99999999999999</v>
      </c>
      <c r="BN1490" s="8">
        <f t="shared" si="6121"/>
        <v>292.46191890535999</v>
      </c>
      <c r="BO1490" s="12">
        <f t="shared" si="6122"/>
        <v>189.66501001860959</v>
      </c>
      <c r="BP1490" s="50">
        <f>(1-'#Constant'!$A$3)/($J1490*'#Constant'!$B$3/'#Constant'!$C$3^($D1490-1)+1)+'#Constant'!$A$3</f>
        <v>0.9497912713472485</v>
      </c>
      <c r="BQ1490" s="4">
        <f t="shared" si="6132"/>
        <v>292.46191890535999</v>
      </c>
      <c r="BR1490" s="50">
        <f>(1-'#Constant'!$A$3)/($K1490*'#Constant'!$B$3/'#Constant'!$C$3^($D1490-1)+1)+'#Constant'!$A$3</f>
        <v>0.9497912713472485</v>
      </c>
      <c r="BS1490" s="4">
        <f t="shared" si="6133"/>
        <v>292.46191890535999</v>
      </c>
      <c r="BT1490"/>
    </row>
    <row r="1491" spans="1:72" x14ac:dyDescent="0.3">
      <c r="A1491">
        <v>3446</v>
      </c>
      <c r="B1491" s="18" t="e">
        <f>VLOOKUP(CONCATENATE("CREATURE_NAME_",A1491),[1]Localization_Hero!$A:$E,2,FALSE)</f>
        <v>#N/A</v>
      </c>
      <c r="C1491" t="s">
        <v>77</v>
      </c>
      <c r="D1491">
        <v>1</v>
      </c>
      <c r="E1491">
        <v>1</v>
      </c>
      <c r="F1491" s="18">
        <v>1</v>
      </c>
      <c r="G1491" s="10">
        <v>100</v>
      </c>
      <c r="H1491" s="10">
        <v>100</v>
      </c>
      <c r="I1491" s="10">
        <v>5000</v>
      </c>
      <c r="J1491" s="10">
        <v>18</v>
      </c>
      <c r="K1491" s="10">
        <v>18</v>
      </c>
      <c r="L1491" s="2"/>
      <c r="M1491" s="10">
        <v>0</v>
      </c>
      <c r="N1491" s="10">
        <v>0</v>
      </c>
      <c r="O1491" s="10">
        <v>0</v>
      </c>
      <c r="P1491" s="10">
        <v>100</v>
      </c>
      <c r="Q1491" s="10">
        <v>0</v>
      </c>
      <c r="R1491" s="10">
        <v>0</v>
      </c>
      <c r="S1491" s="10">
        <v>100</v>
      </c>
      <c r="T1491" s="10">
        <v>400</v>
      </c>
      <c r="U1491" s="10">
        <v>0</v>
      </c>
      <c r="V1491" s="10">
        <v>0</v>
      </c>
      <c r="W1491" s="2"/>
      <c r="X1491" s="10">
        <v>0</v>
      </c>
      <c r="Y1491" s="10">
        <v>0</v>
      </c>
      <c r="Z1491" s="10">
        <v>0</v>
      </c>
      <c r="AA1491" s="10">
        <v>100</v>
      </c>
      <c r="AB1491" s="10">
        <v>0</v>
      </c>
      <c r="AC1491" s="10">
        <v>0</v>
      </c>
      <c r="AD1491" s="10">
        <v>100</v>
      </c>
      <c r="AE1491" s="10">
        <v>400</v>
      </c>
      <c r="AF1491" s="10">
        <v>0</v>
      </c>
      <c r="AG1491" s="10">
        <v>0</v>
      </c>
      <c r="AH1491" s="10">
        <v>0</v>
      </c>
      <c r="AI1491" s="10">
        <v>0</v>
      </c>
      <c r="AJ1491" s="3"/>
      <c r="AK1491" s="10">
        <v>0</v>
      </c>
      <c r="AL1491" s="10">
        <v>0</v>
      </c>
      <c r="AM1491" s="3"/>
      <c r="AN1491" s="10">
        <v>0</v>
      </c>
      <c r="AO1491" s="10">
        <v>0</v>
      </c>
      <c r="AP1491" s="10">
        <v>0</v>
      </c>
      <c r="AQ1491" s="10">
        <v>0</v>
      </c>
      <c r="AR1491" s="10">
        <v>0</v>
      </c>
      <c r="AS1491" s="10">
        <v>0</v>
      </c>
      <c r="AT1491" s="10">
        <v>0</v>
      </c>
      <c r="AU1491" s="10">
        <v>0</v>
      </c>
      <c r="AV1491" s="10">
        <v>0</v>
      </c>
      <c r="AW1491" s="10">
        <v>0</v>
      </c>
      <c r="AX1491" s="10">
        <v>0</v>
      </c>
      <c r="AY1491" s="3"/>
      <c r="AZ1491" s="10">
        <v>6000</v>
      </c>
      <c r="BA1491" s="10">
        <v>6000</v>
      </c>
      <c r="BB1491" s="10">
        <v>0</v>
      </c>
      <c r="BC1491" s="10">
        <v>0</v>
      </c>
      <c r="BD1491" s="10">
        <v>0</v>
      </c>
      <c r="BE1491" s="10">
        <v>250</v>
      </c>
      <c r="BF1491" s="3"/>
      <c r="BG1491" s="10">
        <v>1000</v>
      </c>
      <c r="BH1491" s="10">
        <v>5000</v>
      </c>
      <c r="BI1491" s="3"/>
      <c r="BJ1491" s="21">
        <v>1</v>
      </c>
      <c r="BK1491" s="65">
        <v>0</v>
      </c>
      <c r="BL1491" s="65">
        <v>0</v>
      </c>
      <c r="BM1491" s="6">
        <f t="shared" si="6120"/>
        <v>122.99999999999999</v>
      </c>
      <c r="BN1491" s="8">
        <f t="shared" si="6121"/>
        <v>292.46191890535999</v>
      </c>
      <c r="BO1491" s="12">
        <f t="shared" si="6122"/>
        <v>189.66501001860959</v>
      </c>
      <c r="BP1491" s="50">
        <f>(1-'#Constant'!$A$3)/($J1491*'#Constant'!$B$3/'#Constant'!$C$3^($D1491-1)+1)+'#Constant'!$A$3</f>
        <v>0.9497912713472485</v>
      </c>
      <c r="BQ1491" s="4">
        <f>I1491/(BP1491*(1-Q1491/1000*(0.5+R1491/1000))*(1-P1491/1000)*(1-V1491/1000)*(1+U1491/1000))/20</f>
        <v>292.46191890535999</v>
      </c>
      <c r="BR1491" s="50">
        <f>(1-'#Constant'!$A$3)/($K1491*'#Constant'!$B$3/'#Constant'!$C$3^($D1491-1)+1)+'#Constant'!$A$3</f>
        <v>0.9497912713472485</v>
      </c>
      <c r="BS1491" s="4">
        <f>I1491/(BR1491*(1-AB1491/1000*(0.5+AC1491/1000))*(1-AA1491/1000)*(1-AG1491/1000)*(1+AF1491/1000))/20</f>
        <v>292.46191890535999</v>
      </c>
      <c r="BT1491">
        <f>BO1491/$BO$4*100</f>
        <v>144.15258742176431</v>
      </c>
    </row>
    <row r="1492" spans="1:72" s="13" customFormat="1" ht="17.25" thickBot="1" x14ac:dyDescent="0.35">
      <c r="B1492" s="20"/>
      <c r="D1492" s="14">
        <v>1</v>
      </c>
      <c r="E1492" s="14">
        <v>1</v>
      </c>
      <c r="F1492" s="19">
        <v>1</v>
      </c>
      <c r="G1492" s="15">
        <v>100</v>
      </c>
      <c r="H1492" s="15">
        <v>100</v>
      </c>
      <c r="I1492" s="15">
        <v>5000</v>
      </c>
      <c r="J1492" s="10">
        <v>18</v>
      </c>
      <c r="K1492" s="10">
        <v>18</v>
      </c>
      <c r="L1492" s="16"/>
      <c r="M1492" s="15">
        <f t="shared" ref="M1492:O1492" si="6161">M1491</f>
        <v>0</v>
      </c>
      <c r="N1492" s="15">
        <f t="shared" si="6161"/>
        <v>0</v>
      </c>
      <c r="O1492" s="15">
        <f t="shared" si="6161"/>
        <v>0</v>
      </c>
      <c r="P1492" s="15">
        <f>P1491</f>
        <v>100</v>
      </c>
      <c r="Q1492" s="15">
        <f t="shared" ref="Q1492:V1492" si="6162">Q1491</f>
        <v>0</v>
      </c>
      <c r="R1492" s="15">
        <f t="shared" si="6162"/>
        <v>0</v>
      </c>
      <c r="S1492" s="15">
        <f t="shared" si="6162"/>
        <v>100</v>
      </c>
      <c r="T1492" s="15">
        <f t="shared" si="6162"/>
        <v>400</v>
      </c>
      <c r="U1492" s="15">
        <f t="shared" si="6162"/>
        <v>0</v>
      </c>
      <c r="V1492" s="15">
        <f t="shared" si="6162"/>
        <v>0</v>
      </c>
      <c r="W1492" s="16"/>
      <c r="X1492" s="15">
        <f t="shared" ref="X1492:Z1492" si="6163">X1491</f>
        <v>0</v>
      </c>
      <c r="Y1492" s="15">
        <f t="shared" si="6163"/>
        <v>0</v>
      </c>
      <c r="Z1492" s="15">
        <f t="shared" si="6163"/>
        <v>0</v>
      </c>
      <c r="AA1492" s="15">
        <f>AA1491</f>
        <v>100</v>
      </c>
      <c r="AB1492" s="15">
        <f t="shared" ref="AB1492:AI1492" si="6164">AB1491</f>
        <v>0</v>
      </c>
      <c r="AC1492" s="15">
        <f t="shared" si="6164"/>
        <v>0</v>
      </c>
      <c r="AD1492" s="15">
        <f t="shared" si="6164"/>
        <v>100</v>
      </c>
      <c r="AE1492" s="15">
        <f t="shared" si="6164"/>
        <v>400</v>
      </c>
      <c r="AF1492" s="15">
        <f t="shared" si="6164"/>
        <v>0</v>
      </c>
      <c r="AG1492" s="15">
        <f t="shared" si="6164"/>
        <v>0</v>
      </c>
      <c r="AH1492" s="15">
        <f t="shared" si="6164"/>
        <v>0</v>
      </c>
      <c r="AI1492" s="15">
        <f t="shared" si="6164"/>
        <v>0</v>
      </c>
      <c r="AJ1492" s="17"/>
      <c r="AK1492" s="15">
        <f>AK1491</f>
        <v>0</v>
      </c>
      <c r="AL1492" s="15">
        <f>AL1491</f>
        <v>0</v>
      </c>
      <c r="AM1492" s="17"/>
      <c r="AN1492" s="15">
        <f t="shared" ref="AN1492:AX1492" si="6165">AN1491</f>
        <v>0</v>
      </c>
      <c r="AO1492" s="15">
        <f t="shared" si="6165"/>
        <v>0</v>
      </c>
      <c r="AP1492" s="15">
        <f t="shared" si="6165"/>
        <v>0</v>
      </c>
      <c r="AQ1492" s="15">
        <f t="shared" si="6165"/>
        <v>0</v>
      </c>
      <c r="AR1492" s="15">
        <f t="shared" si="6165"/>
        <v>0</v>
      </c>
      <c r="AS1492" s="15">
        <f t="shared" si="6165"/>
        <v>0</v>
      </c>
      <c r="AT1492" s="15">
        <f t="shared" si="6165"/>
        <v>0</v>
      </c>
      <c r="AU1492" s="15">
        <f t="shared" si="6165"/>
        <v>0</v>
      </c>
      <c r="AV1492" s="15">
        <f t="shared" si="6165"/>
        <v>0</v>
      </c>
      <c r="AW1492" s="15">
        <f t="shared" si="6165"/>
        <v>0</v>
      </c>
      <c r="AX1492" s="15">
        <f t="shared" si="6165"/>
        <v>0</v>
      </c>
      <c r="AY1492" s="17"/>
      <c r="AZ1492" s="15">
        <f t="shared" ref="AZ1492:BA1492" si="6166">AZ1491</f>
        <v>6000</v>
      </c>
      <c r="BA1492" s="15">
        <f t="shared" si="6166"/>
        <v>6000</v>
      </c>
      <c r="BB1492" s="15">
        <v>0</v>
      </c>
      <c r="BC1492" s="15">
        <f t="shared" ref="BC1492:BE1492" si="6167">BC1491</f>
        <v>0</v>
      </c>
      <c r="BD1492" s="15">
        <f t="shared" si="6167"/>
        <v>0</v>
      </c>
      <c r="BE1492" s="15">
        <f t="shared" si="6167"/>
        <v>250</v>
      </c>
      <c r="BF1492" s="17"/>
      <c r="BG1492" s="15">
        <f t="shared" ref="BG1492:BH1492" si="6168">BG1491</f>
        <v>1000</v>
      </c>
      <c r="BH1492" s="15">
        <f t="shared" si="6168"/>
        <v>5000</v>
      </c>
      <c r="BI1492" s="17"/>
      <c r="BJ1492" s="22">
        <f>G1492/G1491</f>
        <v>1</v>
      </c>
      <c r="BK1492" s="65">
        <f t="shared" ref="BK1492:BL1492" si="6169">BK1491</f>
        <v>0</v>
      </c>
      <c r="BL1492" s="65">
        <f t="shared" si="6169"/>
        <v>0</v>
      </c>
      <c r="BM1492" s="6">
        <f t="shared" si="6120"/>
        <v>122.99999999999999</v>
      </c>
      <c r="BN1492" s="8">
        <f t="shared" si="6121"/>
        <v>292.46191890535999</v>
      </c>
      <c r="BO1492" s="12">
        <f t="shared" si="6122"/>
        <v>189.66501001860959</v>
      </c>
      <c r="BP1492" s="50">
        <f>(1-'#Constant'!$A$3)/($J1492*'#Constant'!$B$3/'#Constant'!$C$3^($D1492-1)+1)+'#Constant'!$A$3</f>
        <v>0.9497912713472485</v>
      </c>
      <c r="BQ1492" s="4">
        <f>I1492/(BP1492*(1-Q1492/1000*(0.5+R1492/1000))*(1-P1492/1000)*(1-V1492/1000)*(1+U1492/1000))/20</f>
        <v>292.46191890535999</v>
      </c>
      <c r="BR1492" s="50">
        <f>(1-'#Constant'!$A$3)/($K1492*'#Constant'!$B$3/'#Constant'!$C$3^($D1492-1)+1)+'#Constant'!$A$3</f>
        <v>0.9497912713472485</v>
      </c>
      <c r="BS1492" s="4">
        <f>I1492/(BR1492*(1-AB1492/1000*(0.5+AC1492/1000))*(1-AA1492/1000)*(1-AG1492/1000)*(1+AF1492/1000))/20</f>
        <v>292.46191890535999</v>
      </c>
      <c r="BT1492"/>
    </row>
    <row r="1493" spans="1:72" x14ac:dyDescent="0.3">
      <c r="A1493">
        <v>3448</v>
      </c>
      <c r="B1493" s="18" t="e">
        <f>VLOOKUP(CONCATENATE("CREATURE_NAME_",A1493),[1]Localization_Hero!$A:$E,2,FALSE)</f>
        <v>#N/A</v>
      </c>
      <c r="C1493" t="s">
        <v>77</v>
      </c>
      <c r="D1493">
        <v>1</v>
      </c>
      <c r="E1493">
        <v>1</v>
      </c>
      <c r="F1493" s="18">
        <v>1</v>
      </c>
      <c r="G1493" s="10">
        <v>100</v>
      </c>
      <c r="H1493" s="10">
        <v>100</v>
      </c>
      <c r="I1493" s="10">
        <v>5700</v>
      </c>
      <c r="J1493" s="10">
        <v>18</v>
      </c>
      <c r="K1493" s="10">
        <v>18</v>
      </c>
      <c r="L1493" s="2"/>
      <c r="M1493" s="10">
        <v>0</v>
      </c>
      <c r="N1493" s="10">
        <v>0</v>
      </c>
      <c r="O1493" s="10">
        <v>0</v>
      </c>
      <c r="P1493" s="10">
        <v>100</v>
      </c>
      <c r="Q1493" s="10">
        <v>0</v>
      </c>
      <c r="R1493" s="10">
        <v>0</v>
      </c>
      <c r="S1493" s="10">
        <v>100</v>
      </c>
      <c r="T1493" s="10">
        <v>400</v>
      </c>
      <c r="U1493" s="10">
        <v>0</v>
      </c>
      <c r="V1493" s="10">
        <v>0</v>
      </c>
      <c r="W1493" s="2"/>
      <c r="X1493" s="10">
        <v>0</v>
      </c>
      <c r="Y1493" s="10">
        <v>0</v>
      </c>
      <c r="Z1493" s="10">
        <v>0</v>
      </c>
      <c r="AA1493" s="10">
        <v>100</v>
      </c>
      <c r="AB1493" s="10">
        <v>0</v>
      </c>
      <c r="AC1493" s="10">
        <v>0</v>
      </c>
      <c r="AD1493" s="10">
        <v>100</v>
      </c>
      <c r="AE1493" s="10">
        <v>400</v>
      </c>
      <c r="AF1493" s="10">
        <v>0</v>
      </c>
      <c r="AG1493" s="10">
        <v>0</v>
      </c>
      <c r="AH1493" s="10">
        <v>0</v>
      </c>
      <c r="AI1493" s="10">
        <v>0</v>
      </c>
      <c r="AJ1493" s="3"/>
      <c r="AK1493" s="10">
        <v>0</v>
      </c>
      <c r="AL1493" s="10">
        <v>0</v>
      </c>
      <c r="AM1493" s="3"/>
      <c r="AN1493" s="10">
        <v>0</v>
      </c>
      <c r="AO1493" s="10">
        <v>0</v>
      </c>
      <c r="AP1493" s="10">
        <v>0</v>
      </c>
      <c r="AQ1493" s="10">
        <v>0</v>
      </c>
      <c r="AR1493" s="10">
        <v>0</v>
      </c>
      <c r="AS1493" s="10">
        <v>0</v>
      </c>
      <c r="AT1493" s="10">
        <v>0</v>
      </c>
      <c r="AU1493" s="10">
        <v>0</v>
      </c>
      <c r="AV1493" s="10">
        <v>0</v>
      </c>
      <c r="AW1493" s="10">
        <v>0</v>
      </c>
      <c r="AX1493" s="10">
        <v>0</v>
      </c>
      <c r="AY1493" s="3"/>
      <c r="AZ1493" s="10">
        <v>6000</v>
      </c>
      <c r="BA1493" s="10">
        <v>6000</v>
      </c>
      <c r="BB1493" s="10">
        <v>0</v>
      </c>
      <c r="BC1493" s="10">
        <v>0</v>
      </c>
      <c r="BD1493" s="10">
        <v>0</v>
      </c>
      <c r="BE1493" s="10">
        <v>250</v>
      </c>
      <c r="BF1493" s="3"/>
      <c r="BG1493" s="10">
        <v>1000</v>
      </c>
      <c r="BH1493" s="10">
        <v>7500</v>
      </c>
      <c r="BI1493" s="3"/>
      <c r="BJ1493" s="21">
        <v>1</v>
      </c>
      <c r="BK1493" s="65">
        <v>0</v>
      </c>
      <c r="BL1493" s="65">
        <v>0</v>
      </c>
      <c r="BM1493" s="6">
        <f t="shared" si="6120"/>
        <v>122.99999999999999</v>
      </c>
      <c r="BN1493" s="8">
        <f t="shared" si="6121"/>
        <v>333.40658755211041</v>
      </c>
      <c r="BO1493" s="12">
        <f t="shared" si="6122"/>
        <v>202.50681536409971</v>
      </c>
      <c r="BP1493" s="50">
        <f>(1-'#Constant'!$A$3)/($J1493*'#Constant'!$B$3/'#Constant'!$C$3^($D1493-1)+1)+'#Constant'!$A$3</f>
        <v>0.9497912713472485</v>
      </c>
      <c r="BQ1493" s="4">
        <f>I1494/(BP1493*(1-Q1493/1000*(0.5+R1493/1000))*(1-P1493/1000)*(1-V1493/1000)*(1+U1493/1000))/20</f>
        <v>333.40658755211041</v>
      </c>
      <c r="BR1493" s="50">
        <f>(1-'#Constant'!$A$3)/($K1493*'#Constant'!$B$3/'#Constant'!$C$3^($D1493-1)+1)+'#Constant'!$A$3</f>
        <v>0.9497912713472485</v>
      </c>
      <c r="BS1493" s="4">
        <f>I1494/(BR1493*(1-AB1493/1000*(0.5+AC1493/1000))*(1-AA1493/1000)*(1-AG1493/1000)*(1+AF1493/1000))/20</f>
        <v>333.40658755211041</v>
      </c>
      <c r="BT1493">
        <f>BO1493/$BO$4*100</f>
        <v>153.91284561349622</v>
      </c>
    </row>
    <row r="1494" spans="1:72" s="13" customFormat="1" ht="17.25" thickBot="1" x14ac:dyDescent="0.35">
      <c r="B1494" s="20"/>
      <c r="D1494" s="14">
        <v>1</v>
      </c>
      <c r="E1494" s="14">
        <v>1</v>
      </c>
      <c r="F1494" s="19">
        <v>1</v>
      </c>
      <c r="G1494" s="15">
        <v>100</v>
      </c>
      <c r="H1494" s="15">
        <v>100</v>
      </c>
      <c r="I1494" s="15">
        <v>5700</v>
      </c>
      <c r="J1494" s="10">
        <v>18</v>
      </c>
      <c r="K1494" s="10">
        <v>18</v>
      </c>
      <c r="L1494" s="16"/>
      <c r="M1494" s="15">
        <f t="shared" ref="M1494:O1494" si="6170">M1493</f>
        <v>0</v>
      </c>
      <c r="N1494" s="15">
        <f t="shared" si="6170"/>
        <v>0</v>
      </c>
      <c r="O1494" s="15">
        <f t="shared" si="6170"/>
        <v>0</v>
      </c>
      <c r="P1494" s="15">
        <v>100</v>
      </c>
      <c r="Q1494" s="15">
        <f t="shared" ref="Q1494:V1494" si="6171">Q1493</f>
        <v>0</v>
      </c>
      <c r="R1494" s="15">
        <f t="shared" si="6171"/>
        <v>0</v>
      </c>
      <c r="S1494" s="15">
        <f t="shared" si="6171"/>
        <v>100</v>
      </c>
      <c r="T1494" s="15">
        <f t="shared" si="6171"/>
        <v>400</v>
      </c>
      <c r="U1494" s="15">
        <f t="shared" si="6171"/>
        <v>0</v>
      </c>
      <c r="V1494" s="15">
        <f t="shared" si="6171"/>
        <v>0</v>
      </c>
      <c r="W1494" s="16"/>
      <c r="X1494" s="15">
        <f t="shared" ref="X1494:Z1494" si="6172">X1493</f>
        <v>0</v>
      </c>
      <c r="Y1494" s="15">
        <f t="shared" si="6172"/>
        <v>0</v>
      </c>
      <c r="Z1494" s="15">
        <f t="shared" si="6172"/>
        <v>0</v>
      </c>
      <c r="AA1494" s="15">
        <v>100</v>
      </c>
      <c r="AB1494" s="15">
        <f t="shared" ref="AB1494:AI1494" si="6173">AB1493</f>
        <v>0</v>
      </c>
      <c r="AC1494" s="15">
        <f t="shared" si="6173"/>
        <v>0</v>
      </c>
      <c r="AD1494" s="15">
        <f t="shared" si="6173"/>
        <v>100</v>
      </c>
      <c r="AE1494" s="15">
        <f t="shared" si="6173"/>
        <v>400</v>
      </c>
      <c r="AF1494" s="15">
        <f t="shared" si="6173"/>
        <v>0</v>
      </c>
      <c r="AG1494" s="15">
        <f t="shared" si="6173"/>
        <v>0</v>
      </c>
      <c r="AH1494" s="15">
        <f t="shared" si="6173"/>
        <v>0</v>
      </c>
      <c r="AI1494" s="15">
        <f t="shared" si="6173"/>
        <v>0</v>
      </c>
      <c r="AJ1494" s="17"/>
      <c r="AK1494" s="15">
        <f>AK1493</f>
        <v>0</v>
      </c>
      <c r="AL1494" s="15">
        <f>AL1493</f>
        <v>0</v>
      </c>
      <c r="AM1494" s="17"/>
      <c r="AN1494" s="15">
        <f t="shared" ref="AN1494:AX1494" si="6174">AN1493</f>
        <v>0</v>
      </c>
      <c r="AO1494" s="15">
        <f t="shared" si="6174"/>
        <v>0</v>
      </c>
      <c r="AP1494" s="15">
        <f t="shared" si="6174"/>
        <v>0</v>
      </c>
      <c r="AQ1494" s="15">
        <f t="shared" si="6174"/>
        <v>0</v>
      </c>
      <c r="AR1494" s="15">
        <f t="shared" si="6174"/>
        <v>0</v>
      </c>
      <c r="AS1494" s="15">
        <f t="shared" si="6174"/>
        <v>0</v>
      </c>
      <c r="AT1494" s="15">
        <f t="shared" si="6174"/>
        <v>0</v>
      </c>
      <c r="AU1494" s="15">
        <f t="shared" si="6174"/>
        <v>0</v>
      </c>
      <c r="AV1494" s="15">
        <f t="shared" si="6174"/>
        <v>0</v>
      </c>
      <c r="AW1494" s="15">
        <f t="shared" si="6174"/>
        <v>0</v>
      </c>
      <c r="AX1494" s="15">
        <f t="shared" si="6174"/>
        <v>0</v>
      </c>
      <c r="AY1494" s="17"/>
      <c r="AZ1494" s="15">
        <f t="shared" ref="AZ1494:BA1494" si="6175">AZ1493</f>
        <v>6000</v>
      </c>
      <c r="BA1494" s="15">
        <f t="shared" si="6175"/>
        <v>6000</v>
      </c>
      <c r="BB1494" s="15">
        <v>0</v>
      </c>
      <c r="BC1494" s="15">
        <f t="shared" ref="BC1494:BE1494" si="6176">BC1493</f>
        <v>0</v>
      </c>
      <c r="BD1494" s="15">
        <f t="shared" si="6176"/>
        <v>0</v>
      </c>
      <c r="BE1494" s="15">
        <f t="shared" si="6176"/>
        <v>250</v>
      </c>
      <c r="BF1494" s="17"/>
      <c r="BG1494" s="15">
        <f t="shared" ref="BG1494:BH1494" si="6177">BG1493</f>
        <v>1000</v>
      </c>
      <c r="BH1494" s="15">
        <f t="shared" si="6177"/>
        <v>7500</v>
      </c>
      <c r="BI1494" s="17"/>
      <c r="BJ1494" s="22">
        <f>G1494/G1493</f>
        <v>1</v>
      </c>
      <c r="BK1494" s="65">
        <f t="shared" ref="BK1494:BL1494" si="6178">BK1493</f>
        <v>0</v>
      </c>
      <c r="BL1494" s="65">
        <f t="shared" si="6178"/>
        <v>0</v>
      </c>
      <c r="BM1494" s="6">
        <f t="shared" si="6120"/>
        <v>122.99999999999999</v>
      </c>
      <c r="BN1494" s="8">
        <f t="shared" si="6121"/>
        <v>292.46191890535999</v>
      </c>
      <c r="BO1494" s="12">
        <f t="shared" si="6122"/>
        <v>189.66501001860959</v>
      </c>
      <c r="BP1494" s="50">
        <f>(1-'#Constant'!$A$3)/($J1494*'#Constant'!$B$3/'#Constant'!$C$3^($D1494-1)+1)+'#Constant'!$A$3</f>
        <v>0.9497912713472485</v>
      </c>
      <c r="BQ1494" s="4">
        <f>I1552/(BP1494*(1-Q1494/1000*(0.5+R1494/1000))*(1-P1494/1000)*(1-V1494/1000)*(1+U1494/1000))/20</f>
        <v>292.46191890535999</v>
      </c>
      <c r="BR1494" s="50">
        <f>(1-'#Constant'!$A$3)/($K1494*'#Constant'!$B$3/'#Constant'!$C$3^($D1494-1)+1)+'#Constant'!$A$3</f>
        <v>0.9497912713472485</v>
      </c>
      <c r="BS1494" s="4">
        <f>I1552/(BR1494*(1-AB1494/1000*(0.5+AC1494/1000))*(1-AA1494/1000)*(1-AG1494/1000)*(1+AF1494/1000))/20</f>
        <v>292.46191890535999</v>
      </c>
      <c r="BT1494"/>
    </row>
    <row r="1495" spans="1:72" x14ac:dyDescent="0.3">
      <c r="A1495" s="62">
        <v>3449</v>
      </c>
      <c r="B1495" s="18" t="e">
        <f>VLOOKUP(CONCATENATE("CREATURE_NAME_",A1495),[1]Localization_Hero!$A:$E,2,FALSE)</f>
        <v>#N/A</v>
      </c>
      <c r="C1495" t="s">
        <v>81</v>
      </c>
      <c r="D1495">
        <v>1</v>
      </c>
      <c r="E1495">
        <v>1</v>
      </c>
      <c r="F1495" s="18">
        <v>1</v>
      </c>
      <c r="G1495" s="10">
        <v>88</v>
      </c>
      <c r="H1495" s="10">
        <v>88</v>
      </c>
      <c r="I1495" s="10">
        <v>6200</v>
      </c>
      <c r="J1495" s="10">
        <v>25</v>
      </c>
      <c r="K1495" s="10">
        <v>25</v>
      </c>
      <c r="L1495" s="2"/>
      <c r="M1495" s="10">
        <v>100</v>
      </c>
      <c r="N1495" s="10">
        <v>0</v>
      </c>
      <c r="O1495" s="10">
        <v>0</v>
      </c>
      <c r="P1495" s="10">
        <v>100</v>
      </c>
      <c r="Q1495" s="10">
        <v>0</v>
      </c>
      <c r="R1495" s="10">
        <v>0</v>
      </c>
      <c r="S1495" s="10">
        <v>0</v>
      </c>
      <c r="T1495" s="10">
        <v>150</v>
      </c>
      <c r="U1495" s="10">
        <v>0</v>
      </c>
      <c r="V1495" s="10">
        <v>300</v>
      </c>
      <c r="W1495" s="2"/>
      <c r="X1495" s="10">
        <v>250</v>
      </c>
      <c r="Y1495" s="10">
        <v>0</v>
      </c>
      <c r="Z1495" s="10">
        <v>0</v>
      </c>
      <c r="AA1495" s="10">
        <v>100</v>
      </c>
      <c r="AB1495" s="10">
        <v>0</v>
      </c>
      <c r="AC1495" s="10">
        <v>0</v>
      </c>
      <c r="AD1495" s="10">
        <v>250</v>
      </c>
      <c r="AE1495" s="10">
        <v>400</v>
      </c>
      <c r="AF1495" s="10">
        <v>0</v>
      </c>
      <c r="AG1495" s="10">
        <v>100</v>
      </c>
      <c r="AH1495" s="10">
        <v>0</v>
      </c>
      <c r="AI1495" s="10">
        <v>0</v>
      </c>
      <c r="AJ1495" s="3"/>
      <c r="AK1495" s="10">
        <v>0</v>
      </c>
      <c r="AL1495" s="10">
        <v>0</v>
      </c>
      <c r="AM1495" s="3"/>
      <c r="AN1495" s="10">
        <v>0</v>
      </c>
      <c r="AO1495" s="10">
        <v>0</v>
      </c>
      <c r="AP1495" s="10">
        <v>0</v>
      </c>
      <c r="AQ1495" s="10">
        <v>0</v>
      </c>
      <c r="AR1495" s="10">
        <v>0</v>
      </c>
      <c r="AS1495" s="10">
        <v>0</v>
      </c>
      <c r="AT1495" s="10">
        <v>0</v>
      </c>
      <c r="AU1495" s="10">
        <v>0</v>
      </c>
      <c r="AV1495" s="10">
        <v>0</v>
      </c>
      <c r="AW1495" s="10">
        <v>0</v>
      </c>
      <c r="AX1495" s="10">
        <v>0</v>
      </c>
      <c r="AY1495" s="3"/>
      <c r="AZ1495" s="10">
        <v>6000</v>
      </c>
      <c r="BA1495" s="10">
        <v>6000</v>
      </c>
      <c r="BB1495" s="10">
        <v>0</v>
      </c>
      <c r="BC1495" s="10">
        <v>0</v>
      </c>
      <c r="BD1495" s="10">
        <v>0</v>
      </c>
      <c r="BE1495" s="10">
        <v>250</v>
      </c>
      <c r="BF1495" s="3"/>
      <c r="BG1495" s="10">
        <v>1000</v>
      </c>
      <c r="BH1495" s="10">
        <v>1000</v>
      </c>
      <c r="BI1495" s="3"/>
      <c r="BJ1495" s="21">
        <v>1</v>
      </c>
      <c r="BK1495" s="65">
        <v>0</v>
      </c>
      <c r="BL1495" s="65">
        <v>0</v>
      </c>
      <c r="BM1495" s="6">
        <f t="shared" si="6120"/>
        <v>140.25</v>
      </c>
      <c r="BN1495" s="8">
        <f t="shared" si="6121"/>
        <v>469.4897688740258</v>
      </c>
      <c r="BO1495" s="12">
        <f t="shared" si="6122"/>
        <v>256.60463769110277</v>
      </c>
      <c r="BP1495" s="50">
        <f>(1-'#Constant'!$A$3)/($J1495*'#Constant'!$B$3/'#Constant'!$C$3^($D1495-1)+1)+'#Constant'!$A$3</f>
        <v>0.93162790697674425</v>
      </c>
      <c r="BQ1495" s="4">
        <f>I1495/(BP1495*(1-Q1495/1000*(0.5+R1495/1000))*(1-P1495/1000)*(1-V1495/1000)*(1+U1495/1000))/20</f>
        <v>528.17598998327901</v>
      </c>
      <c r="BR1495" s="50">
        <f>(1-'#Constant'!$A$3)/($K1495*'#Constant'!$B$3/'#Constant'!$C$3^($D1495-1)+1)+'#Constant'!$A$3</f>
        <v>0.93162790697674425</v>
      </c>
      <c r="BS1495" s="4">
        <f>I1495/(BR1495*(1-AB1495/1000*(0.5+AC1495/1000))*(1-AA1495/1000)*(1-AG1495/1000)*(1+AF1495/1000))/20</f>
        <v>410.80354776477259</v>
      </c>
      <c r="BT1495">
        <f>BO1495/$BO$4*100</f>
        <v>195.02923846611156</v>
      </c>
    </row>
    <row r="1496" spans="1:72" s="13" customFormat="1" ht="17.25" thickBot="1" x14ac:dyDescent="0.35">
      <c r="B1496" s="20"/>
      <c r="D1496" s="14">
        <v>1</v>
      </c>
      <c r="E1496" s="14">
        <v>1</v>
      </c>
      <c r="F1496" s="19">
        <v>1</v>
      </c>
      <c r="G1496" s="15">
        <f t="shared" ref="G1496:H1496" si="6179">G1495</f>
        <v>88</v>
      </c>
      <c r="H1496" s="15">
        <f t="shared" si="6179"/>
        <v>88</v>
      </c>
      <c r="I1496" s="15">
        <v>6200</v>
      </c>
      <c r="J1496" s="15">
        <f>J1495</f>
        <v>25</v>
      </c>
      <c r="K1496" s="15">
        <f>K1495</f>
        <v>25</v>
      </c>
      <c r="L1496" s="16"/>
      <c r="M1496" s="15">
        <f t="shared" ref="M1496:O1496" si="6180">M1495</f>
        <v>100</v>
      </c>
      <c r="N1496" s="15">
        <f t="shared" si="6180"/>
        <v>0</v>
      </c>
      <c r="O1496" s="15">
        <f t="shared" si="6180"/>
        <v>0</v>
      </c>
      <c r="P1496" s="15">
        <v>100</v>
      </c>
      <c r="Q1496" s="15">
        <f t="shared" ref="Q1496:V1496" si="6181">Q1495</f>
        <v>0</v>
      </c>
      <c r="R1496" s="15">
        <f t="shared" si="6181"/>
        <v>0</v>
      </c>
      <c r="S1496" s="15">
        <f t="shared" si="6181"/>
        <v>0</v>
      </c>
      <c r="T1496" s="15">
        <f t="shared" si="6181"/>
        <v>150</v>
      </c>
      <c r="U1496" s="15">
        <f t="shared" si="6181"/>
        <v>0</v>
      </c>
      <c r="V1496" s="15">
        <f t="shared" si="6181"/>
        <v>300</v>
      </c>
      <c r="W1496" s="16"/>
      <c r="X1496" s="15">
        <f t="shared" ref="X1496:Z1496" si="6182">X1495</f>
        <v>250</v>
      </c>
      <c r="Y1496" s="15">
        <f t="shared" si="6182"/>
        <v>0</v>
      </c>
      <c r="Z1496" s="15">
        <f t="shared" si="6182"/>
        <v>0</v>
      </c>
      <c r="AA1496" s="15">
        <v>100</v>
      </c>
      <c r="AB1496" s="15">
        <f t="shared" ref="AB1496:AI1496" si="6183">AB1495</f>
        <v>0</v>
      </c>
      <c r="AC1496" s="15">
        <f t="shared" si="6183"/>
        <v>0</v>
      </c>
      <c r="AD1496" s="15">
        <f t="shared" si="6183"/>
        <v>250</v>
      </c>
      <c r="AE1496" s="15">
        <f t="shared" si="6183"/>
        <v>400</v>
      </c>
      <c r="AF1496" s="15">
        <f t="shared" si="6183"/>
        <v>0</v>
      </c>
      <c r="AG1496" s="15">
        <f t="shared" si="6183"/>
        <v>100</v>
      </c>
      <c r="AH1496" s="15">
        <f t="shared" si="6183"/>
        <v>0</v>
      </c>
      <c r="AI1496" s="15">
        <f t="shared" si="6183"/>
        <v>0</v>
      </c>
      <c r="AJ1496" s="17"/>
      <c r="AK1496" s="15">
        <f>AK1495</f>
        <v>0</v>
      </c>
      <c r="AL1496" s="15">
        <f>AL1495</f>
        <v>0</v>
      </c>
      <c r="AM1496" s="17"/>
      <c r="AN1496" s="15">
        <f t="shared" ref="AN1496:AX1496" si="6184">AN1495</f>
        <v>0</v>
      </c>
      <c r="AO1496" s="15">
        <f t="shared" si="6184"/>
        <v>0</v>
      </c>
      <c r="AP1496" s="15">
        <f t="shared" si="6184"/>
        <v>0</v>
      </c>
      <c r="AQ1496" s="15">
        <f t="shared" si="6184"/>
        <v>0</v>
      </c>
      <c r="AR1496" s="15">
        <f t="shared" si="6184"/>
        <v>0</v>
      </c>
      <c r="AS1496" s="15">
        <f t="shared" si="6184"/>
        <v>0</v>
      </c>
      <c r="AT1496" s="15">
        <f t="shared" si="6184"/>
        <v>0</v>
      </c>
      <c r="AU1496" s="15">
        <f t="shared" si="6184"/>
        <v>0</v>
      </c>
      <c r="AV1496" s="15">
        <f t="shared" si="6184"/>
        <v>0</v>
      </c>
      <c r="AW1496" s="15">
        <f t="shared" si="6184"/>
        <v>0</v>
      </c>
      <c r="AX1496" s="15">
        <f t="shared" si="6184"/>
        <v>0</v>
      </c>
      <c r="AY1496" s="17"/>
      <c r="AZ1496" s="15">
        <f t="shared" ref="AZ1496:BA1496" si="6185">AZ1495</f>
        <v>6000</v>
      </c>
      <c r="BA1496" s="15">
        <f t="shared" si="6185"/>
        <v>6000</v>
      </c>
      <c r="BB1496" s="15">
        <v>0</v>
      </c>
      <c r="BC1496" s="15">
        <f t="shared" ref="BC1496:BE1496" si="6186">BC1495</f>
        <v>0</v>
      </c>
      <c r="BD1496" s="15">
        <f t="shared" si="6186"/>
        <v>0</v>
      </c>
      <c r="BE1496" s="15">
        <f t="shared" si="6186"/>
        <v>250</v>
      </c>
      <c r="BF1496" s="17"/>
      <c r="BG1496" s="15">
        <f t="shared" ref="BG1496:BH1496" si="6187">BG1495</f>
        <v>1000</v>
      </c>
      <c r="BH1496" s="15">
        <f t="shared" si="6187"/>
        <v>1000</v>
      </c>
      <c r="BI1496" s="17"/>
      <c r="BJ1496" s="22">
        <f>G1496/G1495</f>
        <v>1</v>
      </c>
      <c r="BK1496" s="65">
        <f t="shared" ref="BK1496:BL1496" si="6188">BK1495</f>
        <v>0</v>
      </c>
      <c r="BL1496" s="65">
        <f t="shared" si="6188"/>
        <v>0</v>
      </c>
      <c r="BM1496" s="6">
        <f t="shared" si="6120"/>
        <v>140.25</v>
      </c>
      <c r="BN1496" s="8">
        <f t="shared" si="6121"/>
        <v>469.4897688740258</v>
      </c>
      <c r="BO1496" s="12">
        <f t="shared" si="6122"/>
        <v>256.60463769110277</v>
      </c>
      <c r="BP1496" s="50">
        <f>(1-'#Constant'!$A$3)/($J1496*'#Constant'!$B$3/'#Constant'!$C$3^($D1496-1)+1)+'#Constant'!$A$3</f>
        <v>0.93162790697674425</v>
      </c>
      <c r="BQ1496" s="4">
        <f>I1496/(BP1496*(1-Q1496/1000*(0.5+R1496/1000))*(1-P1496/1000)*(1-V1496/1000)*(1+U1496/1000))/20</f>
        <v>528.17598998327901</v>
      </c>
      <c r="BR1496" s="50">
        <f>(1-'#Constant'!$A$3)/($K1496*'#Constant'!$B$3/'#Constant'!$C$3^($D1496-1)+1)+'#Constant'!$A$3</f>
        <v>0.93162790697674425</v>
      </c>
      <c r="BS1496" s="4">
        <f>I1496/(BR1496*(1-AB1496/1000*(0.5+AC1496/1000))*(1-AA1496/1000)*(1-AG1496/1000)*(1+AF1496/1000))/20</f>
        <v>410.80354776477259</v>
      </c>
      <c r="BT1496"/>
    </row>
    <row r="1497" spans="1:72" x14ac:dyDescent="0.3">
      <c r="A1497">
        <v>3450</v>
      </c>
      <c r="B1497" s="18" t="e">
        <f>VLOOKUP(CONCATENATE("CREATURE_NAME_",A1497),[1]Localization_Hero!$A:$E,2,FALSE)</f>
        <v>#N/A</v>
      </c>
      <c r="C1497" t="s">
        <v>77</v>
      </c>
      <c r="D1497">
        <v>1</v>
      </c>
      <c r="E1497">
        <v>1</v>
      </c>
      <c r="F1497" s="18">
        <v>1</v>
      </c>
      <c r="G1497" s="10">
        <v>100</v>
      </c>
      <c r="H1497" s="10">
        <v>100</v>
      </c>
      <c r="I1497" s="10">
        <v>6000</v>
      </c>
      <c r="J1497" s="10">
        <v>25</v>
      </c>
      <c r="K1497" s="10">
        <v>25</v>
      </c>
      <c r="L1497" s="2"/>
      <c r="M1497" s="10">
        <v>0</v>
      </c>
      <c r="N1497" s="10">
        <v>0</v>
      </c>
      <c r="O1497" s="10">
        <v>0</v>
      </c>
      <c r="P1497" s="10">
        <v>0</v>
      </c>
      <c r="Q1497" s="10">
        <v>0</v>
      </c>
      <c r="R1497" s="10">
        <v>0</v>
      </c>
      <c r="S1497" s="10">
        <v>100</v>
      </c>
      <c r="T1497" s="10">
        <v>500</v>
      </c>
      <c r="U1497" s="10">
        <v>0</v>
      </c>
      <c r="V1497" s="10">
        <v>350</v>
      </c>
      <c r="W1497" s="2"/>
      <c r="X1497" s="10">
        <v>0</v>
      </c>
      <c r="Y1497" s="10">
        <v>0</v>
      </c>
      <c r="Z1497" s="10">
        <v>0</v>
      </c>
      <c r="AA1497" s="10">
        <v>0</v>
      </c>
      <c r="AB1497" s="10">
        <v>0</v>
      </c>
      <c r="AC1497" s="10">
        <v>0</v>
      </c>
      <c r="AD1497" s="10">
        <v>100</v>
      </c>
      <c r="AE1497" s="10">
        <v>500</v>
      </c>
      <c r="AF1497" s="10">
        <v>0</v>
      </c>
      <c r="AG1497" s="10">
        <v>200</v>
      </c>
      <c r="AH1497" s="10">
        <v>0</v>
      </c>
      <c r="AI1497" s="10">
        <v>0</v>
      </c>
      <c r="AJ1497" s="3"/>
      <c r="AK1497" s="10">
        <v>0</v>
      </c>
      <c r="AL1497" s="10">
        <v>0</v>
      </c>
      <c r="AM1497" s="3"/>
      <c r="AN1497" s="10">
        <v>0</v>
      </c>
      <c r="AO1497" s="10">
        <v>0</v>
      </c>
      <c r="AP1497" s="10">
        <v>0</v>
      </c>
      <c r="AQ1497" s="10">
        <v>0</v>
      </c>
      <c r="AR1497" s="10">
        <v>0</v>
      </c>
      <c r="AS1497" s="10">
        <v>0</v>
      </c>
      <c r="AT1497" s="10">
        <v>0</v>
      </c>
      <c r="AU1497" s="10">
        <v>0</v>
      </c>
      <c r="AV1497" s="10">
        <v>0</v>
      </c>
      <c r="AW1497" s="10">
        <v>0</v>
      </c>
      <c r="AX1497" s="10">
        <v>0</v>
      </c>
      <c r="AY1497" s="3"/>
      <c r="AZ1497" s="10">
        <v>6000</v>
      </c>
      <c r="BA1497" s="10">
        <v>6000</v>
      </c>
      <c r="BB1497" s="10">
        <v>0</v>
      </c>
      <c r="BC1497" s="10">
        <v>0</v>
      </c>
      <c r="BD1497" s="10">
        <v>0</v>
      </c>
      <c r="BE1497" s="10">
        <v>250</v>
      </c>
      <c r="BF1497" s="3"/>
      <c r="BG1497" s="10">
        <v>1000</v>
      </c>
      <c r="BH1497" s="10">
        <v>5000</v>
      </c>
      <c r="BI1497" s="3"/>
      <c r="BJ1497" s="21">
        <v>1</v>
      </c>
      <c r="BK1497" s="65">
        <v>0</v>
      </c>
      <c r="BL1497" s="65">
        <v>0</v>
      </c>
      <c r="BM1497" s="6">
        <f t="shared" si="6120"/>
        <v>128.125</v>
      </c>
      <c r="BN1497" s="8">
        <f t="shared" si="6121"/>
        <v>448.96597411574942</v>
      </c>
      <c r="BO1497" s="12">
        <f t="shared" si="6122"/>
        <v>239.84112540092119</v>
      </c>
      <c r="BP1497" s="50">
        <f>(1-'#Constant'!$A$3)/($J1497*'#Constant'!$B$3/'#Constant'!$C$3^($D1497-1)+1)+'#Constant'!$A$3</f>
        <v>0.93162790697674425</v>
      </c>
      <c r="BQ1497" s="4">
        <f>I1498/(BP1497*(1-Q1497/1000*(0.5+R1497/1000))*(1-P1497/1000)*(1-V1497/1000)*(1+U1497/1000))/20</f>
        <v>495.41073005875796</v>
      </c>
      <c r="BR1497" s="50">
        <f>(1-'#Constant'!$A$3)/($K1497*'#Constant'!$B$3/'#Constant'!$C$3^($D1497-1)+1)+'#Constant'!$A$3</f>
        <v>0.93162790697674425</v>
      </c>
      <c r="BS1497" s="4">
        <f>I1498/(BR1497*(1-AB1497/1000*(0.5+AC1497/1000))*(1-AA1497/1000)*(1-AG1497/1000)*(1+AF1497/1000))/20</f>
        <v>402.52121817274082</v>
      </c>
      <c r="BT1497">
        <f>BO1497/$BO$4*100</f>
        <v>182.28833453939828</v>
      </c>
    </row>
    <row r="1498" spans="1:72" s="13" customFormat="1" ht="17.25" thickBot="1" x14ac:dyDescent="0.35">
      <c r="B1498" s="20"/>
      <c r="D1498" s="14">
        <v>1</v>
      </c>
      <c r="E1498" s="14">
        <v>1</v>
      </c>
      <c r="F1498" s="19">
        <v>1</v>
      </c>
      <c r="G1498" s="15">
        <f t="shared" ref="G1498:H1498" si="6189">G1497</f>
        <v>100</v>
      </c>
      <c r="H1498" s="15">
        <f t="shared" si="6189"/>
        <v>100</v>
      </c>
      <c r="I1498" s="15">
        <v>6000</v>
      </c>
      <c r="J1498" s="15">
        <f>J1497</f>
        <v>25</v>
      </c>
      <c r="K1498" s="15">
        <f>K1497</f>
        <v>25</v>
      </c>
      <c r="L1498" s="16"/>
      <c r="M1498" s="15">
        <v>0</v>
      </c>
      <c r="N1498" s="15">
        <f t="shared" ref="N1498:O1498" si="6190">N1497</f>
        <v>0</v>
      </c>
      <c r="O1498" s="15">
        <f t="shared" si="6190"/>
        <v>0</v>
      </c>
      <c r="P1498" s="15">
        <v>0</v>
      </c>
      <c r="Q1498" s="15">
        <f t="shared" ref="Q1498:V1498" si="6191">Q1497</f>
        <v>0</v>
      </c>
      <c r="R1498" s="15">
        <f t="shared" si="6191"/>
        <v>0</v>
      </c>
      <c r="S1498" s="15">
        <f t="shared" si="6191"/>
        <v>100</v>
      </c>
      <c r="T1498" s="15">
        <f t="shared" si="6191"/>
        <v>500</v>
      </c>
      <c r="U1498" s="15">
        <f t="shared" si="6191"/>
        <v>0</v>
      </c>
      <c r="V1498" s="15">
        <f t="shared" si="6191"/>
        <v>350</v>
      </c>
      <c r="W1498" s="16"/>
      <c r="X1498" s="15">
        <v>0</v>
      </c>
      <c r="Y1498" s="15">
        <f t="shared" ref="Y1498:Z1498" si="6192">Y1497</f>
        <v>0</v>
      </c>
      <c r="Z1498" s="15">
        <f t="shared" si="6192"/>
        <v>0</v>
      </c>
      <c r="AA1498" s="15">
        <v>0</v>
      </c>
      <c r="AB1498" s="15">
        <f t="shared" ref="AB1498:AF1498" si="6193">AB1497</f>
        <v>0</v>
      </c>
      <c r="AC1498" s="15">
        <f t="shared" si="6193"/>
        <v>0</v>
      </c>
      <c r="AD1498" s="15">
        <f t="shared" si="6193"/>
        <v>100</v>
      </c>
      <c r="AE1498" s="15">
        <f t="shared" si="6193"/>
        <v>500</v>
      </c>
      <c r="AF1498" s="15">
        <f t="shared" si="6193"/>
        <v>0</v>
      </c>
      <c r="AG1498" s="15">
        <f>AG1497</f>
        <v>200</v>
      </c>
      <c r="AH1498" s="15">
        <f t="shared" ref="AH1498:AI1498" si="6194">AH1497</f>
        <v>0</v>
      </c>
      <c r="AI1498" s="15">
        <f t="shared" si="6194"/>
        <v>0</v>
      </c>
      <c r="AJ1498" s="17"/>
      <c r="AK1498" s="15">
        <f>AK1497</f>
        <v>0</v>
      </c>
      <c r="AL1498" s="15">
        <f>AL1497</f>
        <v>0</v>
      </c>
      <c r="AM1498" s="17"/>
      <c r="AN1498" s="15">
        <f t="shared" ref="AN1498:AX1498" si="6195">AN1497</f>
        <v>0</v>
      </c>
      <c r="AO1498" s="15">
        <f t="shared" si="6195"/>
        <v>0</v>
      </c>
      <c r="AP1498" s="15">
        <f t="shared" si="6195"/>
        <v>0</v>
      </c>
      <c r="AQ1498" s="15">
        <f t="shared" si="6195"/>
        <v>0</v>
      </c>
      <c r="AR1498" s="15">
        <f t="shared" si="6195"/>
        <v>0</v>
      </c>
      <c r="AS1498" s="15">
        <f t="shared" si="6195"/>
        <v>0</v>
      </c>
      <c r="AT1498" s="15">
        <f t="shared" si="6195"/>
        <v>0</v>
      </c>
      <c r="AU1498" s="15">
        <f t="shared" si="6195"/>
        <v>0</v>
      </c>
      <c r="AV1498" s="15">
        <f t="shared" si="6195"/>
        <v>0</v>
      </c>
      <c r="AW1498" s="15">
        <f t="shared" si="6195"/>
        <v>0</v>
      </c>
      <c r="AX1498" s="15">
        <f t="shared" si="6195"/>
        <v>0</v>
      </c>
      <c r="AY1498" s="17"/>
      <c r="AZ1498" s="15">
        <f t="shared" ref="AZ1498:BA1498" si="6196">AZ1497</f>
        <v>6000</v>
      </c>
      <c r="BA1498" s="15">
        <f t="shared" si="6196"/>
        <v>6000</v>
      </c>
      <c r="BB1498" s="15">
        <v>0</v>
      </c>
      <c r="BC1498" s="15">
        <f t="shared" ref="BC1498:BE1498" si="6197">BC1497</f>
        <v>0</v>
      </c>
      <c r="BD1498" s="15">
        <f t="shared" si="6197"/>
        <v>0</v>
      </c>
      <c r="BE1498" s="15">
        <f t="shared" si="6197"/>
        <v>250</v>
      </c>
      <c r="BF1498" s="17"/>
      <c r="BG1498" s="15">
        <f t="shared" ref="BG1498:BH1498" si="6198">BG1497</f>
        <v>1000</v>
      </c>
      <c r="BH1498" s="15">
        <f t="shared" si="6198"/>
        <v>5000</v>
      </c>
      <c r="BI1498" s="17"/>
      <c r="BJ1498" s="22">
        <f>G1498/G1497</f>
        <v>1</v>
      </c>
      <c r="BK1498" s="65">
        <v>0</v>
      </c>
      <c r="BL1498" s="65">
        <v>0</v>
      </c>
      <c r="BM1498" s="6">
        <f t="shared" si="6120"/>
        <v>128.125</v>
      </c>
      <c r="BN1498" s="8">
        <f t="shared" si="6121"/>
        <v>187.06915588156227</v>
      </c>
      <c r="BO1498" s="12">
        <f t="shared" si="6122"/>
        <v>154.81678073556873</v>
      </c>
      <c r="BP1498" s="50">
        <f>(1-'#Constant'!$A$3)/($J1498*'#Constant'!$B$3/'#Constant'!$C$3^($D1498-1)+1)+'#Constant'!$A$3</f>
        <v>0.93162790697674425</v>
      </c>
      <c r="BQ1498" s="4">
        <f>I1683/(BP1498*(1-Q1498/1000*(0.5+R1498/1000))*(1-P1498/1000)*(1-V1498/1000)*(1+U1498/1000))/20</f>
        <v>206.4211375244825</v>
      </c>
      <c r="BR1498" s="50">
        <f>(1-'#Constant'!$A$3)/($K1498*'#Constant'!$B$3/'#Constant'!$C$3^($D1498-1)+1)+'#Constant'!$A$3</f>
        <v>0.93162790697674425</v>
      </c>
      <c r="BS1498" s="4">
        <f>I1683/(BR1498*(1-AB1498/1000*(0.5+AC1498/1000))*(1-AA1498/1000)*(1-AG1498/1000)*(1+AF1498/1000))/20</f>
        <v>167.71717423864203</v>
      </c>
      <c r="BT1498"/>
    </row>
    <row r="1499" spans="1:72" s="34" customFormat="1" ht="27" thickBot="1" x14ac:dyDescent="0.35">
      <c r="B1499" s="39" t="s">
        <v>181</v>
      </c>
      <c r="C1499"/>
      <c r="F1499" s="35"/>
      <c r="G1499" s="36"/>
      <c r="H1499" s="36"/>
      <c r="I1499" s="36"/>
      <c r="J1499" s="36"/>
      <c r="K1499" s="36"/>
      <c r="L1499" s="16"/>
      <c r="M1499" s="36"/>
      <c r="N1499" s="36"/>
      <c r="O1499" s="36"/>
      <c r="P1499" s="36">
        <v>0</v>
      </c>
      <c r="Q1499" s="36"/>
      <c r="R1499" s="36"/>
      <c r="S1499" s="36"/>
      <c r="T1499" s="36"/>
      <c r="U1499" s="36"/>
      <c r="V1499" s="36"/>
      <c r="W1499" s="16"/>
      <c r="X1499" s="36"/>
      <c r="Y1499" s="36"/>
      <c r="Z1499" s="36"/>
      <c r="AA1499" s="36">
        <v>0</v>
      </c>
      <c r="AB1499" s="36"/>
      <c r="AC1499" s="36"/>
      <c r="AD1499" s="36"/>
      <c r="AE1499" s="36"/>
      <c r="AF1499" s="36"/>
      <c r="AG1499" s="36"/>
      <c r="AH1499" s="36"/>
      <c r="AI1499" s="36"/>
      <c r="AJ1499" s="17"/>
      <c r="AK1499" s="36"/>
      <c r="AL1499" s="36"/>
      <c r="AM1499" s="17"/>
      <c r="AN1499" s="36"/>
      <c r="AO1499" s="36"/>
      <c r="AP1499" s="36"/>
      <c r="AQ1499" s="36"/>
      <c r="AR1499" s="36"/>
      <c r="AS1499" s="36"/>
      <c r="AT1499" s="36"/>
      <c r="AU1499" s="36"/>
      <c r="AV1499" s="36"/>
      <c r="AW1499" s="36"/>
      <c r="AX1499" s="36"/>
      <c r="AY1499" s="17"/>
      <c r="AZ1499" s="36"/>
      <c r="BA1499" s="36"/>
      <c r="BB1499" s="36"/>
      <c r="BC1499" s="36"/>
      <c r="BD1499" s="36"/>
      <c r="BE1499" s="36"/>
      <c r="BF1499" s="17"/>
      <c r="BG1499" s="36"/>
      <c r="BH1499" s="36"/>
      <c r="BI1499" s="17"/>
      <c r="BJ1499" s="37"/>
      <c r="BK1499" s="36"/>
      <c r="BL1499" s="36"/>
      <c r="BM1499" s="38"/>
      <c r="BN1499" s="38"/>
      <c r="BO1499" s="38"/>
      <c r="BP1499" s="38"/>
      <c r="BQ1499" s="38"/>
      <c r="BR1499" s="38"/>
      <c r="BS1499" s="38"/>
    </row>
    <row r="1500" spans="1:72" x14ac:dyDescent="0.3">
      <c r="A1500">
        <v>40001</v>
      </c>
      <c r="B1500" s="18" t="str">
        <f>VLOOKUP(CONCATENATE("CREATURE_NAME_",A1500),[1]Localization_Hero!$A:$E,2,FALSE)</f>
        <v>미이라 제인</v>
      </c>
      <c r="C1500" s="43" t="str">
        <f>VLOOKUP($A1500,[5]CreatureTable!$A:$I,9,FALSE)</f>
        <v>Knight</v>
      </c>
      <c r="D1500">
        <v>1</v>
      </c>
      <c r="E1500">
        <v>1</v>
      </c>
      <c r="F1500" s="18">
        <v>1</v>
      </c>
      <c r="G1500" s="10">
        <f>ROUND(VLOOKUP($C1500,$B$4:$BH$42,6,FALSE),0)</f>
        <v>81</v>
      </c>
      <c r="H1500" s="10">
        <f>ROUND(VLOOKUP($C1500,$B$4:$BH$42,7,FALSE),0)</f>
        <v>81</v>
      </c>
      <c r="I1500" s="10">
        <f>ROUND(VLOOKUP($C1500,$B$4:$BH$42,8,FALSE),0)</f>
        <v>6982</v>
      </c>
      <c r="J1500" s="10">
        <f>ROUND(VLOOKUP($C1500,$B$4:$BH$42,9,FALSE),0)</f>
        <v>36</v>
      </c>
      <c r="K1500" s="10">
        <f>ROUND(VLOOKUP($C1500,$B$4:$BH$42,10,FALSE),0)</f>
        <v>28</v>
      </c>
      <c r="L1500" s="2"/>
      <c r="M1500" s="10">
        <f>ROUND(VLOOKUP($C1500,$B$4:$BH$42,12,FALSE),0)</f>
        <v>50</v>
      </c>
      <c r="N1500" s="10">
        <f>ROUND(VLOOKUP($C1500,$B$4:$BH$42,13,FALSE),0)</f>
        <v>0</v>
      </c>
      <c r="O1500" s="10">
        <f>ROUND(VLOOKUP($C1500,$B$4:$BH$42,14,FALSE),0)</f>
        <v>0</v>
      </c>
      <c r="P1500" s="10">
        <f>ROUND(VLOOKUP($C1500,$B$4:$BH$42,15,FALSE),0)</f>
        <v>0</v>
      </c>
      <c r="Q1500" s="10">
        <f>ROUND(VLOOKUP($C1500,$B$4:$BH$42,16,FALSE),0)</f>
        <v>100</v>
      </c>
      <c r="R1500" s="10">
        <f>ROUND(VLOOKUP($C1500,$B$4:$BH$42,17,FALSE),0)</f>
        <v>0</v>
      </c>
      <c r="S1500" s="10">
        <f>ROUND(VLOOKUP($C1500,$B$4:$BH$42,18,FALSE),0)</f>
        <v>0</v>
      </c>
      <c r="T1500" s="10">
        <f>ROUND(VLOOKUP($C1500,$B$4:$BH$42,19,FALSE),0)</f>
        <v>0</v>
      </c>
      <c r="U1500" s="10">
        <f>ROUND(VLOOKUP($C1500,$B$4:$BH$42,20,FALSE),0)</f>
        <v>0</v>
      </c>
      <c r="V1500" s="10">
        <f>ROUND(VLOOKUP($C1500,$B$4:$BH$42,21,FALSE),0)</f>
        <v>250</v>
      </c>
      <c r="W1500" s="2"/>
      <c r="X1500" s="10">
        <f>ROUND(VLOOKUP($C1500,$B$4:$BH$42,23,FALSE),0)</f>
        <v>50</v>
      </c>
      <c r="Y1500" s="10">
        <f>ROUND(VLOOKUP($C1500,$B$4:$BH$42,24,FALSE),0)</f>
        <v>0</v>
      </c>
      <c r="Z1500" s="10">
        <f>ROUND(VLOOKUP($C1500,$B$4:$BH$42,25,FALSE),0)</f>
        <v>0</v>
      </c>
      <c r="AA1500" s="10">
        <f>ROUND(VLOOKUP($C1500,$B$4:$BH$42,26,FALSE),0)</f>
        <v>0</v>
      </c>
      <c r="AB1500" s="10">
        <f>ROUND(VLOOKUP($C1500,$B$4:$BH$42,27,FALSE),0)</f>
        <v>100</v>
      </c>
      <c r="AC1500" s="10">
        <f>ROUND(VLOOKUP($C1500,$B$4:$BH$42,28,FALSE),0)</f>
        <v>0</v>
      </c>
      <c r="AD1500" s="10">
        <f>ROUND(VLOOKUP($C1500,$B$4:$BH$42,29,FALSE),0)</f>
        <v>0</v>
      </c>
      <c r="AE1500" s="10">
        <f>ROUND(VLOOKUP($C1500,$B$4:$BH$42,30,FALSE),0)</f>
        <v>0</v>
      </c>
      <c r="AF1500" s="10">
        <f>ROUND(VLOOKUP($C1500,$B$4:$BH$42,31,FALSE),0)</f>
        <v>0</v>
      </c>
      <c r="AG1500" s="10">
        <f>ROUND(VLOOKUP($C1500,$B$4:$BH$42,32,FALSE),0)</f>
        <v>250</v>
      </c>
      <c r="AH1500" s="10">
        <f>ROUND(VLOOKUP($C1500,$B$4:$BH$42,33,FALSE),0)</f>
        <v>0</v>
      </c>
      <c r="AI1500" s="10">
        <f>ROUND(VLOOKUP($C1500,$B$4:$BH$42,34,FALSE),0)</f>
        <v>0</v>
      </c>
      <c r="AJ1500" s="3"/>
      <c r="AK1500" s="10">
        <f>ROUND(VLOOKUP($C1500,$B$4:$BH$42,36,FALSE),0)</f>
        <v>0</v>
      </c>
      <c r="AL1500" s="10">
        <f>ROUND(VLOOKUP($C1500,$B$4:$BH$42,37,FALSE),0)</f>
        <v>0</v>
      </c>
      <c r="AM1500" s="3"/>
      <c r="AN1500" s="10">
        <f>ROUND(VLOOKUP($C1500,$B$4:$BH$42,39,FALSE),0)</f>
        <v>0</v>
      </c>
      <c r="AO1500" s="10">
        <f>ROUND(VLOOKUP($C1500,$B$4:$BH$42,40,FALSE),0)</f>
        <v>0</v>
      </c>
      <c r="AP1500" s="10">
        <f>ROUND(VLOOKUP($C1500,$B$4:$BH$42,41,FALSE),0)</f>
        <v>0</v>
      </c>
      <c r="AQ1500" s="10">
        <f>ROUND(VLOOKUP($C1500,$B$4:$BH$42,42,FALSE),0)</f>
        <v>0</v>
      </c>
      <c r="AR1500" s="10">
        <f>ROUND(VLOOKUP($C1500,$B$4:$BH$42,43,FALSE),0)</f>
        <v>0</v>
      </c>
      <c r="AS1500" s="10">
        <f>ROUND(VLOOKUP($C1500,$B$4:$BH$42,44,FALSE),0)</f>
        <v>0</v>
      </c>
      <c r="AT1500" s="10">
        <f>ROUND(VLOOKUP($C1500,$B$4:$BH$42,45,FALSE),0)</f>
        <v>0</v>
      </c>
      <c r="AU1500" s="10">
        <f>ROUND(VLOOKUP($C1500,$B$4:$BH$42,46,FALSE),0)</f>
        <v>0</v>
      </c>
      <c r="AV1500" s="10">
        <f>ROUND(VLOOKUP($C1500,$B$4:$BH$42,47,FALSE),0)</f>
        <v>0</v>
      </c>
      <c r="AW1500" s="10">
        <f>ROUND(VLOOKUP($C1500,$B$4:$BH$42,48,FALSE),0)</f>
        <v>0</v>
      </c>
      <c r="AX1500" s="10">
        <f>ROUND(VLOOKUP($C1500,$B$4:$BH$42,49,FALSE),0)</f>
        <v>0</v>
      </c>
      <c r="AY1500" s="3"/>
      <c r="AZ1500" s="10">
        <v>6000</v>
      </c>
      <c r="BA1500" s="10">
        <v>6000</v>
      </c>
      <c r="BB1500" s="10">
        <v>440</v>
      </c>
      <c r="BC1500" s="10">
        <v>25</v>
      </c>
      <c r="BD1500" s="10">
        <v>0</v>
      </c>
      <c r="BE1500" s="10">
        <v>60</v>
      </c>
      <c r="BF1500" s="3"/>
      <c r="BG1500" s="10">
        <v>1000</v>
      </c>
      <c r="BH1500" s="10">
        <v>5000</v>
      </c>
      <c r="BI1500" s="3"/>
      <c r="BJ1500" s="21">
        <v>1</v>
      </c>
      <c r="BK1500" s="65">
        <v>0</v>
      </c>
      <c r="BL1500" s="65">
        <v>0</v>
      </c>
      <c r="BM1500" s="6">
        <f t="shared" ref="BM1500:BM1563" si="6199">MAX(G1500*(1+M1500/1000*(1+O1500/1000))*(1+0.5*T1500/1000)*(1+0.25*S1500/1000),(H1500*(1+X1500/1000*(1+Z1500/1000))*(1+0.5*AE1500/1000)*(1+0.25*AD1500/1000)))*BG1500/1000</f>
        <v>85.05</v>
      </c>
      <c r="BN1500" s="8">
        <f t="shared" ref="BN1500:BN1563" si="6200">(BQ1500+BS1500)/2*(1+AI1500/2000)*(1+AH1500/2000)*(1+AN1500/2000)*(1+AK1500/2000)</f>
        <v>535.97110176221133</v>
      </c>
      <c r="BO1500" s="12">
        <f t="shared" ref="BO1500:BO1563" si="6201">SQRT(BM1500*BN1500)</f>
        <v>213.50489972100422</v>
      </c>
      <c r="BP1500" s="50">
        <f>(1-'#Constant'!$A$3)/($J1500*'#Constant'!$B$3/'#Constant'!$C$3^($D1500-1)+1)+'#Constant'!$A$3</f>
        <v>0.90447653429602881</v>
      </c>
      <c r="BQ1500" s="4">
        <f t="shared" ref="BQ1500:BQ1557" si="6202">I1500/(BP1500*(1-Q1500/1000*(0.5+R1500/1000))*(1-P1500/1000)*(1-V1500/1000)*(1+U1500/1000))/20</f>
        <v>541.71102698872187</v>
      </c>
      <c r="BR1500" s="50">
        <f>(1-'#Constant'!$A$3)/($K1500*'#Constant'!$B$3/'#Constant'!$C$3^($D1500-1)+1)+'#Constant'!$A$3</f>
        <v>0.92405904059040589</v>
      </c>
      <c r="BS1500" s="4">
        <f t="shared" ref="BS1500:BS1557" si="6203">I1500/(BR1500*(1-AB1500/1000*(0.5+AC1500/1000))*(1-AA1500/1000)*(1-AG1500/1000)*(1+AF1500/1000))/20</f>
        <v>530.2311765357008</v>
      </c>
      <c r="BT1500">
        <f>BO1500/$BO$4*100</f>
        <v>162.27180605946913</v>
      </c>
    </row>
    <row r="1501" spans="1:72" s="13" customFormat="1" ht="17.25" thickBot="1" x14ac:dyDescent="0.35">
      <c r="B1501" s="20"/>
      <c r="D1501" s="14">
        <v>1</v>
      </c>
      <c r="E1501" s="14">
        <v>1</v>
      </c>
      <c r="F1501" s="19">
        <v>1</v>
      </c>
      <c r="G1501" s="15">
        <f>G1500</f>
        <v>81</v>
      </c>
      <c r="H1501" s="15">
        <f>H1500</f>
        <v>81</v>
      </c>
      <c r="I1501" s="15">
        <f>I1500</f>
        <v>6982</v>
      </c>
      <c r="J1501" s="15">
        <f>J1500</f>
        <v>36</v>
      </c>
      <c r="K1501" s="15">
        <f>K1500</f>
        <v>28</v>
      </c>
      <c r="L1501" s="16"/>
      <c r="M1501" s="15">
        <f t="shared" ref="M1501:V1501" si="6204">M1500</f>
        <v>50</v>
      </c>
      <c r="N1501" s="15">
        <f t="shared" si="6204"/>
        <v>0</v>
      </c>
      <c r="O1501" s="15">
        <f t="shared" si="6204"/>
        <v>0</v>
      </c>
      <c r="P1501" s="15">
        <f t="shared" si="6204"/>
        <v>0</v>
      </c>
      <c r="Q1501" s="15">
        <f t="shared" si="6204"/>
        <v>100</v>
      </c>
      <c r="R1501" s="15">
        <f t="shared" si="6204"/>
        <v>0</v>
      </c>
      <c r="S1501" s="15">
        <f t="shared" si="6204"/>
        <v>0</v>
      </c>
      <c r="T1501" s="15">
        <f t="shared" si="6204"/>
        <v>0</v>
      </c>
      <c r="U1501" s="15">
        <f t="shared" si="6204"/>
        <v>0</v>
      </c>
      <c r="V1501" s="15">
        <f t="shared" si="6204"/>
        <v>250</v>
      </c>
      <c r="W1501" s="16"/>
      <c r="X1501" s="15">
        <f t="shared" ref="X1501:AI1501" si="6205">X1500</f>
        <v>50</v>
      </c>
      <c r="Y1501" s="15">
        <f t="shared" si="6205"/>
        <v>0</v>
      </c>
      <c r="Z1501" s="15">
        <f t="shared" si="6205"/>
        <v>0</v>
      </c>
      <c r="AA1501" s="15">
        <f t="shared" si="6205"/>
        <v>0</v>
      </c>
      <c r="AB1501" s="15">
        <f t="shared" si="6205"/>
        <v>100</v>
      </c>
      <c r="AC1501" s="15">
        <f t="shared" si="6205"/>
        <v>0</v>
      </c>
      <c r="AD1501" s="15">
        <f t="shared" si="6205"/>
        <v>0</v>
      </c>
      <c r="AE1501" s="15">
        <f t="shared" si="6205"/>
        <v>0</v>
      </c>
      <c r="AF1501" s="15">
        <f t="shared" si="6205"/>
        <v>0</v>
      </c>
      <c r="AG1501" s="15">
        <f t="shared" si="6205"/>
        <v>250</v>
      </c>
      <c r="AH1501" s="15">
        <f t="shared" si="6205"/>
        <v>0</v>
      </c>
      <c r="AI1501" s="15">
        <f t="shared" si="6205"/>
        <v>0</v>
      </c>
      <c r="AJ1501" s="17"/>
      <c r="AK1501" s="15">
        <f>AK1500</f>
        <v>0</v>
      </c>
      <c r="AL1501" s="15">
        <f>AL1500</f>
        <v>0</v>
      </c>
      <c r="AM1501" s="17"/>
      <c r="AN1501" s="15">
        <f t="shared" ref="AN1501:AX1501" si="6206">AN1500</f>
        <v>0</v>
      </c>
      <c r="AO1501" s="15">
        <f t="shared" si="6206"/>
        <v>0</v>
      </c>
      <c r="AP1501" s="15">
        <f t="shared" si="6206"/>
        <v>0</v>
      </c>
      <c r="AQ1501" s="15">
        <f t="shared" si="6206"/>
        <v>0</v>
      </c>
      <c r="AR1501" s="15">
        <f t="shared" si="6206"/>
        <v>0</v>
      </c>
      <c r="AS1501" s="15">
        <f t="shared" si="6206"/>
        <v>0</v>
      </c>
      <c r="AT1501" s="15">
        <f t="shared" si="6206"/>
        <v>0</v>
      </c>
      <c r="AU1501" s="15">
        <f t="shared" si="6206"/>
        <v>0</v>
      </c>
      <c r="AV1501" s="15">
        <f t="shared" si="6206"/>
        <v>0</v>
      </c>
      <c r="AW1501" s="15">
        <f t="shared" si="6206"/>
        <v>0</v>
      </c>
      <c r="AX1501" s="15">
        <f t="shared" si="6206"/>
        <v>0</v>
      </c>
      <c r="AY1501" s="17"/>
      <c r="AZ1501" s="15">
        <f t="shared" ref="AZ1501:BA1501" si="6207">AZ1500</f>
        <v>6000</v>
      </c>
      <c r="BA1501" s="15">
        <f t="shared" si="6207"/>
        <v>6000</v>
      </c>
      <c r="BB1501" s="15">
        <v>440</v>
      </c>
      <c r="BC1501" s="15">
        <f t="shared" ref="BC1501:BE1501" si="6208">BC1500</f>
        <v>25</v>
      </c>
      <c r="BD1501" s="15">
        <f t="shared" si="6208"/>
        <v>0</v>
      </c>
      <c r="BE1501" s="15">
        <f t="shared" si="6208"/>
        <v>60</v>
      </c>
      <c r="BF1501" s="17"/>
      <c r="BG1501" s="15">
        <f t="shared" ref="BG1501:BH1501" si="6209">BG1500</f>
        <v>1000</v>
      </c>
      <c r="BH1501" s="15">
        <f t="shared" si="6209"/>
        <v>5000</v>
      </c>
      <c r="BI1501" s="17"/>
      <c r="BJ1501" s="22">
        <f>G1501/G1500</f>
        <v>1</v>
      </c>
      <c r="BK1501" s="65">
        <f t="shared" ref="BK1501:BL1501" si="6210">BK1500</f>
        <v>0</v>
      </c>
      <c r="BL1501" s="65">
        <f t="shared" si="6210"/>
        <v>0</v>
      </c>
      <c r="BM1501" s="6">
        <f t="shared" si="6199"/>
        <v>85.05</v>
      </c>
      <c r="BN1501" s="8">
        <f t="shared" si="6200"/>
        <v>535.97110176221133</v>
      </c>
      <c r="BO1501" s="12">
        <f t="shared" si="6201"/>
        <v>213.50489972100422</v>
      </c>
      <c r="BP1501" s="50">
        <f>(1-'#Constant'!$A$3)/($J1501*'#Constant'!$B$3/'#Constant'!$C$3^($D1501-1)+1)+'#Constant'!$A$3</f>
        <v>0.90447653429602881</v>
      </c>
      <c r="BQ1501" s="4">
        <f t="shared" si="6202"/>
        <v>541.71102698872187</v>
      </c>
      <c r="BR1501" s="50">
        <f>(1-'#Constant'!$A$3)/($K1501*'#Constant'!$B$3/'#Constant'!$C$3^($D1501-1)+1)+'#Constant'!$A$3</f>
        <v>0.92405904059040589</v>
      </c>
      <c r="BS1501" s="4">
        <f t="shared" si="6203"/>
        <v>530.2311765357008</v>
      </c>
      <c r="BT1501"/>
    </row>
    <row r="1502" spans="1:72" x14ac:dyDescent="0.3">
      <c r="A1502">
        <v>40002</v>
      </c>
      <c r="B1502" s="18" t="str">
        <f>VLOOKUP(CONCATENATE("CREATURE_NAME_",A1502),[1]Localization_Hero!$A:$E,2,FALSE)</f>
        <v>빨간망토 타냐</v>
      </c>
      <c r="C1502" s="43" t="str">
        <f>VLOOKUP($A1502,[5]CreatureTable!$A:$I,9,FALSE)</f>
        <v>Assassin</v>
      </c>
      <c r="D1502">
        <v>1</v>
      </c>
      <c r="E1502">
        <v>1</v>
      </c>
      <c r="F1502" s="18">
        <v>1</v>
      </c>
      <c r="G1502" s="10">
        <f>ROUND(VLOOKUP($C1502,$B$4:$BH$42,6,FALSE),0)</f>
        <v>101</v>
      </c>
      <c r="H1502" s="10">
        <f>ROUND(VLOOKUP($C1502,$B$4:$BH$42,7,FALSE),0)</f>
        <v>101</v>
      </c>
      <c r="I1502" s="10">
        <f>ROUND(VLOOKUP($C1502,$B$4:$BH$42,8,FALSE),0)</f>
        <v>5666</v>
      </c>
      <c r="J1502" s="10">
        <f>ROUND(VLOOKUP($C1502,$B$4:$BH$42,9,FALSE),0)</f>
        <v>32</v>
      </c>
      <c r="K1502" s="10">
        <f>ROUND(VLOOKUP($C1502,$B$4:$BH$42,10,FALSE),0)</f>
        <v>28</v>
      </c>
      <c r="L1502" s="2"/>
      <c r="M1502" s="10">
        <f>ROUND(VLOOKUP($C1502,$B$4:$BH$42,12,FALSE),0)</f>
        <v>200</v>
      </c>
      <c r="N1502" s="10">
        <f>ROUND(VLOOKUP($C1502,$B$4:$BH$42,13,FALSE),0)</f>
        <v>0</v>
      </c>
      <c r="O1502" s="10">
        <f>ROUND(VLOOKUP($C1502,$B$4:$BH$42,14,FALSE),0)</f>
        <v>300</v>
      </c>
      <c r="P1502" s="10">
        <f>ROUND(VLOOKUP($C1502,$B$4:$BH$42,15,FALSE),0)</f>
        <v>200</v>
      </c>
      <c r="Q1502" s="10">
        <f>ROUND(VLOOKUP($C1502,$B$4:$BH$42,16,FALSE),0)</f>
        <v>0</v>
      </c>
      <c r="R1502" s="10">
        <f>ROUND(VLOOKUP($C1502,$B$4:$BH$42,17,FALSE),0)</f>
        <v>0</v>
      </c>
      <c r="S1502" s="10">
        <f>ROUND(VLOOKUP($C1502,$B$4:$BH$42,18,FALSE),0)</f>
        <v>100</v>
      </c>
      <c r="T1502" s="10">
        <f>ROUND(VLOOKUP($C1502,$B$4:$BH$42,19,FALSE),0)</f>
        <v>0</v>
      </c>
      <c r="U1502" s="10">
        <f>ROUND(VLOOKUP($C1502,$B$4:$BH$42,20,FALSE),0)</f>
        <v>0</v>
      </c>
      <c r="V1502" s="10">
        <f>ROUND(VLOOKUP($C1502,$B$4:$BH$42,21,FALSE),0)</f>
        <v>0</v>
      </c>
      <c r="W1502" s="2"/>
      <c r="X1502" s="10">
        <f>ROUND(VLOOKUP($C1502,$B$4:$BH$42,23,FALSE),0)</f>
        <v>200</v>
      </c>
      <c r="Y1502" s="10">
        <f>ROUND(VLOOKUP($C1502,$B$4:$BH$42,24,FALSE),0)</f>
        <v>0</v>
      </c>
      <c r="Z1502" s="10">
        <f>ROUND(VLOOKUP($C1502,$B$4:$BH$42,25,FALSE),0)</f>
        <v>300</v>
      </c>
      <c r="AA1502" s="10">
        <f>ROUND(VLOOKUP($C1502,$B$4:$BH$42,26,FALSE),0)</f>
        <v>200</v>
      </c>
      <c r="AB1502" s="10">
        <f>ROUND(VLOOKUP($C1502,$B$4:$BH$42,27,FALSE),0)</f>
        <v>0</v>
      </c>
      <c r="AC1502" s="10">
        <f>ROUND(VLOOKUP($C1502,$B$4:$BH$42,28,FALSE),0)</f>
        <v>0</v>
      </c>
      <c r="AD1502" s="10">
        <f>ROUND(VLOOKUP($C1502,$B$4:$BH$42,29,FALSE),0)</f>
        <v>100</v>
      </c>
      <c r="AE1502" s="10">
        <f>ROUND(VLOOKUP($C1502,$B$4:$BH$42,30,FALSE),0)</f>
        <v>0</v>
      </c>
      <c r="AF1502" s="10">
        <f>ROUND(VLOOKUP($C1502,$B$4:$BH$42,31,FALSE),0)</f>
        <v>0</v>
      </c>
      <c r="AG1502" s="10">
        <f>ROUND(VLOOKUP($C1502,$B$4:$BH$42,32,FALSE),0)</f>
        <v>0</v>
      </c>
      <c r="AH1502" s="10">
        <f>ROUND(VLOOKUP($C1502,$B$4:$BH$42,33,FALSE),0)</f>
        <v>0</v>
      </c>
      <c r="AI1502" s="10">
        <f>ROUND(VLOOKUP($C1502,$B$4:$BH$42,34,FALSE),0)</f>
        <v>0</v>
      </c>
      <c r="AJ1502" s="3"/>
      <c r="AK1502" s="10">
        <f>ROUND(VLOOKUP($C1502,$B$4:$BH$42,36,FALSE),0)</f>
        <v>0</v>
      </c>
      <c r="AL1502" s="10">
        <f>ROUND(VLOOKUP($C1502,$B$4:$BH$42,37,FALSE),0)</f>
        <v>0</v>
      </c>
      <c r="AM1502" s="3"/>
      <c r="AN1502" s="10">
        <f>ROUND(VLOOKUP($C1502,$B$4:$BH$42,39,FALSE),0)</f>
        <v>0</v>
      </c>
      <c r="AO1502" s="10">
        <f>ROUND(VLOOKUP($C1502,$B$4:$BH$42,40,FALSE),0)</f>
        <v>0</v>
      </c>
      <c r="AP1502" s="10">
        <f>ROUND(VLOOKUP($C1502,$B$4:$BH$42,41,FALSE),0)</f>
        <v>0</v>
      </c>
      <c r="AQ1502" s="10">
        <f>ROUND(VLOOKUP($C1502,$B$4:$BH$42,42,FALSE),0)</f>
        <v>0</v>
      </c>
      <c r="AR1502" s="10">
        <f>ROUND(VLOOKUP($C1502,$B$4:$BH$42,43,FALSE),0)</f>
        <v>0</v>
      </c>
      <c r="AS1502" s="10">
        <f>ROUND(VLOOKUP($C1502,$B$4:$BH$42,44,FALSE),0)</f>
        <v>0</v>
      </c>
      <c r="AT1502" s="10">
        <f>ROUND(VLOOKUP($C1502,$B$4:$BH$42,45,FALSE),0)</f>
        <v>0</v>
      </c>
      <c r="AU1502" s="10">
        <f>ROUND(VLOOKUP($C1502,$B$4:$BH$42,46,FALSE),0)</f>
        <v>0</v>
      </c>
      <c r="AV1502" s="10">
        <f>ROUND(VLOOKUP($C1502,$B$4:$BH$42,47,FALSE),0)</f>
        <v>0</v>
      </c>
      <c r="AW1502" s="10">
        <f>ROUND(VLOOKUP($C1502,$B$4:$BH$42,48,FALSE),0)</f>
        <v>0</v>
      </c>
      <c r="AX1502" s="10">
        <f>ROUND(VLOOKUP($C1502,$B$4:$BH$42,49,FALSE),0)</f>
        <v>0</v>
      </c>
      <c r="AY1502" s="3"/>
      <c r="AZ1502" s="10">
        <v>6000</v>
      </c>
      <c r="BA1502" s="10">
        <v>2000</v>
      </c>
      <c r="BB1502" s="10">
        <v>230</v>
      </c>
      <c r="BC1502" s="10">
        <v>0</v>
      </c>
      <c r="BD1502" s="10">
        <v>0</v>
      </c>
      <c r="BE1502" s="10">
        <v>60</v>
      </c>
      <c r="BF1502" s="3"/>
      <c r="BG1502" s="10">
        <v>1000</v>
      </c>
      <c r="BH1502" s="10">
        <v>5000</v>
      </c>
      <c r="BI1502" s="3"/>
      <c r="BJ1502" s="21">
        <v>1</v>
      </c>
      <c r="BK1502" s="65">
        <v>0</v>
      </c>
      <c r="BL1502" s="65">
        <v>0</v>
      </c>
      <c r="BM1502" s="6">
        <f t="shared" si="6199"/>
        <v>130.44149999999999</v>
      </c>
      <c r="BN1502" s="8">
        <f t="shared" si="6200"/>
        <v>385.30245660461935</v>
      </c>
      <c r="BO1502" s="12">
        <f t="shared" si="6201"/>
        <v>224.18615120740947</v>
      </c>
      <c r="BP1502" s="50">
        <f>(1-'#Constant'!$A$3)/($J1502*'#Constant'!$B$3/'#Constant'!$C$3^($D1502-1)+1)+'#Constant'!$A$3</f>
        <v>0.91416058394160582</v>
      </c>
      <c r="BQ1502" s="4">
        <f t="shared" si="6202"/>
        <v>387.37723570744168</v>
      </c>
      <c r="BR1502" s="50">
        <f>(1-'#Constant'!$A$3)/($K1502*'#Constant'!$B$3/'#Constant'!$C$3^($D1502-1)+1)+'#Constant'!$A$3</f>
        <v>0.92405904059040589</v>
      </c>
      <c r="BS1502" s="4">
        <f t="shared" si="6203"/>
        <v>383.22767750179702</v>
      </c>
      <c r="BT1502">
        <f>BO1502/$BO$4*100</f>
        <v>170.38996153008969</v>
      </c>
    </row>
    <row r="1503" spans="1:72" s="13" customFormat="1" ht="17.25" thickBot="1" x14ac:dyDescent="0.35">
      <c r="B1503" s="20"/>
      <c r="C1503" s="43"/>
      <c r="D1503" s="14">
        <v>1</v>
      </c>
      <c r="E1503" s="14">
        <v>1</v>
      </c>
      <c r="F1503" s="19">
        <v>1</v>
      </c>
      <c r="G1503" s="15">
        <f>G1502</f>
        <v>101</v>
      </c>
      <c r="H1503" s="15">
        <f>H1502</f>
        <v>101</v>
      </c>
      <c r="I1503" s="15">
        <f>I1502</f>
        <v>5666</v>
      </c>
      <c r="J1503" s="15">
        <f>J1502</f>
        <v>32</v>
      </c>
      <c r="K1503" s="15">
        <f>K1502</f>
        <v>28</v>
      </c>
      <c r="L1503" s="16"/>
      <c r="M1503" s="15">
        <f t="shared" ref="M1503:V1503" si="6211">M1502</f>
        <v>200</v>
      </c>
      <c r="N1503" s="15">
        <f t="shared" si="6211"/>
        <v>0</v>
      </c>
      <c r="O1503" s="15">
        <f t="shared" si="6211"/>
        <v>300</v>
      </c>
      <c r="P1503" s="15">
        <f t="shared" si="6211"/>
        <v>200</v>
      </c>
      <c r="Q1503" s="15">
        <f t="shared" si="6211"/>
        <v>0</v>
      </c>
      <c r="R1503" s="15">
        <f t="shared" si="6211"/>
        <v>0</v>
      </c>
      <c r="S1503" s="15">
        <f t="shared" si="6211"/>
        <v>100</v>
      </c>
      <c r="T1503" s="15">
        <f t="shared" si="6211"/>
        <v>0</v>
      </c>
      <c r="U1503" s="15">
        <f t="shared" si="6211"/>
        <v>0</v>
      </c>
      <c r="V1503" s="15">
        <f t="shared" si="6211"/>
        <v>0</v>
      </c>
      <c r="W1503" s="16"/>
      <c r="X1503" s="15">
        <f t="shared" ref="X1503:AI1503" si="6212">X1502</f>
        <v>200</v>
      </c>
      <c r="Y1503" s="15">
        <f t="shared" si="6212"/>
        <v>0</v>
      </c>
      <c r="Z1503" s="15">
        <f t="shared" si="6212"/>
        <v>300</v>
      </c>
      <c r="AA1503" s="15">
        <f t="shared" si="6212"/>
        <v>200</v>
      </c>
      <c r="AB1503" s="15">
        <f t="shared" si="6212"/>
        <v>0</v>
      </c>
      <c r="AC1503" s="15">
        <f t="shared" si="6212"/>
        <v>0</v>
      </c>
      <c r="AD1503" s="15">
        <f t="shared" si="6212"/>
        <v>100</v>
      </c>
      <c r="AE1503" s="15">
        <f t="shared" si="6212"/>
        <v>0</v>
      </c>
      <c r="AF1503" s="15">
        <f t="shared" si="6212"/>
        <v>0</v>
      </c>
      <c r="AG1503" s="15">
        <f t="shared" si="6212"/>
        <v>0</v>
      </c>
      <c r="AH1503" s="15">
        <f t="shared" si="6212"/>
        <v>0</v>
      </c>
      <c r="AI1503" s="15">
        <f t="shared" si="6212"/>
        <v>0</v>
      </c>
      <c r="AJ1503" s="17"/>
      <c r="AK1503" s="15">
        <f>AK1502</f>
        <v>0</v>
      </c>
      <c r="AL1503" s="15">
        <f>AL1502</f>
        <v>0</v>
      </c>
      <c r="AM1503" s="17"/>
      <c r="AN1503" s="15">
        <f t="shared" ref="AN1503:AX1503" si="6213">AN1502</f>
        <v>0</v>
      </c>
      <c r="AO1503" s="15">
        <f t="shared" si="6213"/>
        <v>0</v>
      </c>
      <c r="AP1503" s="15">
        <f t="shared" si="6213"/>
        <v>0</v>
      </c>
      <c r="AQ1503" s="15">
        <f t="shared" si="6213"/>
        <v>0</v>
      </c>
      <c r="AR1503" s="15">
        <f t="shared" si="6213"/>
        <v>0</v>
      </c>
      <c r="AS1503" s="15">
        <f t="shared" si="6213"/>
        <v>0</v>
      </c>
      <c r="AT1503" s="15">
        <f t="shared" si="6213"/>
        <v>0</v>
      </c>
      <c r="AU1503" s="15">
        <f t="shared" si="6213"/>
        <v>0</v>
      </c>
      <c r="AV1503" s="15">
        <f t="shared" si="6213"/>
        <v>0</v>
      </c>
      <c r="AW1503" s="15">
        <f t="shared" si="6213"/>
        <v>0</v>
      </c>
      <c r="AX1503" s="15">
        <f t="shared" si="6213"/>
        <v>0</v>
      </c>
      <c r="AY1503" s="17"/>
      <c r="AZ1503" s="15">
        <f t="shared" ref="AZ1503:BA1503" si="6214">AZ1502</f>
        <v>6000</v>
      </c>
      <c r="BA1503" s="15">
        <f t="shared" si="6214"/>
        <v>2000</v>
      </c>
      <c r="BB1503" s="15">
        <v>230</v>
      </c>
      <c r="BC1503" s="15">
        <f t="shared" ref="BC1503:BE1503" si="6215">BC1502</f>
        <v>0</v>
      </c>
      <c r="BD1503" s="15">
        <f t="shared" si="6215"/>
        <v>0</v>
      </c>
      <c r="BE1503" s="15">
        <f t="shared" si="6215"/>
        <v>60</v>
      </c>
      <c r="BF1503" s="17"/>
      <c r="BG1503" s="15">
        <f t="shared" ref="BG1503:BH1503" si="6216">BG1502</f>
        <v>1000</v>
      </c>
      <c r="BH1503" s="15">
        <f t="shared" si="6216"/>
        <v>5000</v>
      </c>
      <c r="BI1503" s="17"/>
      <c r="BJ1503" s="22">
        <f>G1503/G1502</f>
        <v>1</v>
      </c>
      <c r="BK1503" s="65">
        <f t="shared" ref="BK1503:BL1503" si="6217">BK1502</f>
        <v>0</v>
      </c>
      <c r="BL1503" s="65">
        <f t="shared" si="6217"/>
        <v>0</v>
      </c>
      <c r="BM1503" s="6">
        <f t="shared" si="6199"/>
        <v>130.44149999999999</v>
      </c>
      <c r="BN1503" s="8">
        <f t="shared" si="6200"/>
        <v>385.30245660461935</v>
      </c>
      <c r="BO1503" s="12">
        <f t="shared" si="6201"/>
        <v>224.18615120740947</v>
      </c>
      <c r="BP1503" s="50">
        <f>(1-'#Constant'!$A$3)/($J1503*'#Constant'!$B$3/'#Constant'!$C$3^($D1503-1)+1)+'#Constant'!$A$3</f>
        <v>0.91416058394160582</v>
      </c>
      <c r="BQ1503" s="4">
        <f t="shared" si="6202"/>
        <v>387.37723570744168</v>
      </c>
      <c r="BR1503" s="50">
        <f>(1-'#Constant'!$A$3)/($K1503*'#Constant'!$B$3/'#Constant'!$C$3^($D1503-1)+1)+'#Constant'!$A$3</f>
        <v>0.92405904059040589</v>
      </c>
      <c r="BS1503" s="4">
        <f t="shared" si="6203"/>
        <v>383.22767750179702</v>
      </c>
      <c r="BT1503"/>
    </row>
    <row r="1504" spans="1:72" x14ac:dyDescent="0.3">
      <c r="A1504">
        <v>40003</v>
      </c>
      <c r="B1504" s="18" t="str">
        <f>VLOOKUP(CONCATENATE("CREATURE_NAME_",A1504),[1]Localization_Hero!$A:$E,2,FALSE)</f>
        <v>유령기사 리카르도</v>
      </c>
      <c r="C1504" s="43" t="str">
        <f>VLOOKUP($A1504,[5]CreatureTable!$A:$I,9,FALSE)</f>
        <v>Knight</v>
      </c>
      <c r="D1504">
        <v>1</v>
      </c>
      <c r="E1504">
        <v>1</v>
      </c>
      <c r="F1504" s="18">
        <v>1</v>
      </c>
      <c r="G1504" s="10">
        <f>ROUND(VLOOKUP($C1504,$B$4:$BH$42,6,FALSE),0)</f>
        <v>81</v>
      </c>
      <c r="H1504" s="10">
        <f>ROUND(VLOOKUP($C1504,$B$4:$BH$42,7,FALSE),0)</f>
        <v>81</v>
      </c>
      <c r="I1504" s="10">
        <f>ROUND(VLOOKUP($C1504,$B$4:$BH$42,8,FALSE),0)</f>
        <v>6982</v>
      </c>
      <c r="J1504" s="10">
        <f>ROUND(VLOOKUP($C1504,$B$4:$BH$42,9,FALSE),0)</f>
        <v>36</v>
      </c>
      <c r="K1504" s="10">
        <f>ROUND(VLOOKUP($C1504,$B$4:$BH$42,10,FALSE),0)</f>
        <v>28</v>
      </c>
      <c r="L1504" s="2"/>
      <c r="M1504" s="10">
        <f>ROUND(VLOOKUP($C1504,$B$4:$BH$42,12,FALSE),0)</f>
        <v>50</v>
      </c>
      <c r="N1504" s="10">
        <f>ROUND(VLOOKUP($C1504,$B$4:$BH$42,13,FALSE),0)</f>
        <v>0</v>
      </c>
      <c r="O1504" s="10">
        <f>ROUND(VLOOKUP($C1504,$B$4:$BH$42,14,FALSE),0)</f>
        <v>0</v>
      </c>
      <c r="P1504" s="10">
        <f>ROUND(VLOOKUP($C1504,$B$4:$BH$42,15,FALSE),0)</f>
        <v>0</v>
      </c>
      <c r="Q1504" s="10">
        <f>ROUND(VLOOKUP($C1504,$B$4:$BH$42,16,FALSE),0)</f>
        <v>100</v>
      </c>
      <c r="R1504" s="10">
        <f>ROUND(VLOOKUP($C1504,$B$4:$BH$42,17,FALSE),0)</f>
        <v>0</v>
      </c>
      <c r="S1504" s="10">
        <f>ROUND(VLOOKUP($C1504,$B$4:$BH$42,18,FALSE),0)</f>
        <v>0</v>
      </c>
      <c r="T1504" s="10">
        <f>ROUND(VLOOKUP($C1504,$B$4:$BH$42,19,FALSE),0)</f>
        <v>0</v>
      </c>
      <c r="U1504" s="10">
        <f>ROUND(VLOOKUP($C1504,$B$4:$BH$42,20,FALSE),0)</f>
        <v>0</v>
      </c>
      <c r="V1504" s="10">
        <f>ROUND(VLOOKUP($C1504,$B$4:$BH$42,21,FALSE),0)</f>
        <v>250</v>
      </c>
      <c r="W1504" s="2"/>
      <c r="X1504" s="10">
        <f>ROUND(VLOOKUP($C1504,$B$4:$BH$42,23,FALSE),0)</f>
        <v>50</v>
      </c>
      <c r="Y1504" s="10">
        <f>ROUND(VLOOKUP($C1504,$B$4:$BH$42,24,FALSE),0)</f>
        <v>0</v>
      </c>
      <c r="Z1504" s="10">
        <f>ROUND(VLOOKUP($C1504,$B$4:$BH$42,25,FALSE),0)</f>
        <v>0</v>
      </c>
      <c r="AA1504" s="10">
        <f>ROUND(VLOOKUP($C1504,$B$4:$BH$42,26,FALSE),0)</f>
        <v>0</v>
      </c>
      <c r="AB1504" s="10">
        <f>ROUND(VLOOKUP($C1504,$B$4:$BH$42,27,FALSE),0)</f>
        <v>100</v>
      </c>
      <c r="AC1504" s="10">
        <f>ROUND(VLOOKUP($C1504,$B$4:$BH$42,28,FALSE),0)</f>
        <v>0</v>
      </c>
      <c r="AD1504" s="10">
        <f>ROUND(VLOOKUP($C1504,$B$4:$BH$42,29,FALSE),0)</f>
        <v>0</v>
      </c>
      <c r="AE1504" s="10">
        <f>ROUND(VLOOKUP($C1504,$B$4:$BH$42,30,FALSE),0)</f>
        <v>0</v>
      </c>
      <c r="AF1504" s="10">
        <f>ROUND(VLOOKUP($C1504,$B$4:$BH$42,31,FALSE),0)</f>
        <v>0</v>
      </c>
      <c r="AG1504" s="10">
        <f>ROUND(VLOOKUP($C1504,$B$4:$BH$42,32,FALSE),0)</f>
        <v>250</v>
      </c>
      <c r="AH1504" s="10">
        <f>ROUND(VLOOKUP($C1504,$B$4:$BH$42,33,FALSE),0)</f>
        <v>0</v>
      </c>
      <c r="AI1504" s="10">
        <f>ROUND(VLOOKUP($C1504,$B$4:$BH$42,34,FALSE),0)</f>
        <v>0</v>
      </c>
      <c r="AJ1504" s="3"/>
      <c r="AK1504" s="10">
        <f>ROUND(VLOOKUP($C1504,$B$4:$BH$42,36,FALSE),0)</f>
        <v>0</v>
      </c>
      <c r="AL1504" s="10">
        <f>ROUND(VLOOKUP($C1504,$B$4:$BH$42,37,FALSE),0)</f>
        <v>0</v>
      </c>
      <c r="AM1504" s="3"/>
      <c r="AN1504" s="10">
        <f>ROUND(VLOOKUP($C1504,$B$4:$BH$42,39,FALSE),0)</f>
        <v>0</v>
      </c>
      <c r="AO1504" s="10">
        <f>ROUND(VLOOKUP($C1504,$B$4:$BH$42,40,FALSE),0)</f>
        <v>0</v>
      </c>
      <c r="AP1504" s="10">
        <f>ROUND(VLOOKUP($C1504,$B$4:$BH$42,41,FALSE),0)</f>
        <v>0</v>
      </c>
      <c r="AQ1504" s="10">
        <f>ROUND(VLOOKUP($C1504,$B$4:$BH$42,42,FALSE),0)</f>
        <v>0</v>
      </c>
      <c r="AR1504" s="10">
        <f>ROUND(VLOOKUP($C1504,$B$4:$BH$42,43,FALSE),0)</f>
        <v>0</v>
      </c>
      <c r="AS1504" s="10">
        <f>ROUND(VLOOKUP($C1504,$B$4:$BH$42,44,FALSE),0)</f>
        <v>0</v>
      </c>
      <c r="AT1504" s="10">
        <f>ROUND(VLOOKUP($C1504,$B$4:$BH$42,45,FALSE),0)</f>
        <v>0</v>
      </c>
      <c r="AU1504" s="10">
        <f>ROUND(VLOOKUP($C1504,$B$4:$BH$42,46,FALSE),0)</f>
        <v>0</v>
      </c>
      <c r="AV1504" s="10">
        <f>ROUND(VLOOKUP($C1504,$B$4:$BH$42,47,FALSE),0)</f>
        <v>0</v>
      </c>
      <c r="AW1504" s="10">
        <f>ROUND(VLOOKUP($C1504,$B$4:$BH$42,48,FALSE),0)</f>
        <v>0</v>
      </c>
      <c r="AX1504" s="10">
        <f>ROUND(VLOOKUP($C1504,$B$4:$BH$42,49,FALSE),0)</f>
        <v>0</v>
      </c>
      <c r="AY1504" s="3"/>
      <c r="AZ1504" s="10">
        <v>6000</v>
      </c>
      <c r="BA1504" s="10">
        <v>2000</v>
      </c>
      <c r="BB1504" s="10">
        <v>360</v>
      </c>
      <c r="BC1504" s="10">
        <v>0</v>
      </c>
      <c r="BD1504" s="10">
        <v>0</v>
      </c>
      <c r="BE1504" s="10">
        <v>60</v>
      </c>
      <c r="BF1504" s="3"/>
      <c r="BG1504" s="10">
        <v>1000</v>
      </c>
      <c r="BH1504" s="10">
        <v>5000</v>
      </c>
      <c r="BI1504" s="3"/>
      <c r="BJ1504" s="21">
        <v>1</v>
      </c>
      <c r="BK1504" s="65">
        <v>0</v>
      </c>
      <c r="BL1504" s="65">
        <v>0</v>
      </c>
      <c r="BM1504" s="6">
        <f t="shared" si="6199"/>
        <v>85.05</v>
      </c>
      <c r="BN1504" s="8">
        <f t="shared" si="6200"/>
        <v>535.97110176221133</v>
      </c>
      <c r="BO1504" s="12">
        <f t="shared" si="6201"/>
        <v>213.50489972100422</v>
      </c>
      <c r="BP1504" s="50">
        <f>(1-'#Constant'!$A$3)/($J1504*'#Constant'!$B$3/'#Constant'!$C$3^($D1504-1)+1)+'#Constant'!$A$3</f>
        <v>0.90447653429602881</v>
      </c>
      <c r="BQ1504" s="4">
        <f t="shared" si="6202"/>
        <v>541.71102698872187</v>
      </c>
      <c r="BR1504" s="50">
        <f>(1-'#Constant'!$A$3)/($K1504*'#Constant'!$B$3/'#Constant'!$C$3^($D1504-1)+1)+'#Constant'!$A$3</f>
        <v>0.92405904059040589</v>
      </c>
      <c r="BS1504" s="4">
        <f t="shared" si="6203"/>
        <v>530.2311765357008</v>
      </c>
      <c r="BT1504">
        <f>BO1504/$BO$4*100</f>
        <v>162.27180605946913</v>
      </c>
    </row>
    <row r="1505" spans="1:72" s="13" customFormat="1" ht="17.25" thickBot="1" x14ac:dyDescent="0.35">
      <c r="B1505" s="20"/>
      <c r="D1505" s="14">
        <v>1</v>
      </c>
      <c r="E1505" s="14">
        <v>1</v>
      </c>
      <c r="F1505" s="19">
        <v>1</v>
      </c>
      <c r="G1505" s="15">
        <f>G1504</f>
        <v>81</v>
      </c>
      <c r="H1505" s="15">
        <f>H1504</f>
        <v>81</v>
      </c>
      <c r="I1505" s="15">
        <f>I1504</f>
        <v>6982</v>
      </c>
      <c r="J1505" s="15">
        <f>J1504</f>
        <v>36</v>
      </c>
      <c r="K1505" s="15">
        <f>K1504</f>
        <v>28</v>
      </c>
      <c r="L1505" s="16"/>
      <c r="M1505" s="15">
        <f t="shared" ref="M1505:V1505" si="6218">M1504</f>
        <v>50</v>
      </c>
      <c r="N1505" s="15">
        <f t="shared" si="6218"/>
        <v>0</v>
      </c>
      <c r="O1505" s="15">
        <f t="shared" si="6218"/>
        <v>0</v>
      </c>
      <c r="P1505" s="15">
        <f t="shared" si="6218"/>
        <v>0</v>
      </c>
      <c r="Q1505" s="15">
        <f t="shared" si="6218"/>
        <v>100</v>
      </c>
      <c r="R1505" s="15">
        <f t="shared" si="6218"/>
        <v>0</v>
      </c>
      <c r="S1505" s="15">
        <f t="shared" si="6218"/>
        <v>0</v>
      </c>
      <c r="T1505" s="15">
        <f t="shared" si="6218"/>
        <v>0</v>
      </c>
      <c r="U1505" s="15">
        <f t="shared" si="6218"/>
        <v>0</v>
      </c>
      <c r="V1505" s="15">
        <f t="shared" si="6218"/>
        <v>250</v>
      </c>
      <c r="W1505" s="16"/>
      <c r="X1505" s="15">
        <f t="shared" ref="X1505:AI1505" si="6219">X1504</f>
        <v>50</v>
      </c>
      <c r="Y1505" s="15">
        <f t="shared" si="6219"/>
        <v>0</v>
      </c>
      <c r="Z1505" s="15">
        <f t="shared" si="6219"/>
        <v>0</v>
      </c>
      <c r="AA1505" s="15">
        <f t="shared" si="6219"/>
        <v>0</v>
      </c>
      <c r="AB1505" s="15">
        <f t="shared" si="6219"/>
        <v>100</v>
      </c>
      <c r="AC1505" s="15">
        <f t="shared" si="6219"/>
        <v>0</v>
      </c>
      <c r="AD1505" s="15">
        <f t="shared" si="6219"/>
        <v>0</v>
      </c>
      <c r="AE1505" s="15">
        <f t="shared" si="6219"/>
        <v>0</v>
      </c>
      <c r="AF1505" s="15">
        <f t="shared" si="6219"/>
        <v>0</v>
      </c>
      <c r="AG1505" s="15">
        <f t="shared" si="6219"/>
        <v>250</v>
      </c>
      <c r="AH1505" s="15">
        <f t="shared" si="6219"/>
        <v>0</v>
      </c>
      <c r="AI1505" s="15">
        <f t="shared" si="6219"/>
        <v>0</v>
      </c>
      <c r="AJ1505" s="17"/>
      <c r="AK1505" s="15">
        <f>AK1504</f>
        <v>0</v>
      </c>
      <c r="AL1505" s="15">
        <f>AL1504</f>
        <v>0</v>
      </c>
      <c r="AM1505" s="17"/>
      <c r="AN1505" s="15">
        <f t="shared" ref="AN1505:AX1505" si="6220">AN1504</f>
        <v>0</v>
      </c>
      <c r="AO1505" s="15">
        <f t="shared" si="6220"/>
        <v>0</v>
      </c>
      <c r="AP1505" s="15">
        <f t="shared" si="6220"/>
        <v>0</v>
      </c>
      <c r="AQ1505" s="15">
        <f t="shared" si="6220"/>
        <v>0</v>
      </c>
      <c r="AR1505" s="15">
        <f t="shared" si="6220"/>
        <v>0</v>
      </c>
      <c r="AS1505" s="15">
        <f t="shared" si="6220"/>
        <v>0</v>
      </c>
      <c r="AT1505" s="15">
        <f t="shared" si="6220"/>
        <v>0</v>
      </c>
      <c r="AU1505" s="15">
        <f t="shared" si="6220"/>
        <v>0</v>
      </c>
      <c r="AV1505" s="15">
        <f t="shared" si="6220"/>
        <v>0</v>
      </c>
      <c r="AW1505" s="15">
        <f t="shared" si="6220"/>
        <v>0</v>
      </c>
      <c r="AX1505" s="15">
        <f t="shared" si="6220"/>
        <v>0</v>
      </c>
      <c r="AY1505" s="17"/>
      <c r="AZ1505" s="15">
        <f t="shared" ref="AZ1505:BA1505" si="6221">AZ1504</f>
        <v>6000</v>
      </c>
      <c r="BA1505" s="15">
        <f t="shared" si="6221"/>
        <v>2000</v>
      </c>
      <c r="BB1505" s="15">
        <v>360</v>
      </c>
      <c r="BC1505" s="15">
        <f t="shared" ref="BC1505:BE1505" si="6222">BC1504</f>
        <v>0</v>
      </c>
      <c r="BD1505" s="15">
        <f t="shared" si="6222"/>
        <v>0</v>
      </c>
      <c r="BE1505" s="15">
        <f t="shared" si="6222"/>
        <v>60</v>
      </c>
      <c r="BF1505" s="17"/>
      <c r="BG1505" s="15">
        <f t="shared" ref="BG1505:BH1505" si="6223">BG1504</f>
        <v>1000</v>
      </c>
      <c r="BH1505" s="15">
        <f t="shared" si="6223"/>
        <v>5000</v>
      </c>
      <c r="BI1505" s="17"/>
      <c r="BJ1505" s="22">
        <f>G1505/G1504</f>
        <v>1</v>
      </c>
      <c r="BK1505" s="65">
        <f>BK1504</f>
        <v>0</v>
      </c>
      <c r="BL1505" s="65">
        <f>BL1504</f>
        <v>0</v>
      </c>
      <c r="BM1505" s="6">
        <f t="shared" si="6199"/>
        <v>85.05</v>
      </c>
      <c r="BN1505" s="8">
        <f t="shared" si="6200"/>
        <v>535.97110176221133</v>
      </c>
      <c r="BO1505" s="12">
        <f t="shared" si="6201"/>
        <v>213.50489972100422</v>
      </c>
      <c r="BP1505" s="50">
        <f>(1-'#Constant'!$A$3)/($J1505*'#Constant'!$B$3/'#Constant'!$C$3^($D1505-1)+1)+'#Constant'!$A$3</f>
        <v>0.90447653429602881</v>
      </c>
      <c r="BQ1505" s="4">
        <f t="shared" si="6202"/>
        <v>541.71102698872187</v>
      </c>
      <c r="BR1505" s="50">
        <f>(1-'#Constant'!$A$3)/($K1505*'#Constant'!$B$3/'#Constant'!$C$3^($D1505-1)+1)+'#Constant'!$A$3</f>
        <v>0.92405904059040589</v>
      </c>
      <c r="BS1505" s="4">
        <f t="shared" si="6203"/>
        <v>530.2311765357008</v>
      </c>
      <c r="BT1505"/>
    </row>
    <row r="1506" spans="1:72" x14ac:dyDescent="0.3">
      <c r="A1506">
        <v>40004</v>
      </c>
      <c r="B1506" s="18" t="str">
        <f>VLOOKUP(CONCATENATE("CREATURE_NAME_",A1506),[1]Localization_Hero!$A:$E,2,FALSE)</f>
        <v>광대 라크락</v>
      </c>
      <c r="C1506" s="43" t="str">
        <f>VLOOKUP($A1506,[5]CreatureTable!$A:$I,9,FALSE)</f>
        <v>Mechanic</v>
      </c>
      <c r="D1506">
        <v>1</v>
      </c>
      <c r="E1506">
        <v>1</v>
      </c>
      <c r="F1506" s="18">
        <v>1</v>
      </c>
      <c r="G1506" s="10">
        <f>ROUND(VLOOKUP($C1506,$B$4:$BH$42,6,FALSE),0)</f>
        <v>104</v>
      </c>
      <c r="H1506" s="10">
        <f>ROUND(VLOOKUP($C1506,$B$4:$BH$42,7,FALSE),0)</f>
        <v>104</v>
      </c>
      <c r="I1506" s="10">
        <f>ROUND(VLOOKUP($C1506,$B$4:$BH$42,8,FALSE),0)</f>
        <v>4734</v>
      </c>
      <c r="J1506" s="10">
        <f>ROUND(VLOOKUP($C1506,$B$4:$BH$42,9,FALSE),0)</f>
        <v>22</v>
      </c>
      <c r="K1506" s="10">
        <f>ROUND(VLOOKUP($C1506,$B$4:$BH$42,10,FALSE),0)</f>
        <v>18</v>
      </c>
      <c r="L1506" s="2"/>
      <c r="M1506" s="10">
        <f>ROUND(VLOOKUP($C1506,$B$4:$BH$42,12,FALSE),0)</f>
        <v>150</v>
      </c>
      <c r="N1506" s="10">
        <f>ROUND(VLOOKUP($C1506,$B$4:$BH$42,13,FALSE),0)</f>
        <v>0</v>
      </c>
      <c r="O1506" s="10">
        <f>ROUND(VLOOKUP($C1506,$B$4:$BH$42,14,FALSE),0)</f>
        <v>500</v>
      </c>
      <c r="P1506" s="10">
        <f>ROUND(VLOOKUP($C1506,$B$4:$BH$42,15,FALSE),0)</f>
        <v>0</v>
      </c>
      <c r="Q1506" s="10">
        <f>ROUND(VLOOKUP($C1506,$B$4:$BH$42,16,FALSE),0)</f>
        <v>0</v>
      </c>
      <c r="R1506" s="10">
        <f>ROUND(VLOOKUP($C1506,$B$4:$BH$42,17,FALSE),0)</f>
        <v>0</v>
      </c>
      <c r="S1506" s="10">
        <f>ROUND(VLOOKUP($C1506,$B$4:$BH$42,18,FALSE),0)</f>
        <v>200</v>
      </c>
      <c r="T1506" s="10">
        <f>ROUND(VLOOKUP($C1506,$B$4:$BH$42,19,FALSE),0)</f>
        <v>100</v>
      </c>
      <c r="U1506" s="10">
        <f>ROUND(VLOOKUP($C1506,$B$4:$BH$42,20,FALSE),0)</f>
        <v>0</v>
      </c>
      <c r="V1506" s="10">
        <f>ROUND(VLOOKUP($C1506,$B$4:$BH$42,21,FALSE),0)</f>
        <v>0</v>
      </c>
      <c r="W1506" s="2"/>
      <c r="X1506" s="10">
        <f>ROUND(VLOOKUP($C1506,$B$4:$BH$42,23,FALSE),0)</f>
        <v>150</v>
      </c>
      <c r="Y1506" s="10">
        <f>ROUND(VLOOKUP($C1506,$B$4:$BH$42,24,FALSE),0)</f>
        <v>0</v>
      </c>
      <c r="Z1506" s="10">
        <f>ROUND(VLOOKUP($C1506,$B$4:$BH$42,25,FALSE),0)</f>
        <v>500</v>
      </c>
      <c r="AA1506" s="10">
        <f>ROUND(VLOOKUP($C1506,$B$4:$BH$42,26,FALSE),0)</f>
        <v>0</v>
      </c>
      <c r="AB1506" s="10">
        <f>ROUND(VLOOKUP($C1506,$B$4:$BH$42,27,FALSE),0)</f>
        <v>0</v>
      </c>
      <c r="AC1506" s="10">
        <f>ROUND(VLOOKUP($C1506,$B$4:$BH$42,28,FALSE),0)</f>
        <v>0</v>
      </c>
      <c r="AD1506" s="10">
        <f>ROUND(VLOOKUP($C1506,$B$4:$BH$42,29,FALSE),0)</f>
        <v>200</v>
      </c>
      <c r="AE1506" s="10">
        <f>ROUND(VLOOKUP($C1506,$B$4:$BH$42,30,FALSE),0)</f>
        <v>100</v>
      </c>
      <c r="AF1506" s="10">
        <f>ROUND(VLOOKUP($C1506,$B$4:$BH$42,31,FALSE),0)</f>
        <v>0</v>
      </c>
      <c r="AG1506" s="10">
        <f>ROUND(VLOOKUP($C1506,$B$4:$BH$42,32,FALSE),0)</f>
        <v>0</v>
      </c>
      <c r="AH1506" s="10">
        <f>ROUND(VLOOKUP($C1506,$B$4:$BH$42,33,FALSE),0)</f>
        <v>0</v>
      </c>
      <c r="AI1506" s="10">
        <f>ROUND(VLOOKUP($C1506,$B$4:$BH$42,34,FALSE),0)</f>
        <v>0</v>
      </c>
      <c r="AJ1506" s="3"/>
      <c r="AK1506" s="10">
        <f>ROUND(VLOOKUP($C1506,$B$4:$BH$42,36,FALSE),0)</f>
        <v>0</v>
      </c>
      <c r="AL1506" s="10">
        <f>ROUND(VLOOKUP($C1506,$B$4:$BH$42,37,FALSE),0)</f>
        <v>0</v>
      </c>
      <c r="AM1506" s="3"/>
      <c r="AN1506" s="10">
        <f>ROUND(VLOOKUP($C1506,$B$4:$BH$42,39,FALSE),0)</f>
        <v>0</v>
      </c>
      <c r="AO1506" s="10">
        <f>ROUND(VLOOKUP($C1506,$B$4:$BH$42,40,FALSE),0)</f>
        <v>0</v>
      </c>
      <c r="AP1506" s="10">
        <f>ROUND(VLOOKUP($C1506,$B$4:$BH$42,41,FALSE),0)</f>
        <v>0</v>
      </c>
      <c r="AQ1506" s="10">
        <f>ROUND(VLOOKUP($C1506,$B$4:$BH$42,42,FALSE),0)</f>
        <v>0</v>
      </c>
      <c r="AR1506" s="10">
        <f>ROUND(VLOOKUP($C1506,$B$4:$BH$42,43,FALSE),0)</f>
        <v>0</v>
      </c>
      <c r="AS1506" s="10">
        <f>ROUND(VLOOKUP($C1506,$B$4:$BH$42,44,FALSE),0)</f>
        <v>0</v>
      </c>
      <c r="AT1506" s="10">
        <f>ROUND(VLOOKUP($C1506,$B$4:$BH$42,45,FALSE),0)</f>
        <v>0</v>
      </c>
      <c r="AU1506" s="10">
        <f>ROUND(VLOOKUP($C1506,$B$4:$BH$42,46,FALSE),0)</f>
        <v>0</v>
      </c>
      <c r="AV1506" s="10">
        <f>ROUND(VLOOKUP($C1506,$B$4:$BH$42,47,FALSE),0)</f>
        <v>0</v>
      </c>
      <c r="AW1506" s="10">
        <f>ROUND(VLOOKUP($C1506,$B$4:$BH$42,48,FALSE),0)</f>
        <v>0</v>
      </c>
      <c r="AX1506" s="10">
        <f>ROUND(VLOOKUP($C1506,$B$4:$BH$42,49,FALSE),0)</f>
        <v>0</v>
      </c>
      <c r="AY1506" s="3"/>
      <c r="AZ1506" s="10">
        <v>6000</v>
      </c>
      <c r="BA1506" s="10">
        <v>2000</v>
      </c>
      <c r="BB1506" s="10">
        <v>260</v>
      </c>
      <c r="BC1506" s="10">
        <v>0</v>
      </c>
      <c r="BD1506" s="10">
        <v>0</v>
      </c>
      <c r="BE1506" s="10">
        <v>60</v>
      </c>
      <c r="BF1506" s="3"/>
      <c r="BG1506" s="10">
        <v>1000</v>
      </c>
      <c r="BH1506" s="10">
        <v>5000</v>
      </c>
      <c r="BI1506" s="3"/>
      <c r="BJ1506" s="21">
        <v>1</v>
      </c>
      <c r="BK1506" s="65">
        <v>0</v>
      </c>
      <c r="BL1506" s="65">
        <v>0</v>
      </c>
      <c r="BM1506" s="6">
        <f t="shared" si="6199"/>
        <v>140.45850000000002</v>
      </c>
      <c r="BN1506" s="8">
        <f t="shared" si="6200"/>
        <v>250.60111205013436</v>
      </c>
      <c r="BO1506" s="12">
        <f t="shared" si="6201"/>
        <v>187.61411539885214</v>
      </c>
      <c r="BP1506" s="50">
        <f>(1-'#Constant'!$A$3)/($J1506*'#Constant'!$B$3/'#Constant'!$C$3^($D1506-1)+1)+'#Constant'!$A$3</f>
        <v>0.93932457786116319</v>
      </c>
      <c r="BQ1506" s="4">
        <f t="shared" si="6202"/>
        <v>251.98957376263334</v>
      </c>
      <c r="BR1506" s="50">
        <f>(1-'#Constant'!$A$3)/($K1506*'#Constant'!$B$3/'#Constant'!$C$3^($D1506-1)+1)+'#Constant'!$A$3</f>
        <v>0.9497912713472485</v>
      </c>
      <c r="BS1506" s="4">
        <f t="shared" si="6203"/>
        <v>249.21265033763538</v>
      </c>
      <c r="BT1506">
        <f>BO1506/$BO$4*100</f>
        <v>142.5938298737147</v>
      </c>
    </row>
    <row r="1507" spans="1:72" s="13" customFormat="1" ht="17.25" thickBot="1" x14ac:dyDescent="0.35">
      <c r="B1507" s="20"/>
      <c r="D1507" s="14">
        <v>1</v>
      </c>
      <c r="E1507" s="14">
        <v>1</v>
      </c>
      <c r="F1507" s="19">
        <v>1</v>
      </c>
      <c r="G1507" s="15">
        <f>G1506</f>
        <v>104</v>
      </c>
      <c r="H1507" s="15">
        <f>H1506</f>
        <v>104</v>
      </c>
      <c r="I1507" s="15">
        <f>I1506</f>
        <v>4734</v>
      </c>
      <c r="J1507" s="15">
        <f>J1506</f>
        <v>22</v>
      </c>
      <c r="K1507" s="15">
        <f>K1506</f>
        <v>18</v>
      </c>
      <c r="L1507" s="16"/>
      <c r="M1507" s="15">
        <f t="shared" ref="M1507:V1507" si="6224">M1506</f>
        <v>150</v>
      </c>
      <c r="N1507" s="15">
        <f t="shared" si="6224"/>
        <v>0</v>
      </c>
      <c r="O1507" s="15">
        <f t="shared" si="6224"/>
        <v>500</v>
      </c>
      <c r="P1507" s="15">
        <f t="shared" si="6224"/>
        <v>0</v>
      </c>
      <c r="Q1507" s="15">
        <f t="shared" si="6224"/>
        <v>0</v>
      </c>
      <c r="R1507" s="15">
        <f t="shared" si="6224"/>
        <v>0</v>
      </c>
      <c r="S1507" s="15">
        <f t="shared" si="6224"/>
        <v>200</v>
      </c>
      <c r="T1507" s="15">
        <f t="shared" si="6224"/>
        <v>100</v>
      </c>
      <c r="U1507" s="15">
        <f t="shared" si="6224"/>
        <v>0</v>
      </c>
      <c r="V1507" s="15">
        <f t="shared" si="6224"/>
        <v>0</v>
      </c>
      <c r="W1507" s="16"/>
      <c r="X1507" s="15">
        <f t="shared" ref="X1507:AI1507" si="6225">X1506</f>
        <v>150</v>
      </c>
      <c r="Y1507" s="15">
        <f t="shared" si="6225"/>
        <v>0</v>
      </c>
      <c r="Z1507" s="15">
        <f t="shared" si="6225"/>
        <v>500</v>
      </c>
      <c r="AA1507" s="15">
        <f t="shared" si="6225"/>
        <v>0</v>
      </c>
      <c r="AB1507" s="15">
        <f t="shared" si="6225"/>
        <v>0</v>
      </c>
      <c r="AC1507" s="15">
        <f t="shared" si="6225"/>
        <v>0</v>
      </c>
      <c r="AD1507" s="15">
        <f t="shared" si="6225"/>
        <v>200</v>
      </c>
      <c r="AE1507" s="15">
        <f t="shared" si="6225"/>
        <v>100</v>
      </c>
      <c r="AF1507" s="15">
        <f t="shared" si="6225"/>
        <v>0</v>
      </c>
      <c r="AG1507" s="15">
        <f t="shared" si="6225"/>
        <v>0</v>
      </c>
      <c r="AH1507" s="15">
        <f t="shared" si="6225"/>
        <v>0</v>
      </c>
      <c r="AI1507" s="15">
        <f t="shared" si="6225"/>
        <v>0</v>
      </c>
      <c r="AJ1507" s="17"/>
      <c r="AK1507" s="15">
        <f>AK1506</f>
        <v>0</v>
      </c>
      <c r="AL1507" s="15">
        <f>AL1506</f>
        <v>0</v>
      </c>
      <c r="AM1507" s="17"/>
      <c r="AN1507" s="15">
        <f t="shared" ref="AN1507:AX1507" si="6226">AN1506</f>
        <v>0</v>
      </c>
      <c r="AO1507" s="15">
        <f t="shared" si="6226"/>
        <v>0</v>
      </c>
      <c r="AP1507" s="15">
        <f t="shared" si="6226"/>
        <v>0</v>
      </c>
      <c r="AQ1507" s="15">
        <f t="shared" si="6226"/>
        <v>0</v>
      </c>
      <c r="AR1507" s="15">
        <f t="shared" si="6226"/>
        <v>0</v>
      </c>
      <c r="AS1507" s="15">
        <f t="shared" si="6226"/>
        <v>0</v>
      </c>
      <c r="AT1507" s="15">
        <f t="shared" si="6226"/>
        <v>0</v>
      </c>
      <c r="AU1507" s="15">
        <f t="shared" si="6226"/>
        <v>0</v>
      </c>
      <c r="AV1507" s="15">
        <f t="shared" si="6226"/>
        <v>0</v>
      </c>
      <c r="AW1507" s="15">
        <f t="shared" si="6226"/>
        <v>0</v>
      </c>
      <c r="AX1507" s="15">
        <f t="shared" si="6226"/>
        <v>0</v>
      </c>
      <c r="AY1507" s="17"/>
      <c r="AZ1507" s="15">
        <f t="shared" ref="AZ1507:BA1507" si="6227">AZ1506</f>
        <v>6000</v>
      </c>
      <c r="BA1507" s="15">
        <f t="shared" si="6227"/>
        <v>2000</v>
      </c>
      <c r="BB1507" s="15">
        <v>260</v>
      </c>
      <c r="BC1507" s="15">
        <f t="shared" ref="BC1507:BE1507" si="6228">BC1506</f>
        <v>0</v>
      </c>
      <c r="BD1507" s="15">
        <f t="shared" si="6228"/>
        <v>0</v>
      </c>
      <c r="BE1507" s="15">
        <f t="shared" si="6228"/>
        <v>60</v>
      </c>
      <c r="BF1507" s="17"/>
      <c r="BG1507" s="15">
        <f t="shared" ref="BG1507:BH1507" si="6229">BG1506</f>
        <v>1000</v>
      </c>
      <c r="BH1507" s="15">
        <f t="shared" si="6229"/>
        <v>5000</v>
      </c>
      <c r="BI1507" s="17"/>
      <c r="BJ1507" s="22">
        <f>G1507/G1506</f>
        <v>1</v>
      </c>
      <c r="BK1507" s="65">
        <f t="shared" ref="BK1507:BL1507" si="6230">BK1506</f>
        <v>0</v>
      </c>
      <c r="BL1507" s="65">
        <f t="shared" si="6230"/>
        <v>0</v>
      </c>
      <c r="BM1507" s="6">
        <f t="shared" si="6199"/>
        <v>140.45850000000002</v>
      </c>
      <c r="BN1507" s="8">
        <f t="shared" si="6200"/>
        <v>250.60111205013436</v>
      </c>
      <c r="BO1507" s="12">
        <f t="shared" si="6201"/>
        <v>187.61411539885214</v>
      </c>
      <c r="BP1507" s="50">
        <f>(1-'#Constant'!$A$3)/($J1507*'#Constant'!$B$3/'#Constant'!$C$3^($D1507-1)+1)+'#Constant'!$A$3</f>
        <v>0.93932457786116319</v>
      </c>
      <c r="BQ1507" s="4">
        <f t="shared" si="6202"/>
        <v>251.98957376263334</v>
      </c>
      <c r="BR1507" s="50">
        <f>(1-'#Constant'!$A$3)/($K1507*'#Constant'!$B$3/'#Constant'!$C$3^($D1507-1)+1)+'#Constant'!$A$3</f>
        <v>0.9497912713472485</v>
      </c>
      <c r="BS1507" s="4">
        <f t="shared" si="6203"/>
        <v>249.21265033763538</v>
      </c>
      <c r="BT1507"/>
    </row>
    <row r="1508" spans="1:72" x14ac:dyDescent="0.3">
      <c r="A1508">
        <v>40005</v>
      </c>
      <c r="B1508" s="18" t="str">
        <f>VLOOKUP(CONCATENATE("CREATURE_NAME_",A1508),[1]Localization_Hero!$A:$E,2,FALSE)</f>
        <v>하트 여왕 카산드라</v>
      </c>
      <c r="C1508" s="43" t="str">
        <f>VLOOKUP($A1508,[5]CreatureTable!$A:$I,9,FALSE)</f>
        <v>Priest</v>
      </c>
      <c r="D1508">
        <v>1</v>
      </c>
      <c r="E1508">
        <v>1</v>
      </c>
      <c r="F1508" s="18">
        <v>1</v>
      </c>
      <c r="G1508" s="10">
        <f>ROUND(VLOOKUP($C1508,$B$4:$BH$42,6,FALSE),0)</f>
        <v>95</v>
      </c>
      <c r="H1508" s="10">
        <f>ROUND(VLOOKUP($C1508,$B$4:$BH$42,7,FALSE),0)</f>
        <v>95</v>
      </c>
      <c r="I1508" s="10">
        <f>ROUND(VLOOKUP($C1508,$B$4:$BH$42,8,FALSE),0)</f>
        <v>4520</v>
      </c>
      <c r="J1508" s="10">
        <f>ROUND(VLOOKUP($C1508,$B$4:$BH$42,9,FALSE),0)</f>
        <v>20</v>
      </c>
      <c r="K1508" s="10">
        <f>ROUND(VLOOKUP($C1508,$B$4:$BH$42,10,FALSE),0)</f>
        <v>25</v>
      </c>
      <c r="L1508" s="2"/>
      <c r="M1508" s="10">
        <f>ROUND(VLOOKUP($C1508,$B$4:$BH$42,12,FALSE),0)</f>
        <v>100</v>
      </c>
      <c r="N1508" s="10">
        <f>ROUND(VLOOKUP($C1508,$B$4:$BH$42,13,FALSE),0)</f>
        <v>0</v>
      </c>
      <c r="O1508" s="10">
        <f>ROUND(VLOOKUP($C1508,$B$4:$BH$42,14,FALSE),0)</f>
        <v>0</v>
      </c>
      <c r="P1508" s="10">
        <f>ROUND(VLOOKUP($C1508,$B$4:$BH$42,15,FALSE),0)</f>
        <v>0</v>
      </c>
      <c r="Q1508" s="10">
        <f>ROUND(VLOOKUP($C1508,$B$4:$BH$42,16,FALSE),0)</f>
        <v>0</v>
      </c>
      <c r="R1508" s="10">
        <f>ROUND(VLOOKUP($C1508,$B$4:$BH$42,17,FALSE),0)</f>
        <v>0</v>
      </c>
      <c r="S1508" s="10">
        <f>ROUND(VLOOKUP($C1508,$B$4:$BH$42,18,FALSE),0)</f>
        <v>100</v>
      </c>
      <c r="T1508" s="10">
        <f>ROUND(VLOOKUP($C1508,$B$4:$BH$42,19,FALSE),0)</f>
        <v>0</v>
      </c>
      <c r="U1508" s="10">
        <f>ROUND(VLOOKUP($C1508,$B$4:$BH$42,20,FALSE),0)</f>
        <v>0</v>
      </c>
      <c r="V1508" s="10">
        <f>ROUND(VLOOKUP($C1508,$B$4:$BH$42,21,FALSE),0)</f>
        <v>0</v>
      </c>
      <c r="W1508" s="2"/>
      <c r="X1508" s="10">
        <f>ROUND(VLOOKUP($C1508,$B$4:$BH$42,23,FALSE),0)</f>
        <v>100</v>
      </c>
      <c r="Y1508" s="10">
        <f>ROUND(VLOOKUP($C1508,$B$4:$BH$42,24,FALSE),0)</f>
        <v>0</v>
      </c>
      <c r="Z1508" s="10">
        <f>ROUND(VLOOKUP($C1508,$B$4:$BH$42,25,FALSE),0)</f>
        <v>0</v>
      </c>
      <c r="AA1508" s="10">
        <f>ROUND(VLOOKUP($C1508,$B$4:$BH$42,26,FALSE),0)</f>
        <v>0</v>
      </c>
      <c r="AB1508" s="10">
        <f>ROUND(VLOOKUP($C1508,$B$4:$BH$42,27,FALSE),0)</f>
        <v>500</v>
      </c>
      <c r="AC1508" s="10">
        <f>ROUND(VLOOKUP($C1508,$B$4:$BH$42,28,FALSE),0)</f>
        <v>250</v>
      </c>
      <c r="AD1508" s="10">
        <f>ROUND(VLOOKUP($C1508,$B$4:$BH$42,29,FALSE),0)</f>
        <v>100</v>
      </c>
      <c r="AE1508" s="10">
        <f>ROUND(VLOOKUP($C1508,$B$4:$BH$42,30,FALSE),0)</f>
        <v>0</v>
      </c>
      <c r="AF1508" s="10">
        <f>ROUND(VLOOKUP($C1508,$B$4:$BH$42,31,FALSE),0)</f>
        <v>0</v>
      </c>
      <c r="AG1508" s="10">
        <f>ROUND(VLOOKUP($C1508,$B$4:$BH$42,32,FALSE),0)</f>
        <v>150</v>
      </c>
      <c r="AH1508" s="10">
        <f>ROUND(VLOOKUP($C1508,$B$4:$BH$42,33,FALSE),0)</f>
        <v>0</v>
      </c>
      <c r="AI1508" s="10">
        <f>ROUND(VLOOKUP($C1508,$B$4:$BH$42,34,FALSE),0)</f>
        <v>0</v>
      </c>
      <c r="AJ1508" s="3"/>
      <c r="AK1508" s="10">
        <f>ROUND(VLOOKUP($C1508,$B$4:$BH$42,36,FALSE),0)</f>
        <v>0</v>
      </c>
      <c r="AL1508" s="10">
        <f>ROUND(VLOOKUP($C1508,$B$4:$BH$42,37,FALSE),0)</f>
        <v>0</v>
      </c>
      <c r="AM1508" s="3"/>
      <c r="AN1508" s="10">
        <f>ROUND(VLOOKUP($C1508,$B$4:$BH$42,39,FALSE),0)</f>
        <v>0</v>
      </c>
      <c r="AO1508" s="10">
        <f>ROUND(VLOOKUP($C1508,$B$4:$BH$42,40,FALSE),0)</f>
        <v>0</v>
      </c>
      <c r="AP1508" s="10">
        <f>ROUND(VLOOKUP($C1508,$B$4:$BH$42,41,FALSE),0)</f>
        <v>0</v>
      </c>
      <c r="AQ1508" s="10">
        <f>ROUND(VLOOKUP($C1508,$B$4:$BH$42,42,FALSE),0)</f>
        <v>0</v>
      </c>
      <c r="AR1508" s="10">
        <f>ROUND(VLOOKUP($C1508,$B$4:$BH$42,43,FALSE),0)</f>
        <v>0</v>
      </c>
      <c r="AS1508" s="10">
        <f>ROUND(VLOOKUP($C1508,$B$4:$BH$42,44,FALSE),0)</f>
        <v>0</v>
      </c>
      <c r="AT1508" s="10">
        <f>ROUND(VLOOKUP($C1508,$B$4:$BH$42,45,FALSE),0)</f>
        <v>0</v>
      </c>
      <c r="AU1508" s="10">
        <f>ROUND(VLOOKUP($C1508,$B$4:$BH$42,46,FALSE),0)</f>
        <v>0</v>
      </c>
      <c r="AV1508" s="10">
        <f>ROUND(VLOOKUP($C1508,$B$4:$BH$42,47,FALSE),0)</f>
        <v>0</v>
      </c>
      <c r="AW1508" s="10">
        <f>ROUND(VLOOKUP($C1508,$B$4:$BH$42,48,FALSE),0)</f>
        <v>0</v>
      </c>
      <c r="AX1508" s="10">
        <f>ROUND(VLOOKUP($C1508,$B$4:$BH$42,49,FALSE),0)</f>
        <v>0</v>
      </c>
      <c r="AY1508" s="3"/>
      <c r="AZ1508" s="10">
        <v>6000</v>
      </c>
      <c r="BA1508" s="10">
        <v>2000</v>
      </c>
      <c r="BB1508" s="10">
        <v>310</v>
      </c>
      <c r="BC1508" s="10">
        <v>0</v>
      </c>
      <c r="BD1508" s="10">
        <v>0</v>
      </c>
      <c r="BE1508" s="10">
        <v>60</v>
      </c>
      <c r="BF1508" s="3"/>
      <c r="BG1508" s="10">
        <v>1000</v>
      </c>
      <c r="BH1508" s="10">
        <v>5000</v>
      </c>
      <c r="BI1508" s="3"/>
      <c r="BJ1508" s="21">
        <v>1</v>
      </c>
      <c r="BK1508" s="65">
        <v>0</v>
      </c>
      <c r="BL1508" s="65">
        <v>0</v>
      </c>
      <c r="BM1508" s="6">
        <f t="shared" si="6199"/>
        <v>107.11250000000001</v>
      </c>
      <c r="BN1508" s="8">
        <f t="shared" si="6200"/>
        <v>347.95278528237111</v>
      </c>
      <c r="BO1508" s="12">
        <f t="shared" si="6201"/>
        <v>193.05463660207172</v>
      </c>
      <c r="BP1508" s="50">
        <f>(1-'#Constant'!$A$3)/($J1508*'#Constant'!$B$3/'#Constant'!$C$3^($D1508-1)+1)+'#Constant'!$A$3</f>
        <v>0.94452830188679238</v>
      </c>
      <c r="BQ1508" s="4">
        <f t="shared" si="6202"/>
        <v>239.27287255293649</v>
      </c>
      <c r="BR1508" s="50">
        <f>(1-'#Constant'!$A$3)/($K1508*'#Constant'!$B$3/'#Constant'!$C$3^($D1508-1)+1)+'#Constant'!$A$3</f>
        <v>0.93162790697674425</v>
      </c>
      <c r="BS1508" s="4">
        <f t="shared" si="6203"/>
        <v>456.63269801180576</v>
      </c>
      <c r="BT1508">
        <f>BO1508/$BO$4*100</f>
        <v>146.72883194020091</v>
      </c>
    </row>
    <row r="1509" spans="1:72" s="13" customFormat="1" ht="17.25" thickBot="1" x14ac:dyDescent="0.35">
      <c r="B1509" s="20"/>
      <c r="C1509" s="43"/>
      <c r="D1509" s="14">
        <v>1</v>
      </c>
      <c r="E1509" s="14">
        <v>1</v>
      </c>
      <c r="F1509" s="19">
        <v>1</v>
      </c>
      <c r="G1509" s="15">
        <f>G1508</f>
        <v>95</v>
      </c>
      <c r="H1509" s="15">
        <f>H1508</f>
        <v>95</v>
      </c>
      <c r="I1509" s="15">
        <f>I1508</f>
        <v>4520</v>
      </c>
      <c r="J1509" s="15">
        <f>J1508</f>
        <v>20</v>
      </c>
      <c r="K1509" s="15">
        <f>K1508</f>
        <v>25</v>
      </c>
      <c r="L1509" s="16"/>
      <c r="M1509" s="15">
        <f t="shared" ref="M1509:V1509" si="6231">M1508</f>
        <v>100</v>
      </c>
      <c r="N1509" s="15">
        <f t="shared" si="6231"/>
        <v>0</v>
      </c>
      <c r="O1509" s="15">
        <f t="shared" si="6231"/>
        <v>0</v>
      </c>
      <c r="P1509" s="15">
        <f t="shared" si="6231"/>
        <v>0</v>
      </c>
      <c r="Q1509" s="15">
        <f t="shared" si="6231"/>
        <v>0</v>
      </c>
      <c r="R1509" s="15">
        <f t="shared" si="6231"/>
        <v>0</v>
      </c>
      <c r="S1509" s="15">
        <f t="shared" si="6231"/>
        <v>100</v>
      </c>
      <c r="T1509" s="15">
        <f t="shared" si="6231"/>
        <v>0</v>
      </c>
      <c r="U1509" s="15">
        <f t="shared" si="6231"/>
        <v>0</v>
      </c>
      <c r="V1509" s="15">
        <f t="shared" si="6231"/>
        <v>0</v>
      </c>
      <c r="W1509" s="16"/>
      <c r="X1509" s="15">
        <f t="shared" ref="X1509:AI1509" si="6232">X1508</f>
        <v>100</v>
      </c>
      <c r="Y1509" s="15">
        <f t="shared" si="6232"/>
        <v>0</v>
      </c>
      <c r="Z1509" s="15">
        <f t="shared" si="6232"/>
        <v>0</v>
      </c>
      <c r="AA1509" s="15">
        <f t="shared" si="6232"/>
        <v>0</v>
      </c>
      <c r="AB1509" s="15">
        <f t="shared" si="6232"/>
        <v>500</v>
      </c>
      <c r="AC1509" s="15">
        <f t="shared" si="6232"/>
        <v>250</v>
      </c>
      <c r="AD1509" s="15">
        <f t="shared" si="6232"/>
        <v>100</v>
      </c>
      <c r="AE1509" s="15">
        <f t="shared" si="6232"/>
        <v>0</v>
      </c>
      <c r="AF1509" s="15">
        <f t="shared" si="6232"/>
        <v>0</v>
      </c>
      <c r="AG1509" s="15">
        <f t="shared" si="6232"/>
        <v>150</v>
      </c>
      <c r="AH1509" s="15">
        <f t="shared" si="6232"/>
        <v>0</v>
      </c>
      <c r="AI1509" s="15">
        <f t="shared" si="6232"/>
        <v>0</v>
      </c>
      <c r="AJ1509" s="17"/>
      <c r="AK1509" s="15">
        <f>AK1508</f>
        <v>0</v>
      </c>
      <c r="AL1509" s="15">
        <f>AL1508</f>
        <v>0</v>
      </c>
      <c r="AM1509" s="17"/>
      <c r="AN1509" s="15">
        <f t="shared" ref="AN1509:AX1509" si="6233">AN1508</f>
        <v>0</v>
      </c>
      <c r="AO1509" s="15">
        <f t="shared" si="6233"/>
        <v>0</v>
      </c>
      <c r="AP1509" s="15">
        <f t="shared" si="6233"/>
        <v>0</v>
      </c>
      <c r="AQ1509" s="15">
        <f t="shared" si="6233"/>
        <v>0</v>
      </c>
      <c r="AR1509" s="15">
        <f t="shared" si="6233"/>
        <v>0</v>
      </c>
      <c r="AS1509" s="15">
        <f t="shared" si="6233"/>
        <v>0</v>
      </c>
      <c r="AT1509" s="15">
        <f t="shared" si="6233"/>
        <v>0</v>
      </c>
      <c r="AU1509" s="15">
        <f t="shared" si="6233"/>
        <v>0</v>
      </c>
      <c r="AV1509" s="15">
        <f t="shared" si="6233"/>
        <v>0</v>
      </c>
      <c r="AW1509" s="15">
        <f t="shared" si="6233"/>
        <v>0</v>
      </c>
      <c r="AX1509" s="15">
        <f t="shared" si="6233"/>
        <v>0</v>
      </c>
      <c r="AY1509" s="17"/>
      <c r="AZ1509" s="15">
        <f t="shared" ref="AZ1509:BA1509" si="6234">AZ1508</f>
        <v>6000</v>
      </c>
      <c r="BA1509" s="15">
        <f t="shared" si="6234"/>
        <v>2000</v>
      </c>
      <c r="BB1509" s="15">
        <v>310</v>
      </c>
      <c r="BC1509" s="15">
        <f t="shared" ref="BC1509:BE1509" si="6235">BC1508</f>
        <v>0</v>
      </c>
      <c r="BD1509" s="15">
        <f t="shared" si="6235"/>
        <v>0</v>
      </c>
      <c r="BE1509" s="15">
        <f t="shared" si="6235"/>
        <v>60</v>
      </c>
      <c r="BF1509" s="17"/>
      <c r="BG1509" s="15">
        <f t="shared" ref="BG1509:BH1509" si="6236">BG1508</f>
        <v>1000</v>
      </c>
      <c r="BH1509" s="15">
        <f t="shared" si="6236"/>
        <v>5000</v>
      </c>
      <c r="BI1509" s="17"/>
      <c r="BJ1509" s="22">
        <f>G1509/G1508</f>
        <v>1</v>
      </c>
      <c r="BK1509" s="65">
        <f t="shared" ref="BK1509:BL1509" si="6237">BK1508</f>
        <v>0</v>
      </c>
      <c r="BL1509" s="65">
        <f t="shared" si="6237"/>
        <v>0</v>
      </c>
      <c r="BM1509" s="6">
        <f t="shared" si="6199"/>
        <v>107.11250000000001</v>
      </c>
      <c r="BN1509" s="8">
        <f t="shared" si="6200"/>
        <v>347.95278528237111</v>
      </c>
      <c r="BO1509" s="12">
        <f t="shared" si="6201"/>
        <v>193.05463660207172</v>
      </c>
      <c r="BP1509" s="50">
        <f>(1-'#Constant'!$A$3)/($J1509*'#Constant'!$B$3/'#Constant'!$C$3^($D1509-1)+1)+'#Constant'!$A$3</f>
        <v>0.94452830188679238</v>
      </c>
      <c r="BQ1509" s="4">
        <f t="shared" si="6202"/>
        <v>239.27287255293649</v>
      </c>
      <c r="BR1509" s="50">
        <f>(1-'#Constant'!$A$3)/($K1509*'#Constant'!$B$3/'#Constant'!$C$3^($D1509-1)+1)+'#Constant'!$A$3</f>
        <v>0.93162790697674425</v>
      </c>
      <c r="BS1509" s="4">
        <f t="shared" si="6203"/>
        <v>456.63269801180576</v>
      </c>
      <c r="BT1509"/>
    </row>
    <row r="1510" spans="1:72" x14ac:dyDescent="0.3">
      <c r="A1510">
        <v>40006</v>
      </c>
      <c r="B1510" s="18" t="str">
        <f>VLOOKUP(CONCATENATE("CREATURE_NAME_",A1510),[1]Localization_Hero!$A:$E,2,FALSE)</f>
        <v>뱀파이어 닉스</v>
      </c>
      <c r="C1510" s="43" t="str">
        <f>VLOOKUP($A1510,[5]CreatureTable!$A:$I,9,FALSE)</f>
        <v>Wizard</v>
      </c>
      <c r="D1510">
        <v>1</v>
      </c>
      <c r="E1510">
        <v>1</v>
      </c>
      <c r="F1510" s="18">
        <v>1</v>
      </c>
      <c r="G1510" s="10">
        <f>ROUND(VLOOKUP($C1510,$B$4:$BH$42,6,FALSE),0)</f>
        <v>120</v>
      </c>
      <c r="H1510" s="10">
        <f>ROUND(VLOOKUP($C1510,$B$4:$BH$42,7,FALSE),0)</f>
        <v>120</v>
      </c>
      <c r="I1510" s="10">
        <f>ROUND(VLOOKUP($C1510,$B$4:$BH$42,8,FALSE),0)</f>
        <v>4031</v>
      </c>
      <c r="J1510" s="10">
        <f>ROUND(VLOOKUP($C1510,$B$4:$BH$42,9,FALSE),0)</f>
        <v>16</v>
      </c>
      <c r="K1510" s="10">
        <f>ROUND(VLOOKUP($C1510,$B$4:$BH$42,10,FALSE),0)</f>
        <v>24</v>
      </c>
      <c r="L1510" s="2"/>
      <c r="M1510" s="10">
        <f>ROUND(VLOOKUP($C1510,$B$4:$BH$42,12,FALSE),0)</f>
        <v>100</v>
      </c>
      <c r="N1510" s="10">
        <f>ROUND(VLOOKUP($C1510,$B$4:$BH$42,13,FALSE),0)</f>
        <v>0</v>
      </c>
      <c r="O1510" s="10">
        <f>ROUND(VLOOKUP($C1510,$B$4:$BH$42,14,FALSE),0)</f>
        <v>0</v>
      </c>
      <c r="P1510" s="10">
        <f>ROUND(VLOOKUP($C1510,$B$4:$BH$42,15,FALSE),0)</f>
        <v>0</v>
      </c>
      <c r="Q1510" s="10">
        <f>ROUND(VLOOKUP($C1510,$B$4:$BH$42,16,FALSE),0)</f>
        <v>0</v>
      </c>
      <c r="R1510" s="10">
        <f>ROUND(VLOOKUP($C1510,$B$4:$BH$42,17,FALSE),0)</f>
        <v>0</v>
      </c>
      <c r="S1510" s="10">
        <f>ROUND(VLOOKUP($C1510,$B$4:$BH$42,18,FALSE),0)</f>
        <v>100</v>
      </c>
      <c r="T1510" s="10">
        <f>ROUND(VLOOKUP($C1510,$B$4:$BH$42,19,FALSE),0)</f>
        <v>150</v>
      </c>
      <c r="U1510" s="10">
        <f>ROUND(VLOOKUP($C1510,$B$4:$BH$42,20,FALSE),0)</f>
        <v>0</v>
      </c>
      <c r="V1510" s="10">
        <f>ROUND(VLOOKUP($C1510,$B$4:$BH$42,21,FALSE),0)</f>
        <v>0</v>
      </c>
      <c r="W1510" s="2"/>
      <c r="X1510" s="10">
        <f>ROUND(VLOOKUP($C1510,$B$4:$BH$42,23,FALSE),0)</f>
        <v>100</v>
      </c>
      <c r="Y1510" s="10">
        <f>ROUND(VLOOKUP($C1510,$B$4:$BH$42,24,FALSE),0)</f>
        <v>0</v>
      </c>
      <c r="Z1510" s="10">
        <f>ROUND(VLOOKUP($C1510,$B$4:$BH$42,25,FALSE),0)</f>
        <v>0</v>
      </c>
      <c r="AA1510" s="10">
        <f>ROUND(VLOOKUP($C1510,$B$4:$BH$42,26,FALSE),0)</f>
        <v>200</v>
      </c>
      <c r="AB1510" s="10">
        <f>ROUND(VLOOKUP($C1510,$B$4:$BH$42,27,FALSE),0)</f>
        <v>250</v>
      </c>
      <c r="AC1510" s="10">
        <f>ROUND(VLOOKUP($C1510,$B$4:$BH$42,28,FALSE),0)</f>
        <v>0</v>
      </c>
      <c r="AD1510" s="10">
        <f>ROUND(VLOOKUP($C1510,$B$4:$BH$42,29,FALSE),0)</f>
        <v>100</v>
      </c>
      <c r="AE1510" s="10">
        <f>ROUND(VLOOKUP($C1510,$B$4:$BH$42,30,FALSE),0)</f>
        <v>150</v>
      </c>
      <c r="AF1510" s="10">
        <f>ROUND(VLOOKUP($C1510,$B$4:$BH$42,31,FALSE),0)</f>
        <v>0</v>
      </c>
      <c r="AG1510" s="10">
        <f>ROUND(VLOOKUP($C1510,$B$4:$BH$42,32,FALSE),0)</f>
        <v>0</v>
      </c>
      <c r="AH1510" s="10">
        <f>ROUND(VLOOKUP($C1510,$B$4:$BH$42,33,FALSE),0)</f>
        <v>0</v>
      </c>
      <c r="AI1510" s="10">
        <f>ROUND(VLOOKUP($C1510,$B$4:$BH$42,34,FALSE),0)</f>
        <v>0</v>
      </c>
      <c r="AJ1510" s="3"/>
      <c r="AK1510" s="10">
        <f>ROUND(VLOOKUP($C1510,$B$4:$BH$42,36,FALSE),0)</f>
        <v>0</v>
      </c>
      <c r="AL1510" s="10">
        <f>ROUND(VLOOKUP($C1510,$B$4:$BH$42,37,FALSE),0)</f>
        <v>0</v>
      </c>
      <c r="AM1510" s="3"/>
      <c r="AN1510" s="10">
        <f>ROUND(VLOOKUP($C1510,$B$4:$BH$42,39,FALSE),0)</f>
        <v>0</v>
      </c>
      <c r="AO1510" s="10">
        <f>ROUND(VLOOKUP($C1510,$B$4:$BH$42,40,FALSE),0)</f>
        <v>0</v>
      </c>
      <c r="AP1510" s="10">
        <f>ROUND(VLOOKUP($C1510,$B$4:$BH$42,41,FALSE),0)</f>
        <v>0</v>
      </c>
      <c r="AQ1510" s="10">
        <f>ROUND(VLOOKUP($C1510,$B$4:$BH$42,42,FALSE),0)</f>
        <v>0</v>
      </c>
      <c r="AR1510" s="10">
        <f>ROUND(VLOOKUP($C1510,$B$4:$BH$42,43,FALSE),0)</f>
        <v>0</v>
      </c>
      <c r="AS1510" s="10">
        <f>ROUND(VLOOKUP($C1510,$B$4:$BH$42,44,FALSE),0)</f>
        <v>0</v>
      </c>
      <c r="AT1510" s="10">
        <f>ROUND(VLOOKUP($C1510,$B$4:$BH$42,45,FALSE),0)</f>
        <v>0</v>
      </c>
      <c r="AU1510" s="10">
        <f>ROUND(VLOOKUP($C1510,$B$4:$BH$42,46,FALSE),0)</f>
        <v>0</v>
      </c>
      <c r="AV1510" s="10">
        <f>ROUND(VLOOKUP($C1510,$B$4:$BH$42,47,FALSE),0)</f>
        <v>0</v>
      </c>
      <c r="AW1510" s="10">
        <f>ROUND(VLOOKUP($C1510,$B$4:$BH$42,48,FALSE),0)</f>
        <v>0</v>
      </c>
      <c r="AX1510" s="10">
        <f>ROUND(VLOOKUP($C1510,$B$4:$BH$42,49,FALSE),0)</f>
        <v>0</v>
      </c>
      <c r="AY1510" s="3"/>
      <c r="AZ1510" s="10">
        <v>6000</v>
      </c>
      <c r="BA1510" s="10">
        <v>2000</v>
      </c>
      <c r="BB1510" s="10">
        <v>130</v>
      </c>
      <c r="BC1510" s="10">
        <v>0</v>
      </c>
      <c r="BD1510" s="10">
        <v>0</v>
      </c>
      <c r="BE1510" s="10">
        <v>60</v>
      </c>
      <c r="BF1510" s="3"/>
      <c r="BG1510" s="10">
        <v>1000</v>
      </c>
      <c r="BH1510" s="10">
        <v>5000</v>
      </c>
      <c r="BI1510" s="3"/>
      <c r="BJ1510" s="21">
        <v>1</v>
      </c>
      <c r="BK1510" s="65">
        <v>0</v>
      </c>
      <c r="BL1510" s="65">
        <v>0</v>
      </c>
      <c r="BM1510" s="6">
        <f t="shared" si="6199"/>
        <v>145.44749999999999</v>
      </c>
      <c r="BN1510" s="8">
        <f t="shared" si="6200"/>
        <v>259.61870858192918</v>
      </c>
      <c r="BO1510" s="12">
        <f t="shared" si="6201"/>
        <v>194.32162030116501</v>
      </c>
      <c r="BP1510" s="50">
        <f>(1-'#Constant'!$A$3)/($J1510*'#Constant'!$B$3/'#Constant'!$C$3^($D1510-1)+1)+'#Constant'!$A$3</f>
        <v>0.95511450381679386</v>
      </c>
      <c r="BQ1510" s="4">
        <f t="shared" si="6202"/>
        <v>211.02181905370844</v>
      </c>
      <c r="BR1510" s="50">
        <f>(1-'#Constant'!$A$3)/($K1510*'#Constant'!$B$3/'#Constant'!$C$3^($D1510-1)+1)+'#Constant'!$A$3</f>
        <v>0.93417910447761188</v>
      </c>
      <c r="BS1510" s="4">
        <f t="shared" si="6203"/>
        <v>308.21559811014993</v>
      </c>
      <c r="BT1510">
        <f>BO1510/$BO$4*100</f>
        <v>147.69178751343802</v>
      </c>
    </row>
    <row r="1511" spans="1:72" s="13" customFormat="1" ht="17.25" thickBot="1" x14ac:dyDescent="0.35">
      <c r="B1511" s="20"/>
      <c r="D1511" s="14">
        <v>1</v>
      </c>
      <c r="E1511" s="14">
        <v>1</v>
      </c>
      <c r="F1511" s="19">
        <v>1</v>
      </c>
      <c r="G1511" s="15">
        <f>G1510</f>
        <v>120</v>
      </c>
      <c r="H1511" s="15">
        <f>H1510</f>
        <v>120</v>
      </c>
      <c r="I1511" s="15">
        <f>I1510</f>
        <v>4031</v>
      </c>
      <c r="J1511" s="15">
        <f>J1510</f>
        <v>16</v>
      </c>
      <c r="K1511" s="15">
        <f>K1510</f>
        <v>24</v>
      </c>
      <c r="L1511" s="16"/>
      <c r="M1511" s="15">
        <f t="shared" ref="M1511:V1511" si="6238">M1510</f>
        <v>100</v>
      </c>
      <c r="N1511" s="15">
        <f t="shared" si="6238"/>
        <v>0</v>
      </c>
      <c r="O1511" s="15">
        <f t="shared" si="6238"/>
        <v>0</v>
      </c>
      <c r="P1511" s="15">
        <f t="shared" si="6238"/>
        <v>0</v>
      </c>
      <c r="Q1511" s="15">
        <f t="shared" si="6238"/>
        <v>0</v>
      </c>
      <c r="R1511" s="15">
        <f t="shared" si="6238"/>
        <v>0</v>
      </c>
      <c r="S1511" s="15">
        <f t="shared" si="6238"/>
        <v>100</v>
      </c>
      <c r="T1511" s="15">
        <f t="shared" si="6238"/>
        <v>150</v>
      </c>
      <c r="U1511" s="15">
        <f t="shared" si="6238"/>
        <v>0</v>
      </c>
      <c r="V1511" s="15">
        <f t="shared" si="6238"/>
        <v>0</v>
      </c>
      <c r="W1511" s="16"/>
      <c r="X1511" s="15">
        <f t="shared" ref="X1511:AI1511" si="6239">X1510</f>
        <v>100</v>
      </c>
      <c r="Y1511" s="15">
        <f t="shared" si="6239"/>
        <v>0</v>
      </c>
      <c r="Z1511" s="15">
        <f t="shared" si="6239"/>
        <v>0</v>
      </c>
      <c r="AA1511" s="15">
        <f t="shared" si="6239"/>
        <v>200</v>
      </c>
      <c r="AB1511" s="15">
        <f t="shared" si="6239"/>
        <v>250</v>
      </c>
      <c r="AC1511" s="15">
        <f t="shared" si="6239"/>
        <v>0</v>
      </c>
      <c r="AD1511" s="15">
        <f t="shared" si="6239"/>
        <v>100</v>
      </c>
      <c r="AE1511" s="15">
        <f t="shared" si="6239"/>
        <v>150</v>
      </c>
      <c r="AF1511" s="15">
        <f t="shared" si="6239"/>
        <v>0</v>
      </c>
      <c r="AG1511" s="15">
        <f t="shared" si="6239"/>
        <v>0</v>
      </c>
      <c r="AH1511" s="15">
        <f t="shared" si="6239"/>
        <v>0</v>
      </c>
      <c r="AI1511" s="15">
        <f t="shared" si="6239"/>
        <v>0</v>
      </c>
      <c r="AJ1511" s="17"/>
      <c r="AK1511" s="15">
        <f>AK1510</f>
        <v>0</v>
      </c>
      <c r="AL1511" s="15">
        <f>AL1510</f>
        <v>0</v>
      </c>
      <c r="AM1511" s="17"/>
      <c r="AN1511" s="15">
        <f t="shared" ref="AN1511:AX1511" si="6240">AN1510</f>
        <v>0</v>
      </c>
      <c r="AO1511" s="15">
        <f t="shared" si="6240"/>
        <v>0</v>
      </c>
      <c r="AP1511" s="15">
        <f t="shared" si="6240"/>
        <v>0</v>
      </c>
      <c r="AQ1511" s="15">
        <f t="shared" si="6240"/>
        <v>0</v>
      </c>
      <c r="AR1511" s="15">
        <f t="shared" si="6240"/>
        <v>0</v>
      </c>
      <c r="AS1511" s="15">
        <f t="shared" si="6240"/>
        <v>0</v>
      </c>
      <c r="AT1511" s="15">
        <f t="shared" si="6240"/>
        <v>0</v>
      </c>
      <c r="AU1511" s="15">
        <f t="shared" si="6240"/>
        <v>0</v>
      </c>
      <c r="AV1511" s="15">
        <f t="shared" si="6240"/>
        <v>0</v>
      </c>
      <c r="AW1511" s="15">
        <f t="shared" si="6240"/>
        <v>0</v>
      </c>
      <c r="AX1511" s="15">
        <f t="shared" si="6240"/>
        <v>0</v>
      </c>
      <c r="AY1511" s="17"/>
      <c r="AZ1511" s="15">
        <f t="shared" ref="AZ1511:BA1511" si="6241">AZ1510</f>
        <v>6000</v>
      </c>
      <c r="BA1511" s="15">
        <f t="shared" si="6241"/>
        <v>2000</v>
      </c>
      <c r="BB1511" s="15">
        <v>130</v>
      </c>
      <c r="BC1511" s="15">
        <f t="shared" ref="BC1511:BE1511" si="6242">BC1510</f>
        <v>0</v>
      </c>
      <c r="BD1511" s="15">
        <f t="shared" si="6242"/>
        <v>0</v>
      </c>
      <c r="BE1511" s="15">
        <f t="shared" si="6242"/>
        <v>60</v>
      </c>
      <c r="BF1511" s="17"/>
      <c r="BG1511" s="15">
        <f t="shared" ref="BG1511:BH1511" si="6243">BG1510</f>
        <v>1000</v>
      </c>
      <c r="BH1511" s="15">
        <f t="shared" si="6243"/>
        <v>5000</v>
      </c>
      <c r="BI1511" s="17"/>
      <c r="BJ1511" s="22">
        <f>G1511/G1510</f>
        <v>1</v>
      </c>
      <c r="BK1511" s="65">
        <f>BK1510</f>
        <v>0</v>
      </c>
      <c r="BL1511" s="65">
        <f>BL1510</f>
        <v>0</v>
      </c>
      <c r="BM1511" s="6">
        <f t="shared" si="6199"/>
        <v>145.44749999999999</v>
      </c>
      <c r="BN1511" s="8">
        <f t="shared" si="6200"/>
        <v>259.61870858192918</v>
      </c>
      <c r="BO1511" s="12">
        <f t="shared" si="6201"/>
        <v>194.32162030116501</v>
      </c>
      <c r="BP1511" s="50">
        <f>(1-'#Constant'!$A$3)/($J1511*'#Constant'!$B$3/'#Constant'!$C$3^($D1511-1)+1)+'#Constant'!$A$3</f>
        <v>0.95511450381679386</v>
      </c>
      <c r="BQ1511" s="4">
        <f t="shared" si="6202"/>
        <v>211.02181905370844</v>
      </c>
      <c r="BR1511" s="50">
        <f>(1-'#Constant'!$A$3)/($K1511*'#Constant'!$B$3/'#Constant'!$C$3^($D1511-1)+1)+'#Constant'!$A$3</f>
        <v>0.93417910447761188</v>
      </c>
      <c r="BS1511" s="4">
        <f t="shared" si="6203"/>
        <v>308.21559811014993</v>
      </c>
      <c r="BT1511"/>
    </row>
    <row r="1512" spans="1:72" x14ac:dyDescent="0.3">
      <c r="A1512">
        <v>40007</v>
      </c>
      <c r="B1512" s="18" t="str">
        <f>VLOOKUP(CONCATENATE("CREATURE_NAME_",A1512),[1]Localization_Hero!$A:$E,2,FALSE)</f>
        <v>소악마 메이</v>
      </c>
      <c r="C1512" s="43" t="str">
        <f>VLOOKUP($A1512,[5]CreatureTable!$A:$I,9,FALSE)</f>
        <v>Priest</v>
      </c>
      <c r="D1512">
        <v>1</v>
      </c>
      <c r="E1512">
        <v>1</v>
      </c>
      <c r="F1512" s="18">
        <v>1</v>
      </c>
      <c r="G1512" s="10">
        <f>ROUND(VLOOKUP($C1512,$B$4:$BH$42,6,FALSE),0)</f>
        <v>95</v>
      </c>
      <c r="H1512" s="10">
        <f>ROUND(VLOOKUP($C1512,$B$4:$BH$42,7,FALSE),0)</f>
        <v>95</v>
      </c>
      <c r="I1512" s="10">
        <f>ROUND(VLOOKUP($C1512,$B$4:$BH$42,8,FALSE),0)</f>
        <v>4520</v>
      </c>
      <c r="J1512" s="10">
        <f>ROUND(VLOOKUP($C1512,$B$4:$BH$42,9,FALSE),0)</f>
        <v>20</v>
      </c>
      <c r="K1512" s="10">
        <f>ROUND(VLOOKUP($C1512,$B$4:$BH$42,10,FALSE),0)</f>
        <v>25</v>
      </c>
      <c r="L1512" s="2"/>
      <c r="M1512" s="10">
        <f>ROUND(VLOOKUP($C1512,$B$4:$BH$42,12,FALSE),0)</f>
        <v>100</v>
      </c>
      <c r="N1512" s="10">
        <f>ROUND(VLOOKUP($C1512,$B$4:$BH$42,13,FALSE),0)</f>
        <v>0</v>
      </c>
      <c r="O1512" s="10">
        <f>ROUND(VLOOKUP($C1512,$B$4:$BH$42,14,FALSE),0)</f>
        <v>0</v>
      </c>
      <c r="P1512" s="10">
        <f>ROUND(VLOOKUP($C1512,$B$4:$BH$42,15,FALSE),0)</f>
        <v>0</v>
      </c>
      <c r="Q1512" s="10">
        <f>ROUND(VLOOKUP($C1512,$B$4:$BH$42,16,FALSE),0)</f>
        <v>0</v>
      </c>
      <c r="R1512" s="10">
        <f>ROUND(VLOOKUP($C1512,$B$4:$BH$42,17,FALSE),0)</f>
        <v>0</v>
      </c>
      <c r="S1512" s="10">
        <f>ROUND(VLOOKUP($C1512,$B$4:$BH$42,18,FALSE),0)</f>
        <v>100</v>
      </c>
      <c r="T1512" s="10">
        <f>ROUND(VLOOKUP($C1512,$B$4:$BH$42,19,FALSE),0)</f>
        <v>0</v>
      </c>
      <c r="U1512" s="10">
        <f>ROUND(VLOOKUP($C1512,$B$4:$BH$42,20,FALSE),0)</f>
        <v>0</v>
      </c>
      <c r="V1512" s="10">
        <f>ROUND(VLOOKUP($C1512,$B$4:$BH$42,21,FALSE),0)</f>
        <v>0</v>
      </c>
      <c r="W1512" s="2"/>
      <c r="X1512" s="10">
        <f>ROUND(VLOOKUP($C1512,$B$4:$BH$42,23,FALSE),0)</f>
        <v>100</v>
      </c>
      <c r="Y1512" s="10">
        <f>ROUND(VLOOKUP($C1512,$B$4:$BH$42,24,FALSE),0)</f>
        <v>0</v>
      </c>
      <c r="Z1512" s="10">
        <f>ROUND(VLOOKUP($C1512,$B$4:$BH$42,25,FALSE),0)</f>
        <v>0</v>
      </c>
      <c r="AA1512" s="10">
        <f>ROUND(VLOOKUP($C1512,$B$4:$BH$42,26,FALSE),0)</f>
        <v>0</v>
      </c>
      <c r="AB1512" s="10">
        <f>ROUND(VLOOKUP($C1512,$B$4:$BH$42,27,FALSE),0)</f>
        <v>500</v>
      </c>
      <c r="AC1512" s="10">
        <f>ROUND(VLOOKUP($C1512,$B$4:$BH$42,28,FALSE),0)</f>
        <v>250</v>
      </c>
      <c r="AD1512" s="10">
        <f>ROUND(VLOOKUP($C1512,$B$4:$BH$42,29,FALSE),0)</f>
        <v>100</v>
      </c>
      <c r="AE1512" s="10">
        <f>ROUND(VLOOKUP($C1512,$B$4:$BH$42,30,FALSE),0)</f>
        <v>0</v>
      </c>
      <c r="AF1512" s="10">
        <f>ROUND(VLOOKUP($C1512,$B$4:$BH$42,31,FALSE),0)</f>
        <v>0</v>
      </c>
      <c r="AG1512" s="10">
        <f>ROUND(VLOOKUP($C1512,$B$4:$BH$42,32,FALSE),0)</f>
        <v>150</v>
      </c>
      <c r="AH1512" s="10">
        <f>ROUND(VLOOKUP($C1512,$B$4:$BH$42,33,FALSE),0)</f>
        <v>0</v>
      </c>
      <c r="AI1512" s="10">
        <f>ROUND(VLOOKUP($C1512,$B$4:$BH$42,34,FALSE),0)</f>
        <v>0</v>
      </c>
      <c r="AJ1512" s="3"/>
      <c r="AK1512" s="10">
        <f>ROUND(VLOOKUP($C1512,$B$4:$BH$42,36,FALSE),0)</f>
        <v>0</v>
      </c>
      <c r="AL1512" s="10">
        <f>ROUND(VLOOKUP($C1512,$B$4:$BH$42,37,FALSE),0)</f>
        <v>0</v>
      </c>
      <c r="AM1512" s="3"/>
      <c r="AN1512" s="10">
        <f>ROUND(VLOOKUP($C1512,$B$4:$BH$42,39,FALSE),0)</f>
        <v>0</v>
      </c>
      <c r="AO1512" s="10">
        <f>ROUND(VLOOKUP($C1512,$B$4:$BH$42,40,FALSE),0)</f>
        <v>0</v>
      </c>
      <c r="AP1512" s="10">
        <f>ROUND(VLOOKUP($C1512,$B$4:$BH$42,41,FALSE),0)</f>
        <v>0</v>
      </c>
      <c r="AQ1512" s="10">
        <f>ROUND(VLOOKUP($C1512,$B$4:$BH$42,42,FALSE),0)</f>
        <v>0</v>
      </c>
      <c r="AR1512" s="10">
        <f>ROUND(VLOOKUP($C1512,$B$4:$BH$42,43,FALSE),0)</f>
        <v>0</v>
      </c>
      <c r="AS1512" s="10">
        <f>ROUND(VLOOKUP($C1512,$B$4:$BH$42,44,FALSE),0)</f>
        <v>0</v>
      </c>
      <c r="AT1512" s="10">
        <f>ROUND(VLOOKUP($C1512,$B$4:$BH$42,45,FALSE),0)</f>
        <v>0</v>
      </c>
      <c r="AU1512" s="10">
        <f>ROUND(VLOOKUP($C1512,$B$4:$BH$42,46,FALSE),0)</f>
        <v>0</v>
      </c>
      <c r="AV1512" s="10">
        <f>ROUND(VLOOKUP($C1512,$B$4:$BH$42,47,FALSE),0)</f>
        <v>0</v>
      </c>
      <c r="AW1512" s="10">
        <f>ROUND(VLOOKUP($C1512,$B$4:$BH$42,48,FALSE),0)</f>
        <v>0</v>
      </c>
      <c r="AX1512" s="10">
        <f>ROUND(VLOOKUP($C1512,$B$4:$BH$42,49,FALSE),0)</f>
        <v>0</v>
      </c>
      <c r="AY1512" s="3"/>
      <c r="AZ1512" s="10">
        <v>6000</v>
      </c>
      <c r="BA1512" s="10">
        <v>2000</v>
      </c>
      <c r="BB1512" s="10">
        <v>425</v>
      </c>
      <c r="BC1512" s="10">
        <v>0</v>
      </c>
      <c r="BD1512" s="10">
        <v>0</v>
      </c>
      <c r="BE1512" s="10">
        <v>60</v>
      </c>
      <c r="BF1512" s="3"/>
      <c r="BG1512" s="10">
        <v>1000</v>
      </c>
      <c r="BH1512" s="10">
        <v>5000</v>
      </c>
      <c r="BI1512" s="3"/>
      <c r="BJ1512" s="21">
        <v>1</v>
      </c>
      <c r="BK1512" s="65">
        <v>0</v>
      </c>
      <c r="BL1512" s="65">
        <v>0</v>
      </c>
      <c r="BM1512" s="6">
        <f t="shared" si="6199"/>
        <v>107.11250000000001</v>
      </c>
      <c r="BN1512" s="8">
        <f t="shared" si="6200"/>
        <v>347.95278528237111</v>
      </c>
      <c r="BO1512" s="12">
        <f t="shared" si="6201"/>
        <v>193.05463660207172</v>
      </c>
      <c r="BP1512" s="50">
        <f>(1-'#Constant'!$A$3)/($J1512*'#Constant'!$B$3/'#Constant'!$C$3^($D1512-1)+1)+'#Constant'!$A$3</f>
        <v>0.94452830188679238</v>
      </c>
      <c r="BQ1512" s="4">
        <f t="shared" si="6202"/>
        <v>239.27287255293649</v>
      </c>
      <c r="BR1512" s="50">
        <f>(1-'#Constant'!$A$3)/($K1512*'#Constant'!$B$3/'#Constant'!$C$3^($D1512-1)+1)+'#Constant'!$A$3</f>
        <v>0.93162790697674425</v>
      </c>
      <c r="BS1512" s="4">
        <f t="shared" si="6203"/>
        <v>456.63269801180576</v>
      </c>
      <c r="BT1512">
        <f>BO1512/$BO$4*100</f>
        <v>146.72883194020091</v>
      </c>
    </row>
    <row r="1513" spans="1:72" s="13" customFormat="1" ht="17.25" thickBot="1" x14ac:dyDescent="0.35">
      <c r="B1513" s="20"/>
      <c r="C1513" s="43"/>
      <c r="D1513" s="14">
        <v>1</v>
      </c>
      <c r="E1513" s="14">
        <v>1</v>
      </c>
      <c r="F1513" s="19">
        <v>1</v>
      </c>
      <c r="G1513" s="15">
        <f>G1512</f>
        <v>95</v>
      </c>
      <c r="H1513" s="15">
        <f>H1512</f>
        <v>95</v>
      </c>
      <c r="I1513" s="15">
        <f>I1512</f>
        <v>4520</v>
      </c>
      <c r="J1513" s="15">
        <f>J1512</f>
        <v>20</v>
      </c>
      <c r="K1513" s="15">
        <f>K1512</f>
        <v>25</v>
      </c>
      <c r="L1513" s="16"/>
      <c r="M1513" s="15">
        <f t="shared" ref="M1513:V1513" si="6244">M1512</f>
        <v>100</v>
      </c>
      <c r="N1513" s="15">
        <f t="shared" si="6244"/>
        <v>0</v>
      </c>
      <c r="O1513" s="15">
        <f t="shared" si="6244"/>
        <v>0</v>
      </c>
      <c r="P1513" s="15">
        <f t="shared" si="6244"/>
        <v>0</v>
      </c>
      <c r="Q1513" s="15">
        <f t="shared" si="6244"/>
        <v>0</v>
      </c>
      <c r="R1513" s="15">
        <f t="shared" si="6244"/>
        <v>0</v>
      </c>
      <c r="S1513" s="15">
        <f t="shared" si="6244"/>
        <v>100</v>
      </c>
      <c r="T1513" s="15">
        <f t="shared" si="6244"/>
        <v>0</v>
      </c>
      <c r="U1513" s="15">
        <f t="shared" si="6244"/>
        <v>0</v>
      </c>
      <c r="V1513" s="15">
        <f t="shared" si="6244"/>
        <v>0</v>
      </c>
      <c r="W1513" s="16"/>
      <c r="X1513" s="15">
        <f t="shared" ref="X1513:AI1513" si="6245">X1512</f>
        <v>100</v>
      </c>
      <c r="Y1513" s="15">
        <f t="shared" si="6245"/>
        <v>0</v>
      </c>
      <c r="Z1513" s="15">
        <f t="shared" si="6245"/>
        <v>0</v>
      </c>
      <c r="AA1513" s="15">
        <f t="shared" si="6245"/>
        <v>0</v>
      </c>
      <c r="AB1513" s="15">
        <f t="shared" si="6245"/>
        <v>500</v>
      </c>
      <c r="AC1513" s="15">
        <f t="shared" si="6245"/>
        <v>250</v>
      </c>
      <c r="AD1513" s="15">
        <f t="shared" si="6245"/>
        <v>100</v>
      </c>
      <c r="AE1513" s="15">
        <f t="shared" si="6245"/>
        <v>0</v>
      </c>
      <c r="AF1513" s="15">
        <f t="shared" si="6245"/>
        <v>0</v>
      </c>
      <c r="AG1513" s="15">
        <f t="shared" si="6245"/>
        <v>150</v>
      </c>
      <c r="AH1513" s="15">
        <f t="shared" si="6245"/>
        <v>0</v>
      </c>
      <c r="AI1513" s="15">
        <f t="shared" si="6245"/>
        <v>0</v>
      </c>
      <c r="AJ1513" s="17"/>
      <c r="AK1513" s="15">
        <f>AK1512</f>
        <v>0</v>
      </c>
      <c r="AL1513" s="15">
        <f>AL1512</f>
        <v>0</v>
      </c>
      <c r="AM1513" s="17"/>
      <c r="AN1513" s="15">
        <f t="shared" ref="AN1513:AX1513" si="6246">AN1512</f>
        <v>0</v>
      </c>
      <c r="AO1513" s="15">
        <f t="shared" si="6246"/>
        <v>0</v>
      </c>
      <c r="AP1513" s="15">
        <f t="shared" si="6246"/>
        <v>0</v>
      </c>
      <c r="AQ1513" s="15">
        <f t="shared" si="6246"/>
        <v>0</v>
      </c>
      <c r="AR1513" s="15">
        <f t="shared" si="6246"/>
        <v>0</v>
      </c>
      <c r="AS1513" s="15">
        <f t="shared" si="6246"/>
        <v>0</v>
      </c>
      <c r="AT1513" s="15">
        <f t="shared" si="6246"/>
        <v>0</v>
      </c>
      <c r="AU1513" s="15">
        <f t="shared" si="6246"/>
        <v>0</v>
      </c>
      <c r="AV1513" s="15">
        <f t="shared" si="6246"/>
        <v>0</v>
      </c>
      <c r="AW1513" s="15">
        <f t="shared" si="6246"/>
        <v>0</v>
      </c>
      <c r="AX1513" s="15">
        <f t="shared" si="6246"/>
        <v>0</v>
      </c>
      <c r="AY1513" s="17"/>
      <c r="AZ1513" s="15">
        <f t="shared" ref="AZ1513:BA1513" si="6247">AZ1512</f>
        <v>6000</v>
      </c>
      <c r="BA1513" s="15">
        <f t="shared" si="6247"/>
        <v>2000</v>
      </c>
      <c r="BB1513" s="15">
        <v>425</v>
      </c>
      <c r="BC1513" s="15">
        <f t="shared" ref="BC1513:BE1513" si="6248">BC1512</f>
        <v>0</v>
      </c>
      <c r="BD1513" s="15">
        <f t="shared" si="6248"/>
        <v>0</v>
      </c>
      <c r="BE1513" s="15">
        <f t="shared" si="6248"/>
        <v>60</v>
      </c>
      <c r="BF1513" s="17"/>
      <c r="BG1513" s="15">
        <f t="shared" ref="BG1513:BH1513" si="6249">BG1512</f>
        <v>1000</v>
      </c>
      <c r="BH1513" s="15">
        <f t="shared" si="6249"/>
        <v>5000</v>
      </c>
      <c r="BI1513" s="17"/>
      <c r="BJ1513" s="22">
        <f>G1513/G1512</f>
        <v>1</v>
      </c>
      <c r="BK1513" s="65">
        <f t="shared" ref="BK1513:BL1513" si="6250">BK1512</f>
        <v>0</v>
      </c>
      <c r="BL1513" s="65">
        <f t="shared" si="6250"/>
        <v>0</v>
      </c>
      <c r="BM1513" s="6">
        <f t="shared" si="6199"/>
        <v>107.11250000000001</v>
      </c>
      <c r="BN1513" s="8">
        <f t="shared" si="6200"/>
        <v>347.95278528237111</v>
      </c>
      <c r="BO1513" s="12">
        <f t="shared" si="6201"/>
        <v>193.05463660207172</v>
      </c>
      <c r="BP1513" s="50">
        <f>(1-'#Constant'!$A$3)/($J1513*'#Constant'!$B$3/'#Constant'!$C$3^($D1513-1)+1)+'#Constant'!$A$3</f>
        <v>0.94452830188679238</v>
      </c>
      <c r="BQ1513" s="4">
        <f t="shared" si="6202"/>
        <v>239.27287255293649</v>
      </c>
      <c r="BR1513" s="50">
        <f>(1-'#Constant'!$A$3)/($K1513*'#Constant'!$B$3/'#Constant'!$C$3^($D1513-1)+1)+'#Constant'!$A$3</f>
        <v>0.93162790697674425</v>
      </c>
      <c r="BS1513" s="4">
        <f t="shared" si="6203"/>
        <v>456.63269801180576</v>
      </c>
      <c r="BT1513"/>
    </row>
    <row r="1514" spans="1:72" x14ac:dyDescent="0.3">
      <c r="A1514">
        <v>40008</v>
      </c>
      <c r="B1514" s="18" t="str">
        <f>VLOOKUP(CONCATENATE("CREATURE_NAME_",A1514),[1]Localization_Hero!$A:$E,2,FALSE)</f>
        <v>루나</v>
      </c>
      <c r="C1514" s="43" t="str">
        <f>VLOOKUP($A1514,[5]CreatureTable!$A:$I,9,FALSE)</f>
        <v>Archer</v>
      </c>
      <c r="D1514">
        <v>1</v>
      </c>
      <c r="E1514">
        <v>1</v>
      </c>
      <c r="F1514" s="18">
        <v>1</v>
      </c>
      <c r="G1514" s="10">
        <f>ROUND(VLOOKUP($C1514,$B$4:$BH$42,6,FALSE),0)</f>
        <v>114</v>
      </c>
      <c r="H1514" s="10">
        <f>ROUND(VLOOKUP($C1514,$B$4:$BH$42,7,FALSE),0)</f>
        <v>114</v>
      </c>
      <c r="I1514" s="10">
        <f>ROUND(VLOOKUP($C1514,$B$4:$BH$42,8,FALSE),0)</f>
        <v>4364</v>
      </c>
      <c r="J1514" s="10">
        <f>ROUND(VLOOKUP($C1514,$B$4:$BH$42,9,FALSE),0)</f>
        <v>22</v>
      </c>
      <c r="K1514" s="10">
        <f>ROUND(VLOOKUP($C1514,$B$4:$BH$42,10,FALSE),0)</f>
        <v>18</v>
      </c>
      <c r="L1514" s="2"/>
      <c r="M1514" s="10">
        <f>ROUND(VLOOKUP($C1514,$B$4:$BH$42,12,FALSE),0)</f>
        <v>150</v>
      </c>
      <c r="N1514" s="10">
        <f>ROUND(VLOOKUP($C1514,$B$4:$BH$42,13,FALSE),0)</f>
        <v>0</v>
      </c>
      <c r="O1514" s="10">
        <f>ROUND(VLOOKUP($C1514,$B$4:$BH$42,14,FALSE),0)</f>
        <v>0</v>
      </c>
      <c r="P1514" s="10">
        <f>ROUND(VLOOKUP($C1514,$B$4:$BH$42,15,FALSE),0)</f>
        <v>0</v>
      </c>
      <c r="Q1514" s="10">
        <f>ROUND(VLOOKUP($C1514,$B$4:$BH$42,16,FALSE),0)</f>
        <v>0</v>
      </c>
      <c r="R1514" s="10">
        <f>ROUND(VLOOKUP($C1514,$B$4:$BH$42,17,FALSE),0)</f>
        <v>0</v>
      </c>
      <c r="S1514" s="10">
        <f>ROUND(VLOOKUP($C1514,$B$4:$BH$42,18,FALSE),0)</f>
        <v>100</v>
      </c>
      <c r="T1514" s="10">
        <f>ROUND(VLOOKUP($C1514,$B$4:$BH$42,19,FALSE),0)</f>
        <v>250</v>
      </c>
      <c r="U1514" s="10">
        <f>ROUND(VLOOKUP($C1514,$B$4:$BH$42,20,FALSE),0)</f>
        <v>0</v>
      </c>
      <c r="V1514" s="10">
        <f>ROUND(VLOOKUP($C1514,$B$4:$BH$42,21,FALSE),0)</f>
        <v>0</v>
      </c>
      <c r="W1514" s="2"/>
      <c r="X1514" s="10">
        <f>ROUND(VLOOKUP($C1514,$B$4:$BH$42,23,FALSE),0)</f>
        <v>150</v>
      </c>
      <c r="Y1514" s="10">
        <f>ROUND(VLOOKUP($C1514,$B$4:$BH$42,24,FALSE),0)</f>
        <v>0</v>
      </c>
      <c r="Z1514" s="10">
        <f>ROUND(VLOOKUP($C1514,$B$4:$BH$42,25,FALSE),0)</f>
        <v>0</v>
      </c>
      <c r="AA1514" s="10">
        <f>ROUND(VLOOKUP($C1514,$B$4:$BH$42,26,FALSE),0)</f>
        <v>0</v>
      </c>
      <c r="AB1514" s="10">
        <f>ROUND(VLOOKUP($C1514,$B$4:$BH$42,27,FALSE),0)</f>
        <v>0</v>
      </c>
      <c r="AC1514" s="10">
        <f>ROUND(VLOOKUP($C1514,$B$4:$BH$42,28,FALSE),0)</f>
        <v>0</v>
      </c>
      <c r="AD1514" s="10">
        <f>ROUND(VLOOKUP($C1514,$B$4:$BH$42,29,FALSE),0)</f>
        <v>100</v>
      </c>
      <c r="AE1514" s="10">
        <f>ROUND(VLOOKUP($C1514,$B$4:$BH$42,30,FALSE),0)</f>
        <v>250</v>
      </c>
      <c r="AF1514" s="10">
        <f>ROUND(VLOOKUP($C1514,$B$4:$BH$42,31,FALSE),0)</f>
        <v>0</v>
      </c>
      <c r="AG1514" s="10">
        <f>ROUND(VLOOKUP($C1514,$B$4:$BH$42,32,FALSE),0)</f>
        <v>0</v>
      </c>
      <c r="AH1514" s="10">
        <f>ROUND(VLOOKUP($C1514,$B$4:$BH$42,33,FALSE),0)</f>
        <v>0</v>
      </c>
      <c r="AI1514" s="10">
        <f>ROUND(VLOOKUP($C1514,$B$4:$BH$42,34,FALSE),0)</f>
        <v>0</v>
      </c>
      <c r="AJ1514" s="3"/>
      <c r="AK1514" s="10">
        <f>ROUND(VLOOKUP($C1514,$B$4:$BH$42,36,FALSE),0)</f>
        <v>0</v>
      </c>
      <c r="AL1514" s="10">
        <f>ROUND(VLOOKUP($C1514,$B$4:$BH$42,37,FALSE),0)</f>
        <v>0</v>
      </c>
      <c r="AM1514" s="3"/>
      <c r="AN1514" s="10">
        <f>ROUND(VLOOKUP($C1514,$B$4:$BH$42,39,FALSE),0)</f>
        <v>0</v>
      </c>
      <c r="AO1514" s="10">
        <f>ROUND(VLOOKUP($C1514,$B$4:$BH$42,40,FALSE),0)</f>
        <v>0</v>
      </c>
      <c r="AP1514" s="10">
        <f>ROUND(VLOOKUP($C1514,$B$4:$BH$42,41,FALSE),0)</f>
        <v>0</v>
      </c>
      <c r="AQ1514" s="10">
        <f>ROUND(VLOOKUP($C1514,$B$4:$BH$42,42,FALSE),0)</f>
        <v>0</v>
      </c>
      <c r="AR1514" s="10">
        <f>ROUND(VLOOKUP($C1514,$B$4:$BH$42,43,FALSE),0)</f>
        <v>0</v>
      </c>
      <c r="AS1514" s="10">
        <f>ROUND(VLOOKUP($C1514,$B$4:$BH$42,44,FALSE),0)</f>
        <v>0</v>
      </c>
      <c r="AT1514" s="10">
        <f>ROUND(VLOOKUP($C1514,$B$4:$BH$42,45,FALSE),0)</f>
        <v>0</v>
      </c>
      <c r="AU1514" s="10">
        <f>ROUND(VLOOKUP($C1514,$B$4:$BH$42,46,FALSE),0)</f>
        <v>0</v>
      </c>
      <c r="AV1514" s="10">
        <f>ROUND(VLOOKUP($C1514,$B$4:$BH$42,47,FALSE),0)</f>
        <v>0</v>
      </c>
      <c r="AW1514" s="10">
        <f>ROUND(VLOOKUP($C1514,$B$4:$BH$42,48,FALSE),0)</f>
        <v>0</v>
      </c>
      <c r="AX1514" s="10">
        <f>ROUND(VLOOKUP($C1514,$B$4:$BH$42,49,FALSE),0)</f>
        <v>0</v>
      </c>
      <c r="AY1514" s="3"/>
      <c r="AZ1514" s="10">
        <v>6000</v>
      </c>
      <c r="BA1514" s="10">
        <v>2000</v>
      </c>
      <c r="BB1514" s="10">
        <v>400</v>
      </c>
      <c r="BC1514" s="10">
        <v>0</v>
      </c>
      <c r="BD1514" s="10">
        <v>0</v>
      </c>
      <c r="BE1514" s="10">
        <v>60</v>
      </c>
      <c r="BF1514" s="3"/>
      <c r="BG1514" s="10">
        <v>1000</v>
      </c>
      <c r="BH1514" s="10">
        <v>5000</v>
      </c>
      <c r="BI1514" s="3"/>
      <c r="BJ1514" s="21">
        <v>1</v>
      </c>
      <c r="BK1514" s="65">
        <v>0</v>
      </c>
      <c r="BL1514" s="65">
        <v>0</v>
      </c>
      <c r="BM1514" s="6">
        <f t="shared" si="6199"/>
        <v>151.17468749999998</v>
      </c>
      <c r="BN1514" s="8">
        <f t="shared" si="6200"/>
        <v>231.01462885229961</v>
      </c>
      <c r="BO1514" s="12">
        <f t="shared" si="6201"/>
        <v>186.87847474943408</v>
      </c>
      <c r="BP1514" s="50">
        <f>(1-'#Constant'!$A$3)/($J1514*'#Constant'!$B$3/'#Constant'!$C$3^($D1514-1)+1)+'#Constant'!$A$3</f>
        <v>0.93932457786116319</v>
      </c>
      <c r="BQ1514" s="4">
        <f t="shared" si="6202"/>
        <v>232.29457116606082</v>
      </c>
      <c r="BR1514" s="50">
        <f>(1-'#Constant'!$A$3)/($K1514*'#Constant'!$B$3/'#Constant'!$C$3^($D1514-1)+1)+'#Constant'!$A$3</f>
        <v>0.9497912713472485</v>
      </c>
      <c r="BS1514" s="4">
        <f t="shared" si="6203"/>
        <v>229.73468653853837</v>
      </c>
      <c r="BT1514">
        <f>BO1514/$BO$4*100</f>
        <v>142.03471513233021</v>
      </c>
    </row>
    <row r="1515" spans="1:72" s="13" customFormat="1" ht="17.25" thickBot="1" x14ac:dyDescent="0.35">
      <c r="B1515" s="20"/>
      <c r="D1515" s="14">
        <v>1</v>
      </c>
      <c r="E1515" s="14">
        <v>1</v>
      </c>
      <c r="F1515" s="19">
        <v>1</v>
      </c>
      <c r="G1515" s="15">
        <f>G1514</f>
        <v>114</v>
      </c>
      <c r="H1515" s="15">
        <f>H1514</f>
        <v>114</v>
      </c>
      <c r="I1515" s="15">
        <f>I1514</f>
        <v>4364</v>
      </c>
      <c r="J1515" s="15">
        <f>J1514</f>
        <v>22</v>
      </c>
      <c r="K1515" s="15">
        <f>K1514</f>
        <v>18</v>
      </c>
      <c r="L1515" s="16"/>
      <c r="M1515" s="15">
        <f t="shared" ref="M1515:V1515" si="6251">M1514</f>
        <v>150</v>
      </c>
      <c r="N1515" s="15">
        <f t="shared" si="6251"/>
        <v>0</v>
      </c>
      <c r="O1515" s="15">
        <f t="shared" si="6251"/>
        <v>0</v>
      </c>
      <c r="P1515" s="15">
        <f t="shared" si="6251"/>
        <v>0</v>
      </c>
      <c r="Q1515" s="15">
        <f t="shared" si="6251"/>
        <v>0</v>
      </c>
      <c r="R1515" s="15">
        <f t="shared" si="6251"/>
        <v>0</v>
      </c>
      <c r="S1515" s="15">
        <f t="shared" si="6251"/>
        <v>100</v>
      </c>
      <c r="T1515" s="15">
        <f t="shared" si="6251"/>
        <v>250</v>
      </c>
      <c r="U1515" s="15">
        <f t="shared" si="6251"/>
        <v>0</v>
      </c>
      <c r="V1515" s="15">
        <f t="shared" si="6251"/>
        <v>0</v>
      </c>
      <c r="W1515" s="16"/>
      <c r="X1515" s="15">
        <f t="shared" ref="X1515:AI1515" si="6252">X1514</f>
        <v>150</v>
      </c>
      <c r="Y1515" s="15">
        <f t="shared" si="6252"/>
        <v>0</v>
      </c>
      <c r="Z1515" s="15">
        <f t="shared" si="6252"/>
        <v>0</v>
      </c>
      <c r="AA1515" s="15">
        <f t="shared" si="6252"/>
        <v>0</v>
      </c>
      <c r="AB1515" s="15">
        <f t="shared" si="6252"/>
        <v>0</v>
      </c>
      <c r="AC1515" s="15">
        <f t="shared" si="6252"/>
        <v>0</v>
      </c>
      <c r="AD1515" s="15">
        <f t="shared" si="6252"/>
        <v>100</v>
      </c>
      <c r="AE1515" s="15">
        <f t="shared" si="6252"/>
        <v>250</v>
      </c>
      <c r="AF1515" s="15">
        <f t="shared" si="6252"/>
        <v>0</v>
      </c>
      <c r="AG1515" s="15">
        <f t="shared" si="6252"/>
        <v>0</v>
      </c>
      <c r="AH1515" s="15">
        <f t="shared" si="6252"/>
        <v>0</v>
      </c>
      <c r="AI1515" s="15">
        <f t="shared" si="6252"/>
        <v>0</v>
      </c>
      <c r="AJ1515" s="17"/>
      <c r="AK1515" s="15">
        <f>AK1514</f>
        <v>0</v>
      </c>
      <c r="AL1515" s="15">
        <f>AL1514</f>
        <v>0</v>
      </c>
      <c r="AM1515" s="17"/>
      <c r="AN1515" s="15">
        <f t="shared" ref="AN1515:AX1515" si="6253">AN1514</f>
        <v>0</v>
      </c>
      <c r="AO1515" s="15">
        <f t="shared" si="6253"/>
        <v>0</v>
      </c>
      <c r="AP1515" s="15">
        <f t="shared" si="6253"/>
        <v>0</v>
      </c>
      <c r="AQ1515" s="15">
        <f t="shared" si="6253"/>
        <v>0</v>
      </c>
      <c r="AR1515" s="15">
        <f t="shared" si="6253"/>
        <v>0</v>
      </c>
      <c r="AS1515" s="15">
        <f t="shared" si="6253"/>
        <v>0</v>
      </c>
      <c r="AT1515" s="15">
        <f t="shared" si="6253"/>
        <v>0</v>
      </c>
      <c r="AU1515" s="15">
        <f t="shared" si="6253"/>
        <v>0</v>
      </c>
      <c r="AV1515" s="15">
        <f t="shared" si="6253"/>
        <v>0</v>
      </c>
      <c r="AW1515" s="15">
        <f t="shared" si="6253"/>
        <v>0</v>
      </c>
      <c r="AX1515" s="15">
        <f t="shared" si="6253"/>
        <v>0</v>
      </c>
      <c r="AY1515" s="17"/>
      <c r="AZ1515" s="15">
        <f t="shared" ref="AZ1515:BA1515" si="6254">AZ1514</f>
        <v>6000</v>
      </c>
      <c r="BA1515" s="15">
        <f t="shared" si="6254"/>
        <v>2000</v>
      </c>
      <c r="BB1515" s="15">
        <v>400</v>
      </c>
      <c r="BC1515" s="15">
        <f t="shared" ref="BC1515:BE1515" si="6255">BC1514</f>
        <v>0</v>
      </c>
      <c r="BD1515" s="15">
        <f t="shared" si="6255"/>
        <v>0</v>
      </c>
      <c r="BE1515" s="15">
        <f t="shared" si="6255"/>
        <v>60</v>
      </c>
      <c r="BF1515" s="17"/>
      <c r="BG1515" s="15">
        <f t="shared" ref="BG1515:BH1515" si="6256">BG1514</f>
        <v>1000</v>
      </c>
      <c r="BH1515" s="15">
        <f t="shared" si="6256"/>
        <v>5000</v>
      </c>
      <c r="BI1515" s="17"/>
      <c r="BJ1515" s="22">
        <f>G1515/G1514</f>
        <v>1</v>
      </c>
      <c r="BK1515" s="65">
        <f>BK1514</f>
        <v>0</v>
      </c>
      <c r="BL1515" s="65">
        <f>BL1514</f>
        <v>0</v>
      </c>
      <c r="BM1515" s="6">
        <f t="shared" si="6199"/>
        <v>151.17468749999998</v>
      </c>
      <c r="BN1515" s="8">
        <f t="shared" si="6200"/>
        <v>231.01462885229961</v>
      </c>
      <c r="BO1515" s="12">
        <f t="shared" si="6201"/>
        <v>186.87847474943408</v>
      </c>
      <c r="BP1515" s="50">
        <f>(1-'#Constant'!$A$3)/($J1515*'#Constant'!$B$3/'#Constant'!$C$3^($D1515-1)+1)+'#Constant'!$A$3</f>
        <v>0.93932457786116319</v>
      </c>
      <c r="BQ1515" s="4">
        <f t="shared" si="6202"/>
        <v>232.29457116606082</v>
      </c>
      <c r="BR1515" s="50">
        <f>(1-'#Constant'!$A$3)/($K1515*'#Constant'!$B$3/'#Constant'!$C$3^($D1515-1)+1)+'#Constant'!$A$3</f>
        <v>0.9497912713472485</v>
      </c>
      <c r="BS1515" s="4">
        <f t="shared" si="6203"/>
        <v>229.73468653853837</v>
      </c>
      <c r="BT1515"/>
    </row>
    <row r="1516" spans="1:72" x14ac:dyDescent="0.3">
      <c r="A1516">
        <v>40009</v>
      </c>
      <c r="B1516" s="18" t="str">
        <f>VLOOKUP(CONCATENATE("CREATURE_NAME_",A1516),[1]Localization_Hero!$A:$E,2,FALSE)</f>
        <v>앨리스의 꿈 루나</v>
      </c>
      <c r="C1516" s="43" t="str">
        <f>VLOOKUP($A1516,[5]CreatureTable!$A:$I,9,FALSE)</f>
        <v>Archer</v>
      </c>
      <c r="D1516">
        <v>1</v>
      </c>
      <c r="E1516">
        <v>1</v>
      </c>
      <c r="F1516" s="18">
        <v>1</v>
      </c>
      <c r="G1516" s="10">
        <f>ROUND(VLOOKUP($C1516,$B$4:$BH$42,6,FALSE),0)</f>
        <v>114</v>
      </c>
      <c r="H1516" s="10">
        <f>ROUND(VLOOKUP($C1516,$B$4:$BH$42,7,FALSE),0)</f>
        <v>114</v>
      </c>
      <c r="I1516" s="10">
        <f>ROUND(VLOOKUP($C1516,$B$4:$BH$42,8,FALSE),0)</f>
        <v>4364</v>
      </c>
      <c r="J1516" s="10">
        <f>ROUND(VLOOKUP($C1516,$B$4:$BH$42,9,FALSE),0)</f>
        <v>22</v>
      </c>
      <c r="K1516" s="10">
        <f>ROUND(VLOOKUP($C1516,$B$4:$BH$42,10,FALSE),0)</f>
        <v>18</v>
      </c>
      <c r="L1516" s="2"/>
      <c r="M1516" s="10">
        <f>ROUND(VLOOKUP($C1516,$B$4:$BH$42,12,FALSE),0)</f>
        <v>150</v>
      </c>
      <c r="N1516" s="10">
        <f>ROUND(VLOOKUP($C1516,$B$4:$BH$42,13,FALSE),0)</f>
        <v>0</v>
      </c>
      <c r="O1516" s="10">
        <f>ROUND(VLOOKUP($C1516,$B$4:$BH$42,14,FALSE),0)</f>
        <v>0</v>
      </c>
      <c r="P1516" s="10">
        <f>ROUND(VLOOKUP($C1516,$B$4:$BH$42,15,FALSE),0)</f>
        <v>0</v>
      </c>
      <c r="Q1516" s="10">
        <f>ROUND(VLOOKUP($C1516,$B$4:$BH$42,16,FALSE),0)</f>
        <v>0</v>
      </c>
      <c r="R1516" s="10">
        <f>ROUND(VLOOKUP($C1516,$B$4:$BH$42,17,FALSE),0)</f>
        <v>0</v>
      </c>
      <c r="S1516" s="10">
        <f>ROUND(VLOOKUP($C1516,$B$4:$BH$42,18,FALSE),0)</f>
        <v>100</v>
      </c>
      <c r="T1516" s="10">
        <f>ROUND(VLOOKUP($C1516,$B$4:$BH$42,19,FALSE),0)</f>
        <v>250</v>
      </c>
      <c r="U1516" s="10">
        <f>ROUND(VLOOKUP($C1516,$B$4:$BH$42,20,FALSE),0)</f>
        <v>0</v>
      </c>
      <c r="V1516" s="10">
        <f>ROUND(VLOOKUP($C1516,$B$4:$BH$42,21,FALSE),0)</f>
        <v>0</v>
      </c>
      <c r="W1516" s="2"/>
      <c r="X1516" s="10">
        <f>ROUND(VLOOKUP($C1516,$B$4:$BH$42,23,FALSE),0)</f>
        <v>150</v>
      </c>
      <c r="Y1516" s="10">
        <f>ROUND(VLOOKUP($C1516,$B$4:$BH$42,24,FALSE),0)</f>
        <v>0</v>
      </c>
      <c r="Z1516" s="10">
        <f>ROUND(VLOOKUP($C1516,$B$4:$BH$42,25,FALSE),0)</f>
        <v>0</v>
      </c>
      <c r="AA1516" s="10">
        <f>ROUND(VLOOKUP($C1516,$B$4:$BH$42,26,FALSE),0)</f>
        <v>0</v>
      </c>
      <c r="AB1516" s="10">
        <f>ROUND(VLOOKUP($C1516,$B$4:$BH$42,27,FALSE),0)</f>
        <v>0</v>
      </c>
      <c r="AC1516" s="10">
        <f>ROUND(VLOOKUP($C1516,$B$4:$BH$42,28,FALSE),0)</f>
        <v>0</v>
      </c>
      <c r="AD1516" s="10">
        <f>ROUND(VLOOKUP($C1516,$B$4:$BH$42,29,FALSE),0)</f>
        <v>100</v>
      </c>
      <c r="AE1516" s="10">
        <f>ROUND(VLOOKUP($C1516,$B$4:$BH$42,30,FALSE),0)</f>
        <v>250</v>
      </c>
      <c r="AF1516" s="10">
        <f>ROUND(VLOOKUP($C1516,$B$4:$BH$42,31,FALSE),0)</f>
        <v>0</v>
      </c>
      <c r="AG1516" s="10">
        <f>ROUND(VLOOKUP($C1516,$B$4:$BH$42,32,FALSE),0)</f>
        <v>0</v>
      </c>
      <c r="AH1516" s="10">
        <f>ROUND(VLOOKUP($C1516,$B$4:$BH$42,33,FALSE),0)</f>
        <v>0</v>
      </c>
      <c r="AI1516" s="10">
        <f>ROUND(VLOOKUP($C1516,$B$4:$BH$42,34,FALSE),0)</f>
        <v>0</v>
      </c>
      <c r="AJ1516" s="3"/>
      <c r="AK1516" s="10">
        <f>ROUND(VLOOKUP($C1516,$B$4:$BH$42,36,FALSE),0)</f>
        <v>0</v>
      </c>
      <c r="AL1516" s="10">
        <f>ROUND(VLOOKUP($C1516,$B$4:$BH$42,37,FALSE),0)</f>
        <v>0</v>
      </c>
      <c r="AM1516" s="3"/>
      <c r="AN1516" s="10">
        <f>ROUND(VLOOKUP($C1516,$B$4:$BH$42,39,FALSE),0)</f>
        <v>0</v>
      </c>
      <c r="AO1516" s="10">
        <f>ROUND(VLOOKUP($C1516,$B$4:$BH$42,40,FALSE),0)</f>
        <v>0</v>
      </c>
      <c r="AP1516" s="10">
        <f>ROUND(VLOOKUP($C1516,$B$4:$BH$42,41,FALSE),0)</f>
        <v>0</v>
      </c>
      <c r="AQ1516" s="10">
        <f>ROUND(VLOOKUP($C1516,$B$4:$BH$42,42,FALSE),0)</f>
        <v>0</v>
      </c>
      <c r="AR1516" s="10">
        <f>ROUND(VLOOKUP($C1516,$B$4:$BH$42,43,FALSE),0)</f>
        <v>0</v>
      </c>
      <c r="AS1516" s="10">
        <f>ROUND(VLOOKUP($C1516,$B$4:$BH$42,44,FALSE),0)</f>
        <v>0</v>
      </c>
      <c r="AT1516" s="10">
        <f>ROUND(VLOOKUP($C1516,$B$4:$BH$42,45,FALSE),0)</f>
        <v>0</v>
      </c>
      <c r="AU1516" s="10">
        <f>ROUND(VLOOKUP($C1516,$B$4:$BH$42,46,FALSE),0)</f>
        <v>0</v>
      </c>
      <c r="AV1516" s="10">
        <f>ROUND(VLOOKUP($C1516,$B$4:$BH$42,47,FALSE),0)</f>
        <v>0</v>
      </c>
      <c r="AW1516" s="10">
        <f>ROUND(VLOOKUP($C1516,$B$4:$BH$42,48,FALSE),0)</f>
        <v>0</v>
      </c>
      <c r="AX1516" s="10">
        <f>ROUND(VLOOKUP($C1516,$B$4:$BH$42,49,FALSE),0)</f>
        <v>0</v>
      </c>
      <c r="AY1516" s="3"/>
      <c r="AZ1516" s="10">
        <v>6000</v>
      </c>
      <c r="BA1516" s="10">
        <v>2000</v>
      </c>
      <c r="BB1516" s="10">
        <v>400</v>
      </c>
      <c r="BC1516" s="10">
        <v>0</v>
      </c>
      <c r="BD1516" s="10">
        <v>0</v>
      </c>
      <c r="BE1516" s="10">
        <v>60</v>
      </c>
      <c r="BF1516" s="3"/>
      <c r="BG1516" s="10">
        <v>1000</v>
      </c>
      <c r="BH1516" s="10">
        <v>5000</v>
      </c>
      <c r="BI1516" s="3"/>
      <c r="BJ1516" s="21">
        <v>1</v>
      </c>
      <c r="BK1516" s="65">
        <v>0</v>
      </c>
      <c r="BL1516" s="65">
        <v>0</v>
      </c>
      <c r="BM1516" s="6">
        <f t="shared" si="6199"/>
        <v>151.17468749999998</v>
      </c>
      <c r="BN1516" s="8">
        <f t="shared" si="6200"/>
        <v>231.01462885229961</v>
      </c>
      <c r="BO1516" s="12">
        <f t="shared" si="6201"/>
        <v>186.87847474943408</v>
      </c>
      <c r="BP1516" s="50">
        <f>(1-'#Constant'!$A$3)/($J1516*'#Constant'!$B$3/'#Constant'!$C$3^($D1516-1)+1)+'#Constant'!$A$3</f>
        <v>0.93932457786116319</v>
      </c>
      <c r="BQ1516" s="4">
        <f t="shared" si="6202"/>
        <v>232.29457116606082</v>
      </c>
      <c r="BR1516" s="50">
        <f>(1-'#Constant'!$A$3)/($K1516*'#Constant'!$B$3/'#Constant'!$C$3^($D1516-1)+1)+'#Constant'!$A$3</f>
        <v>0.9497912713472485</v>
      </c>
      <c r="BS1516" s="4">
        <f t="shared" si="6203"/>
        <v>229.73468653853837</v>
      </c>
      <c r="BT1516">
        <f>BO1516/$BO$4*100</f>
        <v>142.03471513233021</v>
      </c>
    </row>
    <row r="1517" spans="1:72" s="13" customFormat="1" ht="17.25" thickBot="1" x14ac:dyDescent="0.35">
      <c r="B1517" s="20"/>
      <c r="D1517" s="14">
        <v>1</v>
      </c>
      <c r="E1517" s="14">
        <v>1</v>
      </c>
      <c r="F1517" s="19">
        <v>1</v>
      </c>
      <c r="G1517" s="15">
        <f>G1516</f>
        <v>114</v>
      </c>
      <c r="H1517" s="15">
        <f>H1516</f>
        <v>114</v>
      </c>
      <c r="I1517" s="15">
        <f>I1516</f>
        <v>4364</v>
      </c>
      <c r="J1517" s="15">
        <f>J1516</f>
        <v>22</v>
      </c>
      <c r="K1517" s="15">
        <f>K1516</f>
        <v>18</v>
      </c>
      <c r="L1517" s="16"/>
      <c r="M1517" s="15">
        <f t="shared" ref="M1517:V1517" si="6257">M1516</f>
        <v>150</v>
      </c>
      <c r="N1517" s="15">
        <f t="shared" si="6257"/>
        <v>0</v>
      </c>
      <c r="O1517" s="15">
        <f t="shared" si="6257"/>
        <v>0</v>
      </c>
      <c r="P1517" s="15">
        <f t="shared" si="6257"/>
        <v>0</v>
      </c>
      <c r="Q1517" s="15">
        <f t="shared" si="6257"/>
        <v>0</v>
      </c>
      <c r="R1517" s="15">
        <f t="shared" si="6257"/>
        <v>0</v>
      </c>
      <c r="S1517" s="15">
        <f t="shared" si="6257"/>
        <v>100</v>
      </c>
      <c r="T1517" s="15">
        <f t="shared" si="6257"/>
        <v>250</v>
      </c>
      <c r="U1517" s="15">
        <f t="shared" si="6257"/>
        <v>0</v>
      </c>
      <c r="V1517" s="15">
        <f t="shared" si="6257"/>
        <v>0</v>
      </c>
      <c r="W1517" s="16"/>
      <c r="X1517" s="15">
        <f t="shared" ref="X1517:AI1517" si="6258">X1516</f>
        <v>150</v>
      </c>
      <c r="Y1517" s="15">
        <f t="shared" si="6258"/>
        <v>0</v>
      </c>
      <c r="Z1517" s="15">
        <f t="shared" si="6258"/>
        <v>0</v>
      </c>
      <c r="AA1517" s="15">
        <f t="shared" si="6258"/>
        <v>0</v>
      </c>
      <c r="AB1517" s="15">
        <f t="shared" si="6258"/>
        <v>0</v>
      </c>
      <c r="AC1517" s="15">
        <f t="shared" si="6258"/>
        <v>0</v>
      </c>
      <c r="AD1517" s="15">
        <f t="shared" si="6258"/>
        <v>100</v>
      </c>
      <c r="AE1517" s="15">
        <f t="shared" si="6258"/>
        <v>250</v>
      </c>
      <c r="AF1517" s="15">
        <f t="shared" si="6258"/>
        <v>0</v>
      </c>
      <c r="AG1517" s="15">
        <f t="shared" si="6258"/>
        <v>0</v>
      </c>
      <c r="AH1517" s="15">
        <f t="shared" si="6258"/>
        <v>0</v>
      </c>
      <c r="AI1517" s="15">
        <f t="shared" si="6258"/>
        <v>0</v>
      </c>
      <c r="AJ1517" s="17"/>
      <c r="AK1517" s="15">
        <f>AK1516</f>
        <v>0</v>
      </c>
      <c r="AL1517" s="15">
        <f>AL1516</f>
        <v>0</v>
      </c>
      <c r="AM1517" s="17"/>
      <c r="AN1517" s="15">
        <f t="shared" ref="AN1517:AX1517" si="6259">AN1516</f>
        <v>0</v>
      </c>
      <c r="AO1517" s="15">
        <f t="shared" si="6259"/>
        <v>0</v>
      </c>
      <c r="AP1517" s="15">
        <f t="shared" si="6259"/>
        <v>0</v>
      </c>
      <c r="AQ1517" s="15">
        <f t="shared" si="6259"/>
        <v>0</v>
      </c>
      <c r="AR1517" s="15">
        <f t="shared" si="6259"/>
        <v>0</v>
      </c>
      <c r="AS1517" s="15">
        <f t="shared" si="6259"/>
        <v>0</v>
      </c>
      <c r="AT1517" s="15">
        <f t="shared" si="6259"/>
        <v>0</v>
      </c>
      <c r="AU1517" s="15">
        <f t="shared" si="6259"/>
        <v>0</v>
      </c>
      <c r="AV1517" s="15">
        <f t="shared" si="6259"/>
        <v>0</v>
      </c>
      <c r="AW1517" s="15">
        <f t="shared" si="6259"/>
        <v>0</v>
      </c>
      <c r="AX1517" s="15">
        <f t="shared" si="6259"/>
        <v>0</v>
      </c>
      <c r="AY1517" s="17"/>
      <c r="AZ1517" s="15">
        <f t="shared" ref="AZ1517:BA1517" si="6260">AZ1516</f>
        <v>6000</v>
      </c>
      <c r="BA1517" s="15">
        <f t="shared" si="6260"/>
        <v>2000</v>
      </c>
      <c r="BB1517" s="15">
        <v>400</v>
      </c>
      <c r="BC1517" s="15">
        <f t="shared" ref="BC1517:BE1517" si="6261">BC1516</f>
        <v>0</v>
      </c>
      <c r="BD1517" s="15">
        <f t="shared" si="6261"/>
        <v>0</v>
      </c>
      <c r="BE1517" s="15">
        <f t="shared" si="6261"/>
        <v>60</v>
      </c>
      <c r="BF1517" s="17"/>
      <c r="BG1517" s="15">
        <f t="shared" ref="BG1517:BH1517" si="6262">BG1516</f>
        <v>1000</v>
      </c>
      <c r="BH1517" s="15">
        <f t="shared" si="6262"/>
        <v>5000</v>
      </c>
      <c r="BI1517" s="17"/>
      <c r="BJ1517" s="22">
        <f>G1517/G1516</f>
        <v>1</v>
      </c>
      <c r="BK1517" s="65">
        <f>BK1516</f>
        <v>0</v>
      </c>
      <c r="BL1517" s="65">
        <f>BL1516</f>
        <v>0</v>
      </c>
      <c r="BM1517" s="6">
        <f t="shared" si="6199"/>
        <v>151.17468749999998</v>
      </c>
      <c r="BN1517" s="8">
        <f t="shared" si="6200"/>
        <v>231.01462885229961</v>
      </c>
      <c r="BO1517" s="12">
        <f t="shared" si="6201"/>
        <v>186.87847474943408</v>
      </c>
      <c r="BP1517" s="50">
        <f>(1-'#Constant'!$A$3)/($J1517*'#Constant'!$B$3/'#Constant'!$C$3^($D1517-1)+1)+'#Constant'!$A$3</f>
        <v>0.93932457786116319</v>
      </c>
      <c r="BQ1517" s="4">
        <f t="shared" si="6202"/>
        <v>232.29457116606082</v>
      </c>
      <c r="BR1517" s="50">
        <f>(1-'#Constant'!$A$3)/($K1517*'#Constant'!$B$3/'#Constant'!$C$3^($D1517-1)+1)+'#Constant'!$A$3</f>
        <v>0.9497912713472485</v>
      </c>
      <c r="BS1517" s="4">
        <f t="shared" si="6203"/>
        <v>229.73468653853837</v>
      </c>
      <c r="BT1517"/>
    </row>
    <row r="1518" spans="1:72" x14ac:dyDescent="0.3">
      <c r="A1518">
        <v>40010</v>
      </c>
      <c r="B1518" s="18" t="str">
        <f>VLOOKUP(CONCATENATE("CREATURE_NAME_",A1518),[1]Localization_Hero!$A:$E,2,FALSE)</f>
        <v>산타 미르르</v>
      </c>
      <c r="C1518" s="43" t="str">
        <f>VLOOKUP($A1518,[2]CreatureTable!$A:$I,9,FALSE)</f>
        <v>Mechanic</v>
      </c>
      <c r="D1518">
        <v>1</v>
      </c>
      <c r="E1518">
        <v>1</v>
      </c>
      <c r="F1518" s="18">
        <v>1</v>
      </c>
      <c r="G1518" s="10">
        <f>ROUND(VLOOKUP($C1518,$B$4:$BH$42,6,FALSE),0)</f>
        <v>104</v>
      </c>
      <c r="H1518" s="10">
        <f>ROUND(VLOOKUP($C1518,$B$4:$BH$42,7,FALSE),0)</f>
        <v>104</v>
      </c>
      <c r="I1518" s="10">
        <f>ROUND(VLOOKUP($C1518,$B$4:$BH$42,8,FALSE),0)</f>
        <v>4734</v>
      </c>
      <c r="J1518" s="10">
        <f>ROUND(VLOOKUP($C1518,$B$4:$BH$42,9,FALSE),0)</f>
        <v>22</v>
      </c>
      <c r="K1518" s="10">
        <f>ROUND(VLOOKUP($C1518,$B$4:$BH$42,10,FALSE),0)</f>
        <v>18</v>
      </c>
      <c r="L1518" s="2"/>
      <c r="M1518" s="10">
        <f>ROUND(VLOOKUP($C1518,$B$4:$BH$42,12,FALSE),0)</f>
        <v>150</v>
      </c>
      <c r="N1518" s="10">
        <f>ROUND(VLOOKUP($C1518,$B$4:$BH$42,13,FALSE),0)</f>
        <v>0</v>
      </c>
      <c r="O1518" s="10">
        <f>ROUND(VLOOKUP($C1518,$B$4:$BH$42,14,FALSE),0)</f>
        <v>500</v>
      </c>
      <c r="P1518" s="10">
        <f>ROUND(VLOOKUP($C1518,$B$4:$BH$42,15,FALSE),0)</f>
        <v>0</v>
      </c>
      <c r="Q1518" s="10">
        <f>ROUND(VLOOKUP($C1518,$B$4:$BH$42,16,FALSE),0)</f>
        <v>0</v>
      </c>
      <c r="R1518" s="10">
        <f>ROUND(VLOOKUP($C1518,$B$4:$BH$42,17,FALSE),0)</f>
        <v>0</v>
      </c>
      <c r="S1518" s="10">
        <f>ROUND(VLOOKUP($C1518,$B$4:$BH$42,18,FALSE),0)</f>
        <v>200</v>
      </c>
      <c r="T1518" s="10">
        <f>ROUND(VLOOKUP($C1518,$B$4:$BH$42,19,FALSE),0)</f>
        <v>100</v>
      </c>
      <c r="U1518" s="10">
        <f>ROUND(VLOOKUP($C1518,$B$4:$BH$42,20,FALSE),0)</f>
        <v>0</v>
      </c>
      <c r="V1518" s="10">
        <f>ROUND(VLOOKUP($C1518,$B$4:$BH$42,21,FALSE),0)</f>
        <v>0</v>
      </c>
      <c r="W1518" s="2"/>
      <c r="X1518" s="10">
        <f>ROUND(VLOOKUP($C1518,$B$4:$BH$42,23,FALSE),0)</f>
        <v>150</v>
      </c>
      <c r="Y1518" s="10">
        <f>ROUND(VLOOKUP($C1518,$B$4:$BH$42,24,FALSE),0)</f>
        <v>0</v>
      </c>
      <c r="Z1518" s="10">
        <f>ROUND(VLOOKUP($C1518,$B$4:$BH$42,25,FALSE),0)</f>
        <v>500</v>
      </c>
      <c r="AA1518" s="10">
        <f>ROUND(VLOOKUP($C1518,$B$4:$BH$42,26,FALSE),0)</f>
        <v>0</v>
      </c>
      <c r="AB1518" s="10">
        <f>ROUND(VLOOKUP($C1518,$B$4:$BH$42,27,FALSE),0)</f>
        <v>0</v>
      </c>
      <c r="AC1518" s="10">
        <f>ROUND(VLOOKUP($C1518,$B$4:$BH$42,28,FALSE),0)</f>
        <v>0</v>
      </c>
      <c r="AD1518" s="10">
        <f>ROUND(VLOOKUP($C1518,$B$4:$BH$42,29,FALSE),0)</f>
        <v>200</v>
      </c>
      <c r="AE1518" s="10">
        <f>ROUND(VLOOKUP($C1518,$B$4:$BH$42,30,FALSE),0)</f>
        <v>100</v>
      </c>
      <c r="AF1518" s="10">
        <f>ROUND(VLOOKUP($C1518,$B$4:$BH$42,31,FALSE),0)</f>
        <v>0</v>
      </c>
      <c r="AG1518" s="10">
        <f>ROUND(VLOOKUP($C1518,$B$4:$BH$42,32,FALSE),0)</f>
        <v>0</v>
      </c>
      <c r="AH1518" s="10">
        <f>ROUND(VLOOKUP($C1518,$B$4:$BH$42,33,FALSE),0)</f>
        <v>0</v>
      </c>
      <c r="AI1518" s="10">
        <f>ROUND(VLOOKUP($C1518,$B$4:$BH$42,34,FALSE),0)</f>
        <v>0</v>
      </c>
      <c r="AJ1518" s="3"/>
      <c r="AK1518" s="10">
        <f>ROUND(VLOOKUP($C1518,$B$4:$BH$42,36,FALSE),0)</f>
        <v>0</v>
      </c>
      <c r="AL1518" s="10">
        <f>ROUND(VLOOKUP($C1518,$B$4:$BH$42,37,FALSE),0)</f>
        <v>0</v>
      </c>
      <c r="AM1518" s="3"/>
      <c r="AN1518" s="10">
        <f>ROUND(VLOOKUP($C1518,$B$4:$BH$42,39,FALSE),0)</f>
        <v>0</v>
      </c>
      <c r="AO1518" s="10">
        <f>ROUND(VLOOKUP($C1518,$B$4:$BH$42,40,FALSE),0)</f>
        <v>0</v>
      </c>
      <c r="AP1518" s="10">
        <f>ROUND(VLOOKUP($C1518,$B$4:$BH$42,41,FALSE),0)</f>
        <v>0</v>
      </c>
      <c r="AQ1518" s="10">
        <f>ROUND(VLOOKUP($C1518,$B$4:$BH$42,42,FALSE),0)</f>
        <v>0</v>
      </c>
      <c r="AR1518" s="10">
        <f>ROUND(VLOOKUP($C1518,$B$4:$BH$42,43,FALSE),0)</f>
        <v>0</v>
      </c>
      <c r="AS1518" s="10">
        <f>ROUND(VLOOKUP($C1518,$B$4:$BH$42,44,FALSE),0)</f>
        <v>0</v>
      </c>
      <c r="AT1518" s="10">
        <f>ROUND(VLOOKUP($C1518,$B$4:$BH$42,45,FALSE),0)</f>
        <v>0</v>
      </c>
      <c r="AU1518" s="10">
        <f>ROUND(VLOOKUP($C1518,$B$4:$BH$42,46,FALSE),0)</f>
        <v>0</v>
      </c>
      <c r="AV1518" s="10">
        <f>ROUND(VLOOKUP($C1518,$B$4:$BH$42,47,FALSE),0)</f>
        <v>0</v>
      </c>
      <c r="AW1518" s="10">
        <f>ROUND(VLOOKUP($C1518,$B$4:$BH$42,48,FALSE),0)</f>
        <v>0</v>
      </c>
      <c r="AX1518" s="10">
        <f>ROUND(VLOOKUP($C1518,$B$4:$BH$42,49,FALSE),0)</f>
        <v>0</v>
      </c>
      <c r="AY1518" s="3"/>
      <c r="AZ1518" s="10">
        <v>6000</v>
      </c>
      <c r="BA1518" s="10">
        <v>2000</v>
      </c>
      <c r="BB1518" s="10">
        <v>450</v>
      </c>
      <c r="BC1518" s="10">
        <v>0</v>
      </c>
      <c r="BD1518" s="10">
        <v>0</v>
      </c>
      <c r="BE1518" s="10">
        <v>60</v>
      </c>
      <c r="BF1518" s="3"/>
      <c r="BG1518" s="10">
        <v>1000</v>
      </c>
      <c r="BH1518" s="10">
        <v>5000</v>
      </c>
      <c r="BI1518" s="3"/>
      <c r="BJ1518" s="21">
        <v>1</v>
      </c>
      <c r="BK1518" s="65">
        <v>0</v>
      </c>
      <c r="BL1518" s="65">
        <v>0</v>
      </c>
      <c r="BM1518" s="6">
        <f t="shared" si="6199"/>
        <v>140.45850000000002</v>
      </c>
      <c r="BN1518" s="8">
        <f t="shared" si="6200"/>
        <v>250.60111205013436</v>
      </c>
      <c r="BO1518" s="12">
        <f t="shared" si="6201"/>
        <v>187.61411539885214</v>
      </c>
      <c r="BP1518" s="50">
        <f>(1-'#Constant'!$A$3)/($J1518*'#Constant'!$B$3/'#Constant'!$C$3^($D1518-1)+1)+'#Constant'!$A$3</f>
        <v>0.93932457786116319</v>
      </c>
      <c r="BQ1518" s="4">
        <f t="shared" si="6202"/>
        <v>251.98957376263334</v>
      </c>
      <c r="BR1518" s="50">
        <f>(1-'#Constant'!$A$3)/($K1518*'#Constant'!$B$3/'#Constant'!$C$3^($D1518-1)+1)+'#Constant'!$A$3</f>
        <v>0.9497912713472485</v>
      </c>
      <c r="BS1518" s="4">
        <f t="shared" si="6203"/>
        <v>249.21265033763538</v>
      </c>
      <c r="BT1518">
        <f>BO1518/$BO$4*100</f>
        <v>142.5938298737147</v>
      </c>
    </row>
    <row r="1519" spans="1:72" s="13" customFormat="1" ht="17.25" thickBot="1" x14ac:dyDescent="0.35">
      <c r="B1519" s="20"/>
      <c r="D1519" s="14">
        <v>1</v>
      </c>
      <c r="E1519" s="14">
        <v>1</v>
      </c>
      <c r="F1519" s="19">
        <v>1</v>
      </c>
      <c r="G1519" s="15">
        <f>G1518</f>
        <v>104</v>
      </c>
      <c r="H1519" s="15">
        <f>H1518</f>
        <v>104</v>
      </c>
      <c r="I1519" s="15">
        <f>I1518</f>
        <v>4734</v>
      </c>
      <c r="J1519" s="15">
        <f>J1518</f>
        <v>22</v>
      </c>
      <c r="K1519" s="15">
        <f>K1518</f>
        <v>18</v>
      </c>
      <c r="L1519" s="16"/>
      <c r="M1519" s="15">
        <f t="shared" ref="M1519:V1519" si="6263">M1518</f>
        <v>150</v>
      </c>
      <c r="N1519" s="15">
        <f t="shared" si="6263"/>
        <v>0</v>
      </c>
      <c r="O1519" s="15">
        <f t="shared" si="6263"/>
        <v>500</v>
      </c>
      <c r="P1519" s="15">
        <f t="shared" si="6263"/>
        <v>0</v>
      </c>
      <c r="Q1519" s="15">
        <f t="shared" si="6263"/>
        <v>0</v>
      </c>
      <c r="R1519" s="15">
        <f t="shared" si="6263"/>
        <v>0</v>
      </c>
      <c r="S1519" s="15">
        <f t="shared" si="6263"/>
        <v>200</v>
      </c>
      <c r="T1519" s="15">
        <f t="shared" si="6263"/>
        <v>100</v>
      </c>
      <c r="U1519" s="15">
        <f t="shared" si="6263"/>
        <v>0</v>
      </c>
      <c r="V1519" s="15">
        <f t="shared" si="6263"/>
        <v>0</v>
      </c>
      <c r="W1519" s="16"/>
      <c r="X1519" s="15">
        <f t="shared" ref="X1519:AI1519" si="6264">X1518</f>
        <v>150</v>
      </c>
      <c r="Y1519" s="15">
        <f t="shared" si="6264"/>
        <v>0</v>
      </c>
      <c r="Z1519" s="15">
        <f t="shared" si="6264"/>
        <v>500</v>
      </c>
      <c r="AA1519" s="15">
        <f t="shared" si="6264"/>
        <v>0</v>
      </c>
      <c r="AB1519" s="15">
        <f t="shared" si="6264"/>
        <v>0</v>
      </c>
      <c r="AC1519" s="15">
        <f t="shared" si="6264"/>
        <v>0</v>
      </c>
      <c r="AD1519" s="15">
        <f t="shared" si="6264"/>
        <v>200</v>
      </c>
      <c r="AE1519" s="15">
        <f t="shared" si="6264"/>
        <v>100</v>
      </c>
      <c r="AF1519" s="15">
        <f t="shared" si="6264"/>
        <v>0</v>
      </c>
      <c r="AG1519" s="15">
        <f t="shared" si="6264"/>
        <v>0</v>
      </c>
      <c r="AH1519" s="15">
        <f t="shared" si="6264"/>
        <v>0</v>
      </c>
      <c r="AI1519" s="15">
        <f t="shared" si="6264"/>
        <v>0</v>
      </c>
      <c r="AJ1519" s="17"/>
      <c r="AK1519" s="15">
        <f>AK1518</f>
        <v>0</v>
      </c>
      <c r="AL1519" s="15">
        <f>AL1518</f>
        <v>0</v>
      </c>
      <c r="AM1519" s="17"/>
      <c r="AN1519" s="15">
        <f t="shared" ref="AN1519:AX1519" si="6265">AN1518</f>
        <v>0</v>
      </c>
      <c r="AO1519" s="15">
        <f t="shared" si="6265"/>
        <v>0</v>
      </c>
      <c r="AP1519" s="15">
        <f t="shared" si="6265"/>
        <v>0</v>
      </c>
      <c r="AQ1519" s="15">
        <f t="shared" si="6265"/>
        <v>0</v>
      </c>
      <c r="AR1519" s="15">
        <f t="shared" si="6265"/>
        <v>0</v>
      </c>
      <c r="AS1519" s="15">
        <f t="shared" si="6265"/>
        <v>0</v>
      </c>
      <c r="AT1519" s="15">
        <f t="shared" si="6265"/>
        <v>0</v>
      </c>
      <c r="AU1519" s="15">
        <f t="shared" si="6265"/>
        <v>0</v>
      </c>
      <c r="AV1519" s="15">
        <f t="shared" si="6265"/>
        <v>0</v>
      </c>
      <c r="AW1519" s="15">
        <f t="shared" si="6265"/>
        <v>0</v>
      </c>
      <c r="AX1519" s="15">
        <f t="shared" si="6265"/>
        <v>0</v>
      </c>
      <c r="AY1519" s="17"/>
      <c r="AZ1519" s="15">
        <f t="shared" ref="AZ1519:BA1519" si="6266">AZ1518</f>
        <v>6000</v>
      </c>
      <c r="BA1519" s="15">
        <f t="shared" si="6266"/>
        <v>2000</v>
      </c>
      <c r="BB1519" s="15">
        <v>450</v>
      </c>
      <c r="BC1519" s="15">
        <f t="shared" ref="BC1519:BE1519" si="6267">BC1518</f>
        <v>0</v>
      </c>
      <c r="BD1519" s="15">
        <f t="shared" si="6267"/>
        <v>0</v>
      </c>
      <c r="BE1519" s="15">
        <f t="shared" si="6267"/>
        <v>60</v>
      </c>
      <c r="BF1519" s="17"/>
      <c r="BG1519" s="15">
        <f t="shared" ref="BG1519:BH1519" si="6268">BG1518</f>
        <v>1000</v>
      </c>
      <c r="BH1519" s="15">
        <f t="shared" si="6268"/>
        <v>5000</v>
      </c>
      <c r="BI1519" s="17"/>
      <c r="BJ1519" s="22">
        <f>G1519/G1518</f>
        <v>1</v>
      </c>
      <c r="BK1519" s="65">
        <f>BK1518</f>
        <v>0</v>
      </c>
      <c r="BL1519" s="65">
        <f>BL1518</f>
        <v>0</v>
      </c>
      <c r="BM1519" s="6">
        <f t="shared" si="6199"/>
        <v>140.45850000000002</v>
      </c>
      <c r="BN1519" s="8">
        <f t="shared" si="6200"/>
        <v>250.60111205013436</v>
      </c>
      <c r="BO1519" s="12">
        <f t="shared" si="6201"/>
        <v>187.61411539885214</v>
      </c>
      <c r="BP1519" s="50">
        <f>(1-'#Constant'!$A$3)/($J1519*'#Constant'!$B$3/'#Constant'!$C$3^($D1519-1)+1)+'#Constant'!$A$3</f>
        <v>0.93932457786116319</v>
      </c>
      <c r="BQ1519" s="4">
        <f t="shared" si="6202"/>
        <v>251.98957376263334</v>
      </c>
      <c r="BR1519" s="50">
        <f>(1-'#Constant'!$A$3)/($K1519*'#Constant'!$B$3/'#Constant'!$C$3^($D1519-1)+1)+'#Constant'!$A$3</f>
        <v>0.9497912713472485</v>
      </c>
      <c r="BS1519" s="4">
        <f t="shared" si="6203"/>
        <v>249.21265033763538</v>
      </c>
      <c r="BT1519"/>
    </row>
    <row r="1520" spans="1:72" x14ac:dyDescent="0.3">
      <c r="A1520">
        <v>40011</v>
      </c>
      <c r="B1520" s="18" t="str">
        <f>VLOOKUP(CONCATENATE("CREATURE_NAME_",A1520),[1]Localization_Hero!$A:$E,2,FALSE)</f>
        <v>산타 에피스</v>
      </c>
      <c r="C1520" s="43" t="str">
        <f>VLOOKUP($A1520,[2]CreatureTable!$A:$I,9,FALSE)</f>
        <v>Assassin</v>
      </c>
      <c r="D1520">
        <v>1</v>
      </c>
      <c r="E1520">
        <v>1</v>
      </c>
      <c r="F1520" s="18">
        <v>1</v>
      </c>
      <c r="G1520" s="10">
        <f>ROUND(VLOOKUP($C1520,$B$4:$BH$42,6,FALSE),0)</f>
        <v>101</v>
      </c>
      <c r="H1520" s="10">
        <f>ROUND(VLOOKUP($C1520,$B$4:$BH$42,7,FALSE),0)</f>
        <v>101</v>
      </c>
      <c r="I1520" s="10">
        <f>ROUND(VLOOKUP($C1520,$B$4:$BH$42,8,FALSE),0)</f>
        <v>5666</v>
      </c>
      <c r="J1520" s="10">
        <f>ROUND(VLOOKUP($C1520,$B$4:$BH$42,9,FALSE),0)</f>
        <v>32</v>
      </c>
      <c r="K1520" s="10">
        <f>ROUND(VLOOKUP($C1520,$B$4:$BH$42,10,FALSE),0)</f>
        <v>28</v>
      </c>
      <c r="L1520" s="2"/>
      <c r="M1520" s="10">
        <f>ROUND(VLOOKUP($C1520,$B$4:$BH$42,12,FALSE),0)</f>
        <v>200</v>
      </c>
      <c r="N1520" s="10">
        <f>ROUND(VLOOKUP($C1520,$B$4:$BH$42,13,FALSE),0)</f>
        <v>0</v>
      </c>
      <c r="O1520" s="10">
        <f>ROUND(VLOOKUP($C1520,$B$4:$BH$42,14,FALSE),0)</f>
        <v>300</v>
      </c>
      <c r="P1520" s="10">
        <f>ROUND(VLOOKUP($C1520,$B$4:$BH$42,15,FALSE),0)</f>
        <v>200</v>
      </c>
      <c r="Q1520" s="10">
        <f>ROUND(VLOOKUP($C1520,$B$4:$BH$42,16,FALSE),0)</f>
        <v>0</v>
      </c>
      <c r="R1520" s="10">
        <f>ROUND(VLOOKUP($C1520,$B$4:$BH$42,17,FALSE),0)</f>
        <v>0</v>
      </c>
      <c r="S1520" s="10">
        <f>ROUND(VLOOKUP($C1520,$B$4:$BH$42,18,FALSE),0)</f>
        <v>100</v>
      </c>
      <c r="T1520" s="10">
        <f>ROUND(VLOOKUP($C1520,$B$4:$BH$42,19,FALSE),0)</f>
        <v>0</v>
      </c>
      <c r="U1520" s="10">
        <f>ROUND(VLOOKUP($C1520,$B$4:$BH$42,20,FALSE),0)</f>
        <v>0</v>
      </c>
      <c r="V1520" s="10">
        <f>ROUND(VLOOKUP($C1520,$B$4:$BH$42,21,FALSE),0)</f>
        <v>0</v>
      </c>
      <c r="W1520" s="2"/>
      <c r="X1520" s="10">
        <f>ROUND(VLOOKUP($C1520,$B$4:$BH$42,23,FALSE),0)</f>
        <v>200</v>
      </c>
      <c r="Y1520" s="10">
        <f>ROUND(VLOOKUP($C1520,$B$4:$BH$42,24,FALSE),0)</f>
        <v>0</v>
      </c>
      <c r="Z1520" s="10">
        <f>ROUND(VLOOKUP($C1520,$B$4:$BH$42,25,FALSE),0)</f>
        <v>300</v>
      </c>
      <c r="AA1520" s="10">
        <f>ROUND(VLOOKUP($C1520,$B$4:$BH$42,26,FALSE),0)</f>
        <v>200</v>
      </c>
      <c r="AB1520" s="10">
        <f>ROUND(VLOOKUP($C1520,$B$4:$BH$42,27,FALSE),0)</f>
        <v>0</v>
      </c>
      <c r="AC1520" s="10">
        <f>ROUND(VLOOKUP($C1520,$B$4:$BH$42,28,FALSE),0)</f>
        <v>0</v>
      </c>
      <c r="AD1520" s="10">
        <f>ROUND(VLOOKUP($C1520,$B$4:$BH$42,29,FALSE),0)</f>
        <v>100</v>
      </c>
      <c r="AE1520" s="10">
        <f>ROUND(VLOOKUP($C1520,$B$4:$BH$42,30,FALSE),0)</f>
        <v>0</v>
      </c>
      <c r="AF1520" s="10">
        <f>ROUND(VLOOKUP($C1520,$B$4:$BH$42,31,FALSE),0)</f>
        <v>0</v>
      </c>
      <c r="AG1520" s="10">
        <f>ROUND(VLOOKUP($C1520,$B$4:$BH$42,32,FALSE),0)</f>
        <v>0</v>
      </c>
      <c r="AH1520" s="10">
        <f>ROUND(VLOOKUP($C1520,$B$4:$BH$42,33,FALSE),0)</f>
        <v>0</v>
      </c>
      <c r="AI1520" s="10">
        <f>ROUND(VLOOKUP($C1520,$B$4:$BH$42,34,FALSE),0)</f>
        <v>0</v>
      </c>
      <c r="AJ1520" s="3"/>
      <c r="AK1520" s="10">
        <f>ROUND(VLOOKUP($C1520,$B$4:$BH$42,36,FALSE),0)</f>
        <v>0</v>
      </c>
      <c r="AL1520" s="10">
        <f>ROUND(VLOOKUP($C1520,$B$4:$BH$42,37,FALSE),0)</f>
        <v>0</v>
      </c>
      <c r="AM1520" s="3"/>
      <c r="AN1520" s="10">
        <f>ROUND(VLOOKUP($C1520,$B$4:$BH$42,39,FALSE),0)</f>
        <v>0</v>
      </c>
      <c r="AO1520" s="10">
        <f>ROUND(VLOOKUP($C1520,$B$4:$BH$42,40,FALSE),0)</f>
        <v>0</v>
      </c>
      <c r="AP1520" s="10">
        <f>ROUND(VLOOKUP($C1520,$B$4:$BH$42,41,FALSE),0)</f>
        <v>0</v>
      </c>
      <c r="AQ1520" s="10">
        <f>ROUND(VLOOKUP($C1520,$B$4:$BH$42,42,FALSE),0)</f>
        <v>0</v>
      </c>
      <c r="AR1520" s="10">
        <f>ROUND(VLOOKUP($C1520,$B$4:$BH$42,43,FALSE),0)</f>
        <v>0</v>
      </c>
      <c r="AS1520" s="10">
        <f>ROUND(VLOOKUP($C1520,$B$4:$BH$42,44,FALSE),0)</f>
        <v>0</v>
      </c>
      <c r="AT1520" s="10">
        <f>ROUND(VLOOKUP($C1520,$B$4:$BH$42,45,FALSE),0)</f>
        <v>0</v>
      </c>
      <c r="AU1520" s="10">
        <f>ROUND(VLOOKUP($C1520,$B$4:$BH$42,46,FALSE),0)</f>
        <v>0</v>
      </c>
      <c r="AV1520" s="10">
        <f>ROUND(VLOOKUP($C1520,$B$4:$BH$42,47,FALSE),0)</f>
        <v>0</v>
      </c>
      <c r="AW1520" s="10">
        <f>ROUND(VLOOKUP($C1520,$B$4:$BH$42,48,FALSE),0)</f>
        <v>0</v>
      </c>
      <c r="AX1520" s="10">
        <f>ROUND(VLOOKUP($C1520,$B$4:$BH$42,49,FALSE),0)</f>
        <v>0</v>
      </c>
      <c r="AY1520" s="3"/>
      <c r="AZ1520" s="10">
        <v>6000</v>
      </c>
      <c r="BA1520" s="10">
        <v>2000</v>
      </c>
      <c r="BB1520" s="10">
        <v>300</v>
      </c>
      <c r="BC1520" s="10">
        <v>0</v>
      </c>
      <c r="BD1520" s="10">
        <v>0</v>
      </c>
      <c r="BE1520" s="10">
        <v>60</v>
      </c>
      <c r="BF1520" s="3"/>
      <c r="BG1520" s="10">
        <v>1000</v>
      </c>
      <c r="BH1520" s="10">
        <v>5000</v>
      </c>
      <c r="BI1520" s="3"/>
      <c r="BJ1520" s="21">
        <v>1</v>
      </c>
      <c r="BK1520" s="65">
        <v>0</v>
      </c>
      <c r="BL1520" s="65">
        <v>0</v>
      </c>
      <c r="BM1520" s="6">
        <f t="shared" si="6199"/>
        <v>130.44149999999999</v>
      </c>
      <c r="BN1520" s="8">
        <f t="shared" si="6200"/>
        <v>385.30245660461935</v>
      </c>
      <c r="BO1520" s="12">
        <f t="shared" si="6201"/>
        <v>224.18615120740947</v>
      </c>
      <c r="BP1520" s="50">
        <f>(1-'#Constant'!$A$3)/($J1520*'#Constant'!$B$3/'#Constant'!$C$3^($D1520-1)+1)+'#Constant'!$A$3</f>
        <v>0.91416058394160582</v>
      </c>
      <c r="BQ1520" s="4">
        <f t="shared" si="6202"/>
        <v>387.37723570744168</v>
      </c>
      <c r="BR1520" s="50">
        <f>(1-'#Constant'!$A$3)/($K1520*'#Constant'!$B$3/'#Constant'!$C$3^($D1520-1)+1)+'#Constant'!$A$3</f>
        <v>0.92405904059040589</v>
      </c>
      <c r="BS1520" s="4">
        <f t="shared" si="6203"/>
        <v>383.22767750179702</v>
      </c>
      <c r="BT1520">
        <f>BO1520/$BO$4*100</f>
        <v>170.38996153008969</v>
      </c>
    </row>
    <row r="1521" spans="1:72" s="13" customFormat="1" ht="17.25" thickBot="1" x14ac:dyDescent="0.35">
      <c r="B1521" s="20"/>
      <c r="D1521" s="14">
        <v>1</v>
      </c>
      <c r="E1521" s="14">
        <v>1</v>
      </c>
      <c r="F1521" s="19">
        <v>1</v>
      </c>
      <c r="G1521" s="15">
        <f>G1520</f>
        <v>101</v>
      </c>
      <c r="H1521" s="15">
        <f>H1520</f>
        <v>101</v>
      </c>
      <c r="I1521" s="15">
        <f>I1520</f>
        <v>5666</v>
      </c>
      <c r="J1521" s="15">
        <f>J1520</f>
        <v>32</v>
      </c>
      <c r="K1521" s="15">
        <f>K1520</f>
        <v>28</v>
      </c>
      <c r="L1521" s="16"/>
      <c r="M1521" s="15">
        <f t="shared" ref="M1521:V1521" si="6269">M1520</f>
        <v>200</v>
      </c>
      <c r="N1521" s="15">
        <f t="shared" si="6269"/>
        <v>0</v>
      </c>
      <c r="O1521" s="15">
        <f t="shared" si="6269"/>
        <v>300</v>
      </c>
      <c r="P1521" s="15">
        <f t="shared" si="6269"/>
        <v>200</v>
      </c>
      <c r="Q1521" s="15">
        <f t="shared" si="6269"/>
        <v>0</v>
      </c>
      <c r="R1521" s="15">
        <f t="shared" si="6269"/>
        <v>0</v>
      </c>
      <c r="S1521" s="15">
        <f t="shared" si="6269"/>
        <v>100</v>
      </c>
      <c r="T1521" s="15">
        <f t="shared" si="6269"/>
        <v>0</v>
      </c>
      <c r="U1521" s="15">
        <f t="shared" si="6269"/>
        <v>0</v>
      </c>
      <c r="V1521" s="15">
        <f t="shared" si="6269"/>
        <v>0</v>
      </c>
      <c r="W1521" s="16"/>
      <c r="X1521" s="15">
        <f t="shared" ref="X1521:AI1521" si="6270">X1520</f>
        <v>200</v>
      </c>
      <c r="Y1521" s="15">
        <f t="shared" si="6270"/>
        <v>0</v>
      </c>
      <c r="Z1521" s="15">
        <f t="shared" si="6270"/>
        <v>300</v>
      </c>
      <c r="AA1521" s="15">
        <f t="shared" si="6270"/>
        <v>200</v>
      </c>
      <c r="AB1521" s="15">
        <f t="shared" si="6270"/>
        <v>0</v>
      </c>
      <c r="AC1521" s="15">
        <f t="shared" si="6270"/>
        <v>0</v>
      </c>
      <c r="AD1521" s="15">
        <f t="shared" si="6270"/>
        <v>100</v>
      </c>
      <c r="AE1521" s="15">
        <f t="shared" si="6270"/>
        <v>0</v>
      </c>
      <c r="AF1521" s="15">
        <f t="shared" si="6270"/>
        <v>0</v>
      </c>
      <c r="AG1521" s="15">
        <f t="shared" si="6270"/>
        <v>0</v>
      </c>
      <c r="AH1521" s="15">
        <f t="shared" si="6270"/>
        <v>0</v>
      </c>
      <c r="AI1521" s="15">
        <f t="shared" si="6270"/>
        <v>0</v>
      </c>
      <c r="AJ1521" s="17"/>
      <c r="AK1521" s="15">
        <f>AK1520</f>
        <v>0</v>
      </c>
      <c r="AL1521" s="15">
        <f>AL1520</f>
        <v>0</v>
      </c>
      <c r="AM1521" s="17"/>
      <c r="AN1521" s="15">
        <f t="shared" ref="AN1521:AX1521" si="6271">AN1520</f>
        <v>0</v>
      </c>
      <c r="AO1521" s="15">
        <f t="shared" si="6271"/>
        <v>0</v>
      </c>
      <c r="AP1521" s="15">
        <f t="shared" si="6271"/>
        <v>0</v>
      </c>
      <c r="AQ1521" s="15">
        <f t="shared" si="6271"/>
        <v>0</v>
      </c>
      <c r="AR1521" s="15">
        <f t="shared" si="6271"/>
        <v>0</v>
      </c>
      <c r="AS1521" s="15">
        <f t="shared" si="6271"/>
        <v>0</v>
      </c>
      <c r="AT1521" s="15">
        <f t="shared" si="6271"/>
        <v>0</v>
      </c>
      <c r="AU1521" s="15">
        <f t="shared" si="6271"/>
        <v>0</v>
      </c>
      <c r="AV1521" s="15">
        <f t="shared" si="6271"/>
        <v>0</v>
      </c>
      <c r="AW1521" s="15">
        <f t="shared" si="6271"/>
        <v>0</v>
      </c>
      <c r="AX1521" s="15">
        <f t="shared" si="6271"/>
        <v>0</v>
      </c>
      <c r="AY1521" s="17"/>
      <c r="AZ1521" s="15">
        <f t="shared" ref="AZ1521:BA1521" si="6272">AZ1520</f>
        <v>6000</v>
      </c>
      <c r="BA1521" s="15">
        <f t="shared" si="6272"/>
        <v>2000</v>
      </c>
      <c r="BB1521" s="15">
        <v>300</v>
      </c>
      <c r="BC1521" s="15">
        <f t="shared" ref="BC1521:BE1521" si="6273">BC1520</f>
        <v>0</v>
      </c>
      <c r="BD1521" s="15">
        <f t="shared" si="6273"/>
        <v>0</v>
      </c>
      <c r="BE1521" s="15">
        <f t="shared" si="6273"/>
        <v>60</v>
      </c>
      <c r="BF1521" s="17"/>
      <c r="BG1521" s="15">
        <f t="shared" ref="BG1521:BH1521" si="6274">BG1520</f>
        <v>1000</v>
      </c>
      <c r="BH1521" s="15">
        <f t="shared" si="6274"/>
        <v>5000</v>
      </c>
      <c r="BI1521" s="17"/>
      <c r="BJ1521" s="22">
        <f>G1521/G1520</f>
        <v>1</v>
      </c>
      <c r="BK1521" s="65">
        <f t="shared" ref="BK1521:BL1521" si="6275">BK1520</f>
        <v>0</v>
      </c>
      <c r="BL1521" s="65">
        <f t="shared" si="6275"/>
        <v>0</v>
      </c>
      <c r="BM1521" s="6">
        <f t="shared" si="6199"/>
        <v>130.44149999999999</v>
      </c>
      <c r="BN1521" s="8">
        <f t="shared" si="6200"/>
        <v>385.30245660461935</v>
      </c>
      <c r="BO1521" s="12">
        <f t="shared" si="6201"/>
        <v>224.18615120740947</v>
      </c>
      <c r="BP1521" s="50">
        <f>(1-'#Constant'!$A$3)/($J1521*'#Constant'!$B$3/'#Constant'!$C$3^($D1521-1)+1)+'#Constant'!$A$3</f>
        <v>0.91416058394160582</v>
      </c>
      <c r="BQ1521" s="4">
        <f t="shared" si="6202"/>
        <v>387.37723570744168</v>
      </c>
      <c r="BR1521" s="50">
        <f>(1-'#Constant'!$A$3)/($K1521*'#Constant'!$B$3/'#Constant'!$C$3^($D1521-1)+1)+'#Constant'!$A$3</f>
        <v>0.92405904059040589</v>
      </c>
      <c r="BS1521" s="4">
        <f t="shared" si="6203"/>
        <v>383.22767750179702</v>
      </c>
      <c r="BT1521"/>
    </row>
    <row r="1522" spans="1:72" x14ac:dyDescent="0.3">
      <c r="A1522">
        <v>40012</v>
      </c>
      <c r="B1522" s="18" t="str">
        <f>VLOOKUP(CONCATENATE("CREATURE_NAME_",A1522),[1]Localization_Hero!$A:$E,2,FALSE)</f>
        <v>산타 필롭</v>
      </c>
      <c r="C1522" s="43" t="str">
        <f>VLOOKUP($A1522,[2]CreatureTable!$A:$I,9,FALSE)</f>
        <v>Knight</v>
      </c>
      <c r="D1522">
        <v>1</v>
      </c>
      <c r="E1522">
        <v>1</v>
      </c>
      <c r="F1522" s="18">
        <v>1</v>
      </c>
      <c r="G1522" s="10">
        <v>150</v>
      </c>
      <c r="H1522" s="10">
        <v>150</v>
      </c>
      <c r="I1522" s="10">
        <f>ROUND(VLOOKUP($C1522,$B$4:$BH$42,8,FALSE),0)</f>
        <v>6982</v>
      </c>
      <c r="J1522" s="10">
        <f>ROUND(VLOOKUP($C1522,$B$4:$BH$42,9,FALSE),0)</f>
        <v>36</v>
      </c>
      <c r="K1522" s="10">
        <f>ROUND(VLOOKUP($C1522,$B$4:$BH$42,10,FALSE),0)</f>
        <v>28</v>
      </c>
      <c r="L1522" s="2"/>
      <c r="M1522" s="10">
        <f>ROUND(VLOOKUP($C1522,$B$4:$BH$42,12,FALSE),0)</f>
        <v>50</v>
      </c>
      <c r="N1522" s="10">
        <f>ROUND(VLOOKUP($C1522,$B$4:$BH$42,13,FALSE),0)</f>
        <v>0</v>
      </c>
      <c r="O1522" s="10">
        <f>ROUND(VLOOKUP($C1522,$B$4:$BH$42,14,FALSE),0)</f>
        <v>0</v>
      </c>
      <c r="P1522" s="10">
        <f>ROUND(VLOOKUP($C1522,$B$4:$BH$42,15,FALSE),0)</f>
        <v>0</v>
      </c>
      <c r="Q1522" s="10">
        <f>ROUND(VLOOKUP($C1522,$B$4:$BH$42,16,FALSE),0)</f>
        <v>100</v>
      </c>
      <c r="R1522" s="10">
        <f>ROUND(VLOOKUP($C1522,$B$4:$BH$42,17,FALSE),0)</f>
        <v>0</v>
      </c>
      <c r="S1522" s="10">
        <f>ROUND(VLOOKUP($C1522,$B$4:$BH$42,18,FALSE),0)</f>
        <v>0</v>
      </c>
      <c r="T1522" s="10">
        <f>ROUND(VLOOKUP($C1522,$B$4:$BH$42,19,FALSE),0)</f>
        <v>0</v>
      </c>
      <c r="U1522" s="10">
        <f>ROUND(VLOOKUP($C1522,$B$4:$BH$42,20,FALSE),0)</f>
        <v>0</v>
      </c>
      <c r="V1522" s="10">
        <f>ROUND(VLOOKUP($C1522,$B$4:$BH$42,21,FALSE),0)</f>
        <v>250</v>
      </c>
      <c r="W1522" s="2"/>
      <c r="X1522" s="10">
        <f>ROUND(VLOOKUP($C1522,$B$4:$BH$42,23,FALSE),0)</f>
        <v>50</v>
      </c>
      <c r="Y1522" s="10">
        <f>ROUND(VLOOKUP($C1522,$B$4:$BH$42,24,FALSE),0)</f>
        <v>0</v>
      </c>
      <c r="Z1522" s="10">
        <f>ROUND(VLOOKUP($C1522,$B$4:$BH$42,25,FALSE),0)</f>
        <v>0</v>
      </c>
      <c r="AA1522" s="10">
        <f>ROUND(VLOOKUP($C1522,$B$4:$BH$42,26,FALSE),0)</f>
        <v>0</v>
      </c>
      <c r="AB1522" s="10">
        <f>ROUND(VLOOKUP($C1522,$B$4:$BH$42,27,FALSE),0)</f>
        <v>100</v>
      </c>
      <c r="AC1522" s="10">
        <f>ROUND(VLOOKUP($C1522,$B$4:$BH$42,28,FALSE),0)</f>
        <v>0</v>
      </c>
      <c r="AD1522" s="10">
        <f>ROUND(VLOOKUP($C1522,$B$4:$BH$42,29,FALSE),0)</f>
        <v>0</v>
      </c>
      <c r="AE1522" s="10">
        <f>ROUND(VLOOKUP($C1522,$B$4:$BH$42,30,FALSE),0)</f>
        <v>0</v>
      </c>
      <c r="AF1522" s="10">
        <f>ROUND(VLOOKUP($C1522,$B$4:$BH$42,31,FALSE),0)</f>
        <v>0</v>
      </c>
      <c r="AG1522" s="10">
        <f>ROUND(VLOOKUP($C1522,$B$4:$BH$42,32,FALSE),0)</f>
        <v>250</v>
      </c>
      <c r="AH1522" s="10">
        <f>ROUND(VLOOKUP($C1522,$B$4:$BH$42,33,FALSE),0)</f>
        <v>0</v>
      </c>
      <c r="AI1522" s="10">
        <f>ROUND(VLOOKUP($C1522,$B$4:$BH$42,34,FALSE),0)</f>
        <v>0</v>
      </c>
      <c r="AJ1522" s="3"/>
      <c r="AK1522" s="10">
        <f>ROUND(VLOOKUP($C1522,$B$4:$BH$42,36,FALSE),0)</f>
        <v>0</v>
      </c>
      <c r="AL1522" s="10">
        <f>ROUND(VLOOKUP($C1522,$B$4:$BH$42,37,FALSE),0)</f>
        <v>0</v>
      </c>
      <c r="AM1522" s="3"/>
      <c r="AN1522" s="10">
        <f>ROUND(VLOOKUP($C1522,$B$4:$BH$42,39,FALSE),0)</f>
        <v>0</v>
      </c>
      <c r="AO1522" s="10">
        <f>ROUND(VLOOKUP($C1522,$B$4:$BH$42,40,FALSE),0)</f>
        <v>0</v>
      </c>
      <c r="AP1522" s="10">
        <f>ROUND(VLOOKUP($C1522,$B$4:$BH$42,41,FALSE),0)</f>
        <v>0</v>
      </c>
      <c r="AQ1522" s="10">
        <f>ROUND(VLOOKUP($C1522,$B$4:$BH$42,42,FALSE),0)</f>
        <v>0</v>
      </c>
      <c r="AR1522" s="10">
        <f>ROUND(VLOOKUP($C1522,$B$4:$BH$42,43,FALSE),0)</f>
        <v>0</v>
      </c>
      <c r="AS1522" s="10">
        <f>ROUND(VLOOKUP($C1522,$B$4:$BH$42,44,FALSE),0)</f>
        <v>0</v>
      </c>
      <c r="AT1522" s="10">
        <f>ROUND(VLOOKUP($C1522,$B$4:$BH$42,45,FALSE),0)</f>
        <v>0</v>
      </c>
      <c r="AU1522" s="10">
        <f>ROUND(VLOOKUP($C1522,$B$4:$BH$42,46,FALSE),0)</f>
        <v>0</v>
      </c>
      <c r="AV1522" s="10">
        <f>ROUND(VLOOKUP($C1522,$B$4:$BH$42,47,FALSE),0)</f>
        <v>0</v>
      </c>
      <c r="AW1522" s="10">
        <f>ROUND(VLOOKUP($C1522,$B$4:$BH$42,48,FALSE),0)</f>
        <v>0</v>
      </c>
      <c r="AX1522" s="10">
        <f>ROUND(VLOOKUP($C1522,$B$4:$BH$42,49,FALSE),0)</f>
        <v>0</v>
      </c>
      <c r="AY1522" s="3"/>
      <c r="AZ1522" s="10">
        <v>6000</v>
      </c>
      <c r="BA1522" s="10">
        <v>2000</v>
      </c>
      <c r="BB1522" s="10">
        <v>275</v>
      </c>
      <c r="BC1522" s="10">
        <v>0</v>
      </c>
      <c r="BD1522" s="10">
        <v>0</v>
      </c>
      <c r="BE1522" s="10">
        <v>60</v>
      </c>
      <c r="BF1522" s="3"/>
      <c r="BG1522" s="10">
        <v>1000</v>
      </c>
      <c r="BH1522" s="10">
        <v>5000</v>
      </c>
      <c r="BI1522" s="3"/>
      <c r="BJ1522" s="21">
        <v>1</v>
      </c>
      <c r="BK1522" s="65">
        <v>0</v>
      </c>
      <c r="BL1522" s="65">
        <v>0</v>
      </c>
      <c r="BM1522" s="6">
        <f t="shared" si="6199"/>
        <v>157.5</v>
      </c>
      <c r="BN1522" s="8">
        <f t="shared" si="6200"/>
        <v>535.97110176221133</v>
      </c>
      <c r="BO1522" s="12">
        <f t="shared" si="6201"/>
        <v>290.54336772252827</v>
      </c>
      <c r="BP1522" s="50">
        <f>(1-'#Constant'!$A$3)/($J1522*'#Constant'!$B$3/'#Constant'!$C$3^($D1522-1)+1)+'#Constant'!$A$3</f>
        <v>0.90447653429602881</v>
      </c>
      <c r="BQ1522" s="4">
        <f t="shared" si="6202"/>
        <v>541.71102698872187</v>
      </c>
      <c r="BR1522" s="50">
        <f>(1-'#Constant'!$A$3)/($K1522*'#Constant'!$B$3/'#Constant'!$C$3^($D1522-1)+1)+'#Constant'!$A$3</f>
        <v>0.92405904059040589</v>
      </c>
      <c r="BS1522" s="4">
        <f t="shared" si="6203"/>
        <v>530.2311765357008</v>
      </c>
      <c r="BT1522">
        <f>BO1522/$BO$4*100</f>
        <v>220.82395804753935</v>
      </c>
    </row>
    <row r="1523" spans="1:72" s="13" customFormat="1" ht="17.25" thickBot="1" x14ac:dyDescent="0.35">
      <c r="B1523" s="20"/>
      <c r="D1523" s="14">
        <v>1</v>
      </c>
      <c r="E1523" s="14">
        <v>1</v>
      </c>
      <c r="F1523" s="19">
        <v>1</v>
      </c>
      <c r="G1523" s="15">
        <f>G1522</f>
        <v>150</v>
      </c>
      <c r="H1523" s="15">
        <f>H1522</f>
        <v>150</v>
      </c>
      <c r="I1523" s="15">
        <f>I1522</f>
        <v>6982</v>
      </c>
      <c r="J1523" s="15">
        <f>J1522</f>
        <v>36</v>
      </c>
      <c r="K1523" s="15">
        <f>K1522</f>
        <v>28</v>
      </c>
      <c r="L1523" s="16"/>
      <c r="M1523" s="15">
        <f t="shared" ref="M1523:V1523" si="6276">M1522</f>
        <v>50</v>
      </c>
      <c r="N1523" s="15">
        <f t="shared" si="6276"/>
        <v>0</v>
      </c>
      <c r="O1523" s="15">
        <f t="shared" si="6276"/>
        <v>0</v>
      </c>
      <c r="P1523" s="15">
        <f t="shared" si="6276"/>
        <v>0</v>
      </c>
      <c r="Q1523" s="15">
        <f t="shared" si="6276"/>
        <v>100</v>
      </c>
      <c r="R1523" s="15">
        <f t="shared" si="6276"/>
        <v>0</v>
      </c>
      <c r="S1523" s="15">
        <f t="shared" si="6276"/>
        <v>0</v>
      </c>
      <c r="T1523" s="15">
        <f t="shared" si="6276"/>
        <v>0</v>
      </c>
      <c r="U1523" s="15">
        <f t="shared" si="6276"/>
        <v>0</v>
      </c>
      <c r="V1523" s="15">
        <f t="shared" si="6276"/>
        <v>250</v>
      </c>
      <c r="W1523" s="16"/>
      <c r="X1523" s="15">
        <f t="shared" ref="X1523:AI1523" si="6277">X1522</f>
        <v>50</v>
      </c>
      <c r="Y1523" s="15">
        <f t="shared" si="6277"/>
        <v>0</v>
      </c>
      <c r="Z1523" s="15">
        <f t="shared" si="6277"/>
        <v>0</v>
      </c>
      <c r="AA1523" s="15">
        <f t="shared" si="6277"/>
        <v>0</v>
      </c>
      <c r="AB1523" s="15">
        <f t="shared" si="6277"/>
        <v>100</v>
      </c>
      <c r="AC1523" s="15">
        <f t="shared" si="6277"/>
        <v>0</v>
      </c>
      <c r="AD1523" s="15">
        <f t="shared" si="6277"/>
        <v>0</v>
      </c>
      <c r="AE1523" s="15">
        <f t="shared" si="6277"/>
        <v>0</v>
      </c>
      <c r="AF1523" s="15">
        <f t="shared" si="6277"/>
        <v>0</v>
      </c>
      <c r="AG1523" s="15">
        <f t="shared" si="6277"/>
        <v>250</v>
      </c>
      <c r="AH1523" s="15">
        <f t="shared" si="6277"/>
        <v>0</v>
      </c>
      <c r="AI1523" s="15">
        <f t="shared" si="6277"/>
        <v>0</v>
      </c>
      <c r="AJ1523" s="17"/>
      <c r="AK1523" s="15">
        <f>AK1522</f>
        <v>0</v>
      </c>
      <c r="AL1523" s="15">
        <f>AL1522</f>
        <v>0</v>
      </c>
      <c r="AM1523" s="17"/>
      <c r="AN1523" s="15">
        <f t="shared" ref="AN1523:AX1523" si="6278">AN1522</f>
        <v>0</v>
      </c>
      <c r="AO1523" s="15">
        <f t="shared" si="6278"/>
        <v>0</v>
      </c>
      <c r="AP1523" s="15">
        <f t="shared" si="6278"/>
        <v>0</v>
      </c>
      <c r="AQ1523" s="15">
        <f t="shared" si="6278"/>
        <v>0</v>
      </c>
      <c r="AR1523" s="15">
        <f t="shared" si="6278"/>
        <v>0</v>
      </c>
      <c r="AS1523" s="15">
        <f t="shared" si="6278"/>
        <v>0</v>
      </c>
      <c r="AT1523" s="15">
        <f t="shared" si="6278"/>
        <v>0</v>
      </c>
      <c r="AU1523" s="15">
        <f t="shared" si="6278"/>
        <v>0</v>
      </c>
      <c r="AV1523" s="15">
        <f t="shared" si="6278"/>
        <v>0</v>
      </c>
      <c r="AW1523" s="15">
        <f t="shared" si="6278"/>
        <v>0</v>
      </c>
      <c r="AX1523" s="15">
        <f t="shared" si="6278"/>
        <v>0</v>
      </c>
      <c r="AY1523" s="17"/>
      <c r="AZ1523" s="15">
        <f t="shared" ref="AZ1523:BA1523" si="6279">AZ1522</f>
        <v>6000</v>
      </c>
      <c r="BA1523" s="15">
        <f t="shared" si="6279"/>
        <v>2000</v>
      </c>
      <c r="BB1523" s="15">
        <v>275</v>
      </c>
      <c r="BC1523" s="15">
        <f t="shared" ref="BC1523:BE1523" si="6280">BC1522</f>
        <v>0</v>
      </c>
      <c r="BD1523" s="15">
        <f t="shared" si="6280"/>
        <v>0</v>
      </c>
      <c r="BE1523" s="15">
        <f t="shared" si="6280"/>
        <v>60</v>
      </c>
      <c r="BF1523" s="17"/>
      <c r="BG1523" s="15">
        <f t="shared" ref="BG1523:BH1523" si="6281">BG1522</f>
        <v>1000</v>
      </c>
      <c r="BH1523" s="15">
        <f t="shared" si="6281"/>
        <v>5000</v>
      </c>
      <c r="BI1523" s="17"/>
      <c r="BJ1523" s="22">
        <f>G1523/G1522</f>
        <v>1</v>
      </c>
      <c r="BK1523" s="65">
        <f t="shared" ref="BK1523:BL1523" si="6282">BK1522</f>
        <v>0</v>
      </c>
      <c r="BL1523" s="65">
        <f t="shared" si="6282"/>
        <v>0</v>
      </c>
      <c r="BM1523" s="6">
        <f t="shared" si="6199"/>
        <v>157.5</v>
      </c>
      <c r="BN1523" s="8">
        <f t="shared" si="6200"/>
        <v>535.97110176221133</v>
      </c>
      <c r="BO1523" s="12">
        <f t="shared" si="6201"/>
        <v>290.54336772252827</v>
      </c>
      <c r="BP1523" s="50">
        <f>(1-'#Constant'!$A$3)/($J1523*'#Constant'!$B$3/'#Constant'!$C$3^($D1523-1)+1)+'#Constant'!$A$3</f>
        <v>0.90447653429602881</v>
      </c>
      <c r="BQ1523" s="4">
        <f t="shared" si="6202"/>
        <v>541.71102698872187</v>
      </c>
      <c r="BR1523" s="50">
        <f>(1-'#Constant'!$A$3)/($K1523*'#Constant'!$B$3/'#Constant'!$C$3^($D1523-1)+1)+'#Constant'!$A$3</f>
        <v>0.92405904059040589</v>
      </c>
      <c r="BS1523" s="4">
        <f t="shared" si="6203"/>
        <v>530.2311765357008</v>
      </c>
      <c r="BT1523"/>
    </row>
    <row r="1524" spans="1:72" x14ac:dyDescent="0.3">
      <c r="A1524">
        <v>40013</v>
      </c>
      <c r="B1524" s="18" t="str">
        <f>VLOOKUP(CONCATENATE("CREATURE_NAME_",A1524),[1]Localization_Hero!$A:$E,2,FALSE)</f>
        <v>산타 로이</v>
      </c>
      <c r="C1524" s="43" t="str">
        <f>VLOOKUP($A1524,[2]CreatureTable!$A:$I,9,FALSE)</f>
        <v>Assassin</v>
      </c>
      <c r="D1524">
        <v>1</v>
      </c>
      <c r="E1524">
        <v>1</v>
      </c>
      <c r="F1524" s="18">
        <v>1</v>
      </c>
      <c r="G1524" s="10">
        <v>110</v>
      </c>
      <c r="H1524" s="10">
        <v>110</v>
      </c>
      <c r="I1524" s="10">
        <f>ROUND(VLOOKUP($C1524,$B$4:$BH$42,8,FALSE),0)</f>
        <v>5666</v>
      </c>
      <c r="J1524" s="10">
        <f>ROUND(VLOOKUP($C1524,$B$4:$BH$42,9,FALSE),0)</f>
        <v>32</v>
      </c>
      <c r="K1524" s="10">
        <f>ROUND(VLOOKUP($C1524,$B$4:$BH$42,10,FALSE),0)</f>
        <v>28</v>
      </c>
      <c r="L1524" s="2"/>
      <c r="M1524" s="10">
        <f>ROUND(VLOOKUP($C1524,$B$4:$BH$42,12,FALSE),0)</f>
        <v>200</v>
      </c>
      <c r="N1524" s="10">
        <f>ROUND(VLOOKUP($C1524,$B$4:$BH$42,13,FALSE),0)</f>
        <v>0</v>
      </c>
      <c r="O1524" s="10">
        <f>ROUND(VLOOKUP($C1524,$B$4:$BH$42,14,FALSE),0)</f>
        <v>300</v>
      </c>
      <c r="P1524" s="10">
        <f>ROUND(VLOOKUP($C1524,$B$4:$BH$42,15,FALSE),0)</f>
        <v>200</v>
      </c>
      <c r="Q1524" s="10">
        <f>ROUND(VLOOKUP($C1524,$B$4:$BH$42,16,FALSE),0)</f>
        <v>0</v>
      </c>
      <c r="R1524" s="10">
        <f>ROUND(VLOOKUP($C1524,$B$4:$BH$42,17,FALSE),0)</f>
        <v>0</v>
      </c>
      <c r="S1524" s="10">
        <f>ROUND(VLOOKUP($C1524,$B$4:$BH$42,18,FALSE),0)</f>
        <v>100</v>
      </c>
      <c r="T1524" s="10">
        <f>ROUND(VLOOKUP($C1524,$B$4:$BH$42,19,FALSE),0)</f>
        <v>0</v>
      </c>
      <c r="U1524" s="10">
        <f>ROUND(VLOOKUP($C1524,$B$4:$BH$42,20,FALSE),0)</f>
        <v>0</v>
      </c>
      <c r="V1524" s="10">
        <f>ROUND(VLOOKUP($C1524,$B$4:$BH$42,21,FALSE),0)</f>
        <v>0</v>
      </c>
      <c r="W1524" s="2"/>
      <c r="X1524" s="10">
        <f>ROUND(VLOOKUP($C1524,$B$4:$BH$42,23,FALSE),0)</f>
        <v>200</v>
      </c>
      <c r="Y1524" s="10">
        <f>ROUND(VLOOKUP($C1524,$B$4:$BH$42,24,FALSE),0)</f>
        <v>0</v>
      </c>
      <c r="Z1524" s="10">
        <f>ROUND(VLOOKUP($C1524,$B$4:$BH$42,25,FALSE),0)</f>
        <v>300</v>
      </c>
      <c r="AA1524" s="10">
        <f>ROUND(VLOOKUP($C1524,$B$4:$BH$42,26,FALSE),0)</f>
        <v>200</v>
      </c>
      <c r="AB1524" s="10">
        <f>ROUND(VLOOKUP($C1524,$B$4:$BH$42,27,FALSE),0)</f>
        <v>0</v>
      </c>
      <c r="AC1524" s="10">
        <f>ROUND(VLOOKUP($C1524,$B$4:$BH$42,28,FALSE),0)</f>
        <v>0</v>
      </c>
      <c r="AD1524" s="10">
        <f>ROUND(VLOOKUP($C1524,$B$4:$BH$42,29,FALSE),0)</f>
        <v>100</v>
      </c>
      <c r="AE1524" s="10">
        <f>ROUND(VLOOKUP($C1524,$B$4:$BH$42,30,FALSE),0)</f>
        <v>0</v>
      </c>
      <c r="AF1524" s="10">
        <f>ROUND(VLOOKUP($C1524,$B$4:$BH$42,31,FALSE),0)</f>
        <v>0</v>
      </c>
      <c r="AG1524" s="10">
        <f>ROUND(VLOOKUP($C1524,$B$4:$BH$42,32,FALSE),0)</f>
        <v>0</v>
      </c>
      <c r="AH1524" s="10">
        <f>ROUND(VLOOKUP($C1524,$B$4:$BH$42,33,FALSE),0)</f>
        <v>0</v>
      </c>
      <c r="AI1524" s="10">
        <f>ROUND(VLOOKUP($C1524,$B$4:$BH$42,34,FALSE),0)</f>
        <v>0</v>
      </c>
      <c r="AJ1524" s="3"/>
      <c r="AK1524" s="10">
        <v>300</v>
      </c>
      <c r="AL1524" s="10">
        <f>ROUND(VLOOKUP($C1524,$B$4:$BH$42,37,FALSE),0)</f>
        <v>0</v>
      </c>
      <c r="AM1524" s="3"/>
      <c r="AN1524" s="10">
        <f>ROUND(VLOOKUP($C1524,$B$4:$BH$42,39,FALSE),0)</f>
        <v>0</v>
      </c>
      <c r="AO1524" s="10">
        <f>ROUND(VLOOKUP($C1524,$B$4:$BH$42,40,FALSE),0)</f>
        <v>0</v>
      </c>
      <c r="AP1524" s="10">
        <f>ROUND(VLOOKUP($C1524,$B$4:$BH$42,41,FALSE),0)</f>
        <v>0</v>
      </c>
      <c r="AQ1524" s="10">
        <f>ROUND(VLOOKUP($C1524,$B$4:$BH$42,42,FALSE),0)</f>
        <v>0</v>
      </c>
      <c r="AR1524" s="10">
        <f>ROUND(VLOOKUP($C1524,$B$4:$BH$42,43,FALSE),0)</f>
        <v>0</v>
      </c>
      <c r="AS1524" s="10">
        <f>ROUND(VLOOKUP($C1524,$B$4:$BH$42,44,FALSE),0)</f>
        <v>0</v>
      </c>
      <c r="AT1524" s="10">
        <f>ROUND(VLOOKUP($C1524,$B$4:$BH$42,45,FALSE),0)</f>
        <v>0</v>
      </c>
      <c r="AU1524" s="10">
        <f>ROUND(VLOOKUP($C1524,$B$4:$BH$42,46,FALSE),0)</f>
        <v>0</v>
      </c>
      <c r="AV1524" s="10">
        <f>ROUND(VLOOKUP($C1524,$B$4:$BH$42,47,FALSE),0)</f>
        <v>0</v>
      </c>
      <c r="AW1524" s="10">
        <f>ROUND(VLOOKUP($C1524,$B$4:$BH$42,48,FALSE),0)</f>
        <v>0</v>
      </c>
      <c r="AX1524" s="10">
        <f>ROUND(VLOOKUP($C1524,$B$4:$BH$42,49,FALSE),0)</f>
        <v>0</v>
      </c>
      <c r="AY1524" s="3"/>
      <c r="AZ1524" s="10">
        <v>6000</v>
      </c>
      <c r="BA1524" s="10">
        <v>2000</v>
      </c>
      <c r="BB1524" s="10">
        <v>500</v>
      </c>
      <c r="BC1524" s="10">
        <v>0</v>
      </c>
      <c r="BD1524" s="10">
        <v>0</v>
      </c>
      <c r="BE1524" s="10">
        <v>60</v>
      </c>
      <c r="BF1524" s="3"/>
      <c r="BG1524" s="10">
        <v>1200</v>
      </c>
      <c r="BH1524" s="10">
        <v>5000</v>
      </c>
      <c r="BI1524" s="3"/>
      <c r="BJ1524" s="21">
        <v>1</v>
      </c>
      <c r="BK1524" s="65">
        <v>0</v>
      </c>
      <c r="BL1524" s="65">
        <v>0</v>
      </c>
      <c r="BM1524" s="6">
        <f t="shared" si="6199"/>
        <v>170.47799999999998</v>
      </c>
      <c r="BN1524" s="8">
        <f t="shared" si="6200"/>
        <v>443.0978250953122</v>
      </c>
      <c r="BO1524" s="12">
        <f t="shared" si="6201"/>
        <v>274.84255679679342</v>
      </c>
      <c r="BP1524" s="50">
        <f>(1-'#Constant'!$A$3)/($J1524*'#Constant'!$B$3/'#Constant'!$C$3^($D1524-1)+1)+'#Constant'!$A$3</f>
        <v>0.91416058394160582</v>
      </c>
      <c r="BQ1524" s="4">
        <f t="shared" si="6202"/>
        <v>387.37723570744168</v>
      </c>
      <c r="BR1524" s="50">
        <f>(1-'#Constant'!$A$3)/($K1524*'#Constant'!$B$3/'#Constant'!$C$3^($D1524-1)+1)+'#Constant'!$A$3</f>
        <v>0.92405904059040589</v>
      </c>
      <c r="BS1524" s="4">
        <f t="shared" si="6203"/>
        <v>383.22767750179702</v>
      </c>
      <c r="BT1524">
        <f>BO1524/$BO$4*100</f>
        <v>208.89074738658232</v>
      </c>
    </row>
    <row r="1525" spans="1:72" s="13" customFormat="1" ht="17.25" thickBot="1" x14ac:dyDescent="0.35">
      <c r="B1525" s="20"/>
      <c r="D1525" s="14">
        <v>1</v>
      </c>
      <c r="E1525" s="14">
        <v>1</v>
      </c>
      <c r="F1525" s="19">
        <v>1</v>
      </c>
      <c r="G1525" s="15">
        <f>G1524</f>
        <v>110</v>
      </c>
      <c r="H1525" s="15">
        <f>H1524</f>
        <v>110</v>
      </c>
      <c r="I1525" s="15">
        <f>I1524</f>
        <v>5666</v>
      </c>
      <c r="J1525" s="15">
        <f>J1524</f>
        <v>32</v>
      </c>
      <c r="K1525" s="15">
        <f>K1524</f>
        <v>28</v>
      </c>
      <c r="L1525" s="16"/>
      <c r="M1525" s="15">
        <f t="shared" ref="M1525:V1525" si="6283">M1524</f>
        <v>200</v>
      </c>
      <c r="N1525" s="15">
        <f t="shared" si="6283"/>
        <v>0</v>
      </c>
      <c r="O1525" s="15">
        <f t="shared" si="6283"/>
        <v>300</v>
      </c>
      <c r="P1525" s="15">
        <f t="shared" si="6283"/>
        <v>200</v>
      </c>
      <c r="Q1525" s="15">
        <f t="shared" si="6283"/>
        <v>0</v>
      </c>
      <c r="R1525" s="15">
        <f t="shared" si="6283"/>
        <v>0</v>
      </c>
      <c r="S1525" s="15">
        <f t="shared" si="6283"/>
        <v>100</v>
      </c>
      <c r="T1525" s="15">
        <f t="shared" si="6283"/>
        <v>0</v>
      </c>
      <c r="U1525" s="15">
        <f t="shared" si="6283"/>
        <v>0</v>
      </c>
      <c r="V1525" s="15">
        <f t="shared" si="6283"/>
        <v>0</v>
      </c>
      <c r="W1525" s="16"/>
      <c r="X1525" s="15">
        <f t="shared" ref="X1525:AI1525" si="6284">X1524</f>
        <v>200</v>
      </c>
      <c r="Y1525" s="15">
        <f t="shared" si="6284"/>
        <v>0</v>
      </c>
      <c r="Z1525" s="15">
        <f t="shared" si="6284"/>
        <v>300</v>
      </c>
      <c r="AA1525" s="15">
        <f t="shared" si="6284"/>
        <v>200</v>
      </c>
      <c r="AB1525" s="15">
        <f t="shared" si="6284"/>
        <v>0</v>
      </c>
      <c r="AC1525" s="15">
        <f t="shared" si="6284"/>
        <v>0</v>
      </c>
      <c r="AD1525" s="15">
        <f t="shared" si="6284"/>
        <v>100</v>
      </c>
      <c r="AE1525" s="15">
        <f t="shared" si="6284"/>
        <v>0</v>
      </c>
      <c r="AF1525" s="15">
        <f t="shared" si="6284"/>
        <v>0</v>
      </c>
      <c r="AG1525" s="15">
        <f t="shared" si="6284"/>
        <v>0</v>
      </c>
      <c r="AH1525" s="15">
        <f t="shared" si="6284"/>
        <v>0</v>
      </c>
      <c r="AI1525" s="15">
        <f t="shared" si="6284"/>
        <v>0</v>
      </c>
      <c r="AJ1525" s="17"/>
      <c r="AK1525" s="15">
        <f>AK1524</f>
        <v>300</v>
      </c>
      <c r="AL1525" s="15">
        <f>AL1524</f>
        <v>0</v>
      </c>
      <c r="AM1525" s="17"/>
      <c r="AN1525" s="15">
        <f t="shared" ref="AN1525:AX1525" si="6285">AN1524</f>
        <v>0</v>
      </c>
      <c r="AO1525" s="15">
        <f t="shared" si="6285"/>
        <v>0</v>
      </c>
      <c r="AP1525" s="15">
        <f t="shared" si="6285"/>
        <v>0</v>
      </c>
      <c r="AQ1525" s="15">
        <f t="shared" si="6285"/>
        <v>0</v>
      </c>
      <c r="AR1525" s="15">
        <f t="shared" si="6285"/>
        <v>0</v>
      </c>
      <c r="AS1525" s="15">
        <f t="shared" si="6285"/>
        <v>0</v>
      </c>
      <c r="AT1525" s="15">
        <f t="shared" si="6285"/>
        <v>0</v>
      </c>
      <c r="AU1525" s="15">
        <f t="shared" si="6285"/>
        <v>0</v>
      </c>
      <c r="AV1525" s="15">
        <f t="shared" si="6285"/>
        <v>0</v>
      </c>
      <c r="AW1525" s="15">
        <f t="shared" si="6285"/>
        <v>0</v>
      </c>
      <c r="AX1525" s="15">
        <f t="shared" si="6285"/>
        <v>0</v>
      </c>
      <c r="AY1525" s="17"/>
      <c r="AZ1525" s="15">
        <f t="shared" ref="AZ1525:BA1525" si="6286">AZ1524</f>
        <v>6000</v>
      </c>
      <c r="BA1525" s="15">
        <f t="shared" si="6286"/>
        <v>2000</v>
      </c>
      <c r="BB1525" s="10">
        <v>500</v>
      </c>
      <c r="BC1525" s="15">
        <f t="shared" ref="BC1525:BE1525" si="6287">BC1524</f>
        <v>0</v>
      </c>
      <c r="BD1525" s="15">
        <f t="shared" si="6287"/>
        <v>0</v>
      </c>
      <c r="BE1525" s="15">
        <f t="shared" si="6287"/>
        <v>60</v>
      </c>
      <c r="BF1525" s="17"/>
      <c r="BG1525" s="15">
        <f t="shared" ref="BG1525:BH1525" si="6288">BG1524</f>
        <v>1200</v>
      </c>
      <c r="BH1525" s="15">
        <f t="shared" si="6288"/>
        <v>5000</v>
      </c>
      <c r="BI1525" s="17"/>
      <c r="BJ1525" s="22">
        <f>G1525/G1524</f>
        <v>1</v>
      </c>
      <c r="BK1525" s="65">
        <f t="shared" ref="BK1525:BL1525" si="6289">BK1524</f>
        <v>0</v>
      </c>
      <c r="BL1525" s="65">
        <f t="shared" si="6289"/>
        <v>0</v>
      </c>
      <c r="BM1525" s="6">
        <f t="shared" si="6199"/>
        <v>170.47799999999998</v>
      </c>
      <c r="BN1525" s="8">
        <f t="shared" si="6200"/>
        <v>443.0978250953122</v>
      </c>
      <c r="BO1525" s="12">
        <f t="shared" si="6201"/>
        <v>274.84255679679342</v>
      </c>
      <c r="BP1525" s="50">
        <f>(1-'#Constant'!$A$3)/($J1525*'#Constant'!$B$3/'#Constant'!$C$3^($D1525-1)+1)+'#Constant'!$A$3</f>
        <v>0.91416058394160582</v>
      </c>
      <c r="BQ1525" s="4">
        <f t="shared" si="6202"/>
        <v>387.37723570744168</v>
      </c>
      <c r="BR1525" s="50">
        <f>(1-'#Constant'!$A$3)/($K1525*'#Constant'!$B$3/'#Constant'!$C$3^($D1525-1)+1)+'#Constant'!$A$3</f>
        <v>0.92405904059040589</v>
      </c>
      <c r="BS1525" s="4">
        <f t="shared" si="6203"/>
        <v>383.22767750179702</v>
      </c>
      <c r="BT1525"/>
    </row>
    <row r="1526" spans="1:72" x14ac:dyDescent="0.3">
      <c r="A1526">
        <v>40014</v>
      </c>
      <c r="B1526" s="18" t="str">
        <f>VLOOKUP(CONCATENATE("CREATURE_NAME_",A1526),[1]Localization_Hero!$A:$E,2,FALSE)</f>
        <v>루돌프 미트라</v>
      </c>
      <c r="C1526" s="43" t="str">
        <f>VLOOKUP($A1526,[2]CreatureTable!$A:$I,9,FALSE)</f>
        <v>Mechanic</v>
      </c>
      <c r="D1526">
        <v>1</v>
      </c>
      <c r="E1526">
        <v>1</v>
      </c>
      <c r="F1526" s="18">
        <v>1</v>
      </c>
      <c r="G1526" s="10">
        <v>110</v>
      </c>
      <c r="H1526" s="10">
        <v>110</v>
      </c>
      <c r="I1526" s="10">
        <f>ROUND(VLOOKUP($C1526,$B$4:$BH$42,8,FALSE),0)</f>
        <v>4734</v>
      </c>
      <c r="J1526" s="10">
        <f>ROUND(VLOOKUP($C1526,$B$4:$BH$42,9,FALSE),0)</f>
        <v>22</v>
      </c>
      <c r="K1526" s="10">
        <f>ROUND(VLOOKUP($C1526,$B$4:$BH$42,10,FALSE),0)</f>
        <v>18</v>
      </c>
      <c r="L1526" s="2"/>
      <c r="M1526" s="10">
        <f>ROUND(VLOOKUP($C1526,$B$4:$BH$42,12,FALSE),0)</f>
        <v>150</v>
      </c>
      <c r="N1526" s="10">
        <f>ROUND(VLOOKUP($C1526,$B$4:$BH$42,13,FALSE),0)</f>
        <v>0</v>
      </c>
      <c r="O1526" s="10">
        <f>ROUND(VLOOKUP($C1526,$B$4:$BH$42,14,FALSE),0)</f>
        <v>500</v>
      </c>
      <c r="P1526" s="10">
        <f>ROUND(VLOOKUP($C1526,$B$4:$BH$42,15,FALSE),0)</f>
        <v>0</v>
      </c>
      <c r="Q1526" s="10">
        <f>ROUND(VLOOKUP($C1526,$B$4:$BH$42,16,FALSE),0)</f>
        <v>0</v>
      </c>
      <c r="R1526" s="10">
        <f>ROUND(VLOOKUP($C1526,$B$4:$BH$42,17,FALSE),0)</f>
        <v>0</v>
      </c>
      <c r="S1526" s="10">
        <f>ROUND(VLOOKUP($C1526,$B$4:$BH$42,18,FALSE),0)</f>
        <v>200</v>
      </c>
      <c r="T1526" s="10">
        <f>ROUND(VLOOKUP($C1526,$B$4:$BH$42,19,FALSE),0)</f>
        <v>100</v>
      </c>
      <c r="U1526" s="10">
        <f>ROUND(VLOOKUP($C1526,$B$4:$BH$42,20,FALSE),0)</f>
        <v>0</v>
      </c>
      <c r="V1526" s="10">
        <f>ROUND(VLOOKUP($C1526,$B$4:$BH$42,21,FALSE),0)</f>
        <v>0</v>
      </c>
      <c r="W1526" s="2"/>
      <c r="X1526" s="10">
        <f>ROUND(VLOOKUP($C1526,$B$4:$BH$42,23,FALSE),0)</f>
        <v>150</v>
      </c>
      <c r="Y1526" s="10">
        <f>ROUND(VLOOKUP($C1526,$B$4:$BH$42,24,FALSE),0)</f>
        <v>0</v>
      </c>
      <c r="Z1526" s="10">
        <f>ROUND(VLOOKUP($C1526,$B$4:$BH$42,25,FALSE),0)</f>
        <v>500</v>
      </c>
      <c r="AA1526" s="10">
        <f>ROUND(VLOOKUP($C1526,$B$4:$BH$42,26,FALSE),0)</f>
        <v>0</v>
      </c>
      <c r="AB1526" s="10">
        <f>ROUND(VLOOKUP($C1526,$B$4:$BH$42,27,FALSE),0)</f>
        <v>0</v>
      </c>
      <c r="AC1526" s="10">
        <f>ROUND(VLOOKUP($C1526,$B$4:$BH$42,28,FALSE),0)</f>
        <v>0</v>
      </c>
      <c r="AD1526" s="10">
        <f>ROUND(VLOOKUP($C1526,$B$4:$BH$42,29,FALSE),0)</f>
        <v>200</v>
      </c>
      <c r="AE1526" s="10">
        <f>ROUND(VLOOKUP($C1526,$B$4:$BH$42,30,FALSE),0)</f>
        <v>100</v>
      </c>
      <c r="AF1526" s="10">
        <f>ROUND(VLOOKUP($C1526,$B$4:$BH$42,31,FALSE),0)</f>
        <v>0</v>
      </c>
      <c r="AG1526" s="10">
        <f>ROUND(VLOOKUP($C1526,$B$4:$BH$42,32,FALSE),0)</f>
        <v>0</v>
      </c>
      <c r="AH1526" s="10">
        <f>ROUND(VLOOKUP($C1526,$B$4:$BH$42,33,FALSE),0)</f>
        <v>0</v>
      </c>
      <c r="AI1526" s="10">
        <f>ROUND(VLOOKUP($C1526,$B$4:$BH$42,34,FALSE),0)</f>
        <v>0</v>
      </c>
      <c r="AJ1526" s="3"/>
      <c r="AK1526" s="10">
        <v>300</v>
      </c>
      <c r="AL1526" s="10">
        <f>ROUND(VLOOKUP($C1526,$B$4:$BH$42,37,FALSE),0)</f>
        <v>0</v>
      </c>
      <c r="AM1526" s="3"/>
      <c r="AN1526" s="10">
        <f>ROUND(VLOOKUP($C1526,$B$4:$BH$42,39,FALSE),0)</f>
        <v>0</v>
      </c>
      <c r="AO1526" s="10">
        <f>ROUND(VLOOKUP($C1526,$B$4:$BH$42,40,FALSE),0)</f>
        <v>0</v>
      </c>
      <c r="AP1526" s="10">
        <f>ROUND(VLOOKUP($C1526,$B$4:$BH$42,41,FALSE),0)</f>
        <v>0</v>
      </c>
      <c r="AQ1526" s="10">
        <f>ROUND(VLOOKUP($C1526,$B$4:$BH$42,42,FALSE),0)</f>
        <v>0</v>
      </c>
      <c r="AR1526" s="10">
        <f>ROUND(VLOOKUP($C1526,$B$4:$BH$42,43,FALSE),0)</f>
        <v>0</v>
      </c>
      <c r="AS1526" s="10">
        <f>ROUND(VLOOKUP($C1526,$B$4:$BH$42,44,FALSE),0)</f>
        <v>0</v>
      </c>
      <c r="AT1526" s="10">
        <f>ROUND(VLOOKUP($C1526,$B$4:$BH$42,45,FALSE),0)</f>
        <v>0</v>
      </c>
      <c r="AU1526" s="10">
        <f>ROUND(VLOOKUP($C1526,$B$4:$BH$42,46,FALSE),0)</f>
        <v>0</v>
      </c>
      <c r="AV1526" s="10">
        <f>ROUND(VLOOKUP($C1526,$B$4:$BH$42,47,FALSE),0)</f>
        <v>0</v>
      </c>
      <c r="AW1526" s="10">
        <f>ROUND(VLOOKUP($C1526,$B$4:$BH$42,48,FALSE),0)</f>
        <v>0</v>
      </c>
      <c r="AX1526" s="10">
        <f>ROUND(VLOOKUP($C1526,$B$4:$BH$42,49,FALSE),0)</f>
        <v>0</v>
      </c>
      <c r="AY1526" s="3"/>
      <c r="AZ1526" s="10">
        <v>6000</v>
      </c>
      <c r="BA1526" s="10">
        <v>2000</v>
      </c>
      <c r="BB1526" s="10">
        <v>350</v>
      </c>
      <c r="BC1526" s="10">
        <v>0</v>
      </c>
      <c r="BD1526" s="10">
        <v>0</v>
      </c>
      <c r="BE1526" s="10">
        <v>60</v>
      </c>
      <c r="BF1526" s="3"/>
      <c r="BG1526" s="10">
        <v>1200</v>
      </c>
      <c r="BH1526" s="10">
        <v>5000</v>
      </c>
      <c r="BI1526" s="3"/>
      <c r="BJ1526" s="21">
        <v>1</v>
      </c>
      <c r="BK1526" s="65">
        <v>0</v>
      </c>
      <c r="BL1526" s="65">
        <v>0</v>
      </c>
      <c r="BM1526" s="6">
        <f t="shared" si="6199"/>
        <v>178.27425000000002</v>
      </c>
      <c r="BN1526" s="8">
        <f t="shared" si="6200"/>
        <v>288.19127885765448</v>
      </c>
      <c r="BO1526" s="12">
        <f t="shared" si="6201"/>
        <v>226.66513647865924</v>
      </c>
      <c r="BP1526" s="50">
        <f>(1-'#Constant'!$A$3)/($J1526*'#Constant'!$B$3/'#Constant'!$C$3^($D1526-1)+1)+'#Constant'!$A$3</f>
        <v>0.93932457786116319</v>
      </c>
      <c r="BQ1526" s="4">
        <f t="shared" si="6202"/>
        <v>251.98957376263334</v>
      </c>
      <c r="BR1526" s="50">
        <f>(1-'#Constant'!$A$3)/($K1526*'#Constant'!$B$3/'#Constant'!$C$3^($D1526-1)+1)+'#Constant'!$A$3</f>
        <v>0.9497912713472485</v>
      </c>
      <c r="BS1526" s="4">
        <f t="shared" si="6203"/>
        <v>249.21265033763538</v>
      </c>
      <c r="BT1526">
        <f>BO1526/$BO$4*100</f>
        <v>172.27408417873235</v>
      </c>
    </row>
    <row r="1527" spans="1:72" s="13" customFormat="1" ht="17.25" thickBot="1" x14ac:dyDescent="0.35">
      <c r="B1527" s="20"/>
      <c r="C1527" s="43"/>
      <c r="D1527" s="14">
        <v>1</v>
      </c>
      <c r="E1527" s="14">
        <v>1</v>
      </c>
      <c r="F1527" s="19">
        <v>1</v>
      </c>
      <c r="G1527" s="15">
        <f>G1526</f>
        <v>110</v>
      </c>
      <c r="H1527" s="15">
        <f>H1526</f>
        <v>110</v>
      </c>
      <c r="I1527" s="15">
        <f>I1526</f>
        <v>4734</v>
      </c>
      <c r="J1527" s="15">
        <f>J1526</f>
        <v>22</v>
      </c>
      <c r="K1527" s="15">
        <f>K1526</f>
        <v>18</v>
      </c>
      <c r="L1527" s="16"/>
      <c r="M1527" s="15">
        <f t="shared" ref="M1527:V1527" si="6290">M1526</f>
        <v>150</v>
      </c>
      <c r="N1527" s="15">
        <f t="shared" si="6290"/>
        <v>0</v>
      </c>
      <c r="O1527" s="15">
        <f t="shared" si="6290"/>
        <v>500</v>
      </c>
      <c r="P1527" s="15">
        <f t="shared" si="6290"/>
        <v>0</v>
      </c>
      <c r="Q1527" s="15">
        <f t="shared" si="6290"/>
        <v>0</v>
      </c>
      <c r="R1527" s="15">
        <f t="shared" si="6290"/>
        <v>0</v>
      </c>
      <c r="S1527" s="15">
        <f t="shared" si="6290"/>
        <v>200</v>
      </c>
      <c r="T1527" s="15">
        <f t="shared" si="6290"/>
        <v>100</v>
      </c>
      <c r="U1527" s="15">
        <f t="shared" si="6290"/>
        <v>0</v>
      </c>
      <c r="V1527" s="15">
        <f t="shared" si="6290"/>
        <v>0</v>
      </c>
      <c r="W1527" s="16"/>
      <c r="X1527" s="15">
        <f t="shared" ref="X1527:AI1527" si="6291">X1526</f>
        <v>150</v>
      </c>
      <c r="Y1527" s="15">
        <f t="shared" si="6291"/>
        <v>0</v>
      </c>
      <c r="Z1527" s="15">
        <f t="shared" si="6291"/>
        <v>500</v>
      </c>
      <c r="AA1527" s="15">
        <f t="shared" si="6291"/>
        <v>0</v>
      </c>
      <c r="AB1527" s="15">
        <f t="shared" si="6291"/>
        <v>0</v>
      </c>
      <c r="AC1527" s="15">
        <f t="shared" si="6291"/>
        <v>0</v>
      </c>
      <c r="AD1527" s="15">
        <f t="shared" si="6291"/>
        <v>200</v>
      </c>
      <c r="AE1527" s="15">
        <f t="shared" si="6291"/>
        <v>100</v>
      </c>
      <c r="AF1527" s="15">
        <f t="shared" si="6291"/>
        <v>0</v>
      </c>
      <c r="AG1527" s="15">
        <f t="shared" si="6291"/>
        <v>0</v>
      </c>
      <c r="AH1527" s="15">
        <f t="shared" si="6291"/>
        <v>0</v>
      </c>
      <c r="AI1527" s="15">
        <f t="shared" si="6291"/>
        <v>0</v>
      </c>
      <c r="AJ1527" s="17"/>
      <c r="AK1527" s="15">
        <f>AK1526</f>
        <v>300</v>
      </c>
      <c r="AL1527" s="15">
        <f>AL1526</f>
        <v>0</v>
      </c>
      <c r="AM1527" s="17"/>
      <c r="AN1527" s="15">
        <f t="shared" ref="AN1527:AX1527" si="6292">AN1526</f>
        <v>0</v>
      </c>
      <c r="AO1527" s="15">
        <f t="shared" si="6292"/>
        <v>0</v>
      </c>
      <c r="AP1527" s="15">
        <f t="shared" si="6292"/>
        <v>0</v>
      </c>
      <c r="AQ1527" s="15">
        <f t="shared" si="6292"/>
        <v>0</v>
      </c>
      <c r="AR1527" s="15">
        <f t="shared" si="6292"/>
        <v>0</v>
      </c>
      <c r="AS1527" s="15">
        <f t="shared" si="6292"/>
        <v>0</v>
      </c>
      <c r="AT1527" s="15">
        <f t="shared" si="6292"/>
        <v>0</v>
      </c>
      <c r="AU1527" s="15">
        <f t="shared" si="6292"/>
        <v>0</v>
      </c>
      <c r="AV1527" s="15">
        <f t="shared" si="6292"/>
        <v>0</v>
      </c>
      <c r="AW1527" s="15">
        <f t="shared" si="6292"/>
        <v>0</v>
      </c>
      <c r="AX1527" s="15">
        <f t="shared" si="6292"/>
        <v>0</v>
      </c>
      <c r="AY1527" s="17"/>
      <c r="AZ1527" s="15">
        <f t="shared" ref="AZ1527:BA1527" si="6293">AZ1526</f>
        <v>6000</v>
      </c>
      <c r="BA1527" s="15">
        <f t="shared" si="6293"/>
        <v>2000</v>
      </c>
      <c r="BB1527" s="15">
        <v>350</v>
      </c>
      <c r="BC1527" s="15">
        <f t="shared" ref="BC1527:BE1527" si="6294">BC1526</f>
        <v>0</v>
      </c>
      <c r="BD1527" s="15">
        <f t="shared" si="6294"/>
        <v>0</v>
      </c>
      <c r="BE1527" s="15">
        <f t="shared" si="6294"/>
        <v>60</v>
      </c>
      <c r="BF1527" s="17"/>
      <c r="BG1527" s="15">
        <f t="shared" ref="BG1527:BH1527" si="6295">BG1526</f>
        <v>1200</v>
      </c>
      <c r="BH1527" s="15">
        <f t="shared" si="6295"/>
        <v>5000</v>
      </c>
      <c r="BI1527" s="17"/>
      <c r="BJ1527" s="22">
        <f>G1527/G1526</f>
        <v>1</v>
      </c>
      <c r="BK1527" s="65">
        <f t="shared" ref="BK1527:BL1527" si="6296">BK1526</f>
        <v>0</v>
      </c>
      <c r="BL1527" s="65">
        <f t="shared" si="6296"/>
        <v>0</v>
      </c>
      <c r="BM1527" s="6">
        <f t="shared" si="6199"/>
        <v>178.27425000000002</v>
      </c>
      <c r="BN1527" s="8">
        <f t="shared" si="6200"/>
        <v>288.19127885765448</v>
      </c>
      <c r="BO1527" s="12">
        <f t="shared" si="6201"/>
        <v>226.66513647865924</v>
      </c>
      <c r="BP1527" s="50">
        <f>(1-'#Constant'!$A$3)/($J1527*'#Constant'!$B$3/'#Constant'!$C$3^($D1527-1)+1)+'#Constant'!$A$3</f>
        <v>0.93932457786116319</v>
      </c>
      <c r="BQ1527" s="4">
        <f t="shared" si="6202"/>
        <v>251.98957376263334</v>
      </c>
      <c r="BR1527" s="50">
        <f>(1-'#Constant'!$A$3)/($K1527*'#Constant'!$B$3/'#Constant'!$C$3^($D1527-1)+1)+'#Constant'!$A$3</f>
        <v>0.9497912713472485</v>
      </c>
      <c r="BS1527" s="4">
        <f t="shared" si="6203"/>
        <v>249.21265033763538</v>
      </c>
      <c r="BT1527"/>
    </row>
    <row r="1528" spans="1:72" x14ac:dyDescent="0.3">
      <c r="A1528">
        <v>40016</v>
      </c>
      <c r="B1528" s="18" t="str">
        <f>VLOOKUP(CONCATENATE("CREATURE_NAME_",A1528),[1]Localization_Hero!$A:$E,2,FALSE)</f>
        <v>모라</v>
      </c>
      <c r="C1528" s="43" t="str">
        <f>VLOOKUP($A1528,[2]CreatureTable!$A:$I,9,FALSE)</f>
        <v>Knight</v>
      </c>
      <c r="D1528">
        <v>1</v>
      </c>
      <c r="E1528">
        <v>1</v>
      </c>
      <c r="F1528" s="18">
        <v>1</v>
      </c>
      <c r="G1528" s="10">
        <v>35</v>
      </c>
      <c r="H1528" s="10">
        <v>35</v>
      </c>
      <c r="I1528" s="10">
        <v>5000</v>
      </c>
      <c r="J1528" s="10">
        <f>ROUND(VLOOKUP($C1528,$B$4:$BH$42,9,FALSE),0)</f>
        <v>36</v>
      </c>
      <c r="K1528" s="10">
        <f>ROUND(VLOOKUP($C1528,$B$4:$BH$42,10,FALSE),0)</f>
        <v>28</v>
      </c>
      <c r="L1528" s="2"/>
      <c r="M1528" s="10">
        <f>ROUND(VLOOKUP($C1528,$B$4:$BH$42,12,FALSE),0)</f>
        <v>50</v>
      </c>
      <c r="N1528" s="10">
        <f>ROUND(VLOOKUP($C1528,$B$4:$BH$42,13,FALSE),0)</f>
        <v>0</v>
      </c>
      <c r="O1528" s="10">
        <f>ROUND(VLOOKUP($C1528,$B$4:$BH$42,14,FALSE),0)</f>
        <v>0</v>
      </c>
      <c r="P1528" s="10">
        <f>ROUND(VLOOKUP($C1528,$B$4:$BH$42,15,FALSE),0)</f>
        <v>0</v>
      </c>
      <c r="Q1528" s="10">
        <f>ROUND(VLOOKUP($C1528,$B$4:$BH$42,16,FALSE),0)</f>
        <v>100</v>
      </c>
      <c r="R1528" s="10">
        <f>ROUND(VLOOKUP($C1528,$B$4:$BH$42,17,FALSE),0)</f>
        <v>0</v>
      </c>
      <c r="S1528" s="10">
        <f>ROUND(VLOOKUP($C1528,$B$4:$BH$42,18,FALSE),0)</f>
        <v>0</v>
      </c>
      <c r="T1528" s="10">
        <f>ROUND(VLOOKUP($C1528,$B$4:$BH$42,19,FALSE),0)</f>
        <v>0</v>
      </c>
      <c r="U1528" s="10">
        <f>ROUND(VLOOKUP($C1528,$B$4:$BH$42,20,FALSE),0)</f>
        <v>0</v>
      </c>
      <c r="V1528" s="10">
        <f>ROUND(VLOOKUP($C1528,$B$4:$BH$42,21,FALSE),0)</f>
        <v>250</v>
      </c>
      <c r="W1528" s="2"/>
      <c r="X1528" s="10">
        <f>ROUND(VLOOKUP($C1528,$B$4:$BH$42,23,FALSE),0)</f>
        <v>50</v>
      </c>
      <c r="Y1528" s="10">
        <f>ROUND(VLOOKUP($C1528,$B$4:$BH$42,24,FALSE),0)</f>
        <v>0</v>
      </c>
      <c r="Z1528" s="10">
        <f>ROUND(VLOOKUP($C1528,$B$4:$BH$42,25,FALSE),0)</f>
        <v>0</v>
      </c>
      <c r="AA1528" s="10">
        <f>ROUND(VLOOKUP($C1528,$B$4:$BH$42,26,FALSE),0)</f>
        <v>0</v>
      </c>
      <c r="AB1528" s="10">
        <f>ROUND(VLOOKUP($C1528,$B$4:$BH$42,27,FALSE),0)</f>
        <v>100</v>
      </c>
      <c r="AC1528" s="10">
        <f>ROUND(VLOOKUP($C1528,$B$4:$BH$42,28,FALSE),0)</f>
        <v>0</v>
      </c>
      <c r="AD1528" s="10">
        <f>ROUND(VLOOKUP($C1528,$B$4:$BH$42,29,FALSE),0)</f>
        <v>0</v>
      </c>
      <c r="AE1528" s="10">
        <f>ROUND(VLOOKUP($C1528,$B$4:$BH$42,30,FALSE),0)</f>
        <v>0</v>
      </c>
      <c r="AF1528" s="10">
        <f>ROUND(VLOOKUP($C1528,$B$4:$BH$42,31,FALSE),0)</f>
        <v>0</v>
      </c>
      <c r="AG1528" s="10">
        <f>ROUND(VLOOKUP($C1528,$B$4:$BH$42,32,FALSE),0)</f>
        <v>250</v>
      </c>
      <c r="AH1528" s="10">
        <f>ROUND(VLOOKUP($C1528,$B$4:$BH$42,33,FALSE),0)</f>
        <v>0</v>
      </c>
      <c r="AI1528" s="10">
        <f>ROUND(VLOOKUP($C1528,$B$4:$BH$42,34,FALSE),0)</f>
        <v>0</v>
      </c>
      <c r="AJ1528" s="3"/>
      <c r="AK1528" s="10">
        <f>ROUND(VLOOKUP($C1528,$B$4:$BH$42,36,FALSE),0)</f>
        <v>0</v>
      </c>
      <c r="AL1528" s="10">
        <f>ROUND(VLOOKUP($C1528,$B$4:$BH$42,37,FALSE),0)</f>
        <v>0</v>
      </c>
      <c r="AM1528" s="3"/>
      <c r="AN1528" s="10">
        <f>ROUND(VLOOKUP($C1528,$B$4:$BH$42,39,FALSE),0)</f>
        <v>0</v>
      </c>
      <c r="AO1528" s="10">
        <f>ROUND(VLOOKUP($C1528,$B$4:$BH$42,40,FALSE),0)</f>
        <v>0</v>
      </c>
      <c r="AP1528" s="10">
        <f>ROUND(VLOOKUP($C1528,$B$4:$BH$42,41,FALSE),0)</f>
        <v>0</v>
      </c>
      <c r="AQ1528" s="10">
        <f>ROUND(VLOOKUP($C1528,$B$4:$BH$42,42,FALSE),0)</f>
        <v>0</v>
      </c>
      <c r="AR1528" s="10">
        <f>ROUND(VLOOKUP($C1528,$B$4:$BH$42,43,FALSE),0)</f>
        <v>0</v>
      </c>
      <c r="AS1528" s="10">
        <f>ROUND(VLOOKUP($C1528,$B$4:$BH$42,44,FALSE),0)</f>
        <v>0</v>
      </c>
      <c r="AT1528" s="10">
        <f>ROUND(VLOOKUP($C1528,$B$4:$BH$42,45,FALSE),0)</f>
        <v>0</v>
      </c>
      <c r="AU1528" s="10">
        <f>ROUND(VLOOKUP($C1528,$B$4:$BH$42,46,FALSE),0)</f>
        <v>0</v>
      </c>
      <c r="AV1528" s="10">
        <f>ROUND(VLOOKUP($C1528,$B$4:$BH$42,47,FALSE),0)</f>
        <v>0</v>
      </c>
      <c r="AW1528" s="10">
        <f>ROUND(VLOOKUP($C1528,$B$4:$BH$42,48,FALSE),0)</f>
        <v>0</v>
      </c>
      <c r="AX1528" s="10">
        <f>ROUND(VLOOKUP($C1528,$B$4:$BH$42,49,FALSE),0)</f>
        <v>0</v>
      </c>
      <c r="AY1528" s="3"/>
      <c r="AZ1528" s="10">
        <v>6000</v>
      </c>
      <c r="BA1528" s="10">
        <v>2000</v>
      </c>
      <c r="BB1528" s="10">
        <v>240</v>
      </c>
      <c r="BC1528" s="10">
        <v>0</v>
      </c>
      <c r="BD1528" s="10">
        <v>0</v>
      </c>
      <c r="BE1528" s="10">
        <v>60</v>
      </c>
      <c r="BF1528" s="3"/>
      <c r="BG1528" s="10">
        <v>1000</v>
      </c>
      <c r="BH1528" s="10">
        <v>5000</v>
      </c>
      <c r="BI1528" s="3"/>
      <c r="BJ1528" s="21">
        <v>1</v>
      </c>
      <c r="BK1528" s="65">
        <v>0</v>
      </c>
      <c r="BL1528" s="65">
        <v>0</v>
      </c>
      <c r="BM1528" s="6">
        <f t="shared" si="6199"/>
        <v>36.75</v>
      </c>
      <c r="BN1528" s="8">
        <f t="shared" si="6200"/>
        <v>383.82347591106515</v>
      </c>
      <c r="BO1528" s="12">
        <f t="shared" si="6201"/>
        <v>118.76663142369428</v>
      </c>
      <c r="BP1528" s="50">
        <f>(1-'#Constant'!$A$3)/($J1528*'#Constant'!$B$3/'#Constant'!$C$3^($D1528-1)+1)+'#Constant'!$A$3</f>
        <v>0.90447653429602881</v>
      </c>
      <c r="BQ1528" s="4">
        <f t="shared" si="6202"/>
        <v>387.93399240097534</v>
      </c>
      <c r="BR1528" s="50">
        <f>(1-'#Constant'!$A$3)/($K1528*'#Constant'!$B$3/'#Constant'!$C$3^($D1528-1)+1)+'#Constant'!$A$3</f>
        <v>0.92405904059040589</v>
      </c>
      <c r="BS1528" s="4">
        <f t="shared" si="6203"/>
        <v>379.71295942115495</v>
      </c>
      <c r="BT1528">
        <f>BO1528/$BO$4*100</f>
        <v>90.267135817053003</v>
      </c>
    </row>
    <row r="1529" spans="1:72" s="13" customFormat="1" ht="17.25" thickBot="1" x14ac:dyDescent="0.35">
      <c r="B1529" s="20"/>
      <c r="D1529" s="14">
        <v>1</v>
      </c>
      <c r="E1529" s="14">
        <v>1</v>
      </c>
      <c r="F1529" s="19">
        <v>1</v>
      </c>
      <c r="G1529" s="15">
        <f>G1528</f>
        <v>35</v>
      </c>
      <c r="H1529" s="15">
        <f>H1528</f>
        <v>35</v>
      </c>
      <c r="I1529" s="15">
        <f>I1528</f>
        <v>5000</v>
      </c>
      <c r="J1529" s="15">
        <f>J1528</f>
        <v>36</v>
      </c>
      <c r="K1529" s="15">
        <f>K1528</f>
        <v>28</v>
      </c>
      <c r="L1529" s="16"/>
      <c r="M1529" s="15">
        <f t="shared" ref="M1529:V1529" si="6297">M1528</f>
        <v>50</v>
      </c>
      <c r="N1529" s="15">
        <f t="shared" si="6297"/>
        <v>0</v>
      </c>
      <c r="O1529" s="15">
        <f t="shared" si="6297"/>
        <v>0</v>
      </c>
      <c r="P1529" s="15">
        <f t="shared" si="6297"/>
        <v>0</v>
      </c>
      <c r="Q1529" s="15">
        <f t="shared" si="6297"/>
        <v>100</v>
      </c>
      <c r="R1529" s="15">
        <f t="shared" si="6297"/>
        <v>0</v>
      </c>
      <c r="S1529" s="15">
        <f t="shared" si="6297"/>
        <v>0</v>
      </c>
      <c r="T1529" s="15">
        <f t="shared" si="6297"/>
        <v>0</v>
      </c>
      <c r="U1529" s="15">
        <f t="shared" si="6297"/>
        <v>0</v>
      </c>
      <c r="V1529" s="15">
        <f t="shared" si="6297"/>
        <v>250</v>
      </c>
      <c r="W1529" s="16"/>
      <c r="X1529" s="15">
        <f t="shared" ref="X1529:AI1529" si="6298">X1528</f>
        <v>50</v>
      </c>
      <c r="Y1529" s="15">
        <f t="shared" si="6298"/>
        <v>0</v>
      </c>
      <c r="Z1529" s="15">
        <f t="shared" si="6298"/>
        <v>0</v>
      </c>
      <c r="AA1529" s="15">
        <f t="shared" si="6298"/>
        <v>0</v>
      </c>
      <c r="AB1529" s="15">
        <f t="shared" si="6298"/>
        <v>100</v>
      </c>
      <c r="AC1529" s="15">
        <f t="shared" si="6298"/>
        <v>0</v>
      </c>
      <c r="AD1529" s="15">
        <f t="shared" si="6298"/>
        <v>0</v>
      </c>
      <c r="AE1529" s="15">
        <f t="shared" si="6298"/>
        <v>0</v>
      </c>
      <c r="AF1529" s="15">
        <f t="shared" si="6298"/>
        <v>0</v>
      </c>
      <c r="AG1529" s="15">
        <f t="shared" si="6298"/>
        <v>250</v>
      </c>
      <c r="AH1529" s="15">
        <f t="shared" si="6298"/>
        <v>0</v>
      </c>
      <c r="AI1529" s="15">
        <f t="shared" si="6298"/>
        <v>0</v>
      </c>
      <c r="AJ1529" s="17"/>
      <c r="AK1529" s="15">
        <f>AK1528</f>
        <v>0</v>
      </c>
      <c r="AL1529" s="15">
        <f>AL1528</f>
        <v>0</v>
      </c>
      <c r="AM1529" s="17"/>
      <c r="AN1529" s="15">
        <f t="shared" ref="AN1529:AX1529" si="6299">AN1528</f>
        <v>0</v>
      </c>
      <c r="AO1529" s="15">
        <f t="shared" si="6299"/>
        <v>0</v>
      </c>
      <c r="AP1529" s="15">
        <f t="shared" si="6299"/>
        <v>0</v>
      </c>
      <c r="AQ1529" s="15">
        <f t="shared" si="6299"/>
        <v>0</v>
      </c>
      <c r="AR1529" s="15">
        <f t="shared" si="6299"/>
        <v>0</v>
      </c>
      <c r="AS1529" s="15">
        <f t="shared" si="6299"/>
        <v>0</v>
      </c>
      <c r="AT1529" s="15">
        <f t="shared" si="6299"/>
        <v>0</v>
      </c>
      <c r="AU1529" s="15">
        <f t="shared" si="6299"/>
        <v>0</v>
      </c>
      <c r="AV1529" s="15">
        <f t="shared" si="6299"/>
        <v>0</v>
      </c>
      <c r="AW1529" s="15">
        <f t="shared" si="6299"/>
        <v>0</v>
      </c>
      <c r="AX1529" s="15">
        <f t="shared" si="6299"/>
        <v>0</v>
      </c>
      <c r="AY1529" s="17"/>
      <c r="AZ1529" s="15">
        <f t="shared" ref="AZ1529:BA1529" si="6300">AZ1528</f>
        <v>6000</v>
      </c>
      <c r="BA1529" s="15">
        <f t="shared" si="6300"/>
        <v>2000</v>
      </c>
      <c r="BB1529" s="15">
        <v>240</v>
      </c>
      <c r="BC1529" s="15">
        <f t="shared" ref="BC1529:BE1529" si="6301">BC1528</f>
        <v>0</v>
      </c>
      <c r="BD1529" s="15">
        <f t="shared" si="6301"/>
        <v>0</v>
      </c>
      <c r="BE1529" s="15">
        <f t="shared" si="6301"/>
        <v>60</v>
      </c>
      <c r="BF1529" s="17"/>
      <c r="BG1529" s="15">
        <f t="shared" ref="BG1529:BH1529" si="6302">BG1528</f>
        <v>1000</v>
      </c>
      <c r="BH1529" s="15">
        <f t="shared" si="6302"/>
        <v>5000</v>
      </c>
      <c r="BI1529" s="17"/>
      <c r="BJ1529" s="22">
        <f>G1529/G1528</f>
        <v>1</v>
      </c>
      <c r="BK1529" s="65">
        <f t="shared" ref="BK1529:BL1529" si="6303">BK1528</f>
        <v>0</v>
      </c>
      <c r="BL1529" s="65">
        <f t="shared" si="6303"/>
        <v>0</v>
      </c>
      <c r="BM1529" s="6">
        <f t="shared" si="6199"/>
        <v>36.75</v>
      </c>
      <c r="BN1529" s="8">
        <f t="shared" si="6200"/>
        <v>383.82347591106515</v>
      </c>
      <c r="BO1529" s="12">
        <f t="shared" si="6201"/>
        <v>118.76663142369428</v>
      </c>
      <c r="BP1529" s="50">
        <f>(1-'#Constant'!$A$3)/($J1529*'#Constant'!$B$3/'#Constant'!$C$3^($D1529-1)+1)+'#Constant'!$A$3</f>
        <v>0.90447653429602881</v>
      </c>
      <c r="BQ1529" s="4">
        <f t="shared" si="6202"/>
        <v>387.93399240097534</v>
      </c>
      <c r="BR1529" s="50">
        <f>(1-'#Constant'!$A$3)/($K1529*'#Constant'!$B$3/'#Constant'!$C$3^($D1529-1)+1)+'#Constant'!$A$3</f>
        <v>0.92405904059040589</v>
      </c>
      <c r="BS1529" s="4">
        <f t="shared" si="6203"/>
        <v>379.71295942115495</v>
      </c>
      <c r="BT1529"/>
    </row>
    <row r="1530" spans="1:72" x14ac:dyDescent="0.3">
      <c r="A1530">
        <v>40017</v>
      </c>
      <c r="B1530" s="18" t="str">
        <f>VLOOKUP(CONCATENATE("CREATURE_NAME_",A1530),[1]Localization_Hero!$A:$E,2,FALSE)</f>
        <v>비스카</v>
      </c>
      <c r="C1530" s="43" t="str">
        <f>VLOOKUP($A1530,[2]CreatureTable!$A:$I,9,FALSE)</f>
        <v>Warrior</v>
      </c>
      <c r="D1530">
        <v>1</v>
      </c>
      <c r="E1530">
        <v>1</v>
      </c>
      <c r="F1530" s="18">
        <v>1</v>
      </c>
      <c r="G1530" s="10">
        <v>35</v>
      </c>
      <c r="H1530" s="10">
        <v>35</v>
      </c>
      <c r="I1530" s="10">
        <v>5000</v>
      </c>
      <c r="J1530" s="10">
        <f>ROUND(VLOOKUP($C1530,$B$4:$BH$42,9,FALSE),0)</f>
        <v>30</v>
      </c>
      <c r="K1530" s="10">
        <f>ROUND(VLOOKUP($C1530,$B$4:$BH$42,10,FALSE),0)</f>
        <v>36</v>
      </c>
      <c r="L1530" s="2"/>
      <c r="M1530" s="10">
        <f>ROUND(VLOOKUP($C1530,$B$4:$BH$42,12,FALSE),0)</f>
        <v>150</v>
      </c>
      <c r="N1530" s="10">
        <f>ROUND(VLOOKUP($C1530,$B$4:$BH$42,13,FALSE),0)</f>
        <v>0</v>
      </c>
      <c r="O1530" s="10">
        <f>ROUND(VLOOKUP($C1530,$B$4:$BH$42,14,FALSE),0)</f>
        <v>0</v>
      </c>
      <c r="P1530" s="10">
        <f>ROUND(VLOOKUP($C1530,$B$4:$BH$42,15,FALSE),0)</f>
        <v>100</v>
      </c>
      <c r="Q1530" s="10">
        <f>ROUND(VLOOKUP($C1530,$B$4:$BH$42,16,FALSE),0)</f>
        <v>0</v>
      </c>
      <c r="R1530" s="10">
        <f>ROUND(VLOOKUP($C1530,$B$4:$BH$42,17,FALSE),0)</f>
        <v>0</v>
      </c>
      <c r="S1530" s="10">
        <f>ROUND(VLOOKUP($C1530,$B$4:$BH$42,18,FALSE),0)</f>
        <v>100</v>
      </c>
      <c r="T1530" s="10">
        <f>ROUND(VLOOKUP($C1530,$B$4:$BH$42,19,FALSE),0)</f>
        <v>150</v>
      </c>
      <c r="U1530" s="10">
        <f>ROUND(VLOOKUP($C1530,$B$4:$BH$42,20,FALSE),0)</f>
        <v>0</v>
      </c>
      <c r="V1530" s="10">
        <f>ROUND(VLOOKUP($C1530,$B$4:$BH$42,21,FALSE),0)</f>
        <v>0</v>
      </c>
      <c r="W1530" s="2"/>
      <c r="X1530" s="10">
        <f>ROUND(VLOOKUP($C1530,$B$4:$BH$42,23,FALSE),0)</f>
        <v>150</v>
      </c>
      <c r="Y1530" s="10">
        <f>ROUND(VLOOKUP($C1530,$B$4:$BH$42,24,FALSE),0)</f>
        <v>0</v>
      </c>
      <c r="Z1530" s="10">
        <f>ROUND(VLOOKUP($C1530,$B$4:$BH$42,25,FALSE),0)</f>
        <v>0</v>
      </c>
      <c r="AA1530" s="10">
        <f>ROUND(VLOOKUP($C1530,$B$4:$BH$42,26,FALSE),0)</f>
        <v>100</v>
      </c>
      <c r="AB1530" s="10">
        <f>ROUND(VLOOKUP($C1530,$B$4:$BH$42,27,FALSE),0)</f>
        <v>0</v>
      </c>
      <c r="AC1530" s="10">
        <f>ROUND(VLOOKUP($C1530,$B$4:$BH$42,28,FALSE),0)</f>
        <v>0</v>
      </c>
      <c r="AD1530" s="10">
        <f>ROUND(VLOOKUP($C1530,$B$4:$BH$42,29,FALSE),0)</f>
        <v>100</v>
      </c>
      <c r="AE1530" s="10">
        <f>ROUND(VLOOKUP($C1530,$B$4:$BH$42,30,FALSE),0)</f>
        <v>150</v>
      </c>
      <c r="AF1530" s="10">
        <f>ROUND(VLOOKUP($C1530,$B$4:$BH$42,31,FALSE),0)</f>
        <v>0</v>
      </c>
      <c r="AG1530" s="10">
        <f>ROUND(VLOOKUP($C1530,$B$4:$BH$42,32,FALSE),0)</f>
        <v>0</v>
      </c>
      <c r="AH1530" s="10">
        <f>ROUND(VLOOKUP($C1530,$B$4:$BH$42,33,FALSE),0)</f>
        <v>0</v>
      </c>
      <c r="AI1530" s="10">
        <f>ROUND(VLOOKUP($C1530,$B$4:$BH$42,34,FALSE),0)</f>
        <v>0</v>
      </c>
      <c r="AJ1530" s="3"/>
      <c r="AK1530" s="10">
        <f>ROUND(VLOOKUP($C1530,$B$4:$BH$42,36,FALSE),0)</f>
        <v>150</v>
      </c>
      <c r="AL1530" s="10">
        <f>ROUND(VLOOKUP($C1530,$B$4:$BH$42,37,FALSE),0)</f>
        <v>0</v>
      </c>
      <c r="AM1530" s="3"/>
      <c r="AN1530" s="10">
        <f>ROUND(VLOOKUP($C1530,$B$4:$BH$42,39,FALSE),0)</f>
        <v>0</v>
      </c>
      <c r="AO1530" s="10">
        <f>ROUND(VLOOKUP($C1530,$B$4:$BH$42,40,FALSE),0)</f>
        <v>0</v>
      </c>
      <c r="AP1530" s="10">
        <f>ROUND(VLOOKUP($C1530,$B$4:$BH$42,41,FALSE),0)</f>
        <v>0</v>
      </c>
      <c r="AQ1530" s="10">
        <f>ROUND(VLOOKUP($C1530,$B$4:$BH$42,42,FALSE),0)</f>
        <v>0</v>
      </c>
      <c r="AR1530" s="10">
        <f>ROUND(VLOOKUP($C1530,$B$4:$BH$42,43,FALSE),0)</f>
        <v>0</v>
      </c>
      <c r="AS1530" s="10">
        <f>ROUND(VLOOKUP($C1530,$B$4:$BH$42,44,FALSE),0)</f>
        <v>0</v>
      </c>
      <c r="AT1530" s="10">
        <f>ROUND(VLOOKUP($C1530,$B$4:$BH$42,45,FALSE),0)</f>
        <v>0</v>
      </c>
      <c r="AU1530" s="10">
        <f>ROUND(VLOOKUP($C1530,$B$4:$BH$42,46,FALSE),0)</f>
        <v>0</v>
      </c>
      <c r="AV1530" s="10">
        <f>ROUND(VLOOKUP($C1530,$B$4:$BH$42,47,FALSE),0)</f>
        <v>0</v>
      </c>
      <c r="AW1530" s="10">
        <f>ROUND(VLOOKUP($C1530,$B$4:$BH$42,48,FALSE),0)</f>
        <v>0</v>
      </c>
      <c r="AX1530" s="10">
        <f>ROUND(VLOOKUP($C1530,$B$4:$BH$42,49,FALSE),0)</f>
        <v>0</v>
      </c>
      <c r="AY1530" s="3"/>
      <c r="AZ1530" s="10">
        <v>6000</v>
      </c>
      <c r="BA1530" s="10">
        <v>2000</v>
      </c>
      <c r="BB1530" s="10">
        <v>325</v>
      </c>
      <c r="BC1530" s="10">
        <v>0</v>
      </c>
      <c r="BD1530" s="10">
        <v>0</v>
      </c>
      <c r="BE1530" s="10">
        <v>60</v>
      </c>
      <c r="BF1530" s="3"/>
      <c r="BG1530" s="10">
        <v>1000</v>
      </c>
      <c r="BH1530" s="10">
        <v>5000</v>
      </c>
      <c r="BI1530" s="3"/>
      <c r="BJ1530" s="21">
        <v>1</v>
      </c>
      <c r="BK1530" s="65">
        <v>0</v>
      </c>
      <c r="BL1530" s="65">
        <v>0</v>
      </c>
      <c r="BM1530" s="6">
        <f t="shared" si="6199"/>
        <v>44.35046874999999</v>
      </c>
      <c r="BN1530" s="8">
        <f t="shared" si="6200"/>
        <v>327.52464012043339</v>
      </c>
      <c r="BO1530" s="12">
        <f t="shared" si="6201"/>
        <v>120.52332270774929</v>
      </c>
      <c r="BP1530" s="50">
        <f>(1-'#Constant'!$A$3)/($J1530*'#Constant'!$B$3/'#Constant'!$C$3^($D1530-1)+1)+'#Constant'!$A$3</f>
        <v>0.91908256880733941</v>
      </c>
      <c r="BQ1530" s="4">
        <f t="shared" si="6202"/>
        <v>302.2337570151505</v>
      </c>
      <c r="BR1530" s="50">
        <f>(1-'#Constant'!$A$3)/($K1530*'#Constant'!$B$3/'#Constant'!$C$3^($D1530-1)+1)+'#Constant'!$A$3</f>
        <v>0.90447653429602881</v>
      </c>
      <c r="BS1530" s="4">
        <f t="shared" si="6203"/>
        <v>307.11441065077213</v>
      </c>
      <c r="BT1530">
        <f>BO1530/$BO$4*100</f>
        <v>91.6022876928415</v>
      </c>
    </row>
    <row r="1531" spans="1:72" s="13" customFormat="1" ht="17.25" thickBot="1" x14ac:dyDescent="0.35">
      <c r="B1531" s="20"/>
      <c r="D1531" s="14">
        <v>1</v>
      </c>
      <c r="E1531" s="14">
        <v>1</v>
      </c>
      <c r="F1531" s="19">
        <v>1</v>
      </c>
      <c r="G1531" s="15">
        <f>G1530</f>
        <v>35</v>
      </c>
      <c r="H1531" s="15">
        <f>H1530</f>
        <v>35</v>
      </c>
      <c r="I1531" s="15">
        <f>I1530</f>
        <v>5000</v>
      </c>
      <c r="J1531" s="15">
        <f>J1530</f>
        <v>30</v>
      </c>
      <c r="K1531" s="15">
        <f>K1530</f>
        <v>36</v>
      </c>
      <c r="L1531" s="16"/>
      <c r="M1531" s="15">
        <f t="shared" ref="M1531:V1531" si="6304">M1530</f>
        <v>150</v>
      </c>
      <c r="N1531" s="15">
        <f t="shared" si="6304"/>
        <v>0</v>
      </c>
      <c r="O1531" s="15">
        <f t="shared" si="6304"/>
        <v>0</v>
      </c>
      <c r="P1531" s="15">
        <f t="shared" si="6304"/>
        <v>100</v>
      </c>
      <c r="Q1531" s="15">
        <f t="shared" si="6304"/>
        <v>0</v>
      </c>
      <c r="R1531" s="15">
        <f t="shared" si="6304"/>
        <v>0</v>
      </c>
      <c r="S1531" s="15">
        <f t="shared" si="6304"/>
        <v>100</v>
      </c>
      <c r="T1531" s="15">
        <f t="shared" si="6304"/>
        <v>150</v>
      </c>
      <c r="U1531" s="15">
        <f t="shared" si="6304"/>
        <v>0</v>
      </c>
      <c r="V1531" s="15">
        <f t="shared" si="6304"/>
        <v>0</v>
      </c>
      <c r="W1531" s="16"/>
      <c r="X1531" s="15">
        <f t="shared" ref="X1531:AI1531" si="6305">X1530</f>
        <v>150</v>
      </c>
      <c r="Y1531" s="15">
        <f t="shared" si="6305"/>
        <v>0</v>
      </c>
      <c r="Z1531" s="15">
        <f t="shared" si="6305"/>
        <v>0</v>
      </c>
      <c r="AA1531" s="15">
        <f t="shared" si="6305"/>
        <v>100</v>
      </c>
      <c r="AB1531" s="15">
        <f t="shared" si="6305"/>
        <v>0</v>
      </c>
      <c r="AC1531" s="15">
        <f t="shared" si="6305"/>
        <v>0</v>
      </c>
      <c r="AD1531" s="15">
        <f t="shared" si="6305"/>
        <v>100</v>
      </c>
      <c r="AE1531" s="15">
        <f t="shared" si="6305"/>
        <v>150</v>
      </c>
      <c r="AF1531" s="15">
        <f t="shared" si="6305"/>
        <v>0</v>
      </c>
      <c r="AG1531" s="15">
        <f t="shared" si="6305"/>
        <v>0</v>
      </c>
      <c r="AH1531" s="15">
        <f t="shared" si="6305"/>
        <v>0</v>
      </c>
      <c r="AI1531" s="15">
        <f t="shared" si="6305"/>
        <v>0</v>
      </c>
      <c r="AJ1531" s="17"/>
      <c r="AK1531" s="15">
        <f>AK1530</f>
        <v>150</v>
      </c>
      <c r="AL1531" s="15">
        <f>AL1530</f>
        <v>0</v>
      </c>
      <c r="AM1531" s="17"/>
      <c r="AN1531" s="15">
        <f t="shared" ref="AN1531:AX1531" si="6306">AN1530</f>
        <v>0</v>
      </c>
      <c r="AO1531" s="15">
        <f t="shared" si="6306"/>
        <v>0</v>
      </c>
      <c r="AP1531" s="15">
        <f t="shared" si="6306"/>
        <v>0</v>
      </c>
      <c r="AQ1531" s="15">
        <f t="shared" si="6306"/>
        <v>0</v>
      </c>
      <c r="AR1531" s="15">
        <f t="shared" si="6306"/>
        <v>0</v>
      </c>
      <c r="AS1531" s="15">
        <f t="shared" si="6306"/>
        <v>0</v>
      </c>
      <c r="AT1531" s="15">
        <f t="shared" si="6306"/>
        <v>0</v>
      </c>
      <c r="AU1531" s="15">
        <f t="shared" si="6306"/>
        <v>0</v>
      </c>
      <c r="AV1531" s="15">
        <f t="shared" si="6306"/>
        <v>0</v>
      </c>
      <c r="AW1531" s="15">
        <f t="shared" si="6306"/>
        <v>0</v>
      </c>
      <c r="AX1531" s="15">
        <f t="shared" si="6306"/>
        <v>0</v>
      </c>
      <c r="AY1531" s="17"/>
      <c r="AZ1531" s="15">
        <f t="shared" ref="AZ1531:BA1531" si="6307">AZ1530</f>
        <v>6000</v>
      </c>
      <c r="BA1531" s="15">
        <f t="shared" si="6307"/>
        <v>2000</v>
      </c>
      <c r="BB1531" s="15">
        <v>325</v>
      </c>
      <c r="BC1531" s="15">
        <f t="shared" ref="BC1531:BE1531" si="6308">BC1530</f>
        <v>0</v>
      </c>
      <c r="BD1531" s="15">
        <f t="shared" si="6308"/>
        <v>0</v>
      </c>
      <c r="BE1531" s="15">
        <f t="shared" si="6308"/>
        <v>60</v>
      </c>
      <c r="BF1531" s="17"/>
      <c r="BG1531" s="15">
        <f t="shared" ref="BG1531:BH1531" si="6309">BG1530</f>
        <v>1000</v>
      </c>
      <c r="BH1531" s="15">
        <f t="shared" si="6309"/>
        <v>5000</v>
      </c>
      <c r="BI1531" s="17"/>
      <c r="BJ1531" s="22">
        <f>G1531/G1530</f>
        <v>1</v>
      </c>
      <c r="BK1531" s="65">
        <f>BK1530</f>
        <v>0</v>
      </c>
      <c r="BL1531" s="65">
        <f>BL1530</f>
        <v>0</v>
      </c>
      <c r="BM1531" s="6">
        <f t="shared" si="6199"/>
        <v>44.35046874999999</v>
      </c>
      <c r="BN1531" s="8">
        <f t="shared" si="6200"/>
        <v>327.52464012043339</v>
      </c>
      <c r="BO1531" s="12">
        <f t="shared" si="6201"/>
        <v>120.52332270774929</v>
      </c>
      <c r="BP1531" s="50">
        <f>(1-'#Constant'!$A$3)/($J1531*'#Constant'!$B$3/'#Constant'!$C$3^($D1531-1)+1)+'#Constant'!$A$3</f>
        <v>0.91908256880733941</v>
      </c>
      <c r="BQ1531" s="4">
        <f t="shared" si="6202"/>
        <v>302.2337570151505</v>
      </c>
      <c r="BR1531" s="50">
        <f>(1-'#Constant'!$A$3)/($K1531*'#Constant'!$B$3/'#Constant'!$C$3^($D1531-1)+1)+'#Constant'!$A$3</f>
        <v>0.90447653429602881</v>
      </c>
      <c r="BS1531" s="4">
        <f t="shared" si="6203"/>
        <v>307.11441065077213</v>
      </c>
      <c r="BT1531"/>
    </row>
    <row r="1532" spans="1:72" x14ac:dyDescent="0.3">
      <c r="A1532">
        <v>40018</v>
      </c>
      <c r="B1532" s="18" t="str">
        <f>VLOOKUP(CONCATENATE("CREATURE_NAME_",A1532),[1]Localization_Hero!$A:$E,2,FALSE)</f>
        <v>미르르</v>
      </c>
      <c r="C1532" s="43" t="str">
        <f>VLOOKUP($A1532,[2]CreatureTable!$A:$I,9,FALSE)</f>
        <v>Mechanic</v>
      </c>
      <c r="D1532">
        <v>1</v>
      </c>
      <c r="E1532">
        <v>1</v>
      </c>
      <c r="F1532" s="18">
        <v>1</v>
      </c>
      <c r="G1532" s="10">
        <v>35</v>
      </c>
      <c r="H1532" s="10">
        <v>35</v>
      </c>
      <c r="I1532" s="10">
        <v>5000</v>
      </c>
      <c r="J1532" s="10">
        <f>ROUND(VLOOKUP($C1532,$B$4:$BH$42,9,FALSE),0)</f>
        <v>22</v>
      </c>
      <c r="K1532" s="10">
        <f>ROUND(VLOOKUP($C1532,$B$4:$BH$42,10,FALSE),0)</f>
        <v>18</v>
      </c>
      <c r="L1532" s="2"/>
      <c r="M1532" s="10">
        <f>ROUND(VLOOKUP($C1532,$B$4:$BH$42,12,FALSE),0)</f>
        <v>150</v>
      </c>
      <c r="N1532" s="10">
        <f>ROUND(VLOOKUP($C1532,$B$4:$BH$42,13,FALSE),0)</f>
        <v>0</v>
      </c>
      <c r="O1532" s="10">
        <f>ROUND(VLOOKUP($C1532,$B$4:$BH$42,14,FALSE),0)</f>
        <v>500</v>
      </c>
      <c r="P1532" s="10">
        <f>ROUND(VLOOKUP($C1532,$B$4:$BH$42,15,FALSE),0)</f>
        <v>0</v>
      </c>
      <c r="Q1532" s="10">
        <f>ROUND(VLOOKUP($C1532,$B$4:$BH$42,16,FALSE),0)</f>
        <v>0</v>
      </c>
      <c r="R1532" s="10">
        <f>ROUND(VLOOKUP($C1532,$B$4:$BH$42,17,FALSE),0)</f>
        <v>0</v>
      </c>
      <c r="S1532" s="10">
        <f>ROUND(VLOOKUP($C1532,$B$4:$BH$42,18,FALSE),0)</f>
        <v>200</v>
      </c>
      <c r="T1532" s="10">
        <f>ROUND(VLOOKUP($C1532,$B$4:$BH$42,19,FALSE),0)</f>
        <v>100</v>
      </c>
      <c r="U1532" s="10">
        <f>ROUND(VLOOKUP($C1532,$B$4:$BH$42,20,FALSE),0)</f>
        <v>0</v>
      </c>
      <c r="V1532" s="10">
        <f>ROUND(VLOOKUP($C1532,$B$4:$BH$42,21,FALSE),0)</f>
        <v>0</v>
      </c>
      <c r="W1532" s="2"/>
      <c r="X1532" s="10">
        <f>ROUND(VLOOKUP($C1532,$B$4:$BH$42,23,FALSE),0)</f>
        <v>150</v>
      </c>
      <c r="Y1532" s="10">
        <f>ROUND(VLOOKUP($C1532,$B$4:$BH$42,24,FALSE),0)</f>
        <v>0</v>
      </c>
      <c r="Z1532" s="10">
        <f>ROUND(VLOOKUP($C1532,$B$4:$BH$42,25,FALSE),0)</f>
        <v>500</v>
      </c>
      <c r="AA1532" s="10">
        <f>ROUND(VLOOKUP($C1532,$B$4:$BH$42,26,FALSE),0)</f>
        <v>0</v>
      </c>
      <c r="AB1532" s="10">
        <f>ROUND(VLOOKUP($C1532,$B$4:$BH$42,27,FALSE),0)</f>
        <v>0</v>
      </c>
      <c r="AC1532" s="10">
        <f>ROUND(VLOOKUP($C1532,$B$4:$BH$42,28,FALSE),0)</f>
        <v>0</v>
      </c>
      <c r="AD1532" s="10">
        <f>ROUND(VLOOKUP($C1532,$B$4:$BH$42,29,FALSE),0)</f>
        <v>200</v>
      </c>
      <c r="AE1532" s="10">
        <f>ROUND(VLOOKUP($C1532,$B$4:$BH$42,30,FALSE),0)</f>
        <v>100</v>
      </c>
      <c r="AF1532" s="10">
        <f>ROUND(VLOOKUP($C1532,$B$4:$BH$42,31,FALSE),0)</f>
        <v>0</v>
      </c>
      <c r="AG1532" s="10">
        <f>ROUND(VLOOKUP($C1532,$B$4:$BH$42,32,FALSE),0)</f>
        <v>0</v>
      </c>
      <c r="AH1532" s="10">
        <f>ROUND(VLOOKUP($C1532,$B$4:$BH$42,33,FALSE),0)</f>
        <v>0</v>
      </c>
      <c r="AI1532" s="10">
        <f>ROUND(VLOOKUP($C1532,$B$4:$BH$42,34,FALSE),0)</f>
        <v>0</v>
      </c>
      <c r="AJ1532" s="3"/>
      <c r="AK1532" s="10">
        <f>ROUND(VLOOKUP($C1532,$B$4:$BH$42,36,FALSE),0)</f>
        <v>0</v>
      </c>
      <c r="AL1532" s="10">
        <f>ROUND(VLOOKUP($C1532,$B$4:$BH$42,37,FALSE),0)</f>
        <v>0</v>
      </c>
      <c r="AM1532" s="3"/>
      <c r="AN1532" s="10">
        <f>ROUND(VLOOKUP($C1532,$B$4:$BH$42,39,FALSE),0)</f>
        <v>0</v>
      </c>
      <c r="AO1532" s="10">
        <f>ROUND(VLOOKUP($C1532,$B$4:$BH$42,40,FALSE),0)</f>
        <v>0</v>
      </c>
      <c r="AP1532" s="10">
        <f>ROUND(VLOOKUP($C1532,$B$4:$BH$42,41,FALSE),0)</f>
        <v>0</v>
      </c>
      <c r="AQ1532" s="10">
        <f>ROUND(VLOOKUP($C1532,$B$4:$BH$42,42,FALSE),0)</f>
        <v>0</v>
      </c>
      <c r="AR1532" s="10">
        <f>ROUND(VLOOKUP($C1532,$B$4:$BH$42,43,FALSE),0)</f>
        <v>0</v>
      </c>
      <c r="AS1532" s="10">
        <f>ROUND(VLOOKUP($C1532,$B$4:$BH$42,44,FALSE),0)</f>
        <v>0</v>
      </c>
      <c r="AT1532" s="10">
        <f>ROUND(VLOOKUP($C1532,$B$4:$BH$42,45,FALSE),0)</f>
        <v>0</v>
      </c>
      <c r="AU1532" s="10">
        <f>ROUND(VLOOKUP($C1532,$B$4:$BH$42,46,FALSE),0)</f>
        <v>0</v>
      </c>
      <c r="AV1532" s="10">
        <f>ROUND(VLOOKUP($C1532,$B$4:$BH$42,47,FALSE),0)</f>
        <v>0</v>
      </c>
      <c r="AW1532" s="10">
        <f>ROUND(VLOOKUP($C1532,$B$4:$BH$42,48,FALSE),0)</f>
        <v>0</v>
      </c>
      <c r="AX1532" s="10">
        <f>ROUND(VLOOKUP($C1532,$B$4:$BH$42,49,FALSE),0)</f>
        <v>0</v>
      </c>
      <c r="AY1532" s="3"/>
      <c r="AZ1532" s="10">
        <v>6000</v>
      </c>
      <c r="BA1532" s="10">
        <v>2000</v>
      </c>
      <c r="BB1532" s="10">
        <v>450</v>
      </c>
      <c r="BC1532" s="10">
        <v>0</v>
      </c>
      <c r="BD1532" s="10">
        <v>0</v>
      </c>
      <c r="BE1532" s="10">
        <v>60</v>
      </c>
      <c r="BF1532" s="3"/>
      <c r="BG1532" s="10">
        <v>1000</v>
      </c>
      <c r="BH1532" s="10">
        <v>5000</v>
      </c>
      <c r="BI1532" s="3"/>
      <c r="BJ1532" s="21">
        <v>1</v>
      </c>
      <c r="BK1532" s="65">
        <v>0</v>
      </c>
      <c r="BL1532" s="65">
        <v>0</v>
      </c>
      <c r="BM1532" s="6">
        <f t="shared" si="6199"/>
        <v>47.269687500000003</v>
      </c>
      <c r="BN1532" s="8">
        <f t="shared" si="6200"/>
        <v>264.68220537614525</v>
      </c>
      <c r="BO1532" s="12">
        <f t="shared" si="6201"/>
        <v>111.85457136362915</v>
      </c>
      <c r="BP1532" s="50">
        <f>(1-'#Constant'!$A$3)/($J1532*'#Constant'!$B$3/'#Constant'!$C$3^($D1532-1)+1)+'#Constant'!$A$3</f>
        <v>0.93932457786116319</v>
      </c>
      <c r="BQ1532" s="4">
        <f t="shared" si="6202"/>
        <v>266.14868373746651</v>
      </c>
      <c r="BR1532" s="50">
        <f>(1-'#Constant'!$A$3)/($K1532*'#Constant'!$B$3/'#Constant'!$C$3^($D1532-1)+1)+'#Constant'!$A$3</f>
        <v>0.9497912713472485</v>
      </c>
      <c r="BS1532" s="4">
        <f t="shared" si="6203"/>
        <v>263.21572701482398</v>
      </c>
      <c r="BT1532">
        <f>BO1532/$BO$4*100</f>
        <v>85.013708513960779</v>
      </c>
    </row>
    <row r="1533" spans="1:72" s="13" customFormat="1" ht="17.25" thickBot="1" x14ac:dyDescent="0.35">
      <c r="B1533" s="20"/>
      <c r="D1533" s="14">
        <v>1</v>
      </c>
      <c r="E1533" s="14">
        <v>1</v>
      </c>
      <c r="F1533" s="19">
        <v>1</v>
      </c>
      <c r="G1533" s="15">
        <f>G1532</f>
        <v>35</v>
      </c>
      <c r="H1533" s="15">
        <f>H1532</f>
        <v>35</v>
      </c>
      <c r="I1533" s="15">
        <f>I1532</f>
        <v>5000</v>
      </c>
      <c r="J1533" s="15">
        <f>J1532</f>
        <v>22</v>
      </c>
      <c r="K1533" s="15">
        <f>K1532</f>
        <v>18</v>
      </c>
      <c r="L1533" s="16"/>
      <c r="M1533" s="15">
        <f t="shared" ref="M1533:V1533" si="6310">M1532</f>
        <v>150</v>
      </c>
      <c r="N1533" s="15">
        <f t="shared" si="6310"/>
        <v>0</v>
      </c>
      <c r="O1533" s="15">
        <f t="shared" si="6310"/>
        <v>500</v>
      </c>
      <c r="P1533" s="15">
        <f t="shared" si="6310"/>
        <v>0</v>
      </c>
      <c r="Q1533" s="15">
        <f t="shared" si="6310"/>
        <v>0</v>
      </c>
      <c r="R1533" s="15">
        <f t="shared" si="6310"/>
        <v>0</v>
      </c>
      <c r="S1533" s="15">
        <f t="shared" si="6310"/>
        <v>200</v>
      </c>
      <c r="T1533" s="15">
        <f t="shared" si="6310"/>
        <v>100</v>
      </c>
      <c r="U1533" s="15">
        <f t="shared" si="6310"/>
        <v>0</v>
      </c>
      <c r="V1533" s="15">
        <f t="shared" si="6310"/>
        <v>0</v>
      </c>
      <c r="W1533" s="16"/>
      <c r="X1533" s="15">
        <f t="shared" ref="X1533:AI1533" si="6311">X1532</f>
        <v>150</v>
      </c>
      <c r="Y1533" s="15">
        <f t="shared" si="6311"/>
        <v>0</v>
      </c>
      <c r="Z1533" s="15">
        <f t="shared" si="6311"/>
        <v>500</v>
      </c>
      <c r="AA1533" s="15">
        <f t="shared" si="6311"/>
        <v>0</v>
      </c>
      <c r="AB1533" s="15">
        <f t="shared" si="6311"/>
        <v>0</v>
      </c>
      <c r="AC1533" s="15">
        <f t="shared" si="6311"/>
        <v>0</v>
      </c>
      <c r="AD1533" s="15">
        <f t="shared" si="6311"/>
        <v>200</v>
      </c>
      <c r="AE1533" s="15">
        <f t="shared" si="6311"/>
        <v>100</v>
      </c>
      <c r="AF1533" s="15">
        <f t="shared" si="6311"/>
        <v>0</v>
      </c>
      <c r="AG1533" s="15">
        <f t="shared" si="6311"/>
        <v>0</v>
      </c>
      <c r="AH1533" s="15">
        <f t="shared" si="6311"/>
        <v>0</v>
      </c>
      <c r="AI1533" s="15">
        <f t="shared" si="6311"/>
        <v>0</v>
      </c>
      <c r="AJ1533" s="17"/>
      <c r="AK1533" s="15">
        <f>AK1532</f>
        <v>0</v>
      </c>
      <c r="AL1533" s="15">
        <f>AL1532</f>
        <v>0</v>
      </c>
      <c r="AM1533" s="17"/>
      <c r="AN1533" s="15">
        <f t="shared" ref="AN1533:AX1533" si="6312">AN1532</f>
        <v>0</v>
      </c>
      <c r="AO1533" s="15">
        <f t="shared" si="6312"/>
        <v>0</v>
      </c>
      <c r="AP1533" s="15">
        <f t="shared" si="6312"/>
        <v>0</v>
      </c>
      <c r="AQ1533" s="15">
        <f t="shared" si="6312"/>
        <v>0</v>
      </c>
      <c r="AR1533" s="15">
        <f t="shared" si="6312"/>
        <v>0</v>
      </c>
      <c r="AS1533" s="15">
        <f t="shared" si="6312"/>
        <v>0</v>
      </c>
      <c r="AT1533" s="15">
        <f t="shared" si="6312"/>
        <v>0</v>
      </c>
      <c r="AU1533" s="15">
        <f t="shared" si="6312"/>
        <v>0</v>
      </c>
      <c r="AV1533" s="15">
        <f t="shared" si="6312"/>
        <v>0</v>
      </c>
      <c r="AW1533" s="15">
        <f t="shared" si="6312"/>
        <v>0</v>
      </c>
      <c r="AX1533" s="15">
        <f t="shared" si="6312"/>
        <v>0</v>
      </c>
      <c r="AY1533" s="17"/>
      <c r="AZ1533" s="15">
        <f t="shared" ref="AZ1533:BA1533" si="6313">AZ1532</f>
        <v>6000</v>
      </c>
      <c r="BA1533" s="15">
        <f t="shared" si="6313"/>
        <v>2000</v>
      </c>
      <c r="BB1533" s="15">
        <v>450</v>
      </c>
      <c r="BC1533" s="15">
        <f t="shared" ref="BC1533:BE1533" si="6314">BC1532</f>
        <v>0</v>
      </c>
      <c r="BD1533" s="15">
        <f t="shared" si="6314"/>
        <v>0</v>
      </c>
      <c r="BE1533" s="15">
        <f t="shared" si="6314"/>
        <v>60</v>
      </c>
      <c r="BF1533" s="17"/>
      <c r="BG1533" s="15">
        <f t="shared" ref="BG1533:BH1533" si="6315">BG1532</f>
        <v>1000</v>
      </c>
      <c r="BH1533" s="15">
        <f t="shared" si="6315"/>
        <v>5000</v>
      </c>
      <c r="BI1533" s="17"/>
      <c r="BJ1533" s="22">
        <f>G1533/G1532</f>
        <v>1</v>
      </c>
      <c r="BK1533" s="65">
        <f>BK1532</f>
        <v>0</v>
      </c>
      <c r="BL1533" s="65">
        <f>BL1532</f>
        <v>0</v>
      </c>
      <c r="BM1533" s="6">
        <f t="shared" si="6199"/>
        <v>47.269687500000003</v>
      </c>
      <c r="BN1533" s="8">
        <f t="shared" si="6200"/>
        <v>264.68220537614525</v>
      </c>
      <c r="BO1533" s="12">
        <f t="shared" si="6201"/>
        <v>111.85457136362915</v>
      </c>
      <c r="BP1533" s="50">
        <f>(1-'#Constant'!$A$3)/($J1533*'#Constant'!$B$3/'#Constant'!$C$3^($D1533-1)+1)+'#Constant'!$A$3</f>
        <v>0.93932457786116319</v>
      </c>
      <c r="BQ1533" s="4">
        <f t="shared" si="6202"/>
        <v>266.14868373746651</v>
      </c>
      <c r="BR1533" s="50">
        <f>(1-'#Constant'!$A$3)/($K1533*'#Constant'!$B$3/'#Constant'!$C$3^($D1533-1)+1)+'#Constant'!$A$3</f>
        <v>0.9497912713472485</v>
      </c>
      <c r="BS1533" s="4">
        <f t="shared" si="6203"/>
        <v>263.21572701482398</v>
      </c>
      <c r="BT1533"/>
    </row>
    <row r="1534" spans="1:72" x14ac:dyDescent="0.3">
      <c r="A1534">
        <v>40019</v>
      </c>
      <c r="B1534" s="18" t="str">
        <f>VLOOKUP(CONCATENATE("CREATURE_NAME_",A1534),[1]Localization_Hero!$A:$E,2,FALSE)</f>
        <v>라크락</v>
      </c>
      <c r="C1534" s="43" t="str">
        <f>VLOOKUP($A1534,[2]CreatureTable!$A:$I,9,FALSE)</f>
        <v>Mechanic</v>
      </c>
      <c r="D1534">
        <v>1</v>
      </c>
      <c r="E1534">
        <v>1</v>
      </c>
      <c r="F1534" s="18">
        <v>1</v>
      </c>
      <c r="G1534" s="10">
        <v>35</v>
      </c>
      <c r="H1534" s="10">
        <v>35</v>
      </c>
      <c r="I1534" s="10">
        <v>5000</v>
      </c>
      <c r="J1534" s="10">
        <f>ROUND(VLOOKUP($C1534,$B$4:$BH$42,9,FALSE),0)</f>
        <v>22</v>
      </c>
      <c r="K1534" s="10">
        <f>ROUND(VLOOKUP($C1534,$B$4:$BH$42,10,FALSE),0)</f>
        <v>18</v>
      </c>
      <c r="L1534" s="2"/>
      <c r="M1534" s="10">
        <f>ROUND(VLOOKUP($C1534,$B$4:$BH$42,12,FALSE),0)</f>
        <v>150</v>
      </c>
      <c r="N1534" s="10">
        <f>ROUND(VLOOKUP($C1534,$B$4:$BH$42,13,FALSE),0)</f>
        <v>0</v>
      </c>
      <c r="O1534" s="10">
        <f>ROUND(VLOOKUP($C1534,$B$4:$BH$42,14,FALSE),0)</f>
        <v>500</v>
      </c>
      <c r="P1534" s="10">
        <f>ROUND(VLOOKUP($C1534,$B$4:$BH$42,15,FALSE),0)</f>
        <v>0</v>
      </c>
      <c r="Q1534" s="10">
        <f>ROUND(VLOOKUP($C1534,$B$4:$BH$42,16,FALSE),0)</f>
        <v>0</v>
      </c>
      <c r="R1534" s="10">
        <f>ROUND(VLOOKUP($C1534,$B$4:$BH$42,17,FALSE),0)</f>
        <v>0</v>
      </c>
      <c r="S1534" s="10">
        <f>ROUND(VLOOKUP($C1534,$B$4:$BH$42,18,FALSE),0)</f>
        <v>200</v>
      </c>
      <c r="T1534" s="10">
        <f>ROUND(VLOOKUP($C1534,$B$4:$BH$42,19,FALSE),0)</f>
        <v>100</v>
      </c>
      <c r="U1534" s="10">
        <f>ROUND(VLOOKUP($C1534,$B$4:$BH$42,20,FALSE),0)</f>
        <v>0</v>
      </c>
      <c r="V1534" s="10">
        <f>ROUND(VLOOKUP($C1534,$B$4:$BH$42,21,FALSE),0)</f>
        <v>0</v>
      </c>
      <c r="W1534" s="2"/>
      <c r="X1534" s="10">
        <f>ROUND(VLOOKUP($C1534,$B$4:$BH$42,23,FALSE),0)</f>
        <v>150</v>
      </c>
      <c r="Y1534" s="10">
        <f>ROUND(VLOOKUP($C1534,$B$4:$BH$42,24,FALSE),0)</f>
        <v>0</v>
      </c>
      <c r="Z1534" s="10">
        <f>ROUND(VLOOKUP($C1534,$B$4:$BH$42,25,FALSE),0)</f>
        <v>500</v>
      </c>
      <c r="AA1534" s="10">
        <f>ROUND(VLOOKUP($C1534,$B$4:$BH$42,26,FALSE),0)</f>
        <v>0</v>
      </c>
      <c r="AB1534" s="10">
        <f>ROUND(VLOOKUP($C1534,$B$4:$BH$42,27,FALSE),0)</f>
        <v>0</v>
      </c>
      <c r="AC1534" s="10">
        <f>ROUND(VLOOKUP($C1534,$B$4:$BH$42,28,FALSE),0)</f>
        <v>0</v>
      </c>
      <c r="AD1534" s="10">
        <f>ROUND(VLOOKUP($C1534,$B$4:$BH$42,29,FALSE),0)</f>
        <v>200</v>
      </c>
      <c r="AE1534" s="10">
        <f>ROUND(VLOOKUP($C1534,$B$4:$BH$42,30,FALSE),0)</f>
        <v>100</v>
      </c>
      <c r="AF1534" s="10">
        <f>ROUND(VLOOKUP($C1534,$B$4:$BH$42,31,FALSE),0)</f>
        <v>0</v>
      </c>
      <c r="AG1534" s="10">
        <f>ROUND(VLOOKUP($C1534,$B$4:$BH$42,32,FALSE),0)</f>
        <v>0</v>
      </c>
      <c r="AH1534" s="10">
        <f>ROUND(VLOOKUP($C1534,$B$4:$BH$42,33,FALSE),0)</f>
        <v>0</v>
      </c>
      <c r="AI1534" s="10">
        <f>ROUND(VLOOKUP($C1534,$B$4:$BH$42,34,FALSE),0)</f>
        <v>0</v>
      </c>
      <c r="AJ1534" s="3"/>
      <c r="AK1534" s="10">
        <f>ROUND(VLOOKUP($C1534,$B$4:$BH$42,36,FALSE),0)</f>
        <v>0</v>
      </c>
      <c r="AL1534" s="10">
        <f>ROUND(VLOOKUP($C1534,$B$4:$BH$42,37,FALSE),0)</f>
        <v>0</v>
      </c>
      <c r="AM1534" s="3"/>
      <c r="AN1534" s="10">
        <f>ROUND(VLOOKUP($C1534,$B$4:$BH$42,39,FALSE),0)</f>
        <v>0</v>
      </c>
      <c r="AO1534" s="10">
        <f>ROUND(VLOOKUP($C1534,$B$4:$BH$42,40,FALSE),0)</f>
        <v>0</v>
      </c>
      <c r="AP1534" s="10">
        <f>ROUND(VLOOKUP($C1534,$B$4:$BH$42,41,FALSE),0)</f>
        <v>0</v>
      </c>
      <c r="AQ1534" s="10">
        <f>ROUND(VLOOKUP($C1534,$B$4:$BH$42,42,FALSE),0)</f>
        <v>0</v>
      </c>
      <c r="AR1534" s="10">
        <f>ROUND(VLOOKUP($C1534,$B$4:$BH$42,43,FALSE),0)</f>
        <v>0</v>
      </c>
      <c r="AS1534" s="10">
        <f>ROUND(VLOOKUP($C1534,$B$4:$BH$42,44,FALSE),0)</f>
        <v>0</v>
      </c>
      <c r="AT1534" s="10">
        <f>ROUND(VLOOKUP($C1534,$B$4:$BH$42,45,FALSE),0)</f>
        <v>0</v>
      </c>
      <c r="AU1534" s="10">
        <f>ROUND(VLOOKUP($C1534,$B$4:$BH$42,46,FALSE),0)</f>
        <v>0</v>
      </c>
      <c r="AV1534" s="10">
        <f>ROUND(VLOOKUP($C1534,$B$4:$BH$42,47,FALSE),0)</f>
        <v>0</v>
      </c>
      <c r="AW1534" s="10">
        <f>ROUND(VLOOKUP($C1534,$B$4:$BH$42,48,FALSE),0)</f>
        <v>0</v>
      </c>
      <c r="AX1534" s="10">
        <f>ROUND(VLOOKUP($C1534,$B$4:$BH$42,49,FALSE),0)</f>
        <v>0</v>
      </c>
      <c r="AY1534" s="3"/>
      <c r="AZ1534" s="10">
        <v>6000</v>
      </c>
      <c r="BA1534" s="10">
        <v>2000</v>
      </c>
      <c r="BB1534" s="10">
        <v>325</v>
      </c>
      <c r="BC1534" s="10">
        <v>0</v>
      </c>
      <c r="BD1534" s="10">
        <v>0</v>
      </c>
      <c r="BE1534" s="10">
        <v>60</v>
      </c>
      <c r="BF1534" s="3"/>
      <c r="BG1534" s="10">
        <v>1000</v>
      </c>
      <c r="BH1534" s="10">
        <v>5000</v>
      </c>
      <c r="BI1534" s="3"/>
      <c r="BJ1534" s="21">
        <v>1</v>
      </c>
      <c r="BK1534" s="65">
        <v>0</v>
      </c>
      <c r="BL1534" s="65">
        <v>0</v>
      </c>
      <c r="BM1534" s="6">
        <f t="shared" si="6199"/>
        <v>47.269687500000003</v>
      </c>
      <c r="BN1534" s="8">
        <f t="shared" si="6200"/>
        <v>264.68220537614525</v>
      </c>
      <c r="BO1534" s="12">
        <f t="shared" si="6201"/>
        <v>111.85457136362915</v>
      </c>
      <c r="BP1534" s="50">
        <f>(1-'#Constant'!$A$3)/($J1534*'#Constant'!$B$3/'#Constant'!$C$3^($D1534-1)+1)+'#Constant'!$A$3</f>
        <v>0.93932457786116319</v>
      </c>
      <c r="BQ1534" s="4">
        <f t="shared" si="6202"/>
        <v>266.14868373746651</v>
      </c>
      <c r="BR1534" s="50">
        <f>(1-'#Constant'!$A$3)/($K1534*'#Constant'!$B$3/'#Constant'!$C$3^($D1534-1)+1)+'#Constant'!$A$3</f>
        <v>0.9497912713472485</v>
      </c>
      <c r="BS1534" s="4">
        <f t="shared" si="6203"/>
        <v>263.21572701482398</v>
      </c>
      <c r="BT1534">
        <f>BO1534/$BO$4*100</f>
        <v>85.013708513960779</v>
      </c>
    </row>
    <row r="1535" spans="1:72" s="13" customFormat="1" ht="17.25" thickBot="1" x14ac:dyDescent="0.35">
      <c r="B1535" s="20"/>
      <c r="D1535" s="14">
        <v>1</v>
      </c>
      <c r="E1535" s="14">
        <v>1</v>
      </c>
      <c r="F1535" s="19">
        <v>1</v>
      </c>
      <c r="G1535" s="15">
        <f>G1534</f>
        <v>35</v>
      </c>
      <c r="H1535" s="15">
        <f>H1534</f>
        <v>35</v>
      </c>
      <c r="I1535" s="15">
        <f>I1534</f>
        <v>5000</v>
      </c>
      <c r="J1535" s="15">
        <f>J1534</f>
        <v>22</v>
      </c>
      <c r="K1535" s="15">
        <f>K1534</f>
        <v>18</v>
      </c>
      <c r="L1535" s="16"/>
      <c r="M1535" s="15">
        <f t="shared" ref="M1535:V1535" si="6316">M1534</f>
        <v>150</v>
      </c>
      <c r="N1535" s="15">
        <f t="shared" si="6316"/>
        <v>0</v>
      </c>
      <c r="O1535" s="15">
        <f t="shared" si="6316"/>
        <v>500</v>
      </c>
      <c r="P1535" s="15">
        <f t="shared" si="6316"/>
        <v>0</v>
      </c>
      <c r="Q1535" s="15">
        <f t="shared" si="6316"/>
        <v>0</v>
      </c>
      <c r="R1535" s="15">
        <f t="shared" si="6316"/>
        <v>0</v>
      </c>
      <c r="S1535" s="15">
        <f t="shared" si="6316"/>
        <v>200</v>
      </c>
      <c r="T1535" s="15">
        <f t="shared" si="6316"/>
        <v>100</v>
      </c>
      <c r="U1535" s="15">
        <f t="shared" si="6316"/>
        <v>0</v>
      </c>
      <c r="V1535" s="15">
        <f t="shared" si="6316"/>
        <v>0</v>
      </c>
      <c r="W1535" s="16"/>
      <c r="X1535" s="15">
        <f t="shared" ref="X1535:AI1535" si="6317">X1534</f>
        <v>150</v>
      </c>
      <c r="Y1535" s="15">
        <f t="shared" si="6317"/>
        <v>0</v>
      </c>
      <c r="Z1535" s="15">
        <f t="shared" si="6317"/>
        <v>500</v>
      </c>
      <c r="AA1535" s="15">
        <f t="shared" si="6317"/>
        <v>0</v>
      </c>
      <c r="AB1535" s="15">
        <f t="shared" si="6317"/>
        <v>0</v>
      </c>
      <c r="AC1535" s="15">
        <f t="shared" si="6317"/>
        <v>0</v>
      </c>
      <c r="AD1535" s="15">
        <f t="shared" si="6317"/>
        <v>200</v>
      </c>
      <c r="AE1535" s="15">
        <f t="shared" si="6317"/>
        <v>100</v>
      </c>
      <c r="AF1535" s="15">
        <f t="shared" si="6317"/>
        <v>0</v>
      </c>
      <c r="AG1535" s="15">
        <f t="shared" si="6317"/>
        <v>0</v>
      </c>
      <c r="AH1535" s="15">
        <f t="shared" si="6317"/>
        <v>0</v>
      </c>
      <c r="AI1535" s="15">
        <f t="shared" si="6317"/>
        <v>0</v>
      </c>
      <c r="AJ1535" s="17"/>
      <c r="AK1535" s="15">
        <f>AK1534</f>
        <v>0</v>
      </c>
      <c r="AL1535" s="15">
        <f>AL1534</f>
        <v>0</v>
      </c>
      <c r="AM1535" s="17"/>
      <c r="AN1535" s="15">
        <f t="shared" ref="AN1535:AX1535" si="6318">AN1534</f>
        <v>0</v>
      </c>
      <c r="AO1535" s="15">
        <f t="shared" si="6318"/>
        <v>0</v>
      </c>
      <c r="AP1535" s="15">
        <f t="shared" si="6318"/>
        <v>0</v>
      </c>
      <c r="AQ1535" s="15">
        <f t="shared" si="6318"/>
        <v>0</v>
      </c>
      <c r="AR1535" s="15">
        <f t="shared" si="6318"/>
        <v>0</v>
      </c>
      <c r="AS1535" s="15">
        <f t="shared" si="6318"/>
        <v>0</v>
      </c>
      <c r="AT1535" s="15">
        <f t="shared" si="6318"/>
        <v>0</v>
      </c>
      <c r="AU1535" s="15">
        <f t="shared" si="6318"/>
        <v>0</v>
      </c>
      <c r="AV1535" s="15">
        <f t="shared" si="6318"/>
        <v>0</v>
      </c>
      <c r="AW1535" s="15">
        <f t="shared" si="6318"/>
        <v>0</v>
      </c>
      <c r="AX1535" s="15">
        <f t="shared" si="6318"/>
        <v>0</v>
      </c>
      <c r="AY1535" s="17"/>
      <c r="AZ1535" s="15">
        <f t="shared" ref="AZ1535:BA1535" si="6319">AZ1534</f>
        <v>6000</v>
      </c>
      <c r="BA1535" s="15">
        <f t="shared" si="6319"/>
        <v>2000</v>
      </c>
      <c r="BB1535" s="15">
        <v>325</v>
      </c>
      <c r="BC1535" s="15">
        <f t="shared" ref="BC1535:BE1535" si="6320">BC1534</f>
        <v>0</v>
      </c>
      <c r="BD1535" s="15">
        <f t="shared" si="6320"/>
        <v>0</v>
      </c>
      <c r="BE1535" s="15">
        <f t="shared" si="6320"/>
        <v>60</v>
      </c>
      <c r="BF1535" s="17"/>
      <c r="BG1535" s="15">
        <f t="shared" ref="BG1535:BH1535" si="6321">BG1534</f>
        <v>1000</v>
      </c>
      <c r="BH1535" s="15">
        <f t="shared" si="6321"/>
        <v>5000</v>
      </c>
      <c r="BI1535" s="17"/>
      <c r="BJ1535" s="22">
        <f>G1535/G1534</f>
        <v>1</v>
      </c>
      <c r="BK1535" s="65">
        <f t="shared" ref="BK1535:BL1535" si="6322">BK1534</f>
        <v>0</v>
      </c>
      <c r="BL1535" s="65">
        <f t="shared" si="6322"/>
        <v>0</v>
      </c>
      <c r="BM1535" s="6">
        <f t="shared" si="6199"/>
        <v>47.269687500000003</v>
      </c>
      <c r="BN1535" s="8">
        <f t="shared" si="6200"/>
        <v>264.68220537614525</v>
      </c>
      <c r="BO1535" s="12">
        <f t="shared" si="6201"/>
        <v>111.85457136362915</v>
      </c>
      <c r="BP1535" s="50">
        <f>(1-'#Constant'!$A$3)/($J1535*'#Constant'!$B$3/'#Constant'!$C$3^($D1535-1)+1)+'#Constant'!$A$3</f>
        <v>0.93932457786116319</v>
      </c>
      <c r="BQ1535" s="4">
        <f t="shared" si="6202"/>
        <v>266.14868373746651</v>
      </c>
      <c r="BR1535" s="50">
        <f>(1-'#Constant'!$A$3)/($K1535*'#Constant'!$B$3/'#Constant'!$C$3^($D1535-1)+1)+'#Constant'!$A$3</f>
        <v>0.9497912713472485</v>
      </c>
      <c r="BS1535" s="4">
        <f t="shared" si="6203"/>
        <v>263.21572701482398</v>
      </c>
      <c r="BT1535"/>
    </row>
    <row r="1536" spans="1:72" x14ac:dyDescent="0.3">
      <c r="A1536">
        <v>40020</v>
      </c>
      <c r="B1536" s="18" t="str">
        <f>VLOOKUP(CONCATENATE("CREATURE_NAME_",A1536),[1]Localization_Hero!$A:$E,2,FALSE)</f>
        <v>로지나</v>
      </c>
      <c r="C1536" s="43" t="str">
        <f>VLOOKUP($A1536,[2]CreatureTable!$A:$I,9,FALSE)</f>
        <v>Mechanic</v>
      </c>
      <c r="D1536">
        <v>1</v>
      </c>
      <c r="E1536">
        <v>1</v>
      </c>
      <c r="F1536" s="18">
        <v>1</v>
      </c>
      <c r="G1536" s="10">
        <v>35</v>
      </c>
      <c r="H1536" s="10">
        <v>35</v>
      </c>
      <c r="I1536" s="10">
        <v>5000</v>
      </c>
      <c r="J1536" s="10">
        <f>ROUND(VLOOKUP($C1536,$B$4:$BH$42,9,FALSE),0)</f>
        <v>22</v>
      </c>
      <c r="K1536" s="10">
        <f>ROUND(VLOOKUP($C1536,$B$4:$BH$42,10,FALSE),0)</f>
        <v>18</v>
      </c>
      <c r="L1536" s="2"/>
      <c r="M1536" s="10">
        <f>ROUND(VLOOKUP($C1536,$B$4:$BH$42,12,FALSE),0)</f>
        <v>150</v>
      </c>
      <c r="N1536" s="10">
        <f>ROUND(VLOOKUP($C1536,$B$4:$BH$42,13,FALSE),0)</f>
        <v>0</v>
      </c>
      <c r="O1536" s="10">
        <f>ROUND(VLOOKUP($C1536,$B$4:$BH$42,14,FALSE),0)</f>
        <v>500</v>
      </c>
      <c r="P1536" s="10">
        <f>ROUND(VLOOKUP($C1536,$B$4:$BH$42,15,FALSE),0)</f>
        <v>0</v>
      </c>
      <c r="Q1536" s="10">
        <f>ROUND(VLOOKUP($C1536,$B$4:$BH$42,16,FALSE),0)</f>
        <v>0</v>
      </c>
      <c r="R1536" s="10">
        <f>ROUND(VLOOKUP($C1536,$B$4:$BH$42,17,FALSE),0)</f>
        <v>0</v>
      </c>
      <c r="S1536" s="10">
        <f>ROUND(VLOOKUP($C1536,$B$4:$BH$42,18,FALSE),0)</f>
        <v>200</v>
      </c>
      <c r="T1536" s="10">
        <f>ROUND(VLOOKUP($C1536,$B$4:$BH$42,19,FALSE),0)</f>
        <v>100</v>
      </c>
      <c r="U1536" s="10">
        <f>ROUND(VLOOKUP($C1536,$B$4:$BH$42,20,FALSE),0)</f>
        <v>0</v>
      </c>
      <c r="V1536" s="10">
        <f>ROUND(VLOOKUP($C1536,$B$4:$BH$42,21,FALSE),0)</f>
        <v>0</v>
      </c>
      <c r="W1536" s="2"/>
      <c r="X1536" s="10">
        <f>ROUND(VLOOKUP($C1536,$B$4:$BH$42,23,FALSE),0)</f>
        <v>150</v>
      </c>
      <c r="Y1536" s="10">
        <f>ROUND(VLOOKUP($C1536,$B$4:$BH$42,24,FALSE),0)</f>
        <v>0</v>
      </c>
      <c r="Z1536" s="10">
        <f>ROUND(VLOOKUP($C1536,$B$4:$BH$42,25,FALSE),0)</f>
        <v>500</v>
      </c>
      <c r="AA1536" s="10">
        <f>ROUND(VLOOKUP($C1536,$B$4:$BH$42,26,FALSE),0)</f>
        <v>0</v>
      </c>
      <c r="AB1536" s="10">
        <f>ROUND(VLOOKUP($C1536,$B$4:$BH$42,27,FALSE),0)</f>
        <v>0</v>
      </c>
      <c r="AC1536" s="10">
        <f>ROUND(VLOOKUP($C1536,$B$4:$BH$42,28,FALSE),0)</f>
        <v>0</v>
      </c>
      <c r="AD1536" s="10">
        <f>ROUND(VLOOKUP($C1536,$B$4:$BH$42,29,FALSE),0)</f>
        <v>200</v>
      </c>
      <c r="AE1536" s="10">
        <f>ROUND(VLOOKUP($C1536,$B$4:$BH$42,30,FALSE),0)</f>
        <v>100</v>
      </c>
      <c r="AF1536" s="10">
        <f>ROUND(VLOOKUP($C1536,$B$4:$BH$42,31,FALSE),0)</f>
        <v>0</v>
      </c>
      <c r="AG1536" s="10">
        <f>ROUND(VLOOKUP($C1536,$B$4:$BH$42,32,FALSE),0)</f>
        <v>0</v>
      </c>
      <c r="AH1536" s="10">
        <f>ROUND(VLOOKUP($C1536,$B$4:$BH$42,33,FALSE),0)</f>
        <v>0</v>
      </c>
      <c r="AI1536" s="10">
        <f>ROUND(VLOOKUP($C1536,$B$4:$BH$42,34,FALSE),0)</f>
        <v>0</v>
      </c>
      <c r="AJ1536" s="3"/>
      <c r="AK1536" s="10">
        <f>ROUND(VLOOKUP($C1536,$B$4:$BH$42,36,FALSE),0)</f>
        <v>0</v>
      </c>
      <c r="AL1536" s="10">
        <f>ROUND(VLOOKUP($C1536,$B$4:$BH$42,37,FALSE),0)</f>
        <v>0</v>
      </c>
      <c r="AM1536" s="3"/>
      <c r="AN1536" s="10">
        <f>ROUND(VLOOKUP($C1536,$B$4:$BH$42,39,FALSE),0)</f>
        <v>0</v>
      </c>
      <c r="AO1536" s="10">
        <f>ROUND(VLOOKUP($C1536,$B$4:$BH$42,40,FALSE),0)</f>
        <v>0</v>
      </c>
      <c r="AP1536" s="10">
        <f>ROUND(VLOOKUP($C1536,$B$4:$BH$42,41,FALSE),0)</f>
        <v>0</v>
      </c>
      <c r="AQ1536" s="10">
        <f>ROUND(VLOOKUP($C1536,$B$4:$BH$42,42,FALSE),0)</f>
        <v>0</v>
      </c>
      <c r="AR1536" s="10">
        <f>ROUND(VLOOKUP($C1536,$B$4:$BH$42,43,FALSE),0)</f>
        <v>0</v>
      </c>
      <c r="AS1536" s="10">
        <f>ROUND(VLOOKUP($C1536,$B$4:$BH$42,44,FALSE),0)</f>
        <v>0</v>
      </c>
      <c r="AT1536" s="10">
        <f>ROUND(VLOOKUP($C1536,$B$4:$BH$42,45,FALSE),0)</f>
        <v>0</v>
      </c>
      <c r="AU1536" s="10">
        <f>ROUND(VLOOKUP($C1536,$B$4:$BH$42,46,FALSE),0)</f>
        <v>0</v>
      </c>
      <c r="AV1536" s="10">
        <f>ROUND(VLOOKUP($C1536,$B$4:$BH$42,47,FALSE),0)</f>
        <v>0</v>
      </c>
      <c r="AW1536" s="10">
        <f>ROUND(VLOOKUP($C1536,$B$4:$BH$42,48,FALSE),0)</f>
        <v>0</v>
      </c>
      <c r="AX1536" s="10">
        <f>ROUND(VLOOKUP($C1536,$B$4:$BH$42,49,FALSE),0)</f>
        <v>0</v>
      </c>
      <c r="AY1536" s="3"/>
      <c r="AZ1536" s="10">
        <v>6000</v>
      </c>
      <c r="BA1536" s="10">
        <v>2000</v>
      </c>
      <c r="BB1536" s="10">
        <v>675</v>
      </c>
      <c r="BC1536" s="10">
        <v>0</v>
      </c>
      <c r="BD1536" s="10">
        <v>0</v>
      </c>
      <c r="BE1536" s="10">
        <v>60</v>
      </c>
      <c r="BF1536" s="3"/>
      <c r="BG1536" s="10">
        <v>1000</v>
      </c>
      <c r="BH1536" s="10">
        <v>5000</v>
      </c>
      <c r="BI1536" s="3"/>
      <c r="BJ1536" s="21">
        <v>1</v>
      </c>
      <c r="BK1536" s="65">
        <v>0</v>
      </c>
      <c r="BL1536" s="65">
        <v>0</v>
      </c>
      <c r="BM1536" s="6">
        <f t="shared" si="6199"/>
        <v>47.269687500000003</v>
      </c>
      <c r="BN1536" s="8">
        <f t="shared" si="6200"/>
        <v>264.68220537614525</v>
      </c>
      <c r="BO1536" s="12">
        <f t="shared" si="6201"/>
        <v>111.85457136362915</v>
      </c>
      <c r="BP1536" s="50">
        <f>(1-'#Constant'!$A$3)/($J1536*'#Constant'!$B$3/'#Constant'!$C$3^($D1536-1)+1)+'#Constant'!$A$3</f>
        <v>0.93932457786116319</v>
      </c>
      <c r="BQ1536" s="4">
        <f t="shared" si="6202"/>
        <v>266.14868373746651</v>
      </c>
      <c r="BR1536" s="50">
        <f>(1-'#Constant'!$A$3)/($K1536*'#Constant'!$B$3/'#Constant'!$C$3^($D1536-1)+1)+'#Constant'!$A$3</f>
        <v>0.9497912713472485</v>
      </c>
      <c r="BS1536" s="4">
        <f t="shared" si="6203"/>
        <v>263.21572701482398</v>
      </c>
      <c r="BT1536">
        <f>BO1536/$BO$4*100</f>
        <v>85.013708513960779</v>
      </c>
    </row>
    <row r="1537" spans="1:72" s="13" customFormat="1" ht="17.25" thickBot="1" x14ac:dyDescent="0.35">
      <c r="B1537" s="20"/>
      <c r="D1537" s="14">
        <v>1</v>
      </c>
      <c r="E1537" s="14">
        <v>1</v>
      </c>
      <c r="F1537" s="19">
        <v>1</v>
      </c>
      <c r="G1537" s="15">
        <f>G1536</f>
        <v>35</v>
      </c>
      <c r="H1537" s="15">
        <f>H1536</f>
        <v>35</v>
      </c>
      <c r="I1537" s="15">
        <f>I1536</f>
        <v>5000</v>
      </c>
      <c r="J1537" s="15">
        <f>J1536</f>
        <v>22</v>
      </c>
      <c r="K1537" s="15">
        <f>K1536</f>
        <v>18</v>
      </c>
      <c r="L1537" s="16"/>
      <c r="M1537" s="15">
        <f t="shared" ref="M1537:V1537" si="6323">M1536</f>
        <v>150</v>
      </c>
      <c r="N1537" s="15">
        <f t="shared" si="6323"/>
        <v>0</v>
      </c>
      <c r="O1537" s="15">
        <f t="shared" si="6323"/>
        <v>500</v>
      </c>
      <c r="P1537" s="15">
        <f t="shared" si="6323"/>
        <v>0</v>
      </c>
      <c r="Q1537" s="15">
        <f t="shared" si="6323"/>
        <v>0</v>
      </c>
      <c r="R1537" s="15">
        <f t="shared" si="6323"/>
        <v>0</v>
      </c>
      <c r="S1537" s="15">
        <f t="shared" si="6323"/>
        <v>200</v>
      </c>
      <c r="T1537" s="15">
        <f t="shared" si="6323"/>
        <v>100</v>
      </c>
      <c r="U1537" s="15">
        <f t="shared" si="6323"/>
        <v>0</v>
      </c>
      <c r="V1537" s="15">
        <f t="shared" si="6323"/>
        <v>0</v>
      </c>
      <c r="W1537" s="16"/>
      <c r="X1537" s="15">
        <f t="shared" ref="X1537:AI1537" si="6324">X1536</f>
        <v>150</v>
      </c>
      <c r="Y1537" s="15">
        <f t="shared" si="6324"/>
        <v>0</v>
      </c>
      <c r="Z1537" s="15">
        <f t="shared" si="6324"/>
        <v>500</v>
      </c>
      <c r="AA1537" s="15">
        <f t="shared" si="6324"/>
        <v>0</v>
      </c>
      <c r="AB1537" s="15">
        <f t="shared" si="6324"/>
        <v>0</v>
      </c>
      <c r="AC1537" s="15">
        <f t="shared" si="6324"/>
        <v>0</v>
      </c>
      <c r="AD1537" s="15">
        <f t="shared" si="6324"/>
        <v>200</v>
      </c>
      <c r="AE1537" s="15">
        <f t="shared" si="6324"/>
        <v>100</v>
      </c>
      <c r="AF1537" s="15">
        <f t="shared" si="6324"/>
        <v>0</v>
      </c>
      <c r="AG1537" s="15">
        <f t="shared" si="6324"/>
        <v>0</v>
      </c>
      <c r="AH1537" s="15">
        <f t="shared" si="6324"/>
        <v>0</v>
      </c>
      <c r="AI1537" s="15">
        <f t="shared" si="6324"/>
        <v>0</v>
      </c>
      <c r="AJ1537" s="17"/>
      <c r="AK1537" s="15">
        <f>AK1536</f>
        <v>0</v>
      </c>
      <c r="AL1537" s="15">
        <f>AL1536</f>
        <v>0</v>
      </c>
      <c r="AM1537" s="17"/>
      <c r="AN1537" s="15">
        <f t="shared" ref="AN1537:AX1537" si="6325">AN1536</f>
        <v>0</v>
      </c>
      <c r="AO1537" s="15">
        <f t="shared" si="6325"/>
        <v>0</v>
      </c>
      <c r="AP1537" s="15">
        <f t="shared" si="6325"/>
        <v>0</v>
      </c>
      <c r="AQ1537" s="15">
        <f t="shared" si="6325"/>
        <v>0</v>
      </c>
      <c r="AR1537" s="15">
        <f t="shared" si="6325"/>
        <v>0</v>
      </c>
      <c r="AS1537" s="15">
        <f t="shared" si="6325"/>
        <v>0</v>
      </c>
      <c r="AT1537" s="15">
        <f t="shared" si="6325"/>
        <v>0</v>
      </c>
      <c r="AU1537" s="15">
        <f t="shared" si="6325"/>
        <v>0</v>
      </c>
      <c r="AV1537" s="15">
        <f t="shared" si="6325"/>
        <v>0</v>
      </c>
      <c r="AW1537" s="15">
        <f t="shared" si="6325"/>
        <v>0</v>
      </c>
      <c r="AX1537" s="15">
        <f t="shared" si="6325"/>
        <v>0</v>
      </c>
      <c r="AY1537" s="17"/>
      <c r="AZ1537" s="15">
        <f t="shared" ref="AZ1537:BA1537" si="6326">AZ1536</f>
        <v>6000</v>
      </c>
      <c r="BA1537" s="15">
        <f t="shared" si="6326"/>
        <v>2000</v>
      </c>
      <c r="BB1537" s="15">
        <v>675</v>
      </c>
      <c r="BC1537" s="15">
        <f t="shared" ref="BC1537:BE1537" si="6327">BC1536</f>
        <v>0</v>
      </c>
      <c r="BD1537" s="15">
        <f t="shared" si="6327"/>
        <v>0</v>
      </c>
      <c r="BE1537" s="15">
        <f t="shared" si="6327"/>
        <v>60</v>
      </c>
      <c r="BF1537" s="17"/>
      <c r="BG1537" s="15">
        <f t="shared" ref="BG1537:BH1537" si="6328">BG1536</f>
        <v>1000</v>
      </c>
      <c r="BH1537" s="15">
        <f t="shared" si="6328"/>
        <v>5000</v>
      </c>
      <c r="BI1537" s="17"/>
      <c r="BJ1537" s="22">
        <f>G1537/G1536</f>
        <v>1</v>
      </c>
      <c r="BK1537" s="65">
        <f>BK1536</f>
        <v>0</v>
      </c>
      <c r="BL1537" s="65">
        <f>BL1536</f>
        <v>0</v>
      </c>
      <c r="BM1537" s="6">
        <f t="shared" si="6199"/>
        <v>47.269687500000003</v>
      </c>
      <c r="BN1537" s="8">
        <f t="shared" si="6200"/>
        <v>264.68220537614525</v>
      </c>
      <c r="BO1537" s="12">
        <f t="shared" si="6201"/>
        <v>111.85457136362915</v>
      </c>
      <c r="BP1537" s="50">
        <f>(1-'#Constant'!$A$3)/($J1537*'#Constant'!$B$3/'#Constant'!$C$3^($D1537-1)+1)+'#Constant'!$A$3</f>
        <v>0.93932457786116319</v>
      </c>
      <c r="BQ1537" s="4">
        <f t="shared" si="6202"/>
        <v>266.14868373746651</v>
      </c>
      <c r="BR1537" s="50">
        <f>(1-'#Constant'!$A$3)/($K1537*'#Constant'!$B$3/'#Constant'!$C$3^($D1537-1)+1)+'#Constant'!$A$3</f>
        <v>0.9497912713472485</v>
      </c>
      <c r="BS1537" s="4">
        <f t="shared" si="6203"/>
        <v>263.21572701482398</v>
      </c>
      <c r="BT1537"/>
    </row>
    <row r="1538" spans="1:72" x14ac:dyDescent="0.3">
      <c r="A1538">
        <v>40021</v>
      </c>
      <c r="B1538" s="18" t="str">
        <f>VLOOKUP(CONCATENATE("CREATURE_NAME_",A1538),[1]Localization_Hero!$A:$E,2,FALSE)</f>
        <v>루나</v>
      </c>
      <c r="C1538" s="43" t="str">
        <f>VLOOKUP($A1538,[2]CreatureTable!$A:$I,9,FALSE)</f>
        <v>Archer</v>
      </c>
      <c r="D1538">
        <v>1</v>
      </c>
      <c r="E1538">
        <v>1</v>
      </c>
      <c r="F1538" s="18">
        <v>1</v>
      </c>
      <c r="G1538" s="10">
        <v>35</v>
      </c>
      <c r="H1538" s="10">
        <v>35</v>
      </c>
      <c r="I1538" s="10">
        <v>5000</v>
      </c>
      <c r="J1538" s="10">
        <f>ROUND(VLOOKUP($C1538,$B$4:$BH$42,9,FALSE),0)</f>
        <v>22</v>
      </c>
      <c r="K1538" s="10">
        <f>ROUND(VLOOKUP($C1538,$B$4:$BH$42,10,FALSE),0)</f>
        <v>18</v>
      </c>
      <c r="L1538" s="2"/>
      <c r="M1538" s="10">
        <f>ROUND(VLOOKUP($C1538,$B$4:$BH$42,12,FALSE),0)</f>
        <v>150</v>
      </c>
      <c r="N1538" s="10">
        <f>ROUND(VLOOKUP($C1538,$B$4:$BH$42,13,FALSE),0)</f>
        <v>0</v>
      </c>
      <c r="O1538" s="10">
        <f>ROUND(VLOOKUP($C1538,$B$4:$BH$42,14,FALSE),0)</f>
        <v>0</v>
      </c>
      <c r="P1538" s="10">
        <f>ROUND(VLOOKUP($C1538,$B$4:$BH$42,15,FALSE),0)</f>
        <v>0</v>
      </c>
      <c r="Q1538" s="10">
        <f>ROUND(VLOOKUP($C1538,$B$4:$BH$42,16,FALSE),0)</f>
        <v>0</v>
      </c>
      <c r="R1538" s="10">
        <f>ROUND(VLOOKUP($C1538,$B$4:$BH$42,17,FALSE),0)</f>
        <v>0</v>
      </c>
      <c r="S1538" s="10">
        <f>ROUND(VLOOKUP($C1538,$B$4:$BH$42,18,FALSE),0)</f>
        <v>100</v>
      </c>
      <c r="T1538" s="10">
        <f>ROUND(VLOOKUP($C1538,$B$4:$BH$42,19,FALSE),0)</f>
        <v>250</v>
      </c>
      <c r="U1538" s="10">
        <f>ROUND(VLOOKUP($C1538,$B$4:$BH$42,20,FALSE),0)</f>
        <v>0</v>
      </c>
      <c r="V1538" s="10">
        <f>ROUND(VLOOKUP($C1538,$B$4:$BH$42,21,FALSE),0)</f>
        <v>0</v>
      </c>
      <c r="W1538" s="2"/>
      <c r="X1538" s="10">
        <f>ROUND(VLOOKUP($C1538,$B$4:$BH$42,23,FALSE),0)</f>
        <v>150</v>
      </c>
      <c r="Y1538" s="10">
        <f>ROUND(VLOOKUP($C1538,$B$4:$BH$42,24,FALSE),0)</f>
        <v>0</v>
      </c>
      <c r="Z1538" s="10">
        <f>ROUND(VLOOKUP($C1538,$B$4:$BH$42,25,FALSE),0)</f>
        <v>0</v>
      </c>
      <c r="AA1538" s="10">
        <f>ROUND(VLOOKUP($C1538,$B$4:$BH$42,26,FALSE),0)</f>
        <v>0</v>
      </c>
      <c r="AB1538" s="10">
        <f>ROUND(VLOOKUP($C1538,$B$4:$BH$42,27,FALSE),0)</f>
        <v>0</v>
      </c>
      <c r="AC1538" s="10">
        <f>ROUND(VLOOKUP($C1538,$B$4:$BH$42,28,FALSE),0)</f>
        <v>0</v>
      </c>
      <c r="AD1538" s="10">
        <f>ROUND(VLOOKUP($C1538,$B$4:$BH$42,29,FALSE),0)</f>
        <v>100</v>
      </c>
      <c r="AE1538" s="10">
        <f>ROUND(VLOOKUP($C1538,$B$4:$BH$42,30,FALSE),0)</f>
        <v>250</v>
      </c>
      <c r="AF1538" s="10">
        <f>ROUND(VLOOKUP($C1538,$B$4:$BH$42,31,FALSE),0)</f>
        <v>0</v>
      </c>
      <c r="AG1538" s="10">
        <f>ROUND(VLOOKUP($C1538,$B$4:$BH$42,32,FALSE),0)</f>
        <v>0</v>
      </c>
      <c r="AH1538" s="10">
        <f>ROUND(VLOOKUP($C1538,$B$4:$BH$42,33,FALSE),0)</f>
        <v>0</v>
      </c>
      <c r="AI1538" s="10">
        <f>ROUND(VLOOKUP($C1538,$B$4:$BH$42,34,FALSE),0)</f>
        <v>0</v>
      </c>
      <c r="AJ1538" s="3"/>
      <c r="AK1538" s="10">
        <f>ROUND(VLOOKUP($C1538,$B$4:$BH$42,36,FALSE),0)</f>
        <v>0</v>
      </c>
      <c r="AL1538" s="10">
        <f>ROUND(VLOOKUP($C1538,$B$4:$BH$42,37,FALSE),0)</f>
        <v>0</v>
      </c>
      <c r="AM1538" s="3"/>
      <c r="AN1538" s="10">
        <f>ROUND(VLOOKUP($C1538,$B$4:$BH$42,39,FALSE),0)</f>
        <v>0</v>
      </c>
      <c r="AO1538" s="10">
        <f>ROUND(VLOOKUP($C1538,$B$4:$BH$42,40,FALSE),0)</f>
        <v>0</v>
      </c>
      <c r="AP1538" s="10">
        <f>ROUND(VLOOKUP($C1538,$B$4:$BH$42,41,FALSE),0)</f>
        <v>0</v>
      </c>
      <c r="AQ1538" s="10">
        <f>ROUND(VLOOKUP($C1538,$B$4:$BH$42,42,FALSE),0)</f>
        <v>0</v>
      </c>
      <c r="AR1538" s="10">
        <f>ROUND(VLOOKUP($C1538,$B$4:$BH$42,43,FALSE),0)</f>
        <v>0</v>
      </c>
      <c r="AS1538" s="10">
        <f>ROUND(VLOOKUP($C1538,$B$4:$BH$42,44,FALSE),0)</f>
        <v>0</v>
      </c>
      <c r="AT1538" s="10">
        <f>ROUND(VLOOKUP($C1538,$B$4:$BH$42,45,FALSE),0)</f>
        <v>0</v>
      </c>
      <c r="AU1538" s="10">
        <f>ROUND(VLOOKUP($C1538,$B$4:$BH$42,46,FALSE),0)</f>
        <v>0</v>
      </c>
      <c r="AV1538" s="10">
        <f>ROUND(VLOOKUP($C1538,$B$4:$BH$42,47,FALSE),0)</f>
        <v>0</v>
      </c>
      <c r="AW1538" s="10">
        <f>ROUND(VLOOKUP($C1538,$B$4:$BH$42,48,FALSE),0)</f>
        <v>0</v>
      </c>
      <c r="AX1538" s="10">
        <f>ROUND(VLOOKUP($C1538,$B$4:$BH$42,49,FALSE),0)</f>
        <v>0</v>
      </c>
      <c r="AY1538" s="3"/>
      <c r="AZ1538" s="10">
        <v>6000</v>
      </c>
      <c r="BA1538" s="10">
        <v>2000</v>
      </c>
      <c r="BB1538" s="10">
        <v>500</v>
      </c>
      <c r="BC1538" s="10">
        <v>0</v>
      </c>
      <c r="BD1538" s="10">
        <v>0</v>
      </c>
      <c r="BE1538" s="10">
        <v>60</v>
      </c>
      <c r="BF1538" s="3"/>
      <c r="BG1538" s="10">
        <v>1000</v>
      </c>
      <c r="BH1538" s="10">
        <v>5000</v>
      </c>
      <c r="BI1538" s="3"/>
      <c r="BJ1538" s="21">
        <v>1</v>
      </c>
      <c r="BK1538" s="65">
        <v>0</v>
      </c>
      <c r="BL1538" s="65">
        <v>0</v>
      </c>
      <c r="BM1538" s="6">
        <f t="shared" si="6199"/>
        <v>46.413281249999997</v>
      </c>
      <c r="BN1538" s="8">
        <f t="shared" si="6200"/>
        <v>264.68220537614525</v>
      </c>
      <c r="BO1538" s="12">
        <f t="shared" si="6201"/>
        <v>110.83668002964222</v>
      </c>
      <c r="BP1538" s="50">
        <f>(1-'#Constant'!$A$3)/($J1538*'#Constant'!$B$3/'#Constant'!$C$3^($D1538-1)+1)+'#Constant'!$A$3</f>
        <v>0.93932457786116319</v>
      </c>
      <c r="BQ1538" s="4">
        <f t="shared" si="6202"/>
        <v>266.14868373746651</v>
      </c>
      <c r="BR1538" s="50">
        <f>(1-'#Constant'!$A$3)/($K1538*'#Constant'!$B$3/'#Constant'!$C$3^($D1538-1)+1)+'#Constant'!$A$3</f>
        <v>0.9497912713472485</v>
      </c>
      <c r="BS1538" s="4">
        <f t="shared" si="6203"/>
        <v>263.21572701482398</v>
      </c>
      <c r="BT1538">
        <f>BO1538/$BO$4*100</f>
        <v>84.240072567646749</v>
      </c>
    </row>
    <row r="1539" spans="1:72" s="13" customFormat="1" ht="17.25" thickBot="1" x14ac:dyDescent="0.35">
      <c r="B1539" s="20"/>
      <c r="D1539" s="14">
        <v>1</v>
      </c>
      <c r="E1539" s="14">
        <v>1</v>
      </c>
      <c r="F1539" s="19">
        <v>1</v>
      </c>
      <c r="G1539" s="15">
        <f>G1538</f>
        <v>35</v>
      </c>
      <c r="H1539" s="15">
        <f>H1538</f>
        <v>35</v>
      </c>
      <c r="I1539" s="15">
        <f>I1538</f>
        <v>5000</v>
      </c>
      <c r="J1539" s="15">
        <f>J1538</f>
        <v>22</v>
      </c>
      <c r="K1539" s="15">
        <f>K1538</f>
        <v>18</v>
      </c>
      <c r="L1539" s="16"/>
      <c r="M1539" s="15">
        <f t="shared" ref="M1539:V1539" si="6329">M1538</f>
        <v>150</v>
      </c>
      <c r="N1539" s="15">
        <f t="shared" si="6329"/>
        <v>0</v>
      </c>
      <c r="O1539" s="15">
        <f t="shared" si="6329"/>
        <v>0</v>
      </c>
      <c r="P1539" s="15">
        <f t="shared" si="6329"/>
        <v>0</v>
      </c>
      <c r="Q1539" s="15">
        <f t="shared" si="6329"/>
        <v>0</v>
      </c>
      <c r="R1539" s="15">
        <f t="shared" si="6329"/>
        <v>0</v>
      </c>
      <c r="S1539" s="15">
        <f t="shared" si="6329"/>
        <v>100</v>
      </c>
      <c r="T1539" s="15">
        <f t="shared" si="6329"/>
        <v>250</v>
      </c>
      <c r="U1539" s="15">
        <f t="shared" si="6329"/>
        <v>0</v>
      </c>
      <c r="V1539" s="15">
        <f t="shared" si="6329"/>
        <v>0</v>
      </c>
      <c r="W1539" s="16"/>
      <c r="X1539" s="15">
        <f t="shared" ref="X1539:AI1539" si="6330">X1538</f>
        <v>150</v>
      </c>
      <c r="Y1539" s="15">
        <f t="shared" si="6330"/>
        <v>0</v>
      </c>
      <c r="Z1539" s="15">
        <f t="shared" si="6330"/>
        <v>0</v>
      </c>
      <c r="AA1539" s="15">
        <f t="shared" si="6330"/>
        <v>0</v>
      </c>
      <c r="AB1539" s="15">
        <f t="shared" si="6330"/>
        <v>0</v>
      </c>
      <c r="AC1539" s="15">
        <f t="shared" si="6330"/>
        <v>0</v>
      </c>
      <c r="AD1539" s="15">
        <f t="shared" si="6330"/>
        <v>100</v>
      </c>
      <c r="AE1539" s="15">
        <f t="shared" si="6330"/>
        <v>250</v>
      </c>
      <c r="AF1539" s="15">
        <f t="shared" si="6330"/>
        <v>0</v>
      </c>
      <c r="AG1539" s="15">
        <f t="shared" si="6330"/>
        <v>0</v>
      </c>
      <c r="AH1539" s="15">
        <f t="shared" si="6330"/>
        <v>0</v>
      </c>
      <c r="AI1539" s="15">
        <f t="shared" si="6330"/>
        <v>0</v>
      </c>
      <c r="AJ1539" s="17"/>
      <c r="AK1539" s="15">
        <f>AK1538</f>
        <v>0</v>
      </c>
      <c r="AL1539" s="15">
        <f>AL1538</f>
        <v>0</v>
      </c>
      <c r="AM1539" s="17"/>
      <c r="AN1539" s="15">
        <f t="shared" ref="AN1539:AX1539" si="6331">AN1538</f>
        <v>0</v>
      </c>
      <c r="AO1539" s="15">
        <f t="shared" si="6331"/>
        <v>0</v>
      </c>
      <c r="AP1539" s="15">
        <f t="shared" si="6331"/>
        <v>0</v>
      </c>
      <c r="AQ1539" s="15">
        <f t="shared" si="6331"/>
        <v>0</v>
      </c>
      <c r="AR1539" s="15">
        <f t="shared" si="6331"/>
        <v>0</v>
      </c>
      <c r="AS1539" s="15">
        <f t="shared" si="6331"/>
        <v>0</v>
      </c>
      <c r="AT1539" s="15">
        <f t="shared" si="6331"/>
        <v>0</v>
      </c>
      <c r="AU1539" s="15">
        <f t="shared" si="6331"/>
        <v>0</v>
      </c>
      <c r="AV1539" s="15">
        <f t="shared" si="6331"/>
        <v>0</v>
      </c>
      <c r="AW1539" s="15">
        <f t="shared" si="6331"/>
        <v>0</v>
      </c>
      <c r="AX1539" s="15">
        <f t="shared" si="6331"/>
        <v>0</v>
      </c>
      <c r="AY1539" s="17"/>
      <c r="AZ1539" s="15">
        <f t="shared" ref="AZ1539:BA1539" si="6332">AZ1538</f>
        <v>6000</v>
      </c>
      <c r="BA1539" s="15">
        <f t="shared" si="6332"/>
        <v>2000</v>
      </c>
      <c r="BB1539" s="15">
        <v>500</v>
      </c>
      <c r="BC1539" s="15">
        <f t="shared" ref="BC1539:BE1539" si="6333">BC1538</f>
        <v>0</v>
      </c>
      <c r="BD1539" s="15">
        <f t="shared" si="6333"/>
        <v>0</v>
      </c>
      <c r="BE1539" s="15">
        <f t="shared" si="6333"/>
        <v>60</v>
      </c>
      <c r="BF1539" s="17"/>
      <c r="BG1539" s="15">
        <f t="shared" ref="BG1539:BH1539" si="6334">BG1538</f>
        <v>1000</v>
      </c>
      <c r="BH1539" s="15">
        <f t="shared" si="6334"/>
        <v>5000</v>
      </c>
      <c r="BI1539" s="17"/>
      <c r="BJ1539" s="22">
        <f>G1539/G1538</f>
        <v>1</v>
      </c>
      <c r="BK1539" s="65">
        <f>BK1538</f>
        <v>0</v>
      </c>
      <c r="BL1539" s="65">
        <f>BL1538</f>
        <v>0</v>
      </c>
      <c r="BM1539" s="6">
        <f t="shared" si="6199"/>
        <v>46.413281249999997</v>
      </c>
      <c r="BN1539" s="8">
        <f t="shared" si="6200"/>
        <v>264.68220537614525</v>
      </c>
      <c r="BO1539" s="12">
        <f t="shared" si="6201"/>
        <v>110.83668002964222</v>
      </c>
      <c r="BP1539" s="50">
        <f>(1-'#Constant'!$A$3)/($J1539*'#Constant'!$B$3/'#Constant'!$C$3^($D1539-1)+1)+'#Constant'!$A$3</f>
        <v>0.93932457786116319</v>
      </c>
      <c r="BQ1539" s="4">
        <f t="shared" si="6202"/>
        <v>266.14868373746651</v>
      </c>
      <c r="BR1539" s="50">
        <f>(1-'#Constant'!$A$3)/($K1539*'#Constant'!$B$3/'#Constant'!$C$3^($D1539-1)+1)+'#Constant'!$A$3</f>
        <v>0.9497912713472485</v>
      </c>
      <c r="BS1539" s="4">
        <f t="shared" si="6203"/>
        <v>263.21572701482398</v>
      </c>
      <c r="BT1539"/>
    </row>
    <row r="1540" spans="1:72" x14ac:dyDescent="0.3">
      <c r="A1540">
        <v>40022</v>
      </c>
      <c r="B1540" s="18" t="str">
        <f>VLOOKUP(CONCATENATE("CREATURE_NAME_",A1540),[1]Localization_Hero!$A:$E,2,FALSE)</f>
        <v>미트라</v>
      </c>
      <c r="C1540" s="43" t="str">
        <f>VLOOKUP($A1540,[2]CreatureTable!$A:$I,9,FALSE)</f>
        <v>Mechanic</v>
      </c>
      <c r="D1540">
        <v>1</v>
      </c>
      <c r="E1540">
        <v>1</v>
      </c>
      <c r="F1540" s="18">
        <v>1</v>
      </c>
      <c r="G1540" s="10">
        <v>35</v>
      </c>
      <c r="H1540" s="10">
        <v>35</v>
      </c>
      <c r="I1540" s="10">
        <v>5000</v>
      </c>
      <c r="J1540" s="10">
        <f>ROUND(VLOOKUP($C1540,$B$4:$BH$42,9,FALSE),0)</f>
        <v>22</v>
      </c>
      <c r="K1540" s="10">
        <f>ROUND(VLOOKUP($C1540,$B$4:$BH$42,10,FALSE),0)</f>
        <v>18</v>
      </c>
      <c r="L1540" s="2"/>
      <c r="M1540" s="10">
        <f>ROUND(VLOOKUP($C1540,$B$4:$BH$42,12,FALSE),0)</f>
        <v>150</v>
      </c>
      <c r="N1540" s="10">
        <f>ROUND(VLOOKUP($C1540,$B$4:$BH$42,13,FALSE),0)</f>
        <v>0</v>
      </c>
      <c r="O1540" s="10">
        <f>ROUND(VLOOKUP($C1540,$B$4:$BH$42,14,FALSE),0)</f>
        <v>500</v>
      </c>
      <c r="P1540" s="10">
        <f>ROUND(VLOOKUP($C1540,$B$4:$BH$42,15,FALSE),0)</f>
        <v>0</v>
      </c>
      <c r="Q1540" s="10">
        <f>ROUND(VLOOKUP($C1540,$B$4:$BH$42,16,FALSE),0)</f>
        <v>0</v>
      </c>
      <c r="R1540" s="10">
        <f>ROUND(VLOOKUP($C1540,$B$4:$BH$42,17,FALSE),0)</f>
        <v>0</v>
      </c>
      <c r="S1540" s="10">
        <f>ROUND(VLOOKUP($C1540,$B$4:$BH$42,18,FALSE),0)</f>
        <v>200</v>
      </c>
      <c r="T1540" s="10">
        <f>ROUND(VLOOKUP($C1540,$B$4:$BH$42,19,FALSE),0)</f>
        <v>100</v>
      </c>
      <c r="U1540" s="10">
        <f>ROUND(VLOOKUP($C1540,$B$4:$BH$42,20,FALSE),0)</f>
        <v>0</v>
      </c>
      <c r="V1540" s="10">
        <f>ROUND(VLOOKUP($C1540,$B$4:$BH$42,21,FALSE),0)</f>
        <v>0</v>
      </c>
      <c r="W1540" s="2"/>
      <c r="X1540" s="10">
        <f>ROUND(VLOOKUP($C1540,$B$4:$BH$42,23,FALSE),0)</f>
        <v>150</v>
      </c>
      <c r="Y1540" s="10">
        <f>ROUND(VLOOKUP($C1540,$B$4:$BH$42,24,FALSE),0)</f>
        <v>0</v>
      </c>
      <c r="Z1540" s="10">
        <f>ROUND(VLOOKUP($C1540,$B$4:$BH$42,25,FALSE),0)</f>
        <v>500</v>
      </c>
      <c r="AA1540" s="10">
        <f>ROUND(VLOOKUP($C1540,$B$4:$BH$42,26,FALSE),0)</f>
        <v>0</v>
      </c>
      <c r="AB1540" s="10">
        <f>ROUND(VLOOKUP($C1540,$B$4:$BH$42,27,FALSE),0)</f>
        <v>0</v>
      </c>
      <c r="AC1540" s="10">
        <f>ROUND(VLOOKUP($C1540,$B$4:$BH$42,28,FALSE),0)</f>
        <v>0</v>
      </c>
      <c r="AD1540" s="10">
        <f>ROUND(VLOOKUP($C1540,$B$4:$BH$42,29,FALSE),0)</f>
        <v>200</v>
      </c>
      <c r="AE1540" s="10">
        <f>ROUND(VLOOKUP($C1540,$B$4:$BH$42,30,FALSE),0)</f>
        <v>100</v>
      </c>
      <c r="AF1540" s="10">
        <f>ROUND(VLOOKUP($C1540,$B$4:$BH$42,31,FALSE),0)</f>
        <v>0</v>
      </c>
      <c r="AG1540" s="10">
        <f>ROUND(VLOOKUP($C1540,$B$4:$BH$42,32,FALSE),0)</f>
        <v>0</v>
      </c>
      <c r="AH1540" s="10">
        <f>ROUND(VLOOKUP($C1540,$B$4:$BH$42,33,FALSE),0)</f>
        <v>0</v>
      </c>
      <c r="AI1540" s="10">
        <f>ROUND(VLOOKUP($C1540,$B$4:$BH$42,34,FALSE),0)</f>
        <v>0</v>
      </c>
      <c r="AJ1540" s="3"/>
      <c r="AK1540" s="10">
        <f>ROUND(VLOOKUP($C1540,$B$4:$BH$42,36,FALSE),0)</f>
        <v>0</v>
      </c>
      <c r="AL1540" s="10">
        <f>ROUND(VLOOKUP($C1540,$B$4:$BH$42,37,FALSE),0)</f>
        <v>0</v>
      </c>
      <c r="AM1540" s="3"/>
      <c r="AN1540" s="10">
        <f>ROUND(VLOOKUP($C1540,$B$4:$BH$42,39,FALSE),0)</f>
        <v>0</v>
      </c>
      <c r="AO1540" s="10">
        <f>ROUND(VLOOKUP($C1540,$B$4:$BH$42,40,FALSE),0)</f>
        <v>0</v>
      </c>
      <c r="AP1540" s="10">
        <f>ROUND(VLOOKUP($C1540,$B$4:$BH$42,41,FALSE),0)</f>
        <v>0</v>
      </c>
      <c r="AQ1540" s="10">
        <f>ROUND(VLOOKUP($C1540,$B$4:$BH$42,42,FALSE),0)</f>
        <v>0</v>
      </c>
      <c r="AR1540" s="10">
        <f>ROUND(VLOOKUP($C1540,$B$4:$BH$42,43,FALSE),0)</f>
        <v>0</v>
      </c>
      <c r="AS1540" s="10">
        <f>ROUND(VLOOKUP($C1540,$B$4:$BH$42,44,FALSE),0)</f>
        <v>0</v>
      </c>
      <c r="AT1540" s="10">
        <f>ROUND(VLOOKUP($C1540,$B$4:$BH$42,45,FALSE),0)</f>
        <v>0</v>
      </c>
      <c r="AU1540" s="10">
        <f>ROUND(VLOOKUP($C1540,$B$4:$BH$42,46,FALSE),0)</f>
        <v>0</v>
      </c>
      <c r="AV1540" s="10">
        <f>ROUND(VLOOKUP($C1540,$B$4:$BH$42,47,FALSE),0)</f>
        <v>0</v>
      </c>
      <c r="AW1540" s="10">
        <f>ROUND(VLOOKUP($C1540,$B$4:$BH$42,48,FALSE),0)</f>
        <v>0</v>
      </c>
      <c r="AX1540" s="10">
        <f>ROUND(VLOOKUP($C1540,$B$4:$BH$42,49,FALSE),0)</f>
        <v>0</v>
      </c>
      <c r="AY1540" s="3"/>
      <c r="AZ1540" s="10">
        <v>6000</v>
      </c>
      <c r="BA1540" s="10">
        <v>2000</v>
      </c>
      <c r="BB1540" s="10">
        <v>175</v>
      </c>
      <c r="BC1540" s="10">
        <v>0</v>
      </c>
      <c r="BD1540" s="10">
        <v>0</v>
      </c>
      <c r="BE1540" s="10">
        <v>60</v>
      </c>
      <c r="BF1540" s="3"/>
      <c r="BG1540" s="10">
        <v>1000</v>
      </c>
      <c r="BH1540" s="10">
        <v>5000</v>
      </c>
      <c r="BI1540" s="3"/>
      <c r="BJ1540" s="21">
        <v>1</v>
      </c>
      <c r="BK1540" s="65">
        <v>0</v>
      </c>
      <c r="BL1540" s="65">
        <v>0</v>
      </c>
      <c r="BM1540" s="6">
        <f t="shared" si="6199"/>
        <v>47.269687500000003</v>
      </c>
      <c r="BN1540" s="8">
        <f t="shared" si="6200"/>
        <v>264.68220537614525</v>
      </c>
      <c r="BO1540" s="12">
        <f t="shared" si="6201"/>
        <v>111.85457136362915</v>
      </c>
      <c r="BP1540" s="50">
        <f>(1-'#Constant'!$A$3)/($J1540*'#Constant'!$B$3/'#Constant'!$C$3^($D1540-1)+1)+'#Constant'!$A$3</f>
        <v>0.93932457786116319</v>
      </c>
      <c r="BQ1540" s="4">
        <f t="shared" si="6202"/>
        <v>266.14868373746651</v>
      </c>
      <c r="BR1540" s="50">
        <f>(1-'#Constant'!$A$3)/($K1540*'#Constant'!$B$3/'#Constant'!$C$3^($D1540-1)+1)+'#Constant'!$A$3</f>
        <v>0.9497912713472485</v>
      </c>
      <c r="BS1540" s="4">
        <f t="shared" si="6203"/>
        <v>263.21572701482398</v>
      </c>
      <c r="BT1540">
        <f>BO1540/$BO$4*100</f>
        <v>85.013708513960779</v>
      </c>
    </row>
    <row r="1541" spans="1:72" s="13" customFormat="1" ht="17.25" thickBot="1" x14ac:dyDescent="0.35">
      <c r="B1541" s="20"/>
      <c r="C1541" s="43"/>
      <c r="D1541" s="14">
        <v>1</v>
      </c>
      <c r="E1541" s="14">
        <v>1</v>
      </c>
      <c r="F1541" s="19">
        <v>1</v>
      </c>
      <c r="G1541" s="15">
        <f>G1540</f>
        <v>35</v>
      </c>
      <c r="H1541" s="15">
        <f>H1540</f>
        <v>35</v>
      </c>
      <c r="I1541" s="15">
        <f>I1540</f>
        <v>5000</v>
      </c>
      <c r="J1541" s="15">
        <f>J1540</f>
        <v>22</v>
      </c>
      <c r="K1541" s="15">
        <f>K1540</f>
        <v>18</v>
      </c>
      <c r="L1541" s="16"/>
      <c r="M1541" s="15">
        <f t="shared" ref="M1541:V1541" si="6335">M1540</f>
        <v>150</v>
      </c>
      <c r="N1541" s="15">
        <f t="shared" si="6335"/>
        <v>0</v>
      </c>
      <c r="O1541" s="15">
        <f t="shared" si="6335"/>
        <v>500</v>
      </c>
      <c r="P1541" s="15">
        <f t="shared" si="6335"/>
        <v>0</v>
      </c>
      <c r="Q1541" s="15">
        <f t="shared" si="6335"/>
        <v>0</v>
      </c>
      <c r="R1541" s="15">
        <f t="shared" si="6335"/>
        <v>0</v>
      </c>
      <c r="S1541" s="15">
        <f t="shared" si="6335"/>
        <v>200</v>
      </c>
      <c r="T1541" s="15">
        <f t="shared" si="6335"/>
        <v>100</v>
      </c>
      <c r="U1541" s="15">
        <f t="shared" si="6335"/>
        <v>0</v>
      </c>
      <c r="V1541" s="15">
        <f t="shared" si="6335"/>
        <v>0</v>
      </c>
      <c r="W1541" s="16"/>
      <c r="X1541" s="15">
        <f t="shared" ref="X1541:AI1541" si="6336">X1540</f>
        <v>150</v>
      </c>
      <c r="Y1541" s="15">
        <f t="shared" si="6336"/>
        <v>0</v>
      </c>
      <c r="Z1541" s="15">
        <f t="shared" si="6336"/>
        <v>500</v>
      </c>
      <c r="AA1541" s="15">
        <f t="shared" si="6336"/>
        <v>0</v>
      </c>
      <c r="AB1541" s="15">
        <f t="shared" si="6336"/>
        <v>0</v>
      </c>
      <c r="AC1541" s="15">
        <f t="shared" si="6336"/>
        <v>0</v>
      </c>
      <c r="AD1541" s="15">
        <f t="shared" si="6336"/>
        <v>200</v>
      </c>
      <c r="AE1541" s="15">
        <f t="shared" si="6336"/>
        <v>100</v>
      </c>
      <c r="AF1541" s="15">
        <f t="shared" si="6336"/>
        <v>0</v>
      </c>
      <c r="AG1541" s="15">
        <f t="shared" si="6336"/>
        <v>0</v>
      </c>
      <c r="AH1541" s="15">
        <f t="shared" si="6336"/>
        <v>0</v>
      </c>
      <c r="AI1541" s="15">
        <f t="shared" si="6336"/>
        <v>0</v>
      </c>
      <c r="AJ1541" s="17"/>
      <c r="AK1541" s="15">
        <f>AK1540</f>
        <v>0</v>
      </c>
      <c r="AL1541" s="15">
        <f>AL1540</f>
        <v>0</v>
      </c>
      <c r="AM1541" s="17"/>
      <c r="AN1541" s="15">
        <f t="shared" ref="AN1541:AX1541" si="6337">AN1540</f>
        <v>0</v>
      </c>
      <c r="AO1541" s="15">
        <f t="shared" si="6337"/>
        <v>0</v>
      </c>
      <c r="AP1541" s="15">
        <f t="shared" si="6337"/>
        <v>0</v>
      </c>
      <c r="AQ1541" s="15">
        <f t="shared" si="6337"/>
        <v>0</v>
      </c>
      <c r="AR1541" s="15">
        <f t="shared" si="6337"/>
        <v>0</v>
      </c>
      <c r="AS1541" s="15">
        <f t="shared" si="6337"/>
        <v>0</v>
      </c>
      <c r="AT1541" s="15">
        <f t="shared" si="6337"/>
        <v>0</v>
      </c>
      <c r="AU1541" s="15">
        <f t="shared" si="6337"/>
        <v>0</v>
      </c>
      <c r="AV1541" s="15">
        <f t="shared" si="6337"/>
        <v>0</v>
      </c>
      <c r="AW1541" s="15">
        <f t="shared" si="6337"/>
        <v>0</v>
      </c>
      <c r="AX1541" s="15">
        <f t="shared" si="6337"/>
        <v>0</v>
      </c>
      <c r="AY1541" s="17"/>
      <c r="AZ1541" s="15">
        <f t="shared" ref="AZ1541:BA1541" si="6338">AZ1540</f>
        <v>6000</v>
      </c>
      <c r="BA1541" s="15">
        <f t="shared" si="6338"/>
        <v>2000</v>
      </c>
      <c r="BB1541" s="15">
        <v>175</v>
      </c>
      <c r="BC1541" s="15">
        <f t="shared" ref="BC1541:BE1541" si="6339">BC1540</f>
        <v>0</v>
      </c>
      <c r="BD1541" s="15">
        <f t="shared" si="6339"/>
        <v>0</v>
      </c>
      <c r="BE1541" s="15">
        <f t="shared" si="6339"/>
        <v>60</v>
      </c>
      <c r="BF1541" s="17"/>
      <c r="BG1541" s="15">
        <f t="shared" ref="BG1541:BH1541" si="6340">BG1540</f>
        <v>1000</v>
      </c>
      <c r="BH1541" s="15">
        <f t="shared" si="6340"/>
        <v>5000</v>
      </c>
      <c r="BI1541" s="17"/>
      <c r="BJ1541" s="22">
        <f>G1541/G1540</f>
        <v>1</v>
      </c>
      <c r="BK1541" s="65">
        <f t="shared" ref="BK1541:BL1541" si="6341">BK1540</f>
        <v>0</v>
      </c>
      <c r="BL1541" s="65">
        <f t="shared" si="6341"/>
        <v>0</v>
      </c>
      <c r="BM1541" s="6">
        <f t="shared" si="6199"/>
        <v>47.269687500000003</v>
      </c>
      <c r="BN1541" s="8">
        <f t="shared" si="6200"/>
        <v>264.68220537614525</v>
      </c>
      <c r="BO1541" s="12">
        <f t="shared" si="6201"/>
        <v>111.85457136362915</v>
      </c>
      <c r="BP1541" s="50">
        <f>(1-'#Constant'!$A$3)/($J1541*'#Constant'!$B$3/'#Constant'!$C$3^($D1541-1)+1)+'#Constant'!$A$3</f>
        <v>0.93932457786116319</v>
      </c>
      <c r="BQ1541" s="4">
        <f t="shared" si="6202"/>
        <v>266.14868373746651</v>
      </c>
      <c r="BR1541" s="50">
        <f>(1-'#Constant'!$A$3)/($K1541*'#Constant'!$B$3/'#Constant'!$C$3^($D1541-1)+1)+'#Constant'!$A$3</f>
        <v>0.9497912713472485</v>
      </c>
      <c r="BS1541" s="4">
        <f t="shared" si="6203"/>
        <v>263.21572701482398</v>
      </c>
      <c r="BT1541"/>
    </row>
    <row r="1542" spans="1:72" x14ac:dyDescent="0.3">
      <c r="A1542">
        <v>40023</v>
      </c>
      <c r="B1542" s="18" t="str">
        <f>VLOOKUP(CONCATENATE("CREATURE_NAME_",A1542),[1]Localization_Hero!$A:$E,2,FALSE)</f>
        <v>크로우</v>
      </c>
      <c r="C1542" s="43" t="str">
        <f>VLOOKUP($A1542,[2]CreatureTable!$A:$I,9,FALSE)</f>
        <v>Mechanic</v>
      </c>
      <c r="D1542">
        <v>1</v>
      </c>
      <c r="E1542">
        <v>1</v>
      </c>
      <c r="F1542" s="18">
        <v>1</v>
      </c>
      <c r="G1542" s="10">
        <v>35</v>
      </c>
      <c r="H1542" s="10">
        <v>35</v>
      </c>
      <c r="I1542" s="10">
        <v>5000</v>
      </c>
      <c r="J1542" s="10">
        <f>ROUND(VLOOKUP($C1542,$B$4:$BH$42,9,FALSE),0)</f>
        <v>22</v>
      </c>
      <c r="K1542" s="10">
        <f>ROUND(VLOOKUP($C1542,$B$4:$BH$42,10,FALSE),0)</f>
        <v>18</v>
      </c>
      <c r="L1542" s="2"/>
      <c r="M1542" s="10">
        <f>ROUND(VLOOKUP($C1542,$B$4:$BH$42,12,FALSE),0)</f>
        <v>150</v>
      </c>
      <c r="N1542" s="10">
        <f>ROUND(VLOOKUP($C1542,$B$4:$BH$42,13,FALSE),0)</f>
        <v>0</v>
      </c>
      <c r="O1542" s="10">
        <f>ROUND(VLOOKUP($C1542,$B$4:$BH$42,14,FALSE),0)</f>
        <v>500</v>
      </c>
      <c r="P1542" s="10">
        <f>ROUND(VLOOKUP($C1542,$B$4:$BH$42,15,FALSE),0)</f>
        <v>0</v>
      </c>
      <c r="Q1542" s="10">
        <f>ROUND(VLOOKUP($C1542,$B$4:$BH$42,16,FALSE),0)</f>
        <v>0</v>
      </c>
      <c r="R1542" s="10">
        <f>ROUND(VLOOKUP($C1542,$B$4:$BH$42,17,FALSE),0)</f>
        <v>0</v>
      </c>
      <c r="S1542" s="10">
        <f>ROUND(VLOOKUP($C1542,$B$4:$BH$42,18,FALSE),0)</f>
        <v>200</v>
      </c>
      <c r="T1542" s="10">
        <f>ROUND(VLOOKUP($C1542,$B$4:$BH$42,19,FALSE),0)</f>
        <v>100</v>
      </c>
      <c r="U1542" s="10">
        <f>ROUND(VLOOKUP($C1542,$B$4:$BH$42,20,FALSE),0)</f>
        <v>0</v>
      </c>
      <c r="V1542" s="10">
        <f>ROUND(VLOOKUP($C1542,$B$4:$BH$42,21,FALSE),0)</f>
        <v>0</v>
      </c>
      <c r="W1542" s="2"/>
      <c r="X1542" s="10">
        <f>ROUND(VLOOKUP($C1542,$B$4:$BH$42,23,FALSE),0)</f>
        <v>150</v>
      </c>
      <c r="Y1542" s="10">
        <f>ROUND(VLOOKUP($C1542,$B$4:$BH$42,24,FALSE),0)</f>
        <v>0</v>
      </c>
      <c r="Z1542" s="10">
        <f>ROUND(VLOOKUP($C1542,$B$4:$BH$42,25,FALSE),0)</f>
        <v>500</v>
      </c>
      <c r="AA1542" s="10">
        <f>ROUND(VLOOKUP($C1542,$B$4:$BH$42,26,FALSE),0)</f>
        <v>0</v>
      </c>
      <c r="AB1542" s="10">
        <f>ROUND(VLOOKUP($C1542,$B$4:$BH$42,27,FALSE),0)</f>
        <v>0</v>
      </c>
      <c r="AC1542" s="10">
        <f>ROUND(VLOOKUP($C1542,$B$4:$BH$42,28,FALSE),0)</f>
        <v>0</v>
      </c>
      <c r="AD1542" s="10">
        <f>ROUND(VLOOKUP($C1542,$B$4:$BH$42,29,FALSE),0)</f>
        <v>200</v>
      </c>
      <c r="AE1542" s="10">
        <f>ROUND(VLOOKUP($C1542,$B$4:$BH$42,30,FALSE),0)</f>
        <v>100</v>
      </c>
      <c r="AF1542" s="10">
        <f>ROUND(VLOOKUP($C1542,$B$4:$BH$42,31,FALSE),0)</f>
        <v>0</v>
      </c>
      <c r="AG1542" s="10">
        <f>ROUND(VLOOKUP($C1542,$B$4:$BH$42,32,FALSE),0)</f>
        <v>0</v>
      </c>
      <c r="AH1542" s="10">
        <f>ROUND(VLOOKUP($C1542,$B$4:$BH$42,33,FALSE),0)</f>
        <v>0</v>
      </c>
      <c r="AI1542" s="10">
        <f>ROUND(VLOOKUP($C1542,$B$4:$BH$42,34,FALSE),0)</f>
        <v>0</v>
      </c>
      <c r="AJ1542" s="3"/>
      <c r="AK1542" s="10">
        <f>ROUND(VLOOKUP($C1542,$B$4:$BH$42,36,FALSE),0)</f>
        <v>0</v>
      </c>
      <c r="AL1542" s="10">
        <f>ROUND(VLOOKUP($C1542,$B$4:$BH$42,37,FALSE),0)</f>
        <v>0</v>
      </c>
      <c r="AM1542" s="3"/>
      <c r="AN1542" s="10">
        <f>ROUND(VLOOKUP($C1542,$B$4:$BH$42,39,FALSE),0)</f>
        <v>0</v>
      </c>
      <c r="AO1542" s="10">
        <f>ROUND(VLOOKUP($C1542,$B$4:$BH$42,40,FALSE),0)</f>
        <v>0</v>
      </c>
      <c r="AP1542" s="10">
        <f>ROUND(VLOOKUP($C1542,$B$4:$BH$42,41,FALSE),0)</f>
        <v>0</v>
      </c>
      <c r="AQ1542" s="10">
        <f>ROUND(VLOOKUP($C1542,$B$4:$BH$42,42,FALSE),0)</f>
        <v>0</v>
      </c>
      <c r="AR1542" s="10">
        <f>ROUND(VLOOKUP($C1542,$B$4:$BH$42,43,FALSE),0)</f>
        <v>0</v>
      </c>
      <c r="AS1542" s="10">
        <f>ROUND(VLOOKUP($C1542,$B$4:$BH$42,44,FALSE),0)</f>
        <v>0</v>
      </c>
      <c r="AT1542" s="10">
        <f>ROUND(VLOOKUP($C1542,$B$4:$BH$42,45,FALSE),0)</f>
        <v>0</v>
      </c>
      <c r="AU1542" s="10">
        <f>ROUND(VLOOKUP($C1542,$B$4:$BH$42,46,FALSE),0)</f>
        <v>0</v>
      </c>
      <c r="AV1542" s="10">
        <f>ROUND(VLOOKUP($C1542,$B$4:$BH$42,47,FALSE),0)</f>
        <v>0</v>
      </c>
      <c r="AW1542" s="10">
        <f>ROUND(VLOOKUP($C1542,$B$4:$BH$42,48,FALSE),0)</f>
        <v>0</v>
      </c>
      <c r="AX1542" s="10">
        <f>ROUND(VLOOKUP($C1542,$B$4:$BH$42,49,FALSE),0)</f>
        <v>0</v>
      </c>
      <c r="AY1542" s="3"/>
      <c r="AZ1542" s="10">
        <v>6000</v>
      </c>
      <c r="BA1542" s="10">
        <v>2000</v>
      </c>
      <c r="BB1542" s="10">
        <v>450</v>
      </c>
      <c r="BC1542" s="10">
        <v>0</v>
      </c>
      <c r="BD1542" s="10">
        <v>0</v>
      </c>
      <c r="BE1542" s="10">
        <v>60</v>
      </c>
      <c r="BF1542" s="3"/>
      <c r="BG1542" s="10">
        <v>1000</v>
      </c>
      <c r="BH1542" s="10">
        <v>5000</v>
      </c>
      <c r="BI1542" s="3"/>
      <c r="BJ1542" s="21">
        <v>1</v>
      </c>
      <c r="BK1542" s="65">
        <v>0</v>
      </c>
      <c r="BL1542" s="65">
        <v>0</v>
      </c>
      <c r="BM1542" s="6">
        <f t="shared" si="6199"/>
        <v>47.269687500000003</v>
      </c>
      <c r="BN1542" s="8">
        <f t="shared" si="6200"/>
        <v>264.68220537614525</v>
      </c>
      <c r="BO1542" s="12">
        <f t="shared" si="6201"/>
        <v>111.85457136362915</v>
      </c>
      <c r="BP1542" s="50">
        <f>(1-'#Constant'!$A$3)/($J1542*'#Constant'!$B$3/'#Constant'!$C$3^($D1542-1)+1)+'#Constant'!$A$3</f>
        <v>0.93932457786116319</v>
      </c>
      <c r="BQ1542" s="4">
        <f t="shared" si="6202"/>
        <v>266.14868373746651</v>
      </c>
      <c r="BR1542" s="50">
        <f>(1-'#Constant'!$A$3)/($K1542*'#Constant'!$B$3/'#Constant'!$C$3^($D1542-1)+1)+'#Constant'!$A$3</f>
        <v>0.9497912713472485</v>
      </c>
      <c r="BS1542" s="4">
        <f t="shared" si="6203"/>
        <v>263.21572701482398</v>
      </c>
      <c r="BT1542">
        <f>BO1542/$BO$4*100</f>
        <v>85.013708513960779</v>
      </c>
    </row>
    <row r="1543" spans="1:72" s="13" customFormat="1" ht="17.25" thickBot="1" x14ac:dyDescent="0.35">
      <c r="B1543" s="20"/>
      <c r="D1543" s="14">
        <v>1</v>
      </c>
      <c r="E1543" s="14">
        <v>1</v>
      </c>
      <c r="F1543" s="19">
        <v>1</v>
      </c>
      <c r="G1543" s="15">
        <f>G1542</f>
        <v>35</v>
      </c>
      <c r="H1543" s="15">
        <f>H1542</f>
        <v>35</v>
      </c>
      <c r="I1543" s="15">
        <f>I1542</f>
        <v>5000</v>
      </c>
      <c r="J1543" s="15">
        <f>J1542</f>
        <v>22</v>
      </c>
      <c r="K1543" s="15">
        <f>K1542</f>
        <v>18</v>
      </c>
      <c r="L1543" s="16"/>
      <c r="M1543" s="15">
        <f t="shared" ref="M1543:V1543" si="6342">M1542</f>
        <v>150</v>
      </c>
      <c r="N1543" s="15">
        <f t="shared" si="6342"/>
        <v>0</v>
      </c>
      <c r="O1543" s="15">
        <f t="shared" si="6342"/>
        <v>500</v>
      </c>
      <c r="P1543" s="15">
        <f t="shared" si="6342"/>
        <v>0</v>
      </c>
      <c r="Q1543" s="15">
        <f t="shared" si="6342"/>
        <v>0</v>
      </c>
      <c r="R1543" s="15">
        <f t="shared" si="6342"/>
        <v>0</v>
      </c>
      <c r="S1543" s="15">
        <f t="shared" si="6342"/>
        <v>200</v>
      </c>
      <c r="T1543" s="15">
        <f t="shared" si="6342"/>
        <v>100</v>
      </c>
      <c r="U1543" s="15">
        <f t="shared" si="6342"/>
        <v>0</v>
      </c>
      <c r="V1543" s="15">
        <f t="shared" si="6342"/>
        <v>0</v>
      </c>
      <c r="W1543" s="16"/>
      <c r="X1543" s="15">
        <f t="shared" ref="X1543:AI1543" si="6343">X1542</f>
        <v>150</v>
      </c>
      <c r="Y1543" s="15">
        <f t="shared" si="6343"/>
        <v>0</v>
      </c>
      <c r="Z1543" s="15">
        <f t="shared" si="6343"/>
        <v>500</v>
      </c>
      <c r="AA1543" s="15">
        <f t="shared" si="6343"/>
        <v>0</v>
      </c>
      <c r="AB1543" s="15">
        <f t="shared" si="6343"/>
        <v>0</v>
      </c>
      <c r="AC1543" s="15">
        <f t="shared" si="6343"/>
        <v>0</v>
      </c>
      <c r="AD1543" s="15">
        <f t="shared" si="6343"/>
        <v>200</v>
      </c>
      <c r="AE1543" s="15">
        <f t="shared" si="6343"/>
        <v>100</v>
      </c>
      <c r="AF1543" s="15">
        <f t="shared" si="6343"/>
        <v>0</v>
      </c>
      <c r="AG1543" s="15">
        <f t="shared" si="6343"/>
        <v>0</v>
      </c>
      <c r="AH1543" s="15">
        <f t="shared" si="6343"/>
        <v>0</v>
      </c>
      <c r="AI1543" s="15">
        <f t="shared" si="6343"/>
        <v>0</v>
      </c>
      <c r="AJ1543" s="17"/>
      <c r="AK1543" s="15">
        <f>AK1542</f>
        <v>0</v>
      </c>
      <c r="AL1543" s="15">
        <f>AL1542</f>
        <v>0</v>
      </c>
      <c r="AM1543" s="17"/>
      <c r="AN1543" s="15">
        <f t="shared" ref="AN1543:AX1543" si="6344">AN1542</f>
        <v>0</v>
      </c>
      <c r="AO1543" s="15">
        <f t="shared" si="6344"/>
        <v>0</v>
      </c>
      <c r="AP1543" s="15">
        <f t="shared" si="6344"/>
        <v>0</v>
      </c>
      <c r="AQ1543" s="15">
        <f t="shared" si="6344"/>
        <v>0</v>
      </c>
      <c r="AR1543" s="15">
        <f t="shared" si="6344"/>
        <v>0</v>
      </c>
      <c r="AS1543" s="15">
        <f t="shared" si="6344"/>
        <v>0</v>
      </c>
      <c r="AT1543" s="15">
        <f t="shared" si="6344"/>
        <v>0</v>
      </c>
      <c r="AU1543" s="15">
        <f t="shared" si="6344"/>
        <v>0</v>
      </c>
      <c r="AV1543" s="15">
        <f t="shared" si="6344"/>
        <v>0</v>
      </c>
      <c r="AW1543" s="15">
        <f t="shared" si="6344"/>
        <v>0</v>
      </c>
      <c r="AX1543" s="15">
        <f t="shared" si="6344"/>
        <v>0</v>
      </c>
      <c r="AY1543" s="17"/>
      <c r="AZ1543" s="15">
        <f t="shared" ref="AZ1543:BA1543" si="6345">AZ1542</f>
        <v>6000</v>
      </c>
      <c r="BA1543" s="15">
        <f t="shared" si="6345"/>
        <v>2000</v>
      </c>
      <c r="BB1543" s="15">
        <v>450</v>
      </c>
      <c r="BC1543" s="15">
        <f t="shared" ref="BC1543:BE1543" si="6346">BC1542</f>
        <v>0</v>
      </c>
      <c r="BD1543" s="15">
        <f t="shared" si="6346"/>
        <v>0</v>
      </c>
      <c r="BE1543" s="15">
        <f t="shared" si="6346"/>
        <v>60</v>
      </c>
      <c r="BF1543" s="17"/>
      <c r="BG1543" s="15">
        <f t="shared" ref="BG1543:BH1543" si="6347">BG1542</f>
        <v>1000</v>
      </c>
      <c r="BH1543" s="15">
        <f t="shared" si="6347"/>
        <v>5000</v>
      </c>
      <c r="BI1543" s="17"/>
      <c r="BJ1543" s="22">
        <f>G1543/G1542</f>
        <v>1</v>
      </c>
      <c r="BK1543" s="65">
        <f t="shared" ref="BK1543:BL1543" si="6348">BK1542</f>
        <v>0</v>
      </c>
      <c r="BL1543" s="65">
        <f t="shared" si="6348"/>
        <v>0</v>
      </c>
      <c r="BM1543" s="6">
        <f t="shared" si="6199"/>
        <v>47.269687500000003</v>
      </c>
      <c r="BN1543" s="8">
        <f t="shared" si="6200"/>
        <v>264.68220537614525</v>
      </c>
      <c r="BO1543" s="12">
        <f t="shared" si="6201"/>
        <v>111.85457136362915</v>
      </c>
      <c r="BP1543" s="50">
        <f>(1-'#Constant'!$A$3)/($J1543*'#Constant'!$B$3/'#Constant'!$C$3^($D1543-1)+1)+'#Constant'!$A$3</f>
        <v>0.93932457786116319</v>
      </c>
      <c r="BQ1543" s="4">
        <f t="shared" si="6202"/>
        <v>266.14868373746651</v>
      </c>
      <c r="BR1543" s="50">
        <f>(1-'#Constant'!$A$3)/($K1543*'#Constant'!$B$3/'#Constant'!$C$3^($D1543-1)+1)+'#Constant'!$A$3</f>
        <v>0.9497912713472485</v>
      </c>
      <c r="BS1543" s="4">
        <f t="shared" si="6203"/>
        <v>263.21572701482398</v>
      </c>
      <c r="BT1543"/>
    </row>
    <row r="1544" spans="1:72" x14ac:dyDescent="0.3">
      <c r="A1544">
        <v>40024</v>
      </c>
      <c r="B1544" s="18" t="str">
        <f>VLOOKUP(CONCATENATE("CREATURE_NAME_",A1544),[1]Localization_Hero!$A:$E,2,FALSE)</f>
        <v>레퀴나</v>
      </c>
      <c r="C1544" s="43" t="str">
        <f>VLOOKUP($A1544,[2]CreatureTable!$A:$I,9,FALSE)</f>
        <v>Archer</v>
      </c>
      <c r="D1544">
        <v>1</v>
      </c>
      <c r="E1544">
        <v>1</v>
      </c>
      <c r="F1544" s="18">
        <v>1</v>
      </c>
      <c r="G1544" s="10">
        <v>35</v>
      </c>
      <c r="H1544" s="10">
        <v>35</v>
      </c>
      <c r="I1544" s="10">
        <v>5000</v>
      </c>
      <c r="J1544" s="10">
        <f>ROUND(VLOOKUP($C1544,$B$4:$BH$42,9,FALSE),0)</f>
        <v>22</v>
      </c>
      <c r="K1544" s="10">
        <f>ROUND(VLOOKUP($C1544,$B$4:$BH$42,10,FALSE),0)</f>
        <v>18</v>
      </c>
      <c r="L1544" s="2"/>
      <c r="M1544" s="10">
        <f>ROUND(VLOOKUP($C1544,$B$4:$BH$42,12,FALSE),0)</f>
        <v>150</v>
      </c>
      <c r="N1544" s="10">
        <f>ROUND(VLOOKUP($C1544,$B$4:$BH$42,13,FALSE),0)</f>
        <v>0</v>
      </c>
      <c r="O1544" s="10">
        <f>ROUND(VLOOKUP($C1544,$B$4:$BH$42,14,FALSE),0)</f>
        <v>0</v>
      </c>
      <c r="P1544" s="10">
        <f>ROUND(VLOOKUP($C1544,$B$4:$BH$42,15,FALSE),0)</f>
        <v>0</v>
      </c>
      <c r="Q1544" s="10">
        <f>ROUND(VLOOKUP($C1544,$B$4:$BH$42,16,FALSE),0)</f>
        <v>0</v>
      </c>
      <c r="R1544" s="10">
        <f>ROUND(VLOOKUP($C1544,$B$4:$BH$42,17,FALSE),0)</f>
        <v>0</v>
      </c>
      <c r="S1544" s="10">
        <f>ROUND(VLOOKUP($C1544,$B$4:$BH$42,18,FALSE),0)</f>
        <v>100</v>
      </c>
      <c r="T1544" s="10">
        <f>ROUND(VLOOKUP($C1544,$B$4:$BH$42,19,FALSE),0)</f>
        <v>250</v>
      </c>
      <c r="U1544" s="10">
        <f>ROUND(VLOOKUP($C1544,$B$4:$BH$42,20,FALSE),0)</f>
        <v>0</v>
      </c>
      <c r="V1544" s="10">
        <f>ROUND(VLOOKUP($C1544,$B$4:$BH$42,21,FALSE),0)</f>
        <v>0</v>
      </c>
      <c r="W1544" s="2"/>
      <c r="X1544" s="10">
        <f>ROUND(VLOOKUP($C1544,$B$4:$BH$42,23,FALSE),0)</f>
        <v>150</v>
      </c>
      <c r="Y1544" s="10">
        <f>ROUND(VLOOKUP($C1544,$B$4:$BH$42,24,FALSE),0)</f>
        <v>0</v>
      </c>
      <c r="Z1544" s="10">
        <f>ROUND(VLOOKUP($C1544,$B$4:$BH$42,25,FALSE),0)</f>
        <v>0</v>
      </c>
      <c r="AA1544" s="10">
        <f>ROUND(VLOOKUP($C1544,$B$4:$BH$42,26,FALSE),0)</f>
        <v>0</v>
      </c>
      <c r="AB1544" s="10">
        <f>ROUND(VLOOKUP($C1544,$B$4:$BH$42,27,FALSE),0)</f>
        <v>0</v>
      </c>
      <c r="AC1544" s="10">
        <f>ROUND(VLOOKUP($C1544,$B$4:$BH$42,28,FALSE),0)</f>
        <v>0</v>
      </c>
      <c r="AD1544" s="10">
        <f>ROUND(VLOOKUP($C1544,$B$4:$BH$42,29,FALSE),0)</f>
        <v>100</v>
      </c>
      <c r="AE1544" s="10">
        <f>ROUND(VLOOKUP($C1544,$B$4:$BH$42,30,FALSE),0)</f>
        <v>250</v>
      </c>
      <c r="AF1544" s="10">
        <f>ROUND(VLOOKUP($C1544,$B$4:$BH$42,31,FALSE),0)</f>
        <v>0</v>
      </c>
      <c r="AG1544" s="10">
        <f>ROUND(VLOOKUP($C1544,$B$4:$BH$42,32,FALSE),0)</f>
        <v>0</v>
      </c>
      <c r="AH1544" s="10">
        <f>ROUND(VLOOKUP($C1544,$B$4:$BH$42,33,FALSE),0)</f>
        <v>0</v>
      </c>
      <c r="AI1544" s="10">
        <f>ROUND(VLOOKUP($C1544,$B$4:$BH$42,34,FALSE),0)</f>
        <v>0</v>
      </c>
      <c r="AJ1544" s="3"/>
      <c r="AK1544" s="10">
        <f>ROUND(VLOOKUP($C1544,$B$4:$BH$42,36,FALSE),0)</f>
        <v>0</v>
      </c>
      <c r="AL1544" s="10">
        <f>ROUND(VLOOKUP($C1544,$B$4:$BH$42,37,FALSE),0)</f>
        <v>0</v>
      </c>
      <c r="AM1544" s="3"/>
      <c r="AN1544" s="10">
        <f>ROUND(VLOOKUP($C1544,$B$4:$BH$42,39,FALSE),0)</f>
        <v>0</v>
      </c>
      <c r="AO1544" s="10">
        <f>ROUND(VLOOKUP($C1544,$B$4:$BH$42,40,FALSE),0)</f>
        <v>0</v>
      </c>
      <c r="AP1544" s="10">
        <f>ROUND(VLOOKUP($C1544,$B$4:$BH$42,41,FALSE),0)</f>
        <v>0</v>
      </c>
      <c r="AQ1544" s="10">
        <f>ROUND(VLOOKUP($C1544,$B$4:$BH$42,42,FALSE),0)</f>
        <v>0</v>
      </c>
      <c r="AR1544" s="10">
        <f>ROUND(VLOOKUP($C1544,$B$4:$BH$42,43,FALSE),0)</f>
        <v>0</v>
      </c>
      <c r="AS1544" s="10">
        <f>ROUND(VLOOKUP($C1544,$B$4:$BH$42,44,FALSE),0)</f>
        <v>0</v>
      </c>
      <c r="AT1544" s="10">
        <f>ROUND(VLOOKUP($C1544,$B$4:$BH$42,45,FALSE),0)</f>
        <v>0</v>
      </c>
      <c r="AU1544" s="10">
        <f>ROUND(VLOOKUP($C1544,$B$4:$BH$42,46,FALSE),0)</f>
        <v>0</v>
      </c>
      <c r="AV1544" s="10">
        <f>ROUND(VLOOKUP($C1544,$B$4:$BH$42,47,FALSE),0)</f>
        <v>0</v>
      </c>
      <c r="AW1544" s="10">
        <f>ROUND(VLOOKUP($C1544,$B$4:$BH$42,48,FALSE),0)</f>
        <v>0</v>
      </c>
      <c r="AX1544" s="10">
        <f>ROUND(VLOOKUP($C1544,$B$4:$BH$42,49,FALSE),0)</f>
        <v>0</v>
      </c>
      <c r="AY1544" s="3"/>
      <c r="AZ1544" s="10">
        <v>6000</v>
      </c>
      <c r="BA1544" s="10">
        <v>2000</v>
      </c>
      <c r="BB1544" s="10">
        <v>400</v>
      </c>
      <c r="BC1544" s="10">
        <v>0</v>
      </c>
      <c r="BD1544" s="10">
        <v>0</v>
      </c>
      <c r="BE1544" s="10">
        <v>60</v>
      </c>
      <c r="BF1544" s="3"/>
      <c r="BG1544" s="10">
        <v>1000</v>
      </c>
      <c r="BH1544" s="10">
        <v>5000</v>
      </c>
      <c r="BI1544" s="3"/>
      <c r="BJ1544" s="21">
        <v>1</v>
      </c>
      <c r="BK1544" s="65">
        <v>0</v>
      </c>
      <c r="BL1544" s="65">
        <v>0</v>
      </c>
      <c r="BM1544" s="6">
        <f t="shared" si="6199"/>
        <v>46.413281249999997</v>
      </c>
      <c r="BN1544" s="8">
        <f t="shared" si="6200"/>
        <v>264.68220537614525</v>
      </c>
      <c r="BO1544" s="12">
        <f t="shared" si="6201"/>
        <v>110.83668002964222</v>
      </c>
      <c r="BP1544" s="50">
        <f>(1-'#Constant'!$A$3)/($J1544*'#Constant'!$B$3/'#Constant'!$C$3^($D1544-1)+1)+'#Constant'!$A$3</f>
        <v>0.93932457786116319</v>
      </c>
      <c r="BQ1544" s="4">
        <f t="shared" si="6202"/>
        <v>266.14868373746651</v>
      </c>
      <c r="BR1544" s="50">
        <f>(1-'#Constant'!$A$3)/($K1544*'#Constant'!$B$3/'#Constant'!$C$3^($D1544-1)+1)+'#Constant'!$A$3</f>
        <v>0.9497912713472485</v>
      </c>
      <c r="BS1544" s="4">
        <f t="shared" si="6203"/>
        <v>263.21572701482398</v>
      </c>
      <c r="BT1544">
        <f>BO1544/$BO$4*100</f>
        <v>84.240072567646749</v>
      </c>
    </row>
    <row r="1545" spans="1:72" s="13" customFormat="1" ht="17.25" thickBot="1" x14ac:dyDescent="0.35">
      <c r="B1545" s="20"/>
      <c r="C1545" s="43"/>
      <c r="D1545" s="14">
        <v>1</v>
      </c>
      <c r="E1545" s="14">
        <v>1</v>
      </c>
      <c r="F1545" s="19">
        <v>1</v>
      </c>
      <c r="G1545" s="15">
        <f>G1544</f>
        <v>35</v>
      </c>
      <c r="H1545" s="15">
        <f>H1544</f>
        <v>35</v>
      </c>
      <c r="I1545" s="15">
        <f>I1544</f>
        <v>5000</v>
      </c>
      <c r="J1545" s="15">
        <f>J1544</f>
        <v>22</v>
      </c>
      <c r="K1545" s="15">
        <f>K1544</f>
        <v>18</v>
      </c>
      <c r="L1545" s="16"/>
      <c r="M1545" s="15">
        <f t="shared" ref="M1545:V1545" si="6349">M1544</f>
        <v>150</v>
      </c>
      <c r="N1545" s="15">
        <f t="shared" si="6349"/>
        <v>0</v>
      </c>
      <c r="O1545" s="15">
        <f t="shared" si="6349"/>
        <v>0</v>
      </c>
      <c r="P1545" s="15">
        <f t="shared" si="6349"/>
        <v>0</v>
      </c>
      <c r="Q1545" s="15">
        <f t="shared" si="6349"/>
        <v>0</v>
      </c>
      <c r="R1545" s="15">
        <f t="shared" si="6349"/>
        <v>0</v>
      </c>
      <c r="S1545" s="15">
        <f t="shared" si="6349"/>
        <v>100</v>
      </c>
      <c r="T1545" s="15">
        <f t="shared" si="6349"/>
        <v>250</v>
      </c>
      <c r="U1545" s="15">
        <f t="shared" si="6349"/>
        <v>0</v>
      </c>
      <c r="V1545" s="15">
        <f t="shared" si="6349"/>
        <v>0</v>
      </c>
      <c r="W1545" s="16"/>
      <c r="X1545" s="15">
        <f t="shared" ref="X1545:AI1545" si="6350">X1544</f>
        <v>150</v>
      </c>
      <c r="Y1545" s="15">
        <f t="shared" si="6350"/>
        <v>0</v>
      </c>
      <c r="Z1545" s="15">
        <f t="shared" si="6350"/>
        <v>0</v>
      </c>
      <c r="AA1545" s="15">
        <f t="shared" si="6350"/>
        <v>0</v>
      </c>
      <c r="AB1545" s="15">
        <f t="shared" si="6350"/>
        <v>0</v>
      </c>
      <c r="AC1545" s="15">
        <f t="shared" si="6350"/>
        <v>0</v>
      </c>
      <c r="AD1545" s="15">
        <f t="shared" si="6350"/>
        <v>100</v>
      </c>
      <c r="AE1545" s="15">
        <f t="shared" si="6350"/>
        <v>250</v>
      </c>
      <c r="AF1545" s="15">
        <f t="shared" si="6350"/>
        <v>0</v>
      </c>
      <c r="AG1545" s="15">
        <f t="shared" si="6350"/>
        <v>0</v>
      </c>
      <c r="AH1545" s="15">
        <f t="shared" si="6350"/>
        <v>0</v>
      </c>
      <c r="AI1545" s="15">
        <f t="shared" si="6350"/>
        <v>0</v>
      </c>
      <c r="AJ1545" s="17"/>
      <c r="AK1545" s="15">
        <f>AK1544</f>
        <v>0</v>
      </c>
      <c r="AL1545" s="15">
        <f>AL1544</f>
        <v>0</v>
      </c>
      <c r="AM1545" s="17"/>
      <c r="AN1545" s="15">
        <f t="shared" ref="AN1545:AX1545" si="6351">AN1544</f>
        <v>0</v>
      </c>
      <c r="AO1545" s="15">
        <f t="shared" si="6351"/>
        <v>0</v>
      </c>
      <c r="AP1545" s="15">
        <f t="shared" si="6351"/>
        <v>0</v>
      </c>
      <c r="AQ1545" s="15">
        <f t="shared" si="6351"/>
        <v>0</v>
      </c>
      <c r="AR1545" s="15">
        <f t="shared" si="6351"/>
        <v>0</v>
      </c>
      <c r="AS1545" s="15">
        <f t="shared" si="6351"/>
        <v>0</v>
      </c>
      <c r="AT1545" s="15">
        <f t="shared" si="6351"/>
        <v>0</v>
      </c>
      <c r="AU1545" s="15">
        <f t="shared" si="6351"/>
        <v>0</v>
      </c>
      <c r="AV1545" s="15">
        <f t="shared" si="6351"/>
        <v>0</v>
      </c>
      <c r="AW1545" s="15">
        <f t="shared" si="6351"/>
        <v>0</v>
      </c>
      <c r="AX1545" s="15">
        <f t="shared" si="6351"/>
        <v>0</v>
      </c>
      <c r="AY1545" s="17"/>
      <c r="AZ1545" s="15">
        <f t="shared" ref="AZ1545:BA1545" si="6352">AZ1544</f>
        <v>6000</v>
      </c>
      <c r="BA1545" s="15">
        <f t="shared" si="6352"/>
        <v>2000</v>
      </c>
      <c r="BB1545" s="15">
        <f>BB1544</f>
        <v>400</v>
      </c>
      <c r="BC1545" s="15">
        <f t="shared" ref="BC1545:BE1545" si="6353">BC1544</f>
        <v>0</v>
      </c>
      <c r="BD1545" s="15">
        <f t="shared" si="6353"/>
        <v>0</v>
      </c>
      <c r="BE1545" s="15">
        <f t="shared" si="6353"/>
        <v>60</v>
      </c>
      <c r="BF1545" s="17"/>
      <c r="BG1545" s="15">
        <f t="shared" ref="BG1545:BH1545" si="6354">BG1544</f>
        <v>1000</v>
      </c>
      <c r="BH1545" s="15">
        <f t="shared" si="6354"/>
        <v>5000</v>
      </c>
      <c r="BI1545" s="17"/>
      <c r="BJ1545" s="22">
        <f>G1545/G1544</f>
        <v>1</v>
      </c>
      <c r="BK1545" s="65">
        <f t="shared" ref="BK1545:BL1545" si="6355">BK1544</f>
        <v>0</v>
      </c>
      <c r="BL1545" s="65">
        <f t="shared" si="6355"/>
        <v>0</v>
      </c>
      <c r="BM1545" s="6">
        <f t="shared" si="6199"/>
        <v>46.413281249999997</v>
      </c>
      <c r="BN1545" s="8">
        <f t="shared" si="6200"/>
        <v>264.68220537614525</v>
      </c>
      <c r="BO1545" s="12">
        <f t="shared" si="6201"/>
        <v>110.83668002964222</v>
      </c>
      <c r="BP1545" s="50">
        <f>(1-'#Constant'!$A$3)/($J1545*'#Constant'!$B$3/'#Constant'!$C$3^($D1545-1)+1)+'#Constant'!$A$3</f>
        <v>0.93932457786116319</v>
      </c>
      <c r="BQ1545" s="4">
        <f t="shared" si="6202"/>
        <v>266.14868373746651</v>
      </c>
      <c r="BR1545" s="50">
        <f>(1-'#Constant'!$A$3)/($K1545*'#Constant'!$B$3/'#Constant'!$C$3^($D1545-1)+1)+'#Constant'!$A$3</f>
        <v>0.9497912713472485</v>
      </c>
      <c r="BS1545" s="4">
        <f t="shared" si="6203"/>
        <v>263.21572701482398</v>
      </c>
      <c r="BT1545"/>
    </row>
    <row r="1546" spans="1:72" x14ac:dyDescent="0.3">
      <c r="A1546">
        <v>40025</v>
      </c>
      <c r="B1546" s="18" t="str">
        <f>VLOOKUP(CONCATENATE("CREATURE_NAME_",A1546),[1]Localization_Hero!$A:$E,2,FALSE)</f>
        <v>메디아나</v>
      </c>
      <c r="C1546" s="43" t="str">
        <f>VLOOKUP($A1546,[2]CreatureTable!$A:$I,9,FALSE)</f>
        <v>Priest</v>
      </c>
      <c r="D1546">
        <v>1</v>
      </c>
      <c r="E1546">
        <v>1</v>
      </c>
      <c r="F1546" s="18">
        <v>1</v>
      </c>
      <c r="G1546" s="10">
        <v>35</v>
      </c>
      <c r="H1546" s="10">
        <v>35</v>
      </c>
      <c r="I1546" s="10">
        <v>5000</v>
      </c>
      <c r="J1546" s="10">
        <f>ROUND(VLOOKUP($C1546,$B$4:$BH$42,9,FALSE),0)</f>
        <v>20</v>
      </c>
      <c r="K1546" s="10">
        <f>ROUND(VLOOKUP($C1546,$B$4:$BH$42,10,FALSE),0)</f>
        <v>25</v>
      </c>
      <c r="L1546" s="2"/>
      <c r="M1546" s="10">
        <f>ROUND(VLOOKUP($C1546,$B$4:$BH$42,12,FALSE),0)</f>
        <v>100</v>
      </c>
      <c r="N1546" s="10">
        <f>ROUND(VLOOKUP($C1546,$B$4:$BH$42,13,FALSE),0)</f>
        <v>0</v>
      </c>
      <c r="O1546" s="10">
        <f>ROUND(VLOOKUP($C1546,$B$4:$BH$42,14,FALSE),0)</f>
        <v>0</v>
      </c>
      <c r="P1546" s="10">
        <f>ROUND(VLOOKUP($C1546,$B$4:$BH$42,15,FALSE),0)</f>
        <v>0</v>
      </c>
      <c r="Q1546" s="10">
        <f>ROUND(VLOOKUP($C1546,$B$4:$BH$42,16,FALSE),0)</f>
        <v>0</v>
      </c>
      <c r="R1546" s="10">
        <f>ROUND(VLOOKUP($C1546,$B$4:$BH$42,17,FALSE),0)</f>
        <v>0</v>
      </c>
      <c r="S1546" s="10">
        <f>ROUND(VLOOKUP($C1546,$B$4:$BH$42,18,FALSE),0)</f>
        <v>100</v>
      </c>
      <c r="T1546" s="10">
        <f>ROUND(VLOOKUP($C1546,$B$4:$BH$42,19,FALSE),0)</f>
        <v>0</v>
      </c>
      <c r="U1546" s="10">
        <f>ROUND(VLOOKUP($C1546,$B$4:$BH$42,20,FALSE),0)</f>
        <v>0</v>
      </c>
      <c r="V1546" s="10">
        <f>ROUND(VLOOKUP($C1546,$B$4:$BH$42,21,FALSE),0)</f>
        <v>0</v>
      </c>
      <c r="W1546" s="2"/>
      <c r="X1546" s="10">
        <f>ROUND(VLOOKUP($C1546,$B$4:$BH$42,23,FALSE),0)</f>
        <v>100</v>
      </c>
      <c r="Y1546" s="10">
        <f>ROUND(VLOOKUP($C1546,$B$4:$BH$42,24,FALSE),0)</f>
        <v>0</v>
      </c>
      <c r="Z1546" s="10">
        <f>ROUND(VLOOKUP($C1546,$B$4:$BH$42,25,FALSE),0)</f>
        <v>0</v>
      </c>
      <c r="AA1546" s="10">
        <f>ROUND(VLOOKUP($C1546,$B$4:$BH$42,26,FALSE),0)</f>
        <v>0</v>
      </c>
      <c r="AB1546" s="10">
        <f>ROUND(VLOOKUP($C1546,$B$4:$BH$42,27,FALSE),0)</f>
        <v>500</v>
      </c>
      <c r="AC1546" s="10">
        <f>ROUND(VLOOKUP($C1546,$B$4:$BH$42,28,FALSE),0)</f>
        <v>250</v>
      </c>
      <c r="AD1546" s="10">
        <f>ROUND(VLOOKUP($C1546,$B$4:$BH$42,29,FALSE),0)</f>
        <v>100</v>
      </c>
      <c r="AE1546" s="10">
        <f>ROUND(VLOOKUP($C1546,$B$4:$BH$42,30,FALSE),0)</f>
        <v>0</v>
      </c>
      <c r="AF1546" s="10">
        <f>ROUND(VLOOKUP($C1546,$B$4:$BH$42,31,FALSE),0)</f>
        <v>0</v>
      </c>
      <c r="AG1546" s="10">
        <f>ROUND(VLOOKUP($C1546,$B$4:$BH$42,32,FALSE),0)</f>
        <v>150</v>
      </c>
      <c r="AH1546" s="10">
        <f>ROUND(VLOOKUP($C1546,$B$4:$BH$42,33,FALSE),0)</f>
        <v>0</v>
      </c>
      <c r="AI1546" s="10">
        <f>ROUND(VLOOKUP($C1546,$B$4:$BH$42,34,FALSE),0)</f>
        <v>0</v>
      </c>
      <c r="AJ1546" s="3"/>
      <c r="AK1546" s="10">
        <f>ROUND(VLOOKUP($C1546,$B$4:$BH$42,36,FALSE),0)</f>
        <v>0</v>
      </c>
      <c r="AL1546" s="10">
        <f>ROUND(VLOOKUP($C1546,$B$4:$BH$42,37,FALSE),0)</f>
        <v>0</v>
      </c>
      <c r="AM1546" s="3"/>
      <c r="AN1546" s="10">
        <f>ROUND(VLOOKUP($C1546,$B$4:$BH$42,39,FALSE),0)</f>
        <v>0</v>
      </c>
      <c r="AO1546" s="10">
        <f>ROUND(VLOOKUP($C1546,$B$4:$BH$42,40,FALSE),0)</f>
        <v>0</v>
      </c>
      <c r="AP1546" s="10">
        <f>ROUND(VLOOKUP($C1546,$B$4:$BH$42,41,FALSE),0)</f>
        <v>0</v>
      </c>
      <c r="AQ1546" s="10">
        <f>ROUND(VLOOKUP($C1546,$B$4:$BH$42,42,FALSE),0)</f>
        <v>0</v>
      </c>
      <c r="AR1546" s="10">
        <f>ROUND(VLOOKUP($C1546,$B$4:$BH$42,43,FALSE),0)</f>
        <v>0</v>
      </c>
      <c r="AS1546" s="10">
        <f>ROUND(VLOOKUP($C1546,$B$4:$BH$42,44,FALSE),0)</f>
        <v>0</v>
      </c>
      <c r="AT1546" s="10">
        <f>ROUND(VLOOKUP($C1546,$B$4:$BH$42,45,FALSE),0)</f>
        <v>0</v>
      </c>
      <c r="AU1546" s="10">
        <f>ROUND(VLOOKUP($C1546,$B$4:$BH$42,46,FALSE),0)</f>
        <v>0</v>
      </c>
      <c r="AV1546" s="10">
        <f>ROUND(VLOOKUP($C1546,$B$4:$BH$42,47,FALSE),0)</f>
        <v>0</v>
      </c>
      <c r="AW1546" s="10">
        <f>ROUND(VLOOKUP($C1546,$B$4:$BH$42,48,FALSE),0)</f>
        <v>0</v>
      </c>
      <c r="AX1546" s="10">
        <f>ROUND(VLOOKUP($C1546,$B$4:$BH$42,49,FALSE),0)</f>
        <v>0</v>
      </c>
      <c r="AY1546" s="3"/>
      <c r="AZ1546" s="10">
        <v>6000</v>
      </c>
      <c r="BA1546" s="10">
        <v>2000</v>
      </c>
      <c r="BB1546" s="10">
        <v>350</v>
      </c>
      <c r="BC1546" s="10">
        <v>0</v>
      </c>
      <c r="BD1546" s="10">
        <v>0</v>
      </c>
      <c r="BE1546" s="10">
        <v>60</v>
      </c>
      <c r="BF1546" s="3"/>
      <c r="BG1546" s="10">
        <v>1000</v>
      </c>
      <c r="BH1546" s="10">
        <v>5000</v>
      </c>
      <c r="BI1546" s="3"/>
      <c r="BJ1546" s="21">
        <v>1</v>
      </c>
      <c r="BK1546" s="65">
        <v>0</v>
      </c>
      <c r="BL1546" s="65">
        <v>0</v>
      </c>
      <c r="BM1546" s="6">
        <f t="shared" si="6199"/>
        <v>39.462499999999999</v>
      </c>
      <c r="BN1546" s="8">
        <f t="shared" si="6200"/>
        <v>384.9035235424459</v>
      </c>
      <c r="BO1546" s="12">
        <f t="shared" si="6201"/>
        <v>123.24469683436189</v>
      </c>
      <c r="BP1546" s="50">
        <f>(1-'#Constant'!$A$3)/($J1546*'#Constant'!$B$3/'#Constant'!$C$3^($D1546-1)+1)+'#Constant'!$A$3</f>
        <v>0.94452830188679238</v>
      </c>
      <c r="BQ1546" s="4">
        <f t="shared" si="6202"/>
        <v>264.68238114262886</v>
      </c>
      <c r="BR1546" s="50">
        <f>(1-'#Constant'!$A$3)/($K1546*'#Constant'!$B$3/'#Constant'!$C$3^($D1546-1)+1)+'#Constant'!$A$3</f>
        <v>0.93162790697674425</v>
      </c>
      <c r="BS1546" s="4">
        <f t="shared" si="6203"/>
        <v>505.12466594226299</v>
      </c>
      <c r="BT1546">
        <f>BO1546/$BO$4*100</f>
        <v>93.670635047239443</v>
      </c>
    </row>
    <row r="1547" spans="1:72" s="13" customFormat="1" ht="17.25" thickBot="1" x14ac:dyDescent="0.35">
      <c r="B1547" s="20"/>
      <c r="C1547" s="43"/>
      <c r="D1547" s="14">
        <v>1</v>
      </c>
      <c r="E1547" s="14">
        <v>1</v>
      </c>
      <c r="F1547" s="19">
        <v>1</v>
      </c>
      <c r="G1547" s="15">
        <f>G1546</f>
        <v>35</v>
      </c>
      <c r="H1547" s="15">
        <f>H1546</f>
        <v>35</v>
      </c>
      <c r="I1547" s="15">
        <f>I1546</f>
        <v>5000</v>
      </c>
      <c r="J1547" s="15">
        <f>J1546</f>
        <v>20</v>
      </c>
      <c r="K1547" s="15">
        <f>K1546</f>
        <v>25</v>
      </c>
      <c r="L1547" s="16"/>
      <c r="M1547" s="15">
        <f t="shared" ref="M1547:V1547" si="6356">M1546</f>
        <v>100</v>
      </c>
      <c r="N1547" s="15">
        <f t="shared" si="6356"/>
        <v>0</v>
      </c>
      <c r="O1547" s="15">
        <f t="shared" si="6356"/>
        <v>0</v>
      </c>
      <c r="P1547" s="15">
        <f t="shared" si="6356"/>
        <v>0</v>
      </c>
      <c r="Q1547" s="15">
        <f t="shared" si="6356"/>
        <v>0</v>
      </c>
      <c r="R1547" s="15">
        <f t="shared" si="6356"/>
        <v>0</v>
      </c>
      <c r="S1547" s="15">
        <f t="shared" si="6356"/>
        <v>100</v>
      </c>
      <c r="T1547" s="15">
        <f t="shared" si="6356"/>
        <v>0</v>
      </c>
      <c r="U1547" s="15">
        <f t="shared" si="6356"/>
        <v>0</v>
      </c>
      <c r="V1547" s="15">
        <f t="shared" si="6356"/>
        <v>0</v>
      </c>
      <c r="W1547" s="16"/>
      <c r="X1547" s="15">
        <f t="shared" ref="X1547:AI1547" si="6357">X1546</f>
        <v>100</v>
      </c>
      <c r="Y1547" s="15">
        <f t="shared" si="6357"/>
        <v>0</v>
      </c>
      <c r="Z1547" s="15">
        <f t="shared" si="6357"/>
        <v>0</v>
      </c>
      <c r="AA1547" s="15">
        <f t="shared" si="6357"/>
        <v>0</v>
      </c>
      <c r="AB1547" s="15">
        <f t="shared" si="6357"/>
        <v>500</v>
      </c>
      <c r="AC1547" s="15">
        <f t="shared" si="6357"/>
        <v>250</v>
      </c>
      <c r="AD1547" s="15">
        <f t="shared" si="6357"/>
        <v>100</v>
      </c>
      <c r="AE1547" s="15">
        <f t="shared" si="6357"/>
        <v>0</v>
      </c>
      <c r="AF1547" s="15">
        <f t="shared" si="6357"/>
        <v>0</v>
      </c>
      <c r="AG1547" s="15">
        <f t="shared" si="6357"/>
        <v>150</v>
      </c>
      <c r="AH1547" s="15">
        <f t="shared" si="6357"/>
        <v>0</v>
      </c>
      <c r="AI1547" s="15">
        <f t="shared" si="6357"/>
        <v>0</v>
      </c>
      <c r="AJ1547" s="17"/>
      <c r="AK1547" s="15">
        <f>AK1546</f>
        <v>0</v>
      </c>
      <c r="AL1547" s="15">
        <f>AL1546</f>
        <v>0</v>
      </c>
      <c r="AM1547" s="17"/>
      <c r="AN1547" s="15">
        <f t="shared" ref="AN1547:AX1547" si="6358">AN1546</f>
        <v>0</v>
      </c>
      <c r="AO1547" s="15">
        <f t="shared" si="6358"/>
        <v>0</v>
      </c>
      <c r="AP1547" s="15">
        <f t="shared" si="6358"/>
        <v>0</v>
      </c>
      <c r="AQ1547" s="15">
        <f t="shared" si="6358"/>
        <v>0</v>
      </c>
      <c r="AR1547" s="15">
        <f t="shared" si="6358"/>
        <v>0</v>
      </c>
      <c r="AS1547" s="15">
        <f t="shared" si="6358"/>
        <v>0</v>
      </c>
      <c r="AT1547" s="15">
        <f t="shared" si="6358"/>
        <v>0</v>
      </c>
      <c r="AU1547" s="15">
        <f t="shared" si="6358"/>
        <v>0</v>
      </c>
      <c r="AV1547" s="15">
        <f t="shared" si="6358"/>
        <v>0</v>
      </c>
      <c r="AW1547" s="15">
        <f t="shared" si="6358"/>
        <v>0</v>
      </c>
      <c r="AX1547" s="15">
        <f t="shared" si="6358"/>
        <v>0</v>
      </c>
      <c r="AY1547" s="17"/>
      <c r="AZ1547" s="15">
        <f t="shared" ref="AZ1547:BA1547" si="6359">AZ1546</f>
        <v>6000</v>
      </c>
      <c r="BA1547" s="15">
        <f t="shared" si="6359"/>
        <v>2000</v>
      </c>
      <c r="BB1547" s="15">
        <v>350</v>
      </c>
      <c r="BC1547" s="15">
        <f t="shared" ref="BC1547:BE1547" si="6360">BC1546</f>
        <v>0</v>
      </c>
      <c r="BD1547" s="15">
        <f t="shared" si="6360"/>
        <v>0</v>
      </c>
      <c r="BE1547" s="15">
        <f t="shared" si="6360"/>
        <v>60</v>
      </c>
      <c r="BF1547" s="17"/>
      <c r="BG1547" s="15">
        <f t="shared" ref="BG1547:BH1547" si="6361">BG1546</f>
        <v>1000</v>
      </c>
      <c r="BH1547" s="15">
        <f t="shared" si="6361"/>
        <v>5000</v>
      </c>
      <c r="BI1547" s="17"/>
      <c r="BJ1547" s="22">
        <f>G1547/G1546</f>
        <v>1</v>
      </c>
      <c r="BK1547" s="65">
        <f t="shared" ref="BK1547:BL1547" si="6362">BK1546</f>
        <v>0</v>
      </c>
      <c r="BL1547" s="65">
        <f t="shared" si="6362"/>
        <v>0</v>
      </c>
      <c r="BM1547" s="6">
        <f t="shared" si="6199"/>
        <v>39.462499999999999</v>
      </c>
      <c r="BN1547" s="8">
        <f t="shared" si="6200"/>
        <v>384.9035235424459</v>
      </c>
      <c r="BO1547" s="12">
        <f t="shared" si="6201"/>
        <v>123.24469683436189</v>
      </c>
      <c r="BP1547" s="50">
        <f>(1-'#Constant'!$A$3)/($J1547*'#Constant'!$B$3/'#Constant'!$C$3^($D1547-1)+1)+'#Constant'!$A$3</f>
        <v>0.94452830188679238</v>
      </c>
      <c r="BQ1547" s="4">
        <f t="shared" si="6202"/>
        <v>264.68238114262886</v>
      </c>
      <c r="BR1547" s="50">
        <f>(1-'#Constant'!$A$3)/($K1547*'#Constant'!$B$3/'#Constant'!$C$3^($D1547-1)+1)+'#Constant'!$A$3</f>
        <v>0.93162790697674425</v>
      </c>
      <c r="BS1547" s="4">
        <f t="shared" si="6203"/>
        <v>505.12466594226299</v>
      </c>
      <c r="BT1547"/>
    </row>
    <row r="1548" spans="1:72" x14ac:dyDescent="0.3">
      <c r="A1548">
        <v>40026</v>
      </c>
      <c r="B1548" s="18" t="str">
        <f>VLOOKUP(CONCATENATE("CREATURE_NAME_",A1548),[1]Localization_Hero!$A:$E,2,FALSE)</f>
        <v>아르크</v>
      </c>
      <c r="C1548" s="43" t="str">
        <f>VLOOKUP($A1548,[2]CreatureTable!$A:$I,9,FALSE)</f>
        <v>Archer</v>
      </c>
      <c r="D1548">
        <v>1</v>
      </c>
      <c r="E1548">
        <v>1</v>
      </c>
      <c r="F1548" s="18">
        <v>1</v>
      </c>
      <c r="G1548" s="10">
        <v>35</v>
      </c>
      <c r="H1548" s="10">
        <v>35</v>
      </c>
      <c r="I1548" s="10">
        <v>5000</v>
      </c>
      <c r="J1548" s="10">
        <f>ROUND(VLOOKUP($C1548,$B$4:$BH$42,9,FALSE),0)</f>
        <v>22</v>
      </c>
      <c r="K1548" s="10">
        <f>ROUND(VLOOKUP($C1548,$B$4:$BH$42,10,FALSE),0)</f>
        <v>18</v>
      </c>
      <c r="L1548" s="2"/>
      <c r="M1548" s="10">
        <f>ROUND(VLOOKUP($C1548,$B$4:$BH$42,12,FALSE),0)</f>
        <v>150</v>
      </c>
      <c r="N1548" s="10">
        <f>ROUND(VLOOKUP($C1548,$B$4:$BH$42,13,FALSE),0)</f>
        <v>0</v>
      </c>
      <c r="O1548" s="10">
        <f>ROUND(VLOOKUP($C1548,$B$4:$BH$42,14,FALSE),0)</f>
        <v>0</v>
      </c>
      <c r="P1548" s="10">
        <f>ROUND(VLOOKUP($C1548,$B$4:$BH$42,15,FALSE),0)</f>
        <v>0</v>
      </c>
      <c r="Q1548" s="10">
        <f>ROUND(VLOOKUP($C1548,$B$4:$BH$42,16,FALSE),0)</f>
        <v>0</v>
      </c>
      <c r="R1548" s="10">
        <f>ROUND(VLOOKUP($C1548,$B$4:$BH$42,17,FALSE),0)</f>
        <v>0</v>
      </c>
      <c r="S1548" s="10">
        <f>ROUND(VLOOKUP($C1548,$B$4:$BH$42,18,FALSE),0)</f>
        <v>100</v>
      </c>
      <c r="T1548" s="10">
        <f>ROUND(VLOOKUP($C1548,$B$4:$BH$42,19,FALSE),0)</f>
        <v>250</v>
      </c>
      <c r="U1548" s="10">
        <f>ROUND(VLOOKUP($C1548,$B$4:$BH$42,20,FALSE),0)</f>
        <v>0</v>
      </c>
      <c r="V1548" s="10">
        <f>ROUND(VLOOKUP($C1548,$B$4:$BH$42,21,FALSE),0)</f>
        <v>0</v>
      </c>
      <c r="W1548" s="2"/>
      <c r="X1548" s="10">
        <f>ROUND(VLOOKUP($C1548,$B$4:$BH$42,23,FALSE),0)</f>
        <v>150</v>
      </c>
      <c r="Y1548" s="10">
        <f>ROUND(VLOOKUP($C1548,$B$4:$BH$42,24,FALSE),0)</f>
        <v>0</v>
      </c>
      <c r="Z1548" s="10">
        <f>ROUND(VLOOKUP($C1548,$B$4:$BH$42,25,FALSE),0)</f>
        <v>0</v>
      </c>
      <c r="AA1548" s="10">
        <f>ROUND(VLOOKUP($C1548,$B$4:$BH$42,26,FALSE),0)</f>
        <v>0</v>
      </c>
      <c r="AB1548" s="10">
        <f>ROUND(VLOOKUP($C1548,$B$4:$BH$42,27,FALSE),0)</f>
        <v>0</v>
      </c>
      <c r="AC1548" s="10">
        <f>ROUND(VLOOKUP($C1548,$B$4:$BH$42,28,FALSE),0)</f>
        <v>0</v>
      </c>
      <c r="AD1548" s="10">
        <f>ROUND(VLOOKUP($C1548,$B$4:$BH$42,29,FALSE),0)</f>
        <v>100</v>
      </c>
      <c r="AE1548" s="10">
        <f>ROUND(VLOOKUP($C1548,$B$4:$BH$42,30,FALSE),0)</f>
        <v>250</v>
      </c>
      <c r="AF1548" s="10">
        <f>ROUND(VLOOKUP($C1548,$B$4:$BH$42,31,FALSE),0)</f>
        <v>0</v>
      </c>
      <c r="AG1548" s="10">
        <f>ROUND(VLOOKUP($C1548,$B$4:$BH$42,32,FALSE),0)</f>
        <v>0</v>
      </c>
      <c r="AH1548" s="10">
        <f>ROUND(VLOOKUP($C1548,$B$4:$BH$42,33,FALSE),0)</f>
        <v>0</v>
      </c>
      <c r="AI1548" s="10">
        <f>ROUND(VLOOKUP($C1548,$B$4:$BH$42,34,FALSE),0)</f>
        <v>0</v>
      </c>
      <c r="AJ1548" s="3"/>
      <c r="AK1548" s="10">
        <f>ROUND(VLOOKUP($C1548,$B$4:$BH$42,36,FALSE),0)</f>
        <v>0</v>
      </c>
      <c r="AL1548" s="10">
        <f>ROUND(VLOOKUP($C1548,$B$4:$BH$42,37,FALSE),0)</f>
        <v>0</v>
      </c>
      <c r="AM1548" s="3"/>
      <c r="AN1548" s="10">
        <f>ROUND(VLOOKUP($C1548,$B$4:$BH$42,39,FALSE),0)</f>
        <v>0</v>
      </c>
      <c r="AO1548" s="10">
        <f>ROUND(VLOOKUP($C1548,$B$4:$BH$42,40,FALSE),0)</f>
        <v>0</v>
      </c>
      <c r="AP1548" s="10">
        <f>ROUND(VLOOKUP($C1548,$B$4:$BH$42,41,FALSE),0)</f>
        <v>0</v>
      </c>
      <c r="AQ1548" s="10">
        <f>ROUND(VLOOKUP($C1548,$B$4:$BH$42,42,FALSE),0)</f>
        <v>0</v>
      </c>
      <c r="AR1548" s="10">
        <f>ROUND(VLOOKUP($C1548,$B$4:$BH$42,43,FALSE),0)</f>
        <v>0</v>
      </c>
      <c r="AS1548" s="10">
        <f>ROUND(VLOOKUP($C1548,$B$4:$BH$42,44,FALSE),0)</f>
        <v>0</v>
      </c>
      <c r="AT1548" s="10">
        <f>ROUND(VLOOKUP($C1548,$B$4:$BH$42,45,FALSE),0)</f>
        <v>0</v>
      </c>
      <c r="AU1548" s="10">
        <f>ROUND(VLOOKUP($C1548,$B$4:$BH$42,46,FALSE),0)</f>
        <v>0</v>
      </c>
      <c r="AV1548" s="10">
        <f>ROUND(VLOOKUP($C1548,$B$4:$BH$42,47,FALSE),0)</f>
        <v>0</v>
      </c>
      <c r="AW1548" s="10">
        <f>ROUND(VLOOKUP($C1548,$B$4:$BH$42,48,FALSE),0)</f>
        <v>0</v>
      </c>
      <c r="AX1548" s="10">
        <f>ROUND(VLOOKUP($C1548,$B$4:$BH$42,49,FALSE),0)</f>
        <v>0</v>
      </c>
      <c r="AY1548" s="3"/>
      <c r="AZ1548" s="10">
        <v>6000</v>
      </c>
      <c r="BA1548" s="10">
        <v>2000</v>
      </c>
      <c r="BB1548" s="10">
        <v>375</v>
      </c>
      <c r="BC1548" s="10">
        <v>0</v>
      </c>
      <c r="BD1548" s="10">
        <v>0</v>
      </c>
      <c r="BE1548" s="10">
        <v>60</v>
      </c>
      <c r="BF1548" s="3"/>
      <c r="BG1548" s="10">
        <v>1000</v>
      </c>
      <c r="BH1548" s="10">
        <v>5000</v>
      </c>
      <c r="BI1548" s="3"/>
      <c r="BJ1548" s="21">
        <v>1</v>
      </c>
      <c r="BK1548" s="65">
        <v>0</v>
      </c>
      <c r="BL1548" s="65">
        <v>0</v>
      </c>
      <c r="BM1548" s="6">
        <f t="shared" si="6199"/>
        <v>46.413281249999997</v>
      </c>
      <c r="BN1548" s="8">
        <f t="shared" si="6200"/>
        <v>264.68220537614525</v>
      </c>
      <c r="BO1548" s="12">
        <f t="shared" si="6201"/>
        <v>110.83668002964222</v>
      </c>
      <c r="BP1548" s="50">
        <f>(1-'#Constant'!$A$3)/($J1548*'#Constant'!$B$3/'#Constant'!$C$3^($D1548-1)+1)+'#Constant'!$A$3</f>
        <v>0.93932457786116319</v>
      </c>
      <c r="BQ1548" s="4">
        <f t="shared" si="6202"/>
        <v>266.14868373746651</v>
      </c>
      <c r="BR1548" s="50">
        <f>(1-'#Constant'!$A$3)/($K1548*'#Constant'!$B$3/'#Constant'!$C$3^($D1548-1)+1)+'#Constant'!$A$3</f>
        <v>0.9497912713472485</v>
      </c>
      <c r="BS1548" s="4">
        <f t="shared" si="6203"/>
        <v>263.21572701482398</v>
      </c>
      <c r="BT1548">
        <f>BO1548/$BO$4*100</f>
        <v>84.240072567646749</v>
      </c>
    </row>
    <row r="1549" spans="1:72" s="13" customFormat="1" ht="17.25" thickBot="1" x14ac:dyDescent="0.35">
      <c r="B1549" s="20"/>
      <c r="C1549" s="43"/>
      <c r="D1549" s="14">
        <v>1</v>
      </c>
      <c r="E1549" s="14">
        <v>1</v>
      </c>
      <c r="F1549" s="19">
        <v>1</v>
      </c>
      <c r="G1549" s="15">
        <f>G1548</f>
        <v>35</v>
      </c>
      <c r="H1549" s="15">
        <f>H1548</f>
        <v>35</v>
      </c>
      <c r="I1549" s="15">
        <f>I1548</f>
        <v>5000</v>
      </c>
      <c r="J1549" s="15">
        <f>J1548</f>
        <v>22</v>
      </c>
      <c r="K1549" s="15">
        <f>K1548</f>
        <v>18</v>
      </c>
      <c r="L1549" s="16"/>
      <c r="M1549" s="15">
        <f t="shared" ref="M1549:V1549" si="6363">M1548</f>
        <v>150</v>
      </c>
      <c r="N1549" s="15">
        <f t="shared" si="6363"/>
        <v>0</v>
      </c>
      <c r="O1549" s="15">
        <f t="shared" si="6363"/>
        <v>0</v>
      </c>
      <c r="P1549" s="15">
        <f t="shared" si="6363"/>
        <v>0</v>
      </c>
      <c r="Q1549" s="15">
        <f t="shared" si="6363"/>
        <v>0</v>
      </c>
      <c r="R1549" s="15">
        <f t="shared" si="6363"/>
        <v>0</v>
      </c>
      <c r="S1549" s="15">
        <f t="shared" si="6363"/>
        <v>100</v>
      </c>
      <c r="T1549" s="15">
        <f t="shared" si="6363"/>
        <v>250</v>
      </c>
      <c r="U1549" s="15">
        <f t="shared" si="6363"/>
        <v>0</v>
      </c>
      <c r="V1549" s="15">
        <f t="shared" si="6363"/>
        <v>0</v>
      </c>
      <c r="W1549" s="16"/>
      <c r="X1549" s="15">
        <f t="shared" ref="X1549:AI1549" si="6364">X1548</f>
        <v>150</v>
      </c>
      <c r="Y1549" s="15">
        <f t="shared" si="6364"/>
        <v>0</v>
      </c>
      <c r="Z1549" s="15">
        <f t="shared" si="6364"/>
        <v>0</v>
      </c>
      <c r="AA1549" s="15">
        <f t="shared" si="6364"/>
        <v>0</v>
      </c>
      <c r="AB1549" s="15">
        <f t="shared" si="6364"/>
        <v>0</v>
      </c>
      <c r="AC1549" s="15">
        <f t="shared" si="6364"/>
        <v>0</v>
      </c>
      <c r="AD1549" s="15">
        <f t="shared" si="6364"/>
        <v>100</v>
      </c>
      <c r="AE1549" s="15">
        <f t="shared" si="6364"/>
        <v>250</v>
      </c>
      <c r="AF1549" s="15">
        <f t="shared" si="6364"/>
        <v>0</v>
      </c>
      <c r="AG1549" s="15">
        <f t="shared" si="6364"/>
        <v>0</v>
      </c>
      <c r="AH1549" s="15">
        <f t="shared" si="6364"/>
        <v>0</v>
      </c>
      <c r="AI1549" s="15">
        <f t="shared" si="6364"/>
        <v>0</v>
      </c>
      <c r="AJ1549" s="17"/>
      <c r="AK1549" s="15">
        <f>AK1548</f>
        <v>0</v>
      </c>
      <c r="AL1549" s="15">
        <f>AL1548</f>
        <v>0</v>
      </c>
      <c r="AM1549" s="17"/>
      <c r="AN1549" s="15">
        <f t="shared" ref="AN1549:AX1549" si="6365">AN1548</f>
        <v>0</v>
      </c>
      <c r="AO1549" s="15">
        <f t="shared" si="6365"/>
        <v>0</v>
      </c>
      <c r="AP1549" s="15">
        <f t="shared" si="6365"/>
        <v>0</v>
      </c>
      <c r="AQ1549" s="15">
        <f t="shared" si="6365"/>
        <v>0</v>
      </c>
      <c r="AR1549" s="15">
        <f t="shared" si="6365"/>
        <v>0</v>
      </c>
      <c r="AS1549" s="15">
        <f t="shared" si="6365"/>
        <v>0</v>
      </c>
      <c r="AT1549" s="15">
        <f t="shared" si="6365"/>
        <v>0</v>
      </c>
      <c r="AU1549" s="15">
        <f t="shared" si="6365"/>
        <v>0</v>
      </c>
      <c r="AV1549" s="15">
        <f t="shared" si="6365"/>
        <v>0</v>
      </c>
      <c r="AW1549" s="15">
        <f t="shared" si="6365"/>
        <v>0</v>
      </c>
      <c r="AX1549" s="15">
        <f t="shared" si="6365"/>
        <v>0</v>
      </c>
      <c r="AY1549" s="17"/>
      <c r="AZ1549" s="15">
        <f t="shared" ref="AZ1549:BA1549" si="6366">AZ1548</f>
        <v>6000</v>
      </c>
      <c r="BA1549" s="15">
        <f t="shared" si="6366"/>
        <v>2000</v>
      </c>
      <c r="BB1549" s="15">
        <v>375</v>
      </c>
      <c r="BC1549" s="15">
        <f t="shared" ref="BC1549:BE1549" si="6367">BC1548</f>
        <v>0</v>
      </c>
      <c r="BD1549" s="15">
        <f t="shared" si="6367"/>
        <v>0</v>
      </c>
      <c r="BE1549" s="15">
        <f t="shared" si="6367"/>
        <v>60</v>
      </c>
      <c r="BF1549" s="17"/>
      <c r="BG1549" s="15">
        <f t="shared" ref="BG1549:BH1549" si="6368">BG1548</f>
        <v>1000</v>
      </c>
      <c r="BH1549" s="15">
        <f t="shared" si="6368"/>
        <v>5000</v>
      </c>
      <c r="BI1549" s="17"/>
      <c r="BJ1549" s="22">
        <f>G1549/G1548</f>
        <v>1</v>
      </c>
      <c r="BK1549" s="65">
        <f t="shared" ref="BK1549:BL1549" si="6369">BK1548</f>
        <v>0</v>
      </c>
      <c r="BL1549" s="65">
        <f t="shared" si="6369"/>
        <v>0</v>
      </c>
      <c r="BM1549" s="6">
        <f t="shared" si="6199"/>
        <v>46.413281249999997</v>
      </c>
      <c r="BN1549" s="8">
        <f t="shared" si="6200"/>
        <v>264.68220537614525</v>
      </c>
      <c r="BO1549" s="12">
        <f t="shared" si="6201"/>
        <v>110.83668002964222</v>
      </c>
      <c r="BP1549" s="50">
        <f>(1-'#Constant'!$A$3)/($J1549*'#Constant'!$B$3/'#Constant'!$C$3^($D1549-1)+1)+'#Constant'!$A$3</f>
        <v>0.93932457786116319</v>
      </c>
      <c r="BQ1549" s="4">
        <f t="shared" si="6202"/>
        <v>266.14868373746651</v>
      </c>
      <c r="BR1549" s="50">
        <f>(1-'#Constant'!$A$3)/($K1549*'#Constant'!$B$3/'#Constant'!$C$3^($D1549-1)+1)+'#Constant'!$A$3</f>
        <v>0.9497912713472485</v>
      </c>
      <c r="BS1549" s="4">
        <f t="shared" si="6203"/>
        <v>263.21572701482398</v>
      </c>
      <c r="BT1549"/>
    </row>
    <row r="1550" spans="1:72" x14ac:dyDescent="0.3">
      <c r="A1550">
        <v>40027</v>
      </c>
      <c r="B1550" s="18" t="str">
        <f>VLOOKUP(CONCATENATE("CREATURE_NAME_",A1550),[1]Localization_Hero!$A:$E,2,FALSE)</f>
        <v>아셀리카</v>
      </c>
      <c r="C1550" s="43" t="str">
        <f>VLOOKUP($A1550,[2]CreatureTable!$A:$I,9,FALSE)</f>
        <v>Knight</v>
      </c>
      <c r="D1550">
        <v>1</v>
      </c>
      <c r="E1550">
        <v>1</v>
      </c>
      <c r="F1550" s="18">
        <v>1</v>
      </c>
      <c r="G1550" s="10">
        <v>35</v>
      </c>
      <c r="H1550" s="10">
        <v>35</v>
      </c>
      <c r="I1550" s="10">
        <v>5000</v>
      </c>
      <c r="J1550" s="10">
        <f>ROUND(VLOOKUP($C1550,$B$4:$BH$42,9,FALSE),0)</f>
        <v>36</v>
      </c>
      <c r="K1550" s="10">
        <f>ROUND(VLOOKUP($C1550,$B$4:$BH$42,10,FALSE),0)</f>
        <v>28</v>
      </c>
      <c r="L1550" s="2"/>
      <c r="M1550" s="10">
        <f>ROUND(VLOOKUP($C1550,$B$4:$BH$42,12,FALSE),0)</f>
        <v>50</v>
      </c>
      <c r="N1550" s="10">
        <f>ROUND(VLOOKUP($C1550,$B$4:$BH$42,13,FALSE),0)</f>
        <v>0</v>
      </c>
      <c r="O1550" s="10">
        <f>ROUND(VLOOKUP($C1550,$B$4:$BH$42,14,FALSE),0)</f>
        <v>0</v>
      </c>
      <c r="P1550" s="10">
        <f>ROUND(VLOOKUP($C1550,$B$4:$BH$42,15,FALSE),0)</f>
        <v>0</v>
      </c>
      <c r="Q1550" s="10">
        <f>ROUND(VLOOKUP($C1550,$B$4:$BH$42,16,FALSE),0)</f>
        <v>100</v>
      </c>
      <c r="R1550" s="10">
        <f>ROUND(VLOOKUP($C1550,$B$4:$BH$42,17,FALSE),0)</f>
        <v>0</v>
      </c>
      <c r="S1550" s="10">
        <f>ROUND(VLOOKUP($C1550,$B$4:$BH$42,18,FALSE),0)</f>
        <v>0</v>
      </c>
      <c r="T1550" s="10">
        <f>ROUND(VLOOKUP($C1550,$B$4:$BH$42,19,FALSE),0)</f>
        <v>0</v>
      </c>
      <c r="U1550" s="10">
        <f>ROUND(VLOOKUP($C1550,$B$4:$BH$42,20,FALSE),0)</f>
        <v>0</v>
      </c>
      <c r="V1550" s="10">
        <f>ROUND(VLOOKUP($C1550,$B$4:$BH$42,21,FALSE),0)</f>
        <v>250</v>
      </c>
      <c r="W1550" s="2"/>
      <c r="X1550" s="10">
        <f>ROUND(VLOOKUP($C1550,$B$4:$BH$42,23,FALSE),0)</f>
        <v>50</v>
      </c>
      <c r="Y1550" s="10">
        <f>ROUND(VLOOKUP($C1550,$B$4:$BH$42,24,FALSE),0)</f>
        <v>0</v>
      </c>
      <c r="Z1550" s="10">
        <f>ROUND(VLOOKUP($C1550,$B$4:$BH$42,25,FALSE),0)</f>
        <v>0</v>
      </c>
      <c r="AA1550" s="10">
        <f>ROUND(VLOOKUP($C1550,$B$4:$BH$42,26,FALSE),0)</f>
        <v>0</v>
      </c>
      <c r="AB1550" s="10">
        <f>ROUND(VLOOKUP($C1550,$B$4:$BH$42,27,FALSE),0)</f>
        <v>100</v>
      </c>
      <c r="AC1550" s="10">
        <f>ROUND(VLOOKUP($C1550,$B$4:$BH$42,28,FALSE),0)</f>
        <v>0</v>
      </c>
      <c r="AD1550" s="10">
        <f>ROUND(VLOOKUP($C1550,$B$4:$BH$42,29,FALSE),0)</f>
        <v>0</v>
      </c>
      <c r="AE1550" s="10">
        <f>ROUND(VLOOKUP($C1550,$B$4:$BH$42,30,FALSE),0)</f>
        <v>0</v>
      </c>
      <c r="AF1550" s="10">
        <f>ROUND(VLOOKUP($C1550,$B$4:$BH$42,31,FALSE),0)</f>
        <v>0</v>
      </c>
      <c r="AG1550" s="10">
        <f>ROUND(VLOOKUP($C1550,$B$4:$BH$42,32,FALSE),0)</f>
        <v>250</v>
      </c>
      <c r="AH1550" s="10">
        <f>ROUND(VLOOKUP($C1550,$B$4:$BH$42,33,FALSE),0)</f>
        <v>0</v>
      </c>
      <c r="AI1550" s="10">
        <f>ROUND(VLOOKUP($C1550,$B$4:$BH$42,34,FALSE),0)</f>
        <v>0</v>
      </c>
      <c r="AJ1550" s="3"/>
      <c r="AK1550" s="10">
        <f>ROUND(VLOOKUP($C1550,$B$4:$BH$42,36,FALSE),0)</f>
        <v>0</v>
      </c>
      <c r="AL1550" s="10">
        <f>ROUND(VLOOKUP($C1550,$B$4:$BH$42,37,FALSE),0)</f>
        <v>0</v>
      </c>
      <c r="AM1550" s="3"/>
      <c r="AN1550" s="10">
        <f>ROUND(VLOOKUP($C1550,$B$4:$BH$42,39,FALSE),0)</f>
        <v>0</v>
      </c>
      <c r="AO1550" s="10">
        <f>ROUND(VLOOKUP($C1550,$B$4:$BH$42,40,FALSE),0)</f>
        <v>0</v>
      </c>
      <c r="AP1550" s="10">
        <f>ROUND(VLOOKUP($C1550,$B$4:$BH$42,41,FALSE),0)</f>
        <v>0</v>
      </c>
      <c r="AQ1550" s="10">
        <f>ROUND(VLOOKUP($C1550,$B$4:$BH$42,42,FALSE),0)</f>
        <v>0</v>
      </c>
      <c r="AR1550" s="10">
        <f>ROUND(VLOOKUP($C1550,$B$4:$BH$42,43,FALSE),0)</f>
        <v>0</v>
      </c>
      <c r="AS1550" s="10">
        <f>ROUND(VLOOKUP($C1550,$B$4:$BH$42,44,FALSE),0)</f>
        <v>0</v>
      </c>
      <c r="AT1550" s="10">
        <f>ROUND(VLOOKUP($C1550,$B$4:$BH$42,45,FALSE),0)</f>
        <v>0</v>
      </c>
      <c r="AU1550" s="10">
        <f>ROUND(VLOOKUP($C1550,$B$4:$BH$42,46,FALSE),0)</f>
        <v>0</v>
      </c>
      <c r="AV1550" s="10">
        <f>ROUND(VLOOKUP($C1550,$B$4:$BH$42,47,FALSE),0)</f>
        <v>0</v>
      </c>
      <c r="AW1550" s="10">
        <f>ROUND(VLOOKUP($C1550,$B$4:$BH$42,48,FALSE),0)</f>
        <v>0</v>
      </c>
      <c r="AX1550" s="10">
        <f>ROUND(VLOOKUP($C1550,$B$4:$BH$42,49,FALSE),0)</f>
        <v>0</v>
      </c>
      <c r="AY1550" s="3"/>
      <c r="AZ1550" s="10">
        <v>6000</v>
      </c>
      <c r="BA1550" s="10">
        <v>2000</v>
      </c>
      <c r="BB1550" s="10">
        <v>210</v>
      </c>
      <c r="BC1550" s="10">
        <v>0</v>
      </c>
      <c r="BD1550" s="10">
        <v>0</v>
      </c>
      <c r="BE1550" s="10">
        <v>60</v>
      </c>
      <c r="BF1550" s="3"/>
      <c r="BG1550" s="10">
        <v>1000</v>
      </c>
      <c r="BH1550" s="10">
        <v>5000</v>
      </c>
      <c r="BI1550" s="3"/>
      <c r="BJ1550" s="21">
        <v>1</v>
      </c>
      <c r="BK1550" s="65">
        <v>0</v>
      </c>
      <c r="BL1550" s="65">
        <v>0</v>
      </c>
      <c r="BM1550" s="6">
        <f t="shared" si="6199"/>
        <v>36.75</v>
      </c>
      <c r="BN1550" s="8">
        <f t="shared" si="6200"/>
        <v>383.82347591106515</v>
      </c>
      <c r="BO1550" s="12">
        <f t="shared" si="6201"/>
        <v>118.76663142369428</v>
      </c>
      <c r="BP1550" s="50">
        <f>(1-'#Constant'!$A$3)/($J1550*'#Constant'!$B$3/'#Constant'!$C$3^($D1550-1)+1)+'#Constant'!$A$3</f>
        <v>0.90447653429602881</v>
      </c>
      <c r="BQ1550" s="4">
        <f t="shared" si="6202"/>
        <v>387.93399240097534</v>
      </c>
      <c r="BR1550" s="50">
        <f>(1-'#Constant'!$A$3)/($K1550*'#Constant'!$B$3/'#Constant'!$C$3^($D1550-1)+1)+'#Constant'!$A$3</f>
        <v>0.92405904059040589</v>
      </c>
      <c r="BS1550" s="4">
        <f t="shared" si="6203"/>
        <v>379.71295942115495</v>
      </c>
      <c r="BT1550">
        <f>BO1550/$BO$4*100</f>
        <v>90.267135817053003</v>
      </c>
    </row>
    <row r="1551" spans="1:72" s="13" customFormat="1" ht="17.25" thickBot="1" x14ac:dyDescent="0.35">
      <c r="B1551" s="20"/>
      <c r="D1551" s="14">
        <v>1</v>
      </c>
      <c r="E1551" s="14">
        <v>1</v>
      </c>
      <c r="F1551" s="19">
        <v>1</v>
      </c>
      <c r="G1551" s="15">
        <f>G1550</f>
        <v>35</v>
      </c>
      <c r="H1551" s="15">
        <f>H1550</f>
        <v>35</v>
      </c>
      <c r="I1551" s="15">
        <f>I1550</f>
        <v>5000</v>
      </c>
      <c r="J1551" s="15">
        <f>J1550</f>
        <v>36</v>
      </c>
      <c r="K1551" s="15">
        <f>K1550</f>
        <v>28</v>
      </c>
      <c r="L1551" s="16"/>
      <c r="M1551" s="15">
        <f t="shared" ref="M1551:V1551" si="6370">M1550</f>
        <v>50</v>
      </c>
      <c r="N1551" s="15">
        <f t="shared" si="6370"/>
        <v>0</v>
      </c>
      <c r="O1551" s="15">
        <f t="shared" si="6370"/>
        <v>0</v>
      </c>
      <c r="P1551" s="15">
        <f t="shared" si="6370"/>
        <v>0</v>
      </c>
      <c r="Q1551" s="15">
        <f t="shared" si="6370"/>
        <v>100</v>
      </c>
      <c r="R1551" s="15">
        <f t="shared" si="6370"/>
        <v>0</v>
      </c>
      <c r="S1551" s="15">
        <f t="shared" si="6370"/>
        <v>0</v>
      </c>
      <c r="T1551" s="15">
        <f t="shared" si="6370"/>
        <v>0</v>
      </c>
      <c r="U1551" s="15">
        <f t="shared" si="6370"/>
        <v>0</v>
      </c>
      <c r="V1551" s="15">
        <f t="shared" si="6370"/>
        <v>250</v>
      </c>
      <c r="W1551" s="16"/>
      <c r="X1551" s="15">
        <f t="shared" ref="X1551:AI1551" si="6371">X1550</f>
        <v>50</v>
      </c>
      <c r="Y1551" s="15">
        <f t="shared" si="6371"/>
        <v>0</v>
      </c>
      <c r="Z1551" s="15">
        <f t="shared" si="6371"/>
        <v>0</v>
      </c>
      <c r="AA1551" s="15">
        <f t="shared" si="6371"/>
        <v>0</v>
      </c>
      <c r="AB1551" s="15">
        <f t="shared" si="6371"/>
        <v>100</v>
      </c>
      <c r="AC1551" s="15">
        <f t="shared" si="6371"/>
        <v>0</v>
      </c>
      <c r="AD1551" s="15">
        <f t="shared" si="6371"/>
        <v>0</v>
      </c>
      <c r="AE1551" s="15">
        <f t="shared" si="6371"/>
        <v>0</v>
      </c>
      <c r="AF1551" s="15">
        <f t="shared" si="6371"/>
        <v>0</v>
      </c>
      <c r="AG1551" s="15">
        <f t="shared" si="6371"/>
        <v>250</v>
      </c>
      <c r="AH1551" s="15">
        <f t="shared" si="6371"/>
        <v>0</v>
      </c>
      <c r="AI1551" s="15">
        <f t="shared" si="6371"/>
        <v>0</v>
      </c>
      <c r="AJ1551" s="17"/>
      <c r="AK1551" s="15">
        <f>AK1550</f>
        <v>0</v>
      </c>
      <c r="AL1551" s="15">
        <f>AL1550</f>
        <v>0</v>
      </c>
      <c r="AM1551" s="17"/>
      <c r="AN1551" s="15">
        <f t="shared" ref="AN1551:AX1551" si="6372">AN1550</f>
        <v>0</v>
      </c>
      <c r="AO1551" s="15">
        <f t="shared" si="6372"/>
        <v>0</v>
      </c>
      <c r="AP1551" s="15">
        <f t="shared" si="6372"/>
        <v>0</v>
      </c>
      <c r="AQ1551" s="15">
        <f t="shared" si="6372"/>
        <v>0</v>
      </c>
      <c r="AR1551" s="15">
        <f t="shared" si="6372"/>
        <v>0</v>
      </c>
      <c r="AS1551" s="15">
        <f t="shared" si="6372"/>
        <v>0</v>
      </c>
      <c r="AT1551" s="15">
        <f t="shared" si="6372"/>
        <v>0</v>
      </c>
      <c r="AU1551" s="15">
        <f t="shared" si="6372"/>
        <v>0</v>
      </c>
      <c r="AV1551" s="15">
        <f t="shared" si="6372"/>
        <v>0</v>
      </c>
      <c r="AW1551" s="15">
        <f t="shared" si="6372"/>
        <v>0</v>
      </c>
      <c r="AX1551" s="15">
        <f t="shared" si="6372"/>
        <v>0</v>
      </c>
      <c r="AY1551" s="17"/>
      <c r="AZ1551" s="15">
        <f t="shared" ref="AZ1551:BA1551" si="6373">AZ1550</f>
        <v>6000</v>
      </c>
      <c r="BA1551" s="15">
        <f t="shared" si="6373"/>
        <v>2000</v>
      </c>
      <c r="BB1551" s="10">
        <v>210</v>
      </c>
      <c r="BC1551" s="15">
        <f t="shared" ref="BC1551:BE1551" si="6374">BC1550</f>
        <v>0</v>
      </c>
      <c r="BD1551" s="15">
        <f t="shared" si="6374"/>
        <v>0</v>
      </c>
      <c r="BE1551" s="15">
        <f t="shared" si="6374"/>
        <v>60</v>
      </c>
      <c r="BF1551" s="17"/>
      <c r="BG1551" s="15">
        <f t="shared" ref="BG1551:BH1551" si="6375">BG1550</f>
        <v>1000</v>
      </c>
      <c r="BH1551" s="15">
        <f t="shared" si="6375"/>
        <v>5000</v>
      </c>
      <c r="BI1551" s="17"/>
      <c r="BJ1551" s="22">
        <f>G1551/G1550</f>
        <v>1</v>
      </c>
      <c r="BK1551" s="65">
        <f t="shared" ref="BK1551:BL1551" si="6376">BK1550</f>
        <v>0</v>
      </c>
      <c r="BL1551" s="65">
        <f t="shared" si="6376"/>
        <v>0</v>
      </c>
      <c r="BM1551" s="6">
        <f t="shared" si="6199"/>
        <v>36.75</v>
      </c>
      <c r="BN1551" s="8">
        <f t="shared" si="6200"/>
        <v>383.82347591106515</v>
      </c>
      <c r="BO1551" s="12">
        <f t="shared" si="6201"/>
        <v>118.76663142369428</v>
      </c>
      <c r="BP1551" s="50">
        <f>(1-'#Constant'!$A$3)/($J1551*'#Constant'!$B$3/'#Constant'!$C$3^($D1551-1)+1)+'#Constant'!$A$3</f>
        <v>0.90447653429602881</v>
      </c>
      <c r="BQ1551" s="4">
        <f t="shared" si="6202"/>
        <v>387.93399240097534</v>
      </c>
      <c r="BR1551" s="50">
        <f>(1-'#Constant'!$A$3)/($K1551*'#Constant'!$B$3/'#Constant'!$C$3^($D1551-1)+1)+'#Constant'!$A$3</f>
        <v>0.92405904059040589</v>
      </c>
      <c r="BS1551" s="4">
        <f t="shared" si="6203"/>
        <v>379.71295942115495</v>
      </c>
      <c r="BT1551"/>
    </row>
    <row r="1552" spans="1:72" x14ac:dyDescent="0.3">
      <c r="A1552">
        <v>40028</v>
      </c>
      <c r="B1552" s="18" t="str">
        <f>VLOOKUP(CONCATENATE("CREATURE_NAME_",A1552),[1]Localization_Hero!$A:$E,2,FALSE)</f>
        <v>플루스</v>
      </c>
      <c r="C1552" s="43" t="str">
        <f>VLOOKUP($A1552,[2]CreatureTable!$A:$I,9,FALSE)</f>
        <v>Assassin</v>
      </c>
      <c r="D1552">
        <v>1</v>
      </c>
      <c r="E1552">
        <v>1</v>
      </c>
      <c r="F1552" s="18">
        <v>1</v>
      </c>
      <c r="G1552" s="10">
        <v>35</v>
      </c>
      <c r="H1552" s="10">
        <v>35</v>
      </c>
      <c r="I1552" s="10">
        <v>5000</v>
      </c>
      <c r="J1552" s="10">
        <f>ROUND(VLOOKUP($C1552,$B$4:$BH$42,9,FALSE),0)</f>
        <v>32</v>
      </c>
      <c r="K1552" s="10">
        <f>ROUND(VLOOKUP($C1552,$B$4:$BH$42,10,FALSE),0)</f>
        <v>28</v>
      </c>
      <c r="L1552" s="2"/>
      <c r="M1552" s="10">
        <f>ROUND(VLOOKUP($C1552,$B$4:$BH$42,12,FALSE),0)</f>
        <v>200</v>
      </c>
      <c r="N1552" s="10">
        <f>ROUND(VLOOKUP($C1552,$B$4:$BH$42,13,FALSE),0)</f>
        <v>0</v>
      </c>
      <c r="O1552" s="10">
        <f>ROUND(VLOOKUP($C1552,$B$4:$BH$42,14,FALSE),0)</f>
        <v>300</v>
      </c>
      <c r="P1552" s="10">
        <f>ROUND(VLOOKUP($C1552,$B$4:$BH$42,15,FALSE),0)</f>
        <v>200</v>
      </c>
      <c r="Q1552" s="10">
        <f>ROUND(VLOOKUP($C1552,$B$4:$BH$42,16,FALSE),0)</f>
        <v>0</v>
      </c>
      <c r="R1552" s="10">
        <f>ROUND(VLOOKUP($C1552,$B$4:$BH$42,17,FALSE),0)</f>
        <v>0</v>
      </c>
      <c r="S1552" s="10">
        <f>ROUND(VLOOKUP($C1552,$B$4:$BH$42,18,FALSE),0)</f>
        <v>100</v>
      </c>
      <c r="T1552" s="10">
        <f>ROUND(VLOOKUP($C1552,$B$4:$BH$42,19,FALSE),0)</f>
        <v>0</v>
      </c>
      <c r="U1552" s="10">
        <f>ROUND(VLOOKUP($C1552,$B$4:$BH$42,20,FALSE),0)</f>
        <v>0</v>
      </c>
      <c r="V1552" s="10">
        <f>ROUND(VLOOKUP($C1552,$B$4:$BH$42,21,FALSE),0)</f>
        <v>0</v>
      </c>
      <c r="W1552" s="2"/>
      <c r="X1552" s="10">
        <f>ROUND(VLOOKUP($C1552,$B$4:$BH$42,23,FALSE),0)</f>
        <v>200</v>
      </c>
      <c r="Y1552" s="10">
        <f>ROUND(VLOOKUP($C1552,$B$4:$BH$42,24,FALSE),0)</f>
        <v>0</v>
      </c>
      <c r="Z1552" s="10">
        <f>ROUND(VLOOKUP($C1552,$B$4:$BH$42,25,FALSE),0)</f>
        <v>300</v>
      </c>
      <c r="AA1552" s="10">
        <f>ROUND(VLOOKUP($C1552,$B$4:$BH$42,26,FALSE),0)</f>
        <v>200</v>
      </c>
      <c r="AB1552" s="10">
        <f>ROUND(VLOOKUP($C1552,$B$4:$BH$42,27,FALSE),0)</f>
        <v>0</v>
      </c>
      <c r="AC1552" s="10">
        <f>ROUND(VLOOKUP($C1552,$B$4:$BH$42,28,FALSE),0)</f>
        <v>0</v>
      </c>
      <c r="AD1552" s="10">
        <f>ROUND(VLOOKUP($C1552,$B$4:$BH$42,29,FALSE),0)</f>
        <v>100</v>
      </c>
      <c r="AE1552" s="10">
        <f>ROUND(VLOOKUP($C1552,$B$4:$BH$42,30,FALSE),0)</f>
        <v>0</v>
      </c>
      <c r="AF1552" s="10">
        <f>ROUND(VLOOKUP($C1552,$B$4:$BH$42,31,FALSE),0)</f>
        <v>0</v>
      </c>
      <c r="AG1552" s="10">
        <f>ROUND(VLOOKUP($C1552,$B$4:$BH$42,32,FALSE),0)</f>
        <v>0</v>
      </c>
      <c r="AH1552" s="10">
        <f>ROUND(VLOOKUP($C1552,$B$4:$BH$42,33,FALSE),0)</f>
        <v>0</v>
      </c>
      <c r="AI1552" s="10">
        <f>ROUND(VLOOKUP($C1552,$B$4:$BH$42,34,FALSE),0)</f>
        <v>0</v>
      </c>
      <c r="AJ1552" s="3"/>
      <c r="AK1552" s="10">
        <f>ROUND(VLOOKUP($C1552,$B$4:$BH$42,36,FALSE),0)</f>
        <v>0</v>
      </c>
      <c r="AL1552" s="10">
        <f>ROUND(VLOOKUP($C1552,$B$4:$BH$42,37,FALSE),0)</f>
        <v>0</v>
      </c>
      <c r="AM1552" s="3"/>
      <c r="AN1552" s="10">
        <f>ROUND(VLOOKUP($C1552,$B$4:$BH$42,39,FALSE),0)</f>
        <v>0</v>
      </c>
      <c r="AO1552" s="10">
        <f>ROUND(VLOOKUP($C1552,$B$4:$BH$42,40,FALSE),0)</f>
        <v>0</v>
      </c>
      <c r="AP1552" s="10">
        <f>ROUND(VLOOKUP($C1552,$B$4:$BH$42,41,FALSE),0)</f>
        <v>0</v>
      </c>
      <c r="AQ1552" s="10">
        <f>ROUND(VLOOKUP($C1552,$B$4:$BH$42,42,FALSE),0)</f>
        <v>0</v>
      </c>
      <c r="AR1552" s="10">
        <f>ROUND(VLOOKUP($C1552,$B$4:$BH$42,43,FALSE),0)</f>
        <v>0</v>
      </c>
      <c r="AS1552" s="10">
        <f>ROUND(VLOOKUP($C1552,$B$4:$BH$42,44,FALSE),0)</f>
        <v>0</v>
      </c>
      <c r="AT1552" s="10">
        <f>ROUND(VLOOKUP($C1552,$B$4:$BH$42,45,FALSE),0)</f>
        <v>0</v>
      </c>
      <c r="AU1552" s="10">
        <f>ROUND(VLOOKUP($C1552,$B$4:$BH$42,46,FALSE),0)</f>
        <v>0</v>
      </c>
      <c r="AV1552" s="10">
        <f>ROUND(VLOOKUP($C1552,$B$4:$BH$42,47,FALSE),0)</f>
        <v>0</v>
      </c>
      <c r="AW1552" s="10">
        <f>ROUND(VLOOKUP($C1552,$B$4:$BH$42,48,FALSE),0)</f>
        <v>0</v>
      </c>
      <c r="AX1552" s="10">
        <f>ROUND(VLOOKUP($C1552,$B$4:$BH$42,49,FALSE),0)</f>
        <v>0</v>
      </c>
      <c r="AY1552" s="3"/>
      <c r="AZ1552" s="10">
        <v>6000</v>
      </c>
      <c r="BA1552" s="10">
        <v>2000</v>
      </c>
      <c r="BB1552" s="10">
        <v>180</v>
      </c>
      <c r="BC1552" s="10">
        <v>0</v>
      </c>
      <c r="BD1552" s="10">
        <v>0</v>
      </c>
      <c r="BE1552" s="10">
        <v>60</v>
      </c>
      <c r="BF1552" s="3"/>
      <c r="BG1552" s="10">
        <v>1000</v>
      </c>
      <c r="BH1552" s="10">
        <v>5000</v>
      </c>
      <c r="BI1552" s="3"/>
      <c r="BJ1552" s="21">
        <v>1</v>
      </c>
      <c r="BK1552" s="65">
        <v>0</v>
      </c>
      <c r="BL1552" s="65">
        <v>0</v>
      </c>
      <c r="BM1552" s="6">
        <f t="shared" si="6199"/>
        <v>45.202500000000001</v>
      </c>
      <c r="BN1552" s="8">
        <f t="shared" si="6200"/>
        <v>340.0127573284675</v>
      </c>
      <c r="BO1552" s="12">
        <f t="shared" si="6201"/>
        <v>123.97349177602466</v>
      </c>
      <c r="BP1552" s="50">
        <f>(1-'#Constant'!$A$3)/($J1552*'#Constant'!$B$3/'#Constant'!$C$3^($D1552-1)+1)+'#Constant'!$A$3</f>
        <v>0.91416058394160582</v>
      </c>
      <c r="BQ1552" s="4">
        <f t="shared" si="6202"/>
        <v>341.84366017246884</v>
      </c>
      <c r="BR1552" s="50">
        <f>(1-'#Constant'!$A$3)/($K1552*'#Constant'!$B$3/'#Constant'!$C$3^($D1552-1)+1)+'#Constant'!$A$3</f>
        <v>0.92405904059040589</v>
      </c>
      <c r="BS1552" s="4">
        <f t="shared" si="6203"/>
        <v>338.1818544844661</v>
      </c>
      <c r="BT1552">
        <f>BO1552/$BO$4*100</f>
        <v>94.224546791584245</v>
      </c>
    </row>
    <row r="1553" spans="1:72" s="13" customFormat="1" ht="17.25" thickBot="1" x14ac:dyDescent="0.35">
      <c r="B1553" s="20"/>
      <c r="C1553" s="43"/>
      <c r="D1553" s="14">
        <v>1</v>
      </c>
      <c r="E1553" s="14">
        <v>1</v>
      </c>
      <c r="F1553" s="19">
        <v>1</v>
      </c>
      <c r="G1553" s="15">
        <f>G1552</f>
        <v>35</v>
      </c>
      <c r="H1553" s="15">
        <f>H1552</f>
        <v>35</v>
      </c>
      <c r="I1553" s="15">
        <f>I1552</f>
        <v>5000</v>
      </c>
      <c r="J1553" s="15">
        <f>J1552</f>
        <v>32</v>
      </c>
      <c r="K1553" s="15">
        <f>K1552</f>
        <v>28</v>
      </c>
      <c r="L1553" s="16"/>
      <c r="M1553" s="15">
        <f t="shared" ref="M1553:V1553" si="6377">M1552</f>
        <v>200</v>
      </c>
      <c r="N1553" s="15">
        <f t="shared" si="6377"/>
        <v>0</v>
      </c>
      <c r="O1553" s="15">
        <f t="shared" si="6377"/>
        <v>300</v>
      </c>
      <c r="P1553" s="15">
        <f t="shared" si="6377"/>
        <v>200</v>
      </c>
      <c r="Q1553" s="15">
        <f t="shared" si="6377"/>
        <v>0</v>
      </c>
      <c r="R1553" s="15">
        <f t="shared" si="6377"/>
        <v>0</v>
      </c>
      <c r="S1553" s="15">
        <f t="shared" si="6377"/>
        <v>100</v>
      </c>
      <c r="T1553" s="15">
        <f t="shared" si="6377"/>
        <v>0</v>
      </c>
      <c r="U1553" s="15">
        <f t="shared" si="6377"/>
        <v>0</v>
      </c>
      <c r="V1553" s="15">
        <f t="shared" si="6377"/>
        <v>0</v>
      </c>
      <c r="W1553" s="16"/>
      <c r="X1553" s="15">
        <f t="shared" ref="X1553:AI1553" si="6378">X1552</f>
        <v>200</v>
      </c>
      <c r="Y1553" s="15">
        <f t="shared" si="6378"/>
        <v>0</v>
      </c>
      <c r="Z1553" s="15">
        <f t="shared" si="6378"/>
        <v>300</v>
      </c>
      <c r="AA1553" s="15">
        <f t="shared" si="6378"/>
        <v>200</v>
      </c>
      <c r="AB1553" s="15">
        <f t="shared" si="6378"/>
        <v>0</v>
      </c>
      <c r="AC1553" s="15">
        <f t="shared" si="6378"/>
        <v>0</v>
      </c>
      <c r="AD1553" s="15">
        <f t="shared" si="6378"/>
        <v>100</v>
      </c>
      <c r="AE1553" s="15">
        <f t="shared" si="6378"/>
        <v>0</v>
      </c>
      <c r="AF1553" s="15">
        <f t="shared" si="6378"/>
        <v>0</v>
      </c>
      <c r="AG1553" s="15">
        <f t="shared" si="6378"/>
        <v>0</v>
      </c>
      <c r="AH1553" s="15">
        <f t="shared" si="6378"/>
        <v>0</v>
      </c>
      <c r="AI1553" s="15">
        <f t="shared" si="6378"/>
        <v>0</v>
      </c>
      <c r="AJ1553" s="17"/>
      <c r="AK1553" s="15">
        <f>AK1552</f>
        <v>0</v>
      </c>
      <c r="AL1553" s="15">
        <f>AL1552</f>
        <v>0</v>
      </c>
      <c r="AM1553" s="17"/>
      <c r="AN1553" s="15">
        <f t="shared" ref="AN1553:AX1553" si="6379">AN1552</f>
        <v>0</v>
      </c>
      <c r="AO1553" s="15">
        <f t="shared" si="6379"/>
        <v>0</v>
      </c>
      <c r="AP1553" s="15">
        <f t="shared" si="6379"/>
        <v>0</v>
      </c>
      <c r="AQ1553" s="15">
        <f t="shared" si="6379"/>
        <v>0</v>
      </c>
      <c r="AR1553" s="15">
        <f t="shared" si="6379"/>
        <v>0</v>
      </c>
      <c r="AS1553" s="15">
        <f t="shared" si="6379"/>
        <v>0</v>
      </c>
      <c r="AT1553" s="15">
        <f t="shared" si="6379"/>
        <v>0</v>
      </c>
      <c r="AU1553" s="15">
        <f t="shared" si="6379"/>
        <v>0</v>
      </c>
      <c r="AV1553" s="15">
        <f t="shared" si="6379"/>
        <v>0</v>
      </c>
      <c r="AW1553" s="15">
        <f t="shared" si="6379"/>
        <v>0</v>
      </c>
      <c r="AX1553" s="15">
        <f t="shared" si="6379"/>
        <v>0</v>
      </c>
      <c r="AY1553" s="17"/>
      <c r="AZ1553" s="15">
        <f t="shared" ref="AZ1553:BA1553" si="6380">AZ1552</f>
        <v>6000</v>
      </c>
      <c r="BA1553" s="15">
        <f t="shared" si="6380"/>
        <v>2000</v>
      </c>
      <c r="BB1553" s="15">
        <v>180</v>
      </c>
      <c r="BC1553" s="15">
        <f t="shared" ref="BC1553:BE1553" si="6381">BC1552</f>
        <v>0</v>
      </c>
      <c r="BD1553" s="15">
        <f t="shared" si="6381"/>
        <v>0</v>
      </c>
      <c r="BE1553" s="15">
        <f t="shared" si="6381"/>
        <v>60</v>
      </c>
      <c r="BF1553" s="17"/>
      <c r="BG1553" s="15">
        <f t="shared" ref="BG1553:BH1553" si="6382">BG1552</f>
        <v>1000</v>
      </c>
      <c r="BH1553" s="15">
        <f t="shared" si="6382"/>
        <v>5000</v>
      </c>
      <c r="BI1553" s="17"/>
      <c r="BJ1553" s="22">
        <f>G1553/G1552</f>
        <v>1</v>
      </c>
      <c r="BK1553" s="65">
        <f t="shared" ref="BK1553:BL1553" si="6383">BK1552</f>
        <v>0</v>
      </c>
      <c r="BL1553" s="65">
        <f t="shared" si="6383"/>
        <v>0</v>
      </c>
      <c r="BM1553" s="6">
        <f t="shared" si="6199"/>
        <v>45.202500000000001</v>
      </c>
      <c r="BN1553" s="8">
        <f t="shared" si="6200"/>
        <v>340.0127573284675</v>
      </c>
      <c r="BO1553" s="12">
        <f t="shared" si="6201"/>
        <v>123.97349177602466</v>
      </c>
      <c r="BP1553" s="50">
        <f>(1-'#Constant'!$A$3)/($J1553*'#Constant'!$B$3/'#Constant'!$C$3^($D1553-1)+1)+'#Constant'!$A$3</f>
        <v>0.91416058394160582</v>
      </c>
      <c r="BQ1553" s="4">
        <f t="shared" si="6202"/>
        <v>341.84366017246884</v>
      </c>
      <c r="BR1553" s="50">
        <f>(1-'#Constant'!$A$3)/($K1553*'#Constant'!$B$3/'#Constant'!$C$3^($D1553-1)+1)+'#Constant'!$A$3</f>
        <v>0.92405904059040589</v>
      </c>
      <c r="BS1553" s="4">
        <f t="shared" si="6203"/>
        <v>338.1818544844661</v>
      </c>
      <c r="BT1553"/>
    </row>
    <row r="1554" spans="1:72" x14ac:dyDescent="0.3">
      <c r="A1554">
        <v>40029</v>
      </c>
      <c r="B1554" s="18" t="str">
        <f>VLOOKUP(CONCATENATE("CREATURE_NAME_",A1554),[1]Localization_Hero!$A:$E,2,FALSE)</f>
        <v>카산드라</v>
      </c>
      <c r="C1554" s="43" t="str">
        <f>VLOOKUP($A1554,[2]CreatureTable!$A:$I,9,FALSE)</f>
        <v>Priest</v>
      </c>
      <c r="D1554">
        <v>1</v>
      </c>
      <c r="E1554">
        <v>1</v>
      </c>
      <c r="F1554" s="18">
        <v>1</v>
      </c>
      <c r="G1554" s="10">
        <v>35</v>
      </c>
      <c r="H1554" s="10">
        <v>35</v>
      </c>
      <c r="I1554" s="10">
        <v>5000</v>
      </c>
      <c r="J1554" s="10">
        <f>ROUND(VLOOKUP($C1554,$B$4:$BH$42,9,FALSE),0)</f>
        <v>20</v>
      </c>
      <c r="K1554" s="10">
        <f>ROUND(VLOOKUP($C1554,$B$4:$BH$42,10,FALSE),0)</f>
        <v>25</v>
      </c>
      <c r="L1554" s="2"/>
      <c r="M1554" s="10">
        <f>ROUND(VLOOKUP($C1554,$B$4:$BH$42,12,FALSE),0)</f>
        <v>100</v>
      </c>
      <c r="N1554" s="10">
        <f>ROUND(VLOOKUP($C1554,$B$4:$BH$42,13,FALSE),0)</f>
        <v>0</v>
      </c>
      <c r="O1554" s="10">
        <f>ROUND(VLOOKUP($C1554,$B$4:$BH$42,14,FALSE),0)</f>
        <v>0</v>
      </c>
      <c r="P1554" s="10">
        <f>ROUND(VLOOKUP($C1554,$B$4:$BH$42,15,FALSE),0)</f>
        <v>0</v>
      </c>
      <c r="Q1554" s="10">
        <f>ROUND(VLOOKUP($C1554,$B$4:$BH$42,16,FALSE),0)</f>
        <v>0</v>
      </c>
      <c r="R1554" s="10">
        <f>ROUND(VLOOKUP($C1554,$B$4:$BH$42,17,FALSE),0)</f>
        <v>0</v>
      </c>
      <c r="S1554" s="10">
        <f>ROUND(VLOOKUP($C1554,$B$4:$BH$42,18,FALSE),0)</f>
        <v>100</v>
      </c>
      <c r="T1554" s="10">
        <f>ROUND(VLOOKUP($C1554,$B$4:$BH$42,19,FALSE),0)</f>
        <v>0</v>
      </c>
      <c r="U1554" s="10">
        <f>ROUND(VLOOKUP($C1554,$B$4:$BH$42,20,FALSE),0)</f>
        <v>0</v>
      </c>
      <c r="V1554" s="10">
        <f>ROUND(VLOOKUP($C1554,$B$4:$BH$42,21,FALSE),0)</f>
        <v>0</v>
      </c>
      <c r="W1554" s="2"/>
      <c r="X1554" s="10">
        <f>ROUND(VLOOKUP($C1554,$B$4:$BH$42,23,FALSE),0)</f>
        <v>100</v>
      </c>
      <c r="Y1554" s="10">
        <f>ROUND(VLOOKUP($C1554,$B$4:$BH$42,24,FALSE),0)</f>
        <v>0</v>
      </c>
      <c r="Z1554" s="10">
        <f>ROUND(VLOOKUP($C1554,$B$4:$BH$42,25,FALSE),0)</f>
        <v>0</v>
      </c>
      <c r="AA1554" s="10">
        <f>ROUND(VLOOKUP($C1554,$B$4:$BH$42,26,FALSE),0)</f>
        <v>0</v>
      </c>
      <c r="AB1554" s="10">
        <f>ROUND(VLOOKUP($C1554,$B$4:$BH$42,27,FALSE),0)</f>
        <v>500</v>
      </c>
      <c r="AC1554" s="10">
        <f>ROUND(VLOOKUP($C1554,$B$4:$BH$42,28,FALSE),0)</f>
        <v>250</v>
      </c>
      <c r="AD1554" s="10">
        <f>ROUND(VLOOKUP($C1554,$B$4:$BH$42,29,FALSE),0)</f>
        <v>100</v>
      </c>
      <c r="AE1554" s="10">
        <f>ROUND(VLOOKUP($C1554,$B$4:$BH$42,30,FALSE),0)</f>
        <v>0</v>
      </c>
      <c r="AF1554" s="10">
        <f>ROUND(VLOOKUP($C1554,$B$4:$BH$42,31,FALSE),0)</f>
        <v>0</v>
      </c>
      <c r="AG1554" s="10">
        <f>ROUND(VLOOKUP($C1554,$B$4:$BH$42,32,FALSE),0)</f>
        <v>150</v>
      </c>
      <c r="AH1554" s="10">
        <f>ROUND(VLOOKUP($C1554,$B$4:$BH$42,33,FALSE),0)</f>
        <v>0</v>
      </c>
      <c r="AI1554" s="10">
        <f>ROUND(VLOOKUP($C1554,$B$4:$BH$42,34,FALSE),0)</f>
        <v>0</v>
      </c>
      <c r="AJ1554" s="3"/>
      <c r="AK1554" s="10">
        <f>ROUND(VLOOKUP($C1554,$B$4:$BH$42,36,FALSE),0)</f>
        <v>0</v>
      </c>
      <c r="AL1554" s="10">
        <f>ROUND(VLOOKUP($C1554,$B$4:$BH$42,37,FALSE),0)</f>
        <v>0</v>
      </c>
      <c r="AM1554" s="3"/>
      <c r="AN1554" s="10">
        <f>ROUND(VLOOKUP($C1554,$B$4:$BH$42,39,FALSE),0)</f>
        <v>0</v>
      </c>
      <c r="AO1554" s="10">
        <f>ROUND(VLOOKUP($C1554,$B$4:$BH$42,40,FALSE),0)</f>
        <v>0</v>
      </c>
      <c r="AP1554" s="10">
        <f>ROUND(VLOOKUP($C1554,$B$4:$BH$42,41,FALSE),0)</f>
        <v>0</v>
      </c>
      <c r="AQ1554" s="10">
        <f>ROUND(VLOOKUP($C1554,$B$4:$BH$42,42,FALSE),0)</f>
        <v>0</v>
      </c>
      <c r="AR1554" s="10">
        <f>ROUND(VLOOKUP($C1554,$B$4:$BH$42,43,FALSE),0)</f>
        <v>0</v>
      </c>
      <c r="AS1554" s="10">
        <f>ROUND(VLOOKUP($C1554,$B$4:$BH$42,44,FALSE),0)</f>
        <v>0</v>
      </c>
      <c r="AT1554" s="10">
        <f>ROUND(VLOOKUP($C1554,$B$4:$BH$42,45,FALSE),0)</f>
        <v>0</v>
      </c>
      <c r="AU1554" s="10">
        <f>ROUND(VLOOKUP($C1554,$B$4:$BH$42,46,FALSE),0)</f>
        <v>0</v>
      </c>
      <c r="AV1554" s="10">
        <f>ROUND(VLOOKUP($C1554,$B$4:$BH$42,47,FALSE),0)</f>
        <v>0</v>
      </c>
      <c r="AW1554" s="10">
        <f>ROUND(VLOOKUP($C1554,$B$4:$BH$42,48,FALSE),0)</f>
        <v>0</v>
      </c>
      <c r="AX1554" s="10">
        <f>ROUND(VLOOKUP($C1554,$B$4:$BH$42,49,FALSE),0)</f>
        <v>0</v>
      </c>
      <c r="AY1554" s="3"/>
      <c r="AZ1554" s="10">
        <v>6000</v>
      </c>
      <c r="BA1554" s="10">
        <v>2000</v>
      </c>
      <c r="BB1554" s="10">
        <v>310</v>
      </c>
      <c r="BC1554" s="10">
        <v>0</v>
      </c>
      <c r="BD1554" s="10">
        <v>0</v>
      </c>
      <c r="BE1554" s="10">
        <v>60</v>
      </c>
      <c r="BF1554" s="3"/>
      <c r="BG1554" s="10">
        <v>1000</v>
      </c>
      <c r="BH1554" s="10">
        <v>5000</v>
      </c>
      <c r="BI1554" s="3"/>
      <c r="BJ1554" s="21">
        <v>1</v>
      </c>
      <c r="BK1554" s="65">
        <v>0</v>
      </c>
      <c r="BL1554" s="65">
        <v>0</v>
      </c>
      <c r="BM1554" s="6">
        <f t="shared" si="6199"/>
        <v>39.462499999999999</v>
      </c>
      <c r="BN1554" s="8">
        <f t="shared" si="6200"/>
        <v>384.9035235424459</v>
      </c>
      <c r="BO1554" s="12">
        <f t="shared" si="6201"/>
        <v>123.24469683436189</v>
      </c>
      <c r="BP1554" s="50">
        <f>(1-'#Constant'!$A$3)/($J1554*'#Constant'!$B$3/'#Constant'!$C$3^($D1554-1)+1)+'#Constant'!$A$3</f>
        <v>0.94452830188679238</v>
      </c>
      <c r="BQ1554" s="4">
        <f t="shared" si="6202"/>
        <v>264.68238114262886</v>
      </c>
      <c r="BR1554" s="50">
        <f>(1-'#Constant'!$A$3)/($K1554*'#Constant'!$B$3/'#Constant'!$C$3^($D1554-1)+1)+'#Constant'!$A$3</f>
        <v>0.93162790697674425</v>
      </c>
      <c r="BS1554" s="4">
        <f t="shared" si="6203"/>
        <v>505.12466594226299</v>
      </c>
      <c r="BT1554">
        <f>BO1554/$BO$4*100</f>
        <v>93.670635047239443</v>
      </c>
    </row>
    <row r="1555" spans="1:72" s="13" customFormat="1" ht="17.25" thickBot="1" x14ac:dyDescent="0.35">
      <c r="B1555" s="20"/>
      <c r="C1555" s="43"/>
      <c r="D1555" s="14">
        <v>1</v>
      </c>
      <c r="E1555" s="14">
        <v>1</v>
      </c>
      <c r="F1555" s="19">
        <v>1</v>
      </c>
      <c r="G1555" s="15">
        <f>G1554</f>
        <v>35</v>
      </c>
      <c r="H1555" s="15">
        <f>H1554</f>
        <v>35</v>
      </c>
      <c r="I1555" s="15">
        <f>I1554</f>
        <v>5000</v>
      </c>
      <c r="J1555" s="15">
        <f>J1554</f>
        <v>20</v>
      </c>
      <c r="K1555" s="15">
        <f>K1554</f>
        <v>25</v>
      </c>
      <c r="L1555" s="16"/>
      <c r="M1555" s="15">
        <f t="shared" ref="M1555:V1555" si="6384">M1554</f>
        <v>100</v>
      </c>
      <c r="N1555" s="15">
        <f t="shared" si="6384"/>
        <v>0</v>
      </c>
      <c r="O1555" s="15">
        <f t="shared" si="6384"/>
        <v>0</v>
      </c>
      <c r="P1555" s="15">
        <f t="shared" si="6384"/>
        <v>0</v>
      </c>
      <c r="Q1555" s="15">
        <f t="shared" si="6384"/>
        <v>0</v>
      </c>
      <c r="R1555" s="15">
        <f t="shared" si="6384"/>
        <v>0</v>
      </c>
      <c r="S1555" s="15">
        <f t="shared" si="6384"/>
        <v>100</v>
      </c>
      <c r="T1555" s="15">
        <f t="shared" si="6384"/>
        <v>0</v>
      </c>
      <c r="U1555" s="15">
        <f t="shared" si="6384"/>
        <v>0</v>
      </c>
      <c r="V1555" s="15">
        <f t="shared" si="6384"/>
        <v>0</v>
      </c>
      <c r="W1555" s="16"/>
      <c r="X1555" s="15">
        <f t="shared" ref="X1555:AI1555" si="6385">X1554</f>
        <v>100</v>
      </c>
      <c r="Y1555" s="15">
        <f t="shared" si="6385"/>
        <v>0</v>
      </c>
      <c r="Z1555" s="15">
        <f t="shared" si="6385"/>
        <v>0</v>
      </c>
      <c r="AA1555" s="15">
        <f t="shared" si="6385"/>
        <v>0</v>
      </c>
      <c r="AB1555" s="15">
        <f t="shared" si="6385"/>
        <v>500</v>
      </c>
      <c r="AC1555" s="15">
        <f t="shared" si="6385"/>
        <v>250</v>
      </c>
      <c r="AD1555" s="15">
        <f t="shared" si="6385"/>
        <v>100</v>
      </c>
      <c r="AE1555" s="15">
        <f t="shared" si="6385"/>
        <v>0</v>
      </c>
      <c r="AF1555" s="15">
        <f t="shared" si="6385"/>
        <v>0</v>
      </c>
      <c r="AG1555" s="15">
        <f t="shared" si="6385"/>
        <v>150</v>
      </c>
      <c r="AH1555" s="15">
        <f t="shared" si="6385"/>
        <v>0</v>
      </c>
      <c r="AI1555" s="15">
        <f t="shared" si="6385"/>
        <v>0</v>
      </c>
      <c r="AJ1555" s="17"/>
      <c r="AK1555" s="15">
        <f>AK1554</f>
        <v>0</v>
      </c>
      <c r="AL1555" s="15">
        <f>AL1554</f>
        <v>0</v>
      </c>
      <c r="AM1555" s="17"/>
      <c r="AN1555" s="15">
        <f t="shared" ref="AN1555:AX1555" si="6386">AN1554</f>
        <v>0</v>
      </c>
      <c r="AO1555" s="15">
        <f t="shared" si="6386"/>
        <v>0</v>
      </c>
      <c r="AP1555" s="15">
        <f t="shared" si="6386"/>
        <v>0</v>
      </c>
      <c r="AQ1555" s="15">
        <f t="shared" si="6386"/>
        <v>0</v>
      </c>
      <c r="AR1555" s="15">
        <f t="shared" si="6386"/>
        <v>0</v>
      </c>
      <c r="AS1555" s="15">
        <f t="shared" si="6386"/>
        <v>0</v>
      </c>
      <c r="AT1555" s="15">
        <f t="shared" si="6386"/>
        <v>0</v>
      </c>
      <c r="AU1555" s="15">
        <f t="shared" si="6386"/>
        <v>0</v>
      </c>
      <c r="AV1555" s="15">
        <f t="shared" si="6386"/>
        <v>0</v>
      </c>
      <c r="AW1555" s="15">
        <f t="shared" si="6386"/>
        <v>0</v>
      </c>
      <c r="AX1555" s="15">
        <f t="shared" si="6386"/>
        <v>0</v>
      </c>
      <c r="AY1555" s="17"/>
      <c r="AZ1555" s="15">
        <f t="shared" ref="AZ1555:BA1555" si="6387">AZ1554</f>
        <v>6000</v>
      </c>
      <c r="BA1555" s="15">
        <f t="shared" si="6387"/>
        <v>2000</v>
      </c>
      <c r="BB1555" s="15">
        <v>310</v>
      </c>
      <c r="BC1555" s="15">
        <f t="shared" ref="BC1555:BE1555" si="6388">BC1554</f>
        <v>0</v>
      </c>
      <c r="BD1555" s="15">
        <f t="shared" si="6388"/>
        <v>0</v>
      </c>
      <c r="BE1555" s="15">
        <f t="shared" si="6388"/>
        <v>60</v>
      </c>
      <c r="BF1555" s="17"/>
      <c r="BG1555" s="15">
        <f t="shared" ref="BG1555:BH1555" si="6389">BG1554</f>
        <v>1000</v>
      </c>
      <c r="BH1555" s="15">
        <f t="shared" si="6389"/>
        <v>5000</v>
      </c>
      <c r="BI1555" s="17"/>
      <c r="BJ1555" s="22">
        <f>G1555/G1554</f>
        <v>1</v>
      </c>
      <c r="BK1555" s="65">
        <f t="shared" ref="BK1555:BL1555" si="6390">BK1554</f>
        <v>0</v>
      </c>
      <c r="BL1555" s="65">
        <f t="shared" si="6390"/>
        <v>0</v>
      </c>
      <c r="BM1555" s="6">
        <f t="shared" si="6199"/>
        <v>39.462499999999999</v>
      </c>
      <c r="BN1555" s="8">
        <f t="shared" si="6200"/>
        <v>384.9035235424459</v>
      </c>
      <c r="BO1555" s="12">
        <f t="shared" si="6201"/>
        <v>123.24469683436189</v>
      </c>
      <c r="BP1555" s="50">
        <f>(1-'#Constant'!$A$3)/($J1555*'#Constant'!$B$3/'#Constant'!$C$3^($D1555-1)+1)+'#Constant'!$A$3</f>
        <v>0.94452830188679238</v>
      </c>
      <c r="BQ1555" s="4">
        <f t="shared" si="6202"/>
        <v>264.68238114262886</v>
      </c>
      <c r="BR1555" s="50">
        <f>(1-'#Constant'!$A$3)/($K1555*'#Constant'!$B$3/'#Constant'!$C$3^($D1555-1)+1)+'#Constant'!$A$3</f>
        <v>0.93162790697674425</v>
      </c>
      <c r="BS1555" s="4">
        <f t="shared" si="6203"/>
        <v>505.12466594226299</v>
      </c>
      <c r="BT1555"/>
    </row>
    <row r="1556" spans="1:72" x14ac:dyDescent="0.3">
      <c r="A1556">
        <v>40030</v>
      </c>
      <c r="B1556" s="18" t="str">
        <f>VLOOKUP(CONCATENATE("CREATURE_NAME_",A1556),[1]Localization_Hero!$A:$E,2,FALSE)</f>
        <v>오크 토템</v>
      </c>
      <c r="C1556" t="s">
        <v>172</v>
      </c>
      <c r="D1556">
        <v>1</v>
      </c>
      <c r="E1556">
        <v>1</v>
      </c>
      <c r="F1556" s="18">
        <v>1</v>
      </c>
      <c r="G1556" s="10">
        <v>35</v>
      </c>
      <c r="H1556" s="10">
        <v>35</v>
      </c>
      <c r="I1556" s="10">
        <v>2500</v>
      </c>
      <c r="J1556" s="10">
        <v>28</v>
      </c>
      <c r="K1556" s="10">
        <v>28</v>
      </c>
      <c r="L1556" s="2"/>
      <c r="M1556" s="10">
        <v>0</v>
      </c>
      <c r="N1556" s="10">
        <v>0</v>
      </c>
      <c r="O1556" s="10">
        <v>0</v>
      </c>
      <c r="P1556" s="10">
        <v>0</v>
      </c>
      <c r="Q1556" s="10">
        <v>0</v>
      </c>
      <c r="R1556" s="10">
        <v>0</v>
      </c>
      <c r="S1556" s="10">
        <v>0</v>
      </c>
      <c r="T1556" s="10">
        <v>0</v>
      </c>
      <c r="U1556" s="10">
        <v>0</v>
      </c>
      <c r="V1556" s="10">
        <v>200</v>
      </c>
      <c r="W1556" s="2"/>
      <c r="X1556" s="10">
        <v>0</v>
      </c>
      <c r="Y1556" s="10">
        <v>0</v>
      </c>
      <c r="Z1556" s="10">
        <v>0</v>
      </c>
      <c r="AA1556" s="10">
        <v>0</v>
      </c>
      <c r="AB1556" s="10">
        <v>0</v>
      </c>
      <c r="AC1556" s="10">
        <v>0</v>
      </c>
      <c r="AD1556" s="10">
        <v>0</v>
      </c>
      <c r="AE1556" s="10">
        <v>0</v>
      </c>
      <c r="AF1556" s="10">
        <v>0</v>
      </c>
      <c r="AG1556" s="10">
        <v>200</v>
      </c>
      <c r="AH1556" s="10">
        <v>0</v>
      </c>
      <c r="AI1556" s="10">
        <v>0</v>
      </c>
      <c r="AJ1556" s="3"/>
      <c r="AK1556" s="10">
        <v>0</v>
      </c>
      <c r="AL1556" s="10">
        <v>0</v>
      </c>
      <c r="AM1556" s="3"/>
      <c r="AN1556" s="10">
        <v>0</v>
      </c>
      <c r="AO1556" s="10">
        <v>0</v>
      </c>
      <c r="AP1556" s="10">
        <v>0</v>
      </c>
      <c r="AQ1556" s="10">
        <v>0</v>
      </c>
      <c r="AR1556" s="10">
        <v>0</v>
      </c>
      <c r="AS1556" s="10">
        <v>0</v>
      </c>
      <c r="AT1556" s="10">
        <v>0</v>
      </c>
      <c r="AU1556" s="10">
        <v>0</v>
      </c>
      <c r="AV1556" s="10">
        <v>0</v>
      </c>
      <c r="AW1556" s="10">
        <v>0</v>
      </c>
      <c r="AX1556" s="10">
        <v>0</v>
      </c>
      <c r="AY1556" s="3"/>
      <c r="AZ1556" s="10">
        <v>6000</v>
      </c>
      <c r="BA1556" s="10">
        <v>6000</v>
      </c>
      <c r="BB1556" s="10">
        <v>0</v>
      </c>
      <c r="BC1556" s="10">
        <v>0</v>
      </c>
      <c r="BD1556" s="10">
        <v>0</v>
      </c>
      <c r="BE1556" s="10">
        <v>250</v>
      </c>
      <c r="BF1556" s="3"/>
      <c r="BG1556" s="10">
        <v>1000</v>
      </c>
      <c r="BH1556" s="10">
        <v>0</v>
      </c>
      <c r="BI1556" s="3"/>
      <c r="BJ1556" s="21">
        <v>1</v>
      </c>
      <c r="BK1556" s="65">
        <v>0</v>
      </c>
      <c r="BL1556" s="65">
        <v>0</v>
      </c>
      <c r="BM1556" s="6">
        <f t="shared" si="6199"/>
        <v>35</v>
      </c>
      <c r="BN1556" s="8">
        <f t="shared" si="6200"/>
        <v>169.09092724223305</v>
      </c>
      <c r="BO1556" s="12">
        <f t="shared" si="6201"/>
        <v>76.929724121942343</v>
      </c>
      <c r="BP1556" s="50">
        <f>(1-'#Constant'!$A$3)/($J1556*'#Constant'!$B$3/'#Constant'!$C$3^($D1556-1)+1)+'#Constant'!$A$3</f>
        <v>0.92405904059040589</v>
      </c>
      <c r="BQ1556" s="4">
        <f t="shared" si="6202"/>
        <v>169.09092724223305</v>
      </c>
      <c r="BR1556" s="50">
        <f>(1-'#Constant'!$A$3)/($K1556*'#Constant'!$B$3/'#Constant'!$C$3^($D1556-1)+1)+'#Constant'!$A$3</f>
        <v>0.92405904059040589</v>
      </c>
      <c r="BS1556" s="4">
        <f t="shared" si="6203"/>
        <v>169.09092724223305</v>
      </c>
      <c r="BT1556">
        <f>BO1556/$BO$4*100</f>
        <v>58.469502523066389</v>
      </c>
    </row>
    <row r="1557" spans="1:72" s="13" customFormat="1" ht="17.25" thickBot="1" x14ac:dyDescent="0.35">
      <c r="B1557" s="20"/>
      <c r="D1557" s="14">
        <v>1</v>
      </c>
      <c r="E1557" s="14">
        <v>1</v>
      </c>
      <c r="F1557" s="19">
        <v>1</v>
      </c>
      <c r="G1557" s="15">
        <f>G1556</f>
        <v>35</v>
      </c>
      <c r="H1557" s="15">
        <f>H1556</f>
        <v>35</v>
      </c>
      <c r="I1557" s="15">
        <f>I1556</f>
        <v>2500</v>
      </c>
      <c r="J1557" s="15">
        <f>J1556</f>
        <v>28</v>
      </c>
      <c r="K1557" s="15">
        <f>K1556</f>
        <v>28</v>
      </c>
      <c r="L1557" s="16"/>
      <c r="M1557" s="15">
        <f t="shared" ref="M1557:O1557" si="6391">M1556</f>
        <v>0</v>
      </c>
      <c r="N1557" s="15">
        <f t="shared" si="6391"/>
        <v>0</v>
      </c>
      <c r="O1557" s="15">
        <f t="shared" si="6391"/>
        <v>0</v>
      </c>
      <c r="P1557" s="15">
        <v>0</v>
      </c>
      <c r="Q1557" s="15">
        <f t="shared" ref="Q1557:V1557" si="6392">Q1556</f>
        <v>0</v>
      </c>
      <c r="R1557" s="15">
        <f t="shared" si="6392"/>
        <v>0</v>
      </c>
      <c r="S1557" s="15">
        <f t="shared" si="6392"/>
        <v>0</v>
      </c>
      <c r="T1557" s="15">
        <f t="shared" si="6392"/>
        <v>0</v>
      </c>
      <c r="U1557" s="15">
        <f t="shared" si="6392"/>
        <v>0</v>
      </c>
      <c r="V1557" s="15">
        <f t="shared" si="6392"/>
        <v>200</v>
      </c>
      <c r="W1557" s="16"/>
      <c r="X1557" s="15">
        <f t="shared" ref="X1557:Z1557" si="6393">X1556</f>
        <v>0</v>
      </c>
      <c r="Y1557" s="15">
        <f t="shared" si="6393"/>
        <v>0</v>
      </c>
      <c r="Z1557" s="15">
        <f t="shared" si="6393"/>
        <v>0</v>
      </c>
      <c r="AA1557" s="15">
        <v>0</v>
      </c>
      <c r="AB1557" s="15">
        <f t="shared" ref="AB1557:AI1557" si="6394">AB1556</f>
        <v>0</v>
      </c>
      <c r="AC1557" s="15">
        <f t="shared" si="6394"/>
        <v>0</v>
      </c>
      <c r="AD1557" s="15">
        <f t="shared" si="6394"/>
        <v>0</v>
      </c>
      <c r="AE1557" s="15">
        <f t="shared" si="6394"/>
        <v>0</v>
      </c>
      <c r="AF1557" s="15">
        <f t="shared" si="6394"/>
        <v>0</v>
      </c>
      <c r="AG1557" s="15">
        <f t="shared" si="6394"/>
        <v>200</v>
      </c>
      <c r="AH1557" s="15">
        <f t="shared" si="6394"/>
        <v>0</v>
      </c>
      <c r="AI1557" s="15">
        <f t="shared" si="6394"/>
        <v>0</v>
      </c>
      <c r="AJ1557" s="17"/>
      <c r="AK1557" s="15">
        <f>AK1556</f>
        <v>0</v>
      </c>
      <c r="AL1557" s="15">
        <f>AL1556</f>
        <v>0</v>
      </c>
      <c r="AM1557" s="17"/>
      <c r="AN1557" s="15">
        <f t="shared" ref="AN1557:AX1557" si="6395">AN1556</f>
        <v>0</v>
      </c>
      <c r="AO1557" s="15">
        <f t="shared" si="6395"/>
        <v>0</v>
      </c>
      <c r="AP1557" s="15">
        <f t="shared" si="6395"/>
        <v>0</v>
      </c>
      <c r="AQ1557" s="15">
        <f t="shared" si="6395"/>
        <v>0</v>
      </c>
      <c r="AR1557" s="15">
        <f t="shared" si="6395"/>
        <v>0</v>
      </c>
      <c r="AS1557" s="15">
        <f t="shared" si="6395"/>
        <v>0</v>
      </c>
      <c r="AT1557" s="15">
        <f t="shared" si="6395"/>
        <v>0</v>
      </c>
      <c r="AU1557" s="15">
        <f t="shared" si="6395"/>
        <v>0</v>
      </c>
      <c r="AV1557" s="15">
        <f t="shared" si="6395"/>
        <v>0</v>
      </c>
      <c r="AW1557" s="15">
        <f t="shared" si="6395"/>
        <v>0</v>
      </c>
      <c r="AX1557" s="15">
        <f t="shared" si="6395"/>
        <v>0</v>
      </c>
      <c r="AY1557" s="17"/>
      <c r="AZ1557" s="15">
        <f t="shared" ref="AZ1557:BA1557" si="6396">AZ1556</f>
        <v>6000</v>
      </c>
      <c r="BA1557" s="15">
        <f t="shared" si="6396"/>
        <v>6000</v>
      </c>
      <c r="BB1557" s="15">
        <v>0</v>
      </c>
      <c r="BC1557" s="15">
        <f t="shared" ref="BC1557:BE1557" si="6397">BC1556</f>
        <v>0</v>
      </c>
      <c r="BD1557" s="15">
        <f t="shared" si="6397"/>
        <v>0</v>
      </c>
      <c r="BE1557" s="15">
        <f t="shared" si="6397"/>
        <v>250</v>
      </c>
      <c r="BF1557" s="17"/>
      <c r="BG1557" s="15">
        <f t="shared" ref="BG1557:BH1557" si="6398">BG1556</f>
        <v>1000</v>
      </c>
      <c r="BH1557" s="15">
        <f t="shared" si="6398"/>
        <v>0</v>
      </c>
      <c r="BI1557" s="17"/>
      <c r="BJ1557" s="22">
        <f>G1557/G1556</f>
        <v>1</v>
      </c>
      <c r="BK1557" s="65">
        <f t="shared" ref="BK1557:BL1557" si="6399">BK1556</f>
        <v>0</v>
      </c>
      <c r="BL1557" s="65">
        <f t="shared" si="6399"/>
        <v>0</v>
      </c>
      <c r="BM1557" s="6">
        <f t="shared" si="6199"/>
        <v>35</v>
      </c>
      <c r="BN1557" s="8">
        <f t="shared" si="6200"/>
        <v>169.09092724223305</v>
      </c>
      <c r="BO1557" s="12">
        <f t="shared" si="6201"/>
        <v>76.929724121942343</v>
      </c>
      <c r="BP1557" s="50">
        <f>(1-'#Constant'!$A$3)/($J1557*'#Constant'!$B$3/'#Constant'!$C$3^($D1557-1)+1)+'#Constant'!$A$3</f>
        <v>0.92405904059040589</v>
      </c>
      <c r="BQ1557" s="4">
        <f t="shared" si="6202"/>
        <v>169.09092724223305</v>
      </c>
      <c r="BR1557" s="50">
        <f>(1-'#Constant'!$A$3)/($K1557*'#Constant'!$B$3/'#Constant'!$C$3^($D1557-1)+1)+'#Constant'!$A$3</f>
        <v>0.92405904059040589</v>
      </c>
      <c r="BS1557" s="4">
        <f t="shared" si="6203"/>
        <v>169.09092724223305</v>
      </c>
      <c r="BT1557"/>
    </row>
    <row r="1558" spans="1:72" x14ac:dyDescent="0.3">
      <c r="A1558">
        <v>40031</v>
      </c>
      <c r="B1558" s="18" t="str">
        <f>VLOOKUP(CONCATENATE("CREATURE_NAME_",A1558),[1]Localization_Hero!$A:$E,2,FALSE)</f>
        <v>마비엘</v>
      </c>
      <c r="C1558" t="s">
        <v>80</v>
      </c>
      <c r="D1558">
        <v>1</v>
      </c>
      <c r="E1558">
        <v>1</v>
      </c>
      <c r="F1558" s="18">
        <v>1</v>
      </c>
      <c r="G1558" s="10">
        <v>35</v>
      </c>
      <c r="H1558" s="10">
        <v>35</v>
      </c>
      <c r="I1558" s="10">
        <v>2500</v>
      </c>
      <c r="J1558" s="10">
        <v>28</v>
      </c>
      <c r="K1558" s="10">
        <v>28</v>
      </c>
      <c r="L1558" s="2"/>
      <c r="M1558" s="10">
        <v>100</v>
      </c>
      <c r="N1558" s="10">
        <v>0</v>
      </c>
      <c r="O1558" s="10">
        <v>0</v>
      </c>
      <c r="P1558" s="10">
        <v>100</v>
      </c>
      <c r="Q1558" s="10">
        <v>0</v>
      </c>
      <c r="R1558" s="10">
        <v>0</v>
      </c>
      <c r="S1558" s="10">
        <v>100</v>
      </c>
      <c r="T1558" s="10">
        <v>400</v>
      </c>
      <c r="U1558" s="10">
        <v>0</v>
      </c>
      <c r="V1558" s="10">
        <v>0</v>
      </c>
      <c r="W1558" s="2"/>
      <c r="X1558" s="10">
        <v>100</v>
      </c>
      <c r="Y1558" s="10">
        <v>0</v>
      </c>
      <c r="Z1558" s="10">
        <v>0</v>
      </c>
      <c r="AA1558" s="10">
        <v>100</v>
      </c>
      <c r="AB1558" s="10">
        <v>0</v>
      </c>
      <c r="AC1558" s="10">
        <v>0</v>
      </c>
      <c r="AD1558" s="10">
        <v>100</v>
      </c>
      <c r="AE1558" s="10">
        <v>400</v>
      </c>
      <c r="AF1558" s="10">
        <v>0</v>
      </c>
      <c r="AG1558" s="10">
        <v>0</v>
      </c>
      <c r="AH1558" s="10">
        <v>0</v>
      </c>
      <c r="AI1558" s="10">
        <v>0</v>
      </c>
      <c r="AJ1558" s="3"/>
      <c r="AK1558" s="10">
        <v>0</v>
      </c>
      <c r="AL1558" s="10">
        <v>0</v>
      </c>
      <c r="AM1558" s="3"/>
      <c r="AN1558" s="10">
        <v>0</v>
      </c>
      <c r="AO1558" s="10">
        <v>0</v>
      </c>
      <c r="AP1558" s="10">
        <v>0</v>
      </c>
      <c r="AQ1558" s="10">
        <v>0</v>
      </c>
      <c r="AR1558" s="10">
        <v>0</v>
      </c>
      <c r="AS1558" s="10">
        <v>0</v>
      </c>
      <c r="AT1558" s="10">
        <v>0</v>
      </c>
      <c r="AU1558" s="10">
        <v>0</v>
      </c>
      <c r="AV1558" s="10">
        <v>0</v>
      </c>
      <c r="AW1558" s="10">
        <v>0</v>
      </c>
      <c r="AX1558" s="10">
        <v>0</v>
      </c>
      <c r="AY1558" s="3"/>
      <c r="AZ1558" s="10">
        <v>6000</v>
      </c>
      <c r="BA1558" s="10">
        <v>6000</v>
      </c>
      <c r="BB1558" s="10">
        <v>0</v>
      </c>
      <c r="BC1558" s="10">
        <v>0</v>
      </c>
      <c r="BD1558" s="10">
        <v>0</v>
      </c>
      <c r="BE1558" s="10">
        <v>250</v>
      </c>
      <c r="BF1558" s="3"/>
      <c r="BG1558" s="10">
        <v>1000</v>
      </c>
      <c r="BH1558" s="10">
        <v>5000</v>
      </c>
      <c r="BI1558" s="3"/>
      <c r="BJ1558" s="21">
        <v>1</v>
      </c>
      <c r="BK1558" s="65">
        <v>0</v>
      </c>
      <c r="BL1558" s="65">
        <v>0</v>
      </c>
      <c r="BM1558" s="6">
        <f t="shared" si="6199"/>
        <v>47.35499999999999</v>
      </c>
      <c r="BN1558" s="8">
        <f t="shared" si="6200"/>
        <v>150.30304643754047</v>
      </c>
      <c r="BO1558" s="12">
        <f t="shared" si="6201"/>
        <v>84.365874404582144</v>
      </c>
      <c r="BP1558" s="50">
        <f>(1-'#Constant'!$A$3)/($J1558*'#Constant'!$B$3/'#Constant'!$C$3^($D1558-1)+1)+'#Constant'!$A$3</f>
        <v>0.92405904059040589</v>
      </c>
      <c r="BQ1558" s="4">
        <f t="shared" ref="BQ1558" si="6400">I1559/(BP1558*(1-Q1558/1000*(0.5+R1558/1000))*(1-P1558/1000)*(1-V1558/1000)*(1+U1558/1000))/20</f>
        <v>150.30304643754047</v>
      </c>
      <c r="BR1558" s="50">
        <f>(1-'#Constant'!$A$3)/($K1558*'#Constant'!$B$3/'#Constant'!$C$3^($D1558-1)+1)+'#Constant'!$A$3</f>
        <v>0.92405904059040589</v>
      </c>
      <c r="BS1558" s="4">
        <f t="shared" ref="BS1558" si="6401">I1559/(BR1558*(1-AB1558/1000*(0.5+AC1558/1000))*(1-AA1558/1000)*(1-AG1558/1000)*(1+AF1558/1000))/20</f>
        <v>150.30304643754047</v>
      </c>
      <c r="BT1558">
        <f>BO1558/$BO$4*100</f>
        <v>64.121258234857578</v>
      </c>
    </row>
    <row r="1559" spans="1:72" s="13" customFormat="1" ht="17.25" thickBot="1" x14ac:dyDescent="0.35">
      <c r="B1559" s="20"/>
      <c r="D1559" s="14">
        <v>1</v>
      </c>
      <c r="E1559" s="14">
        <v>1</v>
      </c>
      <c r="F1559" s="19">
        <v>1</v>
      </c>
      <c r="G1559" s="15">
        <f>G1558</f>
        <v>35</v>
      </c>
      <c r="H1559" s="15">
        <f>H1558</f>
        <v>35</v>
      </c>
      <c r="I1559" s="15">
        <f>I1558</f>
        <v>2500</v>
      </c>
      <c r="J1559" s="15">
        <f>J1558</f>
        <v>28</v>
      </c>
      <c r="K1559" s="15">
        <f>K1558</f>
        <v>28</v>
      </c>
      <c r="L1559" s="16"/>
      <c r="M1559" s="15">
        <f t="shared" ref="M1559:O1559" si="6402">M1558</f>
        <v>100</v>
      </c>
      <c r="N1559" s="15">
        <f t="shared" si="6402"/>
        <v>0</v>
      </c>
      <c r="O1559" s="15">
        <f t="shared" si="6402"/>
        <v>0</v>
      </c>
      <c r="P1559" s="15">
        <v>100</v>
      </c>
      <c r="Q1559" s="15">
        <f t="shared" ref="Q1559:V1559" si="6403">Q1558</f>
        <v>0</v>
      </c>
      <c r="R1559" s="15">
        <f t="shared" si="6403"/>
        <v>0</v>
      </c>
      <c r="S1559" s="15">
        <f t="shared" si="6403"/>
        <v>100</v>
      </c>
      <c r="T1559" s="15">
        <f t="shared" si="6403"/>
        <v>400</v>
      </c>
      <c r="U1559" s="15">
        <f t="shared" si="6403"/>
        <v>0</v>
      </c>
      <c r="V1559" s="15">
        <f t="shared" si="6403"/>
        <v>0</v>
      </c>
      <c r="W1559" s="16"/>
      <c r="X1559" s="15">
        <f t="shared" ref="X1559:Z1559" si="6404">X1558</f>
        <v>100</v>
      </c>
      <c r="Y1559" s="15">
        <f t="shared" si="6404"/>
        <v>0</v>
      </c>
      <c r="Z1559" s="15">
        <f t="shared" si="6404"/>
        <v>0</v>
      </c>
      <c r="AA1559" s="15">
        <v>100</v>
      </c>
      <c r="AB1559" s="15">
        <f t="shared" ref="AB1559:AI1559" si="6405">AB1558</f>
        <v>0</v>
      </c>
      <c r="AC1559" s="15">
        <f t="shared" si="6405"/>
        <v>0</v>
      </c>
      <c r="AD1559" s="15">
        <f t="shared" si="6405"/>
        <v>100</v>
      </c>
      <c r="AE1559" s="15">
        <f t="shared" si="6405"/>
        <v>400</v>
      </c>
      <c r="AF1559" s="15">
        <f t="shared" si="6405"/>
        <v>0</v>
      </c>
      <c r="AG1559" s="15">
        <f t="shared" si="6405"/>
        <v>0</v>
      </c>
      <c r="AH1559" s="15">
        <f t="shared" si="6405"/>
        <v>0</v>
      </c>
      <c r="AI1559" s="15">
        <f t="shared" si="6405"/>
        <v>0</v>
      </c>
      <c r="AJ1559" s="17"/>
      <c r="AK1559" s="15">
        <f>AK1558</f>
        <v>0</v>
      </c>
      <c r="AL1559" s="15">
        <f>AL1558</f>
        <v>0</v>
      </c>
      <c r="AM1559" s="17"/>
      <c r="AN1559" s="15">
        <f t="shared" ref="AN1559:AX1559" si="6406">AN1558</f>
        <v>0</v>
      </c>
      <c r="AO1559" s="15">
        <f t="shared" si="6406"/>
        <v>0</v>
      </c>
      <c r="AP1559" s="15">
        <f t="shared" si="6406"/>
        <v>0</v>
      </c>
      <c r="AQ1559" s="15">
        <f t="shared" si="6406"/>
        <v>0</v>
      </c>
      <c r="AR1559" s="15">
        <f t="shared" si="6406"/>
        <v>0</v>
      </c>
      <c r="AS1559" s="15">
        <f t="shared" si="6406"/>
        <v>0</v>
      </c>
      <c r="AT1559" s="15">
        <f t="shared" si="6406"/>
        <v>0</v>
      </c>
      <c r="AU1559" s="15">
        <f t="shared" si="6406"/>
        <v>0</v>
      </c>
      <c r="AV1559" s="15">
        <f t="shared" si="6406"/>
        <v>0</v>
      </c>
      <c r="AW1559" s="15">
        <f t="shared" si="6406"/>
        <v>0</v>
      </c>
      <c r="AX1559" s="15">
        <f t="shared" si="6406"/>
        <v>0</v>
      </c>
      <c r="AY1559" s="17"/>
      <c r="AZ1559" s="15">
        <f t="shared" ref="AZ1559:BA1559" si="6407">AZ1558</f>
        <v>6000</v>
      </c>
      <c r="BA1559" s="15">
        <f t="shared" si="6407"/>
        <v>6000</v>
      </c>
      <c r="BB1559" s="15">
        <v>0</v>
      </c>
      <c r="BC1559" s="15">
        <f t="shared" ref="BC1559:BE1559" si="6408">BC1558</f>
        <v>0</v>
      </c>
      <c r="BD1559" s="15">
        <f t="shared" si="6408"/>
        <v>0</v>
      </c>
      <c r="BE1559" s="15">
        <f t="shared" si="6408"/>
        <v>250</v>
      </c>
      <c r="BF1559" s="17"/>
      <c r="BG1559" s="15">
        <f t="shared" ref="BG1559:BH1559" si="6409">BG1558</f>
        <v>1000</v>
      </c>
      <c r="BH1559" s="15">
        <f t="shared" si="6409"/>
        <v>5000</v>
      </c>
      <c r="BI1559" s="17"/>
      <c r="BJ1559" s="22">
        <f>G1559/G1558</f>
        <v>1</v>
      </c>
      <c r="BK1559" s="65">
        <f t="shared" ref="BK1559:BL1559" si="6410">BK1558</f>
        <v>0</v>
      </c>
      <c r="BL1559" s="65">
        <f t="shared" si="6410"/>
        <v>0</v>
      </c>
      <c r="BM1559" s="6">
        <f t="shared" si="6199"/>
        <v>47.35499999999999</v>
      </c>
      <c r="BN1559" s="8">
        <f t="shared" si="6200"/>
        <v>0</v>
      </c>
      <c r="BO1559" s="12">
        <f t="shared" si="6201"/>
        <v>0</v>
      </c>
      <c r="BP1559" s="50">
        <f>(1-'#Constant'!$A$3)/($J1559*'#Constant'!$B$3/'#Constant'!$C$3^($D1559-1)+1)+'#Constant'!$A$3</f>
        <v>0.92405904059040589</v>
      </c>
      <c r="BQ1559" s="4">
        <f>I1616/(BP1559*(1-Q1559/1000*(0.5+R1559/1000))*(1-P1559/1000)*(1-V1559/1000)*(1+U1559/1000))/20</f>
        <v>0</v>
      </c>
      <c r="BR1559" s="50">
        <f>(1-'#Constant'!$A$3)/($K1559*'#Constant'!$B$3/'#Constant'!$C$3^($D1559-1)+1)+'#Constant'!$A$3</f>
        <v>0.92405904059040589</v>
      </c>
      <c r="BS1559" s="4">
        <f>I1616/(BR1559*(1-AB1559/1000*(0.5+AC1559/1000))*(1-AA1559/1000)*(1-AG1559/1000)*(1+AF1559/1000))/20</f>
        <v>0</v>
      </c>
      <c r="BT1559"/>
    </row>
    <row r="1560" spans="1:72" x14ac:dyDescent="0.3">
      <c r="A1560">
        <v>40032</v>
      </c>
      <c r="B1560" s="18" t="str">
        <f>VLOOKUP(CONCATENATE("CREATURE_NAME_",A1560),[1]Localization_Hero!$A:$E,2,FALSE)</f>
        <v>무정한 밤의 왕</v>
      </c>
      <c r="C1560" s="43" t="str">
        <f>VLOOKUP($A1560,[2]CreatureTable!$A:$I,9,FALSE)</f>
        <v>Wizard</v>
      </c>
      <c r="D1560">
        <v>1</v>
      </c>
      <c r="E1560">
        <v>1</v>
      </c>
      <c r="F1560" s="18">
        <v>1</v>
      </c>
      <c r="G1560" s="10">
        <v>35</v>
      </c>
      <c r="H1560" s="10">
        <v>35</v>
      </c>
      <c r="I1560" s="10">
        <v>5000</v>
      </c>
      <c r="J1560" s="10">
        <f>ROUND(VLOOKUP($C1560,$B$4:$BH$42,9,FALSE),0)</f>
        <v>16</v>
      </c>
      <c r="K1560" s="10">
        <f>ROUND(VLOOKUP($C1560,$B$4:$BH$42,10,FALSE),0)</f>
        <v>24</v>
      </c>
      <c r="L1560" s="2"/>
      <c r="M1560" s="10">
        <f>ROUND(VLOOKUP($C1560,$B$4:$BH$42,12,FALSE),0)</f>
        <v>100</v>
      </c>
      <c r="N1560" s="10">
        <f>ROUND(VLOOKUP($C1560,$B$4:$BH$42,13,FALSE),0)</f>
        <v>0</v>
      </c>
      <c r="O1560" s="10">
        <f>ROUND(VLOOKUP($C1560,$B$4:$BH$42,14,FALSE),0)</f>
        <v>0</v>
      </c>
      <c r="P1560" s="10">
        <f>ROUND(VLOOKUP($C1560,$B$4:$BH$42,15,FALSE),0)</f>
        <v>0</v>
      </c>
      <c r="Q1560" s="10">
        <f>ROUND(VLOOKUP($C1560,$B$4:$BH$42,16,FALSE),0)</f>
        <v>0</v>
      </c>
      <c r="R1560" s="10">
        <f>ROUND(VLOOKUP($C1560,$B$4:$BH$42,17,FALSE),0)</f>
        <v>0</v>
      </c>
      <c r="S1560" s="10">
        <f>ROUND(VLOOKUP($C1560,$B$4:$BH$42,18,FALSE),0)</f>
        <v>100</v>
      </c>
      <c r="T1560" s="10">
        <f>ROUND(VLOOKUP($C1560,$B$4:$BH$42,19,FALSE),0)</f>
        <v>150</v>
      </c>
      <c r="U1560" s="10">
        <f>ROUND(VLOOKUP($C1560,$B$4:$BH$42,20,FALSE),0)</f>
        <v>0</v>
      </c>
      <c r="V1560" s="10">
        <f>ROUND(VLOOKUP($C1560,$B$4:$BH$42,21,FALSE),0)</f>
        <v>0</v>
      </c>
      <c r="W1560" s="2"/>
      <c r="X1560" s="10">
        <f>ROUND(VLOOKUP($C1560,$B$4:$BH$42,23,FALSE),0)</f>
        <v>100</v>
      </c>
      <c r="Y1560" s="10">
        <f>ROUND(VLOOKUP($C1560,$B$4:$BH$42,24,FALSE),0)</f>
        <v>0</v>
      </c>
      <c r="Z1560" s="10">
        <f>ROUND(VLOOKUP($C1560,$B$4:$BH$42,25,FALSE),0)</f>
        <v>0</v>
      </c>
      <c r="AA1560" s="10">
        <f>ROUND(VLOOKUP($C1560,$B$4:$BH$42,26,FALSE),0)</f>
        <v>200</v>
      </c>
      <c r="AB1560" s="10">
        <f>ROUND(VLOOKUP($C1560,$B$4:$BH$42,27,FALSE),0)</f>
        <v>250</v>
      </c>
      <c r="AC1560" s="10">
        <f>ROUND(VLOOKUP($C1560,$B$4:$BH$42,28,FALSE),0)</f>
        <v>0</v>
      </c>
      <c r="AD1560" s="10">
        <f>ROUND(VLOOKUP($C1560,$B$4:$BH$42,29,FALSE),0)</f>
        <v>100</v>
      </c>
      <c r="AE1560" s="10">
        <f>ROUND(VLOOKUP($C1560,$B$4:$BH$42,30,FALSE),0)</f>
        <v>150</v>
      </c>
      <c r="AF1560" s="10">
        <f>ROUND(VLOOKUP($C1560,$B$4:$BH$42,31,FALSE),0)</f>
        <v>0</v>
      </c>
      <c r="AG1560" s="10">
        <f>ROUND(VLOOKUP($C1560,$B$4:$BH$42,32,FALSE),0)</f>
        <v>0</v>
      </c>
      <c r="AH1560" s="10">
        <f>ROUND(VLOOKUP($C1560,$B$4:$BH$42,33,FALSE),0)</f>
        <v>0</v>
      </c>
      <c r="AI1560" s="10">
        <f>ROUND(VLOOKUP($C1560,$B$4:$BH$42,34,FALSE),0)</f>
        <v>0</v>
      </c>
      <c r="AJ1560" s="3"/>
      <c r="AK1560" s="10">
        <f>ROUND(VLOOKUP($C1560,$B$4:$BH$42,36,FALSE),0)</f>
        <v>0</v>
      </c>
      <c r="AL1560" s="10">
        <f>ROUND(VLOOKUP($C1560,$B$4:$BH$42,37,FALSE),0)</f>
        <v>0</v>
      </c>
      <c r="AM1560" s="3"/>
      <c r="AN1560" s="10">
        <f>ROUND(VLOOKUP($C1560,$B$4:$BH$42,39,FALSE),0)</f>
        <v>0</v>
      </c>
      <c r="AO1560" s="10">
        <f>ROUND(VLOOKUP($C1560,$B$4:$BH$42,40,FALSE),0)</f>
        <v>0</v>
      </c>
      <c r="AP1560" s="10">
        <f>ROUND(VLOOKUP($C1560,$B$4:$BH$42,41,FALSE),0)</f>
        <v>0</v>
      </c>
      <c r="AQ1560" s="10">
        <f>ROUND(VLOOKUP($C1560,$B$4:$BH$42,42,FALSE),0)</f>
        <v>0</v>
      </c>
      <c r="AR1560" s="10">
        <f>ROUND(VLOOKUP($C1560,$B$4:$BH$42,43,FALSE),0)</f>
        <v>0</v>
      </c>
      <c r="AS1560" s="10">
        <f>ROUND(VLOOKUP($C1560,$B$4:$BH$42,44,FALSE),0)</f>
        <v>0</v>
      </c>
      <c r="AT1560" s="10">
        <f>ROUND(VLOOKUP($C1560,$B$4:$BH$42,45,FALSE),0)</f>
        <v>0</v>
      </c>
      <c r="AU1560" s="10">
        <f>ROUND(VLOOKUP($C1560,$B$4:$BH$42,46,FALSE),0)</f>
        <v>0</v>
      </c>
      <c r="AV1560" s="10">
        <f>ROUND(VLOOKUP($C1560,$B$4:$BH$42,47,FALSE),0)</f>
        <v>0</v>
      </c>
      <c r="AW1560" s="10">
        <f>ROUND(VLOOKUP($C1560,$B$4:$BH$42,48,FALSE),0)</f>
        <v>0</v>
      </c>
      <c r="AX1560" s="10">
        <f>ROUND(VLOOKUP($C1560,$B$4:$BH$42,49,FALSE),0)</f>
        <v>0</v>
      </c>
      <c r="AY1560" s="3"/>
      <c r="AZ1560" s="10">
        <v>6000</v>
      </c>
      <c r="BA1560" s="10">
        <v>2000</v>
      </c>
      <c r="BB1560" s="10">
        <v>160</v>
      </c>
      <c r="BC1560" s="10">
        <v>0</v>
      </c>
      <c r="BD1560" s="10">
        <v>0</v>
      </c>
      <c r="BE1560" s="10">
        <v>60</v>
      </c>
      <c r="BF1560" s="3"/>
      <c r="BG1560" s="10">
        <v>1000</v>
      </c>
      <c r="BH1560" s="10">
        <v>5000</v>
      </c>
      <c r="BI1560" s="3"/>
      <c r="BJ1560" s="21">
        <v>1</v>
      </c>
      <c r="BK1560" s="65">
        <v>0</v>
      </c>
      <c r="BL1560" s="65">
        <v>0</v>
      </c>
      <c r="BM1560" s="6">
        <f t="shared" si="6199"/>
        <v>42.422187499999993</v>
      </c>
      <c r="BN1560" s="8">
        <f t="shared" si="6200"/>
        <v>322.02767127503</v>
      </c>
      <c r="BO1560" s="12">
        <f t="shared" si="6201"/>
        <v>116.88078649212488</v>
      </c>
      <c r="BP1560" s="50">
        <f>(1-'#Constant'!$A$3)/($J1560*'#Constant'!$B$3/'#Constant'!$C$3^($D1560-1)+1)+'#Constant'!$A$3</f>
        <v>0.95511450381679386</v>
      </c>
      <c r="BQ1560" s="4">
        <f t="shared" ref="BQ1560:BQ1575" si="6411">I1560/(BP1560*(1-Q1560/1000*(0.5+R1560/1000))*(1-P1560/1000)*(1-V1560/1000)*(1+U1560/1000))/20</f>
        <v>261.7487212276215</v>
      </c>
      <c r="BR1560" s="50">
        <f>(1-'#Constant'!$A$3)/($K1560*'#Constant'!$B$3/'#Constant'!$C$3^($D1560-1)+1)+'#Constant'!$A$3</f>
        <v>0.93417910447761188</v>
      </c>
      <c r="BS1560" s="4">
        <f t="shared" ref="BS1560:BS1575" si="6412">I1560/(BR1560*(1-AB1560/1000*(0.5+AC1560/1000))*(1-AA1560/1000)*(1-AG1560/1000)*(1+AF1560/1000))/20</f>
        <v>382.3066213224385</v>
      </c>
      <c r="BT1560">
        <f>BO1560/$BO$4*100</f>
        <v>88.833822280015923</v>
      </c>
    </row>
    <row r="1561" spans="1:72" s="13" customFormat="1" ht="17.25" thickBot="1" x14ac:dyDescent="0.35">
      <c r="B1561" s="20"/>
      <c r="D1561" s="14">
        <v>1</v>
      </c>
      <c r="E1561" s="14">
        <v>1</v>
      </c>
      <c r="F1561" s="19">
        <v>1</v>
      </c>
      <c r="G1561" s="15">
        <f>G1560</f>
        <v>35</v>
      </c>
      <c r="H1561" s="15">
        <f>H1560</f>
        <v>35</v>
      </c>
      <c r="I1561" s="15">
        <f>I1560</f>
        <v>5000</v>
      </c>
      <c r="J1561" s="15">
        <f>J1560</f>
        <v>16</v>
      </c>
      <c r="K1561" s="15">
        <f>K1560</f>
        <v>24</v>
      </c>
      <c r="L1561" s="16"/>
      <c r="M1561" s="15">
        <f t="shared" ref="M1561:V1561" si="6413">M1560</f>
        <v>100</v>
      </c>
      <c r="N1561" s="15">
        <f t="shared" si="6413"/>
        <v>0</v>
      </c>
      <c r="O1561" s="15">
        <f t="shared" si="6413"/>
        <v>0</v>
      </c>
      <c r="P1561" s="15">
        <f t="shared" si="6413"/>
        <v>0</v>
      </c>
      <c r="Q1561" s="15">
        <f t="shared" si="6413"/>
        <v>0</v>
      </c>
      <c r="R1561" s="15">
        <f t="shared" si="6413"/>
        <v>0</v>
      </c>
      <c r="S1561" s="15">
        <f t="shared" si="6413"/>
        <v>100</v>
      </c>
      <c r="T1561" s="15">
        <f t="shared" si="6413"/>
        <v>150</v>
      </c>
      <c r="U1561" s="15">
        <f t="shared" si="6413"/>
        <v>0</v>
      </c>
      <c r="V1561" s="15">
        <f t="shared" si="6413"/>
        <v>0</v>
      </c>
      <c r="W1561" s="16"/>
      <c r="X1561" s="15">
        <f t="shared" ref="X1561:AI1561" si="6414">X1560</f>
        <v>100</v>
      </c>
      <c r="Y1561" s="15">
        <f t="shared" si="6414"/>
        <v>0</v>
      </c>
      <c r="Z1561" s="15">
        <f t="shared" si="6414"/>
        <v>0</v>
      </c>
      <c r="AA1561" s="15">
        <f t="shared" si="6414"/>
        <v>200</v>
      </c>
      <c r="AB1561" s="15">
        <f t="shared" si="6414"/>
        <v>250</v>
      </c>
      <c r="AC1561" s="15">
        <f t="shared" si="6414"/>
        <v>0</v>
      </c>
      <c r="AD1561" s="15">
        <f t="shared" si="6414"/>
        <v>100</v>
      </c>
      <c r="AE1561" s="15">
        <f t="shared" si="6414"/>
        <v>150</v>
      </c>
      <c r="AF1561" s="15">
        <f t="shared" si="6414"/>
        <v>0</v>
      </c>
      <c r="AG1561" s="15">
        <f t="shared" si="6414"/>
        <v>0</v>
      </c>
      <c r="AH1561" s="15">
        <f t="shared" si="6414"/>
        <v>0</v>
      </c>
      <c r="AI1561" s="15">
        <f t="shared" si="6414"/>
        <v>0</v>
      </c>
      <c r="AJ1561" s="17"/>
      <c r="AK1561" s="15">
        <f>AK1560</f>
        <v>0</v>
      </c>
      <c r="AL1561" s="15">
        <f>AL1560</f>
        <v>0</v>
      </c>
      <c r="AM1561" s="17"/>
      <c r="AN1561" s="15">
        <f t="shared" ref="AN1561:AX1561" si="6415">AN1560</f>
        <v>0</v>
      </c>
      <c r="AO1561" s="15">
        <f t="shared" si="6415"/>
        <v>0</v>
      </c>
      <c r="AP1561" s="15">
        <f t="shared" si="6415"/>
        <v>0</v>
      </c>
      <c r="AQ1561" s="15">
        <f t="shared" si="6415"/>
        <v>0</v>
      </c>
      <c r="AR1561" s="15">
        <f t="shared" si="6415"/>
        <v>0</v>
      </c>
      <c r="AS1561" s="15">
        <f t="shared" si="6415"/>
        <v>0</v>
      </c>
      <c r="AT1561" s="15">
        <f t="shared" si="6415"/>
        <v>0</v>
      </c>
      <c r="AU1561" s="15">
        <f t="shared" si="6415"/>
        <v>0</v>
      </c>
      <c r="AV1561" s="15">
        <f t="shared" si="6415"/>
        <v>0</v>
      </c>
      <c r="AW1561" s="15">
        <f t="shared" si="6415"/>
        <v>0</v>
      </c>
      <c r="AX1561" s="15">
        <f t="shared" si="6415"/>
        <v>0</v>
      </c>
      <c r="AY1561" s="17"/>
      <c r="AZ1561" s="15">
        <f t="shared" ref="AZ1561:BA1561" si="6416">AZ1560</f>
        <v>6000</v>
      </c>
      <c r="BA1561" s="15">
        <f t="shared" si="6416"/>
        <v>2000</v>
      </c>
      <c r="BB1561" s="15">
        <v>160</v>
      </c>
      <c r="BC1561" s="15">
        <f t="shared" ref="BC1561:BE1561" si="6417">BC1560</f>
        <v>0</v>
      </c>
      <c r="BD1561" s="15">
        <f t="shared" si="6417"/>
        <v>0</v>
      </c>
      <c r="BE1561" s="15">
        <f t="shared" si="6417"/>
        <v>60</v>
      </c>
      <c r="BF1561" s="17"/>
      <c r="BG1561" s="15">
        <f t="shared" ref="BG1561:BH1561" si="6418">BG1560</f>
        <v>1000</v>
      </c>
      <c r="BH1561" s="15">
        <f t="shared" si="6418"/>
        <v>5000</v>
      </c>
      <c r="BI1561" s="17"/>
      <c r="BJ1561" s="22">
        <f>G1561/G1560</f>
        <v>1</v>
      </c>
      <c r="BK1561" s="65">
        <f>BK1560</f>
        <v>0</v>
      </c>
      <c r="BL1561" s="65">
        <f>BL1560</f>
        <v>0</v>
      </c>
      <c r="BM1561" s="6">
        <f t="shared" si="6199"/>
        <v>42.422187499999993</v>
      </c>
      <c r="BN1561" s="8">
        <f t="shared" si="6200"/>
        <v>322.02767127503</v>
      </c>
      <c r="BO1561" s="12">
        <f t="shared" si="6201"/>
        <v>116.88078649212488</v>
      </c>
      <c r="BP1561" s="50">
        <f>(1-'#Constant'!$A$3)/($J1561*'#Constant'!$B$3/'#Constant'!$C$3^($D1561-1)+1)+'#Constant'!$A$3</f>
        <v>0.95511450381679386</v>
      </c>
      <c r="BQ1561" s="4">
        <f t="shared" si="6411"/>
        <v>261.7487212276215</v>
      </c>
      <c r="BR1561" s="50">
        <f>(1-'#Constant'!$A$3)/($K1561*'#Constant'!$B$3/'#Constant'!$C$3^($D1561-1)+1)+'#Constant'!$A$3</f>
        <v>0.93417910447761188</v>
      </c>
      <c r="BS1561" s="4">
        <f t="shared" si="6412"/>
        <v>382.3066213224385</v>
      </c>
      <c r="BT1561"/>
    </row>
    <row r="1562" spans="1:72" x14ac:dyDescent="0.3">
      <c r="A1562">
        <v>40033</v>
      </c>
      <c r="B1562" s="18" t="str">
        <f>VLOOKUP(CONCATENATE("CREATURE_NAME_",A1562),[1]Localization_Hero!$A:$E,2,FALSE)</f>
        <v>흉폭한 밤의 왕</v>
      </c>
      <c r="C1562" s="43" t="str">
        <f>VLOOKUP($A1562,[2]CreatureTable!$A:$I,9,FALSE)</f>
        <v>Mechanic</v>
      </c>
      <c r="D1562">
        <v>1</v>
      </c>
      <c r="E1562">
        <v>1</v>
      </c>
      <c r="F1562" s="18">
        <v>1</v>
      </c>
      <c r="G1562" s="10">
        <v>35</v>
      </c>
      <c r="H1562" s="10">
        <v>35</v>
      </c>
      <c r="I1562" s="10">
        <v>5000</v>
      </c>
      <c r="J1562" s="10">
        <f>ROUND(VLOOKUP($C1562,$B$4:$BH$42,9,FALSE),0)</f>
        <v>22</v>
      </c>
      <c r="K1562" s="10">
        <f>ROUND(VLOOKUP($C1562,$B$4:$BH$42,10,FALSE),0)</f>
        <v>18</v>
      </c>
      <c r="L1562" s="2"/>
      <c r="M1562" s="10">
        <f>ROUND(VLOOKUP($C1562,$B$4:$BH$42,12,FALSE),0)</f>
        <v>150</v>
      </c>
      <c r="N1562" s="10">
        <f>ROUND(VLOOKUP($C1562,$B$4:$BH$42,13,FALSE),0)</f>
        <v>0</v>
      </c>
      <c r="O1562" s="10">
        <f>ROUND(VLOOKUP($C1562,$B$4:$BH$42,14,FALSE),0)</f>
        <v>500</v>
      </c>
      <c r="P1562" s="10">
        <f>ROUND(VLOOKUP($C1562,$B$4:$BH$42,15,FALSE),0)</f>
        <v>0</v>
      </c>
      <c r="Q1562" s="10">
        <f>ROUND(VLOOKUP($C1562,$B$4:$BH$42,16,FALSE),0)</f>
        <v>0</v>
      </c>
      <c r="R1562" s="10">
        <f>ROUND(VLOOKUP($C1562,$B$4:$BH$42,17,FALSE),0)</f>
        <v>0</v>
      </c>
      <c r="S1562" s="10">
        <f>ROUND(VLOOKUP($C1562,$B$4:$BH$42,18,FALSE),0)</f>
        <v>200</v>
      </c>
      <c r="T1562" s="10">
        <f>ROUND(VLOOKUP($C1562,$B$4:$BH$42,19,FALSE),0)</f>
        <v>100</v>
      </c>
      <c r="U1562" s="10">
        <f>ROUND(VLOOKUP($C1562,$B$4:$BH$42,20,FALSE),0)</f>
        <v>0</v>
      </c>
      <c r="V1562" s="10">
        <f>ROUND(VLOOKUP($C1562,$B$4:$BH$42,21,FALSE),0)</f>
        <v>0</v>
      </c>
      <c r="W1562" s="2"/>
      <c r="X1562" s="10">
        <f>ROUND(VLOOKUP($C1562,$B$4:$BH$42,23,FALSE),0)</f>
        <v>150</v>
      </c>
      <c r="Y1562" s="10">
        <f>ROUND(VLOOKUP($C1562,$B$4:$BH$42,24,FALSE),0)</f>
        <v>0</v>
      </c>
      <c r="Z1562" s="10">
        <f>ROUND(VLOOKUP($C1562,$B$4:$BH$42,25,FALSE),0)</f>
        <v>500</v>
      </c>
      <c r="AA1562" s="10">
        <f>ROUND(VLOOKUP($C1562,$B$4:$BH$42,26,FALSE),0)</f>
        <v>0</v>
      </c>
      <c r="AB1562" s="10">
        <f>ROUND(VLOOKUP($C1562,$B$4:$BH$42,27,FALSE),0)</f>
        <v>0</v>
      </c>
      <c r="AC1562" s="10">
        <f>ROUND(VLOOKUP($C1562,$B$4:$BH$42,28,FALSE),0)</f>
        <v>0</v>
      </c>
      <c r="AD1562" s="10">
        <f>ROUND(VLOOKUP($C1562,$B$4:$BH$42,29,FALSE),0)</f>
        <v>200</v>
      </c>
      <c r="AE1562" s="10">
        <f>ROUND(VLOOKUP($C1562,$B$4:$BH$42,30,FALSE),0)</f>
        <v>100</v>
      </c>
      <c r="AF1562" s="10">
        <f>ROUND(VLOOKUP($C1562,$B$4:$BH$42,31,FALSE),0)</f>
        <v>0</v>
      </c>
      <c r="AG1562" s="10">
        <f>ROUND(VLOOKUP($C1562,$B$4:$BH$42,32,FALSE),0)</f>
        <v>0</v>
      </c>
      <c r="AH1562" s="10">
        <f>ROUND(VLOOKUP($C1562,$B$4:$BH$42,33,FALSE),0)</f>
        <v>0</v>
      </c>
      <c r="AI1562" s="10">
        <f>ROUND(VLOOKUP($C1562,$B$4:$BH$42,34,FALSE),0)</f>
        <v>0</v>
      </c>
      <c r="AJ1562" s="3"/>
      <c r="AK1562" s="10">
        <f>ROUND(VLOOKUP($C1562,$B$4:$BH$42,36,FALSE),0)</f>
        <v>0</v>
      </c>
      <c r="AL1562" s="10">
        <f>ROUND(VLOOKUP($C1562,$B$4:$BH$42,37,FALSE),0)</f>
        <v>0</v>
      </c>
      <c r="AM1562" s="3"/>
      <c r="AN1562" s="10">
        <f>ROUND(VLOOKUP($C1562,$B$4:$BH$42,39,FALSE),0)</f>
        <v>0</v>
      </c>
      <c r="AO1562" s="10">
        <f>ROUND(VLOOKUP($C1562,$B$4:$BH$42,40,FALSE),0)</f>
        <v>0</v>
      </c>
      <c r="AP1562" s="10">
        <f>ROUND(VLOOKUP($C1562,$B$4:$BH$42,41,FALSE),0)</f>
        <v>0</v>
      </c>
      <c r="AQ1562" s="10">
        <f>ROUND(VLOOKUP($C1562,$B$4:$BH$42,42,FALSE),0)</f>
        <v>0</v>
      </c>
      <c r="AR1562" s="10">
        <f>ROUND(VLOOKUP($C1562,$B$4:$BH$42,43,FALSE),0)</f>
        <v>0</v>
      </c>
      <c r="AS1562" s="10">
        <f>ROUND(VLOOKUP($C1562,$B$4:$BH$42,44,FALSE),0)</f>
        <v>0</v>
      </c>
      <c r="AT1562" s="10">
        <f>ROUND(VLOOKUP($C1562,$B$4:$BH$42,45,FALSE),0)</f>
        <v>0</v>
      </c>
      <c r="AU1562" s="10">
        <f>ROUND(VLOOKUP($C1562,$B$4:$BH$42,46,FALSE),0)</f>
        <v>0</v>
      </c>
      <c r="AV1562" s="10">
        <f>ROUND(VLOOKUP($C1562,$B$4:$BH$42,47,FALSE),0)</f>
        <v>0</v>
      </c>
      <c r="AW1562" s="10">
        <f>ROUND(VLOOKUP($C1562,$B$4:$BH$42,48,FALSE),0)</f>
        <v>0</v>
      </c>
      <c r="AX1562" s="10">
        <f>ROUND(VLOOKUP($C1562,$B$4:$BH$42,49,FALSE),0)</f>
        <v>0</v>
      </c>
      <c r="AY1562" s="3"/>
      <c r="AZ1562" s="10">
        <v>6000</v>
      </c>
      <c r="BA1562" s="10">
        <v>2000</v>
      </c>
      <c r="BB1562" s="10">
        <v>550</v>
      </c>
      <c r="BC1562" s="10">
        <v>0</v>
      </c>
      <c r="BD1562" s="10">
        <v>0</v>
      </c>
      <c r="BE1562" s="10">
        <v>60</v>
      </c>
      <c r="BF1562" s="3"/>
      <c r="BG1562" s="10">
        <v>1000</v>
      </c>
      <c r="BH1562" s="10">
        <v>5000</v>
      </c>
      <c r="BI1562" s="3"/>
      <c r="BJ1562" s="21">
        <v>1</v>
      </c>
      <c r="BK1562" s="65">
        <v>0</v>
      </c>
      <c r="BL1562" s="65">
        <v>0</v>
      </c>
      <c r="BM1562" s="6">
        <f t="shared" si="6199"/>
        <v>47.269687500000003</v>
      </c>
      <c r="BN1562" s="8">
        <f t="shared" si="6200"/>
        <v>264.68220537614525</v>
      </c>
      <c r="BO1562" s="12">
        <f t="shared" si="6201"/>
        <v>111.85457136362915</v>
      </c>
      <c r="BP1562" s="50">
        <f>(1-'#Constant'!$A$3)/($J1562*'#Constant'!$B$3/'#Constant'!$C$3^($D1562-1)+1)+'#Constant'!$A$3</f>
        <v>0.93932457786116319</v>
      </c>
      <c r="BQ1562" s="4">
        <f t="shared" si="6411"/>
        <v>266.14868373746651</v>
      </c>
      <c r="BR1562" s="50">
        <f>(1-'#Constant'!$A$3)/($K1562*'#Constant'!$B$3/'#Constant'!$C$3^($D1562-1)+1)+'#Constant'!$A$3</f>
        <v>0.9497912713472485</v>
      </c>
      <c r="BS1562" s="4">
        <f t="shared" si="6412"/>
        <v>263.21572701482398</v>
      </c>
      <c r="BT1562">
        <f>BO1562/$BO$4*100</f>
        <v>85.013708513960779</v>
      </c>
    </row>
    <row r="1563" spans="1:72" s="13" customFormat="1" ht="17.25" thickBot="1" x14ac:dyDescent="0.35">
      <c r="B1563" s="20"/>
      <c r="C1563" s="43"/>
      <c r="D1563" s="14">
        <v>1</v>
      </c>
      <c r="E1563" s="14">
        <v>1</v>
      </c>
      <c r="F1563" s="19">
        <v>1</v>
      </c>
      <c r="G1563" s="15">
        <f>G1562</f>
        <v>35</v>
      </c>
      <c r="H1563" s="15">
        <f>H1562</f>
        <v>35</v>
      </c>
      <c r="I1563" s="15">
        <f>I1562</f>
        <v>5000</v>
      </c>
      <c r="J1563" s="15">
        <f>J1562</f>
        <v>22</v>
      </c>
      <c r="K1563" s="15">
        <f>K1562</f>
        <v>18</v>
      </c>
      <c r="L1563" s="16"/>
      <c r="M1563" s="15">
        <f t="shared" ref="M1563:V1563" si="6419">M1562</f>
        <v>150</v>
      </c>
      <c r="N1563" s="15">
        <f t="shared" si="6419"/>
        <v>0</v>
      </c>
      <c r="O1563" s="15">
        <f t="shared" si="6419"/>
        <v>500</v>
      </c>
      <c r="P1563" s="15">
        <f t="shared" si="6419"/>
        <v>0</v>
      </c>
      <c r="Q1563" s="15">
        <f t="shared" si="6419"/>
        <v>0</v>
      </c>
      <c r="R1563" s="15">
        <f t="shared" si="6419"/>
        <v>0</v>
      </c>
      <c r="S1563" s="15">
        <f t="shared" si="6419"/>
        <v>200</v>
      </c>
      <c r="T1563" s="15">
        <f t="shared" si="6419"/>
        <v>100</v>
      </c>
      <c r="U1563" s="15">
        <f t="shared" si="6419"/>
        <v>0</v>
      </c>
      <c r="V1563" s="15">
        <f t="shared" si="6419"/>
        <v>0</v>
      </c>
      <c r="W1563" s="16"/>
      <c r="X1563" s="15">
        <f t="shared" ref="X1563:AI1563" si="6420">X1562</f>
        <v>150</v>
      </c>
      <c r="Y1563" s="15">
        <f t="shared" si="6420"/>
        <v>0</v>
      </c>
      <c r="Z1563" s="15">
        <f t="shared" si="6420"/>
        <v>500</v>
      </c>
      <c r="AA1563" s="15">
        <f t="shared" si="6420"/>
        <v>0</v>
      </c>
      <c r="AB1563" s="15">
        <f t="shared" si="6420"/>
        <v>0</v>
      </c>
      <c r="AC1563" s="15">
        <f t="shared" si="6420"/>
        <v>0</v>
      </c>
      <c r="AD1563" s="15">
        <f t="shared" si="6420"/>
        <v>200</v>
      </c>
      <c r="AE1563" s="15">
        <f t="shared" si="6420"/>
        <v>100</v>
      </c>
      <c r="AF1563" s="15">
        <f t="shared" si="6420"/>
        <v>0</v>
      </c>
      <c r="AG1563" s="15">
        <f t="shared" si="6420"/>
        <v>0</v>
      </c>
      <c r="AH1563" s="15">
        <f t="shared" si="6420"/>
        <v>0</v>
      </c>
      <c r="AI1563" s="15">
        <f t="shared" si="6420"/>
        <v>0</v>
      </c>
      <c r="AJ1563" s="17"/>
      <c r="AK1563" s="15">
        <f>AK1562</f>
        <v>0</v>
      </c>
      <c r="AL1563" s="15">
        <f>AL1562</f>
        <v>0</v>
      </c>
      <c r="AM1563" s="17"/>
      <c r="AN1563" s="15">
        <f t="shared" ref="AN1563:AX1563" si="6421">AN1562</f>
        <v>0</v>
      </c>
      <c r="AO1563" s="15">
        <f t="shared" si="6421"/>
        <v>0</v>
      </c>
      <c r="AP1563" s="15">
        <f t="shared" si="6421"/>
        <v>0</v>
      </c>
      <c r="AQ1563" s="15">
        <f t="shared" si="6421"/>
        <v>0</v>
      </c>
      <c r="AR1563" s="15">
        <f t="shared" si="6421"/>
        <v>0</v>
      </c>
      <c r="AS1563" s="15">
        <f t="shared" si="6421"/>
        <v>0</v>
      </c>
      <c r="AT1563" s="15">
        <f t="shared" si="6421"/>
        <v>0</v>
      </c>
      <c r="AU1563" s="15">
        <f t="shared" si="6421"/>
        <v>0</v>
      </c>
      <c r="AV1563" s="15">
        <f t="shared" si="6421"/>
        <v>0</v>
      </c>
      <c r="AW1563" s="15">
        <f t="shared" si="6421"/>
        <v>0</v>
      </c>
      <c r="AX1563" s="15">
        <f t="shared" si="6421"/>
        <v>0</v>
      </c>
      <c r="AY1563" s="17"/>
      <c r="AZ1563" s="15">
        <f t="shared" ref="AZ1563:BA1563" si="6422">AZ1562</f>
        <v>6000</v>
      </c>
      <c r="BA1563" s="15">
        <f t="shared" si="6422"/>
        <v>2000</v>
      </c>
      <c r="BB1563" s="15">
        <v>550</v>
      </c>
      <c r="BC1563" s="15">
        <f t="shared" ref="BC1563:BE1563" si="6423">BC1562</f>
        <v>0</v>
      </c>
      <c r="BD1563" s="15">
        <f t="shared" si="6423"/>
        <v>0</v>
      </c>
      <c r="BE1563" s="15">
        <f t="shared" si="6423"/>
        <v>60</v>
      </c>
      <c r="BF1563" s="17"/>
      <c r="BG1563" s="15">
        <f t="shared" ref="BG1563:BH1563" si="6424">BG1562</f>
        <v>1000</v>
      </c>
      <c r="BH1563" s="15">
        <f t="shared" si="6424"/>
        <v>5000</v>
      </c>
      <c r="BI1563" s="17"/>
      <c r="BJ1563" s="22">
        <f>G1563/G1562</f>
        <v>1</v>
      </c>
      <c r="BK1563" s="65">
        <f t="shared" ref="BK1563:BL1563" si="6425">BK1562</f>
        <v>0</v>
      </c>
      <c r="BL1563" s="65">
        <f t="shared" si="6425"/>
        <v>0</v>
      </c>
      <c r="BM1563" s="6">
        <f t="shared" si="6199"/>
        <v>47.269687500000003</v>
      </c>
      <c r="BN1563" s="8">
        <f t="shared" si="6200"/>
        <v>264.68220537614525</v>
      </c>
      <c r="BO1563" s="12">
        <f t="shared" si="6201"/>
        <v>111.85457136362915</v>
      </c>
      <c r="BP1563" s="50">
        <f>(1-'#Constant'!$A$3)/($J1563*'#Constant'!$B$3/'#Constant'!$C$3^($D1563-1)+1)+'#Constant'!$A$3</f>
        <v>0.93932457786116319</v>
      </c>
      <c r="BQ1563" s="4">
        <f t="shared" si="6411"/>
        <v>266.14868373746651</v>
      </c>
      <c r="BR1563" s="50">
        <f>(1-'#Constant'!$A$3)/($K1563*'#Constant'!$B$3/'#Constant'!$C$3^($D1563-1)+1)+'#Constant'!$A$3</f>
        <v>0.9497912713472485</v>
      </c>
      <c r="BS1563" s="4">
        <f t="shared" si="6412"/>
        <v>263.21572701482398</v>
      </c>
      <c r="BT1563"/>
    </row>
    <row r="1564" spans="1:72" x14ac:dyDescent="0.3">
      <c r="A1564">
        <v>40034</v>
      </c>
      <c r="B1564" s="18" t="str">
        <f>VLOOKUP(CONCATENATE("CREATURE_NAME_",A1564),[1]Localization_Hero!$A:$E,2,FALSE)</f>
        <v>장난스러운 고양이</v>
      </c>
      <c r="C1564" s="43" t="str">
        <f>VLOOKUP($A1564,[2]CreatureTable!$A:$I,9,FALSE)</f>
        <v>Mechanic</v>
      </c>
      <c r="D1564">
        <v>1</v>
      </c>
      <c r="E1564">
        <v>1</v>
      </c>
      <c r="F1564" s="18">
        <v>1</v>
      </c>
      <c r="G1564" s="10">
        <v>35</v>
      </c>
      <c r="H1564" s="10">
        <v>35</v>
      </c>
      <c r="I1564" s="10">
        <v>5000</v>
      </c>
      <c r="J1564" s="10">
        <f>ROUND(VLOOKUP($C1564,$B$4:$BH$42,9,FALSE),0)</f>
        <v>22</v>
      </c>
      <c r="K1564" s="10">
        <f>ROUND(VLOOKUP($C1564,$B$4:$BH$42,10,FALSE),0)</f>
        <v>18</v>
      </c>
      <c r="L1564" s="2"/>
      <c r="M1564" s="10">
        <f>ROUND(VLOOKUP($C1564,$B$4:$BH$42,12,FALSE),0)</f>
        <v>150</v>
      </c>
      <c r="N1564" s="10">
        <f>ROUND(VLOOKUP($C1564,$B$4:$BH$42,13,FALSE),0)</f>
        <v>0</v>
      </c>
      <c r="O1564" s="10">
        <f>ROUND(VLOOKUP($C1564,$B$4:$BH$42,14,FALSE),0)</f>
        <v>500</v>
      </c>
      <c r="P1564" s="10">
        <f>ROUND(VLOOKUP($C1564,$B$4:$BH$42,15,FALSE),0)</f>
        <v>0</v>
      </c>
      <c r="Q1564" s="10">
        <f>ROUND(VLOOKUP($C1564,$B$4:$BH$42,16,FALSE),0)</f>
        <v>0</v>
      </c>
      <c r="R1564" s="10">
        <f>ROUND(VLOOKUP($C1564,$B$4:$BH$42,17,FALSE),0)</f>
        <v>0</v>
      </c>
      <c r="S1564" s="10">
        <f>ROUND(VLOOKUP($C1564,$B$4:$BH$42,18,FALSE),0)</f>
        <v>200</v>
      </c>
      <c r="T1564" s="10">
        <f>ROUND(VLOOKUP($C1564,$B$4:$BH$42,19,FALSE),0)</f>
        <v>100</v>
      </c>
      <c r="U1564" s="10">
        <f>ROUND(VLOOKUP($C1564,$B$4:$BH$42,20,FALSE),0)</f>
        <v>0</v>
      </c>
      <c r="V1564" s="10">
        <f>ROUND(VLOOKUP($C1564,$B$4:$BH$42,21,FALSE),0)</f>
        <v>0</v>
      </c>
      <c r="W1564" s="2"/>
      <c r="X1564" s="10">
        <f>ROUND(VLOOKUP($C1564,$B$4:$BH$42,23,FALSE),0)</f>
        <v>150</v>
      </c>
      <c r="Y1564" s="10">
        <f>ROUND(VLOOKUP($C1564,$B$4:$BH$42,24,FALSE),0)</f>
        <v>0</v>
      </c>
      <c r="Z1564" s="10">
        <f>ROUND(VLOOKUP($C1564,$B$4:$BH$42,25,FALSE),0)</f>
        <v>500</v>
      </c>
      <c r="AA1564" s="10">
        <f>ROUND(VLOOKUP($C1564,$B$4:$BH$42,26,FALSE),0)</f>
        <v>0</v>
      </c>
      <c r="AB1564" s="10">
        <f>ROUND(VLOOKUP($C1564,$B$4:$BH$42,27,FALSE),0)</f>
        <v>0</v>
      </c>
      <c r="AC1564" s="10">
        <f>ROUND(VLOOKUP($C1564,$B$4:$BH$42,28,FALSE),0)</f>
        <v>0</v>
      </c>
      <c r="AD1564" s="10">
        <f>ROUND(VLOOKUP($C1564,$B$4:$BH$42,29,FALSE),0)</f>
        <v>200</v>
      </c>
      <c r="AE1564" s="10">
        <f>ROUND(VLOOKUP($C1564,$B$4:$BH$42,30,FALSE),0)</f>
        <v>100</v>
      </c>
      <c r="AF1564" s="10">
        <f>ROUND(VLOOKUP($C1564,$B$4:$BH$42,31,FALSE),0)</f>
        <v>0</v>
      </c>
      <c r="AG1564" s="10">
        <f>ROUND(VLOOKUP($C1564,$B$4:$BH$42,32,FALSE),0)</f>
        <v>0</v>
      </c>
      <c r="AH1564" s="10">
        <f>ROUND(VLOOKUP($C1564,$B$4:$BH$42,33,FALSE),0)</f>
        <v>0</v>
      </c>
      <c r="AI1564" s="10">
        <f>ROUND(VLOOKUP($C1564,$B$4:$BH$42,34,FALSE),0)</f>
        <v>0</v>
      </c>
      <c r="AJ1564" s="3"/>
      <c r="AK1564" s="10">
        <f>ROUND(VLOOKUP($C1564,$B$4:$BH$42,36,FALSE),0)</f>
        <v>0</v>
      </c>
      <c r="AL1564" s="10">
        <f>ROUND(VLOOKUP($C1564,$B$4:$BH$42,37,FALSE),0)</f>
        <v>0</v>
      </c>
      <c r="AM1564" s="3"/>
      <c r="AN1564" s="10">
        <f>ROUND(VLOOKUP($C1564,$B$4:$BH$42,39,FALSE),0)</f>
        <v>0</v>
      </c>
      <c r="AO1564" s="10">
        <f>ROUND(VLOOKUP($C1564,$B$4:$BH$42,40,FALSE),0)</f>
        <v>0</v>
      </c>
      <c r="AP1564" s="10">
        <f>ROUND(VLOOKUP($C1564,$B$4:$BH$42,41,FALSE),0)</f>
        <v>0</v>
      </c>
      <c r="AQ1564" s="10">
        <f>ROUND(VLOOKUP($C1564,$B$4:$BH$42,42,FALSE),0)</f>
        <v>0</v>
      </c>
      <c r="AR1564" s="10">
        <f>ROUND(VLOOKUP($C1564,$B$4:$BH$42,43,FALSE),0)</f>
        <v>0</v>
      </c>
      <c r="AS1564" s="10">
        <f>ROUND(VLOOKUP($C1564,$B$4:$BH$42,44,FALSE),0)</f>
        <v>0</v>
      </c>
      <c r="AT1564" s="10">
        <f>ROUND(VLOOKUP($C1564,$B$4:$BH$42,45,FALSE),0)</f>
        <v>0</v>
      </c>
      <c r="AU1564" s="10">
        <f>ROUND(VLOOKUP($C1564,$B$4:$BH$42,46,FALSE),0)</f>
        <v>0</v>
      </c>
      <c r="AV1564" s="10">
        <f>ROUND(VLOOKUP($C1564,$B$4:$BH$42,47,FALSE),0)</f>
        <v>0</v>
      </c>
      <c r="AW1564" s="10">
        <f>ROUND(VLOOKUP($C1564,$B$4:$BH$42,48,FALSE),0)</f>
        <v>0</v>
      </c>
      <c r="AX1564" s="10">
        <f>ROUND(VLOOKUP($C1564,$B$4:$BH$42,49,FALSE),0)</f>
        <v>0</v>
      </c>
      <c r="AY1564" s="3"/>
      <c r="AZ1564" s="10">
        <v>6000</v>
      </c>
      <c r="BA1564" s="10">
        <v>2000</v>
      </c>
      <c r="BB1564" s="10">
        <v>425</v>
      </c>
      <c r="BC1564" s="10">
        <v>0</v>
      </c>
      <c r="BD1564" s="10">
        <v>0</v>
      </c>
      <c r="BE1564" s="10">
        <v>60</v>
      </c>
      <c r="BF1564" s="3"/>
      <c r="BG1564" s="10">
        <v>1000</v>
      </c>
      <c r="BH1564" s="10">
        <v>5000</v>
      </c>
      <c r="BI1564" s="3"/>
      <c r="BJ1564" s="21">
        <v>1</v>
      </c>
      <c r="BK1564" s="65">
        <v>0</v>
      </c>
      <c r="BL1564" s="65">
        <v>0</v>
      </c>
      <c r="BM1564" s="6">
        <f t="shared" ref="BM1564:BM1575" si="6426">MAX(G1564*(1+M1564/1000*(1+O1564/1000))*(1+0.5*T1564/1000)*(1+0.25*S1564/1000),(H1564*(1+X1564/1000*(1+Z1564/1000))*(1+0.5*AE1564/1000)*(1+0.25*AD1564/1000)))*BG1564/1000</f>
        <v>47.269687500000003</v>
      </c>
      <c r="BN1564" s="8">
        <f t="shared" ref="BN1564:BN1575" si="6427">(BQ1564+BS1564)/2*(1+AI1564/2000)*(1+AH1564/2000)*(1+AN1564/2000)*(1+AK1564/2000)</f>
        <v>264.68220537614525</v>
      </c>
      <c r="BO1564" s="12">
        <f t="shared" ref="BO1564:BO1575" si="6428">SQRT(BM1564*BN1564)</f>
        <v>111.85457136362915</v>
      </c>
      <c r="BP1564" s="50">
        <f>(1-'#Constant'!$A$3)/($J1564*'#Constant'!$B$3/'#Constant'!$C$3^($D1564-1)+1)+'#Constant'!$A$3</f>
        <v>0.93932457786116319</v>
      </c>
      <c r="BQ1564" s="4">
        <f t="shared" si="6411"/>
        <v>266.14868373746651</v>
      </c>
      <c r="BR1564" s="50">
        <f>(1-'#Constant'!$A$3)/($K1564*'#Constant'!$B$3/'#Constant'!$C$3^($D1564-1)+1)+'#Constant'!$A$3</f>
        <v>0.9497912713472485</v>
      </c>
      <c r="BS1564" s="4">
        <f t="shared" si="6412"/>
        <v>263.21572701482398</v>
      </c>
      <c r="BT1564">
        <f>BO1564/$BO$4*100</f>
        <v>85.013708513960779</v>
      </c>
    </row>
    <row r="1565" spans="1:72" s="13" customFormat="1" ht="17.25" thickBot="1" x14ac:dyDescent="0.35">
      <c r="B1565" s="20"/>
      <c r="C1565" s="43"/>
      <c r="D1565" s="14">
        <v>1</v>
      </c>
      <c r="E1565" s="14">
        <v>1</v>
      </c>
      <c r="F1565" s="19">
        <v>1</v>
      </c>
      <c r="G1565" s="15">
        <f>G1564</f>
        <v>35</v>
      </c>
      <c r="H1565" s="15">
        <f>H1564</f>
        <v>35</v>
      </c>
      <c r="I1565" s="15">
        <f>I1564</f>
        <v>5000</v>
      </c>
      <c r="J1565" s="15">
        <f>J1564</f>
        <v>22</v>
      </c>
      <c r="K1565" s="15">
        <f>K1564</f>
        <v>18</v>
      </c>
      <c r="L1565" s="16"/>
      <c r="M1565" s="15">
        <f t="shared" ref="M1565:V1565" si="6429">M1564</f>
        <v>150</v>
      </c>
      <c r="N1565" s="15">
        <f t="shared" si="6429"/>
        <v>0</v>
      </c>
      <c r="O1565" s="15">
        <f t="shared" si="6429"/>
        <v>500</v>
      </c>
      <c r="P1565" s="15">
        <f t="shared" si="6429"/>
        <v>0</v>
      </c>
      <c r="Q1565" s="15">
        <f t="shared" si="6429"/>
        <v>0</v>
      </c>
      <c r="R1565" s="15">
        <f t="shared" si="6429"/>
        <v>0</v>
      </c>
      <c r="S1565" s="15">
        <f t="shared" si="6429"/>
        <v>200</v>
      </c>
      <c r="T1565" s="15">
        <f t="shared" si="6429"/>
        <v>100</v>
      </c>
      <c r="U1565" s="15">
        <f t="shared" si="6429"/>
        <v>0</v>
      </c>
      <c r="V1565" s="15">
        <f t="shared" si="6429"/>
        <v>0</v>
      </c>
      <c r="W1565" s="16"/>
      <c r="X1565" s="15">
        <f t="shared" ref="X1565:AI1565" si="6430">X1564</f>
        <v>150</v>
      </c>
      <c r="Y1565" s="15">
        <f t="shared" si="6430"/>
        <v>0</v>
      </c>
      <c r="Z1565" s="15">
        <f t="shared" si="6430"/>
        <v>500</v>
      </c>
      <c r="AA1565" s="15">
        <f t="shared" si="6430"/>
        <v>0</v>
      </c>
      <c r="AB1565" s="15">
        <f t="shared" si="6430"/>
        <v>0</v>
      </c>
      <c r="AC1565" s="15">
        <f t="shared" si="6430"/>
        <v>0</v>
      </c>
      <c r="AD1565" s="15">
        <f t="shared" si="6430"/>
        <v>200</v>
      </c>
      <c r="AE1565" s="15">
        <f t="shared" si="6430"/>
        <v>100</v>
      </c>
      <c r="AF1565" s="15">
        <f t="shared" si="6430"/>
        <v>0</v>
      </c>
      <c r="AG1565" s="15">
        <f t="shared" si="6430"/>
        <v>0</v>
      </c>
      <c r="AH1565" s="15">
        <f t="shared" si="6430"/>
        <v>0</v>
      </c>
      <c r="AI1565" s="15">
        <f t="shared" si="6430"/>
        <v>0</v>
      </c>
      <c r="AJ1565" s="17"/>
      <c r="AK1565" s="15">
        <f>AK1564</f>
        <v>0</v>
      </c>
      <c r="AL1565" s="15">
        <f>AL1564</f>
        <v>0</v>
      </c>
      <c r="AM1565" s="17"/>
      <c r="AN1565" s="15">
        <f t="shared" ref="AN1565:AX1565" si="6431">AN1564</f>
        <v>0</v>
      </c>
      <c r="AO1565" s="15">
        <f t="shared" si="6431"/>
        <v>0</v>
      </c>
      <c r="AP1565" s="15">
        <f t="shared" si="6431"/>
        <v>0</v>
      </c>
      <c r="AQ1565" s="15">
        <f t="shared" si="6431"/>
        <v>0</v>
      </c>
      <c r="AR1565" s="15">
        <f t="shared" si="6431"/>
        <v>0</v>
      </c>
      <c r="AS1565" s="15">
        <f t="shared" si="6431"/>
        <v>0</v>
      </c>
      <c r="AT1565" s="15">
        <f t="shared" si="6431"/>
        <v>0</v>
      </c>
      <c r="AU1565" s="15">
        <f t="shared" si="6431"/>
        <v>0</v>
      </c>
      <c r="AV1565" s="15">
        <f t="shared" si="6431"/>
        <v>0</v>
      </c>
      <c r="AW1565" s="15">
        <f t="shared" si="6431"/>
        <v>0</v>
      </c>
      <c r="AX1565" s="15">
        <f t="shared" si="6431"/>
        <v>0</v>
      </c>
      <c r="AY1565" s="17"/>
      <c r="AZ1565" s="15">
        <f t="shared" ref="AZ1565:BA1565" si="6432">AZ1564</f>
        <v>6000</v>
      </c>
      <c r="BA1565" s="15">
        <f t="shared" si="6432"/>
        <v>2000</v>
      </c>
      <c r="BB1565" s="15">
        <v>425</v>
      </c>
      <c r="BC1565" s="15">
        <f t="shared" ref="BC1565:BE1565" si="6433">BC1564</f>
        <v>0</v>
      </c>
      <c r="BD1565" s="15">
        <f t="shared" si="6433"/>
        <v>0</v>
      </c>
      <c r="BE1565" s="15">
        <f t="shared" si="6433"/>
        <v>60</v>
      </c>
      <c r="BF1565" s="17"/>
      <c r="BG1565" s="15">
        <f t="shared" ref="BG1565:BH1565" si="6434">BG1564</f>
        <v>1000</v>
      </c>
      <c r="BH1565" s="15">
        <f t="shared" si="6434"/>
        <v>5000</v>
      </c>
      <c r="BI1565" s="17"/>
      <c r="BJ1565" s="22">
        <f>G1565/G1564</f>
        <v>1</v>
      </c>
      <c r="BK1565" s="65">
        <f t="shared" ref="BK1565:BL1565" si="6435">BK1564</f>
        <v>0</v>
      </c>
      <c r="BL1565" s="65">
        <f t="shared" si="6435"/>
        <v>0</v>
      </c>
      <c r="BM1565" s="6">
        <f t="shared" si="6426"/>
        <v>47.269687500000003</v>
      </c>
      <c r="BN1565" s="8">
        <f t="shared" si="6427"/>
        <v>264.68220537614525</v>
      </c>
      <c r="BO1565" s="12">
        <f t="shared" si="6428"/>
        <v>111.85457136362915</v>
      </c>
      <c r="BP1565" s="50">
        <f>(1-'#Constant'!$A$3)/($J1565*'#Constant'!$B$3/'#Constant'!$C$3^($D1565-1)+1)+'#Constant'!$A$3</f>
        <v>0.93932457786116319</v>
      </c>
      <c r="BQ1565" s="4">
        <f t="shared" si="6411"/>
        <v>266.14868373746651</v>
      </c>
      <c r="BR1565" s="50">
        <f>(1-'#Constant'!$A$3)/($K1565*'#Constant'!$B$3/'#Constant'!$C$3^($D1565-1)+1)+'#Constant'!$A$3</f>
        <v>0.9497912713472485</v>
      </c>
      <c r="BS1565" s="4">
        <f t="shared" si="6412"/>
        <v>263.21572701482398</v>
      </c>
      <c r="BT1565"/>
    </row>
    <row r="1566" spans="1:72" x14ac:dyDescent="0.3">
      <c r="A1566">
        <v>40035</v>
      </c>
      <c r="B1566" s="18" t="str">
        <f>VLOOKUP(CONCATENATE("CREATURE_NAME_",A1566),[1]Localization_Hero!$A:$E,2,FALSE)</f>
        <v>소심한 고양이</v>
      </c>
      <c r="C1566" s="43" t="str">
        <f>VLOOKUP($A1566,[2]CreatureTable!$A:$I,9,FALSE)</f>
        <v>Wizard</v>
      </c>
      <c r="D1566">
        <v>1</v>
      </c>
      <c r="E1566">
        <v>1</v>
      </c>
      <c r="F1566" s="18">
        <v>1</v>
      </c>
      <c r="G1566" s="10">
        <v>35</v>
      </c>
      <c r="H1566" s="10">
        <v>35</v>
      </c>
      <c r="I1566" s="10">
        <v>5000</v>
      </c>
      <c r="J1566" s="10">
        <f>ROUND(VLOOKUP($C1566,$B$4:$BH$42,9,FALSE),0)</f>
        <v>16</v>
      </c>
      <c r="K1566" s="10">
        <f>ROUND(VLOOKUP($C1566,$B$4:$BH$42,10,FALSE),0)</f>
        <v>24</v>
      </c>
      <c r="L1566" s="2"/>
      <c r="M1566" s="10">
        <f>ROUND(VLOOKUP($C1566,$B$4:$BH$42,12,FALSE),0)</f>
        <v>100</v>
      </c>
      <c r="N1566" s="10">
        <f>ROUND(VLOOKUP($C1566,$B$4:$BH$42,13,FALSE),0)</f>
        <v>0</v>
      </c>
      <c r="O1566" s="10">
        <f>ROUND(VLOOKUP($C1566,$B$4:$BH$42,14,FALSE),0)</f>
        <v>0</v>
      </c>
      <c r="P1566" s="10">
        <f>ROUND(VLOOKUP($C1566,$B$4:$BH$42,15,FALSE),0)</f>
        <v>0</v>
      </c>
      <c r="Q1566" s="10">
        <f>ROUND(VLOOKUP($C1566,$B$4:$BH$42,16,FALSE),0)</f>
        <v>0</v>
      </c>
      <c r="R1566" s="10">
        <f>ROUND(VLOOKUP($C1566,$B$4:$BH$42,17,FALSE),0)</f>
        <v>0</v>
      </c>
      <c r="S1566" s="10">
        <f>ROUND(VLOOKUP($C1566,$B$4:$BH$42,18,FALSE),0)</f>
        <v>100</v>
      </c>
      <c r="T1566" s="10">
        <f>ROUND(VLOOKUP($C1566,$B$4:$BH$42,19,FALSE),0)</f>
        <v>150</v>
      </c>
      <c r="U1566" s="10">
        <f>ROUND(VLOOKUP($C1566,$B$4:$BH$42,20,FALSE),0)</f>
        <v>0</v>
      </c>
      <c r="V1566" s="10">
        <f>ROUND(VLOOKUP($C1566,$B$4:$BH$42,21,FALSE),0)</f>
        <v>0</v>
      </c>
      <c r="W1566" s="2"/>
      <c r="X1566" s="10">
        <f>ROUND(VLOOKUP($C1566,$B$4:$BH$42,23,FALSE),0)</f>
        <v>100</v>
      </c>
      <c r="Y1566" s="10">
        <f>ROUND(VLOOKUP($C1566,$B$4:$BH$42,24,FALSE),0)</f>
        <v>0</v>
      </c>
      <c r="Z1566" s="10">
        <f>ROUND(VLOOKUP($C1566,$B$4:$BH$42,25,FALSE),0)</f>
        <v>0</v>
      </c>
      <c r="AA1566" s="10">
        <f>ROUND(VLOOKUP($C1566,$B$4:$BH$42,26,FALSE),0)</f>
        <v>200</v>
      </c>
      <c r="AB1566" s="10">
        <f>ROUND(VLOOKUP($C1566,$B$4:$BH$42,27,FALSE),0)</f>
        <v>250</v>
      </c>
      <c r="AC1566" s="10">
        <f>ROUND(VLOOKUP($C1566,$B$4:$BH$42,28,FALSE),0)</f>
        <v>0</v>
      </c>
      <c r="AD1566" s="10">
        <f>ROUND(VLOOKUP($C1566,$B$4:$BH$42,29,FALSE),0)</f>
        <v>100</v>
      </c>
      <c r="AE1566" s="10">
        <f>ROUND(VLOOKUP($C1566,$B$4:$BH$42,30,FALSE),0)</f>
        <v>150</v>
      </c>
      <c r="AF1566" s="10">
        <f>ROUND(VLOOKUP($C1566,$B$4:$BH$42,31,FALSE),0)</f>
        <v>0</v>
      </c>
      <c r="AG1566" s="10">
        <f>ROUND(VLOOKUP($C1566,$B$4:$BH$42,32,FALSE),0)</f>
        <v>0</v>
      </c>
      <c r="AH1566" s="10">
        <f>ROUND(VLOOKUP($C1566,$B$4:$BH$42,33,FALSE),0)</f>
        <v>0</v>
      </c>
      <c r="AI1566" s="10">
        <f>ROUND(VLOOKUP($C1566,$B$4:$BH$42,34,FALSE),0)</f>
        <v>0</v>
      </c>
      <c r="AJ1566" s="3"/>
      <c r="AK1566" s="10">
        <f>ROUND(VLOOKUP($C1566,$B$4:$BH$42,36,FALSE),0)</f>
        <v>0</v>
      </c>
      <c r="AL1566" s="10">
        <f>ROUND(VLOOKUP($C1566,$B$4:$BH$42,37,FALSE),0)</f>
        <v>0</v>
      </c>
      <c r="AM1566" s="3"/>
      <c r="AN1566" s="10">
        <f>ROUND(VLOOKUP($C1566,$B$4:$BH$42,39,FALSE),0)</f>
        <v>0</v>
      </c>
      <c r="AO1566" s="10">
        <f>ROUND(VLOOKUP($C1566,$B$4:$BH$42,40,FALSE),0)</f>
        <v>0</v>
      </c>
      <c r="AP1566" s="10">
        <f>ROUND(VLOOKUP($C1566,$B$4:$BH$42,41,FALSE),0)</f>
        <v>0</v>
      </c>
      <c r="AQ1566" s="10">
        <f>ROUND(VLOOKUP($C1566,$B$4:$BH$42,42,FALSE),0)</f>
        <v>0</v>
      </c>
      <c r="AR1566" s="10">
        <f>ROUND(VLOOKUP($C1566,$B$4:$BH$42,43,FALSE),0)</f>
        <v>0</v>
      </c>
      <c r="AS1566" s="10">
        <f>ROUND(VLOOKUP($C1566,$B$4:$BH$42,44,FALSE),0)</f>
        <v>0</v>
      </c>
      <c r="AT1566" s="10">
        <f>ROUND(VLOOKUP($C1566,$B$4:$BH$42,45,FALSE),0)</f>
        <v>0</v>
      </c>
      <c r="AU1566" s="10">
        <f>ROUND(VLOOKUP($C1566,$B$4:$BH$42,46,FALSE),0)</f>
        <v>0</v>
      </c>
      <c r="AV1566" s="10">
        <f>ROUND(VLOOKUP($C1566,$B$4:$BH$42,47,FALSE),0)</f>
        <v>0</v>
      </c>
      <c r="AW1566" s="10">
        <f>ROUND(VLOOKUP($C1566,$B$4:$BH$42,48,FALSE),0)</f>
        <v>0</v>
      </c>
      <c r="AX1566" s="10">
        <f>ROUND(VLOOKUP($C1566,$B$4:$BH$42,49,FALSE),0)</f>
        <v>0</v>
      </c>
      <c r="AY1566" s="3"/>
      <c r="AZ1566" s="10">
        <v>6000</v>
      </c>
      <c r="BA1566" s="10">
        <v>2000</v>
      </c>
      <c r="BB1566" s="10">
        <v>450</v>
      </c>
      <c r="BC1566" s="10">
        <v>0</v>
      </c>
      <c r="BD1566" s="10">
        <v>0</v>
      </c>
      <c r="BE1566" s="10">
        <v>120</v>
      </c>
      <c r="BF1566" s="3"/>
      <c r="BG1566" s="10">
        <v>1000</v>
      </c>
      <c r="BH1566" s="10">
        <v>5000</v>
      </c>
      <c r="BI1566" s="3"/>
      <c r="BJ1566" s="21">
        <v>1</v>
      </c>
      <c r="BK1566" s="65">
        <v>0</v>
      </c>
      <c r="BL1566" s="65">
        <v>0</v>
      </c>
      <c r="BM1566" s="6">
        <f t="shared" si="6426"/>
        <v>42.422187499999993</v>
      </c>
      <c r="BN1566" s="8">
        <f t="shared" si="6427"/>
        <v>322.02767127503</v>
      </c>
      <c r="BO1566" s="12">
        <f t="shared" si="6428"/>
        <v>116.88078649212488</v>
      </c>
      <c r="BP1566" s="50">
        <f>(1-'#Constant'!$A$3)/($J1566*'#Constant'!$B$3/'#Constant'!$C$3^($D1566-1)+1)+'#Constant'!$A$3</f>
        <v>0.95511450381679386</v>
      </c>
      <c r="BQ1566" s="4">
        <f t="shared" si="6411"/>
        <v>261.7487212276215</v>
      </c>
      <c r="BR1566" s="50">
        <f>(1-'#Constant'!$A$3)/($K1566*'#Constant'!$B$3/'#Constant'!$C$3^($D1566-1)+1)+'#Constant'!$A$3</f>
        <v>0.93417910447761188</v>
      </c>
      <c r="BS1566" s="4">
        <f t="shared" si="6412"/>
        <v>382.3066213224385</v>
      </c>
      <c r="BT1566">
        <f>BO1566/$BO$4*100</f>
        <v>88.833822280015923</v>
      </c>
    </row>
    <row r="1567" spans="1:72" s="13" customFormat="1" ht="17.25" thickBot="1" x14ac:dyDescent="0.35">
      <c r="B1567" s="20"/>
      <c r="D1567" s="14">
        <v>1</v>
      </c>
      <c r="E1567" s="14">
        <v>1</v>
      </c>
      <c r="F1567" s="19">
        <v>1</v>
      </c>
      <c r="G1567" s="15">
        <f>G1566</f>
        <v>35</v>
      </c>
      <c r="H1567" s="15">
        <f>H1566</f>
        <v>35</v>
      </c>
      <c r="I1567" s="15">
        <f>I1566</f>
        <v>5000</v>
      </c>
      <c r="J1567" s="15">
        <f>J1566</f>
        <v>16</v>
      </c>
      <c r="K1567" s="15">
        <f>K1566</f>
        <v>24</v>
      </c>
      <c r="L1567" s="16"/>
      <c r="M1567" s="15">
        <f t="shared" ref="M1567:V1567" si="6436">M1566</f>
        <v>100</v>
      </c>
      <c r="N1567" s="15">
        <f t="shared" si="6436"/>
        <v>0</v>
      </c>
      <c r="O1567" s="15">
        <f t="shared" si="6436"/>
        <v>0</v>
      </c>
      <c r="P1567" s="15">
        <f t="shared" si="6436"/>
        <v>0</v>
      </c>
      <c r="Q1567" s="15">
        <f t="shared" si="6436"/>
        <v>0</v>
      </c>
      <c r="R1567" s="15">
        <f t="shared" si="6436"/>
        <v>0</v>
      </c>
      <c r="S1567" s="15">
        <f t="shared" si="6436"/>
        <v>100</v>
      </c>
      <c r="T1567" s="15">
        <f t="shared" si="6436"/>
        <v>150</v>
      </c>
      <c r="U1567" s="15">
        <f t="shared" si="6436"/>
        <v>0</v>
      </c>
      <c r="V1567" s="15">
        <f t="shared" si="6436"/>
        <v>0</v>
      </c>
      <c r="W1567" s="16"/>
      <c r="X1567" s="15">
        <f t="shared" ref="X1567:AI1567" si="6437">X1566</f>
        <v>100</v>
      </c>
      <c r="Y1567" s="15">
        <f t="shared" si="6437"/>
        <v>0</v>
      </c>
      <c r="Z1567" s="15">
        <f t="shared" si="6437"/>
        <v>0</v>
      </c>
      <c r="AA1567" s="15">
        <f t="shared" si="6437"/>
        <v>200</v>
      </c>
      <c r="AB1567" s="15">
        <f t="shared" si="6437"/>
        <v>250</v>
      </c>
      <c r="AC1567" s="15">
        <f t="shared" si="6437"/>
        <v>0</v>
      </c>
      <c r="AD1567" s="15">
        <f t="shared" si="6437"/>
        <v>100</v>
      </c>
      <c r="AE1567" s="15">
        <f t="shared" si="6437"/>
        <v>150</v>
      </c>
      <c r="AF1567" s="15">
        <f t="shared" si="6437"/>
        <v>0</v>
      </c>
      <c r="AG1567" s="15">
        <f t="shared" si="6437"/>
        <v>0</v>
      </c>
      <c r="AH1567" s="15">
        <f t="shared" si="6437"/>
        <v>0</v>
      </c>
      <c r="AI1567" s="15">
        <f t="shared" si="6437"/>
        <v>0</v>
      </c>
      <c r="AJ1567" s="17"/>
      <c r="AK1567" s="15">
        <f>AK1566</f>
        <v>0</v>
      </c>
      <c r="AL1567" s="15">
        <f>AL1566</f>
        <v>0</v>
      </c>
      <c r="AM1567" s="17"/>
      <c r="AN1567" s="15">
        <f t="shared" ref="AN1567:AX1567" si="6438">AN1566</f>
        <v>0</v>
      </c>
      <c r="AO1567" s="15">
        <f t="shared" si="6438"/>
        <v>0</v>
      </c>
      <c r="AP1567" s="15">
        <f t="shared" si="6438"/>
        <v>0</v>
      </c>
      <c r="AQ1567" s="15">
        <f t="shared" si="6438"/>
        <v>0</v>
      </c>
      <c r="AR1567" s="15">
        <f t="shared" si="6438"/>
        <v>0</v>
      </c>
      <c r="AS1567" s="15">
        <f t="shared" si="6438"/>
        <v>0</v>
      </c>
      <c r="AT1567" s="15">
        <f t="shared" si="6438"/>
        <v>0</v>
      </c>
      <c r="AU1567" s="15">
        <f t="shared" si="6438"/>
        <v>0</v>
      </c>
      <c r="AV1567" s="15">
        <f t="shared" si="6438"/>
        <v>0</v>
      </c>
      <c r="AW1567" s="15">
        <f t="shared" si="6438"/>
        <v>0</v>
      </c>
      <c r="AX1567" s="15">
        <f t="shared" si="6438"/>
        <v>0</v>
      </c>
      <c r="AY1567" s="17"/>
      <c r="AZ1567" s="15">
        <f t="shared" ref="AZ1567:BA1567" si="6439">AZ1566</f>
        <v>6000</v>
      </c>
      <c r="BA1567" s="15">
        <f t="shared" si="6439"/>
        <v>2000</v>
      </c>
      <c r="BB1567" s="15">
        <v>450</v>
      </c>
      <c r="BC1567" s="15">
        <f t="shared" ref="BC1567:BE1567" si="6440">BC1566</f>
        <v>0</v>
      </c>
      <c r="BD1567" s="15">
        <f t="shared" si="6440"/>
        <v>0</v>
      </c>
      <c r="BE1567" s="15">
        <f t="shared" si="6440"/>
        <v>120</v>
      </c>
      <c r="BF1567" s="17"/>
      <c r="BG1567" s="15">
        <f t="shared" ref="BG1567:BH1567" si="6441">BG1566</f>
        <v>1000</v>
      </c>
      <c r="BH1567" s="15">
        <f t="shared" si="6441"/>
        <v>5000</v>
      </c>
      <c r="BI1567" s="17"/>
      <c r="BJ1567" s="22">
        <f>G1567/G1566</f>
        <v>1</v>
      </c>
      <c r="BK1567" s="65">
        <f>BK1566</f>
        <v>0</v>
      </c>
      <c r="BL1567" s="65">
        <f>BL1566</f>
        <v>0</v>
      </c>
      <c r="BM1567" s="6">
        <f t="shared" si="6426"/>
        <v>42.422187499999993</v>
      </c>
      <c r="BN1567" s="8">
        <f t="shared" si="6427"/>
        <v>322.02767127503</v>
      </c>
      <c r="BO1567" s="12">
        <f t="shared" si="6428"/>
        <v>116.88078649212488</v>
      </c>
      <c r="BP1567" s="50">
        <f>(1-'#Constant'!$A$3)/($J1567*'#Constant'!$B$3/'#Constant'!$C$3^($D1567-1)+1)+'#Constant'!$A$3</f>
        <v>0.95511450381679386</v>
      </c>
      <c r="BQ1567" s="4">
        <f t="shared" si="6411"/>
        <v>261.7487212276215</v>
      </c>
      <c r="BR1567" s="50">
        <f>(1-'#Constant'!$A$3)/($K1567*'#Constant'!$B$3/'#Constant'!$C$3^($D1567-1)+1)+'#Constant'!$A$3</f>
        <v>0.93417910447761188</v>
      </c>
      <c r="BS1567" s="4">
        <f t="shared" si="6412"/>
        <v>382.3066213224385</v>
      </c>
      <c r="BT1567"/>
    </row>
    <row r="1568" spans="1:72" x14ac:dyDescent="0.3">
      <c r="A1568">
        <v>40036</v>
      </c>
      <c r="B1568" s="18" t="str">
        <f>VLOOKUP(CONCATENATE("CREATURE_NAME_",A1568),[1]Localization_Hero!$A:$E,2,FALSE)</f>
        <v>불의 마녀</v>
      </c>
      <c r="C1568" s="43" t="str">
        <f>VLOOKUP($A1568,[2]CreatureTable!$A:$I,9,FALSE)</f>
        <v>Wizard</v>
      </c>
      <c r="D1568">
        <v>1</v>
      </c>
      <c r="E1568">
        <v>1</v>
      </c>
      <c r="F1568" s="18">
        <v>1</v>
      </c>
      <c r="G1568" s="10">
        <v>35</v>
      </c>
      <c r="H1568" s="10">
        <v>35</v>
      </c>
      <c r="I1568" s="10">
        <v>5000</v>
      </c>
      <c r="J1568" s="10">
        <f>ROUND(VLOOKUP($C1568,$B$4:$BH$42,9,FALSE),0)</f>
        <v>16</v>
      </c>
      <c r="K1568" s="10">
        <f>ROUND(VLOOKUP($C1568,$B$4:$BH$42,10,FALSE),0)</f>
        <v>24</v>
      </c>
      <c r="L1568" s="2"/>
      <c r="M1568" s="10">
        <f>ROUND(VLOOKUP($C1568,$B$4:$BH$42,12,FALSE),0)</f>
        <v>100</v>
      </c>
      <c r="N1568" s="10">
        <f>ROUND(VLOOKUP($C1568,$B$4:$BH$42,13,FALSE),0)</f>
        <v>0</v>
      </c>
      <c r="O1568" s="10">
        <f>ROUND(VLOOKUP($C1568,$B$4:$BH$42,14,FALSE),0)</f>
        <v>0</v>
      </c>
      <c r="P1568" s="10">
        <f>ROUND(VLOOKUP($C1568,$B$4:$BH$42,15,FALSE),0)</f>
        <v>0</v>
      </c>
      <c r="Q1568" s="10">
        <f>ROUND(VLOOKUP($C1568,$B$4:$BH$42,16,FALSE),0)</f>
        <v>0</v>
      </c>
      <c r="R1568" s="10">
        <f>ROUND(VLOOKUP($C1568,$B$4:$BH$42,17,FALSE),0)</f>
        <v>0</v>
      </c>
      <c r="S1568" s="10">
        <f>ROUND(VLOOKUP($C1568,$B$4:$BH$42,18,FALSE),0)</f>
        <v>100</v>
      </c>
      <c r="T1568" s="10">
        <f>ROUND(VLOOKUP($C1568,$B$4:$BH$42,19,FALSE),0)</f>
        <v>150</v>
      </c>
      <c r="U1568" s="10">
        <f>ROUND(VLOOKUP($C1568,$B$4:$BH$42,20,FALSE),0)</f>
        <v>0</v>
      </c>
      <c r="V1568" s="10">
        <f>ROUND(VLOOKUP($C1568,$B$4:$BH$42,21,FALSE),0)</f>
        <v>0</v>
      </c>
      <c r="W1568" s="2"/>
      <c r="X1568" s="10">
        <f>ROUND(VLOOKUP($C1568,$B$4:$BH$42,23,FALSE),0)</f>
        <v>100</v>
      </c>
      <c r="Y1568" s="10">
        <f>ROUND(VLOOKUP($C1568,$B$4:$BH$42,24,FALSE),0)</f>
        <v>0</v>
      </c>
      <c r="Z1568" s="10">
        <f>ROUND(VLOOKUP($C1568,$B$4:$BH$42,25,FALSE),0)</f>
        <v>0</v>
      </c>
      <c r="AA1568" s="10">
        <f>ROUND(VLOOKUP($C1568,$B$4:$BH$42,26,FALSE),0)</f>
        <v>200</v>
      </c>
      <c r="AB1568" s="10">
        <f>ROUND(VLOOKUP($C1568,$B$4:$BH$42,27,FALSE),0)</f>
        <v>250</v>
      </c>
      <c r="AC1568" s="10">
        <f>ROUND(VLOOKUP($C1568,$B$4:$BH$42,28,FALSE),0)</f>
        <v>0</v>
      </c>
      <c r="AD1568" s="10">
        <f>ROUND(VLOOKUP($C1568,$B$4:$BH$42,29,FALSE),0)</f>
        <v>100</v>
      </c>
      <c r="AE1568" s="10">
        <f>ROUND(VLOOKUP($C1568,$B$4:$BH$42,30,FALSE),0)</f>
        <v>150</v>
      </c>
      <c r="AF1568" s="10">
        <f>ROUND(VLOOKUP($C1568,$B$4:$BH$42,31,FALSE),0)</f>
        <v>0</v>
      </c>
      <c r="AG1568" s="10">
        <f>ROUND(VLOOKUP($C1568,$B$4:$BH$42,32,FALSE),0)</f>
        <v>0</v>
      </c>
      <c r="AH1568" s="10">
        <f>ROUND(VLOOKUP($C1568,$B$4:$BH$42,33,FALSE),0)</f>
        <v>0</v>
      </c>
      <c r="AI1568" s="10">
        <f>ROUND(VLOOKUP($C1568,$B$4:$BH$42,34,FALSE),0)</f>
        <v>0</v>
      </c>
      <c r="AJ1568" s="3"/>
      <c r="AK1568" s="10">
        <f>ROUND(VLOOKUP($C1568,$B$4:$BH$42,36,FALSE),0)</f>
        <v>0</v>
      </c>
      <c r="AL1568" s="10">
        <f>ROUND(VLOOKUP($C1568,$B$4:$BH$42,37,FALSE),0)</f>
        <v>0</v>
      </c>
      <c r="AM1568" s="3"/>
      <c r="AN1568" s="10">
        <f>ROUND(VLOOKUP($C1568,$B$4:$BH$42,39,FALSE),0)</f>
        <v>0</v>
      </c>
      <c r="AO1568" s="10">
        <f>ROUND(VLOOKUP($C1568,$B$4:$BH$42,40,FALSE),0)</f>
        <v>0</v>
      </c>
      <c r="AP1568" s="10">
        <f>ROUND(VLOOKUP($C1568,$B$4:$BH$42,41,FALSE),0)</f>
        <v>0</v>
      </c>
      <c r="AQ1568" s="10">
        <f>ROUND(VLOOKUP($C1568,$B$4:$BH$42,42,FALSE),0)</f>
        <v>0</v>
      </c>
      <c r="AR1568" s="10">
        <f>ROUND(VLOOKUP($C1568,$B$4:$BH$42,43,FALSE),0)</f>
        <v>0</v>
      </c>
      <c r="AS1568" s="10">
        <f>ROUND(VLOOKUP($C1568,$B$4:$BH$42,44,FALSE),0)</f>
        <v>0</v>
      </c>
      <c r="AT1568" s="10">
        <f>ROUND(VLOOKUP($C1568,$B$4:$BH$42,45,FALSE),0)</f>
        <v>0</v>
      </c>
      <c r="AU1568" s="10">
        <f>ROUND(VLOOKUP($C1568,$B$4:$BH$42,46,FALSE),0)</f>
        <v>0</v>
      </c>
      <c r="AV1568" s="10">
        <f>ROUND(VLOOKUP($C1568,$B$4:$BH$42,47,FALSE),0)</f>
        <v>0</v>
      </c>
      <c r="AW1568" s="10">
        <f>ROUND(VLOOKUP($C1568,$B$4:$BH$42,48,FALSE),0)</f>
        <v>0</v>
      </c>
      <c r="AX1568" s="10">
        <f>ROUND(VLOOKUP($C1568,$B$4:$BH$42,49,FALSE),0)</f>
        <v>0</v>
      </c>
      <c r="AY1568" s="3"/>
      <c r="AZ1568" s="10">
        <v>6000</v>
      </c>
      <c r="BA1568" s="10">
        <v>2000</v>
      </c>
      <c r="BB1568" s="10">
        <v>475</v>
      </c>
      <c r="BC1568" s="10">
        <v>0</v>
      </c>
      <c r="BD1568" s="10">
        <v>0</v>
      </c>
      <c r="BE1568" s="10">
        <v>60</v>
      </c>
      <c r="BF1568" s="3"/>
      <c r="BG1568" s="10">
        <v>1000</v>
      </c>
      <c r="BH1568" s="10">
        <v>5000</v>
      </c>
      <c r="BI1568" s="3"/>
      <c r="BJ1568" s="21">
        <v>1</v>
      </c>
      <c r="BK1568" s="65">
        <v>0</v>
      </c>
      <c r="BL1568" s="65">
        <v>0</v>
      </c>
      <c r="BM1568" s="6">
        <f t="shared" si="6426"/>
        <v>42.422187499999993</v>
      </c>
      <c r="BN1568" s="8">
        <f t="shared" si="6427"/>
        <v>322.02767127503</v>
      </c>
      <c r="BO1568" s="12">
        <f t="shared" si="6428"/>
        <v>116.88078649212488</v>
      </c>
      <c r="BP1568" s="50">
        <f>(1-'#Constant'!$A$3)/($J1568*'#Constant'!$B$3/'#Constant'!$C$3^($D1568-1)+1)+'#Constant'!$A$3</f>
        <v>0.95511450381679386</v>
      </c>
      <c r="BQ1568" s="4">
        <f t="shared" si="6411"/>
        <v>261.7487212276215</v>
      </c>
      <c r="BR1568" s="50">
        <f>(1-'#Constant'!$A$3)/($K1568*'#Constant'!$B$3/'#Constant'!$C$3^($D1568-1)+1)+'#Constant'!$A$3</f>
        <v>0.93417910447761188</v>
      </c>
      <c r="BS1568" s="4">
        <f t="shared" si="6412"/>
        <v>382.3066213224385</v>
      </c>
      <c r="BT1568">
        <f>BO1568/$BO$4*100</f>
        <v>88.833822280015923</v>
      </c>
    </row>
    <row r="1569" spans="1:72" s="13" customFormat="1" ht="17.25" thickBot="1" x14ac:dyDescent="0.35">
      <c r="B1569" s="20"/>
      <c r="D1569" s="14">
        <v>1</v>
      </c>
      <c r="E1569" s="14">
        <v>1</v>
      </c>
      <c r="F1569" s="19">
        <v>1</v>
      </c>
      <c r="G1569" s="15">
        <f>G1568</f>
        <v>35</v>
      </c>
      <c r="H1569" s="15">
        <f>H1568</f>
        <v>35</v>
      </c>
      <c r="I1569" s="15">
        <f>I1568</f>
        <v>5000</v>
      </c>
      <c r="J1569" s="15">
        <f>J1568</f>
        <v>16</v>
      </c>
      <c r="K1569" s="15">
        <f>K1568</f>
        <v>24</v>
      </c>
      <c r="L1569" s="16"/>
      <c r="M1569" s="15">
        <f t="shared" ref="M1569:V1569" si="6442">M1568</f>
        <v>100</v>
      </c>
      <c r="N1569" s="15">
        <f t="shared" si="6442"/>
        <v>0</v>
      </c>
      <c r="O1569" s="15">
        <f t="shared" si="6442"/>
        <v>0</v>
      </c>
      <c r="P1569" s="15">
        <f t="shared" si="6442"/>
        <v>0</v>
      </c>
      <c r="Q1569" s="15">
        <f t="shared" si="6442"/>
        <v>0</v>
      </c>
      <c r="R1569" s="15">
        <f t="shared" si="6442"/>
        <v>0</v>
      </c>
      <c r="S1569" s="15">
        <f t="shared" si="6442"/>
        <v>100</v>
      </c>
      <c r="T1569" s="15">
        <f t="shared" si="6442"/>
        <v>150</v>
      </c>
      <c r="U1569" s="15">
        <f t="shared" si="6442"/>
        <v>0</v>
      </c>
      <c r="V1569" s="15">
        <f t="shared" si="6442"/>
        <v>0</v>
      </c>
      <c r="W1569" s="16"/>
      <c r="X1569" s="15">
        <f t="shared" ref="X1569:AI1569" si="6443">X1568</f>
        <v>100</v>
      </c>
      <c r="Y1569" s="15">
        <f t="shared" si="6443"/>
        <v>0</v>
      </c>
      <c r="Z1569" s="15">
        <f t="shared" si="6443"/>
        <v>0</v>
      </c>
      <c r="AA1569" s="15">
        <f t="shared" si="6443"/>
        <v>200</v>
      </c>
      <c r="AB1569" s="15">
        <f t="shared" si="6443"/>
        <v>250</v>
      </c>
      <c r="AC1569" s="15">
        <f t="shared" si="6443"/>
        <v>0</v>
      </c>
      <c r="AD1569" s="15">
        <f t="shared" si="6443"/>
        <v>100</v>
      </c>
      <c r="AE1569" s="15">
        <f t="shared" si="6443"/>
        <v>150</v>
      </c>
      <c r="AF1569" s="15">
        <f t="shared" si="6443"/>
        <v>0</v>
      </c>
      <c r="AG1569" s="15">
        <f t="shared" si="6443"/>
        <v>0</v>
      </c>
      <c r="AH1569" s="15">
        <f t="shared" si="6443"/>
        <v>0</v>
      </c>
      <c r="AI1569" s="15">
        <f t="shared" si="6443"/>
        <v>0</v>
      </c>
      <c r="AJ1569" s="17"/>
      <c r="AK1569" s="15">
        <f>AK1568</f>
        <v>0</v>
      </c>
      <c r="AL1569" s="15">
        <f>AL1568</f>
        <v>0</v>
      </c>
      <c r="AM1569" s="17"/>
      <c r="AN1569" s="15">
        <f t="shared" ref="AN1569:AX1569" si="6444">AN1568</f>
        <v>0</v>
      </c>
      <c r="AO1569" s="15">
        <f t="shared" si="6444"/>
        <v>0</v>
      </c>
      <c r="AP1569" s="15">
        <f t="shared" si="6444"/>
        <v>0</v>
      </c>
      <c r="AQ1569" s="15">
        <f t="shared" si="6444"/>
        <v>0</v>
      </c>
      <c r="AR1569" s="15">
        <f t="shared" si="6444"/>
        <v>0</v>
      </c>
      <c r="AS1569" s="15">
        <f t="shared" si="6444"/>
        <v>0</v>
      </c>
      <c r="AT1569" s="15">
        <f t="shared" si="6444"/>
        <v>0</v>
      </c>
      <c r="AU1569" s="15">
        <f t="shared" si="6444"/>
        <v>0</v>
      </c>
      <c r="AV1569" s="15">
        <f t="shared" si="6444"/>
        <v>0</v>
      </c>
      <c r="AW1569" s="15">
        <f t="shared" si="6444"/>
        <v>0</v>
      </c>
      <c r="AX1569" s="15">
        <f t="shared" si="6444"/>
        <v>0</v>
      </c>
      <c r="AY1569" s="17"/>
      <c r="AZ1569" s="15">
        <f t="shared" ref="AZ1569:BA1569" si="6445">AZ1568</f>
        <v>6000</v>
      </c>
      <c r="BA1569" s="15">
        <f t="shared" si="6445"/>
        <v>2000</v>
      </c>
      <c r="BB1569" s="15">
        <v>475</v>
      </c>
      <c r="BC1569" s="15">
        <f t="shared" ref="BC1569:BE1569" si="6446">BC1568</f>
        <v>0</v>
      </c>
      <c r="BD1569" s="15">
        <f t="shared" si="6446"/>
        <v>0</v>
      </c>
      <c r="BE1569" s="15">
        <f t="shared" si="6446"/>
        <v>60</v>
      </c>
      <c r="BF1569" s="17"/>
      <c r="BG1569" s="15">
        <f t="shared" ref="BG1569:BH1569" si="6447">BG1568</f>
        <v>1000</v>
      </c>
      <c r="BH1569" s="15">
        <f t="shared" si="6447"/>
        <v>5000</v>
      </c>
      <c r="BI1569" s="17"/>
      <c r="BJ1569" s="22">
        <f>G1569/G1568</f>
        <v>1</v>
      </c>
      <c r="BK1569" s="65">
        <f t="shared" ref="BK1569:BL1569" si="6448">BK1568</f>
        <v>0</v>
      </c>
      <c r="BL1569" s="65">
        <f t="shared" si="6448"/>
        <v>0</v>
      </c>
      <c r="BM1569" s="6">
        <f t="shared" si="6426"/>
        <v>42.422187499999993</v>
      </c>
      <c r="BN1569" s="8">
        <f t="shared" si="6427"/>
        <v>322.02767127503</v>
      </c>
      <c r="BO1569" s="12">
        <f t="shared" si="6428"/>
        <v>116.88078649212488</v>
      </c>
      <c r="BP1569" s="50">
        <f>(1-'#Constant'!$A$3)/($J1569*'#Constant'!$B$3/'#Constant'!$C$3^($D1569-1)+1)+'#Constant'!$A$3</f>
        <v>0.95511450381679386</v>
      </c>
      <c r="BQ1569" s="4">
        <f t="shared" si="6411"/>
        <v>261.7487212276215</v>
      </c>
      <c r="BR1569" s="50">
        <f>(1-'#Constant'!$A$3)/($K1569*'#Constant'!$B$3/'#Constant'!$C$3^($D1569-1)+1)+'#Constant'!$A$3</f>
        <v>0.93417910447761188</v>
      </c>
      <c r="BS1569" s="4">
        <f t="shared" si="6412"/>
        <v>382.3066213224385</v>
      </c>
      <c r="BT1569"/>
    </row>
    <row r="1570" spans="1:72" x14ac:dyDescent="0.3">
      <c r="A1570">
        <v>40037</v>
      </c>
      <c r="B1570" s="18" t="str">
        <f>VLOOKUP(CONCATENATE("CREATURE_NAME_",A1570),[1]Localization_Hero!$A:$E,2,FALSE)</f>
        <v>노래의 마녀</v>
      </c>
      <c r="C1570" s="43" t="str">
        <f>VLOOKUP($A1570,[2]CreatureTable!$A:$I,9,FALSE)</f>
        <v>Priest</v>
      </c>
      <c r="D1570">
        <v>1</v>
      </c>
      <c r="E1570">
        <v>1</v>
      </c>
      <c r="F1570" s="18">
        <v>1</v>
      </c>
      <c r="G1570" s="10">
        <v>35</v>
      </c>
      <c r="H1570" s="10">
        <v>35</v>
      </c>
      <c r="I1570" s="10">
        <v>5000</v>
      </c>
      <c r="J1570" s="10">
        <f>ROUND(VLOOKUP($C1570,$B$4:$BH$42,9,FALSE),0)</f>
        <v>20</v>
      </c>
      <c r="K1570" s="10">
        <f>ROUND(VLOOKUP($C1570,$B$4:$BH$42,10,FALSE),0)</f>
        <v>25</v>
      </c>
      <c r="L1570" s="2"/>
      <c r="M1570" s="10">
        <f>ROUND(VLOOKUP($C1570,$B$4:$BH$42,12,FALSE),0)</f>
        <v>100</v>
      </c>
      <c r="N1570" s="10">
        <f>ROUND(VLOOKUP($C1570,$B$4:$BH$42,13,FALSE),0)</f>
        <v>0</v>
      </c>
      <c r="O1570" s="10">
        <f>ROUND(VLOOKUP($C1570,$B$4:$BH$42,14,FALSE),0)</f>
        <v>0</v>
      </c>
      <c r="P1570" s="10">
        <f>ROUND(VLOOKUP($C1570,$B$4:$BH$42,15,FALSE),0)</f>
        <v>0</v>
      </c>
      <c r="Q1570" s="10">
        <f>ROUND(VLOOKUP($C1570,$B$4:$BH$42,16,FALSE),0)</f>
        <v>0</v>
      </c>
      <c r="R1570" s="10">
        <f>ROUND(VLOOKUP($C1570,$B$4:$BH$42,17,FALSE),0)</f>
        <v>0</v>
      </c>
      <c r="S1570" s="10">
        <f>ROUND(VLOOKUP($C1570,$B$4:$BH$42,18,FALSE),0)</f>
        <v>100</v>
      </c>
      <c r="T1570" s="10">
        <f>ROUND(VLOOKUP($C1570,$B$4:$BH$42,19,FALSE),0)</f>
        <v>0</v>
      </c>
      <c r="U1570" s="10">
        <f>ROUND(VLOOKUP($C1570,$B$4:$BH$42,20,FALSE),0)</f>
        <v>0</v>
      </c>
      <c r="V1570" s="10">
        <f>ROUND(VLOOKUP($C1570,$B$4:$BH$42,21,FALSE),0)</f>
        <v>0</v>
      </c>
      <c r="W1570" s="2"/>
      <c r="X1570" s="10">
        <f>ROUND(VLOOKUP($C1570,$B$4:$BH$42,23,FALSE),0)</f>
        <v>100</v>
      </c>
      <c r="Y1570" s="10">
        <f>ROUND(VLOOKUP($C1570,$B$4:$BH$42,24,FALSE),0)</f>
        <v>0</v>
      </c>
      <c r="Z1570" s="10">
        <f>ROUND(VLOOKUP($C1570,$B$4:$BH$42,25,FALSE),0)</f>
        <v>0</v>
      </c>
      <c r="AA1570" s="10">
        <f>ROUND(VLOOKUP($C1570,$B$4:$BH$42,26,FALSE),0)</f>
        <v>0</v>
      </c>
      <c r="AB1570" s="10">
        <f>ROUND(VLOOKUP($C1570,$B$4:$BH$42,27,FALSE),0)</f>
        <v>500</v>
      </c>
      <c r="AC1570" s="10">
        <f>ROUND(VLOOKUP($C1570,$B$4:$BH$42,28,FALSE),0)</f>
        <v>250</v>
      </c>
      <c r="AD1570" s="10">
        <f>ROUND(VLOOKUP($C1570,$B$4:$BH$42,29,FALSE),0)</f>
        <v>100</v>
      </c>
      <c r="AE1570" s="10">
        <f>ROUND(VLOOKUP($C1570,$B$4:$BH$42,30,FALSE),0)</f>
        <v>0</v>
      </c>
      <c r="AF1570" s="10">
        <f>ROUND(VLOOKUP($C1570,$B$4:$BH$42,31,FALSE),0)</f>
        <v>0</v>
      </c>
      <c r="AG1570" s="10">
        <f>ROUND(VLOOKUP($C1570,$B$4:$BH$42,32,FALSE),0)</f>
        <v>150</v>
      </c>
      <c r="AH1570" s="10">
        <f>ROUND(VLOOKUP($C1570,$B$4:$BH$42,33,FALSE),0)</f>
        <v>0</v>
      </c>
      <c r="AI1570" s="10">
        <f>ROUND(VLOOKUP($C1570,$B$4:$BH$42,34,FALSE),0)</f>
        <v>0</v>
      </c>
      <c r="AJ1570" s="3"/>
      <c r="AK1570" s="10">
        <f>ROUND(VLOOKUP($C1570,$B$4:$BH$42,36,FALSE),0)</f>
        <v>0</v>
      </c>
      <c r="AL1570" s="10">
        <f>ROUND(VLOOKUP($C1570,$B$4:$BH$42,37,FALSE),0)</f>
        <v>0</v>
      </c>
      <c r="AM1570" s="3"/>
      <c r="AN1570" s="10">
        <f>ROUND(VLOOKUP($C1570,$B$4:$BH$42,39,FALSE),0)</f>
        <v>0</v>
      </c>
      <c r="AO1570" s="10">
        <f>ROUND(VLOOKUP($C1570,$B$4:$BH$42,40,FALSE),0)</f>
        <v>0</v>
      </c>
      <c r="AP1570" s="10">
        <f>ROUND(VLOOKUP($C1570,$B$4:$BH$42,41,FALSE),0)</f>
        <v>0</v>
      </c>
      <c r="AQ1570" s="10">
        <f>ROUND(VLOOKUP($C1570,$B$4:$BH$42,42,FALSE),0)</f>
        <v>0</v>
      </c>
      <c r="AR1570" s="10">
        <f>ROUND(VLOOKUP($C1570,$B$4:$BH$42,43,FALSE),0)</f>
        <v>0</v>
      </c>
      <c r="AS1570" s="10">
        <f>ROUND(VLOOKUP($C1570,$B$4:$BH$42,44,FALSE),0)</f>
        <v>0</v>
      </c>
      <c r="AT1570" s="10">
        <f>ROUND(VLOOKUP($C1570,$B$4:$BH$42,45,FALSE),0)</f>
        <v>0</v>
      </c>
      <c r="AU1570" s="10">
        <f>ROUND(VLOOKUP($C1570,$B$4:$BH$42,46,FALSE),0)</f>
        <v>0</v>
      </c>
      <c r="AV1570" s="10">
        <f>ROUND(VLOOKUP($C1570,$B$4:$BH$42,47,FALSE),0)</f>
        <v>0</v>
      </c>
      <c r="AW1570" s="10">
        <f>ROUND(VLOOKUP($C1570,$B$4:$BH$42,48,FALSE),0)</f>
        <v>0</v>
      </c>
      <c r="AX1570" s="10">
        <f>ROUND(VLOOKUP($C1570,$B$4:$BH$42,49,FALSE),0)</f>
        <v>0</v>
      </c>
      <c r="AY1570" s="3"/>
      <c r="AZ1570" s="10">
        <v>6000</v>
      </c>
      <c r="BA1570" s="10">
        <v>2000</v>
      </c>
      <c r="BB1570" s="10">
        <v>400</v>
      </c>
      <c r="BC1570" s="10">
        <v>0</v>
      </c>
      <c r="BD1570" s="10">
        <v>0</v>
      </c>
      <c r="BE1570" s="10">
        <v>60</v>
      </c>
      <c r="BF1570" s="3"/>
      <c r="BG1570" s="10">
        <v>1000</v>
      </c>
      <c r="BH1570" s="10">
        <v>5000</v>
      </c>
      <c r="BI1570" s="3"/>
      <c r="BJ1570" s="21">
        <v>1</v>
      </c>
      <c r="BK1570" s="65">
        <v>0</v>
      </c>
      <c r="BL1570" s="65">
        <v>0</v>
      </c>
      <c r="BM1570" s="6">
        <f t="shared" si="6426"/>
        <v>39.462499999999999</v>
      </c>
      <c r="BN1570" s="8">
        <f t="shared" si="6427"/>
        <v>384.9035235424459</v>
      </c>
      <c r="BO1570" s="12">
        <f t="shared" si="6428"/>
        <v>123.24469683436189</v>
      </c>
      <c r="BP1570" s="50">
        <f>(1-'#Constant'!$A$3)/($J1570*'#Constant'!$B$3/'#Constant'!$C$3^($D1570-1)+1)+'#Constant'!$A$3</f>
        <v>0.94452830188679238</v>
      </c>
      <c r="BQ1570" s="4">
        <f t="shared" si="6411"/>
        <v>264.68238114262886</v>
      </c>
      <c r="BR1570" s="50">
        <f>(1-'#Constant'!$A$3)/($K1570*'#Constant'!$B$3/'#Constant'!$C$3^($D1570-1)+1)+'#Constant'!$A$3</f>
        <v>0.93162790697674425</v>
      </c>
      <c r="BS1570" s="4">
        <f t="shared" si="6412"/>
        <v>505.12466594226299</v>
      </c>
      <c r="BT1570">
        <f>BO1570/$BO$4*100</f>
        <v>93.670635047239443</v>
      </c>
    </row>
    <row r="1571" spans="1:72" s="13" customFormat="1" ht="17.25" thickBot="1" x14ac:dyDescent="0.35">
      <c r="B1571" s="20"/>
      <c r="D1571" s="14">
        <v>1</v>
      </c>
      <c r="E1571" s="14">
        <v>1</v>
      </c>
      <c r="F1571" s="19">
        <v>1</v>
      </c>
      <c r="G1571" s="15">
        <f>G1570</f>
        <v>35</v>
      </c>
      <c r="H1571" s="15">
        <f>H1570</f>
        <v>35</v>
      </c>
      <c r="I1571" s="15">
        <f>I1570</f>
        <v>5000</v>
      </c>
      <c r="J1571" s="15">
        <f>J1570</f>
        <v>20</v>
      </c>
      <c r="K1571" s="15">
        <f>K1570</f>
        <v>25</v>
      </c>
      <c r="L1571" s="16"/>
      <c r="M1571" s="15">
        <f t="shared" ref="M1571:V1571" si="6449">M1570</f>
        <v>100</v>
      </c>
      <c r="N1571" s="15">
        <f t="shared" si="6449"/>
        <v>0</v>
      </c>
      <c r="O1571" s="15">
        <f t="shared" si="6449"/>
        <v>0</v>
      </c>
      <c r="P1571" s="15">
        <f t="shared" si="6449"/>
        <v>0</v>
      </c>
      <c r="Q1571" s="15">
        <f t="shared" si="6449"/>
        <v>0</v>
      </c>
      <c r="R1571" s="15">
        <f t="shared" si="6449"/>
        <v>0</v>
      </c>
      <c r="S1571" s="15">
        <f t="shared" si="6449"/>
        <v>100</v>
      </c>
      <c r="T1571" s="15">
        <f t="shared" si="6449"/>
        <v>0</v>
      </c>
      <c r="U1571" s="15">
        <f t="shared" si="6449"/>
        <v>0</v>
      </c>
      <c r="V1571" s="15">
        <f t="shared" si="6449"/>
        <v>0</v>
      </c>
      <c r="W1571" s="16"/>
      <c r="X1571" s="15">
        <f t="shared" ref="X1571:AI1571" si="6450">X1570</f>
        <v>100</v>
      </c>
      <c r="Y1571" s="15">
        <f t="shared" si="6450"/>
        <v>0</v>
      </c>
      <c r="Z1571" s="15">
        <f t="shared" si="6450"/>
        <v>0</v>
      </c>
      <c r="AA1571" s="15">
        <f t="shared" si="6450"/>
        <v>0</v>
      </c>
      <c r="AB1571" s="15">
        <f t="shared" si="6450"/>
        <v>500</v>
      </c>
      <c r="AC1571" s="15">
        <f t="shared" si="6450"/>
        <v>250</v>
      </c>
      <c r="AD1571" s="15">
        <f t="shared" si="6450"/>
        <v>100</v>
      </c>
      <c r="AE1571" s="15">
        <f t="shared" si="6450"/>
        <v>0</v>
      </c>
      <c r="AF1571" s="15">
        <f t="shared" si="6450"/>
        <v>0</v>
      </c>
      <c r="AG1571" s="15">
        <f t="shared" si="6450"/>
        <v>150</v>
      </c>
      <c r="AH1571" s="15">
        <f t="shared" si="6450"/>
        <v>0</v>
      </c>
      <c r="AI1571" s="15">
        <f t="shared" si="6450"/>
        <v>0</v>
      </c>
      <c r="AJ1571" s="17"/>
      <c r="AK1571" s="15">
        <f>AK1570</f>
        <v>0</v>
      </c>
      <c r="AL1571" s="15">
        <f>AL1570</f>
        <v>0</v>
      </c>
      <c r="AM1571" s="17"/>
      <c r="AN1571" s="15">
        <f t="shared" ref="AN1571:AX1571" si="6451">AN1570</f>
        <v>0</v>
      </c>
      <c r="AO1571" s="15">
        <f t="shared" si="6451"/>
        <v>0</v>
      </c>
      <c r="AP1571" s="15">
        <f t="shared" si="6451"/>
        <v>0</v>
      </c>
      <c r="AQ1571" s="15">
        <f t="shared" si="6451"/>
        <v>0</v>
      </c>
      <c r="AR1571" s="15">
        <f t="shared" si="6451"/>
        <v>0</v>
      </c>
      <c r="AS1571" s="15">
        <f t="shared" si="6451"/>
        <v>0</v>
      </c>
      <c r="AT1571" s="15">
        <f t="shared" si="6451"/>
        <v>0</v>
      </c>
      <c r="AU1571" s="15">
        <f t="shared" si="6451"/>
        <v>0</v>
      </c>
      <c r="AV1571" s="15">
        <f t="shared" si="6451"/>
        <v>0</v>
      </c>
      <c r="AW1571" s="15">
        <f t="shared" si="6451"/>
        <v>0</v>
      </c>
      <c r="AX1571" s="15">
        <f t="shared" si="6451"/>
        <v>0</v>
      </c>
      <c r="AY1571" s="17"/>
      <c r="AZ1571" s="15">
        <f t="shared" ref="AZ1571:BA1571" si="6452">AZ1570</f>
        <v>6000</v>
      </c>
      <c r="BA1571" s="15">
        <f t="shared" si="6452"/>
        <v>2000</v>
      </c>
      <c r="BB1571" s="15">
        <f>BB1570</f>
        <v>400</v>
      </c>
      <c r="BC1571" s="15">
        <f t="shared" ref="BC1571:BE1571" si="6453">BC1570</f>
        <v>0</v>
      </c>
      <c r="BD1571" s="15">
        <f t="shared" si="6453"/>
        <v>0</v>
      </c>
      <c r="BE1571" s="15">
        <f t="shared" si="6453"/>
        <v>60</v>
      </c>
      <c r="BF1571" s="17"/>
      <c r="BG1571" s="15">
        <f t="shared" ref="BG1571:BH1571" si="6454">BG1570</f>
        <v>1000</v>
      </c>
      <c r="BH1571" s="15">
        <f t="shared" si="6454"/>
        <v>5000</v>
      </c>
      <c r="BI1571" s="17"/>
      <c r="BJ1571" s="22">
        <f>G1571/G1570</f>
        <v>1</v>
      </c>
      <c r="BK1571" s="65">
        <f t="shared" ref="BK1571:BL1571" si="6455">BK1570</f>
        <v>0</v>
      </c>
      <c r="BL1571" s="65">
        <f t="shared" si="6455"/>
        <v>0</v>
      </c>
      <c r="BM1571" s="6">
        <f t="shared" si="6426"/>
        <v>39.462499999999999</v>
      </c>
      <c r="BN1571" s="8">
        <f t="shared" si="6427"/>
        <v>384.9035235424459</v>
      </c>
      <c r="BO1571" s="12">
        <f t="shared" si="6428"/>
        <v>123.24469683436189</v>
      </c>
      <c r="BP1571" s="50">
        <f>(1-'#Constant'!$A$3)/($J1571*'#Constant'!$B$3/'#Constant'!$C$3^($D1571-1)+1)+'#Constant'!$A$3</f>
        <v>0.94452830188679238</v>
      </c>
      <c r="BQ1571" s="4">
        <f t="shared" si="6411"/>
        <v>264.68238114262886</v>
      </c>
      <c r="BR1571" s="50">
        <f>(1-'#Constant'!$A$3)/($K1571*'#Constant'!$B$3/'#Constant'!$C$3^($D1571-1)+1)+'#Constant'!$A$3</f>
        <v>0.93162790697674425</v>
      </c>
      <c r="BS1571" s="4">
        <f t="shared" si="6412"/>
        <v>505.12466594226299</v>
      </c>
      <c r="BT1571"/>
    </row>
    <row r="1572" spans="1:72" x14ac:dyDescent="0.3">
      <c r="A1572">
        <v>40038</v>
      </c>
      <c r="B1572" s="18" t="str">
        <f>VLOOKUP(CONCATENATE("CREATURE_NAME_",A1572),[1]Localization_Hero!$A:$E,2,FALSE)</f>
        <v>타락한 신앙</v>
      </c>
      <c r="C1572" s="43" t="str">
        <f>VLOOKUP($A1572,[2]CreatureTable!$A:$I,9,FALSE)</f>
        <v>Priest</v>
      </c>
      <c r="D1572">
        <v>1</v>
      </c>
      <c r="E1572">
        <v>1</v>
      </c>
      <c r="F1572" s="18">
        <v>1</v>
      </c>
      <c r="G1572" s="10">
        <v>35</v>
      </c>
      <c r="H1572" s="10">
        <v>35</v>
      </c>
      <c r="I1572" s="10">
        <v>5000</v>
      </c>
      <c r="J1572" s="10">
        <f>ROUND(VLOOKUP($C1572,$B$4:$BH$42,9,FALSE),0)</f>
        <v>20</v>
      </c>
      <c r="K1572" s="10">
        <f>ROUND(VLOOKUP($C1572,$B$4:$BH$42,10,FALSE),0)</f>
        <v>25</v>
      </c>
      <c r="L1572" s="2"/>
      <c r="M1572" s="10">
        <f>ROUND(VLOOKUP($C1572,$B$4:$BH$42,12,FALSE),0)</f>
        <v>100</v>
      </c>
      <c r="N1572" s="10">
        <f>ROUND(VLOOKUP($C1572,$B$4:$BH$42,13,FALSE),0)</f>
        <v>0</v>
      </c>
      <c r="O1572" s="10">
        <f>ROUND(VLOOKUP($C1572,$B$4:$BH$42,14,FALSE),0)</f>
        <v>0</v>
      </c>
      <c r="P1572" s="10">
        <f>ROUND(VLOOKUP($C1572,$B$4:$BH$42,15,FALSE),0)</f>
        <v>0</v>
      </c>
      <c r="Q1572" s="10">
        <f>ROUND(VLOOKUP($C1572,$B$4:$BH$42,16,FALSE),0)</f>
        <v>0</v>
      </c>
      <c r="R1572" s="10">
        <f>ROUND(VLOOKUP($C1572,$B$4:$BH$42,17,FALSE),0)</f>
        <v>0</v>
      </c>
      <c r="S1572" s="10">
        <f>ROUND(VLOOKUP($C1572,$B$4:$BH$42,18,FALSE),0)</f>
        <v>100</v>
      </c>
      <c r="T1572" s="10">
        <f>ROUND(VLOOKUP($C1572,$B$4:$BH$42,19,FALSE),0)</f>
        <v>0</v>
      </c>
      <c r="U1572" s="10">
        <f>ROUND(VLOOKUP($C1572,$B$4:$BH$42,20,FALSE),0)</f>
        <v>0</v>
      </c>
      <c r="V1572" s="10">
        <f>ROUND(VLOOKUP($C1572,$B$4:$BH$42,21,FALSE),0)</f>
        <v>0</v>
      </c>
      <c r="W1572" s="2"/>
      <c r="X1572" s="10">
        <f>ROUND(VLOOKUP($C1572,$B$4:$BH$42,23,FALSE),0)</f>
        <v>100</v>
      </c>
      <c r="Y1572" s="10">
        <f>ROUND(VLOOKUP($C1572,$B$4:$BH$42,24,FALSE),0)</f>
        <v>0</v>
      </c>
      <c r="Z1572" s="10">
        <f>ROUND(VLOOKUP($C1572,$B$4:$BH$42,25,FALSE),0)</f>
        <v>0</v>
      </c>
      <c r="AA1572" s="10">
        <f>ROUND(VLOOKUP($C1572,$B$4:$BH$42,26,FALSE),0)</f>
        <v>0</v>
      </c>
      <c r="AB1572" s="10">
        <f>ROUND(VLOOKUP($C1572,$B$4:$BH$42,27,FALSE),0)</f>
        <v>500</v>
      </c>
      <c r="AC1572" s="10">
        <f>ROUND(VLOOKUP($C1572,$B$4:$BH$42,28,FALSE),0)</f>
        <v>250</v>
      </c>
      <c r="AD1572" s="10">
        <f>ROUND(VLOOKUP($C1572,$B$4:$BH$42,29,FALSE),0)</f>
        <v>100</v>
      </c>
      <c r="AE1572" s="10">
        <f>ROUND(VLOOKUP($C1572,$B$4:$BH$42,30,FALSE),0)</f>
        <v>0</v>
      </c>
      <c r="AF1572" s="10">
        <f>ROUND(VLOOKUP($C1572,$B$4:$BH$42,31,FALSE),0)</f>
        <v>0</v>
      </c>
      <c r="AG1572" s="10">
        <f>ROUND(VLOOKUP($C1572,$B$4:$BH$42,32,FALSE),0)</f>
        <v>150</v>
      </c>
      <c r="AH1572" s="10">
        <f>ROUND(VLOOKUP($C1572,$B$4:$BH$42,33,FALSE),0)</f>
        <v>0</v>
      </c>
      <c r="AI1572" s="10">
        <f>ROUND(VLOOKUP($C1572,$B$4:$BH$42,34,FALSE),0)</f>
        <v>0</v>
      </c>
      <c r="AJ1572" s="3"/>
      <c r="AK1572" s="10">
        <f>ROUND(VLOOKUP($C1572,$B$4:$BH$42,36,FALSE),0)</f>
        <v>0</v>
      </c>
      <c r="AL1572" s="10">
        <f>ROUND(VLOOKUP($C1572,$B$4:$BH$42,37,FALSE),0)</f>
        <v>0</v>
      </c>
      <c r="AM1572" s="3"/>
      <c r="AN1572" s="10">
        <f>ROUND(VLOOKUP($C1572,$B$4:$BH$42,39,FALSE),0)</f>
        <v>0</v>
      </c>
      <c r="AO1572" s="10">
        <f>ROUND(VLOOKUP($C1572,$B$4:$BH$42,40,FALSE),0)</f>
        <v>0</v>
      </c>
      <c r="AP1572" s="10">
        <f>ROUND(VLOOKUP($C1572,$B$4:$BH$42,41,FALSE),0)</f>
        <v>0</v>
      </c>
      <c r="AQ1572" s="10">
        <f>ROUND(VLOOKUP($C1572,$B$4:$BH$42,42,FALSE),0)</f>
        <v>0</v>
      </c>
      <c r="AR1572" s="10">
        <f>ROUND(VLOOKUP($C1572,$B$4:$BH$42,43,FALSE),0)</f>
        <v>0</v>
      </c>
      <c r="AS1572" s="10">
        <f>ROUND(VLOOKUP($C1572,$B$4:$BH$42,44,FALSE),0)</f>
        <v>0</v>
      </c>
      <c r="AT1572" s="10">
        <f>ROUND(VLOOKUP($C1572,$B$4:$BH$42,45,FALSE),0)</f>
        <v>0</v>
      </c>
      <c r="AU1572" s="10">
        <f>ROUND(VLOOKUP($C1572,$B$4:$BH$42,46,FALSE),0)</f>
        <v>0</v>
      </c>
      <c r="AV1572" s="10">
        <f>ROUND(VLOOKUP($C1572,$B$4:$BH$42,47,FALSE),0)</f>
        <v>0</v>
      </c>
      <c r="AW1572" s="10">
        <f>ROUND(VLOOKUP($C1572,$B$4:$BH$42,48,FALSE),0)</f>
        <v>0</v>
      </c>
      <c r="AX1572" s="10">
        <f>ROUND(VLOOKUP($C1572,$B$4:$BH$42,49,FALSE),0)</f>
        <v>0</v>
      </c>
      <c r="AY1572" s="3"/>
      <c r="AZ1572" s="10">
        <v>6000</v>
      </c>
      <c r="BA1572" s="10">
        <v>2000</v>
      </c>
      <c r="BB1572" s="10">
        <v>325</v>
      </c>
      <c r="BC1572" s="10">
        <v>0</v>
      </c>
      <c r="BD1572" s="10">
        <v>0</v>
      </c>
      <c r="BE1572" s="10">
        <v>60</v>
      </c>
      <c r="BF1572" s="3"/>
      <c r="BG1572" s="10">
        <v>1000</v>
      </c>
      <c r="BH1572" s="10">
        <v>5000</v>
      </c>
      <c r="BI1572" s="3"/>
      <c r="BJ1572" s="21">
        <v>1</v>
      </c>
      <c r="BK1572" s="65">
        <v>0</v>
      </c>
      <c r="BL1572" s="65">
        <v>0</v>
      </c>
      <c r="BM1572" s="6">
        <f t="shared" si="6426"/>
        <v>39.462499999999999</v>
      </c>
      <c r="BN1572" s="8">
        <f t="shared" si="6427"/>
        <v>384.9035235424459</v>
      </c>
      <c r="BO1572" s="12">
        <f t="shared" si="6428"/>
        <v>123.24469683436189</v>
      </c>
      <c r="BP1572" s="50">
        <f>(1-'#Constant'!$A$3)/($J1572*'#Constant'!$B$3/'#Constant'!$C$3^($D1572-1)+1)+'#Constant'!$A$3</f>
        <v>0.94452830188679238</v>
      </c>
      <c r="BQ1572" s="4">
        <f t="shared" si="6411"/>
        <v>264.68238114262886</v>
      </c>
      <c r="BR1572" s="50">
        <f>(1-'#Constant'!$A$3)/($K1572*'#Constant'!$B$3/'#Constant'!$C$3^($D1572-1)+1)+'#Constant'!$A$3</f>
        <v>0.93162790697674425</v>
      </c>
      <c r="BS1572" s="4">
        <f t="shared" si="6412"/>
        <v>505.12466594226299</v>
      </c>
      <c r="BT1572">
        <f>BO1572/$BO$4*100</f>
        <v>93.670635047239443</v>
      </c>
    </row>
    <row r="1573" spans="1:72" s="13" customFormat="1" ht="17.25" thickBot="1" x14ac:dyDescent="0.35">
      <c r="B1573" s="20"/>
      <c r="D1573" s="14">
        <v>1</v>
      </c>
      <c r="E1573" s="14">
        <v>1</v>
      </c>
      <c r="F1573" s="19">
        <v>1</v>
      </c>
      <c r="G1573" s="15">
        <f>G1572</f>
        <v>35</v>
      </c>
      <c r="H1573" s="15">
        <f>H1572</f>
        <v>35</v>
      </c>
      <c r="I1573" s="15">
        <f>I1572</f>
        <v>5000</v>
      </c>
      <c r="J1573" s="15">
        <f>J1572</f>
        <v>20</v>
      </c>
      <c r="K1573" s="15">
        <f>K1572</f>
        <v>25</v>
      </c>
      <c r="L1573" s="16"/>
      <c r="M1573" s="15">
        <f t="shared" ref="M1573:V1573" si="6456">M1572</f>
        <v>100</v>
      </c>
      <c r="N1573" s="15">
        <f t="shared" si="6456"/>
        <v>0</v>
      </c>
      <c r="O1573" s="15">
        <f t="shared" si="6456"/>
        <v>0</v>
      </c>
      <c r="P1573" s="15">
        <f t="shared" si="6456"/>
        <v>0</v>
      </c>
      <c r="Q1573" s="15">
        <f t="shared" si="6456"/>
        <v>0</v>
      </c>
      <c r="R1573" s="15">
        <f t="shared" si="6456"/>
        <v>0</v>
      </c>
      <c r="S1573" s="15">
        <f t="shared" si="6456"/>
        <v>100</v>
      </c>
      <c r="T1573" s="15">
        <f t="shared" si="6456"/>
        <v>0</v>
      </c>
      <c r="U1573" s="15">
        <f t="shared" si="6456"/>
        <v>0</v>
      </c>
      <c r="V1573" s="15">
        <f t="shared" si="6456"/>
        <v>0</v>
      </c>
      <c r="W1573" s="16"/>
      <c r="X1573" s="15">
        <f t="shared" ref="X1573:AI1573" si="6457">X1572</f>
        <v>100</v>
      </c>
      <c r="Y1573" s="15">
        <f t="shared" si="6457"/>
        <v>0</v>
      </c>
      <c r="Z1573" s="15">
        <f t="shared" si="6457"/>
        <v>0</v>
      </c>
      <c r="AA1573" s="15">
        <f t="shared" si="6457"/>
        <v>0</v>
      </c>
      <c r="AB1573" s="15">
        <f t="shared" si="6457"/>
        <v>500</v>
      </c>
      <c r="AC1573" s="15">
        <f t="shared" si="6457"/>
        <v>250</v>
      </c>
      <c r="AD1573" s="15">
        <f t="shared" si="6457"/>
        <v>100</v>
      </c>
      <c r="AE1573" s="15">
        <f t="shared" si="6457"/>
        <v>0</v>
      </c>
      <c r="AF1573" s="15">
        <f t="shared" si="6457"/>
        <v>0</v>
      </c>
      <c r="AG1573" s="15">
        <f t="shared" si="6457"/>
        <v>150</v>
      </c>
      <c r="AH1573" s="15">
        <f t="shared" si="6457"/>
        <v>0</v>
      </c>
      <c r="AI1573" s="15">
        <f t="shared" si="6457"/>
        <v>0</v>
      </c>
      <c r="AJ1573" s="17"/>
      <c r="AK1573" s="15">
        <f>AK1572</f>
        <v>0</v>
      </c>
      <c r="AL1573" s="15">
        <f>AL1572</f>
        <v>0</v>
      </c>
      <c r="AM1573" s="17"/>
      <c r="AN1573" s="15">
        <f t="shared" ref="AN1573:AX1573" si="6458">AN1572</f>
        <v>0</v>
      </c>
      <c r="AO1573" s="15">
        <f t="shared" si="6458"/>
        <v>0</v>
      </c>
      <c r="AP1573" s="15">
        <f t="shared" si="6458"/>
        <v>0</v>
      </c>
      <c r="AQ1573" s="15">
        <f t="shared" si="6458"/>
        <v>0</v>
      </c>
      <c r="AR1573" s="15">
        <f t="shared" si="6458"/>
        <v>0</v>
      </c>
      <c r="AS1573" s="15">
        <f t="shared" si="6458"/>
        <v>0</v>
      </c>
      <c r="AT1573" s="15">
        <f t="shared" si="6458"/>
        <v>0</v>
      </c>
      <c r="AU1573" s="15">
        <f t="shared" si="6458"/>
        <v>0</v>
      </c>
      <c r="AV1573" s="15">
        <f t="shared" si="6458"/>
        <v>0</v>
      </c>
      <c r="AW1573" s="15">
        <f t="shared" si="6458"/>
        <v>0</v>
      </c>
      <c r="AX1573" s="15">
        <f t="shared" si="6458"/>
        <v>0</v>
      </c>
      <c r="AY1573" s="17"/>
      <c r="AZ1573" s="15">
        <f t="shared" ref="AZ1573:BA1573" si="6459">AZ1572</f>
        <v>6000</v>
      </c>
      <c r="BA1573" s="15">
        <f t="shared" si="6459"/>
        <v>2000</v>
      </c>
      <c r="BB1573" s="15">
        <v>325</v>
      </c>
      <c r="BC1573" s="15">
        <f t="shared" ref="BC1573:BE1573" si="6460">BC1572</f>
        <v>0</v>
      </c>
      <c r="BD1573" s="15">
        <f t="shared" si="6460"/>
        <v>0</v>
      </c>
      <c r="BE1573" s="15">
        <f t="shared" si="6460"/>
        <v>60</v>
      </c>
      <c r="BF1573" s="17"/>
      <c r="BG1573" s="15">
        <f t="shared" ref="BG1573:BH1573" si="6461">BG1572</f>
        <v>1000</v>
      </c>
      <c r="BH1573" s="15">
        <f t="shared" si="6461"/>
        <v>5000</v>
      </c>
      <c r="BI1573" s="17"/>
      <c r="BJ1573" s="22">
        <f>G1573/G1572</f>
        <v>1</v>
      </c>
      <c r="BK1573" s="65">
        <f t="shared" ref="BK1573:BL1573" si="6462">BK1572</f>
        <v>0</v>
      </c>
      <c r="BL1573" s="65">
        <f t="shared" si="6462"/>
        <v>0</v>
      </c>
      <c r="BM1573" s="6">
        <f t="shared" si="6426"/>
        <v>39.462499999999999</v>
      </c>
      <c r="BN1573" s="8">
        <f t="shared" si="6427"/>
        <v>384.9035235424459</v>
      </c>
      <c r="BO1573" s="12">
        <f t="shared" si="6428"/>
        <v>123.24469683436189</v>
      </c>
      <c r="BP1573" s="50">
        <f>(1-'#Constant'!$A$3)/($J1573*'#Constant'!$B$3/'#Constant'!$C$3^($D1573-1)+1)+'#Constant'!$A$3</f>
        <v>0.94452830188679238</v>
      </c>
      <c r="BQ1573" s="4">
        <f t="shared" si="6411"/>
        <v>264.68238114262886</v>
      </c>
      <c r="BR1573" s="50">
        <f>(1-'#Constant'!$A$3)/($K1573*'#Constant'!$B$3/'#Constant'!$C$3^($D1573-1)+1)+'#Constant'!$A$3</f>
        <v>0.93162790697674425</v>
      </c>
      <c r="BS1573" s="4">
        <f t="shared" si="6412"/>
        <v>505.12466594226299</v>
      </c>
      <c r="BT1573"/>
    </row>
    <row r="1574" spans="1:72" x14ac:dyDescent="0.3">
      <c r="A1574">
        <v>40039</v>
      </c>
      <c r="B1574" s="18" t="str">
        <f>VLOOKUP(CONCATENATE("CREATURE_NAME_",A1574),[1]Localization_Hero!$A:$E,2,FALSE)</f>
        <v>타락한 광휘</v>
      </c>
      <c r="C1574" s="43" t="str">
        <f>VLOOKUP($A1574,[2]CreatureTable!$A:$I,9,FALSE)</f>
        <v>Wizard</v>
      </c>
      <c r="D1574">
        <v>1</v>
      </c>
      <c r="E1574">
        <v>1</v>
      </c>
      <c r="F1574" s="18">
        <v>1</v>
      </c>
      <c r="G1574" s="10">
        <v>35</v>
      </c>
      <c r="H1574" s="10">
        <v>35</v>
      </c>
      <c r="I1574" s="10">
        <v>5000</v>
      </c>
      <c r="J1574" s="10">
        <f>ROUND(VLOOKUP($C1574,$B$4:$BH$42,9,FALSE),0)</f>
        <v>16</v>
      </c>
      <c r="K1574" s="10">
        <f>ROUND(VLOOKUP($C1574,$B$4:$BH$42,10,FALSE),0)</f>
        <v>24</v>
      </c>
      <c r="L1574" s="2"/>
      <c r="M1574" s="10">
        <f>ROUND(VLOOKUP($C1574,$B$4:$BH$42,12,FALSE),0)</f>
        <v>100</v>
      </c>
      <c r="N1574" s="10">
        <f>ROUND(VLOOKUP($C1574,$B$4:$BH$42,13,FALSE),0)</f>
        <v>0</v>
      </c>
      <c r="O1574" s="10">
        <f>ROUND(VLOOKUP($C1574,$B$4:$BH$42,14,FALSE),0)</f>
        <v>0</v>
      </c>
      <c r="P1574" s="10">
        <f>ROUND(VLOOKUP($C1574,$B$4:$BH$42,15,FALSE),0)</f>
        <v>0</v>
      </c>
      <c r="Q1574" s="10">
        <f>ROUND(VLOOKUP($C1574,$B$4:$BH$42,16,FALSE),0)</f>
        <v>0</v>
      </c>
      <c r="R1574" s="10">
        <f>ROUND(VLOOKUP($C1574,$B$4:$BH$42,17,FALSE),0)</f>
        <v>0</v>
      </c>
      <c r="S1574" s="10">
        <f>ROUND(VLOOKUP($C1574,$B$4:$BH$42,18,FALSE),0)</f>
        <v>100</v>
      </c>
      <c r="T1574" s="10">
        <f>ROUND(VLOOKUP($C1574,$B$4:$BH$42,19,FALSE),0)</f>
        <v>150</v>
      </c>
      <c r="U1574" s="10">
        <f>ROUND(VLOOKUP($C1574,$B$4:$BH$42,20,FALSE),0)</f>
        <v>0</v>
      </c>
      <c r="V1574" s="10">
        <f>ROUND(VLOOKUP($C1574,$B$4:$BH$42,21,FALSE),0)</f>
        <v>0</v>
      </c>
      <c r="W1574" s="2"/>
      <c r="X1574" s="10">
        <f>ROUND(VLOOKUP($C1574,$B$4:$BH$42,23,FALSE),0)</f>
        <v>100</v>
      </c>
      <c r="Y1574" s="10">
        <f>ROUND(VLOOKUP($C1574,$B$4:$BH$42,24,FALSE),0)</f>
        <v>0</v>
      </c>
      <c r="Z1574" s="10">
        <f>ROUND(VLOOKUP($C1574,$B$4:$BH$42,25,FALSE),0)</f>
        <v>0</v>
      </c>
      <c r="AA1574" s="10">
        <f>ROUND(VLOOKUP($C1574,$B$4:$BH$42,26,FALSE),0)</f>
        <v>200</v>
      </c>
      <c r="AB1574" s="10">
        <f>ROUND(VLOOKUP($C1574,$B$4:$BH$42,27,FALSE),0)</f>
        <v>250</v>
      </c>
      <c r="AC1574" s="10">
        <f>ROUND(VLOOKUP($C1574,$B$4:$BH$42,28,FALSE),0)</f>
        <v>0</v>
      </c>
      <c r="AD1574" s="10">
        <f>ROUND(VLOOKUP($C1574,$B$4:$BH$42,29,FALSE),0)</f>
        <v>100</v>
      </c>
      <c r="AE1574" s="10">
        <f>ROUND(VLOOKUP($C1574,$B$4:$BH$42,30,FALSE),0)</f>
        <v>150</v>
      </c>
      <c r="AF1574" s="10">
        <f>ROUND(VLOOKUP($C1574,$B$4:$BH$42,31,FALSE),0)</f>
        <v>0</v>
      </c>
      <c r="AG1574" s="10">
        <f>ROUND(VLOOKUP($C1574,$B$4:$BH$42,32,FALSE),0)</f>
        <v>0</v>
      </c>
      <c r="AH1574" s="10">
        <f>ROUND(VLOOKUP($C1574,$B$4:$BH$42,33,FALSE),0)</f>
        <v>0</v>
      </c>
      <c r="AI1574" s="10">
        <f>ROUND(VLOOKUP($C1574,$B$4:$BH$42,34,FALSE),0)</f>
        <v>0</v>
      </c>
      <c r="AJ1574" s="3"/>
      <c r="AK1574" s="10">
        <f>ROUND(VLOOKUP($C1574,$B$4:$BH$42,36,FALSE),0)</f>
        <v>0</v>
      </c>
      <c r="AL1574" s="10">
        <f>ROUND(VLOOKUP($C1574,$B$4:$BH$42,37,FALSE),0)</f>
        <v>0</v>
      </c>
      <c r="AM1574" s="3"/>
      <c r="AN1574" s="10">
        <f>ROUND(VLOOKUP($C1574,$B$4:$BH$42,39,FALSE),0)</f>
        <v>0</v>
      </c>
      <c r="AO1574" s="10">
        <f>ROUND(VLOOKUP($C1574,$B$4:$BH$42,40,FALSE),0)</f>
        <v>0</v>
      </c>
      <c r="AP1574" s="10">
        <f>ROUND(VLOOKUP($C1574,$B$4:$BH$42,41,FALSE),0)</f>
        <v>0</v>
      </c>
      <c r="AQ1574" s="10">
        <f>ROUND(VLOOKUP($C1574,$B$4:$BH$42,42,FALSE),0)</f>
        <v>0</v>
      </c>
      <c r="AR1574" s="10">
        <f>ROUND(VLOOKUP($C1574,$B$4:$BH$42,43,FALSE),0)</f>
        <v>0</v>
      </c>
      <c r="AS1574" s="10">
        <f>ROUND(VLOOKUP($C1574,$B$4:$BH$42,44,FALSE),0)</f>
        <v>0</v>
      </c>
      <c r="AT1574" s="10">
        <f>ROUND(VLOOKUP($C1574,$B$4:$BH$42,45,FALSE),0)</f>
        <v>0</v>
      </c>
      <c r="AU1574" s="10">
        <f>ROUND(VLOOKUP($C1574,$B$4:$BH$42,46,FALSE),0)</f>
        <v>0</v>
      </c>
      <c r="AV1574" s="10">
        <f>ROUND(VLOOKUP($C1574,$B$4:$BH$42,47,FALSE),0)</f>
        <v>0</v>
      </c>
      <c r="AW1574" s="10">
        <f>ROUND(VLOOKUP($C1574,$B$4:$BH$42,48,FALSE),0)</f>
        <v>0</v>
      </c>
      <c r="AX1574" s="10">
        <f>ROUND(VLOOKUP($C1574,$B$4:$BH$42,49,FALSE),0)</f>
        <v>0</v>
      </c>
      <c r="AY1574" s="3"/>
      <c r="AZ1574" s="10">
        <v>6000</v>
      </c>
      <c r="BA1574" s="10">
        <v>2000</v>
      </c>
      <c r="BB1574" s="10">
        <v>475</v>
      </c>
      <c r="BC1574" s="10">
        <v>0</v>
      </c>
      <c r="BD1574" s="10">
        <v>0</v>
      </c>
      <c r="BE1574" s="10">
        <v>60</v>
      </c>
      <c r="BF1574" s="3"/>
      <c r="BG1574" s="10">
        <v>1000</v>
      </c>
      <c r="BH1574" s="10">
        <v>5000</v>
      </c>
      <c r="BI1574" s="3"/>
      <c r="BJ1574" s="21">
        <v>1</v>
      </c>
      <c r="BK1574" s="65">
        <v>0</v>
      </c>
      <c r="BL1574" s="65">
        <v>0</v>
      </c>
      <c r="BM1574" s="6">
        <f t="shared" si="6426"/>
        <v>42.422187499999993</v>
      </c>
      <c r="BN1574" s="8">
        <f t="shared" si="6427"/>
        <v>322.02767127503</v>
      </c>
      <c r="BO1574" s="12">
        <f t="shared" si="6428"/>
        <v>116.88078649212488</v>
      </c>
      <c r="BP1574" s="50">
        <f>(1-'#Constant'!$A$3)/($J1574*'#Constant'!$B$3/'#Constant'!$C$3^($D1574-1)+1)+'#Constant'!$A$3</f>
        <v>0.95511450381679386</v>
      </c>
      <c r="BQ1574" s="4">
        <f t="shared" si="6411"/>
        <v>261.7487212276215</v>
      </c>
      <c r="BR1574" s="50">
        <f>(1-'#Constant'!$A$3)/($K1574*'#Constant'!$B$3/'#Constant'!$C$3^($D1574-1)+1)+'#Constant'!$A$3</f>
        <v>0.93417910447761188</v>
      </c>
      <c r="BS1574" s="4">
        <f t="shared" si="6412"/>
        <v>382.3066213224385</v>
      </c>
      <c r="BT1574">
        <f>BO1574/$BO$4*100</f>
        <v>88.833822280015923</v>
      </c>
    </row>
    <row r="1575" spans="1:72" s="13" customFormat="1" ht="17.25" thickBot="1" x14ac:dyDescent="0.35">
      <c r="B1575" s="20"/>
      <c r="D1575" s="14">
        <v>1</v>
      </c>
      <c r="E1575" s="14">
        <v>1</v>
      </c>
      <c r="F1575" s="19">
        <v>1</v>
      </c>
      <c r="G1575" s="15">
        <f>G1574</f>
        <v>35</v>
      </c>
      <c r="H1575" s="15">
        <f>H1574</f>
        <v>35</v>
      </c>
      <c r="I1575" s="15">
        <f>I1574</f>
        <v>5000</v>
      </c>
      <c r="J1575" s="15">
        <f>J1574</f>
        <v>16</v>
      </c>
      <c r="K1575" s="15">
        <f>K1574</f>
        <v>24</v>
      </c>
      <c r="L1575" s="16"/>
      <c r="M1575" s="15">
        <f t="shared" ref="M1575:V1575" si="6463">M1574</f>
        <v>100</v>
      </c>
      <c r="N1575" s="15">
        <f t="shared" si="6463"/>
        <v>0</v>
      </c>
      <c r="O1575" s="15">
        <f t="shared" si="6463"/>
        <v>0</v>
      </c>
      <c r="P1575" s="15">
        <f t="shared" si="6463"/>
        <v>0</v>
      </c>
      <c r="Q1575" s="15">
        <f t="shared" si="6463"/>
        <v>0</v>
      </c>
      <c r="R1575" s="15">
        <f t="shared" si="6463"/>
        <v>0</v>
      </c>
      <c r="S1575" s="15">
        <f t="shared" si="6463"/>
        <v>100</v>
      </c>
      <c r="T1575" s="15">
        <f t="shared" si="6463"/>
        <v>150</v>
      </c>
      <c r="U1575" s="15">
        <f t="shared" si="6463"/>
        <v>0</v>
      </c>
      <c r="V1575" s="15">
        <f t="shared" si="6463"/>
        <v>0</v>
      </c>
      <c r="W1575" s="16"/>
      <c r="X1575" s="15">
        <f t="shared" ref="X1575:AI1575" si="6464">X1574</f>
        <v>100</v>
      </c>
      <c r="Y1575" s="15">
        <f t="shared" si="6464"/>
        <v>0</v>
      </c>
      <c r="Z1575" s="15">
        <f t="shared" si="6464"/>
        <v>0</v>
      </c>
      <c r="AA1575" s="15">
        <f t="shared" si="6464"/>
        <v>200</v>
      </c>
      <c r="AB1575" s="15">
        <f t="shared" si="6464"/>
        <v>250</v>
      </c>
      <c r="AC1575" s="15">
        <f t="shared" si="6464"/>
        <v>0</v>
      </c>
      <c r="AD1575" s="15">
        <f t="shared" si="6464"/>
        <v>100</v>
      </c>
      <c r="AE1575" s="15">
        <f t="shared" si="6464"/>
        <v>150</v>
      </c>
      <c r="AF1575" s="15">
        <f t="shared" si="6464"/>
        <v>0</v>
      </c>
      <c r="AG1575" s="15">
        <f t="shared" si="6464"/>
        <v>0</v>
      </c>
      <c r="AH1575" s="15">
        <f t="shared" si="6464"/>
        <v>0</v>
      </c>
      <c r="AI1575" s="15">
        <f t="shared" si="6464"/>
        <v>0</v>
      </c>
      <c r="AJ1575" s="17"/>
      <c r="AK1575" s="15">
        <f>AK1574</f>
        <v>0</v>
      </c>
      <c r="AL1575" s="15">
        <f>AL1574</f>
        <v>0</v>
      </c>
      <c r="AM1575" s="17"/>
      <c r="AN1575" s="15">
        <f t="shared" ref="AN1575:AX1575" si="6465">AN1574</f>
        <v>0</v>
      </c>
      <c r="AO1575" s="15">
        <f t="shared" si="6465"/>
        <v>0</v>
      </c>
      <c r="AP1575" s="15">
        <f t="shared" si="6465"/>
        <v>0</v>
      </c>
      <c r="AQ1575" s="15">
        <f t="shared" si="6465"/>
        <v>0</v>
      </c>
      <c r="AR1575" s="15">
        <f t="shared" si="6465"/>
        <v>0</v>
      </c>
      <c r="AS1575" s="15">
        <f t="shared" si="6465"/>
        <v>0</v>
      </c>
      <c r="AT1575" s="15">
        <f t="shared" si="6465"/>
        <v>0</v>
      </c>
      <c r="AU1575" s="15">
        <f t="shared" si="6465"/>
        <v>0</v>
      </c>
      <c r="AV1575" s="15">
        <f t="shared" si="6465"/>
        <v>0</v>
      </c>
      <c r="AW1575" s="15">
        <f t="shared" si="6465"/>
        <v>0</v>
      </c>
      <c r="AX1575" s="15">
        <f t="shared" si="6465"/>
        <v>0</v>
      </c>
      <c r="AY1575" s="17"/>
      <c r="AZ1575" s="15">
        <f t="shared" ref="AZ1575:BA1575" si="6466">AZ1574</f>
        <v>6000</v>
      </c>
      <c r="BA1575" s="15">
        <f t="shared" si="6466"/>
        <v>2000</v>
      </c>
      <c r="BB1575" s="15">
        <v>475</v>
      </c>
      <c r="BC1575" s="15">
        <f t="shared" ref="BC1575:BE1575" si="6467">BC1574</f>
        <v>0</v>
      </c>
      <c r="BD1575" s="15">
        <f t="shared" si="6467"/>
        <v>0</v>
      </c>
      <c r="BE1575" s="15">
        <f t="shared" si="6467"/>
        <v>60</v>
      </c>
      <c r="BF1575" s="17"/>
      <c r="BG1575" s="15">
        <f t="shared" ref="BG1575:BH1575" si="6468">BG1574</f>
        <v>1000</v>
      </c>
      <c r="BH1575" s="15">
        <f t="shared" si="6468"/>
        <v>5000</v>
      </c>
      <c r="BI1575" s="17"/>
      <c r="BJ1575" s="22">
        <f>G1575/G1574</f>
        <v>1</v>
      </c>
      <c r="BK1575" s="65">
        <f t="shared" ref="BK1575:BL1575" si="6469">BK1574</f>
        <v>0</v>
      </c>
      <c r="BL1575" s="65">
        <f t="shared" si="6469"/>
        <v>0</v>
      </c>
      <c r="BM1575" s="6">
        <f t="shared" si="6426"/>
        <v>42.422187499999993</v>
      </c>
      <c r="BN1575" s="8">
        <f t="shared" si="6427"/>
        <v>322.02767127503</v>
      </c>
      <c r="BO1575" s="12">
        <f t="shared" si="6428"/>
        <v>116.88078649212488</v>
      </c>
      <c r="BP1575" s="50">
        <f>(1-'#Constant'!$A$3)/($J1575*'#Constant'!$B$3/'#Constant'!$C$3^($D1575-1)+1)+'#Constant'!$A$3</f>
        <v>0.95511450381679386</v>
      </c>
      <c r="BQ1575" s="4">
        <f t="shared" si="6411"/>
        <v>261.7487212276215</v>
      </c>
      <c r="BR1575" s="50">
        <f>(1-'#Constant'!$A$3)/($K1575*'#Constant'!$B$3/'#Constant'!$C$3^($D1575-1)+1)+'#Constant'!$A$3</f>
        <v>0.93417910447761188</v>
      </c>
      <c r="BS1575" s="4">
        <f t="shared" si="6412"/>
        <v>382.3066213224385</v>
      </c>
      <c r="BT1575"/>
    </row>
    <row r="1576" spans="1:72" x14ac:dyDescent="0.3">
      <c r="A1576">
        <v>40040</v>
      </c>
      <c r="B1576" s="18" t="str">
        <f>VLOOKUP(CONCATENATE("CREATURE_NAME_",A1576),[1]Localization_Hero!$A:$E,2,FALSE)</f>
        <v>광기의 흑기사</v>
      </c>
      <c r="C1576" s="43" t="s">
        <v>77</v>
      </c>
      <c r="D1576">
        <v>1</v>
      </c>
      <c r="E1576">
        <v>1</v>
      </c>
      <c r="F1576" s="18">
        <v>1</v>
      </c>
      <c r="G1576" s="10">
        <v>35</v>
      </c>
      <c r="H1576" s="10">
        <v>35</v>
      </c>
      <c r="I1576" s="10">
        <v>5000</v>
      </c>
      <c r="J1576" s="10">
        <f>ROUND(VLOOKUP($C1576,$B$4:$BH$42,9,FALSE),0)</f>
        <v>30</v>
      </c>
      <c r="K1576" s="10">
        <f>ROUND(VLOOKUP($C1576,$B$4:$BH$42,10,FALSE),0)</f>
        <v>36</v>
      </c>
      <c r="L1576" s="2"/>
      <c r="M1576" s="10">
        <f>ROUND(VLOOKUP($C1576,$B$4:$BH$42,12,FALSE),0)</f>
        <v>150</v>
      </c>
      <c r="N1576" s="10">
        <f>ROUND(VLOOKUP($C1576,$B$4:$BH$42,13,FALSE),0)</f>
        <v>0</v>
      </c>
      <c r="O1576" s="10">
        <f>ROUND(VLOOKUP($C1576,$B$4:$BH$42,14,FALSE),0)</f>
        <v>0</v>
      </c>
      <c r="P1576" s="10">
        <f>ROUND(VLOOKUP($C1576,$B$4:$BH$42,15,FALSE),0)</f>
        <v>100</v>
      </c>
      <c r="Q1576" s="10">
        <f>ROUND(VLOOKUP($C1576,$B$4:$BH$42,16,FALSE),0)</f>
        <v>0</v>
      </c>
      <c r="R1576" s="10">
        <f>ROUND(VLOOKUP($C1576,$B$4:$BH$42,17,FALSE),0)</f>
        <v>0</v>
      </c>
      <c r="S1576" s="10">
        <f>ROUND(VLOOKUP($C1576,$B$4:$BH$42,18,FALSE),0)</f>
        <v>100</v>
      </c>
      <c r="T1576" s="10">
        <f>ROUND(VLOOKUP($C1576,$B$4:$BH$42,19,FALSE),0)</f>
        <v>150</v>
      </c>
      <c r="U1576" s="10">
        <f>ROUND(VLOOKUP($C1576,$B$4:$BH$42,20,FALSE),0)</f>
        <v>0</v>
      </c>
      <c r="V1576" s="10">
        <f>ROUND(VLOOKUP($C1576,$B$4:$BH$42,21,FALSE),0)</f>
        <v>0</v>
      </c>
      <c r="W1576" s="2"/>
      <c r="X1576" s="10">
        <f>ROUND(VLOOKUP($C1576,$B$4:$BH$42,23,FALSE),0)</f>
        <v>150</v>
      </c>
      <c r="Y1576" s="10">
        <f>ROUND(VLOOKUP($C1576,$B$4:$BH$42,24,FALSE),0)</f>
        <v>0</v>
      </c>
      <c r="Z1576" s="10">
        <f>ROUND(VLOOKUP($C1576,$B$4:$BH$42,25,FALSE),0)</f>
        <v>0</v>
      </c>
      <c r="AA1576" s="10">
        <f>ROUND(VLOOKUP($C1576,$B$4:$BH$42,26,FALSE),0)</f>
        <v>100</v>
      </c>
      <c r="AB1576" s="10">
        <f>ROUND(VLOOKUP($C1576,$B$4:$BH$42,27,FALSE),0)</f>
        <v>0</v>
      </c>
      <c r="AC1576" s="10">
        <f>ROUND(VLOOKUP($C1576,$B$4:$BH$42,28,FALSE),0)</f>
        <v>0</v>
      </c>
      <c r="AD1576" s="10">
        <f>ROUND(VLOOKUP($C1576,$B$4:$BH$42,29,FALSE),0)</f>
        <v>100</v>
      </c>
      <c r="AE1576" s="10">
        <f>ROUND(VLOOKUP($C1576,$B$4:$BH$42,30,FALSE),0)</f>
        <v>150</v>
      </c>
      <c r="AF1576" s="10">
        <f>ROUND(VLOOKUP($C1576,$B$4:$BH$42,31,FALSE),0)</f>
        <v>0</v>
      </c>
      <c r="AG1576" s="10">
        <f>ROUND(VLOOKUP($C1576,$B$4:$BH$42,32,FALSE),0)</f>
        <v>0</v>
      </c>
      <c r="AH1576" s="10">
        <f>ROUND(VLOOKUP($C1576,$B$4:$BH$42,33,FALSE),0)</f>
        <v>0</v>
      </c>
      <c r="AI1576" s="10">
        <f>ROUND(VLOOKUP($C1576,$B$4:$BH$42,34,FALSE),0)</f>
        <v>0</v>
      </c>
      <c r="AJ1576" s="3"/>
      <c r="AK1576" s="10">
        <f>ROUND(VLOOKUP($C1576,$B$4:$BH$42,36,FALSE),0)</f>
        <v>150</v>
      </c>
      <c r="AL1576" s="10">
        <f>ROUND(VLOOKUP($C1576,$B$4:$BH$42,37,FALSE),0)</f>
        <v>0</v>
      </c>
      <c r="AM1576" s="3"/>
      <c r="AN1576" s="10">
        <f>ROUND(VLOOKUP($C1576,$B$4:$BH$42,39,FALSE),0)</f>
        <v>0</v>
      </c>
      <c r="AO1576" s="10">
        <f>ROUND(VLOOKUP($C1576,$B$4:$BH$42,40,FALSE),0)</f>
        <v>0</v>
      </c>
      <c r="AP1576" s="10">
        <f>ROUND(VLOOKUP($C1576,$B$4:$BH$42,41,FALSE),0)</f>
        <v>0</v>
      </c>
      <c r="AQ1576" s="10">
        <f>ROUND(VLOOKUP($C1576,$B$4:$BH$42,42,FALSE),0)</f>
        <v>0</v>
      </c>
      <c r="AR1576" s="10">
        <f>ROUND(VLOOKUP($C1576,$B$4:$BH$42,43,FALSE),0)</f>
        <v>0</v>
      </c>
      <c r="AS1576" s="10">
        <f>ROUND(VLOOKUP($C1576,$B$4:$BH$42,44,FALSE),0)</f>
        <v>0</v>
      </c>
      <c r="AT1576" s="10">
        <f>ROUND(VLOOKUP($C1576,$B$4:$BH$42,45,FALSE),0)</f>
        <v>0</v>
      </c>
      <c r="AU1576" s="10">
        <f>ROUND(VLOOKUP($C1576,$B$4:$BH$42,46,FALSE),0)</f>
        <v>0</v>
      </c>
      <c r="AV1576" s="10">
        <f>ROUND(VLOOKUP($C1576,$B$4:$BH$42,47,FALSE),0)</f>
        <v>0</v>
      </c>
      <c r="AW1576" s="10">
        <f>ROUND(VLOOKUP($C1576,$B$4:$BH$42,48,FALSE),0)</f>
        <v>0</v>
      </c>
      <c r="AX1576" s="10">
        <f>ROUND(VLOOKUP($C1576,$B$4:$BH$42,49,FALSE),0)</f>
        <v>0</v>
      </c>
      <c r="AY1576" s="3"/>
      <c r="AZ1576" s="10">
        <v>6000</v>
      </c>
      <c r="BA1576" s="10">
        <v>2000</v>
      </c>
      <c r="BB1576" s="10">
        <v>235</v>
      </c>
      <c r="BC1576" s="10">
        <v>0</v>
      </c>
      <c r="BD1576" s="10">
        <v>0</v>
      </c>
      <c r="BE1576" s="10">
        <v>60</v>
      </c>
      <c r="BF1576" s="3"/>
      <c r="BG1576" s="10">
        <v>1000</v>
      </c>
      <c r="BH1576" s="10">
        <v>5000</v>
      </c>
      <c r="BI1576" s="3"/>
      <c r="BJ1576" s="21">
        <v>1</v>
      </c>
      <c r="BK1576" s="65">
        <v>0</v>
      </c>
      <c r="BL1576" s="65">
        <v>0</v>
      </c>
      <c r="BM1576" s="6">
        <v>116.57837499999998</v>
      </c>
      <c r="BN1576" s="8">
        <v>431.60469242537107</v>
      </c>
      <c r="BO1576" s="12">
        <v>224.31177785690292</v>
      </c>
      <c r="BP1576" s="50">
        <v>0.91908256880733941</v>
      </c>
      <c r="BQ1576" s="4">
        <v>398.2769286888539</v>
      </c>
      <c r="BR1576" s="50">
        <v>0.90447653429602881</v>
      </c>
      <c r="BS1576" s="4">
        <v>404.70854559090628</v>
      </c>
      <c r="BT1576">
        <v>170.48544253932715</v>
      </c>
    </row>
    <row r="1577" spans="1:72" s="13" customFormat="1" ht="17.25" thickBot="1" x14ac:dyDescent="0.35">
      <c r="B1577" s="20"/>
      <c r="D1577" s="14">
        <v>1</v>
      </c>
      <c r="E1577" s="14">
        <v>1</v>
      </c>
      <c r="F1577" s="19">
        <v>1</v>
      </c>
      <c r="G1577" s="15">
        <f>G1576</f>
        <v>35</v>
      </c>
      <c r="H1577" s="15">
        <f>H1576</f>
        <v>35</v>
      </c>
      <c r="I1577" s="15">
        <f>I1576</f>
        <v>5000</v>
      </c>
      <c r="J1577" s="15">
        <f>J1576</f>
        <v>30</v>
      </c>
      <c r="K1577" s="15">
        <f>K1576</f>
        <v>36</v>
      </c>
      <c r="L1577" s="16"/>
      <c r="M1577" s="15">
        <f t="shared" ref="M1577:V1577" si="6470">M1576</f>
        <v>150</v>
      </c>
      <c r="N1577" s="15">
        <f t="shared" si="6470"/>
        <v>0</v>
      </c>
      <c r="O1577" s="15">
        <f t="shared" si="6470"/>
        <v>0</v>
      </c>
      <c r="P1577" s="15">
        <f t="shared" si="6470"/>
        <v>100</v>
      </c>
      <c r="Q1577" s="15">
        <f t="shared" si="6470"/>
        <v>0</v>
      </c>
      <c r="R1577" s="15">
        <f t="shared" si="6470"/>
        <v>0</v>
      </c>
      <c r="S1577" s="15">
        <f t="shared" si="6470"/>
        <v>100</v>
      </c>
      <c r="T1577" s="15">
        <f t="shared" si="6470"/>
        <v>150</v>
      </c>
      <c r="U1577" s="15">
        <f t="shared" si="6470"/>
        <v>0</v>
      </c>
      <c r="V1577" s="15">
        <f t="shared" si="6470"/>
        <v>0</v>
      </c>
      <c r="W1577" s="16"/>
      <c r="X1577" s="15">
        <f t="shared" ref="X1577:AI1577" si="6471">X1576</f>
        <v>150</v>
      </c>
      <c r="Y1577" s="15">
        <f t="shared" si="6471"/>
        <v>0</v>
      </c>
      <c r="Z1577" s="15">
        <f t="shared" si="6471"/>
        <v>0</v>
      </c>
      <c r="AA1577" s="15">
        <f t="shared" si="6471"/>
        <v>100</v>
      </c>
      <c r="AB1577" s="15">
        <f t="shared" si="6471"/>
        <v>0</v>
      </c>
      <c r="AC1577" s="15">
        <f t="shared" si="6471"/>
        <v>0</v>
      </c>
      <c r="AD1577" s="15">
        <f t="shared" si="6471"/>
        <v>100</v>
      </c>
      <c r="AE1577" s="15">
        <f t="shared" si="6471"/>
        <v>150</v>
      </c>
      <c r="AF1577" s="15">
        <f t="shared" si="6471"/>
        <v>0</v>
      </c>
      <c r="AG1577" s="15">
        <f t="shared" si="6471"/>
        <v>0</v>
      </c>
      <c r="AH1577" s="15">
        <f t="shared" si="6471"/>
        <v>0</v>
      </c>
      <c r="AI1577" s="15">
        <f t="shared" si="6471"/>
        <v>0</v>
      </c>
      <c r="AJ1577" s="17"/>
      <c r="AK1577" s="15">
        <f>AK1576</f>
        <v>150</v>
      </c>
      <c r="AL1577" s="15">
        <f>AL1576</f>
        <v>0</v>
      </c>
      <c r="AM1577" s="17"/>
      <c r="AN1577" s="15">
        <f t="shared" ref="AN1577:AX1577" si="6472">AN1576</f>
        <v>0</v>
      </c>
      <c r="AO1577" s="15">
        <f t="shared" si="6472"/>
        <v>0</v>
      </c>
      <c r="AP1577" s="15">
        <f t="shared" si="6472"/>
        <v>0</v>
      </c>
      <c r="AQ1577" s="15">
        <f t="shared" si="6472"/>
        <v>0</v>
      </c>
      <c r="AR1577" s="15">
        <f t="shared" si="6472"/>
        <v>0</v>
      </c>
      <c r="AS1577" s="15">
        <f t="shared" si="6472"/>
        <v>0</v>
      </c>
      <c r="AT1577" s="15">
        <f t="shared" si="6472"/>
        <v>0</v>
      </c>
      <c r="AU1577" s="15">
        <f t="shared" si="6472"/>
        <v>0</v>
      </c>
      <c r="AV1577" s="15">
        <f t="shared" si="6472"/>
        <v>0</v>
      </c>
      <c r="AW1577" s="15">
        <f t="shared" si="6472"/>
        <v>0</v>
      </c>
      <c r="AX1577" s="15">
        <f t="shared" si="6472"/>
        <v>0</v>
      </c>
      <c r="AY1577" s="17"/>
      <c r="AZ1577" s="15">
        <v>6000</v>
      </c>
      <c r="BA1577" s="15">
        <v>2000</v>
      </c>
      <c r="BB1577" s="15">
        <f>BB1576</f>
        <v>235</v>
      </c>
      <c r="BC1577" s="15">
        <v>0</v>
      </c>
      <c r="BD1577" s="15">
        <v>0</v>
      </c>
      <c r="BE1577" s="15">
        <v>60</v>
      </c>
      <c r="BF1577" s="17"/>
      <c r="BG1577" s="15">
        <v>1000</v>
      </c>
      <c r="BH1577" s="15">
        <v>5000</v>
      </c>
      <c r="BI1577" s="17"/>
      <c r="BJ1577" s="22">
        <v>1</v>
      </c>
      <c r="BK1577" s="65">
        <v>0</v>
      </c>
      <c r="BL1577" s="65">
        <v>0</v>
      </c>
      <c r="BM1577" s="6">
        <v>116.57837499999998</v>
      </c>
      <c r="BN1577" s="8">
        <v>431.60469242537107</v>
      </c>
      <c r="BO1577" s="12">
        <v>224.31177785690292</v>
      </c>
      <c r="BP1577" s="50">
        <v>0.91908256880733941</v>
      </c>
      <c r="BQ1577" s="4">
        <v>398.2769286888539</v>
      </c>
      <c r="BR1577" s="50">
        <v>0.90447653429602881</v>
      </c>
      <c r="BS1577" s="4">
        <v>404.70854559090628</v>
      </c>
      <c r="BT1577"/>
    </row>
    <row r="1578" spans="1:72" x14ac:dyDescent="0.3">
      <c r="A1578">
        <v>40041</v>
      </c>
      <c r="B1578" s="18" t="str">
        <f>VLOOKUP(CONCATENATE("CREATURE_NAME_",A1578),[1]Localization_Hero!$A:$E,2,FALSE)</f>
        <v>침묵의 흑기사</v>
      </c>
      <c r="C1578" s="43" t="str">
        <f>VLOOKUP($A1578,[2]CreatureTable!$A:$I,9,FALSE)</f>
        <v>Knight</v>
      </c>
      <c r="D1578">
        <v>1</v>
      </c>
      <c r="E1578">
        <v>1</v>
      </c>
      <c r="F1578" s="18">
        <v>1</v>
      </c>
      <c r="G1578" s="10">
        <v>35</v>
      </c>
      <c r="H1578" s="10">
        <v>35</v>
      </c>
      <c r="I1578" s="10">
        <v>5000</v>
      </c>
      <c r="J1578" s="10">
        <f>ROUND(VLOOKUP($C1578,$B$4:$BH$42,9,FALSE),0)</f>
        <v>36</v>
      </c>
      <c r="K1578" s="10">
        <f>ROUND(VLOOKUP($C1578,$B$4:$BH$42,10,FALSE),0)</f>
        <v>28</v>
      </c>
      <c r="L1578" s="2"/>
      <c r="M1578" s="10">
        <f>ROUND(VLOOKUP($C1578,$B$4:$BH$42,12,FALSE),0)</f>
        <v>50</v>
      </c>
      <c r="N1578" s="10">
        <f>ROUND(VLOOKUP($C1578,$B$4:$BH$42,13,FALSE),0)</f>
        <v>0</v>
      </c>
      <c r="O1578" s="10">
        <f>ROUND(VLOOKUP($C1578,$B$4:$BH$42,14,FALSE),0)</f>
        <v>0</v>
      </c>
      <c r="P1578" s="10">
        <f>ROUND(VLOOKUP($C1578,$B$4:$BH$42,15,FALSE),0)</f>
        <v>0</v>
      </c>
      <c r="Q1578" s="10">
        <f>ROUND(VLOOKUP($C1578,$B$4:$BH$42,16,FALSE),0)</f>
        <v>100</v>
      </c>
      <c r="R1578" s="10">
        <f>ROUND(VLOOKUP($C1578,$B$4:$BH$42,17,FALSE),0)</f>
        <v>0</v>
      </c>
      <c r="S1578" s="10">
        <f>ROUND(VLOOKUP($C1578,$B$4:$BH$42,18,FALSE),0)</f>
        <v>0</v>
      </c>
      <c r="T1578" s="10">
        <f>ROUND(VLOOKUP($C1578,$B$4:$BH$42,19,FALSE),0)</f>
        <v>0</v>
      </c>
      <c r="U1578" s="10">
        <f>ROUND(VLOOKUP($C1578,$B$4:$BH$42,20,FALSE),0)</f>
        <v>0</v>
      </c>
      <c r="V1578" s="10">
        <f>ROUND(VLOOKUP($C1578,$B$4:$BH$42,21,FALSE),0)</f>
        <v>250</v>
      </c>
      <c r="W1578" s="2"/>
      <c r="X1578" s="10">
        <f>ROUND(VLOOKUP($C1578,$B$4:$BH$42,23,FALSE),0)</f>
        <v>50</v>
      </c>
      <c r="Y1578" s="10">
        <f>ROUND(VLOOKUP($C1578,$B$4:$BH$42,24,FALSE),0)</f>
        <v>0</v>
      </c>
      <c r="Z1578" s="10">
        <f>ROUND(VLOOKUP($C1578,$B$4:$BH$42,25,FALSE),0)</f>
        <v>0</v>
      </c>
      <c r="AA1578" s="10">
        <f>ROUND(VLOOKUP($C1578,$B$4:$BH$42,26,FALSE),0)</f>
        <v>0</v>
      </c>
      <c r="AB1578" s="10">
        <f>ROUND(VLOOKUP($C1578,$B$4:$BH$42,27,FALSE),0)</f>
        <v>100</v>
      </c>
      <c r="AC1578" s="10">
        <f>ROUND(VLOOKUP($C1578,$B$4:$BH$42,28,FALSE),0)</f>
        <v>0</v>
      </c>
      <c r="AD1578" s="10">
        <f>ROUND(VLOOKUP($C1578,$B$4:$BH$42,29,FALSE),0)</f>
        <v>0</v>
      </c>
      <c r="AE1578" s="10">
        <f>ROUND(VLOOKUP($C1578,$B$4:$BH$42,30,FALSE),0)</f>
        <v>0</v>
      </c>
      <c r="AF1578" s="10">
        <f>ROUND(VLOOKUP($C1578,$B$4:$BH$42,31,FALSE),0)</f>
        <v>0</v>
      </c>
      <c r="AG1578" s="10">
        <f>ROUND(VLOOKUP($C1578,$B$4:$BH$42,32,FALSE),0)</f>
        <v>250</v>
      </c>
      <c r="AH1578" s="10">
        <f>ROUND(VLOOKUP($C1578,$B$4:$BH$42,33,FALSE),0)</f>
        <v>0</v>
      </c>
      <c r="AI1578" s="10">
        <f>ROUND(VLOOKUP($C1578,$B$4:$BH$42,34,FALSE),0)</f>
        <v>0</v>
      </c>
      <c r="AJ1578" s="3"/>
      <c r="AK1578" s="10">
        <f>ROUND(VLOOKUP($C1578,$B$4:$BH$42,36,FALSE),0)</f>
        <v>0</v>
      </c>
      <c r="AL1578" s="10">
        <f>ROUND(VLOOKUP($C1578,$B$4:$BH$42,37,FALSE),0)</f>
        <v>0</v>
      </c>
      <c r="AM1578" s="3"/>
      <c r="AN1578" s="10">
        <f>ROUND(VLOOKUP($C1578,$B$4:$BH$42,39,FALSE),0)</f>
        <v>0</v>
      </c>
      <c r="AO1578" s="10">
        <f>ROUND(VLOOKUP($C1578,$B$4:$BH$42,40,FALSE),0)</f>
        <v>0</v>
      </c>
      <c r="AP1578" s="10">
        <f>ROUND(VLOOKUP($C1578,$B$4:$BH$42,41,FALSE),0)</f>
        <v>0</v>
      </c>
      <c r="AQ1578" s="10">
        <f>ROUND(VLOOKUP($C1578,$B$4:$BH$42,42,FALSE),0)</f>
        <v>0</v>
      </c>
      <c r="AR1578" s="10">
        <f>ROUND(VLOOKUP($C1578,$B$4:$BH$42,43,FALSE),0)</f>
        <v>0</v>
      </c>
      <c r="AS1578" s="10">
        <f>ROUND(VLOOKUP($C1578,$B$4:$BH$42,44,FALSE),0)</f>
        <v>0</v>
      </c>
      <c r="AT1578" s="10">
        <f>ROUND(VLOOKUP($C1578,$B$4:$BH$42,45,FALSE),0)</f>
        <v>0</v>
      </c>
      <c r="AU1578" s="10">
        <f>ROUND(VLOOKUP($C1578,$B$4:$BH$42,46,FALSE),0)</f>
        <v>0</v>
      </c>
      <c r="AV1578" s="10">
        <f>ROUND(VLOOKUP($C1578,$B$4:$BH$42,47,FALSE),0)</f>
        <v>0</v>
      </c>
      <c r="AW1578" s="10">
        <f>ROUND(VLOOKUP($C1578,$B$4:$BH$42,48,FALSE),0)</f>
        <v>0</v>
      </c>
      <c r="AX1578" s="10">
        <f>ROUND(VLOOKUP($C1578,$B$4:$BH$42,49,FALSE),0)</f>
        <v>0</v>
      </c>
      <c r="AY1578" s="3"/>
      <c r="AZ1578" s="10">
        <v>6000</v>
      </c>
      <c r="BA1578" s="10">
        <v>2000</v>
      </c>
      <c r="BB1578" s="10">
        <v>265</v>
      </c>
      <c r="BC1578" s="10">
        <v>0</v>
      </c>
      <c r="BD1578" s="10">
        <v>0</v>
      </c>
      <c r="BE1578" s="10">
        <v>60</v>
      </c>
      <c r="BF1578" s="3"/>
      <c r="BG1578" s="10">
        <v>1000</v>
      </c>
      <c r="BH1578" s="10">
        <v>5000</v>
      </c>
      <c r="BI1578" s="3"/>
      <c r="BJ1578" s="21">
        <v>1</v>
      </c>
      <c r="BK1578" s="65">
        <v>0</v>
      </c>
      <c r="BL1578" s="65">
        <v>0</v>
      </c>
      <c r="BM1578" s="6">
        <f t="shared" ref="BM1578:BM1615" si="6473">MAX(G1578*(1+M1578/1000*(1+O1578/1000))*(1+0.5*T1578/1000)*(1+0.25*S1578/1000),(H1578*(1+X1578/1000*(1+Z1578/1000))*(1+0.5*AE1578/1000)*(1+0.25*AD1578/1000)))*BG1578/1000</f>
        <v>36.75</v>
      </c>
      <c r="BN1578" s="8">
        <f t="shared" ref="BN1578:BN1615" si="6474">(BQ1578+BS1578)/2*(1+AI1578/2000)*(1+AH1578/2000)*(1+AN1578/2000)*(1+AK1578/2000)</f>
        <v>383.82347591106515</v>
      </c>
      <c r="BO1578" s="12">
        <f t="shared" ref="BO1578:BO1615" si="6475">SQRT(BM1578*BN1578)</f>
        <v>118.76663142369428</v>
      </c>
      <c r="BP1578" s="50">
        <f>(1-'#Constant'!$A$3)/($J1578*'#Constant'!$B$3/'#Constant'!$C$3^($D1578-1)+1)+'#Constant'!$A$3</f>
        <v>0.90447653429602881</v>
      </c>
      <c r="BQ1578" s="4">
        <f t="shared" ref="BQ1578:BQ1613" si="6476">I1578/(BP1578*(1-Q1578/1000*(0.5+R1578/1000))*(1-P1578/1000)*(1-V1578/1000)*(1+U1578/1000))/20</f>
        <v>387.93399240097534</v>
      </c>
      <c r="BR1578" s="50">
        <f>(1-'#Constant'!$A$3)/($K1578*'#Constant'!$B$3/'#Constant'!$C$3^($D1578-1)+1)+'#Constant'!$A$3</f>
        <v>0.92405904059040589</v>
      </c>
      <c r="BS1578" s="4">
        <f t="shared" ref="BS1578:BS1613" si="6477">I1578/(BR1578*(1-AB1578/1000*(0.5+AC1578/1000))*(1-AA1578/1000)*(1-AG1578/1000)*(1+AF1578/1000))/20</f>
        <v>379.71295942115495</v>
      </c>
      <c r="BT1578">
        <f>BO1578/$BO$4*100</f>
        <v>90.267135817053003</v>
      </c>
    </row>
    <row r="1579" spans="1:72" s="13" customFormat="1" ht="17.25" thickBot="1" x14ac:dyDescent="0.35">
      <c r="B1579" s="20"/>
      <c r="D1579" s="14">
        <v>1</v>
      </c>
      <c r="E1579" s="14">
        <v>1</v>
      </c>
      <c r="F1579" s="19">
        <v>1</v>
      </c>
      <c r="G1579" s="15">
        <f>G1578</f>
        <v>35</v>
      </c>
      <c r="H1579" s="15">
        <f>H1578</f>
        <v>35</v>
      </c>
      <c r="I1579" s="15">
        <f>I1578</f>
        <v>5000</v>
      </c>
      <c r="J1579" s="15">
        <f>J1578</f>
        <v>36</v>
      </c>
      <c r="K1579" s="15">
        <f>K1578</f>
        <v>28</v>
      </c>
      <c r="L1579" s="16"/>
      <c r="M1579" s="15">
        <f t="shared" ref="M1579:V1579" si="6478">M1578</f>
        <v>50</v>
      </c>
      <c r="N1579" s="15">
        <f t="shared" si="6478"/>
        <v>0</v>
      </c>
      <c r="O1579" s="15">
        <f t="shared" si="6478"/>
        <v>0</v>
      </c>
      <c r="P1579" s="15">
        <f t="shared" si="6478"/>
        <v>0</v>
      </c>
      <c r="Q1579" s="15">
        <f t="shared" si="6478"/>
        <v>100</v>
      </c>
      <c r="R1579" s="15">
        <f t="shared" si="6478"/>
        <v>0</v>
      </c>
      <c r="S1579" s="15">
        <f t="shared" si="6478"/>
        <v>0</v>
      </c>
      <c r="T1579" s="15">
        <f t="shared" si="6478"/>
        <v>0</v>
      </c>
      <c r="U1579" s="15">
        <f t="shared" si="6478"/>
        <v>0</v>
      </c>
      <c r="V1579" s="15">
        <f t="shared" si="6478"/>
        <v>250</v>
      </c>
      <c r="W1579" s="16"/>
      <c r="X1579" s="15">
        <f t="shared" ref="X1579:AI1579" si="6479">X1578</f>
        <v>50</v>
      </c>
      <c r="Y1579" s="15">
        <f t="shared" si="6479"/>
        <v>0</v>
      </c>
      <c r="Z1579" s="15">
        <f t="shared" si="6479"/>
        <v>0</v>
      </c>
      <c r="AA1579" s="15">
        <f t="shared" si="6479"/>
        <v>0</v>
      </c>
      <c r="AB1579" s="15">
        <f t="shared" si="6479"/>
        <v>100</v>
      </c>
      <c r="AC1579" s="15">
        <f t="shared" si="6479"/>
        <v>0</v>
      </c>
      <c r="AD1579" s="15">
        <f t="shared" si="6479"/>
        <v>0</v>
      </c>
      <c r="AE1579" s="15">
        <f t="shared" si="6479"/>
        <v>0</v>
      </c>
      <c r="AF1579" s="15">
        <f t="shared" si="6479"/>
        <v>0</v>
      </c>
      <c r="AG1579" s="15">
        <f t="shared" si="6479"/>
        <v>250</v>
      </c>
      <c r="AH1579" s="15">
        <f t="shared" si="6479"/>
        <v>0</v>
      </c>
      <c r="AI1579" s="15">
        <f t="shared" si="6479"/>
        <v>0</v>
      </c>
      <c r="AJ1579" s="17"/>
      <c r="AK1579" s="15">
        <f>AK1578</f>
        <v>0</v>
      </c>
      <c r="AL1579" s="15">
        <f>AL1578</f>
        <v>0</v>
      </c>
      <c r="AM1579" s="17"/>
      <c r="AN1579" s="15">
        <f t="shared" ref="AN1579:AX1579" si="6480">AN1578</f>
        <v>0</v>
      </c>
      <c r="AO1579" s="15">
        <f t="shared" si="6480"/>
        <v>0</v>
      </c>
      <c r="AP1579" s="15">
        <f t="shared" si="6480"/>
        <v>0</v>
      </c>
      <c r="AQ1579" s="15">
        <f t="shared" si="6480"/>
        <v>0</v>
      </c>
      <c r="AR1579" s="15">
        <f t="shared" si="6480"/>
        <v>0</v>
      </c>
      <c r="AS1579" s="15">
        <f t="shared" si="6480"/>
        <v>0</v>
      </c>
      <c r="AT1579" s="15">
        <f t="shared" si="6480"/>
        <v>0</v>
      </c>
      <c r="AU1579" s="15">
        <f t="shared" si="6480"/>
        <v>0</v>
      </c>
      <c r="AV1579" s="15">
        <f t="shared" si="6480"/>
        <v>0</v>
      </c>
      <c r="AW1579" s="15">
        <f t="shared" si="6480"/>
        <v>0</v>
      </c>
      <c r="AX1579" s="15">
        <f t="shared" si="6480"/>
        <v>0</v>
      </c>
      <c r="AY1579" s="17"/>
      <c r="AZ1579" s="15">
        <f t="shared" ref="AZ1579:BA1579" si="6481">AZ1578</f>
        <v>6000</v>
      </c>
      <c r="BA1579" s="15">
        <f t="shared" si="6481"/>
        <v>2000</v>
      </c>
      <c r="BB1579" s="15">
        <v>265</v>
      </c>
      <c r="BC1579" s="15">
        <f t="shared" ref="BC1579:BE1579" si="6482">BC1578</f>
        <v>0</v>
      </c>
      <c r="BD1579" s="15">
        <f t="shared" si="6482"/>
        <v>0</v>
      </c>
      <c r="BE1579" s="15">
        <f t="shared" si="6482"/>
        <v>60</v>
      </c>
      <c r="BF1579" s="17"/>
      <c r="BG1579" s="15">
        <f t="shared" ref="BG1579:BH1579" si="6483">BG1578</f>
        <v>1000</v>
      </c>
      <c r="BH1579" s="15">
        <f t="shared" si="6483"/>
        <v>5000</v>
      </c>
      <c r="BI1579" s="17"/>
      <c r="BJ1579" s="22">
        <f>G1579/G1578</f>
        <v>1</v>
      </c>
      <c r="BK1579" s="65">
        <f>BK1578</f>
        <v>0</v>
      </c>
      <c r="BL1579" s="65">
        <f>BL1578</f>
        <v>0</v>
      </c>
      <c r="BM1579" s="6">
        <f t="shared" si="6473"/>
        <v>36.75</v>
      </c>
      <c r="BN1579" s="8">
        <f t="shared" si="6474"/>
        <v>383.82347591106515</v>
      </c>
      <c r="BO1579" s="12">
        <f t="shared" si="6475"/>
        <v>118.76663142369428</v>
      </c>
      <c r="BP1579" s="50">
        <f>(1-'#Constant'!$A$3)/($J1579*'#Constant'!$B$3/'#Constant'!$C$3^($D1579-1)+1)+'#Constant'!$A$3</f>
        <v>0.90447653429602881</v>
      </c>
      <c r="BQ1579" s="4">
        <f t="shared" si="6476"/>
        <v>387.93399240097534</v>
      </c>
      <c r="BR1579" s="50">
        <f>(1-'#Constant'!$A$3)/($K1579*'#Constant'!$B$3/'#Constant'!$C$3^($D1579-1)+1)+'#Constant'!$A$3</f>
        <v>0.92405904059040589</v>
      </c>
      <c r="BS1579" s="4">
        <f t="shared" si="6477"/>
        <v>379.71295942115495</v>
      </c>
      <c r="BT1579"/>
    </row>
    <row r="1580" spans="1:72" x14ac:dyDescent="0.3">
      <c r="A1580">
        <v>40042</v>
      </c>
      <c r="B1580" s="18" t="str">
        <f>VLOOKUP(CONCATENATE("CREATURE_NAME_",A1580),[1]Localization_Hero!$A:$E,2,FALSE)</f>
        <v>타락한 하늘</v>
      </c>
      <c r="C1580" s="43" t="str">
        <f>VLOOKUP($A1580,[2]CreatureTable!$A:$I,9,FALSE)</f>
        <v>Archer</v>
      </c>
      <c r="D1580">
        <v>1</v>
      </c>
      <c r="E1580">
        <v>1</v>
      </c>
      <c r="F1580" s="18">
        <v>1</v>
      </c>
      <c r="G1580" s="10">
        <v>35</v>
      </c>
      <c r="H1580" s="10">
        <v>35</v>
      </c>
      <c r="I1580" s="10">
        <v>5000</v>
      </c>
      <c r="J1580" s="10">
        <f>ROUND(VLOOKUP($C1580,$B$4:$BH$42,9,FALSE),0)</f>
        <v>22</v>
      </c>
      <c r="K1580" s="10">
        <f>ROUND(VLOOKUP($C1580,$B$4:$BH$42,10,FALSE),0)</f>
        <v>18</v>
      </c>
      <c r="L1580" s="2"/>
      <c r="M1580" s="10">
        <f>ROUND(VLOOKUP($C1580,$B$4:$BH$42,12,FALSE),0)</f>
        <v>150</v>
      </c>
      <c r="N1580" s="10">
        <f>ROUND(VLOOKUP($C1580,$B$4:$BH$42,13,FALSE),0)</f>
        <v>0</v>
      </c>
      <c r="O1580" s="10">
        <f>ROUND(VLOOKUP($C1580,$B$4:$BH$42,14,FALSE),0)</f>
        <v>0</v>
      </c>
      <c r="P1580" s="10">
        <f>ROUND(VLOOKUP($C1580,$B$4:$BH$42,15,FALSE),0)</f>
        <v>0</v>
      </c>
      <c r="Q1580" s="10">
        <f>ROUND(VLOOKUP($C1580,$B$4:$BH$42,16,FALSE),0)</f>
        <v>0</v>
      </c>
      <c r="R1580" s="10">
        <f>ROUND(VLOOKUP($C1580,$B$4:$BH$42,17,FALSE),0)</f>
        <v>0</v>
      </c>
      <c r="S1580" s="10">
        <f>ROUND(VLOOKUP($C1580,$B$4:$BH$42,18,FALSE),0)</f>
        <v>100</v>
      </c>
      <c r="T1580" s="10">
        <f>ROUND(VLOOKUP($C1580,$B$4:$BH$42,19,FALSE),0)</f>
        <v>250</v>
      </c>
      <c r="U1580" s="10">
        <f>ROUND(VLOOKUP($C1580,$B$4:$BH$42,20,FALSE),0)</f>
        <v>0</v>
      </c>
      <c r="V1580" s="10">
        <f>ROUND(VLOOKUP($C1580,$B$4:$BH$42,21,FALSE),0)</f>
        <v>0</v>
      </c>
      <c r="W1580" s="2"/>
      <c r="X1580" s="10">
        <f>ROUND(VLOOKUP($C1580,$B$4:$BH$42,23,FALSE),0)</f>
        <v>150</v>
      </c>
      <c r="Y1580" s="10">
        <f>ROUND(VLOOKUP($C1580,$B$4:$BH$42,24,FALSE),0)</f>
        <v>0</v>
      </c>
      <c r="Z1580" s="10">
        <f>ROUND(VLOOKUP($C1580,$B$4:$BH$42,25,FALSE),0)</f>
        <v>0</v>
      </c>
      <c r="AA1580" s="10">
        <f>ROUND(VLOOKUP($C1580,$B$4:$BH$42,26,FALSE),0)</f>
        <v>0</v>
      </c>
      <c r="AB1580" s="10">
        <f>ROUND(VLOOKUP($C1580,$B$4:$BH$42,27,FALSE),0)</f>
        <v>0</v>
      </c>
      <c r="AC1580" s="10">
        <f>ROUND(VLOOKUP($C1580,$B$4:$BH$42,28,FALSE),0)</f>
        <v>0</v>
      </c>
      <c r="AD1580" s="10">
        <f>ROUND(VLOOKUP($C1580,$B$4:$BH$42,29,FALSE),0)</f>
        <v>100</v>
      </c>
      <c r="AE1580" s="10">
        <f>ROUND(VLOOKUP($C1580,$B$4:$BH$42,30,FALSE),0)</f>
        <v>250</v>
      </c>
      <c r="AF1580" s="10">
        <f>ROUND(VLOOKUP($C1580,$B$4:$BH$42,31,FALSE),0)</f>
        <v>0</v>
      </c>
      <c r="AG1580" s="10">
        <f>ROUND(VLOOKUP($C1580,$B$4:$BH$42,32,FALSE),0)</f>
        <v>0</v>
      </c>
      <c r="AH1580" s="10">
        <f>ROUND(VLOOKUP($C1580,$B$4:$BH$42,33,FALSE),0)</f>
        <v>0</v>
      </c>
      <c r="AI1580" s="10">
        <f>ROUND(VLOOKUP($C1580,$B$4:$BH$42,34,FALSE),0)</f>
        <v>0</v>
      </c>
      <c r="AJ1580" s="3"/>
      <c r="AK1580" s="10">
        <f>ROUND(VLOOKUP($C1580,$B$4:$BH$42,36,FALSE),0)</f>
        <v>0</v>
      </c>
      <c r="AL1580" s="10">
        <f>ROUND(VLOOKUP($C1580,$B$4:$BH$42,37,FALSE),0)</f>
        <v>0</v>
      </c>
      <c r="AM1580" s="3"/>
      <c r="AN1580" s="10">
        <f>ROUND(VLOOKUP($C1580,$B$4:$BH$42,39,FALSE),0)</f>
        <v>0</v>
      </c>
      <c r="AO1580" s="10">
        <f>ROUND(VLOOKUP($C1580,$B$4:$BH$42,40,FALSE),0)</f>
        <v>0</v>
      </c>
      <c r="AP1580" s="10">
        <f>ROUND(VLOOKUP($C1580,$B$4:$BH$42,41,FALSE),0)</f>
        <v>0</v>
      </c>
      <c r="AQ1580" s="10">
        <f>ROUND(VLOOKUP($C1580,$B$4:$BH$42,42,FALSE),0)</f>
        <v>0</v>
      </c>
      <c r="AR1580" s="10">
        <f>ROUND(VLOOKUP($C1580,$B$4:$BH$42,43,FALSE),0)</f>
        <v>0</v>
      </c>
      <c r="AS1580" s="10">
        <f>ROUND(VLOOKUP($C1580,$B$4:$BH$42,44,FALSE),0)</f>
        <v>0</v>
      </c>
      <c r="AT1580" s="10">
        <f>ROUND(VLOOKUP($C1580,$B$4:$BH$42,45,FALSE),0)</f>
        <v>0</v>
      </c>
      <c r="AU1580" s="10">
        <f>ROUND(VLOOKUP($C1580,$B$4:$BH$42,46,FALSE),0)</f>
        <v>0</v>
      </c>
      <c r="AV1580" s="10">
        <f>ROUND(VLOOKUP($C1580,$B$4:$BH$42,47,FALSE),0)</f>
        <v>0</v>
      </c>
      <c r="AW1580" s="10">
        <f>ROUND(VLOOKUP($C1580,$B$4:$BH$42,48,FALSE),0)</f>
        <v>0</v>
      </c>
      <c r="AX1580" s="10">
        <f>ROUND(VLOOKUP($C1580,$B$4:$BH$42,49,FALSE),0)</f>
        <v>0</v>
      </c>
      <c r="AY1580" s="3"/>
      <c r="AZ1580" s="10">
        <v>6000</v>
      </c>
      <c r="BA1580" s="10">
        <v>2000</v>
      </c>
      <c r="BB1580" s="10">
        <v>375</v>
      </c>
      <c r="BC1580" s="10">
        <v>0</v>
      </c>
      <c r="BD1580" s="10">
        <v>0</v>
      </c>
      <c r="BE1580" s="10">
        <v>60</v>
      </c>
      <c r="BF1580" s="3"/>
      <c r="BG1580" s="10">
        <v>1000</v>
      </c>
      <c r="BH1580" s="10">
        <v>5000</v>
      </c>
      <c r="BI1580" s="3"/>
      <c r="BJ1580" s="21">
        <v>1</v>
      </c>
      <c r="BK1580" s="65">
        <v>0</v>
      </c>
      <c r="BL1580" s="65">
        <v>0</v>
      </c>
      <c r="BM1580" s="6">
        <f t="shared" si="6473"/>
        <v>46.413281249999997</v>
      </c>
      <c r="BN1580" s="8">
        <f t="shared" si="6474"/>
        <v>264.68220537614525</v>
      </c>
      <c r="BO1580" s="12">
        <f t="shared" si="6475"/>
        <v>110.83668002964222</v>
      </c>
      <c r="BP1580" s="50">
        <f>(1-'#Constant'!$A$3)/($J1580*'#Constant'!$B$3/'#Constant'!$C$3^($D1580-1)+1)+'#Constant'!$A$3</f>
        <v>0.93932457786116319</v>
      </c>
      <c r="BQ1580" s="4">
        <f t="shared" si="6476"/>
        <v>266.14868373746651</v>
      </c>
      <c r="BR1580" s="50">
        <f>(1-'#Constant'!$A$3)/($K1580*'#Constant'!$B$3/'#Constant'!$C$3^($D1580-1)+1)+'#Constant'!$A$3</f>
        <v>0.9497912713472485</v>
      </c>
      <c r="BS1580" s="4">
        <f t="shared" si="6477"/>
        <v>263.21572701482398</v>
      </c>
      <c r="BT1580">
        <f>BO1580/$BO$4*100</f>
        <v>84.240072567646749</v>
      </c>
    </row>
    <row r="1581" spans="1:72" s="13" customFormat="1" ht="17.25" thickBot="1" x14ac:dyDescent="0.35">
      <c r="B1581" s="20"/>
      <c r="C1581" s="43"/>
      <c r="D1581" s="14">
        <v>1</v>
      </c>
      <c r="E1581" s="14">
        <v>1</v>
      </c>
      <c r="F1581" s="19">
        <v>1</v>
      </c>
      <c r="G1581" s="15">
        <f>G1580</f>
        <v>35</v>
      </c>
      <c r="H1581" s="15">
        <f>H1580</f>
        <v>35</v>
      </c>
      <c r="I1581" s="15">
        <f>I1580</f>
        <v>5000</v>
      </c>
      <c r="J1581" s="15">
        <f>J1580</f>
        <v>22</v>
      </c>
      <c r="K1581" s="15">
        <f>K1580</f>
        <v>18</v>
      </c>
      <c r="L1581" s="16"/>
      <c r="M1581" s="15">
        <f t="shared" ref="M1581:V1581" si="6484">M1580</f>
        <v>150</v>
      </c>
      <c r="N1581" s="15">
        <f t="shared" si="6484"/>
        <v>0</v>
      </c>
      <c r="O1581" s="15">
        <f t="shared" si="6484"/>
        <v>0</v>
      </c>
      <c r="P1581" s="15">
        <f t="shared" si="6484"/>
        <v>0</v>
      </c>
      <c r="Q1581" s="15">
        <f t="shared" si="6484"/>
        <v>0</v>
      </c>
      <c r="R1581" s="15">
        <f t="shared" si="6484"/>
        <v>0</v>
      </c>
      <c r="S1581" s="15">
        <f t="shared" si="6484"/>
        <v>100</v>
      </c>
      <c r="T1581" s="15">
        <f t="shared" si="6484"/>
        <v>250</v>
      </c>
      <c r="U1581" s="15">
        <f t="shared" si="6484"/>
        <v>0</v>
      </c>
      <c r="V1581" s="15">
        <f t="shared" si="6484"/>
        <v>0</v>
      </c>
      <c r="W1581" s="16"/>
      <c r="X1581" s="15">
        <f t="shared" ref="X1581:AI1581" si="6485">X1580</f>
        <v>150</v>
      </c>
      <c r="Y1581" s="15">
        <f t="shared" si="6485"/>
        <v>0</v>
      </c>
      <c r="Z1581" s="15">
        <f t="shared" si="6485"/>
        <v>0</v>
      </c>
      <c r="AA1581" s="15">
        <f t="shared" si="6485"/>
        <v>0</v>
      </c>
      <c r="AB1581" s="15">
        <f t="shared" si="6485"/>
        <v>0</v>
      </c>
      <c r="AC1581" s="15">
        <f t="shared" si="6485"/>
        <v>0</v>
      </c>
      <c r="AD1581" s="15">
        <f t="shared" si="6485"/>
        <v>100</v>
      </c>
      <c r="AE1581" s="15">
        <f t="shared" si="6485"/>
        <v>250</v>
      </c>
      <c r="AF1581" s="15">
        <f t="shared" si="6485"/>
        <v>0</v>
      </c>
      <c r="AG1581" s="15">
        <f t="shared" si="6485"/>
        <v>0</v>
      </c>
      <c r="AH1581" s="15">
        <f t="shared" si="6485"/>
        <v>0</v>
      </c>
      <c r="AI1581" s="15">
        <f t="shared" si="6485"/>
        <v>0</v>
      </c>
      <c r="AJ1581" s="17"/>
      <c r="AK1581" s="15">
        <f>AK1580</f>
        <v>0</v>
      </c>
      <c r="AL1581" s="15">
        <f>AL1580</f>
        <v>0</v>
      </c>
      <c r="AM1581" s="17"/>
      <c r="AN1581" s="15">
        <f t="shared" ref="AN1581:AX1581" si="6486">AN1580</f>
        <v>0</v>
      </c>
      <c r="AO1581" s="15">
        <f t="shared" si="6486"/>
        <v>0</v>
      </c>
      <c r="AP1581" s="15">
        <f t="shared" si="6486"/>
        <v>0</v>
      </c>
      <c r="AQ1581" s="15">
        <f t="shared" si="6486"/>
        <v>0</v>
      </c>
      <c r="AR1581" s="15">
        <f t="shared" si="6486"/>
        <v>0</v>
      </c>
      <c r="AS1581" s="15">
        <f t="shared" si="6486"/>
        <v>0</v>
      </c>
      <c r="AT1581" s="15">
        <f t="shared" si="6486"/>
        <v>0</v>
      </c>
      <c r="AU1581" s="15">
        <f t="shared" si="6486"/>
        <v>0</v>
      </c>
      <c r="AV1581" s="15">
        <f t="shared" si="6486"/>
        <v>0</v>
      </c>
      <c r="AW1581" s="15">
        <f t="shared" si="6486"/>
        <v>0</v>
      </c>
      <c r="AX1581" s="15">
        <f t="shared" si="6486"/>
        <v>0</v>
      </c>
      <c r="AY1581" s="17"/>
      <c r="AZ1581" s="15">
        <f t="shared" ref="AZ1581:BA1581" si="6487">AZ1580</f>
        <v>6000</v>
      </c>
      <c r="BA1581" s="15">
        <f t="shared" si="6487"/>
        <v>2000</v>
      </c>
      <c r="BB1581" s="15">
        <v>375</v>
      </c>
      <c r="BC1581" s="15">
        <f t="shared" ref="BC1581:BE1581" si="6488">BC1580</f>
        <v>0</v>
      </c>
      <c r="BD1581" s="15">
        <f t="shared" si="6488"/>
        <v>0</v>
      </c>
      <c r="BE1581" s="15">
        <f t="shared" si="6488"/>
        <v>60</v>
      </c>
      <c r="BF1581" s="17"/>
      <c r="BG1581" s="15">
        <f t="shared" ref="BG1581:BH1581" si="6489">BG1580</f>
        <v>1000</v>
      </c>
      <c r="BH1581" s="15">
        <f t="shared" si="6489"/>
        <v>5000</v>
      </c>
      <c r="BI1581" s="17"/>
      <c r="BJ1581" s="22">
        <f>G1581/G1580</f>
        <v>1</v>
      </c>
      <c r="BK1581" s="65">
        <f t="shared" ref="BK1581:BL1581" si="6490">BK1580</f>
        <v>0</v>
      </c>
      <c r="BL1581" s="65">
        <f t="shared" si="6490"/>
        <v>0</v>
      </c>
      <c r="BM1581" s="6">
        <f t="shared" si="6473"/>
        <v>46.413281249999997</v>
      </c>
      <c r="BN1581" s="8">
        <f t="shared" si="6474"/>
        <v>264.68220537614525</v>
      </c>
      <c r="BO1581" s="12">
        <f t="shared" si="6475"/>
        <v>110.83668002964222</v>
      </c>
      <c r="BP1581" s="50">
        <f>(1-'#Constant'!$A$3)/($J1581*'#Constant'!$B$3/'#Constant'!$C$3^($D1581-1)+1)+'#Constant'!$A$3</f>
        <v>0.93932457786116319</v>
      </c>
      <c r="BQ1581" s="4">
        <f t="shared" si="6476"/>
        <v>266.14868373746651</v>
      </c>
      <c r="BR1581" s="50">
        <f>(1-'#Constant'!$A$3)/($K1581*'#Constant'!$B$3/'#Constant'!$C$3^($D1581-1)+1)+'#Constant'!$A$3</f>
        <v>0.9497912713472485</v>
      </c>
      <c r="BS1581" s="4">
        <f t="shared" si="6477"/>
        <v>263.21572701482398</v>
      </c>
      <c r="BT1581"/>
    </row>
    <row r="1582" spans="1:72" x14ac:dyDescent="0.3">
      <c r="A1582">
        <v>40043</v>
      </c>
      <c r="B1582" s="18" t="str">
        <f>VLOOKUP(CONCATENATE("CREATURE_NAME_",A1582),[1]Localization_Hero!$A:$E,2,FALSE)</f>
        <v>타락한 태양</v>
      </c>
      <c r="C1582" s="43" t="str">
        <f>VLOOKUP($A1582,[2]CreatureTable!$A:$I,9,FALSE)</f>
        <v>Knight</v>
      </c>
      <c r="D1582">
        <v>1</v>
      </c>
      <c r="E1582">
        <v>1</v>
      </c>
      <c r="F1582" s="18">
        <v>1</v>
      </c>
      <c r="G1582" s="10">
        <v>35</v>
      </c>
      <c r="H1582" s="10">
        <v>35</v>
      </c>
      <c r="I1582" s="10">
        <v>5000</v>
      </c>
      <c r="J1582" s="10">
        <f>ROUND(VLOOKUP($C1582,$B$4:$BH$42,9,FALSE),0)</f>
        <v>36</v>
      </c>
      <c r="K1582" s="10">
        <f>ROUND(VLOOKUP($C1582,$B$4:$BH$42,10,FALSE),0)</f>
        <v>28</v>
      </c>
      <c r="L1582" s="2"/>
      <c r="M1582" s="10">
        <f>ROUND(VLOOKUP($C1582,$B$4:$BH$42,12,FALSE),0)</f>
        <v>50</v>
      </c>
      <c r="N1582" s="10">
        <f>ROUND(VLOOKUP($C1582,$B$4:$BH$42,13,FALSE),0)</f>
        <v>0</v>
      </c>
      <c r="O1582" s="10">
        <f>ROUND(VLOOKUP($C1582,$B$4:$BH$42,14,FALSE),0)</f>
        <v>0</v>
      </c>
      <c r="P1582" s="10">
        <f>ROUND(VLOOKUP($C1582,$B$4:$BH$42,15,FALSE),0)</f>
        <v>0</v>
      </c>
      <c r="Q1582" s="10">
        <f>ROUND(VLOOKUP($C1582,$B$4:$BH$42,16,FALSE),0)</f>
        <v>100</v>
      </c>
      <c r="R1582" s="10">
        <f>ROUND(VLOOKUP($C1582,$B$4:$BH$42,17,FALSE),0)</f>
        <v>0</v>
      </c>
      <c r="S1582" s="10">
        <f>ROUND(VLOOKUP($C1582,$B$4:$BH$42,18,FALSE),0)</f>
        <v>0</v>
      </c>
      <c r="T1582" s="10">
        <f>ROUND(VLOOKUP($C1582,$B$4:$BH$42,19,FALSE),0)</f>
        <v>0</v>
      </c>
      <c r="U1582" s="10">
        <f>ROUND(VLOOKUP($C1582,$B$4:$BH$42,20,FALSE),0)</f>
        <v>0</v>
      </c>
      <c r="V1582" s="10">
        <f>ROUND(VLOOKUP($C1582,$B$4:$BH$42,21,FALSE),0)</f>
        <v>250</v>
      </c>
      <c r="W1582" s="2"/>
      <c r="X1582" s="10">
        <f>ROUND(VLOOKUP($C1582,$B$4:$BH$42,23,FALSE),0)</f>
        <v>50</v>
      </c>
      <c r="Y1582" s="10">
        <f>ROUND(VLOOKUP($C1582,$B$4:$BH$42,24,FALSE),0)</f>
        <v>0</v>
      </c>
      <c r="Z1582" s="10">
        <f>ROUND(VLOOKUP($C1582,$B$4:$BH$42,25,FALSE),0)</f>
        <v>0</v>
      </c>
      <c r="AA1582" s="10">
        <f>ROUND(VLOOKUP($C1582,$B$4:$BH$42,26,FALSE),0)</f>
        <v>0</v>
      </c>
      <c r="AB1582" s="10">
        <f>ROUND(VLOOKUP($C1582,$B$4:$BH$42,27,FALSE),0)</f>
        <v>100</v>
      </c>
      <c r="AC1582" s="10">
        <f>ROUND(VLOOKUP($C1582,$B$4:$BH$42,28,FALSE),0)</f>
        <v>0</v>
      </c>
      <c r="AD1582" s="10">
        <f>ROUND(VLOOKUP($C1582,$B$4:$BH$42,29,FALSE),0)</f>
        <v>0</v>
      </c>
      <c r="AE1582" s="10">
        <f>ROUND(VLOOKUP($C1582,$B$4:$BH$42,30,FALSE),0)</f>
        <v>0</v>
      </c>
      <c r="AF1582" s="10">
        <f>ROUND(VLOOKUP($C1582,$B$4:$BH$42,31,FALSE),0)</f>
        <v>0</v>
      </c>
      <c r="AG1582" s="10">
        <f>ROUND(VLOOKUP($C1582,$B$4:$BH$42,32,FALSE),0)</f>
        <v>250</v>
      </c>
      <c r="AH1582" s="10">
        <f>ROUND(VLOOKUP($C1582,$B$4:$BH$42,33,FALSE),0)</f>
        <v>0</v>
      </c>
      <c r="AI1582" s="10">
        <f>ROUND(VLOOKUP($C1582,$B$4:$BH$42,34,FALSE),0)</f>
        <v>0</v>
      </c>
      <c r="AJ1582" s="3"/>
      <c r="AK1582" s="10">
        <f>ROUND(VLOOKUP($C1582,$B$4:$BH$42,36,FALSE),0)</f>
        <v>0</v>
      </c>
      <c r="AL1582" s="10">
        <f>ROUND(VLOOKUP($C1582,$B$4:$BH$42,37,FALSE),0)</f>
        <v>0</v>
      </c>
      <c r="AM1582" s="3"/>
      <c r="AN1582" s="10">
        <f>ROUND(VLOOKUP($C1582,$B$4:$BH$42,39,FALSE),0)</f>
        <v>0</v>
      </c>
      <c r="AO1582" s="10">
        <f>ROUND(VLOOKUP($C1582,$B$4:$BH$42,40,FALSE),0)</f>
        <v>0</v>
      </c>
      <c r="AP1582" s="10">
        <f>ROUND(VLOOKUP($C1582,$B$4:$BH$42,41,FALSE),0)</f>
        <v>0</v>
      </c>
      <c r="AQ1582" s="10">
        <f>ROUND(VLOOKUP($C1582,$B$4:$BH$42,42,FALSE),0)</f>
        <v>0</v>
      </c>
      <c r="AR1582" s="10">
        <f>ROUND(VLOOKUP($C1582,$B$4:$BH$42,43,FALSE),0)</f>
        <v>0</v>
      </c>
      <c r="AS1582" s="10">
        <f>ROUND(VLOOKUP($C1582,$B$4:$BH$42,44,FALSE),0)</f>
        <v>0</v>
      </c>
      <c r="AT1582" s="10">
        <f>ROUND(VLOOKUP($C1582,$B$4:$BH$42,45,FALSE),0)</f>
        <v>0</v>
      </c>
      <c r="AU1582" s="10">
        <f>ROUND(VLOOKUP($C1582,$B$4:$BH$42,46,FALSE),0)</f>
        <v>0</v>
      </c>
      <c r="AV1582" s="10">
        <f>ROUND(VLOOKUP($C1582,$B$4:$BH$42,47,FALSE),0)</f>
        <v>0</v>
      </c>
      <c r="AW1582" s="10">
        <f>ROUND(VLOOKUP($C1582,$B$4:$BH$42,48,FALSE),0)</f>
        <v>0</v>
      </c>
      <c r="AX1582" s="10">
        <f>ROUND(VLOOKUP($C1582,$B$4:$BH$42,49,FALSE),0)</f>
        <v>0</v>
      </c>
      <c r="AY1582" s="3"/>
      <c r="AZ1582" s="10">
        <v>6000</v>
      </c>
      <c r="BA1582" s="10">
        <v>2000</v>
      </c>
      <c r="BB1582" s="10">
        <v>210</v>
      </c>
      <c r="BC1582" s="10">
        <v>0</v>
      </c>
      <c r="BD1582" s="10">
        <v>0</v>
      </c>
      <c r="BE1582" s="10">
        <v>60</v>
      </c>
      <c r="BF1582" s="3"/>
      <c r="BG1582" s="10">
        <v>1000</v>
      </c>
      <c r="BH1582" s="10">
        <v>5000</v>
      </c>
      <c r="BI1582" s="3"/>
      <c r="BJ1582" s="21">
        <v>1</v>
      </c>
      <c r="BK1582" s="65">
        <v>0</v>
      </c>
      <c r="BL1582" s="65">
        <v>0</v>
      </c>
      <c r="BM1582" s="6">
        <f t="shared" si="6473"/>
        <v>36.75</v>
      </c>
      <c r="BN1582" s="8">
        <f t="shared" si="6474"/>
        <v>383.82347591106515</v>
      </c>
      <c r="BO1582" s="12">
        <f t="shared" si="6475"/>
        <v>118.76663142369428</v>
      </c>
      <c r="BP1582" s="50">
        <f>(1-'#Constant'!$A$3)/($J1582*'#Constant'!$B$3/'#Constant'!$C$3^($D1582-1)+1)+'#Constant'!$A$3</f>
        <v>0.90447653429602881</v>
      </c>
      <c r="BQ1582" s="4">
        <f t="shared" si="6476"/>
        <v>387.93399240097534</v>
      </c>
      <c r="BR1582" s="50">
        <f>(1-'#Constant'!$A$3)/($K1582*'#Constant'!$B$3/'#Constant'!$C$3^($D1582-1)+1)+'#Constant'!$A$3</f>
        <v>0.92405904059040589</v>
      </c>
      <c r="BS1582" s="4">
        <f t="shared" si="6477"/>
        <v>379.71295942115495</v>
      </c>
      <c r="BT1582">
        <f>BO1582/$BO$4*100</f>
        <v>90.267135817053003</v>
      </c>
    </row>
    <row r="1583" spans="1:72" s="13" customFormat="1" ht="17.25" thickBot="1" x14ac:dyDescent="0.35">
      <c r="B1583" s="20"/>
      <c r="D1583" s="14">
        <v>1</v>
      </c>
      <c r="E1583" s="14">
        <v>1</v>
      </c>
      <c r="F1583" s="19">
        <v>1</v>
      </c>
      <c r="G1583" s="15">
        <f>G1582</f>
        <v>35</v>
      </c>
      <c r="H1583" s="15">
        <f>H1582</f>
        <v>35</v>
      </c>
      <c r="I1583" s="15">
        <f>I1582</f>
        <v>5000</v>
      </c>
      <c r="J1583" s="15">
        <f>J1582</f>
        <v>36</v>
      </c>
      <c r="K1583" s="15">
        <f>K1582</f>
        <v>28</v>
      </c>
      <c r="L1583" s="16"/>
      <c r="M1583" s="15">
        <f t="shared" ref="M1583:V1583" si="6491">M1582</f>
        <v>50</v>
      </c>
      <c r="N1583" s="15">
        <f t="shared" si="6491"/>
        <v>0</v>
      </c>
      <c r="O1583" s="15">
        <f t="shared" si="6491"/>
        <v>0</v>
      </c>
      <c r="P1583" s="15">
        <f t="shared" si="6491"/>
        <v>0</v>
      </c>
      <c r="Q1583" s="15">
        <f t="shared" si="6491"/>
        <v>100</v>
      </c>
      <c r="R1583" s="15">
        <f t="shared" si="6491"/>
        <v>0</v>
      </c>
      <c r="S1583" s="15">
        <f t="shared" si="6491"/>
        <v>0</v>
      </c>
      <c r="T1583" s="15">
        <f t="shared" si="6491"/>
        <v>0</v>
      </c>
      <c r="U1583" s="15">
        <f t="shared" si="6491"/>
        <v>0</v>
      </c>
      <c r="V1583" s="15">
        <f t="shared" si="6491"/>
        <v>250</v>
      </c>
      <c r="W1583" s="16"/>
      <c r="X1583" s="15">
        <f t="shared" ref="X1583:AI1583" si="6492">X1582</f>
        <v>50</v>
      </c>
      <c r="Y1583" s="15">
        <f t="shared" si="6492"/>
        <v>0</v>
      </c>
      <c r="Z1583" s="15">
        <f t="shared" si="6492"/>
        <v>0</v>
      </c>
      <c r="AA1583" s="15">
        <f t="shared" si="6492"/>
        <v>0</v>
      </c>
      <c r="AB1583" s="15">
        <f t="shared" si="6492"/>
        <v>100</v>
      </c>
      <c r="AC1583" s="15">
        <f t="shared" si="6492"/>
        <v>0</v>
      </c>
      <c r="AD1583" s="15">
        <f t="shared" si="6492"/>
        <v>0</v>
      </c>
      <c r="AE1583" s="15">
        <f t="shared" si="6492"/>
        <v>0</v>
      </c>
      <c r="AF1583" s="15">
        <f t="shared" si="6492"/>
        <v>0</v>
      </c>
      <c r="AG1583" s="15">
        <f t="shared" si="6492"/>
        <v>250</v>
      </c>
      <c r="AH1583" s="15">
        <f t="shared" si="6492"/>
        <v>0</v>
      </c>
      <c r="AI1583" s="15">
        <f t="shared" si="6492"/>
        <v>0</v>
      </c>
      <c r="AJ1583" s="17"/>
      <c r="AK1583" s="15">
        <f>AK1582</f>
        <v>0</v>
      </c>
      <c r="AL1583" s="15">
        <f>AL1582</f>
        <v>0</v>
      </c>
      <c r="AM1583" s="17"/>
      <c r="AN1583" s="15">
        <f t="shared" ref="AN1583:AX1583" si="6493">AN1582</f>
        <v>0</v>
      </c>
      <c r="AO1583" s="15">
        <f t="shared" si="6493"/>
        <v>0</v>
      </c>
      <c r="AP1583" s="15">
        <f t="shared" si="6493"/>
        <v>0</v>
      </c>
      <c r="AQ1583" s="15">
        <f t="shared" si="6493"/>
        <v>0</v>
      </c>
      <c r="AR1583" s="15">
        <f t="shared" si="6493"/>
        <v>0</v>
      </c>
      <c r="AS1583" s="15">
        <f t="shared" si="6493"/>
        <v>0</v>
      </c>
      <c r="AT1583" s="15">
        <f t="shared" si="6493"/>
        <v>0</v>
      </c>
      <c r="AU1583" s="15">
        <f t="shared" si="6493"/>
        <v>0</v>
      </c>
      <c r="AV1583" s="15">
        <f t="shared" si="6493"/>
        <v>0</v>
      </c>
      <c r="AW1583" s="15">
        <f t="shared" si="6493"/>
        <v>0</v>
      </c>
      <c r="AX1583" s="15">
        <f t="shared" si="6493"/>
        <v>0</v>
      </c>
      <c r="AY1583" s="17"/>
      <c r="AZ1583" s="15">
        <f t="shared" ref="AZ1583:BA1583" si="6494">AZ1582</f>
        <v>6000</v>
      </c>
      <c r="BA1583" s="15">
        <f t="shared" si="6494"/>
        <v>2000</v>
      </c>
      <c r="BB1583" s="10">
        <v>210</v>
      </c>
      <c r="BC1583" s="15">
        <f t="shared" ref="BC1583:BE1583" si="6495">BC1582</f>
        <v>0</v>
      </c>
      <c r="BD1583" s="15">
        <f t="shared" si="6495"/>
        <v>0</v>
      </c>
      <c r="BE1583" s="15">
        <f t="shared" si="6495"/>
        <v>60</v>
      </c>
      <c r="BF1583" s="17"/>
      <c r="BG1583" s="15">
        <f t="shared" ref="BG1583:BH1583" si="6496">BG1582</f>
        <v>1000</v>
      </c>
      <c r="BH1583" s="15">
        <f t="shared" si="6496"/>
        <v>5000</v>
      </c>
      <c r="BI1583" s="17"/>
      <c r="BJ1583" s="22">
        <f>G1583/G1582</f>
        <v>1</v>
      </c>
      <c r="BK1583" s="65">
        <f t="shared" ref="BK1583:BL1583" si="6497">BK1582</f>
        <v>0</v>
      </c>
      <c r="BL1583" s="65">
        <f t="shared" si="6497"/>
        <v>0</v>
      </c>
      <c r="BM1583" s="6">
        <f t="shared" si="6473"/>
        <v>36.75</v>
      </c>
      <c r="BN1583" s="8">
        <f t="shared" si="6474"/>
        <v>383.82347591106515</v>
      </c>
      <c r="BO1583" s="12">
        <f t="shared" si="6475"/>
        <v>118.76663142369428</v>
      </c>
      <c r="BP1583" s="50">
        <f>(1-'#Constant'!$A$3)/($J1583*'#Constant'!$B$3/'#Constant'!$C$3^($D1583-1)+1)+'#Constant'!$A$3</f>
        <v>0.90447653429602881</v>
      </c>
      <c r="BQ1583" s="4">
        <f t="shared" si="6476"/>
        <v>387.93399240097534</v>
      </c>
      <c r="BR1583" s="50">
        <f>(1-'#Constant'!$A$3)/($K1583*'#Constant'!$B$3/'#Constant'!$C$3^($D1583-1)+1)+'#Constant'!$A$3</f>
        <v>0.92405904059040589</v>
      </c>
      <c r="BS1583" s="4">
        <f t="shared" si="6477"/>
        <v>379.71295942115495</v>
      </c>
      <c r="BT1583"/>
    </row>
    <row r="1584" spans="1:72" x14ac:dyDescent="0.3">
      <c r="A1584">
        <v>40044</v>
      </c>
      <c r="B1584" s="18" t="str">
        <f>VLOOKUP(CONCATENATE("CREATURE_NAME_",A1584),[1]Localization_Hero!$A:$E,2,FALSE)</f>
        <v>할로윈의 복수자</v>
      </c>
      <c r="C1584" s="43" t="str">
        <f>VLOOKUP($A1584,[2]CreatureTable!$A:$I,9,FALSE)</f>
        <v>Knight</v>
      </c>
      <c r="D1584">
        <v>1</v>
      </c>
      <c r="E1584">
        <v>1</v>
      </c>
      <c r="F1584" s="18">
        <v>1</v>
      </c>
      <c r="G1584" s="10">
        <v>35</v>
      </c>
      <c r="H1584" s="10">
        <v>35</v>
      </c>
      <c r="I1584" s="10">
        <v>5000</v>
      </c>
      <c r="J1584" s="10">
        <f>ROUND(VLOOKUP($C1584,$B$4:$BH$42,9,FALSE),0)</f>
        <v>36</v>
      </c>
      <c r="K1584" s="10">
        <f>ROUND(VLOOKUP($C1584,$B$4:$BH$42,10,FALSE),0)</f>
        <v>28</v>
      </c>
      <c r="L1584" s="2"/>
      <c r="M1584" s="10">
        <f>ROUND(VLOOKUP($C1584,$B$4:$BH$42,12,FALSE),0)</f>
        <v>50</v>
      </c>
      <c r="N1584" s="10">
        <f>ROUND(VLOOKUP($C1584,$B$4:$BH$42,13,FALSE),0)</f>
        <v>0</v>
      </c>
      <c r="O1584" s="10">
        <f>ROUND(VLOOKUP($C1584,$B$4:$BH$42,14,FALSE),0)</f>
        <v>0</v>
      </c>
      <c r="P1584" s="10">
        <f>ROUND(VLOOKUP($C1584,$B$4:$BH$42,15,FALSE),0)</f>
        <v>0</v>
      </c>
      <c r="Q1584" s="10">
        <f>ROUND(VLOOKUP($C1584,$B$4:$BH$42,16,FALSE),0)</f>
        <v>100</v>
      </c>
      <c r="R1584" s="10">
        <f>ROUND(VLOOKUP($C1584,$B$4:$BH$42,17,FALSE),0)</f>
        <v>0</v>
      </c>
      <c r="S1584" s="10">
        <f>ROUND(VLOOKUP($C1584,$B$4:$BH$42,18,FALSE),0)</f>
        <v>0</v>
      </c>
      <c r="T1584" s="10">
        <f>ROUND(VLOOKUP($C1584,$B$4:$BH$42,19,FALSE),0)</f>
        <v>0</v>
      </c>
      <c r="U1584" s="10">
        <f>ROUND(VLOOKUP($C1584,$B$4:$BH$42,20,FALSE),0)</f>
        <v>0</v>
      </c>
      <c r="V1584" s="10">
        <f>ROUND(VLOOKUP($C1584,$B$4:$BH$42,21,FALSE),0)</f>
        <v>250</v>
      </c>
      <c r="W1584" s="2"/>
      <c r="X1584" s="10">
        <f>ROUND(VLOOKUP($C1584,$B$4:$BH$42,23,FALSE),0)</f>
        <v>50</v>
      </c>
      <c r="Y1584" s="10">
        <f>ROUND(VLOOKUP($C1584,$B$4:$BH$42,24,FALSE),0)</f>
        <v>0</v>
      </c>
      <c r="Z1584" s="10">
        <f>ROUND(VLOOKUP($C1584,$B$4:$BH$42,25,FALSE),0)</f>
        <v>0</v>
      </c>
      <c r="AA1584" s="10">
        <f>ROUND(VLOOKUP($C1584,$B$4:$BH$42,26,FALSE),0)</f>
        <v>0</v>
      </c>
      <c r="AB1584" s="10">
        <f>ROUND(VLOOKUP($C1584,$B$4:$BH$42,27,FALSE),0)</f>
        <v>100</v>
      </c>
      <c r="AC1584" s="10">
        <f>ROUND(VLOOKUP($C1584,$B$4:$BH$42,28,FALSE),0)</f>
        <v>0</v>
      </c>
      <c r="AD1584" s="10">
        <f>ROUND(VLOOKUP($C1584,$B$4:$BH$42,29,FALSE),0)</f>
        <v>0</v>
      </c>
      <c r="AE1584" s="10">
        <f>ROUND(VLOOKUP($C1584,$B$4:$BH$42,30,FALSE),0)</f>
        <v>0</v>
      </c>
      <c r="AF1584" s="10">
        <f>ROUND(VLOOKUP($C1584,$B$4:$BH$42,31,FALSE),0)</f>
        <v>0</v>
      </c>
      <c r="AG1584" s="10">
        <f>ROUND(VLOOKUP($C1584,$B$4:$BH$42,32,FALSE),0)</f>
        <v>250</v>
      </c>
      <c r="AH1584" s="10">
        <f>ROUND(VLOOKUP($C1584,$B$4:$BH$42,33,FALSE),0)</f>
        <v>0</v>
      </c>
      <c r="AI1584" s="10">
        <f>ROUND(VLOOKUP($C1584,$B$4:$BH$42,34,FALSE),0)</f>
        <v>0</v>
      </c>
      <c r="AJ1584" s="3"/>
      <c r="AK1584" s="10">
        <f>ROUND(VLOOKUP($C1584,$B$4:$BH$42,36,FALSE),0)</f>
        <v>0</v>
      </c>
      <c r="AL1584" s="10">
        <f>ROUND(VLOOKUP($C1584,$B$4:$BH$42,37,FALSE),0)</f>
        <v>0</v>
      </c>
      <c r="AM1584" s="3"/>
      <c r="AN1584" s="10">
        <f>ROUND(VLOOKUP($C1584,$B$4:$BH$42,39,FALSE),0)</f>
        <v>0</v>
      </c>
      <c r="AO1584" s="10">
        <f>ROUND(VLOOKUP($C1584,$B$4:$BH$42,40,FALSE),0)</f>
        <v>0</v>
      </c>
      <c r="AP1584" s="10">
        <f>ROUND(VLOOKUP($C1584,$B$4:$BH$42,41,FALSE),0)</f>
        <v>0</v>
      </c>
      <c r="AQ1584" s="10">
        <f>ROUND(VLOOKUP($C1584,$B$4:$BH$42,42,FALSE),0)</f>
        <v>0</v>
      </c>
      <c r="AR1584" s="10">
        <f>ROUND(VLOOKUP($C1584,$B$4:$BH$42,43,FALSE),0)</f>
        <v>0</v>
      </c>
      <c r="AS1584" s="10">
        <f>ROUND(VLOOKUP($C1584,$B$4:$BH$42,44,FALSE),0)</f>
        <v>0</v>
      </c>
      <c r="AT1584" s="10">
        <f>ROUND(VLOOKUP($C1584,$B$4:$BH$42,45,FALSE),0)</f>
        <v>0</v>
      </c>
      <c r="AU1584" s="10">
        <f>ROUND(VLOOKUP($C1584,$B$4:$BH$42,46,FALSE),0)</f>
        <v>0</v>
      </c>
      <c r="AV1584" s="10">
        <f>ROUND(VLOOKUP($C1584,$B$4:$BH$42,47,FALSE),0)</f>
        <v>0</v>
      </c>
      <c r="AW1584" s="10">
        <f>ROUND(VLOOKUP($C1584,$B$4:$BH$42,48,FALSE),0)</f>
        <v>0</v>
      </c>
      <c r="AX1584" s="10">
        <f>ROUND(VLOOKUP($C1584,$B$4:$BH$42,49,FALSE),0)</f>
        <v>0</v>
      </c>
      <c r="AY1584" s="3"/>
      <c r="AZ1584" s="10">
        <v>6000</v>
      </c>
      <c r="BA1584" s="10">
        <v>2000</v>
      </c>
      <c r="BB1584" s="10">
        <v>275</v>
      </c>
      <c r="BC1584" s="10">
        <v>0</v>
      </c>
      <c r="BD1584" s="10">
        <v>0</v>
      </c>
      <c r="BE1584" s="10">
        <v>60</v>
      </c>
      <c r="BF1584" s="3"/>
      <c r="BG1584" s="10">
        <v>1000</v>
      </c>
      <c r="BH1584" s="10">
        <v>5000</v>
      </c>
      <c r="BI1584" s="3"/>
      <c r="BJ1584" s="21">
        <v>1</v>
      </c>
      <c r="BK1584" s="65">
        <v>0</v>
      </c>
      <c r="BL1584" s="65">
        <v>0</v>
      </c>
      <c r="BM1584" s="6">
        <f t="shared" si="6473"/>
        <v>36.75</v>
      </c>
      <c r="BN1584" s="8">
        <f t="shared" si="6474"/>
        <v>383.82347591106515</v>
      </c>
      <c r="BO1584" s="12">
        <f t="shared" si="6475"/>
        <v>118.76663142369428</v>
      </c>
      <c r="BP1584" s="50">
        <f>(1-'#Constant'!$A$3)/($J1584*'#Constant'!$B$3/'#Constant'!$C$3^($D1584-1)+1)+'#Constant'!$A$3</f>
        <v>0.90447653429602881</v>
      </c>
      <c r="BQ1584" s="4">
        <f t="shared" si="6476"/>
        <v>387.93399240097534</v>
      </c>
      <c r="BR1584" s="50">
        <f>(1-'#Constant'!$A$3)/($K1584*'#Constant'!$B$3/'#Constant'!$C$3^($D1584-1)+1)+'#Constant'!$A$3</f>
        <v>0.92405904059040589</v>
      </c>
      <c r="BS1584" s="4">
        <f t="shared" si="6477"/>
        <v>379.71295942115495</v>
      </c>
      <c r="BT1584">
        <f>BO1584/$BO$4*100</f>
        <v>90.267135817053003</v>
      </c>
    </row>
    <row r="1585" spans="1:72" s="13" customFormat="1" ht="17.25" thickBot="1" x14ac:dyDescent="0.35">
      <c r="B1585" s="20"/>
      <c r="D1585" s="14">
        <v>1</v>
      </c>
      <c r="E1585" s="14">
        <v>1</v>
      </c>
      <c r="F1585" s="19">
        <v>1</v>
      </c>
      <c r="G1585" s="15">
        <f>G1584</f>
        <v>35</v>
      </c>
      <c r="H1585" s="15">
        <f>H1584</f>
        <v>35</v>
      </c>
      <c r="I1585" s="15">
        <f>I1584</f>
        <v>5000</v>
      </c>
      <c r="J1585" s="15">
        <f>J1584</f>
        <v>36</v>
      </c>
      <c r="K1585" s="15">
        <f>K1584</f>
        <v>28</v>
      </c>
      <c r="L1585" s="16"/>
      <c r="M1585" s="15">
        <f t="shared" ref="M1585:V1585" si="6498">M1584</f>
        <v>50</v>
      </c>
      <c r="N1585" s="15">
        <f t="shared" si="6498"/>
        <v>0</v>
      </c>
      <c r="O1585" s="15">
        <f t="shared" si="6498"/>
        <v>0</v>
      </c>
      <c r="P1585" s="15">
        <f t="shared" si="6498"/>
        <v>0</v>
      </c>
      <c r="Q1585" s="15">
        <f t="shared" si="6498"/>
        <v>100</v>
      </c>
      <c r="R1585" s="15">
        <f t="shared" si="6498"/>
        <v>0</v>
      </c>
      <c r="S1585" s="15">
        <f t="shared" si="6498"/>
        <v>0</v>
      </c>
      <c r="T1585" s="15">
        <f t="shared" si="6498"/>
        <v>0</v>
      </c>
      <c r="U1585" s="15">
        <f t="shared" si="6498"/>
        <v>0</v>
      </c>
      <c r="V1585" s="15">
        <f t="shared" si="6498"/>
        <v>250</v>
      </c>
      <c r="W1585" s="16"/>
      <c r="X1585" s="15">
        <f t="shared" ref="X1585:AI1585" si="6499">X1584</f>
        <v>50</v>
      </c>
      <c r="Y1585" s="15">
        <f t="shared" si="6499"/>
        <v>0</v>
      </c>
      <c r="Z1585" s="15">
        <f t="shared" si="6499"/>
        <v>0</v>
      </c>
      <c r="AA1585" s="15">
        <f t="shared" si="6499"/>
        <v>0</v>
      </c>
      <c r="AB1585" s="15">
        <f t="shared" si="6499"/>
        <v>100</v>
      </c>
      <c r="AC1585" s="15">
        <f t="shared" si="6499"/>
        <v>0</v>
      </c>
      <c r="AD1585" s="15">
        <f t="shared" si="6499"/>
        <v>0</v>
      </c>
      <c r="AE1585" s="15">
        <f t="shared" si="6499"/>
        <v>0</v>
      </c>
      <c r="AF1585" s="15">
        <f t="shared" si="6499"/>
        <v>0</v>
      </c>
      <c r="AG1585" s="15">
        <f t="shared" si="6499"/>
        <v>250</v>
      </c>
      <c r="AH1585" s="15">
        <f t="shared" si="6499"/>
        <v>0</v>
      </c>
      <c r="AI1585" s="15">
        <f t="shared" si="6499"/>
        <v>0</v>
      </c>
      <c r="AJ1585" s="17"/>
      <c r="AK1585" s="15">
        <f>AK1584</f>
        <v>0</v>
      </c>
      <c r="AL1585" s="15">
        <f>AL1584</f>
        <v>0</v>
      </c>
      <c r="AM1585" s="17"/>
      <c r="AN1585" s="15">
        <f t="shared" ref="AN1585:AX1585" si="6500">AN1584</f>
        <v>0</v>
      </c>
      <c r="AO1585" s="15">
        <f t="shared" si="6500"/>
        <v>0</v>
      </c>
      <c r="AP1585" s="15">
        <f t="shared" si="6500"/>
        <v>0</v>
      </c>
      <c r="AQ1585" s="15">
        <f t="shared" si="6500"/>
        <v>0</v>
      </c>
      <c r="AR1585" s="15">
        <f t="shared" si="6500"/>
        <v>0</v>
      </c>
      <c r="AS1585" s="15">
        <f t="shared" si="6500"/>
        <v>0</v>
      </c>
      <c r="AT1585" s="15">
        <f t="shared" si="6500"/>
        <v>0</v>
      </c>
      <c r="AU1585" s="15">
        <f t="shared" si="6500"/>
        <v>0</v>
      </c>
      <c r="AV1585" s="15">
        <f t="shared" si="6500"/>
        <v>0</v>
      </c>
      <c r="AW1585" s="15">
        <f t="shared" si="6500"/>
        <v>0</v>
      </c>
      <c r="AX1585" s="15">
        <f t="shared" si="6500"/>
        <v>0</v>
      </c>
      <c r="AY1585" s="17"/>
      <c r="AZ1585" s="15">
        <f t="shared" ref="AZ1585:BA1585" si="6501">AZ1584</f>
        <v>6000</v>
      </c>
      <c r="BA1585" s="15">
        <f t="shared" si="6501"/>
        <v>2000</v>
      </c>
      <c r="BB1585" s="15">
        <v>275</v>
      </c>
      <c r="BC1585" s="15">
        <f t="shared" ref="BC1585:BE1585" si="6502">BC1584</f>
        <v>0</v>
      </c>
      <c r="BD1585" s="15">
        <f t="shared" si="6502"/>
        <v>0</v>
      </c>
      <c r="BE1585" s="15">
        <f t="shared" si="6502"/>
        <v>60</v>
      </c>
      <c r="BF1585" s="17"/>
      <c r="BG1585" s="15">
        <f t="shared" ref="BG1585:BH1585" si="6503">BG1584</f>
        <v>1000</v>
      </c>
      <c r="BH1585" s="15">
        <f t="shared" si="6503"/>
        <v>5000</v>
      </c>
      <c r="BI1585" s="17"/>
      <c r="BJ1585" s="22">
        <f>G1585/G1584</f>
        <v>1</v>
      </c>
      <c r="BK1585" s="65">
        <f t="shared" ref="BK1585:BL1585" si="6504">BK1584</f>
        <v>0</v>
      </c>
      <c r="BL1585" s="65">
        <f t="shared" si="6504"/>
        <v>0</v>
      </c>
      <c r="BM1585" s="6">
        <f t="shared" si="6473"/>
        <v>36.75</v>
      </c>
      <c r="BN1585" s="8">
        <f t="shared" si="6474"/>
        <v>383.82347591106515</v>
      </c>
      <c r="BO1585" s="12">
        <f t="shared" si="6475"/>
        <v>118.76663142369428</v>
      </c>
      <c r="BP1585" s="50">
        <f>(1-'#Constant'!$A$3)/($J1585*'#Constant'!$B$3/'#Constant'!$C$3^($D1585-1)+1)+'#Constant'!$A$3</f>
        <v>0.90447653429602881</v>
      </c>
      <c r="BQ1585" s="4">
        <f t="shared" si="6476"/>
        <v>387.93399240097534</v>
      </c>
      <c r="BR1585" s="50">
        <f>(1-'#Constant'!$A$3)/($K1585*'#Constant'!$B$3/'#Constant'!$C$3^($D1585-1)+1)+'#Constant'!$A$3</f>
        <v>0.92405904059040589</v>
      </c>
      <c r="BS1585" s="4">
        <f t="shared" si="6477"/>
        <v>379.71295942115495</v>
      </c>
      <c r="BT1585"/>
    </row>
    <row r="1586" spans="1:72" x14ac:dyDescent="0.3">
      <c r="A1586">
        <v>40047</v>
      </c>
      <c r="B1586" s="18" t="str">
        <f>VLOOKUP(CONCATENATE("CREATURE_NAME_",A1586),[1]Localization_Hero!$A:$E,2,FALSE)</f>
        <v>산타 미르르</v>
      </c>
      <c r="C1586" s="43" t="str">
        <f>VLOOKUP($A1586,[2]CreatureTable!$A:$I,9,FALSE)</f>
        <v>Mechanic</v>
      </c>
      <c r="D1586">
        <v>1</v>
      </c>
      <c r="E1586">
        <v>1</v>
      </c>
      <c r="F1586" s="18">
        <v>1</v>
      </c>
      <c r="G1586" s="10">
        <v>35</v>
      </c>
      <c r="H1586" s="10">
        <v>35</v>
      </c>
      <c r="I1586" s="10">
        <v>5000</v>
      </c>
      <c r="J1586" s="10">
        <v>30</v>
      </c>
      <c r="K1586" s="10">
        <v>30</v>
      </c>
      <c r="L1586" s="2"/>
      <c r="M1586" s="10">
        <f>ROUND(VLOOKUP($C1586,$B$4:$BH$42,12,FALSE),0)</f>
        <v>150</v>
      </c>
      <c r="N1586" s="10">
        <f>ROUND(VLOOKUP($C1586,$B$4:$BH$42,13,FALSE),0)</f>
        <v>0</v>
      </c>
      <c r="O1586" s="10">
        <f>ROUND(VLOOKUP($C1586,$B$4:$BH$42,14,FALSE),0)</f>
        <v>500</v>
      </c>
      <c r="P1586" s="10">
        <f>ROUND(VLOOKUP($C1586,$B$4:$BH$42,15,FALSE),0)</f>
        <v>0</v>
      </c>
      <c r="Q1586" s="10">
        <f>ROUND(VLOOKUP($C1586,$B$4:$BH$42,16,FALSE),0)</f>
        <v>0</v>
      </c>
      <c r="R1586" s="10">
        <f>ROUND(VLOOKUP($C1586,$B$4:$BH$42,17,FALSE),0)</f>
        <v>0</v>
      </c>
      <c r="S1586" s="10">
        <f>ROUND(VLOOKUP($C1586,$B$4:$BH$42,18,FALSE),0)</f>
        <v>200</v>
      </c>
      <c r="T1586" s="10">
        <f>ROUND(VLOOKUP($C1586,$B$4:$BH$42,19,FALSE),0)</f>
        <v>100</v>
      </c>
      <c r="U1586" s="10">
        <f>ROUND(VLOOKUP($C1586,$B$4:$BH$42,20,FALSE),0)</f>
        <v>0</v>
      </c>
      <c r="V1586" s="10">
        <f>ROUND(VLOOKUP($C1586,$B$4:$BH$42,21,FALSE),0)</f>
        <v>0</v>
      </c>
      <c r="W1586" s="2"/>
      <c r="X1586" s="10">
        <f>ROUND(VLOOKUP($C1586,$B$4:$BH$42,23,FALSE),0)</f>
        <v>150</v>
      </c>
      <c r="Y1586" s="10">
        <f>ROUND(VLOOKUP($C1586,$B$4:$BH$42,24,FALSE),0)</f>
        <v>0</v>
      </c>
      <c r="Z1586" s="10">
        <f>ROUND(VLOOKUP($C1586,$B$4:$BH$42,25,FALSE),0)</f>
        <v>500</v>
      </c>
      <c r="AA1586" s="10">
        <f>ROUND(VLOOKUP($C1586,$B$4:$BH$42,26,FALSE),0)</f>
        <v>0</v>
      </c>
      <c r="AB1586" s="10">
        <f>ROUND(VLOOKUP($C1586,$B$4:$BH$42,27,FALSE),0)</f>
        <v>0</v>
      </c>
      <c r="AC1586" s="10">
        <f>ROUND(VLOOKUP($C1586,$B$4:$BH$42,28,FALSE),0)</f>
        <v>0</v>
      </c>
      <c r="AD1586" s="10">
        <f>ROUND(VLOOKUP($C1586,$B$4:$BH$42,29,FALSE),0)</f>
        <v>200</v>
      </c>
      <c r="AE1586" s="10">
        <f>ROUND(VLOOKUP($C1586,$B$4:$BH$42,30,FALSE),0)</f>
        <v>100</v>
      </c>
      <c r="AF1586" s="10">
        <f>ROUND(VLOOKUP($C1586,$B$4:$BH$42,31,FALSE),0)</f>
        <v>0</v>
      </c>
      <c r="AG1586" s="10">
        <f>ROUND(VLOOKUP($C1586,$B$4:$BH$42,32,FALSE),0)</f>
        <v>0</v>
      </c>
      <c r="AH1586" s="10">
        <f>ROUND(VLOOKUP($C1586,$B$4:$BH$42,33,FALSE),0)</f>
        <v>0</v>
      </c>
      <c r="AI1586" s="10">
        <f>ROUND(VLOOKUP($C1586,$B$4:$BH$42,34,FALSE),0)</f>
        <v>0</v>
      </c>
      <c r="AJ1586" s="3"/>
      <c r="AK1586" s="10">
        <f>ROUND(VLOOKUP($C1586,$B$4:$BH$42,36,FALSE),0)</f>
        <v>0</v>
      </c>
      <c r="AL1586" s="10">
        <f>ROUND(VLOOKUP($C1586,$B$4:$BH$42,37,FALSE),0)</f>
        <v>0</v>
      </c>
      <c r="AM1586" s="3"/>
      <c r="AN1586" s="10">
        <f>ROUND(VLOOKUP($C1586,$B$4:$BH$42,39,FALSE),0)</f>
        <v>0</v>
      </c>
      <c r="AO1586" s="10">
        <f>ROUND(VLOOKUP($C1586,$B$4:$BH$42,40,FALSE),0)</f>
        <v>0</v>
      </c>
      <c r="AP1586" s="10">
        <f>ROUND(VLOOKUP($C1586,$B$4:$BH$42,41,FALSE),0)</f>
        <v>0</v>
      </c>
      <c r="AQ1586" s="10">
        <f>ROUND(VLOOKUP($C1586,$B$4:$BH$42,42,FALSE),0)</f>
        <v>0</v>
      </c>
      <c r="AR1586" s="10">
        <f>ROUND(VLOOKUP($C1586,$B$4:$BH$42,43,FALSE),0)</f>
        <v>0</v>
      </c>
      <c r="AS1586" s="10">
        <f>ROUND(VLOOKUP($C1586,$B$4:$BH$42,44,FALSE),0)</f>
        <v>0</v>
      </c>
      <c r="AT1586" s="10">
        <f>ROUND(VLOOKUP($C1586,$B$4:$BH$42,45,FALSE),0)</f>
        <v>0</v>
      </c>
      <c r="AU1586" s="10">
        <f>ROUND(VLOOKUP($C1586,$B$4:$BH$42,46,FALSE),0)</f>
        <v>0</v>
      </c>
      <c r="AV1586" s="10">
        <f>ROUND(VLOOKUP($C1586,$B$4:$BH$42,47,FALSE),0)</f>
        <v>0</v>
      </c>
      <c r="AW1586" s="10">
        <f>ROUND(VLOOKUP($C1586,$B$4:$BH$42,48,FALSE),0)</f>
        <v>0</v>
      </c>
      <c r="AX1586" s="10">
        <f>ROUND(VLOOKUP($C1586,$B$4:$BH$42,49,FALSE),0)</f>
        <v>0</v>
      </c>
      <c r="AY1586" s="3"/>
      <c r="AZ1586" s="10">
        <v>6000</v>
      </c>
      <c r="BA1586" s="10">
        <v>2000</v>
      </c>
      <c r="BB1586" s="10">
        <v>450</v>
      </c>
      <c r="BC1586" s="10">
        <v>0</v>
      </c>
      <c r="BD1586" s="10">
        <v>0</v>
      </c>
      <c r="BE1586" s="10">
        <v>60</v>
      </c>
      <c r="BF1586" s="3"/>
      <c r="BG1586" s="10">
        <v>1000</v>
      </c>
      <c r="BH1586" s="10">
        <v>5000</v>
      </c>
      <c r="BI1586" s="3"/>
      <c r="BJ1586" s="21">
        <v>1</v>
      </c>
      <c r="BK1586" s="65">
        <v>0</v>
      </c>
      <c r="BL1586" s="65">
        <v>0</v>
      </c>
      <c r="BM1586" s="6">
        <f t="shared" si="6473"/>
        <v>47.269687500000003</v>
      </c>
      <c r="BN1586" s="8">
        <f t="shared" si="6474"/>
        <v>272.01038131363549</v>
      </c>
      <c r="BO1586" s="12">
        <f t="shared" si="6475"/>
        <v>113.39244120068759</v>
      </c>
      <c r="BP1586" s="50">
        <f>(1-'#Constant'!$A$3)/($J1586*'#Constant'!$B$3/'#Constant'!$C$3^($D1586-1)+1)+'#Constant'!$A$3</f>
        <v>0.91908256880733941</v>
      </c>
      <c r="BQ1586" s="4">
        <f t="shared" si="6476"/>
        <v>272.01038131363549</v>
      </c>
      <c r="BR1586" s="50">
        <f>(1-'#Constant'!$A$3)/($K1586*'#Constant'!$B$3/'#Constant'!$C$3^($D1586-1)+1)+'#Constant'!$A$3</f>
        <v>0.91908256880733941</v>
      </c>
      <c r="BS1586" s="4">
        <f t="shared" si="6477"/>
        <v>272.01038131363549</v>
      </c>
      <c r="BT1586">
        <f>BO1586/$BO$4*100</f>
        <v>86.182547806501404</v>
      </c>
    </row>
    <row r="1587" spans="1:72" s="13" customFormat="1" ht="17.25" thickBot="1" x14ac:dyDescent="0.35">
      <c r="B1587" s="20"/>
      <c r="D1587" s="14">
        <v>1</v>
      </c>
      <c r="E1587" s="14">
        <v>1</v>
      </c>
      <c r="F1587" s="19">
        <v>1</v>
      </c>
      <c r="G1587" s="15">
        <f>G1586</f>
        <v>35</v>
      </c>
      <c r="H1587" s="15">
        <f>H1586</f>
        <v>35</v>
      </c>
      <c r="I1587" s="15">
        <f>I1586</f>
        <v>5000</v>
      </c>
      <c r="J1587" s="15">
        <f>J1586</f>
        <v>30</v>
      </c>
      <c r="K1587" s="15">
        <f>K1586</f>
        <v>30</v>
      </c>
      <c r="L1587" s="16"/>
      <c r="M1587" s="15">
        <f t="shared" ref="M1587:V1587" si="6505">M1586</f>
        <v>150</v>
      </c>
      <c r="N1587" s="15">
        <f t="shared" si="6505"/>
        <v>0</v>
      </c>
      <c r="O1587" s="15">
        <f t="shared" si="6505"/>
        <v>500</v>
      </c>
      <c r="P1587" s="15">
        <f t="shared" si="6505"/>
        <v>0</v>
      </c>
      <c r="Q1587" s="15">
        <f t="shared" si="6505"/>
        <v>0</v>
      </c>
      <c r="R1587" s="15">
        <f t="shared" si="6505"/>
        <v>0</v>
      </c>
      <c r="S1587" s="15">
        <f t="shared" si="6505"/>
        <v>200</v>
      </c>
      <c r="T1587" s="15">
        <f t="shared" si="6505"/>
        <v>100</v>
      </c>
      <c r="U1587" s="15">
        <f t="shared" si="6505"/>
        <v>0</v>
      </c>
      <c r="V1587" s="15">
        <f t="shared" si="6505"/>
        <v>0</v>
      </c>
      <c r="W1587" s="16"/>
      <c r="X1587" s="15">
        <f t="shared" ref="X1587:AI1587" si="6506">X1586</f>
        <v>150</v>
      </c>
      <c r="Y1587" s="15">
        <f t="shared" si="6506"/>
        <v>0</v>
      </c>
      <c r="Z1587" s="15">
        <f t="shared" si="6506"/>
        <v>500</v>
      </c>
      <c r="AA1587" s="15">
        <f t="shared" si="6506"/>
        <v>0</v>
      </c>
      <c r="AB1587" s="15">
        <f t="shared" si="6506"/>
        <v>0</v>
      </c>
      <c r="AC1587" s="15">
        <f t="shared" si="6506"/>
        <v>0</v>
      </c>
      <c r="AD1587" s="15">
        <f t="shared" si="6506"/>
        <v>200</v>
      </c>
      <c r="AE1587" s="15">
        <f t="shared" si="6506"/>
        <v>100</v>
      </c>
      <c r="AF1587" s="15">
        <f t="shared" si="6506"/>
        <v>0</v>
      </c>
      <c r="AG1587" s="15">
        <f t="shared" si="6506"/>
        <v>0</v>
      </c>
      <c r="AH1587" s="15">
        <f t="shared" si="6506"/>
        <v>0</v>
      </c>
      <c r="AI1587" s="15">
        <f t="shared" si="6506"/>
        <v>0</v>
      </c>
      <c r="AJ1587" s="17"/>
      <c r="AK1587" s="15">
        <f>AK1586</f>
        <v>0</v>
      </c>
      <c r="AL1587" s="15">
        <f>AL1586</f>
        <v>0</v>
      </c>
      <c r="AM1587" s="17"/>
      <c r="AN1587" s="15">
        <f t="shared" ref="AN1587:AX1587" si="6507">AN1586</f>
        <v>0</v>
      </c>
      <c r="AO1587" s="15">
        <f t="shared" si="6507"/>
        <v>0</v>
      </c>
      <c r="AP1587" s="15">
        <f t="shared" si="6507"/>
        <v>0</v>
      </c>
      <c r="AQ1587" s="15">
        <f t="shared" si="6507"/>
        <v>0</v>
      </c>
      <c r="AR1587" s="15">
        <f t="shared" si="6507"/>
        <v>0</v>
      </c>
      <c r="AS1587" s="15">
        <f t="shared" si="6507"/>
        <v>0</v>
      </c>
      <c r="AT1587" s="15">
        <f t="shared" si="6507"/>
        <v>0</v>
      </c>
      <c r="AU1587" s="15">
        <f t="shared" si="6507"/>
        <v>0</v>
      </c>
      <c r="AV1587" s="15">
        <f t="shared" si="6507"/>
        <v>0</v>
      </c>
      <c r="AW1587" s="15">
        <f t="shared" si="6507"/>
        <v>0</v>
      </c>
      <c r="AX1587" s="15">
        <f t="shared" si="6507"/>
        <v>0</v>
      </c>
      <c r="AY1587" s="17"/>
      <c r="AZ1587" s="15">
        <f t="shared" ref="AZ1587:BA1587" si="6508">AZ1586</f>
        <v>6000</v>
      </c>
      <c r="BA1587" s="15">
        <f t="shared" si="6508"/>
        <v>2000</v>
      </c>
      <c r="BB1587" s="15">
        <v>450</v>
      </c>
      <c r="BC1587" s="15">
        <f t="shared" ref="BC1587:BE1587" si="6509">BC1586</f>
        <v>0</v>
      </c>
      <c r="BD1587" s="15">
        <f t="shared" si="6509"/>
        <v>0</v>
      </c>
      <c r="BE1587" s="15">
        <f t="shared" si="6509"/>
        <v>60</v>
      </c>
      <c r="BF1587" s="17"/>
      <c r="BG1587" s="15">
        <f t="shared" ref="BG1587:BH1587" si="6510">BG1586</f>
        <v>1000</v>
      </c>
      <c r="BH1587" s="15">
        <f t="shared" si="6510"/>
        <v>5000</v>
      </c>
      <c r="BI1587" s="17"/>
      <c r="BJ1587" s="22">
        <f>G1587/G1586</f>
        <v>1</v>
      </c>
      <c r="BK1587" s="65">
        <f>BK1586</f>
        <v>0</v>
      </c>
      <c r="BL1587" s="65">
        <f>BL1586</f>
        <v>0</v>
      </c>
      <c r="BM1587" s="6">
        <f t="shared" si="6473"/>
        <v>47.269687500000003</v>
      </c>
      <c r="BN1587" s="8">
        <f t="shared" si="6474"/>
        <v>272.01038131363549</v>
      </c>
      <c r="BO1587" s="12">
        <f t="shared" si="6475"/>
        <v>113.39244120068759</v>
      </c>
      <c r="BP1587" s="50">
        <f>(1-'#Constant'!$A$3)/($J1587*'#Constant'!$B$3/'#Constant'!$C$3^($D1587-1)+1)+'#Constant'!$A$3</f>
        <v>0.91908256880733941</v>
      </c>
      <c r="BQ1587" s="4">
        <f t="shared" si="6476"/>
        <v>272.01038131363549</v>
      </c>
      <c r="BR1587" s="50">
        <f>(1-'#Constant'!$A$3)/($K1587*'#Constant'!$B$3/'#Constant'!$C$3^($D1587-1)+1)+'#Constant'!$A$3</f>
        <v>0.91908256880733941</v>
      </c>
      <c r="BS1587" s="4">
        <f t="shared" si="6477"/>
        <v>272.01038131363549</v>
      </c>
      <c r="BT1587"/>
    </row>
    <row r="1588" spans="1:72" x14ac:dyDescent="0.3">
      <c r="A1588">
        <v>40048</v>
      </c>
      <c r="B1588" s="18" t="str">
        <f>VLOOKUP(CONCATENATE("CREATURE_NAME_",A1588),[1]Localization_Hero!$A:$E,2,FALSE)</f>
        <v>산타 로이</v>
      </c>
      <c r="C1588" s="43" t="str">
        <f>VLOOKUP($A1588,[2]CreatureTable!$A:$I,9,FALSE)</f>
        <v>Assassin</v>
      </c>
      <c r="D1588">
        <v>1</v>
      </c>
      <c r="E1588">
        <v>1</v>
      </c>
      <c r="F1588" s="18">
        <v>1</v>
      </c>
      <c r="G1588" s="10">
        <v>35</v>
      </c>
      <c r="H1588" s="10">
        <v>35</v>
      </c>
      <c r="I1588" s="10">
        <v>5000</v>
      </c>
      <c r="J1588" s="10">
        <v>30</v>
      </c>
      <c r="K1588" s="10">
        <v>30</v>
      </c>
      <c r="L1588" s="2"/>
      <c r="M1588" s="10">
        <f>ROUND(VLOOKUP($C1588,$B$4:$BH$42,12,FALSE),0)</f>
        <v>200</v>
      </c>
      <c r="N1588" s="10">
        <f>ROUND(VLOOKUP($C1588,$B$4:$BH$42,13,FALSE),0)</f>
        <v>0</v>
      </c>
      <c r="O1588" s="10">
        <f>ROUND(VLOOKUP($C1588,$B$4:$BH$42,14,FALSE),0)</f>
        <v>300</v>
      </c>
      <c r="P1588" s="10">
        <f>ROUND(VLOOKUP($C1588,$B$4:$BH$42,15,FALSE),0)</f>
        <v>200</v>
      </c>
      <c r="Q1588" s="10">
        <f>ROUND(VLOOKUP($C1588,$B$4:$BH$42,16,FALSE),0)</f>
        <v>0</v>
      </c>
      <c r="R1588" s="10">
        <f>ROUND(VLOOKUP($C1588,$B$4:$BH$42,17,FALSE),0)</f>
        <v>0</v>
      </c>
      <c r="S1588" s="10">
        <f>ROUND(VLOOKUP($C1588,$B$4:$BH$42,18,FALSE),0)</f>
        <v>100</v>
      </c>
      <c r="T1588" s="10">
        <f>ROUND(VLOOKUP($C1588,$B$4:$BH$42,19,FALSE),0)</f>
        <v>0</v>
      </c>
      <c r="U1588" s="10">
        <f>ROUND(VLOOKUP($C1588,$B$4:$BH$42,20,FALSE),0)</f>
        <v>0</v>
      </c>
      <c r="V1588" s="10">
        <f>ROUND(VLOOKUP($C1588,$B$4:$BH$42,21,FALSE),0)</f>
        <v>0</v>
      </c>
      <c r="W1588" s="2"/>
      <c r="X1588" s="10">
        <f>ROUND(VLOOKUP($C1588,$B$4:$BH$42,23,FALSE),0)</f>
        <v>200</v>
      </c>
      <c r="Y1588" s="10">
        <f>ROUND(VLOOKUP($C1588,$B$4:$BH$42,24,FALSE),0)</f>
        <v>0</v>
      </c>
      <c r="Z1588" s="10">
        <f>ROUND(VLOOKUP($C1588,$B$4:$BH$42,25,FALSE),0)</f>
        <v>300</v>
      </c>
      <c r="AA1588" s="10">
        <f>ROUND(VLOOKUP($C1588,$B$4:$BH$42,26,FALSE),0)</f>
        <v>200</v>
      </c>
      <c r="AB1588" s="10">
        <f>ROUND(VLOOKUP($C1588,$B$4:$BH$42,27,FALSE),0)</f>
        <v>0</v>
      </c>
      <c r="AC1588" s="10">
        <f>ROUND(VLOOKUP($C1588,$B$4:$BH$42,28,FALSE),0)</f>
        <v>0</v>
      </c>
      <c r="AD1588" s="10">
        <f>ROUND(VLOOKUP($C1588,$B$4:$BH$42,29,FALSE),0)</f>
        <v>100</v>
      </c>
      <c r="AE1588" s="10">
        <f>ROUND(VLOOKUP($C1588,$B$4:$BH$42,30,FALSE),0)</f>
        <v>0</v>
      </c>
      <c r="AF1588" s="10">
        <f>ROUND(VLOOKUP($C1588,$B$4:$BH$42,31,FALSE),0)</f>
        <v>0</v>
      </c>
      <c r="AG1588" s="10">
        <f>ROUND(VLOOKUP($C1588,$B$4:$BH$42,32,FALSE),0)</f>
        <v>0</v>
      </c>
      <c r="AH1588" s="10">
        <f>ROUND(VLOOKUP($C1588,$B$4:$BH$42,33,FALSE),0)</f>
        <v>0</v>
      </c>
      <c r="AI1588" s="10">
        <f>ROUND(VLOOKUP($C1588,$B$4:$BH$42,34,FALSE),0)</f>
        <v>0</v>
      </c>
      <c r="AJ1588" s="3"/>
      <c r="AK1588" s="10">
        <f>ROUND(VLOOKUP($C1588,$B$4:$BH$42,36,FALSE),0)</f>
        <v>0</v>
      </c>
      <c r="AL1588" s="10">
        <f>ROUND(VLOOKUP($C1588,$B$4:$BH$42,37,FALSE),0)</f>
        <v>0</v>
      </c>
      <c r="AM1588" s="3"/>
      <c r="AN1588" s="10">
        <f>ROUND(VLOOKUP($C1588,$B$4:$BH$42,39,FALSE),0)</f>
        <v>0</v>
      </c>
      <c r="AO1588" s="10">
        <f>ROUND(VLOOKUP($C1588,$B$4:$BH$42,40,FALSE),0)</f>
        <v>0</v>
      </c>
      <c r="AP1588" s="10">
        <f>ROUND(VLOOKUP($C1588,$B$4:$BH$42,41,FALSE),0)</f>
        <v>0</v>
      </c>
      <c r="AQ1588" s="10">
        <f>ROUND(VLOOKUP($C1588,$B$4:$BH$42,42,FALSE),0)</f>
        <v>0</v>
      </c>
      <c r="AR1588" s="10">
        <f>ROUND(VLOOKUP($C1588,$B$4:$BH$42,43,FALSE),0)</f>
        <v>0</v>
      </c>
      <c r="AS1588" s="10">
        <f>ROUND(VLOOKUP($C1588,$B$4:$BH$42,44,FALSE),0)</f>
        <v>0</v>
      </c>
      <c r="AT1588" s="10">
        <f>ROUND(VLOOKUP($C1588,$B$4:$BH$42,45,FALSE),0)</f>
        <v>0</v>
      </c>
      <c r="AU1588" s="10">
        <f>ROUND(VLOOKUP($C1588,$B$4:$BH$42,46,FALSE),0)</f>
        <v>0</v>
      </c>
      <c r="AV1588" s="10">
        <f>ROUND(VLOOKUP($C1588,$B$4:$BH$42,47,FALSE),0)</f>
        <v>0</v>
      </c>
      <c r="AW1588" s="10">
        <f>ROUND(VLOOKUP($C1588,$B$4:$BH$42,48,FALSE),0)</f>
        <v>0</v>
      </c>
      <c r="AX1588" s="10">
        <f>ROUND(VLOOKUP($C1588,$B$4:$BH$42,49,FALSE),0)</f>
        <v>0</v>
      </c>
      <c r="AY1588" s="3"/>
      <c r="AZ1588" s="10">
        <v>6000</v>
      </c>
      <c r="BA1588" s="10">
        <v>2000</v>
      </c>
      <c r="BB1588" s="10">
        <v>290</v>
      </c>
      <c r="BC1588" s="10">
        <v>0</v>
      </c>
      <c r="BD1588" s="10">
        <v>0</v>
      </c>
      <c r="BE1588" s="10">
        <v>60</v>
      </c>
      <c r="BF1588" s="3"/>
      <c r="BG1588" s="10">
        <v>1000</v>
      </c>
      <c r="BH1588" s="10">
        <v>5000</v>
      </c>
      <c r="BI1588" s="3"/>
      <c r="BJ1588" s="21">
        <v>1</v>
      </c>
      <c r="BK1588" s="65">
        <v>0</v>
      </c>
      <c r="BL1588" s="65">
        <v>0</v>
      </c>
      <c r="BM1588" s="6">
        <f t="shared" si="6473"/>
        <v>45.202500000000001</v>
      </c>
      <c r="BN1588" s="8">
        <f t="shared" si="6474"/>
        <v>340.01297664204429</v>
      </c>
      <c r="BO1588" s="12">
        <f t="shared" si="6475"/>
        <v>123.97353175844434</v>
      </c>
      <c r="BP1588" s="50">
        <f>(1-'#Constant'!$A$3)/($J1588*'#Constant'!$B$3/'#Constant'!$C$3^($D1588-1)+1)+'#Constant'!$A$3</f>
        <v>0.91908256880733941</v>
      </c>
      <c r="BQ1588" s="4">
        <f t="shared" si="6476"/>
        <v>340.01297664204429</v>
      </c>
      <c r="BR1588" s="50">
        <f>(1-'#Constant'!$A$3)/($K1588*'#Constant'!$B$3/'#Constant'!$C$3^($D1588-1)+1)+'#Constant'!$A$3</f>
        <v>0.91908256880733941</v>
      </c>
      <c r="BS1588" s="4">
        <f t="shared" si="6477"/>
        <v>340.01297664204429</v>
      </c>
      <c r="BT1588">
        <f>BO1588/$BO$4*100</f>
        <v>94.224577179736741</v>
      </c>
    </row>
    <row r="1589" spans="1:72" s="13" customFormat="1" ht="17.25" thickBot="1" x14ac:dyDescent="0.35">
      <c r="B1589" s="20"/>
      <c r="D1589" s="14">
        <v>1</v>
      </c>
      <c r="E1589" s="14">
        <v>1</v>
      </c>
      <c r="F1589" s="19">
        <v>1</v>
      </c>
      <c r="G1589" s="15">
        <f>G1588</f>
        <v>35</v>
      </c>
      <c r="H1589" s="15">
        <f>H1588</f>
        <v>35</v>
      </c>
      <c r="I1589" s="15">
        <f>I1588</f>
        <v>5000</v>
      </c>
      <c r="J1589" s="15">
        <f>J1588</f>
        <v>30</v>
      </c>
      <c r="K1589" s="15">
        <f>K1588</f>
        <v>30</v>
      </c>
      <c r="L1589" s="16"/>
      <c r="M1589" s="15">
        <f t="shared" ref="M1589:V1589" si="6511">M1588</f>
        <v>200</v>
      </c>
      <c r="N1589" s="15">
        <f t="shared" si="6511"/>
        <v>0</v>
      </c>
      <c r="O1589" s="15">
        <f t="shared" si="6511"/>
        <v>300</v>
      </c>
      <c r="P1589" s="15">
        <f t="shared" si="6511"/>
        <v>200</v>
      </c>
      <c r="Q1589" s="15">
        <f t="shared" si="6511"/>
        <v>0</v>
      </c>
      <c r="R1589" s="15">
        <f t="shared" si="6511"/>
        <v>0</v>
      </c>
      <c r="S1589" s="15">
        <f t="shared" si="6511"/>
        <v>100</v>
      </c>
      <c r="T1589" s="15">
        <f t="shared" si="6511"/>
        <v>0</v>
      </c>
      <c r="U1589" s="15">
        <f t="shared" si="6511"/>
        <v>0</v>
      </c>
      <c r="V1589" s="15">
        <f t="shared" si="6511"/>
        <v>0</v>
      </c>
      <c r="W1589" s="16"/>
      <c r="X1589" s="15">
        <f t="shared" ref="X1589:AI1589" si="6512">X1588</f>
        <v>200</v>
      </c>
      <c r="Y1589" s="15">
        <f t="shared" si="6512"/>
        <v>0</v>
      </c>
      <c r="Z1589" s="15">
        <f t="shared" si="6512"/>
        <v>300</v>
      </c>
      <c r="AA1589" s="15">
        <f t="shared" si="6512"/>
        <v>200</v>
      </c>
      <c r="AB1589" s="15">
        <f t="shared" si="6512"/>
        <v>0</v>
      </c>
      <c r="AC1589" s="15">
        <f t="shared" si="6512"/>
        <v>0</v>
      </c>
      <c r="AD1589" s="15">
        <f t="shared" si="6512"/>
        <v>100</v>
      </c>
      <c r="AE1589" s="15">
        <f t="shared" si="6512"/>
        <v>0</v>
      </c>
      <c r="AF1589" s="15">
        <f t="shared" si="6512"/>
        <v>0</v>
      </c>
      <c r="AG1589" s="15">
        <f t="shared" si="6512"/>
        <v>0</v>
      </c>
      <c r="AH1589" s="15">
        <f t="shared" si="6512"/>
        <v>0</v>
      </c>
      <c r="AI1589" s="15">
        <f t="shared" si="6512"/>
        <v>0</v>
      </c>
      <c r="AJ1589" s="17"/>
      <c r="AK1589" s="15">
        <f>AK1588</f>
        <v>0</v>
      </c>
      <c r="AL1589" s="15">
        <f>AL1588</f>
        <v>0</v>
      </c>
      <c r="AM1589" s="17"/>
      <c r="AN1589" s="15">
        <f t="shared" ref="AN1589:AX1589" si="6513">AN1588</f>
        <v>0</v>
      </c>
      <c r="AO1589" s="15">
        <f t="shared" si="6513"/>
        <v>0</v>
      </c>
      <c r="AP1589" s="15">
        <f t="shared" si="6513"/>
        <v>0</v>
      </c>
      <c r="AQ1589" s="15">
        <f t="shared" si="6513"/>
        <v>0</v>
      </c>
      <c r="AR1589" s="15">
        <f t="shared" si="6513"/>
        <v>0</v>
      </c>
      <c r="AS1589" s="15">
        <f t="shared" si="6513"/>
        <v>0</v>
      </c>
      <c r="AT1589" s="15">
        <f t="shared" si="6513"/>
        <v>0</v>
      </c>
      <c r="AU1589" s="15">
        <f t="shared" si="6513"/>
        <v>0</v>
      </c>
      <c r="AV1589" s="15">
        <f t="shared" si="6513"/>
        <v>0</v>
      </c>
      <c r="AW1589" s="15">
        <f t="shared" si="6513"/>
        <v>0</v>
      </c>
      <c r="AX1589" s="15">
        <f t="shared" si="6513"/>
        <v>0</v>
      </c>
      <c r="AY1589" s="17"/>
      <c r="AZ1589" s="15">
        <f t="shared" ref="AZ1589:BA1589" si="6514">AZ1588</f>
        <v>6000</v>
      </c>
      <c r="BA1589" s="15">
        <f t="shared" si="6514"/>
        <v>2000</v>
      </c>
      <c r="BB1589" s="15">
        <v>290</v>
      </c>
      <c r="BC1589" s="15">
        <f t="shared" ref="BC1589:BE1589" si="6515">BC1588</f>
        <v>0</v>
      </c>
      <c r="BD1589" s="15">
        <f t="shared" si="6515"/>
        <v>0</v>
      </c>
      <c r="BE1589" s="15">
        <f t="shared" si="6515"/>
        <v>60</v>
      </c>
      <c r="BF1589" s="17"/>
      <c r="BG1589" s="15">
        <f t="shared" ref="BG1589:BH1589" si="6516">BG1588</f>
        <v>1000</v>
      </c>
      <c r="BH1589" s="15">
        <f t="shared" si="6516"/>
        <v>5000</v>
      </c>
      <c r="BI1589" s="17"/>
      <c r="BJ1589" s="22">
        <f>G1589/G1588</f>
        <v>1</v>
      </c>
      <c r="BK1589" s="65">
        <f t="shared" ref="BK1589:BL1589" si="6517">BK1588</f>
        <v>0</v>
      </c>
      <c r="BL1589" s="65">
        <f t="shared" si="6517"/>
        <v>0</v>
      </c>
      <c r="BM1589" s="6">
        <f t="shared" si="6473"/>
        <v>45.202500000000001</v>
      </c>
      <c r="BN1589" s="8">
        <f t="shared" si="6474"/>
        <v>340.01297664204429</v>
      </c>
      <c r="BO1589" s="12">
        <f t="shared" si="6475"/>
        <v>123.97353175844434</v>
      </c>
      <c r="BP1589" s="50">
        <f>(1-'#Constant'!$A$3)/($J1589*'#Constant'!$B$3/'#Constant'!$C$3^($D1589-1)+1)+'#Constant'!$A$3</f>
        <v>0.91908256880733941</v>
      </c>
      <c r="BQ1589" s="4">
        <f t="shared" si="6476"/>
        <v>340.01297664204429</v>
      </c>
      <c r="BR1589" s="50">
        <f>(1-'#Constant'!$A$3)/($K1589*'#Constant'!$B$3/'#Constant'!$C$3^($D1589-1)+1)+'#Constant'!$A$3</f>
        <v>0.91908256880733941</v>
      </c>
      <c r="BS1589" s="4">
        <f t="shared" si="6477"/>
        <v>340.01297664204429</v>
      </c>
      <c r="BT1589"/>
    </row>
    <row r="1590" spans="1:72" x14ac:dyDescent="0.3">
      <c r="A1590">
        <v>40049</v>
      </c>
      <c r="B1590" s="18" t="str">
        <f>VLOOKUP(CONCATENATE("CREATURE_NAME_",A1590),[1]Localization_Hero!$A:$E,2,FALSE)</f>
        <v>산타 레위시아</v>
      </c>
      <c r="C1590" s="43" t="str">
        <f>VLOOKUP($A1590,[2]CreatureTable!$A:$I,9,FALSE)</f>
        <v>Wizard</v>
      </c>
      <c r="D1590">
        <v>1</v>
      </c>
      <c r="E1590">
        <v>1</v>
      </c>
      <c r="F1590" s="18">
        <v>1</v>
      </c>
      <c r="G1590" s="10">
        <v>35</v>
      </c>
      <c r="H1590" s="10">
        <v>35</v>
      </c>
      <c r="I1590" s="10">
        <v>5000</v>
      </c>
      <c r="J1590" s="10">
        <v>30</v>
      </c>
      <c r="K1590" s="10">
        <v>30</v>
      </c>
      <c r="L1590" s="2"/>
      <c r="M1590" s="10">
        <f>ROUND(VLOOKUP($C1590,$B$4:$BH$42,12,FALSE),0)</f>
        <v>100</v>
      </c>
      <c r="N1590" s="10">
        <f>ROUND(VLOOKUP($C1590,$B$4:$BH$42,13,FALSE),0)</f>
        <v>0</v>
      </c>
      <c r="O1590" s="10">
        <f>ROUND(VLOOKUP($C1590,$B$4:$BH$42,14,FALSE),0)</f>
        <v>0</v>
      </c>
      <c r="P1590" s="10">
        <f>ROUND(VLOOKUP($C1590,$B$4:$BH$42,15,FALSE),0)</f>
        <v>0</v>
      </c>
      <c r="Q1590" s="10">
        <f>ROUND(VLOOKUP($C1590,$B$4:$BH$42,16,FALSE),0)</f>
        <v>0</v>
      </c>
      <c r="R1590" s="10">
        <f>ROUND(VLOOKUP($C1590,$B$4:$BH$42,17,FALSE),0)</f>
        <v>0</v>
      </c>
      <c r="S1590" s="10">
        <f>ROUND(VLOOKUP($C1590,$B$4:$BH$42,18,FALSE),0)</f>
        <v>100</v>
      </c>
      <c r="T1590" s="10">
        <f>ROUND(VLOOKUP($C1590,$B$4:$BH$42,19,FALSE),0)</f>
        <v>150</v>
      </c>
      <c r="U1590" s="10">
        <f>ROUND(VLOOKUP($C1590,$B$4:$BH$42,20,FALSE),0)</f>
        <v>0</v>
      </c>
      <c r="V1590" s="10">
        <f>ROUND(VLOOKUP($C1590,$B$4:$BH$42,21,FALSE),0)</f>
        <v>0</v>
      </c>
      <c r="W1590" s="2"/>
      <c r="X1590" s="10">
        <f>ROUND(VLOOKUP($C1590,$B$4:$BH$42,23,FALSE),0)</f>
        <v>100</v>
      </c>
      <c r="Y1590" s="10">
        <f>ROUND(VLOOKUP($C1590,$B$4:$BH$42,24,FALSE),0)</f>
        <v>0</v>
      </c>
      <c r="Z1590" s="10">
        <f>ROUND(VLOOKUP($C1590,$B$4:$BH$42,25,FALSE),0)</f>
        <v>0</v>
      </c>
      <c r="AA1590" s="10">
        <f>ROUND(VLOOKUP($C1590,$B$4:$BH$42,26,FALSE),0)</f>
        <v>200</v>
      </c>
      <c r="AB1590" s="10">
        <f>ROUND(VLOOKUP($C1590,$B$4:$BH$42,27,FALSE),0)</f>
        <v>250</v>
      </c>
      <c r="AC1590" s="10">
        <f>ROUND(VLOOKUP($C1590,$B$4:$BH$42,28,FALSE),0)</f>
        <v>0</v>
      </c>
      <c r="AD1590" s="10">
        <f>ROUND(VLOOKUP($C1590,$B$4:$BH$42,29,FALSE),0)</f>
        <v>100</v>
      </c>
      <c r="AE1590" s="10">
        <f>ROUND(VLOOKUP($C1590,$B$4:$BH$42,30,FALSE),0)</f>
        <v>150</v>
      </c>
      <c r="AF1590" s="10">
        <f>ROUND(VLOOKUP($C1590,$B$4:$BH$42,31,FALSE),0)</f>
        <v>0</v>
      </c>
      <c r="AG1590" s="10">
        <f>ROUND(VLOOKUP($C1590,$B$4:$BH$42,32,FALSE),0)</f>
        <v>0</v>
      </c>
      <c r="AH1590" s="10">
        <f>ROUND(VLOOKUP($C1590,$B$4:$BH$42,33,FALSE),0)</f>
        <v>0</v>
      </c>
      <c r="AI1590" s="10">
        <f>ROUND(VLOOKUP($C1590,$B$4:$BH$42,34,FALSE),0)</f>
        <v>0</v>
      </c>
      <c r="AJ1590" s="3"/>
      <c r="AK1590" s="10">
        <f>ROUND(VLOOKUP($C1590,$B$4:$BH$42,36,FALSE),0)</f>
        <v>0</v>
      </c>
      <c r="AL1590" s="10">
        <f>ROUND(VLOOKUP($C1590,$B$4:$BH$42,37,FALSE),0)</f>
        <v>0</v>
      </c>
      <c r="AM1590" s="3"/>
      <c r="AN1590" s="10">
        <f>ROUND(VLOOKUP($C1590,$B$4:$BH$42,39,FALSE),0)</f>
        <v>0</v>
      </c>
      <c r="AO1590" s="10">
        <f>ROUND(VLOOKUP($C1590,$B$4:$BH$42,40,FALSE),0)</f>
        <v>0</v>
      </c>
      <c r="AP1590" s="10">
        <f>ROUND(VLOOKUP($C1590,$B$4:$BH$42,41,FALSE),0)</f>
        <v>0</v>
      </c>
      <c r="AQ1590" s="10">
        <f>ROUND(VLOOKUP($C1590,$B$4:$BH$42,42,FALSE),0)</f>
        <v>0</v>
      </c>
      <c r="AR1590" s="10">
        <f>ROUND(VLOOKUP($C1590,$B$4:$BH$42,43,FALSE),0)</f>
        <v>0</v>
      </c>
      <c r="AS1590" s="10">
        <f>ROUND(VLOOKUP($C1590,$B$4:$BH$42,44,FALSE),0)</f>
        <v>0</v>
      </c>
      <c r="AT1590" s="10">
        <f>ROUND(VLOOKUP($C1590,$B$4:$BH$42,45,FALSE),0)</f>
        <v>0</v>
      </c>
      <c r="AU1590" s="10">
        <f>ROUND(VLOOKUP($C1590,$B$4:$BH$42,46,FALSE),0)</f>
        <v>0</v>
      </c>
      <c r="AV1590" s="10">
        <f>ROUND(VLOOKUP($C1590,$B$4:$BH$42,47,FALSE),0)</f>
        <v>0</v>
      </c>
      <c r="AW1590" s="10">
        <f>ROUND(VLOOKUP($C1590,$B$4:$BH$42,48,FALSE),0)</f>
        <v>0</v>
      </c>
      <c r="AX1590" s="10">
        <f>ROUND(VLOOKUP($C1590,$B$4:$BH$42,49,FALSE),0)</f>
        <v>0</v>
      </c>
      <c r="AY1590" s="3"/>
      <c r="AZ1590" s="10">
        <v>6000</v>
      </c>
      <c r="BA1590" s="10">
        <v>2000</v>
      </c>
      <c r="BB1590" s="10">
        <v>425</v>
      </c>
      <c r="BC1590" s="10">
        <v>0</v>
      </c>
      <c r="BD1590" s="10">
        <v>0</v>
      </c>
      <c r="BE1590" s="10">
        <v>60</v>
      </c>
      <c r="BF1590" s="3"/>
      <c r="BG1590" s="10">
        <v>1000</v>
      </c>
      <c r="BH1590" s="10">
        <v>5000</v>
      </c>
      <c r="BI1590" s="3"/>
      <c r="BJ1590" s="21">
        <v>1</v>
      </c>
      <c r="BK1590" s="65">
        <v>0</v>
      </c>
      <c r="BL1590" s="65">
        <v>0</v>
      </c>
      <c r="BM1590" s="6">
        <f t="shared" si="6473"/>
        <v>42.422187499999993</v>
      </c>
      <c r="BN1590" s="8">
        <f t="shared" si="6474"/>
        <v>330.29832016655735</v>
      </c>
      <c r="BO1590" s="12">
        <f t="shared" si="6475"/>
        <v>118.3721980409282</v>
      </c>
      <c r="BP1590" s="50">
        <f>(1-'#Constant'!$A$3)/($J1590*'#Constant'!$B$3/'#Constant'!$C$3^($D1590-1)+1)+'#Constant'!$A$3</f>
        <v>0.91908256880733941</v>
      </c>
      <c r="BQ1590" s="4">
        <f t="shared" si="6476"/>
        <v>272.01038131363549</v>
      </c>
      <c r="BR1590" s="50">
        <f>(1-'#Constant'!$A$3)/($K1590*'#Constant'!$B$3/'#Constant'!$C$3^($D1590-1)+1)+'#Constant'!$A$3</f>
        <v>0.91908256880733941</v>
      </c>
      <c r="BS1590" s="4">
        <f t="shared" si="6477"/>
        <v>388.5862590194792</v>
      </c>
      <c r="BT1590">
        <f>BO1590/$BO$4*100</f>
        <v>89.967351514794657</v>
      </c>
    </row>
    <row r="1591" spans="1:72" s="13" customFormat="1" ht="17.25" thickBot="1" x14ac:dyDescent="0.35">
      <c r="B1591" s="20"/>
      <c r="D1591" s="14">
        <v>1</v>
      </c>
      <c r="E1591" s="14">
        <v>1</v>
      </c>
      <c r="F1591" s="19">
        <v>1</v>
      </c>
      <c r="G1591" s="15">
        <f>G1590</f>
        <v>35</v>
      </c>
      <c r="H1591" s="15">
        <f>H1590</f>
        <v>35</v>
      </c>
      <c r="I1591" s="15">
        <f>I1590</f>
        <v>5000</v>
      </c>
      <c r="J1591" s="15">
        <f>J1590</f>
        <v>30</v>
      </c>
      <c r="K1591" s="15">
        <f>K1590</f>
        <v>30</v>
      </c>
      <c r="L1591" s="16"/>
      <c r="M1591" s="15">
        <f t="shared" ref="M1591:V1591" si="6518">M1590</f>
        <v>100</v>
      </c>
      <c r="N1591" s="15">
        <f t="shared" si="6518"/>
        <v>0</v>
      </c>
      <c r="O1591" s="15">
        <f t="shared" si="6518"/>
        <v>0</v>
      </c>
      <c r="P1591" s="15">
        <f t="shared" si="6518"/>
        <v>0</v>
      </c>
      <c r="Q1591" s="15">
        <f t="shared" si="6518"/>
        <v>0</v>
      </c>
      <c r="R1591" s="15">
        <f t="shared" si="6518"/>
        <v>0</v>
      </c>
      <c r="S1591" s="15">
        <f t="shared" si="6518"/>
        <v>100</v>
      </c>
      <c r="T1591" s="15">
        <f t="shared" si="6518"/>
        <v>150</v>
      </c>
      <c r="U1591" s="15">
        <f t="shared" si="6518"/>
        <v>0</v>
      </c>
      <c r="V1591" s="15">
        <f t="shared" si="6518"/>
        <v>0</v>
      </c>
      <c r="W1591" s="16"/>
      <c r="X1591" s="15">
        <f t="shared" ref="X1591:AI1591" si="6519">X1590</f>
        <v>100</v>
      </c>
      <c r="Y1591" s="15">
        <f t="shared" si="6519"/>
        <v>0</v>
      </c>
      <c r="Z1591" s="15">
        <f t="shared" si="6519"/>
        <v>0</v>
      </c>
      <c r="AA1591" s="15">
        <f t="shared" si="6519"/>
        <v>200</v>
      </c>
      <c r="AB1591" s="15">
        <f t="shared" si="6519"/>
        <v>250</v>
      </c>
      <c r="AC1591" s="15">
        <f t="shared" si="6519"/>
        <v>0</v>
      </c>
      <c r="AD1591" s="15">
        <f t="shared" si="6519"/>
        <v>100</v>
      </c>
      <c r="AE1591" s="15">
        <f t="shared" si="6519"/>
        <v>150</v>
      </c>
      <c r="AF1591" s="15">
        <f t="shared" si="6519"/>
        <v>0</v>
      </c>
      <c r="AG1591" s="15">
        <f t="shared" si="6519"/>
        <v>0</v>
      </c>
      <c r="AH1591" s="15">
        <f t="shared" si="6519"/>
        <v>0</v>
      </c>
      <c r="AI1591" s="15">
        <f t="shared" si="6519"/>
        <v>0</v>
      </c>
      <c r="AJ1591" s="17"/>
      <c r="AK1591" s="15">
        <f>AK1590</f>
        <v>0</v>
      </c>
      <c r="AL1591" s="15">
        <f>AL1590</f>
        <v>0</v>
      </c>
      <c r="AM1591" s="17"/>
      <c r="AN1591" s="15">
        <f t="shared" ref="AN1591:AX1591" si="6520">AN1590</f>
        <v>0</v>
      </c>
      <c r="AO1591" s="15">
        <f t="shared" si="6520"/>
        <v>0</v>
      </c>
      <c r="AP1591" s="15">
        <f t="shared" si="6520"/>
        <v>0</v>
      </c>
      <c r="AQ1591" s="15">
        <f t="shared" si="6520"/>
        <v>0</v>
      </c>
      <c r="AR1591" s="15">
        <f t="shared" si="6520"/>
        <v>0</v>
      </c>
      <c r="AS1591" s="15">
        <f t="shared" si="6520"/>
        <v>0</v>
      </c>
      <c r="AT1591" s="15">
        <f t="shared" si="6520"/>
        <v>0</v>
      </c>
      <c r="AU1591" s="15">
        <f t="shared" si="6520"/>
        <v>0</v>
      </c>
      <c r="AV1591" s="15">
        <f t="shared" si="6520"/>
        <v>0</v>
      </c>
      <c r="AW1591" s="15">
        <f t="shared" si="6520"/>
        <v>0</v>
      </c>
      <c r="AX1591" s="15">
        <f t="shared" si="6520"/>
        <v>0</v>
      </c>
      <c r="AY1591" s="17"/>
      <c r="AZ1591" s="15">
        <f t="shared" ref="AZ1591:BA1591" si="6521">AZ1590</f>
        <v>6000</v>
      </c>
      <c r="BA1591" s="15">
        <f t="shared" si="6521"/>
        <v>2000</v>
      </c>
      <c r="BB1591" s="15">
        <v>425</v>
      </c>
      <c r="BC1591" s="15">
        <f t="shared" ref="BC1591:BE1591" si="6522">BC1590</f>
        <v>0</v>
      </c>
      <c r="BD1591" s="15">
        <f t="shared" si="6522"/>
        <v>0</v>
      </c>
      <c r="BE1591" s="15">
        <f t="shared" si="6522"/>
        <v>60</v>
      </c>
      <c r="BF1591" s="17"/>
      <c r="BG1591" s="15">
        <f t="shared" ref="BG1591:BH1591" si="6523">BG1590</f>
        <v>1000</v>
      </c>
      <c r="BH1591" s="15">
        <f t="shared" si="6523"/>
        <v>5000</v>
      </c>
      <c r="BI1591" s="17"/>
      <c r="BJ1591" s="22">
        <f>G1591/G1590</f>
        <v>1</v>
      </c>
      <c r="BK1591" s="65">
        <f t="shared" ref="BK1591:BL1591" si="6524">BK1590</f>
        <v>0</v>
      </c>
      <c r="BL1591" s="65">
        <f t="shared" si="6524"/>
        <v>0</v>
      </c>
      <c r="BM1591" s="6">
        <f t="shared" si="6473"/>
        <v>42.422187499999993</v>
      </c>
      <c r="BN1591" s="8">
        <f t="shared" si="6474"/>
        <v>330.29832016655735</v>
      </c>
      <c r="BO1591" s="12">
        <f t="shared" si="6475"/>
        <v>118.3721980409282</v>
      </c>
      <c r="BP1591" s="50">
        <f>(1-'#Constant'!$A$3)/($J1591*'#Constant'!$B$3/'#Constant'!$C$3^($D1591-1)+1)+'#Constant'!$A$3</f>
        <v>0.91908256880733941</v>
      </c>
      <c r="BQ1591" s="4">
        <f t="shared" si="6476"/>
        <v>272.01038131363549</v>
      </c>
      <c r="BR1591" s="50">
        <f>(1-'#Constant'!$A$3)/($K1591*'#Constant'!$B$3/'#Constant'!$C$3^($D1591-1)+1)+'#Constant'!$A$3</f>
        <v>0.91908256880733941</v>
      </c>
      <c r="BS1591" s="4">
        <f t="shared" si="6477"/>
        <v>388.5862590194792</v>
      </c>
      <c r="BT1591"/>
    </row>
    <row r="1592" spans="1:72" x14ac:dyDescent="0.3">
      <c r="A1592">
        <v>40050</v>
      </c>
      <c r="B1592" s="18" t="str">
        <f>VLOOKUP(CONCATENATE("CREATURE_NAME_",A1592),[1]Localization_Hero!$A:$E,2,FALSE)</f>
        <v>산타 필롭</v>
      </c>
      <c r="C1592" s="43" t="str">
        <f>VLOOKUP($A1592,[2]CreatureTable!$A:$I,9,FALSE)</f>
        <v>Knight</v>
      </c>
      <c r="D1592">
        <v>1</v>
      </c>
      <c r="E1592">
        <v>1</v>
      </c>
      <c r="F1592" s="18">
        <v>1</v>
      </c>
      <c r="G1592" s="10">
        <v>35</v>
      </c>
      <c r="H1592" s="10">
        <v>35</v>
      </c>
      <c r="I1592" s="10">
        <v>5000</v>
      </c>
      <c r="J1592" s="10">
        <v>30</v>
      </c>
      <c r="K1592" s="10">
        <v>30</v>
      </c>
      <c r="L1592" s="2"/>
      <c r="M1592" s="10">
        <f>ROUND(VLOOKUP($C1592,$B$4:$BH$42,12,FALSE),0)</f>
        <v>50</v>
      </c>
      <c r="N1592" s="10">
        <f>ROUND(VLOOKUP($C1592,$B$4:$BH$42,13,FALSE),0)</f>
        <v>0</v>
      </c>
      <c r="O1592" s="10">
        <f>ROUND(VLOOKUP($C1592,$B$4:$BH$42,14,FALSE),0)</f>
        <v>0</v>
      </c>
      <c r="P1592" s="10">
        <f>ROUND(VLOOKUP($C1592,$B$4:$BH$42,15,FALSE),0)</f>
        <v>0</v>
      </c>
      <c r="Q1592" s="10">
        <f>ROUND(VLOOKUP($C1592,$B$4:$BH$42,16,FALSE),0)</f>
        <v>100</v>
      </c>
      <c r="R1592" s="10">
        <f>ROUND(VLOOKUP($C1592,$B$4:$BH$42,17,FALSE),0)</f>
        <v>0</v>
      </c>
      <c r="S1592" s="10">
        <f>ROUND(VLOOKUP($C1592,$B$4:$BH$42,18,FALSE),0)</f>
        <v>0</v>
      </c>
      <c r="T1592" s="10">
        <f>ROUND(VLOOKUP($C1592,$B$4:$BH$42,19,FALSE),0)</f>
        <v>0</v>
      </c>
      <c r="U1592" s="10">
        <f>ROUND(VLOOKUP($C1592,$B$4:$BH$42,20,FALSE),0)</f>
        <v>0</v>
      </c>
      <c r="V1592" s="10">
        <f>ROUND(VLOOKUP($C1592,$B$4:$BH$42,21,FALSE),0)</f>
        <v>250</v>
      </c>
      <c r="W1592" s="2"/>
      <c r="X1592" s="10">
        <f>ROUND(VLOOKUP($C1592,$B$4:$BH$42,23,FALSE),0)</f>
        <v>50</v>
      </c>
      <c r="Y1592" s="10">
        <f>ROUND(VLOOKUP($C1592,$B$4:$BH$42,24,FALSE),0)</f>
        <v>0</v>
      </c>
      <c r="Z1592" s="10">
        <f>ROUND(VLOOKUP($C1592,$B$4:$BH$42,25,FALSE),0)</f>
        <v>0</v>
      </c>
      <c r="AA1592" s="10">
        <f>ROUND(VLOOKUP($C1592,$B$4:$BH$42,26,FALSE),0)</f>
        <v>0</v>
      </c>
      <c r="AB1592" s="10">
        <f>ROUND(VLOOKUP($C1592,$B$4:$BH$42,27,FALSE),0)</f>
        <v>100</v>
      </c>
      <c r="AC1592" s="10">
        <f>ROUND(VLOOKUP($C1592,$B$4:$BH$42,28,FALSE),0)</f>
        <v>0</v>
      </c>
      <c r="AD1592" s="10">
        <f>ROUND(VLOOKUP($C1592,$B$4:$BH$42,29,FALSE),0)</f>
        <v>0</v>
      </c>
      <c r="AE1592" s="10">
        <f>ROUND(VLOOKUP($C1592,$B$4:$BH$42,30,FALSE),0)</f>
        <v>0</v>
      </c>
      <c r="AF1592" s="10">
        <f>ROUND(VLOOKUP($C1592,$B$4:$BH$42,31,FALSE),0)</f>
        <v>0</v>
      </c>
      <c r="AG1592" s="10">
        <f>ROUND(VLOOKUP($C1592,$B$4:$BH$42,32,FALSE),0)</f>
        <v>250</v>
      </c>
      <c r="AH1592" s="10">
        <f>ROUND(VLOOKUP($C1592,$B$4:$BH$42,33,FALSE),0)</f>
        <v>0</v>
      </c>
      <c r="AI1592" s="10">
        <f>ROUND(VLOOKUP($C1592,$B$4:$BH$42,34,FALSE),0)</f>
        <v>0</v>
      </c>
      <c r="AJ1592" s="3"/>
      <c r="AK1592" s="10">
        <f>ROUND(VLOOKUP($C1592,$B$4:$BH$42,36,FALSE),0)</f>
        <v>0</v>
      </c>
      <c r="AL1592" s="10">
        <f>ROUND(VLOOKUP($C1592,$B$4:$BH$42,37,FALSE),0)</f>
        <v>0</v>
      </c>
      <c r="AM1592" s="3"/>
      <c r="AN1592" s="10">
        <f>ROUND(VLOOKUP($C1592,$B$4:$BH$42,39,FALSE),0)</f>
        <v>0</v>
      </c>
      <c r="AO1592" s="10">
        <f>ROUND(VLOOKUP($C1592,$B$4:$BH$42,40,FALSE),0)</f>
        <v>0</v>
      </c>
      <c r="AP1592" s="10">
        <f>ROUND(VLOOKUP($C1592,$B$4:$BH$42,41,FALSE),0)</f>
        <v>0</v>
      </c>
      <c r="AQ1592" s="10">
        <f>ROUND(VLOOKUP($C1592,$B$4:$BH$42,42,FALSE),0)</f>
        <v>0</v>
      </c>
      <c r="AR1592" s="10">
        <f>ROUND(VLOOKUP($C1592,$B$4:$BH$42,43,FALSE),0)</f>
        <v>0</v>
      </c>
      <c r="AS1592" s="10">
        <f>ROUND(VLOOKUP($C1592,$B$4:$BH$42,44,FALSE),0)</f>
        <v>0</v>
      </c>
      <c r="AT1592" s="10">
        <f>ROUND(VLOOKUP($C1592,$B$4:$BH$42,45,FALSE),0)</f>
        <v>0</v>
      </c>
      <c r="AU1592" s="10">
        <f>ROUND(VLOOKUP($C1592,$B$4:$BH$42,46,FALSE),0)</f>
        <v>0</v>
      </c>
      <c r="AV1592" s="10">
        <f>ROUND(VLOOKUP($C1592,$B$4:$BH$42,47,FALSE),0)</f>
        <v>0</v>
      </c>
      <c r="AW1592" s="10">
        <f>ROUND(VLOOKUP($C1592,$B$4:$BH$42,48,FALSE),0)</f>
        <v>0</v>
      </c>
      <c r="AX1592" s="10">
        <f>ROUND(VLOOKUP($C1592,$B$4:$BH$42,49,FALSE),0)</f>
        <v>0</v>
      </c>
      <c r="AY1592" s="3"/>
      <c r="AZ1592" s="10">
        <v>6000</v>
      </c>
      <c r="BA1592" s="10">
        <v>2000</v>
      </c>
      <c r="BB1592" s="10">
        <v>275</v>
      </c>
      <c r="BC1592" s="10">
        <v>0</v>
      </c>
      <c r="BD1592" s="10">
        <v>0</v>
      </c>
      <c r="BE1592" s="10">
        <v>60</v>
      </c>
      <c r="BF1592" s="3"/>
      <c r="BG1592" s="10">
        <v>1000</v>
      </c>
      <c r="BH1592" s="10">
        <v>5000</v>
      </c>
      <c r="BI1592" s="3"/>
      <c r="BJ1592" s="21">
        <v>1</v>
      </c>
      <c r="BK1592" s="65">
        <v>0</v>
      </c>
      <c r="BL1592" s="65">
        <v>0</v>
      </c>
      <c r="BM1592" s="6">
        <f t="shared" si="6473"/>
        <v>36.75</v>
      </c>
      <c r="BN1592" s="8">
        <f t="shared" si="6474"/>
        <v>381.7689562296639</v>
      </c>
      <c r="BO1592" s="12">
        <f t="shared" si="6475"/>
        <v>118.4483395469947</v>
      </c>
      <c r="BP1592" s="50">
        <f>(1-'#Constant'!$A$3)/($J1592*'#Constant'!$B$3/'#Constant'!$C$3^($D1592-1)+1)+'#Constant'!$A$3</f>
        <v>0.91908256880733941</v>
      </c>
      <c r="BQ1592" s="4">
        <f t="shared" si="6476"/>
        <v>381.7689562296639</v>
      </c>
      <c r="BR1592" s="50">
        <f>(1-'#Constant'!$A$3)/($K1592*'#Constant'!$B$3/'#Constant'!$C$3^($D1592-1)+1)+'#Constant'!$A$3</f>
        <v>0.91908256880733941</v>
      </c>
      <c r="BS1592" s="4">
        <f t="shared" si="6477"/>
        <v>381.7689562296639</v>
      </c>
      <c r="BT1592">
        <f>BO1592/$BO$4*100</f>
        <v>90.025221941757437</v>
      </c>
    </row>
    <row r="1593" spans="1:72" s="13" customFormat="1" ht="17.25" thickBot="1" x14ac:dyDescent="0.35">
      <c r="B1593" s="20"/>
      <c r="D1593" s="14">
        <v>1</v>
      </c>
      <c r="E1593" s="14">
        <v>1</v>
      </c>
      <c r="F1593" s="19">
        <v>1</v>
      </c>
      <c r="G1593" s="15">
        <f>G1592</f>
        <v>35</v>
      </c>
      <c r="H1593" s="15">
        <f>H1592</f>
        <v>35</v>
      </c>
      <c r="I1593" s="15">
        <f>I1592</f>
        <v>5000</v>
      </c>
      <c r="J1593" s="15">
        <f>J1592</f>
        <v>30</v>
      </c>
      <c r="K1593" s="15">
        <f>K1592</f>
        <v>30</v>
      </c>
      <c r="L1593" s="16"/>
      <c r="M1593" s="15">
        <f t="shared" ref="M1593:V1593" si="6525">M1592</f>
        <v>50</v>
      </c>
      <c r="N1593" s="15">
        <f t="shared" si="6525"/>
        <v>0</v>
      </c>
      <c r="O1593" s="15">
        <f t="shared" si="6525"/>
        <v>0</v>
      </c>
      <c r="P1593" s="15">
        <f t="shared" si="6525"/>
        <v>0</v>
      </c>
      <c r="Q1593" s="15">
        <f t="shared" si="6525"/>
        <v>100</v>
      </c>
      <c r="R1593" s="15">
        <f t="shared" si="6525"/>
        <v>0</v>
      </c>
      <c r="S1593" s="15">
        <f t="shared" si="6525"/>
        <v>0</v>
      </c>
      <c r="T1593" s="15">
        <f t="shared" si="6525"/>
        <v>0</v>
      </c>
      <c r="U1593" s="15">
        <f t="shared" si="6525"/>
        <v>0</v>
      </c>
      <c r="V1593" s="15">
        <f t="shared" si="6525"/>
        <v>250</v>
      </c>
      <c r="W1593" s="16"/>
      <c r="X1593" s="15">
        <f t="shared" ref="X1593:AI1593" si="6526">X1592</f>
        <v>50</v>
      </c>
      <c r="Y1593" s="15">
        <f t="shared" si="6526"/>
        <v>0</v>
      </c>
      <c r="Z1593" s="15">
        <f t="shared" si="6526"/>
        <v>0</v>
      </c>
      <c r="AA1593" s="15">
        <f t="shared" si="6526"/>
        <v>0</v>
      </c>
      <c r="AB1593" s="15">
        <f t="shared" si="6526"/>
        <v>100</v>
      </c>
      <c r="AC1593" s="15">
        <f t="shared" si="6526"/>
        <v>0</v>
      </c>
      <c r="AD1593" s="15">
        <f t="shared" si="6526"/>
        <v>0</v>
      </c>
      <c r="AE1593" s="15">
        <f t="shared" si="6526"/>
        <v>0</v>
      </c>
      <c r="AF1593" s="15">
        <f t="shared" si="6526"/>
        <v>0</v>
      </c>
      <c r="AG1593" s="15">
        <f t="shared" si="6526"/>
        <v>250</v>
      </c>
      <c r="AH1593" s="15">
        <f t="shared" si="6526"/>
        <v>0</v>
      </c>
      <c r="AI1593" s="15">
        <f t="shared" si="6526"/>
        <v>0</v>
      </c>
      <c r="AJ1593" s="17"/>
      <c r="AK1593" s="15">
        <f>AK1592</f>
        <v>0</v>
      </c>
      <c r="AL1593" s="15">
        <f>AL1592</f>
        <v>0</v>
      </c>
      <c r="AM1593" s="17"/>
      <c r="AN1593" s="15">
        <f t="shared" ref="AN1593:AX1593" si="6527">AN1592</f>
        <v>0</v>
      </c>
      <c r="AO1593" s="15">
        <f t="shared" si="6527"/>
        <v>0</v>
      </c>
      <c r="AP1593" s="15">
        <f t="shared" si="6527"/>
        <v>0</v>
      </c>
      <c r="AQ1593" s="15">
        <f t="shared" si="6527"/>
        <v>0</v>
      </c>
      <c r="AR1593" s="15">
        <f t="shared" si="6527"/>
        <v>0</v>
      </c>
      <c r="AS1593" s="15">
        <f t="shared" si="6527"/>
        <v>0</v>
      </c>
      <c r="AT1593" s="15">
        <f t="shared" si="6527"/>
        <v>0</v>
      </c>
      <c r="AU1593" s="15">
        <f t="shared" si="6527"/>
        <v>0</v>
      </c>
      <c r="AV1593" s="15">
        <f t="shared" si="6527"/>
        <v>0</v>
      </c>
      <c r="AW1593" s="15">
        <f t="shared" si="6527"/>
        <v>0</v>
      </c>
      <c r="AX1593" s="15">
        <f t="shared" si="6527"/>
        <v>0</v>
      </c>
      <c r="AY1593" s="17"/>
      <c r="AZ1593" s="15">
        <f t="shared" ref="AZ1593:BA1593" si="6528">AZ1592</f>
        <v>6000</v>
      </c>
      <c r="BA1593" s="15">
        <f t="shared" si="6528"/>
        <v>2000</v>
      </c>
      <c r="BB1593" s="15">
        <v>275</v>
      </c>
      <c r="BC1593" s="15">
        <f t="shared" ref="BC1593:BE1593" si="6529">BC1592</f>
        <v>0</v>
      </c>
      <c r="BD1593" s="15">
        <f t="shared" si="6529"/>
        <v>0</v>
      </c>
      <c r="BE1593" s="15">
        <f t="shared" si="6529"/>
        <v>60</v>
      </c>
      <c r="BF1593" s="17"/>
      <c r="BG1593" s="15">
        <f t="shared" ref="BG1593:BH1593" si="6530">BG1592</f>
        <v>1000</v>
      </c>
      <c r="BH1593" s="15">
        <f t="shared" si="6530"/>
        <v>5000</v>
      </c>
      <c r="BI1593" s="17"/>
      <c r="BJ1593" s="22">
        <f>G1593/G1592</f>
        <v>1</v>
      </c>
      <c r="BK1593" s="65">
        <f t="shared" ref="BK1593:BL1593" si="6531">BK1592</f>
        <v>0</v>
      </c>
      <c r="BL1593" s="65">
        <f t="shared" si="6531"/>
        <v>0</v>
      </c>
      <c r="BM1593" s="6">
        <f t="shared" si="6473"/>
        <v>36.75</v>
      </c>
      <c r="BN1593" s="8">
        <f t="shared" si="6474"/>
        <v>381.7689562296639</v>
      </c>
      <c r="BO1593" s="12">
        <f t="shared" si="6475"/>
        <v>118.4483395469947</v>
      </c>
      <c r="BP1593" s="50">
        <f>(1-'#Constant'!$A$3)/($J1593*'#Constant'!$B$3/'#Constant'!$C$3^($D1593-1)+1)+'#Constant'!$A$3</f>
        <v>0.91908256880733941</v>
      </c>
      <c r="BQ1593" s="4">
        <f t="shared" si="6476"/>
        <v>381.7689562296639</v>
      </c>
      <c r="BR1593" s="50">
        <f>(1-'#Constant'!$A$3)/($K1593*'#Constant'!$B$3/'#Constant'!$C$3^($D1593-1)+1)+'#Constant'!$A$3</f>
        <v>0.91908256880733941</v>
      </c>
      <c r="BS1593" s="4">
        <f t="shared" si="6477"/>
        <v>381.7689562296639</v>
      </c>
      <c r="BT1593"/>
    </row>
    <row r="1594" spans="1:72" x14ac:dyDescent="0.3">
      <c r="A1594">
        <v>40051</v>
      </c>
      <c r="B1594" s="18" t="str">
        <f>VLOOKUP(CONCATENATE("CREATURE_NAME_",A1594),[1]Localization_Hero!$A:$E,2,FALSE)</f>
        <v>산타 메디아나</v>
      </c>
      <c r="C1594" s="43" t="str">
        <f>VLOOKUP($A1594,[2]CreatureTable!$A:$I,9,FALSE)</f>
        <v>Priest</v>
      </c>
      <c r="D1594">
        <v>1</v>
      </c>
      <c r="E1594">
        <v>1</v>
      </c>
      <c r="F1594" s="18">
        <v>1</v>
      </c>
      <c r="G1594" s="10">
        <v>35</v>
      </c>
      <c r="H1594" s="10">
        <v>35</v>
      </c>
      <c r="I1594" s="10">
        <v>5000</v>
      </c>
      <c r="J1594" s="10">
        <v>30</v>
      </c>
      <c r="K1594" s="10">
        <v>30</v>
      </c>
      <c r="L1594" s="2"/>
      <c r="M1594" s="10">
        <f>ROUND(VLOOKUP($C1594,$B$4:$BH$42,12,FALSE),0)</f>
        <v>100</v>
      </c>
      <c r="N1594" s="10">
        <f>ROUND(VLOOKUP($C1594,$B$4:$BH$42,13,FALSE),0)</f>
        <v>0</v>
      </c>
      <c r="O1594" s="10">
        <f>ROUND(VLOOKUP($C1594,$B$4:$BH$42,14,FALSE),0)</f>
        <v>0</v>
      </c>
      <c r="P1594" s="10">
        <f>ROUND(VLOOKUP($C1594,$B$4:$BH$42,15,FALSE),0)</f>
        <v>0</v>
      </c>
      <c r="Q1594" s="10">
        <f>ROUND(VLOOKUP($C1594,$B$4:$BH$42,16,FALSE),0)</f>
        <v>0</v>
      </c>
      <c r="R1594" s="10">
        <f>ROUND(VLOOKUP($C1594,$B$4:$BH$42,17,FALSE),0)</f>
        <v>0</v>
      </c>
      <c r="S1594" s="10">
        <f>ROUND(VLOOKUP($C1594,$B$4:$BH$42,18,FALSE),0)</f>
        <v>100</v>
      </c>
      <c r="T1594" s="10">
        <f>ROUND(VLOOKUP($C1594,$B$4:$BH$42,19,FALSE),0)</f>
        <v>0</v>
      </c>
      <c r="U1594" s="10">
        <f>ROUND(VLOOKUP($C1594,$B$4:$BH$42,20,FALSE),0)</f>
        <v>0</v>
      </c>
      <c r="V1594" s="10">
        <f>ROUND(VLOOKUP($C1594,$B$4:$BH$42,21,FALSE),0)</f>
        <v>0</v>
      </c>
      <c r="W1594" s="2"/>
      <c r="X1594" s="10">
        <f>ROUND(VLOOKUP($C1594,$B$4:$BH$42,23,FALSE),0)</f>
        <v>100</v>
      </c>
      <c r="Y1594" s="10">
        <f>ROUND(VLOOKUP($C1594,$B$4:$BH$42,24,FALSE),0)</f>
        <v>0</v>
      </c>
      <c r="Z1594" s="10">
        <f>ROUND(VLOOKUP($C1594,$B$4:$BH$42,25,FALSE),0)</f>
        <v>0</v>
      </c>
      <c r="AA1594" s="10">
        <f>ROUND(VLOOKUP($C1594,$B$4:$BH$42,26,FALSE),0)</f>
        <v>0</v>
      </c>
      <c r="AB1594" s="10">
        <f>ROUND(VLOOKUP($C1594,$B$4:$BH$42,27,FALSE),0)</f>
        <v>500</v>
      </c>
      <c r="AC1594" s="10">
        <f>ROUND(VLOOKUP($C1594,$B$4:$BH$42,28,FALSE),0)</f>
        <v>250</v>
      </c>
      <c r="AD1594" s="10">
        <f>ROUND(VLOOKUP($C1594,$B$4:$BH$42,29,FALSE),0)</f>
        <v>100</v>
      </c>
      <c r="AE1594" s="10">
        <f>ROUND(VLOOKUP($C1594,$B$4:$BH$42,30,FALSE),0)</f>
        <v>0</v>
      </c>
      <c r="AF1594" s="10">
        <f>ROUND(VLOOKUP($C1594,$B$4:$BH$42,31,FALSE),0)</f>
        <v>0</v>
      </c>
      <c r="AG1594" s="10">
        <f>ROUND(VLOOKUP($C1594,$B$4:$BH$42,32,FALSE),0)</f>
        <v>150</v>
      </c>
      <c r="AH1594" s="10">
        <f>ROUND(VLOOKUP($C1594,$B$4:$BH$42,33,FALSE),0)</f>
        <v>0</v>
      </c>
      <c r="AI1594" s="10">
        <f>ROUND(VLOOKUP($C1594,$B$4:$BH$42,34,FALSE),0)</f>
        <v>0</v>
      </c>
      <c r="AJ1594" s="3"/>
      <c r="AK1594" s="10">
        <f>ROUND(VLOOKUP($C1594,$B$4:$BH$42,36,FALSE),0)</f>
        <v>0</v>
      </c>
      <c r="AL1594" s="10">
        <f>ROUND(VLOOKUP($C1594,$B$4:$BH$42,37,FALSE),0)</f>
        <v>0</v>
      </c>
      <c r="AM1594" s="3"/>
      <c r="AN1594" s="10">
        <f>ROUND(VLOOKUP($C1594,$B$4:$BH$42,39,FALSE),0)</f>
        <v>0</v>
      </c>
      <c r="AO1594" s="10">
        <f>ROUND(VLOOKUP($C1594,$B$4:$BH$42,40,FALSE),0)</f>
        <v>0</v>
      </c>
      <c r="AP1594" s="10">
        <f>ROUND(VLOOKUP($C1594,$B$4:$BH$42,41,FALSE),0)</f>
        <v>0</v>
      </c>
      <c r="AQ1594" s="10">
        <f>ROUND(VLOOKUP($C1594,$B$4:$BH$42,42,FALSE),0)</f>
        <v>0</v>
      </c>
      <c r="AR1594" s="10">
        <f>ROUND(VLOOKUP($C1594,$B$4:$BH$42,43,FALSE),0)</f>
        <v>0</v>
      </c>
      <c r="AS1594" s="10">
        <f>ROUND(VLOOKUP($C1594,$B$4:$BH$42,44,FALSE),0)</f>
        <v>0</v>
      </c>
      <c r="AT1594" s="10">
        <f>ROUND(VLOOKUP($C1594,$B$4:$BH$42,45,FALSE),0)</f>
        <v>0</v>
      </c>
      <c r="AU1594" s="10">
        <f>ROUND(VLOOKUP($C1594,$B$4:$BH$42,46,FALSE),0)</f>
        <v>0</v>
      </c>
      <c r="AV1594" s="10">
        <f>ROUND(VLOOKUP($C1594,$B$4:$BH$42,47,FALSE),0)</f>
        <v>0</v>
      </c>
      <c r="AW1594" s="10">
        <f>ROUND(VLOOKUP($C1594,$B$4:$BH$42,48,FALSE),0)</f>
        <v>0</v>
      </c>
      <c r="AX1594" s="10">
        <f>ROUND(VLOOKUP($C1594,$B$4:$BH$42,49,FALSE),0)</f>
        <v>0</v>
      </c>
      <c r="AY1594" s="3"/>
      <c r="AZ1594" s="10">
        <v>6000</v>
      </c>
      <c r="BA1594" s="10">
        <v>2000</v>
      </c>
      <c r="BB1594" s="10">
        <v>350</v>
      </c>
      <c r="BC1594" s="10">
        <v>0</v>
      </c>
      <c r="BD1594" s="10">
        <v>0</v>
      </c>
      <c r="BE1594" s="10">
        <v>60</v>
      </c>
      <c r="BF1594" s="3"/>
      <c r="BG1594" s="10">
        <v>1000</v>
      </c>
      <c r="BH1594" s="10">
        <v>5000</v>
      </c>
      <c r="BI1594" s="3"/>
      <c r="BJ1594" s="21">
        <v>1</v>
      </c>
      <c r="BK1594" s="65">
        <v>0</v>
      </c>
      <c r="BL1594" s="65">
        <v>0</v>
      </c>
      <c r="BM1594" s="6">
        <f t="shared" si="6473"/>
        <v>39.462499999999999</v>
      </c>
      <c r="BN1594" s="8">
        <f t="shared" si="6474"/>
        <v>392.01496130494525</v>
      </c>
      <c r="BO1594" s="12">
        <f t="shared" si="6475"/>
        <v>124.3780141765272</v>
      </c>
      <c r="BP1594" s="50">
        <f>(1-'#Constant'!$A$3)/($J1594*'#Constant'!$B$3/'#Constant'!$C$3^($D1594-1)+1)+'#Constant'!$A$3</f>
        <v>0.91908256880733941</v>
      </c>
      <c r="BQ1594" s="4">
        <f t="shared" si="6476"/>
        <v>272.01038131363549</v>
      </c>
      <c r="BR1594" s="50">
        <f>(1-'#Constant'!$A$3)/($K1594*'#Constant'!$B$3/'#Constant'!$C$3^($D1594-1)+1)+'#Constant'!$A$3</f>
        <v>0.91908256880733941</v>
      </c>
      <c r="BS1594" s="4">
        <f t="shared" si="6477"/>
        <v>512.01954129625506</v>
      </c>
      <c r="BT1594">
        <f>BO1594/$BO$4*100</f>
        <v>94.531999129244113</v>
      </c>
    </row>
    <row r="1595" spans="1:72" s="13" customFormat="1" ht="17.25" thickBot="1" x14ac:dyDescent="0.35">
      <c r="B1595" s="20"/>
      <c r="C1595" s="43"/>
      <c r="D1595" s="14">
        <v>1</v>
      </c>
      <c r="E1595" s="14">
        <v>1</v>
      </c>
      <c r="F1595" s="19">
        <v>1</v>
      </c>
      <c r="G1595" s="15">
        <f>G1594</f>
        <v>35</v>
      </c>
      <c r="H1595" s="15">
        <f>H1594</f>
        <v>35</v>
      </c>
      <c r="I1595" s="15">
        <f>I1594</f>
        <v>5000</v>
      </c>
      <c r="J1595" s="15">
        <f>J1594</f>
        <v>30</v>
      </c>
      <c r="K1595" s="15">
        <f>K1594</f>
        <v>30</v>
      </c>
      <c r="L1595" s="16"/>
      <c r="M1595" s="15">
        <f t="shared" ref="M1595:V1595" si="6532">M1594</f>
        <v>100</v>
      </c>
      <c r="N1595" s="15">
        <f t="shared" si="6532"/>
        <v>0</v>
      </c>
      <c r="O1595" s="15">
        <f t="shared" si="6532"/>
        <v>0</v>
      </c>
      <c r="P1595" s="15">
        <f t="shared" si="6532"/>
        <v>0</v>
      </c>
      <c r="Q1595" s="15">
        <f t="shared" si="6532"/>
        <v>0</v>
      </c>
      <c r="R1595" s="15">
        <f t="shared" si="6532"/>
        <v>0</v>
      </c>
      <c r="S1595" s="15">
        <f t="shared" si="6532"/>
        <v>100</v>
      </c>
      <c r="T1595" s="15">
        <f t="shared" si="6532"/>
        <v>0</v>
      </c>
      <c r="U1595" s="15">
        <f t="shared" si="6532"/>
        <v>0</v>
      </c>
      <c r="V1595" s="15">
        <f t="shared" si="6532"/>
        <v>0</v>
      </c>
      <c r="W1595" s="16"/>
      <c r="X1595" s="15">
        <f t="shared" ref="X1595:AI1595" si="6533">X1594</f>
        <v>100</v>
      </c>
      <c r="Y1595" s="15">
        <f t="shared" si="6533"/>
        <v>0</v>
      </c>
      <c r="Z1595" s="15">
        <f t="shared" si="6533"/>
        <v>0</v>
      </c>
      <c r="AA1595" s="15">
        <f t="shared" si="6533"/>
        <v>0</v>
      </c>
      <c r="AB1595" s="15">
        <f t="shared" si="6533"/>
        <v>500</v>
      </c>
      <c r="AC1595" s="15">
        <f t="shared" si="6533"/>
        <v>250</v>
      </c>
      <c r="AD1595" s="15">
        <f t="shared" si="6533"/>
        <v>100</v>
      </c>
      <c r="AE1595" s="15">
        <f t="shared" si="6533"/>
        <v>0</v>
      </c>
      <c r="AF1595" s="15">
        <f t="shared" si="6533"/>
        <v>0</v>
      </c>
      <c r="AG1595" s="15">
        <f t="shared" si="6533"/>
        <v>150</v>
      </c>
      <c r="AH1595" s="15">
        <f t="shared" si="6533"/>
        <v>0</v>
      </c>
      <c r="AI1595" s="15">
        <f t="shared" si="6533"/>
        <v>0</v>
      </c>
      <c r="AJ1595" s="17"/>
      <c r="AK1595" s="15">
        <f>AK1594</f>
        <v>0</v>
      </c>
      <c r="AL1595" s="15">
        <f>AL1594</f>
        <v>0</v>
      </c>
      <c r="AM1595" s="17"/>
      <c r="AN1595" s="15">
        <f t="shared" ref="AN1595:AX1595" si="6534">AN1594</f>
        <v>0</v>
      </c>
      <c r="AO1595" s="15">
        <f t="shared" si="6534"/>
        <v>0</v>
      </c>
      <c r="AP1595" s="15">
        <f t="shared" si="6534"/>
        <v>0</v>
      </c>
      <c r="AQ1595" s="15">
        <f t="shared" si="6534"/>
        <v>0</v>
      </c>
      <c r="AR1595" s="15">
        <f t="shared" si="6534"/>
        <v>0</v>
      </c>
      <c r="AS1595" s="15">
        <f t="shared" si="6534"/>
        <v>0</v>
      </c>
      <c r="AT1595" s="15">
        <f t="shared" si="6534"/>
        <v>0</v>
      </c>
      <c r="AU1595" s="15">
        <f t="shared" si="6534"/>
        <v>0</v>
      </c>
      <c r="AV1595" s="15">
        <f t="shared" si="6534"/>
        <v>0</v>
      </c>
      <c r="AW1595" s="15">
        <f t="shared" si="6534"/>
        <v>0</v>
      </c>
      <c r="AX1595" s="15">
        <f t="shared" si="6534"/>
        <v>0</v>
      </c>
      <c r="AY1595" s="17"/>
      <c r="AZ1595" s="15">
        <f t="shared" ref="AZ1595:BA1595" si="6535">AZ1594</f>
        <v>6000</v>
      </c>
      <c r="BA1595" s="15">
        <f t="shared" si="6535"/>
        <v>2000</v>
      </c>
      <c r="BB1595" s="15">
        <v>350</v>
      </c>
      <c r="BC1595" s="15">
        <f t="shared" ref="BC1595:BE1595" si="6536">BC1594</f>
        <v>0</v>
      </c>
      <c r="BD1595" s="15">
        <f t="shared" si="6536"/>
        <v>0</v>
      </c>
      <c r="BE1595" s="15">
        <f t="shared" si="6536"/>
        <v>60</v>
      </c>
      <c r="BF1595" s="17"/>
      <c r="BG1595" s="15">
        <f t="shared" ref="BG1595:BH1595" si="6537">BG1594</f>
        <v>1000</v>
      </c>
      <c r="BH1595" s="15">
        <f t="shared" si="6537"/>
        <v>5000</v>
      </c>
      <c r="BI1595" s="17"/>
      <c r="BJ1595" s="22">
        <f>G1595/G1594</f>
        <v>1</v>
      </c>
      <c r="BK1595" s="65">
        <f t="shared" ref="BK1595:BL1595" si="6538">BK1594</f>
        <v>0</v>
      </c>
      <c r="BL1595" s="65">
        <f t="shared" si="6538"/>
        <v>0</v>
      </c>
      <c r="BM1595" s="6">
        <f t="shared" si="6473"/>
        <v>39.462499999999999</v>
      </c>
      <c r="BN1595" s="8">
        <f t="shared" si="6474"/>
        <v>392.01496130494525</v>
      </c>
      <c r="BO1595" s="12">
        <f t="shared" si="6475"/>
        <v>124.3780141765272</v>
      </c>
      <c r="BP1595" s="50">
        <f>(1-'#Constant'!$A$3)/($J1595*'#Constant'!$B$3/'#Constant'!$C$3^($D1595-1)+1)+'#Constant'!$A$3</f>
        <v>0.91908256880733941</v>
      </c>
      <c r="BQ1595" s="4">
        <f t="shared" si="6476"/>
        <v>272.01038131363549</v>
      </c>
      <c r="BR1595" s="50">
        <f>(1-'#Constant'!$A$3)/($K1595*'#Constant'!$B$3/'#Constant'!$C$3^($D1595-1)+1)+'#Constant'!$A$3</f>
        <v>0.91908256880733941</v>
      </c>
      <c r="BS1595" s="4">
        <f t="shared" si="6477"/>
        <v>512.01954129625506</v>
      </c>
      <c r="BT1595"/>
    </row>
    <row r="1596" spans="1:72" x14ac:dyDescent="0.3">
      <c r="A1596">
        <v>40052</v>
      </c>
      <c r="B1596" s="18" t="str">
        <f>VLOOKUP(CONCATENATE("CREATURE_NAME_",A1596),[1]Localization_Hero!$A:$E,2,FALSE)</f>
        <v>산타 카산드라</v>
      </c>
      <c r="C1596" s="43" t="str">
        <f>VLOOKUP($A1596,[2]CreatureTable!$A:$I,9,FALSE)</f>
        <v>Priest</v>
      </c>
      <c r="D1596">
        <v>1</v>
      </c>
      <c r="E1596">
        <v>1</v>
      </c>
      <c r="F1596" s="18">
        <v>1</v>
      </c>
      <c r="G1596" s="10">
        <v>35</v>
      </c>
      <c r="H1596" s="10">
        <v>35</v>
      </c>
      <c r="I1596" s="10">
        <v>5000</v>
      </c>
      <c r="J1596" s="10">
        <v>30</v>
      </c>
      <c r="K1596" s="10">
        <v>30</v>
      </c>
      <c r="L1596" s="2"/>
      <c r="M1596" s="10">
        <f>ROUND(VLOOKUP($C1596,$B$4:$BH$42,12,FALSE),0)</f>
        <v>100</v>
      </c>
      <c r="N1596" s="10">
        <f>ROUND(VLOOKUP($C1596,$B$4:$BH$42,13,FALSE),0)</f>
        <v>0</v>
      </c>
      <c r="O1596" s="10">
        <f>ROUND(VLOOKUP($C1596,$B$4:$BH$42,14,FALSE),0)</f>
        <v>0</v>
      </c>
      <c r="P1596" s="10">
        <f>ROUND(VLOOKUP($C1596,$B$4:$BH$42,15,FALSE),0)</f>
        <v>0</v>
      </c>
      <c r="Q1596" s="10">
        <f>ROUND(VLOOKUP($C1596,$B$4:$BH$42,16,FALSE),0)</f>
        <v>0</v>
      </c>
      <c r="R1596" s="10">
        <f>ROUND(VLOOKUP($C1596,$B$4:$BH$42,17,FALSE),0)</f>
        <v>0</v>
      </c>
      <c r="S1596" s="10">
        <f>ROUND(VLOOKUP($C1596,$B$4:$BH$42,18,FALSE),0)</f>
        <v>100</v>
      </c>
      <c r="T1596" s="10">
        <f>ROUND(VLOOKUP($C1596,$B$4:$BH$42,19,FALSE),0)</f>
        <v>0</v>
      </c>
      <c r="U1596" s="10">
        <f>ROUND(VLOOKUP($C1596,$B$4:$BH$42,20,FALSE),0)</f>
        <v>0</v>
      </c>
      <c r="V1596" s="10">
        <f>ROUND(VLOOKUP($C1596,$B$4:$BH$42,21,FALSE),0)</f>
        <v>0</v>
      </c>
      <c r="W1596" s="2"/>
      <c r="X1596" s="10">
        <f>ROUND(VLOOKUP($C1596,$B$4:$BH$42,23,FALSE),0)</f>
        <v>100</v>
      </c>
      <c r="Y1596" s="10">
        <f>ROUND(VLOOKUP($C1596,$B$4:$BH$42,24,FALSE),0)</f>
        <v>0</v>
      </c>
      <c r="Z1596" s="10">
        <f>ROUND(VLOOKUP($C1596,$B$4:$BH$42,25,FALSE),0)</f>
        <v>0</v>
      </c>
      <c r="AA1596" s="10">
        <f>ROUND(VLOOKUP($C1596,$B$4:$BH$42,26,FALSE),0)</f>
        <v>0</v>
      </c>
      <c r="AB1596" s="10">
        <f>ROUND(VLOOKUP($C1596,$B$4:$BH$42,27,FALSE),0)</f>
        <v>500</v>
      </c>
      <c r="AC1596" s="10">
        <f>ROUND(VLOOKUP($C1596,$B$4:$BH$42,28,FALSE),0)</f>
        <v>250</v>
      </c>
      <c r="AD1596" s="10">
        <f>ROUND(VLOOKUP($C1596,$B$4:$BH$42,29,FALSE),0)</f>
        <v>100</v>
      </c>
      <c r="AE1596" s="10">
        <f>ROUND(VLOOKUP($C1596,$B$4:$BH$42,30,FALSE),0)</f>
        <v>0</v>
      </c>
      <c r="AF1596" s="10">
        <f>ROUND(VLOOKUP($C1596,$B$4:$BH$42,31,FALSE),0)</f>
        <v>0</v>
      </c>
      <c r="AG1596" s="10">
        <f>ROUND(VLOOKUP($C1596,$B$4:$BH$42,32,FALSE),0)</f>
        <v>150</v>
      </c>
      <c r="AH1596" s="10">
        <f>ROUND(VLOOKUP($C1596,$B$4:$BH$42,33,FALSE),0)</f>
        <v>0</v>
      </c>
      <c r="AI1596" s="10">
        <f>ROUND(VLOOKUP($C1596,$B$4:$BH$42,34,FALSE),0)</f>
        <v>0</v>
      </c>
      <c r="AJ1596" s="3"/>
      <c r="AK1596" s="10">
        <f>ROUND(VLOOKUP($C1596,$B$4:$BH$42,36,FALSE),0)</f>
        <v>0</v>
      </c>
      <c r="AL1596" s="10">
        <f>ROUND(VLOOKUP($C1596,$B$4:$BH$42,37,FALSE),0)</f>
        <v>0</v>
      </c>
      <c r="AM1596" s="3"/>
      <c r="AN1596" s="10">
        <f>ROUND(VLOOKUP($C1596,$B$4:$BH$42,39,FALSE),0)</f>
        <v>0</v>
      </c>
      <c r="AO1596" s="10">
        <f>ROUND(VLOOKUP($C1596,$B$4:$BH$42,40,FALSE),0)</f>
        <v>0</v>
      </c>
      <c r="AP1596" s="10">
        <f>ROUND(VLOOKUP($C1596,$B$4:$BH$42,41,FALSE),0)</f>
        <v>0</v>
      </c>
      <c r="AQ1596" s="10">
        <f>ROUND(VLOOKUP($C1596,$B$4:$BH$42,42,FALSE),0)</f>
        <v>0</v>
      </c>
      <c r="AR1596" s="10">
        <f>ROUND(VLOOKUP($C1596,$B$4:$BH$42,43,FALSE),0)</f>
        <v>0</v>
      </c>
      <c r="AS1596" s="10">
        <f>ROUND(VLOOKUP($C1596,$B$4:$BH$42,44,FALSE),0)</f>
        <v>0</v>
      </c>
      <c r="AT1596" s="10">
        <f>ROUND(VLOOKUP($C1596,$B$4:$BH$42,45,FALSE),0)</f>
        <v>0</v>
      </c>
      <c r="AU1596" s="10">
        <f>ROUND(VLOOKUP($C1596,$B$4:$BH$42,46,FALSE),0)</f>
        <v>0</v>
      </c>
      <c r="AV1596" s="10">
        <f>ROUND(VLOOKUP($C1596,$B$4:$BH$42,47,FALSE),0)</f>
        <v>0</v>
      </c>
      <c r="AW1596" s="10">
        <f>ROUND(VLOOKUP($C1596,$B$4:$BH$42,48,FALSE),0)</f>
        <v>0</v>
      </c>
      <c r="AX1596" s="10">
        <f>ROUND(VLOOKUP($C1596,$B$4:$BH$42,49,FALSE),0)</f>
        <v>0</v>
      </c>
      <c r="AY1596" s="3"/>
      <c r="AZ1596" s="10">
        <v>6000</v>
      </c>
      <c r="BA1596" s="10">
        <v>2000</v>
      </c>
      <c r="BB1596" s="10">
        <v>310</v>
      </c>
      <c r="BC1596" s="10">
        <v>0</v>
      </c>
      <c r="BD1596" s="10">
        <v>0</v>
      </c>
      <c r="BE1596" s="10">
        <v>60</v>
      </c>
      <c r="BF1596" s="3"/>
      <c r="BG1596" s="10">
        <v>1000</v>
      </c>
      <c r="BH1596" s="10">
        <v>5000</v>
      </c>
      <c r="BI1596" s="3"/>
      <c r="BJ1596" s="21">
        <v>1</v>
      </c>
      <c r="BK1596" s="65">
        <v>0</v>
      </c>
      <c r="BL1596" s="65">
        <v>0</v>
      </c>
      <c r="BM1596" s="6">
        <f t="shared" si="6473"/>
        <v>39.462499999999999</v>
      </c>
      <c r="BN1596" s="8">
        <f t="shared" si="6474"/>
        <v>392.01496130494525</v>
      </c>
      <c r="BO1596" s="12">
        <f t="shared" si="6475"/>
        <v>124.3780141765272</v>
      </c>
      <c r="BP1596" s="50">
        <f>(1-'#Constant'!$A$3)/($J1596*'#Constant'!$B$3/'#Constant'!$C$3^($D1596-1)+1)+'#Constant'!$A$3</f>
        <v>0.91908256880733941</v>
      </c>
      <c r="BQ1596" s="4">
        <f t="shared" si="6476"/>
        <v>272.01038131363549</v>
      </c>
      <c r="BR1596" s="50">
        <f>(1-'#Constant'!$A$3)/($K1596*'#Constant'!$B$3/'#Constant'!$C$3^($D1596-1)+1)+'#Constant'!$A$3</f>
        <v>0.91908256880733941</v>
      </c>
      <c r="BS1596" s="4">
        <f t="shared" si="6477"/>
        <v>512.01954129625506</v>
      </c>
      <c r="BT1596">
        <f>BO1596/$BO$4*100</f>
        <v>94.531999129244113</v>
      </c>
    </row>
    <row r="1597" spans="1:72" s="13" customFormat="1" ht="17.25" thickBot="1" x14ac:dyDescent="0.35">
      <c r="B1597" s="20"/>
      <c r="C1597" s="43"/>
      <c r="D1597" s="14">
        <v>1</v>
      </c>
      <c r="E1597" s="14">
        <v>1</v>
      </c>
      <c r="F1597" s="19">
        <v>1</v>
      </c>
      <c r="G1597" s="15">
        <f>G1596</f>
        <v>35</v>
      </c>
      <c r="H1597" s="15">
        <f>H1596</f>
        <v>35</v>
      </c>
      <c r="I1597" s="15">
        <f>I1596</f>
        <v>5000</v>
      </c>
      <c r="J1597" s="15">
        <f>J1596</f>
        <v>30</v>
      </c>
      <c r="K1597" s="15">
        <f>K1596</f>
        <v>30</v>
      </c>
      <c r="L1597" s="16"/>
      <c r="M1597" s="15">
        <f t="shared" ref="M1597:V1597" si="6539">M1596</f>
        <v>100</v>
      </c>
      <c r="N1597" s="15">
        <f t="shared" si="6539"/>
        <v>0</v>
      </c>
      <c r="O1597" s="15">
        <f t="shared" si="6539"/>
        <v>0</v>
      </c>
      <c r="P1597" s="15">
        <f t="shared" si="6539"/>
        <v>0</v>
      </c>
      <c r="Q1597" s="15">
        <f t="shared" si="6539"/>
        <v>0</v>
      </c>
      <c r="R1597" s="15">
        <f t="shared" si="6539"/>
        <v>0</v>
      </c>
      <c r="S1597" s="15">
        <f t="shared" si="6539"/>
        <v>100</v>
      </c>
      <c r="T1597" s="15">
        <f t="shared" si="6539"/>
        <v>0</v>
      </c>
      <c r="U1597" s="15">
        <f t="shared" si="6539"/>
        <v>0</v>
      </c>
      <c r="V1597" s="15">
        <f t="shared" si="6539"/>
        <v>0</v>
      </c>
      <c r="W1597" s="16"/>
      <c r="X1597" s="15">
        <f t="shared" ref="X1597:AI1597" si="6540">X1596</f>
        <v>100</v>
      </c>
      <c r="Y1597" s="15">
        <f t="shared" si="6540"/>
        <v>0</v>
      </c>
      <c r="Z1597" s="15">
        <f t="shared" si="6540"/>
        <v>0</v>
      </c>
      <c r="AA1597" s="15">
        <f t="shared" si="6540"/>
        <v>0</v>
      </c>
      <c r="AB1597" s="15">
        <f t="shared" si="6540"/>
        <v>500</v>
      </c>
      <c r="AC1597" s="15">
        <f t="shared" si="6540"/>
        <v>250</v>
      </c>
      <c r="AD1597" s="15">
        <f t="shared" si="6540"/>
        <v>100</v>
      </c>
      <c r="AE1597" s="15">
        <f t="shared" si="6540"/>
        <v>0</v>
      </c>
      <c r="AF1597" s="15">
        <f t="shared" si="6540"/>
        <v>0</v>
      </c>
      <c r="AG1597" s="15">
        <f t="shared" si="6540"/>
        <v>150</v>
      </c>
      <c r="AH1597" s="15">
        <f t="shared" si="6540"/>
        <v>0</v>
      </c>
      <c r="AI1597" s="15">
        <f t="shared" si="6540"/>
        <v>0</v>
      </c>
      <c r="AJ1597" s="17"/>
      <c r="AK1597" s="15">
        <f>AK1596</f>
        <v>0</v>
      </c>
      <c r="AL1597" s="15">
        <f>AL1596</f>
        <v>0</v>
      </c>
      <c r="AM1597" s="17"/>
      <c r="AN1597" s="15">
        <f t="shared" ref="AN1597:AX1597" si="6541">AN1596</f>
        <v>0</v>
      </c>
      <c r="AO1597" s="15">
        <f t="shared" si="6541"/>
        <v>0</v>
      </c>
      <c r="AP1597" s="15">
        <f t="shared" si="6541"/>
        <v>0</v>
      </c>
      <c r="AQ1597" s="15">
        <f t="shared" si="6541"/>
        <v>0</v>
      </c>
      <c r="AR1597" s="15">
        <f t="shared" si="6541"/>
        <v>0</v>
      </c>
      <c r="AS1597" s="15">
        <f t="shared" si="6541"/>
        <v>0</v>
      </c>
      <c r="AT1597" s="15">
        <f t="shared" si="6541"/>
        <v>0</v>
      </c>
      <c r="AU1597" s="15">
        <f t="shared" si="6541"/>
        <v>0</v>
      </c>
      <c r="AV1597" s="15">
        <f t="shared" si="6541"/>
        <v>0</v>
      </c>
      <c r="AW1597" s="15">
        <f t="shared" si="6541"/>
        <v>0</v>
      </c>
      <c r="AX1597" s="15">
        <f t="shared" si="6541"/>
        <v>0</v>
      </c>
      <c r="AY1597" s="17"/>
      <c r="AZ1597" s="15">
        <f t="shared" ref="AZ1597:BA1597" si="6542">AZ1596</f>
        <v>6000</v>
      </c>
      <c r="BA1597" s="15">
        <f t="shared" si="6542"/>
        <v>2000</v>
      </c>
      <c r="BB1597" s="15">
        <v>310</v>
      </c>
      <c r="BC1597" s="15">
        <f t="shared" ref="BC1597:BE1597" si="6543">BC1596</f>
        <v>0</v>
      </c>
      <c r="BD1597" s="15">
        <f t="shared" si="6543"/>
        <v>0</v>
      </c>
      <c r="BE1597" s="15">
        <f t="shared" si="6543"/>
        <v>60</v>
      </c>
      <c r="BF1597" s="17"/>
      <c r="BG1597" s="15">
        <f t="shared" ref="BG1597:BH1597" si="6544">BG1596</f>
        <v>1000</v>
      </c>
      <c r="BH1597" s="15">
        <f t="shared" si="6544"/>
        <v>5000</v>
      </c>
      <c r="BI1597" s="17"/>
      <c r="BJ1597" s="22">
        <f>G1597/G1596</f>
        <v>1</v>
      </c>
      <c r="BK1597" s="65">
        <f t="shared" ref="BK1597:BL1597" si="6545">BK1596</f>
        <v>0</v>
      </c>
      <c r="BL1597" s="65">
        <f t="shared" si="6545"/>
        <v>0</v>
      </c>
      <c r="BM1597" s="6">
        <f t="shared" si="6473"/>
        <v>39.462499999999999</v>
      </c>
      <c r="BN1597" s="8">
        <f t="shared" si="6474"/>
        <v>392.01496130494525</v>
      </c>
      <c r="BO1597" s="12">
        <f t="shared" si="6475"/>
        <v>124.3780141765272</v>
      </c>
      <c r="BP1597" s="50">
        <f>(1-'#Constant'!$A$3)/($J1597*'#Constant'!$B$3/'#Constant'!$C$3^($D1597-1)+1)+'#Constant'!$A$3</f>
        <v>0.91908256880733941</v>
      </c>
      <c r="BQ1597" s="4">
        <f t="shared" si="6476"/>
        <v>272.01038131363549</v>
      </c>
      <c r="BR1597" s="50">
        <f>(1-'#Constant'!$A$3)/($K1597*'#Constant'!$B$3/'#Constant'!$C$3^($D1597-1)+1)+'#Constant'!$A$3</f>
        <v>0.91908256880733941</v>
      </c>
      <c r="BS1597" s="4">
        <f t="shared" si="6477"/>
        <v>512.01954129625506</v>
      </c>
      <c r="BT1597"/>
    </row>
    <row r="1598" spans="1:72" x14ac:dyDescent="0.3">
      <c r="A1598">
        <v>40053</v>
      </c>
      <c r="B1598" s="18" t="str">
        <f>VLOOKUP(CONCATENATE("CREATURE_NAME_",A1598),[1]Localization_Hero!$A:$E,2,FALSE)</f>
        <v>산타 셀레네</v>
      </c>
      <c r="C1598" s="43" t="str">
        <f>VLOOKUP($A1598,[2]CreatureTable!$A:$I,9,FALSE)</f>
        <v>Archer</v>
      </c>
      <c r="D1598">
        <v>1</v>
      </c>
      <c r="E1598">
        <v>1</v>
      </c>
      <c r="F1598" s="18">
        <v>1</v>
      </c>
      <c r="G1598" s="10">
        <v>35</v>
      </c>
      <c r="H1598" s="10">
        <v>35</v>
      </c>
      <c r="I1598" s="10">
        <v>5000</v>
      </c>
      <c r="J1598" s="10">
        <v>30</v>
      </c>
      <c r="K1598" s="10">
        <v>30</v>
      </c>
      <c r="L1598" s="2"/>
      <c r="M1598" s="10">
        <f>ROUND(VLOOKUP($C1598,$B$4:$BH$42,12,FALSE),0)</f>
        <v>150</v>
      </c>
      <c r="N1598" s="10">
        <f>ROUND(VLOOKUP($C1598,$B$4:$BH$42,13,FALSE),0)</f>
        <v>0</v>
      </c>
      <c r="O1598" s="10">
        <f>ROUND(VLOOKUP($C1598,$B$4:$BH$42,14,FALSE),0)</f>
        <v>0</v>
      </c>
      <c r="P1598" s="10">
        <f>ROUND(VLOOKUP($C1598,$B$4:$BH$42,15,FALSE),0)</f>
        <v>0</v>
      </c>
      <c r="Q1598" s="10">
        <f>ROUND(VLOOKUP($C1598,$B$4:$BH$42,16,FALSE),0)</f>
        <v>0</v>
      </c>
      <c r="R1598" s="10">
        <f>ROUND(VLOOKUP($C1598,$B$4:$BH$42,17,FALSE),0)</f>
        <v>0</v>
      </c>
      <c r="S1598" s="10">
        <f>ROUND(VLOOKUP($C1598,$B$4:$BH$42,18,FALSE),0)</f>
        <v>100</v>
      </c>
      <c r="T1598" s="10">
        <f>ROUND(VLOOKUP($C1598,$B$4:$BH$42,19,FALSE),0)</f>
        <v>250</v>
      </c>
      <c r="U1598" s="10">
        <f>ROUND(VLOOKUP($C1598,$B$4:$BH$42,20,FALSE),0)</f>
        <v>0</v>
      </c>
      <c r="V1598" s="10">
        <f>ROUND(VLOOKUP($C1598,$B$4:$BH$42,21,FALSE),0)</f>
        <v>0</v>
      </c>
      <c r="W1598" s="2"/>
      <c r="X1598" s="10">
        <f>ROUND(VLOOKUP($C1598,$B$4:$BH$42,23,FALSE),0)</f>
        <v>150</v>
      </c>
      <c r="Y1598" s="10">
        <f>ROUND(VLOOKUP($C1598,$B$4:$BH$42,24,FALSE),0)</f>
        <v>0</v>
      </c>
      <c r="Z1598" s="10">
        <f>ROUND(VLOOKUP($C1598,$B$4:$BH$42,25,FALSE),0)</f>
        <v>0</v>
      </c>
      <c r="AA1598" s="10">
        <f>ROUND(VLOOKUP($C1598,$B$4:$BH$42,26,FALSE),0)</f>
        <v>0</v>
      </c>
      <c r="AB1598" s="10">
        <f>ROUND(VLOOKUP($C1598,$B$4:$BH$42,27,FALSE),0)</f>
        <v>0</v>
      </c>
      <c r="AC1598" s="10">
        <f>ROUND(VLOOKUP($C1598,$B$4:$BH$42,28,FALSE),0)</f>
        <v>0</v>
      </c>
      <c r="AD1598" s="10">
        <f>ROUND(VLOOKUP($C1598,$B$4:$BH$42,29,FALSE),0)</f>
        <v>100</v>
      </c>
      <c r="AE1598" s="10">
        <f>ROUND(VLOOKUP($C1598,$B$4:$BH$42,30,FALSE),0)</f>
        <v>250</v>
      </c>
      <c r="AF1598" s="10">
        <f>ROUND(VLOOKUP($C1598,$B$4:$BH$42,31,FALSE),0)</f>
        <v>0</v>
      </c>
      <c r="AG1598" s="10">
        <f>ROUND(VLOOKUP($C1598,$B$4:$BH$42,32,FALSE),0)</f>
        <v>0</v>
      </c>
      <c r="AH1598" s="10">
        <f>ROUND(VLOOKUP($C1598,$B$4:$BH$42,33,FALSE),0)</f>
        <v>0</v>
      </c>
      <c r="AI1598" s="10">
        <f>ROUND(VLOOKUP($C1598,$B$4:$BH$42,34,FALSE),0)</f>
        <v>0</v>
      </c>
      <c r="AJ1598" s="3"/>
      <c r="AK1598" s="10">
        <f>ROUND(VLOOKUP($C1598,$B$4:$BH$42,36,FALSE),0)</f>
        <v>0</v>
      </c>
      <c r="AL1598" s="10">
        <f>ROUND(VLOOKUP($C1598,$B$4:$BH$42,37,FALSE),0)</f>
        <v>0</v>
      </c>
      <c r="AM1598" s="3"/>
      <c r="AN1598" s="10">
        <f>ROUND(VLOOKUP($C1598,$B$4:$BH$42,39,FALSE),0)</f>
        <v>0</v>
      </c>
      <c r="AO1598" s="10">
        <f>ROUND(VLOOKUP($C1598,$B$4:$BH$42,40,FALSE),0)</f>
        <v>0</v>
      </c>
      <c r="AP1598" s="10">
        <f>ROUND(VLOOKUP($C1598,$B$4:$BH$42,41,FALSE),0)</f>
        <v>0</v>
      </c>
      <c r="AQ1598" s="10">
        <f>ROUND(VLOOKUP($C1598,$B$4:$BH$42,42,FALSE),0)</f>
        <v>0</v>
      </c>
      <c r="AR1598" s="10">
        <f>ROUND(VLOOKUP($C1598,$B$4:$BH$42,43,FALSE),0)</f>
        <v>0</v>
      </c>
      <c r="AS1598" s="10">
        <f>ROUND(VLOOKUP($C1598,$B$4:$BH$42,44,FALSE),0)</f>
        <v>0</v>
      </c>
      <c r="AT1598" s="10">
        <f>ROUND(VLOOKUP($C1598,$B$4:$BH$42,45,FALSE),0)</f>
        <v>0</v>
      </c>
      <c r="AU1598" s="10">
        <f>ROUND(VLOOKUP($C1598,$B$4:$BH$42,46,FALSE),0)</f>
        <v>0</v>
      </c>
      <c r="AV1598" s="10">
        <f>ROUND(VLOOKUP($C1598,$B$4:$BH$42,47,FALSE),0)</f>
        <v>0</v>
      </c>
      <c r="AW1598" s="10">
        <f>ROUND(VLOOKUP($C1598,$B$4:$BH$42,48,FALSE),0)</f>
        <v>0</v>
      </c>
      <c r="AX1598" s="10">
        <f>ROUND(VLOOKUP($C1598,$B$4:$BH$42,49,FALSE),0)</f>
        <v>0</v>
      </c>
      <c r="AY1598" s="3"/>
      <c r="AZ1598" s="10">
        <v>6000</v>
      </c>
      <c r="BA1598" s="10">
        <v>2000</v>
      </c>
      <c r="BB1598" s="10">
        <v>500</v>
      </c>
      <c r="BC1598" s="10">
        <v>0</v>
      </c>
      <c r="BD1598" s="10">
        <v>0</v>
      </c>
      <c r="BE1598" s="10">
        <v>60</v>
      </c>
      <c r="BF1598" s="3"/>
      <c r="BG1598" s="10">
        <v>1000</v>
      </c>
      <c r="BH1598" s="10">
        <v>5000</v>
      </c>
      <c r="BI1598" s="3"/>
      <c r="BJ1598" s="21">
        <v>1</v>
      </c>
      <c r="BK1598" s="65">
        <v>0</v>
      </c>
      <c r="BL1598" s="65">
        <v>0</v>
      </c>
      <c r="BM1598" s="6">
        <f t="shared" si="6473"/>
        <v>46.413281249999997</v>
      </c>
      <c r="BN1598" s="8">
        <f t="shared" si="6474"/>
        <v>272.01038131363549</v>
      </c>
      <c r="BO1598" s="12">
        <f t="shared" si="6475"/>
        <v>112.36055504860016</v>
      </c>
      <c r="BP1598" s="50">
        <f>(1-'#Constant'!$A$3)/($J1598*'#Constant'!$B$3/'#Constant'!$C$3^($D1598-1)+1)+'#Constant'!$A$3</f>
        <v>0.91908256880733941</v>
      </c>
      <c r="BQ1598" s="4">
        <f t="shared" si="6476"/>
        <v>272.01038131363549</v>
      </c>
      <c r="BR1598" s="50">
        <f>(1-'#Constant'!$A$3)/($K1598*'#Constant'!$B$3/'#Constant'!$C$3^($D1598-1)+1)+'#Constant'!$A$3</f>
        <v>0.91908256880733941</v>
      </c>
      <c r="BS1598" s="4">
        <f t="shared" si="6477"/>
        <v>272.01038131363549</v>
      </c>
      <c r="BT1598">
        <f>BO1598/$BO$4*100</f>
        <v>85.398275268654302</v>
      </c>
    </row>
    <row r="1599" spans="1:72" s="13" customFormat="1" ht="17.25" thickBot="1" x14ac:dyDescent="0.35">
      <c r="B1599" s="20"/>
      <c r="D1599" s="14">
        <v>1</v>
      </c>
      <c r="E1599" s="14">
        <v>1</v>
      </c>
      <c r="F1599" s="19">
        <v>1</v>
      </c>
      <c r="G1599" s="15">
        <f>G1598</f>
        <v>35</v>
      </c>
      <c r="H1599" s="15">
        <f>H1598</f>
        <v>35</v>
      </c>
      <c r="I1599" s="15">
        <f>I1598</f>
        <v>5000</v>
      </c>
      <c r="J1599" s="15">
        <f>J1598</f>
        <v>30</v>
      </c>
      <c r="K1599" s="15">
        <f>K1598</f>
        <v>30</v>
      </c>
      <c r="L1599" s="16"/>
      <c r="M1599" s="15">
        <f t="shared" ref="M1599:V1599" si="6546">M1598</f>
        <v>150</v>
      </c>
      <c r="N1599" s="15">
        <f t="shared" si="6546"/>
        <v>0</v>
      </c>
      <c r="O1599" s="15">
        <f t="shared" si="6546"/>
        <v>0</v>
      </c>
      <c r="P1599" s="15">
        <f t="shared" si="6546"/>
        <v>0</v>
      </c>
      <c r="Q1599" s="15">
        <f t="shared" si="6546"/>
        <v>0</v>
      </c>
      <c r="R1599" s="15">
        <f t="shared" si="6546"/>
        <v>0</v>
      </c>
      <c r="S1599" s="15">
        <f t="shared" si="6546"/>
        <v>100</v>
      </c>
      <c r="T1599" s="15">
        <f t="shared" si="6546"/>
        <v>250</v>
      </c>
      <c r="U1599" s="15">
        <f t="shared" si="6546"/>
        <v>0</v>
      </c>
      <c r="V1599" s="15">
        <f t="shared" si="6546"/>
        <v>0</v>
      </c>
      <c r="W1599" s="16"/>
      <c r="X1599" s="15">
        <f t="shared" ref="X1599:AI1599" si="6547">X1598</f>
        <v>150</v>
      </c>
      <c r="Y1599" s="15">
        <f t="shared" si="6547"/>
        <v>0</v>
      </c>
      <c r="Z1599" s="15">
        <f t="shared" si="6547"/>
        <v>0</v>
      </c>
      <c r="AA1599" s="15">
        <f t="shared" si="6547"/>
        <v>0</v>
      </c>
      <c r="AB1599" s="15">
        <f t="shared" si="6547"/>
        <v>0</v>
      </c>
      <c r="AC1599" s="15">
        <f t="shared" si="6547"/>
        <v>0</v>
      </c>
      <c r="AD1599" s="15">
        <f t="shared" si="6547"/>
        <v>100</v>
      </c>
      <c r="AE1599" s="15">
        <f t="shared" si="6547"/>
        <v>250</v>
      </c>
      <c r="AF1599" s="15">
        <f t="shared" si="6547"/>
        <v>0</v>
      </c>
      <c r="AG1599" s="15">
        <f t="shared" si="6547"/>
        <v>0</v>
      </c>
      <c r="AH1599" s="15">
        <f t="shared" si="6547"/>
        <v>0</v>
      </c>
      <c r="AI1599" s="15">
        <f t="shared" si="6547"/>
        <v>0</v>
      </c>
      <c r="AJ1599" s="17"/>
      <c r="AK1599" s="15">
        <f>AK1598</f>
        <v>0</v>
      </c>
      <c r="AL1599" s="15">
        <f>AL1598</f>
        <v>0</v>
      </c>
      <c r="AM1599" s="17"/>
      <c r="AN1599" s="15">
        <f t="shared" ref="AN1599:AX1599" si="6548">AN1598</f>
        <v>0</v>
      </c>
      <c r="AO1599" s="15">
        <f t="shared" si="6548"/>
        <v>0</v>
      </c>
      <c r="AP1599" s="15">
        <f t="shared" si="6548"/>
        <v>0</v>
      </c>
      <c r="AQ1599" s="15">
        <f t="shared" si="6548"/>
        <v>0</v>
      </c>
      <c r="AR1599" s="15">
        <f t="shared" si="6548"/>
        <v>0</v>
      </c>
      <c r="AS1599" s="15">
        <f t="shared" si="6548"/>
        <v>0</v>
      </c>
      <c r="AT1599" s="15">
        <f t="shared" si="6548"/>
        <v>0</v>
      </c>
      <c r="AU1599" s="15">
        <f t="shared" si="6548"/>
        <v>0</v>
      </c>
      <c r="AV1599" s="15">
        <f t="shared" si="6548"/>
        <v>0</v>
      </c>
      <c r="AW1599" s="15">
        <f t="shared" si="6548"/>
        <v>0</v>
      </c>
      <c r="AX1599" s="15">
        <f t="shared" si="6548"/>
        <v>0</v>
      </c>
      <c r="AY1599" s="17"/>
      <c r="AZ1599" s="15">
        <f t="shared" ref="AZ1599:BA1599" si="6549">AZ1598</f>
        <v>6000</v>
      </c>
      <c r="BA1599" s="15">
        <f t="shared" si="6549"/>
        <v>2000</v>
      </c>
      <c r="BB1599" s="15">
        <v>500</v>
      </c>
      <c r="BC1599" s="15">
        <f t="shared" ref="BC1599:BE1599" si="6550">BC1598</f>
        <v>0</v>
      </c>
      <c r="BD1599" s="15">
        <f t="shared" si="6550"/>
        <v>0</v>
      </c>
      <c r="BE1599" s="15">
        <f t="shared" si="6550"/>
        <v>60</v>
      </c>
      <c r="BF1599" s="17"/>
      <c r="BG1599" s="15">
        <f t="shared" ref="BG1599:BH1599" si="6551">BG1598</f>
        <v>1000</v>
      </c>
      <c r="BH1599" s="15">
        <f t="shared" si="6551"/>
        <v>5000</v>
      </c>
      <c r="BI1599" s="17"/>
      <c r="BJ1599" s="22">
        <f>G1599/G1598</f>
        <v>1</v>
      </c>
      <c r="BK1599" s="65">
        <f t="shared" ref="BK1599:BL1599" si="6552">BK1598</f>
        <v>0</v>
      </c>
      <c r="BL1599" s="65">
        <f t="shared" si="6552"/>
        <v>0</v>
      </c>
      <c r="BM1599" s="6">
        <f t="shared" si="6473"/>
        <v>46.413281249999997</v>
      </c>
      <c r="BN1599" s="8">
        <f t="shared" si="6474"/>
        <v>272.01038131363549</v>
      </c>
      <c r="BO1599" s="12">
        <f t="shared" si="6475"/>
        <v>112.36055504860016</v>
      </c>
      <c r="BP1599" s="50">
        <f>(1-'#Constant'!$A$3)/($J1599*'#Constant'!$B$3/'#Constant'!$C$3^($D1599-1)+1)+'#Constant'!$A$3</f>
        <v>0.91908256880733941</v>
      </c>
      <c r="BQ1599" s="4">
        <f t="shared" si="6476"/>
        <v>272.01038131363549</v>
      </c>
      <c r="BR1599" s="50">
        <f>(1-'#Constant'!$A$3)/($K1599*'#Constant'!$B$3/'#Constant'!$C$3^($D1599-1)+1)+'#Constant'!$A$3</f>
        <v>0.91908256880733941</v>
      </c>
      <c r="BS1599" s="4">
        <f t="shared" si="6477"/>
        <v>272.01038131363549</v>
      </c>
      <c r="BT1599"/>
    </row>
    <row r="1600" spans="1:72" x14ac:dyDescent="0.3">
      <c r="A1600">
        <v>40054</v>
      </c>
      <c r="B1600" s="18" t="str">
        <f>VLOOKUP(CONCATENATE("CREATURE_NAME_",A1600),[1]Localization_Hero!$A:$E,2,FALSE)</f>
        <v>산타 로레인</v>
      </c>
      <c r="C1600" s="43" t="str">
        <f>VLOOKUP($A1600,[2]CreatureTable!$A:$I,9,FALSE)</f>
        <v>Wizard</v>
      </c>
      <c r="D1600">
        <v>1</v>
      </c>
      <c r="E1600">
        <v>1</v>
      </c>
      <c r="F1600" s="18">
        <v>1</v>
      </c>
      <c r="G1600" s="10">
        <v>35</v>
      </c>
      <c r="H1600" s="10">
        <v>35</v>
      </c>
      <c r="I1600" s="10">
        <v>5000</v>
      </c>
      <c r="J1600" s="10">
        <v>30</v>
      </c>
      <c r="K1600" s="10">
        <v>30</v>
      </c>
      <c r="L1600" s="2"/>
      <c r="M1600" s="10">
        <f>ROUND(VLOOKUP($C1600,$B$4:$BH$42,12,FALSE),0)</f>
        <v>100</v>
      </c>
      <c r="N1600" s="10">
        <f>ROUND(VLOOKUP($C1600,$B$4:$BH$42,13,FALSE),0)</f>
        <v>0</v>
      </c>
      <c r="O1600" s="10">
        <f>ROUND(VLOOKUP($C1600,$B$4:$BH$42,14,FALSE),0)</f>
        <v>0</v>
      </c>
      <c r="P1600" s="10">
        <f>ROUND(VLOOKUP($C1600,$B$4:$BH$42,15,FALSE),0)</f>
        <v>0</v>
      </c>
      <c r="Q1600" s="10">
        <f>ROUND(VLOOKUP($C1600,$B$4:$BH$42,16,FALSE),0)</f>
        <v>0</v>
      </c>
      <c r="R1600" s="10">
        <f>ROUND(VLOOKUP($C1600,$B$4:$BH$42,17,FALSE),0)</f>
        <v>0</v>
      </c>
      <c r="S1600" s="10">
        <f>ROUND(VLOOKUP($C1600,$B$4:$BH$42,18,FALSE),0)</f>
        <v>100</v>
      </c>
      <c r="T1600" s="10">
        <f>ROUND(VLOOKUP($C1600,$B$4:$BH$42,19,FALSE),0)</f>
        <v>150</v>
      </c>
      <c r="U1600" s="10">
        <f>ROUND(VLOOKUP($C1600,$B$4:$BH$42,20,FALSE),0)</f>
        <v>0</v>
      </c>
      <c r="V1600" s="10">
        <f>ROUND(VLOOKUP($C1600,$B$4:$BH$42,21,FALSE),0)</f>
        <v>0</v>
      </c>
      <c r="W1600" s="2"/>
      <c r="X1600" s="10">
        <f>ROUND(VLOOKUP($C1600,$B$4:$BH$42,23,FALSE),0)</f>
        <v>100</v>
      </c>
      <c r="Y1600" s="10">
        <f>ROUND(VLOOKUP($C1600,$B$4:$BH$42,24,FALSE),0)</f>
        <v>0</v>
      </c>
      <c r="Z1600" s="10">
        <f>ROUND(VLOOKUP($C1600,$B$4:$BH$42,25,FALSE),0)</f>
        <v>0</v>
      </c>
      <c r="AA1600" s="10">
        <f>ROUND(VLOOKUP($C1600,$B$4:$BH$42,26,FALSE),0)</f>
        <v>200</v>
      </c>
      <c r="AB1600" s="10">
        <f>ROUND(VLOOKUP($C1600,$B$4:$BH$42,27,FALSE),0)</f>
        <v>250</v>
      </c>
      <c r="AC1600" s="10">
        <f>ROUND(VLOOKUP($C1600,$B$4:$BH$42,28,FALSE),0)</f>
        <v>0</v>
      </c>
      <c r="AD1600" s="10">
        <f>ROUND(VLOOKUP($C1600,$B$4:$BH$42,29,FALSE),0)</f>
        <v>100</v>
      </c>
      <c r="AE1600" s="10">
        <f>ROUND(VLOOKUP($C1600,$B$4:$BH$42,30,FALSE),0)</f>
        <v>150</v>
      </c>
      <c r="AF1600" s="10">
        <f>ROUND(VLOOKUP($C1600,$B$4:$BH$42,31,FALSE),0)</f>
        <v>0</v>
      </c>
      <c r="AG1600" s="10">
        <f>ROUND(VLOOKUP($C1600,$B$4:$BH$42,32,FALSE),0)</f>
        <v>0</v>
      </c>
      <c r="AH1600" s="10">
        <f>ROUND(VLOOKUP($C1600,$B$4:$BH$42,33,FALSE),0)</f>
        <v>0</v>
      </c>
      <c r="AI1600" s="10">
        <f>ROUND(VLOOKUP($C1600,$B$4:$BH$42,34,FALSE),0)</f>
        <v>0</v>
      </c>
      <c r="AJ1600" s="3"/>
      <c r="AK1600" s="10">
        <f>ROUND(VLOOKUP($C1600,$B$4:$BH$42,36,FALSE),0)</f>
        <v>0</v>
      </c>
      <c r="AL1600" s="10">
        <f>ROUND(VLOOKUP($C1600,$B$4:$BH$42,37,FALSE),0)</f>
        <v>0</v>
      </c>
      <c r="AM1600" s="3"/>
      <c r="AN1600" s="10">
        <f>ROUND(VLOOKUP($C1600,$B$4:$BH$42,39,FALSE),0)</f>
        <v>0</v>
      </c>
      <c r="AO1600" s="10">
        <f>ROUND(VLOOKUP($C1600,$B$4:$BH$42,40,FALSE),0)</f>
        <v>0</v>
      </c>
      <c r="AP1600" s="10">
        <f>ROUND(VLOOKUP($C1600,$B$4:$BH$42,41,FALSE),0)</f>
        <v>0</v>
      </c>
      <c r="AQ1600" s="10">
        <f>ROUND(VLOOKUP($C1600,$B$4:$BH$42,42,FALSE),0)</f>
        <v>0</v>
      </c>
      <c r="AR1600" s="10">
        <f>ROUND(VLOOKUP($C1600,$B$4:$BH$42,43,FALSE),0)</f>
        <v>0</v>
      </c>
      <c r="AS1600" s="10">
        <f>ROUND(VLOOKUP($C1600,$B$4:$BH$42,44,FALSE),0)</f>
        <v>0</v>
      </c>
      <c r="AT1600" s="10">
        <f>ROUND(VLOOKUP($C1600,$B$4:$BH$42,45,FALSE),0)</f>
        <v>0</v>
      </c>
      <c r="AU1600" s="10">
        <f>ROUND(VLOOKUP($C1600,$B$4:$BH$42,46,FALSE),0)</f>
        <v>0</v>
      </c>
      <c r="AV1600" s="10">
        <f>ROUND(VLOOKUP($C1600,$B$4:$BH$42,47,FALSE),0)</f>
        <v>0</v>
      </c>
      <c r="AW1600" s="10">
        <f>ROUND(VLOOKUP($C1600,$B$4:$BH$42,48,FALSE),0)</f>
        <v>0</v>
      </c>
      <c r="AX1600" s="10">
        <f>ROUND(VLOOKUP($C1600,$B$4:$BH$42,49,FALSE),0)</f>
        <v>0</v>
      </c>
      <c r="AY1600" s="3"/>
      <c r="AZ1600" s="10">
        <v>6000</v>
      </c>
      <c r="BA1600" s="10">
        <v>2000</v>
      </c>
      <c r="BB1600" s="10">
        <v>325</v>
      </c>
      <c r="BC1600" s="10">
        <v>0</v>
      </c>
      <c r="BD1600" s="10">
        <v>0</v>
      </c>
      <c r="BE1600" s="10">
        <v>60</v>
      </c>
      <c r="BF1600" s="3"/>
      <c r="BG1600" s="10">
        <v>1000</v>
      </c>
      <c r="BH1600" s="10">
        <v>5000</v>
      </c>
      <c r="BI1600" s="3"/>
      <c r="BJ1600" s="21">
        <v>1</v>
      </c>
      <c r="BK1600" s="65">
        <v>0</v>
      </c>
      <c r="BL1600" s="65">
        <v>0</v>
      </c>
      <c r="BM1600" s="6">
        <f t="shared" si="6473"/>
        <v>42.422187499999993</v>
      </c>
      <c r="BN1600" s="8">
        <f t="shared" si="6474"/>
        <v>330.29832016655735</v>
      </c>
      <c r="BO1600" s="12">
        <f t="shared" si="6475"/>
        <v>118.3721980409282</v>
      </c>
      <c r="BP1600" s="50">
        <f>(1-'#Constant'!$A$3)/($J1600*'#Constant'!$B$3/'#Constant'!$C$3^($D1600-1)+1)+'#Constant'!$A$3</f>
        <v>0.91908256880733941</v>
      </c>
      <c r="BQ1600" s="4">
        <f t="shared" si="6476"/>
        <v>272.01038131363549</v>
      </c>
      <c r="BR1600" s="50">
        <f>(1-'#Constant'!$A$3)/($K1600*'#Constant'!$B$3/'#Constant'!$C$3^($D1600-1)+1)+'#Constant'!$A$3</f>
        <v>0.91908256880733941</v>
      </c>
      <c r="BS1600" s="4">
        <f t="shared" si="6477"/>
        <v>388.5862590194792</v>
      </c>
      <c r="BT1600">
        <f>BO1600/$BO$4*100</f>
        <v>89.967351514794657</v>
      </c>
    </row>
    <row r="1601" spans="1:72" s="13" customFormat="1" ht="17.25" thickBot="1" x14ac:dyDescent="0.35">
      <c r="B1601" s="20"/>
      <c r="D1601" s="14">
        <v>1</v>
      </c>
      <c r="E1601" s="14">
        <v>1</v>
      </c>
      <c r="F1601" s="19">
        <v>1</v>
      </c>
      <c r="G1601" s="15">
        <f>G1600</f>
        <v>35</v>
      </c>
      <c r="H1601" s="15">
        <f>H1600</f>
        <v>35</v>
      </c>
      <c r="I1601" s="15">
        <f>I1600</f>
        <v>5000</v>
      </c>
      <c r="J1601" s="15">
        <f>J1600</f>
        <v>30</v>
      </c>
      <c r="K1601" s="15">
        <f>K1600</f>
        <v>30</v>
      </c>
      <c r="L1601" s="16"/>
      <c r="M1601" s="15">
        <f t="shared" ref="M1601:V1601" si="6553">M1600</f>
        <v>100</v>
      </c>
      <c r="N1601" s="15">
        <f t="shared" si="6553"/>
        <v>0</v>
      </c>
      <c r="O1601" s="15">
        <f t="shared" si="6553"/>
        <v>0</v>
      </c>
      <c r="P1601" s="15">
        <f t="shared" si="6553"/>
        <v>0</v>
      </c>
      <c r="Q1601" s="15">
        <f t="shared" si="6553"/>
        <v>0</v>
      </c>
      <c r="R1601" s="15">
        <f t="shared" si="6553"/>
        <v>0</v>
      </c>
      <c r="S1601" s="15">
        <f t="shared" si="6553"/>
        <v>100</v>
      </c>
      <c r="T1601" s="15">
        <f t="shared" si="6553"/>
        <v>150</v>
      </c>
      <c r="U1601" s="15">
        <f t="shared" si="6553"/>
        <v>0</v>
      </c>
      <c r="V1601" s="15">
        <f t="shared" si="6553"/>
        <v>0</v>
      </c>
      <c r="W1601" s="16"/>
      <c r="X1601" s="15">
        <f t="shared" ref="X1601:AI1601" si="6554">X1600</f>
        <v>100</v>
      </c>
      <c r="Y1601" s="15">
        <f t="shared" si="6554"/>
        <v>0</v>
      </c>
      <c r="Z1601" s="15">
        <f t="shared" si="6554"/>
        <v>0</v>
      </c>
      <c r="AA1601" s="15">
        <f t="shared" si="6554"/>
        <v>200</v>
      </c>
      <c r="AB1601" s="15">
        <f t="shared" si="6554"/>
        <v>250</v>
      </c>
      <c r="AC1601" s="15">
        <f t="shared" si="6554"/>
        <v>0</v>
      </c>
      <c r="AD1601" s="15">
        <f t="shared" si="6554"/>
        <v>100</v>
      </c>
      <c r="AE1601" s="15">
        <f t="shared" si="6554"/>
        <v>150</v>
      </c>
      <c r="AF1601" s="15">
        <f t="shared" si="6554"/>
        <v>0</v>
      </c>
      <c r="AG1601" s="15">
        <f t="shared" si="6554"/>
        <v>0</v>
      </c>
      <c r="AH1601" s="15">
        <f t="shared" si="6554"/>
        <v>0</v>
      </c>
      <c r="AI1601" s="15">
        <f t="shared" si="6554"/>
        <v>0</v>
      </c>
      <c r="AJ1601" s="17"/>
      <c r="AK1601" s="15">
        <f>AK1600</f>
        <v>0</v>
      </c>
      <c r="AL1601" s="15">
        <f>AL1600</f>
        <v>0</v>
      </c>
      <c r="AM1601" s="17"/>
      <c r="AN1601" s="15">
        <f t="shared" ref="AN1601:AX1601" si="6555">AN1600</f>
        <v>0</v>
      </c>
      <c r="AO1601" s="15">
        <f t="shared" si="6555"/>
        <v>0</v>
      </c>
      <c r="AP1601" s="15">
        <f t="shared" si="6555"/>
        <v>0</v>
      </c>
      <c r="AQ1601" s="15">
        <f t="shared" si="6555"/>
        <v>0</v>
      </c>
      <c r="AR1601" s="15">
        <f t="shared" si="6555"/>
        <v>0</v>
      </c>
      <c r="AS1601" s="15">
        <f t="shared" si="6555"/>
        <v>0</v>
      </c>
      <c r="AT1601" s="15">
        <f t="shared" si="6555"/>
        <v>0</v>
      </c>
      <c r="AU1601" s="15">
        <f t="shared" si="6555"/>
        <v>0</v>
      </c>
      <c r="AV1601" s="15">
        <f t="shared" si="6555"/>
        <v>0</v>
      </c>
      <c r="AW1601" s="15">
        <f t="shared" si="6555"/>
        <v>0</v>
      </c>
      <c r="AX1601" s="15">
        <f t="shared" si="6555"/>
        <v>0</v>
      </c>
      <c r="AY1601" s="17"/>
      <c r="AZ1601" s="15">
        <f t="shared" ref="AZ1601:BA1601" si="6556">AZ1600</f>
        <v>6000</v>
      </c>
      <c r="BA1601" s="15">
        <f t="shared" si="6556"/>
        <v>2000</v>
      </c>
      <c r="BB1601" s="15">
        <v>325</v>
      </c>
      <c r="BC1601" s="15">
        <f t="shared" ref="BC1601:BE1601" si="6557">BC1600</f>
        <v>0</v>
      </c>
      <c r="BD1601" s="15">
        <f t="shared" si="6557"/>
        <v>0</v>
      </c>
      <c r="BE1601" s="15">
        <f t="shared" si="6557"/>
        <v>60</v>
      </c>
      <c r="BF1601" s="17"/>
      <c r="BG1601" s="15">
        <f t="shared" ref="BG1601:BH1601" si="6558">BG1600</f>
        <v>1000</v>
      </c>
      <c r="BH1601" s="15">
        <f t="shared" si="6558"/>
        <v>5000</v>
      </c>
      <c r="BI1601" s="17"/>
      <c r="BJ1601" s="22">
        <f>G1601/G1600</f>
        <v>1</v>
      </c>
      <c r="BK1601" s="65">
        <f t="shared" ref="BK1601:BL1601" si="6559">BK1600</f>
        <v>0</v>
      </c>
      <c r="BL1601" s="65">
        <f t="shared" si="6559"/>
        <v>0</v>
      </c>
      <c r="BM1601" s="6">
        <f t="shared" si="6473"/>
        <v>42.422187499999993</v>
      </c>
      <c r="BN1601" s="8">
        <f t="shared" si="6474"/>
        <v>330.29832016655735</v>
      </c>
      <c r="BO1601" s="12">
        <f t="shared" si="6475"/>
        <v>118.3721980409282</v>
      </c>
      <c r="BP1601" s="50">
        <f>(1-'#Constant'!$A$3)/($J1601*'#Constant'!$B$3/'#Constant'!$C$3^($D1601-1)+1)+'#Constant'!$A$3</f>
        <v>0.91908256880733941</v>
      </c>
      <c r="BQ1601" s="4">
        <f t="shared" si="6476"/>
        <v>272.01038131363549</v>
      </c>
      <c r="BR1601" s="50">
        <f>(1-'#Constant'!$A$3)/($K1601*'#Constant'!$B$3/'#Constant'!$C$3^($D1601-1)+1)+'#Constant'!$A$3</f>
        <v>0.91908256880733941</v>
      </c>
      <c r="BS1601" s="4">
        <f t="shared" si="6477"/>
        <v>388.5862590194792</v>
      </c>
      <c r="BT1601"/>
    </row>
    <row r="1602" spans="1:72" x14ac:dyDescent="0.3">
      <c r="A1602">
        <v>40055</v>
      </c>
      <c r="B1602" s="18" t="str">
        <f>VLOOKUP(CONCATENATE("CREATURE_NAME_",A1602),[1]Localization_Hero!$A:$E,2,FALSE)</f>
        <v>루돌프 얀느</v>
      </c>
      <c r="C1602" s="43" t="str">
        <f>VLOOKUP($A1602,[2]CreatureTable!$A:$I,9,FALSE)</f>
        <v>Archer</v>
      </c>
      <c r="D1602">
        <v>1</v>
      </c>
      <c r="E1602">
        <v>1</v>
      </c>
      <c r="F1602" s="18">
        <v>1</v>
      </c>
      <c r="G1602" s="10">
        <v>35</v>
      </c>
      <c r="H1602" s="10">
        <v>35</v>
      </c>
      <c r="I1602" s="10">
        <v>5000</v>
      </c>
      <c r="J1602" s="10">
        <v>30</v>
      </c>
      <c r="K1602" s="10">
        <v>30</v>
      </c>
      <c r="L1602" s="2"/>
      <c r="M1602" s="10">
        <f>ROUND(VLOOKUP($C1602,$B$4:$BH$42,12,FALSE),0)</f>
        <v>150</v>
      </c>
      <c r="N1602" s="10">
        <f>ROUND(VLOOKUP($C1602,$B$4:$BH$42,13,FALSE),0)</f>
        <v>0</v>
      </c>
      <c r="O1602" s="10">
        <f>ROUND(VLOOKUP($C1602,$B$4:$BH$42,14,FALSE),0)</f>
        <v>0</v>
      </c>
      <c r="P1602" s="10">
        <f>ROUND(VLOOKUP($C1602,$B$4:$BH$42,15,FALSE),0)</f>
        <v>0</v>
      </c>
      <c r="Q1602" s="10">
        <f>ROUND(VLOOKUP($C1602,$B$4:$BH$42,16,FALSE),0)</f>
        <v>0</v>
      </c>
      <c r="R1602" s="10">
        <f>ROUND(VLOOKUP($C1602,$B$4:$BH$42,17,FALSE),0)</f>
        <v>0</v>
      </c>
      <c r="S1602" s="10">
        <f>ROUND(VLOOKUP($C1602,$B$4:$BH$42,18,FALSE),0)</f>
        <v>100</v>
      </c>
      <c r="T1602" s="10">
        <f>ROUND(VLOOKUP($C1602,$B$4:$BH$42,19,FALSE),0)</f>
        <v>250</v>
      </c>
      <c r="U1602" s="10">
        <f>ROUND(VLOOKUP($C1602,$B$4:$BH$42,20,FALSE),0)</f>
        <v>0</v>
      </c>
      <c r="V1602" s="10">
        <f>ROUND(VLOOKUP($C1602,$B$4:$BH$42,21,FALSE),0)</f>
        <v>0</v>
      </c>
      <c r="W1602" s="2"/>
      <c r="X1602" s="10">
        <f>ROUND(VLOOKUP($C1602,$B$4:$BH$42,23,FALSE),0)</f>
        <v>150</v>
      </c>
      <c r="Y1602" s="10">
        <f>ROUND(VLOOKUP($C1602,$B$4:$BH$42,24,FALSE),0)</f>
        <v>0</v>
      </c>
      <c r="Z1602" s="10">
        <f>ROUND(VLOOKUP($C1602,$B$4:$BH$42,25,FALSE),0)</f>
        <v>0</v>
      </c>
      <c r="AA1602" s="10">
        <f>ROUND(VLOOKUP($C1602,$B$4:$BH$42,26,FALSE),0)</f>
        <v>0</v>
      </c>
      <c r="AB1602" s="10">
        <f>ROUND(VLOOKUP($C1602,$B$4:$BH$42,27,FALSE),0)</f>
        <v>0</v>
      </c>
      <c r="AC1602" s="10">
        <f>ROUND(VLOOKUP($C1602,$B$4:$BH$42,28,FALSE),0)</f>
        <v>0</v>
      </c>
      <c r="AD1602" s="10">
        <f>ROUND(VLOOKUP($C1602,$B$4:$BH$42,29,FALSE),0)</f>
        <v>100</v>
      </c>
      <c r="AE1602" s="10">
        <f>ROUND(VLOOKUP($C1602,$B$4:$BH$42,30,FALSE),0)</f>
        <v>250</v>
      </c>
      <c r="AF1602" s="10">
        <f>ROUND(VLOOKUP($C1602,$B$4:$BH$42,31,FALSE),0)</f>
        <v>0</v>
      </c>
      <c r="AG1602" s="10">
        <f>ROUND(VLOOKUP($C1602,$B$4:$BH$42,32,FALSE),0)</f>
        <v>0</v>
      </c>
      <c r="AH1602" s="10">
        <f>ROUND(VLOOKUP($C1602,$B$4:$BH$42,33,FALSE),0)</f>
        <v>0</v>
      </c>
      <c r="AI1602" s="10">
        <f>ROUND(VLOOKUP($C1602,$B$4:$BH$42,34,FALSE),0)</f>
        <v>0</v>
      </c>
      <c r="AJ1602" s="3"/>
      <c r="AK1602" s="10">
        <f>ROUND(VLOOKUP($C1602,$B$4:$BH$42,36,FALSE),0)</f>
        <v>0</v>
      </c>
      <c r="AL1602" s="10">
        <f>ROUND(VLOOKUP($C1602,$B$4:$BH$42,37,FALSE),0)</f>
        <v>0</v>
      </c>
      <c r="AM1602" s="3"/>
      <c r="AN1602" s="10">
        <f>ROUND(VLOOKUP($C1602,$B$4:$BH$42,39,FALSE),0)</f>
        <v>0</v>
      </c>
      <c r="AO1602" s="10">
        <f>ROUND(VLOOKUP($C1602,$B$4:$BH$42,40,FALSE),0)</f>
        <v>0</v>
      </c>
      <c r="AP1602" s="10">
        <f>ROUND(VLOOKUP($C1602,$B$4:$BH$42,41,FALSE),0)</f>
        <v>0</v>
      </c>
      <c r="AQ1602" s="10">
        <f>ROUND(VLOOKUP($C1602,$B$4:$BH$42,42,FALSE),0)</f>
        <v>0</v>
      </c>
      <c r="AR1602" s="10">
        <f>ROUND(VLOOKUP($C1602,$B$4:$BH$42,43,FALSE),0)</f>
        <v>0</v>
      </c>
      <c r="AS1602" s="10">
        <f>ROUND(VLOOKUP($C1602,$B$4:$BH$42,44,FALSE),0)</f>
        <v>0</v>
      </c>
      <c r="AT1602" s="10">
        <f>ROUND(VLOOKUP($C1602,$B$4:$BH$42,45,FALSE),0)</f>
        <v>0</v>
      </c>
      <c r="AU1602" s="10">
        <f>ROUND(VLOOKUP($C1602,$B$4:$BH$42,46,FALSE),0)</f>
        <v>0</v>
      </c>
      <c r="AV1602" s="10">
        <f>ROUND(VLOOKUP($C1602,$B$4:$BH$42,47,FALSE),0)</f>
        <v>0</v>
      </c>
      <c r="AW1602" s="10">
        <f>ROUND(VLOOKUP($C1602,$B$4:$BH$42,48,FALSE),0)</f>
        <v>0</v>
      </c>
      <c r="AX1602" s="10">
        <f>ROUND(VLOOKUP($C1602,$B$4:$BH$42,49,FALSE),0)</f>
        <v>0</v>
      </c>
      <c r="AY1602" s="3"/>
      <c r="AZ1602" s="10">
        <v>6000</v>
      </c>
      <c r="BA1602" s="10">
        <v>2000</v>
      </c>
      <c r="BB1602" s="10">
        <v>375</v>
      </c>
      <c r="BC1602" s="10">
        <v>0</v>
      </c>
      <c r="BD1602" s="10">
        <v>0</v>
      </c>
      <c r="BE1602" s="10">
        <v>60</v>
      </c>
      <c r="BF1602" s="3"/>
      <c r="BG1602" s="10">
        <v>1000</v>
      </c>
      <c r="BH1602" s="10">
        <v>5000</v>
      </c>
      <c r="BI1602" s="3"/>
      <c r="BJ1602" s="21">
        <v>1</v>
      </c>
      <c r="BK1602" s="65">
        <v>0</v>
      </c>
      <c r="BL1602" s="65">
        <v>0</v>
      </c>
      <c r="BM1602" s="6">
        <f t="shared" si="6473"/>
        <v>46.413281249999997</v>
      </c>
      <c r="BN1602" s="8">
        <f t="shared" si="6474"/>
        <v>272.01038131363549</v>
      </c>
      <c r="BO1602" s="12">
        <f t="shared" si="6475"/>
        <v>112.36055504860016</v>
      </c>
      <c r="BP1602" s="50">
        <f>(1-'#Constant'!$A$3)/($J1602*'#Constant'!$B$3/'#Constant'!$C$3^($D1602-1)+1)+'#Constant'!$A$3</f>
        <v>0.91908256880733941</v>
      </c>
      <c r="BQ1602" s="4">
        <f t="shared" si="6476"/>
        <v>272.01038131363549</v>
      </c>
      <c r="BR1602" s="50">
        <f>(1-'#Constant'!$A$3)/($K1602*'#Constant'!$B$3/'#Constant'!$C$3^($D1602-1)+1)+'#Constant'!$A$3</f>
        <v>0.91908256880733941</v>
      </c>
      <c r="BS1602" s="4">
        <f t="shared" si="6477"/>
        <v>272.01038131363549</v>
      </c>
      <c r="BT1602">
        <f>BO1602/$BO$4*100</f>
        <v>85.398275268654302</v>
      </c>
    </row>
    <row r="1603" spans="1:72" s="13" customFormat="1" ht="17.25" thickBot="1" x14ac:dyDescent="0.35">
      <c r="B1603" s="20"/>
      <c r="C1603" s="43"/>
      <c r="D1603" s="14">
        <v>1</v>
      </c>
      <c r="E1603" s="14">
        <v>1</v>
      </c>
      <c r="F1603" s="19">
        <v>1</v>
      </c>
      <c r="G1603" s="15">
        <f>G1602</f>
        <v>35</v>
      </c>
      <c r="H1603" s="15">
        <f>H1602</f>
        <v>35</v>
      </c>
      <c r="I1603" s="15">
        <f>I1602</f>
        <v>5000</v>
      </c>
      <c r="J1603" s="15">
        <f>J1602</f>
        <v>30</v>
      </c>
      <c r="K1603" s="15">
        <f>K1602</f>
        <v>30</v>
      </c>
      <c r="L1603" s="16"/>
      <c r="M1603" s="15">
        <f t="shared" ref="M1603:V1603" si="6560">M1602</f>
        <v>150</v>
      </c>
      <c r="N1603" s="15">
        <f t="shared" si="6560"/>
        <v>0</v>
      </c>
      <c r="O1603" s="15">
        <f t="shared" si="6560"/>
        <v>0</v>
      </c>
      <c r="P1603" s="15">
        <f t="shared" si="6560"/>
        <v>0</v>
      </c>
      <c r="Q1603" s="15">
        <f t="shared" si="6560"/>
        <v>0</v>
      </c>
      <c r="R1603" s="15">
        <f t="shared" si="6560"/>
        <v>0</v>
      </c>
      <c r="S1603" s="15">
        <f t="shared" si="6560"/>
        <v>100</v>
      </c>
      <c r="T1603" s="15">
        <f t="shared" si="6560"/>
        <v>250</v>
      </c>
      <c r="U1603" s="15">
        <f t="shared" si="6560"/>
        <v>0</v>
      </c>
      <c r="V1603" s="15">
        <f t="shared" si="6560"/>
        <v>0</v>
      </c>
      <c r="W1603" s="16"/>
      <c r="X1603" s="15">
        <f t="shared" ref="X1603:AI1603" si="6561">X1602</f>
        <v>150</v>
      </c>
      <c r="Y1603" s="15">
        <f t="shared" si="6561"/>
        <v>0</v>
      </c>
      <c r="Z1603" s="15">
        <f t="shared" si="6561"/>
        <v>0</v>
      </c>
      <c r="AA1603" s="15">
        <f t="shared" si="6561"/>
        <v>0</v>
      </c>
      <c r="AB1603" s="15">
        <f t="shared" si="6561"/>
        <v>0</v>
      </c>
      <c r="AC1603" s="15">
        <f t="shared" si="6561"/>
        <v>0</v>
      </c>
      <c r="AD1603" s="15">
        <f t="shared" si="6561"/>
        <v>100</v>
      </c>
      <c r="AE1603" s="15">
        <f t="shared" si="6561"/>
        <v>250</v>
      </c>
      <c r="AF1603" s="15">
        <f t="shared" si="6561"/>
        <v>0</v>
      </c>
      <c r="AG1603" s="15">
        <f t="shared" si="6561"/>
        <v>0</v>
      </c>
      <c r="AH1603" s="15">
        <f t="shared" si="6561"/>
        <v>0</v>
      </c>
      <c r="AI1603" s="15">
        <f t="shared" si="6561"/>
        <v>0</v>
      </c>
      <c r="AJ1603" s="17"/>
      <c r="AK1603" s="15">
        <f>AK1602</f>
        <v>0</v>
      </c>
      <c r="AL1603" s="15">
        <f>AL1602</f>
        <v>0</v>
      </c>
      <c r="AM1603" s="17"/>
      <c r="AN1603" s="15">
        <f t="shared" ref="AN1603:AX1603" si="6562">AN1602</f>
        <v>0</v>
      </c>
      <c r="AO1603" s="15">
        <f t="shared" si="6562"/>
        <v>0</v>
      </c>
      <c r="AP1603" s="15">
        <f t="shared" si="6562"/>
        <v>0</v>
      </c>
      <c r="AQ1603" s="15">
        <f t="shared" si="6562"/>
        <v>0</v>
      </c>
      <c r="AR1603" s="15">
        <f t="shared" si="6562"/>
        <v>0</v>
      </c>
      <c r="AS1603" s="15">
        <f t="shared" si="6562"/>
        <v>0</v>
      </c>
      <c r="AT1603" s="15">
        <f t="shared" si="6562"/>
        <v>0</v>
      </c>
      <c r="AU1603" s="15">
        <f t="shared" si="6562"/>
        <v>0</v>
      </c>
      <c r="AV1603" s="15">
        <f t="shared" si="6562"/>
        <v>0</v>
      </c>
      <c r="AW1603" s="15">
        <f t="shared" si="6562"/>
        <v>0</v>
      </c>
      <c r="AX1603" s="15">
        <f t="shared" si="6562"/>
        <v>0</v>
      </c>
      <c r="AY1603" s="17"/>
      <c r="AZ1603" s="15">
        <f t="shared" ref="AZ1603:BA1603" si="6563">AZ1602</f>
        <v>6000</v>
      </c>
      <c r="BA1603" s="15">
        <f t="shared" si="6563"/>
        <v>2000</v>
      </c>
      <c r="BB1603" s="15">
        <v>375</v>
      </c>
      <c r="BC1603" s="15">
        <f t="shared" ref="BC1603:BE1603" si="6564">BC1602</f>
        <v>0</v>
      </c>
      <c r="BD1603" s="15">
        <f t="shared" si="6564"/>
        <v>0</v>
      </c>
      <c r="BE1603" s="15">
        <f t="shared" si="6564"/>
        <v>60</v>
      </c>
      <c r="BF1603" s="17"/>
      <c r="BG1603" s="15">
        <f t="shared" ref="BG1603:BH1603" si="6565">BG1602</f>
        <v>1000</v>
      </c>
      <c r="BH1603" s="15">
        <f t="shared" si="6565"/>
        <v>5000</v>
      </c>
      <c r="BI1603" s="17"/>
      <c r="BJ1603" s="22">
        <f>G1603/G1602</f>
        <v>1</v>
      </c>
      <c r="BK1603" s="65">
        <f t="shared" ref="BK1603:BL1603" si="6566">BK1602</f>
        <v>0</v>
      </c>
      <c r="BL1603" s="65">
        <f t="shared" si="6566"/>
        <v>0</v>
      </c>
      <c r="BM1603" s="6">
        <f t="shared" si="6473"/>
        <v>46.413281249999997</v>
      </c>
      <c r="BN1603" s="8">
        <f t="shared" si="6474"/>
        <v>272.01038131363549</v>
      </c>
      <c r="BO1603" s="12">
        <f t="shared" si="6475"/>
        <v>112.36055504860016</v>
      </c>
      <c r="BP1603" s="50">
        <f>(1-'#Constant'!$A$3)/($J1603*'#Constant'!$B$3/'#Constant'!$C$3^($D1603-1)+1)+'#Constant'!$A$3</f>
        <v>0.91908256880733941</v>
      </c>
      <c r="BQ1603" s="4">
        <f t="shared" si="6476"/>
        <v>272.01038131363549</v>
      </c>
      <c r="BR1603" s="50">
        <f>(1-'#Constant'!$A$3)/($K1603*'#Constant'!$B$3/'#Constant'!$C$3^($D1603-1)+1)+'#Constant'!$A$3</f>
        <v>0.91908256880733941</v>
      </c>
      <c r="BS1603" s="4">
        <f t="shared" si="6477"/>
        <v>272.01038131363549</v>
      </c>
      <c r="BT1603"/>
    </row>
    <row r="1604" spans="1:72" x14ac:dyDescent="0.3">
      <c r="A1604">
        <v>40056</v>
      </c>
      <c r="B1604" s="18" t="str">
        <f>VLOOKUP(CONCATENATE("CREATURE_NAME_",A1604),[1]Localization_Hero!$A:$E,2,FALSE)</f>
        <v>루돌프 레피</v>
      </c>
      <c r="C1604" s="43" t="str">
        <f>VLOOKUP($A1604,[2]CreatureTable!$A:$I,9,FALSE)</f>
        <v>Priest</v>
      </c>
      <c r="D1604">
        <v>1</v>
      </c>
      <c r="E1604">
        <v>1</v>
      </c>
      <c r="F1604" s="18">
        <v>1</v>
      </c>
      <c r="G1604" s="10">
        <v>35</v>
      </c>
      <c r="H1604" s="10">
        <v>35</v>
      </c>
      <c r="I1604" s="10">
        <v>5000</v>
      </c>
      <c r="J1604" s="10">
        <v>30</v>
      </c>
      <c r="K1604" s="10">
        <v>30</v>
      </c>
      <c r="L1604" s="2"/>
      <c r="M1604" s="10">
        <f>ROUND(VLOOKUP($C1604,$B$4:$BH$42,12,FALSE),0)</f>
        <v>100</v>
      </c>
      <c r="N1604" s="10">
        <f>ROUND(VLOOKUP($C1604,$B$4:$BH$42,13,FALSE),0)</f>
        <v>0</v>
      </c>
      <c r="O1604" s="10">
        <f>ROUND(VLOOKUP($C1604,$B$4:$BH$42,14,FALSE),0)</f>
        <v>0</v>
      </c>
      <c r="P1604" s="10">
        <f>ROUND(VLOOKUP($C1604,$B$4:$BH$42,15,FALSE),0)</f>
        <v>0</v>
      </c>
      <c r="Q1604" s="10">
        <f>ROUND(VLOOKUP($C1604,$B$4:$BH$42,16,FALSE),0)</f>
        <v>0</v>
      </c>
      <c r="R1604" s="10">
        <f>ROUND(VLOOKUP($C1604,$B$4:$BH$42,17,FALSE),0)</f>
        <v>0</v>
      </c>
      <c r="S1604" s="10">
        <f>ROUND(VLOOKUP($C1604,$B$4:$BH$42,18,FALSE),0)</f>
        <v>100</v>
      </c>
      <c r="T1604" s="10">
        <f>ROUND(VLOOKUP($C1604,$B$4:$BH$42,19,FALSE),0)</f>
        <v>0</v>
      </c>
      <c r="U1604" s="10">
        <f>ROUND(VLOOKUP($C1604,$B$4:$BH$42,20,FALSE),0)</f>
        <v>0</v>
      </c>
      <c r="V1604" s="10">
        <f>ROUND(VLOOKUP($C1604,$B$4:$BH$42,21,FALSE),0)</f>
        <v>0</v>
      </c>
      <c r="W1604" s="2"/>
      <c r="X1604" s="10">
        <f>ROUND(VLOOKUP($C1604,$B$4:$BH$42,23,FALSE),0)</f>
        <v>100</v>
      </c>
      <c r="Y1604" s="10">
        <f>ROUND(VLOOKUP($C1604,$B$4:$BH$42,24,FALSE),0)</f>
        <v>0</v>
      </c>
      <c r="Z1604" s="10">
        <f>ROUND(VLOOKUP($C1604,$B$4:$BH$42,25,FALSE),0)</f>
        <v>0</v>
      </c>
      <c r="AA1604" s="10">
        <f>ROUND(VLOOKUP($C1604,$B$4:$BH$42,26,FALSE),0)</f>
        <v>0</v>
      </c>
      <c r="AB1604" s="10">
        <f>ROUND(VLOOKUP($C1604,$B$4:$BH$42,27,FALSE),0)</f>
        <v>500</v>
      </c>
      <c r="AC1604" s="10">
        <f>ROUND(VLOOKUP($C1604,$B$4:$BH$42,28,FALSE),0)</f>
        <v>250</v>
      </c>
      <c r="AD1604" s="10">
        <f>ROUND(VLOOKUP($C1604,$B$4:$BH$42,29,FALSE),0)</f>
        <v>100</v>
      </c>
      <c r="AE1604" s="10">
        <f>ROUND(VLOOKUP($C1604,$B$4:$BH$42,30,FALSE),0)</f>
        <v>0</v>
      </c>
      <c r="AF1604" s="10">
        <f>ROUND(VLOOKUP($C1604,$B$4:$BH$42,31,FALSE),0)</f>
        <v>0</v>
      </c>
      <c r="AG1604" s="10">
        <f>ROUND(VLOOKUP($C1604,$B$4:$BH$42,32,FALSE),0)</f>
        <v>150</v>
      </c>
      <c r="AH1604" s="10">
        <f>ROUND(VLOOKUP($C1604,$B$4:$BH$42,33,FALSE),0)</f>
        <v>0</v>
      </c>
      <c r="AI1604" s="10">
        <f>ROUND(VLOOKUP($C1604,$B$4:$BH$42,34,FALSE),0)</f>
        <v>0</v>
      </c>
      <c r="AJ1604" s="3"/>
      <c r="AK1604" s="10">
        <f>ROUND(VLOOKUP($C1604,$B$4:$BH$42,36,FALSE),0)</f>
        <v>0</v>
      </c>
      <c r="AL1604" s="10">
        <f>ROUND(VLOOKUP($C1604,$B$4:$BH$42,37,FALSE),0)</f>
        <v>0</v>
      </c>
      <c r="AM1604" s="3"/>
      <c r="AN1604" s="10">
        <f>ROUND(VLOOKUP($C1604,$B$4:$BH$42,39,FALSE),0)</f>
        <v>0</v>
      </c>
      <c r="AO1604" s="10">
        <f>ROUND(VLOOKUP($C1604,$B$4:$BH$42,40,FALSE),0)</f>
        <v>0</v>
      </c>
      <c r="AP1604" s="10">
        <f>ROUND(VLOOKUP($C1604,$B$4:$BH$42,41,FALSE),0)</f>
        <v>0</v>
      </c>
      <c r="AQ1604" s="10">
        <f>ROUND(VLOOKUP($C1604,$B$4:$BH$42,42,FALSE),0)</f>
        <v>0</v>
      </c>
      <c r="AR1604" s="10">
        <f>ROUND(VLOOKUP($C1604,$B$4:$BH$42,43,FALSE),0)</f>
        <v>0</v>
      </c>
      <c r="AS1604" s="10">
        <f>ROUND(VLOOKUP($C1604,$B$4:$BH$42,44,FALSE),0)</f>
        <v>0</v>
      </c>
      <c r="AT1604" s="10">
        <f>ROUND(VLOOKUP($C1604,$B$4:$BH$42,45,FALSE),0)</f>
        <v>0</v>
      </c>
      <c r="AU1604" s="10">
        <f>ROUND(VLOOKUP($C1604,$B$4:$BH$42,46,FALSE),0)</f>
        <v>0</v>
      </c>
      <c r="AV1604" s="10">
        <f>ROUND(VLOOKUP($C1604,$B$4:$BH$42,47,FALSE),0)</f>
        <v>0</v>
      </c>
      <c r="AW1604" s="10">
        <f>ROUND(VLOOKUP($C1604,$B$4:$BH$42,48,FALSE),0)</f>
        <v>0</v>
      </c>
      <c r="AX1604" s="10">
        <f>ROUND(VLOOKUP($C1604,$B$4:$BH$42,49,FALSE),0)</f>
        <v>0</v>
      </c>
      <c r="AY1604" s="3"/>
      <c r="AZ1604" s="10">
        <v>6000</v>
      </c>
      <c r="BA1604" s="10">
        <v>2000</v>
      </c>
      <c r="BB1604" s="10">
        <v>375</v>
      </c>
      <c r="BC1604" s="10">
        <v>0</v>
      </c>
      <c r="BD1604" s="10">
        <v>0</v>
      </c>
      <c r="BE1604" s="10">
        <v>60</v>
      </c>
      <c r="BF1604" s="3"/>
      <c r="BG1604" s="10">
        <v>1000</v>
      </c>
      <c r="BH1604" s="10">
        <v>5000</v>
      </c>
      <c r="BI1604" s="3"/>
      <c r="BJ1604" s="21">
        <v>1</v>
      </c>
      <c r="BK1604" s="65">
        <v>0</v>
      </c>
      <c r="BL1604" s="65">
        <v>0</v>
      </c>
      <c r="BM1604" s="6">
        <f t="shared" si="6473"/>
        <v>39.462499999999999</v>
      </c>
      <c r="BN1604" s="8">
        <f t="shared" si="6474"/>
        <v>392.01496130494525</v>
      </c>
      <c r="BO1604" s="12">
        <f t="shared" si="6475"/>
        <v>124.3780141765272</v>
      </c>
      <c r="BP1604" s="50">
        <f>(1-'#Constant'!$A$3)/($J1604*'#Constant'!$B$3/'#Constant'!$C$3^($D1604-1)+1)+'#Constant'!$A$3</f>
        <v>0.91908256880733941</v>
      </c>
      <c r="BQ1604" s="4">
        <f t="shared" si="6476"/>
        <v>272.01038131363549</v>
      </c>
      <c r="BR1604" s="50">
        <f>(1-'#Constant'!$A$3)/($K1604*'#Constant'!$B$3/'#Constant'!$C$3^($D1604-1)+1)+'#Constant'!$A$3</f>
        <v>0.91908256880733941</v>
      </c>
      <c r="BS1604" s="4">
        <f t="shared" si="6477"/>
        <v>512.01954129625506</v>
      </c>
      <c r="BT1604">
        <f>BO1604/$BO$4*100</f>
        <v>94.531999129244113</v>
      </c>
    </row>
    <row r="1605" spans="1:72" s="13" customFormat="1" ht="17.25" thickBot="1" x14ac:dyDescent="0.35">
      <c r="B1605" s="20"/>
      <c r="D1605" s="14">
        <v>1</v>
      </c>
      <c r="E1605" s="14">
        <v>1</v>
      </c>
      <c r="F1605" s="19">
        <v>1</v>
      </c>
      <c r="G1605" s="15">
        <f>G1604</f>
        <v>35</v>
      </c>
      <c r="H1605" s="15">
        <f>H1604</f>
        <v>35</v>
      </c>
      <c r="I1605" s="15">
        <f>I1604</f>
        <v>5000</v>
      </c>
      <c r="J1605" s="15">
        <f>J1604</f>
        <v>30</v>
      </c>
      <c r="K1605" s="15">
        <f>K1604</f>
        <v>30</v>
      </c>
      <c r="L1605" s="16"/>
      <c r="M1605" s="15">
        <f t="shared" ref="M1605:V1605" si="6567">M1604</f>
        <v>100</v>
      </c>
      <c r="N1605" s="15">
        <f t="shared" si="6567"/>
        <v>0</v>
      </c>
      <c r="O1605" s="15">
        <f t="shared" si="6567"/>
        <v>0</v>
      </c>
      <c r="P1605" s="15">
        <f t="shared" si="6567"/>
        <v>0</v>
      </c>
      <c r="Q1605" s="15">
        <f t="shared" si="6567"/>
        <v>0</v>
      </c>
      <c r="R1605" s="15">
        <f t="shared" si="6567"/>
        <v>0</v>
      </c>
      <c r="S1605" s="15">
        <f t="shared" si="6567"/>
        <v>100</v>
      </c>
      <c r="T1605" s="15">
        <f t="shared" si="6567"/>
        <v>0</v>
      </c>
      <c r="U1605" s="15">
        <f t="shared" si="6567"/>
        <v>0</v>
      </c>
      <c r="V1605" s="15">
        <f t="shared" si="6567"/>
        <v>0</v>
      </c>
      <c r="W1605" s="16"/>
      <c r="X1605" s="15">
        <f t="shared" ref="X1605:AI1605" si="6568">X1604</f>
        <v>100</v>
      </c>
      <c r="Y1605" s="15">
        <f t="shared" si="6568"/>
        <v>0</v>
      </c>
      <c r="Z1605" s="15">
        <f t="shared" si="6568"/>
        <v>0</v>
      </c>
      <c r="AA1605" s="15">
        <f t="shared" si="6568"/>
        <v>0</v>
      </c>
      <c r="AB1605" s="15">
        <f t="shared" si="6568"/>
        <v>500</v>
      </c>
      <c r="AC1605" s="15">
        <f t="shared" si="6568"/>
        <v>250</v>
      </c>
      <c r="AD1605" s="15">
        <f t="shared" si="6568"/>
        <v>100</v>
      </c>
      <c r="AE1605" s="15">
        <f t="shared" si="6568"/>
        <v>0</v>
      </c>
      <c r="AF1605" s="15">
        <f t="shared" si="6568"/>
        <v>0</v>
      </c>
      <c r="AG1605" s="15">
        <f t="shared" si="6568"/>
        <v>150</v>
      </c>
      <c r="AH1605" s="15">
        <f t="shared" si="6568"/>
        <v>0</v>
      </c>
      <c r="AI1605" s="15">
        <f t="shared" si="6568"/>
        <v>0</v>
      </c>
      <c r="AJ1605" s="17"/>
      <c r="AK1605" s="15">
        <f>AK1604</f>
        <v>0</v>
      </c>
      <c r="AL1605" s="15">
        <f>AL1604</f>
        <v>0</v>
      </c>
      <c r="AM1605" s="17"/>
      <c r="AN1605" s="15">
        <f t="shared" ref="AN1605:AX1605" si="6569">AN1604</f>
        <v>0</v>
      </c>
      <c r="AO1605" s="15">
        <f t="shared" si="6569"/>
        <v>0</v>
      </c>
      <c r="AP1605" s="15">
        <f t="shared" si="6569"/>
        <v>0</v>
      </c>
      <c r="AQ1605" s="15">
        <f t="shared" si="6569"/>
        <v>0</v>
      </c>
      <c r="AR1605" s="15">
        <f t="shared" si="6569"/>
        <v>0</v>
      </c>
      <c r="AS1605" s="15">
        <f t="shared" si="6569"/>
        <v>0</v>
      </c>
      <c r="AT1605" s="15">
        <f t="shared" si="6569"/>
        <v>0</v>
      </c>
      <c r="AU1605" s="15">
        <f t="shared" si="6569"/>
        <v>0</v>
      </c>
      <c r="AV1605" s="15">
        <f t="shared" si="6569"/>
        <v>0</v>
      </c>
      <c r="AW1605" s="15">
        <f t="shared" si="6569"/>
        <v>0</v>
      </c>
      <c r="AX1605" s="15">
        <f t="shared" si="6569"/>
        <v>0</v>
      </c>
      <c r="AY1605" s="17"/>
      <c r="AZ1605" s="15">
        <f t="shared" ref="AZ1605:BA1605" si="6570">AZ1604</f>
        <v>6000</v>
      </c>
      <c r="BA1605" s="15">
        <f t="shared" si="6570"/>
        <v>2000</v>
      </c>
      <c r="BB1605" s="15">
        <v>375</v>
      </c>
      <c r="BC1605" s="15">
        <f t="shared" ref="BC1605:BE1605" si="6571">BC1604</f>
        <v>0</v>
      </c>
      <c r="BD1605" s="15">
        <f t="shared" si="6571"/>
        <v>0</v>
      </c>
      <c r="BE1605" s="15">
        <f t="shared" si="6571"/>
        <v>60</v>
      </c>
      <c r="BF1605" s="17"/>
      <c r="BG1605" s="15">
        <f t="shared" ref="BG1605:BH1605" si="6572">BG1604</f>
        <v>1000</v>
      </c>
      <c r="BH1605" s="15">
        <f t="shared" si="6572"/>
        <v>5000</v>
      </c>
      <c r="BI1605" s="17"/>
      <c r="BJ1605" s="22">
        <f>G1605/G1604</f>
        <v>1</v>
      </c>
      <c r="BK1605" s="65">
        <f t="shared" ref="BK1605:BL1605" si="6573">BK1604</f>
        <v>0</v>
      </c>
      <c r="BL1605" s="65">
        <f t="shared" si="6573"/>
        <v>0</v>
      </c>
      <c r="BM1605" s="6">
        <f t="shared" si="6473"/>
        <v>39.462499999999999</v>
      </c>
      <c r="BN1605" s="8">
        <f t="shared" si="6474"/>
        <v>392.01496130494525</v>
      </c>
      <c r="BO1605" s="12">
        <f t="shared" si="6475"/>
        <v>124.3780141765272</v>
      </c>
      <c r="BP1605" s="50">
        <f>(1-'#Constant'!$A$3)/($J1605*'#Constant'!$B$3/'#Constant'!$C$3^($D1605-1)+1)+'#Constant'!$A$3</f>
        <v>0.91908256880733941</v>
      </c>
      <c r="BQ1605" s="4">
        <f t="shared" si="6476"/>
        <v>272.01038131363549</v>
      </c>
      <c r="BR1605" s="50">
        <f>(1-'#Constant'!$A$3)/($K1605*'#Constant'!$B$3/'#Constant'!$C$3^($D1605-1)+1)+'#Constant'!$A$3</f>
        <v>0.91908256880733941</v>
      </c>
      <c r="BS1605" s="4">
        <f t="shared" si="6477"/>
        <v>512.01954129625506</v>
      </c>
      <c r="BT1605"/>
    </row>
    <row r="1606" spans="1:72" x14ac:dyDescent="0.3">
      <c r="A1606">
        <v>40057</v>
      </c>
      <c r="B1606" s="18" t="str">
        <f>VLOOKUP(CONCATENATE("CREATURE_NAME_",A1606),[1]Localization_Hero!$A:$E,2,FALSE)</f>
        <v>산타 카울라</v>
      </c>
      <c r="C1606" s="43" t="str">
        <f>VLOOKUP($A1606,[2]CreatureTable!$A:$I,9,FALSE)</f>
        <v>Priest</v>
      </c>
      <c r="D1606">
        <v>1</v>
      </c>
      <c r="E1606">
        <v>1</v>
      </c>
      <c r="F1606" s="18">
        <v>1</v>
      </c>
      <c r="G1606" s="10">
        <v>35</v>
      </c>
      <c r="H1606" s="10">
        <v>35</v>
      </c>
      <c r="I1606" s="10">
        <v>5000</v>
      </c>
      <c r="J1606" s="10">
        <v>30</v>
      </c>
      <c r="K1606" s="10">
        <v>30</v>
      </c>
      <c r="L1606" s="2"/>
      <c r="M1606" s="10">
        <f>ROUND(VLOOKUP($C1606,$B$4:$BH$42,12,FALSE),0)</f>
        <v>100</v>
      </c>
      <c r="N1606" s="10">
        <f>ROUND(VLOOKUP($C1606,$B$4:$BH$42,13,FALSE),0)</f>
        <v>0</v>
      </c>
      <c r="O1606" s="10">
        <f>ROUND(VLOOKUP($C1606,$B$4:$BH$42,14,FALSE),0)</f>
        <v>0</v>
      </c>
      <c r="P1606" s="10">
        <f>ROUND(VLOOKUP($C1606,$B$4:$BH$42,15,FALSE),0)</f>
        <v>0</v>
      </c>
      <c r="Q1606" s="10">
        <f>ROUND(VLOOKUP($C1606,$B$4:$BH$42,16,FALSE),0)</f>
        <v>0</v>
      </c>
      <c r="R1606" s="10">
        <f>ROUND(VLOOKUP($C1606,$B$4:$BH$42,17,FALSE),0)</f>
        <v>0</v>
      </c>
      <c r="S1606" s="10">
        <f>ROUND(VLOOKUP($C1606,$B$4:$BH$42,18,FALSE),0)</f>
        <v>100</v>
      </c>
      <c r="T1606" s="10">
        <f>ROUND(VLOOKUP($C1606,$B$4:$BH$42,19,FALSE),0)</f>
        <v>0</v>
      </c>
      <c r="U1606" s="10">
        <f>ROUND(VLOOKUP($C1606,$B$4:$BH$42,20,FALSE),0)</f>
        <v>0</v>
      </c>
      <c r="V1606" s="10">
        <f>ROUND(VLOOKUP($C1606,$B$4:$BH$42,21,FALSE),0)</f>
        <v>0</v>
      </c>
      <c r="W1606" s="2"/>
      <c r="X1606" s="10">
        <f>ROUND(VLOOKUP($C1606,$B$4:$BH$42,23,FALSE),0)</f>
        <v>100</v>
      </c>
      <c r="Y1606" s="10">
        <f>ROUND(VLOOKUP($C1606,$B$4:$BH$42,24,FALSE),0)</f>
        <v>0</v>
      </c>
      <c r="Z1606" s="10">
        <f>ROUND(VLOOKUP($C1606,$B$4:$BH$42,25,FALSE),0)</f>
        <v>0</v>
      </c>
      <c r="AA1606" s="10">
        <f>ROUND(VLOOKUP($C1606,$B$4:$BH$42,26,FALSE),0)</f>
        <v>0</v>
      </c>
      <c r="AB1606" s="10">
        <f>ROUND(VLOOKUP($C1606,$B$4:$BH$42,27,FALSE),0)</f>
        <v>500</v>
      </c>
      <c r="AC1606" s="10">
        <f>ROUND(VLOOKUP($C1606,$B$4:$BH$42,28,FALSE),0)</f>
        <v>250</v>
      </c>
      <c r="AD1606" s="10">
        <f>ROUND(VLOOKUP($C1606,$B$4:$BH$42,29,FALSE),0)</f>
        <v>100</v>
      </c>
      <c r="AE1606" s="10">
        <f>ROUND(VLOOKUP($C1606,$B$4:$BH$42,30,FALSE),0)</f>
        <v>0</v>
      </c>
      <c r="AF1606" s="10">
        <f>ROUND(VLOOKUP($C1606,$B$4:$BH$42,31,FALSE),0)</f>
        <v>0</v>
      </c>
      <c r="AG1606" s="10">
        <f>ROUND(VLOOKUP($C1606,$B$4:$BH$42,32,FALSE),0)</f>
        <v>150</v>
      </c>
      <c r="AH1606" s="10">
        <f>ROUND(VLOOKUP($C1606,$B$4:$BH$42,33,FALSE),0)</f>
        <v>0</v>
      </c>
      <c r="AI1606" s="10">
        <f>ROUND(VLOOKUP($C1606,$B$4:$BH$42,34,FALSE),0)</f>
        <v>0</v>
      </c>
      <c r="AJ1606" s="3"/>
      <c r="AK1606" s="10">
        <f>ROUND(VLOOKUP($C1606,$B$4:$BH$42,36,FALSE),0)</f>
        <v>0</v>
      </c>
      <c r="AL1606" s="10">
        <f>ROUND(VLOOKUP($C1606,$B$4:$BH$42,37,FALSE),0)</f>
        <v>0</v>
      </c>
      <c r="AM1606" s="3"/>
      <c r="AN1606" s="10">
        <f>ROUND(VLOOKUP($C1606,$B$4:$BH$42,39,FALSE),0)</f>
        <v>0</v>
      </c>
      <c r="AO1606" s="10">
        <f>ROUND(VLOOKUP($C1606,$B$4:$BH$42,40,FALSE),0)</f>
        <v>0</v>
      </c>
      <c r="AP1606" s="10">
        <f>ROUND(VLOOKUP($C1606,$B$4:$BH$42,41,FALSE),0)</f>
        <v>0</v>
      </c>
      <c r="AQ1606" s="10">
        <f>ROUND(VLOOKUP($C1606,$B$4:$BH$42,42,FALSE),0)</f>
        <v>0</v>
      </c>
      <c r="AR1606" s="10">
        <f>ROUND(VLOOKUP($C1606,$B$4:$BH$42,43,FALSE),0)</f>
        <v>0</v>
      </c>
      <c r="AS1606" s="10">
        <f>ROUND(VLOOKUP($C1606,$B$4:$BH$42,44,FALSE),0)</f>
        <v>0</v>
      </c>
      <c r="AT1606" s="10">
        <f>ROUND(VLOOKUP($C1606,$B$4:$BH$42,45,FALSE),0)</f>
        <v>0</v>
      </c>
      <c r="AU1606" s="10">
        <f>ROUND(VLOOKUP($C1606,$B$4:$BH$42,46,FALSE),0)</f>
        <v>0</v>
      </c>
      <c r="AV1606" s="10">
        <f>ROUND(VLOOKUP($C1606,$B$4:$BH$42,47,FALSE),0)</f>
        <v>0</v>
      </c>
      <c r="AW1606" s="10">
        <f>ROUND(VLOOKUP($C1606,$B$4:$BH$42,48,FALSE),0)</f>
        <v>0</v>
      </c>
      <c r="AX1606" s="10">
        <f>ROUND(VLOOKUP($C1606,$B$4:$BH$42,49,FALSE),0)</f>
        <v>0</v>
      </c>
      <c r="AY1606" s="3"/>
      <c r="AZ1606" s="10">
        <v>6000</v>
      </c>
      <c r="BA1606" s="10">
        <v>2000</v>
      </c>
      <c r="BB1606" s="10">
        <v>375</v>
      </c>
      <c r="BC1606" s="10">
        <v>0</v>
      </c>
      <c r="BD1606" s="10">
        <v>0</v>
      </c>
      <c r="BE1606" s="10">
        <v>60</v>
      </c>
      <c r="BF1606" s="3"/>
      <c r="BG1606" s="10">
        <v>1000</v>
      </c>
      <c r="BH1606" s="10">
        <v>5000</v>
      </c>
      <c r="BI1606" s="3"/>
      <c r="BJ1606" s="21">
        <v>1</v>
      </c>
      <c r="BK1606" s="65">
        <v>0</v>
      </c>
      <c r="BL1606" s="65">
        <v>0</v>
      </c>
      <c r="BM1606" s="6">
        <f t="shared" si="6473"/>
        <v>39.462499999999999</v>
      </c>
      <c r="BN1606" s="8">
        <f t="shared" si="6474"/>
        <v>392.01496130494525</v>
      </c>
      <c r="BO1606" s="12">
        <f t="shared" si="6475"/>
        <v>124.3780141765272</v>
      </c>
      <c r="BP1606" s="50">
        <f>(1-'#Constant'!$A$3)/($J1606*'#Constant'!$B$3/'#Constant'!$C$3^($D1606-1)+1)+'#Constant'!$A$3</f>
        <v>0.91908256880733941</v>
      </c>
      <c r="BQ1606" s="4">
        <f t="shared" si="6476"/>
        <v>272.01038131363549</v>
      </c>
      <c r="BR1606" s="50">
        <f>(1-'#Constant'!$A$3)/($K1606*'#Constant'!$B$3/'#Constant'!$C$3^($D1606-1)+1)+'#Constant'!$A$3</f>
        <v>0.91908256880733941</v>
      </c>
      <c r="BS1606" s="4">
        <f t="shared" si="6477"/>
        <v>512.01954129625506</v>
      </c>
      <c r="BT1606">
        <f>BO1606/$BO$4*100</f>
        <v>94.531999129244113</v>
      </c>
    </row>
    <row r="1607" spans="1:72" s="13" customFormat="1" ht="17.25" thickBot="1" x14ac:dyDescent="0.35">
      <c r="B1607" s="20"/>
      <c r="D1607" s="14">
        <v>1</v>
      </c>
      <c r="E1607" s="14">
        <v>1</v>
      </c>
      <c r="F1607" s="19">
        <v>1</v>
      </c>
      <c r="G1607" s="15">
        <f>G1606</f>
        <v>35</v>
      </c>
      <c r="H1607" s="15">
        <f>H1606</f>
        <v>35</v>
      </c>
      <c r="I1607" s="15">
        <f>I1606</f>
        <v>5000</v>
      </c>
      <c r="J1607" s="15">
        <f>J1606</f>
        <v>30</v>
      </c>
      <c r="K1607" s="15">
        <f>K1606</f>
        <v>30</v>
      </c>
      <c r="L1607" s="16"/>
      <c r="M1607" s="15">
        <f t="shared" ref="M1607:V1607" si="6574">M1606</f>
        <v>100</v>
      </c>
      <c r="N1607" s="15">
        <f t="shared" si="6574"/>
        <v>0</v>
      </c>
      <c r="O1607" s="15">
        <f t="shared" si="6574"/>
        <v>0</v>
      </c>
      <c r="P1607" s="15">
        <f t="shared" si="6574"/>
        <v>0</v>
      </c>
      <c r="Q1607" s="15">
        <f t="shared" si="6574"/>
        <v>0</v>
      </c>
      <c r="R1607" s="15">
        <f t="shared" si="6574"/>
        <v>0</v>
      </c>
      <c r="S1607" s="15">
        <f t="shared" si="6574"/>
        <v>100</v>
      </c>
      <c r="T1607" s="15">
        <f t="shared" si="6574"/>
        <v>0</v>
      </c>
      <c r="U1607" s="15">
        <f t="shared" si="6574"/>
        <v>0</v>
      </c>
      <c r="V1607" s="15">
        <f t="shared" si="6574"/>
        <v>0</v>
      </c>
      <c r="W1607" s="16"/>
      <c r="X1607" s="15">
        <f t="shared" ref="X1607:AI1607" si="6575">X1606</f>
        <v>100</v>
      </c>
      <c r="Y1607" s="15">
        <f t="shared" si="6575"/>
        <v>0</v>
      </c>
      <c r="Z1607" s="15">
        <f t="shared" si="6575"/>
        <v>0</v>
      </c>
      <c r="AA1607" s="15">
        <f t="shared" si="6575"/>
        <v>0</v>
      </c>
      <c r="AB1607" s="15">
        <f t="shared" si="6575"/>
        <v>500</v>
      </c>
      <c r="AC1607" s="15">
        <f t="shared" si="6575"/>
        <v>250</v>
      </c>
      <c r="AD1607" s="15">
        <f t="shared" si="6575"/>
        <v>100</v>
      </c>
      <c r="AE1607" s="15">
        <f t="shared" si="6575"/>
        <v>0</v>
      </c>
      <c r="AF1607" s="15">
        <f t="shared" si="6575"/>
        <v>0</v>
      </c>
      <c r="AG1607" s="15">
        <f t="shared" si="6575"/>
        <v>150</v>
      </c>
      <c r="AH1607" s="15">
        <f t="shared" si="6575"/>
        <v>0</v>
      </c>
      <c r="AI1607" s="15">
        <f t="shared" si="6575"/>
        <v>0</v>
      </c>
      <c r="AJ1607" s="17"/>
      <c r="AK1607" s="15">
        <f>AK1606</f>
        <v>0</v>
      </c>
      <c r="AL1607" s="15">
        <f>AL1606</f>
        <v>0</v>
      </c>
      <c r="AM1607" s="17"/>
      <c r="AN1607" s="15">
        <f t="shared" ref="AN1607:AX1607" si="6576">AN1606</f>
        <v>0</v>
      </c>
      <c r="AO1607" s="15">
        <f t="shared" si="6576"/>
        <v>0</v>
      </c>
      <c r="AP1607" s="15">
        <f t="shared" si="6576"/>
        <v>0</v>
      </c>
      <c r="AQ1607" s="15">
        <f t="shared" si="6576"/>
        <v>0</v>
      </c>
      <c r="AR1607" s="15">
        <f t="shared" si="6576"/>
        <v>0</v>
      </c>
      <c r="AS1607" s="15">
        <f t="shared" si="6576"/>
        <v>0</v>
      </c>
      <c r="AT1607" s="15">
        <f t="shared" si="6576"/>
        <v>0</v>
      </c>
      <c r="AU1607" s="15">
        <f t="shared" si="6576"/>
        <v>0</v>
      </c>
      <c r="AV1607" s="15">
        <f t="shared" si="6576"/>
        <v>0</v>
      </c>
      <c r="AW1607" s="15">
        <f t="shared" si="6576"/>
        <v>0</v>
      </c>
      <c r="AX1607" s="15">
        <f t="shared" si="6576"/>
        <v>0</v>
      </c>
      <c r="AY1607" s="17"/>
      <c r="AZ1607" s="15">
        <f t="shared" ref="AZ1607:BA1607" si="6577">AZ1606</f>
        <v>6000</v>
      </c>
      <c r="BA1607" s="15">
        <f t="shared" si="6577"/>
        <v>2000</v>
      </c>
      <c r="BB1607" s="15">
        <v>375</v>
      </c>
      <c r="BC1607" s="15">
        <f t="shared" ref="BC1607:BE1607" si="6578">BC1606</f>
        <v>0</v>
      </c>
      <c r="BD1607" s="15">
        <f t="shared" si="6578"/>
        <v>0</v>
      </c>
      <c r="BE1607" s="15">
        <f t="shared" si="6578"/>
        <v>60</v>
      </c>
      <c r="BF1607" s="17"/>
      <c r="BG1607" s="15">
        <f t="shared" ref="BG1607:BH1607" si="6579">BG1606</f>
        <v>1000</v>
      </c>
      <c r="BH1607" s="15">
        <f t="shared" si="6579"/>
        <v>5000</v>
      </c>
      <c r="BI1607" s="17"/>
      <c r="BJ1607" s="22">
        <f>G1607/G1606</f>
        <v>1</v>
      </c>
      <c r="BK1607" s="65">
        <f>BK1606</f>
        <v>0</v>
      </c>
      <c r="BL1607" s="65">
        <f>BL1606</f>
        <v>0</v>
      </c>
      <c r="BM1607" s="6">
        <f t="shared" si="6473"/>
        <v>39.462499999999999</v>
      </c>
      <c r="BN1607" s="8">
        <f t="shared" si="6474"/>
        <v>392.01496130494525</v>
      </c>
      <c r="BO1607" s="12">
        <f t="shared" si="6475"/>
        <v>124.3780141765272</v>
      </c>
      <c r="BP1607" s="50">
        <f>(1-'#Constant'!$A$3)/($J1607*'#Constant'!$B$3/'#Constant'!$C$3^($D1607-1)+1)+'#Constant'!$A$3</f>
        <v>0.91908256880733941</v>
      </c>
      <c r="BQ1607" s="4">
        <f t="shared" si="6476"/>
        <v>272.01038131363549</v>
      </c>
      <c r="BR1607" s="50">
        <f>(1-'#Constant'!$A$3)/($K1607*'#Constant'!$B$3/'#Constant'!$C$3^($D1607-1)+1)+'#Constant'!$A$3</f>
        <v>0.91908256880733941</v>
      </c>
      <c r="BS1607" s="4">
        <f t="shared" si="6477"/>
        <v>512.01954129625506</v>
      </c>
      <c r="BT1607"/>
    </row>
    <row r="1608" spans="1:72" x14ac:dyDescent="0.3">
      <c r="A1608">
        <v>40058</v>
      </c>
      <c r="B1608" s="18" t="str">
        <f>VLOOKUP(CONCATENATE("CREATURE_NAME_",A1608),[1]Localization_Hero!$A:$E,2,FALSE)</f>
        <v>산타 리카르도</v>
      </c>
      <c r="C1608" s="43" t="str">
        <f>VLOOKUP($A1608,[2]CreatureTable!$A:$I,9,FALSE)</f>
        <v>Knight</v>
      </c>
      <c r="D1608">
        <v>1</v>
      </c>
      <c r="E1608">
        <v>1</v>
      </c>
      <c r="F1608" s="18">
        <v>1</v>
      </c>
      <c r="G1608" s="10">
        <v>35</v>
      </c>
      <c r="H1608" s="10">
        <v>35</v>
      </c>
      <c r="I1608" s="10">
        <v>5000</v>
      </c>
      <c r="J1608" s="10">
        <v>30</v>
      </c>
      <c r="K1608" s="10">
        <v>30</v>
      </c>
      <c r="L1608" s="2"/>
      <c r="M1608" s="10">
        <f>ROUND(VLOOKUP($C1608,$B$4:$BH$42,12,FALSE),0)</f>
        <v>50</v>
      </c>
      <c r="N1608" s="10">
        <f>ROUND(VLOOKUP($C1608,$B$4:$BH$42,13,FALSE),0)</f>
        <v>0</v>
      </c>
      <c r="O1608" s="10">
        <f>ROUND(VLOOKUP($C1608,$B$4:$BH$42,14,FALSE),0)</f>
        <v>0</v>
      </c>
      <c r="P1608" s="10">
        <f>ROUND(VLOOKUP($C1608,$B$4:$BH$42,15,FALSE),0)</f>
        <v>0</v>
      </c>
      <c r="Q1608" s="10">
        <f>ROUND(VLOOKUP($C1608,$B$4:$BH$42,16,FALSE),0)</f>
        <v>100</v>
      </c>
      <c r="R1608" s="10">
        <f>ROUND(VLOOKUP($C1608,$B$4:$BH$42,17,FALSE),0)</f>
        <v>0</v>
      </c>
      <c r="S1608" s="10">
        <f>ROUND(VLOOKUP($C1608,$B$4:$BH$42,18,FALSE),0)</f>
        <v>0</v>
      </c>
      <c r="T1608" s="10">
        <f>ROUND(VLOOKUP($C1608,$B$4:$BH$42,19,FALSE),0)</f>
        <v>0</v>
      </c>
      <c r="U1608" s="10">
        <f>ROUND(VLOOKUP($C1608,$B$4:$BH$42,20,FALSE),0)</f>
        <v>0</v>
      </c>
      <c r="V1608" s="10">
        <f>ROUND(VLOOKUP($C1608,$B$4:$BH$42,21,FALSE),0)</f>
        <v>250</v>
      </c>
      <c r="W1608" s="2"/>
      <c r="X1608" s="10">
        <f>ROUND(VLOOKUP($C1608,$B$4:$BH$42,23,FALSE),0)</f>
        <v>50</v>
      </c>
      <c r="Y1608" s="10">
        <f>ROUND(VLOOKUP($C1608,$B$4:$BH$42,24,FALSE),0)</f>
        <v>0</v>
      </c>
      <c r="Z1608" s="10">
        <f>ROUND(VLOOKUP($C1608,$B$4:$BH$42,25,FALSE),0)</f>
        <v>0</v>
      </c>
      <c r="AA1608" s="10">
        <f>ROUND(VLOOKUP($C1608,$B$4:$BH$42,26,FALSE),0)</f>
        <v>0</v>
      </c>
      <c r="AB1608" s="10">
        <f>ROUND(VLOOKUP($C1608,$B$4:$BH$42,27,FALSE),0)</f>
        <v>100</v>
      </c>
      <c r="AC1608" s="10">
        <f>ROUND(VLOOKUP($C1608,$B$4:$BH$42,28,FALSE),0)</f>
        <v>0</v>
      </c>
      <c r="AD1608" s="10">
        <f>ROUND(VLOOKUP($C1608,$B$4:$BH$42,29,FALSE),0)</f>
        <v>0</v>
      </c>
      <c r="AE1608" s="10">
        <f>ROUND(VLOOKUP($C1608,$B$4:$BH$42,30,FALSE),0)</f>
        <v>0</v>
      </c>
      <c r="AF1608" s="10">
        <f>ROUND(VLOOKUP($C1608,$B$4:$BH$42,31,FALSE),0)</f>
        <v>0</v>
      </c>
      <c r="AG1608" s="10">
        <f>ROUND(VLOOKUP($C1608,$B$4:$BH$42,32,FALSE),0)</f>
        <v>250</v>
      </c>
      <c r="AH1608" s="10">
        <f>ROUND(VLOOKUP($C1608,$B$4:$BH$42,33,FALSE),0)</f>
        <v>0</v>
      </c>
      <c r="AI1608" s="10">
        <f>ROUND(VLOOKUP($C1608,$B$4:$BH$42,34,FALSE),0)</f>
        <v>0</v>
      </c>
      <c r="AJ1608" s="3"/>
      <c r="AK1608" s="10">
        <f>ROUND(VLOOKUP($C1608,$B$4:$BH$42,36,FALSE),0)</f>
        <v>0</v>
      </c>
      <c r="AL1608" s="10">
        <f>ROUND(VLOOKUP($C1608,$B$4:$BH$42,37,FALSE),0)</f>
        <v>0</v>
      </c>
      <c r="AM1608" s="3"/>
      <c r="AN1608" s="10">
        <f>ROUND(VLOOKUP($C1608,$B$4:$BH$42,39,FALSE),0)</f>
        <v>0</v>
      </c>
      <c r="AO1608" s="10">
        <f>ROUND(VLOOKUP($C1608,$B$4:$BH$42,40,FALSE),0)</f>
        <v>0</v>
      </c>
      <c r="AP1608" s="10">
        <f>ROUND(VLOOKUP($C1608,$B$4:$BH$42,41,FALSE),0)</f>
        <v>0</v>
      </c>
      <c r="AQ1608" s="10">
        <f>ROUND(VLOOKUP($C1608,$B$4:$BH$42,42,FALSE),0)</f>
        <v>0</v>
      </c>
      <c r="AR1608" s="10">
        <f>ROUND(VLOOKUP($C1608,$B$4:$BH$42,43,FALSE),0)</f>
        <v>0</v>
      </c>
      <c r="AS1608" s="10">
        <f>ROUND(VLOOKUP($C1608,$B$4:$BH$42,44,FALSE),0)</f>
        <v>0</v>
      </c>
      <c r="AT1608" s="10">
        <f>ROUND(VLOOKUP($C1608,$B$4:$BH$42,45,FALSE),0)</f>
        <v>0</v>
      </c>
      <c r="AU1608" s="10">
        <f>ROUND(VLOOKUP($C1608,$B$4:$BH$42,46,FALSE),0)</f>
        <v>0</v>
      </c>
      <c r="AV1608" s="10">
        <f>ROUND(VLOOKUP($C1608,$B$4:$BH$42,47,FALSE),0)</f>
        <v>0</v>
      </c>
      <c r="AW1608" s="10">
        <f>ROUND(VLOOKUP($C1608,$B$4:$BH$42,48,FALSE),0)</f>
        <v>0</v>
      </c>
      <c r="AX1608" s="10">
        <f>ROUND(VLOOKUP($C1608,$B$4:$BH$42,49,FALSE),0)</f>
        <v>0</v>
      </c>
      <c r="AY1608" s="3"/>
      <c r="AZ1608" s="10">
        <v>6000</v>
      </c>
      <c r="BA1608" s="10">
        <v>2000</v>
      </c>
      <c r="BB1608" s="10">
        <v>265</v>
      </c>
      <c r="BC1608" s="10">
        <v>0</v>
      </c>
      <c r="BD1608" s="10">
        <v>0</v>
      </c>
      <c r="BE1608" s="10">
        <v>60</v>
      </c>
      <c r="BF1608" s="3"/>
      <c r="BG1608" s="10">
        <v>1000</v>
      </c>
      <c r="BH1608" s="10">
        <v>5000</v>
      </c>
      <c r="BI1608" s="3"/>
      <c r="BJ1608" s="21">
        <v>1</v>
      </c>
      <c r="BK1608" s="65">
        <v>0</v>
      </c>
      <c r="BL1608" s="65">
        <v>0</v>
      </c>
      <c r="BM1608" s="6">
        <f t="shared" si="6473"/>
        <v>36.75</v>
      </c>
      <c r="BN1608" s="8">
        <f t="shared" si="6474"/>
        <v>381.7689562296639</v>
      </c>
      <c r="BO1608" s="12">
        <f t="shared" si="6475"/>
        <v>118.4483395469947</v>
      </c>
      <c r="BP1608" s="50">
        <f>(1-'#Constant'!$A$3)/($J1608*'#Constant'!$B$3/'#Constant'!$C$3^($D1608-1)+1)+'#Constant'!$A$3</f>
        <v>0.91908256880733941</v>
      </c>
      <c r="BQ1608" s="4">
        <f t="shared" si="6476"/>
        <v>381.7689562296639</v>
      </c>
      <c r="BR1608" s="50">
        <f>(1-'#Constant'!$A$3)/($K1608*'#Constant'!$B$3/'#Constant'!$C$3^($D1608-1)+1)+'#Constant'!$A$3</f>
        <v>0.91908256880733941</v>
      </c>
      <c r="BS1608" s="4">
        <f t="shared" si="6477"/>
        <v>381.7689562296639</v>
      </c>
      <c r="BT1608">
        <f>BO1608/$BO$4*100</f>
        <v>90.025221941757437</v>
      </c>
    </row>
    <row r="1609" spans="1:72" s="13" customFormat="1" ht="17.25" thickBot="1" x14ac:dyDescent="0.35">
      <c r="B1609" s="20"/>
      <c r="D1609" s="14">
        <v>1</v>
      </c>
      <c r="E1609" s="14">
        <v>1</v>
      </c>
      <c r="F1609" s="19">
        <v>1</v>
      </c>
      <c r="G1609" s="15">
        <f>G1608</f>
        <v>35</v>
      </c>
      <c r="H1609" s="15">
        <f>H1608</f>
        <v>35</v>
      </c>
      <c r="I1609" s="15">
        <f>I1608</f>
        <v>5000</v>
      </c>
      <c r="J1609" s="15">
        <f>J1608</f>
        <v>30</v>
      </c>
      <c r="K1609" s="15">
        <f>K1608</f>
        <v>30</v>
      </c>
      <c r="L1609" s="16"/>
      <c r="M1609" s="15">
        <f t="shared" ref="M1609:V1609" si="6580">M1608</f>
        <v>50</v>
      </c>
      <c r="N1609" s="15">
        <f t="shared" si="6580"/>
        <v>0</v>
      </c>
      <c r="O1609" s="15">
        <f t="shared" si="6580"/>
        <v>0</v>
      </c>
      <c r="P1609" s="15">
        <f t="shared" si="6580"/>
        <v>0</v>
      </c>
      <c r="Q1609" s="15">
        <f t="shared" si="6580"/>
        <v>100</v>
      </c>
      <c r="R1609" s="15">
        <f t="shared" si="6580"/>
        <v>0</v>
      </c>
      <c r="S1609" s="15">
        <f t="shared" si="6580"/>
        <v>0</v>
      </c>
      <c r="T1609" s="15">
        <f t="shared" si="6580"/>
        <v>0</v>
      </c>
      <c r="U1609" s="15">
        <f t="shared" si="6580"/>
        <v>0</v>
      </c>
      <c r="V1609" s="15">
        <f t="shared" si="6580"/>
        <v>250</v>
      </c>
      <c r="W1609" s="16"/>
      <c r="X1609" s="15">
        <f t="shared" ref="X1609:AI1609" si="6581">X1608</f>
        <v>50</v>
      </c>
      <c r="Y1609" s="15">
        <f t="shared" si="6581"/>
        <v>0</v>
      </c>
      <c r="Z1609" s="15">
        <f t="shared" si="6581"/>
        <v>0</v>
      </c>
      <c r="AA1609" s="15">
        <f t="shared" si="6581"/>
        <v>0</v>
      </c>
      <c r="AB1609" s="15">
        <f t="shared" si="6581"/>
        <v>100</v>
      </c>
      <c r="AC1609" s="15">
        <f t="shared" si="6581"/>
        <v>0</v>
      </c>
      <c r="AD1609" s="15">
        <f t="shared" si="6581"/>
        <v>0</v>
      </c>
      <c r="AE1609" s="15">
        <f t="shared" si="6581"/>
        <v>0</v>
      </c>
      <c r="AF1609" s="15">
        <f t="shared" si="6581"/>
        <v>0</v>
      </c>
      <c r="AG1609" s="15">
        <f t="shared" si="6581"/>
        <v>250</v>
      </c>
      <c r="AH1609" s="15">
        <f t="shared" si="6581"/>
        <v>0</v>
      </c>
      <c r="AI1609" s="15">
        <f t="shared" si="6581"/>
        <v>0</v>
      </c>
      <c r="AJ1609" s="17"/>
      <c r="AK1609" s="15">
        <f>AK1608</f>
        <v>0</v>
      </c>
      <c r="AL1609" s="15">
        <f>AL1608</f>
        <v>0</v>
      </c>
      <c r="AM1609" s="17"/>
      <c r="AN1609" s="15">
        <f t="shared" ref="AN1609:AX1609" si="6582">AN1608</f>
        <v>0</v>
      </c>
      <c r="AO1609" s="15">
        <f t="shared" si="6582"/>
        <v>0</v>
      </c>
      <c r="AP1609" s="15">
        <f t="shared" si="6582"/>
        <v>0</v>
      </c>
      <c r="AQ1609" s="15">
        <f t="shared" si="6582"/>
        <v>0</v>
      </c>
      <c r="AR1609" s="15">
        <f t="shared" si="6582"/>
        <v>0</v>
      </c>
      <c r="AS1609" s="15">
        <f t="shared" si="6582"/>
        <v>0</v>
      </c>
      <c r="AT1609" s="15">
        <f t="shared" si="6582"/>
        <v>0</v>
      </c>
      <c r="AU1609" s="15">
        <f t="shared" si="6582"/>
        <v>0</v>
      </c>
      <c r="AV1609" s="15">
        <f t="shared" si="6582"/>
        <v>0</v>
      </c>
      <c r="AW1609" s="15">
        <f t="shared" si="6582"/>
        <v>0</v>
      </c>
      <c r="AX1609" s="15">
        <f t="shared" si="6582"/>
        <v>0</v>
      </c>
      <c r="AY1609" s="17"/>
      <c r="AZ1609" s="15">
        <f t="shared" ref="AZ1609:BA1609" si="6583">AZ1608</f>
        <v>6000</v>
      </c>
      <c r="BA1609" s="15">
        <f t="shared" si="6583"/>
        <v>2000</v>
      </c>
      <c r="BB1609" s="15">
        <v>265</v>
      </c>
      <c r="BC1609" s="15">
        <f t="shared" ref="BC1609:BE1609" si="6584">BC1608</f>
        <v>0</v>
      </c>
      <c r="BD1609" s="15">
        <f t="shared" si="6584"/>
        <v>0</v>
      </c>
      <c r="BE1609" s="15">
        <f t="shared" si="6584"/>
        <v>60</v>
      </c>
      <c r="BF1609" s="17"/>
      <c r="BG1609" s="15">
        <f t="shared" ref="BG1609:BH1609" si="6585">BG1608</f>
        <v>1000</v>
      </c>
      <c r="BH1609" s="15">
        <f t="shared" si="6585"/>
        <v>5000</v>
      </c>
      <c r="BI1609" s="17"/>
      <c r="BJ1609" s="22">
        <f>G1609/G1608</f>
        <v>1</v>
      </c>
      <c r="BK1609" s="65">
        <f>BK1608</f>
        <v>0</v>
      </c>
      <c r="BL1609" s="65">
        <f>BL1608</f>
        <v>0</v>
      </c>
      <c r="BM1609" s="6">
        <f t="shared" si="6473"/>
        <v>36.75</v>
      </c>
      <c r="BN1609" s="8">
        <f t="shared" si="6474"/>
        <v>381.7689562296639</v>
      </c>
      <c r="BO1609" s="12">
        <f t="shared" si="6475"/>
        <v>118.4483395469947</v>
      </c>
      <c r="BP1609" s="50">
        <f>(1-'#Constant'!$A$3)/($J1609*'#Constant'!$B$3/'#Constant'!$C$3^($D1609-1)+1)+'#Constant'!$A$3</f>
        <v>0.91908256880733941</v>
      </c>
      <c r="BQ1609" s="4">
        <f t="shared" si="6476"/>
        <v>381.7689562296639</v>
      </c>
      <c r="BR1609" s="50">
        <f>(1-'#Constant'!$A$3)/($K1609*'#Constant'!$B$3/'#Constant'!$C$3^($D1609-1)+1)+'#Constant'!$A$3</f>
        <v>0.91908256880733941</v>
      </c>
      <c r="BS1609" s="4">
        <f t="shared" si="6477"/>
        <v>381.7689562296639</v>
      </c>
      <c r="BT1609"/>
    </row>
    <row r="1610" spans="1:72" x14ac:dyDescent="0.3">
      <c r="A1610">
        <v>40059</v>
      </c>
      <c r="B1610" s="18" t="str">
        <f>VLOOKUP(CONCATENATE("CREATURE_NAME_",A1610),[1]Localization_Hero!$A:$E,2,FALSE)</f>
        <v>산타 아르테미아</v>
      </c>
      <c r="C1610" s="43" t="str">
        <f>VLOOKUP($A1610,[2]CreatureTable!$A:$I,9,FALSE)</f>
        <v>Wizard</v>
      </c>
      <c r="D1610">
        <v>1</v>
      </c>
      <c r="E1610">
        <v>1</v>
      </c>
      <c r="F1610" s="18">
        <v>1</v>
      </c>
      <c r="G1610" s="10">
        <v>35</v>
      </c>
      <c r="H1610" s="10">
        <v>35</v>
      </c>
      <c r="I1610" s="10">
        <v>5000</v>
      </c>
      <c r="J1610" s="10">
        <v>30</v>
      </c>
      <c r="K1610" s="10">
        <v>30</v>
      </c>
      <c r="L1610" s="2"/>
      <c r="M1610" s="10">
        <f>ROUND(VLOOKUP($C1610,$B$4:$BH$42,12,FALSE),0)</f>
        <v>100</v>
      </c>
      <c r="N1610" s="10">
        <f>ROUND(VLOOKUP($C1610,$B$4:$BH$42,13,FALSE),0)</f>
        <v>0</v>
      </c>
      <c r="O1610" s="10">
        <f>ROUND(VLOOKUP($C1610,$B$4:$BH$42,14,FALSE),0)</f>
        <v>0</v>
      </c>
      <c r="P1610" s="10">
        <f>ROUND(VLOOKUP($C1610,$B$4:$BH$42,15,FALSE),0)</f>
        <v>0</v>
      </c>
      <c r="Q1610" s="10">
        <f>ROUND(VLOOKUP($C1610,$B$4:$BH$42,16,FALSE),0)</f>
        <v>0</v>
      </c>
      <c r="R1610" s="10">
        <f>ROUND(VLOOKUP($C1610,$B$4:$BH$42,17,FALSE),0)</f>
        <v>0</v>
      </c>
      <c r="S1610" s="10">
        <f>ROUND(VLOOKUP($C1610,$B$4:$BH$42,18,FALSE),0)</f>
        <v>100</v>
      </c>
      <c r="T1610" s="10">
        <f>ROUND(VLOOKUP($C1610,$B$4:$BH$42,19,FALSE),0)</f>
        <v>150</v>
      </c>
      <c r="U1610" s="10">
        <f>ROUND(VLOOKUP($C1610,$B$4:$BH$42,20,FALSE),0)</f>
        <v>0</v>
      </c>
      <c r="V1610" s="10">
        <f>ROUND(VLOOKUP($C1610,$B$4:$BH$42,21,FALSE),0)</f>
        <v>0</v>
      </c>
      <c r="W1610" s="2"/>
      <c r="X1610" s="10">
        <f>ROUND(VLOOKUP($C1610,$B$4:$BH$42,23,FALSE),0)</f>
        <v>100</v>
      </c>
      <c r="Y1610" s="10">
        <f>ROUND(VLOOKUP($C1610,$B$4:$BH$42,24,FALSE),0)</f>
        <v>0</v>
      </c>
      <c r="Z1610" s="10">
        <f>ROUND(VLOOKUP($C1610,$B$4:$BH$42,25,FALSE),0)</f>
        <v>0</v>
      </c>
      <c r="AA1610" s="10">
        <f>ROUND(VLOOKUP($C1610,$B$4:$BH$42,26,FALSE),0)</f>
        <v>200</v>
      </c>
      <c r="AB1610" s="10">
        <f>ROUND(VLOOKUP($C1610,$B$4:$BH$42,27,FALSE),0)</f>
        <v>250</v>
      </c>
      <c r="AC1610" s="10">
        <f>ROUND(VLOOKUP($C1610,$B$4:$BH$42,28,FALSE),0)</f>
        <v>0</v>
      </c>
      <c r="AD1610" s="10">
        <f>ROUND(VLOOKUP($C1610,$B$4:$BH$42,29,FALSE),0)</f>
        <v>100</v>
      </c>
      <c r="AE1610" s="10">
        <f>ROUND(VLOOKUP($C1610,$B$4:$BH$42,30,FALSE),0)</f>
        <v>150</v>
      </c>
      <c r="AF1610" s="10">
        <f>ROUND(VLOOKUP($C1610,$B$4:$BH$42,31,FALSE),0)</f>
        <v>0</v>
      </c>
      <c r="AG1610" s="10">
        <f>ROUND(VLOOKUP($C1610,$B$4:$BH$42,32,FALSE),0)</f>
        <v>0</v>
      </c>
      <c r="AH1610" s="10">
        <f>ROUND(VLOOKUP($C1610,$B$4:$BH$42,33,FALSE),0)</f>
        <v>0</v>
      </c>
      <c r="AI1610" s="10">
        <f>ROUND(VLOOKUP($C1610,$B$4:$BH$42,34,FALSE),0)</f>
        <v>0</v>
      </c>
      <c r="AJ1610" s="3"/>
      <c r="AK1610" s="10">
        <f>ROUND(VLOOKUP($C1610,$B$4:$BH$42,36,FALSE),0)</f>
        <v>0</v>
      </c>
      <c r="AL1610" s="10">
        <f>ROUND(VLOOKUP($C1610,$B$4:$BH$42,37,FALSE),0)</f>
        <v>0</v>
      </c>
      <c r="AM1610" s="3"/>
      <c r="AN1610" s="10">
        <f>ROUND(VLOOKUP($C1610,$B$4:$BH$42,39,FALSE),0)</f>
        <v>0</v>
      </c>
      <c r="AO1610" s="10">
        <f>ROUND(VLOOKUP($C1610,$B$4:$BH$42,40,FALSE),0)</f>
        <v>0</v>
      </c>
      <c r="AP1610" s="10">
        <f>ROUND(VLOOKUP($C1610,$B$4:$BH$42,41,FALSE),0)</f>
        <v>0</v>
      </c>
      <c r="AQ1610" s="10">
        <f>ROUND(VLOOKUP($C1610,$B$4:$BH$42,42,FALSE),0)</f>
        <v>0</v>
      </c>
      <c r="AR1610" s="10">
        <f>ROUND(VLOOKUP($C1610,$B$4:$BH$42,43,FALSE),0)</f>
        <v>0</v>
      </c>
      <c r="AS1610" s="10">
        <f>ROUND(VLOOKUP($C1610,$B$4:$BH$42,44,FALSE),0)</f>
        <v>0</v>
      </c>
      <c r="AT1610" s="10">
        <f>ROUND(VLOOKUP($C1610,$B$4:$BH$42,45,FALSE),0)</f>
        <v>0</v>
      </c>
      <c r="AU1610" s="10">
        <f>ROUND(VLOOKUP($C1610,$B$4:$BH$42,46,FALSE),0)</f>
        <v>0</v>
      </c>
      <c r="AV1610" s="10">
        <f>ROUND(VLOOKUP($C1610,$B$4:$BH$42,47,FALSE),0)</f>
        <v>0</v>
      </c>
      <c r="AW1610" s="10">
        <f>ROUND(VLOOKUP($C1610,$B$4:$BH$42,48,FALSE),0)</f>
        <v>0</v>
      </c>
      <c r="AX1610" s="10">
        <f>ROUND(VLOOKUP($C1610,$B$4:$BH$42,49,FALSE),0)</f>
        <v>0</v>
      </c>
      <c r="AY1610" s="3"/>
      <c r="AZ1610" s="10">
        <v>6000</v>
      </c>
      <c r="BA1610" s="10">
        <v>2000</v>
      </c>
      <c r="BB1610" s="10">
        <v>475</v>
      </c>
      <c r="BC1610" s="10">
        <v>0</v>
      </c>
      <c r="BD1610" s="10">
        <v>0</v>
      </c>
      <c r="BE1610" s="10">
        <v>60</v>
      </c>
      <c r="BF1610" s="3"/>
      <c r="BG1610" s="10">
        <v>1000</v>
      </c>
      <c r="BH1610" s="10">
        <v>5000</v>
      </c>
      <c r="BI1610" s="3"/>
      <c r="BJ1610" s="21">
        <v>1</v>
      </c>
      <c r="BK1610" s="65">
        <v>0</v>
      </c>
      <c r="BL1610" s="65">
        <v>0</v>
      </c>
      <c r="BM1610" s="6">
        <f t="shared" si="6473"/>
        <v>42.422187499999993</v>
      </c>
      <c r="BN1610" s="8">
        <f t="shared" si="6474"/>
        <v>330.29832016655735</v>
      </c>
      <c r="BO1610" s="12">
        <f t="shared" si="6475"/>
        <v>118.3721980409282</v>
      </c>
      <c r="BP1610" s="50">
        <f>(1-'#Constant'!$A$3)/($J1610*'#Constant'!$B$3/'#Constant'!$C$3^($D1610-1)+1)+'#Constant'!$A$3</f>
        <v>0.91908256880733941</v>
      </c>
      <c r="BQ1610" s="4">
        <f t="shared" si="6476"/>
        <v>272.01038131363549</v>
      </c>
      <c r="BR1610" s="50">
        <f>(1-'#Constant'!$A$3)/($K1610*'#Constant'!$B$3/'#Constant'!$C$3^($D1610-1)+1)+'#Constant'!$A$3</f>
        <v>0.91908256880733941</v>
      </c>
      <c r="BS1610" s="4">
        <f t="shared" si="6477"/>
        <v>388.5862590194792</v>
      </c>
      <c r="BT1610">
        <f>BO1610/$BO$4*100</f>
        <v>89.967351514794657</v>
      </c>
    </row>
    <row r="1611" spans="1:72" s="13" customFormat="1" ht="17.25" thickBot="1" x14ac:dyDescent="0.35">
      <c r="B1611" s="20"/>
      <c r="D1611" s="14">
        <v>1</v>
      </c>
      <c r="E1611" s="14">
        <v>1</v>
      </c>
      <c r="F1611" s="19">
        <v>1</v>
      </c>
      <c r="G1611" s="15">
        <f>G1610</f>
        <v>35</v>
      </c>
      <c r="H1611" s="15">
        <f>H1610</f>
        <v>35</v>
      </c>
      <c r="I1611" s="15">
        <f>I1610</f>
        <v>5000</v>
      </c>
      <c r="J1611" s="15">
        <f>J1610</f>
        <v>30</v>
      </c>
      <c r="K1611" s="15">
        <f>K1610</f>
        <v>30</v>
      </c>
      <c r="L1611" s="16"/>
      <c r="M1611" s="15">
        <f t="shared" ref="M1611:V1611" si="6586">M1610</f>
        <v>100</v>
      </c>
      <c r="N1611" s="15">
        <f t="shared" si="6586"/>
        <v>0</v>
      </c>
      <c r="O1611" s="15">
        <f t="shared" si="6586"/>
        <v>0</v>
      </c>
      <c r="P1611" s="15">
        <f t="shared" si="6586"/>
        <v>0</v>
      </c>
      <c r="Q1611" s="15">
        <f t="shared" si="6586"/>
        <v>0</v>
      </c>
      <c r="R1611" s="15">
        <f t="shared" si="6586"/>
        <v>0</v>
      </c>
      <c r="S1611" s="15">
        <f t="shared" si="6586"/>
        <v>100</v>
      </c>
      <c r="T1611" s="15">
        <f t="shared" si="6586"/>
        <v>150</v>
      </c>
      <c r="U1611" s="15">
        <f t="shared" si="6586"/>
        <v>0</v>
      </c>
      <c r="V1611" s="15">
        <f t="shared" si="6586"/>
        <v>0</v>
      </c>
      <c r="W1611" s="16"/>
      <c r="X1611" s="15">
        <f t="shared" ref="X1611:AI1611" si="6587">X1610</f>
        <v>100</v>
      </c>
      <c r="Y1611" s="15">
        <f t="shared" si="6587"/>
        <v>0</v>
      </c>
      <c r="Z1611" s="15">
        <f t="shared" si="6587"/>
        <v>0</v>
      </c>
      <c r="AA1611" s="15">
        <f t="shared" si="6587"/>
        <v>200</v>
      </c>
      <c r="AB1611" s="15">
        <f t="shared" si="6587"/>
        <v>250</v>
      </c>
      <c r="AC1611" s="15">
        <f t="shared" si="6587"/>
        <v>0</v>
      </c>
      <c r="AD1611" s="15">
        <f t="shared" si="6587"/>
        <v>100</v>
      </c>
      <c r="AE1611" s="15">
        <f t="shared" si="6587"/>
        <v>150</v>
      </c>
      <c r="AF1611" s="15">
        <f t="shared" si="6587"/>
        <v>0</v>
      </c>
      <c r="AG1611" s="15">
        <f t="shared" si="6587"/>
        <v>0</v>
      </c>
      <c r="AH1611" s="15">
        <f t="shared" si="6587"/>
        <v>0</v>
      </c>
      <c r="AI1611" s="15">
        <f t="shared" si="6587"/>
        <v>0</v>
      </c>
      <c r="AJ1611" s="17"/>
      <c r="AK1611" s="15">
        <f>AK1610</f>
        <v>0</v>
      </c>
      <c r="AL1611" s="15">
        <f>AL1610</f>
        <v>0</v>
      </c>
      <c r="AM1611" s="17"/>
      <c r="AN1611" s="15">
        <f t="shared" ref="AN1611:AX1611" si="6588">AN1610</f>
        <v>0</v>
      </c>
      <c r="AO1611" s="15">
        <f t="shared" si="6588"/>
        <v>0</v>
      </c>
      <c r="AP1611" s="15">
        <f t="shared" si="6588"/>
        <v>0</v>
      </c>
      <c r="AQ1611" s="15">
        <f t="shared" si="6588"/>
        <v>0</v>
      </c>
      <c r="AR1611" s="15">
        <f t="shared" si="6588"/>
        <v>0</v>
      </c>
      <c r="AS1611" s="15">
        <f t="shared" si="6588"/>
        <v>0</v>
      </c>
      <c r="AT1611" s="15">
        <f t="shared" si="6588"/>
        <v>0</v>
      </c>
      <c r="AU1611" s="15">
        <f t="shared" si="6588"/>
        <v>0</v>
      </c>
      <c r="AV1611" s="15">
        <f t="shared" si="6588"/>
        <v>0</v>
      </c>
      <c r="AW1611" s="15">
        <f t="shared" si="6588"/>
        <v>0</v>
      </c>
      <c r="AX1611" s="15">
        <f t="shared" si="6588"/>
        <v>0</v>
      </c>
      <c r="AY1611" s="17"/>
      <c r="AZ1611" s="15">
        <f t="shared" ref="AZ1611:BA1611" si="6589">AZ1610</f>
        <v>6000</v>
      </c>
      <c r="BA1611" s="15">
        <f t="shared" si="6589"/>
        <v>2000</v>
      </c>
      <c r="BB1611" s="15">
        <v>475</v>
      </c>
      <c r="BC1611" s="15">
        <f t="shared" ref="BC1611:BE1611" si="6590">BC1610</f>
        <v>0</v>
      </c>
      <c r="BD1611" s="15">
        <f t="shared" si="6590"/>
        <v>0</v>
      </c>
      <c r="BE1611" s="15">
        <f t="shared" si="6590"/>
        <v>60</v>
      </c>
      <c r="BF1611" s="17"/>
      <c r="BG1611" s="15">
        <f t="shared" ref="BG1611:BH1611" si="6591">BG1610</f>
        <v>1000</v>
      </c>
      <c r="BH1611" s="15">
        <f t="shared" si="6591"/>
        <v>5000</v>
      </c>
      <c r="BI1611" s="17"/>
      <c r="BJ1611" s="22">
        <f>G1611/G1610</f>
        <v>1</v>
      </c>
      <c r="BK1611" s="65">
        <f t="shared" ref="BK1611:BL1611" si="6592">BK1610</f>
        <v>0</v>
      </c>
      <c r="BL1611" s="65">
        <f t="shared" si="6592"/>
        <v>0</v>
      </c>
      <c r="BM1611" s="6">
        <f t="shared" si="6473"/>
        <v>42.422187499999993</v>
      </c>
      <c r="BN1611" s="8">
        <f t="shared" si="6474"/>
        <v>330.29832016655735</v>
      </c>
      <c r="BO1611" s="12">
        <f t="shared" si="6475"/>
        <v>118.3721980409282</v>
      </c>
      <c r="BP1611" s="50">
        <f>(1-'#Constant'!$A$3)/($J1611*'#Constant'!$B$3/'#Constant'!$C$3^($D1611-1)+1)+'#Constant'!$A$3</f>
        <v>0.91908256880733941</v>
      </c>
      <c r="BQ1611" s="4">
        <f t="shared" si="6476"/>
        <v>272.01038131363549</v>
      </c>
      <c r="BR1611" s="50">
        <f>(1-'#Constant'!$A$3)/($K1611*'#Constant'!$B$3/'#Constant'!$C$3^($D1611-1)+1)+'#Constant'!$A$3</f>
        <v>0.91908256880733941</v>
      </c>
      <c r="BS1611" s="4">
        <f t="shared" si="6477"/>
        <v>388.5862590194792</v>
      </c>
      <c r="BT1611"/>
    </row>
    <row r="1612" spans="1:72" x14ac:dyDescent="0.3">
      <c r="A1612">
        <v>40060</v>
      </c>
      <c r="B1612" s="18" t="str">
        <f>VLOOKUP(CONCATENATE("CREATURE_NAME_",A1612),[1]Localization_Hero!$A:$E,2,FALSE)</f>
        <v>산타 아이샤</v>
      </c>
      <c r="C1612" s="43" t="str">
        <f>VLOOKUP($A1612,[2]CreatureTable!$A:$I,9,FALSE)</f>
        <v>Wizard</v>
      </c>
      <c r="D1612">
        <v>1</v>
      </c>
      <c r="E1612">
        <v>1</v>
      </c>
      <c r="F1612" s="18">
        <v>1</v>
      </c>
      <c r="G1612" s="10">
        <v>35</v>
      </c>
      <c r="H1612" s="10">
        <v>35</v>
      </c>
      <c r="I1612" s="10">
        <v>5000</v>
      </c>
      <c r="J1612" s="10">
        <v>30</v>
      </c>
      <c r="K1612" s="10">
        <v>30</v>
      </c>
      <c r="L1612" s="2"/>
      <c r="M1612" s="10">
        <f>ROUND(VLOOKUP($C1612,$B$4:$BH$42,12,FALSE),0)</f>
        <v>100</v>
      </c>
      <c r="N1612" s="10">
        <f>ROUND(VLOOKUP($C1612,$B$4:$BH$42,13,FALSE),0)</f>
        <v>0</v>
      </c>
      <c r="O1612" s="10">
        <f>ROUND(VLOOKUP($C1612,$B$4:$BH$42,14,FALSE),0)</f>
        <v>0</v>
      </c>
      <c r="P1612" s="10">
        <f>ROUND(VLOOKUP($C1612,$B$4:$BH$42,15,FALSE),0)</f>
        <v>0</v>
      </c>
      <c r="Q1612" s="10">
        <f>ROUND(VLOOKUP($C1612,$B$4:$BH$42,16,FALSE),0)</f>
        <v>0</v>
      </c>
      <c r="R1612" s="10">
        <f>ROUND(VLOOKUP($C1612,$B$4:$BH$42,17,FALSE),0)</f>
        <v>0</v>
      </c>
      <c r="S1612" s="10">
        <f>ROUND(VLOOKUP($C1612,$B$4:$BH$42,18,FALSE),0)</f>
        <v>100</v>
      </c>
      <c r="T1612" s="10">
        <f>ROUND(VLOOKUP($C1612,$B$4:$BH$42,19,FALSE),0)</f>
        <v>150</v>
      </c>
      <c r="U1612" s="10">
        <f>ROUND(VLOOKUP($C1612,$B$4:$BH$42,20,FALSE),0)</f>
        <v>0</v>
      </c>
      <c r="V1612" s="10">
        <f>ROUND(VLOOKUP($C1612,$B$4:$BH$42,21,FALSE),0)</f>
        <v>0</v>
      </c>
      <c r="W1612" s="2"/>
      <c r="X1612" s="10">
        <f>ROUND(VLOOKUP($C1612,$B$4:$BH$42,23,FALSE),0)</f>
        <v>100</v>
      </c>
      <c r="Y1612" s="10">
        <f>ROUND(VLOOKUP($C1612,$B$4:$BH$42,24,FALSE),0)</f>
        <v>0</v>
      </c>
      <c r="Z1612" s="10">
        <f>ROUND(VLOOKUP($C1612,$B$4:$BH$42,25,FALSE),0)</f>
        <v>0</v>
      </c>
      <c r="AA1612" s="10">
        <f>ROUND(VLOOKUP($C1612,$B$4:$BH$42,26,FALSE),0)</f>
        <v>200</v>
      </c>
      <c r="AB1612" s="10">
        <f>ROUND(VLOOKUP($C1612,$B$4:$BH$42,27,FALSE),0)</f>
        <v>250</v>
      </c>
      <c r="AC1612" s="10">
        <f>ROUND(VLOOKUP($C1612,$B$4:$BH$42,28,FALSE),0)</f>
        <v>0</v>
      </c>
      <c r="AD1612" s="10">
        <f>ROUND(VLOOKUP($C1612,$B$4:$BH$42,29,FALSE),0)</f>
        <v>100</v>
      </c>
      <c r="AE1612" s="10">
        <f>ROUND(VLOOKUP($C1612,$B$4:$BH$42,30,FALSE),0)</f>
        <v>150</v>
      </c>
      <c r="AF1612" s="10">
        <f>ROUND(VLOOKUP($C1612,$B$4:$BH$42,31,FALSE),0)</f>
        <v>0</v>
      </c>
      <c r="AG1612" s="10">
        <f>ROUND(VLOOKUP($C1612,$B$4:$BH$42,32,FALSE),0)</f>
        <v>0</v>
      </c>
      <c r="AH1612" s="10">
        <f>ROUND(VLOOKUP($C1612,$B$4:$BH$42,33,FALSE),0)</f>
        <v>0</v>
      </c>
      <c r="AI1612" s="10">
        <f>ROUND(VLOOKUP($C1612,$B$4:$BH$42,34,FALSE),0)</f>
        <v>0</v>
      </c>
      <c r="AJ1612" s="3"/>
      <c r="AK1612" s="10">
        <f>ROUND(VLOOKUP($C1612,$B$4:$BH$42,36,FALSE),0)</f>
        <v>0</v>
      </c>
      <c r="AL1612" s="10">
        <f>ROUND(VLOOKUP($C1612,$B$4:$BH$42,37,FALSE),0)</f>
        <v>0</v>
      </c>
      <c r="AM1612" s="3"/>
      <c r="AN1612" s="10">
        <f>ROUND(VLOOKUP($C1612,$B$4:$BH$42,39,FALSE),0)</f>
        <v>0</v>
      </c>
      <c r="AO1612" s="10">
        <f>ROUND(VLOOKUP($C1612,$B$4:$BH$42,40,FALSE),0)</f>
        <v>0</v>
      </c>
      <c r="AP1612" s="10">
        <f>ROUND(VLOOKUP($C1612,$B$4:$BH$42,41,FALSE),0)</f>
        <v>0</v>
      </c>
      <c r="AQ1612" s="10">
        <f>ROUND(VLOOKUP($C1612,$B$4:$BH$42,42,FALSE),0)</f>
        <v>0</v>
      </c>
      <c r="AR1612" s="10">
        <f>ROUND(VLOOKUP($C1612,$B$4:$BH$42,43,FALSE),0)</f>
        <v>0</v>
      </c>
      <c r="AS1612" s="10">
        <f>ROUND(VLOOKUP($C1612,$B$4:$BH$42,44,FALSE),0)</f>
        <v>0</v>
      </c>
      <c r="AT1612" s="10">
        <f>ROUND(VLOOKUP($C1612,$B$4:$BH$42,45,FALSE),0)</f>
        <v>0</v>
      </c>
      <c r="AU1612" s="10">
        <f>ROUND(VLOOKUP($C1612,$B$4:$BH$42,46,FALSE),0)</f>
        <v>0</v>
      </c>
      <c r="AV1612" s="10">
        <f>ROUND(VLOOKUP($C1612,$B$4:$BH$42,47,FALSE),0)</f>
        <v>0</v>
      </c>
      <c r="AW1612" s="10">
        <f>ROUND(VLOOKUP($C1612,$B$4:$BH$42,48,FALSE),0)</f>
        <v>0</v>
      </c>
      <c r="AX1612" s="10">
        <f>ROUND(VLOOKUP($C1612,$B$4:$BH$42,49,FALSE),0)</f>
        <v>0</v>
      </c>
      <c r="AY1612" s="3"/>
      <c r="AZ1612" s="10">
        <v>6000</v>
      </c>
      <c r="BA1612" s="10">
        <v>2000</v>
      </c>
      <c r="BB1612" s="10">
        <v>525</v>
      </c>
      <c r="BC1612" s="10">
        <v>0</v>
      </c>
      <c r="BD1612" s="10">
        <v>0</v>
      </c>
      <c r="BE1612" s="10">
        <v>60</v>
      </c>
      <c r="BF1612" s="3"/>
      <c r="BG1612" s="10">
        <v>1000</v>
      </c>
      <c r="BH1612" s="10">
        <v>5000</v>
      </c>
      <c r="BI1612" s="3"/>
      <c r="BJ1612" s="21">
        <v>1</v>
      </c>
      <c r="BK1612" s="65">
        <v>0</v>
      </c>
      <c r="BL1612" s="65">
        <v>0</v>
      </c>
      <c r="BM1612" s="6">
        <f t="shared" si="6473"/>
        <v>42.422187499999993</v>
      </c>
      <c r="BN1612" s="8">
        <f t="shared" si="6474"/>
        <v>330.29832016655735</v>
      </c>
      <c r="BO1612" s="12">
        <f t="shared" si="6475"/>
        <v>118.3721980409282</v>
      </c>
      <c r="BP1612" s="50">
        <f>(1-'#Constant'!$A$3)/($J1612*'#Constant'!$B$3/'#Constant'!$C$3^($D1612-1)+1)+'#Constant'!$A$3</f>
        <v>0.91908256880733941</v>
      </c>
      <c r="BQ1612" s="4">
        <f t="shared" si="6476"/>
        <v>272.01038131363549</v>
      </c>
      <c r="BR1612" s="50">
        <f>(1-'#Constant'!$A$3)/($K1612*'#Constant'!$B$3/'#Constant'!$C$3^($D1612-1)+1)+'#Constant'!$A$3</f>
        <v>0.91908256880733941</v>
      </c>
      <c r="BS1612" s="4">
        <f t="shared" si="6477"/>
        <v>388.5862590194792</v>
      </c>
      <c r="BT1612">
        <f>BO1612/$BO$4*100</f>
        <v>89.967351514794657</v>
      </c>
    </row>
    <row r="1613" spans="1:72" s="13" customFormat="1" ht="17.25" thickBot="1" x14ac:dyDescent="0.35">
      <c r="B1613" s="20"/>
      <c r="D1613" s="14">
        <v>1</v>
      </c>
      <c r="E1613" s="14">
        <v>1</v>
      </c>
      <c r="F1613" s="19">
        <v>1</v>
      </c>
      <c r="G1613" s="15">
        <f>G1612</f>
        <v>35</v>
      </c>
      <c r="H1613" s="15">
        <f>H1612</f>
        <v>35</v>
      </c>
      <c r="I1613" s="15">
        <f>I1612</f>
        <v>5000</v>
      </c>
      <c r="J1613" s="15">
        <f>J1612</f>
        <v>30</v>
      </c>
      <c r="K1613" s="15">
        <f>K1612</f>
        <v>30</v>
      </c>
      <c r="L1613" s="16"/>
      <c r="M1613" s="15">
        <f t="shared" ref="M1613:V1613" si="6593">M1612</f>
        <v>100</v>
      </c>
      <c r="N1613" s="15">
        <f t="shared" si="6593"/>
        <v>0</v>
      </c>
      <c r="O1613" s="15">
        <f t="shared" si="6593"/>
        <v>0</v>
      </c>
      <c r="P1613" s="15">
        <f t="shared" si="6593"/>
        <v>0</v>
      </c>
      <c r="Q1613" s="15">
        <f t="shared" si="6593"/>
        <v>0</v>
      </c>
      <c r="R1613" s="15">
        <f t="shared" si="6593"/>
        <v>0</v>
      </c>
      <c r="S1613" s="15">
        <f t="shared" si="6593"/>
        <v>100</v>
      </c>
      <c r="T1613" s="15">
        <f t="shared" si="6593"/>
        <v>150</v>
      </c>
      <c r="U1613" s="15">
        <f t="shared" si="6593"/>
        <v>0</v>
      </c>
      <c r="V1613" s="15">
        <f t="shared" si="6593"/>
        <v>0</v>
      </c>
      <c r="W1613" s="16"/>
      <c r="X1613" s="15">
        <f t="shared" ref="X1613:AI1613" si="6594">X1612</f>
        <v>100</v>
      </c>
      <c r="Y1613" s="15">
        <f t="shared" si="6594"/>
        <v>0</v>
      </c>
      <c r="Z1613" s="15">
        <f t="shared" si="6594"/>
        <v>0</v>
      </c>
      <c r="AA1613" s="15">
        <f t="shared" si="6594"/>
        <v>200</v>
      </c>
      <c r="AB1613" s="15">
        <f t="shared" si="6594"/>
        <v>250</v>
      </c>
      <c r="AC1613" s="15">
        <f t="shared" si="6594"/>
        <v>0</v>
      </c>
      <c r="AD1613" s="15">
        <f t="shared" si="6594"/>
        <v>100</v>
      </c>
      <c r="AE1613" s="15">
        <f t="shared" si="6594"/>
        <v>150</v>
      </c>
      <c r="AF1613" s="15">
        <f t="shared" si="6594"/>
        <v>0</v>
      </c>
      <c r="AG1613" s="15">
        <f t="shared" si="6594"/>
        <v>0</v>
      </c>
      <c r="AH1613" s="15">
        <f t="shared" si="6594"/>
        <v>0</v>
      </c>
      <c r="AI1613" s="15">
        <f t="shared" si="6594"/>
        <v>0</v>
      </c>
      <c r="AJ1613" s="17"/>
      <c r="AK1613" s="15">
        <f>AK1612</f>
        <v>0</v>
      </c>
      <c r="AL1613" s="15">
        <f>AL1612</f>
        <v>0</v>
      </c>
      <c r="AM1613" s="17"/>
      <c r="AN1613" s="15">
        <f t="shared" ref="AN1613:AX1613" si="6595">AN1612</f>
        <v>0</v>
      </c>
      <c r="AO1613" s="15">
        <f t="shared" si="6595"/>
        <v>0</v>
      </c>
      <c r="AP1613" s="15">
        <f t="shared" si="6595"/>
        <v>0</v>
      </c>
      <c r="AQ1613" s="15">
        <f t="shared" si="6595"/>
        <v>0</v>
      </c>
      <c r="AR1613" s="15">
        <f t="shared" si="6595"/>
        <v>0</v>
      </c>
      <c r="AS1613" s="15">
        <f t="shared" si="6595"/>
        <v>0</v>
      </c>
      <c r="AT1613" s="15">
        <f t="shared" si="6595"/>
        <v>0</v>
      </c>
      <c r="AU1613" s="15">
        <f t="shared" si="6595"/>
        <v>0</v>
      </c>
      <c r="AV1613" s="15">
        <f t="shared" si="6595"/>
        <v>0</v>
      </c>
      <c r="AW1613" s="15">
        <f t="shared" si="6595"/>
        <v>0</v>
      </c>
      <c r="AX1613" s="15">
        <f t="shared" si="6595"/>
        <v>0</v>
      </c>
      <c r="AY1613" s="17"/>
      <c r="AZ1613" s="15">
        <f t="shared" ref="AZ1613:BA1613" si="6596">AZ1612</f>
        <v>6000</v>
      </c>
      <c r="BA1613" s="15">
        <f t="shared" si="6596"/>
        <v>2000</v>
      </c>
      <c r="BB1613" s="15">
        <v>525</v>
      </c>
      <c r="BC1613" s="15">
        <f t="shared" ref="BC1613:BE1613" si="6597">BC1612</f>
        <v>0</v>
      </c>
      <c r="BD1613" s="15">
        <f t="shared" si="6597"/>
        <v>0</v>
      </c>
      <c r="BE1613" s="15">
        <f t="shared" si="6597"/>
        <v>60</v>
      </c>
      <c r="BF1613" s="17"/>
      <c r="BG1613" s="15">
        <f t="shared" ref="BG1613:BH1613" si="6598">BG1612</f>
        <v>1000</v>
      </c>
      <c r="BH1613" s="15">
        <f t="shared" si="6598"/>
        <v>5000</v>
      </c>
      <c r="BI1613" s="17"/>
      <c r="BJ1613" s="22">
        <f>G1613/G1612</f>
        <v>1</v>
      </c>
      <c r="BK1613" s="65">
        <f>BK1612</f>
        <v>0</v>
      </c>
      <c r="BL1613" s="65">
        <f>BL1612</f>
        <v>0</v>
      </c>
      <c r="BM1613" s="6">
        <f t="shared" si="6473"/>
        <v>42.422187499999993</v>
      </c>
      <c r="BN1613" s="8">
        <f t="shared" si="6474"/>
        <v>330.29832016655735</v>
      </c>
      <c r="BO1613" s="12">
        <f t="shared" si="6475"/>
        <v>118.3721980409282</v>
      </c>
      <c r="BP1613" s="50">
        <f>(1-'#Constant'!$A$3)/($J1613*'#Constant'!$B$3/'#Constant'!$C$3^($D1613-1)+1)+'#Constant'!$A$3</f>
        <v>0.91908256880733941</v>
      </c>
      <c r="BQ1613" s="4">
        <f t="shared" si="6476"/>
        <v>272.01038131363549</v>
      </c>
      <c r="BR1613" s="50">
        <f>(1-'#Constant'!$A$3)/($K1613*'#Constant'!$B$3/'#Constant'!$C$3^($D1613-1)+1)+'#Constant'!$A$3</f>
        <v>0.91908256880733941</v>
      </c>
      <c r="BS1613" s="4">
        <f t="shared" si="6477"/>
        <v>388.5862590194792</v>
      </c>
      <c r="BT1613"/>
    </row>
    <row r="1614" spans="1:72" x14ac:dyDescent="0.3">
      <c r="A1614">
        <v>40061</v>
      </c>
      <c r="B1614" s="18" t="str">
        <f>VLOOKUP(CONCATENATE("CREATURE_NAME_",A1614),[1]Localization_Hero!$A:$E,2,FALSE)</f>
        <v>전설의 나무</v>
      </c>
      <c r="C1614" t="s">
        <v>81</v>
      </c>
      <c r="D1614">
        <v>1</v>
      </c>
      <c r="E1614">
        <v>1</v>
      </c>
      <c r="F1614" s="18">
        <v>1</v>
      </c>
      <c r="G1614" s="10">
        <v>100</v>
      </c>
      <c r="H1614" s="10">
        <v>100</v>
      </c>
      <c r="I1614" s="10">
        <v>2500</v>
      </c>
      <c r="J1614" s="10">
        <v>30</v>
      </c>
      <c r="K1614" s="10">
        <v>30</v>
      </c>
      <c r="L1614" s="2"/>
      <c r="M1614" s="10">
        <v>100</v>
      </c>
      <c r="N1614" s="10">
        <v>0</v>
      </c>
      <c r="O1614" s="10">
        <v>0</v>
      </c>
      <c r="P1614" s="10">
        <v>100</v>
      </c>
      <c r="Q1614" s="10">
        <v>0</v>
      </c>
      <c r="R1614" s="10">
        <v>0</v>
      </c>
      <c r="S1614" s="10">
        <v>0</v>
      </c>
      <c r="T1614" s="10">
        <v>150</v>
      </c>
      <c r="U1614" s="10">
        <v>0</v>
      </c>
      <c r="V1614" s="10">
        <v>0</v>
      </c>
      <c r="W1614" s="2"/>
      <c r="X1614" s="10">
        <v>100</v>
      </c>
      <c r="Y1614" s="10">
        <v>0</v>
      </c>
      <c r="Z1614" s="10">
        <v>0</v>
      </c>
      <c r="AA1614" s="10">
        <v>100</v>
      </c>
      <c r="AB1614" s="10">
        <v>0</v>
      </c>
      <c r="AC1614" s="10">
        <v>0</v>
      </c>
      <c r="AD1614" s="10">
        <v>0</v>
      </c>
      <c r="AE1614" s="10">
        <v>150</v>
      </c>
      <c r="AF1614" s="10">
        <v>0</v>
      </c>
      <c r="AG1614" s="10">
        <v>0</v>
      </c>
      <c r="AH1614" s="10">
        <v>0</v>
      </c>
      <c r="AI1614" s="10">
        <v>0</v>
      </c>
      <c r="AJ1614" s="3"/>
      <c r="AK1614" s="10">
        <v>0</v>
      </c>
      <c r="AL1614" s="10">
        <v>0</v>
      </c>
      <c r="AM1614" s="3"/>
      <c r="AN1614" s="10">
        <v>0</v>
      </c>
      <c r="AO1614" s="10">
        <v>0</v>
      </c>
      <c r="AP1614" s="10">
        <v>0</v>
      </c>
      <c r="AQ1614" s="10">
        <v>0</v>
      </c>
      <c r="AR1614" s="10">
        <v>0</v>
      </c>
      <c r="AS1614" s="10">
        <v>0</v>
      </c>
      <c r="AT1614" s="10">
        <v>0</v>
      </c>
      <c r="AU1614" s="10">
        <v>0</v>
      </c>
      <c r="AV1614" s="10">
        <v>0</v>
      </c>
      <c r="AW1614" s="10">
        <v>0</v>
      </c>
      <c r="AX1614" s="10">
        <v>0</v>
      </c>
      <c r="AY1614" s="3"/>
      <c r="AZ1614" s="10">
        <v>6000</v>
      </c>
      <c r="BA1614" s="10">
        <v>6000</v>
      </c>
      <c r="BB1614" s="10">
        <v>0</v>
      </c>
      <c r="BC1614" s="10">
        <v>0</v>
      </c>
      <c r="BD1614" s="10">
        <v>0</v>
      </c>
      <c r="BE1614" s="10">
        <v>250</v>
      </c>
      <c r="BF1614" s="3"/>
      <c r="BG1614" s="10">
        <v>1000</v>
      </c>
      <c r="BH1614" s="10">
        <v>1500</v>
      </c>
      <c r="BI1614" s="3"/>
      <c r="BJ1614" s="21">
        <v>1</v>
      </c>
      <c r="BK1614" s="65">
        <v>0</v>
      </c>
      <c r="BL1614" s="65">
        <v>0</v>
      </c>
      <c r="BM1614" s="6">
        <f t="shared" si="6473"/>
        <v>118.25000000000001</v>
      </c>
      <c r="BN1614" s="8">
        <f t="shared" si="6474"/>
        <v>151.11687850757525</v>
      </c>
      <c r="BO1614" s="12">
        <f t="shared" si="6475"/>
        <v>133.67711428483477</v>
      </c>
      <c r="BP1614" s="50">
        <f>(1-'#Constant'!$A$3)/($J1614*'#Constant'!$B$3/'#Constant'!$C$3^($D1614-1)+1)+'#Constant'!$A$3</f>
        <v>0.91908256880733941</v>
      </c>
      <c r="BQ1614" s="4">
        <f>I1615/(BP1614*(1-Q1614/1000*(0.5+R1614/1000))*(1-P1614/1000)*(1-V1614/1000)*(1+U1614/1000))/20</f>
        <v>151.11687850757525</v>
      </c>
      <c r="BR1614" s="50">
        <f>(1-'#Constant'!$A$3)/($K1614*'#Constant'!$B$3/'#Constant'!$C$3^($D1614-1)+1)+'#Constant'!$A$3</f>
        <v>0.91908256880733941</v>
      </c>
      <c r="BS1614" s="4">
        <f>I1615/(BR1614*(1-AB1614/1000*(0.5+AC1614/1000))*(1-AA1614/1000)*(1-AG1614/1000)*(1+AF1614/1000))/20</f>
        <v>151.11687850757525</v>
      </c>
      <c r="BT1614">
        <f>BO1614/$BO$4*100</f>
        <v>101.59966723088827</v>
      </c>
    </row>
    <row r="1615" spans="1:72" s="13" customFormat="1" ht="17.25" thickBot="1" x14ac:dyDescent="0.35">
      <c r="B1615" s="20"/>
      <c r="D1615" s="14">
        <v>1</v>
      </c>
      <c r="E1615" s="14">
        <v>1</v>
      </c>
      <c r="F1615" s="19">
        <v>1</v>
      </c>
      <c r="G1615" s="15">
        <f t="shared" ref="G1615:H1615" si="6599">G1614</f>
        <v>100</v>
      </c>
      <c r="H1615" s="15">
        <f t="shared" si="6599"/>
        <v>100</v>
      </c>
      <c r="I1615" s="15">
        <v>2500</v>
      </c>
      <c r="J1615" s="15">
        <f>J1614</f>
        <v>30</v>
      </c>
      <c r="K1615" s="15">
        <f>K1614</f>
        <v>30</v>
      </c>
      <c r="L1615" s="16"/>
      <c r="M1615" s="15">
        <f t="shared" ref="M1615:O1615" si="6600">M1614</f>
        <v>100</v>
      </c>
      <c r="N1615" s="15">
        <f t="shared" si="6600"/>
        <v>0</v>
      </c>
      <c r="O1615" s="15">
        <f t="shared" si="6600"/>
        <v>0</v>
      </c>
      <c r="P1615" s="15">
        <v>100</v>
      </c>
      <c r="Q1615" s="15">
        <f t="shared" ref="Q1615:V1615" si="6601">Q1614</f>
        <v>0</v>
      </c>
      <c r="R1615" s="15">
        <f t="shared" si="6601"/>
        <v>0</v>
      </c>
      <c r="S1615" s="15">
        <f t="shared" si="6601"/>
        <v>0</v>
      </c>
      <c r="T1615" s="15">
        <f t="shared" si="6601"/>
        <v>150</v>
      </c>
      <c r="U1615" s="15">
        <f t="shared" si="6601"/>
        <v>0</v>
      </c>
      <c r="V1615" s="15">
        <f t="shared" si="6601"/>
        <v>0</v>
      </c>
      <c r="W1615" s="16"/>
      <c r="X1615" s="15">
        <f t="shared" ref="X1615:Z1615" si="6602">X1614</f>
        <v>100</v>
      </c>
      <c r="Y1615" s="15">
        <f t="shared" si="6602"/>
        <v>0</v>
      </c>
      <c r="Z1615" s="15">
        <f t="shared" si="6602"/>
        <v>0</v>
      </c>
      <c r="AA1615" s="15">
        <v>100</v>
      </c>
      <c r="AB1615" s="15">
        <f t="shared" ref="AB1615:AI1615" si="6603">AB1614</f>
        <v>0</v>
      </c>
      <c r="AC1615" s="15">
        <f t="shared" si="6603"/>
        <v>0</v>
      </c>
      <c r="AD1615" s="15">
        <f t="shared" si="6603"/>
        <v>0</v>
      </c>
      <c r="AE1615" s="15">
        <f t="shared" si="6603"/>
        <v>150</v>
      </c>
      <c r="AF1615" s="15">
        <f t="shared" si="6603"/>
        <v>0</v>
      </c>
      <c r="AG1615" s="15">
        <f t="shared" si="6603"/>
        <v>0</v>
      </c>
      <c r="AH1615" s="15">
        <f t="shared" si="6603"/>
        <v>0</v>
      </c>
      <c r="AI1615" s="15">
        <f t="shared" si="6603"/>
        <v>0</v>
      </c>
      <c r="AJ1615" s="17"/>
      <c r="AK1615" s="15">
        <f>AK1614</f>
        <v>0</v>
      </c>
      <c r="AL1615" s="15">
        <f>AL1614</f>
        <v>0</v>
      </c>
      <c r="AM1615" s="17"/>
      <c r="AN1615" s="15">
        <f t="shared" ref="AN1615:AX1615" si="6604">AN1614</f>
        <v>0</v>
      </c>
      <c r="AO1615" s="15">
        <f t="shared" si="6604"/>
        <v>0</v>
      </c>
      <c r="AP1615" s="15">
        <f t="shared" si="6604"/>
        <v>0</v>
      </c>
      <c r="AQ1615" s="15">
        <f t="shared" si="6604"/>
        <v>0</v>
      </c>
      <c r="AR1615" s="15">
        <f t="shared" si="6604"/>
        <v>0</v>
      </c>
      <c r="AS1615" s="15">
        <f t="shared" si="6604"/>
        <v>0</v>
      </c>
      <c r="AT1615" s="15">
        <f t="shared" si="6604"/>
        <v>0</v>
      </c>
      <c r="AU1615" s="15">
        <f t="shared" si="6604"/>
        <v>0</v>
      </c>
      <c r="AV1615" s="15">
        <f t="shared" si="6604"/>
        <v>0</v>
      </c>
      <c r="AW1615" s="15">
        <f t="shared" si="6604"/>
        <v>0</v>
      </c>
      <c r="AX1615" s="15">
        <f t="shared" si="6604"/>
        <v>0</v>
      </c>
      <c r="AY1615" s="17"/>
      <c r="AZ1615" s="15">
        <f t="shared" ref="AZ1615:BA1615" si="6605">AZ1614</f>
        <v>6000</v>
      </c>
      <c r="BA1615" s="15">
        <f t="shared" si="6605"/>
        <v>6000</v>
      </c>
      <c r="BB1615" s="15">
        <v>0</v>
      </c>
      <c r="BC1615" s="15">
        <f t="shared" ref="BC1615:BE1615" si="6606">BC1614</f>
        <v>0</v>
      </c>
      <c r="BD1615" s="15">
        <f t="shared" si="6606"/>
        <v>0</v>
      </c>
      <c r="BE1615" s="15">
        <f t="shared" si="6606"/>
        <v>250</v>
      </c>
      <c r="BF1615" s="17"/>
      <c r="BG1615" s="15">
        <f t="shared" ref="BG1615:BH1615" si="6607">BG1614</f>
        <v>1000</v>
      </c>
      <c r="BH1615" s="15">
        <f t="shared" si="6607"/>
        <v>1500</v>
      </c>
      <c r="BI1615" s="17"/>
      <c r="BJ1615" s="22">
        <f>G1615/G1614</f>
        <v>1</v>
      </c>
      <c r="BK1615" s="65">
        <f t="shared" ref="BK1615:BL1615" si="6608">BK1614</f>
        <v>0</v>
      </c>
      <c r="BL1615" s="65">
        <f t="shared" si="6608"/>
        <v>0</v>
      </c>
      <c r="BM1615" s="6">
        <f t="shared" si="6473"/>
        <v>118.25000000000001</v>
      </c>
      <c r="BN1615" s="8">
        <f t="shared" si="6474"/>
        <v>0</v>
      </c>
      <c r="BO1615" s="12">
        <f t="shared" si="6475"/>
        <v>0</v>
      </c>
      <c r="BP1615" s="50">
        <f>(1-'#Constant'!$A$3)/($J1615*'#Constant'!$B$3/'#Constant'!$C$3^($D1615-1)+1)+'#Constant'!$A$3</f>
        <v>0.91908256880733941</v>
      </c>
      <c r="BQ1615" s="4">
        <f>I1616/(BP1615*(1-Q1615/1000*(0.5+R1615/1000))*(1-P1615/1000)*(1-V1615/1000)*(1+U1615/1000))/20</f>
        <v>0</v>
      </c>
      <c r="BR1615" s="50">
        <f>(1-'#Constant'!$A$3)/($K1615*'#Constant'!$B$3/'#Constant'!$C$3^($D1615-1)+1)+'#Constant'!$A$3</f>
        <v>0.91908256880733941</v>
      </c>
      <c r="BS1615" s="4">
        <f>I1616/(BR1615*(1-AB1615/1000*(0.5+AC1615/1000))*(1-AA1615/1000)*(1-AG1615/1000)*(1+AF1615/1000))/20</f>
        <v>0</v>
      </c>
      <c r="BT1615"/>
    </row>
    <row r="1616" spans="1:72" s="34" customFormat="1" ht="27" thickBot="1" x14ac:dyDescent="0.35">
      <c r="B1616" s="39" t="s">
        <v>182</v>
      </c>
      <c r="C1616"/>
      <c r="F1616" s="35"/>
      <c r="G1616" s="36"/>
      <c r="H1616" s="36"/>
      <c r="I1616" s="36"/>
      <c r="J1616" s="36"/>
      <c r="K1616" s="36"/>
      <c r="L1616" s="16"/>
      <c r="M1616" s="36"/>
      <c r="N1616" s="36"/>
      <c r="O1616" s="36"/>
      <c r="P1616" s="36">
        <v>0</v>
      </c>
      <c r="Q1616" s="36"/>
      <c r="R1616" s="36"/>
      <c r="S1616" s="36"/>
      <c r="T1616" s="36"/>
      <c r="U1616" s="36"/>
      <c r="V1616" s="36"/>
      <c r="W1616" s="16"/>
      <c r="X1616" s="36"/>
      <c r="Y1616" s="36"/>
      <c r="Z1616" s="36"/>
      <c r="AA1616" s="36">
        <v>0</v>
      </c>
      <c r="AB1616" s="36"/>
      <c r="AC1616" s="36"/>
      <c r="AD1616" s="36"/>
      <c r="AE1616" s="36"/>
      <c r="AF1616" s="36"/>
      <c r="AG1616" s="36"/>
      <c r="AH1616" s="36"/>
      <c r="AI1616" s="36"/>
      <c r="AJ1616" s="17"/>
      <c r="AK1616" s="36"/>
      <c r="AL1616" s="36"/>
      <c r="AM1616" s="17"/>
      <c r="AN1616" s="36"/>
      <c r="AO1616" s="36"/>
      <c r="AP1616" s="36"/>
      <c r="AQ1616" s="36"/>
      <c r="AR1616" s="36"/>
      <c r="AS1616" s="36"/>
      <c r="AT1616" s="36"/>
      <c r="AU1616" s="36"/>
      <c r="AV1616" s="36"/>
      <c r="AW1616" s="36"/>
      <c r="AX1616" s="36"/>
      <c r="AY1616" s="17"/>
      <c r="AZ1616" s="36"/>
      <c r="BA1616" s="36"/>
      <c r="BB1616" s="36"/>
      <c r="BC1616" s="36"/>
      <c r="BD1616" s="36"/>
      <c r="BE1616" s="36"/>
      <c r="BF1616" s="17"/>
      <c r="BG1616" s="36"/>
      <c r="BH1616" s="36"/>
      <c r="BI1616" s="17"/>
      <c r="BJ1616" s="37"/>
      <c r="BK1616" s="36"/>
      <c r="BL1616" s="36"/>
      <c r="BM1616" s="38"/>
      <c r="BN1616" s="38"/>
      <c r="BO1616" s="38"/>
      <c r="BP1616" s="38"/>
      <c r="BQ1616" s="38"/>
      <c r="BR1616" s="38"/>
      <c r="BS1616" s="38"/>
    </row>
    <row r="1617" spans="1:72" x14ac:dyDescent="0.3">
      <c r="A1617">
        <v>66011</v>
      </c>
      <c r="B1617" s="18" t="str">
        <f>VLOOKUP(CONCATENATE("CREATURE_NAME_",A1617),[1]Localization_Hero!$A:$E,2,FALSE)</f>
        <v>고블린 정예 약탈꾼</v>
      </c>
      <c r="C1617" t="s">
        <v>81</v>
      </c>
      <c r="D1617">
        <v>1</v>
      </c>
      <c r="E1617">
        <v>1</v>
      </c>
      <c r="F1617" s="18">
        <v>1</v>
      </c>
      <c r="G1617" s="10">
        <v>100</v>
      </c>
      <c r="H1617" s="10">
        <v>100</v>
      </c>
      <c r="I1617" s="10">
        <v>2500</v>
      </c>
      <c r="J1617" s="10">
        <v>28</v>
      </c>
      <c r="K1617" s="10">
        <v>21</v>
      </c>
      <c r="L1617" s="2"/>
      <c r="M1617" s="10">
        <v>50</v>
      </c>
      <c r="N1617" s="10">
        <v>0</v>
      </c>
      <c r="O1617" s="10">
        <v>0</v>
      </c>
      <c r="P1617" s="10">
        <v>25</v>
      </c>
      <c r="Q1617" s="10">
        <v>250</v>
      </c>
      <c r="R1617" s="10">
        <v>0</v>
      </c>
      <c r="S1617" s="10">
        <v>0</v>
      </c>
      <c r="T1617" s="10">
        <v>0</v>
      </c>
      <c r="U1617" s="10">
        <v>0</v>
      </c>
      <c r="V1617" s="10">
        <v>0</v>
      </c>
      <c r="W1617" s="2"/>
      <c r="X1617" s="10">
        <v>50</v>
      </c>
      <c r="Y1617" s="10">
        <v>0</v>
      </c>
      <c r="Z1617" s="10">
        <v>0</v>
      </c>
      <c r="AA1617" s="10">
        <v>25</v>
      </c>
      <c r="AB1617" s="10">
        <v>0</v>
      </c>
      <c r="AC1617" s="10">
        <v>0</v>
      </c>
      <c r="AD1617" s="10">
        <v>0</v>
      </c>
      <c r="AE1617" s="10">
        <v>0</v>
      </c>
      <c r="AF1617" s="10">
        <v>0</v>
      </c>
      <c r="AG1617" s="10">
        <v>0</v>
      </c>
      <c r="AH1617" s="10">
        <v>0</v>
      </c>
      <c r="AI1617" s="10">
        <v>0</v>
      </c>
      <c r="AJ1617" s="3"/>
      <c r="AK1617" s="10">
        <v>0</v>
      </c>
      <c r="AL1617" s="10">
        <v>0</v>
      </c>
      <c r="AM1617" s="3"/>
      <c r="AN1617" s="10">
        <v>0</v>
      </c>
      <c r="AO1617" s="10">
        <v>0</v>
      </c>
      <c r="AP1617" s="10">
        <v>0</v>
      </c>
      <c r="AQ1617" s="10">
        <v>0</v>
      </c>
      <c r="AR1617" s="10">
        <v>0</v>
      </c>
      <c r="AS1617" s="10">
        <v>0</v>
      </c>
      <c r="AT1617" s="10">
        <v>0</v>
      </c>
      <c r="AU1617" s="10">
        <v>0</v>
      </c>
      <c r="AV1617" s="10">
        <v>0</v>
      </c>
      <c r="AW1617" s="10">
        <v>0</v>
      </c>
      <c r="AX1617" s="10">
        <v>0</v>
      </c>
      <c r="AY1617" s="3"/>
      <c r="AZ1617" s="10">
        <v>6000</v>
      </c>
      <c r="BA1617" s="10">
        <v>6000</v>
      </c>
      <c r="BB1617" s="10">
        <v>0</v>
      </c>
      <c r="BC1617" s="10">
        <v>0</v>
      </c>
      <c r="BD1617" s="10">
        <v>0</v>
      </c>
      <c r="BE1617" s="10">
        <v>250</v>
      </c>
      <c r="BF1617" s="3"/>
      <c r="BG1617" s="10">
        <v>1000</v>
      </c>
      <c r="BH1617" s="10">
        <v>5000</v>
      </c>
      <c r="BI1617" s="3"/>
      <c r="BJ1617" s="21">
        <v>1</v>
      </c>
      <c r="BK1617" s="65">
        <v>200</v>
      </c>
      <c r="BL1617" s="65">
        <v>200</v>
      </c>
      <c r="BM1617" s="6">
        <f t="shared" ref="BM1617:BM1624" si="6609">MAX(G1617*(1+M1617/1000*(1+O1617/1000))*(1+0.5*T1617/1000)*(1+0.25*S1617/1000),(H1617*(1+X1617/1000*(1+Z1617/1000))*(1+0.5*AE1617/1000)*(1+0.25*AD1617/1000)))*BG1617/1000</f>
        <v>105</v>
      </c>
      <c r="BN1617" s="8">
        <f t="shared" ref="BN1617:BN1624" si="6610">(BQ1617+BS1617)/2*(1+AI1617/2000)*(1+AH1617/2000)*(1+AN1617/2000)*(1+AK1617/2000)</f>
        <v>147.33600378450424</v>
      </c>
      <c r="BO1617" s="12">
        <f t="shared" ref="BO1617:BO1624" si="6611">SQRT(BM1617*BN1617)</f>
        <v>124.37958191509146</v>
      </c>
      <c r="BP1617" s="50">
        <f>(1-'#Constant'!$A$3)/($J1617*'#Constant'!$B$3/'#Constant'!$C$3^($D1617-1)+1)+'#Constant'!$A$3</f>
        <v>0.92405904059040589</v>
      </c>
      <c r="BQ1617" s="4">
        <f t="shared" ref="BQ1617:BQ1624" si="6612">I1617/(BP1617*(1-Q1617/1000*(0.5+R1617/1000))*(1-P1617/1000)*(1-V1617/1000)*(1+U1617/1000))/20</f>
        <v>158.56145558246027</v>
      </c>
      <c r="BR1617" s="50">
        <f>(1-'#Constant'!$A$3)/($K1617*'#Constant'!$B$3/'#Constant'!$C$3^($D1617-1)+1)+'#Constant'!$A$3</f>
        <v>0.94191909689557862</v>
      </c>
      <c r="BS1617" s="4">
        <f t="shared" ref="BS1617:BS1624" si="6613">I1617/(BR1617*(1-AB1617/1000*(0.5+AC1617/1000))*(1-AA1617/1000)*(1-AG1617/1000)*(1+AF1617/1000))/20</f>
        <v>136.11055198654822</v>
      </c>
      <c r="BT1617">
        <f>BO1617/$BO$4*100</f>
        <v>94.533190669900023</v>
      </c>
    </row>
    <row r="1618" spans="1:72" s="13" customFormat="1" ht="17.25" thickBot="1" x14ac:dyDescent="0.35">
      <c r="B1618" s="20"/>
      <c r="D1618" s="14">
        <v>1</v>
      </c>
      <c r="E1618" s="14">
        <v>1</v>
      </c>
      <c r="F1618" s="19">
        <v>1</v>
      </c>
      <c r="G1618" s="15">
        <f t="shared" ref="G1618:H1618" si="6614">G1617</f>
        <v>100</v>
      </c>
      <c r="H1618" s="15">
        <f t="shared" si="6614"/>
        <v>100</v>
      </c>
      <c r="I1618" s="15">
        <v>2500</v>
      </c>
      <c r="J1618" s="15">
        <v>28</v>
      </c>
      <c r="K1618" s="15">
        <v>21</v>
      </c>
      <c r="L1618" s="16"/>
      <c r="M1618" s="15">
        <f t="shared" ref="M1618:O1618" si="6615">M1617</f>
        <v>50</v>
      </c>
      <c r="N1618" s="15">
        <f t="shared" si="6615"/>
        <v>0</v>
      </c>
      <c r="O1618" s="15">
        <f t="shared" si="6615"/>
        <v>0</v>
      </c>
      <c r="P1618" s="15">
        <v>25</v>
      </c>
      <c r="Q1618" s="15">
        <f t="shared" ref="Q1618:V1618" si="6616">Q1617</f>
        <v>250</v>
      </c>
      <c r="R1618" s="15">
        <f t="shared" si="6616"/>
        <v>0</v>
      </c>
      <c r="S1618" s="15">
        <f t="shared" si="6616"/>
        <v>0</v>
      </c>
      <c r="T1618" s="15">
        <f t="shared" si="6616"/>
        <v>0</v>
      </c>
      <c r="U1618" s="15">
        <f t="shared" si="6616"/>
        <v>0</v>
      </c>
      <c r="V1618" s="15">
        <f t="shared" si="6616"/>
        <v>0</v>
      </c>
      <c r="W1618" s="16"/>
      <c r="X1618" s="15">
        <f t="shared" ref="X1618:Z1618" si="6617">X1617</f>
        <v>50</v>
      </c>
      <c r="Y1618" s="15">
        <f t="shared" si="6617"/>
        <v>0</v>
      </c>
      <c r="Z1618" s="15">
        <f t="shared" si="6617"/>
        <v>0</v>
      </c>
      <c r="AA1618" s="15">
        <v>25</v>
      </c>
      <c r="AB1618" s="15">
        <f t="shared" ref="AB1618:AI1618" si="6618">AB1617</f>
        <v>0</v>
      </c>
      <c r="AC1618" s="15">
        <f t="shared" si="6618"/>
        <v>0</v>
      </c>
      <c r="AD1618" s="15">
        <f t="shared" si="6618"/>
        <v>0</v>
      </c>
      <c r="AE1618" s="15">
        <f t="shared" si="6618"/>
        <v>0</v>
      </c>
      <c r="AF1618" s="15">
        <f t="shared" si="6618"/>
        <v>0</v>
      </c>
      <c r="AG1618" s="15">
        <f t="shared" si="6618"/>
        <v>0</v>
      </c>
      <c r="AH1618" s="15">
        <f t="shared" si="6618"/>
        <v>0</v>
      </c>
      <c r="AI1618" s="15">
        <f t="shared" si="6618"/>
        <v>0</v>
      </c>
      <c r="AJ1618" s="17"/>
      <c r="AK1618" s="15">
        <f>AK1617</f>
        <v>0</v>
      </c>
      <c r="AL1618" s="15">
        <f>AL1617</f>
        <v>0</v>
      </c>
      <c r="AM1618" s="17"/>
      <c r="AN1618" s="15">
        <f t="shared" ref="AN1618:AX1618" si="6619">AN1617</f>
        <v>0</v>
      </c>
      <c r="AO1618" s="15">
        <f t="shared" si="6619"/>
        <v>0</v>
      </c>
      <c r="AP1618" s="15">
        <f t="shared" si="6619"/>
        <v>0</v>
      </c>
      <c r="AQ1618" s="15">
        <f t="shared" si="6619"/>
        <v>0</v>
      </c>
      <c r="AR1618" s="15">
        <f t="shared" si="6619"/>
        <v>0</v>
      </c>
      <c r="AS1618" s="15">
        <f t="shared" si="6619"/>
        <v>0</v>
      </c>
      <c r="AT1618" s="15">
        <f t="shared" si="6619"/>
        <v>0</v>
      </c>
      <c r="AU1618" s="15">
        <f t="shared" si="6619"/>
        <v>0</v>
      </c>
      <c r="AV1618" s="15">
        <f t="shared" si="6619"/>
        <v>0</v>
      </c>
      <c r="AW1618" s="15">
        <f t="shared" si="6619"/>
        <v>0</v>
      </c>
      <c r="AX1618" s="15">
        <f t="shared" si="6619"/>
        <v>0</v>
      </c>
      <c r="AY1618" s="17"/>
      <c r="AZ1618" s="15">
        <f t="shared" ref="AZ1618:BA1618" si="6620">AZ1617</f>
        <v>6000</v>
      </c>
      <c r="BA1618" s="15">
        <f t="shared" si="6620"/>
        <v>6000</v>
      </c>
      <c r="BB1618" s="15">
        <v>0</v>
      </c>
      <c r="BC1618" s="15">
        <f t="shared" ref="BC1618:BE1618" si="6621">BC1617</f>
        <v>0</v>
      </c>
      <c r="BD1618" s="15">
        <f t="shared" si="6621"/>
        <v>0</v>
      </c>
      <c r="BE1618" s="15">
        <f t="shared" si="6621"/>
        <v>250</v>
      </c>
      <c r="BF1618" s="17"/>
      <c r="BG1618" s="15">
        <f t="shared" ref="BG1618:BH1618" si="6622">BG1617</f>
        <v>1000</v>
      </c>
      <c r="BH1618" s="15">
        <f t="shared" si="6622"/>
        <v>5000</v>
      </c>
      <c r="BI1618" s="17"/>
      <c r="BJ1618" s="22">
        <f>G1618/G1617</f>
        <v>1</v>
      </c>
      <c r="BK1618" s="65">
        <f>BK1617</f>
        <v>200</v>
      </c>
      <c r="BL1618" s="65">
        <f>BL1617</f>
        <v>200</v>
      </c>
      <c r="BM1618" s="6">
        <f t="shared" si="6609"/>
        <v>105</v>
      </c>
      <c r="BN1618" s="8">
        <f t="shared" si="6610"/>
        <v>147.33600378450424</v>
      </c>
      <c r="BO1618" s="12">
        <f t="shared" si="6611"/>
        <v>124.37958191509146</v>
      </c>
      <c r="BP1618" s="50">
        <f>(1-'#Constant'!$A$3)/($J1618*'#Constant'!$B$3/'#Constant'!$C$3^($D1618-1)+1)+'#Constant'!$A$3</f>
        <v>0.92405904059040589</v>
      </c>
      <c r="BQ1618" s="4">
        <f t="shared" si="6612"/>
        <v>158.56145558246027</v>
      </c>
      <c r="BR1618" s="50">
        <f>(1-'#Constant'!$A$3)/($K1618*'#Constant'!$B$3/'#Constant'!$C$3^($D1618-1)+1)+'#Constant'!$A$3</f>
        <v>0.94191909689557862</v>
      </c>
      <c r="BS1618" s="4">
        <f t="shared" si="6613"/>
        <v>136.11055198654822</v>
      </c>
      <c r="BT1618"/>
    </row>
    <row r="1619" spans="1:72" x14ac:dyDescent="0.3">
      <c r="A1619">
        <v>66012</v>
      </c>
      <c r="B1619" s="18" t="str">
        <f>VLOOKUP(CONCATENATE("CREATURE_NAME_",A1619),[1]Localization_Hero!$A:$E,2,FALSE)</f>
        <v>고블린 사냥꾼</v>
      </c>
      <c r="C1619" t="s">
        <v>82</v>
      </c>
      <c r="D1619">
        <v>1</v>
      </c>
      <c r="E1619">
        <v>1</v>
      </c>
      <c r="F1619" s="18">
        <v>1</v>
      </c>
      <c r="G1619" s="10">
        <v>100</v>
      </c>
      <c r="H1619" s="10">
        <v>100</v>
      </c>
      <c r="I1619" s="10">
        <v>2500</v>
      </c>
      <c r="J1619" s="10">
        <v>18</v>
      </c>
      <c r="K1619" s="10">
        <v>14</v>
      </c>
      <c r="L1619" s="2"/>
      <c r="M1619" s="10">
        <v>250</v>
      </c>
      <c r="N1619" s="10">
        <v>0</v>
      </c>
      <c r="O1619" s="10">
        <v>0</v>
      </c>
      <c r="P1619" s="10">
        <v>158.5</v>
      </c>
      <c r="Q1619" s="10">
        <v>0</v>
      </c>
      <c r="R1619" s="10">
        <v>0</v>
      </c>
      <c r="S1619" s="10">
        <v>0</v>
      </c>
      <c r="T1619" s="10">
        <v>0</v>
      </c>
      <c r="U1619" s="10">
        <v>0</v>
      </c>
      <c r="V1619" s="10">
        <v>0</v>
      </c>
      <c r="W1619" s="2"/>
      <c r="X1619" s="10">
        <v>250</v>
      </c>
      <c r="Y1619" s="10">
        <v>0</v>
      </c>
      <c r="Z1619" s="10">
        <v>0</v>
      </c>
      <c r="AA1619" s="10">
        <v>158.5</v>
      </c>
      <c r="AB1619" s="10">
        <v>0</v>
      </c>
      <c r="AC1619" s="10">
        <v>0</v>
      </c>
      <c r="AD1619" s="10">
        <v>0</v>
      </c>
      <c r="AE1619" s="10">
        <v>0</v>
      </c>
      <c r="AF1619" s="10">
        <v>0</v>
      </c>
      <c r="AG1619" s="10">
        <v>0</v>
      </c>
      <c r="AH1619" s="10">
        <v>0</v>
      </c>
      <c r="AI1619" s="10">
        <v>0</v>
      </c>
      <c r="AJ1619" s="3"/>
      <c r="AK1619" s="10">
        <v>0</v>
      </c>
      <c r="AL1619" s="10">
        <v>0</v>
      </c>
      <c r="AM1619" s="3"/>
      <c r="AN1619" s="10">
        <v>0</v>
      </c>
      <c r="AO1619" s="10">
        <v>0</v>
      </c>
      <c r="AP1619" s="10">
        <v>0</v>
      </c>
      <c r="AQ1619" s="10">
        <v>0</v>
      </c>
      <c r="AR1619" s="10">
        <v>0</v>
      </c>
      <c r="AS1619" s="10">
        <v>0</v>
      </c>
      <c r="AT1619" s="10">
        <v>0</v>
      </c>
      <c r="AU1619" s="10">
        <v>0</v>
      </c>
      <c r="AV1619" s="10">
        <v>0</v>
      </c>
      <c r="AW1619" s="10">
        <v>0</v>
      </c>
      <c r="AX1619" s="10">
        <v>0</v>
      </c>
      <c r="AY1619" s="3"/>
      <c r="AZ1619" s="10">
        <v>6000</v>
      </c>
      <c r="BA1619" s="10">
        <v>6000</v>
      </c>
      <c r="BB1619" s="10">
        <v>0</v>
      </c>
      <c r="BC1619" s="10">
        <v>0</v>
      </c>
      <c r="BD1619" s="10">
        <v>0</v>
      </c>
      <c r="BE1619" s="10">
        <v>250</v>
      </c>
      <c r="BF1619" s="3"/>
      <c r="BG1619" s="10">
        <v>1000</v>
      </c>
      <c r="BH1619" s="10">
        <v>5000</v>
      </c>
      <c r="BI1619" s="3"/>
      <c r="BJ1619" s="21">
        <v>1</v>
      </c>
      <c r="BK1619" s="65">
        <v>200</v>
      </c>
      <c r="BL1619" s="65">
        <v>200</v>
      </c>
      <c r="BM1619" s="6">
        <f t="shared" si="6609"/>
        <v>125</v>
      </c>
      <c r="BN1619" s="8">
        <f t="shared" si="6610"/>
        <v>155.52498237354553</v>
      </c>
      <c r="BO1619" s="12">
        <f t="shared" si="6611"/>
        <v>139.42963385411721</v>
      </c>
      <c r="BP1619" s="50">
        <f>(1-'#Constant'!$A$3)/($J1619*'#Constant'!$B$3/'#Constant'!$C$3^($D1619-1)+1)+'#Constant'!$A$3</f>
        <v>0.9497912713472485</v>
      </c>
      <c r="BQ1619" s="4">
        <f t="shared" si="6612"/>
        <v>156.39674807773264</v>
      </c>
      <c r="BR1619" s="50">
        <f>(1-'#Constant'!$A$3)/($K1619*'#Constant'!$B$3/'#Constant'!$C$3^($D1619-1)+1)+'#Constant'!$A$3</f>
        <v>0.96049904030710165</v>
      </c>
      <c r="BS1619" s="4">
        <f t="shared" si="6613"/>
        <v>154.65321666935841</v>
      </c>
      <c r="BT1619">
        <f>BO1619/$BO$4*100</f>
        <v>105.97179986634397</v>
      </c>
    </row>
    <row r="1620" spans="1:72" s="13" customFormat="1" ht="17.25" thickBot="1" x14ac:dyDescent="0.35">
      <c r="B1620" s="20"/>
      <c r="D1620" s="14">
        <v>1</v>
      </c>
      <c r="E1620" s="14">
        <v>1</v>
      </c>
      <c r="F1620" s="19">
        <v>1</v>
      </c>
      <c r="G1620" s="15">
        <f t="shared" ref="G1620:H1620" si="6623">G1619</f>
        <v>100</v>
      </c>
      <c r="H1620" s="15">
        <f t="shared" si="6623"/>
        <v>100</v>
      </c>
      <c r="I1620" s="15">
        <v>2500</v>
      </c>
      <c r="J1620" s="15">
        <v>18</v>
      </c>
      <c r="K1620" s="15">
        <v>14</v>
      </c>
      <c r="L1620" s="16"/>
      <c r="M1620" s="15">
        <f t="shared" ref="M1620:O1620" si="6624">M1619</f>
        <v>250</v>
      </c>
      <c r="N1620" s="15">
        <f t="shared" si="6624"/>
        <v>0</v>
      </c>
      <c r="O1620" s="15">
        <f t="shared" si="6624"/>
        <v>0</v>
      </c>
      <c r="P1620" s="15">
        <v>158.5</v>
      </c>
      <c r="Q1620" s="15">
        <f t="shared" ref="Q1620:V1620" si="6625">Q1619</f>
        <v>0</v>
      </c>
      <c r="R1620" s="15">
        <f t="shared" si="6625"/>
        <v>0</v>
      </c>
      <c r="S1620" s="15">
        <f t="shared" si="6625"/>
        <v>0</v>
      </c>
      <c r="T1620" s="15">
        <f t="shared" si="6625"/>
        <v>0</v>
      </c>
      <c r="U1620" s="15">
        <f t="shared" si="6625"/>
        <v>0</v>
      </c>
      <c r="V1620" s="15">
        <f t="shared" si="6625"/>
        <v>0</v>
      </c>
      <c r="W1620" s="16"/>
      <c r="X1620" s="15">
        <f t="shared" ref="X1620:Z1620" si="6626">X1619</f>
        <v>250</v>
      </c>
      <c r="Y1620" s="15">
        <f t="shared" si="6626"/>
        <v>0</v>
      </c>
      <c r="Z1620" s="15">
        <f t="shared" si="6626"/>
        <v>0</v>
      </c>
      <c r="AA1620" s="15">
        <v>158.5</v>
      </c>
      <c r="AB1620" s="15">
        <f t="shared" ref="AB1620:AI1620" si="6627">AB1619</f>
        <v>0</v>
      </c>
      <c r="AC1620" s="15">
        <f t="shared" si="6627"/>
        <v>0</v>
      </c>
      <c r="AD1620" s="15">
        <f t="shared" si="6627"/>
        <v>0</v>
      </c>
      <c r="AE1620" s="15">
        <f t="shared" si="6627"/>
        <v>0</v>
      </c>
      <c r="AF1620" s="15">
        <f t="shared" si="6627"/>
        <v>0</v>
      </c>
      <c r="AG1620" s="15">
        <f t="shared" si="6627"/>
        <v>0</v>
      </c>
      <c r="AH1620" s="15">
        <f t="shared" si="6627"/>
        <v>0</v>
      </c>
      <c r="AI1620" s="15">
        <f t="shared" si="6627"/>
        <v>0</v>
      </c>
      <c r="AJ1620" s="17"/>
      <c r="AK1620" s="15">
        <f>AK1619</f>
        <v>0</v>
      </c>
      <c r="AL1620" s="15">
        <f>AL1619</f>
        <v>0</v>
      </c>
      <c r="AM1620" s="17"/>
      <c r="AN1620" s="15">
        <f t="shared" ref="AN1620:AX1620" si="6628">AN1619</f>
        <v>0</v>
      </c>
      <c r="AO1620" s="15">
        <f t="shared" si="6628"/>
        <v>0</v>
      </c>
      <c r="AP1620" s="15">
        <f t="shared" si="6628"/>
        <v>0</v>
      </c>
      <c r="AQ1620" s="15">
        <f t="shared" si="6628"/>
        <v>0</v>
      </c>
      <c r="AR1620" s="15">
        <f t="shared" si="6628"/>
        <v>0</v>
      </c>
      <c r="AS1620" s="15">
        <f t="shared" si="6628"/>
        <v>0</v>
      </c>
      <c r="AT1620" s="15">
        <f t="shared" si="6628"/>
        <v>0</v>
      </c>
      <c r="AU1620" s="15">
        <f t="shared" si="6628"/>
        <v>0</v>
      </c>
      <c r="AV1620" s="15">
        <f t="shared" si="6628"/>
        <v>0</v>
      </c>
      <c r="AW1620" s="15">
        <f t="shared" si="6628"/>
        <v>0</v>
      </c>
      <c r="AX1620" s="15">
        <f t="shared" si="6628"/>
        <v>0</v>
      </c>
      <c r="AY1620" s="17"/>
      <c r="AZ1620" s="15">
        <f t="shared" ref="AZ1620:BA1620" si="6629">AZ1619</f>
        <v>6000</v>
      </c>
      <c r="BA1620" s="15">
        <f t="shared" si="6629"/>
        <v>6000</v>
      </c>
      <c r="BB1620" s="15">
        <v>0</v>
      </c>
      <c r="BC1620" s="15">
        <f t="shared" ref="BC1620:BE1620" si="6630">BC1619</f>
        <v>0</v>
      </c>
      <c r="BD1620" s="15">
        <f t="shared" si="6630"/>
        <v>0</v>
      </c>
      <c r="BE1620" s="15">
        <f t="shared" si="6630"/>
        <v>250</v>
      </c>
      <c r="BF1620" s="17"/>
      <c r="BG1620" s="15">
        <f t="shared" ref="BG1620:BH1620" si="6631">BG1619</f>
        <v>1000</v>
      </c>
      <c r="BH1620" s="15">
        <f t="shared" si="6631"/>
        <v>5000</v>
      </c>
      <c r="BI1620" s="17"/>
      <c r="BJ1620" s="22">
        <f>G1620/G1619</f>
        <v>1</v>
      </c>
      <c r="BK1620" s="65">
        <f t="shared" ref="BK1620:BL1620" si="6632">BK1619</f>
        <v>200</v>
      </c>
      <c r="BL1620" s="65">
        <f t="shared" si="6632"/>
        <v>200</v>
      </c>
      <c r="BM1620" s="6">
        <f t="shared" si="6609"/>
        <v>125</v>
      </c>
      <c r="BN1620" s="8">
        <f t="shared" si="6610"/>
        <v>155.52498237354553</v>
      </c>
      <c r="BO1620" s="12">
        <f t="shared" si="6611"/>
        <v>139.42963385411721</v>
      </c>
      <c r="BP1620" s="50">
        <f>(1-'#Constant'!$A$3)/($J1620*'#Constant'!$B$3/'#Constant'!$C$3^($D1620-1)+1)+'#Constant'!$A$3</f>
        <v>0.9497912713472485</v>
      </c>
      <c r="BQ1620" s="4">
        <f t="shared" si="6612"/>
        <v>156.39674807773264</v>
      </c>
      <c r="BR1620" s="50">
        <f>(1-'#Constant'!$A$3)/($K1620*'#Constant'!$B$3/'#Constant'!$C$3^($D1620-1)+1)+'#Constant'!$A$3</f>
        <v>0.96049904030710165</v>
      </c>
      <c r="BS1620" s="4">
        <f t="shared" si="6613"/>
        <v>154.65321666935841</v>
      </c>
      <c r="BT1620"/>
    </row>
    <row r="1621" spans="1:72" x14ac:dyDescent="0.3">
      <c r="A1621">
        <v>66013</v>
      </c>
      <c r="B1621" s="18" t="str">
        <f>VLOOKUP(CONCATENATE("CREATURE_NAME_",A1621),[1]Localization_Hero!$A:$E,2,FALSE)</f>
        <v>고블린 감시탑</v>
      </c>
      <c r="C1621" t="s">
        <v>172</v>
      </c>
      <c r="D1621">
        <v>1</v>
      </c>
      <c r="E1621">
        <v>1</v>
      </c>
      <c r="F1621" s="18">
        <v>1</v>
      </c>
      <c r="G1621" s="10">
        <v>100</v>
      </c>
      <c r="H1621" s="10">
        <v>100</v>
      </c>
      <c r="I1621" s="10">
        <v>3000</v>
      </c>
      <c r="J1621" s="10">
        <v>28</v>
      </c>
      <c r="K1621" s="10">
        <v>28</v>
      </c>
      <c r="L1621" s="2"/>
      <c r="M1621" s="10">
        <v>50</v>
      </c>
      <c r="N1621" s="10">
        <v>0</v>
      </c>
      <c r="O1621" s="10">
        <v>0</v>
      </c>
      <c r="P1621" s="10">
        <v>0</v>
      </c>
      <c r="Q1621" s="10">
        <v>0</v>
      </c>
      <c r="R1621" s="10">
        <v>0</v>
      </c>
      <c r="S1621" s="10">
        <v>100</v>
      </c>
      <c r="T1621" s="10">
        <v>0</v>
      </c>
      <c r="U1621" s="10">
        <v>0</v>
      </c>
      <c r="V1621" s="10">
        <v>0</v>
      </c>
      <c r="W1621" s="2"/>
      <c r="X1621" s="10">
        <v>50</v>
      </c>
      <c r="Y1621" s="10">
        <v>0</v>
      </c>
      <c r="Z1621" s="10">
        <v>0</v>
      </c>
      <c r="AA1621" s="10">
        <v>0</v>
      </c>
      <c r="AB1621" s="10">
        <v>0</v>
      </c>
      <c r="AC1621" s="10">
        <v>0</v>
      </c>
      <c r="AD1621" s="10">
        <v>200</v>
      </c>
      <c r="AE1621" s="10">
        <v>0</v>
      </c>
      <c r="AF1621" s="10">
        <v>0</v>
      </c>
      <c r="AG1621" s="10">
        <v>0</v>
      </c>
      <c r="AH1621" s="10">
        <v>0</v>
      </c>
      <c r="AI1621" s="10">
        <v>0</v>
      </c>
      <c r="AJ1621" s="3"/>
      <c r="AK1621" s="10">
        <v>0</v>
      </c>
      <c r="AL1621" s="10">
        <v>0</v>
      </c>
      <c r="AM1621" s="3"/>
      <c r="AN1621" s="10">
        <v>0</v>
      </c>
      <c r="AO1621" s="10">
        <v>0</v>
      </c>
      <c r="AP1621" s="10">
        <v>0</v>
      </c>
      <c r="AQ1621" s="10">
        <v>0</v>
      </c>
      <c r="AR1621" s="10">
        <v>0</v>
      </c>
      <c r="AS1621" s="10">
        <v>0</v>
      </c>
      <c r="AT1621" s="10">
        <v>0</v>
      </c>
      <c r="AU1621" s="10">
        <v>0</v>
      </c>
      <c r="AV1621" s="10">
        <v>0</v>
      </c>
      <c r="AW1621" s="10">
        <v>0</v>
      </c>
      <c r="AX1621" s="10">
        <v>0</v>
      </c>
      <c r="AY1621" s="3"/>
      <c r="AZ1621" s="10">
        <v>6000</v>
      </c>
      <c r="BA1621" s="10">
        <v>6000</v>
      </c>
      <c r="BB1621" s="10">
        <v>0</v>
      </c>
      <c r="BC1621" s="10">
        <v>0</v>
      </c>
      <c r="BD1621" s="10">
        <v>0</v>
      </c>
      <c r="BE1621" s="10">
        <v>250</v>
      </c>
      <c r="BF1621" s="3"/>
      <c r="BG1621" s="10">
        <v>1000</v>
      </c>
      <c r="BH1621" s="10">
        <v>0</v>
      </c>
      <c r="BI1621" s="3"/>
      <c r="BJ1621" s="21">
        <v>1</v>
      </c>
      <c r="BK1621" s="65">
        <v>200</v>
      </c>
      <c r="BL1621" s="65">
        <v>200</v>
      </c>
      <c r="BM1621" s="6">
        <f t="shared" si="6609"/>
        <v>110.25</v>
      </c>
      <c r="BN1621" s="8">
        <f t="shared" si="6610"/>
        <v>162.32729015254372</v>
      </c>
      <c r="BO1621" s="12">
        <f t="shared" si="6611"/>
        <v>133.77811382777807</v>
      </c>
      <c r="BP1621" s="50">
        <f>(1-'#Constant'!$A$3)/($J1621*'#Constant'!$B$3/'#Constant'!$C$3^($D1621-1)+1)+'#Constant'!$A$3</f>
        <v>0.92405904059040589</v>
      </c>
      <c r="BQ1621" s="4">
        <f t="shared" si="6612"/>
        <v>162.32729015254372</v>
      </c>
      <c r="BR1621" s="50">
        <f>(1-'#Constant'!$A$3)/($K1621*'#Constant'!$B$3/'#Constant'!$C$3^($D1621-1)+1)+'#Constant'!$A$3</f>
        <v>0.92405904059040589</v>
      </c>
      <c r="BS1621" s="4">
        <f t="shared" si="6613"/>
        <v>162.32729015254372</v>
      </c>
      <c r="BT1621">
        <f>BO1621/$BO$4*100</f>
        <v>101.67643070688345</v>
      </c>
    </row>
    <row r="1622" spans="1:72" s="13" customFormat="1" ht="17.25" thickBot="1" x14ac:dyDescent="0.35">
      <c r="B1622" s="20"/>
      <c r="D1622" s="14">
        <v>1</v>
      </c>
      <c r="E1622" s="14">
        <v>1</v>
      </c>
      <c r="F1622" s="19">
        <v>1</v>
      </c>
      <c r="G1622" s="15">
        <f t="shared" ref="G1622:H1622" si="6633">G1621</f>
        <v>100</v>
      </c>
      <c r="H1622" s="15">
        <f t="shared" si="6633"/>
        <v>100</v>
      </c>
      <c r="I1622" s="15">
        <v>3000</v>
      </c>
      <c r="J1622" s="15">
        <v>28</v>
      </c>
      <c r="K1622" s="15">
        <v>28</v>
      </c>
      <c r="L1622" s="16"/>
      <c r="M1622" s="15">
        <f t="shared" ref="M1622:O1622" si="6634">M1621</f>
        <v>50</v>
      </c>
      <c r="N1622" s="15">
        <f t="shared" si="6634"/>
        <v>0</v>
      </c>
      <c r="O1622" s="15">
        <f t="shared" si="6634"/>
        <v>0</v>
      </c>
      <c r="P1622" s="15">
        <v>0</v>
      </c>
      <c r="Q1622" s="15">
        <f t="shared" ref="Q1622:V1622" si="6635">Q1621</f>
        <v>0</v>
      </c>
      <c r="R1622" s="15">
        <f t="shared" si="6635"/>
        <v>0</v>
      </c>
      <c r="S1622" s="15">
        <f t="shared" si="6635"/>
        <v>100</v>
      </c>
      <c r="T1622" s="15">
        <f t="shared" si="6635"/>
        <v>0</v>
      </c>
      <c r="U1622" s="15">
        <f t="shared" si="6635"/>
        <v>0</v>
      </c>
      <c r="V1622" s="15">
        <f t="shared" si="6635"/>
        <v>0</v>
      </c>
      <c r="W1622" s="16"/>
      <c r="X1622" s="15">
        <f t="shared" ref="X1622:Z1622" si="6636">X1621</f>
        <v>50</v>
      </c>
      <c r="Y1622" s="15">
        <f t="shared" si="6636"/>
        <v>0</v>
      </c>
      <c r="Z1622" s="15">
        <f t="shared" si="6636"/>
        <v>0</v>
      </c>
      <c r="AA1622" s="15">
        <v>0</v>
      </c>
      <c r="AB1622" s="15">
        <f t="shared" ref="AB1622:AI1622" si="6637">AB1621</f>
        <v>0</v>
      </c>
      <c r="AC1622" s="15">
        <f t="shared" si="6637"/>
        <v>0</v>
      </c>
      <c r="AD1622" s="15">
        <f t="shared" si="6637"/>
        <v>200</v>
      </c>
      <c r="AE1622" s="15">
        <f t="shared" si="6637"/>
        <v>0</v>
      </c>
      <c r="AF1622" s="15">
        <f t="shared" si="6637"/>
        <v>0</v>
      </c>
      <c r="AG1622" s="15">
        <f t="shared" si="6637"/>
        <v>0</v>
      </c>
      <c r="AH1622" s="15">
        <f t="shared" si="6637"/>
        <v>0</v>
      </c>
      <c r="AI1622" s="15">
        <f t="shared" si="6637"/>
        <v>0</v>
      </c>
      <c r="AJ1622" s="17"/>
      <c r="AK1622" s="15">
        <f>AK1621</f>
        <v>0</v>
      </c>
      <c r="AL1622" s="15">
        <f>AL1621</f>
        <v>0</v>
      </c>
      <c r="AM1622" s="17"/>
      <c r="AN1622" s="15">
        <f t="shared" ref="AN1622:AX1622" si="6638">AN1621</f>
        <v>0</v>
      </c>
      <c r="AO1622" s="15">
        <f t="shared" si="6638"/>
        <v>0</v>
      </c>
      <c r="AP1622" s="15">
        <f t="shared" si="6638"/>
        <v>0</v>
      </c>
      <c r="AQ1622" s="15">
        <f t="shared" si="6638"/>
        <v>0</v>
      </c>
      <c r="AR1622" s="15">
        <f t="shared" si="6638"/>
        <v>0</v>
      </c>
      <c r="AS1622" s="15">
        <f t="shared" si="6638"/>
        <v>0</v>
      </c>
      <c r="AT1622" s="15">
        <f t="shared" si="6638"/>
        <v>0</v>
      </c>
      <c r="AU1622" s="15">
        <f t="shared" si="6638"/>
        <v>0</v>
      </c>
      <c r="AV1622" s="15">
        <f t="shared" si="6638"/>
        <v>0</v>
      </c>
      <c r="AW1622" s="15">
        <f t="shared" si="6638"/>
        <v>0</v>
      </c>
      <c r="AX1622" s="15">
        <f t="shared" si="6638"/>
        <v>0</v>
      </c>
      <c r="AY1622" s="17"/>
      <c r="AZ1622" s="15">
        <f t="shared" ref="AZ1622:BA1622" si="6639">AZ1621</f>
        <v>6000</v>
      </c>
      <c r="BA1622" s="15">
        <f t="shared" si="6639"/>
        <v>6000</v>
      </c>
      <c r="BB1622" s="15">
        <v>0</v>
      </c>
      <c r="BC1622" s="15">
        <f t="shared" ref="BC1622:BE1622" si="6640">BC1621</f>
        <v>0</v>
      </c>
      <c r="BD1622" s="15">
        <f t="shared" si="6640"/>
        <v>0</v>
      </c>
      <c r="BE1622" s="15">
        <f t="shared" si="6640"/>
        <v>250</v>
      </c>
      <c r="BF1622" s="17"/>
      <c r="BG1622" s="15">
        <f t="shared" ref="BG1622:BH1622" si="6641">BG1621</f>
        <v>1000</v>
      </c>
      <c r="BH1622" s="15">
        <f t="shared" si="6641"/>
        <v>0</v>
      </c>
      <c r="BI1622" s="17"/>
      <c r="BJ1622" s="22">
        <f>G1622/G1621</f>
        <v>1</v>
      </c>
      <c r="BK1622" s="65">
        <f t="shared" ref="BK1622:BL1622" si="6642">BK1621</f>
        <v>200</v>
      </c>
      <c r="BL1622" s="65">
        <f t="shared" si="6642"/>
        <v>200</v>
      </c>
      <c r="BM1622" s="6">
        <f t="shared" si="6609"/>
        <v>110.25</v>
      </c>
      <c r="BN1622" s="8">
        <f t="shared" si="6610"/>
        <v>162.32729015254372</v>
      </c>
      <c r="BO1622" s="12">
        <f t="shared" si="6611"/>
        <v>133.77811382777807</v>
      </c>
      <c r="BP1622" s="50">
        <f>(1-'#Constant'!$A$3)/($J1622*'#Constant'!$B$3/'#Constant'!$C$3^($D1622-1)+1)+'#Constant'!$A$3</f>
        <v>0.92405904059040589</v>
      </c>
      <c r="BQ1622" s="4">
        <f t="shared" si="6612"/>
        <v>162.32729015254372</v>
      </c>
      <c r="BR1622" s="50">
        <f>(1-'#Constant'!$A$3)/($K1622*'#Constant'!$B$3/'#Constant'!$C$3^($D1622-1)+1)+'#Constant'!$A$3</f>
        <v>0.92405904059040589</v>
      </c>
      <c r="BS1622" s="4">
        <f t="shared" si="6613"/>
        <v>162.32729015254372</v>
      </c>
      <c r="BT1622"/>
    </row>
    <row r="1623" spans="1:72" x14ac:dyDescent="0.3">
      <c r="A1623">
        <v>66014</v>
      </c>
      <c r="B1623" s="18" t="str">
        <f>VLOOKUP(CONCATENATE("CREATURE_NAME_",A1623),[1]Localization_Hero!$A:$E,2,FALSE)</f>
        <v>고블린 대포</v>
      </c>
      <c r="C1623" t="s">
        <v>172</v>
      </c>
      <c r="D1623">
        <v>1</v>
      </c>
      <c r="E1623">
        <v>1</v>
      </c>
      <c r="F1623" s="18">
        <v>1</v>
      </c>
      <c r="G1623" s="10">
        <v>100</v>
      </c>
      <c r="H1623" s="10">
        <v>100</v>
      </c>
      <c r="I1623" s="10">
        <v>2500</v>
      </c>
      <c r="J1623" s="10">
        <v>28</v>
      </c>
      <c r="K1623" s="10">
        <v>28</v>
      </c>
      <c r="L1623" s="2"/>
      <c r="M1623" s="10">
        <v>50</v>
      </c>
      <c r="N1623" s="10">
        <v>0</v>
      </c>
      <c r="O1623" s="10">
        <v>0</v>
      </c>
      <c r="P1623" s="10">
        <v>0</v>
      </c>
      <c r="Q1623" s="10">
        <v>0</v>
      </c>
      <c r="R1623" s="10">
        <v>0</v>
      </c>
      <c r="S1623" s="10">
        <v>0</v>
      </c>
      <c r="T1623" s="10">
        <v>0</v>
      </c>
      <c r="U1623" s="10">
        <v>0</v>
      </c>
      <c r="V1623" s="10">
        <v>0</v>
      </c>
      <c r="W1623" s="2"/>
      <c r="X1623" s="10">
        <v>50</v>
      </c>
      <c r="Y1623" s="10">
        <v>0</v>
      </c>
      <c r="Z1623" s="10">
        <v>0</v>
      </c>
      <c r="AA1623" s="10">
        <v>0</v>
      </c>
      <c r="AB1623" s="10">
        <v>0</v>
      </c>
      <c r="AC1623" s="10">
        <v>0</v>
      </c>
      <c r="AD1623" s="10">
        <v>0</v>
      </c>
      <c r="AE1623" s="10">
        <v>0</v>
      </c>
      <c r="AF1623" s="10">
        <v>0</v>
      </c>
      <c r="AG1623" s="10">
        <v>0</v>
      </c>
      <c r="AH1623" s="10">
        <v>0</v>
      </c>
      <c r="AI1623" s="10">
        <v>0</v>
      </c>
      <c r="AJ1623" s="3"/>
      <c r="AK1623" s="10">
        <v>0</v>
      </c>
      <c r="AL1623" s="10">
        <v>0</v>
      </c>
      <c r="AM1623" s="3"/>
      <c r="AN1623" s="10">
        <v>0</v>
      </c>
      <c r="AO1623" s="10">
        <v>0</v>
      </c>
      <c r="AP1623" s="10">
        <v>0</v>
      </c>
      <c r="AQ1623" s="10">
        <v>0</v>
      </c>
      <c r="AR1623" s="10">
        <v>0</v>
      </c>
      <c r="AS1623" s="10">
        <v>0</v>
      </c>
      <c r="AT1623" s="10">
        <v>0</v>
      </c>
      <c r="AU1623" s="10">
        <v>0</v>
      </c>
      <c r="AV1623" s="10">
        <v>0</v>
      </c>
      <c r="AW1623" s="10">
        <v>0</v>
      </c>
      <c r="AX1623" s="10">
        <v>0</v>
      </c>
      <c r="AY1623" s="3"/>
      <c r="AZ1623" s="10">
        <v>6000</v>
      </c>
      <c r="BA1623" s="10">
        <v>6000</v>
      </c>
      <c r="BB1623" s="10">
        <v>0</v>
      </c>
      <c r="BC1623" s="10">
        <v>0</v>
      </c>
      <c r="BD1623" s="10">
        <v>0</v>
      </c>
      <c r="BE1623" s="10">
        <v>250</v>
      </c>
      <c r="BF1623" s="3"/>
      <c r="BG1623" s="10">
        <v>1000</v>
      </c>
      <c r="BH1623" s="10">
        <v>500</v>
      </c>
      <c r="BI1623" s="3"/>
      <c r="BJ1623" s="21">
        <v>1</v>
      </c>
      <c r="BK1623" s="65">
        <v>0</v>
      </c>
      <c r="BL1623" s="65">
        <v>0</v>
      </c>
      <c r="BM1623" s="6">
        <f t="shared" si="6609"/>
        <v>105</v>
      </c>
      <c r="BN1623" s="8">
        <f t="shared" si="6610"/>
        <v>135.27274179378645</v>
      </c>
      <c r="BO1623" s="12">
        <f t="shared" si="6611"/>
        <v>119.17901614104547</v>
      </c>
      <c r="BP1623" s="50">
        <f>(1-'#Constant'!$A$3)/($J1623*'#Constant'!$B$3/'#Constant'!$C$3^($D1623-1)+1)+'#Constant'!$A$3</f>
        <v>0.92405904059040589</v>
      </c>
      <c r="BQ1623" s="4">
        <f t="shared" si="6612"/>
        <v>135.27274179378645</v>
      </c>
      <c r="BR1623" s="50">
        <f>(1-'#Constant'!$A$3)/($K1623*'#Constant'!$B$3/'#Constant'!$C$3^($D1623-1)+1)+'#Constant'!$A$3</f>
        <v>0.92405904059040589</v>
      </c>
      <c r="BS1623" s="4">
        <f t="shared" si="6613"/>
        <v>135.27274179378645</v>
      </c>
      <c r="BT1623">
        <f>BO1623/$BO$4*100</f>
        <v>90.58056381314745</v>
      </c>
    </row>
    <row r="1624" spans="1:72" s="13" customFormat="1" ht="17.25" thickBot="1" x14ac:dyDescent="0.35">
      <c r="B1624" s="20"/>
      <c r="D1624" s="14">
        <v>1</v>
      </c>
      <c r="E1624" s="14">
        <v>1</v>
      </c>
      <c r="F1624" s="19">
        <v>1</v>
      </c>
      <c r="G1624" s="15">
        <f t="shared" ref="G1624:H1624" si="6643">G1623</f>
        <v>100</v>
      </c>
      <c r="H1624" s="15">
        <f t="shared" si="6643"/>
        <v>100</v>
      </c>
      <c r="I1624" s="15">
        <v>2500</v>
      </c>
      <c r="J1624" s="15">
        <v>28</v>
      </c>
      <c r="K1624" s="15">
        <v>28</v>
      </c>
      <c r="L1624" s="16"/>
      <c r="M1624" s="15">
        <f t="shared" ref="M1624:O1624" si="6644">M1623</f>
        <v>50</v>
      </c>
      <c r="N1624" s="15">
        <f t="shared" si="6644"/>
        <v>0</v>
      </c>
      <c r="O1624" s="15">
        <f t="shared" si="6644"/>
        <v>0</v>
      </c>
      <c r="P1624" s="15">
        <v>0</v>
      </c>
      <c r="Q1624" s="15">
        <f t="shared" ref="Q1624:V1624" si="6645">Q1623</f>
        <v>0</v>
      </c>
      <c r="R1624" s="15">
        <f t="shared" si="6645"/>
        <v>0</v>
      </c>
      <c r="S1624" s="15">
        <f t="shared" si="6645"/>
        <v>0</v>
      </c>
      <c r="T1624" s="15">
        <f t="shared" si="6645"/>
        <v>0</v>
      </c>
      <c r="U1624" s="15">
        <f t="shared" si="6645"/>
        <v>0</v>
      </c>
      <c r="V1624" s="15">
        <f t="shared" si="6645"/>
        <v>0</v>
      </c>
      <c r="W1624" s="16"/>
      <c r="X1624" s="15">
        <f t="shared" ref="X1624:Z1624" si="6646">X1623</f>
        <v>50</v>
      </c>
      <c r="Y1624" s="15">
        <f t="shared" si="6646"/>
        <v>0</v>
      </c>
      <c r="Z1624" s="15">
        <f t="shared" si="6646"/>
        <v>0</v>
      </c>
      <c r="AA1624" s="15">
        <v>0</v>
      </c>
      <c r="AB1624" s="15">
        <f t="shared" ref="AB1624:AI1624" si="6647">AB1623</f>
        <v>0</v>
      </c>
      <c r="AC1624" s="15">
        <f t="shared" si="6647"/>
        <v>0</v>
      </c>
      <c r="AD1624" s="15">
        <f t="shared" si="6647"/>
        <v>0</v>
      </c>
      <c r="AE1624" s="15">
        <f t="shared" si="6647"/>
        <v>0</v>
      </c>
      <c r="AF1624" s="15">
        <f t="shared" si="6647"/>
        <v>0</v>
      </c>
      <c r="AG1624" s="15">
        <f t="shared" si="6647"/>
        <v>0</v>
      </c>
      <c r="AH1624" s="15">
        <f t="shared" si="6647"/>
        <v>0</v>
      </c>
      <c r="AI1624" s="15">
        <f t="shared" si="6647"/>
        <v>0</v>
      </c>
      <c r="AJ1624" s="17"/>
      <c r="AK1624" s="15">
        <f>AK1623</f>
        <v>0</v>
      </c>
      <c r="AL1624" s="15">
        <f>AL1623</f>
        <v>0</v>
      </c>
      <c r="AM1624" s="17"/>
      <c r="AN1624" s="15">
        <f t="shared" ref="AN1624:AX1624" si="6648">AN1623</f>
        <v>0</v>
      </c>
      <c r="AO1624" s="15">
        <f t="shared" si="6648"/>
        <v>0</v>
      </c>
      <c r="AP1624" s="15">
        <f t="shared" si="6648"/>
        <v>0</v>
      </c>
      <c r="AQ1624" s="15">
        <f t="shared" si="6648"/>
        <v>0</v>
      </c>
      <c r="AR1624" s="15">
        <f t="shared" si="6648"/>
        <v>0</v>
      </c>
      <c r="AS1624" s="15">
        <f t="shared" si="6648"/>
        <v>0</v>
      </c>
      <c r="AT1624" s="15">
        <f t="shared" si="6648"/>
        <v>0</v>
      </c>
      <c r="AU1624" s="15">
        <f t="shared" si="6648"/>
        <v>0</v>
      </c>
      <c r="AV1624" s="15">
        <f t="shared" si="6648"/>
        <v>0</v>
      </c>
      <c r="AW1624" s="15">
        <f t="shared" si="6648"/>
        <v>0</v>
      </c>
      <c r="AX1624" s="15">
        <f t="shared" si="6648"/>
        <v>0</v>
      </c>
      <c r="AY1624" s="17"/>
      <c r="AZ1624" s="15">
        <f t="shared" ref="AZ1624:BA1624" si="6649">AZ1623</f>
        <v>6000</v>
      </c>
      <c r="BA1624" s="15">
        <f t="shared" si="6649"/>
        <v>6000</v>
      </c>
      <c r="BB1624" s="15">
        <v>0</v>
      </c>
      <c r="BC1624" s="15">
        <f t="shared" ref="BC1624:BE1624" si="6650">BC1623</f>
        <v>0</v>
      </c>
      <c r="BD1624" s="15">
        <f t="shared" si="6650"/>
        <v>0</v>
      </c>
      <c r="BE1624" s="15">
        <f t="shared" si="6650"/>
        <v>250</v>
      </c>
      <c r="BF1624" s="17"/>
      <c r="BG1624" s="15">
        <f t="shared" ref="BG1624:BH1624" si="6651">BG1623</f>
        <v>1000</v>
      </c>
      <c r="BH1624" s="15">
        <f t="shared" si="6651"/>
        <v>500</v>
      </c>
      <c r="BI1624" s="17"/>
      <c r="BJ1624" s="22">
        <f>G1624/G1623</f>
        <v>1</v>
      </c>
      <c r="BK1624" s="65">
        <f t="shared" ref="BK1624:BL1624" si="6652">BK1623</f>
        <v>0</v>
      </c>
      <c r="BL1624" s="65">
        <f t="shared" si="6652"/>
        <v>0</v>
      </c>
      <c r="BM1624" s="6">
        <f t="shared" si="6609"/>
        <v>105</v>
      </c>
      <c r="BN1624" s="8">
        <f t="shared" si="6610"/>
        <v>135.27274179378645</v>
      </c>
      <c r="BO1624" s="12">
        <f t="shared" si="6611"/>
        <v>119.17901614104547</v>
      </c>
      <c r="BP1624" s="50">
        <f>(1-'#Constant'!$A$3)/($J1624*'#Constant'!$B$3/'#Constant'!$C$3^($D1624-1)+1)+'#Constant'!$A$3</f>
        <v>0.92405904059040589</v>
      </c>
      <c r="BQ1624" s="4">
        <f t="shared" si="6612"/>
        <v>135.27274179378645</v>
      </c>
      <c r="BR1624" s="50">
        <f>(1-'#Constant'!$A$3)/($K1624*'#Constant'!$B$3/'#Constant'!$C$3^($D1624-1)+1)+'#Constant'!$A$3</f>
        <v>0.92405904059040589</v>
      </c>
      <c r="BS1624" s="4">
        <f t="shared" si="6613"/>
        <v>135.27274179378645</v>
      </c>
      <c r="BT1624"/>
    </row>
    <row r="1625" spans="1:72" s="34" customFormat="1" ht="27" thickBot="1" x14ac:dyDescent="0.35">
      <c r="B1625" s="39" t="s">
        <v>183</v>
      </c>
      <c r="C1625"/>
      <c r="F1625" s="35"/>
      <c r="G1625" s="36"/>
      <c r="H1625" s="36"/>
      <c r="I1625" s="36"/>
      <c r="J1625" s="36"/>
      <c r="K1625" s="36"/>
      <c r="L1625" s="16"/>
      <c r="M1625" s="36"/>
      <c r="N1625" s="36"/>
      <c r="O1625" s="36"/>
      <c r="P1625" s="36">
        <v>0</v>
      </c>
      <c r="Q1625" s="36"/>
      <c r="R1625" s="36"/>
      <c r="S1625" s="36"/>
      <c r="T1625" s="36"/>
      <c r="U1625" s="36"/>
      <c r="V1625" s="36"/>
      <c r="W1625" s="16"/>
      <c r="X1625" s="36"/>
      <c r="Y1625" s="36"/>
      <c r="Z1625" s="36"/>
      <c r="AA1625" s="36">
        <v>0</v>
      </c>
      <c r="AB1625" s="36"/>
      <c r="AC1625" s="36"/>
      <c r="AD1625" s="36"/>
      <c r="AE1625" s="36"/>
      <c r="AF1625" s="36"/>
      <c r="AG1625" s="36"/>
      <c r="AH1625" s="36"/>
      <c r="AI1625" s="36"/>
      <c r="AJ1625" s="17"/>
      <c r="AK1625" s="36"/>
      <c r="AL1625" s="36"/>
      <c r="AM1625" s="17"/>
      <c r="AN1625" s="36"/>
      <c r="AO1625" s="36"/>
      <c r="AP1625" s="36"/>
      <c r="AQ1625" s="36"/>
      <c r="AR1625" s="36"/>
      <c r="AS1625" s="36"/>
      <c r="AT1625" s="36"/>
      <c r="AU1625" s="36"/>
      <c r="AV1625" s="36"/>
      <c r="AW1625" s="36"/>
      <c r="AX1625" s="36"/>
      <c r="AY1625" s="17"/>
      <c r="AZ1625" s="36"/>
      <c r="BA1625" s="36"/>
      <c r="BB1625" s="36"/>
      <c r="BC1625" s="36"/>
      <c r="BD1625" s="36"/>
      <c r="BE1625" s="36"/>
      <c r="BF1625" s="17"/>
      <c r="BG1625" s="36"/>
      <c r="BH1625" s="36"/>
      <c r="BI1625" s="17"/>
      <c r="BJ1625" s="37"/>
      <c r="BK1625" s="36"/>
      <c r="BL1625" s="36"/>
      <c r="BM1625" s="38"/>
      <c r="BN1625" s="38"/>
      <c r="BO1625" s="38"/>
      <c r="BP1625" s="38"/>
      <c r="BQ1625" s="38"/>
      <c r="BR1625" s="38"/>
      <c r="BS1625" s="38"/>
    </row>
    <row r="1626" spans="1:72" x14ac:dyDescent="0.3">
      <c r="A1626">
        <v>8501</v>
      </c>
      <c r="B1626" s="18" t="str">
        <f>VLOOKUP(CONCATENATE("CREATURE_NAME_",A1626),[1]Localization_Hero!$A:$E,2,FALSE)</f>
        <v>크리스마스의 악령 프로티아누스</v>
      </c>
      <c r="C1626" t="s">
        <v>77</v>
      </c>
      <c r="D1626">
        <v>1</v>
      </c>
      <c r="E1626">
        <v>1</v>
      </c>
      <c r="F1626" s="18">
        <v>1</v>
      </c>
      <c r="G1626" s="10">
        <v>100</v>
      </c>
      <c r="H1626" s="10">
        <v>100</v>
      </c>
      <c r="I1626" s="10">
        <v>2500</v>
      </c>
      <c r="J1626" s="10">
        <v>40</v>
      </c>
      <c r="K1626" s="10">
        <v>40</v>
      </c>
      <c r="L1626" s="2"/>
      <c r="M1626" s="10">
        <v>150</v>
      </c>
      <c r="N1626" s="10">
        <v>0</v>
      </c>
      <c r="O1626" s="10">
        <v>0</v>
      </c>
      <c r="P1626" s="10">
        <v>0</v>
      </c>
      <c r="Q1626" s="10">
        <v>0</v>
      </c>
      <c r="R1626" s="10">
        <v>0</v>
      </c>
      <c r="S1626" s="10">
        <v>200</v>
      </c>
      <c r="T1626" s="10">
        <v>500</v>
      </c>
      <c r="U1626" s="10">
        <v>0</v>
      </c>
      <c r="V1626" s="10">
        <v>0</v>
      </c>
      <c r="W1626" s="2"/>
      <c r="X1626" s="10">
        <v>150</v>
      </c>
      <c r="Y1626" s="10">
        <v>0</v>
      </c>
      <c r="Z1626" s="10">
        <v>0</v>
      </c>
      <c r="AA1626" s="10">
        <v>0</v>
      </c>
      <c r="AB1626" s="10">
        <v>0</v>
      </c>
      <c r="AC1626" s="10">
        <v>0</v>
      </c>
      <c r="AD1626" s="10">
        <v>200</v>
      </c>
      <c r="AE1626" s="10">
        <v>500</v>
      </c>
      <c r="AF1626" s="10">
        <v>0</v>
      </c>
      <c r="AG1626" s="10">
        <v>0</v>
      </c>
      <c r="AH1626" s="10">
        <v>0</v>
      </c>
      <c r="AI1626" s="10">
        <v>0</v>
      </c>
      <c r="AJ1626" s="3"/>
      <c r="AK1626" s="10">
        <v>0</v>
      </c>
      <c r="AL1626" s="10">
        <v>0</v>
      </c>
      <c r="AM1626" s="3"/>
      <c r="AN1626" s="10">
        <v>0</v>
      </c>
      <c r="AO1626" s="10">
        <v>0</v>
      </c>
      <c r="AP1626" s="10">
        <v>0</v>
      </c>
      <c r="AQ1626" s="10">
        <v>0</v>
      </c>
      <c r="AR1626" s="10">
        <v>0</v>
      </c>
      <c r="AS1626" s="10">
        <v>0</v>
      </c>
      <c r="AT1626" s="10">
        <v>0</v>
      </c>
      <c r="AU1626" s="10">
        <v>0</v>
      </c>
      <c r="AV1626" s="10">
        <v>0</v>
      </c>
      <c r="AW1626" s="10">
        <v>0</v>
      </c>
      <c r="AX1626" s="10">
        <v>0</v>
      </c>
      <c r="AY1626" s="3"/>
      <c r="AZ1626" s="10">
        <v>6000</v>
      </c>
      <c r="BA1626" s="10">
        <v>6000</v>
      </c>
      <c r="BB1626" s="10">
        <v>0</v>
      </c>
      <c r="BC1626" s="10">
        <v>0</v>
      </c>
      <c r="BD1626" s="10">
        <v>0</v>
      </c>
      <c r="BE1626" s="10">
        <v>250</v>
      </c>
      <c r="BF1626" s="3"/>
      <c r="BG1626" s="10">
        <v>1000</v>
      </c>
      <c r="BH1626" s="10">
        <v>5000</v>
      </c>
      <c r="BI1626" s="3"/>
      <c r="BJ1626" s="21">
        <v>1</v>
      </c>
      <c r="BK1626" s="65">
        <v>-1000</v>
      </c>
      <c r="BL1626" s="65">
        <v>-1000</v>
      </c>
      <c r="BM1626" s="6">
        <f t="shared" ref="BM1626:BM1638" si="6653">MAX(G1626*(1+M1626/1000*(1+O1626/1000))*(1+0.5*T1626/1000)*(1+0.25*S1626/1000),(H1626*(1+X1626/1000*(1+Z1626/1000))*(1+0.5*AE1626/1000)*(1+0.25*AD1626/1000)))*BG1626/1000</f>
        <v>150.93749999999997</v>
      </c>
      <c r="BN1626" s="8">
        <f t="shared" ref="BN1626:BN1638" si="6654">(BQ1626+BS1626)/2*(1+AI1626/2000)*(1+AH1626/2000)*(1+AN1626/2000)*(1+AK1626/2000)</f>
        <v>139.66480446927375</v>
      </c>
      <c r="BO1626" s="12">
        <f t="shared" ref="BO1626:BO1638" si="6655">SQRT(BM1626*BN1626)</f>
        <v>145.19179186366219</v>
      </c>
      <c r="BP1626" s="50">
        <f>(1-'#Constant'!$A$3)/($J1626*'#Constant'!$B$3/'#Constant'!$C$3^($D1626-1)+1)+'#Constant'!$A$3</f>
        <v>0.89499999999999991</v>
      </c>
      <c r="BQ1626" s="4">
        <f>I1627/(BP1626*(1-Q1626/1000*(0.5+R1626/1000))*(1-P1626/1000)*(1-V1626/1000)*(1+U1626/1000))/20</f>
        <v>139.66480446927375</v>
      </c>
      <c r="BR1626" s="50">
        <f>(1-'#Constant'!$A$3)/($K1626*'#Constant'!$B$3/'#Constant'!$C$3^($D1626-1)+1)+'#Constant'!$A$3</f>
        <v>0.89499999999999991</v>
      </c>
      <c r="BS1626" s="4">
        <f>I1627/(BR1626*(1-AB1626/1000*(0.5+AC1626/1000))*(1-AA1626/1000)*(1-AG1626/1000)*(1+AF1626/1000))/20</f>
        <v>139.66480446927375</v>
      </c>
      <c r="BT1626">
        <f>BO1626/$BO$4*100</f>
        <v>110.35125808126433</v>
      </c>
    </row>
    <row r="1627" spans="1:72" s="13" customFormat="1" ht="17.25" thickBot="1" x14ac:dyDescent="0.35">
      <c r="B1627" s="20"/>
      <c r="D1627" s="14">
        <v>1</v>
      </c>
      <c r="E1627" s="14">
        <v>1</v>
      </c>
      <c r="F1627" s="19">
        <v>1</v>
      </c>
      <c r="G1627" s="15">
        <f t="shared" ref="G1627:H1627" si="6656">G1626</f>
        <v>100</v>
      </c>
      <c r="H1627" s="15">
        <f t="shared" si="6656"/>
        <v>100</v>
      </c>
      <c r="I1627" s="15">
        <v>2500</v>
      </c>
      <c r="J1627" s="15">
        <f>J1626</f>
        <v>40</v>
      </c>
      <c r="K1627" s="15">
        <v>40</v>
      </c>
      <c r="L1627" s="16"/>
      <c r="M1627" s="15">
        <v>150</v>
      </c>
      <c r="N1627" s="15">
        <f t="shared" ref="N1627:O1627" si="6657">N1626</f>
        <v>0</v>
      </c>
      <c r="O1627" s="15">
        <f t="shared" si="6657"/>
        <v>0</v>
      </c>
      <c r="P1627" s="15">
        <v>0</v>
      </c>
      <c r="Q1627" s="15">
        <f t="shared" ref="Q1627:S1627" si="6658">Q1626</f>
        <v>0</v>
      </c>
      <c r="R1627" s="15">
        <f t="shared" si="6658"/>
        <v>0</v>
      </c>
      <c r="S1627" s="15">
        <f t="shared" si="6658"/>
        <v>200</v>
      </c>
      <c r="T1627" s="15">
        <v>500</v>
      </c>
      <c r="U1627" s="15">
        <f t="shared" ref="U1627:V1627" si="6659">U1626</f>
        <v>0</v>
      </c>
      <c r="V1627" s="15">
        <f t="shared" si="6659"/>
        <v>0</v>
      </c>
      <c r="W1627" s="16"/>
      <c r="X1627" s="15">
        <f t="shared" ref="X1627:Z1627" si="6660">X1626</f>
        <v>150</v>
      </c>
      <c r="Y1627" s="15">
        <f t="shared" si="6660"/>
        <v>0</v>
      </c>
      <c r="Z1627" s="15">
        <f t="shared" si="6660"/>
        <v>0</v>
      </c>
      <c r="AA1627" s="15">
        <v>0</v>
      </c>
      <c r="AB1627" s="15">
        <f t="shared" ref="AB1627:AI1627" si="6661">AB1626</f>
        <v>0</v>
      </c>
      <c r="AC1627" s="15">
        <f t="shared" si="6661"/>
        <v>0</v>
      </c>
      <c r="AD1627" s="15">
        <f t="shared" si="6661"/>
        <v>200</v>
      </c>
      <c r="AE1627" s="15">
        <f t="shared" si="6661"/>
        <v>500</v>
      </c>
      <c r="AF1627" s="15">
        <f t="shared" si="6661"/>
        <v>0</v>
      </c>
      <c r="AG1627" s="15">
        <f>AG1626</f>
        <v>0</v>
      </c>
      <c r="AH1627" s="15">
        <f t="shared" si="6661"/>
        <v>0</v>
      </c>
      <c r="AI1627" s="15">
        <f t="shared" si="6661"/>
        <v>0</v>
      </c>
      <c r="AJ1627" s="17"/>
      <c r="AK1627" s="15">
        <f>AK1626</f>
        <v>0</v>
      </c>
      <c r="AL1627" s="15">
        <f>AL1626</f>
        <v>0</v>
      </c>
      <c r="AM1627" s="17"/>
      <c r="AN1627" s="15">
        <f t="shared" ref="AN1627:AX1627" si="6662">AN1626</f>
        <v>0</v>
      </c>
      <c r="AO1627" s="15">
        <f t="shared" si="6662"/>
        <v>0</v>
      </c>
      <c r="AP1627" s="15">
        <f t="shared" si="6662"/>
        <v>0</v>
      </c>
      <c r="AQ1627" s="15">
        <f t="shared" si="6662"/>
        <v>0</v>
      </c>
      <c r="AR1627" s="15">
        <f t="shared" si="6662"/>
        <v>0</v>
      </c>
      <c r="AS1627" s="15">
        <f t="shared" si="6662"/>
        <v>0</v>
      </c>
      <c r="AT1627" s="15">
        <f t="shared" si="6662"/>
        <v>0</v>
      </c>
      <c r="AU1627" s="15">
        <f t="shared" si="6662"/>
        <v>0</v>
      </c>
      <c r="AV1627" s="15">
        <f t="shared" si="6662"/>
        <v>0</v>
      </c>
      <c r="AW1627" s="15">
        <f t="shared" si="6662"/>
        <v>0</v>
      </c>
      <c r="AX1627" s="15">
        <f t="shared" si="6662"/>
        <v>0</v>
      </c>
      <c r="AY1627" s="17"/>
      <c r="AZ1627" s="15">
        <f t="shared" ref="AZ1627:BA1627" si="6663">AZ1626</f>
        <v>6000</v>
      </c>
      <c r="BA1627" s="15">
        <f t="shared" si="6663"/>
        <v>6000</v>
      </c>
      <c r="BB1627" s="15">
        <v>0</v>
      </c>
      <c r="BC1627" s="15">
        <f t="shared" ref="BC1627:BE1627" si="6664">BC1626</f>
        <v>0</v>
      </c>
      <c r="BD1627" s="15">
        <f t="shared" si="6664"/>
        <v>0</v>
      </c>
      <c r="BE1627" s="15">
        <f t="shared" si="6664"/>
        <v>250</v>
      </c>
      <c r="BF1627" s="17"/>
      <c r="BG1627" s="15">
        <f t="shared" ref="BG1627:BH1627" si="6665">BG1626</f>
        <v>1000</v>
      </c>
      <c r="BH1627" s="15">
        <f t="shared" si="6665"/>
        <v>5000</v>
      </c>
      <c r="BI1627" s="17"/>
      <c r="BJ1627" s="22">
        <f>G1627/G1626</f>
        <v>1</v>
      </c>
      <c r="BK1627" s="65">
        <f>BK1626</f>
        <v>-1000</v>
      </c>
      <c r="BL1627" s="65">
        <f>BL1626</f>
        <v>-1000</v>
      </c>
      <c r="BM1627" s="6">
        <f t="shared" si="6653"/>
        <v>150.93749999999997</v>
      </c>
      <c r="BN1627" s="8">
        <f t="shared" si="6654"/>
        <v>139.66480446927375</v>
      </c>
      <c r="BO1627" s="12">
        <f t="shared" si="6655"/>
        <v>145.19179186366219</v>
      </c>
      <c r="BP1627" s="50">
        <f>(1-'#Constant'!$A$3)/($J1627*'#Constant'!$B$3/'#Constant'!$C$3^($D1627-1)+1)+'#Constant'!$A$3</f>
        <v>0.89499999999999991</v>
      </c>
      <c r="BQ1627" s="4">
        <f>I1700/(BP1627*(1-Q1627/1000*(0.5+R1627/1000))*(1-P1627/1000)*(1-V1627/1000)*(1+U1627/1000))/20</f>
        <v>139.66480446927375</v>
      </c>
      <c r="BR1627" s="50">
        <f>(1-'#Constant'!$A$3)/($K1627*'#Constant'!$B$3/'#Constant'!$C$3^($D1627-1)+1)+'#Constant'!$A$3</f>
        <v>0.89499999999999991</v>
      </c>
      <c r="BS1627" s="4">
        <f>I1700/(BR1627*(1-AB1627/1000*(0.5+AC1627/1000))*(1-AA1627/1000)*(1-AG1627/1000)*(1+AF1627/1000))/20</f>
        <v>139.66480446927375</v>
      </c>
      <c r="BT1627"/>
    </row>
    <row r="1628" spans="1:72" x14ac:dyDescent="0.3">
      <c r="A1628">
        <v>8502</v>
      </c>
      <c r="B1628" s="18" t="str">
        <f>VLOOKUP(CONCATENATE("CREATURE_NAME_",A1628),[1]Localization_Hero!$A:$E,2,FALSE)</f>
        <v>거대 토끼 루루</v>
      </c>
      <c r="C1628" t="s">
        <v>77</v>
      </c>
      <c r="D1628">
        <v>1</v>
      </c>
      <c r="E1628">
        <v>1</v>
      </c>
      <c r="F1628" s="18">
        <v>1</v>
      </c>
      <c r="G1628" s="10">
        <v>100</v>
      </c>
      <c r="H1628" s="10">
        <v>100</v>
      </c>
      <c r="I1628" s="10">
        <v>2500</v>
      </c>
      <c r="J1628" s="10">
        <v>40</v>
      </c>
      <c r="K1628" s="10">
        <v>28</v>
      </c>
      <c r="L1628" s="2"/>
      <c r="M1628" s="10">
        <v>150</v>
      </c>
      <c r="N1628" s="10">
        <v>0</v>
      </c>
      <c r="O1628" s="10">
        <v>0</v>
      </c>
      <c r="P1628" s="10">
        <v>0</v>
      </c>
      <c r="Q1628" s="10">
        <v>0</v>
      </c>
      <c r="R1628" s="10">
        <v>0</v>
      </c>
      <c r="S1628" s="10">
        <v>200</v>
      </c>
      <c r="T1628" s="10">
        <v>500</v>
      </c>
      <c r="U1628" s="10">
        <v>0</v>
      </c>
      <c r="V1628" s="10">
        <v>200</v>
      </c>
      <c r="W1628" s="2"/>
      <c r="X1628" s="10">
        <v>150</v>
      </c>
      <c r="Y1628" s="10">
        <v>0</v>
      </c>
      <c r="Z1628" s="10">
        <v>0</v>
      </c>
      <c r="AA1628" s="10">
        <v>0</v>
      </c>
      <c r="AB1628" s="10">
        <v>0</v>
      </c>
      <c r="AC1628" s="10">
        <v>0</v>
      </c>
      <c r="AD1628" s="10">
        <v>200</v>
      </c>
      <c r="AE1628" s="10">
        <v>500</v>
      </c>
      <c r="AF1628" s="10">
        <v>0</v>
      </c>
      <c r="AG1628" s="10">
        <v>0</v>
      </c>
      <c r="AH1628" s="10">
        <v>0</v>
      </c>
      <c r="AI1628" s="10">
        <v>0</v>
      </c>
      <c r="AJ1628" s="3"/>
      <c r="AK1628" s="10">
        <v>0</v>
      </c>
      <c r="AL1628" s="10">
        <v>0</v>
      </c>
      <c r="AM1628" s="3"/>
      <c r="AN1628" s="10">
        <v>0</v>
      </c>
      <c r="AO1628" s="10">
        <v>0</v>
      </c>
      <c r="AP1628" s="10">
        <v>0</v>
      </c>
      <c r="AQ1628" s="10">
        <v>0</v>
      </c>
      <c r="AR1628" s="10">
        <v>0</v>
      </c>
      <c r="AS1628" s="10">
        <v>0</v>
      </c>
      <c r="AT1628" s="10">
        <v>0</v>
      </c>
      <c r="AU1628" s="10">
        <v>0</v>
      </c>
      <c r="AV1628" s="10">
        <v>0</v>
      </c>
      <c r="AW1628" s="10">
        <v>0</v>
      </c>
      <c r="AX1628" s="10">
        <v>0</v>
      </c>
      <c r="AY1628" s="3"/>
      <c r="AZ1628" s="10">
        <v>6000</v>
      </c>
      <c r="BA1628" s="10">
        <v>6000</v>
      </c>
      <c r="BB1628" s="10">
        <v>0</v>
      </c>
      <c r="BC1628" s="10">
        <v>0</v>
      </c>
      <c r="BD1628" s="10">
        <v>0</v>
      </c>
      <c r="BE1628" s="10">
        <v>250</v>
      </c>
      <c r="BF1628" s="3"/>
      <c r="BG1628" s="10">
        <v>1000</v>
      </c>
      <c r="BH1628" s="10">
        <v>5000</v>
      </c>
      <c r="BI1628" s="3"/>
      <c r="BJ1628" s="21">
        <v>1</v>
      </c>
      <c r="BK1628" s="65">
        <v>0</v>
      </c>
      <c r="BL1628" s="65">
        <v>-550</v>
      </c>
      <c r="BM1628" s="6">
        <f t="shared" si="6653"/>
        <v>150.93749999999997</v>
      </c>
      <c r="BN1628" s="8">
        <f t="shared" si="6654"/>
        <v>154.92687369018932</v>
      </c>
      <c r="BO1628" s="12">
        <f t="shared" si="6655"/>
        <v>152.91917799155522</v>
      </c>
      <c r="BP1628" s="50">
        <f>(1-'#Constant'!$A$3)/($J1628*'#Constant'!$B$3/'#Constant'!$C$3^($D1628-1)+1)+'#Constant'!$A$3</f>
        <v>0.89499999999999991</v>
      </c>
      <c r="BQ1628" s="4">
        <f>I1629/(BP1628*(1-Q1628/1000*(0.5+R1628/1000))*(1-P1628/1000)*(1-V1628/1000)*(1+U1628/1000))/20</f>
        <v>174.5810055865922</v>
      </c>
      <c r="BR1628" s="50">
        <f>(1-'#Constant'!$A$3)/($K1628*'#Constant'!$B$3/'#Constant'!$C$3^($D1628-1)+1)+'#Constant'!$A$3</f>
        <v>0.92405904059040589</v>
      </c>
      <c r="BS1628" s="4">
        <f>I1629/(BR1628*(1-AB1628/1000*(0.5+AC1628/1000))*(1-AA1628/1000)*(1-AG1628/1000)*(1+AF1628/1000))/20</f>
        <v>135.27274179378645</v>
      </c>
      <c r="BT1628">
        <f>BO1628/$BO$4*100</f>
        <v>116.22436406024028</v>
      </c>
    </row>
    <row r="1629" spans="1:72" s="13" customFormat="1" ht="17.25" thickBot="1" x14ac:dyDescent="0.35">
      <c r="B1629" s="20"/>
      <c r="D1629" s="14">
        <v>1</v>
      </c>
      <c r="E1629" s="14">
        <v>1</v>
      </c>
      <c r="F1629" s="19">
        <v>1</v>
      </c>
      <c r="G1629" s="15">
        <f t="shared" ref="G1629:H1629" si="6666">G1628</f>
        <v>100</v>
      </c>
      <c r="H1629" s="15">
        <f t="shared" si="6666"/>
        <v>100</v>
      </c>
      <c r="I1629" s="15">
        <v>2500</v>
      </c>
      <c r="J1629" s="15">
        <f>J1628</f>
        <v>40</v>
      </c>
      <c r="K1629" s="15">
        <f>K1628</f>
        <v>28</v>
      </c>
      <c r="L1629" s="16"/>
      <c r="M1629" s="15">
        <v>150</v>
      </c>
      <c r="N1629" s="15">
        <f t="shared" ref="N1629:O1629" si="6667">N1628</f>
        <v>0</v>
      </c>
      <c r="O1629" s="15">
        <f t="shared" si="6667"/>
        <v>0</v>
      </c>
      <c r="P1629" s="15">
        <v>0</v>
      </c>
      <c r="Q1629" s="15">
        <f t="shared" ref="Q1629:S1629" si="6668">Q1628</f>
        <v>0</v>
      </c>
      <c r="R1629" s="15">
        <f t="shared" si="6668"/>
        <v>0</v>
      </c>
      <c r="S1629" s="15">
        <f t="shared" si="6668"/>
        <v>200</v>
      </c>
      <c r="T1629" s="15">
        <v>500</v>
      </c>
      <c r="U1629" s="15">
        <f t="shared" ref="U1629:V1629" si="6669">U1628</f>
        <v>0</v>
      </c>
      <c r="V1629" s="15">
        <f t="shared" si="6669"/>
        <v>200</v>
      </c>
      <c r="W1629" s="16"/>
      <c r="X1629" s="15">
        <f t="shared" ref="X1629:Z1629" si="6670">X1628</f>
        <v>150</v>
      </c>
      <c r="Y1629" s="15">
        <f t="shared" si="6670"/>
        <v>0</v>
      </c>
      <c r="Z1629" s="15">
        <f t="shared" si="6670"/>
        <v>0</v>
      </c>
      <c r="AA1629" s="15">
        <v>0</v>
      </c>
      <c r="AB1629" s="15">
        <f t="shared" ref="AB1629:AI1629" si="6671">AB1628</f>
        <v>0</v>
      </c>
      <c r="AC1629" s="15">
        <f t="shared" si="6671"/>
        <v>0</v>
      </c>
      <c r="AD1629" s="15">
        <f t="shared" si="6671"/>
        <v>200</v>
      </c>
      <c r="AE1629" s="15">
        <f t="shared" si="6671"/>
        <v>500</v>
      </c>
      <c r="AF1629" s="15">
        <f t="shared" si="6671"/>
        <v>0</v>
      </c>
      <c r="AG1629" s="15">
        <f t="shared" si="6671"/>
        <v>0</v>
      </c>
      <c r="AH1629" s="15">
        <f t="shared" si="6671"/>
        <v>0</v>
      </c>
      <c r="AI1629" s="15">
        <f t="shared" si="6671"/>
        <v>0</v>
      </c>
      <c r="AJ1629" s="17"/>
      <c r="AK1629" s="15">
        <f>AK1628</f>
        <v>0</v>
      </c>
      <c r="AL1629" s="15">
        <f>AL1628</f>
        <v>0</v>
      </c>
      <c r="AM1629" s="17"/>
      <c r="AN1629" s="15">
        <f t="shared" ref="AN1629:AX1629" si="6672">AN1628</f>
        <v>0</v>
      </c>
      <c r="AO1629" s="15">
        <f t="shared" si="6672"/>
        <v>0</v>
      </c>
      <c r="AP1629" s="15">
        <f t="shared" si="6672"/>
        <v>0</v>
      </c>
      <c r="AQ1629" s="15">
        <f t="shared" si="6672"/>
        <v>0</v>
      </c>
      <c r="AR1629" s="15">
        <f t="shared" si="6672"/>
        <v>0</v>
      </c>
      <c r="AS1629" s="15">
        <f t="shared" si="6672"/>
        <v>0</v>
      </c>
      <c r="AT1629" s="15">
        <f t="shared" si="6672"/>
        <v>0</v>
      </c>
      <c r="AU1629" s="15">
        <f t="shared" si="6672"/>
        <v>0</v>
      </c>
      <c r="AV1629" s="15">
        <f t="shared" si="6672"/>
        <v>0</v>
      </c>
      <c r="AW1629" s="15">
        <f t="shared" si="6672"/>
        <v>0</v>
      </c>
      <c r="AX1629" s="15">
        <f t="shared" si="6672"/>
        <v>0</v>
      </c>
      <c r="AY1629" s="17"/>
      <c r="AZ1629" s="15">
        <f t="shared" ref="AZ1629:BA1629" si="6673">AZ1628</f>
        <v>6000</v>
      </c>
      <c r="BA1629" s="15">
        <f t="shared" si="6673"/>
        <v>6000</v>
      </c>
      <c r="BB1629" s="15">
        <v>0</v>
      </c>
      <c r="BC1629" s="15">
        <f t="shared" ref="BC1629:BE1629" si="6674">BC1628</f>
        <v>0</v>
      </c>
      <c r="BD1629" s="15">
        <f t="shared" si="6674"/>
        <v>0</v>
      </c>
      <c r="BE1629" s="15">
        <f t="shared" si="6674"/>
        <v>250</v>
      </c>
      <c r="BF1629" s="17"/>
      <c r="BG1629" s="15">
        <f t="shared" ref="BG1629:BH1629" si="6675">BG1628</f>
        <v>1000</v>
      </c>
      <c r="BH1629" s="15">
        <f t="shared" si="6675"/>
        <v>5000</v>
      </c>
      <c r="BI1629" s="17"/>
      <c r="BJ1629" s="22">
        <f>G1629/G1628</f>
        <v>1</v>
      </c>
      <c r="BK1629" s="65">
        <f t="shared" ref="BK1629:BL1629" si="6676">BK1628</f>
        <v>0</v>
      </c>
      <c r="BL1629" s="65">
        <f t="shared" si="6676"/>
        <v>-550</v>
      </c>
      <c r="BM1629" s="6">
        <f t="shared" si="6653"/>
        <v>150.93749999999997</v>
      </c>
      <c r="BN1629" s="8">
        <f t="shared" si="6654"/>
        <v>154.92687369018932</v>
      </c>
      <c r="BO1629" s="12">
        <f t="shared" si="6655"/>
        <v>152.91917799155522</v>
      </c>
      <c r="BP1629" s="50">
        <f>(1-'#Constant'!$A$3)/($J1629*'#Constant'!$B$3/'#Constant'!$C$3^($D1629-1)+1)+'#Constant'!$A$3</f>
        <v>0.89499999999999991</v>
      </c>
      <c r="BQ1629" s="4">
        <f>I1707/(BP1629*(1-Q1629/1000*(0.5+R1629/1000))*(1-P1629/1000)*(1-V1629/1000)*(1+U1629/1000))/20</f>
        <v>174.5810055865922</v>
      </c>
      <c r="BR1629" s="50">
        <f>(1-'#Constant'!$A$3)/($K1629*'#Constant'!$B$3/'#Constant'!$C$3^($D1629-1)+1)+'#Constant'!$A$3</f>
        <v>0.92405904059040589</v>
      </c>
      <c r="BS1629" s="4">
        <f>I1707/(BR1629*(1-AB1629/1000*(0.5+AC1629/1000))*(1-AA1629/1000)*(1-AG1629/1000)*(1+AF1629/1000))/20</f>
        <v>135.27274179378645</v>
      </c>
      <c r="BT1629"/>
    </row>
    <row r="1630" spans="1:72" s="34" customFormat="1" ht="27" thickBot="1" x14ac:dyDescent="0.35">
      <c r="B1630" s="39" t="s">
        <v>185</v>
      </c>
      <c r="C1630"/>
      <c r="F1630" s="35"/>
      <c r="G1630" s="36"/>
      <c r="H1630" s="36"/>
      <c r="I1630" s="36"/>
      <c r="J1630" s="36"/>
      <c r="K1630" s="36"/>
      <c r="L1630" s="16"/>
      <c r="M1630" s="36"/>
      <c r="N1630" s="36"/>
      <c r="O1630" s="36"/>
      <c r="P1630" s="36">
        <v>0</v>
      </c>
      <c r="Q1630" s="36"/>
      <c r="R1630" s="36"/>
      <c r="S1630" s="36"/>
      <c r="T1630" s="36"/>
      <c r="U1630" s="36"/>
      <c r="V1630" s="36"/>
      <c r="W1630" s="16"/>
      <c r="X1630" s="36"/>
      <c r="Y1630" s="36"/>
      <c r="Z1630" s="36"/>
      <c r="AA1630" s="36">
        <v>0</v>
      </c>
      <c r="AB1630" s="36"/>
      <c r="AC1630" s="36"/>
      <c r="AD1630" s="36"/>
      <c r="AE1630" s="36"/>
      <c r="AF1630" s="36"/>
      <c r="AG1630" s="36"/>
      <c r="AH1630" s="36"/>
      <c r="AI1630" s="36"/>
      <c r="AJ1630" s="17"/>
      <c r="AK1630" s="36"/>
      <c r="AL1630" s="36"/>
      <c r="AM1630" s="17"/>
      <c r="AN1630" s="36"/>
      <c r="AO1630" s="36"/>
      <c r="AP1630" s="36"/>
      <c r="AQ1630" s="36"/>
      <c r="AR1630" s="36"/>
      <c r="AS1630" s="36"/>
      <c r="AT1630" s="36"/>
      <c r="AU1630" s="36"/>
      <c r="AV1630" s="36"/>
      <c r="AW1630" s="36"/>
      <c r="AX1630" s="36"/>
      <c r="AY1630" s="17"/>
      <c r="AZ1630" s="36"/>
      <c r="BA1630" s="36"/>
      <c r="BB1630" s="36"/>
      <c r="BC1630" s="36"/>
      <c r="BD1630" s="36"/>
      <c r="BE1630" s="36"/>
      <c r="BF1630" s="17"/>
      <c r="BG1630" s="36"/>
      <c r="BH1630" s="36"/>
      <c r="BI1630" s="17"/>
      <c r="BJ1630" s="37"/>
      <c r="BK1630" s="36"/>
      <c r="BL1630" s="36"/>
      <c r="BM1630" s="38"/>
      <c r="BN1630" s="38"/>
      <c r="BO1630" s="38"/>
      <c r="BP1630" s="38"/>
      <c r="BQ1630" s="38"/>
      <c r="BR1630" s="38"/>
      <c r="BS1630" s="38"/>
    </row>
    <row r="1631" spans="1:72" x14ac:dyDescent="0.3">
      <c r="A1631">
        <v>90021</v>
      </c>
      <c r="B1631" s="18" t="str">
        <f>VLOOKUP(CONCATENATE("CREATURE_NAME_",A1631),[1]Localization_Hero!$A:$E,2,FALSE)</f>
        <v>거대 스켈레톤</v>
      </c>
      <c r="C1631" t="s">
        <v>77</v>
      </c>
      <c r="D1631">
        <v>1</v>
      </c>
      <c r="E1631">
        <v>1</v>
      </c>
      <c r="F1631" s="18">
        <v>1</v>
      </c>
      <c r="G1631" s="10">
        <v>100</v>
      </c>
      <c r="H1631" s="10">
        <v>100</v>
      </c>
      <c r="I1631" s="10">
        <v>2500</v>
      </c>
      <c r="J1631" s="10">
        <v>20</v>
      </c>
      <c r="K1631" s="10">
        <v>15</v>
      </c>
      <c r="L1631" s="2"/>
      <c r="M1631" s="10">
        <v>100</v>
      </c>
      <c r="N1631" s="10">
        <v>0</v>
      </c>
      <c r="O1631" s="10">
        <v>0</v>
      </c>
      <c r="P1631" s="10">
        <v>100</v>
      </c>
      <c r="Q1631" s="10">
        <v>0</v>
      </c>
      <c r="R1631" s="10">
        <v>0</v>
      </c>
      <c r="S1631" s="10">
        <v>150</v>
      </c>
      <c r="T1631" s="10">
        <v>300</v>
      </c>
      <c r="U1631" s="10">
        <v>0</v>
      </c>
      <c r="V1631" s="10">
        <v>200</v>
      </c>
      <c r="W1631" s="2"/>
      <c r="X1631" s="10">
        <v>100</v>
      </c>
      <c r="Y1631" s="10">
        <v>0</v>
      </c>
      <c r="Z1631" s="10">
        <v>0</v>
      </c>
      <c r="AA1631" s="10">
        <v>100</v>
      </c>
      <c r="AB1631" s="10">
        <v>0</v>
      </c>
      <c r="AC1631" s="10">
        <v>0</v>
      </c>
      <c r="AD1631" s="10">
        <v>0</v>
      </c>
      <c r="AE1631" s="10">
        <v>150</v>
      </c>
      <c r="AF1631" s="10">
        <v>0</v>
      </c>
      <c r="AG1631" s="10">
        <v>150</v>
      </c>
      <c r="AH1631" s="10">
        <v>0</v>
      </c>
      <c r="AI1631" s="10">
        <v>0</v>
      </c>
      <c r="AJ1631" s="3"/>
      <c r="AK1631" s="10">
        <v>0</v>
      </c>
      <c r="AL1631" s="10">
        <v>0</v>
      </c>
      <c r="AM1631" s="3"/>
      <c r="AN1631" s="10">
        <v>0</v>
      </c>
      <c r="AO1631" s="10">
        <v>0</v>
      </c>
      <c r="AP1631" s="10">
        <v>0</v>
      </c>
      <c r="AQ1631" s="10">
        <v>0</v>
      </c>
      <c r="AR1631" s="10">
        <v>0</v>
      </c>
      <c r="AS1631" s="10">
        <v>0</v>
      </c>
      <c r="AT1631" s="10">
        <v>0</v>
      </c>
      <c r="AU1631" s="10">
        <v>0</v>
      </c>
      <c r="AV1631" s="10">
        <v>0</v>
      </c>
      <c r="AW1631" s="10">
        <v>0</v>
      </c>
      <c r="AX1631" s="10">
        <v>0</v>
      </c>
      <c r="AY1631" s="3"/>
      <c r="AZ1631" s="10">
        <v>6000</v>
      </c>
      <c r="BA1631" s="10">
        <v>6000</v>
      </c>
      <c r="BB1631" s="10">
        <v>0</v>
      </c>
      <c r="BC1631" s="10">
        <v>0</v>
      </c>
      <c r="BD1631" s="10">
        <v>0</v>
      </c>
      <c r="BE1631" s="10">
        <v>250</v>
      </c>
      <c r="BF1631" s="3"/>
      <c r="BG1631" s="10">
        <v>1000</v>
      </c>
      <c r="BH1631" s="10">
        <v>1000</v>
      </c>
      <c r="BI1631" s="3"/>
      <c r="BJ1631" s="21">
        <v>1</v>
      </c>
      <c r="BK1631" s="65">
        <v>0</v>
      </c>
      <c r="BL1631" s="65">
        <v>0</v>
      </c>
      <c r="BM1631" s="6">
        <f t="shared" si="6653"/>
        <v>131.24375000000001</v>
      </c>
      <c r="BN1631" s="8">
        <f t="shared" si="6654"/>
        <v>177.20265241381151</v>
      </c>
      <c r="BO1631" s="12">
        <f t="shared" si="6655"/>
        <v>152.50160855786137</v>
      </c>
      <c r="BP1631" s="50">
        <f>(1-'#Constant'!$A$3)/($J1631*'#Constant'!$B$3/'#Constant'!$C$3^($D1631-1)+1)+'#Constant'!$A$3</f>
        <v>0.94452830188679238</v>
      </c>
      <c r="BQ1631" s="4">
        <f t="shared" ref="BQ1631:BQ1632" si="6677">I1631/(BP1631*(1-Q1631/1000*(0.5+R1631/1000))*(1-P1631/1000)*(1-V1631/1000)*(1+U1631/1000))/20</f>
        <v>183.8072091268256</v>
      </c>
      <c r="BR1631" s="50">
        <f>(1-'#Constant'!$A$3)/($K1631*'#Constant'!$B$3/'#Constant'!$C$3^($D1631-1)+1)+'#Constant'!$A$3</f>
        <v>0.95779904306220098</v>
      </c>
      <c r="BS1631" s="4">
        <f t="shared" ref="BS1631:BS1632" si="6678">I1631/(BR1631*(1-AB1631/1000*(0.5+AC1631/1000))*(1-AA1631/1000)*(1-AG1631/1000)*(1+AF1631/1000))/20</f>
        <v>170.59809570079739</v>
      </c>
      <c r="BT1631">
        <f>BO1631/$BO$4*100</f>
        <v>115.90699548345691</v>
      </c>
    </row>
    <row r="1632" spans="1:72" s="13" customFormat="1" ht="17.25" thickBot="1" x14ac:dyDescent="0.35">
      <c r="B1632" s="20"/>
      <c r="D1632" s="14">
        <v>1</v>
      </c>
      <c r="E1632" s="14">
        <v>1</v>
      </c>
      <c r="F1632" s="19">
        <v>1</v>
      </c>
      <c r="G1632" s="15">
        <f t="shared" ref="G1632:H1632" si="6679">G1631</f>
        <v>100</v>
      </c>
      <c r="H1632" s="15">
        <f t="shared" si="6679"/>
        <v>100</v>
      </c>
      <c r="I1632" s="15">
        <v>2500</v>
      </c>
      <c r="J1632" s="15">
        <f>J1631</f>
        <v>20</v>
      </c>
      <c r="K1632" s="15">
        <f>K1631</f>
        <v>15</v>
      </c>
      <c r="L1632" s="16"/>
      <c r="M1632" s="15">
        <f t="shared" ref="M1632:O1632" si="6680">M1631</f>
        <v>100</v>
      </c>
      <c r="N1632" s="15">
        <f t="shared" si="6680"/>
        <v>0</v>
      </c>
      <c r="O1632" s="15">
        <f t="shared" si="6680"/>
        <v>0</v>
      </c>
      <c r="P1632" s="15">
        <v>100</v>
      </c>
      <c r="Q1632" s="15">
        <f t="shared" ref="Q1632:V1632" si="6681">Q1631</f>
        <v>0</v>
      </c>
      <c r="R1632" s="15">
        <f t="shared" si="6681"/>
        <v>0</v>
      </c>
      <c r="S1632" s="15">
        <f t="shared" si="6681"/>
        <v>150</v>
      </c>
      <c r="T1632" s="15">
        <f t="shared" si="6681"/>
        <v>300</v>
      </c>
      <c r="U1632" s="15">
        <f t="shared" si="6681"/>
        <v>0</v>
      </c>
      <c r="V1632" s="15">
        <f t="shared" si="6681"/>
        <v>200</v>
      </c>
      <c r="W1632" s="16"/>
      <c r="X1632" s="15">
        <f t="shared" ref="X1632:Z1632" si="6682">X1631</f>
        <v>100</v>
      </c>
      <c r="Y1632" s="15">
        <f t="shared" si="6682"/>
        <v>0</v>
      </c>
      <c r="Z1632" s="15">
        <f t="shared" si="6682"/>
        <v>0</v>
      </c>
      <c r="AA1632" s="15">
        <v>100</v>
      </c>
      <c r="AB1632" s="15">
        <f t="shared" ref="AB1632:AH1632" si="6683">AB1631</f>
        <v>0</v>
      </c>
      <c r="AC1632" s="15">
        <f t="shared" si="6683"/>
        <v>0</v>
      </c>
      <c r="AD1632" s="15">
        <f t="shared" si="6683"/>
        <v>0</v>
      </c>
      <c r="AE1632" s="15">
        <f t="shared" si="6683"/>
        <v>150</v>
      </c>
      <c r="AF1632" s="15">
        <f t="shared" si="6683"/>
        <v>0</v>
      </c>
      <c r="AG1632" s="15">
        <f t="shared" si="6683"/>
        <v>150</v>
      </c>
      <c r="AH1632" s="15">
        <f t="shared" si="6683"/>
        <v>0</v>
      </c>
      <c r="AI1632" s="15">
        <v>0</v>
      </c>
      <c r="AJ1632" s="17"/>
      <c r="AK1632" s="15">
        <f>AK1631</f>
        <v>0</v>
      </c>
      <c r="AL1632" s="15">
        <f>AL1631</f>
        <v>0</v>
      </c>
      <c r="AM1632" s="17"/>
      <c r="AN1632" s="15">
        <f t="shared" ref="AN1632:AX1632" si="6684">AN1631</f>
        <v>0</v>
      </c>
      <c r="AO1632" s="15">
        <f t="shared" si="6684"/>
        <v>0</v>
      </c>
      <c r="AP1632" s="15">
        <f t="shared" si="6684"/>
        <v>0</v>
      </c>
      <c r="AQ1632" s="15">
        <f t="shared" si="6684"/>
        <v>0</v>
      </c>
      <c r="AR1632" s="15">
        <f t="shared" si="6684"/>
        <v>0</v>
      </c>
      <c r="AS1632" s="15">
        <f t="shared" si="6684"/>
        <v>0</v>
      </c>
      <c r="AT1632" s="15">
        <f t="shared" si="6684"/>
        <v>0</v>
      </c>
      <c r="AU1632" s="15">
        <f t="shared" si="6684"/>
        <v>0</v>
      </c>
      <c r="AV1632" s="15">
        <f t="shared" si="6684"/>
        <v>0</v>
      </c>
      <c r="AW1632" s="15">
        <f t="shared" si="6684"/>
        <v>0</v>
      </c>
      <c r="AX1632" s="15">
        <f t="shared" si="6684"/>
        <v>0</v>
      </c>
      <c r="AY1632" s="17"/>
      <c r="AZ1632" s="15">
        <f t="shared" ref="AZ1632:BA1632" si="6685">AZ1631</f>
        <v>6000</v>
      </c>
      <c r="BA1632" s="15">
        <f t="shared" si="6685"/>
        <v>6000</v>
      </c>
      <c r="BB1632" s="15">
        <v>0</v>
      </c>
      <c r="BC1632" s="15">
        <f t="shared" ref="BC1632:BE1632" si="6686">BC1631</f>
        <v>0</v>
      </c>
      <c r="BD1632" s="15">
        <f t="shared" si="6686"/>
        <v>0</v>
      </c>
      <c r="BE1632" s="15">
        <f t="shared" si="6686"/>
        <v>250</v>
      </c>
      <c r="BF1632" s="17"/>
      <c r="BG1632" s="15">
        <f t="shared" ref="BG1632:BH1632" si="6687">BG1631</f>
        <v>1000</v>
      </c>
      <c r="BH1632" s="15">
        <f t="shared" si="6687"/>
        <v>1000</v>
      </c>
      <c r="BI1632" s="17"/>
      <c r="BJ1632" s="22">
        <f>G1632/G1631</f>
        <v>1</v>
      </c>
      <c r="BK1632" s="65">
        <f t="shared" ref="BK1632:BL1632" si="6688">BK1631</f>
        <v>0</v>
      </c>
      <c r="BL1632" s="65">
        <f t="shared" si="6688"/>
        <v>0</v>
      </c>
      <c r="BM1632" s="6">
        <f t="shared" si="6653"/>
        <v>131.24375000000001</v>
      </c>
      <c r="BN1632" s="8">
        <f t="shared" si="6654"/>
        <v>177.20265241381151</v>
      </c>
      <c r="BO1632" s="12">
        <f t="shared" si="6655"/>
        <v>152.50160855786137</v>
      </c>
      <c r="BP1632" s="50">
        <f>(1-'#Constant'!$A$3)/($J1632*'#Constant'!$B$3/'#Constant'!$C$3^($D1632-1)+1)+'#Constant'!$A$3</f>
        <v>0.94452830188679238</v>
      </c>
      <c r="BQ1632" s="4">
        <f t="shared" si="6677"/>
        <v>183.8072091268256</v>
      </c>
      <c r="BR1632" s="50">
        <f>(1-'#Constant'!$A$3)/($K1632*'#Constant'!$B$3/'#Constant'!$C$3^($D1632-1)+1)+'#Constant'!$A$3</f>
        <v>0.95779904306220098</v>
      </c>
      <c r="BS1632" s="4">
        <f t="shared" si="6678"/>
        <v>170.59809570079739</v>
      </c>
      <c r="BT1632"/>
    </row>
    <row r="1633" spans="1:72" x14ac:dyDescent="0.3">
      <c r="A1633">
        <v>90022</v>
      </c>
      <c r="B1633" s="18" t="str">
        <f>VLOOKUP(CONCATENATE("CREATURE_NAME_",A1633),[1]Localization_Hero!$A:$E,2,FALSE)</f>
        <v>고트 전사</v>
      </c>
      <c r="C1633" t="s">
        <v>77</v>
      </c>
      <c r="D1633">
        <v>1</v>
      </c>
      <c r="E1633">
        <v>1</v>
      </c>
      <c r="F1633" s="18">
        <v>1</v>
      </c>
      <c r="G1633" s="10">
        <v>100</v>
      </c>
      <c r="H1633" s="10">
        <v>100</v>
      </c>
      <c r="I1633" s="10">
        <v>2500</v>
      </c>
      <c r="J1633" s="10">
        <v>18</v>
      </c>
      <c r="K1633" s="10">
        <v>14</v>
      </c>
      <c r="L1633" s="2"/>
      <c r="M1633" s="10">
        <v>100</v>
      </c>
      <c r="N1633" s="10">
        <v>0</v>
      </c>
      <c r="O1633" s="10">
        <v>0</v>
      </c>
      <c r="P1633" s="10">
        <v>100</v>
      </c>
      <c r="Q1633" s="10">
        <v>0</v>
      </c>
      <c r="R1633" s="10">
        <v>0</v>
      </c>
      <c r="S1633" s="10">
        <v>0</v>
      </c>
      <c r="T1633" s="10">
        <v>300</v>
      </c>
      <c r="U1633" s="10">
        <v>0</v>
      </c>
      <c r="V1633" s="10">
        <v>250</v>
      </c>
      <c r="W1633" s="2"/>
      <c r="X1633" s="10">
        <v>100</v>
      </c>
      <c r="Y1633" s="10">
        <v>0</v>
      </c>
      <c r="Z1633" s="10">
        <v>0</v>
      </c>
      <c r="AA1633" s="10">
        <v>100</v>
      </c>
      <c r="AB1633" s="10">
        <v>0</v>
      </c>
      <c r="AC1633" s="10">
        <v>0</v>
      </c>
      <c r="AD1633" s="10">
        <v>150</v>
      </c>
      <c r="AE1633" s="10">
        <v>300</v>
      </c>
      <c r="AF1633" s="10">
        <v>0</v>
      </c>
      <c r="AG1633" s="10">
        <v>150</v>
      </c>
      <c r="AH1633" s="10">
        <v>0</v>
      </c>
      <c r="AI1633" s="10">
        <v>0</v>
      </c>
      <c r="AJ1633" s="3"/>
      <c r="AK1633" s="10">
        <v>0</v>
      </c>
      <c r="AL1633" s="10">
        <v>0</v>
      </c>
      <c r="AM1633" s="3"/>
      <c r="AN1633" s="10">
        <v>0</v>
      </c>
      <c r="AO1633" s="10">
        <v>0</v>
      </c>
      <c r="AP1633" s="10">
        <v>0</v>
      </c>
      <c r="AQ1633" s="10">
        <v>0</v>
      </c>
      <c r="AR1633" s="10">
        <v>0</v>
      </c>
      <c r="AS1633" s="10">
        <v>0</v>
      </c>
      <c r="AT1633" s="10">
        <v>0</v>
      </c>
      <c r="AU1633" s="10">
        <v>0</v>
      </c>
      <c r="AV1633" s="10">
        <v>0</v>
      </c>
      <c r="AW1633" s="10">
        <v>0</v>
      </c>
      <c r="AX1633" s="10">
        <v>0</v>
      </c>
      <c r="AY1633" s="3"/>
      <c r="AZ1633" s="10">
        <v>6000</v>
      </c>
      <c r="BA1633" s="10">
        <v>6000</v>
      </c>
      <c r="BB1633" s="10">
        <v>0</v>
      </c>
      <c r="BC1633" s="10">
        <v>0</v>
      </c>
      <c r="BD1633" s="10">
        <v>0</v>
      </c>
      <c r="BE1633" s="10">
        <v>250</v>
      </c>
      <c r="BF1633" s="3"/>
      <c r="BG1633" s="10">
        <v>1000</v>
      </c>
      <c r="BH1633" s="10">
        <v>2625</v>
      </c>
      <c r="BI1633" s="3"/>
      <c r="BJ1633" s="21">
        <v>1</v>
      </c>
      <c r="BK1633" s="65">
        <v>0</v>
      </c>
      <c r="BL1633" s="65">
        <v>0</v>
      </c>
      <c r="BM1633" s="6">
        <f t="shared" si="6653"/>
        <v>131.24375000000001</v>
      </c>
      <c r="BN1633" s="8">
        <f t="shared" si="6654"/>
        <v>182.54657546993377</v>
      </c>
      <c r="BO1633" s="12">
        <f t="shared" si="6655"/>
        <v>154.78403378363066</v>
      </c>
      <c r="BP1633" s="50">
        <f>(1-'#Constant'!$A$3)/($J1633*'#Constant'!$B$3/'#Constant'!$C$3^($D1633-1)+1)+'#Constant'!$A$3</f>
        <v>0.9497912713472485</v>
      </c>
      <c r="BQ1633" s="4">
        <f t="shared" ref="BQ1633" si="6689">I1634/(BP1633*(1-Q1633/1000*(0.5+R1633/1000))*(1-P1633/1000)*(1-V1633/1000)*(1+U1633/1000))/20</f>
        <v>194.97461260357332</v>
      </c>
      <c r="BR1633" s="50">
        <f>(1-'#Constant'!$A$3)/($K1633*'#Constant'!$B$3/'#Constant'!$C$3^($D1633-1)+1)+'#Constant'!$A$3</f>
        <v>0.96049904030710165</v>
      </c>
      <c r="BS1633" s="4">
        <f t="shared" ref="BS1633" si="6690">I1634/(BR1633*(1-AB1633/1000*(0.5+AC1633/1000))*(1-AA1633/1000)*(1-AG1633/1000)*(1+AF1633/1000))/20</f>
        <v>170.11853833629425</v>
      </c>
      <c r="BT1633">
        <f>BO1633/$BO$4*100</f>
        <v>117.64172505671382</v>
      </c>
    </row>
    <row r="1634" spans="1:72" s="13" customFormat="1" ht="17.25" thickBot="1" x14ac:dyDescent="0.35">
      <c r="B1634" s="20"/>
      <c r="D1634" s="14">
        <v>1</v>
      </c>
      <c r="E1634" s="14">
        <v>1</v>
      </c>
      <c r="F1634" s="19">
        <v>1</v>
      </c>
      <c r="G1634" s="15">
        <f t="shared" ref="G1634:H1634" si="6691">G1633</f>
        <v>100</v>
      </c>
      <c r="H1634" s="15">
        <f t="shared" si="6691"/>
        <v>100</v>
      </c>
      <c r="I1634" s="15">
        <v>2500</v>
      </c>
      <c r="J1634" s="15">
        <f>J1633</f>
        <v>18</v>
      </c>
      <c r="K1634" s="15">
        <f>K1633</f>
        <v>14</v>
      </c>
      <c r="L1634" s="16"/>
      <c r="M1634" s="15">
        <f t="shared" ref="M1634:O1634" si="6692">M1633</f>
        <v>100</v>
      </c>
      <c r="N1634" s="15">
        <f t="shared" si="6692"/>
        <v>0</v>
      </c>
      <c r="O1634" s="15">
        <f t="shared" si="6692"/>
        <v>0</v>
      </c>
      <c r="P1634" s="15">
        <v>100</v>
      </c>
      <c r="Q1634" s="15">
        <f t="shared" ref="Q1634:V1634" si="6693">Q1633</f>
        <v>0</v>
      </c>
      <c r="R1634" s="15">
        <f t="shared" si="6693"/>
        <v>0</v>
      </c>
      <c r="S1634" s="15">
        <f t="shared" si="6693"/>
        <v>0</v>
      </c>
      <c r="T1634" s="15">
        <f t="shared" si="6693"/>
        <v>300</v>
      </c>
      <c r="U1634" s="15">
        <f t="shared" si="6693"/>
        <v>0</v>
      </c>
      <c r="V1634" s="15">
        <f t="shared" si="6693"/>
        <v>250</v>
      </c>
      <c r="W1634" s="16"/>
      <c r="X1634" s="15">
        <f t="shared" ref="X1634:Z1634" si="6694">X1633</f>
        <v>100</v>
      </c>
      <c r="Y1634" s="15">
        <f t="shared" si="6694"/>
        <v>0</v>
      </c>
      <c r="Z1634" s="15">
        <f t="shared" si="6694"/>
        <v>0</v>
      </c>
      <c r="AA1634" s="15">
        <v>100</v>
      </c>
      <c r="AB1634" s="15">
        <f t="shared" ref="AB1634:AH1634" si="6695">AB1633</f>
        <v>0</v>
      </c>
      <c r="AC1634" s="15">
        <f t="shared" si="6695"/>
        <v>0</v>
      </c>
      <c r="AD1634" s="15">
        <f t="shared" si="6695"/>
        <v>150</v>
      </c>
      <c r="AE1634" s="15">
        <f t="shared" si="6695"/>
        <v>300</v>
      </c>
      <c r="AF1634" s="15">
        <f t="shared" si="6695"/>
        <v>0</v>
      </c>
      <c r="AG1634" s="15">
        <f t="shared" si="6695"/>
        <v>150</v>
      </c>
      <c r="AH1634" s="15">
        <f t="shared" si="6695"/>
        <v>0</v>
      </c>
      <c r="AI1634" s="15">
        <v>0</v>
      </c>
      <c r="AJ1634" s="17"/>
      <c r="AK1634" s="15">
        <f>AK1633</f>
        <v>0</v>
      </c>
      <c r="AL1634" s="15">
        <f>AL1633</f>
        <v>0</v>
      </c>
      <c r="AM1634" s="17"/>
      <c r="AN1634" s="15">
        <f t="shared" ref="AN1634:AX1634" si="6696">AN1633</f>
        <v>0</v>
      </c>
      <c r="AO1634" s="15">
        <f t="shared" si="6696"/>
        <v>0</v>
      </c>
      <c r="AP1634" s="15">
        <f t="shared" si="6696"/>
        <v>0</v>
      </c>
      <c r="AQ1634" s="15">
        <f t="shared" si="6696"/>
        <v>0</v>
      </c>
      <c r="AR1634" s="15">
        <f t="shared" si="6696"/>
        <v>0</v>
      </c>
      <c r="AS1634" s="15">
        <f t="shared" si="6696"/>
        <v>0</v>
      </c>
      <c r="AT1634" s="15">
        <f t="shared" si="6696"/>
        <v>0</v>
      </c>
      <c r="AU1634" s="15">
        <f t="shared" si="6696"/>
        <v>0</v>
      </c>
      <c r="AV1634" s="15">
        <f t="shared" si="6696"/>
        <v>0</v>
      </c>
      <c r="AW1634" s="15">
        <f t="shared" si="6696"/>
        <v>0</v>
      </c>
      <c r="AX1634" s="15">
        <f t="shared" si="6696"/>
        <v>0</v>
      </c>
      <c r="AY1634" s="17"/>
      <c r="AZ1634" s="15">
        <f t="shared" ref="AZ1634:BA1634" si="6697">AZ1633</f>
        <v>6000</v>
      </c>
      <c r="BA1634" s="15">
        <f t="shared" si="6697"/>
        <v>6000</v>
      </c>
      <c r="BB1634" s="15">
        <v>0</v>
      </c>
      <c r="BC1634" s="15">
        <f t="shared" ref="BC1634:BE1634" si="6698">BC1633</f>
        <v>0</v>
      </c>
      <c r="BD1634" s="15">
        <f t="shared" si="6698"/>
        <v>0</v>
      </c>
      <c r="BE1634" s="15">
        <f t="shared" si="6698"/>
        <v>250</v>
      </c>
      <c r="BF1634" s="17"/>
      <c r="BG1634" s="15">
        <f t="shared" ref="BG1634:BH1634" si="6699">BG1633</f>
        <v>1000</v>
      </c>
      <c r="BH1634" s="15">
        <f t="shared" si="6699"/>
        <v>2625</v>
      </c>
      <c r="BI1634" s="17"/>
      <c r="BJ1634" s="22">
        <f>G1634/G1633</f>
        <v>1</v>
      </c>
      <c r="BK1634" s="65">
        <f t="shared" ref="BK1634:BL1634" si="6700">BK1633</f>
        <v>0</v>
      </c>
      <c r="BL1634" s="65">
        <f t="shared" si="6700"/>
        <v>0</v>
      </c>
      <c r="BM1634" s="6">
        <f t="shared" si="6653"/>
        <v>131.24375000000001</v>
      </c>
      <c r="BN1634" s="8">
        <f t="shared" si="6654"/>
        <v>182.54657546993377</v>
      </c>
      <c r="BO1634" s="12">
        <f t="shared" si="6655"/>
        <v>154.78403378363066</v>
      </c>
      <c r="BP1634" s="50">
        <f>(1-'#Constant'!$A$3)/($J1634*'#Constant'!$B$3/'#Constant'!$C$3^($D1634-1)+1)+'#Constant'!$A$3</f>
        <v>0.9497912713472485</v>
      </c>
      <c r="BQ1634" s="4">
        <f>I1651/(BP1634*(1-Q1634/1000*(0.5+R1634/1000))*(1-P1634/1000)*(1-V1634/1000)*(1+U1634/1000))/20</f>
        <v>194.97461260357332</v>
      </c>
      <c r="BR1634" s="50">
        <f>(1-'#Constant'!$A$3)/($K1634*'#Constant'!$B$3/'#Constant'!$C$3^($D1634-1)+1)+'#Constant'!$A$3</f>
        <v>0.96049904030710165</v>
      </c>
      <c r="BS1634" s="4">
        <f>I1651/(BR1634*(1-AB1634/1000*(0.5+AC1634/1000))*(1-AA1634/1000)*(1-AG1634/1000)*(1+AF1634/1000))/20</f>
        <v>170.11853833629425</v>
      </c>
      <c r="BT1634"/>
    </row>
    <row r="1635" spans="1:72" x14ac:dyDescent="0.3">
      <c r="A1635">
        <v>90123</v>
      </c>
      <c r="B1635" s="18" t="str">
        <f>VLOOKUP(CONCATENATE("CREATURE_NAME_",A1635),[1]Localization_Hero!$A:$E,2,FALSE)</f>
        <v>고블린 약탈대장</v>
      </c>
      <c r="C1635" t="s">
        <v>81</v>
      </c>
      <c r="D1635">
        <v>1</v>
      </c>
      <c r="E1635">
        <v>1</v>
      </c>
      <c r="F1635" s="18">
        <v>1</v>
      </c>
      <c r="G1635" s="10">
        <v>100</v>
      </c>
      <c r="H1635" s="10">
        <v>100</v>
      </c>
      <c r="I1635" s="10">
        <v>1500</v>
      </c>
      <c r="J1635" s="10">
        <v>22</v>
      </c>
      <c r="K1635" s="10">
        <v>15</v>
      </c>
      <c r="L1635" s="2"/>
      <c r="M1635" s="10">
        <v>50</v>
      </c>
      <c r="N1635" s="10">
        <v>0</v>
      </c>
      <c r="O1635" s="10">
        <v>0</v>
      </c>
      <c r="P1635" s="10">
        <v>0</v>
      </c>
      <c r="Q1635" s="10">
        <v>0</v>
      </c>
      <c r="R1635" s="10">
        <v>0</v>
      </c>
      <c r="S1635" s="10">
        <v>150</v>
      </c>
      <c r="T1635" s="10">
        <v>0</v>
      </c>
      <c r="U1635" s="10">
        <v>0</v>
      </c>
      <c r="V1635" s="10">
        <v>100</v>
      </c>
      <c r="W1635" s="2"/>
      <c r="X1635" s="10">
        <v>50</v>
      </c>
      <c r="Y1635" s="10">
        <v>0</v>
      </c>
      <c r="Z1635" s="10">
        <v>0</v>
      </c>
      <c r="AA1635" s="10">
        <v>0</v>
      </c>
      <c r="AB1635" s="10">
        <v>0</v>
      </c>
      <c r="AC1635" s="10">
        <v>0</v>
      </c>
      <c r="AD1635" s="10">
        <v>0</v>
      </c>
      <c r="AE1635" s="10">
        <v>0</v>
      </c>
      <c r="AF1635" s="10">
        <v>0</v>
      </c>
      <c r="AG1635" s="10"/>
      <c r="AH1635" s="10">
        <v>0</v>
      </c>
      <c r="AI1635" s="10">
        <v>0</v>
      </c>
      <c r="AJ1635" s="3"/>
      <c r="AK1635" s="10">
        <v>0</v>
      </c>
      <c r="AL1635" s="10">
        <v>0</v>
      </c>
      <c r="AM1635" s="3"/>
      <c r="AN1635" s="10">
        <v>0</v>
      </c>
      <c r="AO1635" s="10">
        <v>0</v>
      </c>
      <c r="AP1635" s="10">
        <v>0</v>
      </c>
      <c r="AQ1635" s="10">
        <v>0</v>
      </c>
      <c r="AR1635" s="10">
        <v>0</v>
      </c>
      <c r="AS1635" s="10">
        <v>0</v>
      </c>
      <c r="AT1635" s="10">
        <v>0</v>
      </c>
      <c r="AU1635" s="10">
        <v>0</v>
      </c>
      <c r="AV1635" s="10">
        <v>0</v>
      </c>
      <c r="AW1635" s="10">
        <v>0</v>
      </c>
      <c r="AX1635" s="10">
        <v>0</v>
      </c>
      <c r="AY1635" s="3"/>
      <c r="AZ1635" s="10">
        <v>6000</v>
      </c>
      <c r="BA1635" s="10">
        <v>6000</v>
      </c>
      <c r="BB1635" s="10">
        <v>0</v>
      </c>
      <c r="BC1635" s="10">
        <v>0</v>
      </c>
      <c r="BD1635" s="10">
        <v>0</v>
      </c>
      <c r="BE1635" s="10">
        <v>250</v>
      </c>
      <c r="BF1635" s="3"/>
      <c r="BG1635" s="10">
        <v>1000</v>
      </c>
      <c r="BH1635" s="10">
        <v>5000</v>
      </c>
      <c r="BI1635" s="3"/>
      <c r="BJ1635" s="21">
        <v>1</v>
      </c>
      <c r="BK1635" s="65">
        <v>0</v>
      </c>
      <c r="BL1635" s="65">
        <v>0</v>
      </c>
      <c r="BM1635" s="6">
        <f t="shared" si="6653"/>
        <v>108.93750000000001</v>
      </c>
      <c r="BN1635" s="8">
        <f t="shared" si="6654"/>
        <v>83.510376919577425</v>
      </c>
      <c r="BO1635" s="12">
        <f t="shared" si="6655"/>
        <v>95.380352723590121</v>
      </c>
      <c r="BP1635" s="50">
        <f>(1-'#Constant'!$A$3)/($J1635*'#Constant'!$B$3/'#Constant'!$C$3^($D1635-1)+1)+'#Constant'!$A$3</f>
        <v>0.93932457786116319</v>
      </c>
      <c r="BQ1635" s="4">
        <f t="shared" ref="BQ1635:BQ1636" si="6701">I1635/(BP1635*(1-Q1635/1000*(0.5+R1635/1000))*(1-P1635/1000)*(1-V1635/1000)*(1+U1635/1000))/20</f>
        <v>88.716227912488847</v>
      </c>
      <c r="BR1635" s="50">
        <f>(1-'#Constant'!$A$3)/($K1635*'#Constant'!$B$3/'#Constant'!$C$3^($D1635-1)+1)+'#Constant'!$A$3</f>
        <v>0.95779904306220098</v>
      </c>
      <c r="BS1635" s="4">
        <f t="shared" ref="BS1635:BS1636" si="6702">I1635/(BR1635*(1-AB1635/1000*(0.5+AC1635/1000))*(1-AA1635/1000)*(1-AG1635/1000)*(1+AF1635/1000))/20</f>
        <v>78.304525926666003</v>
      </c>
      <c r="BT1635">
        <f>BO1635/$BO$4*100</f>
        <v>72.492678712625917</v>
      </c>
    </row>
    <row r="1636" spans="1:72" s="13" customFormat="1" ht="17.25" thickBot="1" x14ac:dyDescent="0.35">
      <c r="B1636" s="20"/>
      <c r="D1636" s="14">
        <v>1</v>
      </c>
      <c r="E1636" s="14">
        <v>1</v>
      </c>
      <c r="F1636" s="19">
        <v>1</v>
      </c>
      <c r="G1636" s="15">
        <f t="shared" ref="G1636:H1636" si="6703">G1635</f>
        <v>100</v>
      </c>
      <c r="H1636" s="15">
        <f t="shared" si="6703"/>
        <v>100</v>
      </c>
      <c r="I1636" s="15">
        <f>I1635</f>
        <v>1500</v>
      </c>
      <c r="J1636" s="15">
        <f>J1635</f>
        <v>22</v>
      </c>
      <c r="K1636" s="15">
        <f>K1635</f>
        <v>15</v>
      </c>
      <c r="L1636" s="16"/>
      <c r="M1636" s="15">
        <f t="shared" ref="M1636:O1636" si="6704">M1635</f>
        <v>50</v>
      </c>
      <c r="N1636" s="15">
        <f t="shared" si="6704"/>
        <v>0</v>
      </c>
      <c r="O1636" s="15">
        <f t="shared" si="6704"/>
        <v>0</v>
      </c>
      <c r="P1636" s="15">
        <f>P1635</f>
        <v>0</v>
      </c>
      <c r="Q1636" s="15">
        <f t="shared" ref="Q1636:V1636" si="6705">Q1635</f>
        <v>0</v>
      </c>
      <c r="R1636" s="15">
        <f t="shared" si="6705"/>
        <v>0</v>
      </c>
      <c r="S1636" s="15">
        <f t="shared" si="6705"/>
        <v>150</v>
      </c>
      <c r="T1636" s="15">
        <f t="shared" si="6705"/>
        <v>0</v>
      </c>
      <c r="U1636" s="15">
        <f t="shared" si="6705"/>
        <v>0</v>
      </c>
      <c r="V1636" s="15">
        <f t="shared" si="6705"/>
        <v>100</v>
      </c>
      <c r="W1636" s="16"/>
      <c r="X1636" s="15">
        <f t="shared" ref="X1636:Z1636" si="6706">X1635</f>
        <v>50</v>
      </c>
      <c r="Y1636" s="15">
        <f t="shared" si="6706"/>
        <v>0</v>
      </c>
      <c r="Z1636" s="15">
        <f t="shared" si="6706"/>
        <v>0</v>
      </c>
      <c r="AA1636" s="15">
        <f>AA1635</f>
        <v>0</v>
      </c>
      <c r="AB1636" s="15">
        <f t="shared" ref="AB1636:AI1636" si="6707">AB1635</f>
        <v>0</v>
      </c>
      <c r="AC1636" s="15">
        <f t="shared" si="6707"/>
        <v>0</v>
      </c>
      <c r="AD1636" s="15">
        <f t="shared" si="6707"/>
        <v>0</v>
      </c>
      <c r="AE1636" s="15">
        <f t="shared" si="6707"/>
        <v>0</v>
      </c>
      <c r="AF1636" s="15">
        <f t="shared" si="6707"/>
        <v>0</v>
      </c>
      <c r="AG1636" s="15">
        <f t="shared" si="6707"/>
        <v>0</v>
      </c>
      <c r="AH1636" s="15">
        <f t="shared" si="6707"/>
        <v>0</v>
      </c>
      <c r="AI1636" s="15">
        <f t="shared" si="6707"/>
        <v>0</v>
      </c>
      <c r="AJ1636" s="17"/>
      <c r="AK1636" s="15">
        <f>AK1635</f>
        <v>0</v>
      </c>
      <c r="AL1636" s="15">
        <f>AL1635</f>
        <v>0</v>
      </c>
      <c r="AM1636" s="17"/>
      <c r="AN1636" s="15">
        <f t="shared" ref="AN1636:AX1636" si="6708">AN1635</f>
        <v>0</v>
      </c>
      <c r="AO1636" s="15">
        <f t="shared" si="6708"/>
        <v>0</v>
      </c>
      <c r="AP1636" s="15">
        <f t="shared" si="6708"/>
        <v>0</v>
      </c>
      <c r="AQ1636" s="15">
        <f t="shared" si="6708"/>
        <v>0</v>
      </c>
      <c r="AR1636" s="15">
        <f t="shared" si="6708"/>
        <v>0</v>
      </c>
      <c r="AS1636" s="15">
        <f t="shared" si="6708"/>
        <v>0</v>
      </c>
      <c r="AT1636" s="15">
        <f t="shared" si="6708"/>
        <v>0</v>
      </c>
      <c r="AU1636" s="15">
        <f t="shared" si="6708"/>
        <v>0</v>
      </c>
      <c r="AV1636" s="15">
        <f t="shared" si="6708"/>
        <v>0</v>
      </c>
      <c r="AW1636" s="15">
        <f t="shared" si="6708"/>
        <v>0</v>
      </c>
      <c r="AX1636" s="15">
        <f t="shared" si="6708"/>
        <v>0</v>
      </c>
      <c r="AY1636" s="17"/>
      <c r="AZ1636" s="15">
        <f t="shared" ref="AZ1636:BA1636" si="6709">AZ1635</f>
        <v>6000</v>
      </c>
      <c r="BA1636" s="15">
        <f t="shared" si="6709"/>
        <v>6000</v>
      </c>
      <c r="BB1636" s="15">
        <v>0</v>
      </c>
      <c r="BC1636" s="15">
        <f t="shared" ref="BC1636:BE1636" si="6710">BC1635</f>
        <v>0</v>
      </c>
      <c r="BD1636" s="15">
        <f t="shared" si="6710"/>
        <v>0</v>
      </c>
      <c r="BE1636" s="15">
        <f t="shared" si="6710"/>
        <v>250</v>
      </c>
      <c r="BF1636" s="17"/>
      <c r="BG1636" s="15">
        <f t="shared" ref="BG1636:BH1636" si="6711">BG1635</f>
        <v>1000</v>
      </c>
      <c r="BH1636" s="15">
        <f t="shared" si="6711"/>
        <v>5000</v>
      </c>
      <c r="BI1636" s="17"/>
      <c r="BJ1636" s="22">
        <f>G1636/G1635</f>
        <v>1</v>
      </c>
      <c r="BK1636" s="65">
        <f t="shared" ref="BK1636:BL1636" si="6712">BK1635</f>
        <v>0</v>
      </c>
      <c r="BL1636" s="65">
        <f t="shared" si="6712"/>
        <v>0</v>
      </c>
      <c r="BM1636" s="6">
        <f t="shared" si="6653"/>
        <v>108.93750000000001</v>
      </c>
      <c r="BN1636" s="8">
        <f t="shared" si="6654"/>
        <v>83.510376919577425</v>
      </c>
      <c r="BO1636" s="12">
        <f t="shared" si="6655"/>
        <v>95.380352723590121</v>
      </c>
      <c r="BP1636" s="50">
        <f>(1-'#Constant'!$A$3)/($J1636*'#Constant'!$B$3/'#Constant'!$C$3^($D1636-1)+1)+'#Constant'!$A$3</f>
        <v>0.93932457786116319</v>
      </c>
      <c r="BQ1636" s="4">
        <f t="shared" si="6701"/>
        <v>88.716227912488847</v>
      </c>
      <c r="BR1636" s="50">
        <f>(1-'#Constant'!$A$3)/($K1636*'#Constant'!$B$3/'#Constant'!$C$3^($D1636-1)+1)+'#Constant'!$A$3</f>
        <v>0.95779904306220098</v>
      </c>
      <c r="BS1636" s="4">
        <f t="shared" si="6702"/>
        <v>78.304525926666003</v>
      </c>
      <c r="BT1636"/>
    </row>
    <row r="1637" spans="1:72" x14ac:dyDescent="0.3">
      <c r="A1637">
        <v>90024</v>
      </c>
      <c r="B1637" s="18" t="str">
        <f>VLOOKUP(CONCATENATE("CREATURE_NAME_",A1637),[1]Localization_Hero!$A:$E,2,FALSE)</f>
        <v>다크엘프 여제</v>
      </c>
      <c r="C1637" t="s">
        <v>77</v>
      </c>
      <c r="D1637">
        <v>1</v>
      </c>
      <c r="E1637">
        <v>1</v>
      </c>
      <c r="F1637" s="18">
        <v>1</v>
      </c>
      <c r="G1637" s="10">
        <v>100</v>
      </c>
      <c r="H1637" s="10">
        <v>100</v>
      </c>
      <c r="I1637" s="10">
        <v>2500</v>
      </c>
      <c r="J1637" s="10">
        <v>30</v>
      </c>
      <c r="K1637" s="10">
        <v>20</v>
      </c>
      <c r="L1637" s="2"/>
      <c r="M1637" s="10">
        <v>100</v>
      </c>
      <c r="N1637" s="10">
        <v>0</v>
      </c>
      <c r="O1637" s="10">
        <v>0</v>
      </c>
      <c r="P1637" s="10">
        <v>100</v>
      </c>
      <c r="Q1637" s="10">
        <v>0</v>
      </c>
      <c r="R1637" s="10">
        <v>0</v>
      </c>
      <c r="S1637" s="10">
        <v>0</v>
      </c>
      <c r="T1637" s="10">
        <v>150</v>
      </c>
      <c r="U1637" s="10">
        <v>0</v>
      </c>
      <c r="V1637" s="10">
        <v>200</v>
      </c>
      <c r="W1637" s="2"/>
      <c r="X1637" s="10">
        <v>100</v>
      </c>
      <c r="Y1637" s="10">
        <v>0</v>
      </c>
      <c r="Z1637" s="10">
        <v>0</v>
      </c>
      <c r="AA1637" s="10">
        <v>100</v>
      </c>
      <c r="AB1637" s="10">
        <v>0</v>
      </c>
      <c r="AC1637" s="10">
        <v>0</v>
      </c>
      <c r="AD1637" s="10">
        <v>150</v>
      </c>
      <c r="AE1637" s="10">
        <v>300</v>
      </c>
      <c r="AF1637" s="10">
        <v>0</v>
      </c>
      <c r="AG1637" s="10">
        <v>0</v>
      </c>
      <c r="AH1637" s="10">
        <v>0</v>
      </c>
      <c r="AI1637" s="10">
        <v>0</v>
      </c>
      <c r="AJ1637" s="3"/>
      <c r="AK1637" s="10">
        <v>0</v>
      </c>
      <c r="AL1637" s="10">
        <v>0</v>
      </c>
      <c r="AM1637" s="3"/>
      <c r="AN1637" s="10">
        <v>0</v>
      </c>
      <c r="AO1637" s="10">
        <v>0</v>
      </c>
      <c r="AP1637" s="10">
        <v>0</v>
      </c>
      <c r="AQ1637" s="10">
        <v>0</v>
      </c>
      <c r="AR1637" s="10">
        <v>0</v>
      </c>
      <c r="AS1637" s="10">
        <v>0</v>
      </c>
      <c r="AT1637" s="10">
        <v>0</v>
      </c>
      <c r="AU1637" s="10">
        <v>0</v>
      </c>
      <c r="AV1637" s="10">
        <v>0</v>
      </c>
      <c r="AW1637" s="10">
        <v>0</v>
      </c>
      <c r="AX1637" s="10">
        <v>0</v>
      </c>
      <c r="AY1637" s="3"/>
      <c r="AZ1637" s="10">
        <v>6000</v>
      </c>
      <c r="BA1637" s="10">
        <v>6000</v>
      </c>
      <c r="BB1637" s="10">
        <v>0</v>
      </c>
      <c r="BC1637" s="10">
        <v>0</v>
      </c>
      <c r="BD1637" s="10">
        <v>0</v>
      </c>
      <c r="BE1637" s="10">
        <v>250</v>
      </c>
      <c r="BF1637" s="3"/>
      <c r="BG1637" s="10">
        <v>1000</v>
      </c>
      <c r="BH1637" s="10">
        <v>5000</v>
      </c>
      <c r="BI1637" s="3"/>
      <c r="BJ1637" s="21">
        <v>1</v>
      </c>
      <c r="BK1637" s="65">
        <v>0</v>
      </c>
      <c r="BL1637" s="65">
        <v>0</v>
      </c>
      <c r="BM1637" s="6">
        <f t="shared" si="6653"/>
        <v>131.24375000000001</v>
      </c>
      <c r="BN1637" s="8">
        <f t="shared" si="6654"/>
        <v>167.97093271796476</v>
      </c>
      <c r="BO1637" s="12">
        <f t="shared" si="6655"/>
        <v>148.47604217820256</v>
      </c>
      <c r="BP1637" s="50">
        <f>(1-'#Constant'!$A$3)/($J1637*'#Constant'!$B$3/'#Constant'!$C$3^($D1637-1)+1)+'#Constant'!$A$3</f>
        <v>0.91908256880733941</v>
      </c>
      <c r="BQ1637" s="4">
        <f t="shared" ref="BQ1637:BQ1638" si="6713">I1638/(BP1637*(1-Q1637/1000*(0.5+R1637/1000))*(1-P1637/1000)*(1-V1637/1000)*(1+U1637/1000))/20</f>
        <v>188.89609813446904</v>
      </c>
      <c r="BR1637" s="50">
        <f>(1-'#Constant'!$A$3)/($K1637*'#Constant'!$B$3/'#Constant'!$C$3^($D1637-1)+1)+'#Constant'!$A$3</f>
        <v>0.94452830188679238</v>
      </c>
      <c r="BS1637" s="4">
        <f t="shared" ref="BS1637:BS1638" si="6714">I1638/(BR1637*(1-AB1637/1000*(0.5+AC1637/1000))*(1-AA1637/1000)*(1-AG1637/1000)*(1+AF1637/1000))/20</f>
        <v>147.04576730146047</v>
      </c>
      <c r="BT1637">
        <f>BO1637/$BO$4*100</f>
        <v>112.84741264628022</v>
      </c>
    </row>
    <row r="1638" spans="1:72" s="13" customFormat="1" ht="17.25" thickBot="1" x14ac:dyDescent="0.35">
      <c r="B1638" s="20"/>
      <c r="D1638" s="14">
        <v>1</v>
      </c>
      <c r="E1638" s="14">
        <v>1</v>
      </c>
      <c r="F1638" s="19">
        <v>1</v>
      </c>
      <c r="G1638" s="15">
        <f t="shared" ref="G1638:H1638" si="6715">G1637</f>
        <v>100</v>
      </c>
      <c r="H1638" s="15">
        <f t="shared" si="6715"/>
        <v>100</v>
      </c>
      <c r="I1638" s="15">
        <v>2500</v>
      </c>
      <c r="J1638" s="15">
        <f>J1637</f>
        <v>30</v>
      </c>
      <c r="K1638" s="15">
        <f>K1637</f>
        <v>20</v>
      </c>
      <c r="L1638" s="16"/>
      <c r="M1638" s="15">
        <f t="shared" ref="M1638:O1638" si="6716">M1637</f>
        <v>100</v>
      </c>
      <c r="N1638" s="15">
        <f t="shared" si="6716"/>
        <v>0</v>
      </c>
      <c r="O1638" s="15">
        <f t="shared" si="6716"/>
        <v>0</v>
      </c>
      <c r="P1638" s="15">
        <v>100</v>
      </c>
      <c r="Q1638" s="15">
        <f t="shared" ref="Q1638:V1638" si="6717">Q1637</f>
        <v>0</v>
      </c>
      <c r="R1638" s="15">
        <f t="shared" si="6717"/>
        <v>0</v>
      </c>
      <c r="S1638" s="15">
        <f t="shared" si="6717"/>
        <v>0</v>
      </c>
      <c r="T1638" s="15">
        <f t="shared" si="6717"/>
        <v>150</v>
      </c>
      <c r="U1638" s="15">
        <f t="shared" si="6717"/>
        <v>0</v>
      </c>
      <c r="V1638" s="15">
        <f t="shared" si="6717"/>
        <v>200</v>
      </c>
      <c r="W1638" s="16"/>
      <c r="X1638" s="15">
        <f t="shared" ref="X1638:Z1638" si="6718">X1637</f>
        <v>100</v>
      </c>
      <c r="Y1638" s="15">
        <f t="shared" si="6718"/>
        <v>0</v>
      </c>
      <c r="Z1638" s="15">
        <f t="shared" si="6718"/>
        <v>0</v>
      </c>
      <c r="AA1638" s="15">
        <v>100</v>
      </c>
      <c r="AB1638" s="15">
        <f t="shared" ref="AB1638:AI1638" si="6719">AB1637</f>
        <v>0</v>
      </c>
      <c r="AC1638" s="15">
        <f t="shared" si="6719"/>
        <v>0</v>
      </c>
      <c r="AD1638" s="15">
        <f t="shared" si="6719"/>
        <v>150</v>
      </c>
      <c r="AE1638" s="15">
        <f t="shared" si="6719"/>
        <v>300</v>
      </c>
      <c r="AF1638" s="15">
        <f t="shared" si="6719"/>
        <v>0</v>
      </c>
      <c r="AG1638" s="15">
        <f t="shared" si="6719"/>
        <v>0</v>
      </c>
      <c r="AH1638" s="15">
        <f t="shared" si="6719"/>
        <v>0</v>
      </c>
      <c r="AI1638" s="15">
        <f t="shared" si="6719"/>
        <v>0</v>
      </c>
      <c r="AJ1638" s="17"/>
      <c r="AK1638" s="15">
        <f>AK1637</f>
        <v>0</v>
      </c>
      <c r="AL1638" s="15">
        <f>AL1637</f>
        <v>0</v>
      </c>
      <c r="AM1638" s="17"/>
      <c r="AN1638" s="15">
        <f t="shared" ref="AN1638:AX1638" si="6720">AN1637</f>
        <v>0</v>
      </c>
      <c r="AO1638" s="15">
        <f t="shared" si="6720"/>
        <v>0</v>
      </c>
      <c r="AP1638" s="15">
        <f t="shared" si="6720"/>
        <v>0</v>
      </c>
      <c r="AQ1638" s="15">
        <f t="shared" si="6720"/>
        <v>0</v>
      </c>
      <c r="AR1638" s="15">
        <f t="shared" si="6720"/>
        <v>0</v>
      </c>
      <c r="AS1638" s="15">
        <f t="shared" si="6720"/>
        <v>0</v>
      </c>
      <c r="AT1638" s="15">
        <f t="shared" si="6720"/>
        <v>0</v>
      </c>
      <c r="AU1638" s="15">
        <f t="shared" si="6720"/>
        <v>0</v>
      </c>
      <c r="AV1638" s="15">
        <f t="shared" si="6720"/>
        <v>0</v>
      </c>
      <c r="AW1638" s="15">
        <f t="shared" si="6720"/>
        <v>0</v>
      </c>
      <c r="AX1638" s="15">
        <f t="shared" si="6720"/>
        <v>0</v>
      </c>
      <c r="AY1638" s="17"/>
      <c r="AZ1638" s="15">
        <f t="shared" ref="AZ1638:BA1638" si="6721">AZ1637</f>
        <v>6000</v>
      </c>
      <c r="BA1638" s="15">
        <f t="shared" si="6721"/>
        <v>6000</v>
      </c>
      <c r="BB1638" s="15">
        <v>0</v>
      </c>
      <c r="BC1638" s="15">
        <f t="shared" ref="BC1638:BE1638" si="6722">BC1637</f>
        <v>0</v>
      </c>
      <c r="BD1638" s="15">
        <f t="shared" si="6722"/>
        <v>0</v>
      </c>
      <c r="BE1638" s="15">
        <f t="shared" si="6722"/>
        <v>250</v>
      </c>
      <c r="BF1638" s="17"/>
      <c r="BG1638" s="15">
        <f t="shared" ref="BG1638:BH1638" si="6723">BG1637</f>
        <v>1000</v>
      </c>
      <c r="BH1638" s="15">
        <f t="shared" si="6723"/>
        <v>5000</v>
      </c>
      <c r="BI1638" s="17"/>
      <c r="BJ1638" s="22">
        <f>G1638/G1637</f>
        <v>1</v>
      </c>
      <c r="BK1638" s="65">
        <f>BK1637</f>
        <v>0</v>
      </c>
      <c r="BL1638" s="65">
        <f>BL1637</f>
        <v>0</v>
      </c>
      <c r="BM1638" s="6">
        <f t="shared" si="6653"/>
        <v>131.24375000000001</v>
      </c>
      <c r="BN1638" s="8">
        <f t="shared" si="6654"/>
        <v>167.97093271796476</v>
      </c>
      <c r="BO1638" s="12">
        <f t="shared" si="6655"/>
        <v>148.47604217820256</v>
      </c>
      <c r="BP1638" s="50">
        <f>(1-'#Constant'!$A$3)/($J1638*'#Constant'!$B$3/'#Constant'!$C$3^($D1638-1)+1)+'#Constant'!$A$3</f>
        <v>0.91908256880733941</v>
      </c>
      <c r="BQ1638" s="4">
        <f t="shared" si="6713"/>
        <v>188.89609813446904</v>
      </c>
      <c r="BR1638" s="50">
        <f>(1-'#Constant'!$A$3)/($K1638*'#Constant'!$B$3/'#Constant'!$C$3^($D1638-1)+1)+'#Constant'!$A$3</f>
        <v>0.94452830188679238</v>
      </c>
      <c r="BS1638" s="4">
        <f t="shared" si="6714"/>
        <v>147.04576730146047</v>
      </c>
      <c r="BT1638"/>
    </row>
    <row r="1639" spans="1:72" x14ac:dyDescent="0.3">
      <c r="A1639">
        <v>90025</v>
      </c>
      <c r="B1639" s="18" t="str">
        <f>VLOOKUP(CONCATENATE("CREATURE_NAME_",A1639),[1]Localization_Hero!$A:$E,2,FALSE)</f>
        <v>광기의 미라 전사</v>
      </c>
      <c r="C1639" t="s">
        <v>77</v>
      </c>
      <c r="D1639">
        <v>1</v>
      </c>
      <c r="E1639">
        <v>1</v>
      </c>
      <c r="F1639" s="18">
        <v>1</v>
      </c>
      <c r="G1639" s="10">
        <v>100</v>
      </c>
      <c r="H1639" s="10">
        <v>100</v>
      </c>
      <c r="I1639" s="10">
        <v>2500</v>
      </c>
      <c r="J1639" s="10">
        <v>24</v>
      </c>
      <c r="K1639" s="10">
        <v>15</v>
      </c>
      <c r="L1639" s="2"/>
      <c r="M1639" s="10">
        <v>100</v>
      </c>
      <c r="N1639" s="10">
        <v>0</v>
      </c>
      <c r="O1639" s="10">
        <v>0</v>
      </c>
      <c r="P1639" s="10">
        <v>100</v>
      </c>
      <c r="Q1639" s="10">
        <v>200</v>
      </c>
      <c r="R1639" s="10">
        <v>0</v>
      </c>
      <c r="S1639" s="10">
        <v>0</v>
      </c>
      <c r="T1639" s="10">
        <v>150</v>
      </c>
      <c r="U1639" s="10">
        <v>0</v>
      </c>
      <c r="V1639" s="10">
        <v>200</v>
      </c>
      <c r="W1639" s="2"/>
      <c r="X1639" s="10">
        <v>100</v>
      </c>
      <c r="Y1639" s="10">
        <v>0</v>
      </c>
      <c r="Z1639" s="10">
        <v>0</v>
      </c>
      <c r="AA1639" s="10">
        <v>100</v>
      </c>
      <c r="AB1639" s="10">
        <v>200</v>
      </c>
      <c r="AC1639" s="10">
        <v>0</v>
      </c>
      <c r="AD1639" s="10">
        <v>0</v>
      </c>
      <c r="AE1639" s="10">
        <v>150</v>
      </c>
      <c r="AF1639" s="10">
        <v>0</v>
      </c>
      <c r="AG1639" s="10">
        <v>0</v>
      </c>
      <c r="AH1639" s="10">
        <v>0</v>
      </c>
      <c r="AI1639" s="10">
        <v>0</v>
      </c>
      <c r="AJ1639" s="3"/>
      <c r="AK1639" s="10">
        <v>0</v>
      </c>
      <c r="AL1639" s="10">
        <v>0</v>
      </c>
      <c r="AM1639" s="3"/>
      <c r="AN1639" s="10">
        <v>0</v>
      </c>
      <c r="AO1639" s="10">
        <v>0</v>
      </c>
      <c r="AP1639" s="10">
        <v>0</v>
      </c>
      <c r="AQ1639" s="10">
        <v>0</v>
      </c>
      <c r="AR1639" s="10">
        <v>0</v>
      </c>
      <c r="AS1639" s="10">
        <v>0</v>
      </c>
      <c r="AT1639" s="10">
        <v>0</v>
      </c>
      <c r="AU1639" s="10">
        <v>0</v>
      </c>
      <c r="AV1639" s="10">
        <v>0</v>
      </c>
      <c r="AW1639" s="10">
        <v>0</v>
      </c>
      <c r="AX1639" s="10">
        <v>0</v>
      </c>
      <c r="AY1639" s="3"/>
      <c r="AZ1639" s="10">
        <v>6000</v>
      </c>
      <c r="BA1639" s="10">
        <v>6000</v>
      </c>
      <c r="BB1639" s="10">
        <v>0</v>
      </c>
      <c r="BC1639" s="10">
        <v>0</v>
      </c>
      <c r="BD1639" s="10">
        <v>0</v>
      </c>
      <c r="BE1639" s="10">
        <v>250</v>
      </c>
      <c r="BF1639" s="3"/>
      <c r="BG1639" s="10">
        <v>1000</v>
      </c>
      <c r="BH1639" s="10">
        <v>5000</v>
      </c>
      <c r="BI1639" s="3"/>
      <c r="BJ1639" s="21">
        <v>1</v>
      </c>
      <c r="BK1639" s="65">
        <v>0</v>
      </c>
      <c r="BL1639" s="65">
        <v>0</v>
      </c>
      <c r="BM1639" s="6">
        <f t="shared" ref="BM1639:BM1660" si="6724">MAX(G1639*(1+M1639/1000*(1+O1639/1000))*(1+0.5*T1639/1000)*(1+0.25*S1639/1000),(H1639*(1+X1639/1000*(1+Z1639/1000))*(1+0.5*AE1639/1000)*(1+0.25*AD1639/1000)))*BG1639/1000</f>
        <v>118.25000000000001</v>
      </c>
      <c r="BN1639" s="8">
        <f t="shared" ref="BN1639:BN1660" si="6725">(BQ1639+BS1639)/2*(1+AI1639/2000)*(1+AH1639/2000)*(1+AN1639/2000)*(1+AK1639/2000)</f>
        <v>183.80659878992401</v>
      </c>
      <c r="BO1639" s="12">
        <f t="shared" ref="BO1639:BO1660" si="6726">SQRT(BM1639*BN1639)</f>
        <v>147.42839043721708</v>
      </c>
      <c r="BP1639" s="50">
        <f>(1-'#Constant'!$A$3)/($J1639*'#Constant'!$B$3/'#Constant'!$C$3^($D1639-1)+1)+'#Constant'!$A$3</f>
        <v>0.93417910447761188</v>
      </c>
      <c r="BQ1639" s="4">
        <f t="shared" ref="BQ1639:BQ1644" si="6727">I1639/(BP1639*(1-Q1639/1000*(0.5+R1639/1000))*(1-P1639/1000)*(1-V1639/1000)*(1+U1639/1000))/20</f>
        <v>206.49277386242824</v>
      </c>
      <c r="BR1639" s="50">
        <f>(1-'#Constant'!$A$3)/($K1639*'#Constant'!$B$3/'#Constant'!$C$3^($D1639-1)+1)+'#Constant'!$A$3</f>
        <v>0.95779904306220098</v>
      </c>
      <c r="BS1639" s="4">
        <f t="shared" ref="BS1639:BS1644" si="6728">I1639/(BR1639*(1-AB1639/1000*(0.5+AC1639/1000))*(1-AA1639/1000)*(1-AG1639/1000)*(1+AF1639/1000))/20</f>
        <v>161.12042371741975</v>
      </c>
      <c r="BT1639">
        <f>BO1639/$BO$4*100</f>
        <v>112.05115766406102</v>
      </c>
    </row>
    <row r="1640" spans="1:72" s="13" customFormat="1" ht="17.25" thickBot="1" x14ac:dyDescent="0.35">
      <c r="B1640" s="20"/>
      <c r="D1640" s="14">
        <v>1</v>
      </c>
      <c r="E1640" s="14">
        <v>1</v>
      </c>
      <c r="F1640" s="19">
        <v>1</v>
      </c>
      <c r="G1640" s="15">
        <f t="shared" ref="G1640:H1640" si="6729">G1639</f>
        <v>100</v>
      </c>
      <c r="H1640" s="15">
        <f t="shared" si="6729"/>
        <v>100</v>
      </c>
      <c r="I1640" s="15">
        <v>2500</v>
      </c>
      <c r="J1640" s="15">
        <v>24</v>
      </c>
      <c r="K1640" s="15">
        <v>15</v>
      </c>
      <c r="L1640" s="16"/>
      <c r="M1640" s="15">
        <f t="shared" ref="M1640:O1640" si="6730">M1639</f>
        <v>100</v>
      </c>
      <c r="N1640" s="15">
        <f t="shared" si="6730"/>
        <v>0</v>
      </c>
      <c r="O1640" s="15">
        <f t="shared" si="6730"/>
        <v>0</v>
      </c>
      <c r="P1640" s="15">
        <v>100</v>
      </c>
      <c r="Q1640" s="15">
        <f t="shared" ref="Q1640:V1640" si="6731">Q1639</f>
        <v>200</v>
      </c>
      <c r="R1640" s="15">
        <f t="shared" si="6731"/>
        <v>0</v>
      </c>
      <c r="S1640" s="15">
        <f t="shared" si="6731"/>
        <v>0</v>
      </c>
      <c r="T1640" s="15">
        <f t="shared" si="6731"/>
        <v>150</v>
      </c>
      <c r="U1640" s="15">
        <f t="shared" si="6731"/>
        <v>0</v>
      </c>
      <c r="V1640" s="15">
        <f t="shared" si="6731"/>
        <v>200</v>
      </c>
      <c r="W1640" s="16"/>
      <c r="X1640" s="15">
        <f t="shared" ref="X1640:Z1640" si="6732">X1639</f>
        <v>100</v>
      </c>
      <c r="Y1640" s="15">
        <f t="shared" si="6732"/>
        <v>0</v>
      </c>
      <c r="Z1640" s="15">
        <f t="shared" si="6732"/>
        <v>0</v>
      </c>
      <c r="AA1640" s="15">
        <v>100</v>
      </c>
      <c r="AB1640" s="15">
        <f t="shared" ref="AB1640:AI1640" si="6733">AB1639</f>
        <v>200</v>
      </c>
      <c r="AC1640" s="15">
        <f t="shared" si="6733"/>
        <v>0</v>
      </c>
      <c r="AD1640" s="15">
        <f t="shared" si="6733"/>
        <v>0</v>
      </c>
      <c r="AE1640" s="15">
        <f t="shared" si="6733"/>
        <v>150</v>
      </c>
      <c r="AF1640" s="15">
        <f t="shared" si="6733"/>
        <v>0</v>
      </c>
      <c r="AG1640" s="15">
        <f t="shared" si="6733"/>
        <v>0</v>
      </c>
      <c r="AH1640" s="15">
        <f t="shared" si="6733"/>
        <v>0</v>
      </c>
      <c r="AI1640" s="15">
        <f t="shared" si="6733"/>
        <v>0</v>
      </c>
      <c r="AJ1640" s="17"/>
      <c r="AK1640" s="15">
        <f>AK1639</f>
        <v>0</v>
      </c>
      <c r="AL1640" s="15">
        <f>AL1639</f>
        <v>0</v>
      </c>
      <c r="AM1640" s="17"/>
      <c r="AN1640" s="15">
        <f t="shared" ref="AN1640:AX1640" si="6734">AN1639</f>
        <v>0</v>
      </c>
      <c r="AO1640" s="15">
        <f t="shared" si="6734"/>
        <v>0</v>
      </c>
      <c r="AP1640" s="15">
        <f t="shared" si="6734"/>
        <v>0</v>
      </c>
      <c r="AQ1640" s="15">
        <f t="shared" si="6734"/>
        <v>0</v>
      </c>
      <c r="AR1640" s="15">
        <f t="shared" si="6734"/>
        <v>0</v>
      </c>
      <c r="AS1640" s="15">
        <f t="shared" si="6734"/>
        <v>0</v>
      </c>
      <c r="AT1640" s="15">
        <f t="shared" si="6734"/>
        <v>0</v>
      </c>
      <c r="AU1640" s="15">
        <f t="shared" si="6734"/>
        <v>0</v>
      </c>
      <c r="AV1640" s="15">
        <f t="shared" si="6734"/>
        <v>0</v>
      </c>
      <c r="AW1640" s="15">
        <f t="shared" si="6734"/>
        <v>0</v>
      </c>
      <c r="AX1640" s="15">
        <f t="shared" si="6734"/>
        <v>0</v>
      </c>
      <c r="AY1640" s="17"/>
      <c r="AZ1640" s="15">
        <f t="shared" ref="AZ1640:BA1640" si="6735">AZ1639</f>
        <v>6000</v>
      </c>
      <c r="BA1640" s="15">
        <f t="shared" si="6735"/>
        <v>6000</v>
      </c>
      <c r="BB1640" s="15">
        <v>0</v>
      </c>
      <c r="BC1640" s="15">
        <f t="shared" ref="BC1640:BE1640" si="6736">BC1639</f>
        <v>0</v>
      </c>
      <c r="BD1640" s="15">
        <f t="shared" si="6736"/>
        <v>0</v>
      </c>
      <c r="BE1640" s="15">
        <f t="shared" si="6736"/>
        <v>250</v>
      </c>
      <c r="BF1640" s="17"/>
      <c r="BG1640" s="15">
        <f t="shared" ref="BG1640:BH1640" si="6737">BG1639</f>
        <v>1000</v>
      </c>
      <c r="BH1640" s="15">
        <f t="shared" si="6737"/>
        <v>5000</v>
      </c>
      <c r="BI1640" s="17"/>
      <c r="BJ1640" s="22">
        <f>G1640/G1639</f>
        <v>1</v>
      </c>
      <c r="BK1640" s="65">
        <f t="shared" ref="BK1640:BL1640" si="6738">BK1639</f>
        <v>0</v>
      </c>
      <c r="BL1640" s="65">
        <f t="shared" si="6738"/>
        <v>0</v>
      </c>
      <c r="BM1640" s="6">
        <f t="shared" si="6724"/>
        <v>118.25000000000001</v>
      </c>
      <c r="BN1640" s="8">
        <f t="shared" si="6725"/>
        <v>183.80659878992401</v>
      </c>
      <c r="BO1640" s="12">
        <f t="shared" si="6726"/>
        <v>147.42839043721708</v>
      </c>
      <c r="BP1640" s="50">
        <f>(1-'#Constant'!$A$3)/($J1640*'#Constant'!$B$3/'#Constant'!$C$3^($D1640-1)+1)+'#Constant'!$A$3</f>
        <v>0.93417910447761188</v>
      </c>
      <c r="BQ1640" s="4">
        <f t="shared" si="6727"/>
        <v>206.49277386242824</v>
      </c>
      <c r="BR1640" s="50">
        <f>(1-'#Constant'!$A$3)/($K1640*'#Constant'!$B$3/'#Constant'!$C$3^($D1640-1)+1)+'#Constant'!$A$3</f>
        <v>0.95779904306220098</v>
      </c>
      <c r="BS1640" s="4">
        <f t="shared" si="6728"/>
        <v>161.12042371741975</v>
      </c>
      <c r="BT1640"/>
    </row>
    <row r="1641" spans="1:72" x14ac:dyDescent="0.3">
      <c r="A1641">
        <v>90026</v>
      </c>
      <c r="B1641" s="18" t="str">
        <f>VLOOKUP(CONCATENATE("CREATURE_NAME_",A1641),[1]Localization_Hero!$A:$E,2,FALSE)</f>
        <v>거미알</v>
      </c>
      <c r="C1641" t="s">
        <v>172</v>
      </c>
      <c r="D1641">
        <v>1</v>
      </c>
      <c r="E1641">
        <v>1</v>
      </c>
      <c r="F1641" s="18">
        <v>1</v>
      </c>
      <c r="G1641" s="10">
        <v>100</v>
      </c>
      <c r="H1641" s="10">
        <v>100</v>
      </c>
      <c r="I1641" s="10">
        <v>2500</v>
      </c>
      <c r="J1641" s="10">
        <v>25</v>
      </c>
      <c r="K1641" s="10">
        <v>25</v>
      </c>
      <c r="L1641" s="2"/>
      <c r="M1641" s="10">
        <v>100</v>
      </c>
      <c r="N1641" s="10">
        <v>0</v>
      </c>
      <c r="O1641" s="10">
        <v>0</v>
      </c>
      <c r="P1641" s="10">
        <v>100</v>
      </c>
      <c r="Q1641" s="10">
        <v>0</v>
      </c>
      <c r="R1641" s="10">
        <v>0</v>
      </c>
      <c r="S1641" s="10">
        <v>0</v>
      </c>
      <c r="T1641" s="10">
        <v>150</v>
      </c>
      <c r="U1641" s="10">
        <v>0</v>
      </c>
      <c r="V1641" s="10">
        <v>0</v>
      </c>
      <c r="W1641" s="2"/>
      <c r="X1641" s="10">
        <v>100</v>
      </c>
      <c r="Y1641" s="10">
        <v>0</v>
      </c>
      <c r="Z1641" s="10">
        <v>0</v>
      </c>
      <c r="AA1641" s="10">
        <v>100</v>
      </c>
      <c r="AB1641" s="10">
        <v>0</v>
      </c>
      <c r="AC1641" s="10">
        <v>0</v>
      </c>
      <c r="AD1641" s="10">
        <v>0</v>
      </c>
      <c r="AE1641" s="10">
        <v>150</v>
      </c>
      <c r="AF1641" s="10">
        <v>0</v>
      </c>
      <c r="AG1641" s="10">
        <v>0</v>
      </c>
      <c r="AH1641" s="10">
        <v>0</v>
      </c>
      <c r="AI1641" s="10">
        <v>0</v>
      </c>
      <c r="AJ1641" s="3"/>
      <c r="AK1641" s="10">
        <v>0</v>
      </c>
      <c r="AL1641" s="10">
        <v>0</v>
      </c>
      <c r="AM1641" s="3"/>
      <c r="AN1641" s="10">
        <v>0</v>
      </c>
      <c r="AO1641" s="10">
        <v>0</v>
      </c>
      <c r="AP1641" s="10">
        <v>0</v>
      </c>
      <c r="AQ1641" s="10">
        <v>0</v>
      </c>
      <c r="AR1641" s="10">
        <v>0</v>
      </c>
      <c r="AS1641" s="10">
        <v>0</v>
      </c>
      <c r="AT1641" s="10">
        <v>0</v>
      </c>
      <c r="AU1641" s="10">
        <v>0</v>
      </c>
      <c r="AV1641" s="10">
        <v>0</v>
      </c>
      <c r="AW1641" s="10">
        <v>0</v>
      </c>
      <c r="AX1641" s="10">
        <v>0</v>
      </c>
      <c r="AY1641" s="3"/>
      <c r="AZ1641" s="10">
        <v>6000</v>
      </c>
      <c r="BA1641" s="10">
        <v>6000</v>
      </c>
      <c r="BB1641" s="10">
        <v>0</v>
      </c>
      <c r="BC1641" s="10">
        <v>0</v>
      </c>
      <c r="BD1641" s="10">
        <v>0</v>
      </c>
      <c r="BE1641" s="10">
        <v>250</v>
      </c>
      <c r="BF1641" s="3"/>
      <c r="BG1641" s="10">
        <v>1000</v>
      </c>
      <c r="BH1641" s="10">
        <v>0</v>
      </c>
      <c r="BI1641" s="3"/>
      <c r="BJ1641" s="21">
        <v>1</v>
      </c>
      <c r="BK1641" s="65">
        <v>0</v>
      </c>
      <c r="BL1641" s="65">
        <v>0</v>
      </c>
      <c r="BM1641" s="6">
        <f t="shared" si="6724"/>
        <v>118.25000000000001</v>
      </c>
      <c r="BN1641" s="8">
        <f t="shared" si="6725"/>
        <v>149.0819326565707</v>
      </c>
      <c r="BO1641" s="12">
        <f t="shared" si="6726"/>
        <v>132.77401303206696</v>
      </c>
      <c r="BP1641" s="50">
        <f>(1-'#Constant'!$A$3)/($J1641*'#Constant'!$B$3/'#Constant'!$C$3^($D1641-1)+1)+'#Constant'!$A$3</f>
        <v>0.93162790697674425</v>
      </c>
      <c r="BQ1641" s="4">
        <f t="shared" si="6727"/>
        <v>149.0819326565707</v>
      </c>
      <c r="BR1641" s="50">
        <f>(1-'#Constant'!$A$3)/($K1641*'#Constant'!$B$3/'#Constant'!$C$3^($D1641-1)+1)+'#Constant'!$A$3</f>
        <v>0.93162790697674425</v>
      </c>
      <c r="BS1641" s="4">
        <f t="shared" si="6728"/>
        <v>149.0819326565707</v>
      </c>
      <c r="BT1641">
        <f>BO1641/$BO$4*100</f>
        <v>100.91327609170268</v>
      </c>
    </row>
    <row r="1642" spans="1:72" s="13" customFormat="1" ht="17.25" thickBot="1" x14ac:dyDescent="0.35">
      <c r="B1642" s="20"/>
      <c r="D1642" s="14">
        <v>1</v>
      </c>
      <c r="E1642" s="14">
        <v>1</v>
      </c>
      <c r="F1642" s="19">
        <v>1</v>
      </c>
      <c r="G1642" s="15">
        <f t="shared" ref="G1642:H1642" si="6739">G1641</f>
        <v>100</v>
      </c>
      <c r="H1642" s="15">
        <f t="shared" si="6739"/>
        <v>100</v>
      </c>
      <c r="I1642" s="15">
        <v>2500</v>
      </c>
      <c r="J1642" s="15">
        <v>25</v>
      </c>
      <c r="K1642" s="15">
        <v>25</v>
      </c>
      <c r="L1642" s="16"/>
      <c r="M1642" s="15">
        <f t="shared" ref="M1642:O1642" si="6740">M1641</f>
        <v>100</v>
      </c>
      <c r="N1642" s="15">
        <f t="shared" si="6740"/>
        <v>0</v>
      </c>
      <c r="O1642" s="15">
        <f t="shared" si="6740"/>
        <v>0</v>
      </c>
      <c r="P1642" s="15">
        <v>100</v>
      </c>
      <c r="Q1642" s="15">
        <f t="shared" ref="Q1642:V1642" si="6741">Q1641</f>
        <v>0</v>
      </c>
      <c r="R1642" s="15">
        <f t="shared" si="6741"/>
        <v>0</v>
      </c>
      <c r="S1642" s="15">
        <f t="shared" si="6741"/>
        <v>0</v>
      </c>
      <c r="T1642" s="15">
        <f t="shared" si="6741"/>
        <v>150</v>
      </c>
      <c r="U1642" s="15">
        <f t="shared" si="6741"/>
        <v>0</v>
      </c>
      <c r="V1642" s="15">
        <f t="shared" si="6741"/>
        <v>0</v>
      </c>
      <c r="W1642" s="16"/>
      <c r="X1642" s="15">
        <f t="shared" ref="X1642:Z1642" si="6742">X1641</f>
        <v>100</v>
      </c>
      <c r="Y1642" s="15">
        <f t="shared" si="6742"/>
        <v>0</v>
      </c>
      <c r="Z1642" s="15">
        <f t="shared" si="6742"/>
        <v>0</v>
      </c>
      <c r="AA1642" s="15">
        <v>100</v>
      </c>
      <c r="AB1642" s="15">
        <f t="shared" ref="AB1642:AI1642" si="6743">AB1641</f>
        <v>0</v>
      </c>
      <c r="AC1642" s="15">
        <f t="shared" si="6743"/>
        <v>0</v>
      </c>
      <c r="AD1642" s="15">
        <f t="shared" si="6743"/>
        <v>0</v>
      </c>
      <c r="AE1642" s="15">
        <f t="shared" si="6743"/>
        <v>150</v>
      </c>
      <c r="AF1642" s="15">
        <f t="shared" si="6743"/>
        <v>0</v>
      </c>
      <c r="AG1642" s="15">
        <f t="shared" si="6743"/>
        <v>0</v>
      </c>
      <c r="AH1642" s="15">
        <f t="shared" si="6743"/>
        <v>0</v>
      </c>
      <c r="AI1642" s="15">
        <f t="shared" si="6743"/>
        <v>0</v>
      </c>
      <c r="AJ1642" s="17"/>
      <c r="AK1642" s="15">
        <f>AK1641</f>
        <v>0</v>
      </c>
      <c r="AL1642" s="15">
        <f>AL1641</f>
        <v>0</v>
      </c>
      <c r="AM1642" s="17"/>
      <c r="AN1642" s="15">
        <f t="shared" ref="AN1642:AX1642" si="6744">AN1641</f>
        <v>0</v>
      </c>
      <c r="AO1642" s="15">
        <f t="shared" si="6744"/>
        <v>0</v>
      </c>
      <c r="AP1642" s="15">
        <f t="shared" si="6744"/>
        <v>0</v>
      </c>
      <c r="AQ1642" s="15">
        <f t="shared" si="6744"/>
        <v>0</v>
      </c>
      <c r="AR1642" s="15">
        <f t="shared" si="6744"/>
        <v>0</v>
      </c>
      <c r="AS1642" s="15">
        <f t="shared" si="6744"/>
        <v>0</v>
      </c>
      <c r="AT1642" s="15">
        <f t="shared" si="6744"/>
        <v>0</v>
      </c>
      <c r="AU1642" s="15">
        <f t="shared" si="6744"/>
        <v>0</v>
      </c>
      <c r="AV1642" s="15">
        <f t="shared" si="6744"/>
        <v>0</v>
      </c>
      <c r="AW1642" s="15">
        <f t="shared" si="6744"/>
        <v>0</v>
      </c>
      <c r="AX1642" s="15">
        <f t="shared" si="6744"/>
        <v>0</v>
      </c>
      <c r="AY1642" s="17"/>
      <c r="AZ1642" s="15">
        <f t="shared" ref="AZ1642:BA1642" si="6745">AZ1641</f>
        <v>6000</v>
      </c>
      <c r="BA1642" s="15">
        <f t="shared" si="6745"/>
        <v>6000</v>
      </c>
      <c r="BB1642" s="15">
        <v>0</v>
      </c>
      <c r="BC1642" s="15">
        <f t="shared" ref="BC1642:BE1642" si="6746">BC1641</f>
        <v>0</v>
      </c>
      <c r="BD1642" s="15">
        <f t="shared" si="6746"/>
        <v>0</v>
      </c>
      <c r="BE1642" s="15">
        <f t="shared" si="6746"/>
        <v>250</v>
      </c>
      <c r="BF1642" s="17"/>
      <c r="BG1642" s="15">
        <f t="shared" ref="BG1642:BH1642" si="6747">BG1641</f>
        <v>1000</v>
      </c>
      <c r="BH1642" s="15">
        <f t="shared" si="6747"/>
        <v>0</v>
      </c>
      <c r="BI1642" s="17"/>
      <c r="BJ1642" s="22">
        <f>G1642/G1641</f>
        <v>1</v>
      </c>
      <c r="BK1642" s="65">
        <f>BK1641</f>
        <v>0</v>
      </c>
      <c r="BL1642" s="65">
        <f>BL1641</f>
        <v>0</v>
      </c>
      <c r="BM1642" s="6">
        <f t="shared" si="6724"/>
        <v>118.25000000000001</v>
      </c>
      <c r="BN1642" s="8">
        <f t="shared" si="6725"/>
        <v>149.0819326565707</v>
      </c>
      <c r="BO1642" s="12">
        <f t="shared" si="6726"/>
        <v>132.77401303206696</v>
      </c>
      <c r="BP1642" s="50">
        <f>(1-'#Constant'!$A$3)/($J1642*'#Constant'!$B$3/'#Constant'!$C$3^($D1642-1)+1)+'#Constant'!$A$3</f>
        <v>0.93162790697674425</v>
      </c>
      <c r="BQ1642" s="4">
        <f t="shared" si="6727"/>
        <v>149.0819326565707</v>
      </c>
      <c r="BR1642" s="50">
        <f>(1-'#Constant'!$A$3)/($K1642*'#Constant'!$B$3/'#Constant'!$C$3^($D1642-1)+1)+'#Constant'!$A$3</f>
        <v>0.93162790697674425</v>
      </c>
      <c r="BS1642" s="4">
        <f t="shared" si="6728"/>
        <v>149.0819326565707</v>
      </c>
      <c r="BT1642"/>
    </row>
    <row r="1643" spans="1:72" x14ac:dyDescent="0.3">
      <c r="A1643">
        <v>90126</v>
      </c>
      <c r="B1643" s="18" t="e">
        <f>VLOOKUP(CONCATENATE("CREATURE_NAME_",A1643),[1]Localization_Hero!$A:$E,2,FALSE)</f>
        <v>#N/A</v>
      </c>
      <c r="C1643" t="s">
        <v>77</v>
      </c>
      <c r="D1643">
        <v>1</v>
      </c>
      <c r="E1643">
        <v>1</v>
      </c>
      <c r="F1643" s="18">
        <v>1</v>
      </c>
      <c r="G1643" s="10">
        <v>100</v>
      </c>
      <c r="H1643" s="10">
        <v>100</v>
      </c>
      <c r="I1643" s="10">
        <v>2500</v>
      </c>
      <c r="J1643" s="10">
        <v>25</v>
      </c>
      <c r="K1643" s="10">
        <v>25</v>
      </c>
      <c r="L1643" s="2"/>
      <c r="M1643" s="10">
        <v>100</v>
      </c>
      <c r="N1643" s="10">
        <v>0</v>
      </c>
      <c r="O1643" s="10">
        <v>0</v>
      </c>
      <c r="P1643" s="10">
        <v>100</v>
      </c>
      <c r="Q1643" s="10">
        <v>0</v>
      </c>
      <c r="R1643" s="10">
        <v>0</v>
      </c>
      <c r="S1643" s="10">
        <v>0</v>
      </c>
      <c r="T1643" s="10">
        <v>150</v>
      </c>
      <c r="U1643" s="10">
        <v>0</v>
      </c>
      <c r="V1643" s="10">
        <v>0</v>
      </c>
      <c r="W1643" s="2"/>
      <c r="X1643" s="10">
        <v>100</v>
      </c>
      <c r="Y1643" s="10">
        <v>0</v>
      </c>
      <c r="Z1643" s="10">
        <v>0</v>
      </c>
      <c r="AA1643" s="10">
        <v>100</v>
      </c>
      <c r="AB1643" s="10">
        <v>0</v>
      </c>
      <c r="AC1643" s="10">
        <v>0</v>
      </c>
      <c r="AD1643" s="10">
        <v>0</v>
      </c>
      <c r="AE1643" s="10">
        <v>150</v>
      </c>
      <c r="AF1643" s="10">
        <v>0</v>
      </c>
      <c r="AG1643" s="10">
        <v>0</v>
      </c>
      <c r="AH1643" s="10">
        <v>0</v>
      </c>
      <c r="AI1643" s="10">
        <v>0</v>
      </c>
      <c r="AJ1643" s="3"/>
      <c r="AK1643" s="10">
        <v>0</v>
      </c>
      <c r="AL1643" s="10">
        <v>0</v>
      </c>
      <c r="AM1643" s="3"/>
      <c r="AN1643" s="10">
        <v>0</v>
      </c>
      <c r="AO1643" s="10">
        <v>0</v>
      </c>
      <c r="AP1643" s="10">
        <v>0</v>
      </c>
      <c r="AQ1643" s="10">
        <v>0</v>
      </c>
      <c r="AR1643" s="10">
        <v>0</v>
      </c>
      <c r="AS1643" s="10">
        <v>0</v>
      </c>
      <c r="AT1643" s="10">
        <v>0</v>
      </c>
      <c r="AU1643" s="10">
        <v>0</v>
      </c>
      <c r="AV1643" s="10">
        <v>0</v>
      </c>
      <c r="AW1643" s="10">
        <v>0</v>
      </c>
      <c r="AX1643" s="10">
        <v>0</v>
      </c>
      <c r="AY1643" s="3"/>
      <c r="AZ1643" s="10">
        <v>6000</v>
      </c>
      <c r="BA1643" s="10">
        <v>6000</v>
      </c>
      <c r="BB1643" s="10">
        <v>0</v>
      </c>
      <c r="BC1643" s="10">
        <v>0</v>
      </c>
      <c r="BD1643" s="10">
        <v>0</v>
      </c>
      <c r="BE1643" s="10">
        <v>250</v>
      </c>
      <c r="BF1643" s="3"/>
      <c r="BG1643" s="10">
        <v>1000</v>
      </c>
      <c r="BH1643" s="10">
        <v>0</v>
      </c>
      <c r="BI1643" s="3"/>
      <c r="BJ1643" s="21">
        <v>1</v>
      </c>
      <c r="BK1643" s="65">
        <v>0</v>
      </c>
      <c r="BL1643" s="65">
        <v>0</v>
      </c>
      <c r="BM1643" s="6">
        <f t="shared" si="6724"/>
        <v>118.25000000000001</v>
      </c>
      <c r="BN1643" s="8">
        <f t="shared" si="6725"/>
        <v>149.0819326565707</v>
      </c>
      <c r="BO1643" s="12">
        <f t="shared" si="6726"/>
        <v>132.77401303206696</v>
      </c>
      <c r="BP1643" s="50">
        <f>(1-'#Constant'!$A$3)/($J1643*'#Constant'!$B$3/'#Constant'!$C$3^($D1643-1)+1)+'#Constant'!$A$3</f>
        <v>0.93162790697674425</v>
      </c>
      <c r="BQ1643" s="4">
        <f t="shared" si="6727"/>
        <v>149.0819326565707</v>
      </c>
      <c r="BR1643" s="50">
        <f>(1-'#Constant'!$A$3)/($K1643*'#Constant'!$B$3/'#Constant'!$C$3^($D1643-1)+1)+'#Constant'!$A$3</f>
        <v>0.93162790697674425</v>
      </c>
      <c r="BS1643" s="4">
        <f t="shared" si="6728"/>
        <v>149.0819326565707</v>
      </c>
      <c r="BT1643">
        <f>BO1643/$BO$4*100</f>
        <v>100.91327609170268</v>
      </c>
    </row>
    <row r="1644" spans="1:72" s="13" customFormat="1" ht="17.25" thickBot="1" x14ac:dyDescent="0.35">
      <c r="B1644" s="20"/>
      <c r="D1644" s="14">
        <v>1</v>
      </c>
      <c r="E1644" s="14">
        <v>1</v>
      </c>
      <c r="F1644" s="19">
        <v>1</v>
      </c>
      <c r="G1644" s="15">
        <f t="shared" ref="G1644:H1644" si="6748">G1643</f>
        <v>100</v>
      </c>
      <c r="H1644" s="15">
        <f t="shared" si="6748"/>
        <v>100</v>
      </c>
      <c r="I1644" s="15">
        <v>2500</v>
      </c>
      <c r="J1644" s="15">
        <v>25</v>
      </c>
      <c r="K1644" s="15">
        <v>25</v>
      </c>
      <c r="L1644" s="16"/>
      <c r="M1644" s="15">
        <f t="shared" ref="M1644:O1644" si="6749">M1643</f>
        <v>100</v>
      </c>
      <c r="N1644" s="15">
        <f t="shared" si="6749"/>
        <v>0</v>
      </c>
      <c r="O1644" s="15">
        <f t="shared" si="6749"/>
        <v>0</v>
      </c>
      <c r="P1644" s="15">
        <v>100</v>
      </c>
      <c r="Q1644" s="15">
        <f t="shared" ref="Q1644:V1644" si="6750">Q1643</f>
        <v>0</v>
      </c>
      <c r="R1644" s="15">
        <f t="shared" si="6750"/>
        <v>0</v>
      </c>
      <c r="S1644" s="15">
        <f t="shared" si="6750"/>
        <v>0</v>
      </c>
      <c r="T1644" s="15">
        <f t="shared" si="6750"/>
        <v>150</v>
      </c>
      <c r="U1644" s="15">
        <f t="shared" si="6750"/>
        <v>0</v>
      </c>
      <c r="V1644" s="15">
        <f t="shared" si="6750"/>
        <v>0</v>
      </c>
      <c r="W1644" s="16"/>
      <c r="X1644" s="15">
        <f t="shared" ref="X1644:Z1644" si="6751">X1643</f>
        <v>100</v>
      </c>
      <c r="Y1644" s="15">
        <f t="shared" si="6751"/>
        <v>0</v>
      </c>
      <c r="Z1644" s="15">
        <f t="shared" si="6751"/>
        <v>0</v>
      </c>
      <c r="AA1644" s="15">
        <v>100</v>
      </c>
      <c r="AB1644" s="15">
        <f t="shared" ref="AB1644:AI1644" si="6752">AB1643</f>
        <v>0</v>
      </c>
      <c r="AC1644" s="15">
        <f t="shared" si="6752"/>
        <v>0</v>
      </c>
      <c r="AD1644" s="15">
        <f t="shared" si="6752"/>
        <v>0</v>
      </c>
      <c r="AE1644" s="15">
        <f t="shared" si="6752"/>
        <v>150</v>
      </c>
      <c r="AF1644" s="15">
        <f t="shared" si="6752"/>
        <v>0</v>
      </c>
      <c r="AG1644" s="15">
        <f t="shared" si="6752"/>
        <v>0</v>
      </c>
      <c r="AH1644" s="15">
        <f t="shared" si="6752"/>
        <v>0</v>
      </c>
      <c r="AI1644" s="15">
        <f t="shared" si="6752"/>
        <v>0</v>
      </c>
      <c r="AJ1644" s="17"/>
      <c r="AK1644" s="15">
        <f>AK1643</f>
        <v>0</v>
      </c>
      <c r="AL1644" s="15">
        <f>AL1643</f>
        <v>0</v>
      </c>
      <c r="AM1644" s="17"/>
      <c r="AN1644" s="15">
        <f t="shared" ref="AN1644:AX1644" si="6753">AN1643</f>
        <v>0</v>
      </c>
      <c r="AO1644" s="15">
        <f t="shared" si="6753"/>
        <v>0</v>
      </c>
      <c r="AP1644" s="15">
        <f t="shared" si="6753"/>
        <v>0</v>
      </c>
      <c r="AQ1644" s="15">
        <f t="shared" si="6753"/>
        <v>0</v>
      </c>
      <c r="AR1644" s="15">
        <f t="shared" si="6753"/>
        <v>0</v>
      </c>
      <c r="AS1644" s="15">
        <f t="shared" si="6753"/>
        <v>0</v>
      </c>
      <c r="AT1644" s="15">
        <f t="shared" si="6753"/>
        <v>0</v>
      </c>
      <c r="AU1644" s="15">
        <f t="shared" si="6753"/>
        <v>0</v>
      </c>
      <c r="AV1644" s="15">
        <f t="shared" si="6753"/>
        <v>0</v>
      </c>
      <c r="AW1644" s="15">
        <f t="shared" si="6753"/>
        <v>0</v>
      </c>
      <c r="AX1644" s="15">
        <f t="shared" si="6753"/>
        <v>0</v>
      </c>
      <c r="AY1644" s="17"/>
      <c r="AZ1644" s="15">
        <f t="shared" ref="AZ1644:BA1644" si="6754">AZ1643</f>
        <v>6000</v>
      </c>
      <c r="BA1644" s="15">
        <f t="shared" si="6754"/>
        <v>6000</v>
      </c>
      <c r="BB1644" s="15">
        <v>0</v>
      </c>
      <c r="BC1644" s="15">
        <f t="shared" ref="BC1644:BE1644" si="6755">BC1643</f>
        <v>0</v>
      </c>
      <c r="BD1644" s="15">
        <f t="shared" si="6755"/>
        <v>0</v>
      </c>
      <c r="BE1644" s="15">
        <f t="shared" si="6755"/>
        <v>250</v>
      </c>
      <c r="BF1644" s="17"/>
      <c r="BG1644" s="15">
        <f t="shared" ref="BG1644:BH1644" si="6756">BG1643</f>
        <v>1000</v>
      </c>
      <c r="BH1644" s="15">
        <f t="shared" si="6756"/>
        <v>0</v>
      </c>
      <c r="BI1644" s="17"/>
      <c r="BJ1644" s="22">
        <f>G1644/G1643</f>
        <v>1</v>
      </c>
      <c r="BK1644" s="65">
        <f t="shared" ref="BK1644:BL1644" si="6757">BK1643</f>
        <v>0</v>
      </c>
      <c r="BL1644" s="65">
        <f t="shared" si="6757"/>
        <v>0</v>
      </c>
      <c r="BM1644" s="6">
        <f t="shared" si="6724"/>
        <v>118.25000000000001</v>
      </c>
      <c r="BN1644" s="8">
        <f t="shared" si="6725"/>
        <v>149.0819326565707</v>
      </c>
      <c r="BO1644" s="12">
        <f t="shared" si="6726"/>
        <v>132.77401303206696</v>
      </c>
      <c r="BP1644" s="50">
        <f>(1-'#Constant'!$A$3)/($J1644*'#Constant'!$B$3/'#Constant'!$C$3^($D1644-1)+1)+'#Constant'!$A$3</f>
        <v>0.93162790697674425</v>
      </c>
      <c r="BQ1644" s="4">
        <f t="shared" si="6727"/>
        <v>149.0819326565707</v>
      </c>
      <c r="BR1644" s="50">
        <f>(1-'#Constant'!$A$3)/($K1644*'#Constant'!$B$3/'#Constant'!$C$3^($D1644-1)+1)+'#Constant'!$A$3</f>
        <v>0.93162790697674425</v>
      </c>
      <c r="BS1644" s="4">
        <f t="shared" si="6728"/>
        <v>149.0819326565707</v>
      </c>
      <c r="BT1644"/>
    </row>
    <row r="1645" spans="1:72" x14ac:dyDescent="0.3">
      <c r="A1645">
        <v>90226</v>
      </c>
      <c r="B1645" s="18" t="str">
        <f>VLOOKUP(CONCATENATE("CREATURE_NAME_",A1645),[1]Localization_Hero!$A:$E,2,FALSE)</f>
        <v>새끼거미</v>
      </c>
      <c r="C1645" t="s">
        <v>77</v>
      </c>
      <c r="D1645">
        <v>1</v>
      </c>
      <c r="E1645">
        <v>1</v>
      </c>
      <c r="F1645" s="18">
        <v>1</v>
      </c>
      <c r="G1645" s="10">
        <v>100</v>
      </c>
      <c r="H1645" s="10">
        <v>100</v>
      </c>
      <c r="I1645" s="10">
        <v>2500</v>
      </c>
      <c r="J1645" s="10">
        <v>25</v>
      </c>
      <c r="K1645" s="10">
        <v>25</v>
      </c>
      <c r="L1645" s="2"/>
      <c r="M1645" s="10">
        <v>100</v>
      </c>
      <c r="N1645" s="10">
        <v>0</v>
      </c>
      <c r="O1645" s="10">
        <v>0</v>
      </c>
      <c r="P1645" s="10">
        <v>100</v>
      </c>
      <c r="Q1645" s="10">
        <v>0</v>
      </c>
      <c r="R1645" s="10">
        <v>0</v>
      </c>
      <c r="S1645" s="10">
        <v>0</v>
      </c>
      <c r="T1645" s="10">
        <v>150</v>
      </c>
      <c r="U1645" s="10">
        <v>0</v>
      </c>
      <c r="V1645" s="10">
        <v>0</v>
      </c>
      <c r="W1645" s="2"/>
      <c r="X1645" s="10">
        <v>100</v>
      </c>
      <c r="Y1645" s="10">
        <v>0</v>
      </c>
      <c r="Z1645" s="10">
        <v>0</v>
      </c>
      <c r="AA1645" s="10">
        <v>100</v>
      </c>
      <c r="AB1645" s="10">
        <v>0</v>
      </c>
      <c r="AC1645" s="10">
        <v>0</v>
      </c>
      <c r="AD1645" s="10">
        <v>0</v>
      </c>
      <c r="AE1645" s="10">
        <v>150</v>
      </c>
      <c r="AF1645" s="10">
        <v>0</v>
      </c>
      <c r="AG1645" s="10">
        <v>0</v>
      </c>
      <c r="AH1645" s="10">
        <v>0</v>
      </c>
      <c r="AI1645" s="10">
        <v>0</v>
      </c>
      <c r="AJ1645" s="3"/>
      <c r="AK1645" s="10">
        <v>0</v>
      </c>
      <c r="AL1645" s="10">
        <v>0</v>
      </c>
      <c r="AM1645" s="3"/>
      <c r="AN1645" s="10">
        <v>0</v>
      </c>
      <c r="AO1645" s="10">
        <v>0</v>
      </c>
      <c r="AP1645" s="10">
        <v>0</v>
      </c>
      <c r="AQ1645" s="10">
        <v>0</v>
      </c>
      <c r="AR1645" s="10">
        <v>0</v>
      </c>
      <c r="AS1645" s="10">
        <v>0</v>
      </c>
      <c r="AT1645" s="10">
        <v>0</v>
      </c>
      <c r="AU1645" s="10">
        <v>0</v>
      </c>
      <c r="AV1645" s="10">
        <v>0</v>
      </c>
      <c r="AW1645" s="10">
        <v>0</v>
      </c>
      <c r="AX1645" s="10">
        <v>0</v>
      </c>
      <c r="AY1645" s="3"/>
      <c r="AZ1645" s="10">
        <v>6000</v>
      </c>
      <c r="BA1645" s="10">
        <v>6000</v>
      </c>
      <c r="BB1645" s="10">
        <v>0</v>
      </c>
      <c r="BC1645" s="10">
        <v>0</v>
      </c>
      <c r="BD1645" s="10">
        <v>0</v>
      </c>
      <c r="BE1645" s="10">
        <v>250</v>
      </c>
      <c r="BF1645" s="3"/>
      <c r="BG1645" s="10">
        <v>1000</v>
      </c>
      <c r="BH1645" s="10">
        <v>5000</v>
      </c>
      <c r="BI1645" s="3"/>
      <c r="BJ1645" s="21">
        <v>1</v>
      </c>
      <c r="BK1645" s="65">
        <v>0</v>
      </c>
      <c r="BL1645" s="65">
        <v>0</v>
      </c>
      <c r="BM1645" s="6">
        <f t="shared" ref="BM1645:BM1646" si="6758">MAX(G1645*(1+M1645/1000*(1+O1645/1000))*(1+0.5*T1645/1000)*(1+0.25*S1645/1000),(H1645*(1+X1645/1000*(1+Z1645/1000))*(1+0.5*AE1645/1000)*(1+0.25*AD1645/1000)))*BG1645/1000</f>
        <v>118.25000000000001</v>
      </c>
      <c r="BN1645" s="8">
        <f t="shared" ref="BN1645:BN1646" si="6759">(BQ1645+BS1645)/2*(1+AI1645/2000)*(1+AH1645/2000)*(1+AN1645/2000)*(1+AK1645/2000)</f>
        <v>149.0819326565707</v>
      </c>
      <c r="BO1645" s="12">
        <f t="shared" ref="BO1645:BO1646" si="6760">SQRT(BM1645*BN1645)</f>
        <v>132.77401303206696</v>
      </c>
      <c r="BP1645" s="50">
        <f>(1-'#Constant'!$A$3)/($J1645*'#Constant'!$B$3/'#Constant'!$C$3^($D1645-1)+1)+'#Constant'!$A$3</f>
        <v>0.93162790697674425</v>
      </c>
      <c r="BQ1645" s="4">
        <f t="shared" ref="BQ1645:BQ1646" si="6761">I1645/(BP1645*(1-Q1645/1000*(0.5+R1645/1000))*(1-P1645/1000)*(1-V1645/1000)*(1+U1645/1000))/20</f>
        <v>149.0819326565707</v>
      </c>
      <c r="BR1645" s="50">
        <f>(1-'#Constant'!$A$3)/($K1645*'#Constant'!$B$3/'#Constant'!$C$3^($D1645-1)+1)+'#Constant'!$A$3</f>
        <v>0.93162790697674425</v>
      </c>
      <c r="BS1645" s="4">
        <f t="shared" ref="BS1645:BS1646" si="6762">I1645/(BR1645*(1-AB1645/1000*(0.5+AC1645/1000))*(1-AA1645/1000)*(1-AG1645/1000)*(1+AF1645/1000))/20</f>
        <v>149.0819326565707</v>
      </c>
      <c r="BT1645">
        <f>BO1645/$BO$4*100</f>
        <v>100.91327609170268</v>
      </c>
    </row>
    <row r="1646" spans="1:72" s="13" customFormat="1" ht="17.25" thickBot="1" x14ac:dyDescent="0.35">
      <c r="B1646" s="20"/>
      <c r="D1646" s="14">
        <v>1</v>
      </c>
      <c r="E1646" s="14">
        <v>1</v>
      </c>
      <c r="F1646" s="19">
        <v>1</v>
      </c>
      <c r="G1646" s="15">
        <f t="shared" ref="G1646:H1646" si="6763">G1645</f>
        <v>100</v>
      </c>
      <c r="H1646" s="15">
        <f t="shared" si="6763"/>
        <v>100</v>
      </c>
      <c r="I1646" s="15">
        <v>2500</v>
      </c>
      <c r="J1646" s="15">
        <v>25</v>
      </c>
      <c r="K1646" s="15">
        <v>25</v>
      </c>
      <c r="L1646" s="16"/>
      <c r="M1646" s="15">
        <f t="shared" ref="M1646:O1646" si="6764">M1645</f>
        <v>100</v>
      </c>
      <c r="N1646" s="15">
        <f t="shared" si="6764"/>
        <v>0</v>
      </c>
      <c r="O1646" s="15">
        <f t="shared" si="6764"/>
        <v>0</v>
      </c>
      <c r="P1646" s="15">
        <v>100</v>
      </c>
      <c r="Q1646" s="15">
        <f t="shared" ref="Q1646:V1646" si="6765">Q1645</f>
        <v>0</v>
      </c>
      <c r="R1646" s="15">
        <f t="shared" si="6765"/>
        <v>0</v>
      </c>
      <c r="S1646" s="15">
        <f t="shared" si="6765"/>
        <v>0</v>
      </c>
      <c r="T1646" s="15">
        <f t="shared" si="6765"/>
        <v>150</v>
      </c>
      <c r="U1646" s="15">
        <f t="shared" si="6765"/>
        <v>0</v>
      </c>
      <c r="V1646" s="15">
        <f t="shared" si="6765"/>
        <v>0</v>
      </c>
      <c r="W1646" s="16"/>
      <c r="X1646" s="15">
        <f t="shared" ref="X1646:Z1646" si="6766">X1645</f>
        <v>100</v>
      </c>
      <c r="Y1646" s="15">
        <f t="shared" si="6766"/>
        <v>0</v>
      </c>
      <c r="Z1646" s="15">
        <f t="shared" si="6766"/>
        <v>0</v>
      </c>
      <c r="AA1646" s="15">
        <v>100</v>
      </c>
      <c r="AB1646" s="15">
        <f t="shared" ref="AB1646:AI1646" si="6767">AB1645</f>
        <v>0</v>
      </c>
      <c r="AC1646" s="15">
        <f t="shared" si="6767"/>
        <v>0</v>
      </c>
      <c r="AD1646" s="15">
        <f t="shared" si="6767"/>
        <v>0</v>
      </c>
      <c r="AE1646" s="15">
        <f t="shared" si="6767"/>
        <v>150</v>
      </c>
      <c r="AF1646" s="15">
        <f t="shared" si="6767"/>
        <v>0</v>
      </c>
      <c r="AG1646" s="15">
        <f t="shared" si="6767"/>
        <v>0</v>
      </c>
      <c r="AH1646" s="15">
        <f t="shared" si="6767"/>
        <v>0</v>
      </c>
      <c r="AI1646" s="15">
        <f t="shared" si="6767"/>
        <v>0</v>
      </c>
      <c r="AJ1646" s="17"/>
      <c r="AK1646" s="15">
        <f>AK1645</f>
        <v>0</v>
      </c>
      <c r="AL1646" s="15">
        <f>AL1645</f>
        <v>0</v>
      </c>
      <c r="AM1646" s="17"/>
      <c r="AN1646" s="15">
        <f t="shared" ref="AN1646:AX1646" si="6768">AN1645</f>
        <v>0</v>
      </c>
      <c r="AO1646" s="15">
        <f t="shared" si="6768"/>
        <v>0</v>
      </c>
      <c r="AP1646" s="15">
        <f t="shared" si="6768"/>
        <v>0</v>
      </c>
      <c r="AQ1646" s="15">
        <f t="shared" si="6768"/>
        <v>0</v>
      </c>
      <c r="AR1646" s="15">
        <f t="shared" si="6768"/>
        <v>0</v>
      </c>
      <c r="AS1646" s="15">
        <f t="shared" si="6768"/>
        <v>0</v>
      </c>
      <c r="AT1646" s="15">
        <f t="shared" si="6768"/>
        <v>0</v>
      </c>
      <c r="AU1646" s="15">
        <f t="shared" si="6768"/>
        <v>0</v>
      </c>
      <c r="AV1646" s="15">
        <f t="shared" si="6768"/>
        <v>0</v>
      </c>
      <c r="AW1646" s="15">
        <f t="shared" si="6768"/>
        <v>0</v>
      </c>
      <c r="AX1646" s="15">
        <f t="shared" si="6768"/>
        <v>0</v>
      </c>
      <c r="AY1646" s="17"/>
      <c r="AZ1646" s="15">
        <f t="shared" ref="AZ1646:BA1646" si="6769">AZ1645</f>
        <v>6000</v>
      </c>
      <c r="BA1646" s="15">
        <f t="shared" si="6769"/>
        <v>6000</v>
      </c>
      <c r="BB1646" s="15">
        <v>0</v>
      </c>
      <c r="BC1646" s="15">
        <f t="shared" ref="BC1646:BE1646" si="6770">BC1645</f>
        <v>0</v>
      </c>
      <c r="BD1646" s="15">
        <f t="shared" si="6770"/>
        <v>0</v>
      </c>
      <c r="BE1646" s="15">
        <f t="shared" si="6770"/>
        <v>250</v>
      </c>
      <c r="BF1646" s="17"/>
      <c r="BG1646" s="15">
        <f t="shared" ref="BG1646:BH1646" si="6771">BG1645</f>
        <v>1000</v>
      </c>
      <c r="BH1646" s="15">
        <f t="shared" si="6771"/>
        <v>5000</v>
      </c>
      <c r="BI1646" s="17"/>
      <c r="BJ1646" s="22">
        <f>G1646/G1645</f>
        <v>1</v>
      </c>
      <c r="BK1646" s="65">
        <f t="shared" ref="BK1646:BL1646" si="6772">BK1645</f>
        <v>0</v>
      </c>
      <c r="BL1646" s="65">
        <f t="shared" si="6772"/>
        <v>0</v>
      </c>
      <c r="BM1646" s="6">
        <f t="shared" si="6758"/>
        <v>118.25000000000001</v>
      </c>
      <c r="BN1646" s="8">
        <f t="shared" si="6759"/>
        <v>149.0819326565707</v>
      </c>
      <c r="BO1646" s="12">
        <f t="shared" si="6760"/>
        <v>132.77401303206696</v>
      </c>
      <c r="BP1646" s="50">
        <f>(1-'#Constant'!$A$3)/($J1646*'#Constant'!$B$3/'#Constant'!$C$3^($D1646-1)+1)+'#Constant'!$A$3</f>
        <v>0.93162790697674425</v>
      </c>
      <c r="BQ1646" s="4">
        <f t="shared" si="6761"/>
        <v>149.0819326565707</v>
      </c>
      <c r="BR1646" s="50">
        <f>(1-'#Constant'!$A$3)/($K1646*'#Constant'!$B$3/'#Constant'!$C$3^($D1646-1)+1)+'#Constant'!$A$3</f>
        <v>0.93162790697674425</v>
      </c>
      <c r="BS1646" s="4">
        <f t="shared" si="6762"/>
        <v>149.0819326565707</v>
      </c>
      <c r="BT1646"/>
    </row>
    <row r="1647" spans="1:72" x14ac:dyDescent="0.3">
      <c r="A1647">
        <v>90326</v>
      </c>
      <c r="B1647" s="18" t="str">
        <f>VLOOKUP(CONCATENATE("CREATURE_NAME_",A1647),[1]Localization_Hero!$A:$E,2,FALSE)</f>
        <v>맹독여왕거미</v>
      </c>
      <c r="C1647" t="s">
        <v>77</v>
      </c>
      <c r="D1647">
        <v>1</v>
      </c>
      <c r="E1647">
        <v>1</v>
      </c>
      <c r="F1647" s="18">
        <v>1</v>
      </c>
      <c r="G1647" s="10">
        <v>100</v>
      </c>
      <c r="H1647" s="10">
        <v>100</v>
      </c>
      <c r="I1647" s="10">
        <v>2500</v>
      </c>
      <c r="J1647" s="10">
        <v>25</v>
      </c>
      <c r="K1647" s="10">
        <v>25</v>
      </c>
      <c r="L1647" s="2"/>
      <c r="M1647" s="10">
        <v>100</v>
      </c>
      <c r="N1647" s="10">
        <v>0</v>
      </c>
      <c r="O1647" s="10">
        <v>0</v>
      </c>
      <c r="P1647" s="10">
        <v>100</v>
      </c>
      <c r="Q1647" s="10">
        <v>0</v>
      </c>
      <c r="R1647" s="10">
        <v>0</v>
      </c>
      <c r="S1647" s="10">
        <v>0</v>
      </c>
      <c r="T1647" s="10">
        <v>150</v>
      </c>
      <c r="U1647" s="10">
        <v>0</v>
      </c>
      <c r="V1647" s="10">
        <v>0</v>
      </c>
      <c r="W1647" s="2"/>
      <c r="X1647" s="10">
        <v>100</v>
      </c>
      <c r="Y1647" s="10">
        <v>0</v>
      </c>
      <c r="Z1647" s="10">
        <v>0</v>
      </c>
      <c r="AA1647" s="10">
        <v>100</v>
      </c>
      <c r="AB1647" s="10">
        <v>0</v>
      </c>
      <c r="AC1647" s="10">
        <v>0</v>
      </c>
      <c r="AD1647" s="10">
        <v>0</v>
      </c>
      <c r="AE1647" s="10">
        <v>150</v>
      </c>
      <c r="AF1647" s="10">
        <v>0</v>
      </c>
      <c r="AG1647" s="10">
        <v>0</v>
      </c>
      <c r="AH1647" s="10">
        <v>0</v>
      </c>
      <c r="AI1647" s="10">
        <v>0</v>
      </c>
      <c r="AJ1647" s="3"/>
      <c r="AK1647" s="10">
        <v>0</v>
      </c>
      <c r="AL1647" s="10">
        <v>0</v>
      </c>
      <c r="AM1647" s="3"/>
      <c r="AN1647" s="10">
        <v>0</v>
      </c>
      <c r="AO1647" s="10">
        <v>0</v>
      </c>
      <c r="AP1647" s="10">
        <v>0</v>
      </c>
      <c r="AQ1647" s="10">
        <v>0</v>
      </c>
      <c r="AR1647" s="10">
        <v>0</v>
      </c>
      <c r="AS1647" s="10">
        <v>0</v>
      </c>
      <c r="AT1647" s="10">
        <v>0</v>
      </c>
      <c r="AU1647" s="10">
        <v>0</v>
      </c>
      <c r="AV1647" s="10">
        <v>0</v>
      </c>
      <c r="AW1647" s="10">
        <v>0</v>
      </c>
      <c r="AX1647" s="10">
        <v>0</v>
      </c>
      <c r="AY1647" s="3"/>
      <c r="AZ1647" s="10">
        <v>6000</v>
      </c>
      <c r="BA1647" s="10">
        <v>6000</v>
      </c>
      <c r="BB1647" s="10">
        <v>0</v>
      </c>
      <c r="BC1647" s="10">
        <v>0</v>
      </c>
      <c r="BD1647" s="10">
        <v>0</v>
      </c>
      <c r="BE1647" s="10">
        <v>250</v>
      </c>
      <c r="BF1647" s="3"/>
      <c r="BG1647" s="10">
        <v>1000</v>
      </c>
      <c r="BH1647" s="10">
        <v>0</v>
      </c>
      <c r="BI1647" s="3"/>
      <c r="BJ1647" s="21">
        <v>1</v>
      </c>
      <c r="BK1647" s="65">
        <v>0</v>
      </c>
      <c r="BL1647" s="65">
        <v>0</v>
      </c>
      <c r="BM1647" s="6">
        <f t="shared" ref="BM1647:BM1648" si="6773">MAX(G1647*(1+M1647/1000*(1+O1647/1000))*(1+0.5*T1647/1000)*(1+0.25*S1647/1000),(H1647*(1+X1647/1000*(1+Z1647/1000))*(1+0.5*AE1647/1000)*(1+0.25*AD1647/1000)))*BG1647/1000</f>
        <v>118.25000000000001</v>
      </c>
      <c r="BN1647" s="8">
        <f t="shared" ref="BN1647:BN1648" si="6774">(BQ1647+BS1647)/2*(1+AI1647/2000)*(1+AH1647/2000)*(1+AN1647/2000)*(1+AK1647/2000)</f>
        <v>149.0819326565707</v>
      </c>
      <c r="BO1647" s="12">
        <f t="shared" ref="BO1647:BO1648" si="6775">SQRT(BM1647*BN1647)</f>
        <v>132.77401303206696</v>
      </c>
      <c r="BP1647" s="50">
        <f>(1-'#Constant'!$A$3)/($J1647*'#Constant'!$B$3/'#Constant'!$C$3^($D1647-1)+1)+'#Constant'!$A$3</f>
        <v>0.93162790697674425</v>
      </c>
      <c r="BQ1647" s="4">
        <f t="shared" ref="BQ1647:BQ1648" si="6776">I1647/(BP1647*(1-Q1647/1000*(0.5+R1647/1000))*(1-P1647/1000)*(1-V1647/1000)*(1+U1647/1000))/20</f>
        <v>149.0819326565707</v>
      </c>
      <c r="BR1647" s="50">
        <f>(1-'#Constant'!$A$3)/($K1647*'#Constant'!$B$3/'#Constant'!$C$3^($D1647-1)+1)+'#Constant'!$A$3</f>
        <v>0.93162790697674425</v>
      </c>
      <c r="BS1647" s="4">
        <f t="shared" ref="BS1647:BS1648" si="6777">I1647/(BR1647*(1-AB1647/1000*(0.5+AC1647/1000))*(1-AA1647/1000)*(1-AG1647/1000)*(1+AF1647/1000))/20</f>
        <v>149.0819326565707</v>
      </c>
      <c r="BT1647">
        <f>BO1647/$BO$4*100</f>
        <v>100.91327609170268</v>
      </c>
    </row>
    <row r="1648" spans="1:72" s="13" customFormat="1" ht="17.25" thickBot="1" x14ac:dyDescent="0.35">
      <c r="B1648" s="20"/>
      <c r="D1648" s="14">
        <v>1</v>
      </c>
      <c r="E1648" s="14">
        <v>1</v>
      </c>
      <c r="F1648" s="19">
        <v>1</v>
      </c>
      <c r="G1648" s="15">
        <f t="shared" ref="G1648:H1648" si="6778">G1647</f>
        <v>100</v>
      </c>
      <c r="H1648" s="15">
        <f t="shared" si="6778"/>
        <v>100</v>
      </c>
      <c r="I1648" s="15">
        <v>2500</v>
      </c>
      <c r="J1648" s="15">
        <v>25</v>
      </c>
      <c r="K1648" s="15">
        <v>25</v>
      </c>
      <c r="L1648" s="16"/>
      <c r="M1648" s="15">
        <f t="shared" ref="M1648:O1648" si="6779">M1647</f>
        <v>100</v>
      </c>
      <c r="N1648" s="15">
        <f t="shared" si="6779"/>
        <v>0</v>
      </c>
      <c r="O1648" s="15">
        <f t="shared" si="6779"/>
        <v>0</v>
      </c>
      <c r="P1648" s="15">
        <v>100</v>
      </c>
      <c r="Q1648" s="15">
        <f t="shared" ref="Q1648:V1648" si="6780">Q1647</f>
        <v>0</v>
      </c>
      <c r="R1648" s="15">
        <f t="shared" si="6780"/>
        <v>0</v>
      </c>
      <c r="S1648" s="15">
        <f t="shared" si="6780"/>
        <v>0</v>
      </c>
      <c r="T1648" s="15">
        <f t="shared" si="6780"/>
        <v>150</v>
      </c>
      <c r="U1648" s="15">
        <f t="shared" si="6780"/>
        <v>0</v>
      </c>
      <c r="V1648" s="15">
        <f t="shared" si="6780"/>
        <v>0</v>
      </c>
      <c r="W1648" s="16"/>
      <c r="X1648" s="15">
        <f t="shared" ref="X1648:Z1648" si="6781">X1647</f>
        <v>100</v>
      </c>
      <c r="Y1648" s="15">
        <f t="shared" si="6781"/>
        <v>0</v>
      </c>
      <c r="Z1648" s="15">
        <f t="shared" si="6781"/>
        <v>0</v>
      </c>
      <c r="AA1648" s="15">
        <v>100</v>
      </c>
      <c r="AB1648" s="15">
        <f t="shared" ref="AB1648:AI1648" si="6782">AB1647</f>
        <v>0</v>
      </c>
      <c r="AC1648" s="15">
        <f t="shared" si="6782"/>
        <v>0</v>
      </c>
      <c r="AD1648" s="15">
        <f t="shared" si="6782"/>
        <v>0</v>
      </c>
      <c r="AE1648" s="15">
        <f t="shared" si="6782"/>
        <v>150</v>
      </c>
      <c r="AF1648" s="15">
        <f t="shared" si="6782"/>
        <v>0</v>
      </c>
      <c r="AG1648" s="15">
        <f t="shared" si="6782"/>
        <v>0</v>
      </c>
      <c r="AH1648" s="15">
        <f t="shared" si="6782"/>
        <v>0</v>
      </c>
      <c r="AI1648" s="15">
        <f t="shared" si="6782"/>
        <v>0</v>
      </c>
      <c r="AJ1648" s="17"/>
      <c r="AK1648" s="15">
        <f>AK1647</f>
        <v>0</v>
      </c>
      <c r="AL1648" s="15">
        <f>AL1647</f>
        <v>0</v>
      </c>
      <c r="AM1648" s="17"/>
      <c r="AN1648" s="15">
        <f t="shared" ref="AN1648:AX1648" si="6783">AN1647</f>
        <v>0</v>
      </c>
      <c r="AO1648" s="15">
        <f t="shared" si="6783"/>
        <v>0</v>
      </c>
      <c r="AP1648" s="15">
        <f t="shared" si="6783"/>
        <v>0</v>
      </c>
      <c r="AQ1648" s="15">
        <f t="shared" si="6783"/>
        <v>0</v>
      </c>
      <c r="AR1648" s="15">
        <f t="shared" si="6783"/>
        <v>0</v>
      </c>
      <c r="AS1648" s="15">
        <f t="shared" si="6783"/>
        <v>0</v>
      </c>
      <c r="AT1648" s="15">
        <f t="shared" si="6783"/>
        <v>0</v>
      </c>
      <c r="AU1648" s="15">
        <f t="shared" si="6783"/>
        <v>0</v>
      </c>
      <c r="AV1648" s="15">
        <f t="shared" si="6783"/>
        <v>0</v>
      </c>
      <c r="AW1648" s="15">
        <f t="shared" si="6783"/>
        <v>0</v>
      </c>
      <c r="AX1648" s="15">
        <f t="shared" si="6783"/>
        <v>0</v>
      </c>
      <c r="AY1648" s="17"/>
      <c r="AZ1648" s="15">
        <f t="shared" ref="AZ1648:BA1648" si="6784">AZ1647</f>
        <v>6000</v>
      </c>
      <c r="BA1648" s="15">
        <f t="shared" si="6784"/>
        <v>6000</v>
      </c>
      <c r="BB1648" s="15">
        <v>0</v>
      </c>
      <c r="BC1648" s="15">
        <f t="shared" ref="BC1648:BE1648" si="6785">BC1647</f>
        <v>0</v>
      </c>
      <c r="BD1648" s="15">
        <f t="shared" si="6785"/>
        <v>0</v>
      </c>
      <c r="BE1648" s="15">
        <f t="shared" si="6785"/>
        <v>250</v>
      </c>
      <c r="BF1648" s="17"/>
      <c r="BG1648" s="15">
        <f t="shared" ref="BG1648:BH1648" si="6786">BG1647</f>
        <v>1000</v>
      </c>
      <c r="BH1648" s="15">
        <f t="shared" si="6786"/>
        <v>0</v>
      </c>
      <c r="BI1648" s="17"/>
      <c r="BJ1648" s="22">
        <f>G1648/G1647</f>
        <v>1</v>
      </c>
      <c r="BK1648" s="65">
        <f t="shared" ref="BK1648:BL1648" si="6787">BK1647</f>
        <v>0</v>
      </c>
      <c r="BL1648" s="65">
        <f t="shared" si="6787"/>
        <v>0</v>
      </c>
      <c r="BM1648" s="6">
        <f t="shared" si="6773"/>
        <v>118.25000000000001</v>
      </c>
      <c r="BN1648" s="8">
        <f t="shared" si="6774"/>
        <v>149.0819326565707</v>
      </c>
      <c r="BO1648" s="12">
        <f t="shared" si="6775"/>
        <v>132.77401303206696</v>
      </c>
      <c r="BP1648" s="50">
        <f>(1-'#Constant'!$A$3)/($J1648*'#Constant'!$B$3/'#Constant'!$C$3^($D1648-1)+1)+'#Constant'!$A$3</f>
        <v>0.93162790697674425</v>
      </c>
      <c r="BQ1648" s="4">
        <f t="shared" si="6776"/>
        <v>149.0819326565707</v>
      </c>
      <c r="BR1648" s="50">
        <f>(1-'#Constant'!$A$3)/($K1648*'#Constant'!$B$3/'#Constant'!$C$3^($D1648-1)+1)+'#Constant'!$A$3</f>
        <v>0.93162790697674425</v>
      </c>
      <c r="BS1648" s="4">
        <f t="shared" si="6777"/>
        <v>149.0819326565707</v>
      </c>
      <c r="BT1648"/>
    </row>
    <row r="1649" spans="1:72" x14ac:dyDescent="0.3">
      <c r="A1649">
        <v>90027</v>
      </c>
      <c r="B1649" s="18" t="str">
        <f>VLOOKUP(CONCATENATE("CREATURE_NAME_",A1649),[1]Localization_Hero!$A:$E,2,FALSE)</f>
        <v>플라플라</v>
      </c>
      <c r="C1649" t="s">
        <v>77</v>
      </c>
      <c r="D1649">
        <v>1</v>
      </c>
      <c r="E1649">
        <v>1</v>
      </c>
      <c r="F1649" s="18">
        <v>1</v>
      </c>
      <c r="G1649" s="10">
        <v>100</v>
      </c>
      <c r="H1649" s="10">
        <v>100</v>
      </c>
      <c r="I1649" s="10">
        <v>2500</v>
      </c>
      <c r="J1649" s="10">
        <v>40</v>
      </c>
      <c r="K1649" s="10">
        <v>25</v>
      </c>
      <c r="L1649" s="2"/>
      <c r="M1649" s="10">
        <v>100</v>
      </c>
      <c r="N1649" s="10">
        <v>0</v>
      </c>
      <c r="O1649" s="10">
        <v>0</v>
      </c>
      <c r="P1649" s="10">
        <v>100</v>
      </c>
      <c r="Q1649" s="10">
        <v>0</v>
      </c>
      <c r="R1649" s="10">
        <v>0</v>
      </c>
      <c r="S1649" s="10">
        <v>0</v>
      </c>
      <c r="T1649" s="10">
        <v>150</v>
      </c>
      <c r="U1649" s="10">
        <v>0</v>
      </c>
      <c r="V1649" s="10">
        <v>0</v>
      </c>
      <c r="W1649" s="2"/>
      <c r="X1649" s="10">
        <v>100</v>
      </c>
      <c r="Y1649" s="10">
        <v>0</v>
      </c>
      <c r="Z1649" s="10">
        <v>0</v>
      </c>
      <c r="AA1649" s="10">
        <v>100</v>
      </c>
      <c r="AB1649" s="10">
        <v>0</v>
      </c>
      <c r="AC1649" s="10">
        <v>0</v>
      </c>
      <c r="AD1649" s="10">
        <v>0</v>
      </c>
      <c r="AE1649" s="10">
        <v>150</v>
      </c>
      <c r="AF1649" s="10">
        <v>0</v>
      </c>
      <c r="AG1649" s="10">
        <v>0</v>
      </c>
      <c r="AH1649" s="10">
        <v>0</v>
      </c>
      <c r="AI1649" s="10">
        <v>0</v>
      </c>
      <c r="AJ1649" s="3"/>
      <c r="AK1649" s="10">
        <v>0</v>
      </c>
      <c r="AL1649" s="10">
        <v>0</v>
      </c>
      <c r="AM1649" s="3"/>
      <c r="AN1649" s="10">
        <v>0</v>
      </c>
      <c r="AO1649" s="10">
        <v>0</v>
      </c>
      <c r="AP1649" s="10">
        <v>0</v>
      </c>
      <c r="AQ1649" s="10">
        <v>0</v>
      </c>
      <c r="AR1649" s="10">
        <v>0</v>
      </c>
      <c r="AS1649" s="10">
        <v>0</v>
      </c>
      <c r="AT1649" s="10">
        <v>0</v>
      </c>
      <c r="AU1649" s="10">
        <v>0</v>
      </c>
      <c r="AV1649" s="10">
        <v>0</v>
      </c>
      <c r="AW1649" s="10">
        <v>0</v>
      </c>
      <c r="AX1649" s="10">
        <v>0</v>
      </c>
      <c r="AY1649" s="3"/>
      <c r="AZ1649" s="10">
        <v>6000</v>
      </c>
      <c r="BA1649" s="10">
        <v>6000</v>
      </c>
      <c r="BB1649" s="10">
        <v>0</v>
      </c>
      <c r="BC1649" s="10">
        <v>0</v>
      </c>
      <c r="BD1649" s="10">
        <v>0</v>
      </c>
      <c r="BE1649" s="10">
        <v>250</v>
      </c>
      <c r="BF1649" s="3"/>
      <c r="BG1649" s="10">
        <v>1000</v>
      </c>
      <c r="BH1649" s="10">
        <v>2625</v>
      </c>
      <c r="BI1649" s="3"/>
      <c r="BJ1649" s="21">
        <v>1</v>
      </c>
      <c r="BK1649" s="65">
        <v>0</v>
      </c>
      <c r="BL1649" s="65">
        <v>0</v>
      </c>
      <c r="BM1649" s="6">
        <f t="shared" si="6724"/>
        <v>118.25000000000001</v>
      </c>
      <c r="BN1649" s="8">
        <f t="shared" si="6725"/>
        <v>152.13252436677078</v>
      </c>
      <c r="BO1649" s="12">
        <f t="shared" si="6726"/>
        <v>134.12557923964633</v>
      </c>
      <c r="BP1649" s="50">
        <f>(1-'#Constant'!$A$3)/($J1649*'#Constant'!$B$3/'#Constant'!$C$3^($D1649-1)+1)+'#Constant'!$A$3</f>
        <v>0.89499999999999991</v>
      </c>
      <c r="BQ1649" s="4">
        <f t="shared" ref="BQ1649" si="6788">I1650/(BP1649*(1-Q1649/1000*(0.5+R1649/1000))*(1-P1649/1000)*(1-V1649/1000)*(1+U1649/1000))/20</f>
        <v>155.18311607697086</v>
      </c>
      <c r="BR1649" s="50">
        <f>(1-'#Constant'!$A$3)/($K1649*'#Constant'!$B$3/'#Constant'!$C$3^($D1649-1)+1)+'#Constant'!$A$3</f>
        <v>0.93162790697674425</v>
      </c>
      <c r="BS1649" s="4">
        <f t="shared" ref="BS1649" si="6789">I1650/(BR1649*(1-AB1649/1000*(0.5+AC1649/1000))*(1-AA1649/1000)*(1-AG1649/1000)*(1+AF1649/1000))/20</f>
        <v>149.0819326565707</v>
      </c>
      <c r="BT1649">
        <f>BO1649/$BO$4*100</f>
        <v>101.94051757327733</v>
      </c>
    </row>
    <row r="1650" spans="1:72" s="13" customFormat="1" ht="17.25" thickBot="1" x14ac:dyDescent="0.35">
      <c r="B1650" s="20"/>
      <c r="D1650" s="14">
        <v>1</v>
      </c>
      <c r="E1650" s="14">
        <v>1</v>
      </c>
      <c r="F1650" s="19">
        <v>1</v>
      </c>
      <c r="G1650" s="15">
        <f t="shared" ref="G1650:H1650" si="6790">G1649</f>
        <v>100</v>
      </c>
      <c r="H1650" s="15">
        <f t="shared" si="6790"/>
        <v>100</v>
      </c>
      <c r="I1650" s="15">
        <v>2500</v>
      </c>
      <c r="J1650" s="15">
        <v>40</v>
      </c>
      <c r="K1650" s="15">
        <v>25</v>
      </c>
      <c r="L1650" s="16"/>
      <c r="M1650" s="15">
        <f t="shared" ref="M1650:O1650" si="6791">M1649</f>
        <v>100</v>
      </c>
      <c r="N1650" s="15">
        <f t="shared" si="6791"/>
        <v>0</v>
      </c>
      <c r="O1650" s="15">
        <f t="shared" si="6791"/>
        <v>0</v>
      </c>
      <c r="P1650" s="15">
        <v>100</v>
      </c>
      <c r="Q1650" s="15">
        <f t="shared" ref="Q1650:V1650" si="6792">Q1649</f>
        <v>0</v>
      </c>
      <c r="R1650" s="15">
        <f t="shared" si="6792"/>
        <v>0</v>
      </c>
      <c r="S1650" s="15">
        <f t="shared" si="6792"/>
        <v>0</v>
      </c>
      <c r="T1650" s="15">
        <f t="shared" si="6792"/>
        <v>150</v>
      </c>
      <c r="U1650" s="15">
        <f t="shared" si="6792"/>
        <v>0</v>
      </c>
      <c r="V1650" s="15">
        <f t="shared" si="6792"/>
        <v>0</v>
      </c>
      <c r="W1650" s="16"/>
      <c r="X1650" s="15">
        <f t="shared" ref="X1650:Z1650" si="6793">X1649</f>
        <v>100</v>
      </c>
      <c r="Y1650" s="15">
        <f t="shared" si="6793"/>
        <v>0</v>
      </c>
      <c r="Z1650" s="15">
        <f t="shared" si="6793"/>
        <v>0</v>
      </c>
      <c r="AA1650" s="15">
        <v>100</v>
      </c>
      <c r="AB1650" s="15">
        <f t="shared" ref="AB1650:AI1650" si="6794">AB1649</f>
        <v>0</v>
      </c>
      <c r="AC1650" s="15">
        <f t="shared" si="6794"/>
        <v>0</v>
      </c>
      <c r="AD1650" s="15">
        <f t="shared" si="6794"/>
        <v>0</v>
      </c>
      <c r="AE1650" s="15">
        <f t="shared" si="6794"/>
        <v>150</v>
      </c>
      <c r="AF1650" s="15">
        <f t="shared" si="6794"/>
        <v>0</v>
      </c>
      <c r="AG1650" s="15">
        <f t="shared" si="6794"/>
        <v>0</v>
      </c>
      <c r="AH1650" s="15">
        <f t="shared" si="6794"/>
        <v>0</v>
      </c>
      <c r="AI1650" s="15">
        <f t="shared" si="6794"/>
        <v>0</v>
      </c>
      <c r="AJ1650" s="17"/>
      <c r="AK1650" s="15">
        <f>AK1649</f>
        <v>0</v>
      </c>
      <c r="AL1650" s="15">
        <f>AL1649</f>
        <v>0</v>
      </c>
      <c r="AM1650" s="17"/>
      <c r="AN1650" s="15">
        <f t="shared" ref="AN1650:AX1650" si="6795">AN1649</f>
        <v>0</v>
      </c>
      <c r="AO1650" s="15">
        <f t="shared" si="6795"/>
        <v>0</v>
      </c>
      <c r="AP1650" s="15">
        <f t="shared" si="6795"/>
        <v>0</v>
      </c>
      <c r="AQ1650" s="15">
        <f t="shared" si="6795"/>
        <v>0</v>
      </c>
      <c r="AR1650" s="15">
        <f t="shared" si="6795"/>
        <v>0</v>
      </c>
      <c r="AS1650" s="15">
        <f t="shared" si="6795"/>
        <v>0</v>
      </c>
      <c r="AT1650" s="15">
        <f t="shared" si="6795"/>
        <v>0</v>
      </c>
      <c r="AU1650" s="15">
        <f t="shared" si="6795"/>
        <v>0</v>
      </c>
      <c r="AV1650" s="15">
        <f t="shared" si="6795"/>
        <v>0</v>
      </c>
      <c r="AW1650" s="15">
        <f t="shared" si="6795"/>
        <v>0</v>
      </c>
      <c r="AX1650" s="15">
        <f t="shared" si="6795"/>
        <v>0</v>
      </c>
      <c r="AY1650" s="17"/>
      <c r="AZ1650" s="15">
        <f t="shared" ref="AZ1650:BA1650" si="6796">AZ1649</f>
        <v>6000</v>
      </c>
      <c r="BA1650" s="15">
        <f t="shared" si="6796"/>
        <v>6000</v>
      </c>
      <c r="BB1650" s="15">
        <v>0</v>
      </c>
      <c r="BC1650" s="15">
        <f t="shared" ref="BC1650:BE1650" si="6797">BC1649</f>
        <v>0</v>
      </c>
      <c r="BD1650" s="15">
        <f t="shared" si="6797"/>
        <v>0</v>
      </c>
      <c r="BE1650" s="15">
        <f t="shared" si="6797"/>
        <v>250</v>
      </c>
      <c r="BF1650" s="17"/>
      <c r="BG1650" s="15">
        <f t="shared" ref="BG1650:BH1650" si="6798">BG1649</f>
        <v>1000</v>
      </c>
      <c r="BH1650" s="15">
        <f t="shared" si="6798"/>
        <v>2625</v>
      </c>
      <c r="BI1650" s="17"/>
      <c r="BJ1650" s="22">
        <f>G1650/G1649</f>
        <v>1</v>
      </c>
      <c r="BK1650" s="65">
        <f t="shared" ref="BK1650:BL1650" si="6799">BK1649</f>
        <v>0</v>
      </c>
      <c r="BL1650" s="65">
        <f t="shared" si="6799"/>
        <v>0</v>
      </c>
      <c r="BM1650" s="6">
        <f t="shared" si="6724"/>
        <v>118.25000000000001</v>
      </c>
      <c r="BN1650" s="8">
        <f t="shared" si="6725"/>
        <v>152.13252436677078</v>
      </c>
      <c r="BO1650" s="12">
        <f t="shared" si="6726"/>
        <v>134.12557923964633</v>
      </c>
      <c r="BP1650" s="50">
        <f>(1-'#Constant'!$A$3)/($J1650*'#Constant'!$B$3/'#Constant'!$C$3^($D1650-1)+1)+'#Constant'!$A$3</f>
        <v>0.89499999999999991</v>
      </c>
      <c r="BQ1650" s="4">
        <f>I1655/(BP1650*(1-Q1650/1000*(0.5+R1650/1000))*(1-P1650/1000)*(1-V1650/1000)*(1+U1650/1000))/20</f>
        <v>155.18311607697086</v>
      </c>
      <c r="BR1650" s="50">
        <f>(1-'#Constant'!$A$3)/($K1650*'#Constant'!$B$3/'#Constant'!$C$3^($D1650-1)+1)+'#Constant'!$A$3</f>
        <v>0.93162790697674425</v>
      </c>
      <c r="BS1650" s="4">
        <f>I1655/(BR1650*(1-AB1650/1000*(0.5+AC1650/1000))*(1-AA1650/1000)*(1-AG1650/1000)*(1+AF1650/1000))/20</f>
        <v>149.0819326565707</v>
      </c>
      <c r="BT1650"/>
    </row>
    <row r="1651" spans="1:72" x14ac:dyDescent="0.3">
      <c r="A1651">
        <v>90023</v>
      </c>
      <c r="B1651" s="18" t="str">
        <f>VLOOKUP(CONCATENATE("CREATURE_NAME_",A1651),[1]Localization_Hero!$A:$E,2,FALSE)</f>
        <v>고블린 라이더</v>
      </c>
      <c r="C1651" t="s">
        <v>77</v>
      </c>
      <c r="D1651">
        <v>1</v>
      </c>
      <c r="E1651">
        <v>1</v>
      </c>
      <c r="F1651" s="18">
        <v>1</v>
      </c>
      <c r="G1651" s="10">
        <v>100</v>
      </c>
      <c r="H1651" s="10">
        <v>100</v>
      </c>
      <c r="I1651" s="10">
        <v>2500</v>
      </c>
      <c r="J1651" s="10">
        <v>25</v>
      </c>
      <c r="K1651" s="10">
        <v>25</v>
      </c>
      <c r="L1651" s="2"/>
      <c r="M1651" s="10">
        <v>100</v>
      </c>
      <c r="N1651" s="10">
        <v>0</v>
      </c>
      <c r="O1651" s="10">
        <v>0</v>
      </c>
      <c r="P1651" s="10">
        <v>100</v>
      </c>
      <c r="Q1651" s="10">
        <v>0</v>
      </c>
      <c r="R1651" s="10">
        <v>0</v>
      </c>
      <c r="S1651" s="10">
        <v>150</v>
      </c>
      <c r="T1651" s="10">
        <v>150</v>
      </c>
      <c r="U1651" s="10">
        <v>0</v>
      </c>
      <c r="V1651" s="10">
        <v>0</v>
      </c>
      <c r="W1651" s="2"/>
      <c r="X1651" s="10">
        <v>100</v>
      </c>
      <c r="Y1651" s="10">
        <v>0</v>
      </c>
      <c r="Z1651" s="10">
        <v>0</v>
      </c>
      <c r="AA1651" s="10">
        <v>100</v>
      </c>
      <c r="AB1651" s="10">
        <v>0</v>
      </c>
      <c r="AC1651" s="10">
        <v>0</v>
      </c>
      <c r="AD1651" s="10">
        <v>0</v>
      </c>
      <c r="AE1651" s="10">
        <v>200</v>
      </c>
      <c r="AF1651" s="10">
        <v>0</v>
      </c>
      <c r="AG1651" s="10">
        <v>0</v>
      </c>
      <c r="AH1651" s="10">
        <v>0</v>
      </c>
      <c r="AI1651" s="10">
        <v>0</v>
      </c>
      <c r="AJ1651" s="3"/>
      <c r="AK1651" s="10">
        <v>0</v>
      </c>
      <c r="AL1651" s="10">
        <v>0</v>
      </c>
      <c r="AM1651" s="3"/>
      <c r="AN1651" s="10">
        <v>0</v>
      </c>
      <c r="AO1651" s="10">
        <v>0</v>
      </c>
      <c r="AP1651" s="10">
        <v>0</v>
      </c>
      <c r="AQ1651" s="10">
        <v>0</v>
      </c>
      <c r="AR1651" s="10">
        <v>0</v>
      </c>
      <c r="AS1651" s="10">
        <v>0</v>
      </c>
      <c r="AT1651" s="10">
        <v>0</v>
      </c>
      <c r="AU1651" s="10">
        <v>0</v>
      </c>
      <c r="AV1651" s="10">
        <v>0</v>
      </c>
      <c r="AW1651" s="10">
        <v>0</v>
      </c>
      <c r="AX1651" s="10">
        <v>0</v>
      </c>
      <c r="AY1651" s="3"/>
      <c r="AZ1651" s="10">
        <v>6000</v>
      </c>
      <c r="BA1651" s="10">
        <v>6000</v>
      </c>
      <c r="BB1651" s="10">
        <v>0</v>
      </c>
      <c r="BC1651" s="10">
        <v>0</v>
      </c>
      <c r="BD1651" s="10">
        <v>0</v>
      </c>
      <c r="BE1651" s="10">
        <v>250</v>
      </c>
      <c r="BF1651" s="3"/>
      <c r="BG1651" s="10">
        <v>1000</v>
      </c>
      <c r="BH1651" s="10">
        <v>5000</v>
      </c>
      <c r="BI1651" s="3"/>
      <c r="BJ1651" s="21">
        <v>1</v>
      </c>
      <c r="BK1651" s="65">
        <v>0</v>
      </c>
      <c r="BL1651" s="65">
        <v>0</v>
      </c>
      <c r="BM1651" s="6">
        <f t="shared" si="6724"/>
        <v>122.68437500000003</v>
      </c>
      <c r="BN1651" s="8">
        <f t="shared" si="6725"/>
        <v>149.0819326565707</v>
      </c>
      <c r="BO1651" s="12">
        <f t="shared" si="6726"/>
        <v>135.24061420950244</v>
      </c>
      <c r="BP1651" s="50">
        <f>(1-'#Constant'!$A$3)/($J1651*'#Constant'!$B$3/'#Constant'!$C$3^($D1651-1)+1)+'#Constant'!$A$3</f>
        <v>0.93162790697674425</v>
      </c>
      <c r="BQ1651" s="4">
        <f t="shared" ref="BQ1651:BQ1652" si="6800">I1652/(BP1651*(1-Q1651/1000*(0.5+R1651/1000))*(1-P1651/1000)*(1-V1651/1000)*(1+U1651/1000))/20</f>
        <v>149.0819326565707</v>
      </c>
      <c r="BR1651" s="50">
        <f>(1-'#Constant'!$A$3)/($K1651*'#Constant'!$B$3/'#Constant'!$C$3^($D1651-1)+1)+'#Constant'!$A$3</f>
        <v>0.93162790697674425</v>
      </c>
      <c r="BS1651" s="4">
        <f t="shared" ref="BS1651:BS1652" si="6801">I1652/(BR1651*(1-AB1651/1000*(0.5+AC1651/1000))*(1-AA1651/1000)*(1-AG1651/1000)*(1+AF1651/1000))/20</f>
        <v>149.0819326565707</v>
      </c>
      <c r="BT1651">
        <f>BO1651/$BO$4*100</f>
        <v>102.78798636024409</v>
      </c>
    </row>
    <row r="1652" spans="1:72" s="13" customFormat="1" ht="17.25" thickBot="1" x14ac:dyDescent="0.35">
      <c r="B1652" s="20"/>
      <c r="D1652" s="14">
        <v>1</v>
      </c>
      <c r="E1652" s="14">
        <v>1</v>
      </c>
      <c r="F1652" s="19">
        <v>1</v>
      </c>
      <c r="G1652" s="15">
        <f>G1651</f>
        <v>100</v>
      </c>
      <c r="H1652" s="15">
        <f>H1651</f>
        <v>100</v>
      </c>
      <c r="I1652" s="15">
        <v>2500</v>
      </c>
      <c r="J1652" s="15">
        <v>25</v>
      </c>
      <c r="K1652" s="15">
        <v>25</v>
      </c>
      <c r="L1652" s="16"/>
      <c r="M1652" s="15">
        <f t="shared" ref="M1652:O1652" si="6802">M1651</f>
        <v>100</v>
      </c>
      <c r="N1652" s="15">
        <f t="shared" si="6802"/>
        <v>0</v>
      </c>
      <c r="O1652" s="15">
        <f t="shared" si="6802"/>
        <v>0</v>
      </c>
      <c r="P1652" s="15">
        <v>100</v>
      </c>
      <c r="Q1652" s="15">
        <f t="shared" ref="Q1652:V1652" si="6803">Q1651</f>
        <v>0</v>
      </c>
      <c r="R1652" s="15">
        <f t="shared" si="6803"/>
        <v>0</v>
      </c>
      <c r="S1652" s="15">
        <f t="shared" si="6803"/>
        <v>150</v>
      </c>
      <c r="T1652" s="15">
        <f t="shared" si="6803"/>
        <v>150</v>
      </c>
      <c r="U1652" s="15">
        <f t="shared" si="6803"/>
        <v>0</v>
      </c>
      <c r="V1652" s="15">
        <f t="shared" si="6803"/>
        <v>0</v>
      </c>
      <c r="W1652" s="16"/>
      <c r="X1652" s="15">
        <f t="shared" ref="X1652:Z1652" si="6804">X1651</f>
        <v>100</v>
      </c>
      <c r="Y1652" s="15">
        <f t="shared" si="6804"/>
        <v>0</v>
      </c>
      <c r="Z1652" s="15">
        <f t="shared" si="6804"/>
        <v>0</v>
      </c>
      <c r="AA1652" s="15">
        <v>100</v>
      </c>
      <c r="AB1652" s="15">
        <f t="shared" ref="AB1652:AI1652" si="6805">AB1651</f>
        <v>0</v>
      </c>
      <c r="AC1652" s="15">
        <f t="shared" si="6805"/>
        <v>0</v>
      </c>
      <c r="AD1652" s="15">
        <f t="shared" si="6805"/>
        <v>0</v>
      </c>
      <c r="AE1652" s="15">
        <f t="shared" si="6805"/>
        <v>200</v>
      </c>
      <c r="AF1652" s="15">
        <f t="shared" si="6805"/>
        <v>0</v>
      </c>
      <c r="AG1652" s="15">
        <f t="shared" si="6805"/>
        <v>0</v>
      </c>
      <c r="AH1652" s="15">
        <f t="shared" si="6805"/>
        <v>0</v>
      </c>
      <c r="AI1652" s="15">
        <f t="shared" si="6805"/>
        <v>0</v>
      </c>
      <c r="AJ1652" s="17"/>
      <c r="AK1652" s="15">
        <f>AK1651</f>
        <v>0</v>
      </c>
      <c r="AL1652" s="15">
        <f>AL1651</f>
        <v>0</v>
      </c>
      <c r="AM1652" s="17"/>
      <c r="AN1652" s="15">
        <f t="shared" ref="AN1652:AX1652" si="6806">AN1651</f>
        <v>0</v>
      </c>
      <c r="AO1652" s="15">
        <f t="shared" si="6806"/>
        <v>0</v>
      </c>
      <c r="AP1652" s="15">
        <f t="shared" si="6806"/>
        <v>0</v>
      </c>
      <c r="AQ1652" s="15">
        <f t="shared" si="6806"/>
        <v>0</v>
      </c>
      <c r="AR1652" s="15">
        <f t="shared" si="6806"/>
        <v>0</v>
      </c>
      <c r="AS1652" s="15">
        <f t="shared" si="6806"/>
        <v>0</v>
      </c>
      <c r="AT1652" s="15">
        <f t="shared" si="6806"/>
        <v>0</v>
      </c>
      <c r="AU1652" s="15">
        <f t="shared" si="6806"/>
        <v>0</v>
      </c>
      <c r="AV1652" s="15">
        <f t="shared" si="6806"/>
        <v>0</v>
      </c>
      <c r="AW1652" s="15">
        <f t="shared" si="6806"/>
        <v>0</v>
      </c>
      <c r="AX1652" s="15">
        <f t="shared" si="6806"/>
        <v>0</v>
      </c>
      <c r="AY1652" s="17"/>
      <c r="AZ1652" s="15">
        <f t="shared" ref="AZ1652:BA1652" si="6807">AZ1651</f>
        <v>6000</v>
      </c>
      <c r="BA1652" s="15">
        <f t="shared" si="6807"/>
        <v>6000</v>
      </c>
      <c r="BB1652" s="15">
        <v>0</v>
      </c>
      <c r="BC1652" s="15">
        <f t="shared" ref="BC1652:BE1652" si="6808">BC1651</f>
        <v>0</v>
      </c>
      <c r="BD1652" s="15">
        <f t="shared" si="6808"/>
        <v>0</v>
      </c>
      <c r="BE1652" s="15">
        <f t="shared" si="6808"/>
        <v>250</v>
      </c>
      <c r="BF1652" s="17"/>
      <c r="BG1652" s="15">
        <f t="shared" ref="BG1652:BH1652" si="6809">BG1651</f>
        <v>1000</v>
      </c>
      <c r="BH1652" s="15">
        <f t="shared" si="6809"/>
        <v>5000</v>
      </c>
      <c r="BI1652" s="17"/>
      <c r="BJ1652" s="22">
        <f>G1652/G1651</f>
        <v>1</v>
      </c>
      <c r="BK1652" s="65">
        <f t="shared" ref="BK1652:BL1652" si="6810">BK1651</f>
        <v>0</v>
      </c>
      <c r="BL1652" s="65">
        <f t="shared" si="6810"/>
        <v>0</v>
      </c>
      <c r="BM1652" s="6">
        <f t="shared" si="6724"/>
        <v>122.68437500000003</v>
      </c>
      <c r="BN1652" s="8">
        <f t="shared" si="6725"/>
        <v>137.15537804404502</v>
      </c>
      <c r="BO1652" s="12">
        <f t="shared" si="6726"/>
        <v>129.71824017162118</v>
      </c>
      <c r="BP1652" s="50">
        <f>(1-'#Constant'!$A$3)/($J1652*'#Constant'!$B$3/'#Constant'!$C$3^($D1652-1)+1)+'#Constant'!$A$3</f>
        <v>0.93162790697674425</v>
      </c>
      <c r="BQ1652" s="4">
        <f t="shared" si="6800"/>
        <v>137.15537804404502</v>
      </c>
      <c r="BR1652" s="50">
        <f>(1-'#Constant'!$A$3)/($K1652*'#Constant'!$B$3/'#Constant'!$C$3^($D1652-1)+1)+'#Constant'!$A$3</f>
        <v>0.93162790697674425</v>
      </c>
      <c r="BS1652" s="4">
        <f t="shared" si="6801"/>
        <v>137.15537804404502</v>
      </c>
      <c r="BT1652"/>
    </row>
    <row r="1653" spans="1:72" x14ac:dyDescent="0.3">
      <c r="A1653">
        <v>90223</v>
      </c>
      <c r="B1653" s="18" t="str">
        <f>VLOOKUP(CONCATENATE("CREATURE_NAME_",A1653),[1]Localization_Hero!$A:$E,2,FALSE)</f>
        <v>자폭 고블린</v>
      </c>
      <c r="C1653" t="s">
        <v>172</v>
      </c>
      <c r="D1653">
        <v>1</v>
      </c>
      <c r="E1653">
        <v>1</v>
      </c>
      <c r="F1653" s="18">
        <v>1</v>
      </c>
      <c r="G1653" s="10">
        <v>100</v>
      </c>
      <c r="H1653" s="10">
        <v>100</v>
      </c>
      <c r="I1653" s="10">
        <v>2300</v>
      </c>
      <c r="J1653" s="10">
        <v>25</v>
      </c>
      <c r="K1653" s="10">
        <v>18</v>
      </c>
      <c r="L1653" s="2"/>
      <c r="M1653" s="10">
        <v>0</v>
      </c>
      <c r="N1653" s="10">
        <v>0</v>
      </c>
      <c r="O1653" s="10">
        <v>0</v>
      </c>
      <c r="P1653" s="10">
        <v>0</v>
      </c>
      <c r="Q1653" s="10">
        <v>0</v>
      </c>
      <c r="R1653" s="10">
        <v>0</v>
      </c>
      <c r="S1653" s="10">
        <v>0</v>
      </c>
      <c r="T1653" s="10">
        <v>1000</v>
      </c>
      <c r="U1653" s="10">
        <v>0</v>
      </c>
      <c r="V1653" s="10">
        <v>300</v>
      </c>
      <c r="W1653" s="2"/>
      <c r="X1653" s="10">
        <v>0</v>
      </c>
      <c r="Y1653" s="10">
        <v>0</v>
      </c>
      <c r="Z1653" s="10">
        <v>0</v>
      </c>
      <c r="AA1653" s="10">
        <v>0</v>
      </c>
      <c r="AB1653" s="10">
        <v>0</v>
      </c>
      <c r="AC1653" s="10">
        <v>0</v>
      </c>
      <c r="AD1653" s="10">
        <v>0</v>
      </c>
      <c r="AE1653" s="10">
        <v>1000</v>
      </c>
      <c r="AF1653" s="10">
        <v>0</v>
      </c>
      <c r="AG1653" s="10">
        <v>0</v>
      </c>
      <c r="AH1653" s="10">
        <v>0</v>
      </c>
      <c r="AI1653" s="10">
        <v>0</v>
      </c>
      <c r="AJ1653" s="3"/>
      <c r="AK1653" s="10">
        <v>0</v>
      </c>
      <c r="AL1653" s="10">
        <v>0</v>
      </c>
      <c r="AM1653" s="3"/>
      <c r="AN1653" s="10">
        <v>0</v>
      </c>
      <c r="AO1653" s="10">
        <v>0</v>
      </c>
      <c r="AP1653" s="10">
        <v>0</v>
      </c>
      <c r="AQ1653" s="10">
        <v>0</v>
      </c>
      <c r="AR1653" s="10">
        <v>0</v>
      </c>
      <c r="AS1653" s="10">
        <v>0</v>
      </c>
      <c r="AT1653" s="10">
        <v>0</v>
      </c>
      <c r="AU1653" s="10">
        <v>0</v>
      </c>
      <c r="AV1653" s="10">
        <v>0</v>
      </c>
      <c r="AW1653" s="10">
        <v>0</v>
      </c>
      <c r="AX1653" s="10">
        <v>0</v>
      </c>
      <c r="AY1653" s="3"/>
      <c r="AZ1653" s="10">
        <v>6000</v>
      </c>
      <c r="BA1653" s="10">
        <v>6000</v>
      </c>
      <c r="BB1653" s="10">
        <v>0</v>
      </c>
      <c r="BC1653" s="10">
        <v>0</v>
      </c>
      <c r="BD1653" s="10">
        <v>0</v>
      </c>
      <c r="BE1653" s="10">
        <v>250</v>
      </c>
      <c r="BF1653" s="3"/>
      <c r="BG1653" s="10">
        <v>1000</v>
      </c>
      <c r="BH1653" s="10">
        <v>500</v>
      </c>
      <c r="BI1653" s="3"/>
      <c r="BJ1653" s="21">
        <v>1</v>
      </c>
      <c r="BK1653" s="65">
        <v>0</v>
      </c>
      <c r="BL1653" s="65">
        <v>0</v>
      </c>
      <c r="BM1653" s="6">
        <f t="shared" si="6724"/>
        <v>150</v>
      </c>
      <c r="BN1653" s="8">
        <f t="shared" si="6725"/>
        <v>148.71093167029562</v>
      </c>
      <c r="BO1653" s="12">
        <f t="shared" si="6726"/>
        <v>149.35407510524894</v>
      </c>
      <c r="BP1653" s="50">
        <f>(1-'#Constant'!$A$3)/($J1653*'#Constant'!$B$3/'#Constant'!$C$3^($D1653-1)+1)+'#Constant'!$A$3</f>
        <v>0.93162790697674425</v>
      </c>
      <c r="BQ1653" s="4">
        <f t="shared" ref="BQ1653:BQ1660" si="6811">I1653/(BP1653*(1-Q1653/1000*(0.5+R1653/1000))*(1-P1653/1000)*(1-V1653/1000)*(1+U1653/1000))/20</f>
        <v>176.34262891377222</v>
      </c>
      <c r="BR1653" s="50">
        <f>(1-'#Constant'!$A$3)/($K1653*'#Constant'!$B$3/'#Constant'!$C$3^($D1653-1)+1)+'#Constant'!$A$3</f>
        <v>0.9497912713472485</v>
      </c>
      <c r="BS1653" s="4">
        <f t="shared" ref="BS1653:BS1660" si="6812">I1653/(BR1653*(1-AB1653/1000*(0.5+AC1653/1000))*(1-AA1653/1000)*(1-AG1653/1000)*(1+AF1653/1000))/20</f>
        <v>121.07923442681904</v>
      </c>
      <c r="BT1653">
        <f>BO1653/$BO$4*100</f>
        <v>113.51475090895093</v>
      </c>
    </row>
    <row r="1654" spans="1:72" s="13" customFormat="1" ht="17.25" thickBot="1" x14ac:dyDescent="0.35">
      <c r="B1654" s="20"/>
      <c r="D1654" s="14">
        <v>1</v>
      </c>
      <c r="E1654" s="14">
        <v>1</v>
      </c>
      <c r="F1654" s="19">
        <v>1</v>
      </c>
      <c r="G1654" s="15">
        <f t="shared" ref="G1654:H1654" si="6813">G1653</f>
        <v>100</v>
      </c>
      <c r="H1654" s="15">
        <f t="shared" si="6813"/>
        <v>100</v>
      </c>
      <c r="I1654" s="15">
        <f>I1653</f>
        <v>2300</v>
      </c>
      <c r="J1654" s="15">
        <f>J1653</f>
        <v>25</v>
      </c>
      <c r="K1654" s="15">
        <f>K1653</f>
        <v>18</v>
      </c>
      <c r="L1654" s="16"/>
      <c r="M1654" s="15">
        <f t="shared" ref="M1654:O1654" si="6814">M1653</f>
        <v>0</v>
      </c>
      <c r="N1654" s="15">
        <f t="shared" si="6814"/>
        <v>0</v>
      </c>
      <c r="O1654" s="15">
        <f t="shared" si="6814"/>
        <v>0</v>
      </c>
      <c r="P1654" s="15">
        <v>0</v>
      </c>
      <c r="Q1654" s="15">
        <f t="shared" ref="Q1654:V1654" si="6815">Q1653</f>
        <v>0</v>
      </c>
      <c r="R1654" s="15">
        <f t="shared" si="6815"/>
        <v>0</v>
      </c>
      <c r="S1654" s="15">
        <f t="shared" si="6815"/>
        <v>0</v>
      </c>
      <c r="T1654" s="15">
        <f t="shared" si="6815"/>
        <v>1000</v>
      </c>
      <c r="U1654" s="15">
        <f t="shared" si="6815"/>
        <v>0</v>
      </c>
      <c r="V1654" s="15">
        <f t="shared" si="6815"/>
        <v>300</v>
      </c>
      <c r="W1654" s="16"/>
      <c r="X1654" s="15">
        <f t="shared" ref="X1654:Z1654" si="6816">X1653</f>
        <v>0</v>
      </c>
      <c r="Y1654" s="15">
        <f t="shared" si="6816"/>
        <v>0</v>
      </c>
      <c r="Z1654" s="15">
        <f t="shared" si="6816"/>
        <v>0</v>
      </c>
      <c r="AA1654" s="15">
        <v>0</v>
      </c>
      <c r="AB1654" s="15">
        <f t="shared" ref="AB1654:AI1654" si="6817">AB1653</f>
        <v>0</v>
      </c>
      <c r="AC1654" s="15">
        <f t="shared" si="6817"/>
        <v>0</v>
      </c>
      <c r="AD1654" s="15">
        <f t="shared" si="6817"/>
        <v>0</v>
      </c>
      <c r="AE1654" s="15">
        <f t="shared" si="6817"/>
        <v>1000</v>
      </c>
      <c r="AF1654" s="15">
        <f t="shared" si="6817"/>
        <v>0</v>
      </c>
      <c r="AG1654" s="15">
        <f t="shared" si="6817"/>
        <v>0</v>
      </c>
      <c r="AH1654" s="15">
        <f t="shared" si="6817"/>
        <v>0</v>
      </c>
      <c r="AI1654" s="15">
        <f t="shared" si="6817"/>
        <v>0</v>
      </c>
      <c r="AJ1654" s="17"/>
      <c r="AK1654" s="15">
        <f>AK1653</f>
        <v>0</v>
      </c>
      <c r="AL1654" s="15">
        <f>AL1653</f>
        <v>0</v>
      </c>
      <c r="AM1654" s="17"/>
      <c r="AN1654" s="15">
        <f t="shared" ref="AN1654:AX1654" si="6818">AN1653</f>
        <v>0</v>
      </c>
      <c r="AO1654" s="15">
        <f t="shared" si="6818"/>
        <v>0</v>
      </c>
      <c r="AP1654" s="15">
        <f t="shared" si="6818"/>
        <v>0</v>
      </c>
      <c r="AQ1654" s="15">
        <f t="shared" si="6818"/>
        <v>0</v>
      </c>
      <c r="AR1654" s="15">
        <f t="shared" si="6818"/>
        <v>0</v>
      </c>
      <c r="AS1654" s="15">
        <f t="shared" si="6818"/>
        <v>0</v>
      </c>
      <c r="AT1654" s="15">
        <f t="shared" si="6818"/>
        <v>0</v>
      </c>
      <c r="AU1654" s="15">
        <f t="shared" si="6818"/>
        <v>0</v>
      </c>
      <c r="AV1654" s="15">
        <f t="shared" si="6818"/>
        <v>0</v>
      </c>
      <c r="AW1654" s="15">
        <f t="shared" si="6818"/>
        <v>0</v>
      </c>
      <c r="AX1654" s="15">
        <f t="shared" si="6818"/>
        <v>0</v>
      </c>
      <c r="AY1654" s="17"/>
      <c r="AZ1654" s="15">
        <f t="shared" ref="AZ1654:BA1654" si="6819">AZ1653</f>
        <v>6000</v>
      </c>
      <c r="BA1654" s="15">
        <f t="shared" si="6819"/>
        <v>6000</v>
      </c>
      <c r="BB1654" s="15">
        <v>0</v>
      </c>
      <c r="BC1654" s="15">
        <f t="shared" ref="BC1654:BE1654" si="6820">BC1653</f>
        <v>0</v>
      </c>
      <c r="BD1654" s="15">
        <f t="shared" si="6820"/>
        <v>0</v>
      </c>
      <c r="BE1654" s="15">
        <f t="shared" si="6820"/>
        <v>250</v>
      </c>
      <c r="BF1654" s="17"/>
      <c r="BG1654" s="15">
        <f t="shared" ref="BG1654:BH1654" si="6821">BG1653</f>
        <v>1000</v>
      </c>
      <c r="BH1654" s="15">
        <f t="shared" si="6821"/>
        <v>500</v>
      </c>
      <c r="BI1654" s="17"/>
      <c r="BJ1654" s="22">
        <f>G1654/G1653</f>
        <v>1</v>
      </c>
      <c r="BK1654" s="65">
        <f>BK1653</f>
        <v>0</v>
      </c>
      <c r="BL1654" s="65">
        <f>BL1653</f>
        <v>0</v>
      </c>
      <c r="BM1654" s="6">
        <f t="shared" si="6724"/>
        <v>150</v>
      </c>
      <c r="BN1654" s="8">
        <f t="shared" si="6725"/>
        <v>148.71093167029562</v>
      </c>
      <c r="BO1654" s="12">
        <f t="shared" si="6726"/>
        <v>149.35407510524894</v>
      </c>
      <c r="BP1654" s="50">
        <f>(1-'#Constant'!$A$3)/($J1654*'#Constant'!$B$3/'#Constant'!$C$3^($D1654-1)+1)+'#Constant'!$A$3</f>
        <v>0.93162790697674425</v>
      </c>
      <c r="BQ1654" s="4">
        <f t="shared" si="6811"/>
        <v>176.34262891377222</v>
      </c>
      <c r="BR1654" s="50">
        <f>(1-'#Constant'!$A$3)/($K1654*'#Constant'!$B$3/'#Constant'!$C$3^($D1654-1)+1)+'#Constant'!$A$3</f>
        <v>0.9497912713472485</v>
      </c>
      <c r="BS1654" s="4">
        <f t="shared" si="6812"/>
        <v>121.07923442681904</v>
      </c>
      <c r="BT1654"/>
    </row>
    <row r="1655" spans="1:72" x14ac:dyDescent="0.3">
      <c r="A1655">
        <v>90124</v>
      </c>
      <c r="B1655" s="18" t="str">
        <f>VLOOKUP(CONCATENATE("CREATURE_NAME_",A1655),[1]Localization_Hero!$A:$E,2,FALSE)</f>
        <v>다크엘프 검사단장</v>
      </c>
      <c r="C1655" t="s">
        <v>77</v>
      </c>
      <c r="D1655">
        <v>1</v>
      </c>
      <c r="E1655">
        <v>1</v>
      </c>
      <c r="F1655" s="18">
        <v>1</v>
      </c>
      <c r="G1655" s="10">
        <v>100</v>
      </c>
      <c r="H1655" s="10">
        <v>100</v>
      </c>
      <c r="I1655" s="10">
        <v>2500</v>
      </c>
      <c r="J1655" s="10">
        <v>25</v>
      </c>
      <c r="K1655" s="10">
        <v>25</v>
      </c>
      <c r="L1655" s="2"/>
      <c r="M1655" s="10">
        <v>100</v>
      </c>
      <c r="N1655" s="10">
        <v>0</v>
      </c>
      <c r="O1655" s="10">
        <v>0</v>
      </c>
      <c r="P1655" s="10">
        <v>100</v>
      </c>
      <c r="Q1655" s="10">
        <v>0</v>
      </c>
      <c r="R1655" s="10">
        <v>0</v>
      </c>
      <c r="S1655" s="10">
        <v>150</v>
      </c>
      <c r="T1655" s="10">
        <v>150</v>
      </c>
      <c r="U1655" s="10">
        <v>0</v>
      </c>
      <c r="V1655" s="10">
        <v>0</v>
      </c>
      <c r="W1655" s="2"/>
      <c r="X1655" s="10">
        <v>100</v>
      </c>
      <c r="Y1655" s="10">
        <v>0</v>
      </c>
      <c r="Z1655" s="10">
        <v>0</v>
      </c>
      <c r="AA1655" s="10">
        <v>100</v>
      </c>
      <c r="AB1655" s="10">
        <v>0</v>
      </c>
      <c r="AC1655" s="10">
        <v>0</v>
      </c>
      <c r="AD1655" s="10">
        <v>0</v>
      </c>
      <c r="AE1655" s="10">
        <v>150</v>
      </c>
      <c r="AF1655" s="10">
        <v>0</v>
      </c>
      <c r="AG1655" s="10">
        <v>0</v>
      </c>
      <c r="AH1655" s="10">
        <v>0</v>
      </c>
      <c r="AI1655" s="10">
        <v>0</v>
      </c>
      <c r="AJ1655" s="3"/>
      <c r="AK1655" s="10">
        <v>0</v>
      </c>
      <c r="AL1655" s="10">
        <v>0</v>
      </c>
      <c r="AM1655" s="3"/>
      <c r="AN1655" s="10">
        <v>0</v>
      </c>
      <c r="AO1655" s="10">
        <v>0</v>
      </c>
      <c r="AP1655" s="10">
        <v>0</v>
      </c>
      <c r="AQ1655" s="10">
        <v>0</v>
      </c>
      <c r="AR1655" s="10">
        <v>0</v>
      </c>
      <c r="AS1655" s="10">
        <v>0</v>
      </c>
      <c r="AT1655" s="10">
        <v>0</v>
      </c>
      <c r="AU1655" s="10">
        <v>0</v>
      </c>
      <c r="AV1655" s="10">
        <v>0</v>
      </c>
      <c r="AW1655" s="10">
        <v>0</v>
      </c>
      <c r="AX1655" s="10">
        <v>0</v>
      </c>
      <c r="AY1655" s="3"/>
      <c r="AZ1655" s="10">
        <v>6000</v>
      </c>
      <c r="BA1655" s="10">
        <v>6000</v>
      </c>
      <c r="BB1655" s="10">
        <v>0</v>
      </c>
      <c r="BC1655" s="10">
        <v>0</v>
      </c>
      <c r="BD1655" s="10">
        <v>0</v>
      </c>
      <c r="BE1655" s="10">
        <v>250</v>
      </c>
      <c r="BF1655" s="3"/>
      <c r="BG1655" s="10">
        <v>1000</v>
      </c>
      <c r="BH1655" s="10">
        <v>5000</v>
      </c>
      <c r="BI1655" s="3"/>
      <c r="BJ1655" s="21">
        <v>1</v>
      </c>
      <c r="BK1655" s="65">
        <v>0</v>
      </c>
      <c r="BL1655" s="65">
        <v>0</v>
      </c>
      <c r="BM1655" s="6">
        <f t="shared" si="6724"/>
        <v>122.68437500000003</v>
      </c>
      <c r="BN1655" s="8">
        <f t="shared" si="6725"/>
        <v>149.0819326565707</v>
      </c>
      <c r="BO1655" s="12">
        <f t="shared" si="6726"/>
        <v>135.24061420950244</v>
      </c>
      <c r="BP1655" s="50">
        <f>(1-'#Constant'!$A$3)/($J1655*'#Constant'!$B$3/'#Constant'!$C$3^($D1655-1)+1)+'#Constant'!$A$3</f>
        <v>0.93162790697674425</v>
      </c>
      <c r="BQ1655" s="4">
        <f t="shared" si="6811"/>
        <v>149.0819326565707</v>
      </c>
      <c r="BR1655" s="50">
        <f>(1-'#Constant'!$A$3)/($K1655*'#Constant'!$B$3/'#Constant'!$C$3^($D1655-1)+1)+'#Constant'!$A$3</f>
        <v>0.93162790697674425</v>
      </c>
      <c r="BS1655" s="4">
        <f t="shared" si="6812"/>
        <v>149.0819326565707</v>
      </c>
      <c r="BT1655">
        <f>BO1655/$BO$4*100</f>
        <v>102.78798636024409</v>
      </c>
    </row>
    <row r="1656" spans="1:72" s="13" customFormat="1" ht="17.25" thickBot="1" x14ac:dyDescent="0.35">
      <c r="B1656" s="20"/>
      <c r="D1656" s="14">
        <v>1</v>
      </c>
      <c r="E1656" s="14">
        <v>1</v>
      </c>
      <c r="F1656" s="19">
        <v>1</v>
      </c>
      <c r="G1656" s="15">
        <f t="shared" ref="G1656:H1656" si="6822">G1655</f>
        <v>100</v>
      </c>
      <c r="H1656" s="15">
        <f t="shared" si="6822"/>
        <v>100</v>
      </c>
      <c r="I1656" s="15">
        <v>2500</v>
      </c>
      <c r="J1656" s="15">
        <v>25</v>
      </c>
      <c r="K1656" s="15">
        <v>25</v>
      </c>
      <c r="L1656" s="16"/>
      <c r="M1656" s="15">
        <f>M1655</f>
        <v>100</v>
      </c>
      <c r="N1656" s="15">
        <f>N1655</f>
        <v>0</v>
      </c>
      <c r="O1656" s="15">
        <f>O1655</f>
        <v>0</v>
      </c>
      <c r="P1656" s="15">
        <v>100</v>
      </c>
      <c r="Q1656" s="15">
        <f t="shared" ref="Q1656" si="6823">Q1655</f>
        <v>0</v>
      </c>
      <c r="R1656" s="15">
        <f>R1655</f>
        <v>0</v>
      </c>
      <c r="S1656" s="15">
        <f>S1655</f>
        <v>150</v>
      </c>
      <c r="T1656" s="15">
        <f>T1655</f>
        <v>150</v>
      </c>
      <c r="U1656" s="15">
        <f>U1655</f>
        <v>0</v>
      </c>
      <c r="V1656" s="15">
        <f>V1655</f>
        <v>0</v>
      </c>
      <c r="W1656" s="16"/>
      <c r="X1656" s="15">
        <f>X1655</f>
        <v>100</v>
      </c>
      <c r="Y1656" s="15">
        <f>Y1655</f>
        <v>0</v>
      </c>
      <c r="Z1656" s="15">
        <f>Z1655</f>
        <v>0</v>
      </c>
      <c r="AA1656" s="15">
        <v>100</v>
      </c>
      <c r="AB1656" s="15">
        <f t="shared" ref="AB1656:AI1656" si="6824">AB1655</f>
        <v>0</v>
      </c>
      <c r="AC1656" s="15">
        <f t="shared" si="6824"/>
        <v>0</v>
      </c>
      <c r="AD1656" s="15">
        <f t="shared" si="6824"/>
        <v>0</v>
      </c>
      <c r="AE1656" s="15">
        <f t="shared" si="6824"/>
        <v>150</v>
      </c>
      <c r="AF1656" s="15">
        <f t="shared" si="6824"/>
        <v>0</v>
      </c>
      <c r="AG1656" s="15">
        <f t="shared" si="6824"/>
        <v>0</v>
      </c>
      <c r="AH1656" s="15">
        <f t="shared" si="6824"/>
        <v>0</v>
      </c>
      <c r="AI1656" s="15">
        <f t="shared" si="6824"/>
        <v>0</v>
      </c>
      <c r="AJ1656" s="17"/>
      <c r="AK1656" s="15">
        <f>AK1655</f>
        <v>0</v>
      </c>
      <c r="AL1656" s="15">
        <f>AL1655</f>
        <v>0</v>
      </c>
      <c r="AM1656" s="17"/>
      <c r="AN1656" s="15">
        <f t="shared" ref="AN1656:AX1656" si="6825">AN1655</f>
        <v>0</v>
      </c>
      <c r="AO1656" s="15">
        <f t="shared" si="6825"/>
        <v>0</v>
      </c>
      <c r="AP1656" s="15">
        <f t="shared" si="6825"/>
        <v>0</v>
      </c>
      <c r="AQ1656" s="15">
        <f t="shared" si="6825"/>
        <v>0</v>
      </c>
      <c r="AR1656" s="15">
        <f t="shared" si="6825"/>
        <v>0</v>
      </c>
      <c r="AS1656" s="15">
        <f t="shared" si="6825"/>
        <v>0</v>
      </c>
      <c r="AT1656" s="15">
        <f t="shared" si="6825"/>
        <v>0</v>
      </c>
      <c r="AU1656" s="15">
        <f t="shared" si="6825"/>
        <v>0</v>
      </c>
      <c r="AV1656" s="15">
        <f t="shared" si="6825"/>
        <v>0</v>
      </c>
      <c r="AW1656" s="15">
        <f t="shared" si="6825"/>
        <v>0</v>
      </c>
      <c r="AX1656" s="15">
        <f t="shared" si="6825"/>
        <v>0</v>
      </c>
      <c r="AY1656" s="17"/>
      <c r="AZ1656" s="15">
        <f t="shared" ref="AZ1656:BA1656" si="6826">AZ1655</f>
        <v>6000</v>
      </c>
      <c r="BA1656" s="15">
        <f t="shared" si="6826"/>
        <v>6000</v>
      </c>
      <c r="BB1656" s="15">
        <v>0</v>
      </c>
      <c r="BC1656" s="15">
        <f t="shared" ref="BC1656:BE1656" si="6827">BC1655</f>
        <v>0</v>
      </c>
      <c r="BD1656" s="15">
        <f t="shared" si="6827"/>
        <v>0</v>
      </c>
      <c r="BE1656" s="15">
        <f t="shared" si="6827"/>
        <v>250</v>
      </c>
      <c r="BF1656" s="17"/>
      <c r="BG1656" s="15">
        <f t="shared" ref="BG1656:BH1656" si="6828">BG1655</f>
        <v>1000</v>
      </c>
      <c r="BH1656" s="15">
        <f t="shared" si="6828"/>
        <v>5000</v>
      </c>
      <c r="BI1656" s="17"/>
      <c r="BJ1656" s="22">
        <f>G1656/G1655</f>
        <v>1</v>
      </c>
      <c r="BK1656" s="65">
        <f t="shared" ref="BK1656:BL1656" si="6829">BK1655</f>
        <v>0</v>
      </c>
      <c r="BL1656" s="65">
        <f t="shared" si="6829"/>
        <v>0</v>
      </c>
      <c r="BM1656" s="6">
        <f t="shared" si="6724"/>
        <v>122.68437500000003</v>
      </c>
      <c r="BN1656" s="8">
        <f t="shared" si="6725"/>
        <v>149.0819326565707</v>
      </c>
      <c r="BO1656" s="12">
        <f t="shared" si="6726"/>
        <v>135.24061420950244</v>
      </c>
      <c r="BP1656" s="50">
        <f>(1-'#Constant'!$A$3)/($J1656*'#Constant'!$B$3/'#Constant'!$C$3^($D1656-1)+1)+'#Constant'!$A$3</f>
        <v>0.93162790697674425</v>
      </c>
      <c r="BQ1656" s="4">
        <f t="shared" si="6811"/>
        <v>149.0819326565707</v>
      </c>
      <c r="BR1656" s="50">
        <f>(1-'#Constant'!$A$3)/($K1656*'#Constant'!$B$3/'#Constant'!$C$3^($D1656-1)+1)+'#Constant'!$A$3</f>
        <v>0.93162790697674425</v>
      </c>
      <c r="BS1656" s="4">
        <f t="shared" si="6812"/>
        <v>149.0819326565707</v>
      </c>
      <c r="BT1656"/>
    </row>
    <row r="1657" spans="1:72" x14ac:dyDescent="0.3">
      <c r="A1657">
        <v>90224</v>
      </c>
      <c r="B1657" s="18" t="str">
        <f>VLOOKUP(CONCATENATE("CREATURE_NAME_",A1657),[1]Localization_Hero!$A:$E,2,FALSE)</f>
        <v>다크엘프 궁수단장</v>
      </c>
      <c r="C1657" t="s">
        <v>82</v>
      </c>
      <c r="D1657">
        <v>1</v>
      </c>
      <c r="E1657">
        <v>1</v>
      </c>
      <c r="F1657" s="18">
        <v>1</v>
      </c>
      <c r="G1657" s="10">
        <v>100</v>
      </c>
      <c r="H1657" s="10">
        <v>100</v>
      </c>
      <c r="I1657" s="10">
        <v>2500</v>
      </c>
      <c r="J1657" s="10">
        <v>25</v>
      </c>
      <c r="K1657" s="10">
        <v>25</v>
      </c>
      <c r="L1657" s="2"/>
      <c r="M1657" s="10">
        <v>100</v>
      </c>
      <c r="N1657" s="10">
        <v>0</v>
      </c>
      <c r="O1657" s="10">
        <v>0</v>
      </c>
      <c r="P1657" s="10">
        <v>100</v>
      </c>
      <c r="Q1657" s="10">
        <v>0</v>
      </c>
      <c r="R1657" s="10">
        <v>0</v>
      </c>
      <c r="S1657" s="10">
        <v>150</v>
      </c>
      <c r="T1657" s="10">
        <v>150</v>
      </c>
      <c r="U1657" s="10">
        <v>0</v>
      </c>
      <c r="V1657" s="10">
        <v>0</v>
      </c>
      <c r="W1657" s="2"/>
      <c r="X1657" s="10">
        <v>100</v>
      </c>
      <c r="Y1657" s="10">
        <v>0</v>
      </c>
      <c r="Z1657" s="10">
        <v>0</v>
      </c>
      <c r="AA1657" s="10">
        <v>100</v>
      </c>
      <c r="AB1657" s="10">
        <v>0</v>
      </c>
      <c r="AC1657" s="10">
        <v>0</v>
      </c>
      <c r="AD1657" s="10">
        <v>0</v>
      </c>
      <c r="AE1657" s="10">
        <v>150</v>
      </c>
      <c r="AF1657" s="10">
        <v>0</v>
      </c>
      <c r="AG1657" s="10">
        <v>0</v>
      </c>
      <c r="AH1657" s="10">
        <v>0</v>
      </c>
      <c r="AI1657" s="10">
        <v>0</v>
      </c>
      <c r="AJ1657" s="3"/>
      <c r="AK1657" s="10">
        <v>0</v>
      </c>
      <c r="AL1657" s="10">
        <v>0</v>
      </c>
      <c r="AM1657" s="3"/>
      <c r="AN1657" s="10">
        <v>0</v>
      </c>
      <c r="AO1657" s="10">
        <v>0</v>
      </c>
      <c r="AP1657" s="10">
        <v>0</v>
      </c>
      <c r="AQ1657" s="10">
        <v>0</v>
      </c>
      <c r="AR1657" s="10">
        <v>0</v>
      </c>
      <c r="AS1657" s="10">
        <v>0</v>
      </c>
      <c r="AT1657" s="10">
        <v>0</v>
      </c>
      <c r="AU1657" s="10">
        <v>0</v>
      </c>
      <c r="AV1657" s="10">
        <v>0</v>
      </c>
      <c r="AW1657" s="10">
        <v>0</v>
      </c>
      <c r="AX1657" s="10">
        <v>0</v>
      </c>
      <c r="AY1657" s="3"/>
      <c r="AZ1657" s="10">
        <v>6000</v>
      </c>
      <c r="BA1657" s="10">
        <v>6000</v>
      </c>
      <c r="BB1657" s="10">
        <v>0</v>
      </c>
      <c r="BC1657" s="10">
        <v>0</v>
      </c>
      <c r="BD1657" s="10">
        <v>0</v>
      </c>
      <c r="BE1657" s="10">
        <v>250</v>
      </c>
      <c r="BF1657" s="3"/>
      <c r="BG1657" s="10">
        <v>1000</v>
      </c>
      <c r="BH1657" s="10">
        <v>5000</v>
      </c>
      <c r="BI1657" s="3"/>
      <c r="BJ1657" s="21">
        <v>1</v>
      </c>
      <c r="BK1657" s="65">
        <v>0</v>
      </c>
      <c r="BL1657" s="65">
        <v>0</v>
      </c>
      <c r="BM1657" s="6">
        <f t="shared" si="6724"/>
        <v>122.68437500000003</v>
      </c>
      <c r="BN1657" s="8">
        <f t="shared" si="6725"/>
        <v>149.0819326565707</v>
      </c>
      <c r="BO1657" s="12">
        <f t="shared" si="6726"/>
        <v>135.24061420950244</v>
      </c>
      <c r="BP1657" s="50">
        <f>(1-'#Constant'!$A$3)/($J1657*'#Constant'!$B$3/'#Constant'!$C$3^($D1657-1)+1)+'#Constant'!$A$3</f>
        <v>0.93162790697674425</v>
      </c>
      <c r="BQ1657" s="4">
        <f t="shared" si="6811"/>
        <v>149.0819326565707</v>
      </c>
      <c r="BR1657" s="50">
        <f>(1-'#Constant'!$A$3)/($K1657*'#Constant'!$B$3/'#Constant'!$C$3^($D1657-1)+1)+'#Constant'!$A$3</f>
        <v>0.93162790697674425</v>
      </c>
      <c r="BS1657" s="4">
        <f t="shared" si="6812"/>
        <v>149.0819326565707</v>
      </c>
      <c r="BT1657">
        <f>BO1657/$BO$4*100</f>
        <v>102.78798636024409</v>
      </c>
    </row>
    <row r="1658" spans="1:72" s="13" customFormat="1" ht="17.25" thickBot="1" x14ac:dyDescent="0.35">
      <c r="B1658" s="20"/>
      <c r="D1658" s="14">
        <v>1</v>
      </c>
      <c r="E1658" s="14">
        <v>1</v>
      </c>
      <c r="F1658" s="19">
        <v>1</v>
      </c>
      <c r="G1658" s="15">
        <f t="shared" ref="G1658:H1658" si="6830">G1657</f>
        <v>100</v>
      </c>
      <c r="H1658" s="15">
        <f t="shared" si="6830"/>
        <v>100</v>
      </c>
      <c r="I1658" s="15">
        <v>2500</v>
      </c>
      <c r="J1658" s="15">
        <v>25</v>
      </c>
      <c r="K1658" s="15">
        <v>25</v>
      </c>
      <c r="L1658" s="16"/>
      <c r="M1658" s="15">
        <f t="shared" ref="M1658:O1658" si="6831">M1657</f>
        <v>100</v>
      </c>
      <c r="N1658" s="15">
        <f t="shared" si="6831"/>
        <v>0</v>
      </c>
      <c r="O1658" s="15">
        <f t="shared" si="6831"/>
        <v>0</v>
      </c>
      <c r="P1658" s="15">
        <v>100</v>
      </c>
      <c r="Q1658" s="15">
        <f t="shared" ref="Q1658:T1658" si="6832">Q1657</f>
        <v>0</v>
      </c>
      <c r="R1658" s="15">
        <f t="shared" si="6832"/>
        <v>0</v>
      </c>
      <c r="S1658" s="15">
        <f t="shared" si="6832"/>
        <v>150</v>
      </c>
      <c r="T1658" s="15">
        <f t="shared" si="6832"/>
        <v>150</v>
      </c>
      <c r="U1658" s="15">
        <f>U1657</f>
        <v>0</v>
      </c>
      <c r="V1658" s="15">
        <f>V1657</f>
        <v>0</v>
      </c>
      <c r="W1658" s="16"/>
      <c r="X1658" s="15">
        <f>X1657</f>
        <v>100</v>
      </c>
      <c r="Y1658" s="15">
        <f>Y1657</f>
        <v>0</v>
      </c>
      <c r="Z1658" s="15">
        <f>Z1657</f>
        <v>0</v>
      </c>
      <c r="AA1658" s="15">
        <v>100</v>
      </c>
      <c r="AB1658" s="15">
        <f>AB1657</f>
        <v>0</v>
      </c>
      <c r="AC1658" s="15">
        <f>AC1657</f>
        <v>0</v>
      </c>
      <c r="AD1658" s="15">
        <f>AD1657</f>
        <v>0</v>
      </c>
      <c r="AE1658" s="15">
        <f t="shared" ref="AE1658" si="6833">AE1657</f>
        <v>150</v>
      </c>
      <c r="AF1658" s="15">
        <f>AF1657</f>
        <v>0</v>
      </c>
      <c r="AG1658" s="15">
        <f>AG1657</f>
        <v>0</v>
      </c>
      <c r="AH1658" s="15">
        <f>AH1657</f>
        <v>0</v>
      </c>
      <c r="AI1658" s="15">
        <f>AI1657</f>
        <v>0</v>
      </c>
      <c r="AJ1658" s="17"/>
      <c r="AK1658" s="15">
        <f>AK1657</f>
        <v>0</v>
      </c>
      <c r="AL1658" s="15">
        <f>AL1657</f>
        <v>0</v>
      </c>
      <c r="AM1658" s="17"/>
      <c r="AN1658" s="15">
        <f t="shared" ref="AN1658:AX1658" si="6834">AN1657</f>
        <v>0</v>
      </c>
      <c r="AO1658" s="15">
        <f t="shared" si="6834"/>
        <v>0</v>
      </c>
      <c r="AP1658" s="15">
        <f t="shared" si="6834"/>
        <v>0</v>
      </c>
      <c r="AQ1658" s="15">
        <f t="shared" si="6834"/>
        <v>0</v>
      </c>
      <c r="AR1658" s="15">
        <f t="shared" si="6834"/>
        <v>0</v>
      </c>
      <c r="AS1658" s="15">
        <f t="shared" si="6834"/>
        <v>0</v>
      </c>
      <c r="AT1658" s="15">
        <f t="shared" si="6834"/>
        <v>0</v>
      </c>
      <c r="AU1658" s="15">
        <f t="shared" si="6834"/>
        <v>0</v>
      </c>
      <c r="AV1658" s="15">
        <f t="shared" si="6834"/>
        <v>0</v>
      </c>
      <c r="AW1658" s="15">
        <f t="shared" si="6834"/>
        <v>0</v>
      </c>
      <c r="AX1658" s="15">
        <f t="shared" si="6834"/>
        <v>0</v>
      </c>
      <c r="AY1658" s="17"/>
      <c r="AZ1658" s="15">
        <f t="shared" ref="AZ1658:BA1658" si="6835">AZ1657</f>
        <v>6000</v>
      </c>
      <c r="BA1658" s="15">
        <f t="shared" si="6835"/>
        <v>6000</v>
      </c>
      <c r="BB1658" s="15">
        <v>0</v>
      </c>
      <c r="BC1658" s="15">
        <f t="shared" ref="BC1658:BE1658" si="6836">BC1657</f>
        <v>0</v>
      </c>
      <c r="BD1658" s="15">
        <f t="shared" si="6836"/>
        <v>0</v>
      </c>
      <c r="BE1658" s="15">
        <f t="shared" si="6836"/>
        <v>250</v>
      </c>
      <c r="BF1658" s="17"/>
      <c r="BG1658" s="15">
        <f t="shared" ref="BG1658:BH1658" si="6837">BG1657</f>
        <v>1000</v>
      </c>
      <c r="BH1658" s="15">
        <f t="shared" si="6837"/>
        <v>5000</v>
      </c>
      <c r="BI1658" s="17"/>
      <c r="BJ1658" s="22">
        <f>G1658/G1657</f>
        <v>1</v>
      </c>
      <c r="BK1658" s="65">
        <f t="shared" ref="BK1658:BL1658" si="6838">BK1657</f>
        <v>0</v>
      </c>
      <c r="BL1658" s="65">
        <f t="shared" si="6838"/>
        <v>0</v>
      </c>
      <c r="BM1658" s="6">
        <f t="shared" si="6724"/>
        <v>122.68437500000003</v>
      </c>
      <c r="BN1658" s="8">
        <f t="shared" si="6725"/>
        <v>149.0819326565707</v>
      </c>
      <c r="BO1658" s="12">
        <f t="shared" si="6726"/>
        <v>135.24061420950244</v>
      </c>
      <c r="BP1658" s="50">
        <f>(1-'#Constant'!$A$3)/($J1658*'#Constant'!$B$3/'#Constant'!$C$3^($D1658-1)+1)+'#Constant'!$A$3</f>
        <v>0.93162790697674425</v>
      </c>
      <c r="BQ1658" s="4">
        <f t="shared" si="6811"/>
        <v>149.0819326565707</v>
      </c>
      <c r="BR1658" s="50">
        <f>(1-'#Constant'!$A$3)/($K1658*'#Constant'!$B$3/'#Constant'!$C$3^($D1658-1)+1)+'#Constant'!$A$3</f>
        <v>0.93162790697674425</v>
      </c>
      <c r="BS1658" s="4">
        <f t="shared" si="6812"/>
        <v>149.0819326565707</v>
      </c>
      <c r="BT1658"/>
    </row>
    <row r="1659" spans="1:72" x14ac:dyDescent="0.3">
      <c r="A1659">
        <v>90324</v>
      </c>
      <c r="B1659" s="18" t="str">
        <f>VLOOKUP(CONCATENATE("CREATURE_NAME_",A1659),[1]Localization_Hero!$A:$E,2,FALSE)</f>
        <v>다크엘프 마법사단장</v>
      </c>
      <c r="C1659" t="s">
        <v>79</v>
      </c>
      <c r="D1659">
        <v>1</v>
      </c>
      <c r="E1659">
        <v>1</v>
      </c>
      <c r="F1659" s="18">
        <v>1</v>
      </c>
      <c r="G1659" s="10">
        <v>100</v>
      </c>
      <c r="H1659" s="10">
        <v>100</v>
      </c>
      <c r="I1659" s="10">
        <v>2500</v>
      </c>
      <c r="J1659" s="10">
        <v>25</v>
      </c>
      <c r="K1659" s="10">
        <v>25</v>
      </c>
      <c r="L1659" s="2"/>
      <c r="M1659" s="10">
        <v>100</v>
      </c>
      <c r="N1659" s="10">
        <v>0</v>
      </c>
      <c r="O1659" s="10">
        <v>0</v>
      </c>
      <c r="P1659" s="10">
        <v>100</v>
      </c>
      <c r="Q1659" s="10">
        <v>0</v>
      </c>
      <c r="R1659" s="10">
        <v>0</v>
      </c>
      <c r="S1659" s="10">
        <v>0</v>
      </c>
      <c r="T1659" s="10">
        <v>150</v>
      </c>
      <c r="U1659" s="10">
        <v>0</v>
      </c>
      <c r="V1659" s="10">
        <v>0</v>
      </c>
      <c r="W1659" s="2"/>
      <c r="X1659" s="10">
        <v>100</v>
      </c>
      <c r="Y1659" s="10">
        <v>0</v>
      </c>
      <c r="Z1659" s="10">
        <v>0</v>
      </c>
      <c r="AA1659" s="10">
        <v>100</v>
      </c>
      <c r="AB1659" s="10">
        <v>0</v>
      </c>
      <c r="AC1659" s="10">
        <v>0</v>
      </c>
      <c r="AD1659" s="10">
        <v>150</v>
      </c>
      <c r="AE1659" s="10">
        <v>150</v>
      </c>
      <c r="AF1659" s="10">
        <v>0</v>
      </c>
      <c r="AG1659" s="10">
        <v>0</v>
      </c>
      <c r="AH1659" s="10">
        <v>0</v>
      </c>
      <c r="AI1659" s="10">
        <v>0</v>
      </c>
      <c r="AJ1659" s="3"/>
      <c r="AK1659" s="10">
        <v>0</v>
      </c>
      <c r="AL1659" s="10">
        <v>0</v>
      </c>
      <c r="AM1659" s="3"/>
      <c r="AN1659" s="10">
        <v>0</v>
      </c>
      <c r="AO1659" s="10">
        <v>0</v>
      </c>
      <c r="AP1659" s="10">
        <v>0</v>
      </c>
      <c r="AQ1659" s="10">
        <v>0</v>
      </c>
      <c r="AR1659" s="10">
        <v>0</v>
      </c>
      <c r="AS1659" s="10">
        <v>0</v>
      </c>
      <c r="AT1659" s="10">
        <v>0</v>
      </c>
      <c r="AU1659" s="10">
        <v>0</v>
      </c>
      <c r="AV1659" s="10">
        <v>0</v>
      </c>
      <c r="AW1659" s="10">
        <v>0</v>
      </c>
      <c r="AX1659" s="10">
        <v>0</v>
      </c>
      <c r="AY1659" s="3"/>
      <c r="AZ1659" s="10">
        <v>6000</v>
      </c>
      <c r="BA1659" s="10">
        <v>6000</v>
      </c>
      <c r="BB1659" s="10">
        <v>0</v>
      </c>
      <c r="BC1659" s="10">
        <v>0</v>
      </c>
      <c r="BD1659" s="10">
        <v>0</v>
      </c>
      <c r="BE1659" s="10">
        <v>250</v>
      </c>
      <c r="BF1659" s="3"/>
      <c r="BG1659" s="10">
        <v>1000</v>
      </c>
      <c r="BH1659" s="10">
        <v>5000</v>
      </c>
      <c r="BI1659" s="3"/>
      <c r="BJ1659" s="21">
        <v>1</v>
      </c>
      <c r="BK1659" s="65">
        <v>0</v>
      </c>
      <c r="BL1659" s="65">
        <v>0</v>
      </c>
      <c r="BM1659" s="6">
        <f t="shared" si="6724"/>
        <v>122.68437500000003</v>
      </c>
      <c r="BN1659" s="8">
        <f t="shared" si="6725"/>
        <v>149.0819326565707</v>
      </c>
      <c r="BO1659" s="12">
        <f t="shared" si="6726"/>
        <v>135.24061420950244</v>
      </c>
      <c r="BP1659" s="50">
        <f>(1-'#Constant'!$A$3)/($J1659*'#Constant'!$B$3/'#Constant'!$C$3^($D1659-1)+1)+'#Constant'!$A$3</f>
        <v>0.93162790697674425</v>
      </c>
      <c r="BQ1659" s="4">
        <f t="shared" si="6811"/>
        <v>149.0819326565707</v>
      </c>
      <c r="BR1659" s="50">
        <f>(1-'#Constant'!$A$3)/($K1659*'#Constant'!$B$3/'#Constant'!$C$3^($D1659-1)+1)+'#Constant'!$A$3</f>
        <v>0.93162790697674425</v>
      </c>
      <c r="BS1659" s="4">
        <f t="shared" si="6812"/>
        <v>149.0819326565707</v>
      </c>
      <c r="BT1659">
        <f>BO1659/$BO$4*100</f>
        <v>102.78798636024409</v>
      </c>
    </row>
    <row r="1660" spans="1:72" s="13" customFormat="1" ht="17.25" thickBot="1" x14ac:dyDescent="0.35">
      <c r="B1660" s="20"/>
      <c r="D1660" s="14">
        <v>1</v>
      </c>
      <c r="E1660" s="14">
        <v>1</v>
      </c>
      <c r="F1660" s="19">
        <v>1</v>
      </c>
      <c r="G1660" s="15">
        <f t="shared" ref="G1660:H1660" si="6839">G1659</f>
        <v>100</v>
      </c>
      <c r="H1660" s="15">
        <f t="shared" si="6839"/>
        <v>100</v>
      </c>
      <c r="I1660" s="15">
        <v>2500</v>
      </c>
      <c r="J1660" s="15">
        <v>25</v>
      </c>
      <c r="K1660" s="15">
        <v>25</v>
      </c>
      <c r="L1660" s="16"/>
      <c r="M1660" s="15">
        <f t="shared" ref="M1660:O1660" si="6840">M1659</f>
        <v>100</v>
      </c>
      <c r="N1660" s="15">
        <f t="shared" si="6840"/>
        <v>0</v>
      </c>
      <c r="O1660" s="15">
        <f t="shared" si="6840"/>
        <v>0</v>
      </c>
      <c r="P1660" s="15">
        <v>100</v>
      </c>
      <c r="Q1660" s="15">
        <f t="shared" ref="Q1660:V1660" si="6841">Q1659</f>
        <v>0</v>
      </c>
      <c r="R1660" s="15">
        <f t="shared" si="6841"/>
        <v>0</v>
      </c>
      <c r="S1660" s="15">
        <f t="shared" si="6841"/>
        <v>0</v>
      </c>
      <c r="T1660" s="15">
        <f t="shared" si="6841"/>
        <v>150</v>
      </c>
      <c r="U1660" s="15">
        <f t="shared" si="6841"/>
        <v>0</v>
      </c>
      <c r="V1660" s="15">
        <f t="shared" si="6841"/>
        <v>0</v>
      </c>
      <c r="W1660" s="16"/>
      <c r="X1660" s="15">
        <f t="shared" ref="X1660" si="6842">X1659</f>
        <v>100</v>
      </c>
      <c r="Y1660" s="15">
        <f>Y1659</f>
        <v>0</v>
      </c>
      <c r="Z1660" s="15">
        <f>Z1659</f>
        <v>0</v>
      </c>
      <c r="AA1660" s="15">
        <v>100</v>
      </c>
      <c r="AB1660" s="15">
        <f t="shared" ref="AB1660:AI1660" si="6843">AB1659</f>
        <v>0</v>
      </c>
      <c r="AC1660" s="15">
        <f t="shared" si="6843"/>
        <v>0</v>
      </c>
      <c r="AD1660" s="15">
        <f t="shared" si="6843"/>
        <v>150</v>
      </c>
      <c r="AE1660" s="15">
        <f t="shared" si="6843"/>
        <v>150</v>
      </c>
      <c r="AF1660" s="15">
        <f t="shared" si="6843"/>
        <v>0</v>
      </c>
      <c r="AG1660" s="15">
        <f t="shared" si="6843"/>
        <v>0</v>
      </c>
      <c r="AH1660" s="15">
        <f t="shared" si="6843"/>
        <v>0</v>
      </c>
      <c r="AI1660" s="15">
        <f t="shared" si="6843"/>
        <v>0</v>
      </c>
      <c r="AJ1660" s="17"/>
      <c r="AK1660" s="15">
        <f>AK1659</f>
        <v>0</v>
      </c>
      <c r="AL1660" s="15">
        <f>AL1659</f>
        <v>0</v>
      </c>
      <c r="AM1660" s="17"/>
      <c r="AN1660" s="15">
        <f t="shared" ref="AN1660:AX1660" si="6844">AN1659</f>
        <v>0</v>
      </c>
      <c r="AO1660" s="15">
        <f t="shared" si="6844"/>
        <v>0</v>
      </c>
      <c r="AP1660" s="15">
        <f t="shared" si="6844"/>
        <v>0</v>
      </c>
      <c r="AQ1660" s="15">
        <f t="shared" si="6844"/>
        <v>0</v>
      </c>
      <c r="AR1660" s="15">
        <f t="shared" si="6844"/>
        <v>0</v>
      </c>
      <c r="AS1660" s="15">
        <f t="shared" si="6844"/>
        <v>0</v>
      </c>
      <c r="AT1660" s="15">
        <f t="shared" si="6844"/>
        <v>0</v>
      </c>
      <c r="AU1660" s="15">
        <f t="shared" si="6844"/>
        <v>0</v>
      </c>
      <c r="AV1660" s="15">
        <f t="shared" si="6844"/>
        <v>0</v>
      </c>
      <c r="AW1660" s="15">
        <f t="shared" si="6844"/>
        <v>0</v>
      </c>
      <c r="AX1660" s="15">
        <f t="shared" si="6844"/>
        <v>0</v>
      </c>
      <c r="AY1660" s="17"/>
      <c r="AZ1660" s="15">
        <f t="shared" ref="AZ1660:BA1660" si="6845">AZ1659</f>
        <v>6000</v>
      </c>
      <c r="BA1660" s="15">
        <f t="shared" si="6845"/>
        <v>6000</v>
      </c>
      <c r="BB1660" s="15">
        <v>0</v>
      </c>
      <c r="BC1660" s="15">
        <f t="shared" ref="BC1660:BE1660" si="6846">BC1659</f>
        <v>0</v>
      </c>
      <c r="BD1660" s="15">
        <f t="shared" si="6846"/>
        <v>0</v>
      </c>
      <c r="BE1660" s="15">
        <f t="shared" si="6846"/>
        <v>250</v>
      </c>
      <c r="BF1660" s="17"/>
      <c r="BG1660" s="15">
        <f t="shared" ref="BG1660:BH1660" si="6847">BG1659</f>
        <v>1000</v>
      </c>
      <c r="BH1660" s="15">
        <f t="shared" si="6847"/>
        <v>5000</v>
      </c>
      <c r="BI1660" s="17"/>
      <c r="BJ1660" s="22">
        <f>G1660/G1659</f>
        <v>1</v>
      </c>
      <c r="BK1660" s="65">
        <f t="shared" ref="BK1660:BL1660" si="6848">BK1659</f>
        <v>0</v>
      </c>
      <c r="BL1660" s="65">
        <f t="shared" si="6848"/>
        <v>0</v>
      </c>
      <c r="BM1660" s="6">
        <f t="shared" si="6724"/>
        <v>122.68437500000003</v>
      </c>
      <c r="BN1660" s="8">
        <f t="shared" si="6725"/>
        <v>149.0819326565707</v>
      </c>
      <c r="BO1660" s="12">
        <f t="shared" si="6726"/>
        <v>135.24061420950244</v>
      </c>
      <c r="BP1660" s="50">
        <f>(1-'#Constant'!$A$3)/($J1660*'#Constant'!$B$3/'#Constant'!$C$3^($D1660-1)+1)+'#Constant'!$A$3</f>
        <v>0.93162790697674425</v>
      </c>
      <c r="BQ1660" s="4">
        <f t="shared" si="6811"/>
        <v>149.0819326565707</v>
      </c>
      <c r="BR1660" s="50">
        <f>(1-'#Constant'!$A$3)/($K1660*'#Constant'!$B$3/'#Constant'!$C$3^($D1660-1)+1)+'#Constant'!$A$3</f>
        <v>0.93162790697674425</v>
      </c>
      <c r="BS1660" s="4">
        <f t="shared" si="6812"/>
        <v>149.0819326565707</v>
      </c>
      <c r="BT1660"/>
    </row>
    <row r="1661" spans="1:72" s="34" customFormat="1" ht="27" thickBot="1" x14ac:dyDescent="0.35">
      <c r="B1661" s="70" t="s">
        <v>195</v>
      </c>
      <c r="C1661"/>
      <c r="F1661" s="35"/>
      <c r="G1661" s="36"/>
      <c r="H1661" s="36"/>
      <c r="I1661" s="36"/>
      <c r="J1661" s="36"/>
      <c r="K1661" s="36"/>
      <c r="L1661" s="16"/>
      <c r="M1661" s="36"/>
      <c r="N1661" s="36"/>
      <c r="O1661" s="36"/>
      <c r="P1661" s="36">
        <v>0</v>
      </c>
      <c r="Q1661" s="36"/>
      <c r="R1661" s="36"/>
      <c r="S1661" s="36"/>
      <c r="T1661" s="36"/>
      <c r="U1661" s="36"/>
      <c r="V1661" s="36"/>
      <c r="W1661" s="16"/>
      <c r="X1661" s="36"/>
      <c r="Y1661" s="36"/>
      <c r="Z1661" s="36"/>
      <c r="AA1661" s="36">
        <v>0</v>
      </c>
      <c r="AB1661" s="36"/>
      <c r="AC1661" s="36"/>
      <c r="AD1661" s="36"/>
      <c r="AE1661" s="36"/>
      <c r="AF1661" s="36"/>
      <c r="AG1661" s="36"/>
      <c r="AH1661" s="36"/>
      <c r="AI1661" s="36"/>
      <c r="AJ1661" s="17"/>
      <c r="AK1661" s="36"/>
      <c r="AL1661" s="36"/>
      <c r="AM1661" s="17"/>
      <c r="AN1661" s="36"/>
      <c r="AO1661" s="36"/>
      <c r="AP1661" s="36"/>
      <c r="AQ1661" s="36"/>
      <c r="AR1661" s="36"/>
      <c r="AS1661" s="36"/>
      <c r="AT1661" s="36"/>
      <c r="AU1661" s="36"/>
      <c r="AV1661" s="36"/>
      <c r="AW1661" s="36"/>
      <c r="AX1661" s="36"/>
      <c r="AY1661" s="17"/>
      <c r="AZ1661" s="36"/>
      <c r="BA1661" s="36"/>
      <c r="BB1661" s="36"/>
      <c r="BC1661" s="36"/>
      <c r="BD1661" s="36"/>
      <c r="BE1661" s="36"/>
      <c r="BF1661" s="17"/>
      <c r="BG1661" s="36"/>
      <c r="BH1661" s="36"/>
      <c r="BI1661" s="17"/>
      <c r="BJ1661" s="37"/>
      <c r="BK1661" s="36"/>
      <c r="BL1661" s="36"/>
      <c r="BM1661" s="38"/>
      <c r="BN1661" s="38"/>
      <c r="BO1661" s="38"/>
      <c r="BP1661" s="38"/>
      <c r="BQ1661" s="38"/>
      <c r="BR1661" s="38"/>
      <c r="BS1661" s="38"/>
    </row>
    <row r="1662" spans="1:72" x14ac:dyDescent="0.3">
      <c r="A1662">
        <v>7701</v>
      </c>
      <c r="B1662" s="18" t="str">
        <f>VLOOKUP(CONCATENATE("CREATURE_NAME_",A1662),[1]Localization_Hero!$A:$E,2,FALSE)</f>
        <v>우르칵</v>
      </c>
      <c r="C1662" t="s">
        <v>77</v>
      </c>
      <c r="D1662">
        <v>1</v>
      </c>
      <c r="E1662">
        <v>1</v>
      </c>
      <c r="F1662" s="18">
        <v>1</v>
      </c>
      <c r="G1662" s="10">
        <v>100</v>
      </c>
      <c r="H1662" s="10">
        <v>100</v>
      </c>
      <c r="I1662" s="10">
        <v>2500</v>
      </c>
      <c r="J1662" s="10">
        <v>30</v>
      </c>
      <c r="K1662" s="10">
        <v>40</v>
      </c>
      <c r="L1662" s="2"/>
      <c r="M1662" s="10">
        <v>150</v>
      </c>
      <c r="N1662" s="10">
        <v>0</v>
      </c>
      <c r="O1662" s="10">
        <v>0</v>
      </c>
      <c r="P1662" s="10">
        <v>0</v>
      </c>
      <c r="Q1662" s="10">
        <v>0</v>
      </c>
      <c r="R1662" s="10">
        <v>0</v>
      </c>
      <c r="S1662" s="10">
        <v>200</v>
      </c>
      <c r="T1662" s="10">
        <v>500</v>
      </c>
      <c r="U1662" s="10">
        <v>0</v>
      </c>
      <c r="V1662" s="10">
        <v>0</v>
      </c>
      <c r="W1662" s="2"/>
      <c r="X1662" s="10">
        <v>150</v>
      </c>
      <c r="Y1662" s="10">
        <v>0</v>
      </c>
      <c r="Z1662" s="10">
        <v>0</v>
      </c>
      <c r="AA1662" s="10">
        <v>0</v>
      </c>
      <c r="AB1662" s="10">
        <v>0</v>
      </c>
      <c r="AC1662" s="10">
        <v>0</v>
      </c>
      <c r="AD1662" s="10">
        <v>200</v>
      </c>
      <c r="AE1662" s="10">
        <v>500</v>
      </c>
      <c r="AF1662" s="10">
        <v>0</v>
      </c>
      <c r="AG1662" s="10">
        <v>0</v>
      </c>
      <c r="AH1662" s="10">
        <v>0</v>
      </c>
      <c r="AI1662" s="10">
        <v>0</v>
      </c>
      <c r="AJ1662" s="3"/>
      <c r="AK1662" s="10">
        <v>0</v>
      </c>
      <c r="AL1662" s="10">
        <v>0</v>
      </c>
      <c r="AM1662" s="3"/>
      <c r="AN1662" s="10">
        <v>0</v>
      </c>
      <c r="AO1662" s="10">
        <v>0</v>
      </c>
      <c r="AP1662" s="10">
        <v>0</v>
      </c>
      <c r="AQ1662" s="10">
        <v>0</v>
      </c>
      <c r="AR1662" s="10">
        <v>0</v>
      </c>
      <c r="AS1662" s="10">
        <v>0</v>
      </c>
      <c r="AT1662" s="10">
        <v>0</v>
      </c>
      <c r="AU1662" s="10">
        <v>0</v>
      </c>
      <c r="AV1662" s="10">
        <v>0</v>
      </c>
      <c r="AW1662" s="10">
        <v>0</v>
      </c>
      <c r="AX1662" s="10">
        <v>0</v>
      </c>
      <c r="AY1662" s="3"/>
      <c r="AZ1662" s="10">
        <v>6000</v>
      </c>
      <c r="BA1662" s="10">
        <v>6000</v>
      </c>
      <c r="BB1662" s="10">
        <v>0</v>
      </c>
      <c r="BC1662" s="10">
        <v>0</v>
      </c>
      <c r="BD1662" s="10">
        <v>0</v>
      </c>
      <c r="BE1662" s="10">
        <v>250</v>
      </c>
      <c r="BF1662" s="3"/>
      <c r="BG1662" s="10">
        <v>1000</v>
      </c>
      <c r="BH1662" s="10">
        <v>5000</v>
      </c>
      <c r="BI1662" s="3"/>
      <c r="BJ1662" s="21">
        <v>1</v>
      </c>
      <c r="BK1662" s="65">
        <v>0</v>
      </c>
      <c r="BL1662" s="65">
        <v>0</v>
      </c>
      <c r="BM1662" s="6">
        <f t="shared" ref="BM1662:BM1675" si="6849">MAX(G1662*(1+M1662/1000*(1+O1662/1000))*(1+0.5*T1662/1000)*(1+0.25*S1662/1000),(H1662*(1+X1662/1000*(1+Z1662/1000))*(1+0.5*AE1662/1000)*(1+0.25*AD1662/1000)))*BG1662/1000</f>
        <v>150.93749999999997</v>
      </c>
      <c r="BN1662" s="8">
        <f t="shared" ref="BN1662:BN1675" si="6850">(BQ1662+BS1662)/2*(1+AI1662/2000)*(1+AH1662/2000)*(1+AN1662/2000)*(1+AK1662/2000)</f>
        <v>137.83499756304576</v>
      </c>
      <c r="BO1662" s="12">
        <f t="shared" ref="BO1662:BO1675" si="6851">SQRT(BM1662*BN1662)</f>
        <v>144.23754693099926</v>
      </c>
      <c r="BP1662" s="50">
        <f>(1-'#Constant'!$A$3)/($J1662*'#Constant'!$B$3/'#Constant'!$C$3^($D1662-1)+1)+'#Constant'!$A$3</f>
        <v>0.91908256880733941</v>
      </c>
      <c r="BQ1662" s="4">
        <f>I1663/(BP1662*(1-Q1662/1000*(0.5+R1662/1000))*(1-P1662/1000)*(1-V1662/1000)*(1+U1662/1000))/20</f>
        <v>136.00519065681775</v>
      </c>
      <c r="BR1662" s="50">
        <f>(1-'#Constant'!$A$3)/($K1662*'#Constant'!$B$3/'#Constant'!$C$3^($D1662-1)+1)+'#Constant'!$A$3</f>
        <v>0.89499999999999991</v>
      </c>
      <c r="BS1662" s="4">
        <f>I1663/(BR1662*(1-AB1662/1000*(0.5+AC1662/1000))*(1-AA1662/1000)*(1-AG1662/1000)*(1+AF1662/1000))/20</f>
        <v>139.66480446927375</v>
      </c>
      <c r="BT1662">
        <f>BO1662/$BO$4*100</f>
        <v>109.62599580930403</v>
      </c>
    </row>
    <row r="1663" spans="1:72" s="13" customFormat="1" ht="17.25" thickBot="1" x14ac:dyDescent="0.35">
      <c r="B1663" s="20"/>
      <c r="D1663" s="14">
        <v>1</v>
      </c>
      <c r="E1663" s="14">
        <v>1</v>
      </c>
      <c r="F1663" s="19">
        <v>1</v>
      </c>
      <c r="G1663" s="15">
        <f t="shared" ref="G1663:H1663" si="6852">G1662</f>
        <v>100</v>
      </c>
      <c r="H1663" s="15">
        <f t="shared" si="6852"/>
        <v>100</v>
      </c>
      <c r="I1663" s="15">
        <v>2500</v>
      </c>
      <c r="J1663" s="15">
        <v>30</v>
      </c>
      <c r="K1663" s="15">
        <v>40</v>
      </c>
      <c r="L1663" s="16"/>
      <c r="M1663" s="15">
        <v>150</v>
      </c>
      <c r="N1663" s="15">
        <f t="shared" ref="N1663:O1663" si="6853">N1662</f>
        <v>0</v>
      </c>
      <c r="O1663" s="15">
        <f t="shared" si="6853"/>
        <v>0</v>
      </c>
      <c r="P1663" s="15">
        <v>0</v>
      </c>
      <c r="Q1663" s="15">
        <f t="shared" ref="Q1663:V1663" si="6854">Q1662</f>
        <v>0</v>
      </c>
      <c r="R1663" s="15">
        <f t="shared" si="6854"/>
        <v>0</v>
      </c>
      <c r="S1663" s="15">
        <f t="shared" si="6854"/>
        <v>200</v>
      </c>
      <c r="T1663" s="15">
        <f t="shared" si="6854"/>
        <v>500</v>
      </c>
      <c r="U1663" s="15">
        <f t="shared" si="6854"/>
        <v>0</v>
      </c>
      <c r="V1663" s="15">
        <f t="shared" si="6854"/>
        <v>0</v>
      </c>
      <c r="W1663" s="16"/>
      <c r="X1663" s="15">
        <f t="shared" ref="X1663:Z1663" si="6855">X1662</f>
        <v>150</v>
      </c>
      <c r="Y1663" s="15">
        <f t="shared" si="6855"/>
        <v>0</v>
      </c>
      <c r="Z1663" s="15">
        <f t="shared" si="6855"/>
        <v>0</v>
      </c>
      <c r="AA1663" s="15">
        <v>0</v>
      </c>
      <c r="AB1663" s="15">
        <f t="shared" ref="AB1663:AF1663" si="6856">AB1662</f>
        <v>0</v>
      </c>
      <c r="AC1663" s="15">
        <f t="shared" si="6856"/>
        <v>0</v>
      </c>
      <c r="AD1663" s="15">
        <f t="shared" si="6856"/>
        <v>200</v>
      </c>
      <c r="AE1663" s="15">
        <f t="shared" si="6856"/>
        <v>500</v>
      </c>
      <c r="AF1663" s="15">
        <f t="shared" si="6856"/>
        <v>0</v>
      </c>
      <c r="AG1663" s="15">
        <v>0</v>
      </c>
      <c r="AH1663" s="15">
        <f t="shared" ref="AH1663:AI1663" si="6857">AH1662</f>
        <v>0</v>
      </c>
      <c r="AI1663" s="15">
        <f t="shared" si="6857"/>
        <v>0</v>
      </c>
      <c r="AJ1663" s="17"/>
      <c r="AK1663" s="15">
        <f>AK1662</f>
        <v>0</v>
      </c>
      <c r="AL1663" s="15">
        <f>AL1662</f>
        <v>0</v>
      </c>
      <c r="AM1663" s="17"/>
      <c r="AN1663" s="15">
        <f t="shared" ref="AN1663:AX1663" si="6858">AN1662</f>
        <v>0</v>
      </c>
      <c r="AO1663" s="15">
        <f t="shared" si="6858"/>
        <v>0</v>
      </c>
      <c r="AP1663" s="15">
        <f t="shared" si="6858"/>
        <v>0</v>
      </c>
      <c r="AQ1663" s="15">
        <f t="shared" si="6858"/>
        <v>0</v>
      </c>
      <c r="AR1663" s="15">
        <f t="shared" si="6858"/>
        <v>0</v>
      </c>
      <c r="AS1663" s="15">
        <f t="shared" si="6858"/>
        <v>0</v>
      </c>
      <c r="AT1663" s="15">
        <f t="shared" si="6858"/>
        <v>0</v>
      </c>
      <c r="AU1663" s="15">
        <f t="shared" si="6858"/>
        <v>0</v>
      </c>
      <c r="AV1663" s="15">
        <f t="shared" si="6858"/>
        <v>0</v>
      </c>
      <c r="AW1663" s="15">
        <f t="shared" si="6858"/>
        <v>0</v>
      </c>
      <c r="AX1663" s="15">
        <f t="shared" si="6858"/>
        <v>0</v>
      </c>
      <c r="AY1663" s="17"/>
      <c r="AZ1663" s="15">
        <f t="shared" ref="AZ1663:BA1663" si="6859">AZ1662</f>
        <v>6000</v>
      </c>
      <c r="BA1663" s="15">
        <f t="shared" si="6859"/>
        <v>6000</v>
      </c>
      <c r="BB1663" s="15">
        <v>0</v>
      </c>
      <c r="BC1663" s="15">
        <f t="shared" ref="BC1663:BE1663" si="6860">BC1662</f>
        <v>0</v>
      </c>
      <c r="BD1663" s="15">
        <f t="shared" si="6860"/>
        <v>0</v>
      </c>
      <c r="BE1663" s="15">
        <f t="shared" si="6860"/>
        <v>250</v>
      </c>
      <c r="BF1663" s="17"/>
      <c r="BG1663" s="15">
        <f t="shared" ref="BG1663:BH1663" si="6861">BG1662</f>
        <v>1000</v>
      </c>
      <c r="BH1663" s="15">
        <f t="shared" si="6861"/>
        <v>5000</v>
      </c>
      <c r="BI1663" s="17"/>
      <c r="BJ1663" s="22">
        <f>G1663/G1662</f>
        <v>1</v>
      </c>
      <c r="BK1663" s="65">
        <v>0</v>
      </c>
      <c r="BL1663" s="65">
        <v>0</v>
      </c>
      <c r="BM1663" s="6">
        <f t="shared" si="6849"/>
        <v>150.93749999999997</v>
      </c>
      <c r="BN1663" s="8">
        <f t="shared" si="6850"/>
        <v>137.83499756304576</v>
      </c>
      <c r="BO1663" s="12">
        <f t="shared" si="6851"/>
        <v>144.23754693099926</v>
      </c>
      <c r="BP1663" s="50">
        <f>(1-'#Constant'!$A$3)/($J1663*'#Constant'!$B$3/'#Constant'!$C$3^($D1663-1)+1)+'#Constant'!$A$3</f>
        <v>0.91908256880733941</v>
      </c>
      <c r="BQ1663" s="4">
        <f>I1735/(BP1663*(1-Q1663/1000*(0.5+R1663/1000))*(1-P1663/1000)*(1-V1663/1000)*(1+U1663/1000))/20</f>
        <v>136.00519065681775</v>
      </c>
      <c r="BR1663" s="50">
        <f>(1-'#Constant'!$A$3)/($K1663*'#Constant'!$B$3/'#Constant'!$C$3^($D1663-1)+1)+'#Constant'!$A$3</f>
        <v>0.89499999999999991</v>
      </c>
      <c r="BS1663" s="4">
        <f>I1735/(BR1663*(1-AB1663/1000*(0.5+AC1663/1000))*(1-AA1663/1000)*(1-AG1663/1000)*(1+AF1663/1000))/20</f>
        <v>139.66480446927375</v>
      </c>
      <c r="BT1663"/>
    </row>
    <row r="1664" spans="1:72" x14ac:dyDescent="0.3">
      <c r="A1664">
        <v>7702</v>
      </c>
      <c r="B1664" s="18" t="str">
        <f>VLOOKUP(CONCATENATE("CREATURE_NAME_",A1664),[1]Localization_Hero!$A:$E,2,FALSE)</f>
        <v>사트리아</v>
      </c>
      <c r="C1664" t="s">
        <v>184</v>
      </c>
      <c r="D1664">
        <v>1</v>
      </c>
      <c r="E1664">
        <v>1</v>
      </c>
      <c r="F1664" s="18">
        <v>1</v>
      </c>
      <c r="G1664" s="10">
        <v>100</v>
      </c>
      <c r="H1664" s="10">
        <v>100</v>
      </c>
      <c r="I1664" s="10">
        <v>2800</v>
      </c>
      <c r="J1664" s="10">
        <v>30</v>
      </c>
      <c r="K1664" s="10">
        <v>30</v>
      </c>
      <c r="L1664" s="2"/>
      <c r="M1664" s="10">
        <v>100</v>
      </c>
      <c r="N1664" s="10">
        <v>0</v>
      </c>
      <c r="O1664" s="10">
        <v>0</v>
      </c>
      <c r="P1664" s="10">
        <v>300</v>
      </c>
      <c r="Q1664" s="10">
        <v>0</v>
      </c>
      <c r="R1664" s="10">
        <v>0</v>
      </c>
      <c r="S1664" s="10">
        <v>200</v>
      </c>
      <c r="T1664" s="10">
        <v>500</v>
      </c>
      <c r="U1664" s="10">
        <v>250</v>
      </c>
      <c r="V1664" s="10">
        <v>0</v>
      </c>
      <c r="W1664" s="2"/>
      <c r="X1664" s="10">
        <v>100</v>
      </c>
      <c r="Y1664" s="10">
        <v>0</v>
      </c>
      <c r="Z1664" s="10">
        <v>0</v>
      </c>
      <c r="AA1664" s="10">
        <v>300</v>
      </c>
      <c r="AB1664" s="10">
        <v>0</v>
      </c>
      <c r="AC1664" s="10">
        <v>0</v>
      </c>
      <c r="AD1664" s="10">
        <v>200</v>
      </c>
      <c r="AE1664" s="10">
        <v>500</v>
      </c>
      <c r="AF1664" s="10">
        <v>250</v>
      </c>
      <c r="AG1664" s="10">
        <v>0</v>
      </c>
      <c r="AH1664" s="10">
        <v>0</v>
      </c>
      <c r="AI1664" s="10">
        <v>0</v>
      </c>
      <c r="AJ1664" s="3"/>
      <c r="AK1664" s="10">
        <v>0</v>
      </c>
      <c r="AL1664" s="10">
        <v>0</v>
      </c>
      <c r="AM1664" s="3"/>
      <c r="AN1664" s="10">
        <v>0</v>
      </c>
      <c r="AO1664" s="10">
        <v>0</v>
      </c>
      <c r="AP1664" s="10">
        <v>0</v>
      </c>
      <c r="AQ1664" s="10">
        <v>0</v>
      </c>
      <c r="AR1664" s="10">
        <v>0</v>
      </c>
      <c r="AS1664" s="10">
        <v>0</v>
      </c>
      <c r="AT1664" s="10">
        <v>0</v>
      </c>
      <c r="AU1664" s="10">
        <v>0</v>
      </c>
      <c r="AV1664" s="10">
        <v>0</v>
      </c>
      <c r="AW1664" s="10">
        <v>0</v>
      </c>
      <c r="AX1664" s="10">
        <v>0</v>
      </c>
      <c r="AY1664" s="3"/>
      <c r="AZ1664" s="10">
        <v>6000</v>
      </c>
      <c r="BA1664" s="10">
        <v>6000</v>
      </c>
      <c r="BB1664" s="10">
        <v>0</v>
      </c>
      <c r="BC1664" s="10">
        <v>0</v>
      </c>
      <c r="BD1664" s="10">
        <v>0</v>
      </c>
      <c r="BE1664" s="10">
        <v>250</v>
      </c>
      <c r="BF1664" s="3"/>
      <c r="BG1664" s="10">
        <v>1000</v>
      </c>
      <c r="BH1664" s="10">
        <v>5000</v>
      </c>
      <c r="BI1664" s="3"/>
      <c r="BJ1664" s="21">
        <v>1</v>
      </c>
      <c r="BK1664" s="65">
        <v>0</v>
      </c>
      <c r="BL1664" s="65">
        <v>0</v>
      </c>
      <c r="BM1664" s="6">
        <f t="shared" si="6849"/>
        <v>144.37500000000003</v>
      </c>
      <c r="BN1664" s="8">
        <f t="shared" si="6850"/>
        <v>174.08664404072672</v>
      </c>
      <c r="BO1664" s="12">
        <f t="shared" si="6851"/>
        <v>158.53630257256515</v>
      </c>
      <c r="BP1664" s="50">
        <f>(1-'#Constant'!$A$3)/($J1664*'#Constant'!$B$3/'#Constant'!$C$3^($D1664-1)+1)+'#Constant'!$A$3</f>
        <v>0.91908256880733941</v>
      </c>
      <c r="BQ1664" s="4">
        <f t="shared" ref="BQ1664" si="6862">I1665/(BP1664*(1-Q1664/1000*(0.5+R1664/1000))*(1-P1664/1000)*(1-V1664/1000)*(1+U1664/1000))/20</f>
        <v>174.08664404072672</v>
      </c>
      <c r="BR1664" s="50">
        <f>(1-'#Constant'!$A$3)/($K1664*'#Constant'!$B$3/'#Constant'!$C$3^($D1664-1)+1)+'#Constant'!$A$3</f>
        <v>0.91908256880733941</v>
      </c>
      <c r="BS1664" s="4">
        <f t="shared" ref="BS1664" si="6863">I1665/(BR1664*(1-AB1664/1000*(0.5+AC1664/1000))*(1-AA1664/1000)*(1-AG1664/1000)*(1+AF1664/1000))/20</f>
        <v>174.08664404072672</v>
      </c>
      <c r="BT1664">
        <f>BO1664/$BO$4*100</f>
        <v>120.49359137920399</v>
      </c>
    </row>
    <row r="1665" spans="1:72" s="13" customFormat="1" ht="17.25" thickBot="1" x14ac:dyDescent="0.35">
      <c r="B1665" s="20"/>
      <c r="D1665" s="14">
        <v>1</v>
      </c>
      <c r="E1665" s="14">
        <v>1</v>
      </c>
      <c r="F1665" s="19">
        <v>1</v>
      </c>
      <c r="G1665" s="15">
        <f t="shared" ref="G1665:H1665" si="6864">G1664</f>
        <v>100</v>
      </c>
      <c r="H1665" s="15">
        <f t="shared" si="6864"/>
        <v>100</v>
      </c>
      <c r="I1665" s="15">
        <v>2800</v>
      </c>
      <c r="J1665" s="15">
        <v>30</v>
      </c>
      <c r="K1665" s="15">
        <v>30</v>
      </c>
      <c r="L1665" s="16"/>
      <c r="M1665" s="15">
        <f t="shared" ref="M1665:O1665" si="6865">M1664</f>
        <v>100</v>
      </c>
      <c r="N1665" s="15">
        <f t="shared" si="6865"/>
        <v>0</v>
      </c>
      <c r="O1665" s="15">
        <f t="shared" si="6865"/>
        <v>0</v>
      </c>
      <c r="P1665" s="15">
        <v>300</v>
      </c>
      <c r="Q1665" s="15">
        <f t="shared" ref="Q1665:V1665" si="6866">Q1664</f>
        <v>0</v>
      </c>
      <c r="R1665" s="15">
        <f t="shared" si="6866"/>
        <v>0</v>
      </c>
      <c r="S1665" s="15">
        <f t="shared" si="6866"/>
        <v>200</v>
      </c>
      <c r="T1665" s="15">
        <f t="shared" si="6866"/>
        <v>500</v>
      </c>
      <c r="U1665" s="15">
        <f t="shared" si="6866"/>
        <v>250</v>
      </c>
      <c r="V1665" s="15">
        <f t="shared" si="6866"/>
        <v>0</v>
      </c>
      <c r="W1665" s="16"/>
      <c r="X1665" s="15">
        <f t="shared" ref="X1665:Z1665" si="6867">X1664</f>
        <v>100</v>
      </c>
      <c r="Y1665" s="15">
        <f t="shared" si="6867"/>
        <v>0</v>
      </c>
      <c r="Z1665" s="15">
        <f t="shared" si="6867"/>
        <v>0</v>
      </c>
      <c r="AA1665" s="15">
        <v>300</v>
      </c>
      <c r="AB1665" s="15">
        <f t="shared" ref="AB1665:AI1665" si="6868">AB1664</f>
        <v>0</v>
      </c>
      <c r="AC1665" s="15">
        <f t="shared" si="6868"/>
        <v>0</v>
      </c>
      <c r="AD1665" s="15">
        <f t="shared" si="6868"/>
        <v>200</v>
      </c>
      <c r="AE1665" s="15">
        <f t="shared" si="6868"/>
        <v>500</v>
      </c>
      <c r="AF1665" s="15">
        <f t="shared" si="6868"/>
        <v>250</v>
      </c>
      <c r="AG1665" s="15">
        <f t="shared" si="6868"/>
        <v>0</v>
      </c>
      <c r="AH1665" s="15">
        <f t="shared" si="6868"/>
        <v>0</v>
      </c>
      <c r="AI1665" s="15">
        <f t="shared" si="6868"/>
        <v>0</v>
      </c>
      <c r="AJ1665" s="17"/>
      <c r="AK1665" s="15">
        <f>AK1664</f>
        <v>0</v>
      </c>
      <c r="AL1665" s="15">
        <f>AL1664</f>
        <v>0</v>
      </c>
      <c r="AM1665" s="17"/>
      <c r="AN1665" s="15">
        <f t="shared" ref="AN1665:AX1665" si="6869">AN1664</f>
        <v>0</v>
      </c>
      <c r="AO1665" s="15">
        <f t="shared" si="6869"/>
        <v>0</v>
      </c>
      <c r="AP1665" s="15">
        <f t="shared" si="6869"/>
        <v>0</v>
      </c>
      <c r="AQ1665" s="15">
        <f t="shared" si="6869"/>
        <v>0</v>
      </c>
      <c r="AR1665" s="15">
        <f t="shared" si="6869"/>
        <v>0</v>
      </c>
      <c r="AS1665" s="15">
        <f t="shared" si="6869"/>
        <v>0</v>
      </c>
      <c r="AT1665" s="15">
        <f t="shared" si="6869"/>
        <v>0</v>
      </c>
      <c r="AU1665" s="15">
        <f t="shared" si="6869"/>
        <v>0</v>
      </c>
      <c r="AV1665" s="15">
        <f t="shared" si="6869"/>
        <v>0</v>
      </c>
      <c r="AW1665" s="15">
        <f t="shared" si="6869"/>
        <v>0</v>
      </c>
      <c r="AX1665" s="15">
        <f t="shared" si="6869"/>
        <v>0</v>
      </c>
      <c r="AY1665" s="17"/>
      <c r="AZ1665" s="15">
        <f t="shared" ref="AZ1665:BA1665" si="6870">AZ1664</f>
        <v>6000</v>
      </c>
      <c r="BA1665" s="15">
        <f t="shared" si="6870"/>
        <v>6000</v>
      </c>
      <c r="BB1665" s="15">
        <v>0</v>
      </c>
      <c r="BC1665" s="15">
        <f t="shared" ref="BC1665:BE1665" si="6871">BC1664</f>
        <v>0</v>
      </c>
      <c r="BD1665" s="15">
        <f t="shared" si="6871"/>
        <v>0</v>
      </c>
      <c r="BE1665" s="15">
        <f t="shared" si="6871"/>
        <v>250</v>
      </c>
      <c r="BF1665" s="17"/>
      <c r="BG1665" s="15">
        <f t="shared" ref="BG1665:BH1665" si="6872">BG1664</f>
        <v>1000</v>
      </c>
      <c r="BH1665" s="15">
        <f t="shared" si="6872"/>
        <v>5000</v>
      </c>
      <c r="BI1665" s="17"/>
      <c r="BJ1665" s="22">
        <f>G1665/G1664</f>
        <v>1</v>
      </c>
      <c r="BK1665" s="65">
        <f>BK1664</f>
        <v>0</v>
      </c>
      <c r="BL1665" s="65">
        <f>BL1664</f>
        <v>0</v>
      </c>
      <c r="BM1665" s="6">
        <f t="shared" si="6849"/>
        <v>144.37500000000003</v>
      </c>
      <c r="BN1665" s="8">
        <f t="shared" si="6850"/>
        <v>155.43450360779173</v>
      </c>
      <c r="BO1665" s="12">
        <f t="shared" si="6851"/>
        <v>149.80272513667745</v>
      </c>
      <c r="BP1665" s="50">
        <f>(1-'#Constant'!$A$3)/($J1665*'#Constant'!$B$3/'#Constant'!$C$3^($D1665-1)+1)+'#Constant'!$A$3</f>
        <v>0.91908256880733941</v>
      </c>
      <c r="BQ1665" s="4">
        <f>I1692/(BP1665*(1-Q1665/1000*(0.5+R1665/1000))*(1-P1665/1000)*(1-V1665/1000)*(1+U1665/1000))/20</f>
        <v>155.43450360779173</v>
      </c>
      <c r="BR1665" s="50">
        <f>(1-'#Constant'!$A$3)/($K1665*'#Constant'!$B$3/'#Constant'!$C$3^($D1665-1)+1)+'#Constant'!$A$3</f>
        <v>0.91908256880733941</v>
      </c>
      <c r="BS1665" s="4">
        <f>I1692/(BR1665*(1-AB1665/1000*(0.5+AC1665/1000))*(1-AA1665/1000)*(1-AG1665/1000)*(1+AF1665/1000))/20</f>
        <v>155.43450360779173</v>
      </c>
      <c r="BT1665"/>
    </row>
    <row r="1666" spans="1:72" x14ac:dyDescent="0.3">
      <c r="A1666">
        <v>7703</v>
      </c>
      <c r="B1666" s="18" t="e">
        <f>VLOOKUP(CONCATENATE("CREATURE_NAME_",A1666),[1]Localization_Hero!$A:$E,2,FALSE)</f>
        <v>#N/A</v>
      </c>
      <c r="C1666" t="s">
        <v>77</v>
      </c>
      <c r="D1666">
        <v>1</v>
      </c>
      <c r="E1666">
        <v>1</v>
      </c>
      <c r="F1666" s="18">
        <v>1</v>
      </c>
      <c r="G1666" s="10">
        <v>100</v>
      </c>
      <c r="H1666" s="10">
        <v>100</v>
      </c>
      <c r="I1666" s="10">
        <v>2500</v>
      </c>
      <c r="J1666" s="10">
        <v>60</v>
      </c>
      <c r="K1666" s="10">
        <v>45</v>
      </c>
      <c r="L1666" s="2"/>
      <c r="M1666" s="10">
        <v>0</v>
      </c>
      <c r="N1666" s="10">
        <v>0</v>
      </c>
      <c r="O1666" s="10">
        <v>0</v>
      </c>
      <c r="P1666" s="10">
        <v>0</v>
      </c>
      <c r="Q1666" s="10">
        <v>0</v>
      </c>
      <c r="R1666" s="10">
        <v>0</v>
      </c>
      <c r="S1666" s="10">
        <v>200</v>
      </c>
      <c r="T1666" s="10">
        <v>800</v>
      </c>
      <c r="U1666" s="10">
        <v>0</v>
      </c>
      <c r="V1666" s="10">
        <v>200</v>
      </c>
      <c r="W1666" s="2"/>
      <c r="X1666" s="10">
        <v>0</v>
      </c>
      <c r="Y1666" s="10">
        <v>0</v>
      </c>
      <c r="Z1666" s="10">
        <v>0</v>
      </c>
      <c r="AA1666" s="10">
        <v>0</v>
      </c>
      <c r="AB1666" s="10">
        <v>0</v>
      </c>
      <c r="AC1666" s="10">
        <v>0</v>
      </c>
      <c r="AD1666" s="10">
        <v>200</v>
      </c>
      <c r="AE1666" s="10">
        <v>500</v>
      </c>
      <c r="AF1666" s="10">
        <v>0</v>
      </c>
      <c r="AG1666" s="10">
        <v>200</v>
      </c>
      <c r="AH1666" s="10">
        <v>0</v>
      </c>
      <c r="AI1666" s="10">
        <v>0</v>
      </c>
      <c r="AJ1666" s="3"/>
      <c r="AK1666" s="10">
        <v>0</v>
      </c>
      <c r="AL1666" s="10">
        <v>0</v>
      </c>
      <c r="AM1666" s="3"/>
      <c r="AN1666" s="10">
        <v>0</v>
      </c>
      <c r="AO1666" s="10">
        <v>0</v>
      </c>
      <c r="AP1666" s="10">
        <v>0</v>
      </c>
      <c r="AQ1666" s="10">
        <v>0</v>
      </c>
      <c r="AR1666" s="10">
        <v>0</v>
      </c>
      <c r="AS1666" s="10">
        <v>0</v>
      </c>
      <c r="AT1666" s="10">
        <v>0</v>
      </c>
      <c r="AU1666" s="10">
        <v>0</v>
      </c>
      <c r="AV1666" s="10">
        <v>0</v>
      </c>
      <c r="AW1666" s="10">
        <v>0</v>
      </c>
      <c r="AX1666" s="10">
        <v>0</v>
      </c>
      <c r="AY1666" s="3"/>
      <c r="AZ1666" s="10">
        <v>6000</v>
      </c>
      <c r="BA1666" s="10">
        <v>6000</v>
      </c>
      <c r="BB1666" s="10">
        <v>0</v>
      </c>
      <c r="BC1666" s="10">
        <v>0</v>
      </c>
      <c r="BD1666" s="10">
        <v>0</v>
      </c>
      <c r="BE1666" s="10">
        <v>250</v>
      </c>
      <c r="BF1666" s="3"/>
      <c r="BG1666" s="10">
        <v>1000</v>
      </c>
      <c r="BH1666" s="10">
        <v>5000</v>
      </c>
      <c r="BI1666" s="3"/>
      <c r="BJ1666" s="21">
        <v>1</v>
      </c>
      <c r="BK1666" s="65">
        <v>0</v>
      </c>
      <c r="BL1666" s="65">
        <v>0</v>
      </c>
      <c r="BM1666" s="6">
        <f t="shared" si="6849"/>
        <v>147</v>
      </c>
      <c r="BN1666" s="8">
        <f t="shared" si="6850"/>
        <v>180.28992107916835</v>
      </c>
      <c r="BO1666" s="12">
        <f t="shared" si="6851"/>
        <v>162.79624810983128</v>
      </c>
      <c r="BP1666" s="50">
        <f>(1-'#Constant'!$A$3)/($J1666*'#Constant'!$B$3/'#Constant'!$C$3^($D1666-1)+1)+'#Constant'!$A$3</f>
        <v>0.85050847457627121</v>
      </c>
      <c r="BQ1666" s="4">
        <f>I1667/(BP1666*(1-Q1666/1000*(0.5+R1666/1000))*(1-P1666/1000)*(1-V1666/1000)*(1+U1666/1000))/20</f>
        <v>183.71363092865681</v>
      </c>
      <c r="BR1666" s="50">
        <f>(1-'#Constant'!$A$3)/($K1666*'#Constant'!$B$3/'#Constant'!$C$3^($D1666-1)+1)+'#Constant'!$A$3</f>
        <v>0.88343612334801758</v>
      </c>
      <c r="BS1666" s="4">
        <f>I1667/(BR1666*(1-AB1666/1000*(0.5+AC1666/1000))*(1-AA1666/1000)*(1-AG1666/1000)*(1+AF1666/1000))/20</f>
        <v>176.86621122967989</v>
      </c>
      <c r="BT1666">
        <f>BO1666/$BO$4*100</f>
        <v>123.73131124863303</v>
      </c>
    </row>
    <row r="1667" spans="1:72" s="13" customFormat="1" ht="17.25" thickBot="1" x14ac:dyDescent="0.35">
      <c r="B1667" s="20"/>
      <c r="D1667" s="14">
        <v>1</v>
      </c>
      <c r="E1667" s="14">
        <v>1</v>
      </c>
      <c r="F1667" s="19">
        <v>1</v>
      </c>
      <c r="G1667" s="15">
        <f t="shared" ref="G1667:H1667" si="6873">G1666</f>
        <v>100</v>
      </c>
      <c r="H1667" s="15">
        <f t="shared" si="6873"/>
        <v>100</v>
      </c>
      <c r="I1667" s="15">
        <v>2500</v>
      </c>
      <c r="J1667" s="15">
        <f>J1666</f>
        <v>60</v>
      </c>
      <c r="K1667" s="15">
        <f>K1666</f>
        <v>45</v>
      </c>
      <c r="L1667" s="16"/>
      <c r="M1667" s="15">
        <v>0</v>
      </c>
      <c r="N1667" s="15">
        <f t="shared" ref="N1667:O1667" si="6874">N1666</f>
        <v>0</v>
      </c>
      <c r="O1667" s="15">
        <f t="shared" si="6874"/>
        <v>0</v>
      </c>
      <c r="P1667" s="15">
        <v>0</v>
      </c>
      <c r="Q1667" s="15">
        <f t="shared" ref="Q1667:V1667" si="6875">Q1666</f>
        <v>0</v>
      </c>
      <c r="R1667" s="15">
        <f t="shared" si="6875"/>
        <v>0</v>
      </c>
      <c r="S1667" s="15">
        <f t="shared" si="6875"/>
        <v>200</v>
      </c>
      <c r="T1667" s="15">
        <f t="shared" si="6875"/>
        <v>800</v>
      </c>
      <c r="U1667" s="15">
        <f t="shared" si="6875"/>
        <v>0</v>
      </c>
      <c r="V1667" s="15">
        <f t="shared" si="6875"/>
        <v>200</v>
      </c>
      <c r="W1667" s="16"/>
      <c r="X1667" s="15">
        <v>0</v>
      </c>
      <c r="Y1667" s="15">
        <f t="shared" ref="Y1667:Z1667" si="6876">Y1666</f>
        <v>0</v>
      </c>
      <c r="Z1667" s="15">
        <f t="shared" si="6876"/>
        <v>0</v>
      </c>
      <c r="AA1667" s="15">
        <v>0</v>
      </c>
      <c r="AB1667" s="15">
        <f t="shared" ref="AB1667:AF1667" si="6877">AB1666</f>
        <v>0</v>
      </c>
      <c r="AC1667" s="15">
        <f t="shared" si="6877"/>
        <v>0</v>
      </c>
      <c r="AD1667" s="15">
        <f t="shared" si="6877"/>
        <v>200</v>
      </c>
      <c r="AE1667" s="15">
        <f t="shared" si="6877"/>
        <v>500</v>
      </c>
      <c r="AF1667" s="15">
        <f t="shared" si="6877"/>
        <v>0</v>
      </c>
      <c r="AG1667" s="15">
        <f>AG1666</f>
        <v>200</v>
      </c>
      <c r="AH1667" s="15">
        <f t="shared" ref="AH1667:AI1667" si="6878">AH1666</f>
        <v>0</v>
      </c>
      <c r="AI1667" s="15">
        <f t="shared" si="6878"/>
        <v>0</v>
      </c>
      <c r="AJ1667" s="17"/>
      <c r="AK1667" s="15">
        <f>AK1666</f>
        <v>0</v>
      </c>
      <c r="AL1667" s="15">
        <f>AL1666</f>
        <v>0</v>
      </c>
      <c r="AM1667" s="17"/>
      <c r="AN1667" s="15">
        <f t="shared" ref="AN1667:AX1667" si="6879">AN1666</f>
        <v>0</v>
      </c>
      <c r="AO1667" s="15">
        <f t="shared" si="6879"/>
        <v>0</v>
      </c>
      <c r="AP1667" s="15">
        <f t="shared" si="6879"/>
        <v>0</v>
      </c>
      <c r="AQ1667" s="15">
        <f t="shared" si="6879"/>
        <v>0</v>
      </c>
      <c r="AR1667" s="15">
        <f t="shared" si="6879"/>
        <v>0</v>
      </c>
      <c r="AS1667" s="15">
        <f t="shared" si="6879"/>
        <v>0</v>
      </c>
      <c r="AT1667" s="15">
        <f t="shared" si="6879"/>
        <v>0</v>
      </c>
      <c r="AU1667" s="15">
        <f t="shared" si="6879"/>
        <v>0</v>
      </c>
      <c r="AV1667" s="15">
        <f t="shared" si="6879"/>
        <v>0</v>
      </c>
      <c r="AW1667" s="15">
        <f t="shared" si="6879"/>
        <v>0</v>
      </c>
      <c r="AX1667" s="15">
        <f t="shared" si="6879"/>
        <v>0</v>
      </c>
      <c r="AY1667" s="17"/>
      <c r="AZ1667" s="15">
        <f t="shared" ref="AZ1667:BA1667" si="6880">AZ1666</f>
        <v>6000</v>
      </c>
      <c r="BA1667" s="15">
        <f t="shared" si="6880"/>
        <v>6000</v>
      </c>
      <c r="BB1667" s="15">
        <v>0</v>
      </c>
      <c r="BC1667" s="15">
        <f t="shared" ref="BC1667:BE1667" si="6881">BC1666</f>
        <v>0</v>
      </c>
      <c r="BD1667" s="15">
        <f t="shared" si="6881"/>
        <v>0</v>
      </c>
      <c r="BE1667" s="15">
        <f t="shared" si="6881"/>
        <v>250</v>
      </c>
      <c r="BF1667" s="17"/>
      <c r="BG1667" s="15">
        <f t="shared" ref="BG1667:BH1667" si="6882">BG1666</f>
        <v>1000</v>
      </c>
      <c r="BH1667" s="15">
        <f t="shared" si="6882"/>
        <v>5000</v>
      </c>
      <c r="BI1667" s="17"/>
      <c r="BJ1667" s="22">
        <f>G1667/G1666</f>
        <v>1</v>
      </c>
      <c r="BK1667" s="65">
        <v>0</v>
      </c>
      <c r="BL1667" s="65">
        <f>BL1666</f>
        <v>0</v>
      </c>
      <c r="BM1667" s="6">
        <f t="shared" si="6849"/>
        <v>147</v>
      </c>
      <c r="BN1667" s="8">
        <f t="shared" si="6850"/>
        <v>180.28992107916835</v>
      </c>
      <c r="BO1667" s="12">
        <f t="shared" si="6851"/>
        <v>162.79624810983128</v>
      </c>
      <c r="BP1667" s="50">
        <f>(1-'#Constant'!$A$3)/($J1667*'#Constant'!$B$3/'#Constant'!$C$3^($D1667-1)+1)+'#Constant'!$A$3</f>
        <v>0.85050847457627121</v>
      </c>
      <c r="BQ1667" s="4">
        <f>I1741/(BP1667*(1-Q1667/1000*(0.5+R1667/1000))*(1-P1667/1000)*(1-V1667/1000)*(1+U1667/1000))/20</f>
        <v>183.71363092865681</v>
      </c>
      <c r="BR1667" s="50">
        <f>(1-'#Constant'!$A$3)/($K1667*'#Constant'!$B$3/'#Constant'!$C$3^($D1667-1)+1)+'#Constant'!$A$3</f>
        <v>0.88343612334801758</v>
      </c>
      <c r="BS1667" s="4">
        <f>I1741/(BR1667*(1-AB1667/1000*(0.5+AC1667/1000))*(1-AA1667/1000)*(1-AG1667/1000)*(1+AF1667/1000))/20</f>
        <v>176.86621122967989</v>
      </c>
      <c r="BT1667"/>
    </row>
    <row r="1668" spans="1:72" x14ac:dyDescent="0.3">
      <c r="A1668">
        <v>7704</v>
      </c>
      <c r="B1668" s="18" t="s">
        <v>550</v>
      </c>
      <c r="C1668" t="s">
        <v>77</v>
      </c>
      <c r="D1668">
        <v>1</v>
      </c>
      <c r="E1668">
        <v>1</v>
      </c>
      <c r="F1668" s="18">
        <v>1</v>
      </c>
      <c r="G1668" s="10">
        <v>100</v>
      </c>
      <c r="H1668" s="10">
        <v>100</v>
      </c>
      <c r="I1668" s="10">
        <v>2500</v>
      </c>
      <c r="J1668" s="10">
        <v>42</v>
      </c>
      <c r="K1668" s="10">
        <v>43</v>
      </c>
      <c r="L1668" s="2"/>
      <c r="M1668" s="10">
        <v>0</v>
      </c>
      <c r="N1668" s="10">
        <v>0</v>
      </c>
      <c r="O1668" s="10">
        <v>0</v>
      </c>
      <c r="P1668" s="10">
        <v>0</v>
      </c>
      <c r="Q1668" s="10">
        <v>0</v>
      </c>
      <c r="R1668" s="10">
        <v>0</v>
      </c>
      <c r="S1668" s="10">
        <v>200</v>
      </c>
      <c r="T1668" s="10">
        <v>500</v>
      </c>
      <c r="U1668" s="10">
        <v>0</v>
      </c>
      <c r="V1668" s="10">
        <v>0</v>
      </c>
      <c r="W1668" s="2"/>
      <c r="X1668" s="10">
        <v>0</v>
      </c>
      <c r="Y1668" s="10">
        <v>0</v>
      </c>
      <c r="Z1668" s="10">
        <v>0</v>
      </c>
      <c r="AA1668" s="10">
        <v>0</v>
      </c>
      <c r="AB1668" s="10">
        <v>0</v>
      </c>
      <c r="AC1668" s="10">
        <v>0</v>
      </c>
      <c r="AD1668" s="10">
        <v>200</v>
      </c>
      <c r="AE1668" s="10">
        <v>500</v>
      </c>
      <c r="AF1668" s="10">
        <v>0</v>
      </c>
      <c r="AG1668" s="10">
        <v>0</v>
      </c>
      <c r="AH1668" s="10">
        <v>0</v>
      </c>
      <c r="AI1668" s="10">
        <v>0</v>
      </c>
      <c r="AJ1668" s="3"/>
      <c r="AK1668" s="10">
        <v>0</v>
      </c>
      <c r="AL1668" s="10">
        <v>0</v>
      </c>
      <c r="AM1668" s="3"/>
      <c r="AN1668" s="10">
        <v>0</v>
      </c>
      <c r="AO1668" s="10">
        <v>0</v>
      </c>
      <c r="AP1668" s="10">
        <v>0</v>
      </c>
      <c r="AQ1668" s="10">
        <v>0</v>
      </c>
      <c r="AR1668" s="10">
        <v>0</v>
      </c>
      <c r="AS1668" s="10">
        <v>0</v>
      </c>
      <c r="AT1668" s="10">
        <v>0</v>
      </c>
      <c r="AU1668" s="10">
        <v>0</v>
      </c>
      <c r="AV1668" s="10">
        <v>0</v>
      </c>
      <c r="AW1668" s="10">
        <v>0</v>
      </c>
      <c r="AX1668" s="10">
        <v>0</v>
      </c>
      <c r="AY1668" s="3"/>
      <c r="AZ1668" s="10">
        <v>6000</v>
      </c>
      <c r="BA1668" s="10">
        <v>6000</v>
      </c>
      <c r="BB1668" s="10">
        <v>0</v>
      </c>
      <c r="BC1668" s="10">
        <v>0</v>
      </c>
      <c r="BD1668" s="10">
        <v>0</v>
      </c>
      <c r="BE1668" s="10">
        <v>250</v>
      </c>
      <c r="BF1668" s="3"/>
      <c r="BG1668" s="10">
        <v>1000</v>
      </c>
      <c r="BH1668" s="10">
        <v>0</v>
      </c>
      <c r="BI1668" s="3"/>
      <c r="BJ1668" s="21">
        <v>1</v>
      </c>
      <c r="BK1668" s="65">
        <v>250</v>
      </c>
      <c r="BL1668" s="65">
        <v>250</v>
      </c>
      <c r="BM1668" s="6">
        <f t="shared" si="6849"/>
        <v>131.25</v>
      </c>
      <c r="BN1668" s="8">
        <f t="shared" si="6850"/>
        <v>140.57901801955671</v>
      </c>
      <c r="BO1668" s="12">
        <f t="shared" si="6851"/>
        <v>135.83444377280313</v>
      </c>
      <c r="BP1668" s="50">
        <f>(1-'#Constant'!$A$3)/($J1668*'#Constant'!$B$3/'#Constant'!$C$3^($D1668-1)+1)+'#Constant'!$A$3</f>
        <v>0.89033747779751338</v>
      </c>
      <c r="BQ1668" s="4">
        <f>I1669/(BP1668*(1-Q1668/1000*(0.5+R1668/1000))*(1-P1668/1000)*(1-V1668/1000)*(1+U1668/1000))/20</f>
        <v>140.39620157203845</v>
      </c>
      <c r="BR1668" s="50">
        <f>(1-'#Constant'!$A$3)/($K1668*'#Constant'!$B$3/'#Constant'!$C$3^($D1668-1)+1)+'#Constant'!$A$3</f>
        <v>0.88802480070859169</v>
      </c>
      <c r="BS1668" s="4">
        <f>I1669/(BR1668*(1-AB1668/1000*(0.5+AC1668/1000))*(1-AA1668/1000)*(1-AG1668/1000)*(1+AF1668/1000))/20</f>
        <v>140.76183446707495</v>
      </c>
      <c r="BT1668">
        <f>BO1668/$BO$4*100</f>
        <v>103.23931930789179</v>
      </c>
    </row>
    <row r="1669" spans="1:72" s="13" customFormat="1" ht="17.25" thickBot="1" x14ac:dyDescent="0.35">
      <c r="B1669" s="20"/>
      <c r="D1669" s="14">
        <v>1</v>
      </c>
      <c r="E1669" s="14">
        <v>1</v>
      </c>
      <c r="F1669" s="19">
        <v>1</v>
      </c>
      <c r="G1669" s="15">
        <f t="shared" ref="G1669:H1669" si="6883">G1668</f>
        <v>100</v>
      </c>
      <c r="H1669" s="15">
        <f t="shared" si="6883"/>
        <v>100</v>
      </c>
      <c r="I1669" s="15">
        <v>2500</v>
      </c>
      <c r="J1669" s="15">
        <v>50</v>
      </c>
      <c r="K1669" s="15">
        <v>35</v>
      </c>
      <c r="L1669" s="16"/>
      <c r="M1669" s="15">
        <v>0</v>
      </c>
      <c r="N1669" s="15">
        <f t="shared" ref="N1669:O1669" si="6884">N1668</f>
        <v>0</v>
      </c>
      <c r="O1669" s="15">
        <f t="shared" si="6884"/>
        <v>0</v>
      </c>
      <c r="P1669" s="15">
        <v>0</v>
      </c>
      <c r="Q1669" s="15">
        <f t="shared" ref="Q1669:V1669" si="6885">Q1668</f>
        <v>0</v>
      </c>
      <c r="R1669" s="15">
        <f t="shared" si="6885"/>
        <v>0</v>
      </c>
      <c r="S1669" s="15">
        <f t="shared" si="6885"/>
        <v>200</v>
      </c>
      <c r="T1669" s="15">
        <f t="shared" si="6885"/>
        <v>500</v>
      </c>
      <c r="U1669" s="15">
        <f t="shared" si="6885"/>
        <v>0</v>
      </c>
      <c r="V1669" s="15">
        <f t="shared" si="6885"/>
        <v>0</v>
      </c>
      <c r="W1669" s="16"/>
      <c r="X1669" s="15">
        <v>0</v>
      </c>
      <c r="Y1669" s="15">
        <f t="shared" ref="Y1669:Z1669" si="6886">Y1668</f>
        <v>0</v>
      </c>
      <c r="Z1669" s="15">
        <f t="shared" si="6886"/>
        <v>0</v>
      </c>
      <c r="AA1669" s="15">
        <v>0</v>
      </c>
      <c r="AB1669" s="15">
        <f t="shared" ref="AB1669:AF1669" si="6887">AB1668</f>
        <v>0</v>
      </c>
      <c r="AC1669" s="15">
        <f t="shared" si="6887"/>
        <v>0</v>
      </c>
      <c r="AD1669" s="15">
        <f t="shared" si="6887"/>
        <v>200</v>
      </c>
      <c r="AE1669" s="15">
        <f t="shared" si="6887"/>
        <v>500</v>
      </c>
      <c r="AF1669" s="15">
        <f t="shared" si="6887"/>
        <v>0</v>
      </c>
      <c r="AG1669" s="15">
        <v>0</v>
      </c>
      <c r="AH1669" s="15">
        <f t="shared" ref="AH1669:AI1669" si="6888">AH1668</f>
        <v>0</v>
      </c>
      <c r="AI1669" s="15">
        <f t="shared" si="6888"/>
        <v>0</v>
      </c>
      <c r="AJ1669" s="17"/>
      <c r="AK1669" s="15">
        <f>AK1668</f>
        <v>0</v>
      </c>
      <c r="AL1669" s="15">
        <f>AL1668</f>
        <v>0</v>
      </c>
      <c r="AM1669" s="17"/>
      <c r="AN1669" s="15">
        <f t="shared" ref="AN1669:AX1669" si="6889">AN1668</f>
        <v>0</v>
      </c>
      <c r="AO1669" s="15">
        <f t="shared" si="6889"/>
        <v>0</v>
      </c>
      <c r="AP1669" s="15">
        <f t="shared" si="6889"/>
        <v>0</v>
      </c>
      <c r="AQ1669" s="15">
        <f t="shared" si="6889"/>
        <v>0</v>
      </c>
      <c r="AR1669" s="15">
        <f t="shared" si="6889"/>
        <v>0</v>
      </c>
      <c r="AS1669" s="15">
        <f t="shared" si="6889"/>
        <v>0</v>
      </c>
      <c r="AT1669" s="15">
        <f t="shared" si="6889"/>
        <v>0</v>
      </c>
      <c r="AU1669" s="15">
        <f t="shared" si="6889"/>
        <v>0</v>
      </c>
      <c r="AV1669" s="15">
        <f t="shared" si="6889"/>
        <v>0</v>
      </c>
      <c r="AW1669" s="15">
        <f t="shared" si="6889"/>
        <v>0</v>
      </c>
      <c r="AX1669" s="15">
        <f t="shared" si="6889"/>
        <v>0</v>
      </c>
      <c r="AY1669" s="17"/>
      <c r="AZ1669" s="15">
        <f t="shared" ref="AZ1669:BA1669" si="6890">AZ1668</f>
        <v>6000</v>
      </c>
      <c r="BA1669" s="15">
        <f t="shared" si="6890"/>
        <v>6000</v>
      </c>
      <c r="BB1669" s="15">
        <v>0</v>
      </c>
      <c r="BC1669" s="15">
        <f t="shared" ref="BC1669:BE1669" si="6891">BC1668</f>
        <v>0</v>
      </c>
      <c r="BD1669" s="15">
        <f t="shared" si="6891"/>
        <v>0</v>
      </c>
      <c r="BE1669" s="15">
        <f t="shared" si="6891"/>
        <v>250</v>
      </c>
      <c r="BF1669" s="17"/>
      <c r="BG1669" s="15">
        <f t="shared" ref="BG1669:BH1669" si="6892">BG1668</f>
        <v>1000</v>
      </c>
      <c r="BH1669" s="15">
        <f t="shared" si="6892"/>
        <v>0</v>
      </c>
      <c r="BI1669" s="17"/>
      <c r="BJ1669" s="22">
        <f>G1669/G1668</f>
        <v>1</v>
      </c>
      <c r="BK1669" s="65">
        <f>BK1668</f>
        <v>250</v>
      </c>
      <c r="BL1669" s="65">
        <f>BL1668</f>
        <v>250</v>
      </c>
      <c r="BM1669" s="6">
        <f t="shared" si="6849"/>
        <v>131.25</v>
      </c>
      <c r="BN1669" s="8">
        <f t="shared" si="6850"/>
        <v>266.19810810060585</v>
      </c>
      <c r="BO1669" s="12">
        <f t="shared" si="6851"/>
        <v>186.91843592381281</v>
      </c>
      <c r="BP1669" s="50">
        <f>(1-'#Constant'!$A$3)/($J1669*'#Constant'!$B$3/'#Constant'!$C$3^($D1669-1)+1)+'#Constant'!$A$3</f>
        <v>0.87217391304347835</v>
      </c>
      <c r="BQ1669" s="4">
        <f>I1755/(BP1669*(1-Q1669/1000*(0.5+R1669/1000))*(1-P1669/1000)*(1-V1669/1000)*(1+U1669/1000))/20</f>
        <v>271.39082751744763</v>
      </c>
      <c r="BR1669" s="50">
        <f>(1-'#Constant'!$A$3)/($K1669*'#Constant'!$B$3/'#Constant'!$C$3^($D1669-1)+1)+'#Constant'!$A$3</f>
        <v>0.90687782805429862</v>
      </c>
      <c r="BS1669" s="4">
        <f>I1755/(BR1669*(1-AB1669/1000*(0.5+AC1669/1000))*(1-AA1669/1000)*(1-AG1669/1000)*(1+AF1669/1000))/20</f>
        <v>261.00538868376412</v>
      </c>
      <c r="BT1669"/>
    </row>
    <row r="1670" spans="1:72" x14ac:dyDescent="0.3">
      <c r="A1670">
        <v>7705</v>
      </c>
      <c r="B1670" s="18" t="s">
        <v>285</v>
      </c>
      <c r="C1670" t="s">
        <v>77</v>
      </c>
      <c r="D1670">
        <v>1</v>
      </c>
      <c r="E1670">
        <v>1</v>
      </c>
      <c r="F1670" s="18">
        <v>1</v>
      </c>
      <c r="G1670" s="10">
        <v>100</v>
      </c>
      <c r="H1670" s="10">
        <v>100</v>
      </c>
      <c r="I1670" s="10">
        <v>10000</v>
      </c>
      <c r="J1670" s="10">
        <v>40</v>
      </c>
      <c r="K1670" s="10">
        <v>40</v>
      </c>
      <c r="L1670" s="2"/>
      <c r="M1670" s="10">
        <v>0</v>
      </c>
      <c r="N1670" s="10">
        <v>0</v>
      </c>
      <c r="O1670" s="10">
        <v>0</v>
      </c>
      <c r="P1670" s="10">
        <v>150</v>
      </c>
      <c r="Q1670" s="10">
        <v>0</v>
      </c>
      <c r="R1670" s="10">
        <v>0</v>
      </c>
      <c r="S1670" s="10">
        <v>200</v>
      </c>
      <c r="T1670" s="10">
        <v>500</v>
      </c>
      <c r="U1670" s="10">
        <v>0</v>
      </c>
      <c r="V1670" s="10">
        <v>300</v>
      </c>
      <c r="W1670" s="2"/>
      <c r="X1670" s="10">
        <v>0</v>
      </c>
      <c r="Y1670" s="10">
        <v>0</v>
      </c>
      <c r="Z1670" s="10">
        <v>0</v>
      </c>
      <c r="AA1670" s="10">
        <v>150</v>
      </c>
      <c r="AB1670" s="10">
        <v>0</v>
      </c>
      <c r="AC1670" s="10">
        <v>0</v>
      </c>
      <c r="AD1670" s="10">
        <v>200</v>
      </c>
      <c r="AE1670" s="10">
        <v>500</v>
      </c>
      <c r="AF1670" s="10">
        <v>0</v>
      </c>
      <c r="AG1670" s="10">
        <v>300</v>
      </c>
      <c r="AH1670" s="10">
        <v>0</v>
      </c>
      <c r="AI1670" s="10">
        <v>0</v>
      </c>
      <c r="AJ1670" s="3"/>
      <c r="AK1670" s="10">
        <v>0</v>
      </c>
      <c r="AL1670" s="10">
        <v>0</v>
      </c>
      <c r="AM1670" s="3"/>
      <c r="AN1670" s="10">
        <v>0</v>
      </c>
      <c r="AO1670" s="10">
        <v>0</v>
      </c>
      <c r="AP1670" s="10">
        <v>0</v>
      </c>
      <c r="AQ1670" s="10">
        <v>0</v>
      </c>
      <c r="AR1670" s="10">
        <v>0</v>
      </c>
      <c r="AS1670" s="10">
        <v>0</v>
      </c>
      <c r="AT1670" s="10">
        <v>0</v>
      </c>
      <c r="AU1670" s="10">
        <v>0</v>
      </c>
      <c r="AV1670" s="10">
        <v>0</v>
      </c>
      <c r="AW1670" s="10">
        <v>0</v>
      </c>
      <c r="AX1670" s="10">
        <v>0</v>
      </c>
      <c r="AY1670" s="3"/>
      <c r="AZ1670" s="10">
        <v>6000</v>
      </c>
      <c r="BA1670" s="10">
        <v>6000</v>
      </c>
      <c r="BB1670" s="10">
        <v>0</v>
      </c>
      <c r="BC1670" s="10">
        <v>0</v>
      </c>
      <c r="BD1670" s="10">
        <v>0</v>
      </c>
      <c r="BE1670" s="10">
        <v>250</v>
      </c>
      <c r="BF1670" s="3"/>
      <c r="BG1670" s="10">
        <v>1000</v>
      </c>
      <c r="BH1670" s="10">
        <v>7000</v>
      </c>
      <c r="BI1670" s="3"/>
      <c r="BJ1670" s="21">
        <v>1</v>
      </c>
      <c r="BK1670" s="65">
        <v>0</v>
      </c>
      <c r="BL1670" s="65">
        <v>0</v>
      </c>
      <c r="BM1670" s="6">
        <f t="shared" si="6849"/>
        <v>131.25</v>
      </c>
      <c r="BN1670" s="8">
        <f t="shared" si="6850"/>
        <v>938.92305525562188</v>
      </c>
      <c r="BO1670" s="12">
        <f t="shared" si="6851"/>
        <v>351.04650831805799</v>
      </c>
      <c r="BP1670" s="50">
        <f>(1-'#Constant'!$A$3)/($J1670*'#Constant'!$B$3/'#Constant'!$C$3^($D1670-1)+1)+'#Constant'!$A$3</f>
        <v>0.89499999999999991</v>
      </c>
      <c r="BQ1670" s="4">
        <f>I1671/(BP1670*(1-Q1670/1000*(0.5+R1670/1000))*(1-P1670/1000)*(1-V1670/1000)*(1+U1670/1000))/20</f>
        <v>938.92305525562188</v>
      </c>
      <c r="BR1670" s="50">
        <f>(1-'#Constant'!$A$3)/($K1670*'#Constant'!$B$3/'#Constant'!$C$3^($D1670-1)+1)+'#Constant'!$A$3</f>
        <v>0.89499999999999991</v>
      </c>
      <c r="BS1670" s="4">
        <f>I1671/(BR1670*(1-AB1670/1000*(0.5+AC1670/1000))*(1-AA1670/1000)*(1-AG1670/1000)*(1+AF1670/1000))/20</f>
        <v>938.92305525562188</v>
      </c>
      <c r="BT1670">
        <f>BO1670/$BO$4*100</f>
        <v>266.80863525886383</v>
      </c>
    </row>
    <row r="1671" spans="1:72" s="13" customFormat="1" ht="17.25" thickBot="1" x14ac:dyDescent="0.35">
      <c r="B1671" s="20"/>
      <c r="D1671" s="14">
        <v>1</v>
      </c>
      <c r="E1671" s="14">
        <v>1</v>
      </c>
      <c r="F1671" s="19">
        <v>1</v>
      </c>
      <c r="G1671" s="15">
        <f>G1670</f>
        <v>100</v>
      </c>
      <c r="H1671" s="15">
        <f>H1670</f>
        <v>100</v>
      </c>
      <c r="I1671" s="15">
        <f>I1670</f>
        <v>10000</v>
      </c>
      <c r="J1671" s="15">
        <f>J1670</f>
        <v>40</v>
      </c>
      <c r="K1671" s="15">
        <f>K1670</f>
        <v>40</v>
      </c>
      <c r="L1671" s="16"/>
      <c r="M1671" s="15">
        <f t="shared" ref="M1671:V1671" si="6893">M1670</f>
        <v>0</v>
      </c>
      <c r="N1671" s="15">
        <f t="shared" si="6893"/>
        <v>0</v>
      </c>
      <c r="O1671" s="15">
        <f t="shared" si="6893"/>
        <v>0</v>
      </c>
      <c r="P1671" s="15">
        <f t="shared" si="6893"/>
        <v>150</v>
      </c>
      <c r="Q1671" s="15">
        <f t="shared" si="6893"/>
        <v>0</v>
      </c>
      <c r="R1671" s="15">
        <f t="shared" si="6893"/>
        <v>0</v>
      </c>
      <c r="S1671" s="15">
        <f t="shared" si="6893"/>
        <v>200</v>
      </c>
      <c r="T1671" s="15">
        <f t="shared" si="6893"/>
        <v>500</v>
      </c>
      <c r="U1671" s="15">
        <f t="shared" si="6893"/>
        <v>0</v>
      </c>
      <c r="V1671" s="15">
        <f t="shared" si="6893"/>
        <v>300</v>
      </c>
      <c r="W1671" s="16"/>
      <c r="X1671" s="15">
        <f t="shared" ref="X1671:AI1671" si="6894">X1670</f>
        <v>0</v>
      </c>
      <c r="Y1671" s="15">
        <f t="shared" si="6894"/>
        <v>0</v>
      </c>
      <c r="Z1671" s="15">
        <f t="shared" si="6894"/>
        <v>0</v>
      </c>
      <c r="AA1671" s="15">
        <f t="shared" si="6894"/>
        <v>150</v>
      </c>
      <c r="AB1671" s="15">
        <f t="shared" si="6894"/>
        <v>0</v>
      </c>
      <c r="AC1671" s="15">
        <f t="shared" si="6894"/>
        <v>0</v>
      </c>
      <c r="AD1671" s="15">
        <f t="shared" si="6894"/>
        <v>200</v>
      </c>
      <c r="AE1671" s="15">
        <f t="shared" si="6894"/>
        <v>500</v>
      </c>
      <c r="AF1671" s="15">
        <f t="shared" si="6894"/>
        <v>0</v>
      </c>
      <c r="AG1671" s="15">
        <f t="shared" si="6894"/>
        <v>300</v>
      </c>
      <c r="AH1671" s="15">
        <f t="shared" si="6894"/>
        <v>0</v>
      </c>
      <c r="AI1671" s="15">
        <f t="shared" si="6894"/>
        <v>0</v>
      </c>
      <c r="AJ1671" s="17"/>
      <c r="AK1671" s="15">
        <f t="shared" ref="AK1671:AL1671" si="6895">AK1670</f>
        <v>0</v>
      </c>
      <c r="AL1671" s="15">
        <f t="shared" si="6895"/>
        <v>0</v>
      </c>
      <c r="AM1671" s="17"/>
      <c r="AN1671" s="15">
        <f t="shared" ref="AN1671:AX1671" si="6896">AN1670</f>
        <v>0</v>
      </c>
      <c r="AO1671" s="15">
        <f t="shared" si="6896"/>
        <v>0</v>
      </c>
      <c r="AP1671" s="15">
        <f t="shared" si="6896"/>
        <v>0</v>
      </c>
      <c r="AQ1671" s="15">
        <f t="shared" si="6896"/>
        <v>0</v>
      </c>
      <c r="AR1671" s="15">
        <f t="shared" si="6896"/>
        <v>0</v>
      </c>
      <c r="AS1671" s="15">
        <f t="shared" si="6896"/>
        <v>0</v>
      </c>
      <c r="AT1671" s="15">
        <f t="shared" si="6896"/>
        <v>0</v>
      </c>
      <c r="AU1671" s="15">
        <f t="shared" si="6896"/>
        <v>0</v>
      </c>
      <c r="AV1671" s="15">
        <f t="shared" si="6896"/>
        <v>0</v>
      </c>
      <c r="AW1671" s="15">
        <f t="shared" si="6896"/>
        <v>0</v>
      </c>
      <c r="AX1671" s="15">
        <f t="shared" si="6896"/>
        <v>0</v>
      </c>
      <c r="AY1671" s="17"/>
      <c r="AZ1671" s="15">
        <f t="shared" ref="AZ1671:BE1671" si="6897">AZ1670</f>
        <v>6000</v>
      </c>
      <c r="BA1671" s="15">
        <f t="shared" si="6897"/>
        <v>6000</v>
      </c>
      <c r="BB1671" s="15">
        <f t="shared" si="6897"/>
        <v>0</v>
      </c>
      <c r="BC1671" s="15">
        <f t="shared" si="6897"/>
        <v>0</v>
      </c>
      <c r="BD1671" s="15">
        <f t="shared" si="6897"/>
        <v>0</v>
      </c>
      <c r="BE1671" s="15">
        <f t="shared" si="6897"/>
        <v>250</v>
      </c>
      <c r="BF1671" s="17"/>
      <c r="BG1671" s="15">
        <f t="shared" ref="BG1671:BH1671" si="6898">BG1670</f>
        <v>1000</v>
      </c>
      <c r="BH1671" s="15">
        <f t="shared" si="6898"/>
        <v>7000</v>
      </c>
      <c r="BI1671" s="17"/>
      <c r="BJ1671" s="22">
        <f>G1671/G1670</f>
        <v>1</v>
      </c>
      <c r="BK1671" s="65">
        <v>0</v>
      </c>
      <c r="BL1671" s="65">
        <v>0</v>
      </c>
      <c r="BM1671" s="6">
        <f t="shared" si="6849"/>
        <v>131.25</v>
      </c>
      <c r="BN1671" s="8">
        <f t="shared" si="6850"/>
        <v>234.73076381390547</v>
      </c>
      <c r="BO1671" s="12">
        <f t="shared" si="6851"/>
        <v>175.52325415902899</v>
      </c>
      <c r="BP1671" s="50">
        <f>(1-'#Constant'!$A$3)/($J1671*'#Constant'!$B$3/'#Constant'!$C$3^($D1671-1)+1)+'#Constant'!$A$3</f>
        <v>0.89499999999999991</v>
      </c>
      <c r="BQ1671" s="4">
        <f>I1743/(BP1671*(1-Q1671/1000*(0.5+R1671/1000))*(1-P1671/1000)*(1-V1671/1000)*(1+U1671/1000))/20</f>
        <v>234.73076381390547</v>
      </c>
      <c r="BR1671" s="50">
        <f>(1-'#Constant'!$A$3)/($K1671*'#Constant'!$B$3/'#Constant'!$C$3^($D1671-1)+1)+'#Constant'!$A$3</f>
        <v>0.89499999999999991</v>
      </c>
      <c r="BS1671" s="4">
        <f>I1743/(BR1671*(1-AB1671/1000*(0.5+AC1671/1000))*(1-AA1671/1000)*(1-AG1671/1000)*(1+AF1671/1000))/20</f>
        <v>234.73076381390547</v>
      </c>
      <c r="BT1671"/>
    </row>
    <row r="1672" spans="1:72" x14ac:dyDescent="0.3">
      <c r="A1672">
        <v>7706</v>
      </c>
      <c r="B1672" s="18" t="e">
        <f>VLOOKUP(CONCATENATE("CREATURE_NAME_",A1672),[1]Localization_Hero!$A:$E,2,FALSE)</f>
        <v>#N/A</v>
      </c>
      <c r="C1672" t="s">
        <v>77</v>
      </c>
      <c r="D1672">
        <v>1</v>
      </c>
      <c r="E1672">
        <v>1</v>
      </c>
      <c r="F1672" s="18">
        <v>1</v>
      </c>
      <c r="G1672" s="10">
        <v>100</v>
      </c>
      <c r="H1672" s="10">
        <v>100</v>
      </c>
      <c r="I1672" s="10">
        <v>2500</v>
      </c>
      <c r="J1672" s="10">
        <v>60</v>
      </c>
      <c r="K1672" s="10">
        <v>45</v>
      </c>
      <c r="L1672" s="2"/>
      <c r="M1672" s="10">
        <v>0</v>
      </c>
      <c r="N1672" s="10">
        <v>0</v>
      </c>
      <c r="O1672" s="10">
        <v>0</v>
      </c>
      <c r="P1672" s="10">
        <v>0</v>
      </c>
      <c r="Q1672" s="10">
        <v>0</v>
      </c>
      <c r="R1672" s="10">
        <v>0</v>
      </c>
      <c r="S1672" s="10">
        <v>200</v>
      </c>
      <c r="T1672" s="10">
        <v>500</v>
      </c>
      <c r="U1672" s="10">
        <v>0</v>
      </c>
      <c r="V1672" s="10">
        <v>450</v>
      </c>
      <c r="W1672" s="2"/>
      <c r="X1672" s="10">
        <v>0</v>
      </c>
      <c r="Y1672" s="10">
        <v>0</v>
      </c>
      <c r="Z1672" s="10">
        <v>0</v>
      </c>
      <c r="AA1672" s="10">
        <v>0</v>
      </c>
      <c r="AB1672" s="10">
        <v>0</v>
      </c>
      <c r="AC1672" s="10">
        <v>0</v>
      </c>
      <c r="AD1672" s="10">
        <v>200</v>
      </c>
      <c r="AE1672" s="10">
        <v>500</v>
      </c>
      <c r="AF1672" s="10">
        <v>0</v>
      </c>
      <c r="AG1672" s="10">
        <v>400</v>
      </c>
      <c r="AH1672" s="10">
        <v>0</v>
      </c>
      <c r="AI1672" s="10">
        <v>0</v>
      </c>
      <c r="AJ1672" s="3"/>
      <c r="AK1672" s="10">
        <v>0</v>
      </c>
      <c r="AL1672" s="10">
        <v>0</v>
      </c>
      <c r="AM1672" s="3"/>
      <c r="AN1672" s="10">
        <v>0</v>
      </c>
      <c r="AO1672" s="10">
        <v>0</v>
      </c>
      <c r="AP1672" s="10">
        <v>0</v>
      </c>
      <c r="AQ1672" s="10">
        <v>0</v>
      </c>
      <c r="AR1672" s="10">
        <v>0</v>
      </c>
      <c r="AS1672" s="10">
        <v>0</v>
      </c>
      <c r="AT1672" s="10">
        <v>0</v>
      </c>
      <c r="AU1672" s="10">
        <v>0</v>
      </c>
      <c r="AV1672" s="10">
        <v>0</v>
      </c>
      <c r="AW1672" s="10">
        <v>0</v>
      </c>
      <c r="AX1672" s="10">
        <v>0</v>
      </c>
      <c r="AY1672" s="3"/>
      <c r="AZ1672" s="10">
        <v>6000</v>
      </c>
      <c r="BA1672" s="10">
        <v>6000</v>
      </c>
      <c r="BB1672" s="10">
        <v>0</v>
      </c>
      <c r="BC1672" s="10">
        <v>0</v>
      </c>
      <c r="BD1672" s="10">
        <v>0</v>
      </c>
      <c r="BE1672" s="10">
        <v>250</v>
      </c>
      <c r="BF1672" s="3"/>
      <c r="BG1672" s="10">
        <v>1000</v>
      </c>
      <c r="BH1672" s="10">
        <v>5000</v>
      </c>
      <c r="BI1672" s="3"/>
      <c r="BJ1672" s="21">
        <v>1</v>
      </c>
      <c r="BK1672" s="65">
        <v>0</v>
      </c>
      <c r="BL1672" s="65">
        <v>0</v>
      </c>
      <c r="BM1672" s="6">
        <f t="shared" si="6849"/>
        <v>131.25</v>
      </c>
      <c r="BN1672" s="8">
        <f t="shared" si="6850"/>
        <v>251.52072088911277</v>
      </c>
      <c r="BO1672" s="12">
        <f t="shared" si="6851"/>
        <v>181.69230753308202</v>
      </c>
      <c r="BP1672" s="50">
        <f>(1-'#Constant'!$A$3)/($J1672*'#Constant'!$B$3/'#Constant'!$C$3^($D1672-1)+1)+'#Constant'!$A$3</f>
        <v>0.85050847457627121</v>
      </c>
      <c r="BQ1672" s="4">
        <f>I1673/(BP1672*(1-Q1672/1000*(0.5+R1672/1000))*(1-P1672/1000)*(1-V1672/1000)*(1+U1672/1000))/20</f>
        <v>267.21982680531903</v>
      </c>
      <c r="BR1672" s="50">
        <f>(1-'#Constant'!$A$3)/($K1672*'#Constant'!$B$3/'#Constant'!$C$3^($D1672-1)+1)+'#Constant'!$A$3</f>
        <v>0.88343612334801758</v>
      </c>
      <c r="BS1672" s="4">
        <f>I1673/(BR1672*(1-AB1672/1000*(0.5+AC1672/1000))*(1-AA1672/1000)*(1-AG1672/1000)*(1+AF1672/1000))/20</f>
        <v>235.8216149729065</v>
      </c>
      <c r="BT1672">
        <f>BO1672/$BO$4*100</f>
        <v>138.0930317244854</v>
      </c>
    </row>
    <row r="1673" spans="1:72" s="13" customFormat="1" ht="17.25" thickBot="1" x14ac:dyDescent="0.35">
      <c r="B1673" s="20"/>
      <c r="D1673" s="14">
        <v>1</v>
      </c>
      <c r="E1673" s="14">
        <v>1</v>
      </c>
      <c r="F1673" s="19">
        <v>1</v>
      </c>
      <c r="G1673" s="15">
        <f t="shared" ref="G1673:H1673" si="6899">G1672</f>
        <v>100</v>
      </c>
      <c r="H1673" s="15">
        <f t="shared" si="6899"/>
        <v>100</v>
      </c>
      <c r="I1673" s="15">
        <v>2500</v>
      </c>
      <c r="J1673" s="15">
        <f>J1672</f>
        <v>60</v>
      </c>
      <c r="K1673" s="15">
        <f>K1672</f>
        <v>45</v>
      </c>
      <c r="L1673" s="16"/>
      <c r="M1673" s="15">
        <v>0</v>
      </c>
      <c r="N1673" s="15">
        <f t="shared" ref="N1673:O1673" si="6900">N1672</f>
        <v>0</v>
      </c>
      <c r="O1673" s="15">
        <f t="shared" si="6900"/>
        <v>0</v>
      </c>
      <c r="P1673" s="15">
        <v>0</v>
      </c>
      <c r="Q1673" s="15">
        <f t="shared" ref="Q1673:V1673" si="6901">Q1672</f>
        <v>0</v>
      </c>
      <c r="R1673" s="15">
        <f t="shared" si="6901"/>
        <v>0</v>
      </c>
      <c r="S1673" s="15">
        <f t="shared" si="6901"/>
        <v>200</v>
      </c>
      <c r="T1673" s="15">
        <f t="shared" si="6901"/>
        <v>500</v>
      </c>
      <c r="U1673" s="15">
        <f t="shared" si="6901"/>
        <v>0</v>
      </c>
      <c r="V1673" s="15">
        <f t="shared" si="6901"/>
        <v>450</v>
      </c>
      <c r="W1673" s="16"/>
      <c r="X1673" s="15">
        <v>0</v>
      </c>
      <c r="Y1673" s="15">
        <f t="shared" ref="Y1673:Z1673" si="6902">Y1672</f>
        <v>0</v>
      </c>
      <c r="Z1673" s="15">
        <f t="shared" si="6902"/>
        <v>0</v>
      </c>
      <c r="AA1673" s="15">
        <v>0</v>
      </c>
      <c r="AB1673" s="15">
        <f t="shared" ref="AB1673:AF1673" si="6903">AB1672</f>
        <v>0</v>
      </c>
      <c r="AC1673" s="15">
        <f t="shared" si="6903"/>
        <v>0</v>
      </c>
      <c r="AD1673" s="15">
        <f t="shared" si="6903"/>
        <v>200</v>
      </c>
      <c r="AE1673" s="15">
        <f t="shared" si="6903"/>
        <v>500</v>
      </c>
      <c r="AF1673" s="15">
        <f t="shared" si="6903"/>
        <v>0</v>
      </c>
      <c r="AG1673" s="15">
        <f>AG1672</f>
        <v>400</v>
      </c>
      <c r="AH1673" s="15">
        <f t="shared" ref="AH1673:AI1673" si="6904">AH1672</f>
        <v>0</v>
      </c>
      <c r="AI1673" s="15">
        <f t="shared" si="6904"/>
        <v>0</v>
      </c>
      <c r="AJ1673" s="17"/>
      <c r="AK1673" s="15">
        <f>AK1672</f>
        <v>0</v>
      </c>
      <c r="AL1673" s="15">
        <f>AL1672</f>
        <v>0</v>
      </c>
      <c r="AM1673" s="17"/>
      <c r="AN1673" s="15">
        <f t="shared" ref="AN1673:AX1673" si="6905">AN1672</f>
        <v>0</v>
      </c>
      <c r="AO1673" s="15">
        <f t="shared" si="6905"/>
        <v>0</v>
      </c>
      <c r="AP1673" s="15">
        <f t="shared" si="6905"/>
        <v>0</v>
      </c>
      <c r="AQ1673" s="15">
        <f t="shared" si="6905"/>
        <v>0</v>
      </c>
      <c r="AR1673" s="15">
        <f t="shared" si="6905"/>
        <v>0</v>
      </c>
      <c r="AS1673" s="15">
        <f t="shared" si="6905"/>
        <v>0</v>
      </c>
      <c r="AT1673" s="15">
        <f t="shared" si="6905"/>
        <v>0</v>
      </c>
      <c r="AU1673" s="15">
        <f t="shared" si="6905"/>
        <v>0</v>
      </c>
      <c r="AV1673" s="15">
        <f t="shared" si="6905"/>
        <v>0</v>
      </c>
      <c r="AW1673" s="15">
        <f t="shared" si="6905"/>
        <v>0</v>
      </c>
      <c r="AX1673" s="15">
        <f t="shared" si="6905"/>
        <v>0</v>
      </c>
      <c r="AY1673" s="17"/>
      <c r="AZ1673" s="15">
        <f t="shared" ref="AZ1673:BA1673" si="6906">AZ1672</f>
        <v>6000</v>
      </c>
      <c r="BA1673" s="15">
        <f t="shared" si="6906"/>
        <v>6000</v>
      </c>
      <c r="BB1673" s="15">
        <v>0</v>
      </c>
      <c r="BC1673" s="15">
        <f t="shared" ref="BC1673:BE1673" si="6907">BC1672</f>
        <v>0</v>
      </c>
      <c r="BD1673" s="15">
        <f t="shared" si="6907"/>
        <v>0</v>
      </c>
      <c r="BE1673" s="15">
        <f t="shared" si="6907"/>
        <v>250</v>
      </c>
      <c r="BF1673" s="17"/>
      <c r="BG1673" s="15">
        <f t="shared" ref="BG1673:BH1673" si="6908">BG1672</f>
        <v>1000</v>
      </c>
      <c r="BH1673" s="15">
        <f t="shared" si="6908"/>
        <v>5000</v>
      </c>
      <c r="BI1673" s="17"/>
      <c r="BJ1673" s="22">
        <f>G1673/G1672</f>
        <v>1</v>
      </c>
      <c r="BK1673" s="65">
        <v>0</v>
      </c>
      <c r="BL1673" s="65">
        <v>0</v>
      </c>
      <c r="BM1673" s="6">
        <f t="shared" si="6849"/>
        <v>131.25</v>
      </c>
      <c r="BN1673" s="8">
        <f t="shared" si="6850"/>
        <v>596.60714994897535</v>
      </c>
      <c r="BO1673" s="12">
        <f t="shared" si="6851"/>
        <v>279.82974900964876</v>
      </c>
      <c r="BP1673" s="50">
        <f>(1-'#Constant'!$A$3)/($J1673*'#Constant'!$B$3/'#Constant'!$C$3^($D1673-1)+1)+'#Constant'!$A$3</f>
        <v>0.85050847457627121</v>
      </c>
      <c r="BQ1673" s="4">
        <f>I1737/(BP1673*(1-Q1673/1000*(0.5+R1673/1000))*(1-P1673/1000)*(1-V1673/1000)*(1+U1673/1000))/20</f>
        <v>633.84542918221666</v>
      </c>
      <c r="BR1673" s="50">
        <f>(1-'#Constant'!$A$3)/($K1673*'#Constant'!$B$3/'#Constant'!$C$3^($D1673-1)+1)+'#Constant'!$A$3</f>
        <v>0.88343612334801758</v>
      </c>
      <c r="BS1673" s="4">
        <f>I1737/(BR1673*(1-AB1673/1000*(0.5+AC1673/1000))*(1-AA1673/1000)*(1-AG1673/1000)*(1+AF1673/1000))/20</f>
        <v>559.36887071573415</v>
      </c>
      <c r="BT1673"/>
    </row>
    <row r="1674" spans="1:72" x14ac:dyDescent="0.3">
      <c r="A1674">
        <v>7707</v>
      </c>
      <c r="B1674" s="18" t="e">
        <f>VLOOKUP(CONCATENATE("CREATURE_NAME_",A1674),[1]Localization_Hero!$A:$E,2,FALSE)</f>
        <v>#N/A</v>
      </c>
      <c r="C1674" t="s">
        <v>77</v>
      </c>
      <c r="D1674">
        <v>1</v>
      </c>
      <c r="E1674">
        <v>1</v>
      </c>
      <c r="F1674" s="18">
        <v>1</v>
      </c>
      <c r="G1674" s="10">
        <v>100</v>
      </c>
      <c r="H1674" s="10">
        <v>100</v>
      </c>
      <c r="I1674" s="10">
        <v>2800</v>
      </c>
      <c r="J1674" s="10">
        <v>50</v>
      </c>
      <c r="K1674" s="10">
        <v>50</v>
      </c>
      <c r="L1674" s="2"/>
      <c r="M1674" s="10">
        <v>0</v>
      </c>
      <c r="N1674" s="10">
        <v>0</v>
      </c>
      <c r="O1674" s="10">
        <v>0</v>
      </c>
      <c r="P1674" s="10">
        <v>0</v>
      </c>
      <c r="Q1674" s="10">
        <v>0</v>
      </c>
      <c r="R1674" s="10">
        <v>0</v>
      </c>
      <c r="S1674" s="10">
        <v>200</v>
      </c>
      <c r="T1674" s="10">
        <v>500</v>
      </c>
      <c r="U1674" s="10">
        <v>0</v>
      </c>
      <c r="V1674" s="10">
        <v>800</v>
      </c>
      <c r="W1674" s="2"/>
      <c r="X1674" s="10">
        <v>0</v>
      </c>
      <c r="Y1674" s="10">
        <v>0</v>
      </c>
      <c r="Z1674" s="10">
        <v>0</v>
      </c>
      <c r="AA1674" s="10">
        <v>0</v>
      </c>
      <c r="AB1674" s="10">
        <v>0</v>
      </c>
      <c r="AC1674" s="10">
        <v>0</v>
      </c>
      <c r="AD1674" s="10">
        <v>200</v>
      </c>
      <c r="AE1674" s="10">
        <v>500</v>
      </c>
      <c r="AF1674" s="10">
        <v>0</v>
      </c>
      <c r="AG1674" s="10">
        <v>500</v>
      </c>
      <c r="AH1674" s="10">
        <v>0</v>
      </c>
      <c r="AI1674" s="10">
        <v>0</v>
      </c>
      <c r="AJ1674" s="3"/>
      <c r="AK1674" s="10">
        <v>0</v>
      </c>
      <c r="AL1674" s="10">
        <v>0</v>
      </c>
      <c r="AM1674" s="3"/>
      <c r="AN1674" s="10">
        <v>0</v>
      </c>
      <c r="AO1674" s="10">
        <v>0</v>
      </c>
      <c r="AP1674" s="10">
        <v>0</v>
      </c>
      <c r="AQ1674" s="10">
        <v>0</v>
      </c>
      <c r="AR1674" s="10">
        <v>0</v>
      </c>
      <c r="AS1674" s="10">
        <v>0</v>
      </c>
      <c r="AT1674" s="10">
        <v>0</v>
      </c>
      <c r="AU1674" s="10">
        <v>0</v>
      </c>
      <c r="AV1674" s="10">
        <v>0</v>
      </c>
      <c r="AW1674" s="10">
        <v>0</v>
      </c>
      <c r="AX1674" s="10">
        <v>0</v>
      </c>
      <c r="AY1674" s="3"/>
      <c r="AZ1674" s="10">
        <v>6000</v>
      </c>
      <c r="BA1674" s="10">
        <v>6000</v>
      </c>
      <c r="BB1674" s="10">
        <v>0</v>
      </c>
      <c r="BC1674" s="10">
        <v>0</v>
      </c>
      <c r="BD1674" s="10">
        <v>0</v>
      </c>
      <c r="BE1674" s="10">
        <v>250</v>
      </c>
      <c r="BF1674" s="3"/>
      <c r="BG1674" s="10">
        <v>1000</v>
      </c>
      <c r="BH1674" s="10">
        <v>5000</v>
      </c>
      <c r="BI1674" s="3"/>
      <c r="BJ1674" s="21">
        <v>1</v>
      </c>
      <c r="BK1674" s="65">
        <v>0</v>
      </c>
      <c r="BL1674" s="65">
        <v>0</v>
      </c>
      <c r="BM1674" s="6">
        <f t="shared" si="6849"/>
        <v>131.25</v>
      </c>
      <c r="BN1674" s="8">
        <f t="shared" si="6850"/>
        <v>561.814556331007</v>
      </c>
      <c r="BO1674" s="12">
        <f t="shared" si="6851"/>
        <v>271.54771315266987</v>
      </c>
      <c r="BP1674" s="50">
        <f>(1-'#Constant'!$A$3)/($J1674*'#Constant'!$B$3/'#Constant'!$C$3^($D1674-1)+1)+'#Constant'!$A$3</f>
        <v>0.87217391304347835</v>
      </c>
      <c r="BQ1674" s="4">
        <f>I1675/(BP1674*(1-Q1674/1000*(0.5+R1674/1000))*(1-P1674/1000)*(1-V1674/1000)*(1+U1674/1000))/20</f>
        <v>802.59222333001003</v>
      </c>
      <c r="BR1674" s="50">
        <f>(1-'#Constant'!$A$3)/($K1674*'#Constant'!$B$3/'#Constant'!$C$3^($D1674-1)+1)+'#Constant'!$A$3</f>
        <v>0.87217391304347835</v>
      </c>
      <c r="BS1674" s="4">
        <f>I1675/(BR1674*(1-AB1674/1000*(0.5+AC1674/1000))*(1-AA1674/1000)*(1-AG1674/1000)*(1+AF1674/1000))/20</f>
        <v>321.03688933200397</v>
      </c>
      <c r="BT1674">
        <f>BO1674/$BO$4*100</f>
        <v>206.38654149007061</v>
      </c>
    </row>
    <row r="1675" spans="1:72" s="13" customFormat="1" ht="17.25" thickBot="1" x14ac:dyDescent="0.35">
      <c r="B1675" s="20"/>
      <c r="D1675" s="14">
        <v>1</v>
      </c>
      <c r="E1675" s="14">
        <v>1</v>
      </c>
      <c r="F1675" s="19">
        <v>1</v>
      </c>
      <c r="G1675" s="15">
        <f t="shared" ref="G1675:H1675" si="6909">G1674</f>
        <v>100</v>
      </c>
      <c r="H1675" s="15">
        <f t="shared" si="6909"/>
        <v>100</v>
      </c>
      <c r="I1675" s="15">
        <f>I1674</f>
        <v>2800</v>
      </c>
      <c r="J1675" s="15">
        <f>J1674</f>
        <v>50</v>
      </c>
      <c r="K1675" s="15">
        <f>K1674</f>
        <v>50</v>
      </c>
      <c r="L1675" s="16"/>
      <c r="M1675" s="15">
        <v>0</v>
      </c>
      <c r="N1675" s="15">
        <f t="shared" ref="N1675:O1675" si="6910">N1674</f>
        <v>0</v>
      </c>
      <c r="O1675" s="15">
        <f t="shared" si="6910"/>
        <v>0</v>
      </c>
      <c r="P1675" s="15">
        <v>0</v>
      </c>
      <c r="Q1675" s="15">
        <f t="shared" ref="Q1675:V1675" si="6911">Q1674</f>
        <v>0</v>
      </c>
      <c r="R1675" s="15">
        <f t="shared" si="6911"/>
        <v>0</v>
      </c>
      <c r="S1675" s="15">
        <f t="shared" si="6911"/>
        <v>200</v>
      </c>
      <c r="T1675" s="15">
        <f t="shared" si="6911"/>
        <v>500</v>
      </c>
      <c r="U1675" s="15">
        <f t="shared" si="6911"/>
        <v>0</v>
      </c>
      <c r="V1675" s="15">
        <f t="shared" si="6911"/>
        <v>800</v>
      </c>
      <c r="W1675" s="16"/>
      <c r="X1675" s="15">
        <v>0</v>
      </c>
      <c r="Y1675" s="15">
        <f t="shared" ref="Y1675:Z1675" si="6912">Y1674</f>
        <v>0</v>
      </c>
      <c r="Z1675" s="15">
        <f t="shared" si="6912"/>
        <v>0</v>
      </c>
      <c r="AA1675" s="15">
        <v>0</v>
      </c>
      <c r="AB1675" s="15">
        <f t="shared" ref="AB1675:AF1675" si="6913">AB1674</f>
        <v>0</v>
      </c>
      <c r="AC1675" s="15">
        <f t="shared" si="6913"/>
        <v>0</v>
      </c>
      <c r="AD1675" s="15">
        <f t="shared" si="6913"/>
        <v>200</v>
      </c>
      <c r="AE1675" s="15">
        <f t="shared" si="6913"/>
        <v>500</v>
      </c>
      <c r="AF1675" s="15">
        <f t="shared" si="6913"/>
        <v>0</v>
      </c>
      <c r="AG1675" s="15">
        <f>AG1674</f>
        <v>500</v>
      </c>
      <c r="AH1675" s="15">
        <f t="shared" ref="AH1675:AI1675" si="6914">AH1674</f>
        <v>0</v>
      </c>
      <c r="AI1675" s="15">
        <f t="shared" si="6914"/>
        <v>0</v>
      </c>
      <c r="AJ1675" s="17"/>
      <c r="AK1675" s="15">
        <f>AK1674</f>
        <v>0</v>
      </c>
      <c r="AL1675" s="15">
        <f>AL1674</f>
        <v>0</v>
      </c>
      <c r="AM1675" s="17"/>
      <c r="AN1675" s="15">
        <f t="shared" ref="AN1675:AX1675" si="6915">AN1674</f>
        <v>0</v>
      </c>
      <c r="AO1675" s="15">
        <f t="shared" si="6915"/>
        <v>0</v>
      </c>
      <c r="AP1675" s="15">
        <f t="shared" si="6915"/>
        <v>0</v>
      </c>
      <c r="AQ1675" s="15">
        <f t="shared" si="6915"/>
        <v>0</v>
      </c>
      <c r="AR1675" s="15">
        <f t="shared" si="6915"/>
        <v>0</v>
      </c>
      <c r="AS1675" s="15">
        <f t="shared" si="6915"/>
        <v>0</v>
      </c>
      <c r="AT1675" s="15">
        <f t="shared" si="6915"/>
        <v>0</v>
      </c>
      <c r="AU1675" s="15">
        <f t="shared" si="6915"/>
        <v>0</v>
      </c>
      <c r="AV1675" s="15">
        <f t="shared" si="6915"/>
        <v>0</v>
      </c>
      <c r="AW1675" s="15">
        <f t="shared" si="6915"/>
        <v>0</v>
      </c>
      <c r="AX1675" s="15">
        <f t="shared" si="6915"/>
        <v>0</v>
      </c>
      <c r="AY1675" s="17"/>
      <c r="AZ1675" s="15">
        <f t="shared" ref="AZ1675:BA1675" si="6916">AZ1674</f>
        <v>6000</v>
      </c>
      <c r="BA1675" s="15">
        <f t="shared" si="6916"/>
        <v>6000</v>
      </c>
      <c r="BB1675" s="15">
        <v>0</v>
      </c>
      <c r="BC1675" s="15">
        <f t="shared" ref="BC1675:BE1675" si="6917">BC1674</f>
        <v>0</v>
      </c>
      <c r="BD1675" s="15">
        <f t="shared" si="6917"/>
        <v>0</v>
      </c>
      <c r="BE1675" s="15">
        <f t="shared" si="6917"/>
        <v>250</v>
      </c>
      <c r="BF1675" s="17"/>
      <c r="BG1675" s="15">
        <f t="shared" ref="BG1675:BH1675" si="6918">BG1674</f>
        <v>1000</v>
      </c>
      <c r="BH1675" s="15">
        <f t="shared" si="6918"/>
        <v>5000</v>
      </c>
      <c r="BI1675" s="17"/>
      <c r="BJ1675" s="22">
        <f>G1675/G1674</f>
        <v>1</v>
      </c>
      <c r="BK1675" s="65">
        <f>BK1674</f>
        <v>0</v>
      </c>
      <c r="BL1675" s="65">
        <f>BL1674</f>
        <v>0</v>
      </c>
      <c r="BM1675" s="6">
        <f t="shared" si="6849"/>
        <v>131.25</v>
      </c>
      <c r="BN1675" s="8">
        <f t="shared" si="6850"/>
        <v>1400.9247258225325</v>
      </c>
      <c r="BO1675" s="12">
        <f t="shared" si="6851"/>
        <v>428.80225076858841</v>
      </c>
      <c r="BP1675" s="50">
        <f>(1-'#Constant'!$A$3)/($J1675*'#Constant'!$B$3/'#Constant'!$C$3^($D1675-1)+1)+'#Constant'!$A$3</f>
        <v>0.87217391304347835</v>
      </c>
      <c r="BQ1675" s="4">
        <f>I1749/(BP1675*(1-Q1675/1000*(0.5+R1675/1000))*(1-P1675/1000)*(1-V1675/1000)*(1+U1675/1000))/20</f>
        <v>2001.3210368893324</v>
      </c>
      <c r="BR1675" s="50">
        <f>(1-'#Constant'!$A$3)/($K1675*'#Constant'!$B$3/'#Constant'!$C$3^($D1675-1)+1)+'#Constant'!$A$3</f>
        <v>0.87217391304347835</v>
      </c>
      <c r="BS1675" s="4">
        <f>I1749/(BR1675*(1-AB1675/1000*(0.5+AC1675/1000))*(1-AA1675/1000)*(1-AG1675/1000)*(1+AF1675/1000))/20</f>
        <v>800.52841475573268</v>
      </c>
      <c r="BT1675"/>
    </row>
    <row r="1676" spans="1:72" x14ac:dyDescent="0.3">
      <c r="A1676">
        <v>7708</v>
      </c>
      <c r="B1676" s="18" t="e">
        <f>VLOOKUP(CONCATENATE("CREATURE_NAME_",A1676),[1]Localization_Hero!$A:$E,2,FALSE)</f>
        <v>#N/A</v>
      </c>
      <c r="C1676" t="s">
        <v>77</v>
      </c>
      <c r="D1676">
        <v>1</v>
      </c>
      <c r="E1676">
        <v>1</v>
      </c>
      <c r="F1676" s="18">
        <v>1</v>
      </c>
      <c r="G1676" s="10">
        <v>100</v>
      </c>
      <c r="H1676" s="10">
        <v>100</v>
      </c>
      <c r="I1676" s="10">
        <v>3000</v>
      </c>
      <c r="J1676" s="10">
        <v>30</v>
      </c>
      <c r="K1676" s="10">
        <v>30</v>
      </c>
      <c r="L1676" s="2"/>
      <c r="M1676" s="10">
        <v>0</v>
      </c>
      <c r="N1676" s="10">
        <v>0</v>
      </c>
      <c r="O1676" s="10">
        <v>0</v>
      </c>
      <c r="P1676" s="10">
        <v>0</v>
      </c>
      <c r="Q1676" s="10">
        <v>0</v>
      </c>
      <c r="R1676" s="10">
        <v>0</v>
      </c>
      <c r="S1676" s="10">
        <v>200</v>
      </c>
      <c r="T1676" s="10">
        <v>500</v>
      </c>
      <c r="U1676" s="10">
        <v>0</v>
      </c>
      <c r="V1676" s="10">
        <v>0</v>
      </c>
      <c r="W1676" s="2"/>
      <c r="X1676" s="10">
        <v>0</v>
      </c>
      <c r="Y1676" s="10">
        <v>0</v>
      </c>
      <c r="Z1676" s="10">
        <v>0</v>
      </c>
      <c r="AA1676" s="10">
        <v>0</v>
      </c>
      <c r="AB1676" s="10">
        <v>0</v>
      </c>
      <c r="AC1676" s="10">
        <v>0</v>
      </c>
      <c r="AD1676" s="10">
        <v>200</v>
      </c>
      <c r="AE1676" s="10">
        <v>500</v>
      </c>
      <c r="AF1676" s="10">
        <v>200</v>
      </c>
      <c r="AG1676" s="10">
        <v>0</v>
      </c>
      <c r="AH1676" s="10">
        <v>0</v>
      </c>
      <c r="AI1676" s="10">
        <v>0</v>
      </c>
      <c r="AJ1676" s="3"/>
      <c r="AK1676" s="10">
        <v>0</v>
      </c>
      <c r="AL1676" s="10">
        <v>0</v>
      </c>
      <c r="AM1676" s="3"/>
      <c r="AN1676" s="10">
        <v>0</v>
      </c>
      <c r="AO1676" s="10">
        <v>0</v>
      </c>
      <c r="AP1676" s="10">
        <v>0</v>
      </c>
      <c r="AQ1676" s="10">
        <v>0</v>
      </c>
      <c r="AR1676" s="10">
        <v>0</v>
      </c>
      <c r="AS1676" s="10">
        <v>0</v>
      </c>
      <c r="AT1676" s="10">
        <v>0</v>
      </c>
      <c r="AU1676" s="10">
        <v>0</v>
      </c>
      <c r="AV1676" s="10">
        <v>0</v>
      </c>
      <c r="AW1676" s="10">
        <v>0</v>
      </c>
      <c r="AX1676" s="10">
        <v>0</v>
      </c>
      <c r="AY1676" s="3"/>
      <c r="AZ1676" s="10">
        <v>6000</v>
      </c>
      <c r="BA1676" s="10">
        <v>6000</v>
      </c>
      <c r="BB1676" s="10">
        <v>0</v>
      </c>
      <c r="BC1676" s="10">
        <v>0</v>
      </c>
      <c r="BD1676" s="10">
        <v>0</v>
      </c>
      <c r="BE1676" s="10">
        <v>250</v>
      </c>
      <c r="BF1676" s="3"/>
      <c r="BG1676" s="10">
        <v>1000</v>
      </c>
      <c r="BH1676" s="10">
        <v>5000</v>
      </c>
      <c r="BI1676" s="3"/>
      <c r="BJ1676" s="21">
        <v>1</v>
      </c>
      <c r="BK1676" s="65">
        <v>0</v>
      </c>
      <c r="BL1676" s="65">
        <v>0</v>
      </c>
      <c r="BM1676" s="6">
        <f t="shared" ref="BM1676:BM1681" si="6919">MAX(G1676*(1+M1676/1000*(1+O1676/1000))*(1+0.5*T1676/1000)*(1+0.25*S1676/1000),(H1676*(1+X1676/1000*(1+Z1676/1000))*(1+0.5*AE1676/1000)*(1+0.25*AD1676/1000)))*BG1676/1000</f>
        <v>131.25</v>
      </c>
      <c r="BN1676" s="8">
        <f t="shared" ref="BN1676:BN1681" si="6920">(BQ1676+BS1676)/2*(1+AI1676/2000)*(1+AH1676/2000)*(1+AN1676/2000)*(1+AK1676/2000)</f>
        <v>149.60570972249951</v>
      </c>
      <c r="BO1676" s="12">
        <f t="shared" ref="BO1676:BO1681" si="6921">SQRT(BM1676*BN1676)</f>
        <v>140.12761826662887</v>
      </c>
      <c r="BP1676" s="50">
        <f>(1-'#Constant'!$A$3)/($J1676*'#Constant'!$B$3/'#Constant'!$C$3^($D1676-1)+1)+'#Constant'!$A$3</f>
        <v>0.91908256880733941</v>
      </c>
      <c r="BQ1676" s="4">
        <f>I1677/(BP1676*(1-Q1676/1000*(0.5+R1676/1000))*(1-P1676/1000)*(1-V1676/1000)*(1+U1676/1000))/20</f>
        <v>163.20622878818128</v>
      </c>
      <c r="BR1676" s="50">
        <f>(1-'#Constant'!$A$3)/($K1676*'#Constant'!$B$3/'#Constant'!$C$3^($D1676-1)+1)+'#Constant'!$A$3</f>
        <v>0.91908256880733941</v>
      </c>
      <c r="BS1676" s="4">
        <f>I1677/(BR1676*(1-AB1676/1000*(0.5+AC1676/1000))*(1-AA1676/1000)*(1-AG1676/1000)*(1+AF1676/1000))/20</f>
        <v>136.00519065681775</v>
      </c>
      <c r="BT1676">
        <f>BO1676/$BO$4*100</f>
        <v>106.50229444219508</v>
      </c>
    </row>
    <row r="1677" spans="1:72" s="13" customFormat="1" ht="17.25" thickBot="1" x14ac:dyDescent="0.35">
      <c r="B1677" s="20"/>
      <c r="D1677" s="14">
        <v>1</v>
      </c>
      <c r="E1677" s="14">
        <v>1</v>
      </c>
      <c r="F1677" s="19">
        <v>1</v>
      </c>
      <c r="G1677" s="15">
        <f t="shared" ref="G1677:H1677" si="6922">G1676</f>
        <v>100</v>
      </c>
      <c r="H1677" s="15">
        <f t="shared" si="6922"/>
        <v>100</v>
      </c>
      <c r="I1677" s="15">
        <f>I1676</f>
        <v>3000</v>
      </c>
      <c r="J1677" s="15">
        <f>J1676</f>
        <v>30</v>
      </c>
      <c r="K1677" s="15">
        <f>K1676</f>
        <v>30</v>
      </c>
      <c r="L1677" s="16"/>
      <c r="M1677" s="15">
        <v>0</v>
      </c>
      <c r="N1677" s="15">
        <f t="shared" ref="N1677:O1677" si="6923">N1676</f>
        <v>0</v>
      </c>
      <c r="O1677" s="15">
        <f t="shared" si="6923"/>
        <v>0</v>
      </c>
      <c r="P1677" s="15">
        <v>0</v>
      </c>
      <c r="Q1677" s="15">
        <f t="shared" ref="Q1677:V1677" si="6924">Q1676</f>
        <v>0</v>
      </c>
      <c r="R1677" s="15">
        <f t="shared" si="6924"/>
        <v>0</v>
      </c>
      <c r="S1677" s="15">
        <f t="shared" si="6924"/>
        <v>200</v>
      </c>
      <c r="T1677" s="15">
        <f t="shared" si="6924"/>
        <v>500</v>
      </c>
      <c r="U1677" s="15">
        <f t="shared" si="6924"/>
        <v>0</v>
      </c>
      <c r="V1677" s="15">
        <f t="shared" si="6924"/>
        <v>0</v>
      </c>
      <c r="W1677" s="16"/>
      <c r="X1677" s="15">
        <v>0</v>
      </c>
      <c r="Y1677" s="15">
        <f t="shared" ref="Y1677:Z1677" si="6925">Y1676</f>
        <v>0</v>
      </c>
      <c r="Z1677" s="15">
        <f t="shared" si="6925"/>
        <v>0</v>
      </c>
      <c r="AA1677" s="15">
        <v>0</v>
      </c>
      <c r="AB1677" s="15">
        <f t="shared" ref="AB1677:AF1677" si="6926">AB1676</f>
        <v>0</v>
      </c>
      <c r="AC1677" s="15">
        <f t="shared" si="6926"/>
        <v>0</v>
      </c>
      <c r="AD1677" s="15">
        <f t="shared" si="6926"/>
        <v>200</v>
      </c>
      <c r="AE1677" s="15">
        <f t="shared" si="6926"/>
        <v>500</v>
      </c>
      <c r="AF1677" s="15">
        <f t="shared" si="6926"/>
        <v>200</v>
      </c>
      <c r="AG1677" s="15">
        <f>AG1676</f>
        <v>0</v>
      </c>
      <c r="AH1677" s="15">
        <f t="shared" ref="AH1677:AI1677" si="6927">AH1676</f>
        <v>0</v>
      </c>
      <c r="AI1677" s="15">
        <f t="shared" si="6927"/>
        <v>0</v>
      </c>
      <c r="AJ1677" s="17"/>
      <c r="AK1677" s="15">
        <f>AK1676</f>
        <v>0</v>
      </c>
      <c r="AL1677" s="15">
        <f>AL1676</f>
        <v>0</v>
      </c>
      <c r="AM1677" s="17"/>
      <c r="AN1677" s="15">
        <f t="shared" ref="AN1677:AX1677" si="6928">AN1676</f>
        <v>0</v>
      </c>
      <c r="AO1677" s="15">
        <f t="shared" si="6928"/>
        <v>0</v>
      </c>
      <c r="AP1677" s="15">
        <f t="shared" si="6928"/>
        <v>0</v>
      </c>
      <c r="AQ1677" s="15">
        <f t="shared" si="6928"/>
        <v>0</v>
      </c>
      <c r="AR1677" s="15">
        <f t="shared" si="6928"/>
        <v>0</v>
      </c>
      <c r="AS1677" s="15">
        <f t="shared" si="6928"/>
        <v>0</v>
      </c>
      <c r="AT1677" s="15">
        <f t="shared" si="6928"/>
        <v>0</v>
      </c>
      <c r="AU1677" s="15">
        <f t="shared" si="6928"/>
        <v>0</v>
      </c>
      <c r="AV1677" s="15">
        <f t="shared" si="6928"/>
        <v>0</v>
      </c>
      <c r="AW1677" s="15">
        <f t="shared" si="6928"/>
        <v>0</v>
      </c>
      <c r="AX1677" s="15">
        <f t="shared" si="6928"/>
        <v>0</v>
      </c>
      <c r="AY1677" s="17"/>
      <c r="AZ1677" s="15">
        <f t="shared" ref="AZ1677:BA1677" si="6929">AZ1676</f>
        <v>6000</v>
      </c>
      <c r="BA1677" s="15">
        <f t="shared" si="6929"/>
        <v>6000</v>
      </c>
      <c r="BB1677" s="15">
        <v>0</v>
      </c>
      <c r="BC1677" s="15">
        <f t="shared" ref="BC1677:BE1677" si="6930">BC1676</f>
        <v>0</v>
      </c>
      <c r="BD1677" s="15">
        <f t="shared" si="6930"/>
        <v>0</v>
      </c>
      <c r="BE1677" s="15">
        <f t="shared" si="6930"/>
        <v>250</v>
      </c>
      <c r="BF1677" s="17"/>
      <c r="BG1677" s="15">
        <f t="shared" ref="BG1677:BH1677" si="6931">BG1676</f>
        <v>1000</v>
      </c>
      <c r="BH1677" s="15">
        <f t="shared" si="6931"/>
        <v>5000</v>
      </c>
      <c r="BI1677" s="17"/>
      <c r="BJ1677" s="22">
        <f>G1677/G1676</f>
        <v>1</v>
      </c>
      <c r="BK1677" s="65">
        <f>BK1676</f>
        <v>0</v>
      </c>
      <c r="BL1677" s="65">
        <f>BL1676</f>
        <v>0</v>
      </c>
      <c r="BM1677" s="6">
        <f t="shared" si="6919"/>
        <v>131.25</v>
      </c>
      <c r="BN1677" s="8">
        <f t="shared" si="6920"/>
        <v>201.02020529713184</v>
      </c>
      <c r="BO1677" s="12">
        <f t="shared" si="6921"/>
        <v>162.4312221995776</v>
      </c>
      <c r="BP1677" s="50">
        <f>(1-'#Constant'!$A$3)/($J1677*'#Constant'!$B$3/'#Constant'!$C$3^($D1677-1)+1)+'#Constant'!$A$3</f>
        <v>0.91908256880733941</v>
      </c>
      <c r="BQ1677" s="4">
        <f>I1751/(BP1677*(1-Q1677/1000*(0.5+R1677/1000))*(1-P1677/1000)*(1-V1677/1000)*(1+U1677/1000))/20</f>
        <v>219.29476941505291</v>
      </c>
      <c r="BR1677" s="50">
        <f>(1-'#Constant'!$A$3)/($K1677*'#Constant'!$B$3/'#Constant'!$C$3^($D1677-1)+1)+'#Constant'!$A$3</f>
        <v>0.91908256880733941</v>
      </c>
      <c r="BS1677" s="4">
        <f>I1751/(BR1677*(1-AB1677/1000*(0.5+AC1677/1000))*(1-AA1677/1000)*(1-AG1677/1000)*(1+AF1677/1000))/20</f>
        <v>182.74564117921076</v>
      </c>
      <c r="BT1677"/>
    </row>
    <row r="1678" spans="1:72" x14ac:dyDescent="0.3">
      <c r="A1678">
        <v>7798</v>
      </c>
      <c r="B1678" s="18" t="e">
        <f>VLOOKUP(CONCATENATE("CREATURE_NAME_",A1678),[1]Localization_Hero!$A:$E,2,FALSE)</f>
        <v>#N/A</v>
      </c>
      <c r="C1678" t="s">
        <v>77</v>
      </c>
      <c r="D1678">
        <v>1</v>
      </c>
      <c r="E1678">
        <v>1</v>
      </c>
      <c r="F1678" s="18">
        <v>1</v>
      </c>
      <c r="G1678" s="10">
        <v>100</v>
      </c>
      <c r="H1678" s="10">
        <v>100</v>
      </c>
      <c r="I1678" s="10">
        <v>3000</v>
      </c>
      <c r="J1678" s="10">
        <v>30</v>
      </c>
      <c r="K1678" s="10">
        <v>30</v>
      </c>
      <c r="L1678" s="2"/>
      <c r="M1678" s="10">
        <v>0</v>
      </c>
      <c r="N1678" s="10">
        <v>0</v>
      </c>
      <c r="O1678" s="10">
        <v>0</v>
      </c>
      <c r="P1678" s="10">
        <v>0</v>
      </c>
      <c r="Q1678" s="10">
        <v>0</v>
      </c>
      <c r="R1678" s="10">
        <v>0</v>
      </c>
      <c r="S1678" s="10">
        <v>200</v>
      </c>
      <c r="T1678" s="10">
        <v>500</v>
      </c>
      <c r="U1678" s="10">
        <v>0</v>
      </c>
      <c r="V1678" s="10">
        <v>0</v>
      </c>
      <c r="W1678" s="2"/>
      <c r="X1678" s="10">
        <v>0</v>
      </c>
      <c r="Y1678" s="10">
        <v>0</v>
      </c>
      <c r="Z1678" s="10">
        <v>0</v>
      </c>
      <c r="AA1678" s="10">
        <v>0</v>
      </c>
      <c r="AB1678" s="10">
        <v>0</v>
      </c>
      <c r="AC1678" s="10">
        <v>0</v>
      </c>
      <c r="AD1678" s="10">
        <v>200</v>
      </c>
      <c r="AE1678" s="10">
        <v>500</v>
      </c>
      <c r="AF1678" s="10">
        <v>0</v>
      </c>
      <c r="AG1678" s="10">
        <v>0</v>
      </c>
      <c r="AH1678" s="10">
        <v>0</v>
      </c>
      <c r="AI1678" s="10">
        <v>0</v>
      </c>
      <c r="AJ1678" s="3"/>
      <c r="AK1678" s="10">
        <v>0</v>
      </c>
      <c r="AL1678" s="10">
        <v>0</v>
      </c>
      <c r="AM1678" s="3"/>
      <c r="AN1678" s="10">
        <v>0</v>
      </c>
      <c r="AO1678" s="10">
        <v>0</v>
      </c>
      <c r="AP1678" s="10">
        <v>0</v>
      </c>
      <c r="AQ1678" s="10">
        <v>0</v>
      </c>
      <c r="AR1678" s="10">
        <v>0</v>
      </c>
      <c r="AS1678" s="10">
        <v>0</v>
      </c>
      <c r="AT1678" s="10">
        <v>0</v>
      </c>
      <c r="AU1678" s="10">
        <v>0</v>
      </c>
      <c r="AV1678" s="10">
        <v>0</v>
      </c>
      <c r="AW1678" s="10">
        <v>0</v>
      </c>
      <c r="AX1678" s="10">
        <v>0</v>
      </c>
      <c r="AY1678" s="3"/>
      <c r="AZ1678" s="10">
        <v>1000</v>
      </c>
      <c r="BA1678" s="10">
        <v>6000</v>
      </c>
      <c r="BB1678" s="10">
        <v>0</v>
      </c>
      <c r="BC1678" s="10">
        <v>0</v>
      </c>
      <c r="BD1678" s="10">
        <v>0</v>
      </c>
      <c r="BE1678" s="10">
        <v>0</v>
      </c>
      <c r="BF1678" s="3"/>
      <c r="BG1678" s="10">
        <v>1000</v>
      </c>
      <c r="BH1678" s="10">
        <v>5000</v>
      </c>
      <c r="BI1678" s="3"/>
      <c r="BJ1678" s="21">
        <v>1</v>
      </c>
      <c r="BK1678" s="65">
        <v>0</v>
      </c>
      <c r="BL1678" s="65">
        <v>0</v>
      </c>
      <c r="BM1678" s="6">
        <f t="shared" si="6919"/>
        <v>131.25</v>
      </c>
      <c r="BN1678" s="8">
        <f t="shared" si="6920"/>
        <v>163.20622878818128</v>
      </c>
      <c r="BO1678" s="12">
        <f t="shared" si="6921"/>
        <v>146.35852393505746</v>
      </c>
      <c r="BP1678" s="50">
        <f>(1-'#Constant'!$A$3)/($J1678*'#Constant'!$B$3/'#Constant'!$C$3^($D1678-1)+1)+'#Constant'!$A$3</f>
        <v>0.91908256880733941</v>
      </c>
      <c r="BQ1678" s="4">
        <f>I1679/(BP1678*(1-Q1678/1000*(0.5+R1678/1000))*(1-P1678/1000)*(1-V1678/1000)*(1+U1678/1000))/20</f>
        <v>163.20622878818128</v>
      </c>
      <c r="BR1678" s="50">
        <f>(1-'#Constant'!$A$3)/($K1678*'#Constant'!$B$3/'#Constant'!$C$3^($D1678-1)+1)+'#Constant'!$A$3</f>
        <v>0.91908256880733941</v>
      </c>
      <c r="BS1678" s="4">
        <f>I1679/(BR1678*(1-AB1678/1000*(0.5+AC1678/1000))*(1-AA1678/1000)*(1-AG1678/1000)*(1+AF1678/1000))/20</f>
        <v>163.20622878818128</v>
      </c>
      <c r="BT1678">
        <f>BO1678/$BO$4*100</f>
        <v>111.23801862240516</v>
      </c>
    </row>
    <row r="1679" spans="1:72" s="13" customFormat="1" ht="17.25" thickBot="1" x14ac:dyDescent="0.35">
      <c r="B1679" s="20"/>
      <c r="D1679" s="14">
        <v>1</v>
      </c>
      <c r="E1679" s="14">
        <v>1</v>
      </c>
      <c r="F1679" s="19">
        <v>1</v>
      </c>
      <c r="G1679" s="15">
        <f t="shared" ref="G1679:H1679" si="6932">G1678</f>
        <v>100</v>
      </c>
      <c r="H1679" s="15">
        <f t="shared" si="6932"/>
        <v>100</v>
      </c>
      <c r="I1679" s="15">
        <f>I1678</f>
        <v>3000</v>
      </c>
      <c r="J1679" s="15">
        <f>J1678</f>
        <v>30</v>
      </c>
      <c r="K1679" s="15">
        <f>K1678</f>
        <v>30</v>
      </c>
      <c r="L1679" s="16"/>
      <c r="M1679" s="15">
        <v>0</v>
      </c>
      <c r="N1679" s="15">
        <f t="shared" ref="N1679:O1679" si="6933">N1678</f>
        <v>0</v>
      </c>
      <c r="O1679" s="15">
        <f t="shared" si="6933"/>
        <v>0</v>
      </c>
      <c r="P1679" s="15">
        <v>0</v>
      </c>
      <c r="Q1679" s="15">
        <f t="shared" ref="Q1679:V1679" si="6934">Q1678</f>
        <v>0</v>
      </c>
      <c r="R1679" s="15">
        <f t="shared" si="6934"/>
        <v>0</v>
      </c>
      <c r="S1679" s="15">
        <f t="shared" si="6934"/>
        <v>200</v>
      </c>
      <c r="T1679" s="15">
        <f t="shared" si="6934"/>
        <v>500</v>
      </c>
      <c r="U1679" s="15">
        <f t="shared" si="6934"/>
        <v>0</v>
      </c>
      <c r="V1679" s="15">
        <f t="shared" si="6934"/>
        <v>0</v>
      </c>
      <c r="W1679" s="16"/>
      <c r="X1679" s="15">
        <v>0</v>
      </c>
      <c r="Y1679" s="15">
        <f t="shared" ref="Y1679:Z1679" si="6935">Y1678</f>
        <v>0</v>
      </c>
      <c r="Z1679" s="15">
        <f t="shared" si="6935"/>
        <v>0</v>
      </c>
      <c r="AA1679" s="15">
        <v>0</v>
      </c>
      <c r="AB1679" s="15">
        <f t="shared" ref="AB1679:AF1679" si="6936">AB1678</f>
        <v>0</v>
      </c>
      <c r="AC1679" s="15">
        <f t="shared" si="6936"/>
        <v>0</v>
      </c>
      <c r="AD1679" s="15">
        <f t="shared" si="6936"/>
        <v>200</v>
      </c>
      <c r="AE1679" s="15">
        <f t="shared" si="6936"/>
        <v>500</v>
      </c>
      <c r="AF1679" s="15">
        <f t="shared" si="6936"/>
        <v>0</v>
      </c>
      <c r="AG1679" s="15">
        <f>AG1678</f>
        <v>0</v>
      </c>
      <c r="AH1679" s="15">
        <f t="shared" ref="AH1679:AI1679" si="6937">AH1678</f>
        <v>0</v>
      </c>
      <c r="AI1679" s="15">
        <f t="shared" si="6937"/>
        <v>0</v>
      </c>
      <c r="AJ1679" s="17"/>
      <c r="AK1679" s="15">
        <f>AK1678</f>
        <v>0</v>
      </c>
      <c r="AL1679" s="15">
        <f>AL1678</f>
        <v>0</v>
      </c>
      <c r="AM1679" s="17"/>
      <c r="AN1679" s="15">
        <f t="shared" ref="AN1679:AX1679" si="6938">AN1678</f>
        <v>0</v>
      </c>
      <c r="AO1679" s="15">
        <f t="shared" si="6938"/>
        <v>0</v>
      </c>
      <c r="AP1679" s="15">
        <f t="shared" si="6938"/>
        <v>0</v>
      </c>
      <c r="AQ1679" s="15">
        <f t="shared" si="6938"/>
        <v>0</v>
      </c>
      <c r="AR1679" s="15">
        <f t="shared" si="6938"/>
        <v>0</v>
      </c>
      <c r="AS1679" s="15">
        <f t="shared" si="6938"/>
        <v>0</v>
      </c>
      <c r="AT1679" s="15">
        <f t="shared" si="6938"/>
        <v>0</v>
      </c>
      <c r="AU1679" s="15">
        <f t="shared" si="6938"/>
        <v>0</v>
      </c>
      <c r="AV1679" s="15">
        <f t="shared" si="6938"/>
        <v>0</v>
      </c>
      <c r="AW1679" s="15">
        <f t="shared" si="6938"/>
        <v>0</v>
      </c>
      <c r="AX1679" s="15">
        <f t="shared" si="6938"/>
        <v>0</v>
      </c>
      <c r="AY1679" s="17"/>
      <c r="AZ1679" s="15">
        <f t="shared" ref="AZ1679:BA1679" si="6939">AZ1678</f>
        <v>1000</v>
      </c>
      <c r="BA1679" s="15">
        <f t="shared" si="6939"/>
        <v>6000</v>
      </c>
      <c r="BB1679" s="15">
        <v>0</v>
      </c>
      <c r="BC1679" s="15">
        <f t="shared" ref="BC1679:BE1679" si="6940">BC1678</f>
        <v>0</v>
      </c>
      <c r="BD1679" s="15">
        <f t="shared" si="6940"/>
        <v>0</v>
      </c>
      <c r="BE1679" s="15">
        <f t="shared" si="6940"/>
        <v>0</v>
      </c>
      <c r="BF1679" s="17"/>
      <c r="BG1679" s="15">
        <f t="shared" ref="BG1679:BH1679" si="6941">BG1678</f>
        <v>1000</v>
      </c>
      <c r="BH1679" s="15">
        <f t="shared" si="6941"/>
        <v>5000</v>
      </c>
      <c r="BI1679" s="17"/>
      <c r="BJ1679" s="22">
        <f>G1679/G1678</f>
        <v>1</v>
      </c>
      <c r="BK1679" s="65">
        <f>BK1678</f>
        <v>0</v>
      </c>
      <c r="BL1679" s="65">
        <f>BL1678</f>
        <v>0</v>
      </c>
      <c r="BM1679" s="6">
        <f t="shared" si="6919"/>
        <v>131.25</v>
      </c>
      <c r="BN1679" s="8">
        <f t="shared" si="6920"/>
        <v>10.880415252545419</v>
      </c>
      <c r="BO1679" s="12">
        <f t="shared" si="6921"/>
        <v>37.789608385065151</v>
      </c>
      <c r="BP1679" s="50">
        <f>(1-'#Constant'!$A$3)/($J1679*'#Constant'!$B$3/'#Constant'!$C$3^($D1679-1)+1)+'#Constant'!$A$3</f>
        <v>0.91908256880733941</v>
      </c>
      <c r="BQ1679" s="4">
        <f>I1782/(BP1679*(1-Q1679/1000*(0.5+R1679/1000))*(1-P1679/1000)*(1-V1679/1000)*(1+U1679/1000))/20</f>
        <v>10.880415252545419</v>
      </c>
      <c r="BR1679" s="50">
        <f>(1-'#Constant'!$A$3)/($K1679*'#Constant'!$B$3/'#Constant'!$C$3^($D1679-1)+1)+'#Constant'!$A$3</f>
        <v>0.91908256880733941</v>
      </c>
      <c r="BS1679" s="4">
        <f>I1782/(BR1679*(1-AB1679/1000*(0.5+AC1679/1000))*(1-AA1679/1000)*(1-AG1679/1000)*(1+AF1679/1000))/20</f>
        <v>10.880415252545419</v>
      </c>
      <c r="BT1679"/>
    </row>
    <row r="1680" spans="1:72" x14ac:dyDescent="0.3">
      <c r="A1680">
        <v>7799</v>
      </c>
      <c r="B1680" s="18" t="e">
        <f>VLOOKUP(CONCATENATE("CREATURE_NAME_",A1680),[1]Localization_Hero!$A:$E,2,FALSE)</f>
        <v>#N/A</v>
      </c>
      <c r="C1680" t="s">
        <v>77</v>
      </c>
      <c r="D1680">
        <v>1</v>
      </c>
      <c r="E1680">
        <v>1</v>
      </c>
      <c r="F1680" s="18">
        <v>1</v>
      </c>
      <c r="G1680" s="10">
        <v>100</v>
      </c>
      <c r="H1680" s="10">
        <v>100</v>
      </c>
      <c r="I1680" s="10">
        <v>3000</v>
      </c>
      <c r="J1680" s="10">
        <v>30</v>
      </c>
      <c r="K1680" s="10">
        <v>30</v>
      </c>
      <c r="L1680" s="2"/>
      <c r="M1680" s="10">
        <v>0</v>
      </c>
      <c r="N1680" s="10">
        <v>0</v>
      </c>
      <c r="O1680" s="10">
        <v>0</v>
      </c>
      <c r="P1680" s="10">
        <v>0</v>
      </c>
      <c r="Q1680" s="10">
        <v>0</v>
      </c>
      <c r="R1680" s="10">
        <v>0</v>
      </c>
      <c r="S1680" s="10">
        <v>200</v>
      </c>
      <c r="T1680" s="10">
        <v>500</v>
      </c>
      <c r="U1680" s="10">
        <v>0</v>
      </c>
      <c r="V1680" s="10">
        <v>0</v>
      </c>
      <c r="W1680" s="2"/>
      <c r="X1680" s="10">
        <v>0</v>
      </c>
      <c r="Y1680" s="10">
        <v>0</v>
      </c>
      <c r="Z1680" s="10">
        <v>0</v>
      </c>
      <c r="AA1680" s="10">
        <v>0</v>
      </c>
      <c r="AB1680" s="10">
        <v>0</v>
      </c>
      <c r="AC1680" s="10">
        <v>0</v>
      </c>
      <c r="AD1680" s="10">
        <v>200</v>
      </c>
      <c r="AE1680" s="10">
        <v>500</v>
      </c>
      <c r="AF1680" s="10">
        <v>0</v>
      </c>
      <c r="AG1680" s="10">
        <v>0</v>
      </c>
      <c r="AH1680" s="10">
        <v>0</v>
      </c>
      <c r="AI1680" s="10">
        <v>0</v>
      </c>
      <c r="AJ1680" s="3"/>
      <c r="AK1680" s="10">
        <v>0</v>
      </c>
      <c r="AL1680" s="10">
        <v>0</v>
      </c>
      <c r="AM1680" s="3"/>
      <c r="AN1680" s="10">
        <v>0</v>
      </c>
      <c r="AO1680" s="10">
        <v>0</v>
      </c>
      <c r="AP1680" s="10">
        <v>0</v>
      </c>
      <c r="AQ1680" s="10">
        <v>0</v>
      </c>
      <c r="AR1680" s="10">
        <v>0</v>
      </c>
      <c r="AS1680" s="10">
        <v>0</v>
      </c>
      <c r="AT1680" s="10">
        <v>0</v>
      </c>
      <c r="AU1680" s="10">
        <v>0</v>
      </c>
      <c r="AV1680" s="10">
        <v>0</v>
      </c>
      <c r="AW1680" s="10">
        <v>0</v>
      </c>
      <c r="AX1680" s="10">
        <v>0</v>
      </c>
      <c r="AY1680" s="3"/>
      <c r="AZ1680" s="10">
        <v>1000</v>
      </c>
      <c r="BA1680" s="10">
        <v>6000</v>
      </c>
      <c r="BB1680" s="10">
        <v>0</v>
      </c>
      <c r="BC1680" s="10">
        <v>0</v>
      </c>
      <c r="BD1680" s="10">
        <v>0</v>
      </c>
      <c r="BE1680" s="10">
        <v>100</v>
      </c>
      <c r="BF1680" s="3"/>
      <c r="BG1680" s="10">
        <v>1000</v>
      </c>
      <c r="BH1680" s="10">
        <v>5000</v>
      </c>
      <c r="BI1680" s="3"/>
      <c r="BJ1680" s="21">
        <v>1</v>
      </c>
      <c r="BK1680" s="65">
        <v>0</v>
      </c>
      <c r="BL1680" s="65">
        <v>0</v>
      </c>
      <c r="BM1680" s="6">
        <f t="shared" si="6919"/>
        <v>131.25</v>
      </c>
      <c r="BN1680" s="8">
        <f t="shared" si="6920"/>
        <v>163.20622878818128</v>
      </c>
      <c r="BO1680" s="12">
        <f t="shared" si="6921"/>
        <v>146.35852393505746</v>
      </c>
      <c r="BP1680" s="50">
        <f>(1-'#Constant'!$A$3)/($J1680*'#Constant'!$B$3/'#Constant'!$C$3^($D1680-1)+1)+'#Constant'!$A$3</f>
        <v>0.91908256880733941</v>
      </c>
      <c r="BQ1680" s="4">
        <f>I1681/(BP1680*(1-Q1680/1000*(0.5+R1680/1000))*(1-P1680/1000)*(1-V1680/1000)*(1+U1680/1000))/20</f>
        <v>163.20622878818128</v>
      </c>
      <c r="BR1680" s="50">
        <f>(1-'#Constant'!$A$3)/($K1680*'#Constant'!$B$3/'#Constant'!$C$3^($D1680-1)+1)+'#Constant'!$A$3</f>
        <v>0.91908256880733941</v>
      </c>
      <c r="BS1680" s="4">
        <f>I1681/(BR1680*(1-AB1680/1000*(0.5+AC1680/1000))*(1-AA1680/1000)*(1-AG1680/1000)*(1+AF1680/1000))/20</f>
        <v>163.20622878818128</v>
      </c>
      <c r="BT1680">
        <f>BO1680/$BO$4*100</f>
        <v>111.23801862240516</v>
      </c>
    </row>
    <row r="1681" spans="1:72" s="13" customFormat="1" ht="17.25" thickBot="1" x14ac:dyDescent="0.35">
      <c r="B1681" s="20"/>
      <c r="D1681" s="14">
        <v>1</v>
      </c>
      <c r="E1681" s="14">
        <v>1</v>
      </c>
      <c r="F1681" s="19">
        <v>1</v>
      </c>
      <c r="G1681" s="15">
        <f t="shared" ref="G1681:H1681" si="6942">G1680</f>
        <v>100</v>
      </c>
      <c r="H1681" s="15">
        <f t="shared" si="6942"/>
        <v>100</v>
      </c>
      <c r="I1681" s="15">
        <f>I1680</f>
        <v>3000</v>
      </c>
      <c r="J1681" s="15">
        <f>J1680</f>
        <v>30</v>
      </c>
      <c r="K1681" s="15">
        <f>K1680</f>
        <v>30</v>
      </c>
      <c r="L1681" s="16"/>
      <c r="M1681" s="15">
        <v>0</v>
      </c>
      <c r="N1681" s="15">
        <f t="shared" ref="N1681:O1681" si="6943">N1680</f>
        <v>0</v>
      </c>
      <c r="O1681" s="15">
        <f t="shared" si="6943"/>
        <v>0</v>
      </c>
      <c r="P1681" s="15">
        <v>0</v>
      </c>
      <c r="Q1681" s="15">
        <f t="shared" ref="Q1681:V1681" si="6944">Q1680</f>
        <v>0</v>
      </c>
      <c r="R1681" s="15">
        <f t="shared" si="6944"/>
        <v>0</v>
      </c>
      <c r="S1681" s="15">
        <f t="shared" si="6944"/>
        <v>200</v>
      </c>
      <c r="T1681" s="15">
        <f t="shared" si="6944"/>
        <v>500</v>
      </c>
      <c r="U1681" s="15">
        <f t="shared" si="6944"/>
        <v>0</v>
      </c>
      <c r="V1681" s="15">
        <f t="shared" si="6944"/>
        <v>0</v>
      </c>
      <c r="W1681" s="16"/>
      <c r="X1681" s="15">
        <v>0</v>
      </c>
      <c r="Y1681" s="15">
        <f t="shared" ref="Y1681:Z1681" si="6945">Y1680</f>
        <v>0</v>
      </c>
      <c r="Z1681" s="15">
        <f t="shared" si="6945"/>
        <v>0</v>
      </c>
      <c r="AA1681" s="15">
        <v>0</v>
      </c>
      <c r="AB1681" s="15">
        <f t="shared" ref="AB1681:AF1681" si="6946">AB1680</f>
        <v>0</v>
      </c>
      <c r="AC1681" s="15">
        <f t="shared" si="6946"/>
        <v>0</v>
      </c>
      <c r="AD1681" s="15">
        <f t="shared" si="6946"/>
        <v>200</v>
      </c>
      <c r="AE1681" s="15">
        <f t="shared" si="6946"/>
        <v>500</v>
      </c>
      <c r="AF1681" s="15">
        <f t="shared" si="6946"/>
        <v>0</v>
      </c>
      <c r="AG1681" s="15">
        <f>AG1680</f>
        <v>0</v>
      </c>
      <c r="AH1681" s="15">
        <f t="shared" ref="AH1681:AI1681" si="6947">AH1680</f>
        <v>0</v>
      </c>
      <c r="AI1681" s="15">
        <f t="shared" si="6947"/>
        <v>0</v>
      </c>
      <c r="AJ1681" s="17"/>
      <c r="AK1681" s="15">
        <f>AK1680</f>
        <v>0</v>
      </c>
      <c r="AL1681" s="15">
        <f>AL1680</f>
        <v>0</v>
      </c>
      <c r="AM1681" s="17"/>
      <c r="AN1681" s="15">
        <f t="shared" ref="AN1681:AX1681" si="6948">AN1680</f>
        <v>0</v>
      </c>
      <c r="AO1681" s="15">
        <f t="shared" si="6948"/>
        <v>0</v>
      </c>
      <c r="AP1681" s="15">
        <f t="shared" si="6948"/>
        <v>0</v>
      </c>
      <c r="AQ1681" s="15">
        <f t="shared" si="6948"/>
        <v>0</v>
      </c>
      <c r="AR1681" s="15">
        <f t="shared" si="6948"/>
        <v>0</v>
      </c>
      <c r="AS1681" s="15">
        <f t="shared" si="6948"/>
        <v>0</v>
      </c>
      <c r="AT1681" s="15">
        <f t="shared" si="6948"/>
        <v>0</v>
      </c>
      <c r="AU1681" s="15">
        <f t="shared" si="6948"/>
        <v>0</v>
      </c>
      <c r="AV1681" s="15">
        <f t="shared" si="6948"/>
        <v>0</v>
      </c>
      <c r="AW1681" s="15">
        <f t="shared" si="6948"/>
        <v>0</v>
      </c>
      <c r="AX1681" s="15">
        <f t="shared" si="6948"/>
        <v>0</v>
      </c>
      <c r="AY1681" s="17"/>
      <c r="AZ1681" s="15">
        <f t="shared" ref="AZ1681:BA1681" si="6949">AZ1680</f>
        <v>1000</v>
      </c>
      <c r="BA1681" s="15">
        <f t="shared" si="6949"/>
        <v>6000</v>
      </c>
      <c r="BB1681" s="15">
        <v>0</v>
      </c>
      <c r="BC1681" s="15">
        <f t="shared" ref="BC1681:BE1681" si="6950">BC1680</f>
        <v>0</v>
      </c>
      <c r="BD1681" s="15">
        <f t="shared" si="6950"/>
        <v>0</v>
      </c>
      <c r="BE1681" s="15">
        <f t="shared" si="6950"/>
        <v>100</v>
      </c>
      <c r="BF1681" s="17"/>
      <c r="BG1681" s="15">
        <f t="shared" ref="BG1681:BH1681" si="6951">BG1680</f>
        <v>1000</v>
      </c>
      <c r="BH1681" s="15">
        <f t="shared" si="6951"/>
        <v>5000</v>
      </c>
      <c r="BI1681" s="17"/>
      <c r="BJ1681" s="22">
        <f>G1681/G1680</f>
        <v>1</v>
      </c>
      <c r="BK1681" s="65">
        <f>BK1680</f>
        <v>0</v>
      </c>
      <c r="BL1681" s="65">
        <f>BL1680</f>
        <v>0</v>
      </c>
      <c r="BM1681" s="6">
        <f t="shared" si="6919"/>
        <v>131.25</v>
      </c>
      <c r="BN1681" s="8">
        <f t="shared" si="6920"/>
        <v>136.00519065681775</v>
      </c>
      <c r="BO1681" s="12">
        <f t="shared" si="6921"/>
        <v>133.60644173731794</v>
      </c>
      <c r="BP1681" s="50">
        <f>(1-'#Constant'!$A$3)/($J1681*'#Constant'!$B$3/'#Constant'!$C$3^($D1681-1)+1)+'#Constant'!$A$3</f>
        <v>0.91908256880733941</v>
      </c>
      <c r="BQ1681" s="4">
        <f>I1784/(BP1681*(1-Q1681/1000*(0.5+R1681/1000))*(1-P1681/1000)*(1-V1681/1000)*(1+U1681/1000))/20</f>
        <v>136.00519065681775</v>
      </c>
      <c r="BR1681" s="50">
        <f>(1-'#Constant'!$A$3)/($K1681*'#Constant'!$B$3/'#Constant'!$C$3^($D1681-1)+1)+'#Constant'!$A$3</f>
        <v>0.91908256880733941</v>
      </c>
      <c r="BS1681" s="4">
        <f>I1784/(BR1681*(1-AB1681/1000*(0.5+AC1681/1000))*(1-AA1681/1000)*(1-AG1681/1000)*(1+AF1681/1000))/20</f>
        <v>136.00519065681775</v>
      </c>
      <c r="BT1681"/>
    </row>
    <row r="1682" spans="1:72" s="34" customFormat="1" ht="27" thickBot="1" x14ac:dyDescent="0.35">
      <c r="B1682" s="70" t="s">
        <v>196</v>
      </c>
      <c r="C1682"/>
      <c r="F1682" s="35"/>
      <c r="G1682" s="36"/>
      <c r="H1682" s="36"/>
      <c r="I1682" s="36"/>
      <c r="J1682" s="36"/>
      <c r="K1682" s="36"/>
      <c r="L1682" s="16"/>
      <c r="M1682" s="36"/>
      <c r="N1682" s="36"/>
      <c r="O1682" s="36"/>
      <c r="P1682" s="36">
        <v>0</v>
      </c>
      <c r="Q1682" s="36"/>
      <c r="R1682" s="36"/>
      <c r="S1682" s="36"/>
      <c r="T1682" s="36"/>
      <c r="U1682" s="36"/>
      <c r="V1682" s="36"/>
      <c r="W1682" s="16"/>
      <c r="X1682" s="36"/>
      <c r="Y1682" s="36"/>
      <c r="Z1682" s="36"/>
      <c r="AA1682" s="36">
        <v>0</v>
      </c>
      <c r="AB1682" s="36"/>
      <c r="AC1682" s="36"/>
      <c r="AD1682" s="36"/>
      <c r="AE1682" s="36"/>
      <c r="AF1682" s="36"/>
      <c r="AG1682" s="36"/>
      <c r="AH1682" s="36"/>
      <c r="AI1682" s="36"/>
      <c r="AJ1682" s="17"/>
      <c r="AK1682" s="36"/>
      <c r="AL1682" s="36"/>
      <c r="AM1682" s="17"/>
      <c r="AN1682" s="36"/>
      <c r="AO1682" s="36"/>
      <c r="AP1682" s="36"/>
      <c r="AQ1682" s="36"/>
      <c r="AR1682" s="36"/>
      <c r="AS1682" s="36"/>
      <c r="AT1682" s="36"/>
      <c r="AU1682" s="36"/>
      <c r="AV1682" s="36"/>
      <c r="AW1682" s="36"/>
      <c r="AX1682" s="36"/>
      <c r="AY1682" s="17"/>
      <c r="AZ1682" s="36"/>
      <c r="BA1682" s="36"/>
      <c r="BB1682" s="36"/>
      <c r="BC1682" s="36"/>
      <c r="BD1682" s="36"/>
      <c r="BE1682" s="36"/>
      <c r="BF1682" s="17"/>
      <c r="BG1682" s="36"/>
      <c r="BH1682" s="36"/>
      <c r="BI1682" s="17"/>
      <c r="BJ1682" s="37"/>
      <c r="BK1682" s="36"/>
      <c r="BL1682" s="36"/>
      <c r="BM1682" s="38"/>
      <c r="BN1682" s="38"/>
      <c r="BO1682" s="38"/>
      <c r="BP1682" s="38"/>
      <c r="BQ1682" s="38"/>
      <c r="BR1682" s="38"/>
      <c r="BS1682" s="38"/>
    </row>
    <row r="1683" spans="1:72" x14ac:dyDescent="0.3">
      <c r="A1683">
        <v>50083</v>
      </c>
      <c r="B1683" s="18" t="str">
        <f>VLOOKUP(CONCATENATE("CREATURE_NAME_",A1683),[1]Localization_Hero!$A:$E,2,FALSE)</f>
        <v>워 트롤</v>
      </c>
      <c r="C1683" t="s">
        <v>77</v>
      </c>
      <c r="D1683">
        <v>1</v>
      </c>
      <c r="E1683">
        <v>1</v>
      </c>
      <c r="F1683" s="18">
        <v>1</v>
      </c>
      <c r="G1683" s="10">
        <v>100</v>
      </c>
      <c r="H1683" s="10">
        <v>100</v>
      </c>
      <c r="I1683" s="10">
        <v>2500</v>
      </c>
      <c r="J1683" s="10">
        <v>25</v>
      </c>
      <c r="K1683" s="10">
        <v>25</v>
      </c>
      <c r="L1683" s="2"/>
      <c r="M1683" s="10">
        <v>0</v>
      </c>
      <c r="N1683" s="10">
        <v>0</v>
      </c>
      <c r="O1683" s="10">
        <v>0</v>
      </c>
      <c r="P1683" s="10">
        <v>100</v>
      </c>
      <c r="Q1683" s="10">
        <v>0</v>
      </c>
      <c r="R1683" s="10">
        <v>0</v>
      </c>
      <c r="S1683" s="10">
        <v>0</v>
      </c>
      <c r="T1683" s="10">
        <v>150</v>
      </c>
      <c r="U1683" s="10">
        <v>0</v>
      </c>
      <c r="V1683" s="10">
        <v>0</v>
      </c>
      <c r="W1683" s="2"/>
      <c r="X1683" s="10">
        <v>100</v>
      </c>
      <c r="Y1683" s="10">
        <v>0</v>
      </c>
      <c r="Z1683" s="10">
        <v>0</v>
      </c>
      <c r="AA1683" s="10">
        <v>0</v>
      </c>
      <c r="AB1683" s="10">
        <v>0</v>
      </c>
      <c r="AC1683" s="10">
        <v>0</v>
      </c>
      <c r="AD1683" s="10">
        <v>0</v>
      </c>
      <c r="AE1683" s="10">
        <v>150</v>
      </c>
      <c r="AF1683" s="10">
        <v>0</v>
      </c>
      <c r="AG1683" s="10">
        <v>0</v>
      </c>
      <c r="AH1683" s="10">
        <v>0</v>
      </c>
      <c r="AI1683" s="10">
        <v>0</v>
      </c>
      <c r="AJ1683" s="3"/>
      <c r="AK1683" s="10">
        <v>0</v>
      </c>
      <c r="AL1683" s="10">
        <v>0</v>
      </c>
      <c r="AM1683" s="3"/>
      <c r="AN1683" s="10">
        <v>0</v>
      </c>
      <c r="AO1683" s="10">
        <v>0</v>
      </c>
      <c r="AP1683" s="10">
        <v>0</v>
      </c>
      <c r="AQ1683" s="10">
        <v>0</v>
      </c>
      <c r="AR1683" s="10">
        <v>0</v>
      </c>
      <c r="AS1683" s="10">
        <v>0</v>
      </c>
      <c r="AT1683" s="10">
        <v>0</v>
      </c>
      <c r="AU1683" s="10">
        <v>0</v>
      </c>
      <c r="AV1683" s="10">
        <v>0</v>
      </c>
      <c r="AW1683" s="10">
        <v>0</v>
      </c>
      <c r="AX1683" s="10">
        <v>0</v>
      </c>
      <c r="AY1683" s="3"/>
      <c r="AZ1683" s="10">
        <v>6000</v>
      </c>
      <c r="BA1683" s="10">
        <v>6000</v>
      </c>
      <c r="BB1683" s="10">
        <v>0</v>
      </c>
      <c r="BC1683" s="10">
        <v>0</v>
      </c>
      <c r="BD1683" s="10">
        <v>0</v>
      </c>
      <c r="BE1683" s="10">
        <v>250</v>
      </c>
      <c r="BF1683" s="3"/>
      <c r="BG1683" s="10">
        <v>1000</v>
      </c>
      <c r="BH1683" s="10">
        <v>1500</v>
      </c>
      <c r="BI1683" s="3"/>
      <c r="BJ1683" s="21">
        <v>1</v>
      </c>
      <c r="BK1683" s="65">
        <v>0</v>
      </c>
      <c r="BL1683" s="65">
        <v>0</v>
      </c>
      <c r="BM1683" s="6">
        <f>MAX(G1683*(1+M1683/1000*(1+O1683/1000))*(1+0.5*T1683/1000)*(1+0.25*S1683/1000),(H1683*(1+X1683/1000*(1+Z1683/1000))*(1+0.5*AE1683/1000)*(1+0.25*AD1683/1000)))*BG1683/1000</f>
        <v>118.25000000000001</v>
      </c>
      <c r="BN1683" s="8">
        <f>(BQ1683+BS1683)/2*(1+AI1683/2000)*(1+AH1683/2000)*(1+AN1683/2000)*(1+AK1683/2000)</f>
        <v>141.62783602374216</v>
      </c>
      <c r="BO1683" s="12">
        <f>SQRT(BM1683*BN1683)</f>
        <v>129.4120999358542</v>
      </c>
      <c r="BP1683" s="50">
        <f>(1-'#Constant'!$A$3)/($J1683*'#Constant'!$B$3/'#Constant'!$C$3^($D1683-1)+1)+'#Constant'!$A$3</f>
        <v>0.93162790697674425</v>
      </c>
      <c r="BQ1683" s="4">
        <f>I1684/(BP1683*(1-Q1683/1000*(0.5+R1683/1000))*(1-P1683/1000)*(1-V1683/1000)*(1+U1683/1000))/20</f>
        <v>149.0819326565707</v>
      </c>
      <c r="BR1683" s="50">
        <f>(1-'#Constant'!$A$3)/($K1683*'#Constant'!$B$3/'#Constant'!$C$3^($D1683-1)+1)+'#Constant'!$A$3</f>
        <v>0.93162790697674425</v>
      </c>
      <c r="BS1683" s="4">
        <f>I1684/(BR1683*(1-AB1683/1000*(0.5+AC1683/1000))*(1-AA1683/1000)*(1-AG1683/1000)*(1+AF1683/1000))/20</f>
        <v>134.17373939091362</v>
      </c>
      <c r="BT1683">
        <f>BO1683/$BO$4*100</f>
        <v>98.358094872675352</v>
      </c>
    </row>
    <row r="1684" spans="1:72" s="13" customFormat="1" ht="17.25" thickBot="1" x14ac:dyDescent="0.35">
      <c r="B1684" s="20"/>
      <c r="D1684" s="14">
        <v>1</v>
      </c>
      <c r="E1684" s="14">
        <v>1</v>
      </c>
      <c r="F1684" s="19">
        <v>1</v>
      </c>
      <c r="G1684" s="15">
        <f t="shared" ref="G1684:H1684" si="6952">G1683</f>
        <v>100</v>
      </c>
      <c r="H1684" s="15">
        <f t="shared" si="6952"/>
        <v>100</v>
      </c>
      <c r="I1684" s="15">
        <v>2500</v>
      </c>
      <c r="J1684" s="15">
        <v>25</v>
      </c>
      <c r="K1684" s="15">
        <v>25</v>
      </c>
      <c r="L1684" s="16"/>
      <c r="M1684" s="15">
        <f t="shared" ref="M1684:O1684" si="6953">M1683</f>
        <v>0</v>
      </c>
      <c r="N1684" s="15">
        <f t="shared" si="6953"/>
        <v>0</v>
      </c>
      <c r="O1684" s="15">
        <f t="shared" si="6953"/>
        <v>0</v>
      </c>
      <c r="P1684" s="15">
        <v>100</v>
      </c>
      <c r="Q1684" s="15">
        <f t="shared" ref="Q1684:V1684" si="6954">Q1683</f>
        <v>0</v>
      </c>
      <c r="R1684" s="15">
        <f t="shared" si="6954"/>
        <v>0</v>
      </c>
      <c r="S1684" s="15">
        <f t="shared" si="6954"/>
        <v>0</v>
      </c>
      <c r="T1684" s="15">
        <f t="shared" si="6954"/>
        <v>150</v>
      </c>
      <c r="U1684" s="15">
        <f t="shared" si="6954"/>
        <v>0</v>
      </c>
      <c r="V1684" s="15">
        <f t="shared" si="6954"/>
        <v>0</v>
      </c>
      <c r="W1684" s="16"/>
      <c r="X1684" s="15">
        <f t="shared" ref="X1684:Z1684" si="6955">X1683</f>
        <v>100</v>
      </c>
      <c r="Y1684" s="15">
        <f t="shared" si="6955"/>
        <v>0</v>
      </c>
      <c r="Z1684" s="15">
        <f t="shared" si="6955"/>
        <v>0</v>
      </c>
      <c r="AA1684" s="15">
        <f>AA1683</f>
        <v>0</v>
      </c>
      <c r="AB1684" s="15">
        <f t="shared" ref="AB1684:AI1684" si="6956">AB1683</f>
        <v>0</v>
      </c>
      <c r="AC1684" s="15">
        <f t="shared" si="6956"/>
        <v>0</v>
      </c>
      <c r="AD1684" s="15">
        <f t="shared" si="6956"/>
        <v>0</v>
      </c>
      <c r="AE1684" s="15">
        <f t="shared" si="6956"/>
        <v>150</v>
      </c>
      <c r="AF1684" s="15">
        <f t="shared" si="6956"/>
        <v>0</v>
      </c>
      <c r="AG1684" s="15">
        <f t="shared" si="6956"/>
        <v>0</v>
      </c>
      <c r="AH1684" s="15">
        <f t="shared" si="6956"/>
        <v>0</v>
      </c>
      <c r="AI1684" s="15">
        <f t="shared" si="6956"/>
        <v>0</v>
      </c>
      <c r="AJ1684" s="17"/>
      <c r="AK1684" s="15">
        <f>AK1683</f>
        <v>0</v>
      </c>
      <c r="AL1684" s="15">
        <f>AL1683</f>
        <v>0</v>
      </c>
      <c r="AM1684" s="17"/>
      <c r="AN1684" s="15">
        <f t="shared" ref="AN1684:AX1684" si="6957">AN1683</f>
        <v>0</v>
      </c>
      <c r="AO1684" s="15">
        <f t="shared" si="6957"/>
        <v>0</v>
      </c>
      <c r="AP1684" s="15">
        <f t="shared" si="6957"/>
        <v>0</v>
      </c>
      <c r="AQ1684" s="15">
        <f t="shared" si="6957"/>
        <v>0</v>
      </c>
      <c r="AR1684" s="15">
        <f t="shared" si="6957"/>
        <v>0</v>
      </c>
      <c r="AS1684" s="15">
        <f t="shared" si="6957"/>
        <v>0</v>
      </c>
      <c r="AT1684" s="15">
        <f t="shared" si="6957"/>
        <v>0</v>
      </c>
      <c r="AU1684" s="15">
        <f t="shared" si="6957"/>
        <v>0</v>
      </c>
      <c r="AV1684" s="15">
        <f t="shared" si="6957"/>
        <v>0</v>
      </c>
      <c r="AW1684" s="15">
        <f t="shared" si="6957"/>
        <v>0</v>
      </c>
      <c r="AX1684" s="15">
        <f t="shared" si="6957"/>
        <v>0</v>
      </c>
      <c r="AY1684" s="17"/>
      <c r="AZ1684" s="15">
        <f t="shared" ref="AZ1684:BA1684" si="6958">AZ1683</f>
        <v>6000</v>
      </c>
      <c r="BA1684" s="15">
        <f t="shared" si="6958"/>
        <v>6000</v>
      </c>
      <c r="BB1684" s="15">
        <v>0</v>
      </c>
      <c r="BC1684" s="15">
        <f t="shared" ref="BC1684:BE1684" si="6959">BC1683</f>
        <v>0</v>
      </c>
      <c r="BD1684" s="15">
        <f t="shared" si="6959"/>
        <v>0</v>
      </c>
      <c r="BE1684" s="15">
        <f t="shared" si="6959"/>
        <v>250</v>
      </c>
      <c r="BF1684" s="17"/>
      <c r="BG1684" s="15">
        <f t="shared" ref="BG1684:BH1684" si="6960">BG1683</f>
        <v>1000</v>
      </c>
      <c r="BH1684" s="15">
        <f t="shared" si="6960"/>
        <v>1500</v>
      </c>
      <c r="BI1684" s="17"/>
      <c r="BJ1684" s="22">
        <f>G1684/G1683</f>
        <v>1</v>
      </c>
      <c r="BK1684" s="65">
        <f t="shared" ref="BK1684:BL1684" si="6961">BK1683</f>
        <v>0</v>
      </c>
      <c r="BL1684" s="65">
        <f t="shared" si="6961"/>
        <v>0</v>
      </c>
      <c r="BM1684" s="6">
        <f>MAX(G1684*(1+M1684/1000*(1+O1684/1000))*(1+0.5*T1684/1000)*(1+0.25*S1684/1000),(H1684*(1+X1684/1000*(1+Z1684/1000))*(1+0.5*AE1684/1000)*(1+0.25*AD1684/1000)))*BG1684/1000</f>
        <v>118.25000000000001</v>
      </c>
      <c r="BN1684" s="8">
        <f>(BQ1684+BS1684)/2*(1+AI1684/2000)*(1+AH1684/2000)*(1+AN1684/2000)*(1+AK1684/2000)</f>
        <v>141.62783602374216</v>
      </c>
      <c r="BO1684" s="12">
        <f>SQRT(BM1684*BN1684)</f>
        <v>129.4120999358542</v>
      </c>
      <c r="BP1684" s="50">
        <f>(1-'#Constant'!$A$3)/($J1684*'#Constant'!$B$3/'#Constant'!$C$3^($D1684-1)+1)+'#Constant'!$A$3</f>
        <v>0.93162790697674425</v>
      </c>
      <c r="BQ1684" s="4">
        <f>I1685/(BP1684*(1-Q1684/1000*(0.5+R1684/1000))*(1-P1684/1000)*(1-V1684/1000)*(1+U1684/1000))/20</f>
        <v>149.0819326565707</v>
      </c>
      <c r="BR1684" s="50">
        <f>(1-'#Constant'!$A$3)/($K1684*'#Constant'!$B$3/'#Constant'!$C$3^($D1684-1)+1)+'#Constant'!$A$3</f>
        <v>0.93162790697674425</v>
      </c>
      <c r="BS1684" s="4">
        <f>I1685/(BR1684*(1-AB1684/1000*(0.5+AC1684/1000))*(1-AA1684/1000)*(1-AG1684/1000)*(1+AF1684/1000))/20</f>
        <v>134.17373939091362</v>
      </c>
      <c r="BT1684"/>
    </row>
    <row r="1685" spans="1:72" x14ac:dyDescent="0.3">
      <c r="A1685">
        <v>50043</v>
      </c>
      <c r="B1685" s="18" t="str">
        <f>VLOOKUP(CONCATENATE("CREATURE_NAME_",A1685),[1]Localization_Hero!$A:$E,2,FALSE)</f>
        <v>리치</v>
      </c>
      <c r="C1685" t="s">
        <v>79</v>
      </c>
      <c r="D1685">
        <v>1</v>
      </c>
      <c r="E1685">
        <v>1</v>
      </c>
      <c r="F1685" s="18">
        <v>1</v>
      </c>
      <c r="G1685" s="10">
        <v>100</v>
      </c>
      <c r="H1685" s="10">
        <v>100</v>
      </c>
      <c r="I1685" s="10">
        <v>2500</v>
      </c>
      <c r="J1685" s="10">
        <v>25</v>
      </c>
      <c r="K1685" s="10">
        <v>25</v>
      </c>
      <c r="L1685" s="2"/>
      <c r="M1685" s="10">
        <v>100</v>
      </c>
      <c r="N1685" s="10">
        <v>0</v>
      </c>
      <c r="O1685" s="10">
        <v>0</v>
      </c>
      <c r="P1685" s="10">
        <v>100</v>
      </c>
      <c r="Q1685" s="10">
        <v>0</v>
      </c>
      <c r="R1685" s="10">
        <v>0</v>
      </c>
      <c r="S1685" s="10">
        <v>0</v>
      </c>
      <c r="T1685" s="10">
        <v>150</v>
      </c>
      <c r="U1685" s="10">
        <v>0</v>
      </c>
      <c r="V1685" s="10">
        <v>0</v>
      </c>
      <c r="W1685" s="2"/>
      <c r="X1685" s="10">
        <v>100</v>
      </c>
      <c r="Y1685" s="10">
        <v>0</v>
      </c>
      <c r="Z1685" s="10">
        <v>0</v>
      </c>
      <c r="AA1685" s="10">
        <v>100</v>
      </c>
      <c r="AB1685" s="10">
        <v>0</v>
      </c>
      <c r="AC1685" s="10">
        <v>0</v>
      </c>
      <c r="AD1685" s="10">
        <v>0</v>
      </c>
      <c r="AE1685" s="10">
        <v>150</v>
      </c>
      <c r="AF1685" s="10">
        <v>0</v>
      </c>
      <c r="AG1685" s="10">
        <v>0</v>
      </c>
      <c r="AH1685" s="10">
        <v>0</v>
      </c>
      <c r="AI1685" s="10">
        <v>0</v>
      </c>
      <c r="AJ1685" s="3"/>
      <c r="AK1685" s="10">
        <v>0</v>
      </c>
      <c r="AL1685" s="10">
        <v>0</v>
      </c>
      <c r="AM1685" s="3"/>
      <c r="AN1685" s="10">
        <v>0</v>
      </c>
      <c r="AO1685" s="10">
        <v>0</v>
      </c>
      <c r="AP1685" s="10">
        <v>0</v>
      </c>
      <c r="AQ1685" s="10">
        <v>0</v>
      </c>
      <c r="AR1685" s="10">
        <v>0</v>
      </c>
      <c r="AS1685" s="10">
        <v>0</v>
      </c>
      <c r="AT1685" s="10">
        <v>0</v>
      </c>
      <c r="AU1685" s="10">
        <v>0</v>
      </c>
      <c r="AV1685" s="10">
        <v>0</v>
      </c>
      <c r="AW1685" s="10">
        <v>0</v>
      </c>
      <c r="AX1685" s="10">
        <v>0</v>
      </c>
      <c r="AY1685" s="3"/>
      <c r="AZ1685" s="10">
        <v>6000</v>
      </c>
      <c r="BA1685" s="10">
        <v>6000</v>
      </c>
      <c r="BB1685" s="10">
        <v>0</v>
      </c>
      <c r="BC1685" s="10">
        <v>0</v>
      </c>
      <c r="BD1685" s="10">
        <v>0</v>
      </c>
      <c r="BE1685" s="10">
        <v>250</v>
      </c>
      <c r="BF1685" s="3"/>
      <c r="BG1685" s="10">
        <v>1000</v>
      </c>
      <c r="BH1685" s="10">
        <v>2500</v>
      </c>
      <c r="BI1685" s="3"/>
      <c r="BJ1685" s="21">
        <v>1</v>
      </c>
      <c r="BK1685" s="65">
        <v>0</v>
      </c>
      <c r="BL1685" s="65">
        <v>0</v>
      </c>
      <c r="BM1685" s="6">
        <f t="shared" ref="BM1685:BM1688" si="6962">MAX(G1685*(1+M1685/1000*(1+O1685/1000))*(1+0.5*T1685/1000)*(1+0.25*S1685/1000),(H1685*(1+X1685/1000*(1+Z1685/1000))*(1+0.5*AE1685/1000)*(1+0.25*AD1685/1000)))*BG1685/1000</f>
        <v>118.25000000000001</v>
      </c>
      <c r="BN1685" s="8">
        <f t="shared" ref="BN1685:BN1688" si="6963">(BQ1685+BS1685)/2*(1+AI1685/2000)*(1+AH1685/2000)*(1+AN1685/2000)*(1+AK1685/2000)</f>
        <v>149.0819326565707</v>
      </c>
      <c r="BO1685" s="12">
        <f t="shared" ref="BO1685:BO1688" si="6964">SQRT(BM1685*BN1685)</f>
        <v>132.77401303206696</v>
      </c>
      <c r="BP1685" s="50">
        <f>(1-'#Constant'!$A$3)/($J1685*'#Constant'!$B$3/'#Constant'!$C$3^($D1685-1)+1)+'#Constant'!$A$3</f>
        <v>0.93162790697674425</v>
      </c>
      <c r="BQ1685" s="4">
        <f t="shared" ref="BQ1685:BQ1686" si="6965">I1686/(BP1685*(1-Q1685/1000*(0.5+R1685/1000))*(1-P1685/1000)*(1-V1685/1000)*(1+U1685/1000))/20</f>
        <v>149.0819326565707</v>
      </c>
      <c r="BR1685" s="50">
        <f>(1-'#Constant'!$A$3)/($K1685*'#Constant'!$B$3/'#Constant'!$C$3^($D1685-1)+1)+'#Constant'!$A$3</f>
        <v>0.93162790697674425</v>
      </c>
      <c r="BS1685" s="4">
        <f t="shared" ref="BS1685:BS1686" si="6966">I1686/(BR1685*(1-AB1685/1000*(0.5+AC1685/1000))*(1-AA1685/1000)*(1-AG1685/1000)*(1+AF1685/1000))/20</f>
        <v>149.0819326565707</v>
      </c>
      <c r="BT1685">
        <f>BO1685/$BO$4*100</f>
        <v>100.91327609170268</v>
      </c>
    </row>
    <row r="1686" spans="1:72" s="13" customFormat="1" ht="17.25" thickBot="1" x14ac:dyDescent="0.35">
      <c r="B1686" s="20"/>
      <c r="D1686" s="14">
        <v>1</v>
      </c>
      <c r="E1686" s="14">
        <v>1</v>
      </c>
      <c r="F1686" s="19">
        <v>1</v>
      </c>
      <c r="G1686" s="15">
        <f t="shared" ref="G1686:H1686" si="6967">G1685</f>
        <v>100</v>
      </c>
      <c r="H1686" s="15">
        <f t="shared" si="6967"/>
        <v>100</v>
      </c>
      <c r="I1686" s="15">
        <v>2500</v>
      </c>
      <c r="J1686" s="15">
        <v>25</v>
      </c>
      <c r="K1686" s="15">
        <v>25</v>
      </c>
      <c r="L1686" s="16"/>
      <c r="M1686" s="15">
        <f t="shared" ref="M1686:O1686" si="6968">M1685</f>
        <v>100</v>
      </c>
      <c r="N1686" s="15">
        <f t="shared" si="6968"/>
        <v>0</v>
      </c>
      <c r="O1686" s="15">
        <f t="shared" si="6968"/>
        <v>0</v>
      </c>
      <c r="P1686" s="15">
        <v>100</v>
      </c>
      <c r="Q1686" s="15">
        <f t="shared" ref="Q1686:V1686" si="6969">Q1685</f>
        <v>0</v>
      </c>
      <c r="R1686" s="15">
        <f t="shared" si="6969"/>
        <v>0</v>
      </c>
      <c r="S1686" s="15">
        <f t="shared" si="6969"/>
        <v>0</v>
      </c>
      <c r="T1686" s="15">
        <f t="shared" si="6969"/>
        <v>150</v>
      </c>
      <c r="U1686" s="15">
        <f t="shared" si="6969"/>
        <v>0</v>
      </c>
      <c r="V1686" s="15">
        <f t="shared" si="6969"/>
        <v>0</v>
      </c>
      <c r="W1686" s="16"/>
      <c r="X1686" s="15">
        <f t="shared" ref="X1686:Z1686" si="6970">X1685</f>
        <v>100</v>
      </c>
      <c r="Y1686" s="15">
        <f t="shared" si="6970"/>
        <v>0</v>
      </c>
      <c r="Z1686" s="15">
        <f t="shared" si="6970"/>
        <v>0</v>
      </c>
      <c r="AA1686" s="15">
        <v>100</v>
      </c>
      <c r="AB1686" s="15">
        <f t="shared" ref="AB1686:AI1686" si="6971">AB1685</f>
        <v>0</v>
      </c>
      <c r="AC1686" s="15">
        <f t="shared" si="6971"/>
        <v>0</v>
      </c>
      <c r="AD1686" s="15">
        <f t="shared" si="6971"/>
        <v>0</v>
      </c>
      <c r="AE1686" s="15">
        <f t="shared" si="6971"/>
        <v>150</v>
      </c>
      <c r="AF1686" s="15">
        <f t="shared" si="6971"/>
        <v>0</v>
      </c>
      <c r="AG1686" s="15">
        <f t="shared" si="6971"/>
        <v>0</v>
      </c>
      <c r="AH1686" s="15">
        <f t="shared" si="6971"/>
        <v>0</v>
      </c>
      <c r="AI1686" s="15">
        <f t="shared" si="6971"/>
        <v>0</v>
      </c>
      <c r="AJ1686" s="17"/>
      <c r="AK1686" s="15">
        <f>AK1685</f>
        <v>0</v>
      </c>
      <c r="AL1686" s="15">
        <f>AL1685</f>
        <v>0</v>
      </c>
      <c r="AM1686" s="17"/>
      <c r="AN1686" s="15">
        <f t="shared" ref="AN1686:AX1686" si="6972">AN1685</f>
        <v>0</v>
      </c>
      <c r="AO1686" s="15">
        <f t="shared" si="6972"/>
        <v>0</v>
      </c>
      <c r="AP1686" s="15">
        <f t="shared" si="6972"/>
        <v>0</v>
      </c>
      <c r="AQ1686" s="15">
        <f t="shared" si="6972"/>
        <v>0</v>
      </c>
      <c r="AR1686" s="15">
        <f t="shared" si="6972"/>
        <v>0</v>
      </c>
      <c r="AS1686" s="15">
        <f t="shared" si="6972"/>
        <v>0</v>
      </c>
      <c r="AT1686" s="15">
        <f t="shared" si="6972"/>
        <v>0</v>
      </c>
      <c r="AU1686" s="15">
        <f t="shared" si="6972"/>
        <v>0</v>
      </c>
      <c r="AV1686" s="15">
        <f t="shared" si="6972"/>
        <v>0</v>
      </c>
      <c r="AW1686" s="15">
        <f t="shared" si="6972"/>
        <v>0</v>
      </c>
      <c r="AX1686" s="15">
        <f t="shared" si="6972"/>
        <v>0</v>
      </c>
      <c r="AY1686" s="17"/>
      <c r="AZ1686" s="15">
        <f t="shared" ref="AZ1686:BA1686" si="6973">AZ1685</f>
        <v>6000</v>
      </c>
      <c r="BA1686" s="15">
        <f t="shared" si="6973"/>
        <v>6000</v>
      </c>
      <c r="BB1686" s="15">
        <v>0</v>
      </c>
      <c r="BC1686" s="15">
        <f t="shared" ref="BC1686:BE1686" si="6974">BC1685</f>
        <v>0</v>
      </c>
      <c r="BD1686" s="15">
        <f t="shared" si="6974"/>
        <v>0</v>
      </c>
      <c r="BE1686" s="15">
        <f t="shared" si="6974"/>
        <v>250</v>
      </c>
      <c r="BF1686" s="17"/>
      <c r="BG1686" s="15">
        <f t="shared" ref="BG1686:BH1686" si="6975">BG1685</f>
        <v>1000</v>
      </c>
      <c r="BH1686" s="15">
        <f t="shared" si="6975"/>
        <v>2500</v>
      </c>
      <c r="BI1686" s="17"/>
      <c r="BJ1686" s="22">
        <f>G1686/G1685</f>
        <v>1</v>
      </c>
      <c r="BK1686" s="65">
        <f>BK1685</f>
        <v>0</v>
      </c>
      <c r="BL1686" s="65">
        <f>BL1685</f>
        <v>0</v>
      </c>
      <c r="BM1686" s="6">
        <f t="shared" si="6962"/>
        <v>118.25000000000001</v>
      </c>
      <c r="BN1686" s="8">
        <f t="shared" si="6963"/>
        <v>149.0819326565707</v>
      </c>
      <c r="BO1686" s="12">
        <f t="shared" si="6964"/>
        <v>132.77401303206696</v>
      </c>
      <c r="BP1686" s="50">
        <f>(1-'#Constant'!$A$3)/($J1686*'#Constant'!$B$3/'#Constant'!$C$3^($D1686-1)+1)+'#Constant'!$A$3</f>
        <v>0.93162790697674425</v>
      </c>
      <c r="BQ1686" s="4">
        <f t="shared" si="6965"/>
        <v>149.0819326565707</v>
      </c>
      <c r="BR1686" s="50">
        <f>(1-'#Constant'!$A$3)/($K1686*'#Constant'!$B$3/'#Constant'!$C$3^($D1686-1)+1)+'#Constant'!$A$3</f>
        <v>0.93162790697674425</v>
      </c>
      <c r="BS1686" s="4">
        <f t="shared" si="6966"/>
        <v>149.0819326565707</v>
      </c>
      <c r="BT1686"/>
    </row>
    <row r="1687" spans="1:72" x14ac:dyDescent="0.3">
      <c r="A1687">
        <v>50021</v>
      </c>
      <c r="B1687" s="18" t="str">
        <f>VLOOKUP(CONCATENATE("CREATURE_NAME_",A1687),[1]Localization_Hero!$A:$E,2,FALSE)</f>
        <v>스켈레톤 토템</v>
      </c>
      <c r="C1687" t="s">
        <v>172</v>
      </c>
      <c r="D1687">
        <v>1</v>
      </c>
      <c r="E1687">
        <v>1</v>
      </c>
      <c r="F1687" s="18">
        <v>1</v>
      </c>
      <c r="G1687" s="10">
        <v>100</v>
      </c>
      <c r="H1687" s="10">
        <v>100</v>
      </c>
      <c r="I1687" s="10">
        <v>2500</v>
      </c>
      <c r="J1687" s="10">
        <v>25</v>
      </c>
      <c r="K1687" s="10">
        <v>25</v>
      </c>
      <c r="L1687" s="2"/>
      <c r="M1687" s="10">
        <v>100</v>
      </c>
      <c r="N1687" s="10">
        <v>0</v>
      </c>
      <c r="O1687" s="10">
        <v>0</v>
      </c>
      <c r="P1687" s="10">
        <v>100</v>
      </c>
      <c r="Q1687" s="10">
        <v>0</v>
      </c>
      <c r="R1687" s="10">
        <v>0</v>
      </c>
      <c r="S1687" s="10">
        <v>0</v>
      </c>
      <c r="T1687" s="10">
        <v>150</v>
      </c>
      <c r="U1687" s="10">
        <v>0</v>
      </c>
      <c r="V1687" s="10">
        <v>0</v>
      </c>
      <c r="W1687" s="2"/>
      <c r="X1687" s="10">
        <v>100</v>
      </c>
      <c r="Y1687" s="10">
        <v>0</v>
      </c>
      <c r="Z1687" s="10">
        <v>0</v>
      </c>
      <c r="AA1687" s="10">
        <v>100</v>
      </c>
      <c r="AB1687" s="10">
        <v>0</v>
      </c>
      <c r="AC1687" s="10">
        <v>0</v>
      </c>
      <c r="AD1687" s="10">
        <v>0</v>
      </c>
      <c r="AE1687" s="10">
        <v>150</v>
      </c>
      <c r="AF1687" s="10">
        <v>0</v>
      </c>
      <c r="AG1687" s="10">
        <v>0</v>
      </c>
      <c r="AH1687" s="10">
        <v>0</v>
      </c>
      <c r="AI1687" s="10">
        <v>0</v>
      </c>
      <c r="AJ1687" s="3"/>
      <c r="AK1687" s="10">
        <v>0</v>
      </c>
      <c r="AL1687" s="10">
        <v>0</v>
      </c>
      <c r="AM1687" s="3"/>
      <c r="AN1687" s="10">
        <v>0</v>
      </c>
      <c r="AO1687" s="10">
        <v>0</v>
      </c>
      <c r="AP1687" s="10">
        <v>0</v>
      </c>
      <c r="AQ1687" s="10">
        <v>0</v>
      </c>
      <c r="AR1687" s="10">
        <v>0</v>
      </c>
      <c r="AS1687" s="10">
        <v>0</v>
      </c>
      <c r="AT1687" s="10">
        <v>0</v>
      </c>
      <c r="AU1687" s="10">
        <v>0</v>
      </c>
      <c r="AV1687" s="10">
        <v>0</v>
      </c>
      <c r="AW1687" s="10">
        <v>0</v>
      </c>
      <c r="AX1687" s="10">
        <v>0</v>
      </c>
      <c r="AY1687" s="3"/>
      <c r="AZ1687" s="10">
        <v>6000</v>
      </c>
      <c r="BA1687" s="10">
        <v>6000</v>
      </c>
      <c r="BB1687" s="10">
        <v>0</v>
      </c>
      <c r="BC1687" s="10">
        <v>0</v>
      </c>
      <c r="BD1687" s="10">
        <v>0</v>
      </c>
      <c r="BE1687" s="10">
        <v>250</v>
      </c>
      <c r="BF1687" s="3"/>
      <c r="BG1687" s="10">
        <v>1000</v>
      </c>
      <c r="BH1687" s="10">
        <v>0</v>
      </c>
      <c r="BI1687" s="3"/>
      <c r="BJ1687" s="21">
        <v>1</v>
      </c>
      <c r="BK1687" s="65">
        <v>0</v>
      </c>
      <c r="BL1687" s="65">
        <v>0</v>
      </c>
      <c r="BM1687" s="6">
        <f t="shared" si="6962"/>
        <v>118.25000000000001</v>
      </c>
      <c r="BN1687" s="8">
        <f t="shared" si="6963"/>
        <v>149.0819326565707</v>
      </c>
      <c r="BO1687" s="12">
        <f t="shared" si="6964"/>
        <v>132.77401303206696</v>
      </c>
      <c r="BP1687" s="50">
        <f>(1-'#Constant'!$A$3)/($J1687*'#Constant'!$B$3/'#Constant'!$C$3^($D1687-1)+1)+'#Constant'!$A$3</f>
        <v>0.93162790697674425</v>
      </c>
      <c r="BQ1687" s="4">
        <f t="shared" ref="BQ1687:BQ1688" si="6976">I1687/(BP1687*(1-Q1687/1000*(0.5+R1687/1000))*(1-P1687/1000)*(1-V1687/1000)*(1+U1687/1000))/20</f>
        <v>149.0819326565707</v>
      </c>
      <c r="BR1687" s="50">
        <f>(1-'#Constant'!$A$3)/($K1687*'#Constant'!$B$3/'#Constant'!$C$3^($D1687-1)+1)+'#Constant'!$A$3</f>
        <v>0.93162790697674425</v>
      </c>
      <c r="BS1687" s="4">
        <f t="shared" ref="BS1687:BS1688" si="6977">I1687/(BR1687*(1-AB1687/1000*(0.5+AC1687/1000))*(1-AA1687/1000)*(1-AG1687/1000)*(1+AF1687/1000))/20</f>
        <v>149.0819326565707</v>
      </c>
      <c r="BT1687">
        <f>BO1687/$BO$4*100</f>
        <v>100.91327609170268</v>
      </c>
    </row>
    <row r="1688" spans="1:72" s="13" customFormat="1" ht="17.25" thickBot="1" x14ac:dyDescent="0.35">
      <c r="B1688" s="20"/>
      <c r="D1688" s="14">
        <v>1</v>
      </c>
      <c r="E1688" s="14">
        <v>1</v>
      </c>
      <c r="F1688" s="19">
        <v>1</v>
      </c>
      <c r="G1688" s="15">
        <f t="shared" ref="G1688:H1688" si="6978">G1687</f>
        <v>100</v>
      </c>
      <c r="H1688" s="15">
        <f t="shared" si="6978"/>
        <v>100</v>
      </c>
      <c r="I1688" s="15">
        <v>2500</v>
      </c>
      <c r="J1688" s="15">
        <v>25</v>
      </c>
      <c r="K1688" s="15">
        <v>25</v>
      </c>
      <c r="L1688" s="16"/>
      <c r="M1688" s="15">
        <f t="shared" ref="M1688:O1688" si="6979">M1687</f>
        <v>100</v>
      </c>
      <c r="N1688" s="15">
        <f t="shared" si="6979"/>
        <v>0</v>
      </c>
      <c r="O1688" s="15">
        <f t="shared" si="6979"/>
        <v>0</v>
      </c>
      <c r="P1688" s="15">
        <v>100</v>
      </c>
      <c r="Q1688" s="15">
        <f t="shared" ref="Q1688:V1688" si="6980">Q1687</f>
        <v>0</v>
      </c>
      <c r="R1688" s="15">
        <f t="shared" si="6980"/>
        <v>0</v>
      </c>
      <c r="S1688" s="15">
        <f t="shared" si="6980"/>
        <v>0</v>
      </c>
      <c r="T1688" s="15">
        <f t="shared" si="6980"/>
        <v>150</v>
      </c>
      <c r="U1688" s="15">
        <f t="shared" si="6980"/>
        <v>0</v>
      </c>
      <c r="V1688" s="15">
        <f t="shared" si="6980"/>
        <v>0</v>
      </c>
      <c r="W1688" s="16"/>
      <c r="X1688" s="15">
        <f t="shared" ref="X1688:Z1688" si="6981">X1687</f>
        <v>100</v>
      </c>
      <c r="Y1688" s="15">
        <f t="shared" si="6981"/>
        <v>0</v>
      </c>
      <c r="Z1688" s="15">
        <f t="shared" si="6981"/>
        <v>0</v>
      </c>
      <c r="AA1688" s="15">
        <v>100</v>
      </c>
      <c r="AB1688" s="15">
        <f t="shared" ref="AB1688:AI1688" si="6982">AB1687</f>
        <v>0</v>
      </c>
      <c r="AC1688" s="15">
        <f t="shared" si="6982"/>
        <v>0</v>
      </c>
      <c r="AD1688" s="15">
        <f t="shared" si="6982"/>
        <v>0</v>
      </c>
      <c r="AE1688" s="15">
        <f t="shared" si="6982"/>
        <v>150</v>
      </c>
      <c r="AF1688" s="15">
        <f t="shared" si="6982"/>
        <v>0</v>
      </c>
      <c r="AG1688" s="15">
        <f t="shared" si="6982"/>
        <v>0</v>
      </c>
      <c r="AH1688" s="15">
        <f t="shared" si="6982"/>
        <v>0</v>
      </c>
      <c r="AI1688" s="15">
        <f t="shared" si="6982"/>
        <v>0</v>
      </c>
      <c r="AJ1688" s="17"/>
      <c r="AK1688" s="15">
        <f>AK1687</f>
        <v>0</v>
      </c>
      <c r="AL1688" s="15">
        <f>AL1687</f>
        <v>0</v>
      </c>
      <c r="AM1688" s="17"/>
      <c r="AN1688" s="15">
        <f t="shared" ref="AN1688:AX1688" si="6983">AN1687</f>
        <v>0</v>
      </c>
      <c r="AO1688" s="15">
        <f t="shared" si="6983"/>
        <v>0</v>
      </c>
      <c r="AP1688" s="15">
        <f t="shared" si="6983"/>
        <v>0</v>
      </c>
      <c r="AQ1688" s="15">
        <f t="shared" si="6983"/>
        <v>0</v>
      </c>
      <c r="AR1688" s="15">
        <f t="shared" si="6983"/>
        <v>0</v>
      </c>
      <c r="AS1688" s="15">
        <f t="shared" si="6983"/>
        <v>0</v>
      </c>
      <c r="AT1688" s="15">
        <f t="shared" si="6983"/>
        <v>0</v>
      </c>
      <c r="AU1688" s="15">
        <f t="shared" si="6983"/>
        <v>0</v>
      </c>
      <c r="AV1688" s="15">
        <f t="shared" si="6983"/>
        <v>0</v>
      </c>
      <c r="AW1688" s="15">
        <f t="shared" si="6983"/>
        <v>0</v>
      </c>
      <c r="AX1688" s="15">
        <f t="shared" si="6983"/>
        <v>0</v>
      </c>
      <c r="AY1688" s="17"/>
      <c r="AZ1688" s="15">
        <f t="shared" ref="AZ1688:BA1688" si="6984">AZ1687</f>
        <v>6000</v>
      </c>
      <c r="BA1688" s="15">
        <f t="shared" si="6984"/>
        <v>6000</v>
      </c>
      <c r="BB1688" s="15">
        <v>0</v>
      </c>
      <c r="BC1688" s="15">
        <f t="shared" ref="BC1688:BE1688" si="6985">BC1687</f>
        <v>0</v>
      </c>
      <c r="BD1688" s="15">
        <f t="shared" si="6985"/>
        <v>0</v>
      </c>
      <c r="BE1688" s="15">
        <f t="shared" si="6985"/>
        <v>250</v>
      </c>
      <c r="BF1688" s="17"/>
      <c r="BG1688" s="15">
        <f t="shared" ref="BG1688:BH1688" si="6986">BG1687</f>
        <v>1000</v>
      </c>
      <c r="BH1688" s="15">
        <f t="shared" si="6986"/>
        <v>0</v>
      </c>
      <c r="BI1688" s="17"/>
      <c r="BJ1688" s="22">
        <f>G1688/G1687</f>
        <v>1</v>
      </c>
      <c r="BK1688" s="65">
        <f>BK1687</f>
        <v>0</v>
      </c>
      <c r="BL1688" s="65">
        <f>BL1687</f>
        <v>0</v>
      </c>
      <c r="BM1688" s="6">
        <f t="shared" si="6962"/>
        <v>118.25000000000001</v>
      </c>
      <c r="BN1688" s="8">
        <f t="shared" si="6963"/>
        <v>149.0819326565707</v>
      </c>
      <c r="BO1688" s="12">
        <f t="shared" si="6964"/>
        <v>132.77401303206696</v>
      </c>
      <c r="BP1688" s="50">
        <f>(1-'#Constant'!$A$3)/($J1688*'#Constant'!$B$3/'#Constant'!$C$3^($D1688-1)+1)+'#Constant'!$A$3</f>
        <v>0.93162790697674425</v>
      </c>
      <c r="BQ1688" s="4">
        <f t="shared" si="6976"/>
        <v>149.0819326565707</v>
      </c>
      <c r="BR1688" s="50">
        <f>(1-'#Constant'!$A$3)/($K1688*'#Constant'!$B$3/'#Constant'!$C$3^($D1688-1)+1)+'#Constant'!$A$3</f>
        <v>0.93162790697674425</v>
      </c>
      <c r="BS1688" s="4">
        <f t="shared" si="6977"/>
        <v>149.0819326565707</v>
      </c>
      <c r="BT1688"/>
    </row>
    <row r="1689" spans="1:72" x14ac:dyDescent="0.3">
      <c r="A1689">
        <v>50022</v>
      </c>
      <c r="B1689" s="18" t="str">
        <f>VLOOKUP(CONCATENATE("CREATURE_NAME_",A1689),[1]Localization_Hero!$A:$E,2,FALSE)</f>
        <v>리치</v>
      </c>
      <c r="C1689" t="s">
        <v>79</v>
      </c>
      <c r="D1689">
        <v>1</v>
      </c>
      <c r="E1689">
        <v>1</v>
      </c>
      <c r="F1689" s="18">
        <v>1</v>
      </c>
      <c r="G1689" s="10">
        <v>100</v>
      </c>
      <c r="H1689" s="10">
        <v>100</v>
      </c>
      <c r="I1689" s="10">
        <v>2500</v>
      </c>
      <c r="J1689" s="10">
        <v>25</v>
      </c>
      <c r="K1689" s="10">
        <v>25</v>
      </c>
      <c r="L1689" s="2"/>
      <c r="M1689" s="10">
        <v>100</v>
      </c>
      <c r="N1689" s="10">
        <v>0</v>
      </c>
      <c r="O1689" s="10">
        <v>0</v>
      </c>
      <c r="P1689" s="10">
        <v>100</v>
      </c>
      <c r="Q1689" s="10">
        <v>0</v>
      </c>
      <c r="R1689" s="10">
        <v>0</v>
      </c>
      <c r="S1689" s="10">
        <v>0</v>
      </c>
      <c r="T1689" s="10">
        <v>150</v>
      </c>
      <c r="U1689" s="10">
        <v>0</v>
      </c>
      <c r="V1689" s="10">
        <v>0</v>
      </c>
      <c r="W1689" s="2"/>
      <c r="X1689" s="10">
        <v>100</v>
      </c>
      <c r="Y1689" s="10">
        <v>0</v>
      </c>
      <c r="Z1689" s="10">
        <v>0</v>
      </c>
      <c r="AA1689" s="10">
        <v>100</v>
      </c>
      <c r="AB1689" s="10">
        <v>0</v>
      </c>
      <c r="AC1689" s="10">
        <v>0</v>
      </c>
      <c r="AD1689" s="10">
        <v>0</v>
      </c>
      <c r="AE1689" s="10">
        <v>150</v>
      </c>
      <c r="AF1689" s="10">
        <v>0</v>
      </c>
      <c r="AG1689" s="10">
        <v>0</v>
      </c>
      <c r="AH1689" s="10">
        <v>0</v>
      </c>
      <c r="AI1689" s="10">
        <v>0</v>
      </c>
      <c r="AJ1689" s="3"/>
      <c r="AK1689" s="10">
        <v>0</v>
      </c>
      <c r="AL1689" s="10">
        <v>0</v>
      </c>
      <c r="AM1689" s="3"/>
      <c r="AN1689" s="10">
        <v>0</v>
      </c>
      <c r="AO1689" s="10">
        <v>0</v>
      </c>
      <c r="AP1689" s="10">
        <v>0</v>
      </c>
      <c r="AQ1689" s="10">
        <v>0</v>
      </c>
      <c r="AR1689" s="10">
        <v>0</v>
      </c>
      <c r="AS1689" s="10">
        <v>0</v>
      </c>
      <c r="AT1689" s="10">
        <v>0</v>
      </c>
      <c r="AU1689" s="10">
        <v>0</v>
      </c>
      <c r="AV1689" s="10">
        <v>0</v>
      </c>
      <c r="AW1689" s="10">
        <v>0</v>
      </c>
      <c r="AX1689" s="10">
        <v>0</v>
      </c>
      <c r="AY1689" s="3"/>
      <c r="AZ1689" s="10">
        <v>6000</v>
      </c>
      <c r="BA1689" s="10">
        <v>6000</v>
      </c>
      <c r="BB1689" s="10">
        <v>0</v>
      </c>
      <c r="BC1689" s="10">
        <v>0</v>
      </c>
      <c r="BD1689" s="10">
        <v>0</v>
      </c>
      <c r="BE1689" s="10">
        <v>250</v>
      </c>
      <c r="BF1689" s="3"/>
      <c r="BG1689" s="10">
        <v>1000</v>
      </c>
      <c r="BH1689" s="10">
        <v>2500</v>
      </c>
      <c r="BI1689" s="3"/>
      <c r="BJ1689" s="21">
        <v>1</v>
      </c>
      <c r="BK1689" s="65">
        <v>0</v>
      </c>
      <c r="BL1689" s="65">
        <v>0</v>
      </c>
      <c r="BM1689" s="6">
        <f t="shared" ref="BM1689:BM1690" si="6987">MAX(G1689*(1+M1689/1000*(1+O1689/1000))*(1+0.5*T1689/1000)*(1+0.25*S1689/1000),(H1689*(1+X1689/1000*(1+Z1689/1000))*(1+0.5*AE1689/1000)*(1+0.25*AD1689/1000)))*BG1689/1000</f>
        <v>118.25000000000001</v>
      </c>
      <c r="BN1689" s="8">
        <f t="shared" ref="BN1689:BN1690" si="6988">(BQ1689+BS1689)/2*(1+AI1689/2000)*(1+AH1689/2000)*(1+AN1689/2000)*(1+AK1689/2000)</f>
        <v>149.0819326565707</v>
      </c>
      <c r="BO1689" s="12">
        <f t="shared" ref="BO1689:BO1690" si="6989">SQRT(BM1689*BN1689)</f>
        <v>132.77401303206696</v>
      </c>
      <c r="BP1689" s="50">
        <f>(1-'#Constant'!$A$3)/($J1689*'#Constant'!$B$3/'#Constant'!$C$3^($D1689-1)+1)+'#Constant'!$A$3</f>
        <v>0.93162790697674425</v>
      </c>
      <c r="BQ1689" s="4">
        <f t="shared" ref="BQ1689:BQ1690" si="6990">I1690/(BP1689*(1-Q1689/1000*(0.5+R1689/1000))*(1-P1689/1000)*(1-V1689/1000)*(1+U1689/1000))/20</f>
        <v>149.0819326565707</v>
      </c>
      <c r="BR1689" s="50">
        <f>(1-'#Constant'!$A$3)/($K1689*'#Constant'!$B$3/'#Constant'!$C$3^($D1689-1)+1)+'#Constant'!$A$3</f>
        <v>0.93162790697674425</v>
      </c>
      <c r="BS1689" s="4">
        <f t="shared" ref="BS1689:BS1690" si="6991">I1690/(BR1689*(1-AB1689/1000*(0.5+AC1689/1000))*(1-AA1689/1000)*(1-AG1689/1000)*(1+AF1689/1000))/20</f>
        <v>149.0819326565707</v>
      </c>
      <c r="BT1689">
        <f>BO1689/$BO$4*100</f>
        <v>100.91327609170268</v>
      </c>
    </row>
    <row r="1690" spans="1:72" s="13" customFormat="1" ht="17.25" thickBot="1" x14ac:dyDescent="0.35">
      <c r="B1690" s="20"/>
      <c r="D1690" s="14">
        <v>1</v>
      </c>
      <c r="E1690" s="14">
        <v>1</v>
      </c>
      <c r="F1690" s="19">
        <v>1</v>
      </c>
      <c r="G1690" s="15">
        <f t="shared" ref="G1690:H1690" si="6992">G1689</f>
        <v>100</v>
      </c>
      <c r="H1690" s="15">
        <f t="shared" si="6992"/>
        <v>100</v>
      </c>
      <c r="I1690" s="15">
        <v>2500</v>
      </c>
      <c r="J1690" s="15">
        <v>25</v>
      </c>
      <c r="K1690" s="15">
        <v>25</v>
      </c>
      <c r="L1690" s="16"/>
      <c r="M1690" s="15">
        <f t="shared" ref="M1690:O1690" si="6993">M1689</f>
        <v>100</v>
      </c>
      <c r="N1690" s="15">
        <f t="shared" si="6993"/>
        <v>0</v>
      </c>
      <c r="O1690" s="15">
        <f t="shared" si="6993"/>
        <v>0</v>
      </c>
      <c r="P1690" s="15">
        <v>100</v>
      </c>
      <c r="Q1690" s="15">
        <f t="shared" ref="Q1690:V1690" si="6994">Q1689</f>
        <v>0</v>
      </c>
      <c r="R1690" s="15">
        <f t="shared" si="6994"/>
        <v>0</v>
      </c>
      <c r="S1690" s="15">
        <f t="shared" si="6994"/>
        <v>0</v>
      </c>
      <c r="T1690" s="15">
        <f t="shared" si="6994"/>
        <v>150</v>
      </c>
      <c r="U1690" s="15">
        <f t="shared" si="6994"/>
        <v>0</v>
      </c>
      <c r="V1690" s="15">
        <f t="shared" si="6994"/>
        <v>0</v>
      </c>
      <c r="W1690" s="16"/>
      <c r="X1690" s="15">
        <f t="shared" ref="X1690:Z1690" si="6995">X1689</f>
        <v>100</v>
      </c>
      <c r="Y1690" s="15">
        <f t="shared" si="6995"/>
        <v>0</v>
      </c>
      <c r="Z1690" s="15">
        <f t="shared" si="6995"/>
        <v>0</v>
      </c>
      <c r="AA1690" s="15">
        <v>100</v>
      </c>
      <c r="AB1690" s="15">
        <f t="shared" ref="AB1690:AI1690" si="6996">AB1689</f>
        <v>0</v>
      </c>
      <c r="AC1690" s="15">
        <f t="shared" si="6996"/>
        <v>0</v>
      </c>
      <c r="AD1690" s="15">
        <f t="shared" si="6996"/>
        <v>0</v>
      </c>
      <c r="AE1690" s="15">
        <f t="shared" si="6996"/>
        <v>150</v>
      </c>
      <c r="AF1690" s="15">
        <f t="shared" si="6996"/>
        <v>0</v>
      </c>
      <c r="AG1690" s="15">
        <f t="shared" si="6996"/>
        <v>0</v>
      </c>
      <c r="AH1690" s="15">
        <f t="shared" si="6996"/>
        <v>0</v>
      </c>
      <c r="AI1690" s="15">
        <f t="shared" si="6996"/>
        <v>0</v>
      </c>
      <c r="AJ1690" s="17"/>
      <c r="AK1690" s="15">
        <f>AK1689</f>
        <v>0</v>
      </c>
      <c r="AL1690" s="15">
        <f>AL1689</f>
        <v>0</v>
      </c>
      <c r="AM1690" s="17"/>
      <c r="AN1690" s="15">
        <f t="shared" ref="AN1690:AX1690" si="6997">AN1689</f>
        <v>0</v>
      </c>
      <c r="AO1690" s="15">
        <f t="shared" si="6997"/>
        <v>0</v>
      </c>
      <c r="AP1690" s="15">
        <f t="shared" si="6997"/>
        <v>0</v>
      </c>
      <c r="AQ1690" s="15">
        <f t="shared" si="6997"/>
        <v>0</v>
      </c>
      <c r="AR1690" s="15">
        <f t="shared" si="6997"/>
        <v>0</v>
      </c>
      <c r="AS1690" s="15">
        <f t="shared" si="6997"/>
        <v>0</v>
      </c>
      <c r="AT1690" s="15">
        <f t="shared" si="6997"/>
        <v>0</v>
      </c>
      <c r="AU1690" s="15">
        <f t="shared" si="6997"/>
        <v>0</v>
      </c>
      <c r="AV1690" s="15">
        <f t="shared" si="6997"/>
        <v>0</v>
      </c>
      <c r="AW1690" s="15">
        <f t="shared" si="6997"/>
        <v>0</v>
      </c>
      <c r="AX1690" s="15">
        <f t="shared" si="6997"/>
        <v>0</v>
      </c>
      <c r="AY1690" s="17"/>
      <c r="AZ1690" s="15">
        <f t="shared" ref="AZ1690:BA1690" si="6998">AZ1689</f>
        <v>6000</v>
      </c>
      <c r="BA1690" s="15">
        <f t="shared" si="6998"/>
        <v>6000</v>
      </c>
      <c r="BB1690" s="15">
        <v>0</v>
      </c>
      <c r="BC1690" s="15">
        <f t="shared" ref="BC1690:BE1690" si="6999">BC1689</f>
        <v>0</v>
      </c>
      <c r="BD1690" s="15">
        <f t="shared" si="6999"/>
        <v>0</v>
      </c>
      <c r="BE1690" s="15">
        <f t="shared" si="6999"/>
        <v>250</v>
      </c>
      <c r="BF1690" s="17"/>
      <c r="BG1690" s="15">
        <f t="shared" ref="BG1690:BH1690" si="7000">BG1689</f>
        <v>1000</v>
      </c>
      <c r="BH1690" s="15">
        <f t="shared" si="7000"/>
        <v>2500</v>
      </c>
      <c r="BI1690" s="17"/>
      <c r="BJ1690" s="22">
        <f>G1690/G1689</f>
        <v>1</v>
      </c>
      <c r="BK1690" s="65">
        <f>BK1689</f>
        <v>0</v>
      </c>
      <c r="BL1690" s="65">
        <f>BL1689</f>
        <v>0</v>
      </c>
      <c r="BM1690" s="6">
        <f t="shared" si="6987"/>
        <v>118.25000000000001</v>
      </c>
      <c r="BN1690" s="8">
        <f t="shared" si="6988"/>
        <v>149.0819326565707</v>
      </c>
      <c r="BO1690" s="12">
        <f t="shared" si="6989"/>
        <v>132.77401303206696</v>
      </c>
      <c r="BP1690" s="50">
        <f>(1-'#Constant'!$A$3)/($J1690*'#Constant'!$B$3/'#Constant'!$C$3^($D1690-1)+1)+'#Constant'!$A$3</f>
        <v>0.93162790697674425</v>
      </c>
      <c r="BQ1690" s="4">
        <f t="shared" si="6990"/>
        <v>149.0819326565707</v>
      </c>
      <c r="BR1690" s="50">
        <f>(1-'#Constant'!$A$3)/($K1690*'#Constant'!$B$3/'#Constant'!$C$3^($D1690-1)+1)+'#Constant'!$A$3</f>
        <v>0.93162790697674425</v>
      </c>
      <c r="BS1690" s="4">
        <f t="shared" si="6991"/>
        <v>149.0819326565707</v>
      </c>
      <c r="BT1690"/>
    </row>
    <row r="1691" spans="1:72" x14ac:dyDescent="0.3">
      <c r="A1691">
        <v>50023</v>
      </c>
      <c r="B1691" s="18" t="s">
        <v>197</v>
      </c>
      <c r="C1691" t="s">
        <v>77</v>
      </c>
      <c r="D1691">
        <v>1</v>
      </c>
      <c r="E1691">
        <v>1</v>
      </c>
      <c r="F1691" s="18">
        <v>1</v>
      </c>
      <c r="G1691" s="10">
        <v>100</v>
      </c>
      <c r="H1691" s="10">
        <v>100</v>
      </c>
      <c r="I1691" s="10">
        <v>2500</v>
      </c>
      <c r="J1691" s="10">
        <v>25</v>
      </c>
      <c r="K1691" s="10">
        <v>25</v>
      </c>
      <c r="L1691" s="2"/>
      <c r="M1691" s="10">
        <v>100</v>
      </c>
      <c r="N1691" s="10">
        <v>0</v>
      </c>
      <c r="O1691" s="10">
        <v>0</v>
      </c>
      <c r="P1691" s="10">
        <v>100</v>
      </c>
      <c r="Q1691" s="10">
        <v>0</v>
      </c>
      <c r="R1691" s="10">
        <v>0</v>
      </c>
      <c r="S1691" s="10">
        <v>0</v>
      </c>
      <c r="T1691" s="10">
        <v>150</v>
      </c>
      <c r="U1691" s="10">
        <v>0</v>
      </c>
      <c r="V1691" s="10">
        <v>0</v>
      </c>
      <c r="W1691" s="2"/>
      <c r="X1691" s="10">
        <v>100</v>
      </c>
      <c r="Y1691" s="10">
        <v>0</v>
      </c>
      <c r="Z1691" s="10">
        <v>0</v>
      </c>
      <c r="AA1691" s="10">
        <v>100</v>
      </c>
      <c r="AB1691" s="10">
        <v>0</v>
      </c>
      <c r="AC1691" s="10">
        <v>0</v>
      </c>
      <c r="AD1691" s="10">
        <v>0</v>
      </c>
      <c r="AE1691" s="10">
        <v>150</v>
      </c>
      <c r="AF1691" s="10">
        <v>0</v>
      </c>
      <c r="AG1691" s="10">
        <v>0</v>
      </c>
      <c r="AH1691" s="10">
        <v>0</v>
      </c>
      <c r="AI1691" s="10">
        <v>0</v>
      </c>
      <c r="AJ1691" s="3"/>
      <c r="AK1691" s="10">
        <v>0</v>
      </c>
      <c r="AL1691" s="10">
        <v>0</v>
      </c>
      <c r="AM1691" s="3"/>
      <c r="AN1691" s="10">
        <v>0</v>
      </c>
      <c r="AO1691" s="10">
        <v>0</v>
      </c>
      <c r="AP1691" s="10">
        <v>0</v>
      </c>
      <c r="AQ1691" s="10">
        <v>0</v>
      </c>
      <c r="AR1691" s="10">
        <v>0</v>
      </c>
      <c r="AS1691" s="10">
        <v>0</v>
      </c>
      <c r="AT1691" s="10">
        <v>0</v>
      </c>
      <c r="AU1691" s="10">
        <v>0</v>
      </c>
      <c r="AV1691" s="10">
        <v>0</v>
      </c>
      <c r="AW1691" s="10">
        <v>0</v>
      </c>
      <c r="AX1691" s="10">
        <v>0</v>
      </c>
      <c r="AY1691" s="3"/>
      <c r="AZ1691" s="10">
        <v>6000</v>
      </c>
      <c r="BA1691" s="10">
        <v>6000</v>
      </c>
      <c r="BB1691" s="10">
        <v>0</v>
      </c>
      <c r="BC1691" s="10">
        <v>0</v>
      </c>
      <c r="BD1691" s="10">
        <v>0</v>
      </c>
      <c r="BE1691" s="10">
        <v>250</v>
      </c>
      <c r="BF1691" s="3"/>
      <c r="BG1691" s="10">
        <v>1000</v>
      </c>
      <c r="BH1691" s="10">
        <v>575</v>
      </c>
      <c r="BI1691" s="3"/>
      <c r="BJ1691" s="21">
        <v>1</v>
      </c>
      <c r="BK1691" s="65">
        <v>0</v>
      </c>
      <c r="BL1691" s="65">
        <v>0</v>
      </c>
      <c r="BM1691" s="6">
        <v>118.25000000000001</v>
      </c>
      <c r="BN1691" s="8">
        <v>149.0819326565707</v>
      </c>
      <c r="BO1691" s="12">
        <v>132.77401303206696</v>
      </c>
      <c r="BP1691" s="50">
        <v>0.93162790697674425</v>
      </c>
      <c r="BQ1691" s="4">
        <v>149.0819326565707</v>
      </c>
      <c r="BR1691" s="50">
        <v>0.93162790697674425</v>
      </c>
      <c r="BS1691" s="4">
        <v>149.0819326565707</v>
      </c>
      <c r="BT1691">
        <v>100.91327609170268</v>
      </c>
    </row>
    <row r="1692" spans="1:72" s="13" customFormat="1" ht="17.25" thickBot="1" x14ac:dyDescent="0.35">
      <c r="B1692" s="20"/>
      <c r="D1692" s="14">
        <v>1</v>
      </c>
      <c r="E1692" s="14">
        <v>1</v>
      </c>
      <c r="F1692" s="19">
        <v>1</v>
      </c>
      <c r="G1692" s="15">
        <v>100</v>
      </c>
      <c r="H1692" s="15">
        <v>100</v>
      </c>
      <c r="I1692" s="15">
        <v>2500</v>
      </c>
      <c r="J1692" s="15">
        <v>25</v>
      </c>
      <c r="K1692" s="15">
        <v>25</v>
      </c>
      <c r="L1692" s="16"/>
      <c r="M1692" s="15">
        <v>100</v>
      </c>
      <c r="N1692" s="15">
        <v>0</v>
      </c>
      <c r="O1692" s="15">
        <v>0</v>
      </c>
      <c r="P1692" s="15">
        <v>100</v>
      </c>
      <c r="Q1692" s="15">
        <v>0</v>
      </c>
      <c r="R1692" s="15">
        <v>0</v>
      </c>
      <c r="S1692" s="15">
        <v>0</v>
      </c>
      <c r="T1692" s="15">
        <v>150</v>
      </c>
      <c r="U1692" s="15">
        <v>0</v>
      </c>
      <c r="V1692" s="15">
        <v>0</v>
      </c>
      <c r="W1692" s="16"/>
      <c r="X1692" s="15">
        <v>100</v>
      </c>
      <c r="Y1692" s="15">
        <v>0</v>
      </c>
      <c r="Z1692" s="15">
        <v>0</v>
      </c>
      <c r="AA1692" s="15">
        <v>100</v>
      </c>
      <c r="AB1692" s="15">
        <v>0</v>
      </c>
      <c r="AC1692" s="15">
        <v>0</v>
      </c>
      <c r="AD1692" s="15">
        <v>0</v>
      </c>
      <c r="AE1692" s="15">
        <v>150</v>
      </c>
      <c r="AF1692" s="15">
        <v>0</v>
      </c>
      <c r="AG1692" s="15">
        <v>0</v>
      </c>
      <c r="AH1692" s="15">
        <v>0</v>
      </c>
      <c r="AI1692" s="15">
        <v>0</v>
      </c>
      <c r="AJ1692" s="17"/>
      <c r="AK1692" s="15">
        <v>0</v>
      </c>
      <c r="AL1692" s="15">
        <v>0</v>
      </c>
      <c r="AM1692" s="17"/>
      <c r="AN1692" s="15">
        <v>0</v>
      </c>
      <c r="AO1692" s="15">
        <v>0</v>
      </c>
      <c r="AP1692" s="15">
        <v>0</v>
      </c>
      <c r="AQ1692" s="15">
        <v>0</v>
      </c>
      <c r="AR1692" s="15">
        <v>0</v>
      </c>
      <c r="AS1692" s="15">
        <v>0</v>
      </c>
      <c r="AT1692" s="15">
        <v>0</v>
      </c>
      <c r="AU1692" s="15">
        <v>0</v>
      </c>
      <c r="AV1692" s="15">
        <v>0</v>
      </c>
      <c r="AW1692" s="15">
        <v>0</v>
      </c>
      <c r="AX1692" s="15">
        <v>0</v>
      </c>
      <c r="AY1692" s="17"/>
      <c r="AZ1692" s="15">
        <v>6000</v>
      </c>
      <c r="BA1692" s="15">
        <v>6000</v>
      </c>
      <c r="BB1692" s="15">
        <v>0</v>
      </c>
      <c r="BC1692" s="15">
        <v>0</v>
      </c>
      <c r="BD1692" s="15">
        <v>0</v>
      </c>
      <c r="BE1692" s="15">
        <v>250</v>
      </c>
      <c r="BF1692" s="17"/>
      <c r="BG1692" s="15">
        <v>1000</v>
      </c>
      <c r="BH1692" s="15">
        <v>575</v>
      </c>
      <c r="BI1692" s="17"/>
      <c r="BJ1692" s="22">
        <v>1</v>
      </c>
      <c r="BK1692" s="65">
        <v>0</v>
      </c>
      <c r="BL1692" s="65">
        <v>0</v>
      </c>
      <c r="BM1692" s="6">
        <v>118.25000000000001</v>
      </c>
      <c r="BN1692" s="8">
        <v>149.0819326565707</v>
      </c>
      <c r="BO1692" s="12">
        <v>132.77401303206696</v>
      </c>
      <c r="BP1692" s="50">
        <v>0.93162790697674425</v>
      </c>
      <c r="BQ1692" s="4">
        <v>149.0819326565707</v>
      </c>
      <c r="BR1692" s="50">
        <v>0.93162790697674425</v>
      </c>
      <c r="BS1692" s="4">
        <v>149.0819326565707</v>
      </c>
      <c r="BT1692"/>
    </row>
    <row r="1693" spans="1:72" x14ac:dyDescent="0.3">
      <c r="A1693">
        <v>50024</v>
      </c>
      <c r="B1693" s="18" t="str">
        <f>VLOOKUP(CONCATENATE("CREATURE_NAME_",A1693),[1]Localization_Hero!$A:$E,2,FALSE)</f>
        <v>스켈레톤 토템</v>
      </c>
      <c r="C1693" t="s">
        <v>172</v>
      </c>
      <c r="D1693">
        <v>1</v>
      </c>
      <c r="E1693">
        <v>1</v>
      </c>
      <c r="F1693" s="18">
        <v>1</v>
      </c>
      <c r="G1693" s="10">
        <v>100</v>
      </c>
      <c r="H1693" s="10">
        <v>100</v>
      </c>
      <c r="I1693" s="10">
        <v>2500</v>
      </c>
      <c r="J1693" s="10">
        <v>25</v>
      </c>
      <c r="K1693" s="10">
        <v>25</v>
      </c>
      <c r="L1693" s="2"/>
      <c r="M1693" s="10">
        <v>100</v>
      </c>
      <c r="N1693" s="10">
        <v>0</v>
      </c>
      <c r="O1693" s="10">
        <v>0</v>
      </c>
      <c r="P1693" s="10">
        <v>100</v>
      </c>
      <c r="Q1693" s="10">
        <v>0</v>
      </c>
      <c r="R1693" s="10">
        <v>0</v>
      </c>
      <c r="S1693" s="10">
        <v>0</v>
      </c>
      <c r="T1693" s="10">
        <v>150</v>
      </c>
      <c r="U1693" s="10">
        <v>0</v>
      </c>
      <c r="V1693" s="10">
        <v>0</v>
      </c>
      <c r="W1693" s="2"/>
      <c r="X1693" s="10">
        <v>100</v>
      </c>
      <c r="Y1693" s="10">
        <v>0</v>
      </c>
      <c r="Z1693" s="10">
        <v>0</v>
      </c>
      <c r="AA1693" s="10">
        <v>100</v>
      </c>
      <c r="AB1693" s="10">
        <v>0</v>
      </c>
      <c r="AC1693" s="10">
        <v>0</v>
      </c>
      <c r="AD1693" s="10">
        <v>0</v>
      </c>
      <c r="AE1693" s="10">
        <v>150</v>
      </c>
      <c r="AF1693" s="10">
        <v>0</v>
      </c>
      <c r="AG1693" s="10">
        <v>0</v>
      </c>
      <c r="AH1693" s="10">
        <v>0</v>
      </c>
      <c r="AI1693" s="10">
        <v>0</v>
      </c>
      <c r="AJ1693" s="3"/>
      <c r="AK1693" s="10">
        <v>0</v>
      </c>
      <c r="AL1693" s="10">
        <v>0</v>
      </c>
      <c r="AM1693" s="3"/>
      <c r="AN1693" s="10">
        <v>0</v>
      </c>
      <c r="AO1693" s="10">
        <v>0</v>
      </c>
      <c r="AP1693" s="10">
        <v>0</v>
      </c>
      <c r="AQ1693" s="10">
        <v>0</v>
      </c>
      <c r="AR1693" s="10">
        <v>0</v>
      </c>
      <c r="AS1693" s="10">
        <v>0</v>
      </c>
      <c r="AT1693" s="10">
        <v>0</v>
      </c>
      <c r="AU1693" s="10">
        <v>0</v>
      </c>
      <c r="AV1693" s="10">
        <v>0</v>
      </c>
      <c r="AW1693" s="10">
        <v>0</v>
      </c>
      <c r="AX1693" s="10">
        <v>0</v>
      </c>
      <c r="AY1693" s="3"/>
      <c r="AZ1693" s="10">
        <v>6000</v>
      </c>
      <c r="BA1693" s="10">
        <v>6000</v>
      </c>
      <c r="BB1693" s="10">
        <v>0</v>
      </c>
      <c r="BC1693" s="10">
        <v>0</v>
      </c>
      <c r="BD1693" s="10">
        <v>0</v>
      </c>
      <c r="BE1693" s="10">
        <v>250</v>
      </c>
      <c r="BF1693" s="3"/>
      <c r="BG1693" s="10">
        <v>1000</v>
      </c>
      <c r="BH1693" s="10">
        <v>0</v>
      </c>
      <c r="BI1693" s="3"/>
      <c r="BJ1693" s="21">
        <v>1</v>
      </c>
      <c r="BK1693" s="65">
        <v>0</v>
      </c>
      <c r="BL1693" s="65">
        <v>0</v>
      </c>
      <c r="BM1693" s="6">
        <f t="shared" ref="BM1693:BM1708" si="7001">MAX(G1693*(1+M1693/1000*(1+O1693/1000))*(1+0.5*T1693/1000)*(1+0.25*S1693/1000),(H1693*(1+X1693/1000*(1+Z1693/1000))*(1+0.5*AE1693/1000)*(1+0.25*AD1693/1000)))*BG1693/1000</f>
        <v>118.25000000000001</v>
      </c>
      <c r="BN1693" s="8">
        <f t="shared" ref="BN1693:BN1708" si="7002">(BQ1693+BS1693)/2*(1+AI1693/2000)*(1+AH1693/2000)*(1+AN1693/2000)*(1+AK1693/2000)</f>
        <v>149.0819326565707</v>
      </c>
      <c r="BO1693" s="12">
        <f t="shared" ref="BO1693:BO1708" si="7003">SQRT(BM1693*BN1693)</f>
        <v>132.77401303206696</v>
      </c>
      <c r="BP1693" s="50">
        <f>(1-'#Constant'!$A$3)/($J1693*'#Constant'!$B$3/'#Constant'!$C$3^($D1693-1)+1)+'#Constant'!$A$3</f>
        <v>0.93162790697674425</v>
      </c>
      <c r="BQ1693" s="4">
        <f t="shared" ref="BQ1693:BQ1700" si="7004">I1693/(BP1693*(1-Q1693/1000*(0.5+R1693/1000))*(1-P1693/1000)*(1-V1693/1000)*(1+U1693/1000))/20</f>
        <v>149.0819326565707</v>
      </c>
      <c r="BR1693" s="50">
        <f>(1-'#Constant'!$A$3)/($K1693*'#Constant'!$B$3/'#Constant'!$C$3^($D1693-1)+1)+'#Constant'!$A$3</f>
        <v>0.93162790697674425</v>
      </c>
      <c r="BS1693" s="4">
        <f t="shared" ref="BS1693:BS1700" si="7005">I1693/(BR1693*(1-AB1693/1000*(0.5+AC1693/1000))*(1-AA1693/1000)*(1-AG1693/1000)*(1+AF1693/1000))/20</f>
        <v>149.0819326565707</v>
      </c>
      <c r="BT1693">
        <f>BO1693/$BO$4*100</f>
        <v>100.91327609170268</v>
      </c>
    </row>
    <row r="1694" spans="1:72" s="13" customFormat="1" ht="17.25" thickBot="1" x14ac:dyDescent="0.35">
      <c r="B1694" s="20"/>
      <c r="D1694" s="14">
        <v>1</v>
      </c>
      <c r="E1694" s="14">
        <v>1</v>
      </c>
      <c r="F1694" s="19">
        <v>1</v>
      </c>
      <c r="G1694" s="15">
        <f t="shared" ref="G1694:H1694" si="7006">G1693</f>
        <v>100</v>
      </c>
      <c r="H1694" s="15">
        <f t="shared" si="7006"/>
        <v>100</v>
      </c>
      <c r="I1694" s="15">
        <v>2500</v>
      </c>
      <c r="J1694" s="15">
        <v>25</v>
      </c>
      <c r="K1694" s="15">
        <v>25</v>
      </c>
      <c r="L1694" s="16"/>
      <c r="M1694" s="15">
        <f t="shared" ref="M1694:O1694" si="7007">M1693</f>
        <v>100</v>
      </c>
      <c r="N1694" s="15">
        <f t="shared" si="7007"/>
        <v>0</v>
      </c>
      <c r="O1694" s="15">
        <f t="shared" si="7007"/>
        <v>0</v>
      </c>
      <c r="P1694" s="15">
        <v>100</v>
      </c>
      <c r="Q1694" s="15">
        <f t="shared" ref="Q1694:V1694" si="7008">Q1693</f>
        <v>0</v>
      </c>
      <c r="R1694" s="15">
        <f t="shared" si="7008"/>
        <v>0</v>
      </c>
      <c r="S1694" s="15">
        <f t="shared" si="7008"/>
        <v>0</v>
      </c>
      <c r="T1694" s="15">
        <f t="shared" si="7008"/>
        <v>150</v>
      </c>
      <c r="U1694" s="15">
        <f t="shared" si="7008"/>
        <v>0</v>
      </c>
      <c r="V1694" s="15">
        <f t="shared" si="7008"/>
        <v>0</v>
      </c>
      <c r="W1694" s="16"/>
      <c r="X1694" s="15">
        <f t="shared" ref="X1694:Z1694" si="7009">X1693</f>
        <v>100</v>
      </c>
      <c r="Y1694" s="15">
        <f t="shared" si="7009"/>
        <v>0</v>
      </c>
      <c r="Z1694" s="15">
        <f t="shared" si="7009"/>
        <v>0</v>
      </c>
      <c r="AA1694" s="15">
        <v>100</v>
      </c>
      <c r="AB1694" s="15">
        <f t="shared" ref="AB1694:AI1694" si="7010">AB1693</f>
        <v>0</v>
      </c>
      <c r="AC1694" s="15">
        <f t="shared" si="7010"/>
        <v>0</v>
      </c>
      <c r="AD1694" s="15">
        <f t="shared" si="7010"/>
        <v>0</v>
      </c>
      <c r="AE1694" s="15">
        <f t="shared" si="7010"/>
        <v>150</v>
      </c>
      <c r="AF1694" s="15">
        <f t="shared" si="7010"/>
        <v>0</v>
      </c>
      <c r="AG1694" s="15">
        <f t="shared" si="7010"/>
        <v>0</v>
      </c>
      <c r="AH1694" s="15">
        <f t="shared" si="7010"/>
        <v>0</v>
      </c>
      <c r="AI1694" s="15">
        <f t="shared" si="7010"/>
        <v>0</v>
      </c>
      <c r="AJ1694" s="17"/>
      <c r="AK1694" s="15">
        <f>AK1693</f>
        <v>0</v>
      </c>
      <c r="AL1694" s="15">
        <f>AL1693</f>
        <v>0</v>
      </c>
      <c r="AM1694" s="17"/>
      <c r="AN1694" s="15">
        <f t="shared" ref="AN1694:AX1694" si="7011">AN1693</f>
        <v>0</v>
      </c>
      <c r="AO1694" s="15">
        <f t="shared" si="7011"/>
        <v>0</v>
      </c>
      <c r="AP1694" s="15">
        <f t="shared" si="7011"/>
        <v>0</v>
      </c>
      <c r="AQ1694" s="15">
        <f t="shared" si="7011"/>
        <v>0</v>
      </c>
      <c r="AR1694" s="15">
        <f t="shared" si="7011"/>
        <v>0</v>
      </c>
      <c r="AS1694" s="15">
        <f t="shared" si="7011"/>
        <v>0</v>
      </c>
      <c r="AT1694" s="15">
        <f t="shared" si="7011"/>
        <v>0</v>
      </c>
      <c r="AU1694" s="15">
        <f t="shared" si="7011"/>
        <v>0</v>
      </c>
      <c r="AV1694" s="15">
        <f t="shared" si="7011"/>
        <v>0</v>
      </c>
      <c r="AW1694" s="15">
        <f t="shared" si="7011"/>
        <v>0</v>
      </c>
      <c r="AX1694" s="15">
        <f t="shared" si="7011"/>
        <v>0</v>
      </c>
      <c r="AY1694" s="17"/>
      <c r="AZ1694" s="15">
        <f t="shared" ref="AZ1694:BA1694" si="7012">AZ1693</f>
        <v>6000</v>
      </c>
      <c r="BA1694" s="15">
        <f t="shared" si="7012"/>
        <v>6000</v>
      </c>
      <c r="BB1694" s="15">
        <v>0</v>
      </c>
      <c r="BC1694" s="15">
        <f t="shared" ref="BC1694:BE1694" si="7013">BC1693</f>
        <v>0</v>
      </c>
      <c r="BD1694" s="15">
        <f t="shared" si="7013"/>
        <v>0</v>
      </c>
      <c r="BE1694" s="15">
        <f t="shared" si="7013"/>
        <v>250</v>
      </c>
      <c r="BF1694" s="17"/>
      <c r="BG1694" s="15">
        <f t="shared" ref="BG1694:BH1694" si="7014">BG1693</f>
        <v>1000</v>
      </c>
      <c r="BH1694" s="15">
        <f t="shared" si="7014"/>
        <v>0</v>
      </c>
      <c r="BI1694" s="17"/>
      <c r="BJ1694" s="22">
        <f>G1694/G1693</f>
        <v>1</v>
      </c>
      <c r="BK1694" s="65">
        <f>BK1693</f>
        <v>0</v>
      </c>
      <c r="BL1694" s="65">
        <f>BL1693</f>
        <v>0</v>
      </c>
      <c r="BM1694" s="6">
        <f t="shared" si="7001"/>
        <v>118.25000000000001</v>
      </c>
      <c r="BN1694" s="8">
        <f t="shared" si="7002"/>
        <v>149.0819326565707</v>
      </c>
      <c r="BO1694" s="12">
        <f t="shared" si="7003"/>
        <v>132.77401303206696</v>
      </c>
      <c r="BP1694" s="50">
        <f>(1-'#Constant'!$A$3)/($J1694*'#Constant'!$B$3/'#Constant'!$C$3^($D1694-1)+1)+'#Constant'!$A$3</f>
        <v>0.93162790697674425</v>
      </c>
      <c r="BQ1694" s="4">
        <f t="shared" si="7004"/>
        <v>149.0819326565707</v>
      </c>
      <c r="BR1694" s="50">
        <f>(1-'#Constant'!$A$3)/($K1694*'#Constant'!$B$3/'#Constant'!$C$3^($D1694-1)+1)+'#Constant'!$A$3</f>
        <v>0.93162790697674425</v>
      </c>
      <c r="BS1694" s="4">
        <f t="shared" si="7005"/>
        <v>149.0819326565707</v>
      </c>
      <c r="BT1694"/>
    </row>
    <row r="1695" spans="1:72" x14ac:dyDescent="0.3">
      <c r="A1695">
        <v>50025</v>
      </c>
      <c r="B1695" s="18" t="str">
        <f>VLOOKUP(CONCATENATE("CREATURE_NAME_",A1695),[1]Localization_Hero!$A:$E,2,FALSE)</f>
        <v>오크 지휘관</v>
      </c>
      <c r="C1695" t="s">
        <v>172</v>
      </c>
      <c r="D1695">
        <v>1</v>
      </c>
      <c r="E1695">
        <v>1</v>
      </c>
      <c r="F1695" s="18">
        <v>1</v>
      </c>
      <c r="G1695" s="10">
        <v>100</v>
      </c>
      <c r="H1695" s="10">
        <v>100</v>
      </c>
      <c r="I1695" s="10">
        <v>2500</v>
      </c>
      <c r="J1695" s="10">
        <v>28</v>
      </c>
      <c r="K1695" s="10">
        <v>28</v>
      </c>
      <c r="L1695" s="2"/>
      <c r="M1695" s="10">
        <v>0</v>
      </c>
      <c r="N1695" s="10">
        <v>0</v>
      </c>
      <c r="O1695" s="10">
        <v>0</v>
      </c>
      <c r="P1695" s="10">
        <v>0</v>
      </c>
      <c r="Q1695" s="10">
        <v>150</v>
      </c>
      <c r="R1695" s="10">
        <v>0</v>
      </c>
      <c r="S1695" s="10">
        <v>0</v>
      </c>
      <c r="T1695" s="10">
        <v>0</v>
      </c>
      <c r="U1695" s="10">
        <v>0</v>
      </c>
      <c r="V1695" s="10">
        <v>0</v>
      </c>
      <c r="W1695" s="2"/>
      <c r="X1695" s="10">
        <v>0</v>
      </c>
      <c r="Y1695" s="10">
        <v>0</v>
      </c>
      <c r="Z1695" s="10">
        <v>0</v>
      </c>
      <c r="AA1695" s="10">
        <v>0</v>
      </c>
      <c r="AB1695" s="10">
        <v>150</v>
      </c>
      <c r="AC1695" s="10">
        <v>0</v>
      </c>
      <c r="AD1695" s="10">
        <v>0</v>
      </c>
      <c r="AE1695" s="10">
        <v>0</v>
      </c>
      <c r="AF1695" s="10">
        <v>0</v>
      </c>
      <c r="AG1695" s="10">
        <v>0</v>
      </c>
      <c r="AH1695" s="10">
        <v>0</v>
      </c>
      <c r="AI1695" s="10">
        <v>0</v>
      </c>
      <c r="AJ1695" s="3"/>
      <c r="AK1695" s="10">
        <v>0</v>
      </c>
      <c r="AL1695" s="10">
        <v>0</v>
      </c>
      <c r="AM1695" s="3"/>
      <c r="AN1695" s="10">
        <v>0</v>
      </c>
      <c r="AO1695" s="10">
        <v>0</v>
      </c>
      <c r="AP1695" s="10">
        <v>0</v>
      </c>
      <c r="AQ1695" s="10">
        <v>0</v>
      </c>
      <c r="AR1695" s="10">
        <v>0</v>
      </c>
      <c r="AS1695" s="10">
        <v>0</v>
      </c>
      <c r="AT1695" s="10">
        <v>0</v>
      </c>
      <c r="AU1695" s="10">
        <v>0</v>
      </c>
      <c r="AV1695" s="10">
        <v>0</v>
      </c>
      <c r="AW1695" s="10">
        <v>0</v>
      </c>
      <c r="AX1695" s="10">
        <v>0</v>
      </c>
      <c r="AY1695" s="3"/>
      <c r="AZ1695" s="10">
        <v>6000</v>
      </c>
      <c r="BA1695" s="10">
        <v>6000</v>
      </c>
      <c r="BB1695" s="10">
        <v>0</v>
      </c>
      <c r="BC1695" s="10">
        <v>0</v>
      </c>
      <c r="BD1695" s="10">
        <v>0</v>
      </c>
      <c r="BE1695" s="10">
        <v>250</v>
      </c>
      <c r="BF1695" s="3"/>
      <c r="BG1695" s="10">
        <v>1000</v>
      </c>
      <c r="BH1695" s="10">
        <v>5000</v>
      </c>
      <c r="BI1695" s="3"/>
      <c r="BJ1695" s="21">
        <v>1</v>
      </c>
      <c r="BK1695" s="65">
        <v>0</v>
      </c>
      <c r="BL1695" s="65">
        <v>0</v>
      </c>
      <c r="BM1695" s="6">
        <f t="shared" si="7001"/>
        <v>100</v>
      </c>
      <c r="BN1695" s="8">
        <f t="shared" si="7002"/>
        <v>146.24080193922856</v>
      </c>
      <c r="BO1695" s="12">
        <f t="shared" si="7003"/>
        <v>120.9300632345938</v>
      </c>
      <c r="BP1695" s="50">
        <f>(1-'#Constant'!$A$3)/($J1695*'#Constant'!$B$3/'#Constant'!$C$3^($D1695-1)+1)+'#Constant'!$A$3</f>
        <v>0.92405904059040589</v>
      </c>
      <c r="BQ1695" s="4">
        <f t="shared" si="7004"/>
        <v>146.24080193922856</v>
      </c>
      <c r="BR1695" s="50">
        <f>(1-'#Constant'!$A$3)/($K1695*'#Constant'!$B$3/'#Constant'!$C$3^($D1695-1)+1)+'#Constant'!$A$3</f>
        <v>0.92405904059040589</v>
      </c>
      <c r="BS1695" s="4">
        <f t="shared" si="7005"/>
        <v>146.24080193922856</v>
      </c>
      <c r="BT1695">
        <f>BO1695/$BO$4*100</f>
        <v>91.9114258904889</v>
      </c>
    </row>
    <row r="1696" spans="1:72" s="13" customFormat="1" ht="17.25" thickBot="1" x14ac:dyDescent="0.35">
      <c r="B1696" s="20"/>
      <c r="D1696" s="14">
        <v>1</v>
      </c>
      <c r="E1696" s="14">
        <v>1</v>
      </c>
      <c r="F1696" s="19">
        <v>1</v>
      </c>
      <c r="G1696" s="15">
        <f t="shared" ref="G1696:H1696" si="7015">G1695</f>
        <v>100</v>
      </c>
      <c r="H1696" s="15">
        <f t="shared" si="7015"/>
        <v>100</v>
      </c>
      <c r="I1696" s="15">
        <v>2500</v>
      </c>
      <c r="J1696" s="15">
        <v>28</v>
      </c>
      <c r="K1696" s="15">
        <v>28</v>
      </c>
      <c r="L1696" s="16"/>
      <c r="M1696" s="15">
        <f t="shared" ref="M1696:O1696" si="7016">M1695</f>
        <v>0</v>
      </c>
      <c r="N1696" s="15">
        <f t="shared" si="7016"/>
        <v>0</v>
      </c>
      <c r="O1696" s="15">
        <f t="shared" si="7016"/>
        <v>0</v>
      </c>
      <c r="P1696" s="15">
        <v>0</v>
      </c>
      <c r="Q1696" s="15">
        <f t="shared" ref="Q1696:V1696" si="7017">Q1695</f>
        <v>150</v>
      </c>
      <c r="R1696" s="15">
        <f t="shared" si="7017"/>
        <v>0</v>
      </c>
      <c r="S1696" s="15">
        <f t="shared" si="7017"/>
        <v>0</v>
      </c>
      <c r="T1696" s="15">
        <f t="shared" si="7017"/>
        <v>0</v>
      </c>
      <c r="U1696" s="15">
        <f t="shared" si="7017"/>
        <v>0</v>
      </c>
      <c r="V1696" s="15">
        <f t="shared" si="7017"/>
        <v>0</v>
      </c>
      <c r="W1696" s="16"/>
      <c r="X1696" s="15">
        <f t="shared" ref="X1696:Z1696" si="7018">X1695</f>
        <v>0</v>
      </c>
      <c r="Y1696" s="15">
        <f t="shared" si="7018"/>
        <v>0</v>
      </c>
      <c r="Z1696" s="15">
        <f t="shared" si="7018"/>
        <v>0</v>
      </c>
      <c r="AA1696" s="15">
        <v>0</v>
      </c>
      <c r="AB1696" s="15">
        <f t="shared" ref="AB1696:AI1696" si="7019">AB1695</f>
        <v>150</v>
      </c>
      <c r="AC1696" s="15">
        <f t="shared" si="7019"/>
        <v>0</v>
      </c>
      <c r="AD1696" s="15">
        <f t="shared" si="7019"/>
        <v>0</v>
      </c>
      <c r="AE1696" s="15">
        <f t="shared" si="7019"/>
        <v>0</v>
      </c>
      <c r="AF1696" s="15">
        <f t="shared" si="7019"/>
        <v>0</v>
      </c>
      <c r="AG1696" s="15">
        <f t="shared" si="7019"/>
        <v>0</v>
      </c>
      <c r="AH1696" s="15">
        <f t="shared" si="7019"/>
        <v>0</v>
      </c>
      <c r="AI1696" s="15">
        <f t="shared" si="7019"/>
        <v>0</v>
      </c>
      <c r="AJ1696" s="17"/>
      <c r="AK1696" s="15">
        <f>AK1695</f>
        <v>0</v>
      </c>
      <c r="AL1696" s="15">
        <f>AL1695</f>
        <v>0</v>
      </c>
      <c r="AM1696" s="17"/>
      <c r="AN1696" s="15">
        <f t="shared" ref="AN1696:AX1696" si="7020">AN1695</f>
        <v>0</v>
      </c>
      <c r="AO1696" s="15">
        <f t="shared" si="7020"/>
        <v>0</v>
      </c>
      <c r="AP1696" s="15">
        <f t="shared" si="7020"/>
        <v>0</v>
      </c>
      <c r="AQ1696" s="15">
        <f t="shared" si="7020"/>
        <v>0</v>
      </c>
      <c r="AR1696" s="15">
        <f t="shared" si="7020"/>
        <v>0</v>
      </c>
      <c r="AS1696" s="15">
        <f t="shared" si="7020"/>
        <v>0</v>
      </c>
      <c r="AT1696" s="15">
        <f t="shared" si="7020"/>
        <v>0</v>
      </c>
      <c r="AU1696" s="15">
        <f t="shared" si="7020"/>
        <v>0</v>
      </c>
      <c r="AV1696" s="15">
        <f t="shared" si="7020"/>
        <v>0</v>
      </c>
      <c r="AW1696" s="15">
        <f t="shared" si="7020"/>
        <v>0</v>
      </c>
      <c r="AX1696" s="15">
        <f t="shared" si="7020"/>
        <v>0</v>
      </c>
      <c r="AY1696" s="17"/>
      <c r="AZ1696" s="15">
        <f t="shared" ref="AZ1696:BA1698" si="7021">AZ1695</f>
        <v>6000</v>
      </c>
      <c r="BA1696" s="15">
        <f t="shared" si="7021"/>
        <v>6000</v>
      </c>
      <c r="BB1696" s="15">
        <v>0</v>
      </c>
      <c r="BC1696" s="15">
        <f t="shared" ref="BC1696:BE1698" si="7022">BC1695</f>
        <v>0</v>
      </c>
      <c r="BD1696" s="15">
        <f t="shared" si="7022"/>
        <v>0</v>
      </c>
      <c r="BE1696" s="15">
        <f t="shared" si="7022"/>
        <v>250</v>
      </c>
      <c r="BF1696" s="17"/>
      <c r="BG1696" s="15">
        <f t="shared" ref="BG1696:BH1698" si="7023">BG1695</f>
        <v>1000</v>
      </c>
      <c r="BH1696" s="15">
        <f t="shared" si="7023"/>
        <v>5000</v>
      </c>
      <c r="BI1696" s="17"/>
      <c r="BJ1696" s="22">
        <f>G1696/G1695</f>
        <v>1</v>
      </c>
      <c r="BK1696" s="65">
        <f t="shared" ref="BK1696:BL1696" si="7024">BK1695</f>
        <v>0</v>
      </c>
      <c r="BL1696" s="65">
        <f t="shared" si="7024"/>
        <v>0</v>
      </c>
      <c r="BM1696" s="6">
        <f t="shared" si="7001"/>
        <v>100</v>
      </c>
      <c r="BN1696" s="8">
        <f t="shared" si="7002"/>
        <v>146.24080193922856</v>
      </c>
      <c r="BO1696" s="12">
        <f t="shared" si="7003"/>
        <v>120.9300632345938</v>
      </c>
      <c r="BP1696" s="50">
        <f>(1-'#Constant'!$A$3)/($J1696*'#Constant'!$B$3/'#Constant'!$C$3^($D1696-1)+1)+'#Constant'!$A$3</f>
        <v>0.92405904059040589</v>
      </c>
      <c r="BQ1696" s="4">
        <f t="shared" si="7004"/>
        <v>146.24080193922856</v>
      </c>
      <c r="BR1696" s="50">
        <f>(1-'#Constant'!$A$3)/($K1696*'#Constant'!$B$3/'#Constant'!$C$3^($D1696-1)+1)+'#Constant'!$A$3</f>
        <v>0.92405904059040589</v>
      </c>
      <c r="BS1696" s="4">
        <f t="shared" si="7005"/>
        <v>146.24080193922856</v>
      </c>
      <c r="BT1696"/>
    </row>
    <row r="1697" spans="1:72" x14ac:dyDescent="0.3">
      <c r="A1697">
        <v>50026</v>
      </c>
      <c r="B1697" s="18" t="str">
        <f>VLOOKUP(CONCATENATE("CREATURE_NAME_",A1697),[1]Localization_Hero!$A:$E,2,FALSE)</f>
        <v>오크 토템</v>
      </c>
      <c r="C1697" t="s">
        <v>172</v>
      </c>
      <c r="D1697">
        <v>1</v>
      </c>
      <c r="E1697">
        <v>1</v>
      </c>
      <c r="F1697" s="18">
        <v>1</v>
      </c>
      <c r="G1697" s="10">
        <v>100</v>
      </c>
      <c r="H1697" s="10">
        <v>100</v>
      </c>
      <c r="I1697" s="10">
        <v>2500</v>
      </c>
      <c r="J1697" s="10">
        <v>28</v>
      </c>
      <c r="K1697" s="10">
        <v>28</v>
      </c>
      <c r="L1697" s="2"/>
      <c r="M1697" s="10">
        <v>0</v>
      </c>
      <c r="N1697" s="10">
        <v>0</v>
      </c>
      <c r="O1697" s="10">
        <v>0</v>
      </c>
      <c r="P1697" s="10">
        <v>0</v>
      </c>
      <c r="Q1697" s="10">
        <v>0</v>
      </c>
      <c r="R1697" s="10">
        <v>0</v>
      </c>
      <c r="S1697" s="10">
        <v>0</v>
      </c>
      <c r="T1697" s="10">
        <v>0</v>
      </c>
      <c r="U1697" s="10">
        <v>0</v>
      </c>
      <c r="V1697" s="10">
        <v>200</v>
      </c>
      <c r="W1697" s="2"/>
      <c r="X1697" s="10">
        <v>0</v>
      </c>
      <c r="Y1697" s="10">
        <v>0</v>
      </c>
      <c r="Z1697" s="10">
        <v>0</v>
      </c>
      <c r="AA1697" s="10">
        <v>0</v>
      </c>
      <c r="AB1697" s="10">
        <v>0</v>
      </c>
      <c r="AC1697" s="10">
        <v>0</v>
      </c>
      <c r="AD1697" s="10">
        <v>0</v>
      </c>
      <c r="AE1697" s="10">
        <v>0</v>
      </c>
      <c r="AF1697" s="10">
        <v>0</v>
      </c>
      <c r="AG1697" s="10">
        <v>200</v>
      </c>
      <c r="AH1697" s="10">
        <v>0</v>
      </c>
      <c r="AI1697" s="10">
        <v>0</v>
      </c>
      <c r="AJ1697" s="3"/>
      <c r="AK1697" s="10">
        <v>0</v>
      </c>
      <c r="AL1697" s="10">
        <v>0</v>
      </c>
      <c r="AM1697" s="3"/>
      <c r="AN1697" s="10">
        <v>0</v>
      </c>
      <c r="AO1697" s="10">
        <v>0</v>
      </c>
      <c r="AP1697" s="10">
        <v>0</v>
      </c>
      <c r="AQ1697" s="10">
        <v>0</v>
      </c>
      <c r="AR1697" s="10">
        <v>0</v>
      </c>
      <c r="AS1697" s="10">
        <v>0</v>
      </c>
      <c r="AT1697" s="10">
        <v>0</v>
      </c>
      <c r="AU1697" s="10">
        <v>0</v>
      </c>
      <c r="AV1697" s="10">
        <v>0</v>
      </c>
      <c r="AW1697" s="10">
        <v>0</v>
      </c>
      <c r="AX1697" s="10">
        <v>0</v>
      </c>
      <c r="AY1697" s="3"/>
      <c r="AZ1697" s="10">
        <v>6000</v>
      </c>
      <c r="BA1697" s="10">
        <v>6000</v>
      </c>
      <c r="BB1697" s="10">
        <v>0</v>
      </c>
      <c r="BC1697" s="10">
        <v>0</v>
      </c>
      <c r="BD1697" s="10">
        <v>0</v>
      </c>
      <c r="BE1697" s="10">
        <v>250</v>
      </c>
      <c r="BF1697" s="3"/>
      <c r="BG1697" s="10">
        <v>1000</v>
      </c>
      <c r="BH1697" s="10">
        <v>0</v>
      </c>
      <c r="BI1697" s="3"/>
      <c r="BJ1697" s="21">
        <v>1</v>
      </c>
      <c r="BK1697" s="65">
        <v>0</v>
      </c>
      <c r="BL1697" s="65">
        <v>0</v>
      </c>
      <c r="BM1697" s="6">
        <f t="shared" si="7001"/>
        <v>100</v>
      </c>
      <c r="BN1697" s="8">
        <f t="shared" si="7002"/>
        <v>169.09092724223305</v>
      </c>
      <c r="BO1697" s="12">
        <f t="shared" si="7003"/>
        <v>130.03496731350111</v>
      </c>
      <c r="BP1697" s="50">
        <f>(1-'#Constant'!$A$3)/($J1697*'#Constant'!$B$3/'#Constant'!$C$3^($D1697-1)+1)+'#Constant'!$A$3</f>
        <v>0.92405904059040589</v>
      </c>
      <c r="BQ1697" s="4">
        <f t="shared" si="7004"/>
        <v>169.09092724223305</v>
      </c>
      <c r="BR1697" s="50">
        <f>(1-'#Constant'!$A$3)/($K1697*'#Constant'!$B$3/'#Constant'!$C$3^($D1697-1)+1)+'#Constant'!$A$3</f>
        <v>0.92405904059040589</v>
      </c>
      <c r="BS1697" s="4">
        <f t="shared" si="7005"/>
        <v>169.09092724223305</v>
      </c>
      <c r="BT1697">
        <f>BO1697/$BO$4*100</f>
        <v>98.831497658458574</v>
      </c>
    </row>
    <row r="1698" spans="1:72" s="13" customFormat="1" ht="17.25" thickBot="1" x14ac:dyDescent="0.35">
      <c r="B1698" s="20"/>
      <c r="D1698" s="14">
        <v>1</v>
      </c>
      <c r="E1698" s="14">
        <v>1</v>
      </c>
      <c r="F1698" s="19">
        <v>1</v>
      </c>
      <c r="G1698" s="15">
        <f t="shared" ref="G1698:H1698" si="7025">G1697</f>
        <v>100</v>
      </c>
      <c r="H1698" s="15">
        <f t="shared" si="7025"/>
        <v>100</v>
      </c>
      <c r="I1698" s="15">
        <v>2500</v>
      </c>
      <c r="J1698" s="15">
        <v>28</v>
      </c>
      <c r="K1698" s="15">
        <v>28</v>
      </c>
      <c r="L1698" s="16"/>
      <c r="M1698" s="15">
        <f t="shared" ref="M1698:O1698" si="7026">M1697</f>
        <v>0</v>
      </c>
      <c r="N1698" s="15">
        <f t="shared" si="7026"/>
        <v>0</v>
      </c>
      <c r="O1698" s="15">
        <f t="shared" si="7026"/>
        <v>0</v>
      </c>
      <c r="P1698" s="15">
        <v>0</v>
      </c>
      <c r="Q1698" s="15">
        <f t="shared" ref="Q1698:V1698" si="7027">Q1697</f>
        <v>0</v>
      </c>
      <c r="R1698" s="15">
        <f t="shared" si="7027"/>
        <v>0</v>
      </c>
      <c r="S1698" s="15">
        <f t="shared" si="7027"/>
        <v>0</v>
      </c>
      <c r="T1698" s="15">
        <f t="shared" si="7027"/>
        <v>0</v>
      </c>
      <c r="U1698" s="15">
        <f t="shared" si="7027"/>
        <v>0</v>
      </c>
      <c r="V1698" s="15">
        <f t="shared" si="7027"/>
        <v>200</v>
      </c>
      <c r="W1698" s="16"/>
      <c r="X1698" s="15">
        <f t="shared" ref="X1698:Z1698" si="7028">X1697</f>
        <v>0</v>
      </c>
      <c r="Y1698" s="15">
        <f t="shared" si="7028"/>
        <v>0</v>
      </c>
      <c r="Z1698" s="15">
        <f t="shared" si="7028"/>
        <v>0</v>
      </c>
      <c r="AA1698" s="15">
        <v>0</v>
      </c>
      <c r="AB1698" s="15">
        <f t="shared" ref="AB1698:AI1698" si="7029">AB1697</f>
        <v>0</v>
      </c>
      <c r="AC1698" s="15">
        <f t="shared" si="7029"/>
        <v>0</v>
      </c>
      <c r="AD1698" s="15">
        <f t="shared" si="7029"/>
        <v>0</v>
      </c>
      <c r="AE1698" s="15">
        <f t="shared" si="7029"/>
        <v>0</v>
      </c>
      <c r="AF1698" s="15">
        <f t="shared" si="7029"/>
        <v>0</v>
      </c>
      <c r="AG1698" s="15">
        <f t="shared" si="7029"/>
        <v>200</v>
      </c>
      <c r="AH1698" s="15">
        <f t="shared" si="7029"/>
        <v>0</v>
      </c>
      <c r="AI1698" s="15">
        <f t="shared" si="7029"/>
        <v>0</v>
      </c>
      <c r="AJ1698" s="17"/>
      <c r="AK1698" s="15">
        <f>AK1697</f>
        <v>0</v>
      </c>
      <c r="AL1698" s="15">
        <f>AL1697</f>
        <v>0</v>
      </c>
      <c r="AM1698" s="17"/>
      <c r="AN1698" s="15">
        <f t="shared" ref="AN1698:AX1698" si="7030">AN1697</f>
        <v>0</v>
      </c>
      <c r="AO1698" s="15">
        <f t="shared" si="7030"/>
        <v>0</v>
      </c>
      <c r="AP1698" s="15">
        <f t="shared" si="7030"/>
        <v>0</v>
      </c>
      <c r="AQ1698" s="15">
        <f t="shared" si="7030"/>
        <v>0</v>
      </c>
      <c r="AR1698" s="15">
        <f t="shared" si="7030"/>
        <v>0</v>
      </c>
      <c r="AS1698" s="15">
        <f t="shared" si="7030"/>
        <v>0</v>
      </c>
      <c r="AT1698" s="15">
        <f t="shared" si="7030"/>
        <v>0</v>
      </c>
      <c r="AU1698" s="15">
        <f t="shared" si="7030"/>
        <v>0</v>
      </c>
      <c r="AV1698" s="15">
        <f t="shared" si="7030"/>
        <v>0</v>
      </c>
      <c r="AW1698" s="15">
        <f t="shared" si="7030"/>
        <v>0</v>
      </c>
      <c r="AX1698" s="15">
        <f t="shared" si="7030"/>
        <v>0</v>
      </c>
      <c r="AY1698" s="17"/>
      <c r="AZ1698" s="15">
        <f t="shared" si="7021"/>
        <v>6000</v>
      </c>
      <c r="BA1698" s="15">
        <f t="shared" si="7021"/>
        <v>6000</v>
      </c>
      <c r="BB1698" s="15">
        <v>0</v>
      </c>
      <c r="BC1698" s="15">
        <f t="shared" si="7022"/>
        <v>0</v>
      </c>
      <c r="BD1698" s="15">
        <f t="shared" si="7022"/>
        <v>0</v>
      </c>
      <c r="BE1698" s="15">
        <f t="shared" si="7022"/>
        <v>250</v>
      </c>
      <c r="BF1698" s="17"/>
      <c r="BG1698" s="15">
        <f t="shared" si="7023"/>
        <v>1000</v>
      </c>
      <c r="BH1698" s="15">
        <f t="shared" si="7023"/>
        <v>0</v>
      </c>
      <c r="BI1698" s="17"/>
      <c r="BJ1698" s="22">
        <f>G1698/G1697</f>
        <v>1</v>
      </c>
      <c r="BK1698" s="65">
        <f t="shared" ref="BK1698:BL1698" si="7031">BK1697</f>
        <v>0</v>
      </c>
      <c r="BL1698" s="65">
        <f t="shared" si="7031"/>
        <v>0</v>
      </c>
      <c r="BM1698" s="6">
        <f t="shared" si="7001"/>
        <v>100</v>
      </c>
      <c r="BN1698" s="8">
        <f t="shared" si="7002"/>
        <v>169.09092724223305</v>
      </c>
      <c r="BO1698" s="12">
        <f t="shared" si="7003"/>
        <v>130.03496731350111</v>
      </c>
      <c r="BP1698" s="50">
        <f>(1-'#Constant'!$A$3)/($J1698*'#Constant'!$B$3/'#Constant'!$C$3^($D1698-1)+1)+'#Constant'!$A$3</f>
        <v>0.92405904059040589</v>
      </c>
      <c r="BQ1698" s="4">
        <f t="shared" si="7004"/>
        <v>169.09092724223305</v>
      </c>
      <c r="BR1698" s="50">
        <f>(1-'#Constant'!$A$3)/($K1698*'#Constant'!$B$3/'#Constant'!$C$3^($D1698-1)+1)+'#Constant'!$A$3</f>
        <v>0.92405904059040589</v>
      </c>
      <c r="BS1698" s="4">
        <f t="shared" si="7005"/>
        <v>169.09092724223305</v>
      </c>
      <c r="BT1698"/>
    </row>
    <row r="1699" spans="1:72" x14ac:dyDescent="0.3">
      <c r="A1699">
        <v>50027</v>
      </c>
      <c r="B1699" s="18" t="str">
        <f>VLOOKUP(CONCATENATE("CREATURE_NAME_",A1699),[1]Localization_Hero!$A:$E,2,FALSE)</f>
        <v>가시 목책</v>
      </c>
      <c r="C1699" t="s">
        <v>172</v>
      </c>
      <c r="D1699">
        <v>1</v>
      </c>
      <c r="E1699">
        <v>1</v>
      </c>
      <c r="F1699" s="18">
        <v>1</v>
      </c>
      <c r="G1699" s="10">
        <v>100</v>
      </c>
      <c r="H1699" s="10">
        <v>100</v>
      </c>
      <c r="I1699" s="10">
        <v>2500</v>
      </c>
      <c r="J1699" s="10">
        <v>25</v>
      </c>
      <c r="K1699" s="10">
        <v>25</v>
      </c>
      <c r="L1699" s="2"/>
      <c r="M1699" s="10">
        <v>100</v>
      </c>
      <c r="N1699" s="10">
        <v>0</v>
      </c>
      <c r="O1699" s="10">
        <v>0</v>
      </c>
      <c r="P1699" s="10">
        <v>100</v>
      </c>
      <c r="Q1699" s="10">
        <v>0</v>
      </c>
      <c r="R1699" s="10">
        <v>0</v>
      </c>
      <c r="S1699" s="10">
        <v>0</v>
      </c>
      <c r="T1699" s="10">
        <v>150</v>
      </c>
      <c r="U1699" s="10">
        <v>0</v>
      </c>
      <c r="V1699" s="10">
        <v>0</v>
      </c>
      <c r="W1699" s="2"/>
      <c r="X1699" s="10">
        <v>100</v>
      </c>
      <c r="Y1699" s="10">
        <v>0</v>
      </c>
      <c r="Z1699" s="10">
        <v>0</v>
      </c>
      <c r="AA1699" s="10">
        <v>100</v>
      </c>
      <c r="AB1699" s="10">
        <v>0</v>
      </c>
      <c r="AC1699" s="10">
        <v>0</v>
      </c>
      <c r="AD1699" s="10">
        <v>0</v>
      </c>
      <c r="AE1699" s="10">
        <v>150</v>
      </c>
      <c r="AF1699" s="10">
        <v>0</v>
      </c>
      <c r="AG1699" s="10">
        <v>0</v>
      </c>
      <c r="AH1699" s="10">
        <v>0</v>
      </c>
      <c r="AI1699" s="10">
        <v>0</v>
      </c>
      <c r="AJ1699" s="3"/>
      <c r="AK1699" s="10">
        <v>0</v>
      </c>
      <c r="AL1699" s="10">
        <v>0</v>
      </c>
      <c r="AM1699" s="3"/>
      <c r="AN1699" s="10">
        <v>0</v>
      </c>
      <c r="AO1699" s="10">
        <v>0</v>
      </c>
      <c r="AP1699" s="10">
        <v>0</v>
      </c>
      <c r="AQ1699" s="10">
        <v>0</v>
      </c>
      <c r="AR1699" s="10">
        <v>0</v>
      </c>
      <c r="AS1699" s="10">
        <v>0</v>
      </c>
      <c r="AT1699" s="10">
        <v>0</v>
      </c>
      <c r="AU1699" s="10">
        <v>0</v>
      </c>
      <c r="AV1699" s="10">
        <v>0</v>
      </c>
      <c r="AW1699" s="10">
        <v>0</v>
      </c>
      <c r="AX1699" s="10">
        <v>0</v>
      </c>
      <c r="AY1699" s="3"/>
      <c r="AZ1699" s="10">
        <v>6000</v>
      </c>
      <c r="BA1699" s="10">
        <v>6000</v>
      </c>
      <c r="BB1699" s="10">
        <v>0</v>
      </c>
      <c r="BC1699" s="10">
        <v>0</v>
      </c>
      <c r="BD1699" s="10">
        <v>0</v>
      </c>
      <c r="BE1699" s="10">
        <v>250</v>
      </c>
      <c r="BF1699" s="3"/>
      <c r="BG1699" s="10">
        <v>1000</v>
      </c>
      <c r="BH1699" s="10">
        <v>0</v>
      </c>
      <c r="BI1699" s="3"/>
      <c r="BJ1699" s="21">
        <v>1</v>
      </c>
      <c r="BK1699" s="65">
        <v>0</v>
      </c>
      <c r="BL1699" s="65">
        <v>0</v>
      </c>
      <c r="BM1699" s="6">
        <f t="shared" si="7001"/>
        <v>118.25000000000001</v>
      </c>
      <c r="BN1699" s="8">
        <f t="shared" si="7002"/>
        <v>149.0819326565707</v>
      </c>
      <c r="BO1699" s="12">
        <f t="shared" si="7003"/>
        <v>132.77401303206696</v>
      </c>
      <c r="BP1699" s="50">
        <f>(1-'#Constant'!$A$3)/($J1699*'#Constant'!$B$3/'#Constant'!$C$3^($D1699-1)+1)+'#Constant'!$A$3</f>
        <v>0.93162790697674425</v>
      </c>
      <c r="BQ1699" s="4">
        <f t="shared" si="7004"/>
        <v>149.0819326565707</v>
      </c>
      <c r="BR1699" s="50">
        <f>(1-'#Constant'!$A$3)/($K1699*'#Constant'!$B$3/'#Constant'!$C$3^($D1699-1)+1)+'#Constant'!$A$3</f>
        <v>0.93162790697674425</v>
      </c>
      <c r="BS1699" s="4">
        <f t="shared" si="7005"/>
        <v>149.0819326565707</v>
      </c>
      <c r="BT1699">
        <f>BO1699/$BO$4*100</f>
        <v>100.91327609170268</v>
      </c>
    </row>
    <row r="1700" spans="1:72" s="13" customFormat="1" ht="17.25" thickBot="1" x14ac:dyDescent="0.35">
      <c r="B1700" s="20"/>
      <c r="D1700" s="14">
        <v>1</v>
      </c>
      <c r="E1700" s="14">
        <v>1</v>
      </c>
      <c r="F1700" s="19">
        <v>1</v>
      </c>
      <c r="G1700" s="15">
        <f t="shared" ref="G1700:H1700" si="7032">G1699</f>
        <v>100</v>
      </c>
      <c r="H1700" s="15">
        <f t="shared" si="7032"/>
        <v>100</v>
      </c>
      <c r="I1700" s="15">
        <v>2500</v>
      </c>
      <c r="J1700" s="15">
        <v>25</v>
      </c>
      <c r="K1700" s="15">
        <v>25</v>
      </c>
      <c r="L1700" s="16"/>
      <c r="M1700" s="15">
        <f t="shared" ref="M1700:O1700" si="7033">M1699</f>
        <v>100</v>
      </c>
      <c r="N1700" s="15">
        <f t="shared" si="7033"/>
        <v>0</v>
      </c>
      <c r="O1700" s="15">
        <f t="shared" si="7033"/>
        <v>0</v>
      </c>
      <c r="P1700" s="15">
        <v>100</v>
      </c>
      <c r="Q1700" s="15">
        <f t="shared" ref="Q1700:V1700" si="7034">Q1699</f>
        <v>0</v>
      </c>
      <c r="R1700" s="15">
        <f t="shared" si="7034"/>
        <v>0</v>
      </c>
      <c r="S1700" s="15">
        <f t="shared" si="7034"/>
        <v>0</v>
      </c>
      <c r="T1700" s="15">
        <f t="shared" si="7034"/>
        <v>150</v>
      </c>
      <c r="U1700" s="15">
        <f t="shared" si="7034"/>
        <v>0</v>
      </c>
      <c r="V1700" s="15">
        <f t="shared" si="7034"/>
        <v>0</v>
      </c>
      <c r="W1700" s="16"/>
      <c r="X1700" s="15">
        <f t="shared" ref="X1700:Z1700" si="7035">X1699</f>
        <v>100</v>
      </c>
      <c r="Y1700" s="15">
        <f t="shared" si="7035"/>
        <v>0</v>
      </c>
      <c r="Z1700" s="15">
        <f t="shared" si="7035"/>
        <v>0</v>
      </c>
      <c r="AA1700" s="15">
        <v>100</v>
      </c>
      <c r="AB1700" s="15">
        <f t="shared" ref="AB1700:AI1700" si="7036">AB1699</f>
        <v>0</v>
      </c>
      <c r="AC1700" s="15">
        <f t="shared" si="7036"/>
        <v>0</v>
      </c>
      <c r="AD1700" s="15">
        <f t="shared" si="7036"/>
        <v>0</v>
      </c>
      <c r="AE1700" s="15">
        <f t="shared" si="7036"/>
        <v>150</v>
      </c>
      <c r="AF1700" s="15">
        <f t="shared" si="7036"/>
        <v>0</v>
      </c>
      <c r="AG1700" s="15">
        <f t="shared" si="7036"/>
        <v>0</v>
      </c>
      <c r="AH1700" s="15">
        <f t="shared" si="7036"/>
        <v>0</v>
      </c>
      <c r="AI1700" s="15">
        <f t="shared" si="7036"/>
        <v>0</v>
      </c>
      <c r="AJ1700" s="17"/>
      <c r="AK1700" s="15">
        <f>AK1699</f>
        <v>0</v>
      </c>
      <c r="AL1700" s="15">
        <f>AL1699</f>
        <v>0</v>
      </c>
      <c r="AM1700" s="17"/>
      <c r="AN1700" s="15">
        <f t="shared" ref="AN1700:AX1700" si="7037">AN1699</f>
        <v>0</v>
      </c>
      <c r="AO1700" s="15">
        <f t="shared" si="7037"/>
        <v>0</v>
      </c>
      <c r="AP1700" s="15">
        <f t="shared" si="7037"/>
        <v>0</v>
      </c>
      <c r="AQ1700" s="15">
        <f t="shared" si="7037"/>
        <v>0</v>
      </c>
      <c r="AR1700" s="15">
        <f t="shared" si="7037"/>
        <v>0</v>
      </c>
      <c r="AS1700" s="15">
        <f t="shared" si="7037"/>
        <v>0</v>
      </c>
      <c r="AT1700" s="15">
        <f t="shared" si="7037"/>
        <v>0</v>
      </c>
      <c r="AU1700" s="15">
        <f t="shared" si="7037"/>
        <v>0</v>
      </c>
      <c r="AV1700" s="15">
        <f t="shared" si="7037"/>
        <v>0</v>
      </c>
      <c r="AW1700" s="15">
        <f t="shared" si="7037"/>
        <v>0</v>
      </c>
      <c r="AX1700" s="15">
        <f t="shared" si="7037"/>
        <v>0</v>
      </c>
      <c r="AY1700" s="17"/>
      <c r="AZ1700" s="15">
        <f t="shared" ref="AZ1700:BA1700" si="7038">AZ1699</f>
        <v>6000</v>
      </c>
      <c r="BA1700" s="15">
        <f t="shared" si="7038"/>
        <v>6000</v>
      </c>
      <c r="BB1700" s="15">
        <v>0</v>
      </c>
      <c r="BC1700" s="15">
        <f t="shared" ref="BC1700:BE1700" si="7039">BC1699</f>
        <v>0</v>
      </c>
      <c r="BD1700" s="15">
        <f t="shared" si="7039"/>
        <v>0</v>
      </c>
      <c r="BE1700" s="15">
        <f t="shared" si="7039"/>
        <v>250</v>
      </c>
      <c r="BF1700" s="17"/>
      <c r="BG1700" s="15">
        <f t="shared" ref="BG1700:BH1700" si="7040">BG1699</f>
        <v>1000</v>
      </c>
      <c r="BH1700" s="15">
        <f t="shared" si="7040"/>
        <v>0</v>
      </c>
      <c r="BI1700" s="17"/>
      <c r="BJ1700" s="22">
        <f>G1700/G1699</f>
        <v>1</v>
      </c>
      <c r="BK1700" s="65">
        <f t="shared" ref="BK1700:BL1700" si="7041">BK1699</f>
        <v>0</v>
      </c>
      <c r="BL1700" s="65">
        <f t="shared" si="7041"/>
        <v>0</v>
      </c>
      <c r="BM1700" s="6">
        <f t="shared" si="7001"/>
        <v>118.25000000000001</v>
      </c>
      <c r="BN1700" s="8">
        <f t="shared" si="7002"/>
        <v>149.0819326565707</v>
      </c>
      <c r="BO1700" s="12">
        <f t="shared" si="7003"/>
        <v>132.77401303206696</v>
      </c>
      <c r="BP1700" s="50">
        <f>(1-'#Constant'!$A$3)/($J1700*'#Constant'!$B$3/'#Constant'!$C$3^($D1700-1)+1)+'#Constant'!$A$3</f>
        <v>0.93162790697674425</v>
      </c>
      <c r="BQ1700" s="4">
        <f t="shared" si="7004"/>
        <v>149.0819326565707</v>
      </c>
      <c r="BR1700" s="50">
        <f>(1-'#Constant'!$A$3)/($K1700*'#Constant'!$B$3/'#Constant'!$C$3^($D1700-1)+1)+'#Constant'!$A$3</f>
        <v>0.93162790697674425</v>
      </c>
      <c r="BS1700" s="4">
        <f t="shared" si="7005"/>
        <v>149.0819326565707</v>
      </c>
      <c r="BT1700"/>
    </row>
    <row r="1701" spans="1:72" x14ac:dyDescent="0.3">
      <c r="A1701">
        <v>50028</v>
      </c>
      <c r="B1701" s="18" t="str">
        <f>VLOOKUP(CONCATENATE("CREATURE_NAME_",A1701),[1]Localization_Hero!$A:$E,2,FALSE)</f>
        <v>만티코어</v>
      </c>
      <c r="C1701" t="s">
        <v>77</v>
      </c>
      <c r="D1701">
        <v>1</v>
      </c>
      <c r="E1701">
        <v>1</v>
      </c>
      <c r="F1701" s="18">
        <v>1</v>
      </c>
      <c r="G1701" s="10">
        <v>100</v>
      </c>
      <c r="H1701" s="10">
        <v>100</v>
      </c>
      <c r="I1701" s="10">
        <v>2500</v>
      </c>
      <c r="J1701" s="10">
        <v>25</v>
      </c>
      <c r="K1701" s="10">
        <v>25</v>
      </c>
      <c r="L1701" s="2"/>
      <c r="M1701" s="10">
        <v>100</v>
      </c>
      <c r="N1701" s="10">
        <v>0</v>
      </c>
      <c r="O1701" s="10">
        <v>0</v>
      </c>
      <c r="P1701" s="10">
        <v>100</v>
      </c>
      <c r="Q1701" s="10">
        <v>0</v>
      </c>
      <c r="R1701" s="10">
        <v>0</v>
      </c>
      <c r="S1701" s="10">
        <v>100</v>
      </c>
      <c r="T1701" s="10">
        <v>400</v>
      </c>
      <c r="U1701" s="10">
        <v>0</v>
      </c>
      <c r="V1701" s="10">
        <v>0</v>
      </c>
      <c r="W1701" s="2"/>
      <c r="X1701" s="10">
        <v>100</v>
      </c>
      <c r="Y1701" s="10">
        <v>0</v>
      </c>
      <c r="Z1701" s="10">
        <v>0</v>
      </c>
      <c r="AA1701" s="10">
        <v>100</v>
      </c>
      <c r="AB1701" s="10">
        <v>0</v>
      </c>
      <c r="AC1701" s="10">
        <v>0</v>
      </c>
      <c r="AD1701" s="10">
        <v>100</v>
      </c>
      <c r="AE1701" s="10">
        <v>400</v>
      </c>
      <c r="AF1701" s="10">
        <v>0</v>
      </c>
      <c r="AG1701" s="10">
        <v>0</v>
      </c>
      <c r="AH1701" s="10">
        <v>0</v>
      </c>
      <c r="AI1701" s="10">
        <v>0</v>
      </c>
      <c r="AJ1701" s="3"/>
      <c r="AK1701" s="10">
        <v>0</v>
      </c>
      <c r="AL1701" s="10">
        <v>0</v>
      </c>
      <c r="AM1701" s="3"/>
      <c r="AN1701" s="10">
        <v>0</v>
      </c>
      <c r="AO1701" s="10">
        <v>0</v>
      </c>
      <c r="AP1701" s="10">
        <v>0</v>
      </c>
      <c r="AQ1701" s="10">
        <v>0</v>
      </c>
      <c r="AR1701" s="10">
        <v>0</v>
      </c>
      <c r="AS1701" s="10">
        <v>0</v>
      </c>
      <c r="AT1701" s="10">
        <v>0</v>
      </c>
      <c r="AU1701" s="10">
        <v>0</v>
      </c>
      <c r="AV1701" s="10">
        <v>0</v>
      </c>
      <c r="AW1701" s="10">
        <v>0</v>
      </c>
      <c r="AX1701" s="10">
        <v>0</v>
      </c>
      <c r="AY1701" s="3"/>
      <c r="AZ1701" s="10">
        <v>6000</v>
      </c>
      <c r="BA1701" s="10">
        <v>6000</v>
      </c>
      <c r="BB1701" s="10">
        <v>0</v>
      </c>
      <c r="BC1701" s="10">
        <v>0</v>
      </c>
      <c r="BD1701" s="10">
        <v>0</v>
      </c>
      <c r="BE1701" s="10">
        <v>250</v>
      </c>
      <c r="BF1701" s="3"/>
      <c r="BG1701" s="10">
        <v>1000</v>
      </c>
      <c r="BH1701" s="10">
        <v>5000</v>
      </c>
      <c r="BI1701" s="3"/>
      <c r="BJ1701" s="21">
        <v>1</v>
      </c>
      <c r="BK1701" s="65">
        <v>0</v>
      </c>
      <c r="BL1701" s="65">
        <v>0</v>
      </c>
      <c r="BM1701" s="6">
        <f t="shared" si="7001"/>
        <v>135.29999999999998</v>
      </c>
      <c r="BN1701" s="8">
        <f t="shared" si="7002"/>
        <v>149.0819326565707</v>
      </c>
      <c r="BO1701" s="12">
        <f t="shared" si="7003"/>
        <v>142.02389055519501</v>
      </c>
      <c r="BP1701" s="50">
        <f>(1-'#Constant'!$A$3)/($J1701*'#Constant'!$B$3/'#Constant'!$C$3^($D1701-1)+1)+'#Constant'!$A$3</f>
        <v>0.93162790697674425</v>
      </c>
      <c r="BQ1701" s="4">
        <f>I1702/(BP1701*(1-Q1701/1000*(0.5+R1701/1000))*(1-P1701/1000)*(1-V1701/1000)*(1+U1701/1000))/20</f>
        <v>149.0819326565707</v>
      </c>
      <c r="BR1701" s="50">
        <f>(1-'#Constant'!$A$3)/($K1701*'#Constant'!$B$3/'#Constant'!$C$3^($D1701-1)+1)+'#Constant'!$A$3</f>
        <v>0.93162790697674425</v>
      </c>
      <c r="BS1701" s="4">
        <f>I1702/(BR1701*(1-AB1701/1000*(0.5+AC1701/1000))*(1-AA1701/1000)*(1-AG1701/1000)*(1+AF1701/1000))/20</f>
        <v>149.0819326565707</v>
      </c>
      <c r="BT1701">
        <f>BO1701/$BO$4*100</f>
        <v>107.9435331652794</v>
      </c>
    </row>
    <row r="1702" spans="1:72" s="13" customFormat="1" ht="17.25" thickBot="1" x14ac:dyDescent="0.35">
      <c r="B1702" s="20"/>
      <c r="D1702" s="14">
        <v>1</v>
      </c>
      <c r="E1702" s="14">
        <v>1</v>
      </c>
      <c r="F1702" s="19">
        <v>1</v>
      </c>
      <c r="G1702" s="15">
        <f t="shared" ref="G1702:H1702" si="7042">G1701</f>
        <v>100</v>
      </c>
      <c r="H1702" s="15">
        <f t="shared" si="7042"/>
        <v>100</v>
      </c>
      <c r="I1702" s="15">
        <v>2500</v>
      </c>
      <c r="J1702" s="15">
        <v>25</v>
      </c>
      <c r="K1702" s="15">
        <v>25</v>
      </c>
      <c r="L1702" s="16"/>
      <c r="M1702" s="15">
        <f t="shared" ref="M1702:O1702" si="7043">M1701</f>
        <v>100</v>
      </c>
      <c r="N1702" s="15">
        <f t="shared" si="7043"/>
        <v>0</v>
      </c>
      <c r="O1702" s="15">
        <f t="shared" si="7043"/>
        <v>0</v>
      </c>
      <c r="P1702" s="15">
        <v>100</v>
      </c>
      <c r="Q1702" s="15">
        <f t="shared" ref="Q1702:V1702" si="7044">Q1701</f>
        <v>0</v>
      </c>
      <c r="R1702" s="15">
        <f t="shared" si="7044"/>
        <v>0</v>
      </c>
      <c r="S1702" s="15">
        <f t="shared" si="7044"/>
        <v>100</v>
      </c>
      <c r="T1702" s="15">
        <f t="shared" si="7044"/>
        <v>400</v>
      </c>
      <c r="U1702" s="15">
        <f t="shared" si="7044"/>
        <v>0</v>
      </c>
      <c r="V1702" s="15">
        <f t="shared" si="7044"/>
        <v>0</v>
      </c>
      <c r="W1702" s="16"/>
      <c r="X1702" s="15">
        <f t="shared" ref="X1702:Z1702" si="7045">X1701</f>
        <v>100</v>
      </c>
      <c r="Y1702" s="15">
        <f t="shared" si="7045"/>
        <v>0</v>
      </c>
      <c r="Z1702" s="15">
        <f t="shared" si="7045"/>
        <v>0</v>
      </c>
      <c r="AA1702" s="15">
        <v>100</v>
      </c>
      <c r="AB1702" s="15">
        <f t="shared" ref="AB1702:AI1702" si="7046">AB1701</f>
        <v>0</v>
      </c>
      <c r="AC1702" s="15">
        <f t="shared" si="7046"/>
        <v>0</v>
      </c>
      <c r="AD1702" s="15">
        <f t="shared" si="7046"/>
        <v>100</v>
      </c>
      <c r="AE1702" s="15">
        <f t="shared" si="7046"/>
        <v>400</v>
      </c>
      <c r="AF1702" s="15">
        <f t="shared" si="7046"/>
        <v>0</v>
      </c>
      <c r="AG1702" s="15">
        <f t="shared" si="7046"/>
        <v>0</v>
      </c>
      <c r="AH1702" s="15">
        <f t="shared" si="7046"/>
        <v>0</v>
      </c>
      <c r="AI1702" s="15">
        <f t="shared" si="7046"/>
        <v>0</v>
      </c>
      <c r="AJ1702" s="17"/>
      <c r="AK1702" s="15">
        <f>AK1701</f>
        <v>0</v>
      </c>
      <c r="AL1702" s="15">
        <f>AL1701</f>
        <v>0</v>
      </c>
      <c r="AM1702" s="17"/>
      <c r="AN1702" s="15">
        <f t="shared" ref="AN1702:AX1702" si="7047">AN1701</f>
        <v>0</v>
      </c>
      <c r="AO1702" s="15">
        <f t="shared" si="7047"/>
        <v>0</v>
      </c>
      <c r="AP1702" s="15">
        <f t="shared" si="7047"/>
        <v>0</v>
      </c>
      <c r="AQ1702" s="15">
        <f t="shared" si="7047"/>
        <v>0</v>
      </c>
      <c r="AR1702" s="15">
        <f t="shared" si="7047"/>
        <v>0</v>
      </c>
      <c r="AS1702" s="15">
        <f t="shared" si="7047"/>
        <v>0</v>
      </c>
      <c r="AT1702" s="15">
        <f t="shared" si="7047"/>
        <v>0</v>
      </c>
      <c r="AU1702" s="15">
        <f t="shared" si="7047"/>
        <v>0</v>
      </c>
      <c r="AV1702" s="15">
        <f t="shared" si="7047"/>
        <v>0</v>
      </c>
      <c r="AW1702" s="15">
        <f t="shared" si="7047"/>
        <v>0</v>
      </c>
      <c r="AX1702" s="15">
        <f t="shared" si="7047"/>
        <v>0</v>
      </c>
      <c r="AY1702" s="17"/>
      <c r="AZ1702" s="15">
        <f t="shared" ref="AZ1702:BA1702" si="7048">AZ1701</f>
        <v>6000</v>
      </c>
      <c r="BA1702" s="15">
        <f t="shared" si="7048"/>
        <v>6000</v>
      </c>
      <c r="BB1702" s="15">
        <v>0</v>
      </c>
      <c r="BC1702" s="15">
        <f t="shared" ref="BC1702:BE1702" si="7049">BC1701</f>
        <v>0</v>
      </c>
      <c r="BD1702" s="15">
        <f t="shared" si="7049"/>
        <v>0</v>
      </c>
      <c r="BE1702" s="15">
        <f t="shared" si="7049"/>
        <v>250</v>
      </c>
      <c r="BF1702" s="17"/>
      <c r="BG1702" s="15">
        <f t="shared" ref="BG1702:BH1702" si="7050">BG1701</f>
        <v>1000</v>
      </c>
      <c r="BH1702" s="15">
        <f t="shared" si="7050"/>
        <v>5000</v>
      </c>
      <c r="BI1702" s="17"/>
      <c r="BJ1702" s="22">
        <f>G1702/G1701</f>
        <v>1</v>
      </c>
      <c r="BK1702" s="65">
        <f>BK1701</f>
        <v>0</v>
      </c>
      <c r="BL1702" s="65">
        <f>BL1701</f>
        <v>0</v>
      </c>
      <c r="BM1702" s="6">
        <f t="shared" si="7001"/>
        <v>135.29999999999998</v>
      </c>
      <c r="BN1702" s="8">
        <f t="shared" si="7002"/>
        <v>269.54013424307982</v>
      </c>
      <c r="BO1702" s="12">
        <f t="shared" si="7003"/>
        <v>190.9680082188865</v>
      </c>
      <c r="BP1702" s="50">
        <f>(1-'#Constant'!$A$3)/($J1702*'#Constant'!$B$3/'#Constant'!$C$3^($D1702-1)+1)+'#Constant'!$A$3</f>
        <v>0.93162790697674425</v>
      </c>
      <c r="BQ1702" s="4">
        <f>I1723/(BP1702*(1-Q1702/1000*(0.5+R1702/1000))*(1-P1702/1000)*(1-V1702/1000)*(1+U1702/1000))/20</f>
        <v>269.54013424307982</v>
      </c>
      <c r="BR1702" s="50">
        <f>(1-'#Constant'!$A$3)/($K1702*'#Constant'!$B$3/'#Constant'!$C$3^($D1702-1)+1)+'#Constant'!$A$3</f>
        <v>0.93162790697674425</v>
      </c>
      <c r="BS1702" s="4">
        <f>I1723/(BR1702*(1-AB1702/1000*(0.5+AC1702/1000))*(1-AA1702/1000)*(1-AG1702/1000)*(1+AF1702/1000))/20</f>
        <v>269.54013424307982</v>
      </c>
      <c r="BT1702"/>
    </row>
    <row r="1703" spans="1:72" x14ac:dyDescent="0.3">
      <c r="A1703">
        <v>50029</v>
      </c>
      <c r="B1703" s="18" t="str">
        <f>VLOOKUP(CONCATENATE("CREATURE_NAME_",A1703),[1]Localization_Hero!$A:$E,2,FALSE)</f>
        <v>드라이어드 궁수</v>
      </c>
      <c r="C1703" t="s">
        <v>82</v>
      </c>
      <c r="D1703">
        <v>1</v>
      </c>
      <c r="E1703">
        <v>1</v>
      </c>
      <c r="F1703" s="18">
        <v>1</v>
      </c>
      <c r="G1703" s="10">
        <v>100</v>
      </c>
      <c r="H1703" s="10">
        <v>100</v>
      </c>
      <c r="I1703" s="10">
        <v>2500</v>
      </c>
      <c r="J1703" s="10">
        <v>25</v>
      </c>
      <c r="K1703" s="10">
        <v>25</v>
      </c>
      <c r="L1703" s="2"/>
      <c r="M1703" s="10">
        <v>100</v>
      </c>
      <c r="N1703" s="10">
        <v>0</v>
      </c>
      <c r="O1703" s="10">
        <v>0</v>
      </c>
      <c r="P1703" s="10">
        <v>100</v>
      </c>
      <c r="Q1703" s="10">
        <v>0</v>
      </c>
      <c r="R1703" s="10">
        <v>0</v>
      </c>
      <c r="S1703" s="10">
        <v>0</v>
      </c>
      <c r="T1703" s="10">
        <v>150</v>
      </c>
      <c r="U1703" s="10">
        <v>0</v>
      </c>
      <c r="V1703" s="10">
        <v>0</v>
      </c>
      <c r="W1703" s="2"/>
      <c r="X1703" s="10">
        <v>100</v>
      </c>
      <c r="Y1703" s="10">
        <v>0</v>
      </c>
      <c r="Z1703" s="10">
        <v>0</v>
      </c>
      <c r="AA1703" s="10">
        <v>100</v>
      </c>
      <c r="AB1703" s="10">
        <v>0</v>
      </c>
      <c r="AC1703" s="10">
        <v>0</v>
      </c>
      <c r="AD1703" s="10">
        <v>0</v>
      </c>
      <c r="AE1703" s="10">
        <v>150</v>
      </c>
      <c r="AF1703" s="10">
        <v>0</v>
      </c>
      <c r="AG1703" s="10">
        <v>0</v>
      </c>
      <c r="AH1703" s="10">
        <v>0</v>
      </c>
      <c r="AI1703" s="10">
        <v>0</v>
      </c>
      <c r="AJ1703" s="3"/>
      <c r="AK1703" s="10">
        <v>0</v>
      </c>
      <c r="AL1703" s="10">
        <v>0</v>
      </c>
      <c r="AM1703" s="3"/>
      <c r="AN1703" s="10">
        <v>0</v>
      </c>
      <c r="AO1703" s="10">
        <v>0</v>
      </c>
      <c r="AP1703" s="10">
        <v>0</v>
      </c>
      <c r="AQ1703" s="10">
        <v>0</v>
      </c>
      <c r="AR1703" s="10">
        <v>0</v>
      </c>
      <c r="AS1703" s="10">
        <v>0</v>
      </c>
      <c r="AT1703" s="10">
        <v>0</v>
      </c>
      <c r="AU1703" s="10">
        <v>0</v>
      </c>
      <c r="AV1703" s="10">
        <v>0</v>
      </c>
      <c r="AW1703" s="10">
        <v>0</v>
      </c>
      <c r="AX1703" s="10">
        <v>0</v>
      </c>
      <c r="AY1703" s="3"/>
      <c r="AZ1703" s="10">
        <v>6000</v>
      </c>
      <c r="BA1703" s="10">
        <v>6000</v>
      </c>
      <c r="BB1703" s="10">
        <v>0</v>
      </c>
      <c r="BC1703" s="10">
        <v>0</v>
      </c>
      <c r="BD1703" s="10">
        <v>0</v>
      </c>
      <c r="BE1703" s="10">
        <v>250</v>
      </c>
      <c r="BF1703" s="3"/>
      <c r="BG1703" s="10">
        <v>1000</v>
      </c>
      <c r="BH1703" s="10">
        <v>5000</v>
      </c>
      <c r="BI1703" s="3"/>
      <c r="BJ1703" s="21">
        <v>1</v>
      </c>
      <c r="BK1703" s="65">
        <v>0</v>
      </c>
      <c r="BL1703" s="65">
        <v>0</v>
      </c>
      <c r="BM1703" s="6">
        <f t="shared" si="7001"/>
        <v>118.25000000000001</v>
      </c>
      <c r="BN1703" s="8">
        <f t="shared" si="7002"/>
        <v>149.0819326565707</v>
      </c>
      <c r="BO1703" s="12">
        <f t="shared" si="7003"/>
        <v>132.77401303206696</v>
      </c>
      <c r="BP1703" s="50">
        <f>(1-'#Constant'!$A$3)/($J1703*'#Constant'!$B$3/'#Constant'!$C$3^($D1703-1)+1)+'#Constant'!$A$3</f>
        <v>0.93162790697674425</v>
      </c>
      <c r="BQ1703" s="4">
        <f t="shared" ref="BQ1703:BQ1704" si="7051">I1703/(BP1703*(1-Q1703/1000*(0.5+R1703/1000))*(1-P1703/1000)*(1-V1703/1000)*(1+U1703/1000))/20</f>
        <v>149.0819326565707</v>
      </c>
      <c r="BR1703" s="50">
        <f>(1-'#Constant'!$A$3)/($K1703*'#Constant'!$B$3/'#Constant'!$C$3^($D1703-1)+1)+'#Constant'!$A$3</f>
        <v>0.93162790697674425</v>
      </c>
      <c r="BS1703" s="4">
        <f t="shared" ref="BS1703:BS1704" si="7052">I1703/(BR1703*(1-AB1703/1000*(0.5+AC1703/1000))*(1-AA1703/1000)*(1-AG1703/1000)*(1+AF1703/1000))/20</f>
        <v>149.0819326565707</v>
      </c>
      <c r="BT1703">
        <f>BO1703/$BO$4*100</f>
        <v>100.91327609170268</v>
      </c>
    </row>
    <row r="1704" spans="1:72" s="13" customFormat="1" ht="17.25" thickBot="1" x14ac:dyDescent="0.35">
      <c r="B1704" s="20"/>
      <c r="D1704" s="14">
        <v>1</v>
      </c>
      <c r="E1704" s="14">
        <v>1</v>
      </c>
      <c r="F1704" s="19">
        <v>1</v>
      </c>
      <c r="G1704" s="15">
        <f t="shared" ref="G1704:H1704" si="7053">G1703</f>
        <v>100</v>
      </c>
      <c r="H1704" s="15">
        <f t="shared" si="7053"/>
        <v>100</v>
      </c>
      <c r="I1704" s="15">
        <v>2500</v>
      </c>
      <c r="J1704" s="15">
        <v>25</v>
      </c>
      <c r="K1704" s="15">
        <v>25</v>
      </c>
      <c r="L1704" s="16"/>
      <c r="M1704" s="15">
        <f t="shared" ref="M1704:O1704" si="7054">M1703</f>
        <v>100</v>
      </c>
      <c r="N1704" s="15">
        <f t="shared" si="7054"/>
        <v>0</v>
      </c>
      <c r="O1704" s="15">
        <f t="shared" si="7054"/>
        <v>0</v>
      </c>
      <c r="P1704" s="15">
        <v>100</v>
      </c>
      <c r="Q1704" s="15">
        <f t="shared" ref="Q1704:V1704" si="7055">Q1703</f>
        <v>0</v>
      </c>
      <c r="R1704" s="15">
        <f t="shared" si="7055"/>
        <v>0</v>
      </c>
      <c r="S1704" s="15">
        <f t="shared" si="7055"/>
        <v>0</v>
      </c>
      <c r="T1704" s="15">
        <f t="shared" si="7055"/>
        <v>150</v>
      </c>
      <c r="U1704" s="15">
        <f t="shared" si="7055"/>
        <v>0</v>
      </c>
      <c r="V1704" s="15">
        <f t="shared" si="7055"/>
        <v>0</v>
      </c>
      <c r="W1704" s="16"/>
      <c r="X1704" s="15">
        <f t="shared" ref="X1704:Z1704" si="7056">X1703</f>
        <v>100</v>
      </c>
      <c r="Y1704" s="15">
        <f t="shared" si="7056"/>
        <v>0</v>
      </c>
      <c r="Z1704" s="15">
        <f t="shared" si="7056"/>
        <v>0</v>
      </c>
      <c r="AA1704" s="15">
        <v>100</v>
      </c>
      <c r="AB1704" s="15">
        <f t="shared" ref="AB1704:AI1704" si="7057">AB1703</f>
        <v>0</v>
      </c>
      <c r="AC1704" s="15">
        <f t="shared" si="7057"/>
        <v>0</v>
      </c>
      <c r="AD1704" s="15">
        <f t="shared" si="7057"/>
        <v>0</v>
      </c>
      <c r="AE1704" s="15">
        <f t="shared" si="7057"/>
        <v>150</v>
      </c>
      <c r="AF1704" s="15">
        <f t="shared" si="7057"/>
        <v>0</v>
      </c>
      <c r="AG1704" s="15">
        <f t="shared" si="7057"/>
        <v>0</v>
      </c>
      <c r="AH1704" s="15">
        <f t="shared" si="7057"/>
        <v>0</v>
      </c>
      <c r="AI1704" s="15">
        <f t="shared" si="7057"/>
        <v>0</v>
      </c>
      <c r="AJ1704" s="17"/>
      <c r="AK1704" s="15">
        <f>AK1703</f>
        <v>0</v>
      </c>
      <c r="AL1704" s="15">
        <f>AL1703</f>
        <v>0</v>
      </c>
      <c r="AM1704" s="17"/>
      <c r="AN1704" s="15">
        <f t="shared" ref="AN1704:AX1704" si="7058">AN1703</f>
        <v>0</v>
      </c>
      <c r="AO1704" s="15">
        <f t="shared" si="7058"/>
        <v>0</v>
      </c>
      <c r="AP1704" s="15">
        <f t="shared" si="7058"/>
        <v>0</v>
      </c>
      <c r="AQ1704" s="15">
        <f t="shared" si="7058"/>
        <v>0</v>
      </c>
      <c r="AR1704" s="15">
        <f t="shared" si="7058"/>
        <v>0</v>
      </c>
      <c r="AS1704" s="15">
        <f t="shared" si="7058"/>
        <v>0</v>
      </c>
      <c r="AT1704" s="15">
        <f t="shared" si="7058"/>
        <v>0</v>
      </c>
      <c r="AU1704" s="15">
        <f t="shared" si="7058"/>
        <v>0</v>
      </c>
      <c r="AV1704" s="15">
        <f t="shared" si="7058"/>
        <v>0</v>
      </c>
      <c r="AW1704" s="15">
        <f t="shared" si="7058"/>
        <v>0</v>
      </c>
      <c r="AX1704" s="15">
        <f t="shared" si="7058"/>
        <v>0</v>
      </c>
      <c r="AY1704" s="17"/>
      <c r="AZ1704" s="15">
        <f t="shared" ref="AZ1704:BA1704" si="7059">AZ1703</f>
        <v>6000</v>
      </c>
      <c r="BA1704" s="15">
        <f t="shared" si="7059"/>
        <v>6000</v>
      </c>
      <c r="BB1704" s="15">
        <v>0</v>
      </c>
      <c r="BC1704" s="15">
        <f t="shared" ref="BC1704:BE1704" si="7060">BC1703</f>
        <v>0</v>
      </c>
      <c r="BD1704" s="15">
        <f t="shared" si="7060"/>
        <v>0</v>
      </c>
      <c r="BE1704" s="15">
        <f t="shared" si="7060"/>
        <v>250</v>
      </c>
      <c r="BF1704" s="17"/>
      <c r="BG1704" s="15">
        <f t="shared" ref="BG1704:BH1704" si="7061">BG1703</f>
        <v>1000</v>
      </c>
      <c r="BH1704" s="15">
        <f t="shared" si="7061"/>
        <v>5000</v>
      </c>
      <c r="BI1704" s="17"/>
      <c r="BJ1704" s="22">
        <f>G1704/G1703</f>
        <v>1</v>
      </c>
      <c r="BK1704" s="65">
        <f>BK1703</f>
        <v>0</v>
      </c>
      <c r="BL1704" s="65">
        <f>BL1703</f>
        <v>0</v>
      </c>
      <c r="BM1704" s="6">
        <f t="shared" si="7001"/>
        <v>118.25000000000001</v>
      </c>
      <c r="BN1704" s="8">
        <f t="shared" si="7002"/>
        <v>149.0819326565707</v>
      </c>
      <c r="BO1704" s="12">
        <f t="shared" si="7003"/>
        <v>132.77401303206696</v>
      </c>
      <c r="BP1704" s="50">
        <f>(1-'#Constant'!$A$3)/($J1704*'#Constant'!$B$3/'#Constant'!$C$3^($D1704-1)+1)+'#Constant'!$A$3</f>
        <v>0.93162790697674425</v>
      </c>
      <c r="BQ1704" s="4">
        <f t="shared" si="7051"/>
        <v>149.0819326565707</v>
      </c>
      <c r="BR1704" s="50">
        <f>(1-'#Constant'!$A$3)/($K1704*'#Constant'!$B$3/'#Constant'!$C$3^($D1704-1)+1)+'#Constant'!$A$3</f>
        <v>0.93162790697674425</v>
      </c>
      <c r="BS1704" s="4">
        <f t="shared" si="7052"/>
        <v>149.0819326565707</v>
      </c>
      <c r="BT1704"/>
    </row>
    <row r="1705" spans="1:72" x14ac:dyDescent="0.3">
      <c r="A1705">
        <v>50030</v>
      </c>
      <c r="B1705" s="18" t="str">
        <f>VLOOKUP(CONCATENATE("CREATURE_NAME_",A1705),[1]Localization_Hero!$A:$E,2,FALSE)</f>
        <v>실험체</v>
      </c>
      <c r="C1705" t="s">
        <v>80</v>
      </c>
      <c r="D1705">
        <v>1</v>
      </c>
      <c r="E1705">
        <v>1</v>
      </c>
      <c r="F1705" s="18">
        <v>1</v>
      </c>
      <c r="G1705" s="10">
        <v>100</v>
      </c>
      <c r="H1705" s="10">
        <v>100</v>
      </c>
      <c r="I1705" s="10">
        <v>2500</v>
      </c>
      <c r="J1705" s="10">
        <v>25</v>
      </c>
      <c r="K1705" s="10">
        <v>25</v>
      </c>
      <c r="L1705" s="2"/>
      <c r="M1705" s="10">
        <v>100</v>
      </c>
      <c r="N1705" s="10">
        <v>0</v>
      </c>
      <c r="O1705" s="10">
        <v>0</v>
      </c>
      <c r="P1705" s="10">
        <v>100</v>
      </c>
      <c r="Q1705" s="10">
        <v>0</v>
      </c>
      <c r="R1705" s="10">
        <v>0</v>
      </c>
      <c r="S1705" s="10">
        <v>0</v>
      </c>
      <c r="T1705" s="10">
        <v>150</v>
      </c>
      <c r="U1705" s="10">
        <v>0</v>
      </c>
      <c r="V1705" s="10">
        <v>0</v>
      </c>
      <c r="W1705" s="2"/>
      <c r="X1705" s="10">
        <v>100</v>
      </c>
      <c r="Y1705" s="10">
        <v>0</v>
      </c>
      <c r="Z1705" s="10">
        <v>0</v>
      </c>
      <c r="AA1705" s="10">
        <v>100</v>
      </c>
      <c r="AB1705" s="10">
        <v>0</v>
      </c>
      <c r="AC1705" s="10">
        <v>0</v>
      </c>
      <c r="AD1705" s="10">
        <v>0</v>
      </c>
      <c r="AE1705" s="10">
        <v>150</v>
      </c>
      <c r="AF1705" s="10">
        <v>0</v>
      </c>
      <c r="AG1705" s="10">
        <v>0</v>
      </c>
      <c r="AH1705" s="10">
        <v>0</v>
      </c>
      <c r="AI1705" s="10">
        <v>0</v>
      </c>
      <c r="AJ1705" s="3"/>
      <c r="AK1705" s="10">
        <v>0</v>
      </c>
      <c r="AL1705" s="10">
        <v>0</v>
      </c>
      <c r="AM1705" s="3"/>
      <c r="AN1705" s="10">
        <v>0</v>
      </c>
      <c r="AO1705" s="10">
        <v>0</v>
      </c>
      <c r="AP1705" s="10">
        <v>0</v>
      </c>
      <c r="AQ1705" s="10">
        <v>0</v>
      </c>
      <c r="AR1705" s="10">
        <v>0</v>
      </c>
      <c r="AS1705" s="10">
        <v>0</v>
      </c>
      <c r="AT1705" s="10">
        <v>0</v>
      </c>
      <c r="AU1705" s="10">
        <v>0</v>
      </c>
      <c r="AV1705" s="10">
        <v>0</v>
      </c>
      <c r="AW1705" s="10">
        <v>0</v>
      </c>
      <c r="AX1705" s="10">
        <v>0</v>
      </c>
      <c r="AY1705" s="3"/>
      <c r="AZ1705" s="10">
        <v>6000</v>
      </c>
      <c r="BA1705" s="10">
        <v>6000</v>
      </c>
      <c r="BB1705" s="10">
        <v>0</v>
      </c>
      <c r="BC1705" s="10">
        <v>0</v>
      </c>
      <c r="BD1705" s="10">
        <v>0</v>
      </c>
      <c r="BE1705" s="10">
        <v>250</v>
      </c>
      <c r="BF1705" s="3"/>
      <c r="BG1705" s="10">
        <v>1000</v>
      </c>
      <c r="BH1705" s="10">
        <v>5000</v>
      </c>
      <c r="BI1705" s="3"/>
      <c r="BJ1705" s="21">
        <v>1</v>
      </c>
      <c r="BK1705" s="65">
        <v>0</v>
      </c>
      <c r="BL1705" s="65">
        <v>0</v>
      </c>
      <c r="BM1705" s="6">
        <f t="shared" si="7001"/>
        <v>118.25000000000001</v>
      </c>
      <c r="BN1705" s="8">
        <f t="shared" si="7002"/>
        <v>149.0819326565707</v>
      </c>
      <c r="BO1705" s="12">
        <f t="shared" si="7003"/>
        <v>132.77401303206696</v>
      </c>
      <c r="BP1705" s="50">
        <f>(1-'#Constant'!$A$3)/($J1705*'#Constant'!$B$3/'#Constant'!$C$3^($D1705-1)+1)+'#Constant'!$A$3</f>
        <v>0.93162790697674425</v>
      </c>
      <c r="BQ1705" s="4">
        <f t="shared" ref="BQ1705" si="7062">I1706/(BP1705*(1-Q1705/1000*(0.5+R1705/1000))*(1-P1705/1000)*(1-V1705/1000)*(1+U1705/1000))/20</f>
        <v>149.0819326565707</v>
      </c>
      <c r="BR1705" s="50">
        <f>(1-'#Constant'!$A$3)/($K1705*'#Constant'!$B$3/'#Constant'!$C$3^($D1705-1)+1)+'#Constant'!$A$3</f>
        <v>0.93162790697674425</v>
      </c>
      <c r="BS1705" s="4">
        <f t="shared" ref="BS1705" si="7063">I1706/(BR1705*(1-AB1705/1000*(0.5+AC1705/1000))*(1-AA1705/1000)*(1-AG1705/1000)*(1+AF1705/1000))/20</f>
        <v>149.0819326565707</v>
      </c>
      <c r="BT1705">
        <f>BO1705/$BO$4*100</f>
        <v>100.91327609170268</v>
      </c>
    </row>
    <row r="1706" spans="1:72" s="13" customFormat="1" ht="17.25" thickBot="1" x14ac:dyDescent="0.35">
      <c r="B1706" s="20"/>
      <c r="D1706" s="14">
        <v>1</v>
      </c>
      <c r="E1706" s="14">
        <v>1</v>
      </c>
      <c r="F1706" s="19">
        <v>1</v>
      </c>
      <c r="G1706" s="15">
        <f t="shared" ref="G1706:H1706" si="7064">G1705</f>
        <v>100</v>
      </c>
      <c r="H1706" s="15">
        <f t="shared" si="7064"/>
        <v>100</v>
      </c>
      <c r="I1706" s="15">
        <v>2500</v>
      </c>
      <c r="J1706" s="15">
        <v>25</v>
      </c>
      <c r="K1706" s="15">
        <v>25</v>
      </c>
      <c r="L1706" s="16"/>
      <c r="M1706" s="15">
        <f t="shared" ref="M1706:O1706" si="7065">M1705</f>
        <v>100</v>
      </c>
      <c r="N1706" s="15">
        <f t="shared" si="7065"/>
        <v>0</v>
      </c>
      <c r="O1706" s="15">
        <f t="shared" si="7065"/>
        <v>0</v>
      </c>
      <c r="P1706" s="15">
        <v>100</v>
      </c>
      <c r="Q1706" s="15">
        <f t="shared" ref="Q1706:V1706" si="7066">Q1705</f>
        <v>0</v>
      </c>
      <c r="R1706" s="15">
        <f t="shared" si="7066"/>
        <v>0</v>
      </c>
      <c r="S1706" s="15">
        <f t="shared" si="7066"/>
        <v>0</v>
      </c>
      <c r="T1706" s="15">
        <f t="shared" si="7066"/>
        <v>150</v>
      </c>
      <c r="U1706" s="15">
        <f t="shared" si="7066"/>
        <v>0</v>
      </c>
      <c r="V1706" s="15">
        <f t="shared" si="7066"/>
        <v>0</v>
      </c>
      <c r="W1706" s="16"/>
      <c r="X1706" s="15">
        <f t="shared" ref="X1706:Z1706" si="7067">X1705</f>
        <v>100</v>
      </c>
      <c r="Y1706" s="15">
        <f t="shared" si="7067"/>
        <v>0</v>
      </c>
      <c r="Z1706" s="15">
        <f t="shared" si="7067"/>
        <v>0</v>
      </c>
      <c r="AA1706" s="15">
        <v>100</v>
      </c>
      <c r="AB1706" s="15">
        <f t="shared" ref="AB1706:AI1706" si="7068">AB1705</f>
        <v>0</v>
      </c>
      <c r="AC1706" s="15">
        <f t="shared" si="7068"/>
        <v>0</v>
      </c>
      <c r="AD1706" s="15">
        <f t="shared" si="7068"/>
        <v>0</v>
      </c>
      <c r="AE1706" s="15">
        <f t="shared" si="7068"/>
        <v>150</v>
      </c>
      <c r="AF1706" s="15">
        <f t="shared" si="7068"/>
        <v>0</v>
      </c>
      <c r="AG1706" s="15">
        <f t="shared" si="7068"/>
        <v>0</v>
      </c>
      <c r="AH1706" s="15">
        <f t="shared" si="7068"/>
        <v>0</v>
      </c>
      <c r="AI1706" s="15">
        <f t="shared" si="7068"/>
        <v>0</v>
      </c>
      <c r="AJ1706" s="17"/>
      <c r="AK1706" s="15">
        <f>AK1705</f>
        <v>0</v>
      </c>
      <c r="AL1706" s="15">
        <f>AL1705</f>
        <v>0</v>
      </c>
      <c r="AM1706" s="17"/>
      <c r="AN1706" s="15">
        <f t="shared" ref="AN1706:AX1706" si="7069">AN1705</f>
        <v>0</v>
      </c>
      <c r="AO1706" s="15">
        <f t="shared" si="7069"/>
        <v>0</v>
      </c>
      <c r="AP1706" s="15">
        <f t="shared" si="7069"/>
        <v>0</v>
      </c>
      <c r="AQ1706" s="15">
        <f t="shared" si="7069"/>
        <v>0</v>
      </c>
      <c r="AR1706" s="15">
        <f t="shared" si="7069"/>
        <v>0</v>
      </c>
      <c r="AS1706" s="15">
        <f t="shared" si="7069"/>
        <v>0</v>
      </c>
      <c r="AT1706" s="15">
        <f t="shared" si="7069"/>
        <v>0</v>
      </c>
      <c r="AU1706" s="15">
        <f t="shared" si="7069"/>
        <v>0</v>
      </c>
      <c r="AV1706" s="15">
        <f t="shared" si="7069"/>
        <v>0</v>
      </c>
      <c r="AW1706" s="15">
        <f t="shared" si="7069"/>
        <v>0</v>
      </c>
      <c r="AX1706" s="15">
        <f t="shared" si="7069"/>
        <v>0</v>
      </c>
      <c r="AY1706" s="17"/>
      <c r="AZ1706" s="15">
        <f t="shared" ref="AZ1706:BA1706" si="7070">AZ1705</f>
        <v>6000</v>
      </c>
      <c r="BA1706" s="15">
        <f t="shared" si="7070"/>
        <v>6000</v>
      </c>
      <c r="BB1706" s="15">
        <v>0</v>
      </c>
      <c r="BC1706" s="15">
        <f t="shared" ref="BC1706:BE1706" si="7071">BC1705</f>
        <v>0</v>
      </c>
      <c r="BD1706" s="15">
        <f t="shared" si="7071"/>
        <v>0</v>
      </c>
      <c r="BE1706" s="15">
        <f t="shared" si="7071"/>
        <v>250</v>
      </c>
      <c r="BF1706" s="17"/>
      <c r="BG1706" s="15">
        <f t="shared" ref="BG1706:BH1706" si="7072">BG1705</f>
        <v>1000</v>
      </c>
      <c r="BH1706" s="15">
        <f t="shared" si="7072"/>
        <v>5000</v>
      </c>
      <c r="BI1706" s="17"/>
      <c r="BJ1706" s="22">
        <f>G1706/G1705</f>
        <v>1</v>
      </c>
      <c r="BK1706" s="65">
        <f t="shared" ref="BK1706:BL1706" si="7073">BK1705</f>
        <v>0</v>
      </c>
      <c r="BL1706" s="65">
        <f t="shared" si="7073"/>
        <v>0</v>
      </c>
      <c r="BM1706" s="6">
        <f t="shared" si="7001"/>
        <v>118.25000000000001</v>
      </c>
      <c r="BN1706" s="8">
        <f t="shared" si="7002"/>
        <v>260.23742164530984</v>
      </c>
      <c r="BO1706" s="12">
        <f t="shared" si="7003"/>
        <v>175.4225615750662</v>
      </c>
      <c r="BP1706" s="50">
        <f>(1-'#Constant'!$A$3)/($J1706*'#Constant'!$B$3/'#Constant'!$C$3^($D1706-1)+1)+'#Constant'!$A$3</f>
        <v>0.93162790697674425</v>
      </c>
      <c r="BQ1706" s="4">
        <f>I1709/(BP1706*(1-Q1706/1000*(0.5+R1706/1000))*(1-P1706/1000)*(1-V1706/1000)*(1+U1706/1000))/20</f>
        <v>260.23742164530984</v>
      </c>
      <c r="BR1706" s="50">
        <f>(1-'#Constant'!$A$3)/($K1706*'#Constant'!$B$3/'#Constant'!$C$3^($D1706-1)+1)+'#Constant'!$A$3</f>
        <v>0.93162790697674425</v>
      </c>
      <c r="BS1706" s="4">
        <f>I1709/(BR1706*(1-AB1706/1000*(0.5+AC1706/1000))*(1-AA1706/1000)*(1-AG1706/1000)*(1+AF1706/1000))/20</f>
        <v>260.23742164530984</v>
      </c>
      <c r="BT1706"/>
    </row>
    <row r="1707" spans="1:72" x14ac:dyDescent="0.3">
      <c r="A1707">
        <v>50033</v>
      </c>
      <c r="B1707" s="18" t="str">
        <f>VLOOKUP(CONCATENATE("CREATURE_NAME_",A1707),[1]Localization_Hero!$A:$E,2,FALSE)</f>
        <v>오크 제사장</v>
      </c>
      <c r="C1707" t="s">
        <v>79</v>
      </c>
      <c r="D1707">
        <v>1</v>
      </c>
      <c r="E1707">
        <v>1</v>
      </c>
      <c r="F1707" s="18">
        <v>1</v>
      </c>
      <c r="G1707" s="10">
        <v>100</v>
      </c>
      <c r="H1707" s="10">
        <v>100</v>
      </c>
      <c r="I1707" s="10">
        <v>2500</v>
      </c>
      <c r="J1707" s="10">
        <v>25</v>
      </c>
      <c r="K1707" s="10">
        <v>28</v>
      </c>
      <c r="L1707" s="2"/>
      <c r="M1707" s="10">
        <v>50</v>
      </c>
      <c r="N1707" s="10">
        <v>0</v>
      </c>
      <c r="O1707" s="10">
        <v>0</v>
      </c>
      <c r="P1707" s="10">
        <v>0</v>
      </c>
      <c r="Q1707" s="10">
        <v>0</v>
      </c>
      <c r="R1707" s="10">
        <v>0</v>
      </c>
      <c r="S1707" s="10">
        <v>0</v>
      </c>
      <c r="T1707" s="10">
        <v>333</v>
      </c>
      <c r="U1707" s="10">
        <v>0</v>
      </c>
      <c r="V1707" s="10">
        <v>0</v>
      </c>
      <c r="W1707" s="2"/>
      <c r="X1707" s="10">
        <v>50</v>
      </c>
      <c r="Y1707" s="10">
        <v>0</v>
      </c>
      <c r="Z1707" s="10">
        <v>0</v>
      </c>
      <c r="AA1707" s="10">
        <v>0</v>
      </c>
      <c r="AB1707" s="10">
        <v>0</v>
      </c>
      <c r="AC1707" s="10">
        <v>0</v>
      </c>
      <c r="AD1707" s="10">
        <v>0</v>
      </c>
      <c r="AE1707" s="10">
        <v>333</v>
      </c>
      <c r="AF1707" s="10">
        <v>0</v>
      </c>
      <c r="AG1707" s="10">
        <v>0</v>
      </c>
      <c r="AH1707" s="10">
        <v>0</v>
      </c>
      <c r="AI1707" s="10">
        <v>0</v>
      </c>
      <c r="AJ1707" s="3"/>
      <c r="AK1707" s="10">
        <v>0</v>
      </c>
      <c r="AL1707" s="10">
        <v>0</v>
      </c>
      <c r="AM1707" s="3"/>
      <c r="AN1707" s="10">
        <v>0</v>
      </c>
      <c r="AO1707" s="10">
        <v>0</v>
      </c>
      <c r="AP1707" s="10">
        <v>0</v>
      </c>
      <c r="AQ1707" s="10">
        <v>0</v>
      </c>
      <c r="AR1707" s="10">
        <v>0</v>
      </c>
      <c r="AS1707" s="10">
        <v>0</v>
      </c>
      <c r="AT1707" s="10">
        <v>0</v>
      </c>
      <c r="AU1707" s="10">
        <v>0</v>
      </c>
      <c r="AV1707" s="10">
        <v>0</v>
      </c>
      <c r="AW1707" s="10">
        <v>0</v>
      </c>
      <c r="AX1707" s="10">
        <v>0</v>
      </c>
      <c r="AY1707" s="3"/>
      <c r="AZ1707" s="10">
        <v>6000</v>
      </c>
      <c r="BA1707" s="10">
        <v>6000</v>
      </c>
      <c r="BB1707" s="10">
        <v>0</v>
      </c>
      <c r="BC1707" s="10">
        <v>0</v>
      </c>
      <c r="BD1707" s="10">
        <v>0</v>
      </c>
      <c r="BE1707" s="10">
        <v>250</v>
      </c>
      <c r="BF1707" s="3"/>
      <c r="BG1707" s="10">
        <v>1000</v>
      </c>
      <c r="BH1707" s="10">
        <v>5000</v>
      </c>
      <c r="BI1707" s="3"/>
      <c r="BJ1707" s="21">
        <v>1</v>
      </c>
      <c r="BK1707" s="65">
        <v>0</v>
      </c>
      <c r="BL1707" s="65">
        <v>0</v>
      </c>
      <c r="BM1707" s="6">
        <f t="shared" si="7001"/>
        <v>122.48250000000002</v>
      </c>
      <c r="BN1707" s="8">
        <f t="shared" si="7002"/>
        <v>134.72324059235004</v>
      </c>
      <c r="BO1707" s="12">
        <f t="shared" si="7003"/>
        <v>128.45714972648472</v>
      </c>
      <c r="BP1707" s="50">
        <f>(1-'#Constant'!$A$3)/($J1707*'#Constant'!$B$3/'#Constant'!$C$3^($D1707-1)+1)+'#Constant'!$A$3</f>
        <v>0.93162790697674425</v>
      </c>
      <c r="BQ1707" s="4">
        <f t="shared" ref="BQ1707:BQ1708" si="7074">I1707/(BP1707*(1-Q1707/1000*(0.5+R1707/1000))*(1-P1707/1000)*(1-V1707/1000)*(1+U1707/1000))/20</f>
        <v>134.17373939091362</v>
      </c>
      <c r="BR1707" s="50">
        <f>(1-'#Constant'!$A$3)/($K1707*'#Constant'!$B$3/'#Constant'!$C$3^($D1707-1)+1)+'#Constant'!$A$3</f>
        <v>0.92405904059040589</v>
      </c>
      <c r="BS1707" s="4">
        <f t="shared" ref="BS1707:BS1708" si="7075">I1707/(BR1707*(1-AB1707/1000*(0.5+AC1707/1000))*(1-AA1707/1000)*(1-AG1707/1000)*(1+AF1707/1000))/20</f>
        <v>135.27274179378645</v>
      </c>
      <c r="BT1707">
        <f>BO1707/$BO$4*100</f>
        <v>97.632296563719677</v>
      </c>
    </row>
    <row r="1708" spans="1:72" s="13" customFormat="1" ht="17.25" thickBot="1" x14ac:dyDescent="0.35">
      <c r="B1708" s="20"/>
      <c r="D1708" s="14">
        <v>1</v>
      </c>
      <c r="E1708" s="14">
        <v>1</v>
      </c>
      <c r="F1708" s="19">
        <v>1</v>
      </c>
      <c r="G1708" s="15">
        <f t="shared" ref="G1708:H1708" si="7076">G1707</f>
        <v>100</v>
      </c>
      <c r="H1708" s="15">
        <f t="shared" si="7076"/>
        <v>100</v>
      </c>
      <c r="I1708" s="15">
        <v>2500</v>
      </c>
      <c r="J1708" s="15">
        <v>25</v>
      </c>
      <c r="K1708" s="15">
        <v>28</v>
      </c>
      <c r="L1708" s="16"/>
      <c r="M1708" s="15">
        <f t="shared" ref="M1708:O1708" si="7077">M1707</f>
        <v>50</v>
      </c>
      <c r="N1708" s="15">
        <f t="shared" si="7077"/>
        <v>0</v>
      </c>
      <c r="O1708" s="15">
        <f t="shared" si="7077"/>
        <v>0</v>
      </c>
      <c r="P1708" s="15">
        <v>0</v>
      </c>
      <c r="Q1708" s="15">
        <f t="shared" ref="Q1708:V1708" si="7078">Q1707</f>
        <v>0</v>
      </c>
      <c r="R1708" s="15">
        <f t="shared" si="7078"/>
        <v>0</v>
      </c>
      <c r="S1708" s="15">
        <f t="shared" si="7078"/>
        <v>0</v>
      </c>
      <c r="T1708" s="15">
        <f t="shared" si="7078"/>
        <v>333</v>
      </c>
      <c r="U1708" s="15">
        <f t="shared" si="7078"/>
        <v>0</v>
      </c>
      <c r="V1708" s="15">
        <f t="shared" si="7078"/>
        <v>0</v>
      </c>
      <c r="W1708" s="16"/>
      <c r="X1708" s="15">
        <f t="shared" ref="X1708:Z1708" si="7079">X1707</f>
        <v>50</v>
      </c>
      <c r="Y1708" s="15">
        <f t="shared" si="7079"/>
        <v>0</v>
      </c>
      <c r="Z1708" s="15">
        <f t="shared" si="7079"/>
        <v>0</v>
      </c>
      <c r="AA1708" s="15">
        <v>0</v>
      </c>
      <c r="AB1708" s="15">
        <f t="shared" ref="AB1708:AI1708" si="7080">AB1707</f>
        <v>0</v>
      </c>
      <c r="AC1708" s="15">
        <f t="shared" si="7080"/>
        <v>0</v>
      </c>
      <c r="AD1708" s="15">
        <f t="shared" si="7080"/>
        <v>0</v>
      </c>
      <c r="AE1708" s="15">
        <f t="shared" si="7080"/>
        <v>333</v>
      </c>
      <c r="AF1708" s="15">
        <f t="shared" si="7080"/>
        <v>0</v>
      </c>
      <c r="AG1708" s="15">
        <f t="shared" si="7080"/>
        <v>0</v>
      </c>
      <c r="AH1708" s="15">
        <f t="shared" si="7080"/>
        <v>0</v>
      </c>
      <c r="AI1708" s="15">
        <f t="shared" si="7080"/>
        <v>0</v>
      </c>
      <c r="AJ1708" s="17"/>
      <c r="AK1708" s="15">
        <f>AK1707</f>
        <v>0</v>
      </c>
      <c r="AL1708" s="15">
        <f>AL1707</f>
        <v>0</v>
      </c>
      <c r="AM1708" s="17"/>
      <c r="AN1708" s="15">
        <f t="shared" ref="AN1708:AX1708" si="7081">AN1707</f>
        <v>0</v>
      </c>
      <c r="AO1708" s="15">
        <f t="shared" si="7081"/>
        <v>0</v>
      </c>
      <c r="AP1708" s="15">
        <f t="shared" si="7081"/>
        <v>0</v>
      </c>
      <c r="AQ1708" s="15">
        <f t="shared" si="7081"/>
        <v>0</v>
      </c>
      <c r="AR1708" s="15">
        <f t="shared" si="7081"/>
        <v>0</v>
      </c>
      <c r="AS1708" s="15">
        <f t="shared" si="7081"/>
        <v>0</v>
      </c>
      <c r="AT1708" s="15">
        <f t="shared" si="7081"/>
        <v>0</v>
      </c>
      <c r="AU1708" s="15">
        <f t="shared" si="7081"/>
        <v>0</v>
      </c>
      <c r="AV1708" s="15">
        <f t="shared" si="7081"/>
        <v>0</v>
      </c>
      <c r="AW1708" s="15">
        <f t="shared" si="7081"/>
        <v>0</v>
      </c>
      <c r="AX1708" s="15">
        <f t="shared" si="7081"/>
        <v>0</v>
      </c>
      <c r="AY1708" s="17"/>
      <c r="AZ1708" s="15">
        <f t="shared" ref="AZ1708:BA1708" si="7082">AZ1707</f>
        <v>6000</v>
      </c>
      <c r="BA1708" s="15">
        <f t="shared" si="7082"/>
        <v>6000</v>
      </c>
      <c r="BB1708" s="15">
        <v>0</v>
      </c>
      <c r="BC1708" s="15">
        <f t="shared" ref="BC1708:BE1708" si="7083">BC1707</f>
        <v>0</v>
      </c>
      <c r="BD1708" s="15">
        <f t="shared" si="7083"/>
        <v>0</v>
      </c>
      <c r="BE1708" s="15">
        <f t="shared" si="7083"/>
        <v>250</v>
      </c>
      <c r="BF1708" s="17"/>
      <c r="BG1708" s="15">
        <f t="shared" ref="BG1708:BH1708" si="7084">BG1707</f>
        <v>1000</v>
      </c>
      <c r="BH1708" s="15">
        <f t="shared" si="7084"/>
        <v>5000</v>
      </c>
      <c r="BI1708" s="17"/>
      <c r="BJ1708" s="22">
        <f>G1708/G1707</f>
        <v>1</v>
      </c>
      <c r="BK1708" s="65">
        <f t="shared" ref="BK1708:BL1708" si="7085">BK1707</f>
        <v>0</v>
      </c>
      <c r="BL1708" s="65">
        <f t="shared" si="7085"/>
        <v>0</v>
      </c>
      <c r="BM1708" s="6">
        <f t="shared" si="7001"/>
        <v>122.48250000000002</v>
      </c>
      <c r="BN1708" s="8">
        <f t="shared" si="7002"/>
        <v>134.72324059235004</v>
      </c>
      <c r="BO1708" s="12">
        <f t="shared" si="7003"/>
        <v>128.45714972648472</v>
      </c>
      <c r="BP1708" s="50">
        <f>(1-'#Constant'!$A$3)/($J1708*'#Constant'!$B$3/'#Constant'!$C$3^($D1708-1)+1)+'#Constant'!$A$3</f>
        <v>0.93162790697674425</v>
      </c>
      <c r="BQ1708" s="4">
        <f t="shared" si="7074"/>
        <v>134.17373939091362</v>
      </c>
      <c r="BR1708" s="50">
        <f>(1-'#Constant'!$A$3)/($K1708*'#Constant'!$B$3/'#Constant'!$C$3^($D1708-1)+1)+'#Constant'!$A$3</f>
        <v>0.92405904059040589</v>
      </c>
      <c r="BS1708" s="4">
        <f t="shared" si="7075"/>
        <v>135.27274179378645</v>
      </c>
      <c r="BT1708"/>
    </row>
    <row r="1709" spans="1:72" x14ac:dyDescent="0.3">
      <c r="A1709">
        <v>50034</v>
      </c>
      <c r="B1709" s="18" t="s">
        <v>234</v>
      </c>
      <c r="C1709" s="43" t="s">
        <v>82</v>
      </c>
      <c r="D1709">
        <v>1</v>
      </c>
      <c r="E1709">
        <v>1</v>
      </c>
      <c r="F1709" s="18">
        <v>1</v>
      </c>
      <c r="G1709" s="10">
        <v>114</v>
      </c>
      <c r="H1709" s="10">
        <v>114</v>
      </c>
      <c r="I1709" s="10">
        <v>4364</v>
      </c>
      <c r="J1709" s="10">
        <v>22</v>
      </c>
      <c r="K1709" s="10">
        <v>18</v>
      </c>
      <c r="L1709" s="2"/>
      <c r="M1709" s="10">
        <v>150</v>
      </c>
      <c r="N1709" s="10">
        <v>0</v>
      </c>
      <c r="O1709" s="10">
        <v>0</v>
      </c>
      <c r="P1709" s="10">
        <v>0</v>
      </c>
      <c r="Q1709" s="10">
        <v>0</v>
      </c>
      <c r="R1709" s="10">
        <v>0</v>
      </c>
      <c r="S1709" s="10">
        <v>100</v>
      </c>
      <c r="T1709" s="10">
        <v>250</v>
      </c>
      <c r="U1709" s="10">
        <v>0</v>
      </c>
      <c r="V1709" s="10">
        <v>0</v>
      </c>
      <c r="W1709" s="2"/>
      <c r="X1709" s="10">
        <v>150</v>
      </c>
      <c r="Y1709" s="10">
        <v>0</v>
      </c>
      <c r="Z1709" s="10">
        <v>0</v>
      </c>
      <c r="AA1709" s="10">
        <v>0</v>
      </c>
      <c r="AB1709" s="10">
        <v>0</v>
      </c>
      <c r="AC1709" s="10">
        <v>0</v>
      </c>
      <c r="AD1709" s="10">
        <v>100</v>
      </c>
      <c r="AE1709" s="10">
        <v>250</v>
      </c>
      <c r="AF1709" s="10">
        <v>0</v>
      </c>
      <c r="AG1709" s="10">
        <v>0</v>
      </c>
      <c r="AH1709" s="10">
        <v>0</v>
      </c>
      <c r="AI1709" s="10">
        <v>0</v>
      </c>
      <c r="AJ1709" s="3"/>
      <c r="AK1709" s="10">
        <v>0</v>
      </c>
      <c r="AL1709" s="10">
        <v>0</v>
      </c>
      <c r="AM1709" s="3"/>
      <c r="AN1709" s="10">
        <v>0</v>
      </c>
      <c r="AO1709" s="10">
        <v>0</v>
      </c>
      <c r="AP1709" s="10">
        <v>0</v>
      </c>
      <c r="AQ1709" s="10">
        <v>0</v>
      </c>
      <c r="AR1709" s="10">
        <v>0</v>
      </c>
      <c r="AS1709" s="10">
        <v>0</v>
      </c>
      <c r="AT1709" s="10">
        <v>0</v>
      </c>
      <c r="AU1709" s="10">
        <v>0</v>
      </c>
      <c r="AV1709" s="10">
        <v>0</v>
      </c>
      <c r="AW1709" s="10">
        <v>0</v>
      </c>
      <c r="AX1709" s="10">
        <v>0</v>
      </c>
      <c r="AY1709" s="3"/>
      <c r="AZ1709" s="10">
        <v>6000</v>
      </c>
      <c r="BA1709" s="10">
        <v>2000</v>
      </c>
      <c r="BB1709" s="10">
        <v>215</v>
      </c>
      <c r="BC1709" s="10">
        <v>0</v>
      </c>
      <c r="BD1709" s="10">
        <v>0</v>
      </c>
      <c r="BE1709" s="10">
        <v>60</v>
      </c>
      <c r="BF1709" s="3"/>
      <c r="BG1709" s="10">
        <v>1000</v>
      </c>
      <c r="BH1709" s="10">
        <v>5000</v>
      </c>
      <c r="BI1709" s="3"/>
      <c r="BJ1709" s="21">
        <v>1</v>
      </c>
      <c r="BK1709" s="65">
        <v>0</v>
      </c>
      <c r="BL1709" s="65">
        <v>0</v>
      </c>
      <c r="BM1709" s="6">
        <v>151.17468749999998</v>
      </c>
      <c r="BN1709" s="8">
        <v>231.01462885229961</v>
      </c>
      <c r="BO1709" s="12">
        <v>186.87847474943408</v>
      </c>
      <c r="BP1709" s="50">
        <v>0.93932457786116319</v>
      </c>
      <c r="BQ1709" s="4">
        <v>232.29457116606082</v>
      </c>
      <c r="BR1709" s="50">
        <v>0.9497912713472485</v>
      </c>
      <c r="BS1709" s="4">
        <v>229.73468653853837</v>
      </c>
      <c r="BT1709">
        <v>142.03471513233021</v>
      </c>
    </row>
    <row r="1710" spans="1:72" s="13" customFormat="1" ht="17.25" thickBot="1" x14ac:dyDescent="0.35">
      <c r="B1710" s="20"/>
      <c r="D1710" s="14">
        <v>1</v>
      </c>
      <c r="E1710" s="14">
        <v>1</v>
      </c>
      <c r="F1710" s="19">
        <v>1</v>
      </c>
      <c r="G1710" s="15">
        <v>114</v>
      </c>
      <c r="H1710" s="15">
        <v>114</v>
      </c>
      <c r="I1710" s="15">
        <v>4364</v>
      </c>
      <c r="J1710" s="15">
        <v>22</v>
      </c>
      <c r="K1710" s="15">
        <v>18</v>
      </c>
      <c r="L1710" s="16"/>
      <c r="M1710" s="15">
        <v>150</v>
      </c>
      <c r="N1710" s="15">
        <v>0</v>
      </c>
      <c r="O1710" s="15">
        <v>0</v>
      </c>
      <c r="P1710" s="15">
        <v>0</v>
      </c>
      <c r="Q1710" s="15">
        <v>0</v>
      </c>
      <c r="R1710" s="15">
        <v>0</v>
      </c>
      <c r="S1710" s="15">
        <v>100</v>
      </c>
      <c r="T1710" s="15">
        <v>250</v>
      </c>
      <c r="U1710" s="15">
        <v>0</v>
      </c>
      <c r="V1710" s="15">
        <v>0</v>
      </c>
      <c r="W1710" s="16"/>
      <c r="X1710" s="15">
        <v>150</v>
      </c>
      <c r="Y1710" s="15">
        <v>0</v>
      </c>
      <c r="Z1710" s="15">
        <v>0</v>
      </c>
      <c r="AA1710" s="15">
        <v>0</v>
      </c>
      <c r="AB1710" s="15">
        <v>0</v>
      </c>
      <c r="AC1710" s="15">
        <v>0</v>
      </c>
      <c r="AD1710" s="15">
        <v>100</v>
      </c>
      <c r="AE1710" s="15">
        <v>250</v>
      </c>
      <c r="AF1710" s="15">
        <v>0</v>
      </c>
      <c r="AG1710" s="15">
        <v>0</v>
      </c>
      <c r="AH1710" s="15">
        <v>0</v>
      </c>
      <c r="AI1710" s="15">
        <v>0</v>
      </c>
      <c r="AJ1710" s="17"/>
      <c r="AK1710" s="15">
        <v>0</v>
      </c>
      <c r="AL1710" s="15">
        <v>0</v>
      </c>
      <c r="AM1710" s="17"/>
      <c r="AN1710" s="15">
        <v>0</v>
      </c>
      <c r="AO1710" s="15">
        <v>0</v>
      </c>
      <c r="AP1710" s="15">
        <v>0</v>
      </c>
      <c r="AQ1710" s="15">
        <v>0</v>
      </c>
      <c r="AR1710" s="15">
        <v>0</v>
      </c>
      <c r="AS1710" s="15">
        <v>0</v>
      </c>
      <c r="AT1710" s="15">
        <v>0</v>
      </c>
      <c r="AU1710" s="15">
        <v>0</v>
      </c>
      <c r="AV1710" s="15">
        <v>0</v>
      </c>
      <c r="AW1710" s="15">
        <v>0</v>
      </c>
      <c r="AX1710" s="15">
        <v>0</v>
      </c>
      <c r="AY1710" s="17"/>
      <c r="AZ1710" s="15">
        <v>6000</v>
      </c>
      <c r="BA1710" s="15">
        <v>2000</v>
      </c>
      <c r="BB1710" s="15">
        <v>215</v>
      </c>
      <c r="BC1710" s="15">
        <v>0</v>
      </c>
      <c r="BD1710" s="15">
        <v>0</v>
      </c>
      <c r="BE1710" s="15">
        <v>60</v>
      </c>
      <c r="BF1710" s="17"/>
      <c r="BG1710" s="15">
        <v>1000</v>
      </c>
      <c r="BH1710" s="15">
        <v>5000</v>
      </c>
      <c r="BI1710" s="17"/>
      <c r="BJ1710" s="22">
        <v>1</v>
      </c>
      <c r="BK1710" s="65">
        <v>0</v>
      </c>
      <c r="BL1710" s="65">
        <v>0</v>
      </c>
      <c r="BM1710" s="6">
        <v>151.17468749999998</v>
      </c>
      <c r="BN1710" s="8">
        <v>231.01462885229961</v>
      </c>
      <c r="BO1710" s="12">
        <v>186.87847474943408</v>
      </c>
      <c r="BP1710" s="50">
        <v>0.93932457786116319</v>
      </c>
      <c r="BQ1710" s="4">
        <v>232.29457116606082</v>
      </c>
      <c r="BR1710" s="50">
        <v>0.9497912713472485</v>
      </c>
      <c r="BS1710" s="4">
        <v>229.73468653853837</v>
      </c>
      <c r="BT1710"/>
    </row>
    <row r="1711" spans="1:72" x14ac:dyDescent="0.3">
      <c r="A1711">
        <v>50035</v>
      </c>
      <c r="B1711" s="18" t="s">
        <v>230</v>
      </c>
      <c r="C1711" s="43" t="s">
        <v>82</v>
      </c>
      <c r="D1711">
        <v>1</v>
      </c>
      <c r="E1711">
        <v>1</v>
      </c>
      <c r="F1711" s="18">
        <v>1</v>
      </c>
      <c r="G1711" s="10">
        <v>100</v>
      </c>
      <c r="H1711" s="10">
        <v>100</v>
      </c>
      <c r="I1711" s="10">
        <v>2500</v>
      </c>
      <c r="J1711" s="10">
        <v>25</v>
      </c>
      <c r="K1711" s="10">
        <v>25</v>
      </c>
      <c r="L1711" s="2"/>
      <c r="M1711" s="10">
        <v>100</v>
      </c>
      <c r="N1711" s="10">
        <v>0</v>
      </c>
      <c r="O1711" s="10">
        <v>0</v>
      </c>
      <c r="P1711" s="10">
        <v>100</v>
      </c>
      <c r="Q1711" s="10">
        <v>0</v>
      </c>
      <c r="R1711" s="10">
        <v>0</v>
      </c>
      <c r="S1711" s="10">
        <v>0</v>
      </c>
      <c r="T1711" s="10">
        <v>150</v>
      </c>
      <c r="U1711" s="10">
        <v>0</v>
      </c>
      <c r="V1711" s="10">
        <v>0</v>
      </c>
      <c r="W1711" s="2"/>
      <c r="X1711" s="10">
        <v>100</v>
      </c>
      <c r="Y1711" s="10">
        <v>0</v>
      </c>
      <c r="Z1711" s="10">
        <v>0</v>
      </c>
      <c r="AA1711" s="10">
        <v>100</v>
      </c>
      <c r="AB1711" s="10">
        <v>0</v>
      </c>
      <c r="AC1711" s="10">
        <v>0</v>
      </c>
      <c r="AD1711" s="10">
        <v>0</v>
      </c>
      <c r="AE1711" s="10">
        <v>150</v>
      </c>
      <c r="AF1711" s="10">
        <v>0</v>
      </c>
      <c r="AG1711" s="10">
        <v>0</v>
      </c>
      <c r="AH1711" s="10">
        <v>0</v>
      </c>
      <c r="AI1711" s="10">
        <v>0</v>
      </c>
      <c r="AJ1711" s="3"/>
      <c r="AK1711" s="10">
        <v>0</v>
      </c>
      <c r="AL1711" s="10">
        <v>0</v>
      </c>
      <c r="AM1711" s="3"/>
      <c r="AN1711" s="10">
        <v>0</v>
      </c>
      <c r="AO1711" s="10">
        <v>0</v>
      </c>
      <c r="AP1711" s="10">
        <v>0</v>
      </c>
      <c r="AQ1711" s="10">
        <v>0</v>
      </c>
      <c r="AR1711" s="10">
        <v>0</v>
      </c>
      <c r="AS1711" s="10">
        <v>0</v>
      </c>
      <c r="AT1711" s="10">
        <v>0</v>
      </c>
      <c r="AU1711" s="10">
        <v>0</v>
      </c>
      <c r="AV1711" s="10">
        <v>0</v>
      </c>
      <c r="AW1711" s="10">
        <v>0</v>
      </c>
      <c r="AX1711" s="10">
        <v>0</v>
      </c>
      <c r="AY1711" s="3"/>
      <c r="AZ1711" s="10">
        <v>6000</v>
      </c>
      <c r="BA1711" s="10">
        <v>6000</v>
      </c>
      <c r="BB1711" s="10">
        <v>0</v>
      </c>
      <c r="BC1711" s="10">
        <v>0</v>
      </c>
      <c r="BD1711" s="10">
        <v>0</v>
      </c>
      <c r="BE1711" s="10">
        <v>250</v>
      </c>
      <c r="BF1711" s="3"/>
      <c r="BG1711" s="10">
        <v>1000</v>
      </c>
      <c r="BH1711" s="10">
        <v>5000</v>
      </c>
      <c r="BI1711" s="3"/>
      <c r="BJ1711" s="21">
        <v>1</v>
      </c>
      <c r="BK1711" s="65">
        <v>0</v>
      </c>
      <c r="BL1711" s="65">
        <v>0</v>
      </c>
      <c r="BM1711" s="6">
        <v>151.17468749999998</v>
      </c>
      <c r="BN1711" s="8">
        <v>231.01462885229961</v>
      </c>
      <c r="BO1711" s="12">
        <v>186.87847474943408</v>
      </c>
      <c r="BP1711" s="50">
        <v>0.93932457786116319</v>
      </c>
      <c r="BQ1711" s="4">
        <v>232.29457116606082</v>
      </c>
      <c r="BR1711" s="50">
        <v>0.9497912713472485</v>
      </c>
      <c r="BS1711" s="4">
        <v>229.73468653853837</v>
      </c>
      <c r="BT1711">
        <v>142.03471513233021</v>
      </c>
    </row>
    <row r="1712" spans="1:72" s="13" customFormat="1" ht="17.25" thickBot="1" x14ac:dyDescent="0.35">
      <c r="B1712" s="20"/>
      <c r="D1712" s="14">
        <v>1</v>
      </c>
      <c r="E1712" s="14">
        <v>1</v>
      </c>
      <c r="F1712" s="19">
        <v>1</v>
      </c>
      <c r="G1712" s="15">
        <f t="shared" ref="G1712:H1712" si="7086">G1711</f>
        <v>100</v>
      </c>
      <c r="H1712" s="15">
        <f t="shared" si="7086"/>
        <v>100</v>
      </c>
      <c r="I1712" s="15">
        <v>2500</v>
      </c>
      <c r="J1712" s="15">
        <v>25</v>
      </c>
      <c r="K1712" s="15">
        <v>25</v>
      </c>
      <c r="L1712" s="16"/>
      <c r="M1712" s="15">
        <f t="shared" ref="M1712:O1712" si="7087">M1711</f>
        <v>100</v>
      </c>
      <c r="N1712" s="15">
        <f t="shared" si="7087"/>
        <v>0</v>
      </c>
      <c r="O1712" s="15">
        <f t="shared" si="7087"/>
        <v>0</v>
      </c>
      <c r="P1712" s="15">
        <v>100</v>
      </c>
      <c r="Q1712" s="15">
        <f t="shared" ref="Q1712:V1712" si="7088">Q1711</f>
        <v>0</v>
      </c>
      <c r="R1712" s="15">
        <f t="shared" si="7088"/>
        <v>0</v>
      </c>
      <c r="S1712" s="15">
        <f t="shared" si="7088"/>
        <v>0</v>
      </c>
      <c r="T1712" s="15">
        <f t="shared" si="7088"/>
        <v>150</v>
      </c>
      <c r="U1712" s="15">
        <f t="shared" si="7088"/>
        <v>0</v>
      </c>
      <c r="V1712" s="15">
        <f t="shared" si="7088"/>
        <v>0</v>
      </c>
      <c r="W1712" s="16"/>
      <c r="X1712" s="15">
        <f t="shared" ref="X1712:Z1712" si="7089">X1711</f>
        <v>100</v>
      </c>
      <c r="Y1712" s="15">
        <f t="shared" si="7089"/>
        <v>0</v>
      </c>
      <c r="Z1712" s="15">
        <f t="shared" si="7089"/>
        <v>0</v>
      </c>
      <c r="AA1712" s="15">
        <v>100</v>
      </c>
      <c r="AB1712" s="15">
        <f t="shared" ref="AB1712:AI1712" si="7090">AB1711</f>
        <v>0</v>
      </c>
      <c r="AC1712" s="15">
        <f t="shared" si="7090"/>
        <v>0</v>
      </c>
      <c r="AD1712" s="15">
        <f t="shared" si="7090"/>
        <v>0</v>
      </c>
      <c r="AE1712" s="15">
        <f t="shared" si="7090"/>
        <v>150</v>
      </c>
      <c r="AF1712" s="15">
        <f t="shared" si="7090"/>
        <v>0</v>
      </c>
      <c r="AG1712" s="15">
        <f t="shared" si="7090"/>
        <v>0</v>
      </c>
      <c r="AH1712" s="15">
        <f t="shared" si="7090"/>
        <v>0</v>
      </c>
      <c r="AI1712" s="15">
        <f t="shared" si="7090"/>
        <v>0</v>
      </c>
      <c r="AJ1712" s="17"/>
      <c r="AK1712" s="15">
        <f>AK1711</f>
        <v>0</v>
      </c>
      <c r="AL1712" s="15">
        <f>AL1711</f>
        <v>0</v>
      </c>
      <c r="AM1712" s="17"/>
      <c r="AN1712" s="15">
        <f t="shared" ref="AN1712:AX1712" si="7091">AN1711</f>
        <v>0</v>
      </c>
      <c r="AO1712" s="15">
        <f t="shared" si="7091"/>
        <v>0</v>
      </c>
      <c r="AP1712" s="15">
        <f t="shared" si="7091"/>
        <v>0</v>
      </c>
      <c r="AQ1712" s="15">
        <f t="shared" si="7091"/>
        <v>0</v>
      </c>
      <c r="AR1712" s="15">
        <f t="shared" si="7091"/>
        <v>0</v>
      </c>
      <c r="AS1712" s="15">
        <f t="shared" si="7091"/>
        <v>0</v>
      </c>
      <c r="AT1712" s="15">
        <f t="shared" si="7091"/>
        <v>0</v>
      </c>
      <c r="AU1712" s="15">
        <f t="shared" si="7091"/>
        <v>0</v>
      </c>
      <c r="AV1712" s="15">
        <f t="shared" si="7091"/>
        <v>0</v>
      </c>
      <c r="AW1712" s="15">
        <f t="shared" si="7091"/>
        <v>0</v>
      </c>
      <c r="AX1712" s="15">
        <f t="shared" si="7091"/>
        <v>0</v>
      </c>
      <c r="AY1712" s="17"/>
      <c r="AZ1712" s="15">
        <f t="shared" ref="AZ1712:BA1712" si="7092">AZ1711</f>
        <v>6000</v>
      </c>
      <c r="BA1712" s="15">
        <f t="shared" si="7092"/>
        <v>6000</v>
      </c>
      <c r="BB1712" s="15">
        <v>0</v>
      </c>
      <c r="BC1712" s="15">
        <f t="shared" ref="BC1712:BE1712" si="7093">BC1711</f>
        <v>0</v>
      </c>
      <c r="BD1712" s="15">
        <f t="shared" si="7093"/>
        <v>0</v>
      </c>
      <c r="BE1712" s="15">
        <f t="shared" si="7093"/>
        <v>250</v>
      </c>
      <c r="BF1712" s="17"/>
      <c r="BG1712" s="15">
        <f t="shared" ref="BG1712:BH1712" si="7094">BG1711</f>
        <v>1000</v>
      </c>
      <c r="BH1712" s="15">
        <f t="shared" si="7094"/>
        <v>5000</v>
      </c>
      <c r="BI1712" s="17"/>
      <c r="BJ1712" s="22">
        <v>1</v>
      </c>
      <c r="BK1712" s="65">
        <v>0</v>
      </c>
      <c r="BL1712" s="65">
        <v>0</v>
      </c>
      <c r="BM1712" s="6">
        <v>151.17468749999998</v>
      </c>
      <c r="BN1712" s="8">
        <v>231.01462885229961</v>
      </c>
      <c r="BO1712" s="12">
        <v>186.87847474943408</v>
      </c>
      <c r="BP1712" s="50">
        <v>0.93932457786116319</v>
      </c>
      <c r="BQ1712" s="4">
        <v>232.29457116606082</v>
      </c>
      <c r="BR1712" s="50">
        <v>0.9497912713472485</v>
      </c>
      <c r="BS1712" s="4">
        <v>229.73468653853837</v>
      </c>
      <c r="BT1712"/>
    </row>
    <row r="1713" spans="1:72" x14ac:dyDescent="0.3">
      <c r="A1713">
        <v>50036</v>
      </c>
      <c r="B1713" s="18" t="s">
        <v>233</v>
      </c>
      <c r="C1713" s="43" t="s">
        <v>82</v>
      </c>
      <c r="D1713">
        <v>1</v>
      </c>
      <c r="E1713">
        <v>1</v>
      </c>
      <c r="F1713" s="18">
        <v>1</v>
      </c>
      <c r="G1713" s="10">
        <v>114</v>
      </c>
      <c r="H1713" s="10">
        <v>114</v>
      </c>
      <c r="I1713" s="10">
        <v>4364</v>
      </c>
      <c r="J1713" s="10">
        <v>22</v>
      </c>
      <c r="K1713" s="10">
        <v>18</v>
      </c>
      <c r="L1713" s="2"/>
      <c r="M1713" s="10">
        <v>150</v>
      </c>
      <c r="N1713" s="10">
        <v>0</v>
      </c>
      <c r="O1713" s="10">
        <v>0</v>
      </c>
      <c r="P1713" s="10">
        <v>0</v>
      </c>
      <c r="Q1713" s="10">
        <v>0</v>
      </c>
      <c r="R1713" s="10">
        <v>0</v>
      </c>
      <c r="S1713" s="10">
        <v>100</v>
      </c>
      <c r="T1713" s="10">
        <v>250</v>
      </c>
      <c r="U1713" s="10">
        <v>0</v>
      </c>
      <c r="V1713" s="10">
        <v>0</v>
      </c>
      <c r="W1713" s="2"/>
      <c r="X1713" s="10">
        <v>150</v>
      </c>
      <c r="Y1713" s="10">
        <v>0</v>
      </c>
      <c r="Z1713" s="10">
        <v>0</v>
      </c>
      <c r="AA1713" s="10">
        <v>0</v>
      </c>
      <c r="AB1713" s="10">
        <v>0</v>
      </c>
      <c r="AC1713" s="10">
        <v>0</v>
      </c>
      <c r="AD1713" s="10">
        <v>100</v>
      </c>
      <c r="AE1713" s="10">
        <v>250</v>
      </c>
      <c r="AF1713" s="10">
        <v>0</v>
      </c>
      <c r="AG1713" s="10">
        <v>0</v>
      </c>
      <c r="AH1713" s="10">
        <v>0</v>
      </c>
      <c r="AI1713" s="10">
        <v>0</v>
      </c>
      <c r="AJ1713" s="3"/>
      <c r="AK1713" s="10">
        <v>0</v>
      </c>
      <c r="AL1713" s="10">
        <v>0</v>
      </c>
      <c r="AM1713" s="3"/>
      <c r="AN1713" s="10">
        <v>0</v>
      </c>
      <c r="AO1713" s="10">
        <v>0</v>
      </c>
      <c r="AP1713" s="10">
        <v>0</v>
      </c>
      <c r="AQ1713" s="10">
        <v>0</v>
      </c>
      <c r="AR1713" s="10">
        <v>0</v>
      </c>
      <c r="AS1713" s="10">
        <v>0</v>
      </c>
      <c r="AT1713" s="10">
        <v>0</v>
      </c>
      <c r="AU1713" s="10">
        <v>0</v>
      </c>
      <c r="AV1713" s="10">
        <v>0</v>
      </c>
      <c r="AW1713" s="10">
        <v>0</v>
      </c>
      <c r="AX1713" s="10">
        <v>0</v>
      </c>
      <c r="AY1713" s="3"/>
      <c r="AZ1713" s="10">
        <v>6000</v>
      </c>
      <c r="BA1713" s="10">
        <v>2000</v>
      </c>
      <c r="BB1713" s="10">
        <v>215</v>
      </c>
      <c r="BC1713" s="10">
        <v>0</v>
      </c>
      <c r="BD1713" s="10">
        <v>0</v>
      </c>
      <c r="BE1713" s="10">
        <v>60</v>
      </c>
      <c r="BF1713" s="3"/>
      <c r="BG1713" s="10">
        <v>1000</v>
      </c>
      <c r="BH1713" s="10">
        <v>5000</v>
      </c>
      <c r="BI1713" s="3"/>
      <c r="BJ1713" s="21">
        <v>1</v>
      </c>
      <c r="BK1713" s="65">
        <v>0</v>
      </c>
      <c r="BL1713" s="65">
        <v>0</v>
      </c>
      <c r="BM1713" s="6">
        <v>151.17468749999998</v>
      </c>
      <c r="BN1713" s="8">
        <v>231.01462885229961</v>
      </c>
      <c r="BO1713" s="12">
        <v>186.87847474943408</v>
      </c>
      <c r="BP1713" s="50">
        <v>0.93932457786116319</v>
      </c>
      <c r="BQ1713" s="4">
        <v>232.29457116606082</v>
      </c>
      <c r="BR1713" s="50">
        <v>0.9497912713472485</v>
      </c>
      <c r="BS1713" s="4">
        <v>229.73468653853837</v>
      </c>
      <c r="BT1713">
        <v>142.03471513233021</v>
      </c>
    </row>
    <row r="1714" spans="1:72" s="13" customFormat="1" ht="17.25" thickBot="1" x14ac:dyDescent="0.35">
      <c r="B1714" s="20"/>
      <c r="D1714" s="14">
        <v>1</v>
      </c>
      <c r="E1714" s="14">
        <v>1</v>
      </c>
      <c r="F1714" s="19">
        <v>1</v>
      </c>
      <c r="G1714" s="15">
        <v>114</v>
      </c>
      <c r="H1714" s="15">
        <v>114</v>
      </c>
      <c r="I1714" s="15">
        <v>4364</v>
      </c>
      <c r="J1714" s="15">
        <v>22</v>
      </c>
      <c r="K1714" s="15">
        <v>18</v>
      </c>
      <c r="L1714" s="16"/>
      <c r="M1714" s="15">
        <v>150</v>
      </c>
      <c r="N1714" s="15">
        <v>0</v>
      </c>
      <c r="O1714" s="15">
        <v>0</v>
      </c>
      <c r="P1714" s="15">
        <v>0</v>
      </c>
      <c r="Q1714" s="15">
        <v>0</v>
      </c>
      <c r="R1714" s="15">
        <v>0</v>
      </c>
      <c r="S1714" s="15">
        <v>100</v>
      </c>
      <c r="T1714" s="15">
        <v>250</v>
      </c>
      <c r="U1714" s="15">
        <v>0</v>
      </c>
      <c r="V1714" s="15">
        <v>0</v>
      </c>
      <c r="W1714" s="16"/>
      <c r="X1714" s="15">
        <v>150</v>
      </c>
      <c r="Y1714" s="15">
        <v>0</v>
      </c>
      <c r="Z1714" s="15">
        <v>0</v>
      </c>
      <c r="AA1714" s="15">
        <v>0</v>
      </c>
      <c r="AB1714" s="15">
        <v>0</v>
      </c>
      <c r="AC1714" s="15">
        <v>0</v>
      </c>
      <c r="AD1714" s="15">
        <v>100</v>
      </c>
      <c r="AE1714" s="15">
        <v>250</v>
      </c>
      <c r="AF1714" s="15">
        <v>0</v>
      </c>
      <c r="AG1714" s="15">
        <v>0</v>
      </c>
      <c r="AH1714" s="15">
        <v>0</v>
      </c>
      <c r="AI1714" s="15">
        <v>0</v>
      </c>
      <c r="AJ1714" s="17"/>
      <c r="AK1714" s="15">
        <v>0</v>
      </c>
      <c r="AL1714" s="15">
        <v>0</v>
      </c>
      <c r="AM1714" s="17"/>
      <c r="AN1714" s="15">
        <v>0</v>
      </c>
      <c r="AO1714" s="15">
        <v>0</v>
      </c>
      <c r="AP1714" s="15">
        <v>0</v>
      </c>
      <c r="AQ1714" s="15">
        <v>0</v>
      </c>
      <c r="AR1714" s="15">
        <v>0</v>
      </c>
      <c r="AS1714" s="15">
        <v>0</v>
      </c>
      <c r="AT1714" s="15">
        <v>0</v>
      </c>
      <c r="AU1714" s="15">
        <v>0</v>
      </c>
      <c r="AV1714" s="15">
        <v>0</v>
      </c>
      <c r="AW1714" s="15">
        <v>0</v>
      </c>
      <c r="AX1714" s="15">
        <v>0</v>
      </c>
      <c r="AY1714" s="17"/>
      <c r="AZ1714" s="15">
        <v>6000</v>
      </c>
      <c r="BA1714" s="15">
        <v>2000</v>
      </c>
      <c r="BB1714" s="15">
        <v>215</v>
      </c>
      <c r="BC1714" s="15">
        <v>0</v>
      </c>
      <c r="BD1714" s="15">
        <v>0</v>
      </c>
      <c r="BE1714" s="15">
        <v>60</v>
      </c>
      <c r="BF1714" s="17"/>
      <c r="BG1714" s="15">
        <v>1000</v>
      </c>
      <c r="BH1714" s="15">
        <v>5000</v>
      </c>
      <c r="BI1714" s="17"/>
      <c r="BJ1714" s="22">
        <v>1</v>
      </c>
      <c r="BK1714" s="65">
        <v>0</v>
      </c>
      <c r="BL1714" s="65">
        <v>0</v>
      </c>
      <c r="BM1714" s="6">
        <v>151.17468749999998</v>
      </c>
      <c r="BN1714" s="8">
        <v>231.01462885229961</v>
      </c>
      <c r="BO1714" s="12">
        <v>186.87847474943408</v>
      </c>
      <c r="BP1714" s="50">
        <v>0.93932457786116319</v>
      </c>
      <c r="BQ1714" s="4">
        <v>232.29457116606082</v>
      </c>
      <c r="BR1714" s="50">
        <v>0.9497912713472485</v>
      </c>
      <c r="BS1714" s="4">
        <v>229.73468653853837</v>
      </c>
      <c r="BT1714"/>
    </row>
    <row r="1715" spans="1:72" x14ac:dyDescent="0.3">
      <c r="A1715">
        <v>50040</v>
      </c>
      <c r="B1715" s="18" t="str">
        <f>VLOOKUP(CONCATENATE("CREATURE_NAME_",A1715),[1]Localization_Hero!$A:$E,2,FALSE)</f>
        <v>달빛 마법 유물</v>
      </c>
      <c r="C1715" t="s">
        <v>172</v>
      </c>
      <c r="D1715">
        <v>1</v>
      </c>
      <c r="E1715">
        <v>1</v>
      </c>
      <c r="F1715" s="18">
        <v>1</v>
      </c>
      <c r="G1715" s="10">
        <v>100</v>
      </c>
      <c r="H1715" s="10">
        <v>100</v>
      </c>
      <c r="I1715" s="10">
        <v>2500</v>
      </c>
      <c r="J1715" s="10">
        <v>25</v>
      </c>
      <c r="K1715" s="10">
        <v>25</v>
      </c>
      <c r="L1715" s="2"/>
      <c r="M1715" s="10">
        <v>100</v>
      </c>
      <c r="N1715" s="10">
        <v>0</v>
      </c>
      <c r="O1715" s="10">
        <v>0</v>
      </c>
      <c r="P1715" s="10">
        <v>100</v>
      </c>
      <c r="Q1715" s="10">
        <v>0</v>
      </c>
      <c r="R1715" s="10">
        <v>0</v>
      </c>
      <c r="S1715" s="10">
        <v>0</v>
      </c>
      <c r="T1715" s="10">
        <v>150</v>
      </c>
      <c r="U1715" s="10">
        <v>0</v>
      </c>
      <c r="V1715" s="10">
        <v>0</v>
      </c>
      <c r="W1715" s="2"/>
      <c r="X1715" s="10">
        <v>100</v>
      </c>
      <c r="Y1715" s="10">
        <v>0</v>
      </c>
      <c r="Z1715" s="10">
        <v>0</v>
      </c>
      <c r="AA1715" s="10">
        <v>100</v>
      </c>
      <c r="AB1715" s="10">
        <v>0</v>
      </c>
      <c r="AC1715" s="10">
        <v>0</v>
      </c>
      <c r="AD1715" s="10">
        <v>0</v>
      </c>
      <c r="AE1715" s="10">
        <v>150</v>
      </c>
      <c r="AF1715" s="10">
        <v>0</v>
      </c>
      <c r="AG1715" s="10">
        <v>0</v>
      </c>
      <c r="AH1715" s="10">
        <v>0</v>
      </c>
      <c r="AI1715" s="10">
        <v>0</v>
      </c>
      <c r="AJ1715" s="3"/>
      <c r="AK1715" s="10">
        <v>0</v>
      </c>
      <c r="AL1715" s="10">
        <v>0</v>
      </c>
      <c r="AM1715" s="3"/>
      <c r="AN1715" s="10">
        <v>0</v>
      </c>
      <c r="AO1715" s="10">
        <v>0</v>
      </c>
      <c r="AP1715" s="10">
        <v>0</v>
      </c>
      <c r="AQ1715" s="10">
        <v>0</v>
      </c>
      <c r="AR1715" s="10">
        <v>0</v>
      </c>
      <c r="AS1715" s="10">
        <v>0</v>
      </c>
      <c r="AT1715" s="10">
        <v>0</v>
      </c>
      <c r="AU1715" s="10">
        <v>0</v>
      </c>
      <c r="AV1715" s="10">
        <v>0</v>
      </c>
      <c r="AW1715" s="10">
        <v>0</v>
      </c>
      <c r="AX1715" s="10">
        <v>0</v>
      </c>
      <c r="AY1715" s="3"/>
      <c r="AZ1715" s="10">
        <v>6000</v>
      </c>
      <c r="BA1715" s="10">
        <v>6000</v>
      </c>
      <c r="BB1715" s="10">
        <v>0</v>
      </c>
      <c r="BC1715" s="10">
        <v>0</v>
      </c>
      <c r="BD1715" s="10">
        <v>0</v>
      </c>
      <c r="BE1715" s="10">
        <v>250</v>
      </c>
      <c r="BF1715" s="3"/>
      <c r="BG1715" s="10">
        <v>1000</v>
      </c>
      <c r="BH1715" s="10">
        <v>0</v>
      </c>
      <c r="BI1715" s="3"/>
      <c r="BJ1715" s="21">
        <v>1</v>
      </c>
      <c r="BK1715" s="65">
        <v>0</v>
      </c>
      <c r="BL1715" s="65">
        <v>0</v>
      </c>
      <c r="BM1715" s="6">
        <f t="shared" ref="BM1715:BM1722" si="7095">MAX(G1715*(1+M1715/1000*(1+O1715/1000))*(1+0.5*T1715/1000)*(1+0.25*S1715/1000),(H1715*(1+X1715/1000*(1+Z1715/1000))*(1+0.5*AE1715/1000)*(1+0.25*AD1715/1000)))*BG1715/1000</f>
        <v>118.25000000000001</v>
      </c>
      <c r="BN1715" s="8">
        <f t="shared" ref="BN1715:BN1722" si="7096">(BQ1715+BS1715)/2*(1+AI1715/2000)*(1+AH1715/2000)*(1+AN1715/2000)*(1+AK1715/2000)</f>
        <v>149.0819326565707</v>
      </c>
      <c r="BO1715" s="12">
        <f t="shared" ref="BO1715:BO1722" si="7097">SQRT(BM1715*BN1715)</f>
        <v>132.77401303206696</v>
      </c>
      <c r="BP1715" s="50">
        <f>(1-'#Constant'!$A$3)/($J1715*'#Constant'!$B$3/'#Constant'!$C$3^($D1715-1)+1)+'#Constant'!$A$3</f>
        <v>0.93162790697674425</v>
      </c>
      <c r="BQ1715" s="4">
        <f t="shared" ref="BQ1715:BQ1718" si="7098">I1715/(BP1715*(1-Q1715/1000*(0.5+R1715/1000))*(1-P1715/1000)*(1-V1715/1000)*(1+U1715/1000))/20</f>
        <v>149.0819326565707</v>
      </c>
      <c r="BR1715" s="50">
        <f>(1-'#Constant'!$A$3)/($K1715*'#Constant'!$B$3/'#Constant'!$C$3^($D1715-1)+1)+'#Constant'!$A$3</f>
        <v>0.93162790697674425</v>
      </c>
      <c r="BS1715" s="4">
        <f t="shared" ref="BS1715:BS1718" si="7099">I1715/(BR1715*(1-AB1715/1000*(0.5+AC1715/1000))*(1-AA1715/1000)*(1-AG1715/1000)*(1+AF1715/1000))/20</f>
        <v>149.0819326565707</v>
      </c>
      <c r="BT1715">
        <f>BO1715/$BO$4*100</f>
        <v>100.91327609170268</v>
      </c>
    </row>
    <row r="1716" spans="1:72" s="13" customFormat="1" ht="17.25" thickBot="1" x14ac:dyDescent="0.35">
      <c r="B1716" s="20"/>
      <c r="D1716" s="14">
        <v>1</v>
      </c>
      <c r="E1716" s="14">
        <v>1</v>
      </c>
      <c r="F1716" s="19">
        <v>1</v>
      </c>
      <c r="G1716" s="15">
        <f t="shared" ref="G1716:H1716" si="7100">G1715</f>
        <v>100</v>
      </c>
      <c r="H1716" s="15">
        <f t="shared" si="7100"/>
        <v>100</v>
      </c>
      <c r="I1716" s="15">
        <v>2500</v>
      </c>
      <c r="J1716" s="15">
        <v>25</v>
      </c>
      <c r="K1716" s="15">
        <v>25</v>
      </c>
      <c r="L1716" s="16"/>
      <c r="M1716" s="15">
        <f t="shared" ref="M1716:O1716" si="7101">M1715</f>
        <v>100</v>
      </c>
      <c r="N1716" s="15">
        <f t="shared" si="7101"/>
        <v>0</v>
      </c>
      <c r="O1716" s="15">
        <f t="shared" si="7101"/>
        <v>0</v>
      </c>
      <c r="P1716" s="15">
        <v>100</v>
      </c>
      <c r="Q1716" s="15">
        <f t="shared" ref="Q1716:V1716" si="7102">Q1715</f>
        <v>0</v>
      </c>
      <c r="R1716" s="15">
        <f t="shared" si="7102"/>
        <v>0</v>
      </c>
      <c r="S1716" s="15">
        <f t="shared" si="7102"/>
        <v>0</v>
      </c>
      <c r="T1716" s="15">
        <f t="shared" si="7102"/>
        <v>150</v>
      </c>
      <c r="U1716" s="15">
        <f t="shared" si="7102"/>
        <v>0</v>
      </c>
      <c r="V1716" s="15">
        <f t="shared" si="7102"/>
        <v>0</v>
      </c>
      <c r="W1716" s="16"/>
      <c r="X1716" s="15">
        <f t="shared" ref="X1716:Z1716" si="7103">X1715</f>
        <v>100</v>
      </c>
      <c r="Y1716" s="15">
        <f t="shared" si="7103"/>
        <v>0</v>
      </c>
      <c r="Z1716" s="15">
        <f t="shared" si="7103"/>
        <v>0</v>
      </c>
      <c r="AA1716" s="15">
        <v>100</v>
      </c>
      <c r="AB1716" s="15">
        <f t="shared" ref="AB1716:AI1716" si="7104">AB1715</f>
        <v>0</v>
      </c>
      <c r="AC1716" s="15">
        <f t="shared" si="7104"/>
        <v>0</v>
      </c>
      <c r="AD1716" s="15">
        <f t="shared" si="7104"/>
        <v>0</v>
      </c>
      <c r="AE1716" s="15">
        <f t="shared" si="7104"/>
        <v>150</v>
      </c>
      <c r="AF1716" s="15">
        <f t="shared" si="7104"/>
        <v>0</v>
      </c>
      <c r="AG1716" s="15">
        <f t="shared" si="7104"/>
        <v>0</v>
      </c>
      <c r="AH1716" s="15">
        <f t="shared" si="7104"/>
        <v>0</v>
      </c>
      <c r="AI1716" s="15">
        <f t="shared" si="7104"/>
        <v>0</v>
      </c>
      <c r="AJ1716" s="17"/>
      <c r="AK1716" s="15">
        <f>AK1715</f>
        <v>0</v>
      </c>
      <c r="AL1716" s="15">
        <f>AL1715</f>
        <v>0</v>
      </c>
      <c r="AM1716" s="17"/>
      <c r="AN1716" s="15">
        <f t="shared" ref="AN1716:AX1716" si="7105">AN1715</f>
        <v>0</v>
      </c>
      <c r="AO1716" s="15">
        <f t="shared" si="7105"/>
        <v>0</v>
      </c>
      <c r="AP1716" s="15">
        <f t="shared" si="7105"/>
        <v>0</v>
      </c>
      <c r="AQ1716" s="15">
        <f t="shared" si="7105"/>
        <v>0</v>
      </c>
      <c r="AR1716" s="15">
        <f t="shared" si="7105"/>
        <v>0</v>
      </c>
      <c r="AS1716" s="15">
        <f t="shared" si="7105"/>
        <v>0</v>
      </c>
      <c r="AT1716" s="15">
        <f t="shared" si="7105"/>
        <v>0</v>
      </c>
      <c r="AU1716" s="15">
        <f t="shared" si="7105"/>
        <v>0</v>
      </c>
      <c r="AV1716" s="15">
        <f t="shared" si="7105"/>
        <v>0</v>
      </c>
      <c r="AW1716" s="15">
        <f t="shared" si="7105"/>
        <v>0</v>
      </c>
      <c r="AX1716" s="15">
        <f t="shared" si="7105"/>
        <v>0</v>
      </c>
      <c r="AY1716" s="17"/>
      <c r="AZ1716" s="15">
        <f t="shared" ref="AZ1716:BA1716" si="7106">AZ1715</f>
        <v>6000</v>
      </c>
      <c r="BA1716" s="15">
        <f t="shared" si="7106"/>
        <v>6000</v>
      </c>
      <c r="BB1716" s="15">
        <v>0</v>
      </c>
      <c r="BC1716" s="15">
        <f t="shared" ref="BC1716:BE1716" si="7107">BC1715</f>
        <v>0</v>
      </c>
      <c r="BD1716" s="15">
        <f t="shared" si="7107"/>
        <v>0</v>
      </c>
      <c r="BE1716" s="15">
        <f t="shared" si="7107"/>
        <v>250</v>
      </c>
      <c r="BF1716" s="17"/>
      <c r="BG1716" s="15">
        <f t="shared" ref="BG1716:BH1716" si="7108">BG1715</f>
        <v>1000</v>
      </c>
      <c r="BH1716" s="15">
        <f t="shared" si="7108"/>
        <v>0</v>
      </c>
      <c r="BI1716" s="17"/>
      <c r="BJ1716" s="22">
        <f>G1716/G1715</f>
        <v>1</v>
      </c>
      <c r="BK1716" s="65">
        <f t="shared" ref="BK1716:BL1716" si="7109">BK1715</f>
        <v>0</v>
      </c>
      <c r="BL1716" s="65">
        <f t="shared" si="7109"/>
        <v>0</v>
      </c>
      <c r="BM1716" s="6">
        <f t="shared" si="7095"/>
        <v>118.25000000000001</v>
      </c>
      <c r="BN1716" s="8">
        <f t="shared" si="7096"/>
        <v>149.0819326565707</v>
      </c>
      <c r="BO1716" s="12">
        <f t="shared" si="7097"/>
        <v>132.77401303206696</v>
      </c>
      <c r="BP1716" s="50">
        <f>(1-'#Constant'!$A$3)/($J1716*'#Constant'!$B$3/'#Constant'!$C$3^($D1716-1)+1)+'#Constant'!$A$3</f>
        <v>0.93162790697674425</v>
      </c>
      <c r="BQ1716" s="4">
        <f t="shared" si="7098"/>
        <v>149.0819326565707</v>
      </c>
      <c r="BR1716" s="50">
        <f>(1-'#Constant'!$A$3)/($K1716*'#Constant'!$B$3/'#Constant'!$C$3^($D1716-1)+1)+'#Constant'!$A$3</f>
        <v>0.93162790697674425</v>
      </c>
      <c r="BS1716" s="4">
        <f t="shared" si="7099"/>
        <v>149.0819326565707</v>
      </c>
      <c r="BT1716"/>
    </row>
    <row r="1717" spans="1:72" x14ac:dyDescent="0.3">
      <c r="A1717">
        <v>50041</v>
      </c>
      <c r="B1717" s="18" t="str">
        <f>VLOOKUP(CONCATENATE("CREATURE_NAME_",A1717),[1]Localization_Hero!$A:$E,2,FALSE)</f>
        <v>다크엘프 발리스타</v>
      </c>
      <c r="C1717" t="s">
        <v>172</v>
      </c>
      <c r="D1717">
        <v>1</v>
      </c>
      <c r="E1717">
        <v>1</v>
      </c>
      <c r="F1717" s="18">
        <v>1</v>
      </c>
      <c r="G1717" s="10">
        <v>100</v>
      </c>
      <c r="H1717" s="10">
        <v>100</v>
      </c>
      <c r="I1717" s="10">
        <v>2500</v>
      </c>
      <c r="J1717" s="10">
        <v>25</v>
      </c>
      <c r="K1717" s="10">
        <v>25</v>
      </c>
      <c r="L1717" s="2"/>
      <c r="M1717" s="10">
        <v>100</v>
      </c>
      <c r="N1717" s="10">
        <v>0</v>
      </c>
      <c r="O1717" s="10">
        <v>0</v>
      </c>
      <c r="P1717" s="10">
        <v>100</v>
      </c>
      <c r="Q1717" s="10">
        <v>0</v>
      </c>
      <c r="R1717" s="10">
        <v>0</v>
      </c>
      <c r="S1717" s="10">
        <v>0</v>
      </c>
      <c r="T1717" s="10">
        <v>150</v>
      </c>
      <c r="U1717" s="10">
        <v>0</v>
      </c>
      <c r="V1717" s="10">
        <v>0</v>
      </c>
      <c r="W1717" s="2"/>
      <c r="X1717" s="10">
        <v>100</v>
      </c>
      <c r="Y1717" s="10">
        <v>0</v>
      </c>
      <c r="Z1717" s="10">
        <v>0</v>
      </c>
      <c r="AA1717" s="10">
        <v>100</v>
      </c>
      <c r="AB1717" s="10">
        <v>0</v>
      </c>
      <c r="AC1717" s="10">
        <v>0</v>
      </c>
      <c r="AD1717" s="10">
        <v>0</v>
      </c>
      <c r="AE1717" s="10">
        <v>150</v>
      </c>
      <c r="AF1717" s="10">
        <v>0</v>
      </c>
      <c r="AG1717" s="10">
        <v>0</v>
      </c>
      <c r="AH1717" s="10">
        <v>0</v>
      </c>
      <c r="AI1717" s="10">
        <v>0</v>
      </c>
      <c r="AJ1717" s="3"/>
      <c r="AK1717" s="10">
        <v>0</v>
      </c>
      <c r="AL1717" s="10">
        <v>0</v>
      </c>
      <c r="AM1717" s="3"/>
      <c r="AN1717" s="10">
        <v>0</v>
      </c>
      <c r="AO1717" s="10">
        <v>0</v>
      </c>
      <c r="AP1717" s="10">
        <v>0</v>
      </c>
      <c r="AQ1717" s="10">
        <v>0</v>
      </c>
      <c r="AR1717" s="10">
        <v>0</v>
      </c>
      <c r="AS1717" s="10">
        <v>0</v>
      </c>
      <c r="AT1717" s="10">
        <v>0</v>
      </c>
      <c r="AU1717" s="10">
        <v>0</v>
      </c>
      <c r="AV1717" s="10">
        <v>0</v>
      </c>
      <c r="AW1717" s="10">
        <v>0</v>
      </c>
      <c r="AX1717" s="10">
        <v>0</v>
      </c>
      <c r="AY1717" s="3"/>
      <c r="AZ1717" s="10">
        <v>6000</v>
      </c>
      <c r="BA1717" s="10">
        <v>6000</v>
      </c>
      <c r="BB1717" s="10">
        <v>0</v>
      </c>
      <c r="BC1717" s="10">
        <v>0</v>
      </c>
      <c r="BD1717" s="10">
        <v>0</v>
      </c>
      <c r="BE1717" s="10">
        <v>250</v>
      </c>
      <c r="BF1717" s="3"/>
      <c r="BG1717" s="10">
        <v>1000</v>
      </c>
      <c r="BH1717" s="10">
        <v>2000</v>
      </c>
      <c r="BI1717" s="3"/>
      <c r="BJ1717" s="21">
        <v>1</v>
      </c>
      <c r="BK1717" s="65">
        <v>0</v>
      </c>
      <c r="BL1717" s="65">
        <v>0</v>
      </c>
      <c r="BM1717" s="6">
        <f t="shared" si="7095"/>
        <v>118.25000000000001</v>
      </c>
      <c r="BN1717" s="8">
        <f t="shared" si="7096"/>
        <v>149.0819326565707</v>
      </c>
      <c r="BO1717" s="12">
        <f t="shared" si="7097"/>
        <v>132.77401303206696</v>
      </c>
      <c r="BP1717" s="50">
        <f>(1-'#Constant'!$A$3)/($J1717*'#Constant'!$B$3/'#Constant'!$C$3^($D1717-1)+1)+'#Constant'!$A$3</f>
        <v>0.93162790697674425</v>
      </c>
      <c r="BQ1717" s="4">
        <f t="shared" si="7098"/>
        <v>149.0819326565707</v>
      </c>
      <c r="BR1717" s="50">
        <f>(1-'#Constant'!$A$3)/($K1717*'#Constant'!$B$3/'#Constant'!$C$3^($D1717-1)+1)+'#Constant'!$A$3</f>
        <v>0.93162790697674425</v>
      </c>
      <c r="BS1717" s="4">
        <f t="shared" si="7099"/>
        <v>149.0819326565707</v>
      </c>
      <c r="BT1717">
        <f>BO1717/$BO$4*100</f>
        <v>100.91327609170268</v>
      </c>
    </row>
    <row r="1718" spans="1:72" s="13" customFormat="1" ht="17.25" thickBot="1" x14ac:dyDescent="0.35">
      <c r="A1718" s="13" t="s">
        <v>231</v>
      </c>
      <c r="B1718" s="20"/>
      <c r="D1718" s="14">
        <v>1</v>
      </c>
      <c r="E1718" s="14">
        <v>1</v>
      </c>
      <c r="F1718" s="19">
        <v>1</v>
      </c>
      <c r="G1718" s="15">
        <f t="shared" ref="G1718:H1718" si="7110">G1717</f>
        <v>100</v>
      </c>
      <c r="H1718" s="15">
        <f t="shared" si="7110"/>
        <v>100</v>
      </c>
      <c r="I1718" s="15">
        <v>2500</v>
      </c>
      <c r="J1718" s="15">
        <v>25</v>
      </c>
      <c r="K1718" s="15">
        <v>25</v>
      </c>
      <c r="L1718" s="16"/>
      <c r="M1718" s="15">
        <f t="shared" ref="M1718:O1718" si="7111">M1717</f>
        <v>100</v>
      </c>
      <c r="N1718" s="15">
        <f t="shared" si="7111"/>
        <v>0</v>
      </c>
      <c r="O1718" s="15">
        <f t="shared" si="7111"/>
        <v>0</v>
      </c>
      <c r="P1718" s="15">
        <v>100</v>
      </c>
      <c r="Q1718" s="15">
        <f t="shared" ref="Q1718:V1718" si="7112">Q1717</f>
        <v>0</v>
      </c>
      <c r="R1718" s="15">
        <f t="shared" si="7112"/>
        <v>0</v>
      </c>
      <c r="S1718" s="15">
        <f t="shared" si="7112"/>
        <v>0</v>
      </c>
      <c r="T1718" s="15">
        <f t="shared" si="7112"/>
        <v>150</v>
      </c>
      <c r="U1718" s="15">
        <f t="shared" si="7112"/>
        <v>0</v>
      </c>
      <c r="V1718" s="15">
        <f t="shared" si="7112"/>
        <v>0</v>
      </c>
      <c r="W1718" s="16"/>
      <c r="X1718" s="15">
        <f t="shared" ref="X1718:Z1718" si="7113">X1717</f>
        <v>100</v>
      </c>
      <c r="Y1718" s="15">
        <f t="shared" si="7113"/>
        <v>0</v>
      </c>
      <c r="Z1718" s="15">
        <f t="shared" si="7113"/>
        <v>0</v>
      </c>
      <c r="AA1718" s="15">
        <v>100</v>
      </c>
      <c r="AB1718" s="15">
        <f t="shared" ref="AB1718:AI1718" si="7114">AB1717</f>
        <v>0</v>
      </c>
      <c r="AC1718" s="15">
        <f t="shared" si="7114"/>
        <v>0</v>
      </c>
      <c r="AD1718" s="15">
        <f t="shared" si="7114"/>
        <v>0</v>
      </c>
      <c r="AE1718" s="15">
        <f t="shared" si="7114"/>
        <v>150</v>
      </c>
      <c r="AF1718" s="15">
        <f t="shared" si="7114"/>
        <v>0</v>
      </c>
      <c r="AG1718" s="15">
        <f t="shared" si="7114"/>
        <v>0</v>
      </c>
      <c r="AH1718" s="15">
        <f t="shared" si="7114"/>
        <v>0</v>
      </c>
      <c r="AI1718" s="15">
        <f t="shared" si="7114"/>
        <v>0</v>
      </c>
      <c r="AJ1718" s="17"/>
      <c r="AK1718" s="15">
        <f>AK1717</f>
        <v>0</v>
      </c>
      <c r="AL1718" s="15">
        <f>AL1717</f>
        <v>0</v>
      </c>
      <c r="AM1718" s="17"/>
      <c r="AN1718" s="15">
        <f t="shared" ref="AN1718:AX1718" si="7115">AN1717</f>
        <v>0</v>
      </c>
      <c r="AO1718" s="15">
        <f t="shared" si="7115"/>
        <v>0</v>
      </c>
      <c r="AP1718" s="15">
        <f t="shared" si="7115"/>
        <v>0</v>
      </c>
      <c r="AQ1718" s="15">
        <f t="shared" si="7115"/>
        <v>0</v>
      </c>
      <c r="AR1718" s="15">
        <f t="shared" si="7115"/>
        <v>0</v>
      </c>
      <c r="AS1718" s="15">
        <f t="shared" si="7115"/>
        <v>0</v>
      </c>
      <c r="AT1718" s="15">
        <f t="shared" si="7115"/>
        <v>0</v>
      </c>
      <c r="AU1718" s="15">
        <f t="shared" si="7115"/>
        <v>0</v>
      </c>
      <c r="AV1718" s="15">
        <f t="shared" si="7115"/>
        <v>0</v>
      </c>
      <c r="AW1718" s="15">
        <f t="shared" si="7115"/>
        <v>0</v>
      </c>
      <c r="AX1718" s="15">
        <f t="shared" si="7115"/>
        <v>0</v>
      </c>
      <c r="AY1718" s="17"/>
      <c r="AZ1718" s="15">
        <f t="shared" ref="AZ1718:BA1718" si="7116">AZ1717</f>
        <v>6000</v>
      </c>
      <c r="BA1718" s="15">
        <f t="shared" si="7116"/>
        <v>6000</v>
      </c>
      <c r="BB1718" s="15">
        <v>0</v>
      </c>
      <c r="BC1718" s="15">
        <f t="shared" ref="BC1718:BE1718" si="7117">BC1717</f>
        <v>0</v>
      </c>
      <c r="BD1718" s="15">
        <f t="shared" si="7117"/>
        <v>0</v>
      </c>
      <c r="BE1718" s="15">
        <f t="shared" si="7117"/>
        <v>250</v>
      </c>
      <c r="BF1718" s="17"/>
      <c r="BG1718" s="15">
        <f t="shared" ref="BG1718:BH1718" si="7118">BG1717</f>
        <v>1000</v>
      </c>
      <c r="BH1718" s="15">
        <f t="shared" si="7118"/>
        <v>2000</v>
      </c>
      <c r="BI1718" s="17"/>
      <c r="BJ1718" s="22">
        <f>G1718/G1717</f>
        <v>1</v>
      </c>
      <c r="BK1718" s="65">
        <f>BK1717</f>
        <v>0</v>
      </c>
      <c r="BL1718" s="65">
        <f>BL1717</f>
        <v>0</v>
      </c>
      <c r="BM1718" s="6">
        <f t="shared" si="7095"/>
        <v>118.25000000000001</v>
      </c>
      <c r="BN1718" s="8">
        <f t="shared" si="7096"/>
        <v>149.0819326565707</v>
      </c>
      <c r="BO1718" s="12">
        <f t="shared" si="7097"/>
        <v>132.77401303206696</v>
      </c>
      <c r="BP1718" s="50">
        <f>(1-'#Constant'!$A$3)/($J1718*'#Constant'!$B$3/'#Constant'!$C$3^($D1718-1)+1)+'#Constant'!$A$3</f>
        <v>0.93162790697674425</v>
      </c>
      <c r="BQ1718" s="4">
        <f t="shared" si="7098"/>
        <v>149.0819326565707</v>
      </c>
      <c r="BR1718" s="50">
        <f>(1-'#Constant'!$A$3)/($K1718*'#Constant'!$B$3/'#Constant'!$C$3^($D1718-1)+1)+'#Constant'!$A$3</f>
        <v>0.93162790697674425</v>
      </c>
      <c r="BS1718" s="4">
        <f t="shared" si="7099"/>
        <v>149.0819326565707</v>
      </c>
      <c r="BT1718"/>
    </row>
    <row r="1719" spans="1:72" x14ac:dyDescent="0.3">
      <c r="A1719">
        <v>50042</v>
      </c>
      <c r="B1719" s="18" t="e">
        <f>VLOOKUP(CONCATENATE("CREATURE_NAME_",A1719),[1]Localization_Hero!$A:$E,2,FALSE)</f>
        <v>#N/A</v>
      </c>
      <c r="C1719" t="s">
        <v>77</v>
      </c>
      <c r="D1719">
        <v>1</v>
      </c>
      <c r="E1719">
        <v>1</v>
      </c>
      <c r="F1719" s="18">
        <v>1</v>
      </c>
      <c r="G1719" s="10">
        <v>100</v>
      </c>
      <c r="H1719" s="10">
        <v>100</v>
      </c>
      <c r="I1719" s="10">
        <v>2500</v>
      </c>
      <c r="J1719" s="10">
        <v>30</v>
      </c>
      <c r="K1719" s="10">
        <v>20</v>
      </c>
      <c r="L1719" s="2"/>
      <c r="M1719" s="10">
        <v>100</v>
      </c>
      <c r="N1719" s="10">
        <v>0</v>
      </c>
      <c r="O1719" s="10">
        <v>0</v>
      </c>
      <c r="P1719" s="10">
        <v>100</v>
      </c>
      <c r="Q1719" s="10">
        <v>0</v>
      </c>
      <c r="R1719" s="10">
        <v>0</v>
      </c>
      <c r="S1719" s="10">
        <v>0</v>
      </c>
      <c r="T1719" s="10">
        <v>150</v>
      </c>
      <c r="U1719" s="10">
        <v>0</v>
      </c>
      <c r="V1719" s="10">
        <v>400</v>
      </c>
      <c r="W1719" s="2"/>
      <c r="X1719" s="10">
        <v>100</v>
      </c>
      <c r="Y1719" s="10">
        <v>0</v>
      </c>
      <c r="Z1719" s="10">
        <v>0</v>
      </c>
      <c r="AA1719" s="10">
        <v>100</v>
      </c>
      <c r="AB1719" s="10">
        <v>0</v>
      </c>
      <c r="AC1719" s="10">
        <v>0</v>
      </c>
      <c r="AD1719" s="10">
        <v>150</v>
      </c>
      <c r="AE1719" s="10">
        <v>400</v>
      </c>
      <c r="AF1719" s="10">
        <v>0</v>
      </c>
      <c r="AG1719" s="10">
        <v>270</v>
      </c>
      <c r="AH1719" s="10">
        <v>0</v>
      </c>
      <c r="AI1719" s="10">
        <v>0</v>
      </c>
      <c r="AJ1719" s="3"/>
      <c r="AK1719" s="10">
        <v>0</v>
      </c>
      <c r="AL1719" s="10">
        <v>0</v>
      </c>
      <c r="AM1719" s="3"/>
      <c r="AN1719" s="10">
        <v>0</v>
      </c>
      <c r="AO1719" s="10">
        <v>0</v>
      </c>
      <c r="AP1719" s="10">
        <v>0</v>
      </c>
      <c r="AQ1719" s="10">
        <v>0</v>
      </c>
      <c r="AR1719" s="10">
        <v>0</v>
      </c>
      <c r="AS1719" s="10">
        <v>0</v>
      </c>
      <c r="AT1719" s="10">
        <v>0</v>
      </c>
      <c r="AU1719" s="10">
        <v>0</v>
      </c>
      <c r="AV1719" s="10">
        <v>0</v>
      </c>
      <c r="AW1719" s="10">
        <v>0</v>
      </c>
      <c r="AX1719" s="10">
        <v>0</v>
      </c>
      <c r="AY1719" s="3"/>
      <c r="AZ1719" s="10">
        <v>6000</v>
      </c>
      <c r="BA1719" s="10">
        <v>6000</v>
      </c>
      <c r="BB1719" s="10">
        <v>0</v>
      </c>
      <c r="BC1719" s="10">
        <v>0</v>
      </c>
      <c r="BD1719" s="10">
        <v>0</v>
      </c>
      <c r="BE1719" s="10">
        <v>250</v>
      </c>
      <c r="BF1719" s="3"/>
      <c r="BG1719" s="10">
        <v>1000</v>
      </c>
      <c r="BH1719" s="10">
        <v>5000</v>
      </c>
      <c r="BI1719" s="3"/>
      <c r="BJ1719" s="21">
        <v>1</v>
      </c>
      <c r="BK1719" s="65">
        <v>0</v>
      </c>
      <c r="BL1719" s="65">
        <v>0</v>
      </c>
      <c r="BM1719" s="6">
        <f t="shared" si="7095"/>
        <v>136.95000000000002</v>
      </c>
      <c r="BN1719" s="8">
        <f t="shared" si="7096"/>
        <v>226.64701106324912</v>
      </c>
      <c r="BO1719" s="12">
        <f t="shared" si="7097"/>
        <v>176.17976094067097</v>
      </c>
      <c r="BP1719" s="50">
        <f>(1-'#Constant'!$A$3)/($J1719*'#Constant'!$B$3/'#Constant'!$C$3^($D1719-1)+1)+'#Constant'!$A$3</f>
        <v>0.91908256880733941</v>
      </c>
      <c r="BQ1719" s="4">
        <f t="shared" ref="BQ1719:BQ1720" si="7119">I1720/(BP1719*(1-Q1719/1000*(0.5+R1719/1000))*(1-P1719/1000)*(1-V1719/1000)*(1+U1719/1000))/20</f>
        <v>251.86146417929211</v>
      </c>
      <c r="BR1719" s="50">
        <f>(1-'#Constant'!$A$3)/($K1719*'#Constant'!$B$3/'#Constant'!$C$3^($D1719-1)+1)+'#Constant'!$A$3</f>
        <v>0.94452830188679238</v>
      </c>
      <c r="BS1719" s="4">
        <f t="shared" ref="BS1719:BS1720" si="7120">I1720/(BR1719*(1-AB1719/1000*(0.5+AC1719/1000))*(1-AA1719/1000)*(1-AG1719/1000)*(1+AF1719/1000))/20</f>
        <v>201.43255794720613</v>
      </c>
      <c r="BT1719">
        <f>BO1719/$BO$4*100</f>
        <v>133.90328763567788</v>
      </c>
    </row>
    <row r="1720" spans="1:72" s="13" customFormat="1" ht="17.25" thickBot="1" x14ac:dyDescent="0.35">
      <c r="B1720" s="20"/>
      <c r="D1720" s="14">
        <v>1</v>
      </c>
      <c r="E1720" s="14">
        <v>1</v>
      </c>
      <c r="F1720" s="19">
        <v>1</v>
      </c>
      <c r="G1720" s="15">
        <f t="shared" ref="G1720:H1720" si="7121">G1719</f>
        <v>100</v>
      </c>
      <c r="H1720" s="15">
        <f t="shared" si="7121"/>
        <v>100</v>
      </c>
      <c r="I1720" s="15">
        <v>2500</v>
      </c>
      <c r="J1720" s="15">
        <f>J1719</f>
        <v>30</v>
      </c>
      <c r="K1720" s="15">
        <f>K1719</f>
        <v>20</v>
      </c>
      <c r="L1720" s="16"/>
      <c r="M1720" s="15">
        <f t="shared" ref="M1720:O1720" si="7122">M1719</f>
        <v>100</v>
      </c>
      <c r="N1720" s="15">
        <f t="shared" si="7122"/>
        <v>0</v>
      </c>
      <c r="O1720" s="15">
        <f t="shared" si="7122"/>
        <v>0</v>
      </c>
      <c r="P1720" s="15">
        <v>100</v>
      </c>
      <c r="Q1720" s="15">
        <f t="shared" ref="Q1720:V1720" si="7123">Q1719</f>
        <v>0</v>
      </c>
      <c r="R1720" s="15">
        <f t="shared" si="7123"/>
        <v>0</v>
      </c>
      <c r="S1720" s="15">
        <f t="shared" si="7123"/>
        <v>0</v>
      </c>
      <c r="T1720" s="15">
        <f t="shared" si="7123"/>
        <v>150</v>
      </c>
      <c r="U1720" s="15">
        <f t="shared" si="7123"/>
        <v>0</v>
      </c>
      <c r="V1720" s="15">
        <f t="shared" si="7123"/>
        <v>400</v>
      </c>
      <c r="W1720" s="16"/>
      <c r="X1720" s="15">
        <f t="shared" ref="X1720:Z1720" si="7124">X1719</f>
        <v>100</v>
      </c>
      <c r="Y1720" s="15">
        <f t="shared" si="7124"/>
        <v>0</v>
      </c>
      <c r="Z1720" s="15">
        <f t="shared" si="7124"/>
        <v>0</v>
      </c>
      <c r="AA1720" s="15">
        <v>100</v>
      </c>
      <c r="AB1720" s="15">
        <f t="shared" ref="AB1720:AI1720" si="7125">AB1719</f>
        <v>0</v>
      </c>
      <c r="AC1720" s="15">
        <f t="shared" si="7125"/>
        <v>0</v>
      </c>
      <c r="AD1720" s="15">
        <f t="shared" si="7125"/>
        <v>150</v>
      </c>
      <c r="AE1720" s="15">
        <f t="shared" si="7125"/>
        <v>400</v>
      </c>
      <c r="AF1720" s="15">
        <f t="shared" si="7125"/>
        <v>0</v>
      </c>
      <c r="AG1720" s="15">
        <f t="shared" si="7125"/>
        <v>270</v>
      </c>
      <c r="AH1720" s="15">
        <f t="shared" si="7125"/>
        <v>0</v>
      </c>
      <c r="AI1720" s="15">
        <f t="shared" si="7125"/>
        <v>0</v>
      </c>
      <c r="AJ1720" s="17"/>
      <c r="AK1720" s="15">
        <f>AK1719</f>
        <v>0</v>
      </c>
      <c r="AL1720" s="15">
        <f>AL1719</f>
        <v>0</v>
      </c>
      <c r="AM1720" s="17"/>
      <c r="AN1720" s="15">
        <f t="shared" ref="AN1720:AX1720" si="7126">AN1719</f>
        <v>0</v>
      </c>
      <c r="AO1720" s="15">
        <f t="shared" si="7126"/>
        <v>0</v>
      </c>
      <c r="AP1720" s="15">
        <f t="shared" si="7126"/>
        <v>0</v>
      </c>
      <c r="AQ1720" s="15">
        <f t="shared" si="7126"/>
        <v>0</v>
      </c>
      <c r="AR1720" s="15">
        <f t="shared" si="7126"/>
        <v>0</v>
      </c>
      <c r="AS1720" s="15">
        <f t="shared" si="7126"/>
        <v>0</v>
      </c>
      <c r="AT1720" s="15">
        <f t="shared" si="7126"/>
        <v>0</v>
      </c>
      <c r="AU1720" s="15">
        <f t="shared" si="7126"/>
        <v>0</v>
      </c>
      <c r="AV1720" s="15">
        <f t="shared" si="7126"/>
        <v>0</v>
      </c>
      <c r="AW1720" s="15">
        <f t="shared" si="7126"/>
        <v>0</v>
      </c>
      <c r="AX1720" s="15">
        <f t="shared" si="7126"/>
        <v>0</v>
      </c>
      <c r="AY1720" s="17"/>
      <c r="AZ1720" s="15">
        <f t="shared" ref="AZ1720:BA1720" si="7127">AZ1719</f>
        <v>6000</v>
      </c>
      <c r="BA1720" s="15">
        <f t="shared" si="7127"/>
        <v>6000</v>
      </c>
      <c r="BB1720" s="15">
        <v>0</v>
      </c>
      <c r="BC1720" s="15">
        <f t="shared" ref="BC1720:BE1720" si="7128">BC1719</f>
        <v>0</v>
      </c>
      <c r="BD1720" s="15">
        <f t="shared" si="7128"/>
        <v>0</v>
      </c>
      <c r="BE1720" s="15">
        <f t="shared" si="7128"/>
        <v>250</v>
      </c>
      <c r="BF1720" s="17"/>
      <c r="BG1720" s="15">
        <f t="shared" ref="BG1720:BH1720" si="7129">BG1719</f>
        <v>1000</v>
      </c>
      <c r="BH1720" s="15">
        <f t="shared" si="7129"/>
        <v>5000</v>
      </c>
      <c r="BI1720" s="17"/>
      <c r="BJ1720" s="22">
        <f>G1720/G1719</f>
        <v>1</v>
      </c>
      <c r="BK1720" s="65">
        <f>BK1719</f>
        <v>0</v>
      </c>
      <c r="BL1720" s="65">
        <f>BL1719</f>
        <v>0</v>
      </c>
      <c r="BM1720" s="6">
        <f t="shared" si="7095"/>
        <v>136.95000000000002</v>
      </c>
      <c r="BN1720" s="8">
        <f t="shared" si="7096"/>
        <v>226.64701106324912</v>
      </c>
      <c r="BO1720" s="12">
        <f t="shared" si="7097"/>
        <v>176.17976094067097</v>
      </c>
      <c r="BP1720" s="50">
        <f>(1-'#Constant'!$A$3)/($J1720*'#Constant'!$B$3/'#Constant'!$C$3^($D1720-1)+1)+'#Constant'!$A$3</f>
        <v>0.91908256880733941</v>
      </c>
      <c r="BQ1720" s="4">
        <f t="shared" si="7119"/>
        <v>251.86146417929211</v>
      </c>
      <c r="BR1720" s="50">
        <f>(1-'#Constant'!$A$3)/($K1720*'#Constant'!$B$3/'#Constant'!$C$3^($D1720-1)+1)+'#Constant'!$A$3</f>
        <v>0.94452830188679238</v>
      </c>
      <c r="BS1720" s="4">
        <f t="shared" si="7120"/>
        <v>201.43255794720613</v>
      </c>
      <c r="BT1720"/>
    </row>
    <row r="1721" spans="1:72" x14ac:dyDescent="0.3">
      <c r="A1721">
        <v>50044</v>
      </c>
      <c r="B1721" s="18" t="str">
        <f>VLOOKUP(CONCATENATE("CREATURE_NAME_",A1721),[1]Localization_Hero!$A:$E,2,FALSE)</f>
        <v>시엘</v>
      </c>
      <c r="C1721" t="s">
        <v>77</v>
      </c>
      <c r="D1721">
        <v>1</v>
      </c>
      <c r="E1721">
        <v>1</v>
      </c>
      <c r="F1721" s="18">
        <v>1</v>
      </c>
      <c r="G1721" s="10">
        <v>100</v>
      </c>
      <c r="H1721" s="10">
        <v>100</v>
      </c>
      <c r="I1721" s="10">
        <v>2500</v>
      </c>
      <c r="J1721" s="10">
        <v>25</v>
      </c>
      <c r="K1721" s="10">
        <v>25</v>
      </c>
      <c r="L1721" s="2"/>
      <c r="M1721" s="10">
        <v>100</v>
      </c>
      <c r="N1721" s="10">
        <v>0</v>
      </c>
      <c r="O1721" s="10">
        <v>0</v>
      </c>
      <c r="P1721" s="10">
        <v>100</v>
      </c>
      <c r="Q1721" s="10">
        <v>0</v>
      </c>
      <c r="R1721" s="10">
        <v>0</v>
      </c>
      <c r="S1721" s="10">
        <v>0</v>
      </c>
      <c r="T1721" s="10">
        <v>150</v>
      </c>
      <c r="U1721" s="10">
        <v>0</v>
      </c>
      <c r="V1721" s="10">
        <v>0</v>
      </c>
      <c r="W1721" s="2"/>
      <c r="X1721" s="10">
        <v>100</v>
      </c>
      <c r="Y1721" s="10">
        <v>0</v>
      </c>
      <c r="Z1721" s="10">
        <v>0</v>
      </c>
      <c r="AA1721" s="10">
        <v>100</v>
      </c>
      <c r="AB1721" s="10">
        <v>0</v>
      </c>
      <c r="AC1721" s="10">
        <v>0</v>
      </c>
      <c r="AD1721" s="10">
        <v>0</v>
      </c>
      <c r="AE1721" s="10">
        <v>150</v>
      </c>
      <c r="AF1721" s="10">
        <v>0</v>
      </c>
      <c r="AG1721" s="10">
        <v>0</v>
      </c>
      <c r="AH1721" s="10">
        <v>0</v>
      </c>
      <c r="AI1721" s="10">
        <v>0</v>
      </c>
      <c r="AJ1721" s="3"/>
      <c r="AK1721" s="10">
        <v>0</v>
      </c>
      <c r="AL1721" s="10">
        <v>0</v>
      </c>
      <c r="AM1721" s="3"/>
      <c r="AN1721" s="10">
        <v>0</v>
      </c>
      <c r="AO1721" s="10">
        <v>0</v>
      </c>
      <c r="AP1721" s="10">
        <v>0</v>
      </c>
      <c r="AQ1721" s="10">
        <v>0</v>
      </c>
      <c r="AR1721" s="10">
        <v>0</v>
      </c>
      <c r="AS1721" s="10">
        <v>0</v>
      </c>
      <c r="AT1721" s="10">
        <v>0</v>
      </c>
      <c r="AU1721" s="10">
        <v>0</v>
      </c>
      <c r="AV1721" s="10">
        <v>0</v>
      </c>
      <c r="AW1721" s="10">
        <v>0</v>
      </c>
      <c r="AX1721" s="10">
        <v>0</v>
      </c>
      <c r="AY1721" s="3"/>
      <c r="AZ1721" s="10">
        <v>6000</v>
      </c>
      <c r="BA1721" s="10">
        <v>6000</v>
      </c>
      <c r="BB1721" s="10">
        <v>0</v>
      </c>
      <c r="BC1721" s="10">
        <v>0</v>
      </c>
      <c r="BD1721" s="10">
        <v>0</v>
      </c>
      <c r="BE1721" s="10">
        <v>250</v>
      </c>
      <c r="BF1721" s="3"/>
      <c r="BG1721" s="10">
        <v>1000</v>
      </c>
      <c r="BH1721" s="10">
        <v>5000</v>
      </c>
      <c r="BI1721" s="3"/>
      <c r="BJ1721" s="21">
        <v>1</v>
      </c>
      <c r="BK1721" s="65">
        <v>0</v>
      </c>
      <c r="BL1721" s="65">
        <v>0</v>
      </c>
      <c r="BM1721" s="6">
        <f t="shared" si="7095"/>
        <v>118.25000000000001</v>
      </c>
      <c r="BN1721" s="8">
        <f t="shared" si="7096"/>
        <v>149.0819326565707</v>
      </c>
      <c r="BO1721" s="12">
        <f t="shared" si="7097"/>
        <v>132.77401303206696</v>
      </c>
      <c r="BP1721" s="50">
        <f>(1-'#Constant'!$A$3)/($J1721*'#Constant'!$B$3/'#Constant'!$C$3^($D1721-1)+1)+'#Constant'!$A$3</f>
        <v>0.93162790697674425</v>
      </c>
      <c r="BQ1721" s="4">
        <f t="shared" ref="BQ1721:BQ1722" si="7130">I1721/(BP1721*(1-Q1721/1000*(0.5+R1721/1000))*(1-P1721/1000)*(1-V1721/1000)*(1+U1721/1000))/20</f>
        <v>149.0819326565707</v>
      </c>
      <c r="BR1721" s="50">
        <f>(1-'#Constant'!$A$3)/($K1721*'#Constant'!$B$3/'#Constant'!$C$3^($D1721-1)+1)+'#Constant'!$A$3</f>
        <v>0.93162790697674425</v>
      </c>
      <c r="BS1721" s="4">
        <f t="shared" ref="BS1721:BS1722" si="7131">I1721/(BR1721*(1-AB1721/1000*(0.5+AC1721/1000))*(1-AA1721/1000)*(1-AG1721/1000)*(1+AF1721/1000))/20</f>
        <v>149.0819326565707</v>
      </c>
      <c r="BT1721">
        <f>BO1721/$BO$4*100</f>
        <v>100.91327609170268</v>
      </c>
    </row>
    <row r="1722" spans="1:72" s="13" customFormat="1" ht="17.25" thickBot="1" x14ac:dyDescent="0.35">
      <c r="B1722" s="20"/>
      <c r="D1722" s="14">
        <v>1</v>
      </c>
      <c r="E1722" s="14">
        <v>1</v>
      </c>
      <c r="F1722" s="19">
        <v>1</v>
      </c>
      <c r="G1722" s="15">
        <f t="shared" ref="G1722:H1722" si="7132">G1721</f>
        <v>100</v>
      </c>
      <c r="H1722" s="15">
        <f t="shared" si="7132"/>
        <v>100</v>
      </c>
      <c r="I1722" s="15">
        <v>2500</v>
      </c>
      <c r="J1722" s="15">
        <v>25</v>
      </c>
      <c r="K1722" s="15">
        <v>25</v>
      </c>
      <c r="L1722" s="16"/>
      <c r="M1722" s="15">
        <f>M1721</f>
        <v>100</v>
      </c>
      <c r="N1722" s="15">
        <f>N1721</f>
        <v>0</v>
      </c>
      <c r="O1722" s="15">
        <f>O1721</f>
        <v>0</v>
      </c>
      <c r="P1722" s="15">
        <v>100</v>
      </c>
      <c r="Q1722" s="15">
        <f t="shared" ref="Q1722" si="7133">Q1721</f>
        <v>0</v>
      </c>
      <c r="R1722" s="15">
        <f>R1721</f>
        <v>0</v>
      </c>
      <c r="S1722" s="15">
        <f>S1721</f>
        <v>0</v>
      </c>
      <c r="T1722" s="15">
        <f>T1721</f>
        <v>150</v>
      </c>
      <c r="U1722" s="15">
        <f>U1721</f>
        <v>0</v>
      </c>
      <c r="V1722" s="15">
        <f>V1721</f>
        <v>0</v>
      </c>
      <c r="W1722" s="16"/>
      <c r="X1722" s="15">
        <f>X1721</f>
        <v>100</v>
      </c>
      <c r="Y1722" s="15">
        <f>Y1721</f>
        <v>0</v>
      </c>
      <c r="Z1722" s="15">
        <f>Z1721</f>
        <v>0</v>
      </c>
      <c r="AA1722" s="15">
        <v>100</v>
      </c>
      <c r="AB1722" s="15">
        <f t="shared" ref="AB1722:AI1722" si="7134">AB1721</f>
        <v>0</v>
      </c>
      <c r="AC1722" s="15">
        <f t="shared" si="7134"/>
        <v>0</v>
      </c>
      <c r="AD1722" s="15">
        <f t="shared" si="7134"/>
        <v>0</v>
      </c>
      <c r="AE1722" s="15">
        <f t="shared" si="7134"/>
        <v>150</v>
      </c>
      <c r="AF1722" s="15">
        <f t="shared" si="7134"/>
        <v>0</v>
      </c>
      <c r="AG1722" s="15">
        <f t="shared" si="7134"/>
        <v>0</v>
      </c>
      <c r="AH1722" s="15">
        <f t="shared" si="7134"/>
        <v>0</v>
      </c>
      <c r="AI1722" s="15">
        <f t="shared" si="7134"/>
        <v>0</v>
      </c>
      <c r="AJ1722" s="17"/>
      <c r="AK1722" s="15">
        <f>AK1721</f>
        <v>0</v>
      </c>
      <c r="AL1722" s="15">
        <f>AL1721</f>
        <v>0</v>
      </c>
      <c r="AM1722" s="17"/>
      <c r="AN1722" s="15">
        <f t="shared" ref="AN1722:AX1722" si="7135">AN1721</f>
        <v>0</v>
      </c>
      <c r="AO1722" s="15">
        <f t="shared" si="7135"/>
        <v>0</v>
      </c>
      <c r="AP1722" s="15">
        <f t="shared" si="7135"/>
        <v>0</v>
      </c>
      <c r="AQ1722" s="15">
        <f t="shared" si="7135"/>
        <v>0</v>
      </c>
      <c r="AR1722" s="15">
        <f t="shared" si="7135"/>
        <v>0</v>
      </c>
      <c r="AS1722" s="15">
        <f t="shared" si="7135"/>
        <v>0</v>
      </c>
      <c r="AT1722" s="15">
        <f t="shared" si="7135"/>
        <v>0</v>
      </c>
      <c r="AU1722" s="15">
        <f t="shared" si="7135"/>
        <v>0</v>
      </c>
      <c r="AV1722" s="15">
        <f t="shared" si="7135"/>
        <v>0</v>
      </c>
      <c r="AW1722" s="15">
        <f t="shared" si="7135"/>
        <v>0</v>
      </c>
      <c r="AX1722" s="15">
        <f t="shared" si="7135"/>
        <v>0</v>
      </c>
      <c r="AY1722" s="17"/>
      <c r="AZ1722" s="15">
        <f t="shared" ref="AZ1722:BA1722" si="7136">AZ1721</f>
        <v>6000</v>
      </c>
      <c r="BA1722" s="15">
        <f t="shared" si="7136"/>
        <v>6000</v>
      </c>
      <c r="BB1722" s="15">
        <v>0</v>
      </c>
      <c r="BC1722" s="15">
        <f t="shared" ref="BC1722:BE1722" si="7137">BC1721</f>
        <v>0</v>
      </c>
      <c r="BD1722" s="15">
        <f t="shared" si="7137"/>
        <v>0</v>
      </c>
      <c r="BE1722" s="15">
        <f t="shared" si="7137"/>
        <v>250</v>
      </c>
      <c r="BF1722" s="17"/>
      <c r="BG1722" s="15">
        <f t="shared" ref="BG1722:BH1722" si="7138">BG1721</f>
        <v>1000</v>
      </c>
      <c r="BH1722" s="15">
        <f t="shared" si="7138"/>
        <v>5000</v>
      </c>
      <c r="BI1722" s="17"/>
      <c r="BJ1722" s="22">
        <f>G1722/G1721</f>
        <v>1</v>
      </c>
      <c r="BK1722" s="65">
        <f t="shared" ref="BK1722:BL1722" si="7139">BK1721</f>
        <v>0</v>
      </c>
      <c r="BL1722" s="65">
        <f t="shared" si="7139"/>
        <v>0</v>
      </c>
      <c r="BM1722" s="6">
        <f t="shared" si="7095"/>
        <v>118.25000000000001</v>
      </c>
      <c r="BN1722" s="8">
        <f t="shared" si="7096"/>
        <v>149.0819326565707</v>
      </c>
      <c r="BO1722" s="12">
        <f t="shared" si="7097"/>
        <v>132.77401303206696</v>
      </c>
      <c r="BP1722" s="50">
        <f>(1-'#Constant'!$A$3)/($J1722*'#Constant'!$B$3/'#Constant'!$C$3^($D1722-1)+1)+'#Constant'!$A$3</f>
        <v>0.93162790697674425</v>
      </c>
      <c r="BQ1722" s="4">
        <f t="shared" si="7130"/>
        <v>149.0819326565707</v>
      </c>
      <c r="BR1722" s="50">
        <f>(1-'#Constant'!$A$3)/($K1722*'#Constant'!$B$3/'#Constant'!$C$3^($D1722-1)+1)+'#Constant'!$A$3</f>
        <v>0.93162790697674425</v>
      </c>
      <c r="BS1722" s="4">
        <f t="shared" si="7131"/>
        <v>149.0819326565707</v>
      </c>
      <c r="BT1722"/>
    </row>
    <row r="1723" spans="1:72" x14ac:dyDescent="0.3">
      <c r="A1723">
        <v>50045</v>
      </c>
      <c r="B1723" s="18" t="s">
        <v>235</v>
      </c>
      <c r="C1723" s="43" t="s">
        <v>78</v>
      </c>
      <c r="D1723">
        <v>1</v>
      </c>
      <c r="E1723">
        <v>1</v>
      </c>
      <c r="F1723" s="18">
        <v>1</v>
      </c>
      <c r="G1723" s="10">
        <v>95</v>
      </c>
      <c r="H1723" s="10">
        <v>95</v>
      </c>
      <c r="I1723" s="10">
        <v>4520</v>
      </c>
      <c r="J1723" s="10">
        <v>20</v>
      </c>
      <c r="K1723" s="10">
        <v>25</v>
      </c>
      <c r="L1723" s="2"/>
      <c r="M1723" s="10">
        <v>100</v>
      </c>
      <c r="N1723" s="10">
        <v>0</v>
      </c>
      <c r="O1723" s="10">
        <v>0</v>
      </c>
      <c r="P1723" s="10">
        <v>0</v>
      </c>
      <c r="Q1723" s="10">
        <v>0</v>
      </c>
      <c r="R1723" s="10">
        <v>0</v>
      </c>
      <c r="S1723" s="10">
        <v>100</v>
      </c>
      <c r="T1723" s="10">
        <v>0</v>
      </c>
      <c r="U1723" s="10">
        <v>0</v>
      </c>
      <c r="V1723" s="10">
        <v>0</v>
      </c>
      <c r="W1723" s="2"/>
      <c r="X1723" s="10">
        <v>100</v>
      </c>
      <c r="Y1723" s="10">
        <v>0</v>
      </c>
      <c r="Z1723" s="10">
        <v>0</v>
      </c>
      <c r="AA1723" s="10">
        <v>0</v>
      </c>
      <c r="AB1723" s="10">
        <v>500</v>
      </c>
      <c r="AC1723" s="10">
        <v>250</v>
      </c>
      <c r="AD1723" s="10">
        <v>100</v>
      </c>
      <c r="AE1723" s="10">
        <v>0</v>
      </c>
      <c r="AF1723" s="10">
        <v>0</v>
      </c>
      <c r="AG1723" s="10">
        <v>150</v>
      </c>
      <c r="AH1723" s="10">
        <v>0</v>
      </c>
      <c r="AI1723" s="10">
        <v>0</v>
      </c>
      <c r="AJ1723" s="3"/>
      <c r="AK1723" s="10">
        <v>0</v>
      </c>
      <c r="AL1723" s="10">
        <v>0</v>
      </c>
      <c r="AM1723" s="3"/>
      <c r="AN1723" s="10">
        <v>0</v>
      </c>
      <c r="AO1723" s="10">
        <v>0</v>
      </c>
      <c r="AP1723" s="10">
        <v>0</v>
      </c>
      <c r="AQ1723" s="10">
        <v>0</v>
      </c>
      <c r="AR1723" s="10">
        <v>0</v>
      </c>
      <c r="AS1723" s="10">
        <v>0</v>
      </c>
      <c r="AT1723" s="10">
        <v>0</v>
      </c>
      <c r="AU1723" s="10">
        <v>0</v>
      </c>
      <c r="AV1723" s="10">
        <v>0</v>
      </c>
      <c r="AW1723" s="10">
        <v>0</v>
      </c>
      <c r="AX1723" s="10">
        <v>0</v>
      </c>
      <c r="AY1723" s="3"/>
      <c r="AZ1723" s="10">
        <v>6000</v>
      </c>
      <c r="BA1723" s="10">
        <v>2000</v>
      </c>
      <c r="BB1723" s="10">
        <v>375</v>
      </c>
      <c r="BC1723" s="10">
        <v>0</v>
      </c>
      <c r="BD1723" s="10">
        <v>0</v>
      </c>
      <c r="BE1723" s="10">
        <v>60</v>
      </c>
      <c r="BF1723" s="3"/>
      <c r="BG1723" s="10">
        <v>1000</v>
      </c>
      <c r="BH1723" s="10">
        <v>5000</v>
      </c>
      <c r="BI1723" s="3"/>
      <c r="BJ1723" s="21">
        <v>1</v>
      </c>
      <c r="BK1723" s="65">
        <v>0</v>
      </c>
      <c r="BL1723" s="65">
        <v>0</v>
      </c>
      <c r="BM1723" s="6">
        <v>107.11250000000001</v>
      </c>
      <c r="BN1723" s="8">
        <v>347.95278528237111</v>
      </c>
      <c r="BO1723" s="12">
        <v>193.05463660207172</v>
      </c>
      <c r="BP1723" s="50">
        <v>0.94452830188679238</v>
      </c>
      <c r="BQ1723" s="4">
        <v>239.27287255293649</v>
      </c>
      <c r="BR1723" s="50">
        <v>0.93162790697674425</v>
      </c>
      <c r="BS1723" s="4">
        <v>456.63269801180576</v>
      </c>
      <c r="BT1723">
        <v>146.72883194020091</v>
      </c>
    </row>
    <row r="1724" spans="1:72" s="13" customFormat="1" ht="17.25" thickBot="1" x14ac:dyDescent="0.35">
      <c r="B1724" s="20"/>
      <c r="D1724" s="14">
        <v>1</v>
      </c>
      <c r="E1724" s="14">
        <v>1</v>
      </c>
      <c r="F1724" s="19">
        <v>1</v>
      </c>
      <c r="G1724" s="15">
        <v>95</v>
      </c>
      <c r="H1724" s="15">
        <v>95</v>
      </c>
      <c r="I1724" s="15">
        <v>4520</v>
      </c>
      <c r="J1724" s="15">
        <v>20</v>
      </c>
      <c r="K1724" s="15">
        <v>25</v>
      </c>
      <c r="L1724" s="16"/>
      <c r="M1724" s="15">
        <v>100</v>
      </c>
      <c r="N1724" s="15">
        <v>0</v>
      </c>
      <c r="O1724" s="15">
        <v>0</v>
      </c>
      <c r="P1724" s="15">
        <v>0</v>
      </c>
      <c r="Q1724" s="15">
        <v>0</v>
      </c>
      <c r="R1724" s="15">
        <v>0</v>
      </c>
      <c r="S1724" s="15">
        <v>100</v>
      </c>
      <c r="T1724" s="15">
        <v>0</v>
      </c>
      <c r="U1724" s="15">
        <v>0</v>
      </c>
      <c r="V1724" s="15">
        <v>0</v>
      </c>
      <c r="W1724" s="16"/>
      <c r="X1724" s="15">
        <v>100</v>
      </c>
      <c r="Y1724" s="15">
        <v>0</v>
      </c>
      <c r="Z1724" s="15">
        <v>0</v>
      </c>
      <c r="AA1724" s="15">
        <v>0</v>
      </c>
      <c r="AB1724" s="15">
        <v>500</v>
      </c>
      <c r="AC1724" s="15">
        <v>250</v>
      </c>
      <c r="AD1724" s="15">
        <v>100</v>
      </c>
      <c r="AE1724" s="15">
        <v>0</v>
      </c>
      <c r="AF1724" s="15">
        <v>0</v>
      </c>
      <c r="AG1724" s="15">
        <v>150</v>
      </c>
      <c r="AH1724" s="15">
        <v>0</v>
      </c>
      <c r="AI1724" s="15">
        <v>0</v>
      </c>
      <c r="AJ1724" s="17"/>
      <c r="AK1724" s="15">
        <v>0</v>
      </c>
      <c r="AL1724" s="15">
        <v>0</v>
      </c>
      <c r="AM1724" s="17"/>
      <c r="AN1724" s="15">
        <v>0</v>
      </c>
      <c r="AO1724" s="15">
        <v>0</v>
      </c>
      <c r="AP1724" s="15">
        <v>0</v>
      </c>
      <c r="AQ1724" s="15">
        <v>0</v>
      </c>
      <c r="AR1724" s="15">
        <v>0</v>
      </c>
      <c r="AS1724" s="15">
        <v>0</v>
      </c>
      <c r="AT1724" s="15">
        <v>0</v>
      </c>
      <c r="AU1724" s="15">
        <v>0</v>
      </c>
      <c r="AV1724" s="15">
        <v>0</v>
      </c>
      <c r="AW1724" s="15">
        <v>0</v>
      </c>
      <c r="AX1724" s="15">
        <v>0</v>
      </c>
      <c r="AY1724" s="17"/>
      <c r="AZ1724" s="15">
        <v>6000</v>
      </c>
      <c r="BA1724" s="15">
        <v>2000</v>
      </c>
      <c r="BB1724" s="15">
        <v>375</v>
      </c>
      <c r="BC1724" s="15">
        <v>0</v>
      </c>
      <c r="BD1724" s="15">
        <v>0</v>
      </c>
      <c r="BE1724" s="15">
        <v>60</v>
      </c>
      <c r="BF1724" s="17"/>
      <c r="BG1724" s="15">
        <v>1000</v>
      </c>
      <c r="BH1724" s="15">
        <v>5000</v>
      </c>
      <c r="BI1724" s="17"/>
      <c r="BJ1724" s="22">
        <v>1</v>
      </c>
      <c r="BK1724" s="65">
        <v>0</v>
      </c>
      <c r="BL1724" s="65">
        <v>0</v>
      </c>
      <c r="BM1724" s="6">
        <v>107.11250000000001</v>
      </c>
      <c r="BN1724" s="8">
        <v>347.95278528237111</v>
      </c>
      <c r="BO1724" s="12">
        <v>193.05463660207172</v>
      </c>
      <c r="BP1724" s="50">
        <v>0.94452830188679238</v>
      </c>
      <c r="BQ1724" s="4">
        <v>239.27287255293649</v>
      </c>
      <c r="BR1724" s="50">
        <v>0.93162790697674425</v>
      </c>
      <c r="BS1724" s="4">
        <v>456.63269801180576</v>
      </c>
      <c r="BT1724"/>
    </row>
    <row r="1725" spans="1:72" x14ac:dyDescent="0.3">
      <c r="A1725">
        <v>50046</v>
      </c>
      <c r="B1725" s="18" t="str">
        <f>VLOOKUP(CONCATENATE("CREATURE_NAME_",A1725),[1]Localization_Hero!$A:$E,2,FALSE)</f>
        <v>플라플라</v>
      </c>
      <c r="C1725" t="s">
        <v>77</v>
      </c>
      <c r="D1725">
        <v>1</v>
      </c>
      <c r="E1725">
        <v>1</v>
      </c>
      <c r="F1725" s="18">
        <v>1</v>
      </c>
      <c r="G1725" s="10">
        <v>100</v>
      </c>
      <c r="H1725" s="10">
        <v>100</v>
      </c>
      <c r="I1725" s="10">
        <v>2500</v>
      </c>
      <c r="J1725" s="10">
        <v>40</v>
      </c>
      <c r="K1725" s="10">
        <v>25</v>
      </c>
      <c r="L1725" s="2"/>
      <c r="M1725" s="10">
        <v>100</v>
      </c>
      <c r="N1725" s="10">
        <v>0</v>
      </c>
      <c r="O1725" s="10">
        <v>0</v>
      </c>
      <c r="P1725" s="10">
        <v>100</v>
      </c>
      <c r="Q1725" s="10">
        <v>0</v>
      </c>
      <c r="R1725" s="10">
        <v>0</v>
      </c>
      <c r="S1725" s="10">
        <v>0</v>
      </c>
      <c r="T1725" s="10">
        <v>150</v>
      </c>
      <c r="U1725" s="10">
        <v>0</v>
      </c>
      <c r="V1725" s="10">
        <v>0</v>
      </c>
      <c r="W1725" s="2"/>
      <c r="X1725" s="10">
        <v>100</v>
      </c>
      <c r="Y1725" s="10">
        <v>0</v>
      </c>
      <c r="Z1725" s="10">
        <v>0</v>
      </c>
      <c r="AA1725" s="10">
        <v>100</v>
      </c>
      <c r="AB1725" s="10">
        <v>0</v>
      </c>
      <c r="AC1725" s="10">
        <v>0</v>
      </c>
      <c r="AD1725" s="10">
        <v>0</v>
      </c>
      <c r="AE1725" s="10">
        <v>150</v>
      </c>
      <c r="AF1725" s="10">
        <v>0</v>
      </c>
      <c r="AG1725" s="10">
        <v>0</v>
      </c>
      <c r="AH1725" s="10">
        <v>0</v>
      </c>
      <c r="AI1725" s="10">
        <v>0</v>
      </c>
      <c r="AJ1725" s="3"/>
      <c r="AK1725" s="10">
        <v>0</v>
      </c>
      <c r="AL1725" s="10">
        <v>0</v>
      </c>
      <c r="AM1725" s="3"/>
      <c r="AN1725" s="10">
        <v>0</v>
      </c>
      <c r="AO1725" s="10">
        <v>0</v>
      </c>
      <c r="AP1725" s="10">
        <v>0</v>
      </c>
      <c r="AQ1725" s="10">
        <v>0</v>
      </c>
      <c r="AR1725" s="10">
        <v>0</v>
      </c>
      <c r="AS1725" s="10">
        <v>0</v>
      </c>
      <c r="AT1725" s="10">
        <v>0</v>
      </c>
      <c r="AU1725" s="10">
        <v>0</v>
      </c>
      <c r="AV1725" s="10">
        <v>0</v>
      </c>
      <c r="AW1725" s="10">
        <v>0</v>
      </c>
      <c r="AX1725" s="10">
        <v>0</v>
      </c>
      <c r="AY1725" s="3"/>
      <c r="AZ1725" s="10">
        <v>6000</v>
      </c>
      <c r="BA1725" s="10">
        <v>6000</v>
      </c>
      <c r="BB1725" s="10">
        <v>0</v>
      </c>
      <c r="BC1725" s="10">
        <v>0</v>
      </c>
      <c r="BD1725" s="10">
        <v>0</v>
      </c>
      <c r="BE1725" s="10">
        <v>250</v>
      </c>
      <c r="BF1725" s="3"/>
      <c r="BG1725" s="10">
        <v>1000</v>
      </c>
      <c r="BH1725" s="10">
        <v>2625</v>
      </c>
      <c r="BI1725" s="3"/>
      <c r="BJ1725" s="21">
        <v>1</v>
      </c>
      <c r="BK1725" s="65">
        <v>0</v>
      </c>
      <c r="BL1725" s="65">
        <v>0</v>
      </c>
      <c r="BM1725" s="6">
        <f t="shared" ref="BM1725:BM1726" si="7140">MAX(G1725*(1+M1725/1000*(1+O1725/1000))*(1+0.5*T1725/1000)*(1+0.25*S1725/1000),(H1725*(1+X1725/1000*(1+Z1725/1000))*(1+0.5*AE1725/1000)*(1+0.25*AD1725/1000)))*BG1725/1000</f>
        <v>118.25000000000001</v>
      </c>
      <c r="BN1725" s="8">
        <f t="shared" ref="BN1725:BN1726" si="7141">(BQ1725+BS1725)/2*(1+AI1725/2000)*(1+AH1725/2000)*(1+AN1725/2000)*(1+AK1725/2000)</f>
        <v>152.13252436677078</v>
      </c>
      <c r="BO1725" s="12">
        <f t="shared" ref="BO1725:BO1726" si="7142">SQRT(BM1725*BN1725)</f>
        <v>134.12557923964633</v>
      </c>
      <c r="BP1725" s="50">
        <f>(1-'#Constant'!$A$3)/($J1725*'#Constant'!$B$3/'#Constant'!$C$3^($D1725-1)+1)+'#Constant'!$A$3</f>
        <v>0.89499999999999991</v>
      </c>
      <c r="BQ1725" s="4">
        <f t="shared" ref="BQ1725" si="7143">I1726/(BP1725*(1-Q1725/1000*(0.5+R1725/1000))*(1-P1725/1000)*(1-V1725/1000)*(1+U1725/1000))/20</f>
        <v>155.18311607697086</v>
      </c>
      <c r="BR1725" s="50">
        <f>(1-'#Constant'!$A$3)/($K1725*'#Constant'!$B$3/'#Constant'!$C$3^($D1725-1)+1)+'#Constant'!$A$3</f>
        <v>0.93162790697674425</v>
      </c>
      <c r="BS1725" s="4">
        <f t="shared" ref="BS1725" si="7144">I1726/(BR1725*(1-AB1725/1000*(0.5+AC1725/1000))*(1-AA1725/1000)*(1-AG1725/1000)*(1+AF1725/1000))/20</f>
        <v>149.0819326565707</v>
      </c>
      <c r="BT1725">
        <f>BO1725/$BO$4*100</f>
        <v>101.94051757327733</v>
      </c>
    </row>
    <row r="1726" spans="1:72" s="13" customFormat="1" ht="17.25" thickBot="1" x14ac:dyDescent="0.35">
      <c r="B1726" s="20"/>
      <c r="D1726" s="14">
        <v>1</v>
      </c>
      <c r="E1726" s="14">
        <v>1</v>
      </c>
      <c r="F1726" s="19">
        <v>1</v>
      </c>
      <c r="G1726" s="15">
        <f t="shared" ref="G1726:H1726" si="7145">G1725</f>
        <v>100</v>
      </c>
      <c r="H1726" s="15">
        <f t="shared" si="7145"/>
        <v>100</v>
      </c>
      <c r="I1726" s="15">
        <v>2500</v>
      </c>
      <c r="J1726" s="15">
        <v>40</v>
      </c>
      <c r="K1726" s="15">
        <v>25</v>
      </c>
      <c r="L1726" s="16"/>
      <c r="M1726" s="15">
        <f t="shared" ref="M1726:O1726" si="7146">M1725</f>
        <v>100</v>
      </c>
      <c r="N1726" s="15">
        <f t="shared" si="7146"/>
        <v>0</v>
      </c>
      <c r="O1726" s="15">
        <f t="shared" si="7146"/>
        <v>0</v>
      </c>
      <c r="P1726" s="15">
        <v>100</v>
      </c>
      <c r="Q1726" s="15">
        <f t="shared" ref="Q1726:V1726" si="7147">Q1725</f>
        <v>0</v>
      </c>
      <c r="R1726" s="15">
        <f t="shared" si="7147"/>
        <v>0</v>
      </c>
      <c r="S1726" s="15">
        <f t="shared" si="7147"/>
        <v>0</v>
      </c>
      <c r="T1726" s="15">
        <f t="shared" si="7147"/>
        <v>150</v>
      </c>
      <c r="U1726" s="15">
        <f t="shared" si="7147"/>
        <v>0</v>
      </c>
      <c r="V1726" s="15">
        <f t="shared" si="7147"/>
        <v>0</v>
      </c>
      <c r="W1726" s="16"/>
      <c r="X1726" s="15">
        <f t="shared" ref="X1726:Z1726" si="7148">X1725</f>
        <v>100</v>
      </c>
      <c r="Y1726" s="15">
        <f t="shared" si="7148"/>
        <v>0</v>
      </c>
      <c r="Z1726" s="15">
        <f t="shared" si="7148"/>
        <v>0</v>
      </c>
      <c r="AA1726" s="15">
        <v>100</v>
      </c>
      <c r="AB1726" s="15">
        <f t="shared" ref="AB1726:AI1726" si="7149">AB1725</f>
        <v>0</v>
      </c>
      <c r="AC1726" s="15">
        <f t="shared" si="7149"/>
        <v>0</v>
      </c>
      <c r="AD1726" s="15">
        <f t="shared" si="7149"/>
        <v>0</v>
      </c>
      <c r="AE1726" s="15">
        <f t="shared" si="7149"/>
        <v>150</v>
      </c>
      <c r="AF1726" s="15">
        <f t="shared" si="7149"/>
        <v>0</v>
      </c>
      <c r="AG1726" s="15">
        <f t="shared" si="7149"/>
        <v>0</v>
      </c>
      <c r="AH1726" s="15">
        <f t="shared" si="7149"/>
        <v>0</v>
      </c>
      <c r="AI1726" s="15">
        <f t="shared" si="7149"/>
        <v>0</v>
      </c>
      <c r="AJ1726" s="17"/>
      <c r="AK1726" s="15">
        <f>AK1725</f>
        <v>0</v>
      </c>
      <c r="AL1726" s="15">
        <f>AL1725</f>
        <v>0</v>
      </c>
      <c r="AM1726" s="17"/>
      <c r="AN1726" s="15">
        <f t="shared" ref="AN1726:AX1726" si="7150">AN1725</f>
        <v>0</v>
      </c>
      <c r="AO1726" s="15">
        <f t="shared" si="7150"/>
        <v>0</v>
      </c>
      <c r="AP1726" s="15">
        <f t="shared" si="7150"/>
        <v>0</v>
      </c>
      <c r="AQ1726" s="15">
        <f t="shared" si="7150"/>
        <v>0</v>
      </c>
      <c r="AR1726" s="15">
        <f t="shared" si="7150"/>
        <v>0</v>
      </c>
      <c r="AS1726" s="15">
        <f t="shared" si="7150"/>
        <v>0</v>
      </c>
      <c r="AT1726" s="15">
        <f t="shared" si="7150"/>
        <v>0</v>
      </c>
      <c r="AU1726" s="15">
        <f t="shared" si="7150"/>
        <v>0</v>
      </c>
      <c r="AV1726" s="15">
        <f t="shared" si="7150"/>
        <v>0</v>
      </c>
      <c r="AW1726" s="15">
        <f t="shared" si="7150"/>
        <v>0</v>
      </c>
      <c r="AX1726" s="15">
        <f t="shared" si="7150"/>
        <v>0</v>
      </c>
      <c r="AY1726" s="17"/>
      <c r="AZ1726" s="15">
        <f t="shared" ref="AZ1726:BA1726" si="7151">AZ1725</f>
        <v>6000</v>
      </c>
      <c r="BA1726" s="15">
        <f t="shared" si="7151"/>
        <v>6000</v>
      </c>
      <c r="BB1726" s="15">
        <v>0</v>
      </c>
      <c r="BC1726" s="15">
        <f t="shared" ref="BC1726:BE1726" si="7152">BC1725</f>
        <v>0</v>
      </c>
      <c r="BD1726" s="15">
        <f t="shared" si="7152"/>
        <v>0</v>
      </c>
      <c r="BE1726" s="15">
        <f t="shared" si="7152"/>
        <v>250</v>
      </c>
      <c r="BF1726" s="17"/>
      <c r="BG1726" s="15">
        <f t="shared" ref="BG1726:BH1726" si="7153">BG1725</f>
        <v>1000</v>
      </c>
      <c r="BH1726" s="15">
        <f t="shared" si="7153"/>
        <v>2625</v>
      </c>
      <c r="BI1726" s="17"/>
      <c r="BJ1726" s="22">
        <f>G1726/G1725</f>
        <v>1</v>
      </c>
      <c r="BK1726" s="65">
        <f t="shared" ref="BK1726:BL1726" si="7154">BK1725</f>
        <v>0</v>
      </c>
      <c r="BL1726" s="65">
        <f t="shared" si="7154"/>
        <v>0</v>
      </c>
      <c r="BM1726" s="6">
        <f t="shared" si="7140"/>
        <v>118.25000000000001</v>
      </c>
      <c r="BN1726" s="8">
        <f t="shared" si="7141"/>
        <v>152.13252436677078</v>
      </c>
      <c r="BO1726" s="12">
        <f t="shared" si="7142"/>
        <v>134.12557923964633</v>
      </c>
      <c r="BP1726" s="50">
        <f>(1-'#Constant'!$A$3)/($J1726*'#Constant'!$B$3/'#Constant'!$C$3^($D1726-1)+1)+'#Constant'!$A$3</f>
        <v>0.89499999999999991</v>
      </c>
      <c r="BQ1726" s="4">
        <f>I1731/(BP1726*(1-Q1726/1000*(0.5+R1726/1000))*(1-P1726/1000)*(1-V1726/1000)*(1+U1726/1000))/20</f>
        <v>155.18311607697086</v>
      </c>
      <c r="BR1726" s="50">
        <f>(1-'#Constant'!$A$3)/($K1726*'#Constant'!$B$3/'#Constant'!$C$3^($D1726-1)+1)+'#Constant'!$A$3</f>
        <v>0.93162790697674425</v>
      </c>
      <c r="BS1726" s="4">
        <f>I1731/(BR1726*(1-AB1726/1000*(0.5+AC1726/1000))*(1-AA1726/1000)*(1-AG1726/1000)*(1+AF1726/1000))/20</f>
        <v>149.0819326565707</v>
      </c>
      <c r="BT1726"/>
    </row>
    <row r="1727" spans="1:72" x14ac:dyDescent="0.3">
      <c r="A1727">
        <v>50047</v>
      </c>
      <c r="B1727" s="18" t="s">
        <v>236</v>
      </c>
      <c r="C1727" t="s">
        <v>77</v>
      </c>
      <c r="D1727">
        <v>1</v>
      </c>
      <c r="E1727">
        <v>1</v>
      </c>
      <c r="F1727" s="18">
        <v>1</v>
      </c>
      <c r="G1727" s="10">
        <v>100</v>
      </c>
      <c r="H1727" s="10">
        <v>100</v>
      </c>
      <c r="I1727" s="10">
        <v>2500</v>
      </c>
      <c r="J1727" s="10">
        <v>20</v>
      </c>
      <c r="K1727" s="10">
        <v>15</v>
      </c>
      <c r="L1727" s="2"/>
      <c r="M1727" s="10">
        <v>100</v>
      </c>
      <c r="N1727" s="10">
        <v>0</v>
      </c>
      <c r="O1727" s="10">
        <v>0</v>
      </c>
      <c r="P1727" s="10">
        <v>100</v>
      </c>
      <c r="Q1727" s="10">
        <v>0</v>
      </c>
      <c r="R1727" s="10">
        <v>0</v>
      </c>
      <c r="S1727" s="10">
        <v>150</v>
      </c>
      <c r="T1727" s="10">
        <v>300</v>
      </c>
      <c r="U1727" s="10">
        <v>0</v>
      </c>
      <c r="V1727" s="10">
        <v>200</v>
      </c>
      <c r="W1727" s="2"/>
      <c r="X1727" s="10">
        <v>100</v>
      </c>
      <c r="Y1727" s="10">
        <v>0</v>
      </c>
      <c r="Z1727" s="10">
        <v>0</v>
      </c>
      <c r="AA1727" s="10">
        <v>100</v>
      </c>
      <c r="AB1727" s="10">
        <v>0</v>
      </c>
      <c r="AC1727" s="10">
        <v>0</v>
      </c>
      <c r="AD1727" s="10">
        <v>0</v>
      </c>
      <c r="AE1727" s="10">
        <v>150</v>
      </c>
      <c r="AF1727" s="10">
        <v>0</v>
      </c>
      <c r="AG1727" s="10">
        <v>150</v>
      </c>
      <c r="AH1727" s="10">
        <v>0</v>
      </c>
      <c r="AI1727" s="10">
        <v>0</v>
      </c>
      <c r="AJ1727" s="3"/>
      <c r="AK1727" s="10">
        <v>0</v>
      </c>
      <c r="AL1727" s="10">
        <v>0</v>
      </c>
      <c r="AM1727" s="3"/>
      <c r="AN1727" s="10">
        <v>0</v>
      </c>
      <c r="AO1727" s="10">
        <v>0</v>
      </c>
      <c r="AP1727" s="10">
        <v>0</v>
      </c>
      <c r="AQ1727" s="10">
        <v>0</v>
      </c>
      <c r="AR1727" s="10">
        <v>0</v>
      </c>
      <c r="AS1727" s="10">
        <v>0</v>
      </c>
      <c r="AT1727" s="10">
        <v>0</v>
      </c>
      <c r="AU1727" s="10">
        <v>0</v>
      </c>
      <c r="AV1727" s="10">
        <v>0</v>
      </c>
      <c r="AW1727" s="10">
        <v>0</v>
      </c>
      <c r="AX1727" s="10">
        <v>0</v>
      </c>
      <c r="AY1727" s="3"/>
      <c r="AZ1727" s="10">
        <v>6000</v>
      </c>
      <c r="BA1727" s="10">
        <v>6000</v>
      </c>
      <c r="BB1727" s="10">
        <v>0</v>
      </c>
      <c r="BC1727" s="10">
        <v>0</v>
      </c>
      <c r="BD1727" s="10">
        <v>0</v>
      </c>
      <c r="BE1727" s="10">
        <v>250</v>
      </c>
      <c r="BF1727" s="3"/>
      <c r="BG1727" s="10">
        <v>1000</v>
      </c>
      <c r="BH1727" s="10">
        <v>1000</v>
      </c>
      <c r="BI1727" s="3"/>
      <c r="BJ1727" s="21">
        <v>1</v>
      </c>
      <c r="BK1727" s="65">
        <v>0</v>
      </c>
      <c r="BL1727" s="65">
        <v>0</v>
      </c>
      <c r="BM1727" s="6">
        <v>131.24375000000001</v>
      </c>
      <c r="BN1727" s="8">
        <v>177.20265241381151</v>
      </c>
      <c r="BO1727" s="12">
        <v>152.50160855786137</v>
      </c>
      <c r="BP1727" s="50">
        <v>0.94452830188679238</v>
      </c>
      <c r="BQ1727" s="4">
        <v>183.8072091268256</v>
      </c>
      <c r="BR1727" s="50">
        <v>0.95779904306220098</v>
      </c>
      <c r="BS1727" s="4">
        <v>170.59809570079739</v>
      </c>
      <c r="BT1727">
        <v>115.90699548345691</v>
      </c>
    </row>
    <row r="1728" spans="1:72" s="13" customFormat="1" ht="17.25" thickBot="1" x14ac:dyDescent="0.35">
      <c r="B1728" s="20"/>
      <c r="D1728" s="14">
        <v>1</v>
      </c>
      <c r="E1728" s="14">
        <v>1</v>
      </c>
      <c r="F1728" s="19">
        <v>1</v>
      </c>
      <c r="G1728" s="15">
        <v>100</v>
      </c>
      <c r="H1728" s="15">
        <v>100</v>
      </c>
      <c r="I1728" s="15">
        <v>2500</v>
      </c>
      <c r="J1728" s="15">
        <v>20</v>
      </c>
      <c r="K1728" s="15">
        <v>15</v>
      </c>
      <c r="L1728" s="16"/>
      <c r="M1728" s="15">
        <v>100</v>
      </c>
      <c r="N1728" s="15">
        <v>0</v>
      </c>
      <c r="O1728" s="15">
        <v>0</v>
      </c>
      <c r="P1728" s="15">
        <v>100</v>
      </c>
      <c r="Q1728" s="15">
        <v>0</v>
      </c>
      <c r="R1728" s="15">
        <v>0</v>
      </c>
      <c r="S1728" s="15">
        <v>150</v>
      </c>
      <c r="T1728" s="15">
        <v>300</v>
      </c>
      <c r="U1728" s="15">
        <v>0</v>
      </c>
      <c r="V1728" s="15">
        <v>200</v>
      </c>
      <c r="W1728" s="16"/>
      <c r="X1728" s="15">
        <v>100</v>
      </c>
      <c r="Y1728" s="15">
        <v>0</v>
      </c>
      <c r="Z1728" s="15">
        <v>0</v>
      </c>
      <c r="AA1728" s="15">
        <v>100</v>
      </c>
      <c r="AB1728" s="15">
        <v>0</v>
      </c>
      <c r="AC1728" s="15">
        <v>0</v>
      </c>
      <c r="AD1728" s="15">
        <v>0</v>
      </c>
      <c r="AE1728" s="15">
        <v>150</v>
      </c>
      <c r="AF1728" s="15">
        <v>0</v>
      </c>
      <c r="AG1728" s="15">
        <v>150</v>
      </c>
      <c r="AH1728" s="15">
        <v>0</v>
      </c>
      <c r="AI1728" s="15">
        <v>0</v>
      </c>
      <c r="AJ1728" s="17"/>
      <c r="AK1728" s="15">
        <v>0</v>
      </c>
      <c r="AL1728" s="15">
        <v>0</v>
      </c>
      <c r="AM1728" s="17"/>
      <c r="AN1728" s="15">
        <v>0</v>
      </c>
      <c r="AO1728" s="15">
        <v>0</v>
      </c>
      <c r="AP1728" s="15">
        <v>0</v>
      </c>
      <c r="AQ1728" s="15">
        <v>0</v>
      </c>
      <c r="AR1728" s="15">
        <v>0</v>
      </c>
      <c r="AS1728" s="15">
        <v>0</v>
      </c>
      <c r="AT1728" s="15">
        <v>0</v>
      </c>
      <c r="AU1728" s="15">
        <v>0</v>
      </c>
      <c r="AV1728" s="15">
        <v>0</v>
      </c>
      <c r="AW1728" s="15">
        <v>0</v>
      </c>
      <c r="AX1728" s="15">
        <v>0</v>
      </c>
      <c r="AY1728" s="17"/>
      <c r="AZ1728" s="15">
        <v>6000</v>
      </c>
      <c r="BA1728" s="15">
        <v>6000</v>
      </c>
      <c r="BB1728" s="15">
        <v>0</v>
      </c>
      <c r="BC1728" s="15">
        <v>0</v>
      </c>
      <c r="BD1728" s="15">
        <v>0</v>
      </c>
      <c r="BE1728" s="15">
        <v>250</v>
      </c>
      <c r="BF1728" s="17"/>
      <c r="BG1728" s="15">
        <v>1000</v>
      </c>
      <c r="BH1728" s="15">
        <v>1000</v>
      </c>
      <c r="BI1728" s="17"/>
      <c r="BJ1728" s="22">
        <v>1</v>
      </c>
      <c r="BK1728" s="65">
        <v>0</v>
      </c>
      <c r="BL1728" s="65">
        <v>0</v>
      </c>
      <c r="BM1728" s="6">
        <v>131.24375000000001</v>
      </c>
      <c r="BN1728" s="8">
        <v>177.20265241381151</v>
      </c>
      <c r="BO1728" s="12">
        <v>152.50160855786137</v>
      </c>
      <c r="BP1728" s="50">
        <v>0.94452830188679238</v>
      </c>
      <c r="BQ1728" s="4">
        <v>183.8072091268256</v>
      </c>
      <c r="BR1728" s="50">
        <v>0.95779904306220098</v>
      </c>
      <c r="BS1728" s="4">
        <v>170.59809570079739</v>
      </c>
      <c r="BT1728"/>
    </row>
    <row r="1729" spans="1:72" x14ac:dyDescent="0.3">
      <c r="A1729">
        <v>50048</v>
      </c>
      <c r="B1729" s="18" t="s">
        <v>237</v>
      </c>
      <c r="C1729" t="s">
        <v>77</v>
      </c>
      <c r="D1729">
        <v>1</v>
      </c>
      <c r="E1729">
        <v>1</v>
      </c>
      <c r="F1729" s="18">
        <v>1</v>
      </c>
      <c r="G1729" s="10">
        <v>100</v>
      </c>
      <c r="H1729" s="10">
        <v>100</v>
      </c>
      <c r="I1729" s="10">
        <v>2500</v>
      </c>
      <c r="J1729" s="10">
        <v>30</v>
      </c>
      <c r="K1729" s="10">
        <v>20</v>
      </c>
      <c r="L1729" s="2"/>
      <c r="M1729" s="10">
        <v>100</v>
      </c>
      <c r="N1729" s="10">
        <v>0</v>
      </c>
      <c r="O1729" s="10">
        <v>0</v>
      </c>
      <c r="P1729" s="10">
        <v>100</v>
      </c>
      <c r="Q1729" s="10">
        <v>0</v>
      </c>
      <c r="R1729" s="10">
        <v>0</v>
      </c>
      <c r="S1729" s="10">
        <v>0</v>
      </c>
      <c r="T1729" s="10">
        <v>150</v>
      </c>
      <c r="U1729" s="10">
        <v>0</v>
      </c>
      <c r="V1729" s="10">
        <v>200</v>
      </c>
      <c r="W1729" s="2"/>
      <c r="X1729" s="10">
        <v>100</v>
      </c>
      <c r="Y1729" s="10">
        <v>0</v>
      </c>
      <c r="Z1729" s="10">
        <v>0</v>
      </c>
      <c r="AA1729" s="10">
        <v>100</v>
      </c>
      <c r="AB1729" s="10">
        <v>0</v>
      </c>
      <c r="AC1729" s="10">
        <v>0</v>
      </c>
      <c r="AD1729" s="10">
        <v>150</v>
      </c>
      <c r="AE1729" s="10">
        <v>300</v>
      </c>
      <c r="AF1729" s="10">
        <v>0</v>
      </c>
      <c r="AG1729" s="10">
        <v>0</v>
      </c>
      <c r="AH1729" s="10">
        <v>0</v>
      </c>
      <c r="AI1729" s="10">
        <v>0</v>
      </c>
      <c r="AJ1729" s="3"/>
      <c r="AK1729" s="10">
        <v>0</v>
      </c>
      <c r="AL1729" s="10">
        <v>0</v>
      </c>
      <c r="AM1729" s="3"/>
      <c r="AN1729" s="10">
        <v>0</v>
      </c>
      <c r="AO1729" s="10">
        <v>0</v>
      </c>
      <c r="AP1729" s="10">
        <v>0</v>
      </c>
      <c r="AQ1729" s="10">
        <v>0</v>
      </c>
      <c r="AR1729" s="10">
        <v>0</v>
      </c>
      <c r="AS1729" s="10">
        <v>0</v>
      </c>
      <c r="AT1729" s="10">
        <v>0</v>
      </c>
      <c r="AU1729" s="10">
        <v>0</v>
      </c>
      <c r="AV1729" s="10">
        <v>0</v>
      </c>
      <c r="AW1729" s="10">
        <v>0</v>
      </c>
      <c r="AX1729" s="10">
        <v>0</v>
      </c>
      <c r="AY1729" s="3"/>
      <c r="AZ1729" s="10">
        <v>6000</v>
      </c>
      <c r="BA1729" s="10">
        <v>6000</v>
      </c>
      <c r="BB1729" s="10">
        <v>0</v>
      </c>
      <c r="BC1729" s="10">
        <v>0</v>
      </c>
      <c r="BD1729" s="10">
        <v>0</v>
      </c>
      <c r="BE1729" s="10">
        <v>250</v>
      </c>
      <c r="BF1729" s="3"/>
      <c r="BG1729" s="10">
        <v>1000</v>
      </c>
      <c r="BH1729" s="10">
        <v>5000</v>
      </c>
      <c r="BI1729" s="3"/>
      <c r="BJ1729" s="21">
        <v>1</v>
      </c>
      <c r="BK1729" s="65">
        <v>0</v>
      </c>
      <c r="BL1729" s="65">
        <v>0</v>
      </c>
      <c r="BM1729" s="6">
        <v>131.24375000000001</v>
      </c>
      <c r="BN1729" s="8">
        <v>167.97093271796476</v>
      </c>
      <c r="BO1729" s="12">
        <v>148.47604217820256</v>
      </c>
      <c r="BP1729" s="50">
        <v>0.91908256880733941</v>
      </c>
      <c r="BQ1729" s="4">
        <v>188.89609813446904</v>
      </c>
      <c r="BR1729" s="50">
        <v>0.94452830188679238</v>
      </c>
      <c r="BS1729" s="4">
        <v>147.04576730146047</v>
      </c>
      <c r="BT1729">
        <v>112.84741264628022</v>
      </c>
    </row>
    <row r="1730" spans="1:72" s="13" customFormat="1" ht="17.25" thickBot="1" x14ac:dyDescent="0.35">
      <c r="B1730" s="20"/>
      <c r="D1730" s="14">
        <v>1</v>
      </c>
      <c r="E1730" s="14">
        <v>1</v>
      </c>
      <c r="F1730" s="19">
        <v>1</v>
      </c>
      <c r="G1730" s="15">
        <v>100</v>
      </c>
      <c r="H1730" s="15">
        <v>100</v>
      </c>
      <c r="I1730" s="15">
        <v>2500</v>
      </c>
      <c r="J1730" s="15">
        <v>30</v>
      </c>
      <c r="K1730" s="15">
        <v>20</v>
      </c>
      <c r="L1730" s="16"/>
      <c r="M1730" s="15">
        <v>100</v>
      </c>
      <c r="N1730" s="15">
        <v>0</v>
      </c>
      <c r="O1730" s="15">
        <v>0</v>
      </c>
      <c r="P1730" s="15">
        <v>100</v>
      </c>
      <c r="Q1730" s="15">
        <v>0</v>
      </c>
      <c r="R1730" s="15">
        <v>0</v>
      </c>
      <c r="S1730" s="15">
        <v>0</v>
      </c>
      <c r="T1730" s="15">
        <v>150</v>
      </c>
      <c r="U1730" s="15">
        <v>0</v>
      </c>
      <c r="V1730" s="15">
        <v>200</v>
      </c>
      <c r="W1730" s="16"/>
      <c r="X1730" s="15">
        <v>100</v>
      </c>
      <c r="Y1730" s="15">
        <v>0</v>
      </c>
      <c r="Z1730" s="15">
        <v>0</v>
      </c>
      <c r="AA1730" s="15">
        <v>100</v>
      </c>
      <c r="AB1730" s="15">
        <v>0</v>
      </c>
      <c r="AC1730" s="15">
        <v>0</v>
      </c>
      <c r="AD1730" s="15">
        <v>150</v>
      </c>
      <c r="AE1730" s="15">
        <v>300</v>
      </c>
      <c r="AF1730" s="15">
        <v>0</v>
      </c>
      <c r="AG1730" s="15">
        <v>0</v>
      </c>
      <c r="AH1730" s="15">
        <v>0</v>
      </c>
      <c r="AI1730" s="15">
        <v>0</v>
      </c>
      <c r="AJ1730" s="17"/>
      <c r="AK1730" s="15">
        <v>0</v>
      </c>
      <c r="AL1730" s="15">
        <v>0</v>
      </c>
      <c r="AM1730" s="17"/>
      <c r="AN1730" s="15">
        <v>0</v>
      </c>
      <c r="AO1730" s="15">
        <v>0</v>
      </c>
      <c r="AP1730" s="15">
        <v>0</v>
      </c>
      <c r="AQ1730" s="15">
        <v>0</v>
      </c>
      <c r="AR1730" s="15">
        <v>0</v>
      </c>
      <c r="AS1730" s="15">
        <v>0</v>
      </c>
      <c r="AT1730" s="15">
        <v>0</v>
      </c>
      <c r="AU1730" s="15">
        <v>0</v>
      </c>
      <c r="AV1730" s="15">
        <v>0</v>
      </c>
      <c r="AW1730" s="15">
        <v>0</v>
      </c>
      <c r="AX1730" s="15">
        <v>0</v>
      </c>
      <c r="AY1730" s="17"/>
      <c r="AZ1730" s="15">
        <v>6000</v>
      </c>
      <c r="BA1730" s="15">
        <v>6000</v>
      </c>
      <c r="BB1730" s="15">
        <v>0</v>
      </c>
      <c r="BC1730" s="15">
        <v>0</v>
      </c>
      <c r="BD1730" s="15">
        <v>0</v>
      </c>
      <c r="BE1730" s="15">
        <v>250</v>
      </c>
      <c r="BF1730" s="17"/>
      <c r="BG1730" s="15">
        <v>1000</v>
      </c>
      <c r="BH1730" s="15">
        <v>5000</v>
      </c>
      <c r="BI1730" s="17"/>
      <c r="BJ1730" s="22">
        <v>1</v>
      </c>
      <c r="BK1730" s="65">
        <v>0</v>
      </c>
      <c r="BL1730" s="65">
        <v>0</v>
      </c>
      <c r="BM1730" s="6">
        <v>131.24375000000001</v>
      </c>
      <c r="BN1730" s="8">
        <v>167.97093271796476</v>
      </c>
      <c r="BO1730" s="12">
        <v>148.47604217820256</v>
      </c>
      <c r="BP1730" s="50">
        <v>0.91908256880733941</v>
      </c>
      <c r="BQ1730" s="4">
        <v>188.89609813446904</v>
      </c>
      <c r="BR1730" s="50">
        <v>0.94452830188679238</v>
      </c>
      <c r="BS1730" s="4">
        <v>147.04576730146047</v>
      </c>
      <c r="BT1730"/>
    </row>
    <row r="1731" spans="1:72" x14ac:dyDescent="0.3">
      <c r="A1731">
        <v>50049</v>
      </c>
      <c r="B1731" s="18" t="str">
        <f>VLOOKUP(CONCATENATE("CREATURE_NAME_",A1731),[1]Localization_Hero!$A:$E,2,FALSE)</f>
        <v>고트 전사</v>
      </c>
      <c r="C1731" t="s">
        <v>77</v>
      </c>
      <c r="D1731">
        <v>1</v>
      </c>
      <c r="E1731">
        <v>1</v>
      </c>
      <c r="F1731" s="18">
        <v>1</v>
      </c>
      <c r="G1731" s="10">
        <v>100</v>
      </c>
      <c r="H1731" s="10">
        <v>100</v>
      </c>
      <c r="I1731" s="10">
        <v>2500</v>
      </c>
      <c r="J1731" s="10">
        <v>25</v>
      </c>
      <c r="K1731" s="10">
        <v>25</v>
      </c>
      <c r="L1731" s="2"/>
      <c r="M1731" s="10">
        <v>100</v>
      </c>
      <c r="N1731" s="10">
        <v>0</v>
      </c>
      <c r="O1731" s="10">
        <v>0</v>
      </c>
      <c r="P1731" s="10">
        <v>100</v>
      </c>
      <c r="Q1731" s="10">
        <v>0</v>
      </c>
      <c r="R1731" s="10">
        <v>0</v>
      </c>
      <c r="S1731" s="10">
        <v>0</v>
      </c>
      <c r="T1731" s="10">
        <v>150</v>
      </c>
      <c r="U1731" s="10">
        <v>0</v>
      </c>
      <c r="V1731" s="10">
        <v>0</v>
      </c>
      <c r="W1731" s="2"/>
      <c r="X1731" s="10">
        <v>100</v>
      </c>
      <c r="Y1731" s="10">
        <v>0</v>
      </c>
      <c r="Z1731" s="10">
        <v>0</v>
      </c>
      <c r="AA1731" s="10">
        <v>100</v>
      </c>
      <c r="AB1731" s="10">
        <v>0</v>
      </c>
      <c r="AC1731" s="10">
        <v>0</v>
      </c>
      <c r="AD1731" s="10">
        <v>0</v>
      </c>
      <c r="AE1731" s="10">
        <v>150</v>
      </c>
      <c r="AF1731" s="10">
        <v>0</v>
      </c>
      <c r="AG1731" s="10">
        <v>0</v>
      </c>
      <c r="AH1731" s="10">
        <v>0</v>
      </c>
      <c r="AI1731" s="10">
        <v>0</v>
      </c>
      <c r="AJ1731" s="3"/>
      <c r="AK1731" s="10">
        <v>0</v>
      </c>
      <c r="AL1731" s="10">
        <v>0</v>
      </c>
      <c r="AM1731" s="3"/>
      <c r="AN1731" s="10">
        <v>0</v>
      </c>
      <c r="AO1731" s="10">
        <v>0</v>
      </c>
      <c r="AP1731" s="10">
        <v>0</v>
      </c>
      <c r="AQ1731" s="10">
        <v>0</v>
      </c>
      <c r="AR1731" s="10">
        <v>0</v>
      </c>
      <c r="AS1731" s="10">
        <v>0</v>
      </c>
      <c r="AT1731" s="10">
        <v>0</v>
      </c>
      <c r="AU1731" s="10">
        <v>0</v>
      </c>
      <c r="AV1731" s="10">
        <v>0</v>
      </c>
      <c r="AW1731" s="10">
        <v>0</v>
      </c>
      <c r="AX1731" s="10">
        <v>0</v>
      </c>
      <c r="AY1731" s="3"/>
      <c r="AZ1731" s="10">
        <v>6000</v>
      </c>
      <c r="BA1731" s="10">
        <v>6000</v>
      </c>
      <c r="BB1731" s="10">
        <v>0</v>
      </c>
      <c r="BC1731" s="10">
        <v>0</v>
      </c>
      <c r="BD1731" s="10">
        <v>0</v>
      </c>
      <c r="BE1731" s="10">
        <v>250</v>
      </c>
      <c r="BF1731" s="3"/>
      <c r="BG1731" s="10">
        <v>1000</v>
      </c>
      <c r="BH1731" s="10">
        <v>2625</v>
      </c>
      <c r="BI1731" s="3"/>
      <c r="BJ1731" s="21">
        <v>1</v>
      </c>
      <c r="BK1731" s="65">
        <v>0</v>
      </c>
      <c r="BL1731" s="65">
        <v>0</v>
      </c>
      <c r="BM1731" s="6">
        <f t="shared" ref="BM1731:BM1736" si="7155">MAX(G1731*(1+M1731/1000*(1+O1731/1000))*(1+0.5*T1731/1000)*(1+0.25*S1731/1000),(H1731*(1+X1731/1000*(1+Z1731/1000))*(1+0.5*AE1731/1000)*(1+0.25*AD1731/1000)))*BG1731/1000</f>
        <v>118.25000000000001</v>
      </c>
      <c r="BN1731" s="8">
        <f t="shared" ref="BN1731:BN1736" si="7156">(BQ1731+BS1731)/2*(1+AI1731/2000)*(1+AH1731/2000)*(1+AN1731/2000)*(1+AK1731/2000)</f>
        <v>149.0819326565707</v>
      </c>
      <c r="BO1731" s="12">
        <f t="shared" ref="BO1731:BO1736" si="7157">SQRT(BM1731*BN1731)</f>
        <v>132.77401303206696</v>
      </c>
      <c r="BP1731" s="50">
        <f>(1-'#Constant'!$A$3)/($J1731*'#Constant'!$B$3/'#Constant'!$C$3^($D1731-1)+1)+'#Constant'!$A$3</f>
        <v>0.93162790697674425</v>
      </c>
      <c r="BQ1731" s="4">
        <f t="shared" ref="BQ1731:BQ1733" si="7158">I1732/(BP1731*(1-Q1731/1000*(0.5+R1731/1000))*(1-P1731/1000)*(1-V1731/1000)*(1+U1731/1000))/20</f>
        <v>149.0819326565707</v>
      </c>
      <c r="BR1731" s="50">
        <f>(1-'#Constant'!$A$3)/($K1731*'#Constant'!$B$3/'#Constant'!$C$3^($D1731-1)+1)+'#Constant'!$A$3</f>
        <v>0.93162790697674425</v>
      </c>
      <c r="BS1731" s="4">
        <f t="shared" ref="BS1731:BS1733" si="7159">I1732/(BR1731*(1-AB1731/1000*(0.5+AC1731/1000))*(1-AA1731/1000)*(1-AG1731/1000)*(1+AF1731/1000))/20</f>
        <v>149.0819326565707</v>
      </c>
      <c r="BT1731">
        <f>BO1731/$BO$4*100</f>
        <v>100.91327609170268</v>
      </c>
    </row>
    <row r="1732" spans="1:72" s="13" customFormat="1" ht="17.25" thickBot="1" x14ac:dyDescent="0.35">
      <c r="B1732" s="20"/>
      <c r="D1732" s="14">
        <v>1</v>
      </c>
      <c r="E1732" s="14">
        <v>1</v>
      </c>
      <c r="F1732" s="19">
        <v>1</v>
      </c>
      <c r="G1732" s="15">
        <f t="shared" ref="G1732:H1732" si="7160">G1731</f>
        <v>100</v>
      </c>
      <c r="H1732" s="15">
        <f t="shared" si="7160"/>
        <v>100</v>
      </c>
      <c r="I1732" s="15">
        <v>2500</v>
      </c>
      <c r="J1732" s="15">
        <v>25</v>
      </c>
      <c r="K1732" s="15">
        <v>25</v>
      </c>
      <c r="L1732" s="16"/>
      <c r="M1732" s="15">
        <f t="shared" ref="M1732:O1732" si="7161">M1731</f>
        <v>100</v>
      </c>
      <c r="N1732" s="15">
        <f t="shared" si="7161"/>
        <v>0</v>
      </c>
      <c r="O1732" s="15">
        <f t="shared" si="7161"/>
        <v>0</v>
      </c>
      <c r="P1732" s="15">
        <v>100</v>
      </c>
      <c r="Q1732" s="15">
        <f t="shared" ref="Q1732:V1732" si="7162">Q1731</f>
        <v>0</v>
      </c>
      <c r="R1732" s="15">
        <f t="shared" si="7162"/>
        <v>0</v>
      </c>
      <c r="S1732" s="15">
        <f t="shared" si="7162"/>
        <v>0</v>
      </c>
      <c r="T1732" s="15">
        <f t="shared" si="7162"/>
        <v>150</v>
      </c>
      <c r="U1732" s="15">
        <f t="shared" si="7162"/>
        <v>0</v>
      </c>
      <c r="V1732" s="15">
        <f t="shared" si="7162"/>
        <v>0</v>
      </c>
      <c r="W1732" s="16"/>
      <c r="X1732" s="15">
        <f t="shared" ref="X1732:Z1732" si="7163">X1731</f>
        <v>100</v>
      </c>
      <c r="Y1732" s="15">
        <f t="shared" si="7163"/>
        <v>0</v>
      </c>
      <c r="Z1732" s="15">
        <f t="shared" si="7163"/>
        <v>0</v>
      </c>
      <c r="AA1732" s="15">
        <v>100</v>
      </c>
      <c r="AB1732" s="15">
        <f t="shared" ref="AB1732:AI1732" si="7164">AB1731</f>
        <v>0</v>
      </c>
      <c r="AC1732" s="15">
        <f t="shared" si="7164"/>
        <v>0</v>
      </c>
      <c r="AD1732" s="15">
        <f t="shared" si="7164"/>
        <v>0</v>
      </c>
      <c r="AE1732" s="15">
        <f t="shared" si="7164"/>
        <v>150</v>
      </c>
      <c r="AF1732" s="15">
        <f t="shared" si="7164"/>
        <v>0</v>
      </c>
      <c r="AG1732" s="15">
        <f t="shared" si="7164"/>
        <v>0</v>
      </c>
      <c r="AH1732" s="15">
        <f t="shared" si="7164"/>
        <v>0</v>
      </c>
      <c r="AI1732" s="15">
        <f t="shared" si="7164"/>
        <v>0</v>
      </c>
      <c r="AJ1732" s="17"/>
      <c r="AK1732" s="15">
        <f>AK1731</f>
        <v>0</v>
      </c>
      <c r="AL1732" s="15">
        <f>AL1731</f>
        <v>0</v>
      </c>
      <c r="AM1732" s="17"/>
      <c r="AN1732" s="15">
        <f t="shared" ref="AN1732:AX1732" si="7165">AN1731</f>
        <v>0</v>
      </c>
      <c r="AO1732" s="15">
        <f t="shared" si="7165"/>
        <v>0</v>
      </c>
      <c r="AP1732" s="15">
        <f t="shared" si="7165"/>
        <v>0</v>
      </c>
      <c r="AQ1732" s="15">
        <f t="shared" si="7165"/>
        <v>0</v>
      </c>
      <c r="AR1732" s="15">
        <f t="shared" si="7165"/>
        <v>0</v>
      </c>
      <c r="AS1732" s="15">
        <f t="shared" si="7165"/>
        <v>0</v>
      </c>
      <c r="AT1732" s="15">
        <f t="shared" si="7165"/>
        <v>0</v>
      </c>
      <c r="AU1732" s="15">
        <f t="shared" si="7165"/>
        <v>0</v>
      </c>
      <c r="AV1732" s="15">
        <f t="shared" si="7165"/>
        <v>0</v>
      </c>
      <c r="AW1732" s="15">
        <f t="shared" si="7165"/>
        <v>0</v>
      </c>
      <c r="AX1732" s="15">
        <f t="shared" si="7165"/>
        <v>0</v>
      </c>
      <c r="AY1732" s="17"/>
      <c r="AZ1732" s="15">
        <f t="shared" ref="AZ1732:BA1732" si="7166">AZ1731</f>
        <v>6000</v>
      </c>
      <c r="BA1732" s="15">
        <f t="shared" si="7166"/>
        <v>6000</v>
      </c>
      <c r="BB1732" s="15">
        <v>0</v>
      </c>
      <c r="BC1732" s="15">
        <f t="shared" ref="BC1732:BE1732" si="7167">BC1731</f>
        <v>0</v>
      </c>
      <c r="BD1732" s="15">
        <f t="shared" si="7167"/>
        <v>0</v>
      </c>
      <c r="BE1732" s="15">
        <f t="shared" si="7167"/>
        <v>250</v>
      </c>
      <c r="BF1732" s="17"/>
      <c r="BG1732" s="15">
        <f t="shared" ref="BG1732:BH1732" si="7168">BG1731</f>
        <v>1000</v>
      </c>
      <c r="BH1732" s="15">
        <f t="shared" si="7168"/>
        <v>2625</v>
      </c>
      <c r="BI1732" s="17"/>
      <c r="BJ1732" s="22">
        <f>G1732/G1731</f>
        <v>1</v>
      </c>
      <c r="BK1732" s="65">
        <f t="shared" ref="BK1732:BL1732" si="7169">BK1731</f>
        <v>0</v>
      </c>
      <c r="BL1732" s="65">
        <f t="shared" si="7169"/>
        <v>0</v>
      </c>
      <c r="BM1732" s="6">
        <f t="shared" si="7155"/>
        <v>118.25000000000001</v>
      </c>
      <c r="BN1732" s="8">
        <f t="shared" si="7156"/>
        <v>149.0819326565707</v>
      </c>
      <c r="BO1732" s="12">
        <f t="shared" si="7157"/>
        <v>132.77401303206696</v>
      </c>
      <c r="BP1732" s="50">
        <f>(1-'#Constant'!$A$3)/($J1732*'#Constant'!$B$3/'#Constant'!$C$3^($D1732-1)+1)+'#Constant'!$A$3</f>
        <v>0.93162790697674425</v>
      </c>
      <c r="BQ1732" s="4">
        <f t="shared" si="7158"/>
        <v>149.0819326565707</v>
      </c>
      <c r="BR1732" s="50">
        <f>(1-'#Constant'!$A$3)/($K1732*'#Constant'!$B$3/'#Constant'!$C$3^($D1732-1)+1)+'#Constant'!$A$3</f>
        <v>0.93162790697674425</v>
      </c>
      <c r="BS1732" s="4">
        <f t="shared" si="7159"/>
        <v>149.0819326565707</v>
      </c>
      <c r="BT1732"/>
    </row>
    <row r="1733" spans="1:72" x14ac:dyDescent="0.3">
      <c r="A1733">
        <v>50050</v>
      </c>
      <c r="B1733" s="18" t="str">
        <f>VLOOKUP(CONCATENATE("CREATURE_NAME_",A1733),[1]Localization_Hero!$A:$E,2,FALSE)</f>
        <v>플라플라</v>
      </c>
      <c r="C1733" t="s">
        <v>77</v>
      </c>
      <c r="D1733">
        <v>1</v>
      </c>
      <c r="E1733">
        <v>1</v>
      </c>
      <c r="F1733" s="18">
        <v>1</v>
      </c>
      <c r="G1733" s="10">
        <v>100</v>
      </c>
      <c r="H1733" s="10">
        <v>100</v>
      </c>
      <c r="I1733" s="10">
        <v>2500</v>
      </c>
      <c r="J1733" s="10">
        <v>40</v>
      </c>
      <c r="K1733" s="10">
        <v>25</v>
      </c>
      <c r="L1733" s="2"/>
      <c r="M1733" s="10">
        <v>100</v>
      </c>
      <c r="N1733" s="10">
        <v>0</v>
      </c>
      <c r="O1733" s="10">
        <v>0</v>
      </c>
      <c r="P1733" s="10">
        <v>100</v>
      </c>
      <c r="Q1733" s="10">
        <v>0</v>
      </c>
      <c r="R1733" s="10">
        <v>0</v>
      </c>
      <c r="S1733" s="10">
        <v>0</v>
      </c>
      <c r="T1733" s="10">
        <v>150</v>
      </c>
      <c r="U1733" s="10">
        <v>0</v>
      </c>
      <c r="V1733" s="10">
        <v>0</v>
      </c>
      <c r="W1733" s="2"/>
      <c r="X1733" s="10">
        <v>100</v>
      </c>
      <c r="Y1733" s="10">
        <v>0</v>
      </c>
      <c r="Z1733" s="10">
        <v>0</v>
      </c>
      <c r="AA1733" s="10">
        <v>100</v>
      </c>
      <c r="AB1733" s="10">
        <v>0</v>
      </c>
      <c r="AC1733" s="10">
        <v>0</v>
      </c>
      <c r="AD1733" s="10">
        <v>0</v>
      </c>
      <c r="AE1733" s="10">
        <v>150</v>
      </c>
      <c r="AF1733" s="10">
        <v>0</v>
      </c>
      <c r="AG1733" s="10">
        <v>0</v>
      </c>
      <c r="AH1733" s="10">
        <v>0</v>
      </c>
      <c r="AI1733" s="10">
        <v>0</v>
      </c>
      <c r="AJ1733" s="3"/>
      <c r="AK1733" s="10">
        <v>0</v>
      </c>
      <c r="AL1733" s="10">
        <v>0</v>
      </c>
      <c r="AM1733" s="3"/>
      <c r="AN1733" s="10">
        <v>0</v>
      </c>
      <c r="AO1733" s="10">
        <v>0</v>
      </c>
      <c r="AP1733" s="10">
        <v>0</v>
      </c>
      <c r="AQ1733" s="10">
        <v>0</v>
      </c>
      <c r="AR1733" s="10">
        <v>0</v>
      </c>
      <c r="AS1733" s="10">
        <v>0</v>
      </c>
      <c r="AT1733" s="10">
        <v>0</v>
      </c>
      <c r="AU1733" s="10">
        <v>0</v>
      </c>
      <c r="AV1733" s="10">
        <v>0</v>
      </c>
      <c r="AW1733" s="10">
        <v>0</v>
      </c>
      <c r="AX1733" s="10">
        <v>0</v>
      </c>
      <c r="AY1733" s="3"/>
      <c r="AZ1733" s="10">
        <v>6000</v>
      </c>
      <c r="BA1733" s="10">
        <v>6000</v>
      </c>
      <c r="BB1733" s="10">
        <v>0</v>
      </c>
      <c r="BC1733" s="10">
        <v>0</v>
      </c>
      <c r="BD1733" s="10">
        <v>0</v>
      </c>
      <c r="BE1733" s="10">
        <v>250</v>
      </c>
      <c r="BF1733" s="3"/>
      <c r="BG1733" s="10">
        <v>1000</v>
      </c>
      <c r="BH1733" s="10">
        <v>2625</v>
      </c>
      <c r="BI1733" s="3"/>
      <c r="BJ1733" s="21">
        <v>1</v>
      </c>
      <c r="BK1733" s="65">
        <v>0</v>
      </c>
      <c r="BL1733" s="65">
        <v>0</v>
      </c>
      <c r="BM1733" s="6">
        <f t="shared" si="7155"/>
        <v>118.25000000000001</v>
      </c>
      <c r="BN1733" s="8">
        <f t="shared" si="7156"/>
        <v>152.13252436677078</v>
      </c>
      <c r="BO1733" s="12">
        <f t="shared" si="7157"/>
        <v>134.12557923964633</v>
      </c>
      <c r="BP1733" s="50">
        <f>(1-'#Constant'!$A$3)/($J1733*'#Constant'!$B$3/'#Constant'!$C$3^($D1733-1)+1)+'#Constant'!$A$3</f>
        <v>0.89499999999999991</v>
      </c>
      <c r="BQ1733" s="4">
        <f t="shared" si="7158"/>
        <v>155.18311607697086</v>
      </c>
      <c r="BR1733" s="50">
        <f>(1-'#Constant'!$A$3)/($K1733*'#Constant'!$B$3/'#Constant'!$C$3^($D1733-1)+1)+'#Constant'!$A$3</f>
        <v>0.93162790697674425</v>
      </c>
      <c r="BS1733" s="4">
        <f t="shared" si="7159"/>
        <v>149.0819326565707</v>
      </c>
      <c r="BT1733">
        <f>BO1733/$BO$4*100</f>
        <v>101.94051757327733</v>
      </c>
    </row>
    <row r="1734" spans="1:72" s="13" customFormat="1" ht="17.25" thickBot="1" x14ac:dyDescent="0.35">
      <c r="B1734" s="20"/>
      <c r="D1734" s="14">
        <v>1</v>
      </c>
      <c r="E1734" s="14">
        <v>1</v>
      </c>
      <c r="F1734" s="19">
        <v>1</v>
      </c>
      <c r="G1734" s="15">
        <f t="shared" ref="G1734:H1734" si="7170">G1733</f>
        <v>100</v>
      </c>
      <c r="H1734" s="15">
        <f t="shared" si="7170"/>
        <v>100</v>
      </c>
      <c r="I1734" s="15">
        <v>2500</v>
      </c>
      <c r="J1734" s="15">
        <v>40</v>
      </c>
      <c r="K1734" s="15">
        <v>25</v>
      </c>
      <c r="L1734" s="16"/>
      <c r="M1734" s="15">
        <f t="shared" ref="M1734:O1734" si="7171">M1733</f>
        <v>100</v>
      </c>
      <c r="N1734" s="15">
        <f t="shared" si="7171"/>
        <v>0</v>
      </c>
      <c r="O1734" s="15">
        <f t="shared" si="7171"/>
        <v>0</v>
      </c>
      <c r="P1734" s="15">
        <v>100</v>
      </c>
      <c r="Q1734" s="15">
        <f t="shared" ref="Q1734:V1734" si="7172">Q1733</f>
        <v>0</v>
      </c>
      <c r="R1734" s="15">
        <f t="shared" si="7172"/>
        <v>0</v>
      </c>
      <c r="S1734" s="15">
        <f t="shared" si="7172"/>
        <v>0</v>
      </c>
      <c r="T1734" s="15">
        <f t="shared" si="7172"/>
        <v>150</v>
      </c>
      <c r="U1734" s="15">
        <f t="shared" si="7172"/>
        <v>0</v>
      </c>
      <c r="V1734" s="15">
        <f t="shared" si="7172"/>
        <v>0</v>
      </c>
      <c r="W1734" s="16"/>
      <c r="X1734" s="15">
        <f t="shared" ref="X1734:Z1734" si="7173">X1733</f>
        <v>100</v>
      </c>
      <c r="Y1734" s="15">
        <f t="shared" si="7173"/>
        <v>0</v>
      </c>
      <c r="Z1734" s="15">
        <f t="shared" si="7173"/>
        <v>0</v>
      </c>
      <c r="AA1734" s="15">
        <v>100</v>
      </c>
      <c r="AB1734" s="15">
        <f t="shared" ref="AB1734:AI1734" si="7174">AB1733</f>
        <v>0</v>
      </c>
      <c r="AC1734" s="15">
        <f t="shared" si="7174"/>
        <v>0</v>
      </c>
      <c r="AD1734" s="15">
        <f t="shared" si="7174"/>
        <v>0</v>
      </c>
      <c r="AE1734" s="15">
        <f t="shared" si="7174"/>
        <v>150</v>
      </c>
      <c r="AF1734" s="15">
        <f t="shared" si="7174"/>
        <v>0</v>
      </c>
      <c r="AG1734" s="15">
        <f t="shared" si="7174"/>
        <v>0</v>
      </c>
      <c r="AH1734" s="15">
        <f t="shared" si="7174"/>
        <v>0</v>
      </c>
      <c r="AI1734" s="15">
        <f t="shared" si="7174"/>
        <v>0</v>
      </c>
      <c r="AJ1734" s="17"/>
      <c r="AK1734" s="15">
        <f>AK1733</f>
        <v>0</v>
      </c>
      <c r="AL1734" s="15">
        <f>AL1733</f>
        <v>0</v>
      </c>
      <c r="AM1734" s="17"/>
      <c r="AN1734" s="15">
        <f t="shared" ref="AN1734:AX1734" si="7175">AN1733</f>
        <v>0</v>
      </c>
      <c r="AO1734" s="15">
        <f t="shared" si="7175"/>
        <v>0</v>
      </c>
      <c r="AP1734" s="15">
        <f t="shared" si="7175"/>
        <v>0</v>
      </c>
      <c r="AQ1734" s="15">
        <f t="shared" si="7175"/>
        <v>0</v>
      </c>
      <c r="AR1734" s="15">
        <f t="shared" si="7175"/>
        <v>0</v>
      </c>
      <c r="AS1734" s="15">
        <f t="shared" si="7175"/>
        <v>0</v>
      </c>
      <c r="AT1734" s="15">
        <f t="shared" si="7175"/>
        <v>0</v>
      </c>
      <c r="AU1734" s="15">
        <f t="shared" si="7175"/>
        <v>0</v>
      </c>
      <c r="AV1734" s="15">
        <f t="shared" si="7175"/>
        <v>0</v>
      </c>
      <c r="AW1734" s="15">
        <f t="shared" si="7175"/>
        <v>0</v>
      </c>
      <c r="AX1734" s="15">
        <f t="shared" si="7175"/>
        <v>0</v>
      </c>
      <c r="AY1734" s="17"/>
      <c r="AZ1734" s="15">
        <f t="shared" ref="AZ1734:BA1734" si="7176">AZ1733</f>
        <v>6000</v>
      </c>
      <c r="BA1734" s="15">
        <f t="shared" si="7176"/>
        <v>6000</v>
      </c>
      <c r="BB1734" s="15">
        <v>0</v>
      </c>
      <c r="BC1734" s="15">
        <f t="shared" ref="BC1734:BE1734" si="7177">BC1733</f>
        <v>0</v>
      </c>
      <c r="BD1734" s="15">
        <f t="shared" si="7177"/>
        <v>0</v>
      </c>
      <c r="BE1734" s="15">
        <f t="shared" si="7177"/>
        <v>250</v>
      </c>
      <c r="BF1734" s="17"/>
      <c r="BG1734" s="15">
        <f t="shared" ref="BG1734:BH1734" si="7178">BG1733</f>
        <v>1000</v>
      </c>
      <c r="BH1734" s="15">
        <f t="shared" si="7178"/>
        <v>2625</v>
      </c>
      <c r="BI1734" s="17"/>
      <c r="BJ1734" s="22">
        <f>G1734/G1733</f>
        <v>1</v>
      </c>
      <c r="BK1734" s="65">
        <f t="shared" ref="BK1734:BL1734" si="7179">BK1733</f>
        <v>0</v>
      </c>
      <c r="BL1734" s="65">
        <f t="shared" si="7179"/>
        <v>0</v>
      </c>
      <c r="BM1734" s="6">
        <f t="shared" si="7155"/>
        <v>118.25000000000001</v>
      </c>
      <c r="BN1734" s="8">
        <f t="shared" si="7156"/>
        <v>152.13252436677078</v>
      </c>
      <c r="BO1734" s="12">
        <f t="shared" si="7157"/>
        <v>134.12557923964633</v>
      </c>
      <c r="BP1734" s="50">
        <f>(1-'#Constant'!$A$3)/($J1734*'#Constant'!$B$3/'#Constant'!$C$3^($D1734-1)+1)+'#Constant'!$A$3</f>
        <v>0.89499999999999991</v>
      </c>
      <c r="BQ1734" s="4">
        <f>I1739/(BP1734*(1-Q1734/1000*(0.5+R1734/1000))*(1-P1734/1000)*(1-V1734/1000)*(1+U1734/1000))/20</f>
        <v>155.18311607697086</v>
      </c>
      <c r="BR1734" s="50">
        <f>(1-'#Constant'!$A$3)/($K1734*'#Constant'!$B$3/'#Constant'!$C$3^($D1734-1)+1)+'#Constant'!$A$3</f>
        <v>0.93162790697674425</v>
      </c>
      <c r="BS1734" s="4">
        <f>I1739/(BR1734*(1-AB1734/1000*(0.5+AC1734/1000))*(1-AA1734/1000)*(1-AG1734/1000)*(1+AF1734/1000))/20</f>
        <v>149.0819326565707</v>
      </c>
      <c r="BT1734"/>
    </row>
    <row r="1735" spans="1:72" x14ac:dyDescent="0.3">
      <c r="A1735">
        <v>50051</v>
      </c>
      <c r="B1735" s="18" t="str">
        <f>VLOOKUP(CONCATENATE("CREATURE_NAME_",A1735),[1]Localization_Hero!$A:$E,2,FALSE)</f>
        <v>고대 서리거인의 두개골</v>
      </c>
      <c r="C1735" t="s">
        <v>79</v>
      </c>
      <c r="D1735">
        <v>1</v>
      </c>
      <c r="E1735">
        <v>1</v>
      </c>
      <c r="F1735" s="18">
        <v>1</v>
      </c>
      <c r="G1735" s="10">
        <v>100</v>
      </c>
      <c r="H1735" s="10">
        <v>100</v>
      </c>
      <c r="I1735" s="10">
        <v>2500</v>
      </c>
      <c r="J1735" s="10">
        <v>25</v>
      </c>
      <c r="K1735" s="10">
        <v>25</v>
      </c>
      <c r="L1735" s="2"/>
      <c r="M1735" s="10">
        <v>100</v>
      </c>
      <c r="N1735" s="10">
        <v>0</v>
      </c>
      <c r="O1735" s="10">
        <v>0</v>
      </c>
      <c r="P1735" s="10">
        <v>100</v>
      </c>
      <c r="Q1735" s="10">
        <v>0</v>
      </c>
      <c r="R1735" s="10">
        <v>0</v>
      </c>
      <c r="S1735" s="10">
        <v>0</v>
      </c>
      <c r="T1735" s="10">
        <v>150</v>
      </c>
      <c r="U1735" s="10">
        <v>0</v>
      </c>
      <c r="V1735" s="10">
        <v>0</v>
      </c>
      <c r="W1735" s="2"/>
      <c r="X1735" s="10">
        <v>100</v>
      </c>
      <c r="Y1735" s="10">
        <v>0</v>
      </c>
      <c r="Z1735" s="10">
        <v>0</v>
      </c>
      <c r="AA1735" s="10">
        <v>100</v>
      </c>
      <c r="AB1735" s="10">
        <v>0</v>
      </c>
      <c r="AC1735" s="10">
        <v>0</v>
      </c>
      <c r="AD1735" s="10">
        <v>0</v>
      </c>
      <c r="AE1735" s="10">
        <v>150</v>
      </c>
      <c r="AF1735" s="10">
        <v>0</v>
      </c>
      <c r="AG1735" s="10">
        <v>0</v>
      </c>
      <c r="AH1735" s="10">
        <v>0</v>
      </c>
      <c r="AI1735" s="10">
        <v>0</v>
      </c>
      <c r="AJ1735" s="3"/>
      <c r="AK1735" s="10">
        <v>0</v>
      </c>
      <c r="AL1735" s="10">
        <v>0</v>
      </c>
      <c r="AM1735" s="3"/>
      <c r="AN1735" s="10">
        <v>0</v>
      </c>
      <c r="AO1735" s="10">
        <v>0</v>
      </c>
      <c r="AP1735" s="10">
        <v>0</v>
      </c>
      <c r="AQ1735" s="10">
        <v>0</v>
      </c>
      <c r="AR1735" s="10">
        <v>0</v>
      </c>
      <c r="AS1735" s="10">
        <v>0</v>
      </c>
      <c r="AT1735" s="10">
        <v>0</v>
      </c>
      <c r="AU1735" s="10">
        <v>0</v>
      </c>
      <c r="AV1735" s="10">
        <v>0</v>
      </c>
      <c r="AW1735" s="10">
        <v>0</v>
      </c>
      <c r="AX1735" s="10">
        <v>0</v>
      </c>
      <c r="AY1735" s="3"/>
      <c r="AZ1735" s="10">
        <v>6000</v>
      </c>
      <c r="BA1735" s="10">
        <v>6000</v>
      </c>
      <c r="BB1735" s="10">
        <v>0</v>
      </c>
      <c r="BC1735" s="10">
        <v>0</v>
      </c>
      <c r="BD1735" s="10">
        <v>0</v>
      </c>
      <c r="BE1735" s="10">
        <v>250</v>
      </c>
      <c r="BF1735" s="3"/>
      <c r="BG1735" s="10">
        <v>1000</v>
      </c>
      <c r="BH1735" s="10">
        <v>2000</v>
      </c>
      <c r="BI1735" s="3"/>
      <c r="BJ1735" s="21">
        <v>1</v>
      </c>
      <c r="BK1735" s="65">
        <v>0</v>
      </c>
      <c r="BL1735" s="65">
        <v>0</v>
      </c>
      <c r="BM1735" s="6">
        <f t="shared" si="7155"/>
        <v>118.25000000000001</v>
      </c>
      <c r="BN1735" s="8">
        <f t="shared" si="7156"/>
        <v>149.0819326565707</v>
      </c>
      <c r="BO1735" s="12">
        <f t="shared" si="7157"/>
        <v>132.77401303206696</v>
      </c>
      <c r="BP1735" s="50">
        <f>(1-'#Constant'!$A$3)/($J1735*'#Constant'!$B$3/'#Constant'!$C$3^($D1735-1)+1)+'#Constant'!$A$3</f>
        <v>0.93162790697674425</v>
      </c>
      <c r="BQ1735" s="4">
        <f t="shared" ref="BQ1735:BQ1736" si="7180">I1735/(BP1735*(1-Q1735/1000*(0.5+R1735/1000))*(1-P1735/1000)*(1-V1735/1000)*(1+U1735/1000))/20</f>
        <v>149.0819326565707</v>
      </c>
      <c r="BR1735" s="50">
        <f>(1-'#Constant'!$A$3)/($K1735*'#Constant'!$B$3/'#Constant'!$C$3^($D1735-1)+1)+'#Constant'!$A$3</f>
        <v>0.93162790697674425</v>
      </c>
      <c r="BS1735" s="4">
        <f t="shared" ref="BS1735:BS1736" si="7181">I1735/(BR1735*(1-AB1735/1000*(0.5+AC1735/1000))*(1-AA1735/1000)*(1-AG1735/1000)*(1+AF1735/1000))/20</f>
        <v>149.0819326565707</v>
      </c>
      <c r="BT1735">
        <f>BO1735/$BO$4*100</f>
        <v>100.91327609170268</v>
      </c>
    </row>
    <row r="1736" spans="1:72" s="13" customFormat="1" ht="17.25" thickBot="1" x14ac:dyDescent="0.35">
      <c r="B1736" s="20"/>
      <c r="D1736" s="14">
        <v>1</v>
      </c>
      <c r="E1736" s="14">
        <v>1</v>
      </c>
      <c r="F1736" s="19">
        <v>1</v>
      </c>
      <c r="G1736" s="15">
        <f t="shared" ref="G1736:H1736" si="7182">G1735</f>
        <v>100</v>
      </c>
      <c r="H1736" s="15">
        <f t="shared" si="7182"/>
        <v>100</v>
      </c>
      <c r="I1736" s="15">
        <v>2500</v>
      </c>
      <c r="J1736" s="15">
        <v>25</v>
      </c>
      <c r="K1736" s="15">
        <v>25</v>
      </c>
      <c r="L1736" s="16"/>
      <c r="M1736" s="15">
        <f t="shared" ref="M1736:O1736" si="7183">M1735</f>
        <v>100</v>
      </c>
      <c r="N1736" s="15">
        <f t="shared" si="7183"/>
        <v>0</v>
      </c>
      <c r="O1736" s="15">
        <f t="shared" si="7183"/>
        <v>0</v>
      </c>
      <c r="P1736" s="15">
        <v>100</v>
      </c>
      <c r="Q1736" s="15">
        <f t="shared" ref="Q1736:V1736" si="7184">Q1735</f>
        <v>0</v>
      </c>
      <c r="R1736" s="15">
        <f t="shared" si="7184"/>
        <v>0</v>
      </c>
      <c r="S1736" s="15">
        <f t="shared" si="7184"/>
        <v>0</v>
      </c>
      <c r="T1736" s="15">
        <f t="shared" si="7184"/>
        <v>150</v>
      </c>
      <c r="U1736" s="15">
        <f t="shared" si="7184"/>
        <v>0</v>
      </c>
      <c r="V1736" s="15">
        <f t="shared" si="7184"/>
        <v>0</v>
      </c>
      <c r="W1736" s="16"/>
      <c r="X1736" s="15">
        <f t="shared" ref="X1736:Z1736" si="7185">X1735</f>
        <v>100</v>
      </c>
      <c r="Y1736" s="15">
        <f t="shared" si="7185"/>
        <v>0</v>
      </c>
      <c r="Z1736" s="15">
        <f t="shared" si="7185"/>
        <v>0</v>
      </c>
      <c r="AA1736" s="15">
        <v>100</v>
      </c>
      <c r="AB1736" s="15">
        <f t="shared" ref="AB1736:AI1736" si="7186">AB1735</f>
        <v>0</v>
      </c>
      <c r="AC1736" s="15">
        <f t="shared" si="7186"/>
        <v>0</v>
      </c>
      <c r="AD1736" s="15">
        <f t="shared" si="7186"/>
        <v>0</v>
      </c>
      <c r="AE1736" s="15">
        <f t="shared" si="7186"/>
        <v>150</v>
      </c>
      <c r="AF1736" s="15">
        <f t="shared" si="7186"/>
        <v>0</v>
      </c>
      <c r="AG1736" s="15">
        <f t="shared" si="7186"/>
        <v>0</v>
      </c>
      <c r="AH1736" s="15">
        <f t="shared" si="7186"/>
        <v>0</v>
      </c>
      <c r="AI1736" s="15">
        <f t="shared" si="7186"/>
        <v>0</v>
      </c>
      <c r="AJ1736" s="17"/>
      <c r="AK1736" s="15">
        <f>AK1735</f>
        <v>0</v>
      </c>
      <c r="AL1736" s="15">
        <f>AL1735</f>
        <v>0</v>
      </c>
      <c r="AM1736" s="17"/>
      <c r="AN1736" s="15">
        <f t="shared" ref="AN1736:AX1736" si="7187">AN1735</f>
        <v>0</v>
      </c>
      <c r="AO1736" s="15">
        <f t="shared" si="7187"/>
        <v>0</v>
      </c>
      <c r="AP1736" s="15">
        <f t="shared" si="7187"/>
        <v>0</v>
      </c>
      <c r="AQ1736" s="15">
        <f t="shared" si="7187"/>
        <v>0</v>
      </c>
      <c r="AR1736" s="15">
        <f t="shared" si="7187"/>
        <v>0</v>
      </c>
      <c r="AS1736" s="15">
        <f t="shared" si="7187"/>
        <v>0</v>
      </c>
      <c r="AT1736" s="15">
        <f t="shared" si="7187"/>
        <v>0</v>
      </c>
      <c r="AU1736" s="15">
        <f t="shared" si="7187"/>
        <v>0</v>
      </c>
      <c r="AV1736" s="15">
        <f t="shared" si="7187"/>
        <v>0</v>
      </c>
      <c r="AW1736" s="15">
        <f t="shared" si="7187"/>
        <v>0</v>
      </c>
      <c r="AX1736" s="15">
        <f t="shared" si="7187"/>
        <v>0</v>
      </c>
      <c r="AY1736" s="17"/>
      <c r="AZ1736" s="15">
        <f t="shared" ref="AZ1736:BA1736" si="7188">AZ1735</f>
        <v>6000</v>
      </c>
      <c r="BA1736" s="15">
        <f t="shared" si="7188"/>
        <v>6000</v>
      </c>
      <c r="BB1736" s="15">
        <v>0</v>
      </c>
      <c r="BC1736" s="15">
        <f t="shared" ref="BC1736:BE1736" si="7189">BC1735</f>
        <v>0</v>
      </c>
      <c r="BD1736" s="15">
        <f t="shared" si="7189"/>
        <v>0</v>
      </c>
      <c r="BE1736" s="15">
        <f t="shared" si="7189"/>
        <v>250</v>
      </c>
      <c r="BF1736" s="17"/>
      <c r="BG1736" s="15">
        <f t="shared" ref="BG1736:BH1736" si="7190">BG1735</f>
        <v>1000</v>
      </c>
      <c r="BH1736" s="15">
        <f t="shared" si="7190"/>
        <v>2000</v>
      </c>
      <c r="BI1736" s="17"/>
      <c r="BJ1736" s="22">
        <f>G1736/G1735</f>
        <v>1</v>
      </c>
      <c r="BK1736" s="65">
        <f t="shared" ref="BK1736:BL1736" si="7191">BK1735</f>
        <v>0</v>
      </c>
      <c r="BL1736" s="65">
        <f t="shared" si="7191"/>
        <v>0</v>
      </c>
      <c r="BM1736" s="6">
        <f t="shared" si="7155"/>
        <v>118.25000000000001</v>
      </c>
      <c r="BN1736" s="8">
        <f t="shared" si="7156"/>
        <v>149.0819326565707</v>
      </c>
      <c r="BO1736" s="12">
        <f t="shared" si="7157"/>
        <v>132.77401303206696</v>
      </c>
      <c r="BP1736" s="50">
        <f>(1-'#Constant'!$A$3)/($J1736*'#Constant'!$B$3/'#Constant'!$C$3^($D1736-1)+1)+'#Constant'!$A$3</f>
        <v>0.93162790697674425</v>
      </c>
      <c r="BQ1736" s="4">
        <f t="shared" si="7180"/>
        <v>149.0819326565707</v>
      </c>
      <c r="BR1736" s="50">
        <f>(1-'#Constant'!$A$3)/($K1736*'#Constant'!$B$3/'#Constant'!$C$3^($D1736-1)+1)+'#Constant'!$A$3</f>
        <v>0.93162790697674425</v>
      </c>
      <c r="BS1736" s="4">
        <f t="shared" si="7181"/>
        <v>149.0819326565707</v>
      </c>
      <c r="BT1736"/>
    </row>
    <row r="1737" spans="1:72" x14ac:dyDescent="0.3">
      <c r="A1737">
        <v>50052</v>
      </c>
      <c r="B1737" s="18" t="s">
        <v>239</v>
      </c>
      <c r="C1737" s="43" t="s">
        <v>77</v>
      </c>
      <c r="D1737">
        <v>1</v>
      </c>
      <c r="E1737">
        <v>1</v>
      </c>
      <c r="F1737" s="18">
        <v>1</v>
      </c>
      <c r="G1737" s="10">
        <f>ROUND(VLOOKUP($C1737,$B$4:$BH$42,6,FALSE),0)</f>
        <v>92</v>
      </c>
      <c r="H1737" s="10">
        <f>ROUND(VLOOKUP($C1737,$B$4:$BH$42,7,FALSE),0)</f>
        <v>92</v>
      </c>
      <c r="I1737" s="10">
        <f>ROUND(VLOOKUP($C1737,$B$4:$BH$42,8,FALSE),0)</f>
        <v>5930</v>
      </c>
      <c r="J1737" s="10">
        <f>ROUND(VLOOKUP($C1737,$B$4:$BH$42,9,FALSE),0)</f>
        <v>30</v>
      </c>
      <c r="K1737" s="10">
        <f>ROUND(VLOOKUP($C1737,$B$4:$BH$42,10,FALSE),0)</f>
        <v>36</v>
      </c>
      <c r="L1737" s="2"/>
      <c r="M1737" s="10">
        <f>ROUND(VLOOKUP($C1737,$B$4:$BH$42,12,FALSE),0)</f>
        <v>150</v>
      </c>
      <c r="N1737" s="10">
        <f>ROUND(VLOOKUP($C1737,$B$4:$BH$42,13,FALSE),0)</f>
        <v>0</v>
      </c>
      <c r="O1737" s="10">
        <f>ROUND(VLOOKUP($C1737,$B$4:$BH$42,14,FALSE),0)</f>
        <v>0</v>
      </c>
      <c r="P1737" s="10">
        <f>ROUND(VLOOKUP($C1737,$B$4:$BH$42,15,FALSE),0)</f>
        <v>100</v>
      </c>
      <c r="Q1737" s="10">
        <f>ROUND(VLOOKUP($C1737,$B$4:$BH$42,16,FALSE),0)</f>
        <v>0</v>
      </c>
      <c r="R1737" s="10">
        <f>ROUND(VLOOKUP($C1737,$B$4:$BH$42,17,FALSE),0)</f>
        <v>0</v>
      </c>
      <c r="S1737" s="10">
        <f>ROUND(VLOOKUP($C1737,$B$4:$BH$42,18,FALSE),0)</f>
        <v>100</v>
      </c>
      <c r="T1737" s="10">
        <f>ROUND(VLOOKUP($C1737,$B$4:$BH$42,19,FALSE),0)</f>
        <v>150</v>
      </c>
      <c r="U1737" s="10">
        <f>ROUND(VLOOKUP($C1737,$B$4:$BH$42,20,FALSE),0)</f>
        <v>0</v>
      </c>
      <c r="V1737" s="10">
        <f>ROUND(VLOOKUP($C1737,$B$4:$BH$42,21,FALSE),0)</f>
        <v>0</v>
      </c>
      <c r="W1737" s="2"/>
      <c r="X1737" s="10">
        <f>ROUND(VLOOKUP($C1737,$B$4:$BH$42,23,FALSE),0)</f>
        <v>150</v>
      </c>
      <c r="Y1737" s="10">
        <f>ROUND(VLOOKUP($C1737,$B$4:$BH$42,24,FALSE),0)</f>
        <v>0</v>
      </c>
      <c r="Z1737" s="10">
        <f>ROUND(VLOOKUP($C1737,$B$4:$BH$42,25,FALSE),0)</f>
        <v>0</v>
      </c>
      <c r="AA1737" s="10">
        <f>ROUND(VLOOKUP($C1737,$B$4:$BH$42,26,FALSE),0)</f>
        <v>100</v>
      </c>
      <c r="AB1737" s="10">
        <f>ROUND(VLOOKUP($C1737,$B$4:$BH$42,27,FALSE),0)</f>
        <v>0</v>
      </c>
      <c r="AC1737" s="10">
        <f>ROUND(VLOOKUP($C1737,$B$4:$BH$42,28,FALSE),0)</f>
        <v>0</v>
      </c>
      <c r="AD1737" s="10">
        <f>ROUND(VLOOKUP($C1737,$B$4:$BH$42,29,FALSE),0)</f>
        <v>100</v>
      </c>
      <c r="AE1737" s="10">
        <f>ROUND(VLOOKUP($C1737,$B$4:$BH$42,30,FALSE),0)</f>
        <v>150</v>
      </c>
      <c r="AF1737" s="10">
        <f>ROUND(VLOOKUP($C1737,$B$4:$BH$42,31,FALSE),0)</f>
        <v>0</v>
      </c>
      <c r="AG1737" s="10">
        <f>ROUND(VLOOKUP($C1737,$B$4:$BH$42,32,FALSE),0)</f>
        <v>0</v>
      </c>
      <c r="AH1737" s="10">
        <f>ROUND(VLOOKUP($C1737,$B$4:$BH$42,33,FALSE),0)</f>
        <v>0</v>
      </c>
      <c r="AI1737" s="10">
        <f>ROUND(VLOOKUP($C1737,$B$4:$BH$42,34,FALSE),0)</f>
        <v>0</v>
      </c>
      <c r="AJ1737" s="3"/>
      <c r="AK1737" s="10">
        <f>ROUND(VLOOKUP($C1737,$B$4:$BH$42,36,FALSE),0)</f>
        <v>150</v>
      </c>
      <c r="AL1737" s="10">
        <f>ROUND(VLOOKUP($C1737,$B$4:$BH$42,37,FALSE),0)</f>
        <v>0</v>
      </c>
      <c r="AM1737" s="3"/>
      <c r="AN1737" s="10">
        <f>ROUND(VLOOKUP($C1737,$B$4:$BH$42,39,FALSE),0)</f>
        <v>0</v>
      </c>
      <c r="AO1737" s="10">
        <f>ROUND(VLOOKUP($C1737,$B$4:$BH$42,40,FALSE),0)</f>
        <v>0</v>
      </c>
      <c r="AP1737" s="10">
        <f>ROUND(VLOOKUP($C1737,$B$4:$BH$42,41,FALSE),0)</f>
        <v>0</v>
      </c>
      <c r="AQ1737" s="10">
        <f>ROUND(VLOOKUP($C1737,$B$4:$BH$42,42,FALSE),0)</f>
        <v>0</v>
      </c>
      <c r="AR1737" s="10">
        <f>ROUND(VLOOKUP($C1737,$B$4:$BH$42,43,FALSE),0)</f>
        <v>0</v>
      </c>
      <c r="AS1737" s="10">
        <f>ROUND(VLOOKUP($C1737,$B$4:$BH$42,44,FALSE),0)</f>
        <v>0</v>
      </c>
      <c r="AT1737" s="10">
        <f>ROUND(VLOOKUP($C1737,$B$4:$BH$42,45,FALSE),0)</f>
        <v>0</v>
      </c>
      <c r="AU1737" s="10">
        <f>ROUND(VLOOKUP($C1737,$B$4:$BH$42,46,FALSE),0)</f>
        <v>0</v>
      </c>
      <c r="AV1737" s="10">
        <f>ROUND(VLOOKUP($C1737,$B$4:$BH$42,47,FALSE),0)</f>
        <v>0</v>
      </c>
      <c r="AW1737" s="10">
        <f>ROUND(VLOOKUP($C1737,$B$4:$BH$42,48,FALSE),0)</f>
        <v>0</v>
      </c>
      <c r="AX1737" s="10">
        <f>ROUND(VLOOKUP($C1737,$B$4:$BH$42,49,FALSE),0)</f>
        <v>0</v>
      </c>
      <c r="AY1737" s="3"/>
      <c r="AZ1737" s="10">
        <v>6000</v>
      </c>
      <c r="BA1737" s="10">
        <v>2000</v>
      </c>
      <c r="BB1737" s="10">
        <v>235</v>
      </c>
      <c r="BC1737" s="10">
        <v>0</v>
      </c>
      <c r="BD1737" s="10">
        <v>0</v>
      </c>
      <c r="BE1737" s="10">
        <v>60</v>
      </c>
      <c r="BF1737" s="3"/>
      <c r="BG1737" s="10">
        <v>1000</v>
      </c>
      <c r="BH1737" s="10">
        <v>5000</v>
      </c>
      <c r="BI1737" s="3"/>
      <c r="BJ1737" s="21">
        <v>1</v>
      </c>
      <c r="BK1737" s="65">
        <v>0</v>
      </c>
      <c r="BL1737" s="65">
        <v>0</v>
      </c>
      <c r="BM1737" s="6">
        <v>116.57837499999998</v>
      </c>
      <c r="BN1737" s="8">
        <v>431.60469242537107</v>
      </c>
      <c r="BO1737" s="12">
        <v>224.31177785690292</v>
      </c>
      <c r="BP1737" s="50">
        <v>0.91908256880733941</v>
      </c>
      <c r="BQ1737" s="4">
        <v>398.2769286888539</v>
      </c>
      <c r="BR1737" s="50">
        <v>0.90447653429602881</v>
      </c>
      <c r="BS1737" s="4">
        <v>404.70854559090628</v>
      </c>
      <c r="BT1737">
        <v>170.48544253932715</v>
      </c>
    </row>
    <row r="1738" spans="1:72" s="13" customFormat="1" ht="17.25" thickBot="1" x14ac:dyDescent="0.35">
      <c r="B1738" s="20"/>
      <c r="D1738" s="14">
        <v>1</v>
      </c>
      <c r="E1738" s="14">
        <v>1</v>
      </c>
      <c r="F1738" s="19">
        <v>1</v>
      </c>
      <c r="G1738" s="15">
        <f>G1737</f>
        <v>92</v>
      </c>
      <c r="H1738" s="15">
        <f>H1737</f>
        <v>92</v>
      </c>
      <c r="I1738" s="15">
        <f>I1737</f>
        <v>5930</v>
      </c>
      <c r="J1738" s="15">
        <f>J1737</f>
        <v>30</v>
      </c>
      <c r="K1738" s="15">
        <f>K1737</f>
        <v>36</v>
      </c>
      <c r="L1738" s="16"/>
      <c r="M1738" s="15">
        <f t="shared" ref="M1738:V1738" si="7192">M1737</f>
        <v>150</v>
      </c>
      <c r="N1738" s="15">
        <f t="shared" si="7192"/>
        <v>0</v>
      </c>
      <c r="O1738" s="15">
        <f t="shared" si="7192"/>
        <v>0</v>
      </c>
      <c r="P1738" s="15">
        <f t="shared" si="7192"/>
        <v>100</v>
      </c>
      <c r="Q1738" s="15">
        <f t="shared" si="7192"/>
        <v>0</v>
      </c>
      <c r="R1738" s="15">
        <f t="shared" si="7192"/>
        <v>0</v>
      </c>
      <c r="S1738" s="15">
        <f t="shared" si="7192"/>
        <v>100</v>
      </c>
      <c r="T1738" s="15">
        <f t="shared" si="7192"/>
        <v>150</v>
      </c>
      <c r="U1738" s="15">
        <f t="shared" si="7192"/>
        <v>0</v>
      </c>
      <c r="V1738" s="15">
        <f t="shared" si="7192"/>
        <v>0</v>
      </c>
      <c r="W1738" s="16"/>
      <c r="X1738" s="15">
        <f t="shared" ref="X1738:AI1738" si="7193">X1737</f>
        <v>150</v>
      </c>
      <c r="Y1738" s="15">
        <f t="shared" si="7193"/>
        <v>0</v>
      </c>
      <c r="Z1738" s="15">
        <f t="shared" si="7193"/>
        <v>0</v>
      </c>
      <c r="AA1738" s="15">
        <f t="shared" si="7193"/>
        <v>100</v>
      </c>
      <c r="AB1738" s="15">
        <f t="shared" si="7193"/>
        <v>0</v>
      </c>
      <c r="AC1738" s="15">
        <f t="shared" si="7193"/>
        <v>0</v>
      </c>
      <c r="AD1738" s="15">
        <f t="shared" si="7193"/>
        <v>100</v>
      </c>
      <c r="AE1738" s="15">
        <f t="shared" si="7193"/>
        <v>150</v>
      </c>
      <c r="AF1738" s="15">
        <f t="shared" si="7193"/>
        <v>0</v>
      </c>
      <c r="AG1738" s="15">
        <f t="shared" si="7193"/>
        <v>0</v>
      </c>
      <c r="AH1738" s="15">
        <f t="shared" si="7193"/>
        <v>0</v>
      </c>
      <c r="AI1738" s="15">
        <f t="shared" si="7193"/>
        <v>0</v>
      </c>
      <c r="AJ1738" s="17"/>
      <c r="AK1738" s="15">
        <f>AK1737</f>
        <v>150</v>
      </c>
      <c r="AL1738" s="15">
        <f>AL1737</f>
        <v>0</v>
      </c>
      <c r="AM1738" s="17"/>
      <c r="AN1738" s="15">
        <f t="shared" ref="AN1738:AX1738" si="7194">AN1737</f>
        <v>0</v>
      </c>
      <c r="AO1738" s="15">
        <f t="shared" si="7194"/>
        <v>0</v>
      </c>
      <c r="AP1738" s="15">
        <f t="shared" si="7194"/>
        <v>0</v>
      </c>
      <c r="AQ1738" s="15">
        <f t="shared" si="7194"/>
        <v>0</v>
      </c>
      <c r="AR1738" s="15">
        <f t="shared" si="7194"/>
        <v>0</v>
      </c>
      <c r="AS1738" s="15">
        <f t="shared" si="7194"/>
        <v>0</v>
      </c>
      <c r="AT1738" s="15">
        <f t="shared" si="7194"/>
        <v>0</v>
      </c>
      <c r="AU1738" s="15">
        <f t="shared" si="7194"/>
        <v>0</v>
      </c>
      <c r="AV1738" s="15">
        <f t="shared" si="7194"/>
        <v>0</v>
      </c>
      <c r="AW1738" s="15">
        <f t="shared" si="7194"/>
        <v>0</v>
      </c>
      <c r="AX1738" s="15">
        <f t="shared" si="7194"/>
        <v>0</v>
      </c>
      <c r="AY1738" s="17"/>
      <c r="AZ1738" s="15">
        <v>6000</v>
      </c>
      <c r="BA1738" s="15">
        <v>2000</v>
      </c>
      <c r="BB1738" s="15">
        <f>BB1737</f>
        <v>235</v>
      </c>
      <c r="BC1738" s="15">
        <v>0</v>
      </c>
      <c r="BD1738" s="15">
        <v>0</v>
      </c>
      <c r="BE1738" s="15">
        <v>60</v>
      </c>
      <c r="BF1738" s="17"/>
      <c r="BG1738" s="15">
        <v>1000</v>
      </c>
      <c r="BH1738" s="15">
        <v>5000</v>
      </c>
      <c r="BI1738" s="17"/>
      <c r="BJ1738" s="22">
        <v>1</v>
      </c>
      <c r="BK1738" s="65">
        <v>0</v>
      </c>
      <c r="BL1738" s="65">
        <v>0</v>
      </c>
      <c r="BM1738" s="6">
        <v>116.57837499999998</v>
      </c>
      <c r="BN1738" s="8">
        <v>431.60469242537107</v>
      </c>
      <c r="BO1738" s="12">
        <v>224.31177785690292</v>
      </c>
      <c r="BP1738" s="50">
        <v>0.91908256880733941</v>
      </c>
      <c r="BQ1738" s="4">
        <v>398.2769286888539</v>
      </c>
      <c r="BR1738" s="50">
        <v>0.90447653429602881</v>
      </c>
      <c r="BS1738" s="4">
        <v>404.70854559090628</v>
      </c>
      <c r="BT1738"/>
    </row>
    <row r="1739" spans="1:72" x14ac:dyDescent="0.3">
      <c r="A1739">
        <v>50053</v>
      </c>
      <c r="B1739" s="18" t="s">
        <v>240</v>
      </c>
      <c r="C1739" t="s">
        <v>81</v>
      </c>
      <c r="D1739">
        <v>1</v>
      </c>
      <c r="E1739">
        <v>1</v>
      </c>
      <c r="F1739" s="18">
        <v>1</v>
      </c>
      <c r="G1739" s="10">
        <v>100</v>
      </c>
      <c r="H1739" s="10">
        <v>100</v>
      </c>
      <c r="I1739" s="10">
        <v>2500</v>
      </c>
      <c r="J1739" s="10">
        <v>25</v>
      </c>
      <c r="K1739" s="10">
        <v>25</v>
      </c>
      <c r="L1739" s="2"/>
      <c r="M1739" s="10">
        <v>100</v>
      </c>
      <c r="N1739" s="10">
        <v>0</v>
      </c>
      <c r="O1739" s="10">
        <v>0</v>
      </c>
      <c r="P1739" s="10">
        <v>100</v>
      </c>
      <c r="Q1739" s="10">
        <v>0</v>
      </c>
      <c r="R1739" s="10">
        <v>0</v>
      </c>
      <c r="S1739" s="10">
        <v>100</v>
      </c>
      <c r="T1739" s="10">
        <v>400</v>
      </c>
      <c r="U1739" s="10">
        <v>0</v>
      </c>
      <c r="V1739" s="10">
        <v>0</v>
      </c>
      <c r="W1739" s="2"/>
      <c r="X1739" s="10">
        <v>100</v>
      </c>
      <c r="Y1739" s="10">
        <v>0</v>
      </c>
      <c r="Z1739" s="10">
        <v>0</v>
      </c>
      <c r="AA1739" s="10">
        <v>100</v>
      </c>
      <c r="AB1739" s="10">
        <v>0</v>
      </c>
      <c r="AC1739" s="10">
        <v>0</v>
      </c>
      <c r="AD1739" s="10">
        <v>100</v>
      </c>
      <c r="AE1739" s="10">
        <v>400</v>
      </c>
      <c r="AF1739" s="10">
        <v>0</v>
      </c>
      <c r="AG1739" s="10">
        <v>0</v>
      </c>
      <c r="AH1739" s="10">
        <v>0</v>
      </c>
      <c r="AI1739" s="10">
        <v>0</v>
      </c>
      <c r="AJ1739" s="3"/>
      <c r="AK1739" s="10">
        <v>0</v>
      </c>
      <c r="AL1739" s="10">
        <v>0</v>
      </c>
      <c r="AM1739" s="3"/>
      <c r="AN1739" s="10">
        <v>0</v>
      </c>
      <c r="AO1739" s="10">
        <v>0</v>
      </c>
      <c r="AP1739" s="10">
        <v>0</v>
      </c>
      <c r="AQ1739" s="10">
        <v>0</v>
      </c>
      <c r="AR1739" s="10">
        <v>0</v>
      </c>
      <c r="AS1739" s="10">
        <v>0</v>
      </c>
      <c r="AT1739" s="10">
        <v>0</v>
      </c>
      <c r="AU1739" s="10">
        <v>0</v>
      </c>
      <c r="AV1739" s="10">
        <v>0</v>
      </c>
      <c r="AW1739" s="10">
        <v>0</v>
      </c>
      <c r="AX1739" s="10">
        <v>0</v>
      </c>
      <c r="AY1739" s="3"/>
      <c r="AZ1739" s="10">
        <v>6000</v>
      </c>
      <c r="BA1739" s="10">
        <v>6000</v>
      </c>
      <c r="BB1739" s="10">
        <v>0</v>
      </c>
      <c r="BC1739" s="10">
        <v>0</v>
      </c>
      <c r="BD1739" s="10">
        <v>0</v>
      </c>
      <c r="BE1739" s="10">
        <v>250</v>
      </c>
      <c r="BF1739" s="3"/>
      <c r="BG1739" s="10">
        <v>1000</v>
      </c>
      <c r="BH1739" s="10">
        <v>1500</v>
      </c>
      <c r="BI1739" s="3"/>
      <c r="BJ1739" s="21">
        <v>1</v>
      </c>
      <c r="BK1739" s="65">
        <v>0</v>
      </c>
      <c r="BL1739" s="65">
        <v>0</v>
      </c>
      <c r="BM1739" s="6">
        <f t="shared" ref="BM1739:BM1740" si="7195">MAX(G1739*(1+M1739/1000*(1+O1739/1000))*(1+0.5*T1739/1000)*(1+0.25*S1739/1000),(H1739*(1+X1739/1000*(1+Z1739/1000))*(1+0.5*AE1739/1000)*(1+0.25*AD1739/1000)))*BG1739/1000</f>
        <v>135.29999999999998</v>
      </c>
      <c r="BN1739" s="8">
        <f t="shared" ref="BN1739:BN1740" si="7196">(BQ1739+BS1739)/2*(1+AI1739/2000)*(1+AH1739/2000)*(1+AN1739/2000)*(1+AK1739/2000)</f>
        <v>149.0819326565707</v>
      </c>
      <c r="BO1739" s="12">
        <f t="shared" ref="BO1739:BO1740" si="7197">SQRT(BM1739*BN1739)</f>
        <v>142.02389055519501</v>
      </c>
      <c r="BP1739" s="50">
        <f>(1-'#Constant'!$A$3)/($J1739*'#Constant'!$B$3/'#Constant'!$C$3^($D1739-1)+1)+'#Constant'!$A$3</f>
        <v>0.93162790697674425</v>
      </c>
      <c r="BQ1739" s="4">
        <f t="shared" ref="BQ1739:BQ1740" si="7198">I1740/(BP1739*(1-Q1739/1000*(0.5+R1739/1000))*(1-P1739/1000)*(1-V1739/1000)*(1+U1739/1000))/20</f>
        <v>149.0819326565707</v>
      </c>
      <c r="BR1739" s="50">
        <f>(1-'#Constant'!$A$3)/($K1739*'#Constant'!$B$3/'#Constant'!$C$3^($D1739-1)+1)+'#Constant'!$A$3</f>
        <v>0.93162790697674425</v>
      </c>
      <c r="BS1739" s="4">
        <f t="shared" ref="BS1739:BS1740" si="7199">I1740/(BR1739*(1-AB1739/1000*(0.5+AC1739/1000))*(1-AA1739/1000)*(1-AG1739/1000)*(1+AF1739/1000))/20</f>
        <v>149.0819326565707</v>
      </c>
      <c r="BT1739">
        <f>BO1739/$BO$4*100</f>
        <v>107.9435331652794</v>
      </c>
    </row>
    <row r="1740" spans="1:72" s="13" customFormat="1" ht="17.25" thickBot="1" x14ac:dyDescent="0.35">
      <c r="B1740" s="20"/>
      <c r="D1740" s="14">
        <v>1</v>
      </c>
      <c r="E1740" s="14">
        <v>1</v>
      </c>
      <c r="F1740" s="19">
        <v>1</v>
      </c>
      <c r="G1740" s="15">
        <f t="shared" ref="G1740:H1740" si="7200">G1739</f>
        <v>100</v>
      </c>
      <c r="H1740" s="15">
        <f t="shared" si="7200"/>
        <v>100</v>
      </c>
      <c r="I1740" s="15">
        <v>2500</v>
      </c>
      <c r="J1740" s="15">
        <v>25</v>
      </c>
      <c r="K1740" s="15">
        <v>25</v>
      </c>
      <c r="L1740" s="16"/>
      <c r="M1740" s="15">
        <f t="shared" ref="M1740:O1740" si="7201">M1739</f>
        <v>100</v>
      </c>
      <c r="N1740" s="15">
        <f t="shared" si="7201"/>
        <v>0</v>
      </c>
      <c r="O1740" s="15">
        <f t="shared" si="7201"/>
        <v>0</v>
      </c>
      <c r="P1740" s="15">
        <v>100</v>
      </c>
      <c r="Q1740" s="15">
        <f t="shared" ref="Q1740:V1740" si="7202">Q1739</f>
        <v>0</v>
      </c>
      <c r="R1740" s="15">
        <f t="shared" si="7202"/>
        <v>0</v>
      </c>
      <c r="S1740" s="15">
        <f t="shared" si="7202"/>
        <v>100</v>
      </c>
      <c r="T1740" s="15">
        <f t="shared" si="7202"/>
        <v>400</v>
      </c>
      <c r="U1740" s="15">
        <f t="shared" si="7202"/>
        <v>0</v>
      </c>
      <c r="V1740" s="15">
        <f t="shared" si="7202"/>
        <v>0</v>
      </c>
      <c r="W1740" s="16"/>
      <c r="X1740" s="15">
        <f t="shared" ref="X1740:Z1740" si="7203">X1739</f>
        <v>100</v>
      </c>
      <c r="Y1740" s="15">
        <f t="shared" si="7203"/>
        <v>0</v>
      </c>
      <c r="Z1740" s="15">
        <f t="shared" si="7203"/>
        <v>0</v>
      </c>
      <c r="AA1740" s="15">
        <v>100</v>
      </c>
      <c r="AB1740" s="15">
        <f t="shared" ref="AB1740:AI1740" si="7204">AB1739</f>
        <v>0</v>
      </c>
      <c r="AC1740" s="15">
        <f t="shared" si="7204"/>
        <v>0</v>
      </c>
      <c r="AD1740" s="15">
        <f t="shared" si="7204"/>
        <v>100</v>
      </c>
      <c r="AE1740" s="15">
        <f t="shared" si="7204"/>
        <v>400</v>
      </c>
      <c r="AF1740" s="15">
        <f t="shared" si="7204"/>
        <v>0</v>
      </c>
      <c r="AG1740" s="15">
        <f t="shared" si="7204"/>
        <v>0</v>
      </c>
      <c r="AH1740" s="15">
        <f t="shared" si="7204"/>
        <v>0</v>
      </c>
      <c r="AI1740" s="15">
        <f t="shared" si="7204"/>
        <v>0</v>
      </c>
      <c r="AJ1740" s="17"/>
      <c r="AK1740" s="15">
        <f>AK1739</f>
        <v>0</v>
      </c>
      <c r="AL1740" s="15">
        <f>AL1739</f>
        <v>0</v>
      </c>
      <c r="AM1740" s="17"/>
      <c r="AN1740" s="15">
        <f t="shared" ref="AN1740:AX1740" si="7205">AN1739</f>
        <v>0</v>
      </c>
      <c r="AO1740" s="15">
        <f t="shared" si="7205"/>
        <v>0</v>
      </c>
      <c r="AP1740" s="15">
        <f t="shared" si="7205"/>
        <v>0</v>
      </c>
      <c r="AQ1740" s="15">
        <f t="shared" si="7205"/>
        <v>0</v>
      </c>
      <c r="AR1740" s="15">
        <f t="shared" si="7205"/>
        <v>0</v>
      </c>
      <c r="AS1740" s="15">
        <f t="shared" si="7205"/>
        <v>0</v>
      </c>
      <c r="AT1740" s="15">
        <f t="shared" si="7205"/>
        <v>0</v>
      </c>
      <c r="AU1740" s="15">
        <f t="shared" si="7205"/>
        <v>0</v>
      </c>
      <c r="AV1740" s="15">
        <f t="shared" si="7205"/>
        <v>0</v>
      </c>
      <c r="AW1740" s="15">
        <f t="shared" si="7205"/>
        <v>0</v>
      </c>
      <c r="AX1740" s="15">
        <f t="shared" si="7205"/>
        <v>0</v>
      </c>
      <c r="AY1740" s="17"/>
      <c r="AZ1740" s="15">
        <f t="shared" ref="AZ1740:BA1740" si="7206">AZ1739</f>
        <v>6000</v>
      </c>
      <c r="BA1740" s="15">
        <f t="shared" si="7206"/>
        <v>6000</v>
      </c>
      <c r="BB1740" s="15">
        <v>0</v>
      </c>
      <c r="BC1740" s="15">
        <f t="shared" ref="BC1740:BE1740" si="7207">BC1739</f>
        <v>0</v>
      </c>
      <c r="BD1740" s="15">
        <f t="shared" si="7207"/>
        <v>0</v>
      </c>
      <c r="BE1740" s="15">
        <f t="shared" si="7207"/>
        <v>250</v>
      </c>
      <c r="BF1740" s="17"/>
      <c r="BG1740" s="15">
        <f t="shared" ref="BG1740:BH1740" si="7208">BG1739</f>
        <v>1000</v>
      </c>
      <c r="BH1740" s="15">
        <f t="shared" si="7208"/>
        <v>1500</v>
      </c>
      <c r="BI1740" s="17"/>
      <c r="BJ1740" s="22">
        <f>G1740/G1739</f>
        <v>1</v>
      </c>
      <c r="BK1740" s="65">
        <f>BK1739</f>
        <v>0</v>
      </c>
      <c r="BL1740" s="65">
        <f>BL1739</f>
        <v>0</v>
      </c>
      <c r="BM1740" s="6">
        <f t="shared" si="7195"/>
        <v>135.29999999999998</v>
      </c>
      <c r="BN1740" s="8">
        <f t="shared" si="7196"/>
        <v>149.0819326565707</v>
      </c>
      <c r="BO1740" s="12">
        <f t="shared" si="7197"/>
        <v>142.02389055519501</v>
      </c>
      <c r="BP1740" s="50">
        <f>(1-'#Constant'!$A$3)/($J1740*'#Constant'!$B$3/'#Constant'!$C$3^($D1740-1)+1)+'#Constant'!$A$3</f>
        <v>0.93162790697674425</v>
      </c>
      <c r="BQ1740" s="4">
        <f t="shared" si="7198"/>
        <v>149.0819326565707</v>
      </c>
      <c r="BR1740" s="50">
        <f>(1-'#Constant'!$A$3)/($K1740*'#Constant'!$B$3/'#Constant'!$C$3^($D1740-1)+1)+'#Constant'!$A$3</f>
        <v>0.93162790697674425</v>
      </c>
      <c r="BS1740" s="4">
        <f t="shared" si="7199"/>
        <v>149.0819326565707</v>
      </c>
      <c r="BT1740"/>
    </row>
    <row r="1741" spans="1:72" x14ac:dyDescent="0.3">
      <c r="A1741">
        <v>50054</v>
      </c>
      <c r="B1741" s="18" t="str">
        <f>VLOOKUP(CONCATENATE("CREATURE_NAME_",A1741),[1]Localization_Hero!$A:$E,2,FALSE)</f>
        <v>제국병사</v>
      </c>
      <c r="C1741" t="s">
        <v>81</v>
      </c>
      <c r="D1741">
        <v>1</v>
      </c>
      <c r="E1741">
        <v>1</v>
      </c>
      <c r="F1741" s="18">
        <v>1</v>
      </c>
      <c r="G1741" s="10">
        <v>100</v>
      </c>
      <c r="H1741" s="10">
        <v>100</v>
      </c>
      <c r="I1741" s="10">
        <v>2500</v>
      </c>
      <c r="J1741" s="10">
        <v>25</v>
      </c>
      <c r="K1741" s="10">
        <v>25</v>
      </c>
      <c r="L1741" s="2"/>
      <c r="M1741" s="10">
        <v>100</v>
      </c>
      <c r="N1741" s="10">
        <v>0</v>
      </c>
      <c r="O1741" s="10">
        <v>0</v>
      </c>
      <c r="P1741" s="10">
        <v>100</v>
      </c>
      <c r="Q1741" s="10">
        <v>0</v>
      </c>
      <c r="R1741" s="10">
        <v>0</v>
      </c>
      <c r="S1741" s="10">
        <v>0</v>
      </c>
      <c r="T1741" s="10">
        <v>150</v>
      </c>
      <c r="U1741" s="10">
        <v>0</v>
      </c>
      <c r="V1741" s="10">
        <v>0</v>
      </c>
      <c r="W1741" s="2"/>
      <c r="X1741" s="10">
        <v>100</v>
      </c>
      <c r="Y1741" s="10">
        <v>0</v>
      </c>
      <c r="Z1741" s="10">
        <v>0</v>
      </c>
      <c r="AA1741" s="10">
        <v>100</v>
      </c>
      <c r="AB1741" s="10">
        <v>0</v>
      </c>
      <c r="AC1741" s="10">
        <v>0</v>
      </c>
      <c r="AD1741" s="10">
        <v>0</v>
      </c>
      <c r="AE1741" s="10">
        <v>150</v>
      </c>
      <c r="AF1741" s="10">
        <v>0</v>
      </c>
      <c r="AG1741" s="10">
        <v>0</v>
      </c>
      <c r="AH1741" s="10">
        <v>0</v>
      </c>
      <c r="AI1741" s="10">
        <v>0</v>
      </c>
      <c r="AJ1741" s="3"/>
      <c r="AK1741" s="10">
        <v>0</v>
      </c>
      <c r="AL1741" s="10">
        <v>0</v>
      </c>
      <c r="AM1741" s="3"/>
      <c r="AN1741" s="10">
        <v>0</v>
      </c>
      <c r="AO1741" s="10">
        <v>0</v>
      </c>
      <c r="AP1741" s="10">
        <v>0</v>
      </c>
      <c r="AQ1741" s="10">
        <v>0</v>
      </c>
      <c r="AR1741" s="10">
        <v>0</v>
      </c>
      <c r="AS1741" s="10">
        <v>0</v>
      </c>
      <c r="AT1741" s="10">
        <v>0</v>
      </c>
      <c r="AU1741" s="10">
        <v>0</v>
      </c>
      <c r="AV1741" s="10">
        <v>0</v>
      </c>
      <c r="AW1741" s="10">
        <v>0</v>
      </c>
      <c r="AX1741" s="10">
        <v>0</v>
      </c>
      <c r="AY1741" s="3"/>
      <c r="AZ1741" s="10">
        <v>6000</v>
      </c>
      <c r="BA1741" s="10">
        <v>6000</v>
      </c>
      <c r="BB1741" s="10">
        <v>0</v>
      </c>
      <c r="BC1741" s="10">
        <v>0</v>
      </c>
      <c r="BD1741" s="10">
        <v>0</v>
      </c>
      <c r="BE1741" s="10">
        <v>250</v>
      </c>
      <c r="BF1741" s="3"/>
      <c r="BG1741" s="10">
        <v>1000</v>
      </c>
      <c r="BH1741" s="10">
        <v>5000</v>
      </c>
      <c r="BI1741" s="3"/>
      <c r="BJ1741" s="21">
        <v>1</v>
      </c>
      <c r="BK1741" s="65">
        <v>0</v>
      </c>
      <c r="BL1741" s="65">
        <v>0</v>
      </c>
      <c r="BM1741" s="6">
        <f t="shared" ref="BM1741:BM1746" si="7209">MAX(G1741*(1+M1741/1000*(1+O1741/1000))*(1+0.5*T1741/1000)*(1+0.25*S1741/1000),(H1741*(1+X1741/1000*(1+Z1741/1000))*(1+0.5*AE1741/1000)*(1+0.25*AD1741/1000)))*BG1741/1000</f>
        <v>118.25000000000001</v>
      </c>
      <c r="BN1741" s="8">
        <f t="shared" ref="BN1741:BN1746" si="7210">(BQ1741+BS1741)/2*(1+AI1741/2000)*(1+AH1741/2000)*(1+AN1741/2000)*(1+AK1741/2000)</f>
        <v>149.0819326565707</v>
      </c>
      <c r="BO1741" s="12">
        <f t="shared" ref="BO1741:BO1746" si="7211">SQRT(BM1741*BN1741)</f>
        <v>132.77401303206696</v>
      </c>
      <c r="BP1741" s="50">
        <f>(1-'#Constant'!$A$3)/($J1741*'#Constant'!$B$3/'#Constant'!$C$3^($D1741-1)+1)+'#Constant'!$A$3</f>
        <v>0.93162790697674425</v>
      </c>
      <c r="BQ1741" s="4">
        <f t="shared" ref="BQ1741:BQ1746" si="7212">I1741/(BP1741*(1-Q1741/1000*(0.5+R1741/1000))*(1-P1741/1000)*(1-V1741/1000)*(1+U1741/1000))/20</f>
        <v>149.0819326565707</v>
      </c>
      <c r="BR1741" s="50">
        <f>(1-'#Constant'!$A$3)/($K1741*'#Constant'!$B$3/'#Constant'!$C$3^($D1741-1)+1)+'#Constant'!$A$3</f>
        <v>0.93162790697674425</v>
      </c>
      <c r="BS1741" s="4">
        <f t="shared" ref="BS1741:BS1746" si="7213">I1741/(BR1741*(1-AB1741/1000*(0.5+AC1741/1000))*(1-AA1741/1000)*(1-AG1741/1000)*(1+AF1741/1000))/20</f>
        <v>149.0819326565707</v>
      </c>
      <c r="BT1741">
        <f>BO1741/$BO$4*100</f>
        <v>100.91327609170268</v>
      </c>
    </row>
    <row r="1742" spans="1:72" s="13" customFormat="1" ht="17.25" thickBot="1" x14ac:dyDescent="0.35">
      <c r="B1742" s="20"/>
      <c r="D1742" s="14">
        <v>1</v>
      </c>
      <c r="E1742" s="14">
        <v>1</v>
      </c>
      <c r="F1742" s="19">
        <v>1</v>
      </c>
      <c r="G1742" s="15">
        <f t="shared" ref="G1742:H1742" si="7214">G1741</f>
        <v>100</v>
      </c>
      <c r="H1742" s="15">
        <f t="shared" si="7214"/>
        <v>100</v>
      </c>
      <c r="I1742" s="15">
        <v>2500</v>
      </c>
      <c r="J1742" s="15">
        <v>25</v>
      </c>
      <c r="K1742" s="15">
        <v>25</v>
      </c>
      <c r="L1742" s="16"/>
      <c r="M1742" s="15">
        <f t="shared" ref="M1742:O1742" si="7215">M1741</f>
        <v>100</v>
      </c>
      <c r="N1742" s="15">
        <f t="shared" si="7215"/>
        <v>0</v>
      </c>
      <c r="O1742" s="15">
        <f t="shared" si="7215"/>
        <v>0</v>
      </c>
      <c r="P1742" s="15">
        <v>100</v>
      </c>
      <c r="Q1742" s="15">
        <f t="shared" ref="Q1742:V1742" si="7216">Q1741</f>
        <v>0</v>
      </c>
      <c r="R1742" s="15">
        <f t="shared" si="7216"/>
        <v>0</v>
      </c>
      <c r="S1742" s="15">
        <f t="shared" si="7216"/>
        <v>0</v>
      </c>
      <c r="T1742" s="15">
        <f t="shared" si="7216"/>
        <v>150</v>
      </c>
      <c r="U1742" s="15">
        <f t="shared" si="7216"/>
        <v>0</v>
      </c>
      <c r="V1742" s="15">
        <f t="shared" si="7216"/>
        <v>0</v>
      </c>
      <c r="W1742" s="16"/>
      <c r="X1742" s="15">
        <f t="shared" ref="X1742:Z1742" si="7217">X1741</f>
        <v>100</v>
      </c>
      <c r="Y1742" s="15">
        <f t="shared" si="7217"/>
        <v>0</v>
      </c>
      <c r="Z1742" s="15">
        <f t="shared" si="7217"/>
        <v>0</v>
      </c>
      <c r="AA1742" s="15">
        <v>100</v>
      </c>
      <c r="AB1742" s="15">
        <f t="shared" ref="AB1742:AI1742" si="7218">AB1741</f>
        <v>0</v>
      </c>
      <c r="AC1742" s="15">
        <f t="shared" si="7218"/>
        <v>0</v>
      </c>
      <c r="AD1742" s="15">
        <f t="shared" si="7218"/>
        <v>0</v>
      </c>
      <c r="AE1742" s="15">
        <f t="shared" si="7218"/>
        <v>150</v>
      </c>
      <c r="AF1742" s="15">
        <f t="shared" si="7218"/>
        <v>0</v>
      </c>
      <c r="AG1742" s="15">
        <f t="shared" si="7218"/>
        <v>0</v>
      </c>
      <c r="AH1742" s="15">
        <f t="shared" si="7218"/>
        <v>0</v>
      </c>
      <c r="AI1742" s="15">
        <f t="shared" si="7218"/>
        <v>0</v>
      </c>
      <c r="AJ1742" s="17"/>
      <c r="AK1742" s="15">
        <f>AK1741</f>
        <v>0</v>
      </c>
      <c r="AL1742" s="15">
        <f>AL1741</f>
        <v>0</v>
      </c>
      <c r="AM1742" s="17"/>
      <c r="AN1742" s="15">
        <f t="shared" ref="AN1742:AX1742" si="7219">AN1741</f>
        <v>0</v>
      </c>
      <c r="AO1742" s="15">
        <f t="shared" si="7219"/>
        <v>0</v>
      </c>
      <c r="AP1742" s="15">
        <f t="shared" si="7219"/>
        <v>0</v>
      </c>
      <c r="AQ1742" s="15">
        <f t="shared" si="7219"/>
        <v>0</v>
      </c>
      <c r="AR1742" s="15">
        <f t="shared" si="7219"/>
        <v>0</v>
      </c>
      <c r="AS1742" s="15">
        <f t="shared" si="7219"/>
        <v>0</v>
      </c>
      <c r="AT1742" s="15">
        <f t="shared" si="7219"/>
        <v>0</v>
      </c>
      <c r="AU1742" s="15">
        <f t="shared" si="7219"/>
        <v>0</v>
      </c>
      <c r="AV1742" s="15">
        <f t="shared" si="7219"/>
        <v>0</v>
      </c>
      <c r="AW1742" s="15">
        <f t="shared" si="7219"/>
        <v>0</v>
      </c>
      <c r="AX1742" s="15">
        <f t="shared" si="7219"/>
        <v>0</v>
      </c>
      <c r="AY1742" s="17"/>
      <c r="AZ1742" s="15">
        <f t="shared" ref="AZ1742:BA1742" si="7220">AZ1741</f>
        <v>6000</v>
      </c>
      <c r="BA1742" s="15">
        <f t="shared" si="7220"/>
        <v>6000</v>
      </c>
      <c r="BB1742" s="15">
        <v>0</v>
      </c>
      <c r="BC1742" s="15">
        <f t="shared" ref="BC1742:BE1742" si="7221">BC1741</f>
        <v>0</v>
      </c>
      <c r="BD1742" s="15">
        <f t="shared" si="7221"/>
        <v>0</v>
      </c>
      <c r="BE1742" s="15">
        <f t="shared" si="7221"/>
        <v>250</v>
      </c>
      <c r="BF1742" s="17"/>
      <c r="BG1742" s="15">
        <f t="shared" ref="BG1742:BH1742" si="7222">BG1741</f>
        <v>1000</v>
      </c>
      <c r="BH1742" s="15">
        <f t="shared" si="7222"/>
        <v>5000</v>
      </c>
      <c r="BI1742" s="17"/>
      <c r="BJ1742" s="22">
        <f>G1742/G1741</f>
        <v>1</v>
      </c>
      <c r="BK1742" s="65">
        <f t="shared" ref="BK1742:BL1742" si="7223">BK1741</f>
        <v>0</v>
      </c>
      <c r="BL1742" s="65">
        <f t="shared" si="7223"/>
        <v>0</v>
      </c>
      <c r="BM1742" s="6">
        <f t="shared" si="7209"/>
        <v>118.25000000000001</v>
      </c>
      <c r="BN1742" s="8">
        <f t="shared" si="7210"/>
        <v>149.0819326565707</v>
      </c>
      <c r="BO1742" s="12">
        <f t="shared" si="7211"/>
        <v>132.77401303206696</v>
      </c>
      <c r="BP1742" s="50">
        <f>(1-'#Constant'!$A$3)/($J1742*'#Constant'!$B$3/'#Constant'!$C$3^($D1742-1)+1)+'#Constant'!$A$3</f>
        <v>0.93162790697674425</v>
      </c>
      <c r="BQ1742" s="4">
        <f t="shared" si="7212"/>
        <v>149.0819326565707</v>
      </c>
      <c r="BR1742" s="50">
        <f>(1-'#Constant'!$A$3)/($K1742*'#Constant'!$B$3/'#Constant'!$C$3^($D1742-1)+1)+'#Constant'!$A$3</f>
        <v>0.93162790697674425</v>
      </c>
      <c r="BS1742" s="4">
        <f t="shared" si="7213"/>
        <v>149.0819326565707</v>
      </c>
      <c r="BT1742"/>
    </row>
    <row r="1743" spans="1:72" x14ac:dyDescent="0.3">
      <c r="A1743">
        <v>50055</v>
      </c>
      <c r="B1743" s="18" t="str">
        <f>VLOOKUP(CONCATENATE("CREATURE_NAME_",A1743),[1]Localization_Hero!$A:$E,2,FALSE)</f>
        <v>제국병사</v>
      </c>
      <c r="C1743" t="s">
        <v>77</v>
      </c>
      <c r="D1743">
        <v>1</v>
      </c>
      <c r="E1743">
        <v>1</v>
      </c>
      <c r="F1743" s="18">
        <v>1</v>
      </c>
      <c r="G1743" s="10">
        <v>100</v>
      </c>
      <c r="H1743" s="10">
        <v>100</v>
      </c>
      <c r="I1743" s="10">
        <v>2500</v>
      </c>
      <c r="J1743" s="10">
        <v>25</v>
      </c>
      <c r="K1743" s="10">
        <v>25</v>
      </c>
      <c r="L1743" s="2"/>
      <c r="M1743" s="10">
        <v>100</v>
      </c>
      <c r="N1743" s="10">
        <v>0</v>
      </c>
      <c r="O1743" s="10">
        <v>0</v>
      </c>
      <c r="P1743" s="10">
        <v>100</v>
      </c>
      <c r="Q1743" s="10">
        <v>0</v>
      </c>
      <c r="R1743" s="10">
        <v>0</v>
      </c>
      <c r="S1743" s="10">
        <v>0</v>
      </c>
      <c r="T1743" s="10">
        <v>150</v>
      </c>
      <c r="U1743" s="10">
        <v>0</v>
      </c>
      <c r="V1743" s="10">
        <v>0</v>
      </c>
      <c r="W1743" s="2"/>
      <c r="X1743" s="10">
        <v>100</v>
      </c>
      <c r="Y1743" s="10">
        <v>0</v>
      </c>
      <c r="Z1743" s="10">
        <v>0</v>
      </c>
      <c r="AA1743" s="10">
        <v>100</v>
      </c>
      <c r="AB1743" s="10">
        <v>0</v>
      </c>
      <c r="AC1743" s="10">
        <v>0</v>
      </c>
      <c r="AD1743" s="10">
        <v>0</v>
      </c>
      <c r="AE1743" s="10">
        <v>150</v>
      </c>
      <c r="AF1743" s="10">
        <v>0</v>
      </c>
      <c r="AG1743" s="10">
        <v>0</v>
      </c>
      <c r="AH1743" s="10">
        <v>0</v>
      </c>
      <c r="AI1743" s="10">
        <v>0</v>
      </c>
      <c r="AJ1743" s="3"/>
      <c r="AK1743" s="10">
        <v>0</v>
      </c>
      <c r="AL1743" s="10">
        <v>0</v>
      </c>
      <c r="AM1743" s="3"/>
      <c r="AN1743" s="10">
        <v>0</v>
      </c>
      <c r="AO1743" s="10">
        <v>0</v>
      </c>
      <c r="AP1743" s="10">
        <v>0</v>
      </c>
      <c r="AQ1743" s="10">
        <v>0</v>
      </c>
      <c r="AR1743" s="10">
        <v>0</v>
      </c>
      <c r="AS1743" s="10">
        <v>0</v>
      </c>
      <c r="AT1743" s="10">
        <v>0</v>
      </c>
      <c r="AU1743" s="10">
        <v>0</v>
      </c>
      <c r="AV1743" s="10">
        <v>0</v>
      </c>
      <c r="AW1743" s="10">
        <v>0</v>
      </c>
      <c r="AX1743" s="10">
        <v>0</v>
      </c>
      <c r="AY1743" s="3"/>
      <c r="AZ1743" s="10">
        <v>6000</v>
      </c>
      <c r="BA1743" s="10">
        <v>6000</v>
      </c>
      <c r="BB1743" s="10">
        <v>0</v>
      </c>
      <c r="BC1743" s="10">
        <v>0</v>
      </c>
      <c r="BD1743" s="10">
        <v>0</v>
      </c>
      <c r="BE1743" s="10">
        <v>250</v>
      </c>
      <c r="BF1743" s="3"/>
      <c r="BG1743" s="10">
        <v>1000</v>
      </c>
      <c r="BH1743" s="10">
        <v>5000</v>
      </c>
      <c r="BI1743" s="3"/>
      <c r="BJ1743" s="21">
        <v>1</v>
      </c>
      <c r="BK1743" s="65">
        <v>0</v>
      </c>
      <c r="BL1743" s="65">
        <v>0</v>
      </c>
      <c r="BM1743" s="6">
        <f t="shared" si="7209"/>
        <v>118.25000000000001</v>
      </c>
      <c r="BN1743" s="8">
        <f t="shared" si="7210"/>
        <v>149.0819326565707</v>
      </c>
      <c r="BO1743" s="12">
        <f t="shared" si="7211"/>
        <v>132.77401303206696</v>
      </c>
      <c r="BP1743" s="50">
        <f>(1-'#Constant'!$A$3)/($J1743*'#Constant'!$B$3/'#Constant'!$C$3^($D1743-1)+1)+'#Constant'!$A$3</f>
        <v>0.93162790697674425</v>
      </c>
      <c r="BQ1743" s="4">
        <f t="shared" si="7212"/>
        <v>149.0819326565707</v>
      </c>
      <c r="BR1743" s="50">
        <f>(1-'#Constant'!$A$3)/($K1743*'#Constant'!$B$3/'#Constant'!$C$3^($D1743-1)+1)+'#Constant'!$A$3</f>
        <v>0.93162790697674425</v>
      </c>
      <c r="BS1743" s="4">
        <f t="shared" si="7213"/>
        <v>149.0819326565707</v>
      </c>
      <c r="BT1743">
        <f>BO1743/$BO$4*100</f>
        <v>100.91327609170268</v>
      </c>
    </row>
    <row r="1744" spans="1:72" s="13" customFormat="1" ht="17.25" thickBot="1" x14ac:dyDescent="0.35">
      <c r="B1744" s="20"/>
      <c r="D1744" s="14">
        <v>1</v>
      </c>
      <c r="E1744" s="14">
        <v>1</v>
      </c>
      <c r="F1744" s="19">
        <v>1</v>
      </c>
      <c r="G1744" s="15">
        <f t="shared" ref="G1744:H1744" si="7224">G1743</f>
        <v>100</v>
      </c>
      <c r="H1744" s="15">
        <f t="shared" si="7224"/>
        <v>100</v>
      </c>
      <c r="I1744" s="15">
        <v>2500</v>
      </c>
      <c r="J1744" s="15">
        <v>25</v>
      </c>
      <c r="K1744" s="15">
        <v>25</v>
      </c>
      <c r="L1744" s="16"/>
      <c r="M1744" s="15">
        <f t="shared" ref="M1744:O1744" si="7225">M1743</f>
        <v>100</v>
      </c>
      <c r="N1744" s="15">
        <f t="shared" si="7225"/>
        <v>0</v>
      </c>
      <c r="O1744" s="15">
        <f t="shared" si="7225"/>
        <v>0</v>
      </c>
      <c r="P1744" s="15">
        <v>100</v>
      </c>
      <c r="Q1744" s="15">
        <f t="shared" ref="Q1744:V1744" si="7226">Q1743</f>
        <v>0</v>
      </c>
      <c r="R1744" s="15">
        <f t="shared" si="7226"/>
        <v>0</v>
      </c>
      <c r="S1744" s="15">
        <f t="shared" si="7226"/>
        <v>0</v>
      </c>
      <c r="T1744" s="15">
        <f t="shared" si="7226"/>
        <v>150</v>
      </c>
      <c r="U1744" s="15">
        <f t="shared" si="7226"/>
        <v>0</v>
      </c>
      <c r="V1744" s="15">
        <f t="shared" si="7226"/>
        <v>0</v>
      </c>
      <c r="W1744" s="16"/>
      <c r="X1744" s="15">
        <f t="shared" ref="X1744:Z1744" si="7227">X1743</f>
        <v>100</v>
      </c>
      <c r="Y1744" s="15">
        <f t="shared" si="7227"/>
        <v>0</v>
      </c>
      <c r="Z1744" s="15">
        <f t="shared" si="7227"/>
        <v>0</v>
      </c>
      <c r="AA1744" s="15">
        <v>100</v>
      </c>
      <c r="AB1744" s="15">
        <f t="shared" ref="AB1744:AI1744" si="7228">AB1743</f>
        <v>0</v>
      </c>
      <c r="AC1744" s="15">
        <f t="shared" si="7228"/>
        <v>0</v>
      </c>
      <c r="AD1744" s="15">
        <f t="shared" si="7228"/>
        <v>0</v>
      </c>
      <c r="AE1744" s="15">
        <f t="shared" si="7228"/>
        <v>150</v>
      </c>
      <c r="AF1744" s="15">
        <f t="shared" si="7228"/>
        <v>0</v>
      </c>
      <c r="AG1744" s="15">
        <f t="shared" si="7228"/>
        <v>0</v>
      </c>
      <c r="AH1744" s="15">
        <f t="shared" si="7228"/>
        <v>0</v>
      </c>
      <c r="AI1744" s="15">
        <f t="shared" si="7228"/>
        <v>0</v>
      </c>
      <c r="AJ1744" s="17"/>
      <c r="AK1744" s="15">
        <f>AK1743</f>
        <v>0</v>
      </c>
      <c r="AL1744" s="15">
        <f>AL1743</f>
        <v>0</v>
      </c>
      <c r="AM1744" s="17"/>
      <c r="AN1744" s="15">
        <f t="shared" ref="AN1744:AX1744" si="7229">AN1743</f>
        <v>0</v>
      </c>
      <c r="AO1744" s="15">
        <f t="shared" si="7229"/>
        <v>0</v>
      </c>
      <c r="AP1744" s="15">
        <f t="shared" si="7229"/>
        <v>0</v>
      </c>
      <c r="AQ1744" s="15">
        <f t="shared" si="7229"/>
        <v>0</v>
      </c>
      <c r="AR1744" s="15">
        <f t="shared" si="7229"/>
        <v>0</v>
      </c>
      <c r="AS1744" s="15">
        <f t="shared" si="7229"/>
        <v>0</v>
      </c>
      <c r="AT1744" s="15">
        <f t="shared" si="7229"/>
        <v>0</v>
      </c>
      <c r="AU1744" s="15">
        <f t="shared" si="7229"/>
        <v>0</v>
      </c>
      <c r="AV1744" s="15">
        <f t="shared" si="7229"/>
        <v>0</v>
      </c>
      <c r="AW1744" s="15">
        <f t="shared" si="7229"/>
        <v>0</v>
      </c>
      <c r="AX1744" s="15">
        <f t="shared" si="7229"/>
        <v>0</v>
      </c>
      <c r="AY1744" s="17"/>
      <c r="AZ1744" s="15">
        <f t="shared" ref="AZ1744:BA1744" si="7230">AZ1743</f>
        <v>6000</v>
      </c>
      <c r="BA1744" s="15">
        <f t="shared" si="7230"/>
        <v>6000</v>
      </c>
      <c r="BB1744" s="15">
        <v>0</v>
      </c>
      <c r="BC1744" s="15">
        <f t="shared" ref="BC1744:BE1744" si="7231">BC1743</f>
        <v>0</v>
      </c>
      <c r="BD1744" s="15">
        <f t="shared" si="7231"/>
        <v>0</v>
      </c>
      <c r="BE1744" s="15">
        <f t="shared" si="7231"/>
        <v>250</v>
      </c>
      <c r="BF1744" s="17"/>
      <c r="BG1744" s="15">
        <f t="shared" ref="BG1744:BH1744" si="7232">BG1743</f>
        <v>1000</v>
      </c>
      <c r="BH1744" s="15">
        <f t="shared" si="7232"/>
        <v>5000</v>
      </c>
      <c r="BI1744" s="17"/>
      <c r="BJ1744" s="22">
        <f>G1744/G1743</f>
        <v>1</v>
      </c>
      <c r="BK1744" s="65">
        <f>BK1743</f>
        <v>0</v>
      </c>
      <c r="BL1744" s="65">
        <f>BL1743</f>
        <v>0</v>
      </c>
      <c r="BM1744" s="6">
        <f t="shared" si="7209"/>
        <v>118.25000000000001</v>
      </c>
      <c r="BN1744" s="8">
        <f t="shared" si="7210"/>
        <v>149.0819326565707</v>
      </c>
      <c r="BO1744" s="12">
        <f t="shared" si="7211"/>
        <v>132.77401303206696</v>
      </c>
      <c r="BP1744" s="50">
        <f>(1-'#Constant'!$A$3)/($J1744*'#Constant'!$B$3/'#Constant'!$C$3^($D1744-1)+1)+'#Constant'!$A$3</f>
        <v>0.93162790697674425</v>
      </c>
      <c r="BQ1744" s="4">
        <f t="shared" si="7212"/>
        <v>149.0819326565707</v>
      </c>
      <c r="BR1744" s="50">
        <f>(1-'#Constant'!$A$3)/($K1744*'#Constant'!$B$3/'#Constant'!$C$3^($D1744-1)+1)+'#Constant'!$A$3</f>
        <v>0.93162790697674425</v>
      </c>
      <c r="BS1744" s="4">
        <f t="shared" si="7213"/>
        <v>149.0819326565707</v>
      </c>
      <c r="BT1744"/>
    </row>
    <row r="1745" spans="1:72" x14ac:dyDescent="0.3">
      <c r="A1745">
        <v>50056</v>
      </c>
      <c r="B1745" s="18" t="str">
        <f>VLOOKUP(CONCATENATE("CREATURE_NAME_",A1745),[1]Localization_Hero!$A:$E,2,FALSE)</f>
        <v>제국병사</v>
      </c>
      <c r="C1745" t="s">
        <v>82</v>
      </c>
      <c r="D1745">
        <v>1</v>
      </c>
      <c r="E1745">
        <v>1</v>
      </c>
      <c r="F1745" s="18">
        <v>1</v>
      </c>
      <c r="G1745" s="10">
        <v>100</v>
      </c>
      <c r="H1745" s="10">
        <v>100</v>
      </c>
      <c r="I1745" s="10">
        <v>2500</v>
      </c>
      <c r="J1745" s="10">
        <v>25</v>
      </c>
      <c r="K1745" s="10">
        <v>25</v>
      </c>
      <c r="L1745" s="2"/>
      <c r="M1745" s="10">
        <v>100</v>
      </c>
      <c r="N1745" s="10">
        <v>0</v>
      </c>
      <c r="O1745" s="10">
        <v>0</v>
      </c>
      <c r="P1745" s="10">
        <v>100</v>
      </c>
      <c r="Q1745" s="10">
        <v>0</v>
      </c>
      <c r="R1745" s="10">
        <v>0</v>
      </c>
      <c r="S1745" s="10">
        <v>0</v>
      </c>
      <c r="T1745" s="10">
        <v>150</v>
      </c>
      <c r="U1745" s="10">
        <v>0</v>
      </c>
      <c r="V1745" s="10">
        <v>0</v>
      </c>
      <c r="W1745" s="2"/>
      <c r="X1745" s="10">
        <v>100</v>
      </c>
      <c r="Y1745" s="10">
        <v>0</v>
      </c>
      <c r="Z1745" s="10">
        <v>0</v>
      </c>
      <c r="AA1745" s="10">
        <v>100</v>
      </c>
      <c r="AB1745" s="10">
        <v>0</v>
      </c>
      <c r="AC1745" s="10">
        <v>0</v>
      </c>
      <c r="AD1745" s="10">
        <v>0</v>
      </c>
      <c r="AE1745" s="10">
        <v>150</v>
      </c>
      <c r="AF1745" s="10">
        <v>0</v>
      </c>
      <c r="AG1745" s="10">
        <v>0</v>
      </c>
      <c r="AH1745" s="10">
        <v>0</v>
      </c>
      <c r="AI1745" s="10">
        <v>0</v>
      </c>
      <c r="AJ1745" s="3"/>
      <c r="AK1745" s="10">
        <v>0</v>
      </c>
      <c r="AL1745" s="10">
        <v>0</v>
      </c>
      <c r="AM1745" s="3"/>
      <c r="AN1745" s="10">
        <v>0</v>
      </c>
      <c r="AO1745" s="10">
        <v>0</v>
      </c>
      <c r="AP1745" s="10">
        <v>0</v>
      </c>
      <c r="AQ1745" s="10">
        <v>0</v>
      </c>
      <c r="AR1745" s="10">
        <v>0</v>
      </c>
      <c r="AS1745" s="10">
        <v>0</v>
      </c>
      <c r="AT1745" s="10">
        <v>0</v>
      </c>
      <c r="AU1745" s="10">
        <v>0</v>
      </c>
      <c r="AV1745" s="10">
        <v>0</v>
      </c>
      <c r="AW1745" s="10">
        <v>0</v>
      </c>
      <c r="AX1745" s="10">
        <v>0</v>
      </c>
      <c r="AY1745" s="3"/>
      <c r="AZ1745" s="10">
        <v>6000</v>
      </c>
      <c r="BA1745" s="10">
        <v>6000</v>
      </c>
      <c r="BB1745" s="10">
        <v>0</v>
      </c>
      <c r="BC1745" s="10">
        <v>0</v>
      </c>
      <c r="BD1745" s="10">
        <v>0</v>
      </c>
      <c r="BE1745" s="10">
        <v>250</v>
      </c>
      <c r="BF1745" s="3"/>
      <c r="BG1745" s="10">
        <v>1000</v>
      </c>
      <c r="BH1745" s="10">
        <v>5000</v>
      </c>
      <c r="BI1745" s="3"/>
      <c r="BJ1745" s="21">
        <v>1</v>
      </c>
      <c r="BK1745" s="65">
        <v>0</v>
      </c>
      <c r="BL1745" s="65">
        <v>0</v>
      </c>
      <c r="BM1745" s="6">
        <f t="shared" si="7209"/>
        <v>118.25000000000001</v>
      </c>
      <c r="BN1745" s="8">
        <f t="shared" si="7210"/>
        <v>149.0819326565707</v>
      </c>
      <c r="BO1745" s="12">
        <f t="shared" si="7211"/>
        <v>132.77401303206696</v>
      </c>
      <c r="BP1745" s="50">
        <f>(1-'#Constant'!$A$3)/($J1745*'#Constant'!$B$3/'#Constant'!$C$3^($D1745-1)+1)+'#Constant'!$A$3</f>
        <v>0.93162790697674425</v>
      </c>
      <c r="BQ1745" s="4">
        <f t="shared" si="7212"/>
        <v>149.0819326565707</v>
      </c>
      <c r="BR1745" s="50">
        <f>(1-'#Constant'!$A$3)/($K1745*'#Constant'!$B$3/'#Constant'!$C$3^($D1745-1)+1)+'#Constant'!$A$3</f>
        <v>0.93162790697674425</v>
      </c>
      <c r="BS1745" s="4">
        <f t="shared" si="7213"/>
        <v>149.0819326565707</v>
      </c>
      <c r="BT1745">
        <f>BO1745/$BO$4*100</f>
        <v>100.91327609170268</v>
      </c>
    </row>
    <row r="1746" spans="1:72" s="13" customFormat="1" ht="17.25" thickBot="1" x14ac:dyDescent="0.35">
      <c r="B1746" s="20"/>
      <c r="D1746" s="14">
        <v>1</v>
      </c>
      <c r="E1746" s="14">
        <v>1</v>
      </c>
      <c r="F1746" s="19">
        <v>1</v>
      </c>
      <c r="G1746" s="15">
        <f t="shared" ref="G1746:H1746" si="7233">G1745</f>
        <v>100</v>
      </c>
      <c r="H1746" s="15">
        <f t="shared" si="7233"/>
        <v>100</v>
      </c>
      <c r="I1746" s="15">
        <v>2500</v>
      </c>
      <c r="J1746" s="15">
        <v>25</v>
      </c>
      <c r="K1746" s="15">
        <v>25</v>
      </c>
      <c r="L1746" s="16"/>
      <c r="M1746" s="15">
        <f t="shared" ref="M1746:O1746" si="7234">M1745</f>
        <v>100</v>
      </c>
      <c r="N1746" s="15">
        <f t="shared" si="7234"/>
        <v>0</v>
      </c>
      <c r="O1746" s="15">
        <f t="shared" si="7234"/>
        <v>0</v>
      </c>
      <c r="P1746" s="15">
        <v>100</v>
      </c>
      <c r="Q1746" s="15">
        <f t="shared" ref="Q1746:V1746" si="7235">Q1745</f>
        <v>0</v>
      </c>
      <c r="R1746" s="15">
        <f t="shared" si="7235"/>
        <v>0</v>
      </c>
      <c r="S1746" s="15">
        <f t="shared" si="7235"/>
        <v>0</v>
      </c>
      <c r="T1746" s="15">
        <f t="shared" si="7235"/>
        <v>150</v>
      </c>
      <c r="U1746" s="15">
        <f t="shared" si="7235"/>
        <v>0</v>
      </c>
      <c r="V1746" s="15">
        <f t="shared" si="7235"/>
        <v>0</v>
      </c>
      <c r="W1746" s="16"/>
      <c r="X1746" s="15">
        <f t="shared" ref="X1746:Z1746" si="7236">X1745</f>
        <v>100</v>
      </c>
      <c r="Y1746" s="15">
        <f t="shared" si="7236"/>
        <v>0</v>
      </c>
      <c r="Z1746" s="15">
        <f t="shared" si="7236"/>
        <v>0</v>
      </c>
      <c r="AA1746" s="15">
        <v>100</v>
      </c>
      <c r="AB1746" s="15">
        <f t="shared" ref="AB1746:AI1746" si="7237">AB1745</f>
        <v>0</v>
      </c>
      <c r="AC1746" s="15">
        <f t="shared" si="7237"/>
        <v>0</v>
      </c>
      <c r="AD1746" s="15">
        <f t="shared" si="7237"/>
        <v>0</v>
      </c>
      <c r="AE1746" s="15">
        <f t="shared" si="7237"/>
        <v>150</v>
      </c>
      <c r="AF1746" s="15">
        <f t="shared" si="7237"/>
        <v>0</v>
      </c>
      <c r="AG1746" s="15">
        <f t="shared" si="7237"/>
        <v>0</v>
      </c>
      <c r="AH1746" s="15">
        <f t="shared" si="7237"/>
        <v>0</v>
      </c>
      <c r="AI1746" s="15">
        <f t="shared" si="7237"/>
        <v>0</v>
      </c>
      <c r="AJ1746" s="17"/>
      <c r="AK1746" s="15">
        <f>AK1745</f>
        <v>0</v>
      </c>
      <c r="AL1746" s="15">
        <f>AL1745</f>
        <v>0</v>
      </c>
      <c r="AM1746" s="17"/>
      <c r="AN1746" s="15">
        <f t="shared" ref="AN1746:AX1746" si="7238">AN1745</f>
        <v>0</v>
      </c>
      <c r="AO1746" s="15">
        <f t="shared" si="7238"/>
        <v>0</v>
      </c>
      <c r="AP1746" s="15">
        <f t="shared" si="7238"/>
        <v>0</v>
      </c>
      <c r="AQ1746" s="15">
        <f t="shared" si="7238"/>
        <v>0</v>
      </c>
      <c r="AR1746" s="15">
        <f t="shared" si="7238"/>
        <v>0</v>
      </c>
      <c r="AS1746" s="15">
        <f t="shared" si="7238"/>
        <v>0</v>
      </c>
      <c r="AT1746" s="15">
        <f t="shared" si="7238"/>
        <v>0</v>
      </c>
      <c r="AU1746" s="15">
        <f t="shared" si="7238"/>
        <v>0</v>
      </c>
      <c r="AV1746" s="15">
        <f t="shared" si="7238"/>
        <v>0</v>
      </c>
      <c r="AW1746" s="15">
        <f t="shared" si="7238"/>
        <v>0</v>
      </c>
      <c r="AX1746" s="15">
        <f t="shared" si="7238"/>
        <v>0</v>
      </c>
      <c r="AY1746" s="17"/>
      <c r="AZ1746" s="15">
        <f t="shared" ref="AZ1746:BA1746" si="7239">AZ1745</f>
        <v>6000</v>
      </c>
      <c r="BA1746" s="15">
        <f t="shared" si="7239"/>
        <v>6000</v>
      </c>
      <c r="BB1746" s="15">
        <v>0</v>
      </c>
      <c r="BC1746" s="15">
        <f t="shared" ref="BC1746:BE1746" si="7240">BC1745</f>
        <v>0</v>
      </c>
      <c r="BD1746" s="15">
        <f t="shared" si="7240"/>
        <v>0</v>
      </c>
      <c r="BE1746" s="15">
        <f t="shared" si="7240"/>
        <v>250</v>
      </c>
      <c r="BF1746" s="17"/>
      <c r="BG1746" s="15">
        <f t="shared" ref="BG1746:BH1746" si="7241">BG1745</f>
        <v>1000</v>
      </c>
      <c r="BH1746" s="15">
        <f t="shared" si="7241"/>
        <v>5000</v>
      </c>
      <c r="BI1746" s="17"/>
      <c r="BJ1746" s="22">
        <f>G1746/G1745</f>
        <v>1</v>
      </c>
      <c r="BK1746" s="65">
        <f t="shared" ref="BK1746:BL1746" si="7242">BK1745</f>
        <v>0</v>
      </c>
      <c r="BL1746" s="65">
        <f t="shared" si="7242"/>
        <v>0</v>
      </c>
      <c r="BM1746" s="6">
        <f t="shared" si="7209"/>
        <v>118.25000000000001</v>
      </c>
      <c r="BN1746" s="8">
        <f t="shared" si="7210"/>
        <v>149.0819326565707</v>
      </c>
      <c r="BO1746" s="12">
        <f t="shared" si="7211"/>
        <v>132.77401303206696</v>
      </c>
      <c r="BP1746" s="50">
        <f>(1-'#Constant'!$A$3)/($J1746*'#Constant'!$B$3/'#Constant'!$C$3^($D1746-1)+1)+'#Constant'!$A$3</f>
        <v>0.93162790697674425</v>
      </c>
      <c r="BQ1746" s="4">
        <f t="shared" si="7212"/>
        <v>149.0819326565707</v>
      </c>
      <c r="BR1746" s="50">
        <f>(1-'#Constant'!$A$3)/($K1746*'#Constant'!$B$3/'#Constant'!$C$3^($D1746-1)+1)+'#Constant'!$A$3</f>
        <v>0.93162790697674425</v>
      </c>
      <c r="BS1746" s="4">
        <f t="shared" si="7213"/>
        <v>149.0819326565707</v>
      </c>
      <c r="BT1746"/>
    </row>
    <row r="1747" spans="1:72" s="34" customFormat="1" ht="27" thickBot="1" x14ac:dyDescent="0.35">
      <c r="B1747" s="70" t="s">
        <v>284</v>
      </c>
      <c r="C1747"/>
      <c r="F1747" s="35"/>
      <c r="G1747" s="36"/>
      <c r="H1747" s="36"/>
      <c r="I1747" s="36"/>
      <c r="J1747" s="36"/>
      <c r="K1747" s="36"/>
      <c r="L1747" s="16"/>
      <c r="M1747" s="36"/>
      <c r="N1747" s="36"/>
      <c r="O1747" s="36"/>
      <c r="P1747" s="36">
        <v>0</v>
      </c>
      <c r="Q1747" s="36"/>
      <c r="R1747" s="36"/>
      <c r="S1747" s="36"/>
      <c r="T1747" s="36"/>
      <c r="U1747" s="36"/>
      <c r="V1747" s="36"/>
      <c r="W1747" s="16"/>
      <c r="X1747" s="36"/>
      <c r="Y1747" s="36"/>
      <c r="Z1747" s="36"/>
      <c r="AA1747" s="36">
        <v>0</v>
      </c>
      <c r="AB1747" s="36"/>
      <c r="AC1747" s="36"/>
      <c r="AD1747" s="36"/>
      <c r="AE1747" s="36"/>
      <c r="AF1747" s="36"/>
      <c r="AG1747" s="36"/>
      <c r="AH1747" s="36"/>
      <c r="AI1747" s="36"/>
      <c r="AJ1747" s="17"/>
      <c r="AK1747" s="36"/>
      <c r="AL1747" s="36"/>
      <c r="AM1747" s="17"/>
      <c r="AN1747" s="36"/>
      <c r="AO1747" s="36"/>
      <c r="AP1747" s="36"/>
      <c r="AQ1747" s="36"/>
      <c r="AR1747" s="36"/>
      <c r="AS1747" s="36"/>
      <c r="AT1747" s="36"/>
      <c r="AU1747" s="36"/>
      <c r="AV1747" s="36"/>
      <c r="AW1747" s="36"/>
      <c r="AX1747" s="36"/>
      <c r="AY1747" s="17"/>
      <c r="AZ1747" s="36"/>
      <c r="BA1747" s="36"/>
      <c r="BB1747" s="36"/>
      <c r="BC1747" s="36"/>
      <c r="BD1747" s="36"/>
      <c r="BE1747" s="36"/>
      <c r="BF1747" s="17"/>
      <c r="BG1747" s="36"/>
      <c r="BH1747" s="36"/>
      <c r="BI1747" s="17"/>
      <c r="BJ1747" s="37"/>
      <c r="BK1747" s="36"/>
      <c r="BL1747" s="36"/>
      <c r="BM1747" s="38"/>
      <c r="BN1747" s="38"/>
      <c r="BO1747" s="38"/>
      <c r="BP1747" s="38"/>
      <c r="BQ1747" s="38"/>
      <c r="BR1747" s="38"/>
      <c r="BS1747" s="38"/>
    </row>
    <row r="1748" spans="1:72" x14ac:dyDescent="0.3">
      <c r="A1748" s="43">
        <v>40062</v>
      </c>
      <c r="B1748" s="18" t="str">
        <f>VLOOKUP(CONCATENATE("CREATURE_NAME_",A1748),[1]Localization_Hero!$A:$E,2,FALSE)</f>
        <v>선도부장 데미아</v>
      </c>
      <c r="C1748" s="43" t="str">
        <f>VLOOKUP($A1748,[2]CreatureTable!$A:$I,9,FALSE)</f>
        <v>Knight</v>
      </c>
      <c r="D1748">
        <v>1</v>
      </c>
      <c r="E1748">
        <v>1</v>
      </c>
      <c r="F1748" s="18">
        <v>1</v>
      </c>
      <c r="G1748" s="10">
        <f>ROUND(VLOOKUP($C1748,$B$4:$BH$42,6,FALSE),0)</f>
        <v>81</v>
      </c>
      <c r="H1748" s="10">
        <f>ROUND(VLOOKUP($C1748,$B$4:$BH$42,7,FALSE),0)</f>
        <v>81</v>
      </c>
      <c r="I1748" s="10">
        <f>ROUND(VLOOKUP($C1748,$B$4:$BH$42,8,FALSE),0)</f>
        <v>6982</v>
      </c>
      <c r="J1748" s="10">
        <f>ROUND(VLOOKUP($C1748,$B$4:$BH$42,9,FALSE),0)</f>
        <v>36</v>
      </c>
      <c r="K1748" s="10">
        <f>ROUND(VLOOKUP($C1748,$B$4:$BH$42,10,FALSE),0)</f>
        <v>28</v>
      </c>
      <c r="L1748" s="2"/>
      <c r="M1748" s="10">
        <f>ROUND(VLOOKUP($C1748,$B$4:$BH$42,12,FALSE),0)</f>
        <v>50</v>
      </c>
      <c r="N1748" s="10">
        <f>ROUND(VLOOKUP($C1748,$B$4:$BH$42,13,FALSE),0)</f>
        <v>0</v>
      </c>
      <c r="O1748" s="10">
        <f>ROUND(VLOOKUP($C1748,$B$4:$BH$42,14,FALSE),0)</f>
        <v>0</v>
      </c>
      <c r="P1748" s="10">
        <f>ROUND(VLOOKUP($C1748,$B$4:$BH$42,15,FALSE),0)</f>
        <v>0</v>
      </c>
      <c r="Q1748" s="10">
        <f>ROUND(VLOOKUP($C1748,$B$4:$BH$42,16,FALSE),0)</f>
        <v>100</v>
      </c>
      <c r="R1748" s="10">
        <f>ROUND(VLOOKUP($C1748,$B$4:$BH$42,17,FALSE),0)</f>
        <v>0</v>
      </c>
      <c r="S1748" s="10">
        <f>ROUND(VLOOKUP($C1748,$B$4:$BH$42,18,FALSE),0)</f>
        <v>0</v>
      </c>
      <c r="T1748" s="10">
        <f>ROUND(VLOOKUP($C1748,$B$4:$BH$42,19,FALSE),0)</f>
        <v>0</v>
      </c>
      <c r="U1748" s="10">
        <f>ROUND(VLOOKUP($C1748,$B$4:$BH$42,20,FALSE),0)</f>
        <v>0</v>
      </c>
      <c r="V1748" s="10">
        <f>ROUND(VLOOKUP($C1748,$B$4:$BH$42,21,FALSE),0)</f>
        <v>250</v>
      </c>
      <c r="W1748" s="2"/>
      <c r="X1748" s="10">
        <f>ROUND(VLOOKUP($C1748,$B$4:$BH$42,23,FALSE),0)</f>
        <v>50</v>
      </c>
      <c r="Y1748" s="10">
        <f>ROUND(VLOOKUP($C1748,$B$4:$BH$42,24,FALSE),0)</f>
        <v>0</v>
      </c>
      <c r="Z1748" s="10">
        <f>ROUND(VLOOKUP($C1748,$B$4:$BH$42,25,FALSE),0)</f>
        <v>0</v>
      </c>
      <c r="AA1748" s="10">
        <f>ROUND(VLOOKUP($C1748,$B$4:$BH$42,26,FALSE),0)</f>
        <v>0</v>
      </c>
      <c r="AB1748" s="10">
        <f>ROUND(VLOOKUP($C1748,$B$4:$BH$42,27,FALSE),0)</f>
        <v>100</v>
      </c>
      <c r="AC1748" s="10">
        <f>ROUND(VLOOKUP($C1748,$B$4:$BH$42,28,FALSE),0)</f>
        <v>0</v>
      </c>
      <c r="AD1748" s="10">
        <f>ROUND(VLOOKUP($C1748,$B$4:$BH$42,29,FALSE),0)</f>
        <v>0</v>
      </c>
      <c r="AE1748" s="10">
        <f>ROUND(VLOOKUP($C1748,$B$4:$BH$42,30,FALSE),0)</f>
        <v>0</v>
      </c>
      <c r="AF1748" s="10">
        <f>ROUND(VLOOKUP($C1748,$B$4:$BH$42,31,FALSE),0)</f>
        <v>0</v>
      </c>
      <c r="AG1748" s="10">
        <f>ROUND(VLOOKUP($C1748,$B$4:$BH$42,32,FALSE),0)</f>
        <v>250</v>
      </c>
      <c r="AH1748" s="10">
        <f>ROUND(VLOOKUP($C1748,$B$4:$BH$42,33,FALSE),0)</f>
        <v>0</v>
      </c>
      <c r="AI1748" s="10">
        <f>ROUND(VLOOKUP($C1748,$B$4:$BH$42,34,FALSE),0)</f>
        <v>0</v>
      </c>
      <c r="AJ1748" s="3"/>
      <c r="AK1748" s="10">
        <f>ROUND(VLOOKUP($C1748,$B$4:$BH$42,36,FALSE),0)</f>
        <v>0</v>
      </c>
      <c r="AL1748" s="10">
        <f>ROUND(VLOOKUP($C1748,$B$4:$BH$42,37,FALSE),0)</f>
        <v>0</v>
      </c>
      <c r="AM1748" s="3"/>
      <c r="AN1748" s="10">
        <f>ROUND(VLOOKUP($C1748,$B$4:$BH$42,39,FALSE),0)</f>
        <v>0</v>
      </c>
      <c r="AO1748" s="10">
        <f>ROUND(VLOOKUP($C1748,$B$4:$BH$42,40,FALSE),0)</f>
        <v>0</v>
      </c>
      <c r="AP1748" s="10">
        <f>ROUND(VLOOKUP($C1748,$B$4:$BH$42,41,FALSE),0)</f>
        <v>0</v>
      </c>
      <c r="AQ1748" s="10">
        <f>ROUND(VLOOKUP($C1748,$B$4:$BH$42,42,FALSE),0)</f>
        <v>0</v>
      </c>
      <c r="AR1748" s="10">
        <f>ROUND(VLOOKUP($C1748,$B$4:$BH$42,43,FALSE),0)</f>
        <v>0</v>
      </c>
      <c r="AS1748" s="10">
        <f>ROUND(VLOOKUP($C1748,$B$4:$BH$42,44,FALSE),0)</f>
        <v>0</v>
      </c>
      <c r="AT1748" s="10">
        <f>ROUND(VLOOKUP($C1748,$B$4:$BH$42,45,FALSE),0)</f>
        <v>0</v>
      </c>
      <c r="AU1748" s="10">
        <f>ROUND(VLOOKUP($C1748,$B$4:$BH$42,46,FALSE),0)</f>
        <v>0</v>
      </c>
      <c r="AV1748" s="10">
        <f>ROUND(VLOOKUP($C1748,$B$4:$BH$42,47,FALSE),0)</f>
        <v>0</v>
      </c>
      <c r="AW1748" s="10">
        <f>ROUND(VLOOKUP($C1748,$B$4:$BH$42,48,FALSE),0)</f>
        <v>0</v>
      </c>
      <c r="AX1748" s="10">
        <f>ROUND(VLOOKUP($C1748,$B$4:$BH$42,49,FALSE),0)</f>
        <v>0</v>
      </c>
      <c r="AY1748" s="3"/>
      <c r="AZ1748" s="10">
        <v>6000</v>
      </c>
      <c r="BA1748" s="10">
        <v>2000</v>
      </c>
      <c r="BB1748" s="10">
        <v>300</v>
      </c>
      <c r="BC1748" s="10">
        <v>0</v>
      </c>
      <c r="BD1748" s="10">
        <v>0</v>
      </c>
      <c r="BE1748" s="10">
        <v>60</v>
      </c>
      <c r="BF1748" s="3"/>
      <c r="BG1748" s="10">
        <v>1000</v>
      </c>
      <c r="BH1748" s="10">
        <v>5000</v>
      </c>
      <c r="BI1748" s="3"/>
      <c r="BJ1748" s="21">
        <v>1</v>
      </c>
      <c r="BK1748" s="65">
        <v>0</v>
      </c>
      <c r="BL1748" s="65">
        <v>0</v>
      </c>
      <c r="BM1748" s="6">
        <f t="shared" ref="BM1748:BM1753" si="7243">MAX(G1748*(1+M1748/1000*(1+O1748/1000))*(1+0.5*T1748/1000)*(1+0.25*S1748/1000),(H1748*(1+X1748/1000*(1+Z1748/1000))*(1+0.5*AE1748/1000)*(1+0.25*AD1748/1000)))*BG1748/1000</f>
        <v>85.05</v>
      </c>
      <c r="BN1748" s="8">
        <f t="shared" ref="BN1748:BN1753" si="7244">(BQ1748+BS1748)/2*(1+AI1748/2000)*(1+AH1748/2000)*(1+AN1748/2000)*(1+AK1748/2000)</f>
        <v>535.97110176221133</v>
      </c>
      <c r="BO1748" s="12">
        <f t="shared" ref="BO1748:BO1753" si="7245">SQRT(BM1748*BN1748)</f>
        <v>213.50489972100422</v>
      </c>
      <c r="BP1748" s="50">
        <f>(1-'#Constant'!$A$3)/($J1748*'#Constant'!$B$3/'#Constant'!$C$3^($D1748-1)+1)+'#Constant'!$A$3</f>
        <v>0.90447653429602881</v>
      </c>
      <c r="BQ1748" s="4">
        <f t="shared" ref="BQ1748:BQ1753" si="7246">I1748/(BP1748*(1-Q1748/1000*(0.5+R1748/1000))*(1-P1748/1000)*(1-V1748/1000)*(1+U1748/1000))/20</f>
        <v>541.71102698872187</v>
      </c>
      <c r="BR1748" s="50">
        <f>(1-'#Constant'!$A$3)/($K1748*'#Constant'!$B$3/'#Constant'!$C$3^($D1748-1)+1)+'#Constant'!$A$3</f>
        <v>0.92405904059040589</v>
      </c>
      <c r="BS1748" s="4">
        <f t="shared" ref="BS1748:BS1753" si="7247">I1748/(BR1748*(1-AB1748/1000*(0.5+AC1748/1000))*(1-AA1748/1000)*(1-AG1748/1000)*(1+AF1748/1000))/20</f>
        <v>530.2311765357008</v>
      </c>
      <c r="BT1748">
        <f>BO1748/$BO$4*100</f>
        <v>162.27180605946913</v>
      </c>
    </row>
    <row r="1749" spans="1:72" s="13" customFormat="1" ht="17.25" thickBot="1" x14ac:dyDescent="0.35">
      <c r="B1749" s="20"/>
      <c r="D1749" s="14">
        <v>1</v>
      </c>
      <c r="E1749" s="14">
        <v>1</v>
      </c>
      <c r="F1749" s="19">
        <v>1</v>
      </c>
      <c r="G1749" s="15">
        <f>G1748</f>
        <v>81</v>
      </c>
      <c r="H1749" s="15">
        <f>H1748</f>
        <v>81</v>
      </c>
      <c r="I1749" s="15">
        <f>I1748</f>
        <v>6982</v>
      </c>
      <c r="J1749" s="15">
        <f>J1748</f>
        <v>36</v>
      </c>
      <c r="K1749" s="15">
        <f>K1748</f>
        <v>28</v>
      </c>
      <c r="L1749" s="16"/>
      <c r="M1749" s="15">
        <f t="shared" ref="M1749:V1749" si="7248">M1748</f>
        <v>50</v>
      </c>
      <c r="N1749" s="15">
        <f t="shared" si="7248"/>
        <v>0</v>
      </c>
      <c r="O1749" s="15">
        <f t="shared" si="7248"/>
        <v>0</v>
      </c>
      <c r="P1749" s="15">
        <f t="shared" si="7248"/>
        <v>0</v>
      </c>
      <c r="Q1749" s="15">
        <f t="shared" si="7248"/>
        <v>100</v>
      </c>
      <c r="R1749" s="15">
        <f t="shared" si="7248"/>
        <v>0</v>
      </c>
      <c r="S1749" s="15">
        <f t="shared" si="7248"/>
        <v>0</v>
      </c>
      <c r="T1749" s="15">
        <f t="shared" si="7248"/>
        <v>0</v>
      </c>
      <c r="U1749" s="15">
        <f t="shared" si="7248"/>
        <v>0</v>
      </c>
      <c r="V1749" s="15">
        <f t="shared" si="7248"/>
        <v>250</v>
      </c>
      <c r="W1749" s="16"/>
      <c r="X1749" s="15">
        <f t="shared" ref="X1749:AI1749" si="7249">X1748</f>
        <v>50</v>
      </c>
      <c r="Y1749" s="15">
        <f t="shared" si="7249"/>
        <v>0</v>
      </c>
      <c r="Z1749" s="15">
        <f t="shared" si="7249"/>
        <v>0</v>
      </c>
      <c r="AA1749" s="15">
        <f t="shared" si="7249"/>
        <v>0</v>
      </c>
      <c r="AB1749" s="15">
        <f t="shared" si="7249"/>
        <v>100</v>
      </c>
      <c r="AC1749" s="15">
        <f t="shared" si="7249"/>
        <v>0</v>
      </c>
      <c r="AD1749" s="15">
        <f t="shared" si="7249"/>
        <v>0</v>
      </c>
      <c r="AE1749" s="15">
        <f t="shared" si="7249"/>
        <v>0</v>
      </c>
      <c r="AF1749" s="15">
        <f t="shared" si="7249"/>
        <v>0</v>
      </c>
      <c r="AG1749" s="15">
        <f t="shared" si="7249"/>
        <v>250</v>
      </c>
      <c r="AH1749" s="15">
        <f t="shared" si="7249"/>
        <v>0</v>
      </c>
      <c r="AI1749" s="15">
        <f t="shared" si="7249"/>
        <v>0</v>
      </c>
      <c r="AJ1749" s="17"/>
      <c r="AK1749" s="15">
        <f>AK1748</f>
        <v>0</v>
      </c>
      <c r="AL1749" s="15">
        <f>AL1748</f>
        <v>0</v>
      </c>
      <c r="AM1749" s="17"/>
      <c r="AN1749" s="15">
        <f t="shared" ref="AN1749:AX1749" si="7250">AN1748</f>
        <v>0</v>
      </c>
      <c r="AO1749" s="15">
        <f t="shared" si="7250"/>
        <v>0</v>
      </c>
      <c r="AP1749" s="15">
        <f t="shared" si="7250"/>
        <v>0</v>
      </c>
      <c r="AQ1749" s="15">
        <f t="shared" si="7250"/>
        <v>0</v>
      </c>
      <c r="AR1749" s="15">
        <f t="shared" si="7250"/>
        <v>0</v>
      </c>
      <c r="AS1749" s="15">
        <f t="shared" si="7250"/>
        <v>0</v>
      </c>
      <c r="AT1749" s="15">
        <f t="shared" si="7250"/>
        <v>0</v>
      </c>
      <c r="AU1749" s="15">
        <f t="shared" si="7250"/>
        <v>0</v>
      </c>
      <c r="AV1749" s="15">
        <f t="shared" si="7250"/>
        <v>0</v>
      </c>
      <c r="AW1749" s="15">
        <f t="shared" si="7250"/>
        <v>0</v>
      </c>
      <c r="AX1749" s="15">
        <f t="shared" si="7250"/>
        <v>0</v>
      </c>
      <c r="AY1749" s="17"/>
      <c r="AZ1749" s="15">
        <f t="shared" ref="AZ1749:BA1749" si="7251">AZ1748</f>
        <v>6000</v>
      </c>
      <c r="BA1749" s="15">
        <f t="shared" si="7251"/>
        <v>2000</v>
      </c>
      <c r="BB1749" s="15">
        <v>300</v>
      </c>
      <c r="BC1749" s="15">
        <f t="shared" ref="BC1749:BE1749" si="7252">BC1748</f>
        <v>0</v>
      </c>
      <c r="BD1749" s="15">
        <f t="shared" si="7252"/>
        <v>0</v>
      </c>
      <c r="BE1749" s="15">
        <f t="shared" si="7252"/>
        <v>60</v>
      </c>
      <c r="BF1749" s="17"/>
      <c r="BG1749" s="15">
        <f t="shared" ref="BG1749:BH1749" si="7253">BG1748</f>
        <v>1000</v>
      </c>
      <c r="BH1749" s="15">
        <f t="shared" si="7253"/>
        <v>5000</v>
      </c>
      <c r="BI1749" s="17"/>
      <c r="BJ1749" s="22">
        <f>G1749/G1748</f>
        <v>1</v>
      </c>
      <c r="BK1749" s="65">
        <f t="shared" ref="BK1749:BL1749" si="7254">BK1748</f>
        <v>0</v>
      </c>
      <c r="BL1749" s="65">
        <f t="shared" si="7254"/>
        <v>0</v>
      </c>
      <c r="BM1749" s="6">
        <f t="shared" si="7243"/>
        <v>85.05</v>
      </c>
      <c r="BN1749" s="8">
        <f t="shared" si="7244"/>
        <v>535.97110176221133</v>
      </c>
      <c r="BO1749" s="12">
        <f t="shared" si="7245"/>
        <v>213.50489972100422</v>
      </c>
      <c r="BP1749" s="50">
        <f>(1-'#Constant'!$A$3)/($J1749*'#Constant'!$B$3/'#Constant'!$C$3^($D1749-1)+1)+'#Constant'!$A$3</f>
        <v>0.90447653429602881</v>
      </c>
      <c r="BQ1749" s="4">
        <f t="shared" si="7246"/>
        <v>541.71102698872187</v>
      </c>
      <c r="BR1749" s="50">
        <f>(1-'#Constant'!$A$3)/($K1749*'#Constant'!$B$3/'#Constant'!$C$3^($D1749-1)+1)+'#Constant'!$A$3</f>
        <v>0.92405904059040589</v>
      </c>
      <c r="BS1749" s="4">
        <f t="shared" si="7247"/>
        <v>530.2311765357008</v>
      </c>
      <c r="BT1749"/>
    </row>
    <row r="1750" spans="1:72" x14ac:dyDescent="0.3">
      <c r="A1750">
        <v>40063</v>
      </c>
      <c r="B1750" s="18" t="str">
        <f>VLOOKUP(CONCATENATE("CREATURE_NAME_",A1750),[1]Localization_Hero!$A:$E,2,FALSE)</f>
        <v>교수 로레인</v>
      </c>
      <c r="C1750" s="43" t="str">
        <f>VLOOKUP($A1750,[2]CreatureTable!$A:$I,9,FALSE)</f>
        <v>Wizard</v>
      </c>
      <c r="D1750">
        <v>1</v>
      </c>
      <c r="E1750">
        <v>1</v>
      </c>
      <c r="F1750" s="18">
        <v>1</v>
      </c>
      <c r="G1750" s="10">
        <f>ROUND(VLOOKUP($C1750,$B$4:$BH$42,6,FALSE),0)</f>
        <v>120</v>
      </c>
      <c r="H1750" s="10">
        <f>ROUND(VLOOKUP($C1750,$B$4:$BH$42,7,FALSE),0)</f>
        <v>120</v>
      </c>
      <c r="I1750" s="10">
        <f>ROUND(VLOOKUP($C1750,$B$4:$BH$42,8,FALSE),0)</f>
        <v>4031</v>
      </c>
      <c r="J1750" s="10">
        <f>ROUND(VLOOKUP($C1750,$B$4:$BH$42,9,FALSE),0)</f>
        <v>16</v>
      </c>
      <c r="K1750" s="10">
        <f>ROUND(VLOOKUP($C1750,$B$4:$BH$42,10,FALSE),0)</f>
        <v>24</v>
      </c>
      <c r="L1750" s="2"/>
      <c r="M1750" s="10">
        <f>ROUND(VLOOKUP($C1750,$B$4:$BH$42,12,FALSE),0)</f>
        <v>100</v>
      </c>
      <c r="N1750" s="10">
        <f>ROUND(VLOOKUP($C1750,$B$4:$BH$42,13,FALSE),0)</f>
        <v>0</v>
      </c>
      <c r="O1750" s="10">
        <f>ROUND(VLOOKUP($C1750,$B$4:$BH$42,14,FALSE),0)</f>
        <v>0</v>
      </c>
      <c r="P1750" s="10">
        <f>ROUND(VLOOKUP($C1750,$B$4:$BH$42,15,FALSE),0)</f>
        <v>0</v>
      </c>
      <c r="Q1750" s="10">
        <f>ROUND(VLOOKUP($C1750,$B$4:$BH$42,16,FALSE),0)</f>
        <v>0</v>
      </c>
      <c r="R1750" s="10">
        <f>ROUND(VLOOKUP($C1750,$B$4:$BH$42,17,FALSE),0)</f>
        <v>0</v>
      </c>
      <c r="S1750" s="10">
        <f>ROUND(VLOOKUP($C1750,$B$4:$BH$42,18,FALSE),0)</f>
        <v>100</v>
      </c>
      <c r="T1750" s="10">
        <f>ROUND(VLOOKUP($C1750,$B$4:$BH$42,19,FALSE),0)</f>
        <v>150</v>
      </c>
      <c r="U1750" s="10">
        <f>ROUND(VLOOKUP($C1750,$B$4:$BH$42,20,FALSE),0)</f>
        <v>0</v>
      </c>
      <c r="V1750" s="10">
        <f>ROUND(VLOOKUP($C1750,$B$4:$BH$42,21,FALSE),0)</f>
        <v>0</v>
      </c>
      <c r="W1750" s="2"/>
      <c r="X1750" s="10">
        <f>ROUND(VLOOKUP($C1750,$B$4:$BH$42,23,FALSE),0)</f>
        <v>100</v>
      </c>
      <c r="Y1750" s="10">
        <f>ROUND(VLOOKUP($C1750,$B$4:$BH$42,24,FALSE),0)</f>
        <v>0</v>
      </c>
      <c r="Z1750" s="10">
        <f>ROUND(VLOOKUP($C1750,$B$4:$BH$42,25,FALSE),0)</f>
        <v>0</v>
      </c>
      <c r="AA1750" s="10">
        <f>ROUND(VLOOKUP($C1750,$B$4:$BH$42,26,FALSE),0)</f>
        <v>200</v>
      </c>
      <c r="AB1750" s="10">
        <f>ROUND(VLOOKUP($C1750,$B$4:$BH$42,27,FALSE),0)</f>
        <v>250</v>
      </c>
      <c r="AC1750" s="10">
        <f>ROUND(VLOOKUP($C1750,$B$4:$BH$42,28,FALSE),0)</f>
        <v>0</v>
      </c>
      <c r="AD1750" s="10">
        <f>ROUND(VLOOKUP($C1750,$B$4:$BH$42,29,FALSE),0)</f>
        <v>100</v>
      </c>
      <c r="AE1750" s="10">
        <f>ROUND(VLOOKUP($C1750,$B$4:$BH$42,30,FALSE),0)</f>
        <v>150</v>
      </c>
      <c r="AF1750" s="10">
        <f>ROUND(VLOOKUP($C1750,$B$4:$BH$42,31,FALSE),0)</f>
        <v>0</v>
      </c>
      <c r="AG1750" s="10">
        <f>ROUND(VLOOKUP($C1750,$B$4:$BH$42,32,FALSE),0)</f>
        <v>0</v>
      </c>
      <c r="AH1750" s="10">
        <f>ROUND(VLOOKUP($C1750,$B$4:$BH$42,33,FALSE),0)</f>
        <v>0</v>
      </c>
      <c r="AI1750" s="10">
        <f>ROUND(VLOOKUP($C1750,$B$4:$BH$42,34,FALSE),0)</f>
        <v>0</v>
      </c>
      <c r="AJ1750" s="3"/>
      <c r="AK1750" s="10">
        <f>ROUND(VLOOKUP($C1750,$B$4:$BH$42,36,FALSE),0)</f>
        <v>0</v>
      </c>
      <c r="AL1750" s="10">
        <f>ROUND(VLOOKUP($C1750,$B$4:$BH$42,37,FALSE),0)</f>
        <v>0</v>
      </c>
      <c r="AM1750" s="3"/>
      <c r="AN1750" s="10">
        <f>ROUND(VLOOKUP($C1750,$B$4:$BH$42,39,FALSE),0)</f>
        <v>0</v>
      </c>
      <c r="AO1750" s="10">
        <f>ROUND(VLOOKUP($C1750,$B$4:$BH$42,40,FALSE),0)</f>
        <v>0</v>
      </c>
      <c r="AP1750" s="10">
        <f>ROUND(VLOOKUP($C1750,$B$4:$BH$42,41,FALSE),0)</f>
        <v>0</v>
      </c>
      <c r="AQ1750" s="10">
        <f>ROUND(VLOOKUP($C1750,$B$4:$BH$42,42,FALSE),0)</f>
        <v>0</v>
      </c>
      <c r="AR1750" s="10">
        <f>ROUND(VLOOKUP($C1750,$B$4:$BH$42,43,FALSE),0)</f>
        <v>0</v>
      </c>
      <c r="AS1750" s="10">
        <f>ROUND(VLOOKUP($C1750,$B$4:$BH$42,44,FALSE),0)</f>
        <v>0</v>
      </c>
      <c r="AT1750" s="10">
        <f>ROUND(VLOOKUP($C1750,$B$4:$BH$42,45,FALSE),0)</f>
        <v>0</v>
      </c>
      <c r="AU1750" s="10">
        <f>ROUND(VLOOKUP($C1750,$B$4:$BH$42,46,FALSE),0)</f>
        <v>0</v>
      </c>
      <c r="AV1750" s="10">
        <f>ROUND(VLOOKUP($C1750,$B$4:$BH$42,47,FALSE),0)</f>
        <v>0</v>
      </c>
      <c r="AW1750" s="10">
        <f>ROUND(VLOOKUP($C1750,$B$4:$BH$42,48,FALSE),0)</f>
        <v>0</v>
      </c>
      <c r="AX1750" s="10">
        <f>ROUND(VLOOKUP($C1750,$B$4:$BH$42,49,FALSE),0)</f>
        <v>0</v>
      </c>
      <c r="AY1750" s="3"/>
      <c r="AZ1750" s="10">
        <v>6000</v>
      </c>
      <c r="BA1750" s="10">
        <v>2000</v>
      </c>
      <c r="BB1750" s="10">
        <v>325</v>
      </c>
      <c r="BC1750" s="10">
        <v>0</v>
      </c>
      <c r="BD1750" s="10">
        <v>0</v>
      </c>
      <c r="BE1750" s="10">
        <v>60</v>
      </c>
      <c r="BF1750" s="3"/>
      <c r="BG1750" s="10">
        <v>1000</v>
      </c>
      <c r="BH1750" s="10">
        <v>5000</v>
      </c>
      <c r="BI1750" s="3"/>
      <c r="BJ1750" s="21">
        <v>1</v>
      </c>
      <c r="BK1750" s="65">
        <v>0</v>
      </c>
      <c r="BL1750" s="65">
        <v>0</v>
      </c>
      <c r="BM1750" s="6">
        <f t="shared" si="7243"/>
        <v>145.44749999999999</v>
      </c>
      <c r="BN1750" s="8">
        <f t="shared" si="7244"/>
        <v>259.61870858192918</v>
      </c>
      <c r="BO1750" s="12">
        <f t="shared" si="7245"/>
        <v>194.32162030116501</v>
      </c>
      <c r="BP1750" s="50">
        <f>(1-'#Constant'!$A$3)/($J1750*'#Constant'!$B$3/'#Constant'!$C$3^($D1750-1)+1)+'#Constant'!$A$3</f>
        <v>0.95511450381679386</v>
      </c>
      <c r="BQ1750" s="4">
        <f t="shared" si="7246"/>
        <v>211.02181905370844</v>
      </c>
      <c r="BR1750" s="50">
        <f>(1-'#Constant'!$A$3)/($K1750*'#Constant'!$B$3/'#Constant'!$C$3^($D1750-1)+1)+'#Constant'!$A$3</f>
        <v>0.93417910447761188</v>
      </c>
      <c r="BS1750" s="4">
        <f t="shared" si="7247"/>
        <v>308.21559811014993</v>
      </c>
      <c r="BT1750">
        <f>BO1750/$BO$4*100</f>
        <v>147.69178751343802</v>
      </c>
    </row>
    <row r="1751" spans="1:72" s="13" customFormat="1" ht="17.25" thickBot="1" x14ac:dyDescent="0.35">
      <c r="B1751" s="20"/>
      <c r="D1751" s="14">
        <v>1</v>
      </c>
      <c r="E1751" s="14">
        <v>1</v>
      </c>
      <c r="F1751" s="19">
        <v>1</v>
      </c>
      <c r="G1751" s="15">
        <f>G1750</f>
        <v>120</v>
      </c>
      <c r="H1751" s="15">
        <f>H1750</f>
        <v>120</v>
      </c>
      <c r="I1751" s="15">
        <f>I1750</f>
        <v>4031</v>
      </c>
      <c r="J1751" s="15">
        <f>J1750</f>
        <v>16</v>
      </c>
      <c r="K1751" s="15">
        <f>K1750</f>
        <v>24</v>
      </c>
      <c r="L1751" s="16"/>
      <c r="M1751" s="15">
        <f t="shared" ref="M1751:V1751" si="7255">M1750</f>
        <v>100</v>
      </c>
      <c r="N1751" s="15">
        <f t="shared" si="7255"/>
        <v>0</v>
      </c>
      <c r="O1751" s="15">
        <f t="shared" si="7255"/>
        <v>0</v>
      </c>
      <c r="P1751" s="15">
        <f t="shared" si="7255"/>
        <v>0</v>
      </c>
      <c r="Q1751" s="15">
        <f t="shared" si="7255"/>
        <v>0</v>
      </c>
      <c r="R1751" s="15">
        <f t="shared" si="7255"/>
        <v>0</v>
      </c>
      <c r="S1751" s="15">
        <f t="shared" si="7255"/>
        <v>100</v>
      </c>
      <c r="T1751" s="15">
        <f t="shared" si="7255"/>
        <v>150</v>
      </c>
      <c r="U1751" s="15">
        <f t="shared" si="7255"/>
        <v>0</v>
      </c>
      <c r="V1751" s="15">
        <f t="shared" si="7255"/>
        <v>0</v>
      </c>
      <c r="W1751" s="16"/>
      <c r="X1751" s="15">
        <f t="shared" ref="X1751:AI1751" si="7256">X1750</f>
        <v>100</v>
      </c>
      <c r="Y1751" s="15">
        <f t="shared" si="7256"/>
        <v>0</v>
      </c>
      <c r="Z1751" s="15">
        <f t="shared" si="7256"/>
        <v>0</v>
      </c>
      <c r="AA1751" s="15">
        <f t="shared" si="7256"/>
        <v>200</v>
      </c>
      <c r="AB1751" s="15">
        <f t="shared" si="7256"/>
        <v>250</v>
      </c>
      <c r="AC1751" s="15">
        <f t="shared" si="7256"/>
        <v>0</v>
      </c>
      <c r="AD1751" s="15">
        <f t="shared" si="7256"/>
        <v>100</v>
      </c>
      <c r="AE1751" s="15">
        <f t="shared" si="7256"/>
        <v>150</v>
      </c>
      <c r="AF1751" s="15">
        <f t="shared" si="7256"/>
        <v>0</v>
      </c>
      <c r="AG1751" s="15">
        <f t="shared" si="7256"/>
        <v>0</v>
      </c>
      <c r="AH1751" s="15">
        <f t="shared" si="7256"/>
        <v>0</v>
      </c>
      <c r="AI1751" s="15">
        <f t="shared" si="7256"/>
        <v>0</v>
      </c>
      <c r="AJ1751" s="17"/>
      <c r="AK1751" s="15">
        <f>AK1750</f>
        <v>0</v>
      </c>
      <c r="AL1751" s="15">
        <f>AL1750</f>
        <v>0</v>
      </c>
      <c r="AM1751" s="17"/>
      <c r="AN1751" s="15">
        <f t="shared" ref="AN1751:AX1751" si="7257">AN1750</f>
        <v>0</v>
      </c>
      <c r="AO1751" s="15">
        <f t="shared" si="7257"/>
        <v>0</v>
      </c>
      <c r="AP1751" s="15">
        <f t="shared" si="7257"/>
        <v>0</v>
      </c>
      <c r="AQ1751" s="15">
        <f t="shared" si="7257"/>
        <v>0</v>
      </c>
      <c r="AR1751" s="15">
        <f t="shared" si="7257"/>
        <v>0</v>
      </c>
      <c r="AS1751" s="15">
        <f t="shared" si="7257"/>
        <v>0</v>
      </c>
      <c r="AT1751" s="15">
        <f t="shared" si="7257"/>
        <v>0</v>
      </c>
      <c r="AU1751" s="15">
        <f t="shared" si="7257"/>
        <v>0</v>
      </c>
      <c r="AV1751" s="15">
        <f t="shared" si="7257"/>
        <v>0</v>
      </c>
      <c r="AW1751" s="15">
        <f t="shared" si="7257"/>
        <v>0</v>
      </c>
      <c r="AX1751" s="15">
        <f t="shared" si="7257"/>
        <v>0</v>
      </c>
      <c r="AY1751" s="17"/>
      <c r="AZ1751" s="15">
        <f t="shared" ref="AZ1751:BA1751" si="7258">AZ1750</f>
        <v>6000</v>
      </c>
      <c r="BA1751" s="15">
        <f t="shared" si="7258"/>
        <v>2000</v>
      </c>
      <c r="BB1751" s="15">
        <v>325</v>
      </c>
      <c r="BC1751" s="15">
        <f t="shared" ref="BC1751:BE1751" si="7259">BC1750</f>
        <v>0</v>
      </c>
      <c r="BD1751" s="15">
        <f t="shared" si="7259"/>
        <v>0</v>
      </c>
      <c r="BE1751" s="15">
        <f t="shared" si="7259"/>
        <v>60</v>
      </c>
      <c r="BF1751" s="17"/>
      <c r="BG1751" s="15">
        <f t="shared" ref="BG1751:BH1751" si="7260">BG1750</f>
        <v>1000</v>
      </c>
      <c r="BH1751" s="15">
        <f t="shared" si="7260"/>
        <v>5000</v>
      </c>
      <c r="BI1751" s="17"/>
      <c r="BJ1751" s="22">
        <f>G1751/G1750</f>
        <v>1</v>
      </c>
      <c r="BK1751" s="65">
        <f t="shared" ref="BK1751:BL1751" si="7261">BK1750</f>
        <v>0</v>
      </c>
      <c r="BL1751" s="65">
        <f t="shared" si="7261"/>
        <v>0</v>
      </c>
      <c r="BM1751" s="6">
        <f t="shared" si="7243"/>
        <v>145.44749999999999</v>
      </c>
      <c r="BN1751" s="8">
        <f t="shared" si="7244"/>
        <v>259.61870858192918</v>
      </c>
      <c r="BO1751" s="12">
        <f t="shared" si="7245"/>
        <v>194.32162030116501</v>
      </c>
      <c r="BP1751" s="50">
        <f>(1-'#Constant'!$A$3)/($J1751*'#Constant'!$B$3/'#Constant'!$C$3^($D1751-1)+1)+'#Constant'!$A$3</f>
        <v>0.95511450381679386</v>
      </c>
      <c r="BQ1751" s="4">
        <f t="shared" si="7246"/>
        <v>211.02181905370844</v>
      </c>
      <c r="BR1751" s="50">
        <f>(1-'#Constant'!$A$3)/($K1751*'#Constant'!$B$3/'#Constant'!$C$3^($D1751-1)+1)+'#Constant'!$A$3</f>
        <v>0.93417910447761188</v>
      </c>
      <c r="BS1751" s="4">
        <f t="shared" si="7247"/>
        <v>308.21559811014993</v>
      </c>
      <c r="BT1751"/>
    </row>
    <row r="1752" spans="1:72" x14ac:dyDescent="0.3">
      <c r="A1752">
        <v>40064</v>
      </c>
      <c r="B1752" s="18" t="str">
        <f>VLOOKUP(CONCATENATE("CREATURE_NAME_",A1752),[1]Localization_Hero!$A:$E,2,FALSE)</f>
        <v>교수 파벨</v>
      </c>
      <c r="C1752" s="43" t="str">
        <f>VLOOKUP($A1752,[2]CreatureTable!$A:$I,9,FALSE)</f>
        <v>Wizard</v>
      </c>
      <c r="D1752">
        <v>1</v>
      </c>
      <c r="E1752">
        <v>1</v>
      </c>
      <c r="F1752" s="18">
        <v>1</v>
      </c>
      <c r="G1752" s="10">
        <f>ROUND(VLOOKUP($C1752,$B$4:$BH$42,6,FALSE),0)</f>
        <v>120</v>
      </c>
      <c r="H1752" s="10">
        <f>ROUND(VLOOKUP($C1752,$B$4:$BH$42,7,FALSE),0)</f>
        <v>120</v>
      </c>
      <c r="I1752" s="10">
        <f>ROUND(VLOOKUP($C1752,$B$4:$BH$42,8,FALSE),0)</f>
        <v>4031</v>
      </c>
      <c r="J1752" s="10">
        <f>ROUND(VLOOKUP($C1752,$B$4:$BH$42,9,FALSE),0)</f>
        <v>16</v>
      </c>
      <c r="K1752" s="10">
        <f>ROUND(VLOOKUP($C1752,$B$4:$BH$42,10,FALSE),0)</f>
        <v>24</v>
      </c>
      <c r="L1752" s="2"/>
      <c r="M1752" s="10">
        <f>ROUND(VLOOKUP($C1752,$B$4:$BH$42,12,FALSE),0)</f>
        <v>100</v>
      </c>
      <c r="N1752" s="10">
        <f>ROUND(VLOOKUP($C1752,$B$4:$BH$42,13,FALSE),0)</f>
        <v>0</v>
      </c>
      <c r="O1752" s="10">
        <f>ROUND(VLOOKUP($C1752,$B$4:$BH$42,14,FALSE),0)</f>
        <v>0</v>
      </c>
      <c r="P1752" s="10">
        <f>ROUND(VLOOKUP($C1752,$B$4:$BH$42,15,FALSE),0)</f>
        <v>0</v>
      </c>
      <c r="Q1752" s="10">
        <f>ROUND(VLOOKUP($C1752,$B$4:$BH$42,16,FALSE),0)</f>
        <v>0</v>
      </c>
      <c r="R1752" s="10">
        <f>ROUND(VLOOKUP($C1752,$B$4:$BH$42,17,FALSE),0)</f>
        <v>0</v>
      </c>
      <c r="S1752" s="10">
        <f>ROUND(VLOOKUP($C1752,$B$4:$BH$42,18,FALSE),0)</f>
        <v>100</v>
      </c>
      <c r="T1752" s="10">
        <f>ROUND(VLOOKUP($C1752,$B$4:$BH$42,19,FALSE),0)</f>
        <v>150</v>
      </c>
      <c r="U1752" s="10">
        <f>ROUND(VLOOKUP($C1752,$B$4:$BH$42,20,FALSE),0)</f>
        <v>0</v>
      </c>
      <c r="V1752" s="10">
        <f>ROUND(VLOOKUP($C1752,$B$4:$BH$42,21,FALSE),0)</f>
        <v>0</v>
      </c>
      <c r="W1752" s="2"/>
      <c r="X1752" s="10">
        <f>ROUND(VLOOKUP($C1752,$B$4:$BH$42,23,FALSE),0)</f>
        <v>100</v>
      </c>
      <c r="Y1752" s="10">
        <f>ROUND(VLOOKUP($C1752,$B$4:$BH$42,24,FALSE),0)</f>
        <v>0</v>
      </c>
      <c r="Z1752" s="10">
        <f>ROUND(VLOOKUP($C1752,$B$4:$BH$42,25,FALSE),0)</f>
        <v>0</v>
      </c>
      <c r="AA1752" s="10">
        <f>ROUND(VLOOKUP($C1752,$B$4:$BH$42,26,FALSE),0)</f>
        <v>200</v>
      </c>
      <c r="AB1752" s="10">
        <f>ROUND(VLOOKUP($C1752,$B$4:$BH$42,27,FALSE),0)</f>
        <v>250</v>
      </c>
      <c r="AC1752" s="10">
        <f>ROUND(VLOOKUP($C1752,$B$4:$BH$42,28,FALSE),0)</f>
        <v>0</v>
      </c>
      <c r="AD1752" s="10">
        <f>ROUND(VLOOKUP($C1752,$B$4:$BH$42,29,FALSE),0)</f>
        <v>100</v>
      </c>
      <c r="AE1752" s="10">
        <f>ROUND(VLOOKUP($C1752,$B$4:$BH$42,30,FALSE),0)</f>
        <v>150</v>
      </c>
      <c r="AF1752" s="10">
        <f>ROUND(VLOOKUP($C1752,$B$4:$BH$42,31,FALSE),0)</f>
        <v>0</v>
      </c>
      <c r="AG1752" s="10">
        <f>ROUND(VLOOKUP($C1752,$B$4:$BH$42,32,FALSE),0)</f>
        <v>0</v>
      </c>
      <c r="AH1752" s="10">
        <f>ROUND(VLOOKUP($C1752,$B$4:$BH$42,33,FALSE),0)</f>
        <v>0</v>
      </c>
      <c r="AI1752" s="10">
        <f>ROUND(VLOOKUP($C1752,$B$4:$BH$42,34,FALSE),0)</f>
        <v>0</v>
      </c>
      <c r="AJ1752" s="3"/>
      <c r="AK1752" s="10">
        <f>ROUND(VLOOKUP($C1752,$B$4:$BH$42,36,FALSE),0)</f>
        <v>0</v>
      </c>
      <c r="AL1752" s="10">
        <f>ROUND(VLOOKUP($C1752,$B$4:$BH$42,37,FALSE),0)</f>
        <v>0</v>
      </c>
      <c r="AM1752" s="3"/>
      <c r="AN1752" s="10">
        <f>ROUND(VLOOKUP($C1752,$B$4:$BH$42,39,FALSE),0)</f>
        <v>0</v>
      </c>
      <c r="AO1752" s="10">
        <f>ROUND(VLOOKUP($C1752,$B$4:$BH$42,40,FALSE),0)</f>
        <v>0</v>
      </c>
      <c r="AP1752" s="10">
        <f>ROUND(VLOOKUP($C1752,$B$4:$BH$42,41,FALSE),0)</f>
        <v>0</v>
      </c>
      <c r="AQ1752" s="10">
        <f>ROUND(VLOOKUP($C1752,$B$4:$BH$42,42,FALSE),0)</f>
        <v>0</v>
      </c>
      <c r="AR1752" s="10">
        <f>ROUND(VLOOKUP($C1752,$B$4:$BH$42,43,FALSE),0)</f>
        <v>0</v>
      </c>
      <c r="AS1752" s="10">
        <f>ROUND(VLOOKUP($C1752,$B$4:$BH$42,44,FALSE),0)</f>
        <v>0</v>
      </c>
      <c r="AT1752" s="10">
        <f>ROUND(VLOOKUP($C1752,$B$4:$BH$42,45,FALSE),0)</f>
        <v>0</v>
      </c>
      <c r="AU1752" s="10">
        <f>ROUND(VLOOKUP($C1752,$B$4:$BH$42,46,FALSE),0)</f>
        <v>0</v>
      </c>
      <c r="AV1752" s="10">
        <f>ROUND(VLOOKUP($C1752,$B$4:$BH$42,47,FALSE),0)</f>
        <v>0</v>
      </c>
      <c r="AW1752" s="10">
        <f>ROUND(VLOOKUP($C1752,$B$4:$BH$42,48,FALSE),0)</f>
        <v>0</v>
      </c>
      <c r="AX1752" s="10">
        <f>ROUND(VLOOKUP($C1752,$B$4:$BH$42,49,FALSE),0)</f>
        <v>0</v>
      </c>
      <c r="AY1752" s="3"/>
      <c r="AZ1752" s="10">
        <v>6000</v>
      </c>
      <c r="BA1752" s="10">
        <v>2000</v>
      </c>
      <c r="BB1752" s="10">
        <v>425</v>
      </c>
      <c r="BC1752" s="10">
        <v>0</v>
      </c>
      <c r="BD1752" s="10">
        <v>0</v>
      </c>
      <c r="BE1752" s="10">
        <v>60</v>
      </c>
      <c r="BF1752" s="3"/>
      <c r="BG1752" s="10">
        <v>1000</v>
      </c>
      <c r="BH1752" s="10">
        <v>5000</v>
      </c>
      <c r="BI1752" s="3"/>
      <c r="BJ1752" s="21">
        <v>1</v>
      </c>
      <c r="BK1752" s="65">
        <v>0</v>
      </c>
      <c r="BL1752" s="65">
        <v>0</v>
      </c>
      <c r="BM1752" s="6">
        <f t="shared" si="7243"/>
        <v>145.44749999999999</v>
      </c>
      <c r="BN1752" s="8">
        <f t="shared" si="7244"/>
        <v>259.61870858192918</v>
      </c>
      <c r="BO1752" s="12">
        <f t="shared" si="7245"/>
        <v>194.32162030116501</v>
      </c>
      <c r="BP1752" s="50">
        <f>(1-'#Constant'!$A$3)/($J1752*'#Constant'!$B$3/'#Constant'!$C$3^($D1752-1)+1)+'#Constant'!$A$3</f>
        <v>0.95511450381679386</v>
      </c>
      <c r="BQ1752" s="4">
        <f t="shared" si="7246"/>
        <v>211.02181905370844</v>
      </c>
      <c r="BR1752" s="50">
        <f>(1-'#Constant'!$A$3)/($K1752*'#Constant'!$B$3/'#Constant'!$C$3^($D1752-1)+1)+'#Constant'!$A$3</f>
        <v>0.93417910447761188</v>
      </c>
      <c r="BS1752" s="4">
        <f t="shared" si="7247"/>
        <v>308.21559811014993</v>
      </c>
      <c r="BT1752">
        <f>BO1752/$BO$4*100</f>
        <v>147.69178751343802</v>
      </c>
    </row>
    <row r="1753" spans="1:72" s="13" customFormat="1" ht="17.25" thickBot="1" x14ac:dyDescent="0.35">
      <c r="B1753" s="20"/>
      <c r="D1753" s="14">
        <v>1</v>
      </c>
      <c r="E1753" s="14">
        <v>1</v>
      </c>
      <c r="F1753" s="19">
        <v>1</v>
      </c>
      <c r="G1753" s="15">
        <f>G1752</f>
        <v>120</v>
      </c>
      <c r="H1753" s="15">
        <f>H1752</f>
        <v>120</v>
      </c>
      <c r="I1753" s="15">
        <f>I1752</f>
        <v>4031</v>
      </c>
      <c r="J1753" s="15">
        <f>J1752</f>
        <v>16</v>
      </c>
      <c r="K1753" s="15">
        <f>K1752</f>
        <v>24</v>
      </c>
      <c r="L1753" s="16"/>
      <c r="M1753" s="15">
        <f t="shared" ref="M1753:V1753" si="7262">M1752</f>
        <v>100</v>
      </c>
      <c r="N1753" s="15">
        <f t="shared" si="7262"/>
        <v>0</v>
      </c>
      <c r="O1753" s="15">
        <f t="shared" si="7262"/>
        <v>0</v>
      </c>
      <c r="P1753" s="15">
        <f t="shared" si="7262"/>
        <v>0</v>
      </c>
      <c r="Q1753" s="15">
        <f t="shared" si="7262"/>
        <v>0</v>
      </c>
      <c r="R1753" s="15">
        <f t="shared" si="7262"/>
        <v>0</v>
      </c>
      <c r="S1753" s="15">
        <f t="shared" si="7262"/>
        <v>100</v>
      </c>
      <c r="T1753" s="15">
        <f t="shared" si="7262"/>
        <v>150</v>
      </c>
      <c r="U1753" s="15">
        <f t="shared" si="7262"/>
        <v>0</v>
      </c>
      <c r="V1753" s="15">
        <f t="shared" si="7262"/>
        <v>0</v>
      </c>
      <c r="W1753" s="16"/>
      <c r="X1753" s="15">
        <f t="shared" ref="X1753:AI1753" si="7263">X1752</f>
        <v>100</v>
      </c>
      <c r="Y1753" s="15">
        <f t="shared" si="7263"/>
        <v>0</v>
      </c>
      <c r="Z1753" s="15">
        <f t="shared" si="7263"/>
        <v>0</v>
      </c>
      <c r="AA1753" s="15">
        <f t="shared" si="7263"/>
        <v>200</v>
      </c>
      <c r="AB1753" s="15">
        <f t="shared" si="7263"/>
        <v>250</v>
      </c>
      <c r="AC1753" s="15">
        <f t="shared" si="7263"/>
        <v>0</v>
      </c>
      <c r="AD1753" s="15">
        <f t="shared" si="7263"/>
        <v>100</v>
      </c>
      <c r="AE1753" s="15">
        <f t="shared" si="7263"/>
        <v>150</v>
      </c>
      <c r="AF1753" s="15">
        <f t="shared" si="7263"/>
        <v>0</v>
      </c>
      <c r="AG1753" s="15">
        <f t="shared" si="7263"/>
        <v>0</v>
      </c>
      <c r="AH1753" s="15">
        <f t="shared" si="7263"/>
        <v>0</v>
      </c>
      <c r="AI1753" s="15">
        <f t="shared" si="7263"/>
        <v>0</v>
      </c>
      <c r="AJ1753" s="17"/>
      <c r="AK1753" s="15">
        <f>AK1752</f>
        <v>0</v>
      </c>
      <c r="AL1753" s="15">
        <f>AL1752</f>
        <v>0</v>
      </c>
      <c r="AM1753" s="17"/>
      <c r="AN1753" s="15">
        <f t="shared" ref="AN1753:AX1753" si="7264">AN1752</f>
        <v>0</v>
      </c>
      <c r="AO1753" s="15">
        <f t="shared" si="7264"/>
        <v>0</v>
      </c>
      <c r="AP1753" s="15">
        <f t="shared" si="7264"/>
        <v>0</v>
      </c>
      <c r="AQ1753" s="15">
        <f t="shared" si="7264"/>
        <v>0</v>
      </c>
      <c r="AR1753" s="15">
        <f t="shared" si="7264"/>
        <v>0</v>
      </c>
      <c r="AS1753" s="15">
        <f t="shared" si="7264"/>
        <v>0</v>
      </c>
      <c r="AT1753" s="15">
        <f t="shared" si="7264"/>
        <v>0</v>
      </c>
      <c r="AU1753" s="15">
        <f t="shared" si="7264"/>
        <v>0</v>
      </c>
      <c r="AV1753" s="15">
        <f t="shared" si="7264"/>
        <v>0</v>
      </c>
      <c r="AW1753" s="15">
        <f t="shared" si="7264"/>
        <v>0</v>
      </c>
      <c r="AX1753" s="15">
        <f t="shared" si="7264"/>
        <v>0</v>
      </c>
      <c r="AY1753" s="17"/>
      <c r="AZ1753" s="15">
        <f t="shared" ref="AZ1753:BA1753" si="7265">AZ1752</f>
        <v>6000</v>
      </c>
      <c r="BA1753" s="15">
        <f t="shared" si="7265"/>
        <v>2000</v>
      </c>
      <c r="BB1753" s="15">
        <v>425</v>
      </c>
      <c r="BC1753" s="15">
        <f t="shared" ref="BC1753:BE1753" si="7266">BC1752</f>
        <v>0</v>
      </c>
      <c r="BD1753" s="15">
        <f t="shared" si="7266"/>
        <v>0</v>
      </c>
      <c r="BE1753" s="15">
        <f t="shared" si="7266"/>
        <v>60</v>
      </c>
      <c r="BF1753" s="17"/>
      <c r="BG1753" s="15">
        <f t="shared" ref="BG1753:BH1753" si="7267">BG1752</f>
        <v>1000</v>
      </c>
      <c r="BH1753" s="15">
        <f t="shared" si="7267"/>
        <v>5000</v>
      </c>
      <c r="BI1753" s="17"/>
      <c r="BJ1753" s="22">
        <f>G1753/G1752</f>
        <v>1</v>
      </c>
      <c r="BK1753" s="65">
        <f>BK1752</f>
        <v>0</v>
      </c>
      <c r="BL1753" s="65">
        <f>BL1752</f>
        <v>0</v>
      </c>
      <c r="BM1753" s="6">
        <f t="shared" si="7243"/>
        <v>145.44749999999999</v>
      </c>
      <c r="BN1753" s="8">
        <f t="shared" si="7244"/>
        <v>259.61870858192918</v>
      </c>
      <c r="BO1753" s="12">
        <f t="shared" si="7245"/>
        <v>194.32162030116501</v>
      </c>
      <c r="BP1753" s="50">
        <f>(1-'#Constant'!$A$3)/($J1753*'#Constant'!$B$3/'#Constant'!$C$3^($D1753-1)+1)+'#Constant'!$A$3</f>
        <v>0.95511450381679386</v>
      </c>
      <c r="BQ1753" s="4">
        <f t="shared" si="7246"/>
        <v>211.02181905370844</v>
      </c>
      <c r="BR1753" s="50">
        <f>(1-'#Constant'!$A$3)/($K1753*'#Constant'!$B$3/'#Constant'!$C$3^($D1753-1)+1)+'#Constant'!$A$3</f>
        <v>0.93417910447761188</v>
      </c>
      <c r="BS1753" s="4">
        <f t="shared" si="7247"/>
        <v>308.21559811014993</v>
      </c>
      <c r="BT1753"/>
    </row>
    <row r="1754" spans="1:72" x14ac:dyDescent="0.3">
      <c r="A1754">
        <v>40065</v>
      </c>
      <c r="B1754" s="18" t="str">
        <f>VLOOKUP(CONCATENATE("CREATURE_NAME_",A1754),[1]Localization_Hero!$A:$E,2,FALSE)</f>
        <v>영양사 오디</v>
      </c>
      <c r="C1754" s="43" t="s">
        <v>83</v>
      </c>
      <c r="D1754">
        <v>1</v>
      </c>
      <c r="E1754">
        <v>1</v>
      </c>
      <c r="F1754" s="18">
        <v>1</v>
      </c>
      <c r="G1754" s="10">
        <v>104</v>
      </c>
      <c r="H1754" s="10">
        <v>104</v>
      </c>
      <c r="I1754" s="10">
        <v>4734</v>
      </c>
      <c r="J1754" s="10">
        <v>22</v>
      </c>
      <c r="K1754" s="10">
        <v>18</v>
      </c>
      <c r="L1754" s="2"/>
      <c r="M1754" s="10">
        <v>150</v>
      </c>
      <c r="N1754" s="10">
        <v>0</v>
      </c>
      <c r="O1754" s="10">
        <v>500</v>
      </c>
      <c r="P1754" s="10">
        <v>0</v>
      </c>
      <c r="Q1754" s="10">
        <v>0</v>
      </c>
      <c r="R1754" s="10">
        <v>0</v>
      </c>
      <c r="S1754" s="10">
        <v>200</v>
      </c>
      <c r="T1754" s="10">
        <v>100</v>
      </c>
      <c r="U1754" s="10">
        <v>0</v>
      </c>
      <c r="V1754" s="10">
        <v>0</v>
      </c>
      <c r="W1754" s="2"/>
      <c r="X1754" s="10">
        <v>150</v>
      </c>
      <c r="Y1754" s="10">
        <v>0</v>
      </c>
      <c r="Z1754" s="10">
        <v>500</v>
      </c>
      <c r="AA1754" s="10">
        <v>0</v>
      </c>
      <c r="AB1754" s="10">
        <v>0</v>
      </c>
      <c r="AC1754" s="10">
        <v>0</v>
      </c>
      <c r="AD1754" s="10">
        <v>200</v>
      </c>
      <c r="AE1754" s="10">
        <v>100</v>
      </c>
      <c r="AF1754" s="10">
        <v>0</v>
      </c>
      <c r="AG1754" s="10">
        <v>0</v>
      </c>
      <c r="AH1754" s="10">
        <v>0</v>
      </c>
      <c r="AI1754" s="10">
        <v>0</v>
      </c>
      <c r="AJ1754" s="3"/>
      <c r="AK1754" s="10">
        <v>0</v>
      </c>
      <c r="AL1754" s="10">
        <v>0</v>
      </c>
      <c r="AM1754" s="3"/>
      <c r="AN1754" s="10">
        <v>0</v>
      </c>
      <c r="AO1754" s="10">
        <v>0</v>
      </c>
      <c r="AP1754" s="10">
        <v>0</v>
      </c>
      <c r="AQ1754" s="10">
        <v>0</v>
      </c>
      <c r="AR1754" s="10">
        <v>0</v>
      </c>
      <c r="AS1754" s="10">
        <v>0</v>
      </c>
      <c r="AT1754" s="10">
        <v>0</v>
      </c>
      <c r="AU1754" s="10">
        <v>0</v>
      </c>
      <c r="AV1754" s="10">
        <v>0</v>
      </c>
      <c r="AW1754" s="10">
        <v>0</v>
      </c>
      <c r="AX1754" s="10">
        <v>0</v>
      </c>
      <c r="AY1754" s="3"/>
      <c r="AZ1754" s="10">
        <v>6000</v>
      </c>
      <c r="BA1754" s="10">
        <v>2000</v>
      </c>
      <c r="BB1754" s="10">
        <v>550</v>
      </c>
      <c r="BC1754" s="10">
        <v>0</v>
      </c>
      <c r="BD1754" s="10">
        <v>0</v>
      </c>
      <c r="BE1754" s="10">
        <v>60</v>
      </c>
      <c r="BF1754" s="3"/>
      <c r="BG1754" s="10">
        <v>1000</v>
      </c>
      <c r="BH1754" s="10">
        <v>5000</v>
      </c>
      <c r="BI1754" s="3"/>
      <c r="BJ1754" s="21">
        <v>1</v>
      </c>
      <c r="BK1754" s="65">
        <v>0</v>
      </c>
      <c r="BL1754" s="65">
        <v>0</v>
      </c>
      <c r="BM1754" s="6">
        <v>140.45850000000002</v>
      </c>
      <c r="BN1754" s="8">
        <v>250.60111205013436</v>
      </c>
      <c r="BO1754" s="12">
        <v>187.61411539885214</v>
      </c>
      <c r="BP1754" s="50">
        <v>0.93932457786116319</v>
      </c>
      <c r="BQ1754" s="4">
        <v>251.98957376263334</v>
      </c>
      <c r="BR1754" s="50">
        <v>0.9497912713472485</v>
      </c>
      <c r="BS1754" s="4">
        <v>249.21265033763538</v>
      </c>
      <c r="BT1754">
        <v>142.5938298737147</v>
      </c>
    </row>
    <row r="1755" spans="1:72" s="13" customFormat="1" ht="17.25" thickBot="1" x14ac:dyDescent="0.35">
      <c r="B1755" s="20"/>
      <c r="C1755" s="86"/>
      <c r="D1755" s="14">
        <v>1</v>
      </c>
      <c r="E1755" s="14">
        <v>1</v>
      </c>
      <c r="F1755" s="19">
        <v>1</v>
      </c>
      <c r="G1755" s="15">
        <v>104</v>
      </c>
      <c r="H1755" s="15">
        <v>104</v>
      </c>
      <c r="I1755" s="15">
        <v>4734</v>
      </c>
      <c r="J1755" s="15">
        <v>22</v>
      </c>
      <c r="K1755" s="15">
        <v>18</v>
      </c>
      <c r="L1755" s="16"/>
      <c r="M1755" s="15">
        <v>150</v>
      </c>
      <c r="N1755" s="15">
        <v>0</v>
      </c>
      <c r="O1755" s="15">
        <v>500</v>
      </c>
      <c r="P1755" s="15">
        <v>0</v>
      </c>
      <c r="Q1755" s="15">
        <v>0</v>
      </c>
      <c r="R1755" s="15">
        <v>0</v>
      </c>
      <c r="S1755" s="15">
        <v>200</v>
      </c>
      <c r="T1755" s="15">
        <v>100</v>
      </c>
      <c r="U1755" s="15">
        <v>0</v>
      </c>
      <c r="V1755" s="15">
        <v>0</v>
      </c>
      <c r="W1755" s="16"/>
      <c r="X1755" s="15">
        <v>150</v>
      </c>
      <c r="Y1755" s="15">
        <v>0</v>
      </c>
      <c r="Z1755" s="15">
        <v>500</v>
      </c>
      <c r="AA1755" s="15">
        <v>0</v>
      </c>
      <c r="AB1755" s="15">
        <v>0</v>
      </c>
      <c r="AC1755" s="15">
        <v>0</v>
      </c>
      <c r="AD1755" s="15">
        <v>200</v>
      </c>
      <c r="AE1755" s="15">
        <v>100</v>
      </c>
      <c r="AF1755" s="15">
        <v>0</v>
      </c>
      <c r="AG1755" s="15">
        <v>0</v>
      </c>
      <c r="AH1755" s="15">
        <v>0</v>
      </c>
      <c r="AI1755" s="15">
        <v>0</v>
      </c>
      <c r="AJ1755" s="17"/>
      <c r="AK1755" s="15">
        <v>0</v>
      </c>
      <c r="AL1755" s="15">
        <v>0</v>
      </c>
      <c r="AM1755" s="17"/>
      <c r="AN1755" s="15">
        <v>0</v>
      </c>
      <c r="AO1755" s="15">
        <v>0</v>
      </c>
      <c r="AP1755" s="15">
        <v>0</v>
      </c>
      <c r="AQ1755" s="15">
        <v>0</v>
      </c>
      <c r="AR1755" s="15">
        <v>0</v>
      </c>
      <c r="AS1755" s="15">
        <v>0</v>
      </c>
      <c r="AT1755" s="15">
        <v>0</v>
      </c>
      <c r="AU1755" s="15">
        <v>0</v>
      </c>
      <c r="AV1755" s="15">
        <v>0</v>
      </c>
      <c r="AW1755" s="15">
        <v>0</v>
      </c>
      <c r="AX1755" s="15">
        <v>0</v>
      </c>
      <c r="AY1755" s="17"/>
      <c r="AZ1755" s="15">
        <v>6000</v>
      </c>
      <c r="BA1755" s="15">
        <v>2000</v>
      </c>
      <c r="BB1755" s="15">
        <v>550</v>
      </c>
      <c r="BC1755" s="15">
        <v>0</v>
      </c>
      <c r="BD1755" s="15">
        <v>0</v>
      </c>
      <c r="BE1755" s="15">
        <v>60</v>
      </c>
      <c r="BF1755" s="17"/>
      <c r="BG1755" s="15">
        <v>1000</v>
      </c>
      <c r="BH1755" s="15">
        <v>5000</v>
      </c>
      <c r="BI1755" s="17"/>
      <c r="BJ1755" s="22">
        <v>1</v>
      </c>
      <c r="BK1755" s="65">
        <v>0</v>
      </c>
      <c r="BL1755" s="65">
        <v>0</v>
      </c>
      <c r="BM1755" s="6">
        <v>140.45850000000002</v>
      </c>
      <c r="BN1755" s="8">
        <v>250.60111205013436</v>
      </c>
      <c r="BO1755" s="12">
        <v>187.61411539885214</v>
      </c>
      <c r="BP1755" s="50">
        <v>0.93932457786116319</v>
      </c>
      <c r="BQ1755" s="4">
        <v>251.98957376263334</v>
      </c>
      <c r="BR1755" s="50">
        <v>0.9497912713472485</v>
      </c>
      <c r="BS1755" s="4">
        <v>249.21265033763538</v>
      </c>
      <c r="BT1755"/>
    </row>
    <row r="1756" spans="1:72" x14ac:dyDescent="0.3">
      <c r="A1756">
        <v>40066</v>
      </c>
      <c r="B1756" s="18" t="str">
        <f>VLOOKUP(CONCATENATE("CREATURE_NAME_",A1756),[1]Localization_Hero!$A:$E,2,FALSE)</f>
        <v>보건교사 메디아나</v>
      </c>
      <c r="C1756" s="43" t="s">
        <v>78</v>
      </c>
      <c r="D1756">
        <v>1</v>
      </c>
      <c r="E1756">
        <v>1</v>
      </c>
      <c r="F1756" s="18">
        <v>1</v>
      </c>
      <c r="G1756" s="10">
        <v>95</v>
      </c>
      <c r="H1756" s="10">
        <v>95</v>
      </c>
      <c r="I1756" s="10">
        <v>4520</v>
      </c>
      <c r="J1756" s="10">
        <v>20</v>
      </c>
      <c r="K1756" s="10">
        <v>25</v>
      </c>
      <c r="L1756" s="2"/>
      <c r="M1756" s="10">
        <v>100</v>
      </c>
      <c r="N1756" s="10">
        <v>0</v>
      </c>
      <c r="O1756" s="10">
        <v>0</v>
      </c>
      <c r="P1756" s="10">
        <v>0</v>
      </c>
      <c r="Q1756" s="10">
        <v>0</v>
      </c>
      <c r="R1756" s="10">
        <v>0</v>
      </c>
      <c r="S1756" s="10">
        <v>100</v>
      </c>
      <c r="T1756" s="10">
        <v>0</v>
      </c>
      <c r="U1756" s="10">
        <v>0</v>
      </c>
      <c r="V1756" s="10">
        <v>0</v>
      </c>
      <c r="W1756" s="2"/>
      <c r="X1756" s="10">
        <v>100</v>
      </c>
      <c r="Y1756" s="10">
        <v>0</v>
      </c>
      <c r="Z1756" s="10">
        <v>0</v>
      </c>
      <c r="AA1756" s="10">
        <v>0</v>
      </c>
      <c r="AB1756" s="10">
        <v>500</v>
      </c>
      <c r="AC1756" s="10">
        <v>250</v>
      </c>
      <c r="AD1756" s="10">
        <v>100</v>
      </c>
      <c r="AE1756" s="10">
        <v>0</v>
      </c>
      <c r="AF1756" s="10">
        <v>0</v>
      </c>
      <c r="AG1756" s="10">
        <v>150</v>
      </c>
      <c r="AH1756" s="10">
        <v>0</v>
      </c>
      <c r="AI1756" s="10">
        <v>0</v>
      </c>
      <c r="AJ1756" s="3"/>
      <c r="AK1756" s="10">
        <v>0</v>
      </c>
      <c r="AL1756" s="10">
        <v>0</v>
      </c>
      <c r="AM1756" s="3"/>
      <c r="AN1756" s="10">
        <v>0</v>
      </c>
      <c r="AO1756" s="10">
        <v>0</v>
      </c>
      <c r="AP1756" s="10">
        <v>0</v>
      </c>
      <c r="AQ1756" s="10">
        <v>0</v>
      </c>
      <c r="AR1756" s="10">
        <v>0</v>
      </c>
      <c r="AS1756" s="10">
        <v>0</v>
      </c>
      <c r="AT1756" s="10">
        <v>0</v>
      </c>
      <c r="AU1756" s="10">
        <v>0</v>
      </c>
      <c r="AV1756" s="10">
        <v>0</v>
      </c>
      <c r="AW1756" s="10">
        <v>0</v>
      </c>
      <c r="AX1756" s="10">
        <v>0</v>
      </c>
      <c r="AY1756" s="3"/>
      <c r="AZ1756" s="10">
        <v>6000</v>
      </c>
      <c r="BA1756" s="10">
        <v>2000</v>
      </c>
      <c r="BB1756" s="10">
        <v>350</v>
      </c>
      <c r="BC1756" s="10">
        <v>0</v>
      </c>
      <c r="BD1756" s="10">
        <v>0</v>
      </c>
      <c r="BE1756" s="10">
        <v>60</v>
      </c>
      <c r="BF1756" s="3"/>
      <c r="BG1756" s="10">
        <v>1000</v>
      </c>
      <c r="BH1756" s="10">
        <v>5000</v>
      </c>
      <c r="BI1756" s="3"/>
      <c r="BJ1756" s="21">
        <v>1</v>
      </c>
      <c r="BK1756" s="65">
        <v>0</v>
      </c>
      <c r="BL1756" s="65">
        <v>0</v>
      </c>
      <c r="BM1756" s="6">
        <v>107.11250000000001</v>
      </c>
      <c r="BN1756" s="8">
        <v>347.95278528237111</v>
      </c>
      <c r="BO1756" s="12">
        <v>193.05463660207172</v>
      </c>
      <c r="BP1756" s="50">
        <v>0.94452830188679238</v>
      </c>
      <c r="BQ1756" s="4">
        <v>239.27287255293649</v>
      </c>
      <c r="BR1756" s="50">
        <v>0.93162790697674425</v>
      </c>
      <c r="BS1756" s="4">
        <v>456.63269801180576</v>
      </c>
      <c r="BT1756">
        <v>146.72883194020091</v>
      </c>
    </row>
    <row r="1757" spans="1:72" s="13" customFormat="1" ht="17.25" thickBot="1" x14ac:dyDescent="0.35">
      <c r="B1757" s="20"/>
      <c r="C1757" s="86"/>
      <c r="D1757" s="14">
        <v>1</v>
      </c>
      <c r="E1757" s="14">
        <v>1</v>
      </c>
      <c r="F1757" s="19">
        <v>1</v>
      </c>
      <c r="G1757" s="15">
        <v>95</v>
      </c>
      <c r="H1757" s="15">
        <v>95</v>
      </c>
      <c r="I1757" s="15">
        <v>4520</v>
      </c>
      <c r="J1757" s="15">
        <v>20</v>
      </c>
      <c r="K1757" s="15">
        <v>25</v>
      </c>
      <c r="L1757" s="16"/>
      <c r="M1757" s="15">
        <v>100</v>
      </c>
      <c r="N1757" s="15">
        <v>0</v>
      </c>
      <c r="O1757" s="15">
        <v>0</v>
      </c>
      <c r="P1757" s="15">
        <v>0</v>
      </c>
      <c r="Q1757" s="15">
        <v>0</v>
      </c>
      <c r="R1757" s="15">
        <v>0</v>
      </c>
      <c r="S1757" s="15">
        <v>100</v>
      </c>
      <c r="T1757" s="15">
        <v>0</v>
      </c>
      <c r="U1757" s="15">
        <v>0</v>
      </c>
      <c r="V1757" s="15">
        <v>0</v>
      </c>
      <c r="W1757" s="16"/>
      <c r="X1757" s="15">
        <v>100</v>
      </c>
      <c r="Y1757" s="15">
        <v>0</v>
      </c>
      <c r="Z1757" s="15">
        <v>0</v>
      </c>
      <c r="AA1757" s="15">
        <v>0</v>
      </c>
      <c r="AB1757" s="15">
        <v>500</v>
      </c>
      <c r="AC1757" s="15">
        <v>250</v>
      </c>
      <c r="AD1757" s="15">
        <v>100</v>
      </c>
      <c r="AE1757" s="15">
        <v>0</v>
      </c>
      <c r="AF1757" s="15">
        <v>0</v>
      </c>
      <c r="AG1757" s="15">
        <v>150</v>
      </c>
      <c r="AH1757" s="15">
        <v>0</v>
      </c>
      <c r="AI1757" s="15">
        <v>0</v>
      </c>
      <c r="AJ1757" s="17"/>
      <c r="AK1757" s="15">
        <v>0</v>
      </c>
      <c r="AL1757" s="15">
        <v>0</v>
      </c>
      <c r="AM1757" s="17"/>
      <c r="AN1757" s="15">
        <v>0</v>
      </c>
      <c r="AO1757" s="15">
        <v>0</v>
      </c>
      <c r="AP1757" s="15">
        <v>0</v>
      </c>
      <c r="AQ1757" s="15">
        <v>0</v>
      </c>
      <c r="AR1757" s="15">
        <v>0</v>
      </c>
      <c r="AS1757" s="15">
        <v>0</v>
      </c>
      <c r="AT1757" s="15">
        <v>0</v>
      </c>
      <c r="AU1757" s="15">
        <v>0</v>
      </c>
      <c r="AV1757" s="15">
        <v>0</v>
      </c>
      <c r="AW1757" s="15">
        <v>0</v>
      </c>
      <c r="AX1757" s="15">
        <v>0</v>
      </c>
      <c r="AY1757" s="17"/>
      <c r="AZ1757" s="15">
        <v>6000</v>
      </c>
      <c r="BA1757" s="15">
        <v>2000</v>
      </c>
      <c r="BB1757" s="15">
        <v>350</v>
      </c>
      <c r="BC1757" s="15">
        <v>0</v>
      </c>
      <c r="BD1757" s="15">
        <v>0</v>
      </c>
      <c r="BE1757" s="15">
        <v>60</v>
      </c>
      <c r="BF1757" s="17"/>
      <c r="BG1757" s="15">
        <v>1000</v>
      </c>
      <c r="BH1757" s="15">
        <v>5000</v>
      </c>
      <c r="BI1757" s="17"/>
      <c r="BJ1757" s="22">
        <v>1</v>
      </c>
      <c r="BK1757" s="65">
        <v>0</v>
      </c>
      <c r="BL1757" s="65">
        <v>0</v>
      </c>
      <c r="BM1757" s="6">
        <v>107.11250000000001</v>
      </c>
      <c r="BN1757" s="8">
        <v>347.95278528237111</v>
      </c>
      <c r="BO1757" s="12">
        <v>193.05463660207172</v>
      </c>
      <c r="BP1757" s="50">
        <v>0.94452830188679238</v>
      </c>
      <c r="BQ1757" s="4">
        <v>239.27287255293649</v>
      </c>
      <c r="BR1757" s="50">
        <v>0.93162790697674425</v>
      </c>
      <c r="BS1757" s="4">
        <v>456.63269801180576</v>
      </c>
      <c r="BT1757"/>
    </row>
    <row r="1758" spans="1:72" x14ac:dyDescent="0.3">
      <c r="A1758">
        <v>40067</v>
      </c>
      <c r="B1758" s="18" t="str">
        <f>VLOOKUP(CONCATENATE("CREATURE_NAME_",A1758),[1]Localization_Hero!$A:$E,2,FALSE)</f>
        <v>미술부 비스카</v>
      </c>
      <c r="C1758" s="43" t="str">
        <f>VLOOKUP($A1758,[2]CreatureTable!$A:$I,9,FALSE)</f>
        <v>Warrior</v>
      </c>
      <c r="D1758">
        <v>1</v>
      </c>
      <c r="E1758">
        <v>1</v>
      </c>
      <c r="F1758" s="18">
        <v>1</v>
      </c>
      <c r="G1758" s="10">
        <f>ROUND(VLOOKUP($C1758,$B$4:$BH$42,6,FALSE),0)</f>
        <v>92</v>
      </c>
      <c r="H1758" s="10">
        <f>ROUND(VLOOKUP($C1758,$B$4:$BH$42,7,FALSE),0)</f>
        <v>92</v>
      </c>
      <c r="I1758" s="10">
        <f>ROUND(VLOOKUP($C1758,$B$4:$BH$42,8,FALSE),0)</f>
        <v>5930</v>
      </c>
      <c r="J1758" s="10">
        <f>ROUND(VLOOKUP($C1758,$B$4:$BH$42,9,FALSE),0)</f>
        <v>30</v>
      </c>
      <c r="K1758" s="10">
        <f>ROUND(VLOOKUP($C1758,$B$4:$BH$42,10,FALSE),0)</f>
        <v>36</v>
      </c>
      <c r="L1758" s="2"/>
      <c r="M1758" s="10">
        <f>ROUND(VLOOKUP($C1758,$B$4:$BH$42,12,FALSE),0)</f>
        <v>150</v>
      </c>
      <c r="N1758" s="10">
        <f>ROUND(VLOOKUP($C1758,$B$4:$BH$42,13,FALSE),0)</f>
        <v>0</v>
      </c>
      <c r="O1758" s="10">
        <f>ROUND(VLOOKUP($C1758,$B$4:$BH$42,14,FALSE),0)</f>
        <v>0</v>
      </c>
      <c r="P1758" s="10">
        <f>ROUND(VLOOKUP($C1758,$B$4:$BH$42,15,FALSE),0)</f>
        <v>100</v>
      </c>
      <c r="Q1758" s="10">
        <f>ROUND(VLOOKUP($C1758,$B$4:$BH$42,16,FALSE),0)</f>
        <v>0</v>
      </c>
      <c r="R1758" s="10">
        <f>ROUND(VLOOKUP($C1758,$B$4:$BH$42,17,FALSE),0)</f>
        <v>0</v>
      </c>
      <c r="S1758" s="10">
        <f>ROUND(VLOOKUP($C1758,$B$4:$BH$42,18,FALSE),0)</f>
        <v>100</v>
      </c>
      <c r="T1758" s="10">
        <f>ROUND(VLOOKUP($C1758,$B$4:$BH$42,19,FALSE),0)</f>
        <v>150</v>
      </c>
      <c r="U1758" s="10">
        <f>ROUND(VLOOKUP($C1758,$B$4:$BH$42,20,FALSE),0)</f>
        <v>0</v>
      </c>
      <c r="V1758" s="10">
        <f>ROUND(VLOOKUP($C1758,$B$4:$BH$42,21,FALSE),0)</f>
        <v>0</v>
      </c>
      <c r="W1758" s="2"/>
      <c r="X1758" s="10">
        <f>ROUND(VLOOKUP($C1758,$B$4:$BH$42,23,FALSE),0)</f>
        <v>150</v>
      </c>
      <c r="Y1758" s="10">
        <f>ROUND(VLOOKUP($C1758,$B$4:$BH$42,24,FALSE),0)</f>
        <v>0</v>
      </c>
      <c r="Z1758" s="10">
        <f>ROUND(VLOOKUP($C1758,$B$4:$BH$42,25,FALSE),0)</f>
        <v>0</v>
      </c>
      <c r="AA1758" s="10">
        <f>ROUND(VLOOKUP($C1758,$B$4:$BH$42,26,FALSE),0)</f>
        <v>100</v>
      </c>
      <c r="AB1758" s="10">
        <f>ROUND(VLOOKUP($C1758,$B$4:$BH$42,27,FALSE),0)</f>
        <v>0</v>
      </c>
      <c r="AC1758" s="10">
        <f>ROUND(VLOOKUP($C1758,$B$4:$BH$42,28,FALSE),0)</f>
        <v>0</v>
      </c>
      <c r="AD1758" s="10">
        <f>ROUND(VLOOKUP($C1758,$B$4:$BH$42,29,FALSE),0)</f>
        <v>100</v>
      </c>
      <c r="AE1758" s="10">
        <f>ROUND(VLOOKUP($C1758,$B$4:$BH$42,30,FALSE),0)</f>
        <v>150</v>
      </c>
      <c r="AF1758" s="10">
        <f>ROUND(VLOOKUP($C1758,$B$4:$BH$42,31,FALSE),0)</f>
        <v>0</v>
      </c>
      <c r="AG1758" s="10">
        <f>ROUND(VLOOKUP($C1758,$B$4:$BH$42,32,FALSE),0)</f>
        <v>0</v>
      </c>
      <c r="AH1758" s="10">
        <f>ROUND(VLOOKUP($C1758,$B$4:$BH$42,33,FALSE),0)</f>
        <v>0</v>
      </c>
      <c r="AI1758" s="10">
        <f>ROUND(VLOOKUP($C1758,$B$4:$BH$42,34,FALSE),0)</f>
        <v>0</v>
      </c>
      <c r="AJ1758" s="3"/>
      <c r="AK1758" s="10">
        <f>ROUND(VLOOKUP($C1758,$B$4:$BH$42,36,FALSE),0)</f>
        <v>150</v>
      </c>
      <c r="AL1758" s="10">
        <f>ROUND(VLOOKUP($C1758,$B$4:$BH$42,37,FALSE),0)</f>
        <v>0</v>
      </c>
      <c r="AM1758" s="3"/>
      <c r="AN1758" s="10">
        <f>ROUND(VLOOKUP($C1758,$B$4:$BH$42,39,FALSE),0)</f>
        <v>0</v>
      </c>
      <c r="AO1758" s="10">
        <f>ROUND(VLOOKUP($C1758,$B$4:$BH$42,40,FALSE),0)</f>
        <v>0</v>
      </c>
      <c r="AP1758" s="10">
        <f>ROUND(VLOOKUP($C1758,$B$4:$BH$42,41,FALSE),0)</f>
        <v>0</v>
      </c>
      <c r="AQ1758" s="10">
        <f>ROUND(VLOOKUP($C1758,$B$4:$BH$42,42,FALSE),0)</f>
        <v>0</v>
      </c>
      <c r="AR1758" s="10">
        <f>ROUND(VLOOKUP($C1758,$B$4:$BH$42,43,FALSE),0)</f>
        <v>0</v>
      </c>
      <c r="AS1758" s="10">
        <f>ROUND(VLOOKUP($C1758,$B$4:$BH$42,44,FALSE),0)</f>
        <v>0</v>
      </c>
      <c r="AT1758" s="10">
        <f>ROUND(VLOOKUP($C1758,$B$4:$BH$42,45,FALSE),0)</f>
        <v>0</v>
      </c>
      <c r="AU1758" s="10">
        <f>ROUND(VLOOKUP($C1758,$B$4:$BH$42,46,FALSE),0)</f>
        <v>0</v>
      </c>
      <c r="AV1758" s="10">
        <f>ROUND(VLOOKUP($C1758,$B$4:$BH$42,47,FALSE),0)</f>
        <v>0</v>
      </c>
      <c r="AW1758" s="10">
        <f>ROUND(VLOOKUP($C1758,$B$4:$BH$42,48,FALSE),0)</f>
        <v>0</v>
      </c>
      <c r="AX1758" s="10">
        <f>ROUND(VLOOKUP($C1758,$B$4:$BH$42,49,FALSE),0)</f>
        <v>0</v>
      </c>
      <c r="AY1758" s="3"/>
      <c r="AZ1758" s="10">
        <v>6000</v>
      </c>
      <c r="BA1758" s="10">
        <v>2000</v>
      </c>
      <c r="BB1758" s="10">
        <v>325</v>
      </c>
      <c r="BC1758" s="10">
        <v>0</v>
      </c>
      <c r="BD1758" s="10">
        <v>0</v>
      </c>
      <c r="BE1758" s="10">
        <v>60</v>
      </c>
      <c r="BF1758" s="3"/>
      <c r="BG1758" s="10">
        <v>1000</v>
      </c>
      <c r="BH1758" s="10">
        <v>5000</v>
      </c>
      <c r="BI1758" s="3"/>
      <c r="BJ1758" s="21">
        <v>1</v>
      </c>
      <c r="BK1758" s="65">
        <v>0</v>
      </c>
      <c r="BL1758" s="65">
        <v>0</v>
      </c>
      <c r="BM1758" s="6">
        <f t="shared" ref="BM1758:BM1763" si="7268">MAX(G1758*(1+M1758/1000*(1+O1758/1000))*(1+0.5*T1758/1000)*(1+0.25*S1758/1000),(H1758*(1+X1758/1000*(1+Z1758/1000))*(1+0.5*AE1758/1000)*(1+0.25*AD1758/1000)))*BG1758/1000</f>
        <v>116.57837499999998</v>
      </c>
      <c r="BN1758" s="8">
        <f t="shared" ref="BN1758:BN1763" si="7269">(BQ1758+BS1758)/2*(1+AI1758/2000)*(1+AH1758/2000)*(1+AN1758/2000)*(1+AK1758/2000)</f>
        <v>388.44422318283398</v>
      </c>
      <c r="BO1758" s="12">
        <f t="shared" ref="BO1758:BO1763" si="7270">SQRT(BM1758*BN1758)</f>
        <v>212.80083720886088</v>
      </c>
      <c r="BP1758" s="50">
        <f>(1-'#Constant'!$A$3)/($J1758*'#Constant'!$B$3/'#Constant'!$C$3^($D1758-1)+1)+'#Constant'!$A$3</f>
        <v>0.91908256880733941</v>
      </c>
      <c r="BQ1758" s="4">
        <f t="shared" ref="BQ1758:BQ1763" si="7271">I1758/(BP1758*(1-Q1758/1000*(0.5+R1758/1000))*(1-P1758/1000)*(1-V1758/1000)*(1+U1758/1000))/20</f>
        <v>358.44923581996852</v>
      </c>
      <c r="BR1758" s="50">
        <f>(1-'#Constant'!$A$3)/($K1758*'#Constant'!$B$3/'#Constant'!$C$3^($D1758-1)+1)+'#Constant'!$A$3</f>
        <v>0.90447653429602881</v>
      </c>
      <c r="BS1758" s="4">
        <f t="shared" ref="BS1758:BS1763" si="7272">I1758/(BR1758*(1-AB1758/1000*(0.5+AC1758/1000))*(1-AA1758/1000)*(1-AG1758/1000)*(1+AF1758/1000))/20</f>
        <v>364.2376910318157</v>
      </c>
      <c r="BT1758">
        <f>BO1758/$BO$4*100</f>
        <v>161.73669189781026</v>
      </c>
    </row>
    <row r="1759" spans="1:72" s="13" customFormat="1" ht="17.25" thickBot="1" x14ac:dyDescent="0.35">
      <c r="B1759" s="20"/>
      <c r="D1759" s="14">
        <v>1</v>
      </c>
      <c r="E1759" s="14">
        <v>1</v>
      </c>
      <c r="F1759" s="19">
        <v>1</v>
      </c>
      <c r="G1759" s="15">
        <f>G1758</f>
        <v>92</v>
      </c>
      <c r="H1759" s="15">
        <f>H1758</f>
        <v>92</v>
      </c>
      <c r="I1759" s="15">
        <f>I1758</f>
        <v>5930</v>
      </c>
      <c r="J1759" s="15">
        <f>J1758</f>
        <v>30</v>
      </c>
      <c r="K1759" s="15">
        <f>K1758</f>
        <v>36</v>
      </c>
      <c r="L1759" s="16"/>
      <c r="M1759" s="15">
        <f t="shared" ref="M1759:V1759" si="7273">M1758</f>
        <v>150</v>
      </c>
      <c r="N1759" s="15">
        <f t="shared" si="7273"/>
        <v>0</v>
      </c>
      <c r="O1759" s="15">
        <f t="shared" si="7273"/>
        <v>0</v>
      </c>
      <c r="P1759" s="15">
        <f t="shared" si="7273"/>
        <v>100</v>
      </c>
      <c r="Q1759" s="15">
        <f t="shared" si="7273"/>
        <v>0</v>
      </c>
      <c r="R1759" s="15">
        <f t="shared" si="7273"/>
        <v>0</v>
      </c>
      <c r="S1759" s="15">
        <f t="shared" si="7273"/>
        <v>100</v>
      </c>
      <c r="T1759" s="15">
        <f t="shared" si="7273"/>
        <v>150</v>
      </c>
      <c r="U1759" s="15">
        <f t="shared" si="7273"/>
        <v>0</v>
      </c>
      <c r="V1759" s="15">
        <f t="shared" si="7273"/>
        <v>0</v>
      </c>
      <c r="W1759" s="16"/>
      <c r="X1759" s="15">
        <f t="shared" ref="X1759:AI1759" si="7274">X1758</f>
        <v>150</v>
      </c>
      <c r="Y1759" s="15">
        <f t="shared" si="7274"/>
        <v>0</v>
      </c>
      <c r="Z1759" s="15">
        <f t="shared" si="7274"/>
        <v>0</v>
      </c>
      <c r="AA1759" s="15">
        <f t="shared" si="7274"/>
        <v>100</v>
      </c>
      <c r="AB1759" s="15">
        <f t="shared" si="7274"/>
        <v>0</v>
      </c>
      <c r="AC1759" s="15">
        <f t="shared" si="7274"/>
        <v>0</v>
      </c>
      <c r="AD1759" s="15">
        <f t="shared" si="7274"/>
        <v>100</v>
      </c>
      <c r="AE1759" s="15">
        <f t="shared" si="7274"/>
        <v>150</v>
      </c>
      <c r="AF1759" s="15">
        <f t="shared" si="7274"/>
        <v>0</v>
      </c>
      <c r="AG1759" s="15">
        <f t="shared" si="7274"/>
        <v>0</v>
      </c>
      <c r="AH1759" s="15">
        <f t="shared" si="7274"/>
        <v>0</v>
      </c>
      <c r="AI1759" s="15">
        <f t="shared" si="7274"/>
        <v>0</v>
      </c>
      <c r="AJ1759" s="17"/>
      <c r="AK1759" s="15">
        <f>AK1758</f>
        <v>150</v>
      </c>
      <c r="AL1759" s="15">
        <f>AL1758</f>
        <v>0</v>
      </c>
      <c r="AM1759" s="17"/>
      <c r="AN1759" s="15">
        <f t="shared" ref="AN1759:AX1759" si="7275">AN1758</f>
        <v>0</v>
      </c>
      <c r="AO1759" s="15">
        <f t="shared" si="7275"/>
        <v>0</v>
      </c>
      <c r="AP1759" s="15">
        <f t="shared" si="7275"/>
        <v>0</v>
      </c>
      <c r="AQ1759" s="15">
        <f t="shared" si="7275"/>
        <v>0</v>
      </c>
      <c r="AR1759" s="15">
        <f t="shared" si="7275"/>
        <v>0</v>
      </c>
      <c r="AS1759" s="15">
        <f t="shared" si="7275"/>
        <v>0</v>
      </c>
      <c r="AT1759" s="15">
        <f t="shared" si="7275"/>
        <v>0</v>
      </c>
      <c r="AU1759" s="15">
        <f t="shared" si="7275"/>
        <v>0</v>
      </c>
      <c r="AV1759" s="15">
        <f t="shared" si="7275"/>
        <v>0</v>
      </c>
      <c r="AW1759" s="15">
        <f t="shared" si="7275"/>
        <v>0</v>
      </c>
      <c r="AX1759" s="15">
        <f t="shared" si="7275"/>
        <v>0</v>
      </c>
      <c r="AY1759" s="17"/>
      <c r="AZ1759" s="15">
        <f t="shared" ref="AZ1759:BA1759" si="7276">AZ1758</f>
        <v>6000</v>
      </c>
      <c r="BA1759" s="15">
        <f t="shared" si="7276"/>
        <v>2000</v>
      </c>
      <c r="BB1759" s="15">
        <v>325</v>
      </c>
      <c r="BC1759" s="15">
        <f t="shared" ref="BC1759:BE1759" si="7277">BC1758</f>
        <v>0</v>
      </c>
      <c r="BD1759" s="15">
        <f t="shared" si="7277"/>
        <v>0</v>
      </c>
      <c r="BE1759" s="15">
        <f t="shared" si="7277"/>
        <v>60</v>
      </c>
      <c r="BF1759" s="17"/>
      <c r="BG1759" s="15">
        <f t="shared" ref="BG1759:BH1759" si="7278">BG1758</f>
        <v>1000</v>
      </c>
      <c r="BH1759" s="15">
        <f t="shared" si="7278"/>
        <v>5000</v>
      </c>
      <c r="BI1759" s="17"/>
      <c r="BJ1759" s="22">
        <f>G1759/G1758</f>
        <v>1</v>
      </c>
      <c r="BK1759" s="65">
        <f>BK1758</f>
        <v>0</v>
      </c>
      <c r="BL1759" s="65">
        <f>BL1758</f>
        <v>0</v>
      </c>
      <c r="BM1759" s="6">
        <f t="shared" si="7268"/>
        <v>116.57837499999998</v>
      </c>
      <c r="BN1759" s="8">
        <f t="shared" si="7269"/>
        <v>388.44422318283398</v>
      </c>
      <c r="BO1759" s="12">
        <f t="shared" si="7270"/>
        <v>212.80083720886088</v>
      </c>
      <c r="BP1759" s="50">
        <f>(1-'#Constant'!$A$3)/($J1759*'#Constant'!$B$3/'#Constant'!$C$3^($D1759-1)+1)+'#Constant'!$A$3</f>
        <v>0.91908256880733941</v>
      </c>
      <c r="BQ1759" s="4">
        <f t="shared" si="7271"/>
        <v>358.44923581996852</v>
      </c>
      <c r="BR1759" s="50">
        <f>(1-'#Constant'!$A$3)/($K1759*'#Constant'!$B$3/'#Constant'!$C$3^($D1759-1)+1)+'#Constant'!$A$3</f>
        <v>0.90447653429602881</v>
      </c>
      <c r="BS1759" s="4">
        <f t="shared" si="7272"/>
        <v>364.2376910318157</v>
      </c>
      <c r="BT1759"/>
    </row>
    <row r="1760" spans="1:72" x14ac:dyDescent="0.3">
      <c r="A1760">
        <v>40068</v>
      </c>
      <c r="B1760" s="18" t="str">
        <f>VLOOKUP(CONCATENATE("CREATURE_NAME_",A1760),[1]Localization_Hero!$A:$E,2,FALSE)</f>
        <v>오컬트부 오펠리아</v>
      </c>
      <c r="C1760" s="43" t="str">
        <f>VLOOKUP($A1760,[2]CreatureTable!$A:$I,9,FALSE)</f>
        <v>Wizard</v>
      </c>
      <c r="D1760">
        <v>1</v>
      </c>
      <c r="E1760">
        <v>1</v>
      </c>
      <c r="F1760" s="18">
        <v>1</v>
      </c>
      <c r="G1760" s="10">
        <f>ROUND(VLOOKUP($C1760,$B$4:$BH$42,6,FALSE),0)</f>
        <v>120</v>
      </c>
      <c r="H1760" s="10">
        <f>ROUND(VLOOKUP($C1760,$B$4:$BH$42,7,FALSE),0)</f>
        <v>120</v>
      </c>
      <c r="I1760" s="10">
        <f>ROUND(VLOOKUP($C1760,$B$4:$BH$42,8,FALSE),0)</f>
        <v>4031</v>
      </c>
      <c r="J1760" s="10">
        <f>ROUND(VLOOKUP($C1760,$B$4:$BH$42,9,FALSE),0)</f>
        <v>16</v>
      </c>
      <c r="K1760" s="10">
        <f>ROUND(VLOOKUP($C1760,$B$4:$BH$42,10,FALSE),0)</f>
        <v>24</v>
      </c>
      <c r="L1760" s="2"/>
      <c r="M1760" s="10">
        <f>ROUND(VLOOKUP($C1760,$B$4:$BH$42,12,FALSE),0)</f>
        <v>100</v>
      </c>
      <c r="N1760" s="10">
        <f>ROUND(VLOOKUP($C1760,$B$4:$BH$42,13,FALSE),0)</f>
        <v>0</v>
      </c>
      <c r="O1760" s="10">
        <f>ROUND(VLOOKUP($C1760,$B$4:$BH$42,14,FALSE),0)</f>
        <v>0</v>
      </c>
      <c r="P1760" s="10">
        <f>ROUND(VLOOKUP($C1760,$B$4:$BH$42,15,FALSE),0)</f>
        <v>0</v>
      </c>
      <c r="Q1760" s="10">
        <f>ROUND(VLOOKUP($C1760,$B$4:$BH$42,16,FALSE),0)</f>
        <v>0</v>
      </c>
      <c r="R1760" s="10">
        <f>ROUND(VLOOKUP($C1760,$B$4:$BH$42,17,FALSE),0)</f>
        <v>0</v>
      </c>
      <c r="S1760" s="10">
        <f>ROUND(VLOOKUP($C1760,$B$4:$BH$42,18,FALSE),0)</f>
        <v>100</v>
      </c>
      <c r="T1760" s="10">
        <f>ROUND(VLOOKUP($C1760,$B$4:$BH$42,19,FALSE),0)</f>
        <v>150</v>
      </c>
      <c r="U1760" s="10">
        <f>ROUND(VLOOKUP($C1760,$B$4:$BH$42,20,FALSE),0)</f>
        <v>0</v>
      </c>
      <c r="V1760" s="10">
        <f>ROUND(VLOOKUP($C1760,$B$4:$BH$42,21,FALSE),0)</f>
        <v>0</v>
      </c>
      <c r="W1760" s="2"/>
      <c r="X1760" s="10">
        <f>ROUND(VLOOKUP($C1760,$B$4:$BH$42,23,FALSE),0)</f>
        <v>100</v>
      </c>
      <c r="Y1760" s="10">
        <f>ROUND(VLOOKUP($C1760,$B$4:$BH$42,24,FALSE),0)</f>
        <v>0</v>
      </c>
      <c r="Z1760" s="10">
        <f>ROUND(VLOOKUP($C1760,$B$4:$BH$42,25,FALSE),0)</f>
        <v>0</v>
      </c>
      <c r="AA1760" s="10">
        <f>ROUND(VLOOKUP($C1760,$B$4:$BH$42,26,FALSE),0)</f>
        <v>200</v>
      </c>
      <c r="AB1760" s="10">
        <f>ROUND(VLOOKUP($C1760,$B$4:$BH$42,27,FALSE),0)</f>
        <v>250</v>
      </c>
      <c r="AC1760" s="10">
        <f>ROUND(VLOOKUP($C1760,$B$4:$BH$42,28,FALSE),0)</f>
        <v>0</v>
      </c>
      <c r="AD1760" s="10">
        <f>ROUND(VLOOKUP($C1760,$B$4:$BH$42,29,FALSE),0)</f>
        <v>100</v>
      </c>
      <c r="AE1760" s="10">
        <f>ROUND(VLOOKUP($C1760,$B$4:$BH$42,30,FALSE),0)</f>
        <v>150</v>
      </c>
      <c r="AF1760" s="10">
        <f>ROUND(VLOOKUP($C1760,$B$4:$BH$42,31,FALSE),0)</f>
        <v>0</v>
      </c>
      <c r="AG1760" s="10">
        <f>ROUND(VLOOKUP($C1760,$B$4:$BH$42,32,FALSE),0)</f>
        <v>0</v>
      </c>
      <c r="AH1760" s="10">
        <f>ROUND(VLOOKUP($C1760,$B$4:$BH$42,33,FALSE),0)</f>
        <v>0</v>
      </c>
      <c r="AI1760" s="10">
        <f>ROUND(VLOOKUP($C1760,$B$4:$BH$42,34,FALSE),0)</f>
        <v>0</v>
      </c>
      <c r="AJ1760" s="3"/>
      <c r="AK1760" s="10">
        <f>ROUND(VLOOKUP($C1760,$B$4:$BH$42,36,FALSE),0)</f>
        <v>0</v>
      </c>
      <c r="AL1760" s="10">
        <f>ROUND(VLOOKUP($C1760,$B$4:$BH$42,37,FALSE),0)</f>
        <v>0</v>
      </c>
      <c r="AM1760" s="3"/>
      <c r="AN1760" s="10">
        <f>ROUND(VLOOKUP($C1760,$B$4:$BH$42,39,FALSE),0)</f>
        <v>0</v>
      </c>
      <c r="AO1760" s="10">
        <f>ROUND(VLOOKUP($C1760,$B$4:$BH$42,40,FALSE),0)</f>
        <v>0</v>
      </c>
      <c r="AP1760" s="10">
        <f>ROUND(VLOOKUP($C1760,$B$4:$BH$42,41,FALSE),0)</f>
        <v>0</v>
      </c>
      <c r="AQ1760" s="10">
        <f>ROUND(VLOOKUP($C1760,$B$4:$BH$42,42,FALSE),0)</f>
        <v>0</v>
      </c>
      <c r="AR1760" s="10">
        <f>ROUND(VLOOKUP($C1760,$B$4:$BH$42,43,FALSE),0)</f>
        <v>0</v>
      </c>
      <c r="AS1760" s="10">
        <f>ROUND(VLOOKUP($C1760,$B$4:$BH$42,44,FALSE),0)</f>
        <v>0</v>
      </c>
      <c r="AT1760" s="10">
        <f>ROUND(VLOOKUP($C1760,$B$4:$BH$42,45,FALSE),0)</f>
        <v>0</v>
      </c>
      <c r="AU1760" s="10">
        <f>ROUND(VLOOKUP($C1760,$B$4:$BH$42,46,FALSE),0)</f>
        <v>0</v>
      </c>
      <c r="AV1760" s="10">
        <f>ROUND(VLOOKUP($C1760,$B$4:$BH$42,47,FALSE),0)</f>
        <v>0</v>
      </c>
      <c r="AW1760" s="10">
        <f>ROUND(VLOOKUP($C1760,$B$4:$BH$42,48,FALSE),0)</f>
        <v>0</v>
      </c>
      <c r="AX1760" s="10">
        <f>ROUND(VLOOKUP($C1760,$B$4:$BH$42,49,FALSE),0)</f>
        <v>0</v>
      </c>
      <c r="AY1760" s="3"/>
      <c r="AZ1760" s="10">
        <v>6000</v>
      </c>
      <c r="BA1760" s="10">
        <v>2000</v>
      </c>
      <c r="BB1760" s="10">
        <v>450</v>
      </c>
      <c r="BC1760" s="10">
        <v>0</v>
      </c>
      <c r="BD1760" s="10">
        <v>0</v>
      </c>
      <c r="BE1760" s="10">
        <v>60</v>
      </c>
      <c r="BF1760" s="3"/>
      <c r="BG1760" s="10">
        <v>1000</v>
      </c>
      <c r="BH1760" s="10">
        <v>5000</v>
      </c>
      <c r="BI1760" s="3"/>
      <c r="BJ1760" s="21">
        <v>1</v>
      </c>
      <c r="BK1760" s="65">
        <v>0</v>
      </c>
      <c r="BL1760" s="65">
        <v>0</v>
      </c>
      <c r="BM1760" s="6">
        <f t="shared" si="7268"/>
        <v>145.44749999999999</v>
      </c>
      <c r="BN1760" s="8">
        <f t="shared" si="7269"/>
        <v>259.61870858192918</v>
      </c>
      <c r="BO1760" s="12">
        <f t="shared" si="7270"/>
        <v>194.32162030116501</v>
      </c>
      <c r="BP1760" s="50">
        <f>(1-'#Constant'!$A$3)/($J1760*'#Constant'!$B$3/'#Constant'!$C$3^($D1760-1)+1)+'#Constant'!$A$3</f>
        <v>0.95511450381679386</v>
      </c>
      <c r="BQ1760" s="4">
        <f t="shared" si="7271"/>
        <v>211.02181905370844</v>
      </c>
      <c r="BR1760" s="50">
        <f>(1-'#Constant'!$A$3)/($K1760*'#Constant'!$B$3/'#Constant'!$C$3^($D1760-1)+1)+'#Constant'!$A$3</f>
        <v>0.93417910447761188</v>
      </c>
      <c r="BS1760" s="4">
        <f t="shared" si="7272"/>
        <v>308.21559811014993</v>
      </c>
      <c r="BT1760">
        <f>BO1760/$BO$4*100</f>
        <v>147.69178751343802</v>
      </c>
    </row>
    <row r="1761" spans="1:72" s="13" customFormat="1" ht="17.25" thickBot="1" x14ac:dyDescent="0.35">
      <c r="B1761" s="20"/>
      <c r="D1761" s="14">
        <v>1</v>
      </c>
      <c r="E1761" s="14">
        <v>1</v>
      </c>
      <c r="F1761" s="19">
        <v>1</v>
      </c>
      <c r="G1761" s="15">
        <f>G1760</f>
        <v>120</v>
      </c>
      <c r="H1761" s="15">
        <f>H1760</f>
        <v>120</v>
      </c>
      <c r="I1761" s="15">
        <f>I1760</f>
        <v>4031</v>
      </c>
      <c r="J1761" s="15">
        <f>J1760</f>
        <v>16</v>
      </c>
      <c r="K1761" s="15">
        <f>K1760</f>
        <v>24</v>
      </c>
      <c r="L1761" s="16"/>
      <c r="M1761" s="15">
        <f t="shared" ref="M1761:V1761" si="7279">M1760</f>
        <v>100</v>
      </c>
      <c r="N1761" s="15">
        <f t="shared" si="7279"/>
        <v>0</v>
      </c>
      <c r="O1761" s="15">
        <f t="shared" si="7279"/>
        <v>0</v>
      </c>
      <c r="P1761" s="15">
        <f t="shared" si="7279"/>
        <v>0</v>
      </c>
      <c r="Q1761" s="15">
        <f t="shared" si="7279"/>
        <v>0</v>
      </c>
      <c r="R1761" s="15">
        <f t="shared" si="7279"/>
        <v>0</v>
      </c>
      <c r="S1761" s="15">
        <f t="shared" si="7279"/>
        <v>100</v>
      </c>
      <c r="T1761" s="15">
        <f t="shared" si="7279"/>
        <v>150</v>
      </c>
      <c r="U1761" s="15">
        <f t="shared" si="7279"/>
        <v>0</v>
      </c>
      <c r="V1761" s="15">
        <f t="shared" si="7279"/>
        <v>0</v>
      </c>
      <c r="W1761" s="16"/>
      <c r="X1761" s="15">
        <f t="shared" ref="X1761:AI1761" si="7280">X1760</f>
        <v>100</v>
      </c>
      <c r="Y1761" s="15">
        <f t="shared" si="7280"/>
        <v>0</v>
      </c>
      <c r="Z1761" s="15">
        <f t="shared" si="7280"/>
        <v>0</v>
      </c>
      <c r="AA1761" s="15">
        <f t="shared" si="7280"/>
        <v>200</v>
      </c>
      <c r="AB1761" s="15">
        <f t="shared" si="7280"/>
        <v>250</v>
      </c>
      <c r="AC1761" s="15">
        <f t="shared" si="7280"/>
        <v>0</v>
      </c>
      <c r="AD1761" s="15">
        <f t="shared" si="7280"/>
        <v>100</v>
      </c>
      <c r="AE1761" s="15">
        <f t="shared" si="7280"/>
        <v>150</v>
      </c>
      <c r="AF1761" s="15">
        <f t="shared" si="7280"/>
        <v>0</v>
      </c>
      <c r="AG1761" s="15">
        <f t="shared" si="7280"/>
        <v>0</v>
      </c>
      <c r="AH1761" s="15">
        <f t="shared" si="7280"/>
        <v>0</v>
      </c>
      <c r="AI1761" s="15">
        <f t="shared" si="7280"/>
        <v>0</v>
      </c>
      <c r="AJ1761" s="17"/>
      <c r="AK1761" s="15">
        <f>AK1760</f>
        <v>0</v>
      </c>
      <c r="AL1761" s="15">
        <f>AL1760</f>
        <v>0</v>
      </c>
      <c r="AM1761" s="17"/>
      <c r="AN1761" s="15">
        <f t="shared" ref="AN1761:AX1761" si="7281">AN1760</f>
        <v>0</v>
      </c>
      <c r="AO1761" s="15">
        <f t="shared" si="7281"/>
        <v>0</v>
      </c>
      <c r="AP1761" s="15">
        <f t="shared" si="7281"/>
        <v>0</v>
      </c>
      <c r="AQ1761" s="15">
        <f t="shared" si="7281"/>
        <v>0</v>
      </c>
      <c r="AR1761" s="15">
        <f t="shared" si="7281"/>
        <v>0</v>
      </c>
      <c r="AS1761" s="15">
        <f t="shared" si="7281"/>
        <v>0</v>
      </c>
      <c r="AT1761" s="15">
        <f t="shared" si="7281"/>
        <v>0</v>
      </c>
      <c r="AU1761" s="15">
        <f t="shared" si="7281"/>
        <v>0</v>
      </c>
      <c r="AV1761" s="15">
        <f t="shared" si="7281"/>
        <v>0</v>
      </c>
      <c r="AW1761" s="15">
        <f t="shared" si="7281"/>
        <v>0</v>
      </c>
      <c r="AX1761" s="15">
        <f t="shared" si="7281"/>
        <v>0</v>
      </c>
      <c r="AY1761" s="17"/>
      <c r="AZ1761" s="15">
        <f t="shared" ref="AZ1761:BA1761" si="7282">AZ1760</f>
        <v>6000</v>
      </c>
      <c r="BA1761" s="15">
        <f t="shared" si="7282"/>
        <v>2000</v>
      </c>
      <c r="BB1761" s="15">
        <f>BB1760</f>
        <v>450</v>
      </c>
      <c r="BC1761" s="15">
        <f t="shared" ref="BC1761:BE1761" si="7283">BC1760</f>
        <v>0</v>
      </c>
      <c r="BD1761" s="15">
        <f t="shared" si="7283"/>
        <v>0</v>
      </c>
      <c r="BE1761" s="15">
        <f t="shared" si="7283"/>
        <v>60</v>
      </c>
      <c r="BF1761" s="17"/>
      <c r="BG1761" s="15">
        <f t="shared" ref="BG1761:BH1761" si="7284">BG1760</f>
        <v>1000</v>
      </c>
      <c r="BH1761" s="15">
        <f t="shared" si="7284"/>
        <v>5000</v>
      </c>
      <c r="BI1761" s="17"/>
      <c r="BJ1761" s="22">
        <f>G1761/G1760</f>
        <v>1</v>
      </c>
      <c r="BK1761" s="65">
        <f t="shared" ref="BK1761:BL1761" si="7285">BK1760</f>
        <v>0</v>
      </c>
      <c r="BL1761" s="65">
        <f t="shared" si="7285"/>
        <v>0</v>
      </c>
      <c r="BM1761" s="6">
        <f t="shared" si="7268"/>
        <v>145.44749999999999</v>
      </c>
      <c r="BN1761" s="8">
        <f t="shared" si="7269"/>
        <v>259.61870858192918</v>
      </c>
      <c r="BO1761" s="12">
        <f t="shared" si="7270"/>
        <v>194.32162030116501</v>
      </c>
      <c r="BP1761" s="50">
        <f>(1-'#Constant'!$A$3)/($J1761*'#Constant'!$B$3/'#Constant'!$C$3^($D1761-1)+1)+'#Constant'!$A$3</f>
        <v>0.95511450381679386</v>
      </c>
      <c r="BQ1761" s="4">
        <f t="shared" si="7271"/>
        <v>211.02181905370844</v>
      </c>
      <c r="BR1761" s="50">
        <f>(1-'#Constant'!$A$3)/($K1761*'#Constant'!$B$3/'#Constant'!$C$3^($D1761-1)+1)+'#Constant'!$A$3</f>
        <v>0.93417910447761188</v>
      </c>
      <c r="BS1761" s="4">
        <f t="shared" si="7272"/>
        <v>308.21559811014993</v>
      </c>
      <c r="BT1761"/>
    </row>
    <row r="1762" spans="1:72" x14ac:dyDescent="0.3">
      <c r="A1762">
        <v>40069</v>
      </c>
      <c r="B1762" s="18" t="str">
        <f>VLOOKUP(CONCATENATE("CREATURE_NAME_",A1762),[1]Localization_Hero!$A:$E,2,FALSE)</f>
        <v>선도부 가우</v>
      </c>
      <c r="C1762" s="43" t="str">
        <f>VLOOKUP($A1762,[2]CreatureTable!$A:$I,9,FALSE)</f>
        <v>Warrior</v>
      </c>
      <c r="D1762">
        <v>1</v>
      </c>
      <c r="E1762">
        <v>1</v>
      </c>
      <c r="F1762" s="18">
        <v>1</v>
      </c>
      <c r="G1762" s="10">
        <f>ROUND(VLOOKUP($C1762,$B$4:$BH$42,6,FALSE),0)</f>
        <v>92</v>
      </c>
      <c r="H1762" s="10">
        <f>ROUND(VLOOKUP($C1762,$B$4:$BH$42,7,FALSE),0)</f>
        <v>92</v>
      </c>
      <c r="I1762" s="10">
        <f>ROUND(VLOOKUP($C1762,$B$4:$BH$42,8,FALSE),0)</f>
        <v>5930</v>
      </c>
      <c r="J1762" s="10">
        <f>ROUND(VLOOKUP($C1762,$B$4:$BH$42,9,FALSE),0)</f>
        <v>30</v>
      </c>
      <c r="K1762" s="10">
        <f>ROUND(VLOOKUP($C1762,$B$4:$BH$42,10,FALSE),0)</f>
        <v>36</v>
      </c>
      <c r="L1762" s="2"/>
      <c r="M1762" s="10">
        <f>ROUND(VLOOKUP($C1762,$B$4:$BH$42,12,FALSE),0)</f>
        <v>150</v>
      </c>
      <c r="N1762" s="10">
        <f>ROUND(VLOOKUP($C1762,$B$4:$BH$42,13,FALSE),0)</f>
        <v>0</v>
      </c>
      <c r="O1762" s="10">
        <f>ROUND(VLOOKUP($C1762,$B$4:$BH$42,14,FALSE),0)</f>
        <v>0</v>
      </c>
      <c r="P1762" s="10">
        <f>ROUND(VLOOKUP($C1762,$B$4:$BH$42,15,FALSE),0)</f>
        <v>100</v>
      </c>
      <c r="Q1762" s="10">
        <f>ROUND(VLOOKUP($C1762,$B$4:$BH$42,16,FALSE),0)</f>
        <v>0</v>
      </c>
      <c r="R1762" s="10">
        <f>ROUND(VLOOKUP($C1762,$B$4:$BH$42,17,FALSE),0)</f>
        <v>0</v>
      </c>
      <c r="S1762" s="10">
        <f>ROUND(VLOOKUP($C1762,$B$4:$BH$42,18,FALSE),0)</f>
        <v>100</v>
      </c>
      <c r="T1762" s="10">
        <f>ROUND(VLOOKUP($C1762,$B$4:$BH$42,19,FALSE),0)</f>
        <v>150</v>
      </c>
      <c r="U1762" s="10">
        <f>ROUND(VLOOKUP($C1762,$B$4:$BH$42,20,FALSE),0)</f>
        <v>0</v>
      </c>
      <c r="V1762" s="10">
        <f>ROUND(VLOOKUP($C1762,$B$4:$BH$42,21,FALSE),0)</f>
        <v>0</v>
      </c>
      <c r="W1762" s="2"/>
      <c r="X1762" s="10">
        <f>ROUND(VLOOKUP($C1762,$B$4:$BH$42,23,FALSE),0)</f>
        <v>150</v>
      </c>
      <c r="Y1762" s="10">
        <f>ROUND(VLOOKUP($C1762,$B$4:$BH$42,24,FALSE),0)</f>
        <v>0</v>
      </c>
      <c r="Z1762" s="10">
        <f>ROUND(VLOOKUP($C1762,$B$4:$BH$42,25,FALSE),0)</f>
        <v>0</v>
      </c>
      <c r="AA1762" s="10">
        <f>ROUND(VLOOKUP($C1762,$B$4:$BH$42,26,FALSE),0)</f>
        <v>100</v>
      </c>
      <c r="AB1762" s="10">
        <f>ROUND(VLOOKUP($C1762,$B$4:$BH$42,27,FALSE),0)</f>
        <v>0</v>
      </c>
      <c r="AC1762" s="10">
        <f>ROUND(VLOOKUP($C1762,$B$4:$BH$42,28,FALSE),0)</f>
        <v>0</v>
      </c>
      <c r="AD1762" s="10">
        <f>ROUND(VLOOKUP($C1762,$B$4:$BH$42,29,FALSE),0)</f>
        <v>100</v>
      </c>
      <c r="AE1762" s="10">
        <f>ROUND(VLOOKUP($C1762,$B$4:$BH$42,30,FALSE),0)</f>
        <v>150</v>
      </c>
      <c r="AF1762" s="10">
        <f>ROUND(VLOOKUP($C1762,$B$4:$BH$42,31,FALSE),0)</f>
        <v>0</v>
      </c>
      <c r="AG1762" s="10">
        <f>ROUND(VLOOKUP($C1762,$B$4:$BH$42,32,FALSE),0)</f>
        <v>0</v>
      </c>
      <c r="AH1762" s="10">
        <f>ROUND(VLOOKUP($C1762,$B$4:$BH$42,33,FALSE),0)</f>
        <v>0</v>
      </c>
      <c r="AI1762" s="10">
        <f>ROUND(VLOOKUP($C1762,$B$4:$BH$42,34,FALSE),0)</f>
        <v>0</v>
      </c>
      <c r="AJ1762" s="3"/>
      <c r="AK1762" s="10">
        <f>ROUND(VLOOKUP($C1762,$B$4:$BH$42,36,FALSE),0)</f>
        <v>150</v>
      </c>
      <c r="AL1762" s="10">
        <f>ROUND(VLOOKUP($C1762,$B$4:$BH$42,37,FALSE),0)</f>
        <v>0</v>
      </c>
      <c r="AM1762" s="3"/>
      <c r="AN1762" s="10">
        <f>ROUND(VLOOKUP($C1762,$B$4:$BH$42,39,FALSE),0)</f>
        <v>0</v>
      </c>
      <c r="AO1762" s="10">
        <f>ROUND(VLOOKUP($C1762,$B$4:$BH$42,40,FALSE),0)</f>
        <v>0</v>
      </c>
      <c r="AP1762" s="10">
        <f>ROUND(VLOOKUP($C1762,$B$4:$BH$42,41,FALSE),0)</f>
        <v>0</v>
      </c>
      <c r="AQ1762" s="10">
        <f>ROUND(VLOOKUP($C1762,$B$4:$BH$42,42,FALSE),0)</f>
        <v>0</v>
      </c>
      <c r="AR1762" s="10">
        <f>ROUND(VLOOKUP($C1762,$B$4:$BH$42,43,FALSE),0)</f>
        <v>0</v>
      </c>
      <c r="AS1762" s="10">
        <f>ROUND(VLOOKUP($C1762,$B$4:$BH$42,44,FALSE),0)</f>
        <v>0</v>
      </c>
      <c r="AT1762" s="10">
        <f>ROUND(VLOOKUP($C1762,$B$4:$BH$42,45,FALSE),0)</f>
        <v>0</v>
      </c>
      <c r="AU1762" s="10">
        <f>ROUND(VLOOKUP($C1762,$B$4:$BH$42,46,FALSE),0)</f>
        <v>0</v>
      </c>
      <c r="AV1762" s="10">
        <f>ROUND(VLOOKUP($C1762,$B$4:$BH$42,47,FALSE),0)</f>
        <v>0</v>
      </c>
      <c r="AW1762" s="10">
        <f>ROUND(VLOOKUP($C1762,$B$4:$BH$42,48,FALSE),0)</f>
        <v>0</v>
      </c>
      <c r="AX1762" s="10">
        <f>ROUND(VLOOKUP($C1762,$B$4:$BH$42,49,FALSE),0)</f>
        <v>0</v>
      </c>
      <c r="AY1762" s="3"/>
      <c r="AZ1762" s="10">
        <v>6000</v>
      </c>
      <c r="BA1762" s="10">
        <v>2000</v>
      </c>
      <c r="BB1762" s="10">
        <v>340</v>
      </c>
      <c r="BC1762" s="10">
        <v>0</v>
      </c>
      <c r="BD1762" s="10">
        <v>0</v>
      </c>
      <c r="BE1762" s="10">
        <v>60</v>
      </c>
      <c r="BF1762" s="3"/>
      <c r="BG1762" s="10">
        <v>1000</v>
      </c>
      <c r="BH1762" s="10">
        <v>5000</v>
      </c>
      <c r="BI1762" s="3"/>
      <c r="BJ1762" s="21">
        <v>1</v>
      </c>
      <c r="BK1762" s="65">
        <v>0</v>
      </c>
      <c r="BL1762" s="65">
        <v>0</v>
      </c>
      <c r="BM1762" s="6">
        <f t="shared" si="7268"/>
        <v>116.57837499999998</v>
      </c>
      <c r="BN1762" s="8">
        <f t="shared" si="7269"/>
        <v>388.44422318283398</v>
      </c>
      <c r="BO1762" s="12">
        <f t="shared" si="7270"/>
        <v>212.80083720886088</v>
      </c>
      <c r="BP1762" s="50">
        <f>(1-'#Constant'!$A$3)/($J1762*'#Constant'!$B$3/'#Constant'!$C$3^($D1762-1)+1)+'#Constant'!$A$3</f>
        <v>0.91908256880733941</v>
      </c>
      <c r="BQ1762" s="4">
        <f t="shared" si="7271"/>
        <v>358.44923581996852</v>
      </c>
      <c r="BR1762" s="50">
        <f>(1-'#Constant'!$A$3)/($K1762*'#Constant'!$B$3/'#Constant'!$C$3^($D1762-1)+1)+'#Constant'!$A$3</f>
        <v>0.90447653429602881</v>
      </c>
      <c r="BS1762" s="4">
        <f t="shared" si="7272"/>
        <v>364.2376910318157</v>
      </c>
      <c r="BT1762">
        <f>BO1762/$BO$4*100</f>
        <v>161.73669189781026</v>
      </c>
    </row>
    <row r="1763" spans="1:72" s="13" customFormat="1" ht="17.25" thickBot="1" x14ac:dyDescent="0.35">
      <c r="B1763" s="20"/>
      <c r="D1763" s="14">
        <v>1</v>
      </c>
      <c r="E1763" s="14">
        <v>1</v>
      </c>
      <c r="F1763" s="19">
        <v>1</v>
      </c>
      <c r="G1763" s="15">
        <f>G1762</f>
        <v>92</v>
      </c>
      <c r="H1763" s="15">
        <f>H1762</f>
        <v>92</v>
      </c>
      <c r="I1763" s="15">
        <f>I1762</f>
        <v>5930</v>
      </c>
      <c r="J1763" s="15">
        <f>J1762</f>
        <v>30</v>
      </c>
      <c r="K1763" s="15">
        <f>K1762</f>
        <v>36</v>
      </c>
      <c r="L1763" s="16"/>
      <c r="M1763" s="15">
        <f t="shared" ref="M1763:V1763" si="7286">M1762</f>
        <v>150</v>
      </c>
      <c r="N1763" s="15">
        <f t="shared" si="7286"/>
        <v>0</v>
      </c>
      <c r="O1763" s="15">
        <f t="shared" si="7286"/>
        <v>0</v>
      </c>
      <c r="P1763" s="15">
        <f t="shared" si="7286"/>
        <v>100</v>
      </c>
      <c r="Q1763" s="15">
        <f t="shared" si="7286"/>
        <v>0</v>
      </c>
      <c r="R1763" s="15">
        <f t="shared" si="7286"/>
        <v>0</v>
      </c>
      <c r="S1763" s="15">
        <f t="shared" si="7286"/>
        <v>100</v>
      </c>
      <c r="T1763" s="15">
        <f t="shared" si="7286"/>
        <v>150</v>
      </c>
      <c r="U1763" s="15">
        <f t="shared" si="7286"/>
        <v>0</v>
      </c>
      <c r="V1763" s="15">
        <f t="shared" si="7286"/>
        <v>0</v>
      </c>
      <c r="W1763" s="16"/>
      <c r="X1763" s="15">
        <f t="shared" ref="X1763:AI1763" si="7287">X1762</f>
        <v>150</v>
      </c>
      <c r="Y1763" s="15">
        <f t="shared" si="7287"/>
        <v>0</v>
      </c>
      <c r="Z1763" s="15">
        <f t="shared" si="7287"/>
        <v>0</v>
      </c>
      <c r="AA1763" s="15">
        <f t="shared" si="7287"/>
        <v>100</v>
      </c>
      <c r="AB1763" s="15">
        <f t="shared" si="7287"/>
        <v>0</v>
      </c>
      <c r="AC1763" s="15">
        <f t="shared" si="7287"/>
        <v>0</v>
      </c>
      <c r="AD1763" s="15">
        <f t="shared" si="7287"/>
        <v>100</v>
      </c>
      <c r="AE1763" s="15">
        <f t="shared" si="7287"/>
        <v>150</v>
      </c>
      <c r="AF1763" s="15">
        <f t="shared" si="7287"/>
        <v>0</v>
      </c>
      <c r="AG1763" s="15">
        <f t="shared" si="7287"/>
        <v>0</v>
      </c>
      <c r="AH1763" s="15">
        <f t="shared" si="7287"/>
        <v>0</v>
      </c>
      <c r="AI1763" s="15">
        <f t="shared" si="7287"/>
        <v>0</v>
      </c>
      <c r="AJ1763" s="17"/>
      <c r="AK1763" s="15">
        <f>AK1762</f>
        <v>150</v>
      </c>
      <c r="AL1763" s="15">
        <f>AL1762</f>
        <v>0</v>
      </c>
      <c r="AM1763" s="17"/>
      <c r="AN1763" s="15">
        <f t="shared" ref="AN1763:AX1763" si="7288">AN1762</f>
        <v>0</v>
      </c>
      <c r="AO1763" s="15">
        <f t="shared" si="7288"/>
        <v>0</v>
      </c>
      <c r="AP1763" s="15">
        <f t="shared" si="7288"/>
        <v>0</v>
      </c>
      <c r="AQ1763" s="15">
        <f t="shared" si="7288"/>
        <v>0</v>
      </c>
      <c r="AR1763" s="15">
        <f t="shared" si="7288"/>
        <v>0</v>
      </c>
      <c r="AS1763" s="15">
        <f t="shared" si="7288"/>
        <v>0</v>
      </c>
      <c r="AT1763" s="15">
        <f t="shared" si="7288"/>
        <v>0</v>
      </c>
      <c r="AU1763" s="15">
        <f t="shared" si="7288"/>
        <v>0</v>
      </c>
      <c r="AV1763" s="15">
        <f t="shared" si="7288"/>
        <v>0</v>
      </c>
      <c r="AW1763" s="15">
        <f t="shared" si="7288"/>
        <v>0</v>
      </c>
      <c r="AX1763" s="15">
        <f t="shared" si="7288"/>
        <v>0</v>
      </c>
      <c r="AY1763" s="17"/>
      <c r="AZ1763" s="15">
        <f t="shared" ref="AZ1763:BA1763" si="7289">AZ1762</f>
        <v>6000</v>
      </c>
      <c r="BA1763" s="15">
        <f t="shared" si="7289"/>
        <v>2000</v>
      </c>
      <c r="BB1763" s="15">
        <v>340</v>
      </c>
      <c r="BC1763" s="15">
        <f t="shared" ref="BC1763:BE1763" si="7290">BC1762</f>
        <v>0</v>
      </c>
      <c r="BD1763" s="15">
        <f t="shared" si="7290"/>
        <v>0</v>
      </c>
      <c r="BE1763" s="15">
        <f t="shared" si="7290"/>
        <v>60</v>
      </c>
      <c r="BF1763" s="17"/>
      <c r="BG1763" s="15">
        <f t="shared" ref="BG1763:BH1763" si="7291">BG1762</f>
        <v>1000</v>
      </c>
      <c r="BH1763" s="15">
        <f t="shared" si="7291"/>
        <v>5000</v>
      </c>
      <c r="BI1763" s="17"/>
      <c r="BJ1763" s="22">
        <f>G1763/G1762</f>
        <v>1</v>
      </c>
      <c r="BK1763" s="65">
        <f>BK1762</f>
        <v>0</v>
      </c>
      <c r="BL1763" s="65">
        <f>BL1762</f>
        <v>0</v>
      </c>
      <c r="BM1763" s="6">
        <f t="shared" si="7268"/>
        <v>116.57837499999998</v>
      </c>
      <c r="BN1763" s="8">
        <f t="shared" si="7269"/>
        <v>388.44422318283398</v>
      </c>
      <c r="BO1763" s="12">
        <f t="shared" si="7270"/>
        <v>212.80083720886088</v>
      </c>
      <c r="BP1763" s="50">
        <f>(1-'#Constant'!$A$3)/($J1763*'#Constant'!$B$3/'#Constant'!$C$3^($D1763-1)+1)+'#Constant'!$A$3</f>
        <v>0.91908256880733941</v>
      </c>
      <c r="BQ1763" s="4">
        <f t="shared" si="7271"/>
        <v>358.44923581996852</v>
      </c>
      <c r="BR1763" s="50">
        <f>(1-'#Constant'!$A$3)/($K1763*'#Constant'!$B$3/'#Constant'!$C$3^($D1763-1)+1)+'#Constant'!$A$3</f>
        <v>0.90447653429602881</v>
      </c>
      <c r="BS1763" s="4">
        <f t="shared" si="7272"/>
        <v>364.2376910318157</v>
      </c>
      <c r="BT1763"/>
    </row>
    <row r="1764" spans="1:72" s="34" customFormat="1" ht="27" thickBot="1" x14ac:dyDescent="0.35">
      <c r="B1764" s="70" t="s">
        <v>288</v>
      </c>
      <c r="C1764"/>
      <c r="F1764" s="35"/>
      <c r="G1764" s="36"/>
      <c r="H1764" s="36"/>
      <c r="I1764" s="36"/>
      <c r="J1764" s="36"/>
      <c r="K1764" s="36"/>
      <c r="L1764" s="16"/>
      <c r="M1764" s="36"/>
      <c r="N1764" s="36"/>
      <c r="O1764" s="36"/>
      <c r="P1764" s="36">
        <v>0</v>
      </c>
      <c r="Q1764" s="36"/>
      <c r="R1764" s="36"/>
      <c r="S1764" s="36"/>
      <c r="T1764" s="36"/>
      <c r="U1764" s="36"/>
      <c r="V1764" s="36"/>
      <c r="W1764" s="16"/>
      <c r="X1764" s="36"/>
      <c r="Y1764" s="36"/>
      <c r="Z1764" s="36"/>
      <c r="AA1764" s="36">
        <v>0</v>
      </c>
      <c r="AB1764" s="36"/>
      <c r="AC1764" s="36"/>
      <c r="AD1764" s="36"/>
      <c r="AE1764" s="36"/>
      <c r="AF1764" s="36"/>
      <c r="AG1764" s="36"/>
      <c r="AH1764" s="36"/>
      <c r="AI1764" s="36"/>
      <c r="AJ1764" s="17"/>
      <c r="AK1764" s="36"/>
      <c r="AL1764" s="36"/>
      <c r="AM1764" s="17"/>
      <c r="AN1764" s="36"/>
      <c r="AO1764" s="36"/>
      <c r="AP1764" s="36"/>
      <c r="AQ1764" s="36"/>
      <c r="AR1764" s="36"/>
      <c r="AS1764" s="36"/>
      <c r="AT1764" s="36"/>
      <c r="AU1764" s="36"/>
      <c r="AV1764" s="36"/>
      <c r="AW1764" s="36"/>
      <c r="AX1764" s="36"/>
      <c r="AY1764" s="17"/>
      <c r="AZ1764" s="36"/>
      <c r="BA1764" s="36"/>
      <c r="BB1764" s="36"/>
      <c r="BC1764" s="36"/>
      <c r="BD1764" s="36"/>
      <c r="BE1764" s="36"/>
      <c r="BF1764" s="17"/>
      <c r="BG1764" s="36"/>
      <c r="BH1764" s="36"/>
      <c r="BI1764" s="17"/>
      <c r="BJ1764" s="37"/>
      <c r="BK1764" s="36"/>
      <c r="BL1764" s="36"/>
      <c r="BM1764" s="38"/>
      <c r="BN1764" s="38"/>
      <c r="BO1764" s="38"/>
      <c r="BP1764" s="38"/>
      <c r="BQ1764" s="38"/>
      <c r="BR1764" s="38"/>
      <c r="BS1764" s="38"/>
    </row>
    <row r="1765" spans="1:72" x14ac:dyDescent="0.3">
      <c r="A1765">
        <v>40070</v>
      </c>
      <c r="B1765" s="18" t="str">
        <f>VLOOKUP(CONCATENATE("CREATURE_NAME_",A1765),[1]Localization_Hero!$A:$E,2,FALSE)</f>
        <v>하늘의 고백 아르크</v>
      </c>
      <c r="C1765" s="43" t="str">
        <f>VLOOKUP($A1765,[2]CreatureTable!$A:$I,9,FALSE)</f>
        <v>Archer</v>
      </c>
      <c r="D1765">
        <v>1</v>
      </c>
      <c r="E1765">
        <v>1</v>
      </c>
      <c r="F1765" s="18">
        <v>1</v>
      </c>
      <c r="G1765" s="10">
        <f>ROUND(VLOOKUP($C1765,$B$4:$BH$42,6,FALSE),0)</f>
        <v>114</v>
      </c>
      <c r="H1765" s="10">
        <f>ROUND(VLOOKUP($C1765,$B$4:$BH$42,7,FALSE),0)</f>
        <v>114</v>
      </c>
      <c r="I1765" s="10">
        <f>ROUND(VLOOKUP($C1765,$B$4:$BH$42,8,FALSE),0)</f>
        <v>4364</v>
      </c>
      <c r="J1765" s="10">
        <f>ROUND(VLOOKUP($C1765,$B$4:$BH$42,9,FALSE),0)</f>
        <v>22</v>
      </c>
      <c r="K1765" s="10">
        <f>ROUND(VLOOKUP($C1765,$B$4:$BH$42,10,FALSE),0)</f>
        <v>18</v>
      </c>
      <c r="L1765" s="2"/>
      <c r="M1765" s="10">
        <f>ROUND(VLOOKUP($C1765,$B$4:$BH$42,12,FALSE),0)</f>
        <v>150</v>
      </c>
      <c r="N1765" s="10">
        <f>ROUND(VLOOKUP($C1765,$B$4:$BH$42,13,FALSE),0)</f>
        <v>0</v>
      </c>
      <c r="O1765" s="10">
        <f>ROUND(VLOOKUP($C1765,$B$4:$BH$42,14,FALSE),0)</f>
        <v>0</v>
      </c>
      <c r="P1765" s="10">
        <f>ROUND(VLOOKUP($C1765,$B$4:$BH$42,15,FALSE),0)</f>
        <v>0</v>
      </c>
      <c r="Q1765" s="10">
        <f>ROUND(VLOOKUP($C1765,$B$4:$BH$42,16,FALSE),0)</f>
        <v>0</v>
      </c>
      <c r="R1765" s="10">
        <f>ROUND(VLOOKUP($C1765,$B$4:$BH$42,17,FALSE),0)</f>
        <v>0</v>
      </c>
      <c r="S1765" s="10">
        <f>ROUND(VLOOKUP($C1765,$B$4:$BH$42,18,FALSE),0)</f>
        <v>100</v>
      </c>
      <c r="T1765" s="10">
        <f>ROUND(VLOOKUP($C1765,$B$4:$BH$42,19,FALSE),0)</f>
        <v>250</v>
      </c>
      <c r="U1765" s="10">
        <f>ROUND(VLOOKUP($C1765,$B$4:$BH$42,20,FALSE),0)</f>
        <v>0</v>
      </c>
      <c r="V1765" s="10">
        <f>ROUND(VLOOKUP($C1765,$B$4:$BH$42,21,FALSE),0)</f>
        <v>0</v>
      </c>
      <c r="W1765" s="2"/>
      <c r="X1765" s="10">
        <f>ROUND(VLOOKUP($C1765,$B$4:$BH$42,23,FALSE),0)</f>
        <v>150</v>
      </c>
      <c r="Y1765" s="10">
        <f>ROUND(VLOOKUP($C1765,$B$4:$BH$42,24,FALSE),0)</f>
        <v>0</v>
      </c>
      <c r="Z1765" s="10">
        <f>ROUND(VLOOKUP($C1765,$B$4:$BH$42,25,FALSE),0)</f>
        <v>0</v>
      </c>
      <c r="AA1765" s="10">
        <f>ROUND(VLOOKUP($C1765,$B$4:$BH$42,26,FALSE),0)</f>
        <v>0</v>
      </c>
      <c r="AB1765" s="10">
        <f>ROUND(VLOOKUP($C1765,$B$4:$BH$42,27,FALSE),0)</f>
        <v>0</v>
      </c>
      <c r="AC1765" s="10">
        <f>ROUND(VLOOKUP($C1765,$B$4:$BH$42,28,FALSE),0)</f>
        <v>0</v>
      </c>
      <c r="AD1765" s="10">
        <f>ROUND(VLOOKUP($C1765,$B$4:$BH$42,29,FALSE),0)</f>
        <v>100</v>
      </c>
      <c r="AE1765" s="10">
        <f>ROUND(VLOOKUP($C1765,$B$4:$BH$42,30,FALSE),0)</f>
        <v>250</v>
      </c>
      <c r="AF1765" s="10">
        <f>ROUND(VLOOKUP($C1765,$B$4:$BH$42,31,FALSE),0)</f>
        <v>0</v>
      </c>
      <c r="AG1765" s="10">
        <f>ROUND(VLOOKUP($C1765,$B$4:$BH$42,32,FALSE),0)</f>
        <v>0</v>
      </c>
      <c r="AH1765" s="10">
        <f>ROUND(VLOOKUP($C1765,$B$4:$BH$42,33,FALSE),0)</f>
        <v>0</v>
      </c>
      <c r="AI1765" s="10">
        <f>ROUND(VLOOKUP($C1765,$B$4:$BH$42,34,FALSE),0)</f>
        <v>0</v>
      </c>
      <c r="AJ1765" s="3"/>
      <c r="AK1765" s="10">
        <f>ROUND(VLOOKUP($C1765,$B$4:$BH$42,36,FALSE),0)</f>
        <v>0</v>
      </c>
      <c r="AL1765" s="10">
        <f>ROUND(VLOOKUP($C1765,$B$4:$BH$42,37,FALSE),0)</f>
        <v>0</v>
      </c>
      <c r="AM1765" s="3"/>
      <c r="AN1765" s="10">
        <f>ROUND(VLOOKUP($C1765,$B$4:$BH$42,39,FALSE),0)</f>
        <v>0</v>
      </c>
      <c r="AO1765" s="10">
        <f>ROUND(VLOOKUP($C1765,$B$4:$BH$42,40,FALSE),0)</f>
        <v>0</v>
      </c>
      <c r="AP1765" s="10">
        <f>ROUND(VLOOKUP($C1765,$B$4:$BH$42,41,FALSE),0)</f>
        <v>0</v>
      </c>
      <c r="AQ1765" s="10">
        <f>ROUND(VLOOKUP($C1765,$B$4:$BH$42,42,FALSE),0)</f>
        <v>0</v>
      </c>
      <c r="AR1765" s="10">
        <f>ROUND(VLOOKUP($C1765,$B$4:$BH$42,43,FALSE),0)</f>
        <v>0</v>
      </c>
      <c r="AS1765" s="10">
        <f>ROUND(VLOOKUP($C1765,$B$4:$BH$42,44,FALSE),0)</f>
        <v>0</v>
      </c>
      <c r="AT1765" s="10">
        <f>ROUND(VLOOKUP($C1765,$B$4:$BH$42,45,FALSE),0)</f>
        <v>0</v>
      </c>
      <c r="AU1765" s="10">
        <f>ROUND(VLOOKUP($C1765,$B$4:$BH$42,46,FALSE),0)</f>
        <v>0</v>
      </c>
      <c r="AV1765" s="10">
        <f>ROUND(VLOOKUP($C1765,$B$4:$BH$42,47,FALSE),0)</f>
        <v>0</v>
      </c>
      <c r="AW1765" s="10">
        <f>ROUND(VLOOKUP($C1765,$B$4:$BH$42,48,FALSE),0)</f>
        <v>0</v>
      </c>
      <c r="AX1765" s="10">
        <f>ROUND(VLOOKUP($C1765,$B$4:$BH$42,49,FALSE),0)</f>
        <v>0</v>
      </c>
      <c r="AY1765" s="3"/>
      <c r="AZ1765" s="10">
        <v>6000</v>
      </c>
      <c r="BA1765" s="10">
        <v>2000</v>
      </c>
      <c r="BB1765" s="10">
        <v>375</v>
      </c>
      <c r="BC1765" s="10">
        <v>0</v>
      </c>
      <c r="BD1765" s="10">
        <v>0</v>
      </c>
      <c r="BE1765" s="10">
        <v>60</v>
      </c>
      <c r="BF1765" s="3"/>
      <c r="BG1765" s="10">
        <v>1000</v>
      </c>
      <c r="BH1765" s="10">
        <v>5000</v>
      </c>
      <c r="BI1765" s="3"/>
      <c r="BJ1765" s="21">
        <v>1</v>
      </c>
      <c r="BK1765" s="65">
        <v>0</v>
      </c>
      <c r="BL1765" s="65">
        <v>0</v>
      </c>
      <c r="BM1765" s="6">
        <f t="shared" ref="BM1765:BM1774" si="7292">MAX(G1765*(1+M1765/1000*(1+O1765/1000))*(1+0.5*T1765/1000)*(1+0.25*S1765/1000),(H1765*(1+X1765/1000*(1+Z1765/1000))*(1+0.5*AE1765/1000)*(1+0.25*AD1765/1000)))*BG1765/1000</f>
        <v>151.17468749999998</v>
      </c>
      <c r="BN1765" s="8">
        <f t="shared" ref="BN1765:BN1774" si="7293">(BQ1765+BS1765)/2*(1+AI1765/2000)*(1+AH1765/2000)*(1+AN1765/2000)*(1+AK1765/2000)</f>
        <v>231.01462885229961</v>
      </c>
      <c r="BO1765" s="12">
        <f t="shared" ref="BO1765:BO1774" si="7294">SQRT(BM1765*BN1765)</f>
        <v>186.87847474943408</v>
      </c>
      <c r="BP1765" s="50">
        <f>(1-'#Constant'!$A$3)/($J1765*'#Constant'!$B$3/'#Constant'!$C$3^($D1765-1)+1)+'#Constant'!$A$3</f>
        <v>0.93932457786116319</v>
      </c>
      <c r="BQ1765" s="4">
        <f t="shared" ref="BQ1765:BQ1774" si="7295">I1765/(BP1765*(1-Q1765/1000*(0.5+R1765/1000))*(1-P1765/1000)*(1-V1765/1000)*(1+U1765/1000))/20</f>
        <v>232.29457116606082</v>
      </c>
      <c r="BR1765" s="50">
        <f>(1-'#Constant'!$A$3)/($K1765*'#Constant'!$B$3/'#Constant'!$C$3^($D1765-1)+1)+'#Constant'!$A$3</f>
        <v>0.9497912713472485</v>
      </c>
      <c r="BS1765" s="4">
        <f t="shared" ref="BS1765:BS1774" si="7296">I1765/(BR1765*(1-AB1765/1000*(0.5+AC1765/1000))*(1-AA1765/1000)*(1-AG1765/1000)*(1+AF1765/1000))/20</f>
        <v>229.73468653853837</v>
      </c>
      <c r="BT1765">
        <f>BO1765/$BO$4*100</f>
        <v>142.03471513233021</v>
      </c>
    </row>
    <row r="1766" spans="1:72" s="13" customFormat="1" ht="17.25" thickBot="1" x14ac:dyDescent="0.35">
      <c r="B1766" s="20"/>
      <c r="C1766" s="86"/>
      <c r="D1766" s="14">
        <v>1</v>
      </c>
      <c r="E1766" s="14">
        <v>1</v>
      </c>
      <c r="F1766" s="19">
        <v>1</v>
      </c>
      <c r="G1766" s="15">
        <f>G1765</f>
        <v>114</v>
      </c>
      <c r="H1766" s="15">
        <f>H1765</f>
        <v>114</v>
      </c>
      <c r="I1766" s="15">
        <f>I1765</f>
        <v>4364</v>
      </c>
      <c r="J1766" s="15">
        <f>J1765</f>
        <v>22</v>
      </c>
      <c r="K1766" s="15">
        <f>K1765</f>
        <v>18</v>
      </c>
      <c r="L1766" s="16"/>
      <c r="M1766" s="15">
        <f t="shared" ref="M1766:V1766" si="7297">M1765</f>
        <v>150</v>
      </c>
      <c r="N1766" s="15">
        <f t="shared" si="7297"/>
        <v>0</v>
      </c>
      <c r="O1766" s="15">
        <f t="shared" si="7297"/>
        <v>0</v>
      </c>
      <c r="P1766" s="15">
        <f t="shared" si="7297"/>
        <v>0</v>
      </c>
      <c r="Q1766" s="15">
        <f t="shared" si="7297"/>
        <v>0</v>
      </c>
      <c r="R1766" s="15">
        <f t="shared" si="7297"/>
        <v>0</v>
      </c>
      <c r="S1766" s="15">
        <f t="shared" si="7297"/>
        <v>100</v>
      </c>
      <c r="T1766" s="15">
        <f t="shared" si="7297"/>
        <v>250</v>
      </c>
      <c r="U1766" s="15">
        <f t="shared" si="7297"/>
        <v>0</v>
      </c>
      <c r="V1766" s="15">
        <f t="shared" si="7297"/>
        <v>0</v>
      </c>
      <c r="W1766" s="16"/>
      <c r="X1766" s="15">
        <f t="shared" ref="X1766:AI1766" si="7298">X1765</f>
        <v>150</v>
      </c>
      <c r="Y1766" s="15">
        <f t="shared" si="7298"/>
        <v>0</v>
      </c>
      <c r="Z1766" s="15">
        <f t="shared" si="7298"/>
        <v>0</v>
      </c>
      <c r="AA1766" s="15">
        <f t="shared" si="7298"/>
        <v>0</v>
      </c>
      <c r="AB1766" s="15">
        <f t="shared" si="7298"/>
        <v>0</v>
      </c>
      <c r="AC1766" s="15">
        <f t="shared" si="7298"/>
        <v>0</v>
      </c>
      <c r="AD1766" s="15">
        <f t="shared" si="7298"/>
        <v>100</v>
      </c>
      <c r="AE1766" s="15">
        <f t="shared" si="7298"/>
        <v>250</v>
      </c>
      <c r="AF1766" s="15">
        <f t="shared" si="7298"/>
        <v>0</v>
      </c>
      <c r="AG1766" s="15">
        <f t="shared" si="7298"/>
        <v>0</v>
      </c>
      <c r="AH1766" s="15">
        <f t="shared" si="7298"/>
        <v>0</v>
      </c>
      <c r="AI1766" s="15">
        <f t="shared" si="7298"/>
        <v>0</v>
      </c>
      <c r="AJ1766" s="17"/>
      <c r="AK1766" s="15">
        <f>AK1765</f>
        <v>0</v>
      </c>
      <c r="AL1766" s="15">
        <f>AL1765</f>
        <v>0</v>
      </c>
      <c r="AM1766" s="17"/>
      <c r="AN1766" s="15">
        <f t="shared" ref="AN1766:AX1766" si="7299">AN1765</f>
        <v>0</v>
      </c>
      <c r="AO1766" s="15">
        <f t="shared" si="7299"/>
        <v>0</v>
      </c>
      <c r="AP1766" s="15">
        <f t="shared" si="7299"/>
        <v>0</v>
      </c>
      <c r="AQ1766" s="15">
        <f t="shared" si="7299"/>
        <v>0</v>
      </c>
      <c r="AR1766" s="15">
        <f t="shared" si="7299"/>
        <v>0</v>
      </c>
      <c r="AS1766" s="15">
        <f t="shared" si="7299"/>
        <v>0</v>
      </c>
      <c r="AT1766" s="15">
        <f t="shared" si="7299"/>
        <v>0</v>
      </c>
      <c r="AU1766" s="15">
        <f t="shared" si="7299"/>
        <v>0</v>
      </c>
      <c r="AV1766" s="15">
        <f t="shared" si="7299"/>
        <v>0</v>
      </c>
      <c r="AW1766" s="15">
        <f t="shared" si="7299"/>
        <v>0</v>
      </c>
      <c r="AX1766" s="15">
        <f t="shared" si="7299"/>
        <v>0</v>
      </c>
      <c r="AY1766" s="17"/>
      <c r="AZ1766" s="15">
        <f t="shared" ref="AZ1766:BA1766" si="7300">AZ1765</f>
        <v>6000</v>
      </c>
      <c r="BA1766" s="15">
        <f t="shared" si="7300"/>
        <v>2000</v>
      </c>
      <c r="BB1766" s="15">
        <v>375</v>
      </c>
      <c r="BC1766" s="15">
        <f t="shared" ref="BC1766:BE1766" si="7301">BC1765</f>
        <v>0</v>
      </c>
      <c r="BD1766" s="15">
        <f t="shared" si="7301"/>
        <v>0</v>
      </c>
      <c r="BE1766" s="15">
        <f t="shared" si="7301"/>
        <v>60</v>
      </c>
      <c r="BF1766" s="17"/>
      <c r="BG1766" s="15">
        <f t="shared" ref="BG1766:BH1766" si="7302">BG1765</f>
        <v>1000</v>
      </c>
      <c r="BH1766" s="15">
        <f t="shared" si="7302"/>
        <v>5000</v>
      </c>
      <c r="BI1766" s="17"/>
      <c r="BJ1766" s="22">
        <f>G1766/G1765</f>
        <v>1</v>
      </c>
      <c r="BK1766" s="65">
        <f t="shared" ref="BK1766:BL1766" si="7303">BK1765</f>
        <v>0</v>
      </c>
      <c r="BL1766" s="65">
        <f t="shared" si="7303"/>
        <v>0</v>
      </c>
      <c r="BM1766" s="6">
        <f t="shared" si="7292"/>
        <v>151.17468749999998</v>
      </c>
      <c r="BN1766" s="8">
        <f t="shared" si="7293"/>
        <v>231.01462885229961</v>
      </c>
      <c r="BO1766" s="12">
        <f t="shared" si="7294"/>
        <v>186.87847474943408</v>
      </c>
      <c r="BP1766" s="50">
        <f>(1-'#Constant'!$A$3)/($J1766*'#Constant'!$B$3/'#Constant'!$C$3^($D1766-1)+1)+'#Constant'!$A$3</f>
        <v>0.93932457786116319</v>
      </c>
      <c r="BQ1766" s="4">
        <f t="shared" si="7295"/>
        <v>232.29457116606082</v>
      </c>
      <c r="BR1766" s="50">
        <f>(1-'#Constant'!$A$3)/($K1766*'#Constant'!$B$3/'#Constant'!$C$3^($D1766-1)+1)+'#Constant'!$A$3</f>
        <v>0.9497912713472485</v>
      </c>
      <c r="BS1766" s="4">
        <f t="shared" si="7296"/>
        <v>229.73468653853837</v>
      </c>
      <c r="BT1766"/>
    </row>
    <row r="1767" spans="1:72" x14ac:dyDescent="0.3">
      <c r="A1767">
        <v>40071</v>
      </c>
      <c r="B1767" s="18" t="str">
        <f>VLOOKUP(CONCATENATE("CREATURE_NAME_",A1767),[1]Localization_Hero!$A:$E,2,FALSE)</f>
        <v>죽음을 넘어선 사랑 제인</v>
      </c>
      <c r="C1767" s="43" t="str">
        <f>VLOOKUP($A1767,[2]CreatureTable!$A:$I,9,FALSE)</f>
        <v>Knight</v>
      </c>
      <c r="D1767">
        <v>1</v>
      </c>
      <c r="E1767">
        <v>1</v>
      </c>
      <c r="F1767" s="18">
        <v>1</v>
      </c>
      <c r="G1767" s="10">
        <f>ROUND(VLOOKUP($C1767,$B$4:$BH$42,6,FALSE),0)</f>
        <v>81</v>
      </c>
      <c r="H1767" s="10">
        <f>ROUND(VLOOKUP($C1767,$B$4:$BH$42,7,FALSE),0)</f>
        <v>81</v>
      </c>
      <c r="I1767" s="10">
        <f>ROUND(VLOOKUP($C1767,$B$4:$BH$42,8,FALSE),0)</f>
        <v>6982</v>
      </c>
      <c r="J1767" s="10">
        <f>ROUND(VLOOKUP($C1767,$B$4:$BH$42,9,FALSE),0)</f>
        <v>36</v>
      </c>
      <c r="K1767" s="10">
        <f>ROUND(VLOOKUP($C1767,$B$4:$BH$42,10,FALSE),0)</f>
        <v>28</v>
      </c>
      <c r="L1767" s="2"/>
      <c r="M1767" s="10">
        <f>ROUND(VLOOKUP($C1767,$B$4:$BH$42,12,FALSE),0)</f>
        <v>50</v>
      </c>
      <c r="N1767" s="10">
        <f>ROUND(VLOOKUP($C1767,$B$4:$BH$42,13,FALSE),0)</f>
        <v>0</v>
      </c>
      <c r="O1767" s="10">
        <f>ROUND(VLOOKUP($C1767,$B$4:$BH$42,14,FALSE),0)</f>
        <v>0</v>
      </c>
      <c r="P1767" s="10">
        <f>ROUND(VLOOKUP($C1767,$B$4:$BH$42,15,FALSE),0)</f>
        <v>0</v>
      </c>
      <c r="Q1767" s="10">
        <f>ROUND(VLOOKUP($C1767,$B$4:$BH$42,16,FALSE),0)</f>
        <v>100</v>
      </c>
      <c r="R1767" s="10">
        <f>ROUND(VLOOKUP($C1767,$B$4:$BH$42,17,FALSE),0)</f>
        <v>0</v>
      </c>
      <c r="S1767" s="10">
        <f>ROUND(VLOOKUP($C1767,$B$4:$BH$42,18,FALSE),0)</f>
        <v>0</v>
      </c>
      <c r="T1767" s="10">
        <f>ROUND(VLOOKUP($C1767,$B$4:$BH$42,19,FALSE),0)</f>
        <v>0</v>
      </c>
      <c r="U1767" s="10">
        <f>ROUND(VLOOKUP($C1767,$B$4:$BH$42,20,FALSE),0)</f>
        <v>0</v>
      </c>
      <c r="V1767" s="10">
        <f>ROUND(VLOOKUP($C1767,$B$4:$BH$42,21,FALSE),0)</f>
        <v>250</v>
      </c>
      <c r="W1767" s="2"/>
      <c r="X1767" s="10">
        <f>ROUND(VLOOKUP($C1767,$B$4:$BH$42,23,FALSE),0)</f>
        <v>50</v>
      </c>
      <c r="Y1767" s="10">
        <f>ROUND(VLOOKUP($C1767,$B$4:$BH$42,24,FALSE),0)</f>
        <v>0</v>
      </c>
      <c r="Z1767" s="10">
        <f>ROUND(VLOOKUP($C1767,$B$4:$BH$42,25,FALSE),0)</f>
        <v>0</v>
      </c>
      <c r="AA1767" s="10">
        <f>ROUND(VLOOKUP($C1767,$B$4:$BH$42,26,FALSE),0)</f>
        <v>0</v>
      </c>
      <c r="AB1767" s="10">
        <f>ROUND(VLOOKUP($C1767,$B$4:$BH$42,27,FALSE),0)</f>
        <v>100</v>
      </c>
      <c r="AC1767" s="10">
        <f>ROUND(VLOOKUP($C1767,$B$4:$BH$42,28,FALSE),0)</f>
        <v>0</v>
      </c>
      <c r="AD1767" s="10">
        <f>ROUND(VLOOKUP($C1767,$B$4:$BH$42,29,FALSE),0)</f>
        <v>0</v>
      </c>
      <c r="AE1767" s="10">
        <f>ROUND(VLOOKUP($C1767,$B$4:$BH$42,30,FALSE),0)</f>
        <v>0</v>
      </c>
      <c r="AF1767" s="10">
        <f>ROUND(VLOOKUP($C1767,$B$4:$BH$42,31,FALSE),0)</f>
        <v>0</v>
      </c>
      <c r="AG1767" s="10">
        <f>ROUND(VLOOKUP($C1767,$B$4:$BH$42,32,FALSE),0)</f>
        <v>250</v>
      </c>
      <c r="AH1767" s="10">
        <f>ROUND(VLOOKUP($C1767,$B$4:$BH$42,33,FALSE),0)</f>
        <v>0</v>
      </c>
      <c r="AI1767" s="10">
        <f>ROUND(VLOOKUP($C1767,$B$4:$BH$42,34,FALSE),0)</f>
        <v>0</v>
      </c>
      <c r="AJ1767" s="3"/>
      <c r="AK1767" s="10">
        <f>ROUND(VLOOKUP($C1767,$B$4:$BH$42,36,FALSE),0)</f>
        <v>0</v>
      </c>
      <c r="AL1767" s="10">
        <f>ROUND(VLOOKUP($C1767,$B$4:$BH$42,37,FALSE),0)</f>
        <v>0</v>
      </c>
      <c r="AM1767" s="3"/>
      <c r="AN1767" s="10">
        <f>ROUND(VLOOKUP($C1767,$B$4:$BH$42,39,FALSE),0)</f>
        <v>0</v>
      </c>
      <c r="AO1767" s="10">
        <f>ROUND(VLOOKUP($C1767,$B$4:$BH$42,40,FALSE),0)</f>
        <v>0</v>
      </c>
      <c r="AP1767" s="10">
        <f>ROUND(VLOOKUP($C1767,$B$4:$BH$42,41,FALSE),0)</f>
        <v>0</v>
      </c>
      <c r="AQ1767" s="10">
        <f>ROUND(VLOOKUP($C1767,$B$4:$BH$42,42,FALSE),0)</f>
        <v>0</v>
      </c>
      <c r="AR1767" s="10">
        <f>ROUND(VLOOKUP($C1767,$B$4:$BH$42,43,FALSE),0)</f>
        <v>0</v>
      </c>
      <c r="AS1767" s="10">
        <f>ROUND(VLOOKUP($C1767,$B$4:$BH$42,44,FALSE),0)</f>
        <v>0</v>
      </c>
      <c r="AT1767" s="10">
        <f>ROUND(VLOOKUP($C1767,$B$4:$BH$42,45,FALSE),0)</f>
        <v>0</v>
      </c>
      <c r="AU1767" s="10">
        <f>ROUND(VLOOKUP($C1767,$B$4:$BH$42,46,FALSE),0)</f>
        <v>0</v>
      </c>
      <c r="AV1767" s="10">
        <f>ROUND(VLOOKUP($C1767,$B$4:$BH$42,47,FALSE),0)</f>
        <v>0</v>
      </c>
      <c r="AW1767" s="10">
        <f>ROUND(VLOOKUP($C1767,$B$4:$BH$42,48,FALSE),0)</f>
        <v>0</v>
      </c>
      <c r="AX1767" s="10">
        <f>ROUND(VLOOKUP($C1767,$B$4:$BH$42,49,FALSE),0)</f>
        <v>0</v>
      </c>
      <c r="AY1767" s="3"/>
      <c r="AZ1767" s="10">
        <v>6000</v>
      </c>
      <c r="BA1767" s="10">
        <v>2000</v>
      </c>
      <c r="BB1767" s="10">
        <v>440</v>
      </c>
      <c r="BC1767" s="10">
        <v>0</v>
      </c>
      <c r="BD1767" s="10">
        <v>0</v>
      </c>
      <c r="BE1767" s="10">
        <v>60</v>
      </c>
      <c r="BF1767" s="3"/>
      <c r="BG1767" s="10">
        <v>1000</v>
      </c>
      <c r="BH1767" s="10">
        <v>5000</v>
      </c>
      <c r="BI1767" s="3"/>
      <c r="BJ1767" s="21">
        <v>1</v>
      </c>
      <c r="BK1767" s="65">
        <v>0</v>
      </c>
      <c r="BL1767" s="65">
        <v>0</v>
      </c>
      <c r="BM1767" s="6">
        <f t="shared" si="7292"/>
        <v>85.05</v>
      </c>
      <c r="BN1767" s="8">
        <f t="shared" si="7293"/>
        <v>535.97110176221133</v>
      </c>
      <c r="BO1767" s="12">
        <f t="shared" si="7294"/>
        <v>213.50489972100422</v>
      </c>
      <c r="BP1767" s="50">
        <f>(1-'#Constant'!$A$3)/($J1767*'#Constant'!$B$3/'#Constant'!$C$3^($D1767-1)+1)+'#Constant'!$A$3</f>
        <v>0.90447653429602881</v>
      </c>
      <c r="BQ1767" s="4">
        <f t="shared" si="7295"/>
        <v>541.71102698872187</v>
      </c>
      <c r="BR1767" s="50">
        <f>(1-'#Constant'!$A$3)/($K1767*'#Constant'!$B$3/'#Constant'!$C$3^($D1767-1)+1)+'#Constant'!$A$3</f>
        <v>0.92405904059040589</v>
      </c>
      <c r="BS1767" s="4">
        <f t="shared" si="7296"/>
        <v>530.2311765357008</v>
      </c>
      <c r="BT1767">
        <f>BO1767/$BO$4*100</f>
        <v>162.27180605946913</v>
      </c>
    </row>
    <row r="1768" spans="1:72" s="13" customFormat="1" ht="17.25" thickBot="1" x14ac:dyDescent="0.35">
      <c r="B1768" s="20"/>
      <c r="D1768" s="14">
        <v>1</v>
      </c>
      <c r="E1768" s="14">
        <v>1</v>
      </c>
      <c r="F1768" s="19">
        <v>1</v>
      </c>
      <c r="G1768" s="15">
        <f>G1767</f>
        <v>81</v>
      </c>
      <c r="H1768" s="15">
        <f>H1767</f>
        <v>81</v>
      </c>
      <c r="I1768" s="15">
        <f>I1767</f>
        <v>6982</v>
      </c>
      <c r="J1768" s="15">
        <f>J1767</f>
        <v>36</v>
      </c>
      <c r="K1768" s="15">
        <f>K1767</f>
        <v>28</v>
      </c>
      <c r="L1768" s="16"/>
      <c r="M1768" s="15">
        <f t="shared" ref="M1768:V1768" si="7304">M1767</f>
        <v>50</v>
      </c>
      <c r="N1768" s="15">
        <f t="shared" si="7304"/>
        <v>0</v>
      </c>
      <c r="O1768" s="15">
        <f t="shared" si="7304"/>
        <v>0</v>
      </c>
      <c r="P1768" s="15">
        <f t="shared" si="7304"/>
        <v>0</v>
      </c>
      <c r="Q1768" s="15">
        <f t="shared" si="7304"/>
        <v>100</v>
      </c>
      <c r="R1768" s="15">
        <f t="shared" si="7304"/>
        <v>0</v>
      </c>
      <c r="S1768" s="15">
        <f t="shared" si="7304"/>
        <v>0</v>
      </c>
      <c r="T1768" s="15">
        <f t="shared" si="7304"/>
        <v>0</v>
      </c>
      <c r="U1768" s="15">
        <f t="shared" si="7304"/>
        <v>0</v>
      </c>
      <c r="V1768" s="15">
        <f t="shared" si="7304"/>
        <v>250</v>
      </c>
      <c r="W1768" s="16"/>
      <c r="X1768" s="15">
        <f t="shared" ref="X1768:AI1768" si="7305">X1767</f>
        <v>50</v>
      </c>
      <c r="Y1768" s="15">
        <f t="shared" si="7305"/>
        <v>0</v>
      </c>
      <c r="Z1768" s="15">
        <f t="shared" si="7305"/>
        <v>0</v>
      </c>
      <c r="AA1768" s="15">
        <f t="shared" si="7305"/>
        <v>0</v>
      </c>
      <c r="AB1768" s="15">
        <f t="shared" si="7305"/>
        <v>100</v>
      </c>
      <c r="AC1768" s="15">
        <f t="shared" si="7305"/>
        <v>0</v>
      </c>
      <c r="AD1768" s="15">
        <f t="shared" si="7305"/>
        <v>0</v>
      </c>
      <c r="AE1768" s="15">
        <f t="shared" si="7305"/>
        <v>0</v>
      </c>
      <c r="AF1768" s="15">
        <f t="shared" si="7305"/>
        <v>0</v>
      </c>
      <c r="AG1768" s="15">
        <f t="shared" si="7305"/>
        <v>250</v>
      </c>
      <c r="AH1768" s="15">
        <f t="shared" si="7305"/>
        <v>0</v>
      </c>
      <c r="AI1768" s="15">
        <f t="shared" si="7305"/>
        <v>0</v>
      </c>
      <c r="AJ1768" s="17"/>
      <c r="AK1768" s="15">
        <f>AK1767</f>
        <v>0</v>
      </c>
      <c r="AL1768" s="15">
        <f>AL1767</f>
        <v>0</v>
      </c>
      <c r="AM1768" s="17"/>
      <c r="AN1768" s="15">
        <f t="shared" ref="AN1768:AX1768" si="7306">AN1767</f>
        <v>0</v>
      </c>
      <c r="AO1768" s="15">
        <f t="shared" si="7306"/>
        <v>0</v>
      </c>
      <c r="AP1768" s="15">
        <f t="shared" si="7306"/>
        <v>0</v>
      </c>
      <c r="AQ1768" s="15">
        <f t="shared" si="7306"/>
        <v>0</v>
      </c>
      <c r="AR1768" s="15">
        <f t="shared" si="7306"/>
        <v>0</v>
      </c>
      <c r="AS1768" s="15">
        <f t="shared" si="7306"/>
        <v>0</v>
      </c>
      <c r="AT1768" s="15">
        <f t="shared" si="7306"/>
        <v>0</v>
      </c>
      <c r="AU1768" s="15">
        <f t="shared" si="7306"/>
        <v>0</v>
      </c>
      <c r="AV1768" s="15">
        <f t="shared" si="7306"/>
        <v>0</v>
      </c>
      <c r="AW1768" s="15">
        <f t="shared" si="7306"/>
        <v>0</v>
      </c>
      <c r="AX1768" s="15">
        <f t="shared" si="7306"/>
        <v>0</v>
      </c>
      <c r="AY1768" s="17"/>
      <c r="AZ1768" s="15">
        <f t="shared" ref="AZ1768:BA1768" si="7307">AZ1767</f>
        <v>6000</v>
      </c>
      <c r="BA1768" s="15">
        <f t="shared" si="7307"/>
        <v>2000</v>
      </c>
      <c r="BB1768" s="15">
        <v>440</v>
      </c>
      <c r="BC1768" s="15">
        <f t="shared" ref="BC1768:BE1768" si="7308">BC1767</f>
        <v>0</v>
      </c>
      <c r="BD1768" s="15">
        <f t="shared" si="7308"/>
        <v>0</v>
      </c>
      <c r="BE1768" s="15">
        <f t="shared" si="7308"/>
        <v>60</v>
      </c>
      <c r="BF1768" s="17"/>
      <c r="BG1768" s="15">
        <f t="shared" ref="BG1768:BH1768" si="7309">BG1767</f>
        <v>1000</v>
      </c>
      <c r="BH1768" s="15">
        <f t="shared" si="7309"/>
        <v>5000</v>
      </c>
      <c r="BI1768" s="17"/>
      <c r="BJ1768" s="22">
        <f>G1768/G1767</f>
        <v>1</v>
      </c>
      <c r="BK1768" s="65">
        <f t="shared" ref="BK1768:BL1768" si="7310">BK1767</f>
        <v>0</v>
      </c>
      <c r="BL1768" s="65">
        <f t="shared" si="7310"/>
        <v>0</v>
      </c>
      <c r="BM1768" s="6">
        <f t="shared" si="7292"/>
        <v>85.05</v>
      </c>
      <c r="BN1768" s="8">
        <f t="shared" si="7293"/>
        <v>535.97110176221133</v>
      </c>
      <c r="BO1768" s="12">
        <f t="shared" si="7294"/>
        <v>213.50489972100422</v>
      </c>
      <c r="BP1768" s="50">
        <f>(1-'#Constant'!$A$3)/($J1768*'#Constant'!$B$3/'#Constant'!$C$3^($D1768-1)+1)+'#Constant'!$A$3</f>
        <v>0.90447653429602881</v>
      </c>
      <c r="BQ1768" s="4">
        <f t="shared" si="7295"/>
        <v>541.71102698872187</v>
      </c>
      <c r="BR1768" s="50">
        <f>(1-'#Constant'!$A$3)/($K1768*'#Constant'!$B$3/'#Constant'!$C$3^($D1768-1)+1)+'#Constant'!$A$3</f>
        <v>0.92405904059040589</v>
      </c>
      <c r="BS1768" s="4">
        <f t="shared" si="7296"/>
        <v>530.2311765357008</v>
      </c>
      <c r="BT1768"/>
    </row>
    <row r="1769" spans="1:72" x14ac:dyDescent="0.3">
      <c r="A1769">
        <v>40072</v>
      </c>
      <c r="B1769" s="18" t="str">
        <f>VLOOKUP(CONCATENATE("CREATURE_NAME_",A1769),[1]Localization_Hero!$A:$E,2,FALSE)</f>
        <v>부끄러운 미소 소니아</v>
      </c>
      <c r="C1769" s="43" t="str">
        <f>VLOOKUP($A1769,[2]CreatureTable!$A:$I,9,FALSE)</f>
        <v>Knight</v>
      </c>
      <c r="D1769">
        <v>1</v>
      </c>
      <c r="E1769">
        <v>1</v>
      </c>
      <c r="F1769" s="18">
        <v>1</v>
      </c>
      <c r="G1769" s="10">
        <f>ROUND(VLOOKUP($C1769,$B$4:$BH$42,6,FALSE),0)</f>
        <v>81</v>
      </c>
      <c r="H1769" s="10">
        <f>ROUND(VLOOKUP($C1769,$B$4:$BH$42,7,FALSE),0)</f>
        <v>81</v>
      </c>
      <c r="I1769" s="10">
        <f>ROUND(VLOOKUP($C1769,$B$4:$BH$42,8,FALSE),0)</f>
        <v>6982</v>
      </c>
      <c r="J1769" s="10">
        <f>ROUND(VLOOKUP($C1769,$B$4:$BH$42,9,FALSE),0)</f>
        <v>36</v>
      </c>
      <c r="K1769" s="10">
        <f>ROUND(VLOOKUP($C1769,$B$4:$BH$42,10,FALSE),0)</f>
        <v>28</v>
      </c>
      <c r="L1769" s="2"/>
      <c r="M1769" s="10">
        <f>ROUND(VLOOKUP($C1769,$B$4:$BH$42,12,FALSE),0)</f>
        <v>50</v>
      </c>
      <c r="N1769" s="10">
        <f>ROUND(VLOOKUP($C1769,$B$4:$BH$42,13,FALSE),0)</f>
        <v>0</v>
      </c>
      <c r="O1769" s="10">
        <f>ROUND(VLOOKUP($C1769,$B$4:$BH$42,14,FALSE),0)</f>
        <v>0</v>
      </c>
      <c r="P1769" s="10">
        <f>ROUND(VLOOKUP($C1769,$B$4:$BH$42,15,FALSE),0)</f>
        <v>0</v>
      </c>
      <c r="Q1769" s="10">
        <f>ROUND(VLOOKUP($C1769,$B$4:$BH$42,16,FALSE),0)</f>
        <v>100</v>
      </c>
      <c r="R1769" s="10">
        <f>ROUND(VLOOKUP($C1769,$B$4:$BH$42,17,FALSE),0)</f>
        <v>0</v>
      </c>
      <c r="S1769" s="10">
        <f>ROUND(VLOOKUP($C1769,$B$4:$BH$42,18,FALSE),0)</f>
        <v>0</v>
      </c>
      <c r="T1769" s="10">
        <f>ROUND(VLOOKUP($C1769,$B$4:$BH$42,19,FALSE),0)</f>
        <v>0</v>
      </c>
      <c r="U1769" s="10">
        <f>ROUND(VLOOKUP($C1769,$B$4:$BH$42,20,FALSE),0)</f>
        <v>0</v>
      </c>
      <c r="V1769" s="10">
        <f>ROUND(VLOOKUP($C1769,$B$4:$BH$42,21,FALSE),0)</f>
        <v>250</v>
      </c>
      <c r="W1769" s="2"/>
      <c r="X1769" s="10">
        <f>ROUND(VLOOKUP($C1769,$B$4:$BH$42,23,FALSE),0)</f>
        <v>50</v>
      </c>
      <c r="Y1769" s="10">
        <f>ROUND(VLOOKUP($C1769,$B$4:$BH$42,24,FALSE),0)</f>
        <v>0</v>
      </c>
      <c r="Z1769" s="10">
        <f>ROUND(VLOOKUP($C1769,$B$4:$BH$42,25,FALSE),0)</f>
        <v>0</v>
      </c>
      <c r="AA1769" s="10">
        <f>ROUND(VLOOKUP($C1769,$B$4:$BH$42,26,FALSE),0)</f>
        <v>0</v>
      </c>
      <c r="AB1769" s="10">
        <f>ROUND(VLOOKUP($C1769,$B$4:$BH$42,27,FALSE),0)</f>
        <v>100</v>
      </c>
      <c r="AC1769" s="10">
        <f>ROUND(VLOOKUP($C1769,$B$4:$BH$42,28,FALSE),0)</f>
        <v>0</v>
      </c>
      <c r="AD1769" s="10">
        <f>ROUND(VLOOKUP($C1769,$B$4:$BH$42,29,FALSE),0)</f>
        <v>0</v>
      </c>
      <c r="AE1769" s="10">
        <f>ROUND(VLOOKUP($C1769,$B$4:$BH$42,30,FALSE),0)</f>
        <v>0</v>
      </c>
      <c r="AF1769" s="10">
        <f>ROUND(VLOOKUP($C1769,$B$4:$BH$42,31,FALSE),0)</f>
        <v>0</v>
      </c>
      <c r="AG1769" s="10">
        <f>ROUND(VLOOKUP($C1769,$B$4:$BH$42,32,FALSE),0)</f>
        <v>250</v>
      </c>
      <c r="AH1769" s="10">
        <f>ROUND(VLOOKUP($C1769,$B$4:$BH$42,33,FALSE),0)</f>
        <v>0</v>
      </c>
      <c r="AI1769" s="10">
        <f>ROUND(VLOOKUP($C1769,$B$4:$BH$42,34,FALSE),0)</f>
        <v>0</v>
      </c>
      <c r="AJ1769" s="3"/>
      <c r="AK1769" s="10">
        <f>ROUND(VLOOKUP($C1769,$B$4:$BH$42,36,FALSE),0)</f>
        <v>0</v>
      </c>
      <c r="AL1769" s="10">
        <f>ROUND(VLOOKUP($C1769,$B$4:$BH$42,37,FALSE),0)</f>
        <v>0</v>
      </c>
      <c r="AM1769" s="3"/>
      <c r="AN1769" s="10">
        <f>ROUND(VLOOKUP($C1769,$B$4:$BH$42,39,FALSE),0)</f>
        <v>0</v>
      </c>
      <c r="AO1769" s="10">
        <f>ROUND(VLOOKUP($C1769,$B$4:$BH$42,40,FALSE),0)</f>
        <v>0</v>
      </c>
      <c r="AP1769" s="10">
        <f>ROUND(VLOOKUP($C1769,$B$4:$BH$42,41,FALSE),0)</f>
        <v>0</v>
      </c>
      <c r="AQ1769" s="10">
        <f>ROUND(VLOOKUP($C1769,$B$4:$BH$42,42,FALSE),0)</f>
        <v>0</v>
      </c>
      <c r="AR1769" s="10">
        <f>ROUND(VLOOKUP($C1769,$B$4:$BH$42,43,FALSE),0)</f>
        <v>0</v>
      </c>
      <c r="AS1769" s="10">
        <f>ROUND(VLOOKUP($C1769,$B$4:$BH$42,44,FALSE),0)</f>
        <v>0</v>
      </c>
      <c r="AT1769" s="10">
        <f>ROUND(VLOOKUP($C1769,$B$4:$BH$42,45,FALSE),0)</f>
        <v>0</v>
      </c>
      <c r="AU1769" s="10">
        <f>ROUND(VLOOKUP($C1769,$B$4:$BH$42,46,FALSE),0)</f>
        <v>0</v>
      </c>
      <c r="AV1769" s="10">
        <f>ROUND(VLOOKUP($C1769,$B$4:$BH$42,47,FALSE),0)</f>
        <v>0</v>
      </c>
      <c r="AW1769" s="10">
        <f>ROUND(VLOOKUP($C1769,$B$4:$BH$42,48,FALSE),0)</f>
        <v>0</v>
      </c>
      <c r="AX1769" s="10">
        <f>ROUND(VLOOKUP($C1769,$B$4:$BH$42,49,FALSE),0)</f>
        <v>0</v>
      </c>
      <c r="AY1769" s="3"/>
      <c r="AZ1769" s="10">
        <v>6000</v>
      </c>
      <c r="BA1769" s="10">
        <v>2000</v>
      </c>
      <c r="BB1769" s="10">
        <v>205</v>
      </c>
      <c r="BC1769" s="10">
        <v>0</v>
      </c>
      <c r="BD1769" s="10">
        <v>0</v>
      </c>
      <c r="BE1769" s="10">
        <v>60</v>
      </c>
      <c r="BF1769" s="3"/>
      <c r="BG1769" s="10">
        <v>1000</v>
      </c>
      <c r="BH1769" s="10">
        <v>5000</v>
      </c>
      <c r="BI1769" s="3"/>
      <c r="BJ1769" s="21">
        <v>1</v>
      </c>
      <c r="BK1769" s="65">
        <v>0</v>
      </c>
      <c r="BL1769" s="65">
        <v>0</v>
      </c>
      <c r="BM1769" s="6">
        <f t="shared" si="7292"/>
        <v>85.05</v>
      </c>
      <c r="BN1769" s="8">
        <f t="shared" si="7293"/>
        <v>535.97110176221133</v>
      </c>
      <c r="BO1769" s="12">
        <f t="shared" si="7294"/>
        <v>213.50489972100422</v>
      </c>
      <c r="BP1769" s="50">
        <f>(1-'#Constant'!$A$3)/($J1769*'#Constant'!$B$3/'#Constant'!$C$3^($D1769-1)+1)+'#Constant'!$A$3</f>
        <v>0.90447653429602881</v>
      </c>
      <c r="BQ1769" s="4">
        <f t="shared" si="7295"/>
        <v>541.71102698872187</v>
      </c>
      <c r="BR1769" s="50">
        <f>(1-'#Constant'!$A$3)/($K1769*'#Constant'!$B$3/'#Constant'!$C$3^($D1769-1)+1)+'#Constant'!$A$3</f>
        <v>0.92405904059040589</v>
      </c>
      <c r="BS1769" s="4">
        <f t="shared" si="7296"/>
        <v>530.2311765357008</v>
      </c>
      <c r="BT1769">
        <f>BO1769/$BO$4*100</f>
        <v>162.27180605946913</v>
      </c>
    </row>
    <row r="1770" spans="1:72" s="13" customFormat="1" ht="17.25" thickBot="1" x14ac:dyDescent="0.35">
      <c r="B1770" s="20"/>
      <c r="D1770" s="14">
        <v>1</v>
      </c>
      <c r="E1770" s="14">
        <v>1</v>
      </c>
      <c r="F1770" s="19">
        <v>1</v>
      </c>
      <c r="G1770" s="15">
        <f>G1769</f>
        <v>81</v>
      </c>
      <c r="H1770" s="15">
        <f>H1769</f>
        <v>81</v>
      </c>
      <c r="I1770" s="15">
        <f>I1769</f>
        <v>6982</v>
      </c>
      <c r="J1770" s="15">
        <f>J1769</f>
        <v>36</v>
      </c>
      <c r="K1770" s="15">
        <f>K1769</f>
        <v>28</v>
      </c>
      <c r="L1770" s="16"/>
      <c r="M1770" s="15">
        <f t="shared" ref="M1770:V1770" si="7311">M1769</f>
        <v>50</v>
      </c>
      <c r="N1770" s="15">
        <f t="shared" si="7311"/>
        <v>0</v>
      </c>
      <c r="O1770" s="15">
        <f t="shared" si="7311"/>
        <v>0</v>
      </c>
      <c r="P1770" s="15">
        <f t="shared" si="7311"/>
        <v>0</v>
      </c>
      <c r="Q1770" s="15">
        <f t="shared" si="7311"/>
        <v>100</v>
      </c>
      <c r="R1770" s="15">
        <f t="shared" si="7311"/>
        <v>0</v>
      </c>
      <c r="S1770" s="15">
        <f t="shared" si="7311"/>
        <v>0</v>
      </c>
      <c r="T1770" s="15">
        <f t="shared" si="7311"/>
        <v>0</v>
      </c>
      <c r="U1770" s="15">
        <f t="shared" si="7311"/>
        <v>0</v>
      </c>
      <c r="V1770" s="15">
        <f t="shared" si="7311"/>
        <v>250</v>
      </c>
      <c r="W1770" s="16"/>
      <c r="X1770" s="15">
        <f t="shared" ref="X1770:AI1770" si="7312">X1769</f>
        <v>50</v>
      </c>
      <c r="Y1770" s="15">
        <f t="shared" si="7312"/>
        <v>0</v>
      </c>
      <c r="Z1770" s="15">
        <f t="shared" si="7312"/>
        <v>0</v>
      </c>
      <c r="AA1770" s="15">
        <f t="shared" si="7312"/>
        <v>0</v>
      </c>
      <c r="AB1770" s="15">
        <f t="shared" si="7312"/>
        <v>100</v>
      </c>
      <c r="AC1770" s="15">
        <f t="shared" si="7312"/>
        <v>0</v>
      </c>
      <c r="AD1770" s="15">
        <f t="shared" si="7312"/>
        <v>0</v>
      </c>
      <c r="AE1770" s="15">
        <f t="shared" si="7312"/>
        <v>0</v>
      </c>
      <c r="AF1770" s="15">
        <f t="shared" si="7312"/>
        <v>0</v>
      </c>
      <c r="AG1770" s="15">
        <f t="shared" si="7312"/>
        <v>250</v>
      </c>
      <c r="AH1770" s="15">
        <f t="shared" si="7312"/>
        <v>0</v>
      </c>
      <c r="AI1770" s="15">
        <f t="shared" si="7312"/>
        <v>0</v>
      </c>
      <c r="AJ1770" s="17"/>
      <c r="AK1770" s="15">
        <f>AK1769</f>
        <v>0</v>
      </c>
      <c r="AL1770" s="15">
        <f>AL1769</f>
        <v>0</v>
      </c>
      <c r="AM1770" s="17"/>
      <c r="AN1770" s="15">
        <f t="shared" ref="AN1770:AX1770" si="7313">AN1769</f>
        <v>0</v>
      </c>
      <c r="AO1770" s="15">
        <f t="shared" si="7313"/>
        <v>0</v>
      </c>
      <c r="AP1770" s="15">
        <f t="shared" si="7313"/>
        <v>0</v>
      </c>
      <c r="AQ1770" s="15">
        <f t="shared" si="7313"/>
        <v>0</v>
      </c>
      <c r="AR1770" s="15">
        <f t="shared" si="7313"/>
        <v>0</v>
      </c>
      <c r="AS1770" s="15">
        <f t="shared" si="7313"/>
        <v>0</v>
      </c>
      <c r="AT1770" s="15">
        <f t="shared" si="7313"/>
        <v>0</v>
      </c>
      <c r="AU1770" s="15">
        <f t="shared" si="7313"/>
        <v>0</v>
      </c>
      <c r="AV1770" s="15">
        <f t="shared" si="7313"/>
        <v>0</v>
      </c>
      <c r="AW1770" s="15">
        <f t="shared" si="7313"/>
        <v>0</v>
      </c>
      <c r="AX1770" s="15">
        <f t="shared" si="7313"/>
        <v>0</v>
      </c>
      <c r="AY1770" s="17"/>
      <c r="AZ1770" s="15">
        <f t="shared" ref="AZ1770:BA1770" si="7314">AZ1769</f>
        <v>6000</v>
      </c>
      <c r="BA1770" s="15">
        <f t="shared" si="7314"/>
        <v>2000</v>
      </c>
      <c r="BB1770" s="15">
        <v>205</v>
      </c>
      <c r="BC1770" s="15">
        <f t="shared" ref="BC1770:BE1770" si="7315">BC1769</f>
        <v>0</v>
      </c>
      <c r="BD1770" s="15">
        <f t="shared" si="7315"/>
        <v>0</v>
      </c>
      <c r="BE1770" s="15">
        <f t="shared" si="7315"/>
        <v>60</v>
      </c>
      <c r="BF1770" s="17"/>
      <c r="BG1770" s="15">
        <f t="shared" ref="BG1770:BH1770" si="7316">BG1769</f>
        <v>1000</v>
      </c>
      <c r="BH1770" s="15">
        <f t="shared" si="7316"/>
        <v>5000</v>
      </c>
      <c r="BI1770" s="17"/>
      <c r="BJ1770" s="22">
        <f>G1770/G1769</f>
        <v>1</v>
      </c>
      <c r="BK1770" s="65">
        <f t="shared" ref="BK1770:BL1770" si="7317">BK1769</f>
        <v>0</v>
      </c>
      <c r="BL1770" s="65">
        <f t="shared" si="7317"/>
        <v>0</v>
      </c>
      <c r="BM1770" s="6">
        <f t="shared" si="7292"/>
        <v>85.05</v>
      </c>
      <c r="BN1770" s="8">
        <f t="shared" si="7293"/>
        <v>535.97110176221133</v>
      </c>
      <c r="BO1770" s="12">
        <f t="shared" si="7294"/>
        <v>213.50489972100422</v>
      </c>
      <c r="BP1770" s="50">
        <f>(1-'#Constant'!$A$3)/($J1770*'#Constant'!$B$3/'#Constant'!$C$3^($D1770-1)+1)+'#Constant'!$A$3</f>
        <v>0.90447653429602881</v>
      </c>
      <c r="BQ1770" s="4">
        <f t="shared" si="7295"/>
        <v>541.71102698872187</v>
      </c>
      <c r="BR1770" s="50">
        <f>(1-'#Constant'!$A$3)/($K1770*'#Constant'!$B$3/'#Constant'!$C$3^($D1770-1)+1)+'#Constant'!$A$3</f>
        <v>0.92405904059040589</v>
      </c>
      <c r="BS1770" s="4">
        <f t="shared" si="7296"/>
        <v>530.2311765357008</v>
      </c>
      <c r="BT1770"/>
    </row>
    <row r="1771" spans="1:72" x14ac:dyDescent="0.3">
      <c r="A1771">
        <v>40073</v>
      </c>
      <c r="B1771" s="18" t="str">
        <f>VLOOKUP(CONCATENATE("CREATURE_NAME_",A1771),[1]Localization_Hero!$A:$E,2,FALSE)</f>
        <v>잠시 내려놓은 검 세리아</v>
      </c>
      <c r="C1771" s="43" t="str">
        <f>VLOOKUP($A1771,[2]CreatureTable!$A:$I,9,FALSE)</f>
        <v>Warrior</v>
      </c>
      <c r="D1771">
        <v>1</v>
      </c>
      <c r="E1771">
        <v>1</v>
      </c>
      <c r="F1771" s="18">
        <v>1</v>
      </c>
      <c r="G1771" s="10">
        <f>ROUND(VLOOKUP($C1771,$B$4:$BH$42,6,FALSE),0)</f>
        <v>92</v>
      </c>
      <c r="H1771" s="10">
        <f>ROUND(VLOOKUP($C1771,$B$4:$BH$42,7,FALSE),0)</f>
        <v>92</v>
      </c>
      <c r="I1771" s="10">
        <f>ROUND(VLOOKUP($C1771,$B$4:$BH$42,8,FALSE),0)</f>
        <v>5930</v>
      </c>
      <c r="J1771" s="10">
        <f>ROUND(VLOOKUP($C1771,$B$4:$BH$42,9,FALSE),0)</f>
        <v>30</v>
      </c>
      <c r="K1771" s="10">
        <f>ROUND(VLOOKUP($C1771,$B$4:$BH$42,10,FALSE),0)</f>
        <v>36</v>
      </c>
      <c r="L1771" s="2"/>
      <c r="M1771" s="10">
        <f>ROUND(VLOOKUP($C1771,$B$4:$BH$42,12,FALSE),0)</f>
        <v>150</v>
      </c>
      <c r="N1771" s="10">
        <f>ROUND(VLOOKUP($C1771,$B$4:$BH$42,13,FALSE),0)</f>
        <v>0</v>
      </c>
      <c r="O1771" s="10">
        <f>ROUND(VLOOKUP($C1771,$B$4:$BH$42,14,FALSE),0)</f>
        <v>0</v>
      </c>
      <c r="P1771" s="10">
        <f>ROUND(VLOOKUP($C1771,$B$4:$BH$42,15,FALSE),0)</f>
        <v>100</v>
      </c>
      <c r="Q1771" s="10">
        <f>ROUND(VLOOKUP($C1771,$B$4:$BH$42,16,FALSE),0)</f>
        <v>0</v>
      </c>
      <c r="R1771" s="10">
        <f>ROUND(VLOOKUP($C1771,$B$4:$BH$42,17,FALSE),0)</f>
        <v>0</v>
      </c>
      <c r="S1771" s="10">
        <f>ROUND(VLOOKUP($C1771,$B$4:$BH$42,18,FALSE),0)</f>
        <v>100</v>
      </c>
      <c r="T1771" s="10">
        <f>ROUND(VLOOKUP($C1771,$B$4:$BH$42,19,FALSE),0)</f>
        <v>150</v>
      </c>
      <c r="U1771" s="10">
        <f>ROUND(VLOOKUP($C1771,$B$4:$BH$42,20,FALSE),0)</f>
        <v>0</v>
      </c>
      <c r="V1771" s="10">
        <f>ROUND(VLOOKUP($C1771,$B$4:$BH$42,21,FALSE),0)</f>
        <v>0</v>
      </c>
      <c r="W1771" s="2"/>
      <c r="X1771" s="10">
        <f>ROUND(VLOOKUP($C1771,$B$4:$BH$42,23,FALSE),0)</f>
        <v>150</v>
      </c>
      <c r="Y1771" s="10">
        <f>ROUND(VLOOKUP($C1771,$B$4:$BH$42,24,FALSE),0)</f>
        <v>0</v>
      </c>
      <c r="Z1771" s="10">
        <f>ROUND(VLOOKUP($C1771,$B$4:$BH$42,25,FALSE),0)</f>
        <v>0</v>
      </c>
      <c r="AA1771" s="10">
        <f>ROUND(VLOOKUP($C1771,$B$4:$BH$42,26,FALSE),0)</f>
        <v>100</v>
      </c>
      <c r="AB1771" s="10">
        <f>ROUND(VLOOKUP($C1771,$B$4:$BH$42,27,FALSE),0)</f>
        <v>0</v>
      </c>
      <c r="AC1771" s="10">
        <f>ROUND(VLOOKUP($C1771,$B$4:$BH$42,28,FALSE),0)</f>
        <v>0</v>
      </c>
      <c r="AD1771" s="10">
        <f>ROUND(VLOOKUP($C1771,$B$4:$BH$42,29,FALSE),0)</f>
        <v>100</v>
      </c>
      <c r="AE1771" s="10">
        <f>ROUND(VLOOKUP($C1771,$B$4:$BH$42,30,FALSE),0)</f>
        <v>150</v>
      </c>
      <c r="AF1771" s="10">
        <f>ROUND(VLOOKUP($C1771,$B$4:$BH$42,31,FALSE),0)</f>
        <v>0</v>
      </c>
      <c r="AG1771" s="10">
        <f>ROUND(VLOOKUP($C1771,$B$4:$BH$42,32,FALSE),0)</f>
        <v>0</v>
      </c>
      <c r="AH1771" s="10">
        <f>ROUND(VLOOKUP($C1771,$B$4:$BH$42,33,FALSE),0)</f>
        <v>0</v>
      </c>
      <c r="AI1771" s="10">
        <f>ROUND(VLOOKUP($C1771,$B$4:$BH$42,34,FALSE),0)</f>
        <v>0</v>
      </c>
      <c r="AJ1771" s="3"/>
      <c r="AK1771" s="10">
        <f>ROUND(VLOOKUP($C1771,$B$4:$BH$42,36,FALSE),0)</f>
        <v>150</v>
      </c>
      <c r="AL1771" s="10">
        <f>ROUND(VLOOKUP($C1771,$B$4:$BH$42,37,FALSE),0)</f>
        <v>0</v>
      </c>
      <c r="AM1771" s="3"/>
      <c r="AN1771" s="10">
        <f>ROUND(VLOOKUP($C1771,$B$4:$BH$42,39,FALSE),0)</f>
        <v>0</v>
      </c>
      <c r="AO1771" s="10">
        <f>ROUND(VLOOKUP($C1771,$B$4:$BH$42,40,FALSE),0)</f>
        <v>0</v>
      </c>
      <c r="AP1771" s="10">
        <f>ROUND(VLOOKUP($C1771,$B$4:$BH$42,41,FALSE),0)</f>
        <v>0</v>
      </c>
      <c r="AQ1771" s="10">
        <f>ROUND(VLOOKUP($C1771,$B$4:$BH$42,42,FALSE),0)</f>
        <v>0</v>
      </c>
      <c r="AR1771" s="10">
        <f>ROUND(VLOOKUP($C1771,$B$4:$BH$42,43,FALSE),0)</f>
        <v>0</v>
      </c>
      <c r="AS1771" s="10">
        <f>ROUND(VLOOKUP($C1771,$B$4:$BH$42,44,FALSE),0)</f>
        <v>0</v>
      </c>
      <c r="AT1771" s="10">
        <f>ROUND(VLOOKUP($C1771,$B$4:$BH$42,45,FALSE),0)</f>
        <v>0</v>
      </c>
      <c r="AU1771" s="10">
        <f>ROUND(VLOOKUP($C1771,$B$4:$BH$42,46,FALSE),0)</f>
        <v>0</v>
      </c>
      <c r="AV1771" s="10">
        <f>ROUND(VLOOKUP($C1771,$B$4:$BH$42,47,FALSE),0)</f>
        <v>0</v>
      </c>
      <c r="AW1771" s="10">
        <f>ROUND(VLOOKUP($C1771,$B$4:$BH$42,48,FALSE),0)</f>
        <v>0</v>
      </c>
      <c r="AX1771" s="10">
        <f>ROUND(VLOOKUP($C1771,$B$4:$BH$42,49,FALSE),0)</f>
        <v>0</v>
      </c>
      <c r="AY1771" s="3"/>
      <c r="AZ1771" s="10">
        <v>6000</v>
      </c>
      <c r="BA1771" s="10">
        <v>2000</v>
      </c>
      <c r="BB1771" s="10">
        <v>275</v>
      </c>
      <c r="BC1771" s="10">
        <v>0</v>
      </c>
      <c r="BD1771" s="10">
        <v>0</v>
      </c>
      <c r="BE1771" s="10">
        <v>60</v>
      </c>
      <c r="BF1771" s="3"/>
      <c r="BG1771" s="10">
        <v>1000</v>
      </c>
      <c r="BH1771" s="10">
        <v>5000</v>
      </c>
      <c r="BI1771" s="3"/>
      <c r="BJ1771" s="21">
        <v>1</v>
      </c>
      <c r="BK1771" s="65">
        <v>0</v>
      </c>
      <c r="BL1771" s="65">
        <v>0</v>
      </c>
      <c r="BM1771" s="6">
        <f t="shared" si="7292"/>
        <v>116.57837499999998</v>
      </c>
      <c r="BN1771" s="8">
        <f t="shared" si="7293"/>
        <v>388.44422318283398</v>
      </c>
      <c r="BO1771" s="12">
        <f t="shared" si="7294"/>
        <v>212.80083720886088</v>
      </c>
      <c r="BP1771" s="50">
        <f>(1-'#Constant'!$A$3)/($J1771*'#Constant'!$B$3/'#Constant'!$C$3^($D1771-1)+1)+'#Constant'!$A$3</f>
        <v>0.91908256880733941</v>
      </c>
      <c r="BQ1771" s="4">
        <f t="shared" si="7295"/>
        <v>358.44923581996852</v>
      </c>
      <c r="BR1771" s="50">
        <f>(1-'#Constant'!$A$3)/($K1771*'#Constant'!$B$3/'#Constant'!$C$3^($D1771-1)+1)+'#Constant'!$A$3</f>
        <v>0.90447653429602881</v>
      </c>
      <c r="BS1771" s="4">
        <f t="shared" si="7296"/>
        <v>364.2376910318157</v>
      </c>
      <c r="BT1771">
        <f>BO1771/$BO$4*100</f>
        <v>161.73669189781026</v>
      </c>
    </row>
    <row r="1772" spans="1:72" s="13" customFormat="1" ht="18" customHeight="1" thickBot="1" x14ac:dyDescent="0.35">
      <c r="B1772" s="20"/>
      <c r="D1772" s="14">
        <v>1</v>
      </c>
      <c r="E1772" s="14">
        <v>1</v>
      </c>
      <c r="F1772" s="19">
        <v>1</v>
      </c>
      <c r="G1772" s="15">
        <f>G1771</f>
        <v>92</v>
      </c>
      <c r="H1772" s="15">
        <f>H1771</f>
        <v>92</v>
      </c>
      <c r="I1772" s="15">
        <f>I1771</f>
        <v>5930</v>
      </c>
      <c r="J1772" s="15">
        <f>J1771</f>
        <v>30</v>
      </c>
      <c r="K1772" s="15">
        <f>K1771</f>
        <v>36</v>
      </c>
      <c r="L1772" s="16"/>
      <c r="M1772" s="15">
        <f t="shared" ref="M1772:V1772" si="7318">M1771</f>
        <v>150</v>
      </c>
      <c r="N1772" s="15">
        <f t="shared" si="7318"/>
        <v>0</v>
      </c>
      <c r="O1772" s="15">
        <f t="shared" si="7318"/>
        <v>0</v>
      </c>
      <c r="P1772" s="15">
        <f t="shared" si="7318"/>
        <v>100</v>
      </c>
      <c r="Q1772" s="15">
        <f t="shared" si="7318"/>
        <v>0</v>
      </c>
      <c r="R1772" s="15">
        <f t="shared" si="7318"/>
        <v>0</v>
      </c>
      <c r="S1772" s="15">
        <f t="shared" si="7318"/>
        <v>100</v>
      </c>
      <c r="T1772" s="15">
        <f t="shared" si="7318"/>
        <v>150</v>
      </c>
      <c r="U1772" s="15">
        <f t="shared" si="7318"/>
        <v>0</v>
      </c>
      <c r="V1772" s="15">
        <f t="shared" si="7318"/>
        <v>0</v>
      </c>
      <c r="W1772" s="16"/>
      <c r="X1772" s="15">
        <f t="shared" ref="X1772:AI1772" si="7319">X1771</f>
        <v>150</v>
      </c>
      <c r="Y1772" s="15">
        <f t="shared" si="7319"/>
        <v>0</v>
      </c>
      <c r="Z1772" s="15">
        <f t="shared" si="7319"/>
        <v>0</v>
      </c>
      <c r="AA1772" s="15">
        <f t="shared" si="7319"/>
        <v>100</v>
      </c>
      <c r="AB1772" s="15">
        <f t="shared" si="7319"/>
        <v>0</v>
      </c>
      <c r="AC1772" s="15">
        <f t="shared" si="7319"/>
        <v>0</v>
      </c>
      <c r="AD1772" s="15">
        <f t="shared" si="7319"/>
        <v>100</v>
      </c>
      <c r="AE1772" s="15">
        <f t="shared" si="7319"/>
        <v>150</v>
      </c>
      <c r="AF1772" s="15">
        <f t="shared" si="7319"/>
        <v>0</v>
      </c>
      <c r="AG1772" s="15">
        <f t="shared" si="7319"/>
        <v>0</v>
      </c>
      <c r="AH1772" s="15">
        <f t="shared" si="7319"/>
        <v>0</v>
      </c>
      <c r="AI1772" s="15">
        <f t="shared" si="7319"/>
        <v>0</v>
      </c>
      <c r="AJ1772" s="17"/>
      <c r="AK1772" s="15">
        <f>AK1771</f>
        <v>150</v>
      </c>
      <c r="AL1772" s="15">
        <f>AL1771</f>
        <v>0</v>
      </c>
      <c r="AM1772" s="17"/>
      <c r="AN1772" s="15">
        <f t="shared" ref="AN1772:AX1772" si="7320">AN1771</f>
        <v>0</v>
      </c>
      <c r="AO1772" s="15">
        <f t="shared" si="7320"/>
        <v>0</v>
      </c>
      <c r="AP1772" s="15">
        <f t="shared" si="7320"/>
        <v>0</v>
      </c>
      <c r="AQ1772" s="15">
        <f t="shared" si="7320"/>
        <v>0</v>
      </c>
      <c r="AR1772" s="15">
        <f t="shared" si="7320"/>
        <v>0</v>
      </c>
      <c r="AS1772" s="15">
        <f t="shared" si="7320"/>
        <v>0</v>
      </c>
      <c r="AT1772" s="15">
        <f t="shared" si="7320"/>
        <v>0</v>
      </c>
      <c r="AU1772" s="15">
        <f t="shared" si="7320"/>
        <v>0</v>
      </c>
      <c r="AV1772" s="15">
        <f t="shared" si="7320"/>
        <v>0</v>
      </c>
      <c r="AW1772" s="15">
        <f t="shared" si="7320"/>
        <v>0</v>
      </c>
      <c r="AX1772" s="15">
        <f t="shared" si="7320"/>
        <v>0</v>
      </c>
      <c r="AY1772" s="17"/>
      <c r="AZ1772" s="15">
        <f t="shared" ref="AZ1772:BA1772" si="7321">AZ1771</f>
        <v>6000</v>
      </c>
      <c r="BA1772" s="15">
        <f t="shared" si="7321"/>
        <v>2000</v>
      </c>
      <c r="BB1772" s="15">
        <f>BB1771</f>
        <v>275</v>
      </c>
      <c r="BC1772" s="15">
        <f t="shared" ref="BC1772:BE1772" si="7322">BC1771</f>
        <v>0</v>
      </c>
      <c r="BD1772" s="15">
        <f t="shared" si="7322"/>
        <v>0</v>
      </c>
      <c r="BE1772" s="15">
        <f t="shared" si="7322"/>
        <v>60</v>
      </c>
      <c r="BF1772" s="17"/>
      <c r="BG1772" s="15">
        <f t="shared" ref="BG1772:BH1772" si="7323">BG1771</f>
        <v>1000</v>
      </c>
      <c r="BH1772" s="15">
        <f t="shared" si="7323"/>
        <v>5000</v>
      </c>
      <c r="BI1772" s="17"/>
      <c r="BJ1772" s="22">
        <f>G1772/G1771</f>
        <v>1</v>
      </c>
      <c r="BK1772" s="65">
        <f t="shared" ref="BK1772:BL1772" si="7324">BK1771</f>
        <v>0</v>
      </c>
      <c r="BL1772" s="65">
        <f t="shared" si="7324"/>
        <v>0</v>
      </c>
      <c r="BM1772" s="6">
        <f t="shared" si="7292"/>
        <v>116.57837499999998</v>
      </c>
      <c r="BN1772" s="8">
        <f t="shared" si="7293"/>
        <v>388.44422318283398</v>
      </c>
      <c r="BO1772" s="12">
        <f t="shared" si="7294"/>
        <v>212.80083720886088</v>
      </c>
      <c r="BP1772" s="50">
        <f>(1-'#Constant'!$A$3)/($J1772*'#Constant'!$B$3/'#Constant'!$C$3^($D1772-1)+1)+'#Constant'!$A$3</f>
        <v>0.91908256880733941</v>
      </c>
      <c r="BQ1772" s="4">
        <f t="shared" si="7295"/>
        <v>358.44923581996852</v>
      </c>
      <c r="BR1772" s="50">
        <f>(1-'#Constant'!$A$3)/($K1772*'#Constant'!$B$3/'#Constant'!$C$3^($D1772-1)+1)+'#Constant'!$A$3</f>
        <v>0.90447653429602881</v>
      </c>
      <c r="BS1772" s="4">
        <f t="shared" si="7296"/>
        <v>364.2376910318157</v>
      </c>
      <c r="BT1772"/>
    </row>
    <row r="1773" spans="1:72" x14ac:dyDescent="0.3">
      <c r="A1773">
        <v>40074</v>
      </c>
      <c r="B1773" s="18" t="str">
        <f>VLOOKUP(CONCATENATE("CREATURE_NAME_",A1773),[1]Localization_Hero!$A:$E,2,FALSE)</f>
        <v>쿠르텔</v>
      </c>
      <c r="C1773" t="s">
        <v>79</v>
      </c>
      <c r="D1773">
        <v>1</v>
      </c>
      <c r="E1773">
        <v>1</v>
      </c>
      <c r="F1773" s="18">
        <v>1</v>
      </c>
      <c r="G1773" s="10">
        <v>100</v>
      </c>
      <c r="H1773" s="10">
        <v>100</v>
      </c>
      <c r="I1773" s="10">
        <v>2500</v>
      </c>
      <c r="J1773" s="10">
        <v>25</v>
      </c>
      <c r="K1773" s="10">
        <v>25</v>
      </c>
      <c r="L1773" s="2"/>
      <c r="M1773" s="10">
        <v>100</v>
      </c>
      <c r="N1773" s="10">
        <v>0</v>
      </c>
      <c r="O1773" s="10">
        <v>0</v>
      </c>
      <c r="P1773" s="10">
        <v>100</v>
      </c>
      <c r="Q1773" s="10">
        <v>0</v>
      </c>
      <c r="R1773" s="10">
        <v>0</v>
      </c>
      <c r="S1773" s="10">
        <v>0</v>
      </c>
      <c r="T1773" s="10">
        <v>150</v>
      </c>
      <c r="U1773" s="10">
        <v>0</v>
      </c>
      <c r="V1773" s="10">
        <v>0</v>
      </c>
      <c r="W1773" s="2"/>
      <c r="X1773" s="10">
        <v>100</v>
      </c>
      <c r="Y1773" s="10">
        <v>0</v>
      </c>
      <c r="Z1773" s="10">
        <v>0</v>
      </c>
      <c r="AA1773" s="10">
        <v>100</v>
      </c>
      <c r="AB1773" s="10">
        <v>0</v>
      </c>
      <c r="AC1773" s="10">
        <v>0</v>
      </c>
      <c r="AD1773" s="10">
        <v>0</v>
      </c>
      <c r="AE1773" s="10">
        <v>150</v>
      </c>
      <c r="AF1773" s="10">
        <v>0</v>
      </c>
      <c r="AG1773" s="10">
        <v>0</v>
      </c>
      <c r="AH1773" s="10">
        <v>0</v>
      </c>
      <c r="AI1773" s="10">
        <v>0</v>
      </c>
      <c r="AJ1773" s="3"/>
      <c r="AK1773" s="10">
        <v>0</v>
      </c>
      <c r="AL1773" s="10">
        <v>0</v>
      </c>
      <c r="AM1773" s="3"/>
      <c r="AN1773" s="10">
        <v>0</v>
      </c>
      <c r="AO1773" s="10">
        <v>0</v>
      </c>
      <c r="AP1773" s="10">
        <v>0</v>
      </c>
      <c r="AQ1773" s="10">
        <v>0</v>
      </c>
      <c r="AR1773" s="10">
        <v>0</v>
      </c>
      <c r="AS1773" s="10">
        <v>0</v>
      </c>
      <c r="AT1773" s="10">
        <v>0</v>
      </c>
      <c r="AU1773" s="10">
        <v>0</v>
      </c>
      <c r="AV1773" s="10">
        <v>0</v>
      </c>
      <c r="AW1773" s="10">
        <v>0</v>
      </c>
      <c r="AX1773" s="10">
        <v>0</v>
      </c>
      <c r="AY1773" s="3"/>
      <c r="AZ1773" s="10">
        <v>6000</v>
      </c>
      <c r="BA1773" s="10">
        <v>6000</v>
      </c>
      <c r="BB1773" s="10">
        <v>0</v>
      </c>
      <c r="BC1773" s="10">
        <v>0</v>
      </c>
      <c r="BD1773" s="10">
        <v>0</v>
      </c>
      <c r="BE1773" s="10">
        <v>250</v>
      </c>
      <c r="BF1773" s="3"/>
      <c r="BG1773" s="10">
        <v>1000</v>
      </c>
      <c r="BH1773" s="10">
        <v>575</v>
      </c>
      <c r="BI1773" s="3"/>
      <c r="BJ1773" s="21">
        <v>1</v>
      </c>
      <c r="BK1773" s="65">
        <v>0</v>
      </c>
      <c r="BL1773" s="65">
        <v>0</v>
      </c>
      <c r="BM1773" s="6">
        <f t="shared" si="7292"/>
        <v>118.25000000000001</v>
      </c>
      <c r="BN1773" s="8">
        <f t="shared" si="7293"/>
        <v>149.0819326565707</v>
      </c>
      <c r="BO1773" s="12">
        <f t="shared" si="7294"/>
        <v>132.77401303206696</v>
      </c>
      <c r="BP1773" s="50">
        <f>(1-'#Constant'!$A$3)/($J1773*'#Constant'!$B$3/'#Constant'!$C$3^($D1773-1)+1)+'#Constant'!$A$3</f>
        <v>0.93162790697674425</v>
      </c>
      <c r="BQ1773" s="4">
        <f t="shared" si="7295"/>
        <v>149.0819326565707</v>
      </c>
      <c r="BR1773" s="50">
        <f>(1-'#Constant'!$A$3)/($K1773*'#Constant'!$B$3/'#Constant'!$C$3^($D1773-1)+1)+'#Constant'!$A$3</f>
        <v>0.93162790697674425</v>
      </c>
      <c r="BS1773" s="4">
        <f t="shared" si="7296"/>
        <v>149.0819326565707</v>
      </c>
      <c r="BT1773">
        <f>BO1773/$BO$4*100</f>
        <v>100.91327609170268</v>
      </c>
    </row>
    <row r="1774" spans="1:72" s="13" customFormat="1" ht="17.25" thickBot="1" x14ac:dyDescent="0.35">
      <c r="B1774" s="20"/>
      <c r="D1774" s="14">
        <v>1</v>
      </c>
      <c r="E1774" s="14">
        <v>1</v>
      </c>
      <c r="F1774" s="19">
        <v>1</v>
      </c>
      <c r="G1774" s="15">
        <f t="shared" ref="G1774:H1774" si="7325">G1773</f>
        <v>100</v>
      </c>
      <c r="H1774" s="15">
        <f t="shared" si="7325"/>
        <v>100</v>
      </c>
      <c r="I1774" s="15">
        <v>2500</v>
      </c>
      <c r="J1774" s="15">
        <v>25</v>
      </c>
      <c r="K1774" s="15">
        <v>25</v>
      </c>
      <c r="L1774" s="16"/>
      <c r="M1774" s="15">
        <f t="shared" ref="M1774:O1774" si="7326">M1773</f>
        <v>100</v>
      </c>
      <c r="N1774" s="15">
        <f t="shared" si="7326"/>
        <v>0</v>
      </c>
      <c r="O1774" s="15">
        <f t="shared" si="7326"/>
        <v>0</v>
      </c>
      <c r="P1774" s="15">
        <v>100</v>
      </c>
      <c r="Q1774" s="15">
        <f t="shared" ref="Q1774:V1774" si="7327">Q1773</f>
        <v>0</v>
      </c>
      <c r="R1774" s="15">
        <f t="shared" si="7327"/>
        <v>0</v>
      </c>
      <c r="S1774" s="15">
        <f t="shared" si="7327"/>
        <v>0</v>
      </c>
      <c r="T1774" s="15">
        <f t="shared" si="7327"/>
        <v>150</v>
      </c>
      <c r="U1774" s="15">
        <f t="shared" si="7327"/>
        <v>0</v>
      </c>
      <c r="V1774" s="15">
        <f t="shared" si="7327"/>
        <v>0</v>
      </c>
      <c r="W1774" s="16"/>
      <c r="X1774" s="15">
        <f t="shared" ref="X1774:Z1774" si="7328">X1773</f>
        <v>100</v>
      </c>
      <c r="Y1774" s="15">
        <f t="shared" si="7328"/>
        <v>0</v>
      </c>
      <c r="Z1774" s="15">
        <f t="shared" si="7328"/>
        <v>0</v>
      </c>
      <c r="AA1774" s="15">
        <v>100</v>
      </c>
      <c r="AB1774" s="15">
        <f t="shared" ref="AB1774:AI1774" si="7329">AB1773</f>
        <v>0</v>
      </c>
      <c r="AC1774" s="15">
        <f t="shared" si="7329"/>
        <v>0</v>
      </c>
      <c r="AD1774" s="15">
        <f t="shared" si="7329"/>
        <v>0</v>
      </c>
      <c r="AE1774" s="15">
        <f t="shared" si="7329"/>
        <v>150</v>
      </c>
      <c r="AF1774" s="15">
        <f t="shared" si="7329"/>
        <v>0</v>
      </c>
      <c r="AG1774" s="15">
        <f t="shared" si="7329"/>
        <v>0</v>
      </c>
      <c r="AH1774" s="15">
        <f t="shared" si="7329"/>
        <v>0</v>
      </c>
      <c r="AI1774" s="15">
        <f t="shared" si="7329"/>
        <v>0</v>
      </c>
      <c r="AJ1774" s="17"/>
      <c r="AK1774" s="15">
        <f>AK1773</f>
        <v>0</v>
      </c>
      <c r="AL1774" s="15">
        <f>AL1773</f>
        <v>0</v>
      </c>
      <c r="AM1774" s="17"/>
      <c r="AN1774" s="15">
        <f t="shared" ref="AN1774:AX1774" si="7330">AN1773</f>
        <v>0</v>
      </c>
      <c r="AO1774" s="15">
        <f t="shared" si="7330"/>
        <v>0</v>
      </c>
      <c r="AP1774" s="15">
        <f t="shared" si="7330"/>
        <v>0</v>
      </c>
      <c r="AQ1774" s="15">
        <f t="shared" si="7330"/>
        <v>0</v>
      </c>
      <c r="AR1774" s="15">
        <f t="shared" si="7330"/>
        <v>0</v>
      </c>
      <c r="AS1774" s="15">
        <f t="shared" si="7330"/>
        <v>0</v>
      </c>
      <c r="AT1774" s="15">
        <f t="shared" si="7330"/>
        <v>0</v>
      </c>
      <c r="AU1774" s="15">
        <f t="shared" si="7330"/>
        <v>0</v>
      </c>
      <c r="AV1774" s="15">
        <f t="shared" si="7330"/>
        <v>0</v>
      </c>
      <c r="AW1774" s="15">
        <f t="shared" si="7330"/>
        <v>0</v>
      </c>
      <c r="AX1774" s="15">
        <f t="shared" si="7330"/>
        <v>0</v>
      </c>
      <c r="AY1774" s="17"/>
      <c r="AZ1774" s="15">
        <f t="shared" ref="AZ1774:BA1774" si="7331">AZ1773</f>
        <v>6000</v>
      </c>
      <c r="BA1774" s="15">
        <f t="shared" si="7331"/>
        <v>6000</v>
      </c>
      <c r="BB1774" s="15">
        <v>0</v>
      </c>
      <c r="BC1774" s="15">
        <f t="shared" ref="BC1774:BE1774" si="7332">BC1773</f>
        <v>0</v>
      </c>
      <c r="BD1774" s="15">
        <f t="shared" si="7332"/>
        <v>0</v>
      </c>
      <c r="BE1774" s="15">
        <f t="shared" si="7332"/>
        <v>250</v>
      </c>
      <c r="BF1774" s="17"/>
      <c r="BG1774" s="15">
        <f t="shared" ref="BG1774:BH1774" si="7333">BG1773</f>
        <v>1000</v>
      </c>
      <c r="BH1774" s="15">
        <f t="shared" si="7333"/>
        <v>575</v>
      </c>
      <c r="BI1774" s="17"/>
      <c r="BJ1774" s="22">
        <f>G1774/G1773</f>
        <v>1</v>
      </c>
      <c r="BK1774" s="65">
        <f t="shared" ref="BK1774:BL1774" si="7334">BK1773</f>
        <v>0</v>
      </c>
      <c r="BL1774" s="65">
        <f t="shared" si="7334"/>
        <v>0</v>
      </c>
      <c r="BM1774" s="6">
        <f t="shared" si="7292"/>
        <v>118.25000000000001</v>
      </c>
      <c r="BN1774" s="8">
        <f t="shared" si="7293"/>
        <v>149.0819326565707</v>
      </c>
      <c r="BO1774" s="12">
        <f t="shared" si="7294"/>
        <v>132.77401303206696</v>
      </c>
      <c r="BP1774" s="50">
        <f>(1-'#Constant'!$A$3)/($J1774*'#Constant'!$B$3/'#Constant'!$C$3^($D1774-1)+1)+'#Constant'!$A$3</f>
        <v>0.93162790697674425</v>
      </c>
      <c r="BQ1774" s="4">
        <f t="shared" si="7295"/>
        <v>149.0819326565707</v>
      </c>
      <c r="BR1774" s="50">
        <f>(1-'#Constant'!$A$3)/($K1774*'#Constant'!$B$3/'#Constant'!$C$3^($D1774-1)+1)+'#Constant'!$A$3</f>
        <v>0.93162790697674425</v>
      </c>
      <c r="BS1774" s="4">
        <f t="shared" si="7296"/>
        <v>149.0819326565707</v>
      </c>
      <c r="BT1774"/>
    </row>
    <row r="1775" spans="1:72" x14ac:dyDescent="0.3">
      <c r="A1775">
        <v>40075</v>
      </c>
      <c r="B1775" s="18" t="s">
        <v>289</v>
      </c>
      <c r="C1775" s="43" t="s">
        <v>83</v>
      </c>
      <c r="D1775">
        <v>1</v>
      </c>
      <c r="E1775">
        <v>1</v>
      </c>
      <c r="F1775" s="18">
        <v>1</v>
      </c>
      <c r="G1775" s="10">
        <v>104</v>
      </c>
      <c r="H1775" s="10">
        <v>104</v>
      </c>
      <c r="I1775" s="10">
        <v>4734</v>
      </c>
      <c r="J1775" s="10">
        <v>22</v>
      </c>
      <c r="K1775" s="10">
        <v>18</v>
      </c>
      <c r="L1775" s="2"/>
      <c r="M1775" s="10">
        <v>150</v>
      </c>
      <c r="N1775" s="10">
        <v>0</v>
      </c>
      <c r="O1775" s="10">
        <v>500</v>
      </c>
      <c r="P1775" s="10">
        <v>0</v>
      </c>
      <c r="Q1775" s="10">
        <v>0</v>
      </c>
      <c r="R1775" s="10">
        <v>0</v>
      </c>
      <c r="S1775" s="10">
        <v>200</v>
      </c>
      <c r="T1775" s="10">
        <v>100</v>
      </c>
      <c r="U1775" s="10">
        <v>0</v>
      </c>
      <c r="V1775" s="10">
        <v>0</v>
      </c>
      <c r="W1775" s="2"/>
      <c r="X1775" s="10">
        <v>150</v>
      </c>
      <c r="Y1775" s="10">
        <v>0</v>
      </c>
      <c r="Z1775" s="10">
        <v>500</v>
      </c>
      <c r="AA1775" s="10">
        <v>0</v>
      </c>
      <c r="AB1775" s="10">
        <v>0</v>
      </c>
      <c r="AC1775" s="10">
        <v>0</v>
      </c>
      <c r="AD1775" s="10">
        <v>200</v>
      </c>
      <c r="AE1775" s="10">
        <v>100</v>
      </c>
      <c r="AF1775" s="10">
        <v>0</v>
      </c>
      <c r="AG1775" s="10">
        <v>0</v>
      </c>
      <c r="AH1775" s="10">
        <v>0</v>
      </c>
      <c r="AI1775" s="10">
        <v>0</v>
      </c>
      <c r="AJ1775" s="3"/>
      <c r="AK1775" s="10">
        <v>0</v>
      </c>
      <c r="AL1775" s="10">
        <v>0</v>
      </c>
      <c r="AM1775" s="3"/>
      <c r="AN1775" s="10">
        <v>0</v>
      </c>
      <c r="AO1775" s="10">
        <v>0</v>
      </c>
      <c r="AP1775" s="10">
        <v>0</v>
      </c>
      <c r="AQ1775" s="10">
        <v>0</v>
      </c>
      <c r="AR1775" s="10">
        <v>0</v>
      </c>
      <c r="AS1775" s="10">
        <v>0</v>
      </c>
      <c r="AT1775" s="10">
        <v>0</v>
      </c>
      <c r="AU1775" s="10">
        <v>0</v>
      </c>
      <c r="AV1775" s="10">
        <v>0</v>
      </c>
      <c r="AW1775" s="10">
        <v>0</v>
      </c>
      <c r="AX1775" s="10">
        <v>0</v>
      </c>
      <c r="AY1775" s="3"/>
      <c r="AZ1775" s="10">
        <v>6000</v>
      </c>
      <c r="BA1775" s="10">
        <v>2000</v>
      </c>
      <c r="BB1775" s="10">
        <v>325</v>
      </c>
      <c r="BC1775" s="10">
        <v>0</v>
      </c>
      <c r="BD1775" s="10">
        <v>0</v>
      </c>
      <c r="BE1775" s="10">
        <v>60</v>
      </c>
      <c r="BF1775" s="3"/>
      <c r="BG1775" s="10">
        <v>1000</v>
      </c>
      <c r="BH1775" s="10">
        <v>5000</v>
      </c>
      <c r="BI1775" s="3"/>
      <c r="BJ1775" s="21">
        <v>1</v>
      </c>
      <c r="BK1775" s="65">
        <v>0</v>
      </c>
      <c r="BL1775" s="65">
        <v>0</v>
      </c>
      <c r="BM1775" s="6">
        <v>140.45850000000002</v>
      </c>
      <c r="BN1775" s="8">
        <v>250.60111205013436</v>
      </c>
      <c r="BO1775" s="12">
        <v>187.61411539885214</v>
      </c>
      <c r="BP1775" s="50">
        <v>0.93932457786116319</v>
      </c>
      <c r="BQ1775" s="4">
        <v>251.98957376263334</v>
      </c>
      <c r="BR1775" s="50">
        <v>0.9497912713472485</v>
      </c>
      <c r="BS1775" s="4">
        <v>249.21265033763538</v>
      </c>
      <c r="BT1775">
        <v>142.5938298737147</v>
      </c>
    </row>
    <row r="1776" spans="1:72" s="13" customFormat="1" ht="17.25" thickBot="1" x14ac:dyDescent="0.35">
      <c r="B1776" s="20"/>
      <c r="D1776" s="14">
        <v>1</v>
      </c>
      <c r="E1776" s="14">
        <v>1</v>
      </c>
      <c r="F1776" s="19">
        <v>1</v>
      </c>
      <c r="G1776" s="15">
        <v>104</v>
      </c>
      <c r="H1776" s="15">
        <v>104</v>
      </c>
      <c r="I1776" s="15">
        <v>4734</v>
      </c>
      <c r="J1776" s="15">
        <v>22</v>
      </c>
      <c r="K1776" s="15">
        <v>18</v>
      </c>
      <c r="L1776" s="16"/>
      <c r="M1776" s="15">
        <v>150</v>
      </c>
      <c r="N1776" s="15">
        <v>0</v>
      </c>
      <c r="O1776" s="15">
        <v>500</v>
      </c>
      <c r="P1776" s="15">
        <v>0</v>
      </c>
      <c r="Q1776" s="15">
        <v>0</v>
      </c>
      <c r="R1776" s="15">
        <v>0</v>
      </c>
      <c r="S1776" s="15">
        <v>200</v>
      </c>
      <c r="T1776" s="15">
        <v>100</v>
      </c>
      <c r="U1776" s="15">
        <v>0</v>
      </c>
      <c r="V1776" s="15">
        <v>0</v>
      </c>
      <c r="W1776" s="16"/>
      <c r="X1776" s="15">
        <v>150</v>
      </c>
      <c r="Y1776" s="15">
        <v>0</v>
      </c>
      <c r="Z1776" s="15">
        <v>500</v>
      </c>
      <c r="AA1776" s="15">
        <v>0</v>
      </c>
      <c r="AB1776" s="15">
        <v>0</v>
      </c>
      <c r="AC1776" s="15">
        <v>0</v>
      </c>
      <c r="AD1776" s="15">
        <v>200</v>
      </c>
      <c r="AE1776" s="15">
        <v>100</v>
      </c>
      <c r="AF1776" s="15">
        <v>0</v>
      </c>
      <c r="AG1776" s="15">
        <v>0</v>
      </c>
      <c r="AH1776" s="15">
        <v>0</v>
      </c>
      <c r="AI1776" s="15">
        <v>0</v>
      </c>
      <c r="AJ1776" s="17"/>
      <c r="AK1776" s="15">
        <v>0</v>
      </c>
      <c r="AL1776" s="15">
        <v>0</v>
      </c>
      <c r="AM1776" s="17"/>
      <c r="AN1776" s="15">
        <v>0</v>
      </c>
      <c r="AO1776" s="15">
        <v>0</v>
      </c>
      <c r="AP1776" s="15">
        <v>0</v>
      </c>
      <c r="AQ1776" s="15">
        <v>0</v>
      </c>
      <c r="AR1776" s="15">
        <v>0</v>
      </c>
      <c r="AS1776" s="15">
        <v>0</v>
      </c>
      <c r="AT1776" s="15">
        <v>0</v>
      </c>
      <c r="AU1776" s="15">
        <v>0</v>
      </c>
      <c r="AV1776" s="15">
        <v>0</v>
      </c>
      <c r="AW1776" s="15">
        <v>0</v>
      </c>
      <c r="AX1776" s="15">
        <v>0</v>
      </c>
      <c r="AY1776" s="17"/>
      <c r="AZ1776" s="15">
        <v>6000</v>
      </c>
      <c r="BA1776" s="15">
        <v>2000</v>
      </c>
      <c r="BB1776" s="15">
        <v>325</v>
      </c>
      <c r="BC1776" s="15">
        <v>0</v>
      </c>
      <c r="BD1776" s="15">
        <v>0</v>
      </c>
      <c r="BE1776" s="15">
        <v>60</v>
      </c>
      <c r="BF1776" s="17"/>
      <c r="BG1776" s="15">
        <v>1000</v>
      </c>
      <c r="BH1776" s="15">
        <v>5000</v>
      </c>
      <c r="BI1776" s="17"/>
      <c r="BJ1776" s="22">
        <v>1</v>
      </c>
      <c r="BK1776" s="65">
        <v>0</v>
      </c>
      <c r="BL1776" s="65">
        <v>0</v>
      </c>
      <c r="BM1776" s="6">
        <v>140.45850000000002</v>
      </c>
      <c r="BN1776" s="8">
        <v>250.60111205013436</v>
      </c>
      <c r="BO1776" s="12">
        <v>187.61411539885214</v>
      </c>
      <c r="BP1776" s="50">
        <v>0.93932457786116319</v>
      </c>
      <c r="BQ1776" s="4">
        <v>251.98957376263334</v>
      </c>
      <c r="BR1776" s="50">
        <v>0.9497912713472485</v>
      </c>
      <c r="BS1776" s="4">
        <v>249.21265033763538</v>
      </c>
      <c r="BT1776"/>
    </row>
    <row r="1777" spans="1:72" x14ac:dyDescent="0.3">
      <c r="A1777">
        <v>40076</v>
      </c>
      <c r="B1777" s="18" t="s">
        <v>290</v>
      </c>
      <c r="C1777" s="43" t="s">
        <v>83</v>
      </c>
      <c r="D1777">
        <v>1</v>
      </c>
      <c r="E1777">
        <v>1</v>
      </c>
      <c r="F1777" s="18">
        <v>1</v>
      </c>
      <c r="G1777" s="10">
        <v>104</v>
      </c>
      <c r="H1777" s="10">
        <v>104</v>
      </c>
      <c r="I1777" s="10">
        <v>4734</v>
      </c>
      <c r="J1777" s="10">
        <v>22</v>
      </c>
      <c r="K1777" s="10">
        <v>18</v>
      </c>
      <c r="L1777" s="2"/>
      <c r="M1777" s="10">
        <v>150</v>
      </c>
      <c r="N1777" s="10">
        <v>0</v>
      </c>
      <c r="O1777" s="10">
        <v>500</v>
      </c>
      <c r="P1777" s="10">
        <v>0</v>
      </c>
      <c r="Q1777" s="10">
        <v>0</v>
      </c>
      <c r="R1777" s="10">
        <v>0</v>
      </c>
      <c r="S1777" s="10">
        <v>200</v>
      </c>
      <c r="T1777" s="10">
        <v>100</v>
      </c>
      <c r="U1777" s="10">
        <v>0</v>
      </c>
      <c r="V1777" s="10">
        <v>0</v>
      </c>
      <c r="W1777" s="2"/>
      <c r="X1777" s="10">
        <v>150</v>
      </c>
      <c r="Y1777" s="10">
        <v>0</v>
      </c>
      <c r="Z1777" s="10">
        <v>500</v>
      </c>
      <c r="AA1777" s="10">
        <v>0</v>
      </c>
      <c r="AB1777" s="10">
        <v>0</v>
      </c>
      <c r="AC1777" s="10">
        <v>0</v>
      </c>
      <c r="AD1777" s="10">
        <v>200</v>
      </c>
      <c r="AE1777" s="10">
        <v>100</v>
      </c>
      <c r="AF1777" s="10">
        <v>0</v>
      </c>
      <c r="AG1777" s="10">
        <v>0</v>
      </c>
      <c r="AH1777" s="10">
        <v>0</v>
      </c>
      <c r="AI1777" s="10">
        <v>0</v>
      </c>
      <c r="AJ1777" s="3"/>
      <c r="AK1777" s="10">
        <v>0</v>
      </c>
      <c r="AL1777" s="10">
        <v>0</v>
      </c>
      <c r="AM1777" s="3"/>
      <c r="AN1777" s="10">
        <v>0</v>
      </c>
      <c r="AO1777" s="10">
        <v>0</v>
      </c>
      <c r="AP1777" s="10">
        <v>0</v>
      </c>
      <c r="AQ1777" s="10">
        <v>0</v>
      </c>
      <c r="AR1777" s="10">
        <v>0</v>
      </c>
      <c r="AS1777" s="10">
        <v>0</v>
      </c>
      <c r="AT1777" s="10">
        <v>0</v>
      </c>
      <c r="AU1777" s="10">
        <v>0</v>
      </c>
      <c r="AV1777" s="10">
        <v>0</v>
      </c>
      <c r="AW1777" s="10">
        <v>0</v>
      </c>
      <c r="AX1777" s="10">
        <v>0</v>
      </c>
      <c r="AY1777" s="3"/>
      <c r="AZ1777" s="10">
        <v>6000</v>
      </c>
      <c r="BA1777" s="10">
        <v>2000</v>
      </c>
      <c r="BB1777" s="10">
        <v>450</v>
      </c>
      <c r="BC1777" s="10">
        <v>0</v>
      </c>
      <c r="BD1777" s="10">
        <v>0</v>
      </c>
      <c r="BE1777" s="10">
        <v>60</v>
      </c>
      <c r="BF1777" s="3"/>
      <c r="BG1777" s="10">
        <v>1000</v>
      </c>
      <c r="BH1777" s="10">
        <v>5000</v>
      </c>
      <c r="BI1777" s="3"/>
      <c r="BJ1777" s="21">
        <v>1</v>
      </c>
      <c r="BK1777" s="65">
        <v>0</v>
      </c>
      <c r="BL1777" s="65">
        <v>0</v>
      </c>
      <c r="BM1777" s="6">
        <v>140.45850000000002</v>
      </c>
      <c r="BN1777" s="8">
        <v>250.60111205013436</v>
      </c>
      <c r="BO1777" s="12">
        <v>187.61411539885214</v>
      </c>
      <c r="BP1777" s="50">
        <v>0.93932457786116319</v>
      </c>
      <c r="BQ1777" s="4">
        <v>251.98957376263334</v>
      </c>
      <c r="BR1777" s="50">
        <v>0.9497912713472485</v>
      </c>
      <c r="BS1777" s="4">
        <v>249.21265033763538</v>
      </c>
      <c r="BT1777">
        <v>142.5938298737147</v>
      </c>
    </row>
    <row r="1778" spans="1:72" s="13" customFormat="1" ht="17.25" thickBot="1" x14ac:dyDescent="0.35">
      <c r="B1778" s="20"/>
      <c r="D1778" s="14">
        <v>1</v>
      </c>
      <c r="E1778" s="14">
        <v>1</v>
      </c>
      <c r="F1778" s="19">
        <v>1</v>
      </c>
      <c r="G1778" s="15">
        <v>104</v>
      </c>
      <c r="H1778" s="15">
        <v>104</v>
      </c>
      <c r="I1778" s="15">
        <v>4734</v>
      </c>
      <c r="J1778" s="15">
        <v>22</v>
      </c>
      <c r="K1778" s="15">
        <v>18</v>
      </c>
      <c r="L1778" s="16"/>
      <c r="M1778" s="15">
        <v>150</v>
      </c>
      <c r="N1778" s="15">
        <v>0</v>
      </c>
      <c r="O1778" s="15">
        <v>500</v>
      </c>
      <c r="P1778" s="15">
        <v>0</v>
      </c>
      <c r="Q1778" s="15">
        <v>0</v>
      </c>
      <c r="R1778" s="15">
        <v>0</v>
      </c>
      <c r="S1778" s="15">
        <v>200</v>
      </c>
      <c r="T1778" s="15">
        <v>100</v>
      </c>
      <c r="U1778" s="15">
        <v>0</v>
      </c>
      <c r="V1778" s="15">
        <v>0</v>
      </c>
      <c r="W1778" s="16"/>
      <c r="X1778" s="15">
        <v>150</v>
      </c>
      <c r="Y1778" s="15">
        <v>0</v>
      </c>
      <c r="Z1778" s="15">
        <v>500</v>
      </c>
      <c r="AA1778" s="15">
        <v>0</v>
      </c>
      <c r="AB1778" s="15">
        <v>0</v>
      </c>
      <c r="AC1778" s="15">
        <v>0</v>
      </c>
      <c r="AD1778" s="15">
        <v>200</v>
      </c>
      <c r="AE1778" s="15">
        <v>100</v>
      </c>
      <c r="AF1778" s="15">
        <v>0</v>
      </c>
      <c r="AG1778" s="15">
        <v>0</v>
      </c>
      <c r="AH1778" s="15">
        <v>0</v>
      </c>
      <c r="AI1778" s="15">
        <v>0</v>
      </c>
      <c r="AJ1778" s="17"/>
      <c r="AK1778" s="15">
        <v>0</v>
      </c>
      <c r="AL1778" s="15">
        <v>0</v>
      </c>
      <c r="AM1778" s="17"/>
      <c r="AN1778" s="15">
        <v>0</v>
      </c>
      <c r="AO1778" s="15">
        <v>0</v>
      </c>
      <c r="AP1778" s="15">
        <v>0</v>
      </c>
      <c r="AQ1778" s="15">
        <v>0</v>
      </c>
      <c r="AR1778" s="15">
        <v>0</v>
      </c>
      <c r="AS1778" s="15">
        <v>0</v>
      </c>
      <c r="AT1778" s="15">
        <v>0</v>
      </c>
      <c r="AU1778" s="15">
        <v>0</v>
      </c>
      <c r="AV1778" s="15">
        <v>0</v>
      </c>
      <c r="AW1778" s="15">
        <v>0</v>
      </c>
      <c r="AX1778" s="15">
        <v>0</v>
      </c>
      <c r="AY1778" s="17"/>
      <c r="AZ1778" s="15">
        <v>6000</v>
      </c>
      <c r="BA1778" s="15">
        <v>2000</v>
      </c>
      <c r="BB1778" s="15">
        <v>450</v>
      </c>
      <c r="BC1778" s="15">
        <v>0</v>
      </c>
      <c r="BD1778" s="15">
        <v>0</v>
      </c>
      <c r="BE1778" s="15">
        <v>60</v>
      </c>
      <c r="BF1778" s="17"/>
      <c r="BG1778" s="15">
        <v>1000</v>
      </c>
      <c r="BH1778" s="15">
        <v>5000</v>
      </c>
      <c r="BI1778" s="17"/>
      <c r="BJ1778" s="22">
        <v>1</v>
      </c>
      <c r="BK1778" s="65">
        <v>0</v>
      </c>
      <c r="BL1778" s="65">
        <v>0</v>
      </c>
      <c r="BM1778" s="6">
        <v>140.45850000000002</v>
      </c>
      <c r="BN1778" s="8">
        <v>250.60111205013436</v>
      </c>
      <c r="BO1778" s="12">
        <v>187.61411539885214</v>
      </c>
      <c r="BP1778" s="50">
        <v>0.93932457786116319</v>
      </c>
      <c r="BQ1778" s="4">
        <v>251.98957376263334</v>
      </c>
      <c r="BR1778" s="50">
        <v>0.9497912713472485</v>
      </c>
      <c r="BS1778" s="4">
        <v>249.21265033763538</v>
      </c>
      <c r="BT1778"/>
    </row>
    <row r="1779" spans="1:72" x14ac:dyDescent="0.3">
      <c r="A1779">
        <v>40077</v>
      </c>
      <c r="B1779" s="18" t="str">
        <f>VLOOKUP(CONCATENATE("CREATURE_NAME_",A1779),[1]Localization_Hero!$A:$E,2,FALSE)</f>
        <v>리자드맨 토템</v>
      </c>
      <c r="C1779" t="s">
        <v>172</v>
      </c>
      <c r="D1779">
        <v>1</v>
      </c>
      <c r="E1779">
        <v>1</v>
      </c>
      <c r="F1779" s="18">
        <v>1</v>
      </c>
      <c r="G1779" s="10">
        <v>100</v>
      </c>
      <c r="H1779" s="10">
        <v>100</v>
      </c>
      <c r="I1779" s="10">
        <v>2500</v>
      </c>
      <c r="J1779" s="10">
        <v>28</v>
      </c>
      <c r="K1779" s="10">
        <v>7</v>
      </c>
      <c r="L1779" s="2"/>
      <c r="M1779" s="10">
        <v>0</v>
      </c>
      <c r="N1779" s="10">
        <v>0</v>
      </c>
      <c r="O1779" s="10">
        <v>0</v>
      </c>
      <c r="P1779" s="10">
        <v>0</v>
      </c>
      <c r="Q1779" s="10">
        <v>0</v>
      </c>
      <c r="R1779" s="10">
        <v>0</v>
      </c>
      <c r="S1779" s="10">
        <v>0</v>
      </c>
      <c r="T1779" s="10">
        <v>500</v>
      </c>
      <c r="U1779" s="10">
        <v>0</v>
      </c>
      <c r="V1779" s="10">
        <v>400</v>
      </c>
      <c r="W1779" s="2"/>
      <c r="X1779" s="10">
        <v>0</v>
      </c>
      <c r="Y1779" s="10">
        <v>0</v>
      </c>
      <c r="Z1779" s="10">
        <v>0</v>
      </c>
      <c r="AA1779" s="10">
        <v>0</v>
      </c>
      <c r="AB1779" s="10">
        <v>0</v>
      </c>
      <c r="AC1779" s="10">
        <v>0</v>
      </c>
      <c r="AD1779" s="10">
        <v>0</v>
      </c>
      <c r="AE1779" s="10">
        <v>500</v>
      </c>
      <c r="AF1779" s="10">
        <v>0</v>
      </c>
      <c r="AG1779" s="10">
        <v>0</v>
      </c>
      <c r="AH1779" s="10">
        <v>0</v>
      </c>
      <c r="AI1779" s="10">
        <v>0</v>
      </c>
      <c r="AJ1779" s="3"/>
      <c r="AK1779" s="10">
        <v>0</v>
      </c>
      <c r="AL1779" s="10">
        <v>0</v>
      </c>
      <c r="AM1779" s="3"/>
      <c r="AN1779" s="10">
        <v>0</v>
      </c>
      <c r="AO1779" s="10">
        <v>0</v>
      </c>
      <c r="AP1779" s="10">
        <v>0</v>
      </c>
      <c r="AQ1779" s="10">
        <v>0</v>
      </c>
      <c r="AR1779" s="10">
        <v>0</v>
      </c>
      <c r="AS1779" s="10">
        <v>0</v>
      </c>
      <c r="AT1779" s="10">
        <v>0</v>
      </c>
      <c r="AU1779" s="10">
        <v>0</v>
      </c>
      <c r="AV1779" s="10">
        <v>0</v>
      </c>
      <c r="AW1779" s="10">
        <v>0</v>
      </c>
      <c r="AX1779" s="10">
        <v>0</v>
      </c>
      <c r="AY1779" s="3"/>
      <c r="AZ1779" s="10">
        <v>6000</v>
      </c>
      <c r="BA1779" s="10">
        <v>6000</v>
      </c>
      <c r="BB1779" s="10">
        <v>0</v>
      </c>
      <c r="BC1779" s="10">
        <v>0</v>
      </c>
      <c r="BD1779" s="10">
        <v>0</v>
      </c>
      <c r="BE1779" s="10">
        <v>250</v>
      </c>
      <c r="BF1779" s="3"/>
      <c r="BG1779" s="10">
        <v>1000</v>
      </c>
      <c r="BH1779" s="10">
        <v>0</v>
      </c>
      <c r="BI1779" s="3"/>
      <c r="BJ1779" s="21">
        <v>1</v>
      </c>
      <c r="BK1779" s="65">
        <v>0</v>
      </c>
      <c r="BL1779" s="65">
        <v>0</v>
      </c>
      <c r="BM1779" s="6">
        <f t="shared" ref="BM1779:BM1782" si="7335">MAX(G1779*(1+M1779/1000*(1+O1779/1000))*(1+0.5*T1779/1000)*(1+0.25*S1779/1000),(H1779*(1+X1779/1000*(1+Z1779/1000))*(1+0.5*AE1779/1000)*(1+0.25*AD1779/1000)))*BG1779/1000</f>
        <v>125</v>
      </c>
      <c r="BN1779" s="8">
        <f t="shared" ref="BN1779:BN1782" si="7336">(BQ1779+BS1779)/2*(1+AI1779/2000)*(1+AH1779/2000)*(1+AN1779/2000)*(1+AK1779/2000)</f>
        <v>176.51299482995461</v>
      </c>
      <c r="BO1779" s="12">
        <f t="shared" ref="BO1779:BO1782" si="7337">SQRT(BM1779*BN1779)</f>
        <v>148.53997560840088</v>
      </c>
      <c r="BP1779" s="50">
        <f>(1-'#Constant'!$A$3)/($J1779*'#Constant'!$B$3/'#Constant'!$C$3^($D1779-1)+1)+'#Constant'!$A$3</f>
        <v>0.92405904059040589</v>
      </c>
      <c r="BQ1779" s="4">
        <f t="shared" ref="BQ1779:BQ1782" si="7338">I1779/(BP1779*(1-Q1779/1000*(0.5+R1779/1000))*(1-P1779/1000)*(1-V1779/1000)*(1+U1779/1000))/20</f>
        <v>225.45456965631075</v>
      </c>
      <c r="BR1779" s="50">
        <f>(1-'#Constant'!$A$3)/($K1779*'#Constant'!$B$3/'#Constant'!$C$3^($D1779-1)+1)+'#Constant'!$A$3</f>
        <v>0.97984329089128319</v>
      </c>
      <c r="BS1779" s="4">
        <f t="shared" ref="BS1779:BS1782" si="7339">I1779/(BR1779*(1-AB1779/1000*(0.5+AC1779/1000))*(1-AA1779/1000)*(1-AG1779/1000)*(1+AF1779/1000))/20</f>
        <v>127.57142000359848</v>
      </c>
      <c r="BT1779">
        <f>BO1779/$BO$4*100</f>
        <v>112.89600447344399</v>
      </c>
    </row>
    <row r="1780" spans="1:72" s="13" customFormat="1" ht="17.25" thickBot="1" x14ac:dyDescent="0.35">
      <c r="B1780" s="20"/>
      <c r="D1780" s="14">
        <v>1</v>
      </c>
      <c r="E1780" s="14">
        <v>1</v>
      </c>
      <c r="F1780" s="19">
        <v>1</v>
      </c>
      <c r="G1780" s="15">
        <f t="shared" ref="G1780:H1780" si="7340">G1779</f>
        <v>100</v>
      </c>
      <c r="H1780" s="15">
        <f t="shared" si="7340"/>
        <v>100</v>
      </c>
      <c r="I1780" s="15">
        <v>2500</v>
      </c>
      <c r="J1780" s="15">
        <v>28</v>
      </c>
      <c r="K1780" s="15">
        <v>7</v>
      </c>
      <c r="L1780" s="16"/>
      <c r="M1780" s="15">
        <f t="shared" ref="M1780:O1780" si="7341">M1779</f>
        <v>0</v>
      </c>
      <c r="N1780" s="15">
        <f t="shared" si="7341"/>
        <v>0</v>
      </c>
      <c r="O1780" s="15">
        <f t="shared" si="7341"/>
        <v>0</v>
      </c>
      <c r="P1780" s="15">
        <v>0</v>
      </c>
      <c r="Q1780" s="15">
        <f t="shared" ref="Q1780:V1780" si="7342">Q1779</f>
        <v>0</v>
      </c>
      <c r="R1780" s="15">
        <f t="shared" si="7342"/>
        <v>0</v>
      </c>
      <c r="S1780" s="15">
        <f t="shared" si="7342"/>
        <v>0</v>
      </c>
      <c r="T1780" s="15">
        <f t="shared" si="7342"/>
        <v>500</v>
      </c>
      <c r="U1780" s="15">
        <f t="shared" si="7342"/>
        <v>0</v>
      </c>
      <c r="V1780" s="15">
        <f t="shared" si="7342"/>
        <v>400</v>
      </c>
      <c r="W1780" s="16"/>
      <c r="X1780" s="15">
        <f t="shared" ref="X1780:Z1780" si="7343">X1779</f>
        <v>0</v>
      </c>
      <c r="Y1780" s="15">
        <f t="shared" si="7343"/>
        <v>0</v>
      </c>
      <c r="Z1780" s="15">
        <f t="shared" si="7343"/>
        <v>0</v>
      </c>
      <c r="AA1780" s="15">
        <v>0</v>
      </c>
      <c r="AB1780" s="15">
        <f t="shared" ref="AB1780:AI1780" si="7344">AB1779</f>
        <v>0</v>
      </c>
      <c r="AC1780" s="15">
        <f t="shared" si="7344"/>
        <v>0</v>
      </c>
      <c r="AD1780" s="15">
        <f t="shared" si="7344"/>
        <v>0</v>
      </c>
      <c r="AE1780" s="15">
        <f t="shared" si="7344"/>
        <v>500</v>
      </c>
      <c r="AF1780" s="15">
        <f t="shared" si="7344"/>
        <v>0</v>
      </c>
      <c r="AG1780" s="15">
        <f t="shared" si="7344"/>
        <v>0</v>
      </c>
      <c r="AH1780" s="15">
        <f t="shared" si="7344"/>
        <v>0</v>
      </c>
      <c r="AI1780" s="15">
        <f t="shared" si="7344"/>
        <v>0</v>
      </c>
      <c r="AJ1780" s="17"/>
      <c r="AK1780" s="15">
        <f>AK1779</f>
        <v>0</v>
      </c>
      <c r="AL1780" s="15">
        <f>AL1779</f>
        <v>0</v>
      </c>
      <c r="AM1780" s="17"/>
      <c r="AN1780" s="15">
        <f t="shared" ref="AN1780:AX1780" si="7345">AN1779</f>
        <v>0</v>
      </c>
      <c r="AO1780" s="15">
        <f t="shared" si="7345"/>
        <v>0</v>
      </c>
      <c r="AP1780" s="15">
        <f t="shared" si="7345"/>
        <v>0</v>
      </c>
      <c r="AQ1780" s="15">
        <f t="shared" si="7345"/>
        <v>0</v>
      </c>
      <c r="AR1780" s="15">
        <f t="shared" si="7345"/>
        <v>0</v>
      </c>
      <c r="AS1780" s="15">
        <f t="shared" si="7345"/>
        <v>0</v>
      </c>
      <c r="AT1780" s="15">
        <f t="shared" si="7345"/>
        <v>0</v>
      </c>
      <c r="AU1780" s="15">
        <f t="shared" si="7345"/>
        <v>0</v>
      </c>
      <c r="AV1780" s="15">
        <f t="shared" si="7345"/>
        <v>0</v>
      </c>
      <c r="AW1780" s="15">
        <f t="shared" si="7345"/>
        <v>0</v>
      </c>
      <c r="AX1780" s="15">
        <f t="shared" si="7345"/>
        <v>0</v>
      </c>
      <c r="AY1780" s="17"/>
      <c r="AZ1780" s="15">
        <f t="shared" ref="AZ1780:BA1780" si="7346">AZ1779</f>
        <v>6000</v>
      </c>
      <c r="BA1780" s="15">
        <f t="shared" si="7346"/>
        <v>6000</v>
      </c>
      <c r="BB1780" s="15">
        <v>0</v>
      </c>
      <c r="BC1780" s="15">
        <f t="shared" ref="BC1780:BE1780" si="7347">BC1779</f>
        <v>0</v>
      </c>
      <c r="BD1780" s="15">
        <f t="shared" si="7347"/>
        <v>0</v>
      </c>
      <c r="BE1780" s="15">
        <f t="shared" si="7347"/>
        <v>250</v>
      </c>
      <c r="BF1780" s="17"/>
      <c r="BG1780" s="15">
        <f t="shared" ref="BG1780:BH1780" si="7348">BG1779</f>
        <v>1000</v>
      </c>
      <c r="BH1780" s="15">
        <f t="shared" si="7348"/>
        <v>0</v>
      </c>
      <c r="BI1780" s="17"/>
      <c r="BJ1780" s="22">
        <f>G1780/G1779</f>
        <v>1</v>
      </c>
      <c r="BK1780" s="65">
        <f>BK1779</f>
        <v>0</v>
      </c>
      <c r="BL1780" s="65">
        <f>BL1779</f>
        <v>0</v>
      </c>
      <c r="BM1780" s="6">
        <f t="shared" si="7335"/>
        <v>125</v>
      </c>
      <c r="BN1780" s="8">
        <f t="shared" si="7336"/>
        <v>176.51299482995461</v>
      </c>
      <c r="BO1780" s="12">
        <f t="shared" si="7337"/>
        <v>148.53997560840088</v>
      </c>
      <c r="BP1780" s="50">
        <f>(1-'#Constant'!$A$3)/($J1780*'#Constant'!$B$3/'#Constant'!$C$3^($D1780-1)+1)+'#Constant'!$A$3</f>
        <v>0.92405904059040589</v>
      </c>
      <c r="BQ1780" s="4">
        <f t="shared" si="7338"/>
        <v>225.45456965631075</v>
      </c>
      <c r="BR1780" s="50">
        <f>(1-'#Constant'!$A$3)/($K1780*'#Constant'!$B$3/'#Constant'!$C$3^($D1780-1)+1)+'#Constant'!$A$3</f>
        <v>0.97984329089128319</v>
      </c>
      <c r="BS1780" s="4">
        <f t="shared" si="7339"/>
        <v>127.57142000359848</v>
      </c>
      <c r="BT1780"/>
    </row>
    <row r="1781" spans="1:72" x14ac:dyDescent="0.3">
      <c r="A1781">
        <v>40078</v>
      </c>
      <c r="B1781" s="18" t="str">
        <f>VLOOKUP(CONCATENATE("CREATURE_NAME_",A1781),[1]Localization_Hero!$A:$E,2,FALSE)</f>
        <v>골든 미믹</v>
      </c>
      <c r="C1781" t="s">
        <v>77</v>
      </c>
      <c r="D1781">
        <v>1</v>
      </c>
      <c r="E1781">
        <v>1</v>
      </c>
      <c r="F1781" s="18">
        <v>1</v>
      </c>
      <c r="G1781" s="10">
        <v>100</v>
      </c>
      <c r="H1781" s="10">
        <v>100</v>
      </c>
      <c r="I1781" s="10">
        <v>200</v>
      </c>
      <c r="J1781" s="10">
        <v>25</v>
      </c>
      <c r="K1781" s="10">
        <v>25</v>
      </c>
      <c r="L1781" s="2"/>
      <c r="M1781" s="10">
        <v>100</v>
      </c>
      <c r="N1781" s="10">
        <v>0</v>
      </c>
      <c r="O1781" s="10">
        <v>0</v>
      </c>
      <c r="P1781" s="10">
        <v>100</v>
      </c>
      <c r="Q1781" s="10">
        <v>0</v>
      </c>
      <c r="R1781" s="10">
        <v>0</v>
      </c>
      <c r="S1781" s="10">
        <v>0</v>
      </c>
      <c r="T1781" s="10">
        <v>150</v>
      </c>
      <c r="U1781" s="10">
        <v>0</v>
      </c>
      <c r="V1781" s="10">
        <v>0</v>
      </c>
      <c r="W1781" s="2"/>
      <c r="X1781" s="10">
        <v>100</v>
      </c>
      <c r="Y1781" s="10">
        <v>0</v>
      </c>
      <c r="Z1781" s="10">
        <v>0</v>
      </c>
      <c r="AA1781" s="10">
        <v>100</v>
      </c>
      <c r="AB1781" s="10">
        <v>0</v>
      </c>
      <c r="AC1781" s="10">
        <v>0</v>
      </c>
      <c r="AD1781" s="10">
        <v>0</v>
      </c>
      <c r="AE1781" s="10">
        <v>150</v>
      </c>
      <c r="AF1781" s="10">
        <v>0</v>
      </c>
      <c r="AG1781" s="10">
        <v>0</v>
      </c>
      <c r="AH1781" s="10">
        <v>0</v>
      </c>
      <c r="AI1781" s="10">
        <v>0</v>
      </c>
      <c r="AJ1781" s="3"/>
      <c r="AK1781" s="10">
        <v>0</v>
      </c>
      <c r="AL1781" s="10">
        <v>0</v>
      </c>
      <c r="AM1781" s="3"/>
      <c r="AN1781" s="10">
        <v>0</v>
      </c>
      <c r="AO1781" s="10">
        <v>0</v>
      </c>
      <c r="AP1781" s="10">
        <v>0</v>
      </c>
      <c r="AQ1781" s="10">
        <v>0</v>
      </c>
      <c r="AR1781" s="10">
        <v>0</v>
      </c>
      <c r="AS1781" s="10">
        <v>0</v>
      </c>
      <c r="AT1781" s="10">
        <v>0</v>
      </c>
      <c r="AU1781" s="10">
        <v>0</v>
      </c>
      <c r="AV1781" s="10">
        <v>0</v>
      </c>
      <c r="AW1781" s="10">
        <v>0</v>
      </c>
      <c r="AX1781" s="10">
        <v>0</v>
      </c>
      <c r="AY1781" s="3"/>
      <c r="AZ1781" s="10">
        <v>6000</v>
      </c>
      <c r="BA1781" s="10">
        <v>6000</v>
      </c>
      <c r="BB1781" s="10">
        <v>0</v>
      </c>
      <c r="BC1781" s="10">
        <v>0</v>
      </c>
      <c r="BD1781" s="10">
        <v>0</v>
      </c>
      <c r="BE1781" s="10">
        <v>250</v>
      </c>
      <c r="BF1781" s="3"/>
      <c r="BG1781" s="10">
        <v>1000</v>
      </c>
      <c r="BH1781" s="10">
        <v>5000</v>
      </c>
      <c r="BI1781" s="3"/>
      <c r="BJ1781" s="21">
        <v>1</v>
      </c>
      <c r="BK1781" s="65">
        <v>0</v>
      </c>
      <c r="BL1781" s="65">
        <v>0</v>
      </c>
      <c r="BM1781" s="6">
        <f t="shared" si="7335"/>
        <v>118.25000000000001</v>
      </c>
      <c r="BN1781" s="8">
        <f t="shared" si="7336"/>
        <v>11.926554612525655</v>
      </c>
      <c r="BO1781" s="12">
        <f t="shared" si="7337"/>
        <v>37.554161992130233</v>
      </c>
      <c r="BP1781" s="50">
        <f>(1-'#Constant'!$A$3)/($J1781*'#Constant'!$B$3/'#Constant'!$C$3^($D1781-1)+1)+'#Constant'!$A$3</f>
        <v>0.93162790697674425</v>
      </c>
      <c r="BQ1781" s="4">
        <f t="shared" si="7338"/>
        <v>11.926554612525655</v>
      </c>
      <c r="BR1781" s="50">
        <f>(1-'#Constant'!$A$3)/($K1781*'#Constant'!$B$3/'#Constant'!$C$3^($D1781-1)+1)+'#Constant'!$A$3</f>
        <v>0.93162790697674425</v>
      </c>
      <c r="BS1781" s="4">
        <f t="shared" si="7339"/>
        <v>11.926554612525655</v>
      </c>
      <c r="BT1781">
        <f>BO1781/$BO$4*100</f>
        <v>28.542584734477312</v>
      </c>
    </row>
    <row r="1782" spans="1:72" s="13" customFormat="1" ht="17.25" thickBot="1" x14ac:dyDescent="0.35">
      <c r="B1782" s="20"/>
      <c r="D1782" s="14">
        <v>1</v>
      </c>
      <c r="E1782" s="14">
        <v>1</v>
      </c>
      <c r="F1782" s="19">
        <v>1</v>
      </c>
      <c r="G1782" s="15">
        <f t="shared" ref="G1782:H1782" si="7349">G1781</f>
        <v>100</v>
      </c>
      <c r="H1782" s="15">
        <f t="shared" si="7349"/>
        <v>100</v>
      </c>
      <c r="I1782" s="15">
        <f>I1781</f>
        <v>200</v>
      </c>
      <c r="J1782" s="15">
        <v>25</v>
      </c>
      <c r="K1782" s="15">
        <v>25</v>
      </c>
      <c r="L1782" s="16"/>
      <c r="M1782" s="15">
        <f t="shared" ref="M1782:O1782" si="7350">M1781</f>
        <v>100</v>
      </c>
      <c r="N1782" s="15">
        <f t="shared" si="7350"/>
        <v>0</v>
      </c>
      <c r="O1782" s="15">
        <f t="shared" si="7350"/>
        <v>0</v>
      </c>
      <c r="P1782" s="15">
        <v>100</v>
      </c>
      <c r="Q1782" s="15">
        <f t="shared" ref="Q1782:V1782" si="7351">Q1781</f>
        <v>0</v>
      </c>
      <c r="R1782" s="15">
        <f t="shared" si="7351"/>
        <v>0</v>
      </c>
      <c r="S1782" s="15">
        <f t="shared" si="7351"/>
        <v>0</v>
      </c>
      <c r="T1782" s="15">
        <f t="shared" si="7351"/>
        <v>150</v>
      </c>
      <c r="U1782" s="15">
        <f t="shared" si="7351"/>
        <v>0</v>
      </c>
      <c r="V1782" s="15">
        <f t="shared" si="7351"/>
        <v>0</v>
      </c>
      <c r="W1782" s="16"/>
      <c r="X1782" s="15">
        <f t="shared" ref="X1782:Z1782" si="7352">X1781</f>
        <v>100</v>
      </c>
      <c r="Y1782" s="15">
        <f t="shared" si="7352"/>
        <v>0</v>
      </c>
      <c r="Z1782" s="15">
        <f t="shared" si="7352"/>
        <v>0</v>
      </c>
      <c r="AA1782" s="15">
        <v>100</v>
      </c>
      <c r="AB1782" s="15">
        <f t="shared" ref="AB1782:AI1782" si="7353">AB1781</f>
        <v>0</v>
      </c>
      <c r="AC1782" s="15">
        <f t="shared" si="7353"/>
        <v>0</v>
      </c>
      <c r="AD1782" s="15">
        <f t="shared" si="7353"/>
        <v>0</v>
      </c>
      <c r="AE1782" s="15">
        <f t="shared" si="7353"/>
        <v>150</v>
      </c>
      <c r="AF1782" s="15">
        <f t="shared" si="7353"/>
        <v>0</v>
      </c>
      <c r="AG1782" s="15">
        <f t="shared" si="7353"/>
        <v>0</v>
      </c>
      <c r="AH1782" s="15">
        <f t="shared" si="7353"/>
        <v>0</v>
      </c>
      <c r="AI1782" s="15">
        <f t="shared" si="7353"/>
        <v>0</v>
      </c>
      <c r="AJ1782" s="17"/>
      <c r="AK1782" s="15">
        <f>AK1781</f>
        <v>0</v>
      </c>
      <c r="AL1782" s="15">
        <f>AL1781</f>
        <v>0</v>
      </c>
      <c r="AM1782" s="17"/>
      <c r="AN1782" s="15">
        <f t="shared" ref="AN1782:AX1782" si="7354">AN1781</f>
        <v>0</v>
      </c>
      <c r="AO1782" s="15">
        <f t="shared" si="7354"/>
        <v>0</v>
      </c>
      <c r="AP1782" s="15">
        <f t="shared" si="7354"/>
        <v>0</v>
      </c>
      <c r="AQ1782" s="15">
        <f t="shared" si="7354"/>
        <v>0</v>
      </c>
      <c r="AR1782" s="15">
        <f t="shared" si="7354"/>
        <v>0</v>
      </c>
      <c r="AS1782" s="15">
        <f t="shared" si="7354"/>
        <v>0</v>
      </c>
      <c r="AT1782" s="15">
        <f t="shared" si="7354"/>
        <v>0</v>
      </c>
      <c r="AU1782" s="15">
        <f t="shared" si="7354"/>
        <v>0</v>
      </c>
      <c r="AV1782" s="15">
        <f t="shared" si="7354"/>
        <v>0</v>
      </c>
      <c r="AW1782" s="15">
        <f t="shared" si="7354"/>
        <v>0</v>
      </c>
      <c r="AX1782" s="15">
        <f t="shared" si="7354"/>
        <v>0</v>
      </c>
      <c r="AY1782" s="17"/>
      <c r="AZ1782" s="15">
        <f t="shared" ref="AZ1782:BA1782" si="7355">AZ1781</f>
        <v>6000</v>
      </c>
      <c r="BA1782" s="15">
        <f t="shared" si="7355"/>
        <v>6000</v>
      </c>
      <c r="BB1782" s="15">
        <v>0</v>
      </c>
      <c r="BC1782" s="15">
        <f t="shared" ref="BC1782:BE1782" si="7356">BC1781</f>
        <v>0</v>
      </c>
      <c r="BD1782" s="15">
        <f t="shared" si="7356"/>
        <v>0</v>
      </c>
      <c r="BE1782" s="15">
        <f t="shared" si="7356"/>
        <v>250</v>
      </c>
      <c r="BF1782" s="17"/>
      <c r="BG1782" s="15">
        <f t="shared" ref="BG1782:BH1782" si="7357">BG1781</f>
        <v>1000</v>
      </c>
      <c r="BH1782" s="15">
        <f t="shared" si="7357"/>
        <v>5000</v>
      </c>
      <c r="BI1782" s="17"/>
      <c r="BJ1782" s="22">
        <f>G1782/G1781</f>
        <v>1</v>
      </c>
      <c r="BK1782" s="65">
        <f>BK1781</f>
        <v>0</v>
      </c>
      <c r="BL1782" s="65">
        <f>BL1781</f>
        <v>0</v>
      </c>
      <c r="BM1782" s="6">
        <f t="shared" si="7335"/>
        <v>118.25000000000001</v>
      </c>
      <c r="BN1782" s="8">
        <f t="shared" si="7336"/>
        <v>11.926554612525655</v>
      </c>
      <c r="BO1782" s="12">
        <f t="shared" si="7337"/>
        <v>37.554161992130233</v>
      </c>
      <c r="BP1782" s="50">
        <f>(1-'#Constant'!$A$3)/($J1782*'#Constant'!$B$3/'#Constant'!$C$3^($D1782-1)+1)+'#Constant'!$A$3</f>
        <v>0.93162790697674425</v>
      </c>
      <c r="BQ1782" s="4">
        <f t="shared" si="7338"/>
        <v>11.926554612525655</v>
      </c>
      <c r="BR1782" s="50">
        <f>(1-'#Constant'!$A$3)/($K1782*'#Constant'!$B$3/'#Constant'!$C$3^($D1782-1)+1)+'#Constant'!$A$3</f>
        <v>0.93162790697674425</v>
      </c>
      <c r="BS1782" s="4">
        <f t="shared" si="7339"/>
        <v>11.926554612525655</v>
      </c>
      <c r="BT1782"/>
    </row>
    <row r="1783" spans="1:72" s="34" customFormat="1" ht="27" thickBot="1" x14ac:dyDescent="0.35">
      <c r="B1783" s="70" t="s">
        <v>295</v>
      </c>
      <c r="C1783"/>
      <c r="F1783" s="35"/>
      <c r="G1783" s="36"/>
      <c r="H1783" s="36"/>
      <c r="I1783" s="36"/>
      <c r="J1783" s="36"/>
      <c r="K1783" s="36"/>
      <c r="L1783" s="16"/>
      <c r="M1783" s="36"/>
      <c r="N1783" s="36"/>
      <c r="O1783" s="36"/>
      <c r="P1783" s="36">
        <v>0</v>
      </c>
      <c r="Q1783" s="36"/>
      <c r="R1783" s="36"/>
      <c r="S1783" s="36"/>
      <c r="T1783" s="36"/>
      <c r="U1783" s="36"/>
      <c r="V1783" s="36"/>
      <c r="W1783" s="16"/>
      <c r="X1783" s="36"/>
      <c r="Y1783" s="36"/>
      <c r="Z1783" s="36"/>
      <c r="AA1783" s="36">
        <v>0</v>
      </c>
      <c r="AB1783" s="36"/>
      <c r="AC1783" s="36"/>
      <c r="AD1783" s="36"/>
      <c r="AE1783" s="36"/>
      <c r="AF1783" s="36"/>
      <c r="AG1783" s="36"/>
      <c r="AH1783" s="36"/>
      <c r="AI1783" s="36"/>
      <c r="AJ1783" s="17"/>
      <c r="AK1783" s="36"/>
      <c r="AL1783" s="36"/>
      <c r="AM1783" s="17"/>
      <c r="AN1783" s="36"/>
      <c r="AO1783" s="36"/>
      <c r="AP1783" s="36"/>
      <c r="AQ1783" s="36"/>
      <c r="AR1783" s="36"/>
      <c r="AS1783" s="36"/>
      <c r="AT1783" s="36"/>
      <c r="AU1783" s="36"/>
      <c r="AV1783" s="36"/>
      <c r="AW1783" s="36"/>
      <c r="AX1783" s="36"/>
      <c r="AY1783" s="17"/>
      <c r="AZ1783" s="36"/>
      <c r="BA1783" s="36"/>
      <c r="BB1783" s="36"/>
      <c r="BC1783" s="36"/>
      <c r="BD1783" s="36"/>
      <c r="BE1783" s="36"/>
      <c r="BF1783" s="17"/>
      <c r="BG1783" s="36"/>
      <c r="BH1783" s="36"/>
      <c r="BI1783" s="17"/>
      <c r="BJ1783" s="37"/>
      <c r="BK1783" s="36"/>
      <c r="BL1783" s="36"/>
      <c r="BM1783" s="38"/>
      <c r="BN1783" s="38"/>
      <c r="BO1783" s="38"/>
      <c r="BP1783" s="38"/>
      <c r="BQ1783" s="38"/>
      <c r="BR1783" s="38"/>
      <c r="BS1783" s="38"/>
    </row>
    <row r="1784" spans="1:72" x14ac:dyDescent="0.3">
      <c r="A1784">
        <v>40079</v>
      </c>
      <c r="B1784" s="18" t="e">
        <f>VLOOKUP(CONCATENATE("CREATURE_NAME_",A1784),[1]Localization_Hero!$A:$E,2,FALSE)</f>
        <v>#N/A</v>
      </c>
      <c r="C1784" t="s">
        <v>81</v>
      </c>
      <c r="D1784">
        <v>1</v>
      </c>
      <c r="E1784">
        <v>1</v>
      </c>
      <c r="F1784" s="18">
        <v>1</v>
      </c>
      <c r="G1784" s="10">
        <v>100</v>
      </c>
      <c r="H1784" s="10">
        <v>100</v>
      </c>
      <c r="I1784" s="10">
        <v>2500</v>
      </c>
      <c r="J1784" s="10">
        <v>25</v>
      </c>
      <c r="K1784" s="10">
        <v>25</v>
      </c>
      <c r="L1784" s="2"/>
      <c r="M1784" s="10">
        <v>100</v>
      </c>
      <c r="N1784" s="10">
        <v>0</v>
      </c>
      <c r="O1784" s="10">
        <v>0</v>
      </c>
      <c r="P1784" s="10">
        <v>100</v>
      </c>
      <c r="Q1784" s="10">
        <v>0</v>
      </c>
      <c r="R1784" s="10">
        <v>0</v>
      </c>
      <c r="S1784" s="10">
        <v>0</v>
      </c>
      <c r="T1784" s="10">
        <v>150</v>
      </c>
      <c r="U1784" s="10">
        <v>0</v>
      </c>
      <c r="V1784" s="10">
        <v>0</v>
      </c>
      <c r="W1784" s="2"/>
      <c r="X1784" s="10">
        <v>100</v>
      </c>
      <c r="Y1784" s="10">
        <v>0</v>
      </c>
      <c r="Z1784" s="10">
        <v>0</v>
      </c>
      <c r="AA1784" s="10">
        <v>100</v>
      </c>
      <c r="AB1784" s="10">
        <v>0</v>
      </c>
      <c r="AC1784" s="10">
        <v>0</v>
      </c>
      <c r="AD1784" s="10">
        <v>0</v>
      </c>
      <c r="AE1784" s="10">
        <v>150</v>
      </c>
      <c r="AF1784" s="10">
        <v>0</v>
      </c>
      <c r="AG1784" s="10">
        <v>0</v>
      </c>
      <c r="AH1784" s="10">
        <v>0</v>
      </c>
      <c r="AI1784" s="10">
        <v>0</v>
      </c>
      <c r="AJ1784" s="3"/>
      <c r="AK1784" s="10">
        <v>0</v>
      </c>
      <c r="AL1784" s="10">
        <v>0</v>
      </c>
      <c r="AM1784" s="3"/>
      <c r="AN1784" s="10">
        <v>0</v>
      </c>
      <c r="AO1784" s="10">
        <v>0</v>
      </c>
      <c r="AP1784" s="10">
        <v>0</v>
      </c>
      <c r="AQ1784" s="10">
        <v>0</v>
      </c>
      <c r="AR1784" s="10">
        <v>0</v>
      </c>
      <c r="AS1784" s="10">
        <v>0</v>
      </c>
      <c r="AT1784" s="10">
        <v>0</v>
      </c>
      <c r="AU1784" s="10">
        <v>0</v>
      </c>
      <c r="AV1784" s="10">
        <v>0</v>
      </c>
      <c r="AW1784" s="10">
        <v>0</v>
      </c>
      <c r="AX1784" s="10">
        <v>0</v>
      </c>
      <c r="AY1784" s="3"/>
      <c r="AZ1784" s="10">
        <v>6000</v>
      </c>
      <c r="BA1784" s="10">
        <v>6000</v>
      </c>
      <c r="BB1784" s="10">
        <v>0</v>
      </c>
      <c r="BC1784" s="10">
        <v>0</v>
      </c>
      <c r="BD1784" s="10">
        <v>0</v>
      </c>
      <c r="BE1784" s="10">
        <v>250</v>
      </c>
      <c r="BF1784" s="3"/>
      <c r="BG1784" s="10">
        <v>1000</v>
      </c>
      <c r="BH1784" s="10">
        <v>1000</v>
      </c>
      <c r="BI1784" s="3"/>
      <c r="BJ1784" s="21">
        <v>1</v>
      </c>
      <c r="BK1784" s="65">
        <v>0</v>
      </c>
      <c r="BL1784" s="65">
        <v>0</v>
      </c>
      <c r="BM1784" s="6">
        <f t="shared" ref="BM1784:BM1789" si="7358">MAX(G1784*(1+M1784/1000*(1+O1784/1000))*(1+0.5*T1784/1000)*(1+0.25*S1784/1000),(H1784*(1+X1784/1000*(1+Z1784/1000))*(1+0.5*AE1784/1000)*(1+0.25*AD1784/1000)))*BG1784/1000</f>
        <v>118.25000000000001</v>
      </c>
      <c r="BN1784" s="8">
        <f t="shared" ref="BN1784:BN1789" si="7359">(BQ1784+BS1784)/2*(1+AI1784/2000)*(1+AH1784/2000)*(1+AN1784/2000)*(1+AK1784/2000)</f>
        <v>149.0819326565707</v>
      </c>
      <c r="BO1784" s="12">
        <f t="shared" ref="BO1784:BO1789" si="7360">SQRT(BM1784*BN1784)</f>
        <v>132.77401303206696</v>
      </c>
      <c r="BP1784" s="50">
        <f>(1-'#Constant'!$A$3)/($J1784*'#Constant'!$B$3/'#Constant'!$C$3^($D1784-1)+1)+'#Constant'!$A$3</f>
        <v>0.93162790697674425</v>
      </c>
      <c r="BQ1784" s="4">
        <f t="shared" ref="BQ1784:BQ1789" si="7361">I1784/(BP1784*(1-Q1784/1000*(0.5+R1784/1000))*(1-P1784/1000)*(1-V1784/1000)*(1+U1784/1000))/20</f>
        <v>149.0819326565707</v>
      </c>
      <c r="BR1784" s="50">
        <f>(1-'#Constant'!$A$3)/($K1784*'#Constant'!$B$3/'#Constant'!$C$3^($D1784-1)+1)+'#Constant'!$A$3</f>
        <v>0.93162790697674425</v>
      </c>
      <c r="BS1784" s="4">
        <f t="shared" ref="BS1784:BS1789" si="7362">I1784/(BR1784*(1-AB1784/1000*(0.5+AC1784/1000))*(1-AA1784/1000)*(1-AG1784/1000)*(1+AF1784/1000))/20</f>
        <v>149.0819326565707</v>
      </c>
      <c r="BT1784">
        <f>BO1784/$BO$4*100</f>
        <v>100.91327609170268</v>
      </c>
    </row>
    <row r="1785" spans="1:72" s="13" customFormat="1" ht="17.25" thickBot="1" x14ac:dyDescent="0.35">
      <c r="B1785" s="20"/>
      <c r="D1785" s="14">
        <v>1</v>
      </c>
      <c r="E1785" s="14">
        <v>1</v>
      </c>
      <c r="F1785" s="19">
        <v>1</v>
      </c>
      <c r="G1785" s="15">
        <f t="shared" ref="G1785:H1785" si="7363">G1784</f>
        <v>100</v>
      </c>
      <c r="H1785" s="15">
        <f t="shared" si="7363"/>
        <v>100</v>
      </c>
      <c r="I1785" s="15">
        <v>2500</v>
      </c>
      <c r="J1785" s="15">
        <v>25</v>
      </c>
      <c r="K1785" s="15">
        <v>25</v>
      </c>
      <c r="L1785" s="16"/>
      <c r="M1785" s="15">
        <f t="shared" ref="M1785:O1785" si="7364">M1784</f>
        <v>100</v>
      </c>
      <c r="N1785" s="15">
        <f t="shared" si="7364"/>
        <v>0</v>
      </c>
      <c r="O1785" s="15">
        <f t="shared" si="7364"/>
        <v>0</v>
      </c>
      <c r="P1785" s="15">
        <v>100</v>
      </c>
      <c r="Q1785" s="15">
        <f t="shared" ref="Q1785:V1785" si="7365">Q1784</f>
        <v>0</v>
      </c>
      <c r="R1785" s="15">
        <f t="shared" si="7365"/>
        <v>0</v>
      </c>
      <c r="S1785" s="15">
        <f t="shared" si="7365"/>
        <v>0</v>
      </c>
      <c r="T1785" s="15">
        <f t="shared" si="7365"/>
        <v>150</v>
      </c>
      <c r="U1785" s="15">
        <f t="shared" si="7365"/>
        <v>0</v>
      </c>
      <c r="V1785" s="15">
        <f t="shared" si="7365"/>
        <v>0</v>
      </c>
      <c r="W1785" s="16"/>
      <c r="X1785" s="15">
        <f t="shared" ref="X1785:Z1785" si="7366">X1784</f>
        <v>100</v>
      </c>
      <c r="Y1785" s="15">
        <f t="shared" si="7366"/>
        <v>0</v>
      </c>
      <c r="Z1785" s="15">
        <f t="shared" si="7366"/>
        <v>0</v>
      </c>
      <c r="AA1785" s="15">
        <v>100</v>
      </c>
      <c r="AB1785" s="15">
        <f t="shared" ref="AB1785:AI1785" si="7367">AB1784</f>
        <v>0</v>
      </c>
      <c r="AC1785" s="15">
        <f t="shared" si="7367"/>
        <v>0</v>
      </c>
      <c r="AD1785" s="15">
        <f t="shared" si="7367"/>
        <v>0</v>
      </c>
      <c r="AE1785" s="15">
        <f t="shared" si="7367"/>
        <v>150</v>
      </c>
      <c r="AF1785" s="15">
        <f t="shared" si="7367"/>
        <v>0</v>
      </c>
      <c r="AG1785" s="15">
        <f t="shared" si="7367"/>
        <v>0</v>
      </c>
      <c r="AH1785" s="15">
        <f t="shared" si="7367"/>
        <v>0</v>
      </c>
      <c r="AI1785" s="15">
        <f t="shared" si="7367"/>
        <v>0</v>
      </c>
      <c r="AJ1785" s="17"/>
      <c r="AK1785" s="15">
        <f>AK1784</f>
        <v>0</v>
      </c>
      <c r="AL1785" s="15">
        <f>AL1784</f>
        <v>0</v>
      </c>
      <c r="AM1785" s="17"/>
      <c r="AN1785" s="15">
        <f t="shared" ref="AN1785:AX1785" si="7368">AN1784</f>
        <v>0</v>
      </c>
      <c r="AO1785" s="15">
        <f t="shared" si="7368"/>
        <v>0</v>
      </c>
      <c r="AP1785" s="15">
        <f t="shared" si="7368"/>
        <v>0</v>
      </c>
      <c r="AQ1785" s="15">
        <f t="shared" si="7368"/>
        <v>0</v>
      </c>
      <c r="AR1785" s="15">
        <f t="shared" si="7368"/>
        <v>0</v>
      </c>
      <c r="AS1785" s="15">
        <f t="shared" si="7368"/>
        <v>0</v>
      </c>
      <c r="AT1785" s="15">
        <f t="shared" si="7368"/>
        <v>0</v>
      </c>
      <c r="AU1785" s="15">
        <f t="shared" si="7368"/>
        <v>0</v>
      </c>
      <c r="AV1785" s="15">
        <f t="shared" si="7368"/>
        <v>0</v>
      </c>
      <c r="AW1785" s="15">
        <f t="shared" si="7368"/>
        <v>0</v>
      </c>
      <c r="AX1785" s="15">
        <f t="shared" si="7368"/>
        <v>0</v>
      </c>
      <c r="AY1785" s="17"/>
      <c r="AZ1785" s="15">
        <f t="shared" ref="AZ1785:BA1785" si="7369">AZ1784</f>
        <v>6000</v>
      </c>
      <c r="BA1785" s="15">
        <f t="shared" si="7369"/>
        <v>6000</v>
      </c>
      <c r="BB1785" s="15">
        <v>0</v>
      </c>
      <c r="BC1785" s="15">
        <f t="shared" ref="BC1785:BE1785" si="7370">BC1784</f>
        <v>0</v>
      </c>
      <c r="BD1785" s="15">
        <f t="shared" si="7370"/>
        <v>0</v>
      </c>
      <c r="BE1785" s="15">
        <f t="shared" si="7370"/>
        <v>250</v>
      </c>
      <c r="BF1785" s="17"/>
      <c r="BG1785" s="15">
        <f t="shared" ref="BG1785:BH1785" si="7371">BG1784</f>
        <v>1000</v>
      </c>
      <c r="BH1785" s="15">
        <f t="shared" si="7371"/>
        <v>1000</v>
      </c>
      <c r="BI1785" s="17"/>
      <c r="BJ1785" s="22">
        <f>G1785/G1784</f>
        <v>1</v>
      </c>
      <c r="BK1785" s="65">
        <f t="shared" ref="BK1785:BL1785" si="7372">BK1784</f>
        <v>0</v>
      </c>
      <c r="BL1785" s="65">
        <f t="shared" si="7372"/>
        <v>0</v>
      </c>
      <c r="BM1785" s="6">
        <f t="shared" si="7358"/>
        <v>118.25000000000001</v>
      </c>
      <c r="BN1785" s="8">
        <f t="shared" si="7359"/>
        <v>149.0819326565707</v>
      </c>
      <c r="BO1785" s="12">
        <f t="shared" si="7360"/>
        <v>132.77401303206696</v>
      </c>
      <c r="BP1785" s="50">
        <f>(1-'#Constant'!$A$3)/($J1785*'#Constant'!$B$3/'#Constant'!$C$3^($D1785-1)+1)+'#Constant'!$A$3</f>
        <v>0.93162790697674425</v>
      </c>
      <c r="BQ1785" s="4">
        <f t="shared" si="7361"/>
        <v>149.0819326565707</v>
      </c>
      <c r="BR1785" s="50">
        <f>(1-'#Constant'!$A$3)/($K1785*'#Constant'!$B$3/'#Constant'!$C$3^($D1785-1)+1)+'#Constant'!$A$3</f>
        <v>0.93162790697674425</v>
      </c>
      <c r="BS1785" s="4">
        <f t="shared" si="7362"/>
        <v>149.0819326565707</v>
      </c>
      <c r="BT1785"/>
    </row>
    <row r="1786" spans="1:72" x14ac:dyDescent="0.3">
      <c r="A1786">
        <v>40080</v>
      </c>
      <c r="B1786" s="18" t="e">
        <f>VLOOKUP(CONCATENATE("CREATURE_NAME_",A1786),[1]Localization_Hero!$A:$E,2,FALSE)</f>
        <v>#N/A</v>
      </c>
      <c r="C1786" s="43" t="str">
        <f>VLOOKUP($A1786,[2]CreatureTable!$A:$I,9,FALSE)</f>
        <v>Priest</v>
      </c>
      <c r="D1786">
        <v>1</v>
      </c>
      <c r="E1786">
        <v>1</v>
      </c>
      <c r="F1786" s="18">
        <v>1</v>
      </c>
      <c r="G1786" s="10">
        <f>ROUND(VLOOKUP($C1786,$B$4:$BH$42,6,FALSE),0)</f>
        <v>95</v>
      </c>
      <c r="H1786" s="10">
        <f>ROUND(VLOOKUP($C1786,$B$4:$BH$42,7,FALSE),0)</f>
        <v>95</v>
      </c>
      <c r="I1786" s="10">
        <f>ROUND(VLOOKUP($C1786,$B$4:$BH$42,8,FALSE),0)</f>
        <v>4520</v>
      </c>
      <c r="J1786" s="10">
        <f>ROUND(VLOOKUP($C1786,$B$4:$BH$42,9,FALSE),0)</f>
        <v>20</v>
      </c>
      <c r="K1786" s="10">
        <v>20</v>
      </c>
      <c r="L1786" s="2"/>
      <c r="M1786" s="10">
        <f>ROUND(VLOOKUP($C1786,$B$4:$BH$42,12,FALSE),0)</f>
        <v>100</v>
      </c>
      <c r="N1786" s="10">
        <f>ROUND(VLOOKUP($C1786,$B$4:$BH$42,13,FALSE),0)</f>
        <v>0</v>
      </c>
      <c r="O1786" s="10">
        <f>ROUND(VLOOKUP($C1786,$B$4:$BH$42,14,FALSE),0)</f>
        <v>0</v>
      </c>
      <c r="P1786" s="10">
        <f>ROUND(VLOOKUP($C1786,$B$4:$BH$42,15,FALSE),0)</f>
        <v>0</v>
      </c>
      <c r="Q1786" s="10">
        <f>ROUND(VLOOKUP($C1786,$B$4:$BH$42,16,FALSE),0)</f>
        <v>0</v>
      </c>
      <c r="R1786" s="10">
        <f>ROUND(VLOOKUP($C1786,$B$4:$BH$42,17,FALSE),0)</f>
        <v>0</v>
      </c>
      <c r="S1786" s="10">
        <f>ROUND(VLOOKUP($C1786,$B$4:$BH$42,18,FALSE),0)</f>
        <v>100</v>
      </c>
      <c r="T1786" s="10">
        <f>ROUND(VLOOKUP($C1786,$B$4:$BH$42,19,FALSE),0)</f>
        <v>0</v>
      </c>
      <c r="U1786" s="10">
        <f>ROUND(VLOOKUP($C1786,$B$4:$BH$42,20,FALSE),0)</f>
        <v>0</v>
      </c>
      <c r="V1786" s="10">
        <f>ROUND(VLOOKUP($C1786,$B$4:$BH$42,21,FALSE),0)</f>
        <v>0</v>
      </c>
      <c r="W1786" s="2"/>
      <c r="X1786" s="10">
        <f>ROUND(VLOOKUP($C1786,$B$4:$BH$42,23,FALSE),0)</f>
        <v>100</v>
      </c>
      <c r="Y1786" s="10">
        <f>ROUND(VLOOKUP($C1786,$B$4:$BH$42,24,FALSE),0)</f>
        <v>0</v>
      </c>
      <c r="Z1786" s="10">
        <f>ROUND(VLOOKUP($C1786,$B$4:$BH$42,25,FALSE),0)</f>
        <v>0</v>
      </c>
      <c r="AA1786" s="10">
        <f>ROUND(VLOOKUP($C1786,$B$4:$BH$42,26,FALSE),0)</f>
        <v>0</v>
      </c>
      <c r="AB1786" s="10">
        <v>0</v>
      </c>
      <c r="AC1786" s="10">
        <v>0</v>
      </c>
      <c r="AD1786" s="10">
        <f>ROUND(VLOOKUP($C1786,$B$4:$BH$42,29,FALSE),0)</f>
        <v>100</v>
      </c>
      <c r="AE1786" s="10">
        <f>ROUND(VLOOKUP($C1786,$B$4:$BH$42,30,FALSE),0)</f>
        <v>0</v>
      </c>
      <c r="AF1786" s="10">
        <f>ROUND(VLOOKUP($C1786,$B$4:$BH$42,31,FALSE),0)</f>
        <v>0</v>
      </c>
      <c r="AG1786" s="10">
        <v>0</v>
      </c>
      <c r="AH1786" s="10">
        <f>ROUND(VLOOKUP($C1786,$B$4:$BH$42,33,FALSE),0)</f>
        <v>0</v>
      </c>
      <c r="AI1786" s="10">
        <f>ROUND(VLOOKUP($C1786,$B$4:$BH$42,34,FALSE),0)</f>
        <v>0</v>
      </c>
      <c r="AJ1786" s="3"/>
      <c r="AK1786" s="10">
        <f>ROUND(VLOOKUP($C1786,$B$4:$BH$42,36,FALSE),0)</f>
        <v>0</v>
      </c>
      <c r="AL1786" s="10">
        <f>ROUND(VLOOKUP($C1786,$B$4:$BH$42,37,FALSE),0)</f>
        <v>0</v>
      </c>
      <c r="AM1786" s="3"/>
      <c r="AN1786" s="10">
        <f>ROUND(VLOOKUP($C1786,$B$4:$BH$42,39,FALSE),0)</f>
        <v>0</v>
      </c>
      <c r="AO1786" s="10">
        <f>ROUND(VLOOKUP($C1786,$B$4:$BH$42,40,FALSE),0)</f>
        <v>0</v>
      </c>
      <c r="AP1786" s="10">
        <f>ROUND(VLOOKUP($C1786,$B$4:$BH$42,41,FALSE),0)</f>
        <v>0</v>
      </c>
      <c r="AQ1786" s="10">
        <f>ROUND(VLOOKUP($C1786,$B$4:$BH$42,42,FALSE),0)</f>
        <v>0</v>
      </c>
      <c r="AR1786" s="10">
        <f>ROUND(VLOOKUP($C1786,$B$4:$BH$42,43,FALSE),0)</f>
        <v>0</v>
      </c>
      <c r="AS1786" s="10">
        <f>ROUND(VLOOKUP($C1786,$B$4:$BH$42,44,FALSE),0)</f>
        <v>0</v>
      </c>
      <c r="AT1786" s="10">
        <f>ROUND(VLOOKUP($C1786,$B$4:$BH$42,45,FALSE),0)</f>
        <v>0</v>
      </c>
      <c r="AU1786" s="10">
        <f>ROUND(VLOOKUP($C1786,$B$4:$BH$42,46,FALSE),0)</f>
        <v>0</v>
      </c>
      <c r="AV1786" s="10">
        <f>ROUND(VLOOKUP($C1786,$B$4:$BH$42,47,FALSE),0)</f>
        <v>0</v>
      </c>
      <c r="AW1786" s="10">
        <f>ROUND(VLOOKUP($C1786,$B$4:$BH$42,48,FALSE),0)</f>
        <v>0</v>
      </c>
      <c r="AX1786" s="10">
        <f>ROUND(VLOOKUP($C1786,$B$4:$BH$42,49,FALSE),0)</f>
        <v>0</v>
      </c>
      <c r="AY1786" s="3"/>
      <c r="AZ1786" s="10">
        <v>6000</v>
      </c>
      <c r="BA1786" s="10">
        <v>2000</v>
      </c>
      <c r="BB1786" s="10">
        <v>400</v>
      </c>
      <c r="BC1786" s="10">
        <v>0</v>
      </c>
      <c r="BD1786" s="10">
        <v>0</v>
      </c>
      <c r="BE1786" s="10">
        <v>60</v>
      </c>
      <c r="BF1786" s="3"/>
      <c r="BG1786" s="10">
        <v>1000</v>
      </c>
      <c r="BH1786" s="10">
        <v>5000</v>
      </c>
      <c r="BI1786" s="3"/>
      <c r="BJ1786" s="21">
        <v>1</v>
      </c>
      <c r="BK1786" s="65">
        <v>0</v>
      </c>
      <c r="BL1786" s="65">
        <v>0</v>
      </c>
      <c r="BM1786" s="6">
        <f t="shared" si="7358"/>
        <v>107.11250000000001</v>
      </c>
      <c r="BN1786" s="8">
        <f t="shared" si="7359"/>
        <v>239.27287255293649</v>
      </c>
      <c r="BO1786" s="12">
        <f t="shared" si="7360"/>
        <v>160.09096027360948</v>
      </c>
      <c r="BP1786" s="50">
        <f>(1-'#Constant'!$A$3)/($J1786*'#Constant'!$B$3/'#Constant'!$C$3^($D1786-1)+1)+'#Constant'!$A$3</f>
        <v>0.94452830188679238</v>
      </c>
      <c r="BQ1786" s="4">
        <f t="shared" si="7361"/>
        <v>239.27287255293649</v>
      </c>
      <c r="BR1786" s="50">
        <f>(1-'#Constant'!$A$3)/($K1786*'#Constant'!$B$3/'#Constant'!$C$3^($D1786-1)+1)+'#Constant'!$A$3</f>
        <v>0.94452830188679238</v>
      </c>
      <c r="BS1786" s="4">
        <f t="shared" si="7362"/>
        <v>239.27287255293649</v>
      </c>
      <c r="BT1786">
        <f>BO1786/$BO$4*100</f>
        <v>121.6751900838819</v>
      </c>
    </row>
    <row r="1787" spans="1:72" s="13" customFormat="1" ht="17.25" thickBot="1" x14ac:dyDescent="0.35">
      <c r="B1787" s="20"/>
      <c r="D1787" s="14">
        <v>1</v>
      </c>
      <c r="E1787" s="14">
        <v>1</v>
      </c>
      <c r="F1787" s="19">
        <v>1</v>
      </c>
      <c r="G1787" s="15">
        <f>G1786</f>
        <v>95</v>
      </c>
      <c r="H1787" s="15">
        <f>H1786</f>
        <v>95</v>
      </c>
      <c r="I1787" s="15">
        <f>I1786</f>
        <v>4520</v>
      </c>
      <c r="J1787" s="15">
        <f>J1786</f>
        <v>20</v>
      </c>
      <c r="K1787" s="15">
        <f>K1786</f>
        <v>20</v>
      </c>
      <c r="L1787" s="16"/>
      <c r="M1787" s="15">
        <f t="shared" ref="M1787:V1787" si="7373">M1786</f>
        <v>100</v>
      </c>
      <c r="N1787" s="15">
        <f t="shared" si="7373"/>
        <v>0</v>
      </c>
      <c r="O1787" s="15">
        <f t="shared" si="7373"/>
        <v>0</v>
      </c>
      <c r="P1787" s="15">
        <f t="shared" si="7373"/>
        <v>0</v>
      </c>
      <c r="Q1787" s="15">
        <f t="shared" si="7373"/>
        <v>0</v>
      </c>
      <c r="R1787" s="15">
        <f t="shared" si="7373"/>
        <v>0</v>
      </c>
      <c r="S1787" s="15">
        <f t="shared" si="7373"/>
        <v>100</v>
      </c>
      <c r="T1787" s="15">
        <f t="shared" si="7373"/>
        <v>0</v>
      </c>
      <c r="U1787" s="15">
        <f t="shared" si="7373"/>
        <v>0</v>
      </c>
      <c r="V1787" s="15">
        <f t="shared" si="7373"/>
        <v>0</v>
      </c>
      <c r="W1787" s="16"/>
      <c r="X1787" s="15">
        <f t="shared" ref="X1787:AI1787" si="7374">X1786</f>
        <v>100</v>
      </c>
      <c r="Y1787" s="15">
        <f t="shared" si="7374"/>
        <v>0</v>
      </c>
      <c r="Z1787" s="15">
        <f t="shared" si="7374"/>
        <v>0</v>
      </c>
      <c r="AA1787" s="15">
        <f t="shared" si="7374"/>
        <v>0</v>
      </c>
      <c r="AB1787" s="15">
        <f t="shared" si="7374"/>
        <v>0</v>
      </c>
      <c r="AC1787" s="15">
        <f t="shared" si="7374"/>
        <v>0</v>
      </c>
      <c r="AD1787" s="15">
        <f t="shared" si="7374"/>
        <v>100</v>
      </c>
      <c r="AE1787" s="15">
        <f t="shared" si="7374"/>
        <v>0</v>
      </c>
      <c r="AF1787" s="15">
        <f t="shared" si="7374"/>
        <v>0</v>
      </c>
      <c r="AG1787" s="15">
        <f t="shared" si="7374"/>
        <v>0</v>
      </c>
      <c r="AH1787" s="15">
        <f t="shared" si="7374"/>
        <v>0</v>
      </c>
      <c r="AI1787" s="15">
        <f t="shared" si="7374"/>
        <v>0</v>
      </c>
      <c r="AJ1787" s="17"/>
      <c r="AK1787" s="15">
        <f>AK1786</f>
        <v>0</v>
      </c>
      <c r="AL1787" s="15">
        <f>AL1786</f>
        <v>0</v>
      </c>
      <c r="AM1787" s="17"/>
      <c r="AN1787" s="15">
        <f t="shared" ref="AN1787:AX1787" si="7375">AN1786</f>
        <v>0</v>
      </c>
      <c r="AO1787" s="15">
        <f t="shared" si="7375"/>
        <v>0</v>
      </c>
      <c r="AP1787" s="15">
        <f t="shared" si="7375"/>
        <v>0</v>
      </c>
      <c r="AQ1787" s="15">
        <f t="shared" si="7375"/>
        <v>0</v>
      </c>
      <c r="AR1787" s="15">
        <f t="shared" si="7375"/>
        <v>0</v>
      </c>
      <c r="AS1787" s="15">
        <f t="shared" si="7375"/>
        <v>0</v>
      </c>
      <c r="AT1787" s="15">
        <f t="shared" si="7375"/>
        <v>0</v>
      </c>
      <c r="AU1787" s="15">
        <f t="shared" si="7375"/>
        <v>0</v>
      </c>
      <c r="AV1787" s="15">
        <f t="shared" si="7375"/>
        <v>0</v>
      </c>
      <c r="AW1787" s="15">
        <f t="shared" si="7375"/>
        <v>0</v>
      </c>
      <c r="AX1787" s="15">
        <f t="shared" si="7375"/>
        <v>0</v>
      </c>
      <c r="AY1787" s="17"/>
      <c r="AZ1787" s="15">
        <f t="shared" ref="AZ1787:BA1787" si="7376">AZ1786</f>
        <v>6000</v>
      </c>
      <c r="BA1787" s="15">
        <f t="shared" si="7376"/>
        <v>2000</v>
      </c>
      <c r="BB1787" s="15">
        <v>400</v>
      </c>
      <c r="BC1787" s="15">
        <f t="shared" ref="BC1787:BE1787" si="7377">BC1786</f>
        <v>0</v>
      </c>
      <c r="BD1787" s="15">
        <f t="shared" si="7377"/>
        <v>0</v>
      </c>
      <c r="BE1787" s="15">
        <f t="shared" si="7377"/>
        <v>60</v>
      </c>
      <c r="BF1787" s="17"/>
      <c r="BG1787" s="15">
        <f t="shared" ref="BG1787:BH1787" si="7378">BG1786</f>
        <v>1000</v>
      </c>
      <c r="BH1787" s="15">
        <f t="shared" si="7378"/>
        <v>5000</v>
      </c>
      <c r="BI1787" s="17"/>
      <c r="BJ1787" s="22">
        <f>G1787/G1786</f>
        <v>1</v>
      </c>
      <c r="BK1787" s="65">
        <f t="shared" ref="BK1787:BL1787" si="7379">BK1786</f>
        <v>0</v>
      </c>
      <c r="BL1787" s="65">
        <f t="shared" si="7379"/>
        <v>0</v>
      </c>
      <c r="BM1787" s="6">
        <f t="shared" si="7358"/>
        <v>107.11250000000001</v>
      </c>
      <c r="BN1787" s="8">
        <f t="shared" si="7359"/>
        <v>239.27287255293649</v>
      </c>
      <c r="BO1787" s="12">
        <f t="shared" si="7360"/>
        <v>160.09096027360948</v>
      </c>
      <c r="BP1787" s="50">
        <f>(1-'#Constant'!$A$3)/($J1787*'#Constant'!$B$3/'#Constant'!$C$3^($D1787-1)+1)+'#Constant'!$A$3</f>
        <v>0.94452830188679238</v>
      </c>
      <c r="BQ1787" s="4">
        <f t="shared" si="7361"/>
        <v>239.27287255293649</v>
      </c>
      <c r="BR1787" s="50">
        <f>(1-'#Constant'!$A$3)/($K1787*'#Constant'!$B$3/'#Constant'!$C$3^($D1787-1)+1)+'#Constant'!$A$3</f>
        <v>0.94452830188679238</v>
      </c>
      <c r="BS1787" s="4">
        <f t="shared" si="7362"/>
        <v>239.27287255293649</v>
      </c>
      <c r="BT1787"/>
    </row>
    <row r="1788" spans="1:72" x14ac:dyDescent="0.3">
      <c r="A1788">
        <v>40081</v>
      </c>
      <c r="B1788" s="18" t="e">
        <f>VLOOKUP(CONCATENATE("CREATURE_NAME_",A1788),[1]Localization_Hero!$A:$E,2,FALSE)</f>
        <v>#N/A</v>
      </c>
      <c r="C1788" s="43" t="str">
        <f>VLOOKUP($A1788,[2]CreatureTable!$A:$I,9,FALSE)</f>
        <v>Warrior</v>
      </c>
      <c r="D1788">
        <v>1</v>
      </c>
      <c r="E1788">
        <v>1</v>
      </c>
      <c r="F1788" s="18">
        <v>1</v>
      </c>
      <c r="G1788" s="10">
        <f>ROUND(VLOOKUP($C1788,$B$4:$BH$42,6,FALSE),0)</f>
        <v>92</v>
      </c>
      <c r="H1788" s="10">
        <f>ROUND(VLOOKUP($C1788,$B$4:$BH$42,7,FALSE),0)</f>
        <v>92</v>
      </c>
      <c r="I1788" s="10">
        <f>ROUND(VLOOKUP($C1788,$B$4:$BH$42,8,FALSE),0)</f>
        <v>5930</v>
      </c>
      <c r="J1788" s="10">
        <f>ROUND(VLOOKUP($C1788,$B$4:$BH$42,9,FALSE),0)</f>
        <v>30</v>
      </c>
      <c r="K1788" s="10">
        <f>ROUND(VLOOKUP($C1788,$B$4:$BH$42,10,FALSE),0)</f>
        <v>36</v>
      </c>
      <c r="L1788" s="2"/>
      <c r="M1788" s="10">
        <f>ROUND(VLOOKUP($C1788,$B$4:$BH$42,12,FALSE),0)</f>
        <v>150</v>
      </c>
      <c r="N1788" s="10">
        <f>ROUND(VLOOKUP($C1788,$B$4:$BH$42,13,FALSE),0)</f>
        <v>0</v>
      </c>
      <c r="O1788" s="10">
        <f>ROUND(VLOOKUP($C1788,$B$4:$BH$42,14,FALSE),0)</f>
        <v>0</v>
      </c>
      <c r="P1788" s="10">
        <f>ROUND(VLOOKUP($C1788,$B$4:$BH$42,15,FALSE),0)</f>
        <v>100</v>
      </c>
      <c r="Q1788" s="10">
        <f>ROUND(VLOOKUP($C1788,$B$4:$BH$42,16,FALSE),0)</f>
        <v>0</v>
      </c>
      <c r="R1788" s="10">
        <f>ROUND(VLOOKUP($C1788,$B$4:$BH$42,17,FALSE),0)</f>
        <v>0</v>
      </c>
      <c r="S1788" s="10">
        <f>ROUND(VLOOKUP($C1788,$B$4:$BH$42,18,FALSE),0)</f>
        <v>100</v>
      </c>
      <c r="T1788" s="10">
        <f>ROUND(VLOOKUP($C1788,$B$4:$BH$42,19,FALSE),0)</f>
        <v>150</v>
      </c>
      <c r="U1788" s="10">
        <f>ROUND(VLOOKUP($C1788,$B$4:$BH$42,20,FALSE),0)</f>
        <v>0</v>
      </c>
      <c r="V1788" s="10">
        <f>ROUND(VLOOKUP($C1788,$B$4:$BH$42,21,FALSE),0)</f>
        <v>0</v>
      </c>
      <c r="W1788" s="2"/>
      <c r="X1788" s="10">
        <f>ROUND(VLOOKUP($C1788,$B$4:$BH$42,23,FALSE),0)</f>
        <v>150</v>
      </c>
      <c r="Y1788" s="10">
        <f>ROUND(VLOOKUP($C1788,$B$4:$BH$42,24,FALSE),0)</f>
        <v>0</v>
      </c>
      <c r="Z1788" s="10">
        <f>ROUND(VLOOKUP($C1788,$B$4:$BH$42,25,FALSE),0)</f>
        <v>0</v>
      </c>
      <c r="AA1788" s="10">
        <f>ROUND(VLOOKUP($C1788,$B$4:$BH$42,26,FALSE),0)</f>
        <v>100</v>
      </c>
      <c r="AB1788" s="10">
        <f>ROUND(VLOOKUP($C1788,$B$4:$BH$42,27,FALSE),0)</f>
        <v>0</v>
      </c>
      <c r="AC1788" s="10">
        <f>ROUND(VLOOKUP($C1788,$B$4:$BH$42,28,FALSE),0)</f>
        <v>0</v>
      </c>
      <c r="AD1788" s="10">
        <f>ROUND(VLOOKUP($C1788,$B$4:$BH$42,29,FALSE),0)</f>
        <v>100</v>
      </c>
      <c r="AE1788" s="10">
        <f>ROUND(VLOOKUP($C1788,$B$4:$BH$42,30,FALSE),0)</f>
        <v>150</v>
      </c>
      <c r="AF1788" s="10">
        <f>ROUND(VLOOKUP($C1788,$B$4:$BH$42,31,FALSE),0)</f>
        <v>0</v>
      </c>
      <c r="AG1788" s="10">
        <f>ROUND(VLOOKUP($C1788,$B$4:$BH$42,32,FALSE),0)</f>
        <v>0</v>
      </c>
      <c r="AH1788" s="10">
        <f>ROUND(VLOOKUP($C1788,$B$4:$BH$42,33,FALSE),0)</f>
        <v>0</v>
      </c>
      <c r="AI1788" s="10">
        <f>ROUND(VLOOKUP($C1788,$B$4:$BH$42,34,FALSE),0)</f>
        <v>0</v>
      </c>
      <c r="AJ1788" s="3"/>
      <c r="AK1788" s="10">
        <f>ROUND(VLOOKUP($C1788,$B$4:$BH$42,36,FALSE),0)</f>
        <v>150</v>
      </c>
      <c r="AL1788" s="10">
        <f>ROUND(VLOOKUP($C1788,$B$4:$BH$42,37,FALSE),0)</f>
        <v>0</v>
      </c>
      <c r="AM1788" s="3"/>
      <c r="AN1788" s="10">
        <f>ROUND(VLOOKUP($C1788,$B$4:$BH$42,39,FALSE),0)</f>
        <v>0</v>
      </c>
      <c r="AO1788" s="10">
        <f>ROUND(VLOOKUP($C1788,$B$4:$BH$42,40,FALSE),0)</f>
        <v>0</v>
      </c>
      <c r="AP1788" s="10">
        <f>ROUND(VLOOKUP($C1788,$B$4:$BH$42,41,FALSE),0)</f>
        <v>0</v>
      </c>
      <c r="AQ1788" s="10">
        <f>ROUND(VLOOKUP($C1788,$B$4:$BH$42,42,FALSE),0)</f>
        <v>0</v>
      </c>
      <c r="AR1788" s="10">
        <f>ROUND(VLOOKUP($C1788,$B$4:$BH$42,43,FALSE),0)</f>
        <v>0</v>
      </c>
      <c r="AS1788" s="10">
        <f>ROUND(VLOOKUP($C1788,$B$4:$BH$42,44,FALSE),0)</f>
        <v>0</v>
      </c>
      <c r="AT1788" s="10">
        <f>ROUND(VLOOKUP($C1788,$B$4:$BH$42,45,FALSE),0)</f>
        <v>0</v>
      </c>
      <c r="AU1788" s="10">
        <f>ROUND(VLOOKUP($C1788,$B$4:$BH$42,46,FALSE),0)</f>
        <v>0</v>
      </c>
      <c r="AV1788" s="10">
        <f>ROUND(VLOOKUP($C1788,$B$4:$BH$42,47,FALSE),0)</f>
        <v>0</v>
      </c>
      <c r="AW1788" s="10">
        <f>ROUND(VLOOKUP($C1788,$B$4:$BH$42,48,FALSE),0)</f>
        <v>0</v>
      </c>
      <c r="AX1788" s="10">
        <f>ROUND(VLOOKUP($C1788,$B$4:$BH$42,49,FALSE),0)</f>
        <v>0</v>
      </c>
      <c r="AY1788" s="3"/>
      <c r="AZ1788" s="10">
        <v>6000</v>
      </c>
      <c r="BA1788" s="10">
        <v>2000</v>
      </c>
      <c r="BB1788" s="10">
        <v>340</v>
      </c>
      <c r="BC1788" s="10">
        <v>0</v>
      </c>
      <c r="BD1788" s="10">
        <v>0</v>
      </c>
      <c r="BE1788" s="10">
        <v>60</v>
      </c>
      <c r="BF1788" s="3"/>
      <c r="BG1788" s="10">
        <v>1000</v>
      </c>
      <c r="BH1788" s="10">
        <v>5000</v>
      </c>
      <c r="BI1788" s="3"/>
      <c r="BJ1788" s="21">
        <v>1</v>
      </c>
      <c r="BK1788" s="65">
        <v>0</v>
      </c>
      <c r="BL1788" s="65">
        <v>0</v>
      </c>
      <c r="BM1788" s="6">
        <f t="shared" si="7358"/>
        <v>116.57837499999998</v>
      </c>
      <c r="BN1788" s="8">
        <f t="shared" si="7359"/>
        <v>388.44422318283398</v>
      </c>
      <c r="BO1788" s="12">
        <f t="shared" si="7360"/>
        <v>212.80083720886088</v>
      </c>
      <c r="BP1788" s="50">
        <f>(1-'#Constant'!$A$3)/($J1788*'#Constant'!$B$3/'#Constant'!$C$3^($D1788-1)+1)+'#Constant'!$A$3</f>
        <v>0.91908256880733941</v>
      </c>
      <c r="BQ1788" s="4">
        <f t="shared" si="7361"/>
        <v>358.44923581996852</v>
      </c>
      <c r="BR1788" s="50">
        <f>(1-'#Constant'!$A$3)/($K1788*'#Constant'!$B$3/'#Constant'!$C$3^($D1788-1)+1)+'#Constant'!$A$3</f>
        <v>0.90447653429602881</v>
      </c>
      <c r="BS1788" s="4">
        <f t="shared" si="7362"/>
        <v>364.2376910318157</v>
      </c>
      <c r="BT1788">
        <f>BO1788/$BO$4*100</f>
        <v>161.73669189781026</v>
      </c>
    </row>
    <row r="1789" spans="1:72" s="13" customFormat="1" ht="17.25" thickBot="1" x14ac:dyDescent="0.35">
      <c r="B1789" s="20"/>
      <c r="D1789" s="14">
        <v>1</v>
      </c>
      <c r="E1789" s="14">
        <v>1</v>
      </c>
      <c r="F1789" s="19">
        <v>1</v>
      </c>
      <c r="G1789" s="15">
        <f>G1788</f>
        <v>92</v>
      </c>
      <c r="H1789" s="15">
        <f>H1788</f>
        <v>92</v>
      </c>
      <c r="I1789" s="15">
        <f>I1788</f>
        <v>5930</v>
      </c>
      <c r="J1789" s="15">
        <f>J1788</f>
        <v>30</v>
      </c>
      <c r="K1789" s="15">
        <f>K1788</f>
        <v>36</v>
      </c>
      <c r="L1789" s="16"/>
      <c r="M1789" s="15">
        <f t="shared" ref="M1789:V1789" si="7380">M1788</f>
        <v>150</v>
      </c>
      <c r="N1789" s="15">
        <f t="shared" si="7380"/>
        <v>0</v>
      </c>
      <c r="O1789" s="15">
        <f t="shared" si="7380"/>
        <v>0</v>
      </c>
      <c r="P1789" s="15">
        <f t="shared" si="7380"/>
        <v>100</v>
      </c>
      <c r="Q1789" s="15">
        <f t="shared" si="7380"/>
        <v>0</v>
      </c>
      <c r="R1789" s="15">
        <f t="shared" si="7380"/>
        <v>0</v>
      </c>
      <c r="S1789" s="15">
        <f t="shared" si="7380"/>
        <v>100</v>
      </c>
      <c r="T1789" s="15">
        <f t="shared" si="7380"/>
        <v>150</v>
      </c>
      <c r="U1789" s="15">
        <f t="shared" si="7380"/>
        <v>0</v>
      </c>
      <c r="V1789" s="15">
        <f t="shared" si="7380"/>
        <v>0</v>
      </c>
      <c r="W1789" s="16"/>
      <c r="X1789" s="15">
        <f t="shared" ref="X1789:AI1789" si="7381">X1788</f>
        <v>150</v>
      </c>
      <c r="Y1789" s="15">
        <f t="shared" si="7381"/>
        <v>0</v>
      </c>
      <c r="Z1789" s="15">
        <f t="shared" si="7381"/>
        <v>0</v>
      </c>
      <c r="AA1789" s="15">
        <f t="shared" si="7381"/>
        <v>100</v>
      </c>
      <c r="AB1789" s="15">
        <f t="shared" si="7381"/>
        <v>0</v>
      </c>
      <c r="AC1789" s="15">
        <f t="shared" si="7381"/>
        <v>0</v>
      </c>
      <c r="AD1789" s="15">
        <f t="shared" si="7381"/>
        <v>100</v>
      </c>
      <c r="AE1789" s="15">
        <f t="shared" si="7381"/>
        <v>150</v>
      </c>
      <c r="AF1789" s="15">
        <f t="shared" si="7381"/>
        <v>0</v>
      </c>
      <c r="AG1789" s="15">
        <f t="shared" si="7381"/>
        <v>0</v>
      </c>
      <c r="AH1789" s="15">
        <f t="shared" si="7381"/>
        <v>0</v>
      </c>
      <c r="AI1789" s="15">
        <f t="shared" si="7381"/>
        <v>0</v>
      </c>
      <c r="AJ1789" s="17"/>
      <c r="AK1789" s="15">
        <f>AK1788</f>
        <v>150</v>
      </c>
      <c r="AL1789" s="15">
        <f>AL1788</f>
        <v>0</v>
      </c>
      <c r="AM1789" s="17"/>
      <c r="AN1789" s="15">
        <f t="shared" ref="AN1789:AX1789" si="7382">AN1788</f>
        <v>0</v>
      </c>
      <c r="AO1789" s="15">
        <f t="shared" si="7382"/>
        <v>0</v>
      </c>
      <c r="AP1789" s="15">
        <f t="shared" si="7382"/>
        <v>0</v>
      </c>
      <c r="AQ1789" s="15">
        <f t="shared" si="7382"/>
        <v>0</v>
      </c>
      <c r="AR1789" s="15">
        <f t="shared" si="7382"/>
        <v>0</v>
      </c>
      <c r="AS1789" s="15">
        <f t="shared" si="7382"/>
        <v>0</v>
      </c>
      <c r="AT1789" s="15">
        <f t="shared" si="7382"/>
        <v>0</v>
      </c>
      <c r="AU1789" s="15">
        <f t="shared" si="7382"/>
        <v>0</v>
      </c>
      <c r="AV1789" s="15">
        <f t="shared" si="7382"/>
        <v>0</v>
      </c>
      <c r="AW1789" s="15">
        <f t="shared" si="7382"/>
        <v>0</v>
      </c>
      <c r="AX1789" s="15">
        <f t="shared" si="7382"/>
        <v>0</v>
      </c>
      <c r="AY1789" s="17"/>
      <c r="AZ1789" s="15">
        <f t="shared" ref="AZ1789:BA1789" si="7383">AZ1788</f>
        <v>6000</v>
      </c>
      <c r="BA1789" s="15">
        <f t="shared" si="7383"/>
        <v>2000</v>
      </c>
      <c r="BB1789" s="15">
        <v>340</v>
      </c>
      <c r="BC1789" s="15">
        <f t="shared" ref="BC1789:BE1789" si="7384">BC1788</f>
        <v>0</v>
      </c>
      <c r="BD1789" s="15">
        <f t="shared" si="7384"/>
        <v>0</v>
      </c>
      <c r="BE1789" s="15">
        <f t="shared" si="7384"/>
        <v>60</v>
      </c>
      <c r="BF1789" s="17"/>
      <c r="BG1789" s="15">
        <f t="shared" ref="BG1789:BH1789" si="7385">BG1788</f>
        <v>1000</v>
      </c>
      <c r="BH1789" s="15">
        <f t="shared" si="7385"/>
        <v>5000</v>
      </c>
      <c r="BI1789" s="17"/>
      <c r="BJ1789" s="22">
        <f>G1789/G1788</f>
        <v>1</v>
      </c>
      <c r="BK1789" s="65">
        <f>BK1788</f>
        <v>0</v>
      </c>
      <c r="BL1789" s="65">
        <f>BL1788</f>
        <v>0</v>
      </c>
      <c r="BM1789" s="6">
        <f t="shared" si="7358"/>
        <v>116.57837499999998</v>
      </c>
      <c r="BN1789" s="8">
        <f t="shared" si="7359"/>
        <v>388.44422318283398</v>
      </c>
      <c r="BO1789" s="12">
        <f t="shared" si="7360"/>
        <v>212.80083720886088</v>
      </c>
      <c r="BP1789" s="50">
        <f>(1-'#Constant'!$A$3)/($J1789*'#Constant'!$B$3/'#Constant'!$C$3^($D1789-1)+1)+'#Constant'!$A$3</f>
        <v>0.91908256880733941</v>
      </c>
      <c r="BQ1789" s="4">
        <f t="shared" si="7361"/>
        <v>358.44923581996852</v>
      </c>
      <c r="BR1789" s="50">
        <f>(1-'#Constant'!$A$3)/($K1789*'#Constant'!$B$3/'#Constant'!$C$3^($D1789-1)+1)+'#Constant'!$A$3</f>
        <v>0.90447653429602881</v>
      </c>
      <c r="BS1789" s="4">
        <f t="shared" si="7362"/>
        <v>364.2376910318157</v>
      </c>
      <c r="BT1789"/>
    </row>
    <row r="1790" spans="1:72" x14ac:dyDescent="0.3">
      <c r="A1790">
        <v>40082</v>
      </c>
      <c r="B1790" s="18" t="e">
        <f>VLOOKUP(CONCATENATE("CREATURE_NAME_",A1790),[1]Localization_Hero!$A:$E,2,FALSE)</f>
        <v>#N/A</v>
      </c>
      <c r="C1790" s="43" t="s">
        <v>184</v>
      </c>
      <c r="D1790">
        <v>1</v>
      </c>
      <c r="E1790">
        <v>1</v>
      </c>
      <c r="F1790" s="18">
        <v>1</v>
      </c>
      <c r="G1790" s="10">
        <v>121</v>
      </c>
      <c r="H1790" s="10">
        <v>121</v>
      </c>
      <c r="I1790" s="10">
        <f>ROUND(VLOOKUP($C1790,$B$4:$BH$42,8,FALSE),0)</f>
        <v>4031</v>
      </c>
      <c r="J1790" s="10">
        <f>ROUND(VLOOKUP($C1790,$B$4:$BH$42,9,FALSE),0)</f>
        <v>16</v>
      </c>
      <c r="K1790" s="10">
        <v>16</v>
      </c>
      <c r="L1790" s="2"/>
      <c r="M1790" s="10">
        <f>ROUND(VLOOKUP($C1790,$B$4:$BH$42,12,FALSE),0)</f>
        <v>100</v>
      </c>
      <c r="N1790" s="10">
        <f>ROUND(VLOOKUP($C1790,$B$4:$BH$42,13,FALSE),0)</f>
        <v>0</v>
      </c>
      <c r="O1790" s="10">
        <f>ROUND(VLOOKUP($C1790,$B$4:$BH$42,14,FALSE),0)</f>
        <v>0</v>
      </c>
      <c r="P1790" s="10">
        <f>ROUND(VLOOKUP($C1790,$B$4:$BH$42,15,FALSE),0)</f>
        <v>0</v>
      </c>
      <c r="Q1790" s="10">
        <f>ROUND(VLOOKUP($C1790,$B$4:$BH$42,16,FALSE),0)</f>
        <v>0</v>
      </c>
      <c r="R1790" s="10">
        <f>ROUND(VLOOKUP($C1790,$B$4:$BH$42,17,FALSE),0)</f>
        <v>0</v>
      </c>
      <c r="S1790" s="10">
        <f>ROUND(VLOOKUP($C1790,$B$4:$BH$42,18,FALSE),0)</f>
        <v>100</v>
      </c>
      <c r="T1790" s="10">
        <f>ROUND(VLOOKUP($C1790,$B$4:$BH$42,19,FALSE),0)</f>
        <v>150</v>
      </c>
      <c r="U1790" s="10">
        <f>ROUND(VLOOKUP($C1790,$B$4:$BH$42,20,FALSE),0)</f>
        <v>0</v>
      </c>
      <c r="V1790" s="10">
        <f>ROUND(VLOOKUP($C1790,$B$4:$BH$42,21,FALSE),0)</f>
        <v>0</v>
      </c>
      <c r="W1790" s="2"/>
      <c r="X1790" s="10">
        <f>ROUND(VLOOKUP($C1790,$B$4:$BH$42,23,FALSE),0)</f>
        <v>100</v>
      </c>
      <c r="Y1790" s="10">
        <f>ROUND(VLOOKUP($C1790,$B$4:$BH$42,24,FALSE),0)</f>
        <v>0</v>
      </c>
      <c r="Z1790" s="10">
        <f>ROUND(VLOOKUP($C1790,$B$4:$BH$42,25,FALSE),0)</f>
        <v>0</v>
      </c>
      <c r="AA1790" s="10">
        <v>0</v>
      </c>
      <c r="AB1790" s="10">
        <v>0</v>
      </c>
      <c r="AC1790" s="10">
        <f>ROUND(VLOOKUP($C1790,$B$4:$BH$42,28,FALSE),0)</f>
        <v>0</v>
      </c>
      <c r="AD1790" s="10">
        <f>ROUND(VLOOKUP($C1790,$B$4:$BH$42,29,FALSE),0)</f>
        <v>100</v>
      </c>
      <c r="AE1790" s="10">
        <f>ROUND(VLOOKUP($C1790,$B$4:$BH$42,30,FALSE),0)</f>
        <v>150</v>
      </c>
      <c r="AF1790" s="10">
        <f>ROUND(VLOOKUP($C1790,$B$4:$BH$42,31,FALSE),0)</f>
        <v>0</v>
      </c>
      <c r="AG1790" s="10">
        <f>ROUND(VLOOKUP($C1790,$B$4:$BH$42,32,FALSE),0)</f>
        <v>0</v>
      </c>
      <c r="AH1790" s="10">
        <f>ROUND(VLOOKUP($C1790,$B$4:$BH$42,33,FALSE),0)</f>
        <v>0</v>
      </c>
      <c r="AI1790" s="10">
        <f>ROUND(VLOOKUP($C1790,$B$4:$BH$42,34,FALSE),0)</f>
        <v>0</v>
      </c>
      <c r="AJ1790" s="3"/>
      <c r="AK1790" s="10">
        <f>ROUND(VLOOKUP($C1790,$B$4:$BH$42,36,FALSE),0)</f>
        <v>0</v>
      </c>
      <c r="AL1790" s="10">
        <f>ROUND(VLOOKUP($C1790,$B$4:$BH$42,37,FALSE),0)</f>
        <v>0</v>
      </c>
      <c r="AM1790" s="3"/>
      <c r="AN1790" s="10">
        <f>ROUND(VLOOKUP($C1790,$B$4:$BH$42,39,FALSE),0)</f>
        <v>0</v>
      </c>
      <c r="AO1790" s="10">
        <f>ROUND(VLOOKUP($C1790,$B$4:$BH$42,40,FALSE),0)</f>
        <v>0</v>
      </c>
      <c r="AP1790" s="10">
        <f>ROUND(VLOOKUP($C1790,$B$4:$BH$42,41,FALSE),0)</f>
        <v>0</v>
      </c>
      <c r="AQ1790" s="10">
        <f>ROUND(VLOOKUP($C1790,$B$4:$BH$42,42,FALSE),0)</f>
        <v>0</v>
      </c>
      <c r="AR1790" s="10">
        <f>ROUND(VLOOKUP($C1790,$B$4:$BH$42,43,FALSE),0)</f>
        <v>0</v>
      </c>
      <c r="AS1790" s="10">
        <f>ROUND(VLOOKUP($C1790,$B$4:$BH$42,44,FALSE),0)</f>
        <v>0</v>
      </c>
      <c r="AT1790" s="10">
        <f>ROUND(VLOOKUP($C1790,$B$4:$BH$42,45,FALSE),0)</f>
        <v>0</v>
      </c>
      <c r="AU1790" s="10">
        <f>ROUND(VLOOKUP($C1790,$B$4:$BH$42,46,FALSE),0)</f>
        <v>0</v>
      </c>
      <c r="AV1790" s="10">
        <f>ROUND(VLOOKUP($C1790,$B$4:$BH$42,47,FALSE),0)</f>
        <v>0</v>
      </c>
      <c r="AW1790" s="10">
        <f>ROUND(VLOOKUP($C1790,$B$4:$BH$42,48,FALSE),0)</f>
        <v>0</v>
      </c>
      <c r="AX1790" s="10">
        <f>ROUND(VLOOKUP($C1790,$B$4:$BH$42,49,FALSE),0)</f>
        <v>0</v>
      </c>
      <c r="AY1790" s="3"/>
      <c r="AZ1790" s="10">
        <v>6000</v>
      </c>
      <c r="BA1790" s="10">
        <v>2000</v>
      </c>
      <c r="BB1790" s="10">
        <v>210</v>
      </c>
      <c r="BC1790" s="10">
        <v>0</v>
      </c>
      <c r="BD1790" s="10">
        <v>0</v>
      </c>
      <c r="BE1790" s="10">
        <v>60</v>
      </c>
      <c r="BF1790" s="3"/>
      <c r="BG1790" s="10">
        <v>1000</v>
      </c>
      <c r="BH1790" s="10">
        <v>5000</v>
      </c>
      <c r="BI1790" s="3"/>
      <c r="BJ1790" s="21">
        <v>1</v>
      </c>
      <c r="BK1790" s="65">
        <v>0</v>
      </c>
      <c r="BL1790" s="65">
        <v>0</v>
      </c>
      <c r="BM1790" s="6">
        <v>151.17468749999998</v>
      </c>
      <c r="BN1790" s="8">
        <v>231.01462885229961</v>
      </c>
      <c r="BO1790" s="12">
        <v>186.87847474943408</v>
      </c>
      <c r="BP1790" s="50">
        <v>0.93932457786116319</v>
      </c>
      <c r="BQ1790" s="4">
        <v>232.29457116606082</v>
      </c>
      <c r="BR1790" s="50">
        <v>0.9497912713472485</v>
      </c>
      <c r="BS1790" s="4">
        <v>229.73468653853837</v>
      </c>
      <c r="BT1790">
        <v>142.03471513233021</v>
      </c>
    </row>
    <row r="1791" spans="1:72" s="13" customFormat="1" ht="17.25" thickBot="1" x14ac:dyDescent="0.35">
      <c r="B1791" s="20"/>
      <c r="C1791" s="43"/>
      <c r="D1791" s="14">
        <v>1</v>
      </c>
      <c r="E1791" s="14">
        <v>1</v>
      </c>
      <c r="F1791" s="19">
        <v>1</v>
      </c>
      <c r="G1791" s="15">
        <f>G1790</f>
        <v>121</v>
      </c>
      <c r="H1791" s="15">
        <f>H1790</f>
        <v>121</v>
      </c>
      <c r="I1791" s="15">
        <f>I1790</f>
        <v>4031</v>
      </c>
      <c r="J1791" s="15">
        <f>J1790</f>
        <v>16</v>
      </c>
      <c r="K1791" s="15">
        <f>K1790</f>
        <v>16</v>
      </c>
      <c r="L1791" s="16"/>
      <c r="M1791" s="15">
        <f t="shared" ref="M1791:V1791" si="7386">M1790</f>
        <v>100</v>
      </c>
      <c r="N1791" s="15">
        <f t="shared" si="7386"/>
        <v>0</v>
      </c>
      <c r="O1791" s="15">
        <f t="shared" si="7386"/>
        <v>0</v>
      </c>
      <c r="P1791" s="15">
        <f t="shared" si="7386"/>
        <v>0</v>
      </c>
      <c r="Q1791" s="15">
        <f t="shared" si="7386"/>
        <v>0</v>
      </c>
      <c r="R1791" s="15">
        <f t="shared" si="7386"/>
        <v>0</v>
      </c>
      <c r="S1791" s="15">
        <f t="shared" si="7386"/>
        <v>100</v>
      </c>
      <c r="T1791" s="15">
        <f t="shared" si="7386"/>
        <v>150</v>
      </c>
      <c r="U1791" s="15">
        <f t="shared" si="7386"/>
        <v>0</v>
      </c>
      <c r="V1791" s="15">
        <f t="shared" si="7386"/>
        <v>0</v>
      </c>
      <c r="W1791" s="16"/>
      <c r="X1791" s="15">
        <f t="shared" ref="X1791:AI1791" si="7387">X1790</f>
        <v>100</v>
      </c>
      <c r="Y1791" s="15">
        <f t="shared" si="7387"/>
        <v>0</v>
      </c>
      <c r="Z1791" s="15">
        <f t="shared" si="7387"/>
        <v>0</v>
      </c>
      <c r="AA1791" s="15">
        <f t="shared" si="7387"/>
        <v>0</v>
      </c>
      <c r="AB1791" s="15">
        <f t="shared" si="7387"/>
        <v>0</v>
      </c>
      <c r="AC1791" s="15">
        <f t="shared" si="7387"/>
        <v>0</v>
      </c>
      <c r="AD1791" s="15">
        <f t="shared" si="7387"/>
        <v>100</v>
      </c>
      <c r="AE1791" s="15">
        <f t="shared" si="7387"/>
        <v>150</v>
      </c>
      <c r="AF1791" s="15">
        <f t="shared" si="7387"/>
        <v>0</v>
      </c>
      <c r="AG1791" s="15">
        <f t="shared" si="7387"/>
        <v>0</v>
      </c>
      <c r="AH1791" s="15">
        <f t="shared" si="7387"/>
        <v>0</v>
      </c>
      <c r="AI1791" s="15">
        <f t="shared" si="7387"/>
        <v>0</v>
      </c>
      <c r="AJ1791" s="17"/>
      <c r="AK1791" s="15">
        <f>AK1790</f>
        <v>0</v>
      </c>
      <c r="AL1791" s="15">
        <f>AL1790</f>
        <v>0</v>
      </c>
      <c r="AM1791" s="17"/>
      <c r="AN1791" s="15">
        <f t="shared" ref="AN1791:AX1791" si="7388">AN1790</f>
        <v>0</v>
      </c>
      <c r="AO1791" s="15">
        <f t="shared" si="7388"/>
        <v>0</v>
      </c>
      <c r="AP1791" s="15">
        <f t="shared" si="7388"/>
        <v>0</v>
      </c>
      <c r="AQ1791" s="15">
        <f t="shared" si="7388"/>
        <v>0</v>
      </c>
      <c r="AR1791" s="15">
        <f t="shared" si="7388"/>
        <v>0</v>
      </c>
      <c r="AS1791" s="15">
        <f t="shared" si="7388"/>
        <v>0</v>
      </c>
      <c r="AT1791" s="15">
        <f t="shared" si="7388"/>
        <v>0</v>
      </c>
      <c r="AU1791" s="15">
        <f t="shared" si="7388"/>
        <v>0</v>
      </c>
      <c r="AV1791" s="15">
        <f t="shared" si="7388"/>
        <v>0</v>
      </c>
      <c r="AW1791" s="15">
        <f t="shared" si="7388"/>
        <v>0</v>
      </c>
      <c r="AX1791" s="15">
        <f t="shared" si="7388"/>
        <v>0</v>
      </c>
      <c r="AY1791" s="17"/>
      <c r="AZ1791" s="15">
        <v>6000</v>
      </c>
      <c r="BA1791" s="15">
        <v>2000</v>
      </c>
      <c r="BB1791" s="15">
        <f>BB1790</f>
        <v>210</v>
      </c>
      <c r="BC1791" s="15">
        <v>0</v>
      </c>
      <c r="BD1791" s="15">
        <v>0</v>
      </c>
      <c r="BE1791" s="15">
        <v>60</v>
      </c>
      <c r="BF1791" s="17"/>
      <c r="BG1791" s="15">
        <v>1000</v>
      </c>
      <c r="BH1791" s="15">
        <v>5000</v>
      </c>
      <c r="BI1791" s="17"/>
      <c r="BJ1791" s="22">
        <v>1</v>
      </c>
      <c r="BK1791" s="65">
        <v>0</v>
      </c>
      <c r="BL1791" s="65">
        <v>0</v>
      </c>
      <c r="BM1791" s="6">
        <v>151.17468749999998</v>
      </c>
      <c r="BN1791" s="8">
        <v>231.01462885229961</v>
      </c>
      <c r="BO1791" s="12">
        <v>186.87847474943408</v>
      </c>
      <c r="BP1791" s="50">
        <v>0.93932457786116319</v>
      </c>
      <c r="BQ1791" s="4">
        <v>232.29457116606082</v>
      </c>
      <c r="BR1791" s="50">
        <v>0.9497912713472485</v>
      </c>
      <c r="BS1791" s="4">
        <v>229.73468653853837</v>
      </c>
      <c r="BT1791"/>
    </row>
    <row r="1792" spans="1:72" x14ac:dyDescent="0.3">
      <c r="A1792">
        <v>40083</v>
      </c>
      <c r="B1792" s="18" t="e">
        <f>VLOOKUP(CONCATENATE("CREATURE_NAME_",A1792),[1]Localization_Hero!$A:$E,2,FALSE)</f>
        <v>#N/A</v>
      </c>
      <c r="C1792" s="43" t="s">
        <v>184</v>
      </c>
      <c r="D1792">
        <v>1</v>
      </c>
      <c r="E1792">
        <v>1</v>
      </c>
      <c r="F1792" s="18">
        <v>1</v>
      </c>
      <c r="G1792" s="10">
        <f>ROUND(VLOOKUP($C1792,$B$4:$BH$42,6,FALSE),0)</f>
        <v>120</v>
      </c>
      <c r="H1792" s="10">
        <f>ROUND(VLOOKUP($C1792,$B$4:$BH$42,7,FALSE),0)</f>
        <v>120</v>
      </c>
      <c r="I1792" s="10">
        <f>ROUND(VLOOKUP($C1792,$B$4:$BH$42,8,FALSE),0)</f>
        <v>4031</v>
      </c>
      <c r="J1792" s="10">
        <v>17</v>
      </c>
      <c r="K1792" s="10">
        <v>17</v>
      </c>
      <c r="L1792" s="2"/>
      <c r="M1792" s="10">
        <f>ROUND(VLOOKUP($C1792,$B$4:$BH$42,12,FALSE),0)</f>
        <v>100</v>
      </c>
      <c r="N1792" s="10">
        <f>ROUND(VLOOKUP($C1792,$B$4:$BH$42,13,FALSE),0)</f>
        <v>0</v>
      </c>
      <c r="O1792" s="10">
        <f>ROUND(VLOOKUP($C1792,$B$4:$BH$42,14,FALSE),0)</f>
        <v>0</v>
      </c>
      <c r="P1792" s="10">
        <f>ROUND(VLOOKUP($C1792,$B$4:$BH$42,15,FALSE),0)</f>
        <v>0</v>
      </c>
      <c r="Q1792" s="10">
        <f>ROUND(VLOOKUP($C1792,$B$4:$BH$42,16,FALSE),0)</f>
        <v>0</v>
      </c>
      <c r="R1792" s="10">
        <f>ROUND(VLOOKUP($C1792,$B$4:$BH$42,17,FALSE),0)</f>
        <v>0</v>
      </c>
      <c r="S1792" s="10">
        <f>ROUND(VLOOKUP($C1792,$B$4:$BH$42,18,FALSE),0)</f>
        <v>100</v>
      </c>
      <c r="T1792" s="10">
        <f>ROUND(VLOOKUP($C1792,$B$4:$BH$42,19,FALSE),0)</f>
        <v>150</v>
      </c>
      <c r="U1792" s="10">
        <f>ROUND(VLOOKUP($C1792,$B$4:$BH$42,20,FALSE),0)</f>
        <v>0</v>
      </c>
      <c r="V1792" s="10">
        <f>ROUND(VLOOKUP($C1792,$B$4:$BH$42,21,FALSE),0)</f>
        <v>0</v>
      </c>
      <c r="W1792" s="2"/>
      <c r="X1792" s="10">
        <f>ROUND(VLOOKUP($C1792,$B$4:$BH$42,23,FALSE),0)</f>
        <v>100</v>
      </c>
      <c r="Y1792" s="10">
        <f>ROUND(VLOOKUP($C1792,$B$4:$BH$42,24,FALSE),0)</f>
        <v>0</v>
      </c>
      <c r="Z1792" s="10">
        <f>ROUND(VLOOKUP($C1792,$B$4:$BH$42,25,FALSE),0)</f>
        <v>0</v>
      </c>
      <c r="AA1792" s="10">
        <v>0</v>
      </c>
      <c r="AB1792" s="10">
        <v>0</v>
      </c>
      <c r="AC1792" s="10">
        <f>ROUND(VLOOKUP($C1792,$B$4:$BH$42,28,FALSE),0)</f>
        <v>0</v>
      </c>
      <c r="AD1792" s="10">
        <f>ROUND(VLOOKUP($C1792,$B$4:$BH$42,29,FALSE),0)</f>
        <v>100</v>
      </c>
      <c r="AE1792" s="10">
        <f>ROUND(VLOOKUP($C1792,$B$4:$BH$42,30,FALSE),0)</f>
        <v>150</v>
      </c>
      <c r="AF1792" s="10">
        <f>ROUND(VLOOKUP($C1792,$B$4:$BH$42,31,FALSE),0)</f>
        <v>0</v>
      </c>
      <c r="AG1792" s="10">
        <f>ROUND(VLOOKUP($C1792,$B$4:$BH$42,32,FALSE),0)</f>
        <v>0</v>
      </c>
      <c r="AH1792" s="10">
        <f>ROUND(VLOOKUP($C1792,$B$4:$BH$42,33,FALSE),0)</f>
        <v>0</v>
      </c>
      <c r="AI1792" s="10">
        <f>ROUND(VLOOKUP($C1792,$B$4:$BH$42,34,FALSE),0)</f>
        <v>0</v>
      </c>
      <c r="AJ1792" s="3"/>
      <c r="AK1792" s="10">
        <f>ROUND(VLOOKUP($C1792,$B$4:$BH$42,36,FALSE),0)</f>
        <v>0</v>
      </c>
      <c r="AL1792" s="10">
        <f>ROUND(VLOOKUP($C1792,$B$4:$BH$42,37,FALSE),0)</f>
        <v>0</v>
      </c>
      <c r="AM1792" s="3"/>
      <c r="AN1792" s="10">
        <f>ROUND(VLOOKUP($C1792,$B$4:$BH$42,39,FALSE),0)</f>
        <v>0</v>
      </c>
      <c r="AO1792" s="10">
        <f>ROUND(VLOOKUP($C1792,$B$4:$BH$42,40,FALSE),0)</f>
        <v>0</v>
      </c>
      <c r="AP1792" s="10">
        <f>ROUND(VLOOKUP($C1792,$B$4:$BH$42,41,FALSE),0)</f>
        <v>0</v>
      </c>
      <c r="AQ1792" s="10">
        <f>ROUND(VLOOKUP($C1792,$B$4:$BH$42,42,FALSE),0)</f>
        <v>0</v>
      </c>
      <c r="AR1792" s="10">
        <f>ROUND(VLOOKUP($C1792,$B$4:$BH$42,43,FALSE),0)</f>
        <v>0</v>
      </c>
      <c r="AS1792" s="10">
        <f>ROUND(VLOOKUP($C1792,$B$4:$BH$42,44,FALSE),0)</f>
        <v>0</v>
      </c>
      <c r="AT1792" s="10">
        <f>ROUND(VLOOKUP($C1792,$B$4:$BH$42,45,FALSE),0)</f>
        <v>0</v>
      </c>
      <c r="AU1792" s="10">
        <f>ROUND(VLOOKUP($C1792,$B$4:$BH$42,46,FALSE),0)</f>
        <v>0</v>
      </c>
      <c r="AV1792" s="10">
        <f>ROUND(VLOOKUP($C1792,$B$4:$BH$42,47,FALSE),0)</f>
        <v>0</v>
      </c>
      <c r="AW1792" s="10">
        <f>ROUND(VLOOKUP($C1792,$B$4:$BH$42,48,FALSE),0)</f>
        <v>0</v>
      </c>
      <c r="AX1792" s="10">
        <f>ROUND(VLOOKUP($C1792,$B$4:$BH$42,49,FALSE),0)</f>
        <v>0</v>
      </c>
      <c r="AY1792" s="3"/>
      <c r="AZ1792" s="10">
        <v>6000</v>
      </c>
      <c r="BA1792" s="10">
        <v>2000</v>
      </c>
      <c r="BB1792" s="10">
        <v>210</v>
      </c>
      <c r="BC1792" s="10">
        <v>0</v>
      </c>
      <c r="BD1792" s="10">
        <v>0</v>
      </c>
      <c r="BE1792" s="10">
        <v>60</v>
      </c>
      <c r="BF1792" s="3"/>
      <c r="BG1792" s="10">
        <v>1000</v>
      </c>
      <c r="BH1792" s="10">
        <v>5000</v>
      </c>
      <c r="BI1792" s="3"/>
      <c r="BJ1792" s="21">
        <v>1</v>
      </c>
      <c r="BK1792" s="65">
        <v>0</v>
      </c>
      <c r="BL1792" s="65">
        <v>0</v>
      </c>
      <c r="BM1792" s="6">
        <v>151.17468749999998</v>
      </c>
      <c r="BN1792" s="8">
        <v>231.01462885229961</v>
      </c>
      <c r="BO1792" s="12">
        <v>186.87847474943408</v>
      </c>
      <c r="BP1792" s="50">
        <v>0.93932457786116319</v>
      </c>
      <c r="BQ1792" s="4">
        <v>232.29457116606082</v>
      </c>
      <c r="BR1792" s="50">
        <v>0.9497912713472485</v>
      </c>
      <c r="BS1792" s="4">
        <v>229.73468653853837</v>
      </c>
      <c r="BT1792">
        <v>142.03471513233021</v>
      </c>
    </row>
    <row r="1793" spans="1:72" s="13" customFormat="1" ht="17.25" thickBot="1" x14ac:dyDescent="0.35">
      <c r="B1793" s="20"/>
      <c r="C1793" s="43"/>
      <c r="D1793" s="14">
        <v>1</v>
      </c>
      <c r="E1793" s="14">
        <v>1</v>
      </c>
      <c r="F1793" s="19">
        <v>1</v>
      </c>
      <c r="G1793" s="15">
        <f>G1792</f>
        <v>120</v>
      </c>
      <c r="H1793" s="15">
        <f>H1792</f>
        <v>120</v>
      </c>
      <c r="I1793" s="15">
        <f>I1792</f>
        <v>4031</v>
      </c>
      <c r="J1793" s="15">
        <f>J1792</f>
        <v>17</v>
      </c>
      <c r="K1793" s="15">
        <f>K1792</f>
        <v>17</v>
      </c>
      <c r="L1793" s="16"/>
      <c r="M1793" s="15">
        <f t="shared" ref="M1793:V1793" si="7389">M1792</f>
        <v>100</v>
      </c>
      <c r="N1793" s="15">
        <f t="shared" si="7389"/>
        <v>0</v>
      </c>
      <c r="O1793" s="15">
        <f t="shared" si="7389"/>
        <v>0</v>
      </c>
      <c r="P1793" s="15">
        <f t="shared" si="7389"/>
        <v>0</v>
      </c>
      <c r="Q1793" s="15">
        <f t="shared" si="7389"/>
        <v>0</v>
      </c>
      <c r="R1793" s="15">
        <f t="shared" si="7389"/>
        <v>0</v>
      </c>
      <c r="S1793" s="15">
        <f t="shared" si="7389"/>
        <v>100</v>
      </c>
      <c r="T1793" s="15">
        <f t="shared" si="7389"/>
        <v>150</v>
      </c>
      <c r="U1793" s="15">
        <f t="shared" si="7389"/>
        <v>0</v>
      </c>
      <c r="V1793" s="15">
        <f t="shared" si="7389"/>
        <v>0</v>
      </c>
      <c r="W1793" s="16"/>
      <c r="X1793" s="15">
        <f t="shared" ref="X1793:AI1793" si="7390">X1792</f>
        <v>100</v>
      </c>
      <c r="Y1793" s="15">
        <f t="shared" si="7390"/>
        <v>0</v>
      </c>
      <c r="Z1793" s="15">
        <f t="shared" si="7390"/>
        <v>0</v>
      </c>
      <c r="AA1793" s="15">
        <f t="shared" si="7390"/>
        <v>0</v>
      </c>
      <c r="AB1793" s="15">
        <f t="shared" si="7390"/>
        <v>0</v>
      </c>
      <c r="AC1793" s="15">
        <f t="shared" si="7390"/>
        <v>0</v>
      </c>
      <c r="AD1793" s="15">
        <f t="shared" si="7390"/>
        <v>100</v>
      </c>
      <c r="AE1793" s="15">
        <f t="shared" si="7390"/>
        <v>150</v>
      </c>
      <c r="AF1793" s="15">
        <f t="shared" si="7390"/>
        <v>0</v>
      </c>
      <c r="AG1793" s="15">
        <f t="shared" si="7390"/>
        <v>0</v>
      </c>
      <c r="AH1793" s="15">
        <f t="shared" si="7390"/>
        <v>0</v>
      </c>
      <c r="AI1793" s="15">
        <f t="shared" si="7390"/>
        <v>0</v>
      </c>
      <c r="AJ1793" s="17"/>
      <c r="AK1793" s="15">
        <f>AK1792</f>
        <v>0</v>
      </c>
      <c r="AL1793" s="15">
        <f>AL1792</f>
        <v>0</v>
      </c>
      <c r="AM1793" s="17"/>
      <c r="AN1793" s="15">
        <f t="shared" ref="AN1793:AX1793" si="7391">AN1792</f>
        <v>0</v>
      </c>
      <c r="AO1793" s="15">
        <f t="shared" si="7391"/>
        <v>0</v>
      </c>
      <c r="AP1793" s="15">
        <f t="shared" si="7391"/>
        <v>0</v>
      </c>
      <c r="AQ1793" s="15">
        <f t="shared" si="7391"/>
        <v>0</v>
      </c>
      <c r="AR1793" s="15">
        <f t="shared" si="7391"/>
        <v>0</v>
      </c>
      <c r="AS1793" s="15">
        <f t="shared" si="7391"/>
        <v>0</v>
      </c>
      <c r="AT1793" s="15">
        <f t="shared" si="7391"/>
        <v>0</v>
      </c>
      <c r="AU1793" s="15">
        <f t="shared" si="7391"/>
        <v>0</v>
      </c>
      <c r="AV1793" s="15">
        <f t="shared" si="7391"/>
        <v>0</v>
      </c>
      <c r="AW1793" s="15">
        <f t="shared" si="7391"/>
        <v>0</v>
      </c>
      <c r="AX1793" s="15">
        <f t="shared" si="7391"/>
        <v>0</v>
      </c>
      <c r="AY1793" s="17"/>
      <c r="AZ1793" s="15">
        <v>6000</v>
      </c>
      <c r="BA1793" s="15">
        <v>2000</v>
      </c>
      <c r="BB1793" s="15">
        <f>BB1792</f>
        <v>210</v>
      </c>
      <c r="BC1793" s="15">
        <v>0</v>
      </c>
      <c r="BD1793" s="15">
        <v>0</v>
      </c>
      <c r="BE1793" s="15">
        <v>60</v>
      </c>
      <c r="BF1793" s="17"/>
      <c r="BG1793" s="15">
        <v>1000</v>
      </c>
      <c r="BH1793" s="15">
        <v>5000</v>
      </c>
      <c r="BI1793" s="17"/>
      <c r="BJ1793" s="22">
        <v>1</v>
      </c>
      <c r="BK1793" s="65">
        <v>0</v>
      </c>
      <c r="BL1793" s="65">
        <v>0</v>
      </c>
      <c r="BM1793" s="6">
        <v>151.17468749999998</v>
      </c>
      <c r="BN1793" s="8">
        <v>231.01462885229961</v>
      </c>
      <c r="BO1793" s="12">
        <v>186.87847474943408</v>
      </c>
      <c r="BP1793" s="50">
        <v>0.93932457786116319</v>
      </c>
      <c r="BQ1793" s="4">
        <v>232.29457116606082</v>
      </c>
      <c r="BR1793" s="50">
        <v>0.9497912713472485</v>
      </c>
      <c r="BS1793" s="4">
        <v>229.73468653853837</v>
      </c>
      <c r="BT1793"/>
    </row>
    <row r="1794" spans="1:72" x14ac:dyDescent="0.3">
      <c r="A1794">
        <v>40084</v>
      </c>
      <c r="B1794" s="18" t="e">
        <f>VLOOKUP(CONCATENATE("CREATURE_NAME_",A1794),[1]Localization_Hero!$A:$E,2,FALSE)</f>
        <v>#N/A</v>
      </c>
      <c r="C1794" s="43" t="s">
        <v>296</v>
      </c>
      <c r="D1794">
        <v>1</v>
      </c>
      <c r="E1794">
        <v>1</v>
      </c>
      <c r="F1794" s="18">
        <v>1</v>
      </c>
      <c r="G1794" s="10">
        <f>ROUND(VLOOKUP($C1794,$B$4:$BH$42,6,FALSE),0)</f>
        <v>81</v>
      </c>
      <c r="H1794" s="10">
        <f>ROUND(VLOOKUP($C1794,$B$4:$BH$42,7,FALSE),0)</f>
        <v>81</v>
      </c>
      <c r="I1794" s="10">
        <f>ROUND(VLOOKUP($C1794,$B$4:$BH$42,8,FALSE),0)</f>
        <v>6982</v>
      </c>
      <c r="J1794" s="10">
        <f>ROUND(VLOOKUP($C1794,$B$4:$BH$42,9,FALSE),0)</f>
        <v>36</v>
      </c>
      <c r="K1794" s="10">
        <f>ROUND(VLOOKUP($C1794,$B$4:$BH$42,10,FALSE),0)</f>
        <v>28</v>
      </c>
      <c r="L1794" s="2"/>
      <c r="M1794" s="10">
        <f>ROUND(VLOOKUP($C1794,$B$4:$BH$42,12,FALSE),0)</f>
        <v>50</v>
      </c>
      <c r="N1794" s="10">
        <f>ROUND(VLOOKUP($C1794,$B$4:$BH$42,13,FALSE),0)</f>
        <v>0</v>
      </c>
      <c r="O1794" s="10">
        <f>ROUND(VLOOKUP($C1794,$B$4:$BH$42,14,FALSE),0)</f>
        <v>0</v>
      </c>
      <c r="P1794" s="10">
        <f>ROUND(VLOOKUP($C1794,$B$4:$BH$42,15,FALSE),0)</f>
        <v>0</v>
      </c>
      <c r="Q1794" s="10">
        <f>ROUND(VLOOKUP($C1794,$B$4:$BH$42,16,FALSE),0)</f>
        <v>100</v>
      </c>
      <c r="R1794" s="10">
        <f>ROUND(VLOOKUP($C1794,$B$4:$BH$42,17,FALSE),0)</f>
        <v>0</v>
      </c>
      <c r="S1794" s="10">
        <f>ROUND(VLOOKUP($C1794,$B$4:$BH$42,18,FALSE),0)</f>
        <v>0</v>
      </c>
      <c r="T1794" s="10">
        <f>ROUND(VLOOKUP($C1794,$B$4:$BH$42,19,FALSE),0)</f>
        <v>0</v>
      </c>
      <c r="U1794" s="10">
        <f>ROUND(VLOOKUP($C1794,$B$4:$BH$42,20,FALSE),0)</f>
        <v>0</v>
      </c>
      <c r="V1794" s="10">
        <f>ROUND(VLOOKUP($C1794,$B$4:$BH$42,21,FALSE),0)</f>
        <v>250</v>
      </c>
      <c r="W1794" s="2"/>
      <c r="X1794" s="10">
        <f>ROUND(VLOOKUP($C1794,$B$4:$BH$42,23,FALSE),0)</f>
        <v>50</v>
      </c>
      <c r="Y1794" s="10">
        <f>ROUND(VLOOKUP($C1794,$B$4:$BH$42,24,FALSE),0)</f>
        <v>0</v>
      </c>
      <c r="Z1794" s="10">
        <f>ROUND(VLOOKUP($C1794,$B$4:$BH$42,25,FALSE),0)</f>
        <v>0</v>
      </c>
      <c r="AA1794" s="10">
        <f>ROUND(VLOOKUP($C1794,$B$4:$BH$42,26,FALSE),0)</f>
        <v>0</v>
      </c>
      <c r="AB1794" s="10">
        <f>ROUND(VLOOKUP($C1794,$B$4:$BH$42,27,FALSE),0)</f>
        <v>100</v>
      </c>
      <c r="AC1794" s="10">
        <f>ROUND(VLOOKUP($C1794,$B$4:$BH$42,28,FALSE),0)</f>
        <v>0</v>
      </c>
      <c r="AD1794" s="10">
        <f>ROUND(VLOOKUP($C1794,$B$4:$BH$42,29,FALSE),0)</f>
        <v>0</v>
      </c>
      <c r="AE1794" s="10">
        <f>ROUND(VLOOKUP($C1794,$B$4:$BH$42,30,FALSE),0)</f>
        <v>0</v>
      </c>
      <c r="AF1794" s="10">
        <f>ROUND(VLOOKUP($C1794,$B$4:$BH$42,31,FALSE),0)</f>
        <v>0</v>
      </c>
      <c r="AG1794" s="10">
        <f>ROUND(VLOOKUP($C1794,$B$4:$BH$42,32,FALSE),0)</f>
        <v>250</v>
      </c>
      <c r="AH1794" s="10">
        <f>ROUND(VLOOKUP($C1794,$B$4:$BH$42,33,FALSE),0)</f>
        <v>0</v>
      </c>
      <c r="AI1794" s="10">
        <f>ROUND(VLOOKUP($C1794,$B$4:$BH$42,34,FALSE),0)</f>
        <v>0</v>
      </c>
      <c r="AJ1794" s="3"/>
      <c r="AK1794" s="10">
        <f>ROUND(VLOOKUP($C1794,$B$4:$BH$42,36,FALSE),0)</f>
        <v>0</v>
      </c>
      <c r="AL1794" s="10">
        <f>ROUND(VLOOKUP($C1794,$B$4:$BH$42,37,FALSE),0)</f>
        <v>0</v>
      </c>
      <c r="AM1794" s="3"/>
      <c r="AN1794" s="10">
        <f>ROUND(VLOOKUP($C1794,$B$4:$BH$42,39,FALSE),0)</f>
        <v>0</v>
      </c>
      <c r="AO1794" s="10">
        <f>ROUND(VLOOKUP($C1794,$B$4:$BH$42,40,FALSE),0)</f>
        <v>0</v>
      </c>
      <c r="AP1794" s="10">
        <f>ROUND(VLOOKUP($C1794,$B$4:$BH$42,41,FALSE),0)</f>
        <v>0</v>
      </c>
      <c r="AQ1794" s="10">
        <f>ROUND(VLOOKUP($C1794,$B$4:$BH$42,42,FALSE),0)</f>
        <v>0</v>
      </c>
      <c r="AR1794" s="10">
        <f>ROUND(VLOOKUP($C1794,$B$4:$BH$42,43,FALSE),0)</f>
        <v>0</v>
      </c>
      <c r="AS1794" s="10">
        <f>ROUND(VLOOKUP($C1794,$B$4:$BH$42,44,FALSE),0)</f>
        <v>0</v>
      </c>
      <c r="AT1794" s="10">
        <f>ROUND(VLOOKUP($C1794,$B$4:$BH$42,45,FALSE),0)</f>
        <v>0</v>
      </c>
      <c r="AU1794" s="10">
        <f>ROUND(VLOOKUP($C1794,$B$4:$BH$42,46,FALSE),0)</f>
        <v>0</v>
      </c>
      <c r="AV1794" s="10">
        <f>ROUND(VLOOKUP($C1794,$B$4:$BH$42,47,FALSE),0)</f>
        <v>0</v>
      </c>
      <c r="AW1794" s="10">
        <f>ROUND(VLOOKUP($C1794,$B$4:$BH$42,48,FALSE),0)</f>
        <v>0</v>
      </c>
      <c r="AX1794" s="10">
        <f>ROUND(VLOOKUP($C1794,$B$4:$BH$42,49,FALSE),0)</f>
        <v>0</v>
      </c>
      <c r="AY1794" s="3"/>
      <c r="AZ1794" s="10">
        <v>6000</v>
      </c>
      <c r="BA1794" s="10">
        <v>2000</v>
      </c>
      <c r="BB1794" s="10">
        <v>308</v>
      </c>
      <c r="BC1794" s="10">
        <v>0</v>
      </c>
      <c r="BD1794" s="10">
        <v>0</v>
      </c>
      <c r="BE1794" s="10">
        <v>60</v>
      </c>
      <c r="BF1794" s="3"/>
      <c r="BG1794" s="10">
        <v>1000</v>
      </c>
      <c r="BH1794" s="10">
        <v>5000</v>
      </c>
      <c r="BI1794" s="3"/>
      <c r="BJ1794" s="21">
        <v>1</v>
      </c>
      <c r="BK1794" s="65">
        <v>0</v>
      </c>
      <c r="BL1794" s="65">
        <v>0</v>
      </c>
      <c r="BM1794" s="6">
        <f t="shared" ref="BM1794:BM1811" si="7392">MAX(G1794*(1+M1794/1000*(1+O1794/1000))*(1+0.5*T1794/1000)*(1+0.25*S1794/1000),(H1794*(1+X1794/1000*(1+Z1794/1000))*(1+0.5*AE1794/1000)*(1+0.25*AD1794/1000)))*BG1794/1000</f>
        <v>85.05</v>
      </c>
      <c r="BN1794" s="8">
        <f t="shared" ref="BN1794:BN1811" si="7393">(BQ1794+BS1794)/2*(1+AI1794/2000)*(1+AH1794/2000)*(1+AN1794/2000)*(1+AK1794/2000)</f>
        <v>535.97110176221133</v>
      </c>
      <c r="BO1794" s="12">
        <f t="shared" ref="BO1794:BO1811" si="7394">SQRT(BM1794*BN1794)</f>
        <v>213.50489972100422</v>
      </c>
      <c r="BP1794" s="50">
        <f>(1-'#Constant'!$A$3)/($J1794*'#Constant'!$B$3/'#Constant'!$C$3^($D1794-1)+1)+'#Constant'!$A$3</f>
        <v>0.90447653429602881</v>
      </c>
      <c r="BQ1794" s="4">
        <f t="shared" ref="BQ1794:BQ1811" si="7395">I1794/(BP1794*(1-Q1794/1000*(0.5+R1794/1000))*(1-P1794/1000)*(1-V1794/1000)*(1+U1794/1000))/20</f>
        <v>541.71102698872187</v>
      </c>
      <c r="BR1794" s="50">
        <f>(1-'#Constant'!$A$3)/($K1794*'#Constant'!$B$3/'#Constant'!$C$3^($D1794-1)+1)+'#Constant'!$A$3</f>
        <v>0.92405904059040589</v>
      </c>
      <c r="BS1794" s="4">
        <f t="shared" ref="BS1794:BS1811" si="7396">I1794/(BR1794*(1-AB1794/1000*(0.5+AC1794/1000))*(1-AA1794/1000)*(1-AG1794/1000)*(1+AF1794/1000))/20</f>
        <v>530.2311765357008</v>
      </c>
      <c r="BT1794">
        <f>BO1794/$BO$4*100</f>
        <v>162.27180605946913</v>
      </c>
    </row>
    <row r="1795" spans="1:72" s="13" customFormat="1" ht="17.25" thickBot="1" x14ac:dyDescent="0.35">
      <c r="B1795" s="20"/>
      <c r="D1795" s="14">
        <v>1</v>
      </c>
      <c r="E1795" s="14">
        <v>1</v>
      </c>
      <c r="F1795" s="19">
        <v>1</v>
      </c>
      <c r="G1795" s="15">
        <f>G1794</f>
        <v>81</v>
      </c>
      <c r="H1795" s="15">
        <f>H1794</f>
        <v>81</v>
      </c>
      <c r="I1795" s="15">
        <f>I1794</f>
        <v>6982</v>
      </c>
      <c r="J1795" s="15">
        <f>J1794</f>
        <v>36</v>
      </c>
      <c r="K1795" s="15">
        <f>K1794</f>
        <v>28</v>
      </c>
      <c r="L1795" s="16"/>
      <c r="M1795" s="15">
        <f t="shared" ref="M1795:V1795" si="7397">M1794</f>
        <v>50</v>
      </c>
      <c r="N1795" s="15">
        <f t="shared" si="7397"/>
        <v>0</v>
      </c>
      <c r="O1795" s="15">
        <f t="shared" si="7397"/>
        <v>0</v>
      </c>
      <c r="P1795" s="15">
        <f t="shared" si="7397"/>
        <v>0</v>
      </c>
      <c r="Q1795" s="15">
        <f t="shared" si="7397"/>
        <v>100</v>
      </c>
      <c r="R1795" s="15">
        <f t="shared" si="7397"/>
        <v>0</v>
      </c>
      <c r="S1795" s="15">
        <f t="shared" si="7397"/>
        <v>0</v>
      </c>
      <c r="T1795" s="15">
        <f t="shared" si="7397"/>
        <v>0</v>
      </c>
      <c r="U1795" s="15">
        <f t="shared" si="7397"/>
        <v>0</v>
      </c>
      <c r="V1795" s="15">
        <f t="shared" si="7397"/>
        <v>250</v>
      </c>
      <c r="W1795" s="16"/>
      <c r="X1795" s="15">
        <f t="shared" ref="X1795:AI1795" si="7398">X1794</f>
        <v>50</v>
      </c>
      <c r="Y1795" s="15">
        <f t="shared" si="7398"/>
        <v>0</v>
      </c>
      <c r="Z1795" s="15">
        <f t="shared" si="7398"/>
        <v>0</v>
      </c>
      <c r="AA1795" s="15">
        <f t="shared" si="7398"/>
        <v>0</v>
      </c>
      <c r="AB1795" s="15">
        <f t="shared" si="7398"/>
        <v>100</v>
      </c>
      <c r="AC1795" s="15">
        <f t="shared" si="7398"/>
        <v>0</v>
      </c>
      <c r="AD1795" s="15">
        <f t="shared" si="7398"/>
        <v>0</v>
      </c>
      <c r="AE1795" s="15">
        <f t="shared" si="7398"/>
        <v>0</v>
      </c>
      <c r="AF1795" s="15">
        <f t="shared" si="7398"/>
        <v>0</v>
      </c>
      <c r="AG1795" s="15">
        <f t="shared" si="7398"/>
        <v>250</v>
      </c>
      <c r="AH1795" s="15">
        <f t="shared" si="7398"/>
        <v>0</v>
      </c>
      <c r="AI1795" s="15">
        <f t="shared" si="7398"/>
        <v>0</v>
      </c>
      <c r="AJ1795" s="17"/>
      <c r="AK1795" s="15">
        <f>AK1794</f>
        <v>0</v>
      </c>
      <c r="AL1795" s="15">
        <f>AL1794</f>
        <v>0</v>
      </c>
      <c r="AM1795" s="17"/>
      <c r="AN1795" s="15">
        <f t="shared" ref="AN1795:AX1795" si="7399">AN1794</f>
        <v>0</v>
      </c>
      <c r="AO1795" s="15">
        <f t="shared" si="7399"/>
        <v>0</v>
      </c>
      <c r="AP1795" s="15">
        <f t="shared" si="7399"/>
        <v>0</v>
      </c>
      <c r="AQ1795" s="15">
        <f t="shared" si="7399"/>
        <v>0</v>
      </c>
      <c r="AR1795" s="15">
        <f t="shared" si="7399"/>
        <v>0</v>
      </c>
      <c r="AS1795" s="15">
        <f t="shared" si="7399"/>
        <v>0</v>
      </c>
      <c r="AT1795" s="15">
        <f t="shared" si="7399"/>
        <v>0</v>
      </c>
      <c r="AU1795" s="15">
        <f t="shared" si="7399"/>
        <v>0</v>
      </c>
      <c r="AV1795" s="15">
        <f t="shared" si="7399"/>
        <v>0</v>
      </c>
      <c r="AW1795" s="15">
        <f t="shared" si="7399"/>
        <v>0</v>
      </c>
      <c r="AX1795" s="15">
        <f t="shared" si="7399"/>
        <v>0</v>
      </c>
      <c r="AY1795" s="17"/>
      <c r="AZ1795" s="15">
        <f t="shared" ref="AZ1795:BA1795" si="7400">AZ1794</f>
        <v>6000</v>
      </c>
      <c r="BA1795" s="15">
        <f t="shared" si="7400"/>
        <v>2000</v>
      </c>
      <c r="BB1795" s="15">
        <v>308</v>
      </c>
      <c r="BC1795" s="15">
        <f t="shared" ref="BC1795:BE1795" si="7401">BC1794</f>
        <v>0</v>
      </c>
      <c r="BD1795" s="15">
        <f t="shared" si="7401"/>
        <v>0</v>
      </c>
      <c r="BE1795" s="15">
        <f t="shared" si="7401"/>
        <v>60</v>
      </c>
      <c r="BF1795" s="17"/>
      <c r="BG1795" s="15">
        <f t="shared" ref="BG1795:BH1795" si="7402">BG1794</f>
        <v>1000</v>
      </c>
      <c r="BH1795" s="15">
        <f t="shared" si="7402"/>
        <v>5000</v>
      </c>
      <c r="BI1795" s="17"/>
      <c r="BJ1795" s="22">
        <f>G1795/G1794</f>
        <v>1</v>
      </c>
      <c r="BK1795" s="65">
        <f t="shared" ref="BK1795:BL1795" si="7403">BK1794</f>
        <v>0</v>
      </c>
      <c r="BL1795" s="65">
        <f t="shared" si="7403"/>
        <v>0</v>
      </c>
      <c r="BM1795" s="6">
        <f t="shared" si="7392"/>
        <v>85.05</v>
      </c>
      <c r="BN1795" s="8">
        <f t="shared" si="7393"/>
        <v>535.97110176221133</v>
      </c>
      <c r="BO1795" s="12">
        <f t="shared" si="7394"/>
        <v>213.50489972100422</v>
      </c>
      <c r="BP1795" s="50">
        <f>(1-'#Constant'!$A$3)/($J1795*'#Constant'!$B$3/'#Constant'!$C$3^($D1795-1)+1)+'#Constant'!$A$3</f>
        <v>0.90447653429602881</v>
      </c>
      <c r="BQ1795" s="4">
        <f t="shared" si="7395"/>
        <v>541.71102698872187</v>
      </c>
      <c r="BR1795" s="50">
        <f>(1-'#Constant'!$A$3)/($K1795*'#Constant'!$B$3/'#Constant'!$C$3^($D1795-1)+1)+'#Constant'!$A$3</f>
        <v>0.92405904059040589</v>
      </c>
      <c r="BS1795" s="4">
        <f t="shared" si="7396"/>
        <v>530.2311765357008</v>
      </c>
      <c r="BT1795"/>
    </row>
    <row r="1796" spans="1:72" x14ac:dyDescent="0.3">
      <c r="A1796">
        <v>40085</v>
      </c>
      <c r="B1796" s="18" t="e">
        <f>VLOOKUP(CONCATENATE("CREATURE_NAME_",A1796),[1]Localization_Hero!$A:$E,2,FALSE)</f>
        <v>#N/A</v>
      </c>
      <c r="C1796" s="43" t="s">
        <v>297</v>
      </c>
      <c r="D1796">
        <v>1</v>
      </c>
      <c r="E1796">
        <v>1</v>
      </c>
      <c r="F1796" s="18">
        <v>1</v>
      </c>
      <c r="G1796" s="10">
        <f>ROUND(VLOOKUP($C1796,$B$4:$BH$42,6,FALSE),0)</f>
        <v>104</v>
      </c>
      <c r="H1796" s="10">
        <f>ROUND(VLOOKUP($C1796,$B$4:$BH$42,7,FALSE),0)</f>
        <v>104</v>
      </c>
      <c r="I1796" s="10">
        <f>ROUND(VLOOKUP($C1796,$B$4:$BH$42,8,FALSE),0)</f>
        <v>4734</v>
      </c>
      <c r="J1796" s="10">
        <f>ROUND(VLOOKUP($C1796,$B$4:$BH$42,9,FALSE),0)</f>
        <v>22</v>
      </c>
      <c r="K1796" s="10">
        <f>ROUND(VLOOKUP($C1796,$B$4:$BH$42,10,FALSE),0)</f>
        <v>18</v>
      </c>
      <c r="L1796" s="2"/>
      <c r="M1796" s="10">
        <f>ROUND(VLOOKUP($C1796,$B$4:$BH$42,12,FALSE),0)</f>
        <v>150</v>
      </c>
      <c r="N1796" s="10">
        <f>ROUND(VLOOKUP($C1796,$B$4:$BH$42,13,FALSE),0)</f>
        <v>0</v>
      </c>
      <c r="O1796" s="10">
        <f>ROUND(VLOOKUP($C1796,$B$4:$BH$42,14,FALSE),0)</f>
        <v>500</v>
      </c>
      <c r="P1796" s="10">
        <f>ROUND(VLOOKUP($C1796,$B$4:$BH$42,15,FALSE),0)</f>
        <v>0</v>
      </c>
      <c r="Q1796" s="10">
        <f>ROUND(VLOOKUP($C1796,$B$4:$BH$42,16,FALSE),0)</f>
        <v>0</v>
      </c>
      <c r="R1796" s="10">
        <f>ROUND(VLOOKUP($C1796,$B$4:$BH$42,17,FALSE),0)</f>
        <v>0</v>
      </c>
      <c r="S1796" s="10">
        <f>ROUND(VLOOKUP($C1796,$B$4:$BH$42,18,FALSE),0)</f>
        <v>200</v>
      </c>
      <c r="T1796" s="10">
        <f>ROUND(VLOOKUP($C1796,$B$4:$BH$42,19,FALSE),0)</f>
        <v>100</v>
      </c>
      <c r="U1796" s="10">
        <f>ROUND(VLOOKUP($C1796,$B$4:$BH$42,20,FALSE),0)</f>
        <v>0</v>
      </c>
      <c r="V1796" s="10">
        <f>ROUND(VLOOKUP($C1796,$B$4:$BH$42,21,FALSE),0)</f>
        <v>0</v>
      </c>
      <c r="W1796" s="2"/>
      <c r="X1796" s="10">
        <f>ROUND(VLOOKUP($C1796,$B$4:$BH$42,23,FALSE),0)</f>
        <v>150</v>
      </c>
      <c r="Y1796" s="10">
        <f>ROUND(VLOOKUP($C1796,$B$4:$BH$42,24,FALSE),0)</f>
        <v>0</v>
      </c>
      <c r="Z1796" s="10">
        <f>ROUND(VLOOKUP($C1796,$B$4:$BH$42,25,FALSE),0)</f>
        <v>500</v>
      </c>
      <c r="AA1796" s="10">
        <f>ROUND(VLOOKUP($C1796,$B$4:$BH$42,26,FALSE),0)</f>
        <v>0</v>
      </c>
      <c r="AB1796" s="10">
        <f>ROUND(VLOOKUP($C1796,$B$4:$BH$42,27,FALSE),0)</f>
        <v>0</v>
      </c>
      <c r="AC1796" s="10">
        <f>ROUND(VLOOKUP($C1796,$B$4:$BH$42,28,FALSE),0)</f>
        <v>0</v>
      </c>
      <c r="AD1796" s="10">
        <f>ROUND(VLOOKUP($C1796,$B$4:$BH$42,29,FALSE),0)</f>
        <v>200</v>
      </c>
      <c r="AE1796" s="10">
        <f>ROUND(VLOOKUP($C1796,$B$4:$BH$42,30,FALSE),0)</f>
        <v>100</v>
      </c>
      <c r="AF1796" s="10">
        <f>ROUND(VLOOKUP($C1796,$B$4:$BH$42,31,FALSE),0)</f>
        <v>0</v>
      </c>
      <c r="AG1796" s="10">
        <f>ROUND(VLOOKUP($C1796,$B$4:$BH$42,32,FALSE),0)</f>
        <v>0</v>
      </c>
      <c r="AH1796" s="10">
        <f>ROUND(VLOOKUP($C1796,$B$4:$BH$42,33,FALSE),0)</f>
        <v>0</v>
      </c>
      <c r="AI1796" s="10">
        <f>ROUND(VLOOKUP($C1796,$B$4:$BH$42,34,FALSE),0)</f>
        <v>0</v>
      </c>
      <c r="AJ1796" s="3"/>
      <c r="AK1796" s="10">
        <f>ROUND(VLOOKUP($C1796,$B$4:$BH$42,36,FALSE),0)</f>
        <v>0</v>
      </c>
      <c r="AL1796" s="10">
        <f>ROUND(VLOOKUP($C1796,$B$4:$BH$42,37,FALSE),0)</f>
        <v>0</v>
      </c>
      <c r="AM1796" s="3"/>
      <c r="AN1796" s="10">
        <f>ROUND(VLOOKUP($C1796,$B$4:$BH$42,39,FALSE),0)</f>
        <v>0</v>
      </c>
      <c r="AO1796" s="10">
        <f>ROUND(VLOOKUP($C1796,$B$4:$BH$42,40,FALSE),0)</f>
        <v>0</v>
      </c>
      <c r="AP1796" s="10">
        <f>ROUND(VLOOKUP($C1796,$B$4:$BH$42,41,FALSE),0)</f>
        <v>0</v>
      </c>
      <c r="AQ1796" s="10">
        <f>ROUND(VLOOKUP($C1796,$B$4:$BH$42,42,FALSE),0)</f>
        <v>0</v>
      </c>
      <c r="AR1796" s="10">
        <f>ROUND(VLOOKUP($C1796,$B$4:$BH$42,43,FALSE),0)</f>
        <v>0</v>
      </c>
      <c r="AS1796" s="10">
        <f>ROUND(VLOOKUP($C1796,$B$4:$BH$42,44,FALSE),0)</f>
        <v>0</v>
      </c>
      <c r="AT1796" s="10">
        <f>ROUND(VLOOKUP($C1796,$B$4:$BH$42,45,FALSE),0)</f>
        <v>0</v>
      </c>
      <c r="AU1796" s="10">
        <f>ROUND(VLOOKUP($C1796,$B$4:$BH$42,46,FALSE),0)</f>
        <v>0</v>
      </c>
      <c r="AV1796" s="10">
        <f>ROUND(VLOOKUP($C1796,$B$4:$BH$42,47,FALSE),0)</f>
        <v>0</v>
      </c>
      <c r="AW1796" s="10">
        <f>ROUND(VLOOKUP($C1796,$B$4:$BH$42,48,FALSE),0)</f>
        <v>0</v>
      </c>
      <c r="AX1796" s="10">
        <f>ROUND(VLOOKUP($C1796,$B$4:$BH$42,49,FALSE),0)</f>
        <v>0</v>
      </c>
      <c r="AY1796" s="3"/>
      <c r="AZ1796" s="10">
        <v>6000</v>
      </c>
      <c r="BA1796" s="10">
        <v>2000</v>
      </c>
      <c r="BB1796" s="10">
        <v>475</v>
      </c>
      <c r="BC1796" s="10">
        <v>0</v>
      </c>
      <c r="BD1796" s="10">
        <v>0</v>
      </c>
      <c r="BE1796" s="10">
        <v>60</v>
      </c>
      <c r="BF1796" s="3"/>
      <c r="BG1796" s="10">
        <v>1000</v>
      </c>
      <c r="BH1796" s="10">
        <v>5000</v>
      </c>
      <c r="BI1796" s="3"/>
      <c r="BJ1796" s="21">
        <v>1</v>
      </c>
      <c r="BK1796" s="65">
        <v>0</v>
      </c>
      <c r="BL1796" s="65">
        <v>0</v>
      </c>
      <c r="BM1796" s="6">
        <f t="shared" si="7392"/>
        <v>140.45850000000002</v>
      </c>
      <c r="BN1796" s="8">
        <f t="shared" si="7393"/>
        <v>250.60111205013436</v>
      </c>
      <c r="BO1796" s="12">
        <f t="shared" si="7394"/>
        <v>187.61411539885214</v>
      </c>
      <c r="BP1796" s="50">
        <f>(1-'#Constant'!$A$3)/($J1796*'#Constant'!$B$3/'#Constant'!$C$3^($D1796-1)+1)+'#Constant'!$A$3</f>
        <v>0.93932457786116319</v>
      </c>
      <c r="BQ1796" s="4">
        <f t="shared" si="7395"/>
        <v>251.98957376263334</v>
      </c>
      <c r="BR1796" s="50">
        <f>(1-'#Constant'!$A$3)/($K1796*'#Constant'!$B$3/'#Constant'!$C$3^($D1796-1)+1)+'#Constant'!$A$3</f>
        <v>0.9497912713472485</v>
      </c>
      <c r="BS1796" s="4">
        <f t="shared" si="7396"/>
        <v>249.21265033763538</v>
      </c>
      <c r="BT1796">
        <f>BO1796/$BO$4*100</f>
        <v>142.5938298737147</v>
      </c>
    </row>
    <row r="1797" spans="1:72" s="13" customFormat="1" ht="17.25" thickBot="1" x14ac:dyDescent="0.35">
      <c r="B1797" s="20"/>
      <c r="D1797" s="14">
        <v>1</v>
      </c>
      <c r="E1797" s="14">
        <v>1</v>
      </c>
      <c r="F1797" s="19">
        <v>1</v>
      </c>
      <c r="G1797" s="15">
        <f>G1796</f>
        <v>104</v>
      </c>
      <c r="H1797" s="15">
        <f>H1796</f>
        <v>104</v>
      </c>
      <c r="I1797" s="15">
        <f>I1796</f>
        <v>4734</v>
      </c>
      <c r="J1797" s="15">
        <f>J1796</f>
        <v>22</v>
      </c>
      <c r="K1797" s="15">
        <f>K1796</f>
        <v>18</v>
      </c>
      <c r="L1797" s="16"/>
      <c r="M1797" s="15">
        <f t="shared" ref="M1797:V1797" si="7404">M1796</f>
        <v>150</v>
      </c>
      <c r="N1797" s="15">
        <f t="shared" si="7404"/>
        <v>0</v>
      </c>
      <c r="O1797" s="15">
        <f t="shared" si="7404"/>
        <v>500</v>
      </c>
      <c r="P1797" s="15">
        <f t="shared" si="7404"/>
        <v>0</v>
      </c>
      <c r="Q1797" s="15">
        <f t="shared" si="7404"/>
        <v>0</v>
      </c>
      <c r="R1797" s="15">
        <f t="shared" si="7404"/>
        <v>0</v>
      </c>
      <c r="S1797" s="15">
        <f t="shared" si="7404"/>
        <v>200</v>
      </c>
      <c r="T1797" s="15">
        <f t="shared" si="7404"/>
        <v>100</v>
      </c>
      <c r="U1797" s="15">
        <f t="shared" si="7404"/>
        <v>0</v>
      </c>
      <c r="V1797" s="15">
        <f t="shared" si="7404"/>
        <v>0</v>
      </c>
      <c r="W1797" s="16"/>
      <c r="X1797" s="15">
        <f t="shared" ref="X1797:AI1797" si="7405">X1796</f>
        <v>150</v>
      </c>
      <c r="Y1797" s="15">
        <f t="shared" si="7405"/>
        <v>0</v>
      </c>
      <c r="Z1797" s="15">
        <f t="shared" si="7405"/>
        <v>500</v>
      </c>
      <c r="AA1797" s="15">
        <f t="shared" si="7405"/>
        <v>0</v>
      </c>
      <c r="AB1797" s="15">
        <f t="shared" si="7405"/>
        <v>0</v>
      </c>
      <c r="AC1797" s="15">
        <f t="shared" si="7405"/>
        <v>0</v>
      </c>
      <c r="AD1797" s="15">
        <f t="shared" si="7405"/>
        <v>200</v>
      </c>
      <c r="AE1797" s="15">
        <f t="shared" si="7405"/>
        <v>100</v>
      </c>
      <c r="AF1797" s="15">
        <f t="shared" si="7405"/>
        <v>0</v>
      </c>
      <c r="AG1797" s="15">
        <f t="shared" si="7405"/>
        <v>0</v>
      </c>
      <c r="AH1797" s="15">
        <f t="shared" si="7405"/>
        <v>0</v>
      </c>
      <c r="AI1797" s="15">
        <f t="shared" si="7405"/>
        <v>0</v>
      </c>
      <c r="AJ1797" s="17"/>
      <c r="AK1797" s="15">
        <f>AK1796</f>
        <v>0</v>
      </c>
      <c r="AL1797" s="15">
        <f>AL1796</f>
        <v>0</v>
      </c>
      <c r="AM1797" s="17"/>
      <c r="AN1797" s="15">
        <f t="shared" ref="AN1797:AX1797" si="7406">AN1796</f>
        <v>0</v>
      </c>
      <c r="AO1797" s="15">
        <f t="shared" si="7406"/>
        <v>0</v>
      </c>
      <c r="AP1797" s="15">
        <f t="shared" si="7406"/>
        <v>0</v>
      </c>
      <c r="AQ1797" s="15">
        <f t="shared" si="7406"/>
        <v>0</v>
      </c>
      <c r="AR1797" s="15">
        <f t="shared" si="7406"/>
        <v>0</v>
      </c>
      <c r="AS1797" s="15">
        <f t="shared" si="7406"/>
        <v>0</v>
      </c>
      <c r="AT1797" s="15">
        <f t="shared" si="7406"/>
        <v>0</v>
      </c>
      <c r="AU1797" s="15">
        <f t="shared" si="7406"/>
        <v>0</v>
      </c>
      <c r="AV1797" s="15">
        <f t="shared" si="7406"/>
        <v>0</v>
      </c>
      <c r="AW1797" s="15">
        <f t="shared" si="7406"/>
        <v>0</v>
      </c>
      <c r="AX1797" s="15">
        <f t="shared" si="7406"/>
        <v>0</v>
      </c>
      <c r="AY1797" s="17"/>
      <c r="AZ1797" s="15">
        <f t="shared" ref="AZ1797:BA1797" si="7407">AZ1796</f>
        <v>6000</v>
      </c>
      <c r="BA1797" s="15">
        <f t="shared" si="7407"/>
        <v>2000</v>
      </c>
      <c r="BB1797" s="15">
        <v>475</v>
      </c>
      <c r="BC1797" s="15">
        <f t="shared" ref="BC1797:BE1797" si="7408">BC1796</f>
        <v>0</v>
      </c>
      <c r="BD1797" s="15">
        <f t="shared" si="7408"/>
        <v>0</v>
      </c>
      <c r="BE1797" s="15">
        <f t="shared" si="7408"/>
        <v>60</v>
      </c>
      <c r="BF1797" s="17"/>
      <c r="BG1797" s="15">
        <f t="shared" ref="BG1797:BH1797" si="7409">BG1796</f>
        <v>1000</v>
      </c>
      <c r="BH1797" s="15">
        <f t="shared" si="7409"/>
        <v>5000</v>
      </c>
      <c r="BI1797" s="17"/>
      <c r="BJ1797" s="22">
        <f>G1797/G1796</f>
        <v>1</v>
      </c>
      <c r="BK1797" s="65">
        <f t="shared" ref="BK1797:BL1797" si="7410">BK1796</f>
        <v>0</v>
      </c>
      <c r="BL1797" s="65">
        <f t="shared" si="7410"/>
        <v>0</v>
      </c>
      <c r="BM1797" s="6">
        <f t="shared" si="7392"/>
        <v>140.45850000000002</v>
      </c>
      <c r="BN1797" s="8">
        <f t="shared" si="7393"/>
        <v>250.60111205013436</v>
      </c>
      <c r="BO1797" s="12">
        <f t="shared" si="7394"/>
        <v>187.61411539885214</v>
      </c>
      <c r="BP1797" s="50">
        <f>(1-'#Constant'!$A$3)/($J1797*'#Constant'!$B$3/'#Constant'!$C$3^($D1797-1)+1)+'#Constant'!$A$3</f>
        <v>0.93932457786116319</v>
      </c>
      <c r="BQ1797" s="4">
        <f t="shared" si="7395"/>
        <v>251.98957376263334</v>
      </c>
      <c r="BR1797" s="50">
        <f>(1-'#Constant'!$A$3)/($K1797*'#Constant'!$B$3/'#Constant'!$C$3^($D1797-1)+1)+'#Constant'!$A$3</f>
        <v>0.9497912713472485</v>
      </c>
      <c r="BS1797" s="4">
        <f t="shared" si="7396"/>
        <v>249.21265033763538</v>
      </c>
      <c r="BT1797"/>
    </row>
    <row r="1798" spans="1:72" x14ac:dyDescent="0.3">
      <c r="A1798">
        <v>40086</v>
      </c>
      <c r="B1798" s="18" t="e">
        <f>VLOOKUP(CONCATENATE("CREATURE_NAME_",A1798),[1]Localization_Hero!$A:$E,2,FALSE)</f>
        <v>#N/A</v>
      </c>
      <c r="C1798" s="43" t="s">
        <v>298</v>
      </c>
      <c r="D1798">
        <v>1</v>
      </c>
      <c r="E1798">
        <v>1</v>
      </c>
      <c r="F1798" s="18">
        <v>1</v>
      </c>
      <c r="G1798" s="10">
        <f>ROUND(VLOOKUP($C1798,$B$4:$BH$42,6,FALSE),0)</f>
        <v>92</v>
      </c>
      <c r="H1798" s="10">
        <f>ROUND(VLOOKUP($C1798,$B$4:$BH$42,7,FALSE),0)</f>
        <v>92</v>
      </c>
      <c r="I1798" s="10">
        <f>ROUND(VLOOKUP($C1798,$B$4:$BH$42,8,FALSE),0)</f>
        <v>5930</v>
      </c>
      <c r="J1798" s="10">
        <f>ROUND(VLOOKUP($C1798,$B$4:$BH$42,9,FALSE),0)</f>
        <v>30</v>
      </c>
      <c r="K1798" s="10">
        <f>ROUND(VLOOKUP($C1798,$B$4:$BH$42,10,FALSE),0)</f>
        <v>36</v>
      </c>
      <c r="L1798" s="2"/>
      <c r="M1798" s="10">
        <f>ROUND(VLOOKUP($C1798,$B$4:$BH$42,12,FALSE),0)</f>
        <v>150</v>
      </c>
      <c r="N1798" s="10">
        <f>ROUND(VLOOKUP($C1798,$B$4:$BH$42,13,FALSE),0)</f>
        <v>0</v>
      </c>
      <c r="O1798" s="10">
        <f>ROUND(VLOOKUP($C1798,$B$4:$BH$42,14,FALSE),0)</f>
        <v>0</v>
      </c>
      <c r="P1798" s="10">
        <f>ROUND(VLOOKUP($C1798,$B$4:$BH$42,15,FALSE),0)</f>
        <v>100</v>
      </c>
      <c r="Q1798" s="10">
        <f>ROUND(VLOOKUP($C1798,$B$4:$BH$42,16,FALSE),0)</f>
        <v>0</v>
      </c>
      <c r="R1798" s="10">
        <f>ROUND(VLOOKUP($C1798,$B$4:$BH$42,17,FALSE),0)</f>
        <v>0</v>
      </c>
      <c r="S1798" s="10">
        <f>ROUND(VLOOKUP($C1798,$B$4:$BH$42,18,FALSE),0)</f>
        <v>100</v>
      </c>
      <c r="T1798" s="10">
        <f>ROUND(VLOOKUP($C1798,$B$4:$BH$42,19,FALSE),0)</f>
        <v>150</v>
      </c>
      <c r="U1798" s="10">
        <f>ROUND(VLOOKUP($C1798,$B$4:$BH$42,20,FALSE),0)</f>
        <v>0</v>
      </c>
      <c r="V1798" s="10">
        <f>ROUND(VLOOKUP($C1798,$B$4:$BH$42,21,FALSE),0)</f>
        <v>0</v>
      </c>
      <c r="W1798" s="2"/>
      <c r="X1798" s="10">
        <f>ROUND(VLOOKUP($C1798,$B$4:$BH$42,23,FALSE),0)</f>
        <v>150</v>
      </c>
      <c r="Y1798" s="10">
        <f>ROUND(VLOOKUP($C1798,$B$4:$BH$42,24,FALSE),0)</f>
        <v>0</v>
      </c>
      <c r="Z1798" s="10">
        <f>ROUND(VLOOKUP($C1798,$B$4:$BH$42,25,FALSE),0)</f>
        <v>0</v>
      </c>
      <c r="AA1798" s="10">
        <f>ROUND(VLOOKUP($C1798,$B$4:$BH$42,26,FALSE),0)</f>
        <v>100</v>
      </c>
      <c r="AB1798" s="10">
        <f>ROUND(VLOOKUP($C1798,$B$4:$BH$42,27,FALSE),0)</f>
        <v>0</v>
      </c>
      <c r="AC1798" s="10">
        <f>ROUND(VLOOKUP($C1798,$B$4:$BH$42,28,FALSE),0)</f>
        <v>0</v>
      </c>
      <c r="AD1798" s="10">
        <f>ROUND(VLOOKUP($C1798,$B$4:$BH$42,29,FALSE),0)</f>
        <v>100</v>
      </c>
      <c r="AE1798" s="10">
        <f>ROUND(VLOOKUP($C1798,$B$4:$BH$42,30,FALSE),0)</f>
        <v>150</v>
      </c>
      <c r="AF1798" s="10">
        <f>ROUND(VLOOKUP($C1798,$B$4:$BH$42,31,FALSE),0)</f>
        <v>0</v>
      </c>
      <c r="AG1798" s="10">
        <f>ROUND(VLOOKUP($C1798,$B$4:$BH$42,32,FALSE),0)</f>
        <v>0</v>
      </c>
      <c r="AH1798" s="10">
        <f>ROUND(VLOOKUP($C1798,$B$4:$BH$42,33,FALSE),0)</f>
        <v>0</v>
      </c>
      <c r="AI1798" s="10">
        <f>ROUND(VLOOKUP($C1798,$B$4:$BH$42,34,FALSE),0)</f>
        <v>0</v>
      </c>
      <c r="AJ1798" s="3"/>
      <c r="AK1798" s="10">
        <f>ROUND(VLOOKUP($C1798,$B$4:$BH$42,36,FALSE),0)</f>
        <v>150</v>
      </c>
      <c r="AL1798" s="10">
        <f>ROUND(VLOOKUP($C1798,$B$4:$BH$42,37,FALSE),0)</f>
        <v>0</v>
      </c>
      <c r="AM1798" s="3"/>
      <c r="AN1798" s="10">
        <f>ROUND(VLOOKUP($C1798,$B$4:$BH$42,39,FALSE),0)</f>
        <v>0</v>
      </c>
      <c r="AO1798" s="10">
        <f>ROUND(VLOOKUP($C1798,$B$4:$BH$42,40,FALSE),0)</f>
        <v>0</v>
      </c>
      <c r="AP1798" s="10">
        <f>ROUND(VLOOKUP($C1798,$B$4:$BH$42,41,FALSE),0)</f>
        <v>0</v>
      </c>
      <c r="AQ1798" s="10">
        <f>ROUND(VLOOKUP($C1798,$B$4:$BH$42,42,FALSE),0)</f>
        <v>0</v>
      </c>
      <c r="AR1798" s="10">
        <f>ROUND(VLOOKUP($C1798,$B$4:$BH$42,43,FALSE),0)</f>
        <v>0</v>
      </c>
      <c r="AS1798" s="10">
        <f>ROUND(VLOOKUP($C1798,$B$4:$BH$42,44,FALSE),0)</f>
        <v>0</v>
      </c>
      <c r="AT1798" s="10">
        <f>ROUND(VLOOKUP($C1798,$B$4:$BH$42,45,FALSE),0)</f>
        <v>0</v>
      </c>
      <c r="AU1798" s="10">
        <f>ROUND(VLOOKUP($C1798,$B$4:$BH$42,46,FALSE),0)</f>
        <v>0</v>
      </c>
      <c r="AV1798" s="10">
        <f>ROUND(VLOOKUP($C1798,$B$4:$BH$42,47,FALSE),0)</f>
        <v>0</v>
      </c>
      <c r="AW1798" s="10">
        <f>ROUND(VLOOKUP($C1798,$B$4:$BH$42,48,FALSE),0)</f>
        <v>0</v>
      </c>
      <c r="AX1798" s="10">
        <f>ROUND(VLOOKUP($C1798,$B$4:$BH$42,49,FALSE),0)</f>
        <v>0</v>
      </c>
      <c r="AY1798" s="3"/>
      <c r="AZ1798" s="10">
        <v>6000</v>
      </c>
      <c r="BA1798" s="10">
        <v>2000</v>
      </c>
      <c r="BB1798" s="10">
        <v>275</v>
      </c>
      <c r="BC1798" s="10">
        <v>0</v>
      </c>
      <c r="BD1798" s="10">
        <v>0</v>
      </c>
      <c r="BE1798" s="10">
        <v>60</v>
      </c>
      <c r="BF1798" s="3"/>
      <c r="BG1798" s="10">
        <v>1000</v>
      </c>
      <c r="BH1798" s="10">
        <v>5000</v>
      </c>
      <c r="BI1798" s="3"/>
      <c r="BJ1798" s="21">
        <v>1</v>
      </c>
      <c r="BK1798" s="65">
        <v>0</v>
      </c>
      <c r="BL1798" s="65">
        <v>0</v>
      </c>
      <c r="BM1798" s="6">
        <f t="shared" si="7392"/>
        <v>116.57837499999998</v>
      </c>
      <c r="BN1798" s="8">
        <f t="shared" si="7393"/>
        <v>388.44422318283398</v>
      </c>
      <c r="BO1798" s="12">
        <f t="shared" si="7394"/>
        <v>212.80083720886088</v>
      </c>
      <c r="BP1798" s="50">
        <f>(1-'#Constant'!$A$3)/($J1798*'#Constant'!$B$3/'#Constant'!$C$3^($D1798-1)+1)+'#Constant'!$A$3</f>
        <v>0.91908256880733941</v>
      </c>
      <c r="BQ1798" s="4">
        <f t="shared" si="7395"/>
        <v>358.44923581996852</v>
      </c>
      <c r="BR1798" s="50">
        <f>(1-'#Constant'!$A$3)/($K1798*'#Constant'!$B$3/'#Constant'!$C$3^($D1798-1)+1)+'#Constant'!$A$3</f>
        <v>0.90447653429602881</v>
      </c>
      <c r="BS1798" s="4">
        <f t="shared" si="7396"/>
        <v>364.2376910318157</v>
      </c>
      <c r="BT1798">
        <f>BO1798/$BO$4*100</f>
        <v>161.73669189781026</v>
      </c>
    </row>
    <row r="1799" spans="1:72" s="13" customFormat="1" ht="18" customHeight="1" thickBot="1" x14ac:dyDescent="0.35">
      <c r="B1799" s="20"/>
      <c r="D1799" s="14">
        <v>1</v>
      </c>
      <c r="E1799" s="14">
        <v>1</v>
      </c>
      <c r="F1799" s="19">
        <v>1</v>
      </c>
      <c r="G1799" s="15">
        <f>G1798</f>
        <v>92</v>
      </c>
      <c r="H1799" s="15">
        <f>H1798</f>
        <v>92</v>
      </c>
      <c r="I1799" s="15">
        <f>I1798</f>
        <v>5930</v>
      </c>
      <c r="J1799" s="15">
        <f>J1798</f>
        <v>30</v>
      </c>
      <c r="K1799" s="15">
        <f>K1798</f>
        <v>36</v>
      </c>
      <c r="L1799" s="16"/>
      <c r="M1799" s="15">
        <f t="shared" ref="M1799:V1799" si="7411">M1798</f>
        <v>150</v>
      </c>
      <c r="N1799" s="15">
        <f t="shared" si="7411"/>
        <v>0</v>
      </c>
      <c r="O1799" s="15">
        <f t="shared" si="7411"/>
        <v>0</v>
      </c>
      <c r="P1799" s="15">
        <f t="shared" si="7411"/>
        <v>100</v>
      </c>
      <c r="Q1799" s="15">
        <f t="shared" si="7411"/>
        <v>0</v>
      </c>
      <c r="R1799" s="15">
        <f t="shared" si="7411"/>
        <v>0</v>
      </c>
      <c r="S1799" s="15">
        <f t="shared" si="7411"/>
        <v>100</v>
      </c>
      <c r="T1799" s="15">
        <f t="shared" si="7411"/>
        <v>150</v>
      </c>
      <c r="U1799" s="15">
        <f t="shared" si="7411"/>
        <v>0</v>
      </c>
      <c r="V1799" s="15">
        <f t="shared" si="7411"/>
        <v>0</v>
      </c>
      <c r="W1799" s="16"/>
      <c r="X1799" s="15">
        <f t="shared" ref="X1799:AI1799" si="7412">X1798</f>
        <v>150</v>
      </c>
      <c r="Y1799" s="15">
        <f t="shared" si="7412"/>
        <v>0</v>
      </c>
      <c r="Z1799" s="15">
        <f t="shared" si="7412"/>
        <v>0</v>
      </c>
      <c r="AA1799" s="15">
        <f t="shared" si="7412"/>
        <v>100</v>
      </c>
      <c r="AB1799" s="15">
        <f t="shared" si="7412"/>
        <v>0</v>
      </c>
      <c r="AC1799" s="15">
        <f t="shared" si="7412"/>
        <v>0</v>
      </c>
      <c r="AD1799" s="15">
        <f t="shared" si="7412"/>
        <v>100</v>
      </c>
      <c r="AE1799" s="15">
        <f t="shared" si="7412"/>
        <v>150</v>
      </c>
      <c r="AF1799" s="15">
        <f t="shared" si="7412"/>
        <v>0</v>
      </c>
      <c r="AG1799" s="15">
        <f t="shared" si="7412"/>
        <v>0</v>
      </c>
      <c r="AH1799" s="15">
        <f t="shared" si="7412"/>
        <v>0</v>
      </c>
      <c r="AI1799" s="15">
        <f t="shared" si="7412"/>
        <v>0</v>
      </c>
      <c r="AJ1799" s="17"/>
      <c r="AK1799" s="15">
        <f>AK1798</f>
        <v>150</v>
      </c>
      <c r="AL1799" s="15">
        <f>AL1798</f>
        <v>0</v>
      </c>
      <c r="AM1799" s="17"/>
      <c r="AN1799" s="15">
        <f t="shared" ref="AN1799:AX1799" si="7413">AN1798</f>
        <v>0</v>
      </c>
      <c r="AO1799" s="15">
        <f t="shared" si="7413"/>
        <v>0</v>
      </c>
      <c r="AP1799" s="15">
        <f t="shared" si="7413"/>
        <v>0</v>
      </c>
      <c r="AQ1799" s="15">
        <f t="shared" si="7413"/>
        <v>0</v>
      </c>
      <c r="AR1799" s="15">
        <f t="shared" si="7413"/>
        <v>0</v>
      </c>
      <c r="AS1799" s="15">
        <f t="shared" si="7413"/>
        <v>0</v>
      </c>
      <c r="AT1799" s="15">
        <f t="shared" si="7413"/>
        <v>0</v>
      </c>
      <c r="AU1799" s="15">
        <f t="shared" si="7413"/>
        <v>0</v>
      </c>
      <c r="AV1799" s="15">
        <f t="shared" si="7413"/>
        <v>0</v>
      </c>
      <c r="AW1799" s="15">
        <f t="shared" si="7413"/>
        <v>0</v>
      </c>
      <c r="AX1799" s="15">
        <f t="shared" si="7413"/>
        <v>0</v>
      </c>
      <c r="AY1799" s="17"/>
      <c r="AZ1799" s="15">
        <f t="shared" ref="AZ1799:BA1799" si="7414">AZ1798</f>
        <v>6000</v>
      </c>
      <c r="BA1799" s="15">
        <f t="shared" si="7414"/>
        <v>2000</v>
      </c>
      <c r="BB1799" s="15">
        <f>BB1798</f>
        <v>275</v>
      </c>
      <c r="BC1799" s="15">
        <f t="shared" ref="BC1799:BE1799" si="7415">BC1798</f>
        <v>0</v>
      </c>
      <c r="BD1799" s="15">
        <f t="shared" si="7415"/>
        <v>0</v>
      </c>
      <c r="BE1799" s="15">
        <f t="shared" si="7415"/>
        <v>60</v>
      </c>
      <c r="BF1799" s="17"/>
      <c r="BG1799" s="15">
        <f t="shared" ref="BG1799:BH1799" si="7416">BG1798</f>
        <v>1000</v>
      </c>
      <c r="BH1799" s="15">
        <f t="shared" si="7416"/>
        <v>5000</v>
      </c>
      <c r="BI1799" s="17"/>
      <c r="BJ1799" s="22">
        <f>G1799/G1798</f>
        <v>1</v>
      </c>
      <c r="BK1799" s="65">
        <f t="shared" ref="BK1799:BL1799" si="7417">BK1798</f>
        <v>0</v>
      </c>
      <c r="BL1799" s="65">
        <f t="shared" si="7417"/>
        <v>0</v>
      </c>
      <c r="BM1799" s="6">
        <f t="shared" si="7392"/>
        <v>116.57837499999998</v>
      </c>
      <c r="BN1799" s="8">
        <f t="shared" si="7393"/>
        <v>388.44422318283398</v>
      </c>
      <c r="BO1799" s="12">
        <f t="shared" si="7394"/>
        <v>212.80083720886088</v>
      </c>
      <c r="BP1799" s="50">
        <f>(1-'#Constant'!$A$3)/($J1799*'#Constant'!$B$3/'#Constant'!$C$3^($D1799-1)+1)+'#Constant'!$A$3</f>
        <v>0.91908256880733941</v>
      </c>
      <c r="BQ1799" s="4">
        <f t="shared" si="7395"/>
        <v>358.44923581996852</v>
      </c>
      <c r="BR1799" s="50">
        <f>(1-'#Constant'!$A$3)/($K1799*'#Constant'!$B$3/'#Constant'!$C$3^($D1799-1)+1)+'#Constant'!$A$3</f>
        <v>0.90447653429602881</v>
      </c>
      <c r="BS1799" s="4">
        <f t="shared" si="7396"/>
        <v>364.2376910318157</v>
      </c>
      <c r="BT1799"/>
    </row>
    <row r="1800" spans="1:72" x14ac:dyDescent="0.3">
      <c r="A1800">
        <v>40087</v>
      </c>
      <c r="B1800" s="18" t="e">
        <f>VLOOKUP(CONCATENATE("CREATURE_NAME_",A1800),[1]Localization_Hero!$A:$E,2,FALSE)</f>
        <v>#N/A</v>
      </c>
      <c r="C1800" s="43" t="s">
        <v>299</v>
      </c>
      <c r="D1800">
        <v>1</v>
      </c>
      <c r="E1800">
        <v>1</v>
      </c>
      <c r="F1800" s="18">
        <v>1</v>
      </c>
      <c r="G1800" s="10">
        <f>ROUND(VLOOKUP($C1800,$B$4:$BH$42,6,FALSE),0)</f>
        <v>101</v>
      </c>
      <c r="H1800" s="10">
        <f>ROUND(VLOOKUP($C1800,$B$4:$BH$42,7,FALSE),0)</f>
        <v>101</v>
      </c>
      <c r="I1800" s="10">
        <f>ROUND(VLOOKUP($C1800,$B$4:$BH$42,8,FALSE),0)</f>
        <v>5666</v>
      </c>
      <c r="J1800" s="10">
        <f>ROUND(VLOOKUP($C1800,$B$4:$BH$42,9,FALSE),0)</f>
        <v>32</v>
      </c>
      <c r="K1800" s="10">
        <f>ROUND(VLOOKUP($C1800,$B$4:$BH$42,10,FALSE),0)</f>
        <v>28</v>
      </c>
      <c r="L1800" s="2"/>
      <c r="M1800" s="10">
        <f>ROUND(VLOOKUP($C1800,$B$4:$BH$42,12,FALSE),0)</f>
        <v>200</v>
      </c>
      <c r="N1800" s="10">
        <f>ROUND(VLOOKUP($C1800,$B$4:$BH$42,13,FALSE),0)</f>
        <v>0</v>
      </c>
      <c r="O1800" s="10">
        <f>ROUND(VLOOKUP($C1800,$B$4:$BH$42,14,FALSE),0)</f>
        <v>300</v>
      </c>
      <c r="P1800" s="10">
        <f>ROUND(VLOOKUP($C1800,$B$4:$BH$42,15,FALSE),0)</f>
        <v>200</v>
      </c>
      <c r="Q1800" s="10">
        <f>ROUND(VLOOKUP($C1800,$B$4:$BH$42,16,FALSE),0)</f>
        <v>0</v>
      </c>
      <c r="R1800" s="10">
        <f>ROUND(VLOOKUP($C1800,$B$4:$BH$42,17,FALSE),0)</f>
        <v>0</v>
      </c>
      <c r="S1800" s="10">
        <f>ROUND(VLOOKUP($C1800,$B$4:$BH$42,18,FALSE),0)</f>
        <v>100</v>
      </c>
      <c r="T1800" s="10">
        <f>ROUND(VLOOKUP($C1800,$B$4:$BH$42,19,FALSE),0)</f>
        <v>0</v>
      </c>
      <c r="U1800" s="10">
        <f>ROUND(VLOOKUP($C1800,$B$4:$BH$42,20,FALSE),0)</f>
        <v>0</v>
      </c>
      <c r="V1800" s="10">
        <f>ROUND(VLOOKUP($C1800,$B$4:$BH$42,21,FALSE),0)</f>
        <v>0</v>
      </c>
      <c r="W1800" s="2"/>
      <c r="X1800" s="10">
        <f>ROUND(VLOOKUP($C1800,$B$4:$BH$42,23,FALSE),0)</f>
        <v>200</v>
      </c>
      <c r="Y1800" s="10">
        <f>ROUND(VLOOKUP($C1800,$B$4:$BH$42,24,FALSE),0)</f>
        <v>0</v>
      </c>
      <c r="Z1800" s="10">
        <f>ROUND(VLOOKUP($C1800,$B$4:$BH$42,25,FALSE),0)</f>
        <v>300</v>
      </c>
      <c r="AA1800" s="10">
        <f>ROUND(VLOOKUP($C1800,$B$4:$BH$42,26,FALSE),0)</f>
        <v>200</v>
      </c>
      <c r="AB1800" s="10">
        <f>ROUND(VLOOKUP($C1800,$B$4:$BH$42,27,FALSE),0)</f>
        <v>0</v>
      </c>
      <c r="AC1800" s="10">
        <f>ROUND(VLOOKUP($C1800,$B$4:$BH$42,28,FALSE),0)</f>
        <v>0</v>
      </c>
      <c r="AD1800" s="10">
        <f>ROUND(VLOOKUP($C1800,$B$4:$BH$42,29,FALSE),0)</f>
        <v>100</v>
      </c>
      <c r="AE1800" s="10">
        <f>ROUND(VLOOKUP($C1800,$B$4:$BH$42,30,FALSE),0)</f>
        <v>0</v>
      </c>
      <c r="AF1800" s="10">
        <f>ROUND(VLOOKUP($C1800,$B$4:$BH$42,31,FALSE),0)</f>
        <v>0</v>
      </c>
      <c r="AG1800" s="10">
        <f>ROUND(VLOOKUP($C1800,$B$4:$BH$42,32,FALSE),0)</f>
        <v>0</v>
      </c>
      <c r="AH1800" s="10">
        <f>ROUND(VLOOKUP($C1800,$B$4:$BH$42,33,FALSE),0)</f>
        <v>0</v>
      </c>
      <c r="AI1800" s="10">
        <f>ROUND(VLOOKUP($C1800,$B$4:$BH$42,34,FALSE),0)</f>
        <v>0</v>
      </c>
      <c r="AJ1800" s="3"/>
      <c r="AK1800" s="10">
        <f>ROUND(VLOOKUP($C1800,$B$4:$BH$42,36,FALSE),0)</f>
        <v>0</v>
      </c>
      <c r="AL1800" s="10">
        <f>ROUND(VLOOKUP($C1800,$B$4:$BH$42,37,FALSE),0)</f>
        <v>0</v>
      </c>
      <c r="AM1800" s="3"/>
      <c r="AN1800" s="10">
        <f>ROUND(VLOOKUP($C1800,$B$4:$BH$42,39,FALSE),0)</f>
        <v>0</v>
      </c>
      <c r="AO1800" s="10">
        <f>ROUND(VLOOKUP($C1800,$B$4:$BH$42,40,FALSE),0)</f>
        <v>0</v>
      </c>
      <c r="AP1800" s="10">
        <f>ROUND(VLOOKUP($C1800,$B$4:$BH$42,41,FALSE),0)</f>
        <v>0</v>
      </c>
      <c r="AQ1800" s="10">
        <f>ROUND(VLOOKUP($C1800,$B$4:$BH$42,42,FALSE),0)</f>
        <v>0</v>
      </c>
      <c r="AR1800" s="10">
        <f>ROUND(VLOOKUP($C1800,$B$4:$BH$42,43,FALSE),0)</f>
        <v>0</v>
      </c>
      <c r="AS1800" s="10">
        <f>ROUND(VLOOKUP($C1800,$B$4:$BH$42,44,FALSE),0)</f>
        <v>0</v>
      </c>
      <c r="AT1800" s="10">
        <f>ROUND(VLOOKUP($C1800,$B$4:$BH$42,45,FALSE),0)</f>
        <v>0</v>
      </c>
      <c r="AU1800" s="10">
        <f>ROUND(VLOOKUP($C1800,$B$4:$BH$42,46,FALSE),0)</f>
        <v>0</v>
      </c>
      <c r="AV1800" s="10">
        <f>ROUND(VLOOKUP($C1800,$B$4:$BH$42,47,FALSE),0)</f>
        <v>0</v>
      </c>
      <c r="AW1800" s="10">
        <f>ROUND(VLOOKUP($C1800,$B$4:$BH$42,48,FALSE),0)</f>
        <v>0</v>
      </c>
      <c r="AX1800" s="10">
        <f>ROUND(VLOOKUP($C1800,$B$4:$BH$42,49,FALSE),0)</f>
        <v>0</v>
      </c>
      <c r="AY1800" s="3"/>
      <c r="AZ1800" s="10">
        <v>6000</v>
      </c>
      <c r="BA1800" s="10">
        <v>2000</v>
      </c>
      <c r="BB1800" s="10">
        <v>250</v>
      </c>
      <c r="BC1800" s="10">
        <v>0</v>
      </c>
      <c r="BD1800" s="10">
        <v>0</v>
      </c>
      <c r="BE1800" s="10">
        <v>60</v>
      </c>
      <c r="BF1800" s="3"/>
      <c r="BG1800" s="10">
        <v>1000</v>
      </c>
      <c r="BH1800" s="10">
        <v>5000</v>
      </c>
      <c r="BI1800" s="3"/>
      <c r="BJ1800" s="21">
        <v>1</v>
      </c>
      <c r="BK1800" s="65">
        <v>0</v>
      </c>
      <c r="BL1800" s="65">
        <v>0</v>
      </c>
      <c r="BM1800" s="6">
        <f t="shared" si="7392"/>
        <v>130.44149999999999</v>
      </c>
      <c r="BN1800" s="8">
        <f t="shared" si="7393"/>
        <v>385.30245660461935</v>
      </c>
      <c r="BO1800" s="12">
        <f t="shared" si="7394"/>
        <v>224.18615120740947</v>
      </c>
      <c r="BP1800" s="50">
        <f>(1-'#Constant'!$A$3)/($J1800*'#Constant'!$B$3/'#Constant'!$C$3^($D1800-1)+1)+'#Constant'!$A$3</f>
        <v>0.91416058394160582</v>
      </c>
      <c r="BQ1800" s="4">
        <f t="shared" si="7395"/>
        <v>387.37723570744168</v>
      </c>
      <c r="BR1800" s="50">
        <f>(1-'#Constant'!$A$3)/($K1800*'#Constant'!$B$3/'#Constant'!$C$3^($D1800-1)+1)+'#Constant'!$A$3</f>
        <v>0.92405904059040589</v>
      </c>
      <c r="BS1800" s="4">
        <f t="shared" si="7396"/>
        <v>383.22767750179702</v>
      </c>
      <c r="BT1800">
        <f>BO1800/$BO$4*100</f>
        <v>170.38996153008969</v>
      </c>
    </row>
    <row r="1801" spans="1:72" s="13" customFormat="1" ht="18" customHeight="1" thickBot="1" x14ac:dyDescent="0.35">
      <c r="B1801" s="20"/>
      <c r="D1801" s="14">
        <v>1</v>
      </c>
      <c r="E1801" s="14">
        <v>1</v>
      </c>
      <c r="F1801" s="19">
        <v>1</v>
      </c>
      <c r="G1801" s="15">
        <f>G1800</f>
        <v>101</v>
      </c>
      <c r="H1801" s="15">
        <f>H1800</f>
        <v>101</v>
      </c>
      <c r="I1801" s="15">
        <f>I1800</f>
        <v>5666</v>
      </c>
      <c r="J1801" s="15">
        <f>J1800</f>
        <v>32</v>
      </c>
      <c r="K1801" s="15">
        <f>K1800</f>
        <v>28</v>
      </c>
      <c r="L1801" s="16"/>
      <c r="M1801" s="15">
        <f t="shared" ref="M1801:V1801" si="7418">M1800</f>
        <v>200</v>
      </c>
      <c r="N1801" s="15">
        <f t="shared" si="7418"/>
        <v>0</v>
      </c>
      <c r="O1801" s="15">
        <f t="shared" si="7418"/>
        <v>300</v>
      </c>
      <c r="P1801" s="15">
        <f t="shared" si="7418"/>
        <v>200</v>
      </c>
      <c r="Q1801" s="15">
        <f t="shared" si="7418"/>
        <v>0</v>
      </c>
      <c r="R1801" s="15">
        <f t="shared" si="7418"/>
        <v>0</v>
      </c>
      <c r="S1801" s="15">
        <f t="shared" si="7418"/>
        <v>100</v>
      </c>
      <c r="T1801" s="15">
        <f t="shared" si="7418"/>
        <v>0</v>
      </c>
      <c r="U1801" s="15">
        <f t="shared" si="7418"/>
        <v>0</v>
      </c>
      <c r="V1801" s="15">
        <f t="shared" si="7418"/>
        <v>0</v>
      </c>
      <c r="W1801" s="16"/>
      <c r="X1801" s="15">
        <f t="shared" ref="X1801:AI1801" si="7419">X1800</f>
        <v>200</v>
      </c>
      <c r="Y1801" s="15">
        <f t="shared" si="7419"/>
        <v>0</v>
      </c>
      <c r="Z1801" s="15">
        <f t="shared" si="7419"/>
        <v>300</v>
      </c>
      <c r="AA1801" s="15">
        <f t="shared" si="7419"/>
        <v>200</v>
      </c>
      <c r="AB1801" s="15">
        <f t="shared" si="7419"/>
        <v>0</v>
      </c>
      <c r="AC1801" s="15">
        <f t="shared" si="7419"/>
        <v>0</v>
      </c>
      <c r="AD1801" s="15">
        <f t="shared" si="7419"/>
        <v>100</v>
      </c>
      <c r="AE1801" s="15">
        <f t="shared" si="7419"/>
        <v>0</v>
      </c>
      <c r="AF1801" s="15">
        <f t="shared" si="7419"/>
        <v>0</v>
      </c>
      <c r="AG1801" s="15">
        <f t="shared" si="7419"/>
        <v>0</v>
      </c>
      <c r="AH1801" s="15">
        <f t="shared" si="7419"/>
        <v>0</v>
      </c>
      <c r="AI1801" s="15">
        <f t="shared" si="7419"/>
        <v>0</v>
      </c>
      <c r="AJ1801" s="17"/>
      <c r="AK1801" s="15">
        <f>AK1800</f>
        <v>0</v>
      </c>
      <c r="AL1801" s="15">
        <f>AL1800</f>
        <v>0</v>
      </c>
      <c r="AM1801" s="17"/>
      <c r="AN1801" s="15">
        <f t="shared" ref="AN1801:AX1801" si="7420">AN1800</f>
        <v>0</v>
      </c>
      <c r="AO1801" s="15">
        <f t="shared" si="7420"/>
        <v>0</v>
      </c>
      <c r="AP1801" s="15">
        <f t="shared" si="7420"/>
        <v>0</v>
      </c>
      <c r="AQ1801" s="15">
        <f t="shared" si="7420"/>
        <v>0</v>
      </c>
      <c r="AR1801" s="15">
        <f t="shared" si="7420"/>
        <v>0</v>
      </c>
      <c r="AS1801" s="15">
        <f t="shared" si="7420"/>
        <v>0</v>
      </c>
      <c r="AT1801" s="15">
        <f t="shared" si="7420"/>
        <v>0</v>
      </c>
      <c r="AU1801" s="15">
        <f t="shared" si="7420"/>
        <v>0</v>
      </c>
      <c r="AV1801" s="15">
        <f t="shared" si="7420"/>
        <v>0</v>
      </c>
      <c r="AW1801" s="15">
        <f t="shared" si="7420"/>
        <v>0</v>
      </c>
      <c r="AX1801" s="15">
        <f t="shared" si="7420"/>
        <v>0</v>
      </c>
      <c r="AY1801" s="17"/>
      <c r="AZ1801" s="15">
        <f t="shared" ref="AZ1801:BA1801" si="7421">AZ1800</f>
        <v>6000</v>
      </c>
      <c r="BA1801" s="15">
        <f t="shared" si="7421"/>
        <v>2000</v>
      </c>
      <c r="BB1801" s="15">
        <f>BB1800</f>
        <v>250</v>
      </c>
      <c r="BC1801" s="15">
        <f t="shared" ref="BC1801:BE1801" si="7422">BC1800</f>
        <v>0</v>
      </c>
      <c r="BD1801" s="15">
        <f t="shared" si="7422"/>
        <v>0</v>
      </c>
      <c r="BE1801" s="15">
        <f t="shared" si="7422"/>
        <v>60</v>
      </c>
      <c r="BF1801" s="17"/>
      <c r="BG1801" s="15">
        <f t="shared" ref="BG1801:BH1801" si="7423">BG1800</f>
        <v>1000</v>
      </c>
      <c r="BH1801" s="15">
        <f t="shared" si="7423"/>
        <v>5000</v>
      </c>
      <c r="BI1801" s="17"/>
      <c r="BJ1801" s="22">
        <f>G1801/G1800</f>
        <v>1</v>
      </c>
      <c r="BK1801" s="65">
        <f t="shared" ref="BK1801:BL1801" si="7424">BK1800</f>
        <v>0</v>
      </c>
      <c r="BL1801" s="65">
        <f t="shared" si="7424"/>
        <v>0</v>
      </c>
      <c r="BM1801" s="6">
        <f t="shared" si="7392"/>
        <v>130.44149999999999</v>
      </c>
      <c r="BN1801" s="8">
        <f t="shared" si="7393"/>
        <v>385.30245660461935</v>
      </c>
      <c r="BO1801" s="12">
        <f t="shared" si="7394"/>
        <v>224.18615120740947</v>
      </c>
      <c r="BP1801" s="50">
        <f>(1-'#Constant'!$A$3)/($J1801*'#Constant'!$B$3/'#Constant'!$C$3^($D1801-1)+1)+'#Constant'!$A$3</f>
        <v>0.91416058394160582</v>
      </c>
      <c r="BQ1801" s="4">
        <f t="shared" si="7395"/>
        <v>387.37723570744168</v>
      </c>
      <c r="BR1801" s="50">
        <f>(1-'#Constant'!$A$3)/($K1801*'#Constant'!$B$3/'#Constant'!$C$3^($D1801-1)+1)+'#Constant'!$A$3</f>
        <v>0.92405904059040589</v>
      </c>
      <c r="BS1801" s="4">
        <f t="shared" si="7396"/>
        <v>383.22767750179702</v>
      </c>
      <c r="BT1801"/>
    </row>
    <row r="1802" spans="1:72" x14ac:dyDescent="0.3">
      <c r="A1802">
        <v>40088</v>
      </c>
      <c r="B1802" s="18" t="e">
        <f>VLOOKUP(CONCATENATE("CREATURE_NAME_",A1802),[1]Localization_Hero!$A:$E,2,FALSE)</f>
        <v>#N/A</v>
      </c>
      <c r="C1802" s="43" t="s">
        <v>299</v>
      </c>
      <c r="D1802">
        <v>1</v>
      </c>
      <c r="E1802">
        <v>1</v>
      </c>
      <c r="F1802" s="18">
        <v>1</v>
      </c>
      <c r="G1802" s="10">
        <f>ROUND(VLOOKUP($C1802,$B$4:$BH$42,6,FALSE),0)</f>
        <v>101</v>
      </c>
      <c r="H1802" s="10">
        <f>ROUND(VLOOKUP($C1802,$B$4:$BH$42,7,FALSE),0)</f>
        <v>101</v>
      </c>
      <c r="I1802" s="10">
        <f>ROUND(VLOOKUP($C1802,$B$4:$BH$42,8,FALSE),0)</f>
        <v>5666</v>
      </c>
      <c r="J1802" s="10">
        <f>ROUND(VLOOKUP($C1802,$B$4:$BH$42,9,FALSE),0)</f>
        <v>32</v>
      </c>
      <c r="K1802" s="10">
        <f>ROUND(VLOOKUP($C1802,$B$4:$BH$42,10,FALSE),0)</f>
        <v>28</v>
      </c>
      <c r="L1802" s="2"/>
      <c r="M1802" s="10">
        <f>ROUND(VLOOKUP($C1802,$B$4:$BH$42,12,FALSE),0)</f>
        <v>200</v>
      </c>
      <c r="N1802" s="10">
        <f>ROUND(VLOOKUP($C1802,$B$4:$BH$42,13,FALSE),0)</f>
        <v>0</v>
      </c>
      <c r="O1802" s="10">
        <f>ROUND(VLOOKUP($C1802,$B$4:$BH$42,14,FALSE),0)</f>
        <v>300</v>
      </c>
      <c r="P1802" s="10">
        <f>ROUND(VLOOKUP($C1802,$B$4:$BH$42,15,FALSE),0)</f>
        <v>200</v>
      </c>
      <c r="Q1802" s="10">
        <f>ROUND(VLOOKUP($C1802,$B$4:$BH$42,16,FALSE),0)</f>
        <v>0</v>
      </c>
      <c r="R1802" s="10">
        <f>ROUND(VLOOKUP($C1802,$B$4:$BH$42,17,FALSE),0)</f>
        <v>0</v>
      </c>
      <c r="S1802" s="10">
        <f>ROUND(VLOOKUP($C1802,$B$4:$BH$42,18,FALSE),0)</f>
        <v>100</v>
      </c>
      <c r="T1802" s="10">
        <f>ROUND(VLOOKUP($C1802,$B$4:$BH$42,19,FALSE),0)</f>
        <v>0</v>
      </c>
      <c r="U1802" s="10">
        <f>ROUND(VLOOKUP($C1802,$B$4:$BH$42,20,FALSE),0)</f>
        <v>0</v>
      </c>
      <c r="V1802" s="10">
        <f>ROUND(VLOOKUP($C1802,$B$4:$BH$42,21,FALSE),0)</f>
        <v>0</v>
      </c>
      <c r="W1802" s="2"/>
      <c r="X1802" s="10">
        <f>ROUND(VLOOKUP($C1802,$B$4:$BH$42,23,FALSE),0)</f>
        <v>200</v>
      </c>
      <c r="Y1802" s="10">
        <f>ROUND(VLOOKUP($C1802,$B$4:$BH$42,24,FALSE),0)</f>
        <v>0</v>
      </c>
      <c r="Z1802" s="10">
        <f>ROUND(VLOOKUP($C1802,$B$4:$BH$42,25,FALSE),0)</f>
        <v>300</v>
      </c>
      <c r="AA1802" s="10">
        <f>ROUND(VLOOKUP($C1802,$B$4:$BH$42,26,FALSE),0)</f>
        <v>200</v>
      </c>
      <c r="AB1802" s="10">
        <f>ROUND(VLOOKUP($C1802,$B$4:$BH$42,27,FALSE),0)</f>
        <v>0</v>
      </c>
      <c r="AC1802" s="10">
        <f>ROUND(VLOOKUP($C1802,$B$4:$BH$42,28,FALSE),0)</f>
        <v>0</v>
      </c>
      <c r="AD1802" s="10">
        <f>ROUND(VLOOKUP($C1802,$B$4:$BH$42,29,FALSE),0)</f>
        <v>100</v>
      </c>
      <c r="AE1802" s="10">
        <f>ROUND(VLOOKUP($C1802,$B$4:$BH$42,30,FALSE),0)</f>
        <v>0</v>
      </c>
      <c r="AF1802" s="10">
        <f>ROUND(VLOOKUP($C1802,$B$4:$BH$42,31,FALSE),0)</f>
        <v>0</v>
      </c>
      <c r="AG1802" s="10">
        <f>ROUND(VLOOKUP($C1802,$B$4:$BH$42,32,FALSE),0)</f>
        <v>0</v>
      </c>
      <c r="AH1802" s="10">
        <f>ROUND(VLOOKUP($C1802,$B$4:$BH$42,33,FALSE),0)</f>
        <v>0</v>
      </c>
      <c r="AI1802" s="10">
        <f>ROUND(VLOOKUP($C1802,$B$4:$BH$42,34,FALSE),0)</f>
        <v>0</v>
      </c>
      <c r="AJ1802" s="3"/>
      <c r="AK1802" s="10">
        <f>ROUND(VLOOKUP($C1802,$B$4:$BH$42,36,FALSE),0)</f>
        <v>0</v>
      </c>
      <c r="AL1802" s="10">
        <f>ROUND(VLOOKUP($C1802,$B$4:$BH$42,37,FALSE),0)</f>
        <v>0</v>
      </c>
      <c r="AM1802" s="3"/>
      <c r="AN1802" s="10">
        <f>ROUND(VLOOKUP($C1802,$B$4:$BH$42,39,FALSE),0)</f>
        <v>0</v>
      </c>
      <c r="AO1802" s="10">
        <f>ROUND(VLOOKUP($C1802,$B$4:$BH$42,40,FALSE),0)</f>
        <v>0</v>
      </c>
      <c r="AP1802" s="10">
        <f>ROUND(VLOOKUP($C1802,$B$4:$BH$42,41,FALSE),0)</f>
        <v>0</v>
      </c>
      <c r="AQ1802" s="10">
        <f>ROUND(VLOOKUP($C1802,$B$4:$BH$42,42,FALSE),0)</f>
        <v>0</v>
      </c>
      <c r="AR1802" s="10">
        <f>ROUND(VLOOKUP($C1802,$B$4:$BH$42,43,FALSE),0)</f>
        <v>0</v>
      </c>
      <c r="AS1802" s="10">
        <f>ROUND(VLOOKUP($C1802,$B$4:$BH$42,44,FALSE),0)</f>
        <v>0</v>
      </c>
      <c r="AT1802" s="10">
        <f>ROUND(VLOOKUP($C1802,$B$4:$BH$42,45,FALSE),0)</f>
        <v>0</v>
      </c>
      <c r="AU1802" s="10">
        <f>ROUND(VLOOKUP($C1802,$B$4:$BH$42,46,FALSE),0)</f>
        <v>0</v>
      </c>
      <c r="AV1802" s="10">
        <f>ROUND(VLOOKUP($C1802,$B$4:$BH$42,47,FALSE),0)</f>
        <v>0</v>
      </c>
      <c r="AW1802" s="10">
        <f>ROUND(VLOOKUP($C1802,$B$4:$BH$42,48,FALSE),0)</f>
        <v>0</v>
      </c>
      <c r="AX1802" s="10">
        <f>ROUND(VLOOKUP($C1802,$B$4:$BH$42,49,FALSE),0)</f>
        <v>0</v>
      </c>
      <c r="AY1802" s="3"/>
      <c r="AZ1802" s="10">
        <v>6000</v>
      </c>
      <c r="BA1802" s="10">
        <v>2000</v>
      </c>
      <c r="BB1802" s="10">
        <v>220</v>
      </c>
      <c r="BC1802" s="10">
        <v>0</v>
      </c>
      <c r="BD1802" s="10">
        <v>0</v>
      </c>
      <c r="BE1802" s="10">
        <v>60</v>
      </c>
      <c r="BF1802" s="3"/>
      <c r="BG1802" s="10">
        <v>1000</v>
      </c>
      <c r="BH1802" s="10">
        <v>5000</v>
      </c>
      <c r="BI1802" s="3"/>
      <c r="BJ1802" s="21">
        <v>1</v>
      </c>
      <c r="BK1802" s="65">
        <v>0</v>
      </c>
      <c r="BL1802" s="65">
        <v>0</v>
      </c>
      <c r="BM1802" s="6">
        <f t="shared" si="7392"/>
        <v>130.44149999999999</v>
      </c>
      <c r="BN1802" s="8">
        <f t="shared" si="7393"/>
        <v>385.30245660461935</v>
      </c>
      <c r="BO1802" s="12">
        <f t="shared" si="7394"/>
        <v>224.18615120740947</v>
      </c>
      <c r="BP1802" s="50">
        <f>(1-'#Constant'!$A$3)/($J1802*'#Constant'!$B$3/'#Constant'!$C$3^($D1802-1)+1)+'#Constant'!$A$3</f>
        <v>0.91416058394160582</v>
      </c>
      <c r="BQ1802" s="4">
        <f t="shared" si="7395"/>
        <v>387.37723570744168</v>
      </c>
      <c r="BR1802" s="50">
        <f>(1-'#Constant'!$A$3)/($K1802*'#Constant'!$B$3/'#Constant'!$C$3^($D1802-1)+1)+'#Constant'!$A$3</f>
        <v>0.92405904059040589</v>
      </c>
      <c r="BS1802" s="4">
        <f t="shared" si="7396"/>
        <v>383.22767750179702</v>
      </c>
      <c r="BT1802">
        <f>BO1802/$BO$4*100</f>
        <v>170.38996153008969</v>
      </c>
    </row>
    <row r="1803" spans="1:72" s="13" customFormat="1" ht="18" customHeight="1" thickBot="1" x14ac:dyDescent="0.35">
      <c r="B1803" s="20"/>
      <c r="D1803" s="14">
        <v>1</v>
      </c>
      <c r="E1803" s="14">
        <v>1</v>
      </c>
      <c r="F1803" s="19">
        <v>1</v>
      </c>
      <c r="G1803" s="15">
        <f>G1802</f>
        <v>101</v>
      </c>
      <c r="H1803" s="15">
        <f>H1802</f>
        <v>101</v>
      </c>
      <c r="I1803" s="15">
        <f>I1802</f>
        <v>5666</v>
      </c>
      <c r="J1803" s="15">
        <f>J1802</f>
        <v>32</v>
      </c>
      <c r="K1803" s="15">
        <f>K1802</f>
        <v>28</v>
      </c>
      <c r="L1803" s="16"/>
      <c r="M1803" s="15">
        <f t="shared" ref="M1803:V1803" si="7425">M1802</f>
        <v>200</v>
      </c>
      <c r="N1803" s="15">
        <f t="shared" si="7425"/>
        <v>0</v>
      </c>
      <c r="O1803" s="15">
        <f t="shared" si="7425"/>
        <v>300</v>
      </c>
      <c r="P1803" s="15">
        <f t="shared" si="7425"/>
        <v>200</v>
      </c>
      <c r="Q1803" s="15">
        <f t="shared" si="7425"/>
        <v>0</v>
      </c>
      <c r="R1803" s="15">
        <f t="shared" si="7425"/>
        <v>0</v>
      </c>
      <c r="S1803" s="15">
        <f t="shared" si="7425"/>
        <v>100</v>
      </c>
      <c r="T1803" s="15">
        <f t="shared" si="7425"/>
        <v>0</v>
      </c>
      <c r="U1803" s="15">
        <f t="shared" si="7425"/>
        <v>0</v>
      </c>
      <c r="V1803" s="15">
        <f t="shared" si="7425"/>
        <v>0</v>
      </c>
      <c r="W1803" s="16"/>
      <c r="X1803" s="15">
        <f t="shared" ref="X1803:AI1803" si="7426">X1802</f>
        <v>200</v>
      </c>
      <c r="Y1803" s="15">
        <f t="shared" si="7426"/>
        <v>0</v>
      </c>
      <c r="Z1803" s="15">
        <f t="shared" si="7426"/>
        <v>300</v>
      </c>
      <c r="AA1803" s="15">
        <f t="shared" si="7426"/>
        <v>200</v>
      </c>
      <c r="AB1803" s="15">
        <f t="shared" si="7426"/>
        <v>0</v>
      </c>
      <c r="AC1803" s="15">
        <f t="shared" si="7426"/>
        <v>0</v>
      </c>
      <c r="AD1803" s="15">
        <f t="shared" si="7426"/>
        <v>100</v>
      </c>
      <c r="AE1803" s="15">
        <f t="shared" si="7426"/>
        <v>0</v>
      </c>
      <c r="AF1803" s="15">
        <f t="shared" si="7426"/>
        <v>0</v>
      </c>
      <c r="AG1803" s="15">
        <f t="shared" si="7426"/>
        <v>0</v>
      </c>
      <c r="AH1803" s="15">
        <f t="shared" si="7426"/>
        <v>0</v>
      </c>
      <c r="AI1803" s="15">
        <f t="shared" si="7426"/>
        <v>0</v>
      </c>
      <c r="AJ1803" s="17"/>
      <c r="AK1803" s="15">
        <f>AK1802</f>
        <v>0</v>
      </c>
      <c r="AL1803" s="15">
        <f>AL1802</f>
        <v>0</v>
      </c>
      <c r="AM1803" s="17"/>
      <c r="AN1803" s="15">
        <f t="shared" ref="AN1803:AX1803" si="7427">AN1802</f>
        <v>0</v>
      </c>
      <c r="AO1803" s="15">
        <f t="shared" si="7427"/>
        <v>0</v>
      </c>
      <c r="AP1803" s="15">
        <f t="shared" si="7427"/>
        <v>0</v>
      </c>
      <c r="AQ1803" s="15">
        <f t="shared" si="7427"/>
        <v>0</v>
      </c>
      <c r="AR1803" s="15">
        <f t="shared" si="7427"/>
        <v>0</v>
      </c>
      <c r="AS1803" s="15">
        <f t="shared" si="7427"/>
        <v>0</v>
      </c>
      <c r="AT1803" s="15">
        <f t="shared" si="7427"/>
        <v>0</v>
      </c>
      <c r="AU1803" s="15">
        <f t="shared" si="7427"/>
        <v>0</v>
      </c>
      <c r="AV1803" s="15">
        <f t="shared" si="7427"/>
        <v>0</v>
      </c>
      <c r="AW1803" s="15">
        <f t="shared" si="7427"/>
        <v>0</v>
      </c>
      <c r="AX1803" s="15">
        <f t="shared" si="7427"/>
        <v>0</v>
      </c>
      <c r="AY1803" s="17"/>
      <c r="AZ1803" s="15">
        <f t="shared" ref="AZ1803:BA1803" si="7428">AZ1802</f>
        <v>6000</v>
      </c>
      <c r="BA1803" s="15">
        <f t="shared" si="7428"/>
        <v>2000</v>
      </c>
      <c r="BB1803" s="15">
        <f>BB1802</f>
        <v>220</v>
      </c>
      <c r="BC1803" s="15">
        <f t="shared" ref="BC1803:BE1803" si="7429">BC1802</f>
        <v>0</v>
      </c>
      <c r="BD1803" s="15">
        <f t="shared" si="7429"/>
        <v>0</v>
      </c>
      <c r="BE1803" s="15">
        <f t="shared" si="7429"/>
        <v>60</v>
      </c>
      <c r="BF1803" s="17"/>
      <c r="BG1803" s="15">
        <f t="shared" ref="BG1803:BH1803" si="7430">BG1802</f>
        <v>1000</v>
      </c>
      <c r="BH1803" s="15">
        <f t="shared" si="7430"/>
        <v>5000</v>
      </c>
      <c r="BI1803" s="17"/>
      <c r="BJ1803" s="22">
        <f>G1803/G1802</f>
        <v>1</v>
      </c>
      <c r="BK1803" s="65">
        <f t="shared" ref="BK1803:BL1803" si="7431">BK1802</f>
        <v>0</v>
      </c>
      <c r="BL1803" s="65">
        <f t="shared" si="7431"/>
        <v>0</v>
      </c>
      <c r="BM1803" s="6">
        <f t="shared" si="7392"/>
        <v>130.44149999999999</v>
      </c>
      <c r="BN1803" s="8">
        <f t="shared" si="7393"/>
        <v>385.30245660461935</v>
      </c>
      <c r="BO1803" s="12">
        <f t="shared" si="7394"/>
        <v>224.18615120740947</v>
      </c>
      <c r="BP1803" s="50">
        <f>(1-'#Constant'!$A$3)/($J1803*'#Constant'!$B$3/'#Constant'!$C$3^($D1803-1)+1)+'#Constant'!$A$3</f>
        <v>0.91416058394160582</v>
      </c>
      <c r="BQ1803" s="4">
        <f t="shared" si="7395"/>
        <v>387.37723570744168</v>
      </c>
      <c r="BR1803" s="50">
        <f>(1-'#Constant'!$A$3)/($K1803*'#Constant'!$B$3/'#Constant'!$C$3^($D1803-1)+1)+'#Constant'!$A$3</f>
        <v>0.92405904059040589</v>
      </c>
      <c r="BS1803" s="4">
        <f t="shared" si="7396"/>
        <v>383.22767750179702</v>
      </c>
      <c r="BT1803"/>
    </row>
    <row r="1804" spans="1:72" x14ac:dyDescent="0.3">
      <c r="A1804">
        <v>40089</v>
      </c>
      <c r="B1804" s="18" t="e">
        <f>VLOOKUP(CONCATENATE("CREATURE_NAME_",A1804),[1]Localization_Hero!$A:$E,2,FALSE)</f>
        <v>#N/A</v>
      </c>
      <c r="C1804" s="43" t="s">
        <v>300</v>
      </c>
      <c r="D1804">
        <v>1</v>
      </c>
      <c r="E1804">
        <v>1</v>
      </c>
      <c r="F1804" s="18">
        <v>1</v>
      </c>
      <c r="G1804" s="10">
        <f>ROUND(VLOOKUP($C1804,$B$4:$BH$42,6,FALSE),0)</f>
        <v>114</v>
      </c>
      <c r="H1804" s="10">
        <f>ROUND(VLOOKUP($C1804,$B$4:$BH$42,7,FALSE),0)</f>
        <v>114</v>
      </c>
      <c r="I1804" s="10">
        <f>ROUND(VLOOKUP($C1804,$B$4:$BH$42,8,FALSE),0)</f>
        <v>4364</v>
      </c>
      <c r="J1804" s="10">
        <f>ROUND(VLOOKUP($C1804,$B$4:$BH$42,9,FALSE),0)</f>
        <v>22</v>
      </c>
      <c r="K1804" s="10">
        <f>ROUND(VLOOKUP($C1804,$B$4:$BH$42,10,FALSE),0)</f>
        <v>18</v>
      </c>
      <c r="L1804" s="2"/>
      <c r="M1804" s="10">
        <f>ROUND(VLOOKUP($C1804,$B$4:$BH$42,12,FALSE),0)</f>
        <v>150</v>
      </c>
      <c r="N1804" s="10">
        <f>ROUND(VLOOKUP($C1804,$B$4:$BH$42,13,FALSE),0)</f>
        <v>0</v>
      </c>
      <c r="O1804" s="10">
        <f>ROUND(VLOOKUP($C1804,$B$4:$BH$42,14,FALSE),0)</f>
        <v>0</v>
      </c>
      <c r="P1804" s="10">
        <f>ROUND(VLOOKUP($C1804,$B$4:$BH$42,15,FALSE),0)</f>
        <v>0</v>
      </c>
      <c r="Q1804" s="10">
        <f>ROUND(VLOOKUP($C1804,$B$4:$BH$42,16,FALSE),0)</f>
        <v>0</v>
      </c>
      <c r="R1804" s="10">
        <f>ROUND(VLOOKUP($C1804,$B$4:$BH$42,17,FALSE),0)</f>
        <v>0</v>
      </c>
      <c r="S1804" s="10">
        <f>ROUND(VLOOKUP($C1804,$B$4:$BH$42,18,FALSE),0)</f>
        <v>100</v>
      </c>
      <c r="T1804" s="10">
        <f>ROUND(VLOOKUP($C1804,$B$4:$BH$42,19,FALSE),0)</f>
        <v>250</v>
      </c>
      <c r="U1804" s="10">
        <f>ROUND(VLOOKUP($C1804,$B$4:$BH$42,20,FALSE),0)</f>
        <v>0</v>
      </c>
      <c r="V1804" s="10">
        <f>ROUND(VLOOKUP($C1804,$B$4:$BH$42,21,FALSE),0)</f>
        <v>0</v>
      </c>
      <c r="W1804" s="2"/>
      <c r="X1804" s="10">
        <f>ROUND(VLOOKUP($C1804,$B$4:$BH$42,23,FALSE),0)</f>
        <v>150</v>
      </c>
      <c r="Y1804" s="10">
        <f>ROUND(VLOOKUP($C1804,$B$4:$BH$42,24,FALSE),0)</f>
        <v>0</v>
      </c>
      <c r="Z1804" s="10">
        <f>ROUND(VLOOKUP($C1804,$B$4:$BH$42,25,FALSE),0)</f>
        <v>0</v>
      </c>
      <c r="AA1804" s="10">
        <f>ROUND(VLOOKUP($C1804,$B$4:$BH$42,26,FALSE),0)</f>
        <v>0</v>
      </c>
      <c r="AB1804" s="10">
        <f>ROUND(VLOOKUP($C1804,$B$4:$BH$42,27,FALSE),0)</f>
        <v>0</v>
      </c>
      <c r="AC1804" s="10">
        <f>ROUND(VLOOKUP($C1804,$B$4:$BH$42,28,FALSE),0)</f>
        <v>0</v>
      </c>
      <c r="AD1804" s="10">
        <f>ROUND(VLOOKUP($C1804,$B$4:$BH$42,29,FALSE),0)</f>
        <v>100</v>
      </c>
      <c r="AE1804" s="10">
        <f>ROUND(VLOOKUP($C1804,$B$4:$BH$42,30,FALSE),0)</f>
        <v>250</v>
      </c>
      <c r="AF1804" s="10">
        <f>ROUND(VLOOKUP($C1804,$B$4:$BH$42,31,FALSE),0)</f>
        <v>0</v>
      </c>
      <c r="AG1804" s="10">
        <f>ROUND(VLOOKUP($C1804,$B$4:$BH$42,32,FALSE),0)</f>
        <v>0</v>
      </c>
      <c r="AH1804" s="10">
        <f>ROUND(VLOOKUP($C1804,$B$4:$BH$42,33,FALSE),0)</f>
        <v>0</v>
      </c>
      <c r="AI1804" s="10">
        <f>ROUND(VLOOKUP($C1804,$B$4:$BH$42,34,FALSE),0)</f>
        <v>0</v>
      </c>
      <c r="AJ1804" s="3"/>
      <c r="AK1804" s="10">
        <f>ROUND(VLOOKUP($C1804,$B$4:$BH$42,36,FALSE),0)</f>
        <v>0</v>
      </c>
      <c r="AL1804" s="10">
        <f>ROUND(VLOOKUP($C1804,$B$4:$BH$42,37,FALSE),0)</f>
        <v>0</v>
      </c>
      <c r="AM1804" s="3"/>
      <c r="AN1804" s="10">
        <f>ROUND(VLOOKUP($C1804,$B$4:$BH$42,39,FALSE),0)</f>
        <v>0</v>
      </c>
      <c r="AO1804" s="10">
        <f>ROUND(VLOOKUP($C1804,$B$4:$BH$42,40,FALSE),0)</f>
        <v>0</v>
      </c>
      <c r="AP1804" s="10">
        <f>ROUND(VLOOKUP($C1804,$B$4:$BH$42,41,FALSE),0)</f>
        <v>0</v>
      </c>
      <c r="AQ1804" s="10">
        <f>ROUND(VLOOKUP($C1804,$B$4:$BH$42,42,FALSE),0)</f>
        <v>0</v>
      </c>
      <c r="AR1804" s="10">
        <f>ROUND(VLOOKUP($C1804,$B$4:$BH$42,43,FALSE),0)</f>
        <v>0</v>
      </c>
      <c r="AS1804" s="10">
        <f>ROUND(VLOOKUP($C1804,$B$4:$BH$42,44,FALSE),0)</f>
        <v>0</v>
      </c>
      <c r="AT1804" s="10">
        <f>ROUND(VLOOKUP($C1804,$B$4:$BH$42,45,FALSE),0)</f>
        <v>0</v>
      </c>
      <c r="AU1804" s="10">
        <f>ROUND(VLOOKUP($C1804,$B$4:$BH$42,46,FALSE),0)</f>
        <v>0</v>
      </c>
      <c r="AV1804" s="10">
        <f>ROUND(VLOOKUP($C1804,$B$4:$BH$42,47,FALSE),0)</f>
        <v>0</v>
      </c>
      <c r="AW1804" s="10">
        <f>ROUND(VLOOKUP($C1804,$B$4:$BH$42,48,FALSE),0)</f>
        <v>0</v>
      </c>
      <c r="AX1804" s="10">
        <f>ROUND(VLOOKUP($C1804,$B$4:$BH$42,49,FALSE),0)</f>
        <v>0</v>
      </c>
      <c r="AY1804" s="3"/>
      <c r="AZ1804" s="10">
        <v>6000</v>
      </c>
      <c r="BA1804" s="10">
        <v>2000</v>
      </c>
      <c r="BB1804" s="10">
        <v>450</v>
      </c>
      <c r="BC1804" s="10">
        <v>0</v>
      </c>
      <c r="BD1804" s="10">
        <v>0</v>
      </c>
      <c r="BE1804" s="10">
        <v>60</v>
      </c>
      <c r="BF1804" s="3"/>
      <c r="BG1804" s="10">
        <v>1000</v>
      </c>
      <c r="BH1804" s="10">
        <v>5000</v>
      </c>
      <c r="BI1804" s="3"/>
      <c r="BJ1804" s="21">
        <v>1</v>
      </c>
      <c r="BK1804" s="65">
        <v>0</v>
      </c>
      <c r="BL1804" s="65">
        <v>0</v>
      </c>
      <c r="BM1804" s="6">
        <f t="shared" si="7392"/>
        <v>151.17468749999998</v>
      </c>
      <c r="BN1804" s="8">
        <f t="shared" si="7393"/>
        <v>231.01462885229961</v>
      </c>
      <c r="BO1804" s="12">
        <f t="shared" si="7394"/>
        <v>186.87847474943408</v>
      </c>
      <c r="BP1804" s="50">
        <f>(1-'#Constant'!$A$3)/($J1804*'#Constant'!$B$3/'#Constant'!$C$3^($D1804-1)+1)+'#Constant'!$A$3</f>
        <v>0.93932457786116319</v>
      </c>
      <c r="BQ1804" s="4">
        <f t="shared" si="7395"/>
        <v>232.29457116606082</v>
      </c>
      <c r="BR1804" s="50">
        <f>(1-'#Constant'!$A$3)/($K1804*'#Constant'!$B$3/'#Constant'!$C$3^($D1804-1)+1)+'#Constant'!$A$3</f>
        <v>0.9497912713472485</v>
      </c>
      <c r="BS1804" s="4">
        <f t="shared" si="7396"/>
        <v>229.73468653853837</v>
      </c>
      <c r="BT1804">
        <f>BO1804/$BO$4*100</f>
        <v>142.03471513233021</v>
      </c>
    </row>
    <row r="1805" spans="1:72" s="13" customFormat="1" ht="17.25" thickBot="1" x14ac:dyDescent="0.35">
      <c r="B1805" s="20"/>
      <c r="C1805" s="43"/>
      <c r="D1805" s="14">
        <v>1</v>
      </c>
      <c r="E1805" s="14">
        <v>1</v>
      </c>
      <c r="F1805" s="19">
        <v>1</v>
      </c>
      <c r="G1805" s="15">
        <f>G1804</f>
        <v>114</v>
      </c>
      <c r="H1805" s="15">
        <f>H1804</f>
        <v>114</v>
      </c>
      <c r="I1805" s="15">
        <f>I1804</f>
        <v>4364</v>
      </c>
      <c r="J1805" s="15">
        <f>J1804</f>
        <v>22</v>
      </c>
      <c r="K1805" s="15">
        <f>K1804</f>
        <v>18</v>
      </c>
      <c r="L1805" s="16"/>
      <c r="M1805" s="15">
        <f t="shared" ref="M1805:V1805" si="7432">M1804</f>
        <v>150</v>
      </c>
      <c r="N1805" s="15">
        <f t="shared" si="7432"/>
        <v>0</v>
      </c>
      <c r="O1805" s="15">
        <f t="shared" si="7432"/>
        <v>0</v>
      </c>
      <c r="P1805" s="15">
        <f t="shared" si="7432"/>
        <v>0</v>
      </c>
      <c r="Q1805" s="15">
        <f t="shared" si="7432"/>
        <v>0</v>
      </c>
      <c r="R1805" s="15">
        <f t="shared" si="7432"/>
        <v>0</v>
      </c>
      <c r="S1805" s="15">
        <f t="shared" si="7432"/>
        <v>100</v>
      </c>
      <c r="T1805" s="15">
        <f t="shared" si="7432"/>
        <v>250</v>
      </c>
      <c r="U1805" s="15">
        <f t="shared" si="7432"/>
        <v>0</v>
      </c>
      <c r="V1805" s="15">
        <f t="shared" si="7432"/>
        <v>0</v>
      </c>
      <c r="W1805" s="16"/>
      <c r="X1805" s="15">
        <f t="shared" ref="X1805:AI1805" si="7433">X1804</f>
        <v>150</v>
      </c>
      <c r="Y1805" s="15">
        <f t="shared" si="7433"/>
        <v>0</v>
      </c>
      <c r="Z1805" s="15">
        <f t="shared" si="7433"/>
        <v>0</v>
      </c>
      <c r="AA1805" s="15">
        <f t="shared" si="7433"/>
        <v>0</v>
      </c>
      <c r="AB1805" s="15">
        <f t="shared" si="7433"/>
        <v>0</v>
      </c>
      <c r="AC1805" s="15">
        <f t="shared" si="7433"/>
        <v>0</v>
      </c>
      <c r="AD1805" s="15">
        <f t="shared" si="7433"/>
        <v>100</v>
      </c>
      <c r="AE1805" s="15">
        <f t="shared" si="7433"/>
        <v>250</v>
      </c>
      <c r="AF1805" s="15">
        <f t="shared" si="7433"/>
        <v>0</v>
      </c>
      <c r="AG1805" s="15">
        <f t="shared" si="7433"/>
        <v>0</v>
      </c>
      <c r="AH1805" s="15">
        <f t="shared" si="7433"/>
        <v>0</v>
      </c>
      <c r="AI1805" s="15">
        <f t="shared" si="7433"/>
        <v>0</v>
      </c>
      <c r="AJ1805" s="17"/>
      <c r="AK1805" s="15">
        <f>AK1804</f>
        <v>0</v>
      </c>
      <c r="AL1805" s="15">
        <f>AL1804</f>
        <v>0</v>
      </c>
      <c r="AM1805" s="17"/>
      <c r="AN1805" s="15">
        <f t="shared" ref="AN1805:AX1805" si="7434">AN1804</f>
        <v>0</v>
      </c>
      <c r="AO1805" s="15">
        <f t="shared" si="7434"/>
        <v>0</v>
      </c>
      <c r="AP1805" s="15">
        <f t="shared" si="7434"/>
        <v>0</v>
      </c>
      <c r="AQ1805" s="15">
        <f t="shared" si="7434"/>
        <v>0</v>
      </c>
      <c r="AR1805" s="15">
        <f t="shared" si="7434"/>
        <v>0</v>
      </c>
      <c r="AS1805" s="15">
        <f t="shared" si="7434"/>
        <v>0</v>
      </c>
      <c r="AT1805" s="15">
        <f t="shared" si="7434"/>
        <v>0</v>
      </c>
      <c r="AU1805" s="15">
        <f t="shared" si="7434"/>
        <v>0</v>
      </c>
      <c r="AV1805" s="15">
        <f t="shared" si="7434"/>
        <v>0</v>
      </c>
      <c r="AW1805" s="15">
        <f t="shared" si="7434"/>
        <v>0</v>
      </c>
      <c r="AX1805" s="15">
        <f t="shared" si="7434"/>
        <v>0</v>
      </c>
      <c r="AY1805" s="17"/>
      <c r="AZ1805" s="15">
        <f t="shared" ref="AZ1805:BA1805" si="7435">AZ1804</f>
        <v>6000</v>
      </c>
      <c r="BA1805" s="15">
        <f t="shared" si="7435"/>
        <v>2000</v>
      </c>
      <c r="BB1805" s="15">
        <f>BB1804</f>
        <v>450</v>
      </c>
      <c r="BC1805" s="15">
        <f t="shared" ref="BC1805:BE1805" si="7436">BC1804</f>
        <v>0</v>
      </c>
      <c r="BD1805" s="15">
        <f t="shared" si="7436"/>
        <v>0</v>
      </c>
      <c r="BE1805" s="15">
        <f t="shared" si="7436"/>
        <v>60</v>
      </c>
      <c r="BF1805" s="17"/>
      <c r="BG1805" s="15">
        <f t="shared" ref="BG1805:BH1805" si="7437">BG1804</f>
        <v>1000</v>
      </c>
      <c r="BH1805" s="15">
        <f t="shared" si="7437"/>
        <v>5000</v>
      </c>
      <c r="BI1805" s="17"/>
      <c r="BJ1805" s="22">
        <f>G1805/G1804</f>
        <v>1</v>
      </c>
      <c r="BK1805" s="65">
        <f t="shared" ref="BK1805:BL1805" si="7438">BK1804</f>
        <v>0</v>
      </c>
      <c r="BL1805" s="65">
        <f t="shared" si="7438"/>
        <v>0</v>
      </c>
      <c r="BM1805" s="6">
        <f t="shared" si="7392"/>
        <v>151.17468749999998</v>
      </c>
      <c r="BN1805" s="8">
        <f t="shared" si="7393"/>
        <v>231.01462885229961</v>
      </c>
      <c r="BO1805" s="12">
        <f t="shared" si="7394"/>
        <v>186.87847474943408</v>
      </c>
      <c r="BP1805" s="50">
        <f>(1-'#Constant'!$A$3)/($J1805*'#Constant'!$B$3/'#Constant'!$C$3^($D1805-1)+1)+'#Constant'!$A$3</f>
        <v>0.93932457786116319</v>
      </c>
      <c r="BQ1805" s="4">
        <f t="shared" si="7395"/>
        <v>232.29457116606082</v>
      </c>
      <c r="BR1805" s="50">
        <f>(1-'#Constant'!$A$3)/($K1805*'#Constant'!$B$3/'#Constant'!$C$3^($D1805-1)+1)+'#Constant'!$A$3</f>
        <v>0.9497912713472485</v>
      </c>
      <c r="BS1805" s="4">
        <f t="shared" si="7396"/>
        <v>229.73468653853837</v>
      </c>
      <c r="BT1805"/>
    </row>
    <row r="1806" spans="1:72" x14ac:dyDescent="0.3">
      <c r="A1806">
        <v>40090</v>
      </c>
      <c r="B1806" s="18" t="e">
        <f>VLOOKUP(CONCATENATE("CREATURE_NAME_",A1806),[1]Localization_Hero!$A:$E,2,FALSE)</f>
        <v>#N/A</v>
      </c>
      <c r="C1806" s="43" t="s">
        <v>296</v>
      </c>
      <c r="D1806">
        <v>1</v>
      </c>
      <c r="E1806">
        <v>1</v>
      </c>
      <c r="F1806" s="18">
        <v>1</v>
      </c>
      <c r="G1806" s="10">
        <f>ROUND(VLOOKUP($C1806,$B$4:$BH$42,6,FALSE),0)</f>
        <v>81</v>
      </c>
      <c r="H1806" s="10">
        <f>ROUND(VLOOKUP($C1806,$B$4:$BH$42,7,FALSE),0)</f>
        <v>81</v>
      </c>
      <c r="I1806" s="10">
        <f>ROUND(VLOOKUP($C1806,$B$4:$BH$42,8,FALSE),0)</f>
        <v>6982</v>
      </c>
      <c r="J1806" s="10">
        <f>ROUND(VLOOKUP($C1806,$B$4:$BH$42,9,FALSE),0)</f>
        <v>36</v>
      </c>
      <c r="K1806" s="10">
        <f>ROUND(VLOOKUP($C1806,$B$4:$BH$42,10,FALSE),0)</f>
        <v>28</v>
      </c>
      <c r="L1806" s="2"/>
      <c r="M1806" s="10">
        <f>ROUND(VLOOKUP($C1806,$B$4:$BH$42,12,FALSE),0)</f>
        <v>50</v>
      </c>
      <c r="N1806" s="10">
        <f>ROUND(VLOOKUP($C1806,$B$4:$BH$42,13,FALSE),0)</f>
        <v>0</v>
      </c>
      <c r="O1806" s="10">
        <f>ROUND(VLOOKUP($C1806,$B$4:$BH$42,14,FALSE),0)</f>
        <v>0</v>
      </c>
      <c r="P1806" s="10">
        <f>ROUND(VLOOKUP($C1806,$B$4:$BH$42,15,FALSE),0)</f>
        <v>0</v>
      </c>
      <c r="Q1806" s="10">
        <f>ROUND(VLOOKUP($C1806,$B$4:$BH$42,16,FALSE),0)</f>
        <v>100</v>
      </c>
      <c r="R1806" s="10">
        <f>ROUND(VLOOKUP($C1806,$B$4:$BH$42,17,FALSE),0)</f>
        <v>0</v>
      </c>
      <c r="S1806" s="10">
        <f>ROUND(VLOOKUP($C1806,$B$4:$BH$42,18,FALSE),0)</f>
        <v>0</v>
      </c>
      <c r="T1806" s="10">
        <f>ROUND(VLOOKUP($C1806,$B$4:$BH$42,19,FALSE),0)</f>
        <v>0</v>
      </c>
      <c r="U1806" s="10">
        <f>ROUND(VLOOKUP($C1806,$B$4:$BH$42,20,FALSE),0)</f>
        <v>0</v>
      </c>
      <c r="V1806" s="10">
        <f>ROUND(VLOOKUP($C1806,$B$4:$BH$42,21,FALSE),0)</f>
        <v>250</v>
      </c>
      <c r="W1806" s="2"/>
      <c r="X1806" s="10">
        <f>ROUND(VLOOKUP($C1806,$B$4:$BH$42,23,FALSE),0)</f>
        <v>50</v>
      </c>
      <c r="Y1806" s="10">
        <f>ROUND(VLOOKUP($C1806,$B$4:$BH$42,24,FALSE),0)</f>
        <v>0</v>
      </c>
      <c r="Z1806" s="10">
        <f>ROUND(VLOOKUP($C1806,$B$4:$BH$42,25,FALSE),0)</f>
        <v>0</v>
      </c>
      <c r="AA1806" s="10">
        <f>ROUND(VLOOKUP($C1806,$B$4:$BH$42,26,FALSE),0)</f>
        <v>0</v>
      </c>
      <c r="AB1806" s="10">
        <f>ROUND(VLOOKUP($C1806,$B$4:$BH$42,27,FALSE),0)</f>
        <v>100</v>
      </c>
      <c r="AC1806" s="10">
        <f>ROUND(VLOOKUP($C1806,$B$4:$BH$42,28,FALSE),0)</f>
        <v>0</v>
      </c>
      <c r="AD1806" s="10">
        <f>ROUND(VLOOKUP($C1806,$B$4:$BH$42,29,FALSE),0)</f>
        <v>0</v>
      </c>
      <c r="AE1806" s="10">
        <f>ROUND(VLOOKUP($C1806,$B$4:$BH$42,30,FALSE),0)</f>
        <v>0</v>
      </c>
      <c r="AF1806" s="10">
        <f>ROUND(VLOOKUP($C1806,$B$4:$BH$42,31,FALSE),0)</f>
        <v>0</v>
      </c>
      <c r="AG1806" s="10">
        <f>ROUND(VLOOKUP($C1806,$B$4:$BH$42,32,FALSE),0)</f>
        <v>250</v>
      </c>
      <c r="AH1806" s="10">
        <f>ROUND(VLOOKUP($C1806,$B$4:$BH$42,33,FALSE),0)</f>
        <v>0</v>
      </c>
      <c r="AI1806" s="10">
        <f>ROUND(VLOOKUP($C1806,$B$4:$BH$42,34,FALSE),0)</f>
        <v>0</v>
      </c>
      <c r="AJ1806" s="3"/>
      <c r="AK1806" s="10">
        <f>ROUND(VLOOKUP($C1806,$B$4:$BH$42,36,FALSE),0)</f>
        <v>0</v>
      </c>
      <c r="AL1806" s="10">
        <f>ROUND(VLOOKUP($C1806,$B$4:$BH$42,37,FALSE),0)</f>
        <v>0</v>
      </c>
      <c r="AM1806" s="3"/>
      <c r="AN1806" s="10">
        <f>ROUND(VLOOKUP($C1806,$B$4:$BH$42,39,FALSE),0)</f>
        <v>0</v>
      </c>
      <c r="AO1806" s="10">
        <f>ROUND(VLOOKUP($C1806,$B$4:$BH$42,40,FALSE),0)</f>
        <v>0</v>
      </c>
      <c r="AP1806" s="10">
        <f>ROUND(VLOOKUP($C1806,$B$4:$BH$42,41,FALSE),0)</f>
        <v>0</v>
      </c>
      <c r="AQ1806" s="10">
        <f>ROUND(VLOOKUP($C1806,$B$4:$BH$42,42,FALSE),0)</f>
        <v>0</v>
      </c>
      <c r="AR1806" s="10">
        <f>ROUND(VLOOKUP($C1806,$B$4:$BH$42,43,FALSE),0)</f>
        <v>0</v>
      </c>
      <c r="AS1806" s="10">
        <f>ROUND(VLOOKUP($C1806,$B$4:$BH$42,44,FALSE),0)</f>
        <v>0</v>
      </c>
      <c r="AT1806" s="10">
        <f>ROUND(VLOOKUP($C1806,$B$4:$BH$42,45,FALSE),0)</f>
        <v>0</v>
      </c>
      <c r="AU1806" s="10">
        <f>ROUND(VLOOKUP($C1806,$B$4:$BH$42,46,FALSE),0)</f>
        <v>0</v>
      </c>
      <c r="AV1806" s="10">
        <f>ROUND(VLOOKUP($C1806,$B$4:$BH$42,47,FALSE),0)</f>
        <v>0</v>
      </c>
      <c r="AW1806" s="10">
        <f>ROUND(VLOOKUP($C1806,$B$4:$BH$42,48,FALSE),0)</f>
        <v>0</v>
      </c>
      <c r="AX1806" s="10">
        <f>ROUND(VLOOKUP($C1806,$B$4:$BH$42,49,FALSE),0)</f>
        <v>0</v>
      </c>
      <c r="AY1806" s="3"/>
      <c r="AZ1806" s="10">
        <v>6000</v>
      </c>
      <c r="BA1806" s="10">
        <v>2000</v>
      </c>
      <c r="BB1806" s="10">
        <v>260</v>
      </c>
      <c r="BC1806" s="10">
        <v>0</v>
      </c>
      <c r="BD1806" s="10">
        <v>0</v>
      </c>
      <c r="BE1806" s="10">
        <v>60</v>
      </c>
      <c r="BF1806" s="3"/>
      <c r="BG1806" s="10">
        <v>1000</v>
      </c>
      <c r="BH1806" s="10">
        <v>5000</v>
      </c>
      <c r="BI1806" s="3"/>
      <c r="BJ1806" s="21">
        <v>1</v>
      </c>
      <c r="BK1806" s="65">
        <v>0</v>
      </c>
      <c r="BL1806" s="65">
        <v>0</v>
      </c>
      <c r="BM1806" s="6">
        <f t="shared" si="7392"/>
        <v>85.05</v>
      </c>
      <c r="BN1806" s="8">
        <f t="shared" si="7393"/>
        <v>535.97110176221133</v>
      </c>
      <c r="BO1806" s="12">
        <f t="shared" si="7394"/>
        <v>213.50489972100422</v>
      </c>
      <c r="BP1806" s="50">
        <f>(1-'#Constant'!$A$3)/($J1806*'#Constant'!$B$3/'#Constant'!$C$3^($D1806-1)+1)+'#Constant'!$A$3</f>
        <v>0.90447653429602881</v>
      </c>
      <c r="BQ1806" s="4">
        <f t="shared" si="7395"/>
        <v>541.71102698872187</v>
      </c>
      <c r="BR1806" s="50">
        <f>(1-'#Constant'!$A$3)/($K1806*'#Constant'!$B$3/'#Constant'!$C$3^($D1806-1)+1)+'#Constant'!$A$3</f>
        <v>0.92405904059040589</v>
      </c>
      <c r="BS1806" s="4">
        <f t="shared" si="7396"/>
        <v>530.2311765357008</v>
      </c>
      <c r="BT1806">
        <f>BO1806/$BO$4*100</f>
        <v>162.27180605946913</v>
      </c>
    </row>
    <row r="1807" spans="1:72" s="13" customFormat="1" ht="17.25" thickBot="1" x14ac:dyDescent="0.35">
      <c r="B1807" s="20"/>
      <c r="D1807" s="14">
        <v>1</v>
      </c>
      <c r="E1807" s="14">
        <v>1</v>
      </c>
      <c r="F1807" s="19">
        <v>1</v>
      </c>
      <c r="G1807" s="15">
        <f>G1806</f>
        <v>81</v>
      </c>
      <c r="H1807" s="15">
        <f>H1806</f>
        <v>81</v>
      </c>
      <c r="I1807" s="15">
        <f>I1806</f>
        <v>6982</v>
      </c>
      <c r="J1807" s="15">
        <f>J1806</f>
        <v>36</v>
      </c>
      <c r="K1807" s="15">
        <f>K1806</f>
        <v>28</v>
      </c>
      <c r="L1807" s="16"/>
      <c r="M1807" s="15">
        <f t="shared" ref="M1807:V1807" si="7439">M1806</f>
        <v>50</v>
      </c>
      <c r="N1807" s="15">
        <f t="shared" si="7439"/>
        <v>0</v>
      </c>
      <c r="O1807" s="15">
        <f t="shared" si="7439"/>
        <v>0</v>
      </c>
      <c r="P1807" s="15">
        <f t="shared" si="7439"/>
        <v>0</v>
      </c>
      <c r="Q1807" s="15">
        <f t="shared" si="7439"/>
        <v>100</v>
      </c>
      <c r="R1807" s="15">
        <f t="shared" si="7439"/>
        <v>0</v>
      </c>
      <c r="S1807" s="15">
        <f t="shared" si="7439"/>
        <v>0</v>
      </c>
      <c r="T1807" s="15">
        <f t="shared" si="7439"/>
        <v>0</v>
      </c>
      <c r="U1807" s="15">
        <f t="shared" si="7439"/>
        <v>0</v>
      </c>
      <c r="V1807" s="15">
        <f t="shared" si="7439"/>
        <v>250</v>
      </c>
      <c r="W1807" s="16"/>
      <c r="X1807" s="15">
        <f t="shared" ref="X1807:AI1807" si="7440">X1806</f>
        <v>50</v>
      </c>
      <c r="Y1807" s="15">
        <f t="shared" si="7440"/>
        <v>0</v>
      </c>
      <c r="Z1807" s="15">
        <f t="shared" si="7440"/>
        <v>0</v>
      </c>
      <c r="AA1807" s="15">
        <f t="shared" si="7440"/>
        <v>0</v>
      </c>
      <c r="AB1807" s="15">
        <f t="shared" si="7440"/>
        <v>100</v>
      </c>
      <c r="AC1807" s="15">
        <f t="shared" si="7440"/>
        <v>0</v>
      </c>
      <c r="AD1807" s="15">
        <f t="shared" si="7440"/>
        <v>0</v>
      </c>
      <c r="AE1807" s="15">
        <f t="shared" si="7440"/>
        <v>0</v>
      </c>
      <c r="AF1807" s="15">
        <f t="shared" si="7440"/>
        <v>0</v>
      </c>
      <c r="AG1807" s="15">
        <f t="shared" si="7440"/>
        <v>250</v>
      </c>
      <c r="AH1807" s="15">
        <f t="shared" si="7440"/>
        <v>0</v>
      </c>
      <c r="AI1807" s="15">
        <f t="shared" si="7440"/>
        <v>0</v>
      </c>
      <c r="AJ1807" s="17"/>
      <c r="AK1807" s="15">
        <f>AK1806</f>
        <v>0</v>
      </c>
      <c r="AL1807" s="15">
        <f>AL1806</f>
        <v>0</v>
      </c>
      <c r="AM1807" s="17"/>
      <c r="AN1807" s="15">
        <f t="shared" ref="AN1807:AX1807" si="7441">AN1806</f>
        <v>0</v>
      </c>
      <c r="AO1807" s="15">
        <f t="shared" si="7441"/>
        <v>0</v>
      </c>
      <c r="AP1807" s="15">
        <f t="shared" si="7441"/>
        <v>0</v>
      </c>
      <c r="AQ1807" s="15">
        <f t="shared" si="7441"/>
        <v>0</v>
      </c>
      <c r="AR1807" s="15">
        <f t="shared" si="7441"/>
        <v>0</v>
      </c>
      <c r="AS1807" s="15">
        <f t="shared" si="7441"/>
        <v>0</v>
      </c>
      <c r="AT1807" s="15">
        <f t="shared" si="7441"/>
        <v>0</v>
      </c>
      <c r="AU1807" s="15">
        <f t="shared" si="7441"/>
        <v>0</v>
      </c>
      <c r="AV1807" s="15">
        <f t="shared" si="7441"/>
        <v>0</v>
      </c>
      <c r="AW1807" s="15">
        <f t="shared" si="7441"/>
        <v>0</v>
      </c>
      <c r="AX1807" s="15">
        <f t="shared" si="7441"/>
        <v>0</v>
      </c>
      <c r="AY1807" s="17"/>
      <c r="AZ1807" s="15">
        <f t="shared" ref="AZ1807:BA1807" si="7442">AZ1806</f>
        <v>6000</v>
      </c>
      <c r="BA1807" s="15">
        <f t="shared" si="7442"/>
        <v>2000</v>
      </c>
      <c r="BB1807" s="15">
        <v>260</v>
      </c>
      <c r="BC1807" s="15">
        <f t="shared" ref="BC1807:BE1807" si="7443">BC1806</f>
        <v>0</v>
      </c>
      <c r="BD1807" s="15">
        <f t="shared" si="7443"/>
        <v>0</v>
      </c>
      <c r="BE1807" s="15">
        <f t="shared" si="7443"/>
        <v>60</v>
      </c>
      <c r="BF1807" s="17"/>
      <c r="BG1807" s="15">
        <f t="shared" ref="BG1807:BH1807" si="7444">BG1806</f>
        <v>1000</v>
      </c>
      <c r="BH1807" s="15">
        <f t="shared" si="7444"/>
        <v>5000</v>
      </c>
      <c r="BI1807" s="17"/>
      <c r="BJ1807" s="22">
        <f>G1807/G1806</f>
        <v>1</v>
      </c>
      <c r="BK1807" s="65">
        <f t="shared" ref="BK1807:BL1807" si="7445">BK1806</f>
        <v>0</v>
      </c>
      <c r="BL1807" s="65">
        <f t="shared" si="7445"/>
        <v>0</v>
      </c>
      <c r="BM1807" s="6">
        <f t="shared" si="7392"/>
        <v>85.05</v>
      </c>
      <c r="BN1807" s="8">
        <f t="shared" si="7393"/>
        <v>535.97110176221133</v>
      </c>
      <c r="BO1807" s="12">
        <f t="shared" si="7394"/>
        <v>213.50489972100422</v>
      </c>
      <c r="BP1807" s="50">
        <f>(1-'#Constant'!$A$3)/($J1807*'#Constant'!$B$3/'#Constant'!$C$3^($D1807-1)+1)+'#Constant'!$A$3</f>
        <v>0.90447653429602881</v>
      </c>
      <c r="BQ1807" s="4">
        <f t="shared" si="7395"/>
        <v>541.71102698872187</v>
      </c>
      <c r="BR1807" s="50">
        <f>(1-'#Constant'!$A$3)/($K1807*'#Constant'!$B$3/'#Constant'!$C$3^($D1807-1)+1)+'#Constant'!$A$3</f>
        <v>0.92405904059040589</v>
      </c>
      <c r="BS1807" s="4">
        <f t="shared" si="7396"/>
        <v>530.2311765357008</v>
      </c>
      <c r="BT1807"/>
    </row>
    <row r="1808" spans="1:72" x14ac:dyDescent="0.3">
      <c r="A1808">
        <v>40091</v>
      </c>
      <c r="B1808" s="18" t="e">
        <f>VLOOKUP(CONCATENATE("CREATURE_NAME_",A1808),[1]Localization_Hero!$A:$E,2,FALSE)</f>
        <v>#N/A</v>
      </c>
      <c r="C1808" s="43" t="s">
        <v>301</v>
      </c>
      <c r="D1808">
        <v>1</v>
      </c>
      <c r="E1808">
        <v>1</v>
      </c>
      <c r="F1808" s="18">
        <v>1</v>
      </c>
      <c r="G1808" s="10">
        <f>ROUND(VLOOKUP($C1808,$B$4:$BH$42,6,FALSE),0)</f>
        <v>95</v>
      </c>
      <c r="H1808" s="10">
        <f>ROUND(VLOOKUP($C1808,$B$4:$BH$42,7,FALSE),0)</f>
        <v>95</v>
      </c>
      <c r="I1808" s="10">
        <f>ROUND(VLOOKUP($C1808,$B$4:$BH$42,8,FALSE),0)</f>
        <v>4520</v>
      </c>
      <c r="J1808" s="10">
        <f>ROUND(VLOOKUP($C1808,$B$4:$BH$42,9,FALSE),0)</f>
        <v>20</v>
      </c>
      <c r="K1808" s="10">
        <f>ROUND(VLOOKUP($C1808,$B$4:$BH$42,10,FALSE),0)</f>
        <v>25</v>
      </c>
      <c r="L1808" s="2"/>
      <c r="M1808" s="10">
        <f>ROUND(VLOOKUP($C1808,$B$4:$BH$42,12,FALSE),0)</f>
        <v>100</v>
      </c>
      <c r="N1808" s="10">
        <f>ROUND(VLOOKUP($C1808,$B$4:$BH$42,13,FALSE),0)</f>
        <v>0</v>
      </c>
      <c r="O1808" s="10">
        <f>ROUND(VLOOKUP($C1808,$B$4:$BH$42,14,FALSE),0)</f>
        <v>0</v>
      </c>
      <c r="P1808" s="10">
        <f>ROUND(VLOOKUP($C1808,$B$4:$BH$42,15,FALSE),0)</f>
        <v>0</v>
      </c>
      <c r="Q1808" s="10">
        <f>ROUND(VLOOKUP($C1808,$B$4:$BH$42,16,FALSE),0)</f>
        <v>0</v>
      </c>
      <c r="R1808" s="10">
        <f>ROUND(VLOOKUP($C1808,$B$4:$BH$42,17,FALSE),0)</f>
        <v>0</v>
      </c>
      <c r="S1808" s="10">
        <f>ROUND(VLOOKUP($C1808,$B$4:$BH$42,18,FALSE),0)</f>
        <v>100</v>
      </c>
      <c r="T1808" s="10">
        <f>ROUND(VLOOKUP($C1808,$B$4:$BH$42,19,FALSE),0)</f>
        <v>0</v>
      </c>
      <c r="U1808" s="10">
        <f>ROUND(VLOOKUP($C1808,$B$4:$BH$42,20,FALSE),0)</f>
        <v>0</v>
      </c>
      <c r="V1808" s="10">
        <f>ROUND(VLOOKUP($C1808,$B$4:$BH$42,21,FALSE),0)</f>
        <v>0</v>
      </c>
      <c r="W1808" s="2"/>
      <c r="X1808" s="10">
        <f>ROUND(VLOOKUP($C1808,$B$4:$BH$42,23,FALSE),0)</f>
        <v>100</v>
      </c>
      <c r="Y1808" s="10">
        <f>ROUND(VLOOKUP($C1808,$B$4:$BH$42,24,FALSE),0)</f>
        <v>0</v>
      </c>
      <c r="Z1808" s="10">
        <f>ROUND(VLOOKUP($C1808,$B$4:$BH$42,25,FALSE),0)</f>
        <v>0</v>
      </c>
      <c r="AA1808" s="10">
        <f>ROUND(VLOOKUP($C1808,$B$4:$BH$42,26,FALSE),0)</f>
        <v>0</v>
      </c>
      <c r="AB1808" s="10">
        <f>ROUND(VLOOKUP($C1808,$B$4:$BH$42,27,FALSE),0)</f>
        <v>500</v>
      </c>
      <c r="AC1808" s="10">
        <f>ROUND(VLOOKUP($C1808,$B$4:$BH$42,28,FALSE),0)</f>
        <v>250</v>
      </c>
      <c r="AD1808" s="10">
        <f>ROUND(VLOOKUP($C1808,$B$4:$BH$42,29,FALSE),0)</f>
        <v>100</v>
      </c>
      <c r="AE1808" s="10">
        <f>ROUND(VLOOKUP($C1808,$B$4:$BH$42,30,FALSE),0)</f>
        <v>0</v>
      </c>
      <c r="AF1808" s="10">
        <f>ROUND(VLOOKUP($C1808,$B$4:$BH$42,31,FALSE),0)</f>
        <v>0</v>
      </c>
      <c r="AG1808" s="10">
        <f>ROUND(VLOOKUP($C1808,$B$4:$BH$42,32,FALSE),0)</f>
        <v>150</v>
      </c>
      <c r="AH1808" s="10">
        <f>ROUND(VLOOKUP($C1808,$B$4:$BH$42,33,FALSE),0)</f>
        <v>0</v>
      </c>
      <c r="AI1808" s="10">
        <f>ROUND(VLOOKUP($C1808,$B$4:$BH$42,34,FALSE),0)</f>
        <v>0</v>
      </c>
      <c r="AJ1808" s="3"/>
      <c r="AK1808" s="10">
        <f>ROUND(VLOOKUP($C1808,$B$4:$BH$42,36,FALSE),0)</f>
        <v>0</v>
      </c>
      <c r="AL1808" s="10">
        <f>ROUND(VLOOKUP($C1808,$B$4:$BH$42,37,FALSE),0)</f>
        <v>0</v>
      </c>
      <c r="AM1808" s="3"/>
      <c r="AN1808" s="10">
        <f>ROUND(VLOOKUP($C1808,$B$4:$BH$42,39,FALSE),0)</f>
        <v>0</v>
      </c>
      <c r="AO1808" s="10">
        <f>ROUND(VLOOKUP($C1808,$B$4:$BH$42,40,FALSE),0)</f>
        <v>0</v>
      </c>
      <c r="AP1808" s="10">
        <f>ROUND(VLOOKUP($C1808,$B$4:$BH$42,41,FALSE),0)</f>
        <v>0</v>
      </c>
      <c r="AQ1808" s="10">
        <f>ROUND(VLOOKUP($C1808,$B$4:$BH$42,42,FALSE),0)</f>
        <v>0</v>
      </c>
      <c r="AR1808" s="10">
        <f>ROUND(VLOOKUP($C1808,$B$4:$BH$42,43,FALSE),0)</f>
        <v>0</v>
      </c>
      <c r="AS1808" s="10">
        <f>ROUND(VLOOKUP($C1808,$B$4:$BH$42,44,FALSE),0)</f>
        <v>0</v>
      </c>
      <c r="AT1808" s="10">
        <f>ROUND(VLOOKUP($C1808,$B$4:$BH$42,45,FALSE),0)</f>
        <v>0</v>
      </c>
      <c r="AU1808" s="10">
        <f>ROUND(VLOOKUP($C1808,$B$4:$BH$42,46,FALSE),0)</f>
        <v>0</v>
      </c>
      <c r="AV1808" s="10">
        <f>ROUND(VLOOKUP($C1808,$B$4:$BH$42,47,FALSE),0)</f>
        <v>0</v>
      </c>
      <c r="AW1808" s="10">
        <f>ROUND(VLOOKUP($C1808,$B$4:$BH$42,48,FALSE),0)</f>
        <v>0</v>
      </c>
      <c r="AX1808" s="10">
        <f>ROUND(VLOOKUP($C1808,$B$4:$BH$42,49,FALSE),0)</f>
        <v>0</v>
      </c>
      <c r="AY1808" s="3"/>
      <c r="AZ1808" s="10">
        <v>6000</v>
      </c>
      <c r="BA1808" s="10">
        <v>2000</v>
      </c>
      <c r="BB1808" s="10">
        <v>325</v>
      </c>
      <c r="BC1808" s="10">
        <v>0</v>
      </c>
      <c r="BD1808" s="10">
        <v>0</v>
      </c>
      <c r="BE1808" s="10">
        <v>60</v>
      </c>
      <c r="BF1808" s="3"/>
      <c r="BG1808" s="10">
        <v>1000</v>
      </c>
      <c r="BH1808" s="10">
        <v>5000</v>
      </c>
      <c r="BI1808" s="3"/>
      <c r="BJ1808" s="21">
        <v>1</v>
      </c>
      <c r="BK1808" s="65">
        <v>0</v>
      </c>
      <c r="BL1808" s="65">
        <v>0</v>
      </c>
      <c r="BM1808" s="6">
        <f t="shared" si="7392"/>
        <v>107.11250000000001</v>
      </c>
      <c r="BN1808" s="8">
        <f t="shared" si="7393"/>
        <v>347.95278528237111</v>
      </c>
      <c r="BO1808" s="12">
        <f t="shared" si="7394"/>
        <v>193.05463660207172</v>
      </c>
      <c r="BP1808" s="50">
        <f>(1-'#Constant'!$A$3)/($J1808*'#Constant'!$B$3/'#Constant'!$C$3^($D1808-1)+1)+'#Constant'!$A$3</f>
        <v>0.94452830188679238</v>
      </c>
      <c r="BQ1808" s="4">
        <f t="shared" si="7395"/>
        <v>239.27287255293649</v>
      </c>
      <c r="BR1808" s="50">
        <f>(1-'#Constant'!$A$3)/($K1808*'#Constant'!$B$3/'#Constant'!$C$3^($D1808-1)+1)+'#Constant'!$A$3</f>
        <v>0.93162790697674425</v>
      </c>
      <c r="BS1808" s="4">
        <f t="shared" si="7396"/>
        <v>456.63269801180576</v>
      </c>
      <c r="BT1808">
        <f>BO1808/$BO$4*100</f>
        <v>146.72883194020091</v>
      </c>
    </row>
    <row r="1809" spans="1:72" s="13" customFormat="1" ht="17.25" thickBot="1" x14ac:dyDescent="0.35">
      <c r="B1809" s="20"/>
      <c r="C1809" s="43"/>
      <c r="D1809" s="14">
        <v>1</v>
      </c>
      <c r="E1809" s="14">
        <v>1</v>
      </c>
      <c r="F1809" s="19">
        <v>1</v>
      </c>
      <c r="G1809" s="15">
        <f>G1808</f>
        <v>95</v>
      </c>
      <c r="H1809" s="15">
        <f>H1808</f>
        <v>95</v>
      </c>
      <c r="I1809" s="15">
        <f>I1808</f>
        <v>4520</v>
      </c>
      <c r="J1809" s="15">
        <f>J1808</f>
        <v>20</v>
      </c>
      <c r="K1809" s="15">
        <f>K1808</f>
        <v>25</v>
      </c>
      <c r="L1809" s="16"/>
      <c r="M1809" s="15">
        <f t="shared" ref="M1809:V1809" si="7446">M1808</f>
        <v>100</v>
      </c>
      <c r="N1809" s="15">
        <f t="shared" si="7446"/>
        <v>0</v>
      </c>
      <c r="O1809" s="15">
        <f t="shared" si="7446"/>
        <v>0</v>
      </c>
      <c r="P1809" s="15">
        <f t="shared" si="7446"/>
        <v>0</v>
      </c>
      <c r="Q1809" s="15">
        <f t="shared" si="7446"/>
        <v>0</v>
      </c>
      <c r="R1809" s="15">
        <f t="shared" si="7446"/>
        <v>0</v>
      </c>
      <c r="S1809" s="15">
        <f t="shared" si="7446"/>
        <v>100</v>
      </c>
      <c r="T1809" s="15">
        <f t="shared" si="7446"/>
        <v>0</v>
      </c>
      <c r="U1809" s="15">
        <f t="shared" si="7446"/>
        <v>0</v>
      </c>
      <c r="V1809" s="15">
        <f t="shared" si="7446"/>
        <v>0</v>
      </c>
      <c r="W1809" s="16"/>
      <c r="X1809" s="15">
        <f t="shared" ref="X1809:AI1809" si="7447">X1808</f>
        <v>100</v>
      </c>
      <c r="Y1809" s="15">
        <f t="shared" si="7447"/>
        <v>0</v>
      </c>
      <c r="Z1809" s="15">
        <f t="shared" si="7447"/>
        <v>0</v>
      </c>
      <c r="AA1809" s="15">
        <f t="shared" si="7447"/>
        <v>0</v>
      </c>
      <c r="AB1809" s="15">
        <f t="shared" si="7447"/>
        <v>500</v>
      </c>
      <c r="AC1809" s="15">
        <f t="shared" si="7447"/>
        <v>250</v>
      </c>
      <c r="AD1809" s="15">
        <f t="shared" si="7447"/>
        <v>100</v>
      </c>
      <c r="AE1809" s="15">
        <f t="shared" si="7447"/>
        <v>0</v>
      </c>
      <c r="AF1809" s="15">
        <f t="shared" si="7447"/>
        <v>0</v>
      </c>
      <c r="AG1809" s="15">
        <f t="shared" si="7447"/>
        <v>150</v>
      </c>
      <c r="AH1809" s="15">
        <f t="shared" si="7447"/>
        <v>0</v>
      </c>
      <c r="AI1809" s="15">
        <f t="shared" si="7447"/>
        <v>0</v>
      </c>
      <c r="AJ1809" s="17"/>
      <c r="AK1809" s="15">
        <f>AK1808</f>
        <v>0</v>
      </c>
      <c r="AL1809" s="15">
        <f>AL1808</f>
        <v>0</v>
      </c>
      <c r="AM1809" s="17"/>
      <c r="AN1809" s="15">
        <f t="shared" ref="AN1809:AX1809" si="7448">AN1808</f>
        <v>0</v>
      </c>
      <c r="AO1809" s="15">
        <f t="shared" si="7448"/>
        <v>0</v>
      </c>
      <c r="AP1809" s="15">
        <f t="shared" si="7448"/>
        <v>0</v>
      </c>
      <c r="AQ1809" s="15">
        <f t="shared" si="7448"/>
        <v>0</v>
      </c>
      <c r="AR1809" s="15">
        <f t="shared" si="7448"/>
        <v>0</v>
      </c>
      <c r="AS1809" s="15">
        <f t="shared" si="7448"/>
        <v>0</v>
      </c>
      <c r="AT1809" s="15">
        <f t="shared" si="7448"/>
        <v>0</v>
      </c>
      <c r="AU1809" s="15">
        <f t="shared" si="7448"/>
        <v>0</v>
      </c>
      <c r="AV1809" s="15">
        <f t="shared" si="7448"/>
        <v>0</v>
      </c>
      <c r="AW1809" s="15">
        <f t="shared" si="7448"/>
        <v>0</v>
      </c>
      <c r="AX1809" s="15">
        <f t="shared" si="7448"/>
        <v>0</v>
      </c>
      <c r="AY1809" s="17"/>
      <c r="AZ1809" s="15">
        <f t="shared" ref="AZ1809:BA1809" si="7449">AZ1808</f>
        <v>6000</v>
      </c>
      <c r="BA1809" s="15">
        <f t="shared" si="7449"/>
        <v>2000</v>
      </c>
      <c r="BB1809" s="15">
        <v>325</v>
      </c>
      <c r="BC1809" s="15">
        <f t="shared" ref="BC1809:BE1809" si="7450">BC1808</f>
        <v>0</v>
      </c>
      <c r="BD1809" s="15">
        <f t="shared" si="7450"/>
        <v>0</v>
      </c>
      <c r="BE1809" s="15">
        <f t="shared" si="7450"/>
        <v>60</v>
      </c>
      <c r="BF1809" s="17"/>
      <c r="BG1809" s="15">
        <f t="shared" ref="BG1809:BH1809" si="7451">BG1808</f>
        <v>1000</v>
      </c>
      <c r="BH1809" s="15">
        <f t="shared" si="7451"/>
        <v>5000</v>
      </c>
      <c r="BI1809" s="17"/>
      <c r="BJ1809" s="22">
        <f>G1809/G1808</f>
        <v>1</v>
      </c>
      <c r="BK1809" s="65">
        <f t="shared" ref="BK1809:BL1809" si="7452">BK1808</f>
        <v>0</v>
      </c>
      <c r="BL1809" s="65">
        <f t="shared" si="7452"/>
        <v>0</v>
      </c>
      <c r="BM1809" s="6">
        <f t="shared" si="7392"/>
        <v>107.11250000000001</v>
      </c>
      <c r="BN1809" s="8">
        <f t="shared" si="7393"/>
        <v>347.95278528237111</v>
      </c>
      <c r="BO1809" s="12">
        <f t="shared" si="7394"/>
        <v>193.05463660207172</v>
      </c>
      <c r="BP1809" s="50">
        <f>(1-'#Constant'!$A$3)/($J1809*'#Constant'!$B$3/'#Constant'!$C$3^($D1809-1)+1)+'#Constant'!$A$3</f>
        <v>0.94452830188679238</v>
      </c>
      <c r="BQ1809" s="4">
        <f t="shared" si="7395"/>
        <v>239.27287255293649</v>
      </c>
      <c r="BR1809" s="50">
        <f>(1-'#Constant'!$A$3)/($K1809*'#Constant'!$B$3/'#Constant'!$C$3^($D1809-1)+1)+'#Constant'!$A$3</f>
        <v>0.93162790697674425</v>
      </c>
      <c r="BS1809" s="4">
        <f t="shared" si="7396"/>
        <v>456.63269801180576</v>
      </c>
      <c r="BT1809"/>
    </row>
    <row r="1810" spans="1:72" x14ac:dyDescent="0.3">
      <c r="A1810">
        <v>40092</v>
      </c>
      <c r="B1810" s="18" t="e">
        <f>VLOOKUP(CONCATENATE("CREATURE_NAME_",A1810),[1]Localization_Hero!$A:$E,2,FALSE)</f>
        <v>#N/A</v>
      </c>
      <c r="C1810" s="43" t="s">
        <v>298</v>
      </c>
      <c r="D1810">
        <v>1</v>
      </c>
      <c r="E1810">
        <v>1</v>
      </c>
      <c r="F1810" s="18">
        <v>1</v>
      </c>
      <c r="G1810" s="10">
        <f>ROUND(VLOOKUP($C1810,$B$4:$BH$42,6,FALSE),0)</f>
        <v>92</v>
      </c>
      <c r="H1810" s="10">
        <f>ROUND(VLOOKUP($C1810,$B$4:$BH$42,7,FALSE),0)</f>
        <v>92</v>
      </c>
      <c r="I1810" s="10">
        <f>ROUND(VLOOKUP($C1810,$B$4:$BH$42,8,FALSE),0)</f>
        <v>5930</v>
      </c>
      <c r="J1810" s="10">
        <f>ROUND(VLOOKUP($C1810,$B$4:$BH$42,9,FALSE),0)</f>
        <v>30</v>
      </c>
      <c r="K1810" s="10">
        <f>ROUND(VLOOKUP($C1810,$B$4:$BH$42,10,FALSE),0)</f>
        <v>36</v>
      </c>
      <c r="L1810" s="2"/>
      <c r="M1810" s="10">
        <f>ROUND(VLOOKUP($C1810,$B$4:$BH$42,12,FALSE),0)</f>
        <v>150</v>
      </c>
      <c r="N1810" s="10">
        <f>ROUND(VLOOKUP($C1810,$B$4:$BH$42,13,FALSE),0)</f>
        <v>0</v>
      </c>
      <c r="O1810" s="10">
        <f>ROUND(VLOOKUP($C1810,$B$4:$BH$42,14,FALSE),0)</f>
        <v>0</v>
      </c>
      <c r="P1810" s="10">
        <f>ROUND(VLOOKUP($C1810,$B$4:$BH$42,15,FALSE),0)</f>
        <v>100</v>
      </c>
      <c r="Q1810" s="10">
        <f>ROUND(VLOOKUP($C1810,$B$4:$BH$42,16,FALSE),0)</f>
        <v>0</v>
      </c>
      <c r="R1810" s="10">
        <f>ROUND(VLOOKUP($C1810,$B$4:$BH$42,17,FALSE),0)</f>
        <v>0</v>
      </c>
      <c r="S1810" s="10">
        <f>ROUND(VLOOKUP($C1810,$B$4:$BH$42,18,FALSE),0)</f>
        <v>100</v>
      </c>
      <c r="T1810" s="10">
        <f>ROUND(VLOOKUP($C1810,$B$4:$BH$42,19,FALSE),0)</f>
        <v>150</v>
      </c>
      <c r="U1810" s="10">
        <f>ROUND(VLOOKUP($C1810,$B$4:$BH$42,20,FALSE),0)</f>
        <v>0</v>
      </c>
      <c r="V1810" s="10">
        <f>ROUND(VLOOKUP($C1810,$B$4:$BH$42,21,FALSE),0)</f>
        <v>0</v>
      </c>
      <c r="W1810" s="2"/>
      <c r="X1810" s="10">
        <f>ROUND(VLOOKUP($C1810,$B$4:$BH$42,23,FALSE),0)</f>
        <v>150</v>
      </c>
      <c r="Y1810" s="10">
        <f>ROUND(VLOOKUP($C1810,$B$4:$BH$42,24,FALSE),0)</f>
        <v>0</v>
      </c>
      <c r="Z1810" s="10">
        <f>ROUND(VLOOKUP($C1810,$B$4:$BH$42,25,FALSE),0)</f>
        <v>0</v>
      </c>
      <c r="AA1810" s="10">
        <f>ROUND(VLOOKUP($C1810,$B$4:$BH$42,26,FALSE),0)</f>
        <v>100</v>
      </c>
      <c r="AB1810" s="10">
        <f>ROUND(VLOOKUP($C1810,$B$4:$BH$42,27,FALSE),0)</f>
        <v>0</v>
      </c>
      <c r="AC1810" s="10">
        <f>ROUND(VLOOKUP($C1810,$B$4:$BH$42,28,FALSE),0)</f>
        <v>0</v>
      </c>
      <c r="AD1810" s="10">
        <f>ROUND(VLOOKUP($C1810,$B$4:$BH$42,29,FALSE),0)</f>
        <v>100</v>
      </c>
      <c r="AE1810" s="10">
        <f>ROUND(VLOOKUP($C1810,$B$4:$BH$42,30,FALSE),0)</f>
        <v>150</v>
      </c>
      <c r="AF1810" s="10">
        <f>ROUND(VLOOKUP($C1810,$B$4:$BH$42,31,FALSE),0)</f>
        <v>0</v>
      </c>
      <c r="AG1810" s="10">
        <f>ROUND(VLOOKUP($C1810,$B$4:$BH$42,32,FALSE),0)</f>
        <v>0</v>
      </c>
      <c r="AH1810" s="10">
        <f>ROUND(VLOOKUP($C1810,$B$4:$BH$42,33,FALSE),0)</f>
        <v>0</v>
      </c>
      <c r="AI1810" s="10">
        <f>ROUND(VLOOKUP($C1810,$B$4:$BH$42,34,FALSE),0)</f>
        <v>0</v>
      </c>
      <c r="AJ1810" s="3"/>
      <c r="AK1810" s="10">
        <f>ROUND(VLOOKUP($C1810,$B$4:$BH$42,36,FALSE),0)</f>
        <v>150</v>
      </c>
      <c r="AL1810" s="10">
        <f>ROUND(VLOOKUP($C1810,$B$4:$BH$42,37,FALSE),0)</f>
        <v>0</v>
      </c>
      <c r="AM1810" s="3"/>
      <c r="AN1810" s="10">
        <f>ROUND(VLOOKUP($C1810,$B$4:$BH$42,39,FALSE),0)</f>
        <v>0</v>
      </c>
      <c r="AO1810" s="10">
        <f>ROUND(VLOOKUP($C1810,$B$4:$BH$42,40,FALSE),0)</f>
        <v>0</v>
      </c>
      <c r="AP1810" s="10">
        <f>ROUND(VLOOKUP($C1810,$B$4:$BH$42,41,FALSE),0)</f>
        <v>0</v>
      </c>
      <c r="AQ1810" s="10">
        <f>ROUND(VLOOKUP($C1810,$B$4:$BH$42,42,FALSE),0)</f>
        <v>0</v>
      </c>
      <c r="AR1810" s="10">
        <f>ROUND(VLOOKUP($C1810,$B$4:$BH$42,43,FALSE),0)</f>
        <v>0</v>
      </c>
      <c r="AS1810" s="10">
        <f>ROUND(VLOOKUP($C1810,$B$4:$BH$42,44,FALSE),0)</f>
        <v>0</v>
      </c>
      <c r="AT1810" s="10">
        <f>ROUND(VLOOKUP($C1810,$B$4:$BH$42,45,FALSE),0)</f>
        <v>0</v>
      </c>
      <c r="AU1810" s="10">
        <f>ROUND(VLOOKUP($C1810,$B$4:$BH$42,46,FALSE),0)</f>
        <v>0</v>
      </c>
      <c r="AV1810" s="10">
        <f>ROUND(VLOOKUP($C1810,$B$4:$BH$42,47,FALSE),0)</f>
        <v>0</v>
      </c>
      <c r="AW1810" s="10">
        <f>ROUND(VLOOKUP($C1810,$B$4:$BH$42,48,FALSE),0)</f>
        <v>0</v>
      </c>
      <c r="AX1810" s="10">
        <f>ROUND(VLOOKUP($C1810,$B$4:$BH$42,49,FALSE),0)</f>
        <v>0</v>
      </c>
      <c r="AY1810" s="3"/>
      <c r="AZ1810" s="10">
        <v>6000</v>
      </c>
      <c r="BA1810" s="10">
        <v>2000</v>
      </c>
      <c r="BB1810" s="10">
        <v>340</v>
      </c>
      <c r="BC1810" s="10">
        <v>0</v>
      </c>
      <c r="BD1810" s="10">
        <v>0</v>
      </c>
      <c r="BE1810" s="10">
        <v>60</v>
      </c>
      <c r="BF1810" s="3"/>
      <c r="BG1810" s="10">
        <v>1000</v>
      </c>
      <c r="BH1810" s="10">
        <v>5000</v>
      </c>
      <c r="BI1810" s="3"/>
      <c r="BJ1810" s="21">
        <v>1</v>
      </c>
      <c r="BK1810" s="65">
        <v>0</v>
      </c>
      <c r="BL1810" s="65">
        <v>0</v>
      </c>
      <c r="BM1810" s="6">
        <f t="shared" si="7392"/>
        <v>116.57837499999998</v>
      </c>
      <c r="BN1810" s="8">
        <f t="shared" si="7393"/>
        <v>388.44422318283398</v>
      </c>
      <c r="BO1810" s="12">
        <f t="shared" si="7394"/>
        <v>212.80083720886088</v>
      </c>
      <c r="BP1810" s="50">
        <f>(1-'#Constant'!$A$3)/($J1810*'#Constant'!$B$3/'#Constant'!$C$3^($D1810-1)+1)+'#Constant'!$A$3</f>
        <v>0.91908256880733941</v>
      </c>
      <c r="BQ1810" s="4">
        <f t="shared" si="7395"/>
        <v>358.44923581996852</v>
      </c>
      <c r="BR1810" s="50">
        <f>(1-'#Constant'!$A$3)/($K1810*'#Constant'!$B$3/'#Constant'!$C$3^($D1810-1)+1)+'#Constant'!$A$3</f>
        <v>0.90447653429602881</v>
      </c>
      <c r="BS1810" s="4">
        <f t="shared" si="7396"/>
        <v>364.2376910318157</v>
      </c>
      <c r="BT1810">
        <f>BO1810/$BO$4*100</f>
        <v>161.73669189781026</v>
      </c>
    </row>
    <row r="1811" spans="1:72" s="13" customFormat="1" ht="17.25" thickBot="1" x14ac:dyDescent="0.35">
      <c r="B1811" s="20"/>
      <c r="D1811" s="14">
        <v>1</v>
      </c>
      <c r="E1811" s="14">
        <v>1</v>
      </c>
      <c r="F1811" s="19">
        <v>1</v>
      </c>
      <c r="G1811" s="15">
        <f>G1810</f>
        <v>92</v>
      </c>
      <c r="H1811" s="15">
        <f>H1810</f>
        <v>92</v>
      </c>
      <c r="I1811" s="15">
        <f>I1810</f>
        <v>5930</v>
      </c>
      <c r="J1811" s="15">
        <f>J1810</f>
        <v>30</v>
      </c>
      <c r="K1811" s="15">
        <f>K1810</f>
        <v>36</v>
      </c>
      <c r="L1811" s="16"/>
      <c r="M1811" s="15">
        <f t="shared" ref="M1811:V1811" si="7453">M1810</f>
        <v>150</v>
      </c>
      <c r="N1811" s="15">
        <f t="shared" si="7453"/>
        <v>0</v>
      </c>
      <c r="O1811" s="15">
        <f t="shared" si="7453"/>
        <v>0</v>
      </c>
      <c r="P1811" s="15">
        <f t="shared" si="7453"/>
        <v>100</v>
      </c>
      <c r="Q1811" s="15">
        <f t="shared" si="7453"/>
        <v>0</v>
      </c>
      <c r="R1811" s="15">
        <f t="shared" si="7453"/>
        <v>0</v>
      </c>
      <c r="S1811" s="15">
        <f t="shared" si="7453"/>
        <v>100</v>
      </c>
      <c r="T1811" s="15">
        <f t="shared" si="7453"/>
        <v>150</v>
      </c>
      <c r="U1811" s="15">
        <f t="shared" si="7453"/>
        <v>0</v>
      </c>
      <c r="V1811" s="15">
        <f t="shared" si="7453"/>
        <v>0</v>
      </c>
      <c r="W1811" s="16"/>
      <c r="X1811" s="15">
        <f t="shared" ref="X1811:AI1811" si="7454">X1810</f>
        <v>150</v>
      </c>
      <c r="Y1811" s="15">
        <f t="shared" si="7454"/>
        <v>0</v>
      </c>
      <c r="Z1811" s="15">
        <f t="shared" si="7454"/>
        <v>0</v>
      </c>
      <c r="AA1811" s="15">
        <f t="shared" si="7454"/>
        <v>100</v>
      </c>
      <c r="AB1811" s="15">
        <f t="shared" si="7454"/>
        <v>0</v>
      </c>
      <c r="AC1811" s="15">
        <f t="shared" si="7454"/>
        <v>0</v>
      </c>
      <c r="AD1811" s="15">
        <f t="shared" si="7454"/>
        <v>100</v>
      </c>
      <c r="AE1811" s="15">
        <f t="shared" si="7454"/>
        <v>150</v>
      </c>
      <c r="AF1811" s="15">
        <f t="shared" si="7454"/>
        <v>0</v>
      </c>
      <c r="AG1811" s="15">
        <f t="shared" si="7454"/>
        <v>0</v>
      </c>
      <c r="AH1811" s="15">
        <f t="shared" si="7454"/>
        <v>0</v>
      </c>
      <c r="AI1811" s="15">
        <f t="shared" si="7454"/>
        <v>0</v>
      </c>
      <c r="AJ1811" s="17"/>
      <c r="AK1811" s="15">
        <f>AK1810</f>
        <v>150</v>
      </c>
      <c r="AL1811" s="15">
        <f>AL1810</f>
        <v>0</v>
      </c>
      <c r="AM1811" s="17"/>
      <c r="AN1811" s="15">
        <f t="shared" ref="AN1811:AX1811" si="7455">AN1810</f>
        <v>0</v>
      </c>
      <c r="AO1811" s="15">
        <f t="shared" si="7455"/>
        <v>0</v>
      </c>
      <c r="AP1811" s="15">
        <f t="shared" si="7455"/>
        <v>0</v>
      </c>
      <c r="AQ1811" s="15">
        <f t="shared" si="7455"/>
        <v>0</v>
      </c>
      <c r="AR1811" s="15">
        <f t="shared" si="7455"/>
        <v>0</v>
      </c>
      <c r="AS1811" s="15">
        <f t="shared" si="7455"/>
        <v>0</v>
      </c>
      <c r="AT1811" s="15">
        <f t="shared" si="7455"/>
        <v>0</v>
      </c>
      <c r="AU1811" s="15">
        <f t="shared" si="7455"/>
        <v>0</v>
      </c>
      <c r="AV1811" s="15">
        <f t="shared" si="7455"/>
        <v>0</v>
      </c>
      <c r="AW1811" s="15">
        <f t="shared" si="7455"/>
        <v>0</v>
      </c>
      <c r="AX1811" s="15">
        <f t="shared" si="7455"/>
        <v>0</v>
      </c>
      <c r="AY1811" s="17"/>
      <c r="AZ1811" s="15">
        <f t="shared" ref="AZ1811:BA1811" si="7456">AZ1810</f>
        <v>6000</v>
      </c>
      <c r="BA1811" s="15">
        <f t="shared" si="7456"/>
        <v>2000</v>
      </c>
      <c r="BB1811" s="15">
        <v>340</v>
      </c>
      <c r="BC1811" s="15">
        <f t="shared" ref="BC1811:BE1811" si="7457">BC1810</f>
        <v>0</v>
      </c>
      <c r="BD1811" s="15">
        <f t="shared" si="7457"/>
        <v>0</v>
      </c>
      <c r="BE1811" s="15">
        <f t="shared" si="7457"/>
        <v>60</v>
      </c>
      <c r="BF1811" s="17"/>
      <c r="BG1811" s="15">
        <f t="shared" ref="BG1811:BH1811" si="7458">BG1810</f>
        <v>1000</v>
      </c>
      <c r="BH1811" s="15">
        <f t="shared" si="7458"/>
        <v>5000</v>
      </c>
      <c r="BI1811" s="17"/>
      <c r="BJ1811" s="22">
        <f>G1811/G1810</f>
        <v>1</v>
      </c>
      <c r="BK1811" s="65">
        <f>BK1810</f>
        <v>0</v>
      </c>
      <c r="BL1811" s="65">
        <f>BL1810</f>
        <v>0</v>
      </c>
      <c r="BM1811" s="6">
        <f t="shared" si="7392"/>
        <v>116.57837499999998</v>
      </c>
      <c r="BN1811" s="8">
        <f t="shared" si="7393"/>
        <v>388.44422318283398</v>
      </c>
      <c r="BO1811" s="12">
        <f t="shared" si="7394"/>
        <v>212.80083720886088</v>
      </c>
      <c r="BP1811" s="50">
        <f>(1-'#Constant'!$A$3)/($J1811*'#Constant'!$B$3/'#Constant'!$C$3^($D1811-1)+1)+'#Constant'!$A$3</f>
        <v>0.91908256880733941</v>
      </c>
      <c r="BQ1811" s="4">
        <f t="shared" si="7395"/>
        <v>358.44923581996852</v>
      </c>
      <c r="BR1811" s="50">
        <f>(1-'#Constant'!$A$3)/($K1811*'#Constant'!$B$3/'#Constant'!$C$3^($D1811-1)+1)+'#Constant'!$A$3</f>
        <v>0.90447653429602881</v>
      </c>
      <c r="BS1811" s="4">
        <f t="shared" si="7396"/>
        <v>364.2376910318157</v>
      </c>
      <c r="BT1811"/>
    </row>
    <row r="1812" spans="1:72" x14ac:dyDescent="0.3">
      <c r="A1812">
        <v>40093</v>
      </c>
      <c r="B1812" s="18" t="e">
        <f>VLOOKUP(CONCATENATE("CREATURE_NAME_",A1812),[1]Localization_Hero!$A:$E,2,FALSE)</f>
        <v>#N/A</v>
      </c>
      <c r="C1812" s="43" t="s">
        <v>77</v>
      </c>
      <c r="D1812">
        <v>1</v>
      </c>
      <c r="E1812">
        <v>1</v>
      </c>
      <c r="F1812" s="18">
        <v>1</v>
      </c>
      <c r="G1812" s="10">
        <f>ROUND(VLOOKUP($C1812,$B$4:$BH$42,6,FALSE),0)</f>
        <v>92</v>
      </c>
      <c r="H1812" s="10">
        <f>ROUND(VLOOKUP($C1812,$B$4:$BH$42,7,FALSE),0)</f>
        <v>92</v>
      </c>
      <c r="I1812" s="10">
        <f>ROUND(VLOOKUP($C1812,$B$4:$BH$42,8,FALSE),0)</f>
        <v>5930</v>
      </c>
      <c r="J1812" s="10">
        <f>ROUND(VLOOKUP($C1812,$B$4:$BH$42,9,FALSE),0)</f>
        <v>30</v>
      </c>
      <c r="K1812" s="10">
        <f>ROUND(VLOOKUP($C1812,$B$4:$BH$42,10,FALSE),0)</f>
        <v>36</v>
      </c>
      <c r="L1812" s="2"/>
      <c r="M1812" s="10">
        <f>ROUND(VLOOKUP($C1812,$B$4:$BH$42,12,FALSE),0)</f>
        <v>150</v>
      </c>
      <c r="N1812" s="10">
        <f>ROUND(VLOOKUP($C1812,$B$4:$BH$42,13,FALSE),0)</f>
        <v>0</v>
      </c>
      <c r="O1812" s="10">
        <f>ROUND(VLOOKUP($C1812,$B$4:$BH$42,14,FALSE),0)</f>
        <v>0</v>
      </c>
      <c r="P1812" s="10">
        <f>ROUND(VLOOKUP($C1812,$B$4:$BH$42,15,FALSE),0)</f>
        <v>100</v>
      </c>
      <c r="Q1812" s="10">
        <f>ROUND(VLOOKUP($C1812,$B$4:$BH$42,16,FALSE),0)</f>
        <v>0</v>
      </c>
      <c r="R1812" s="10">
        <f>ROUND(VLOOKUP($C1812,$B$4:$BH$42,17,FALSE),0)</f>
        <v>0</v>
      </c>
      <c r="S1812" s="10">
        <f>ROUND(VLOOKUP($C1812,$B$4:$BH$42,18,FALSE),0)</f>
        <v>100</v>
      </c>
      <c r="T1812" s="10">
        <f>ROUND(VLOOKUP($C1812,$B$4:$BH$42,19,FALSE),0)</f>
        <v>150</v>
      </c>
      <c r="U1812" s="10">
        <f>ROUND(VLOOKUP($C1812,$B$4:$BH$42,20,FALSE),0)</f>
        <v>0</v>
      </c>
      <c r="V1812" s="10">
        <f>ROUND(VLOOKUP($C1812,$B$4:$BH$42,21,FALSE),0)</f>
        <v>0</v>
      </c>
      <c r="W1812" s="2"/>
      <c r="X1812" s="10">
        <f>ROUND(VLOOKUP($C1812,$B$4:$BH$42,23,FALSE),0)</f>
        <v>150</v>
      </c>
      <c r="Y1812" s="10">
        <f>ROUND(VLOOKUP($C1812,$B$4:$BH$42,24,FALSE),0)</f>
        <v>0</v>
      </c>
      <c r="Z1812" s="10">
        <f>ROUND(VLOOKUP($C1812,$B$4:$BH$42,25,FALSE),0)</f>
        <v>0</v>
      </c>
      <c r="AA1812" s="10">
        <f>ROUND(VLOOKUP($C1812,$B$4:$BH$42,26,FALSE),0)</f>
        <v>100</v>
      </c>
      <c r="AB1812" s="10">
        <f>ROUND(VLOOKUP($C1812,$B$4:$BH$42,27,FALSE),0)</f>
        <v>0</v>
      </c>
      <c r="AC1812" s="10">
        <f>ROUND(VLOOKUP($C1812,$B$4:$BH$42,28,FALSE),0)</f>
        <v>0</v>
      </c>
      <c r="AD1812" s="10">
        <f>ROUND(VLOOKUP($C1812,$B$4:$BH$42,29,FALSE),0)</f>
        <v>100</v>
      </c>
      <c r="AE1812" s="10">
        <f>ROUND(VLOOKUP($C1812,$B$4:$BH$42,30,FALSE),0)</f>
        <v>150</v>
      </c>
      <c r="AF1812" s="10">
        <f>ROUND(VLOOKUP($C1812,$B$4:$BH$42,31,FALSE),0)</f>
        <v>0</v>
      </c>
      <c r="AG1812" s="10">
        <f>ROUND(VLOOKUP($C1812,$B$4:$BH$42,32,FALSE),0)</f>
        <v>0</v>
      </c>
      <c r="AH1812" s="10">
        <f>ROUND(VLOOKUP($C1812,$B$4:$BH$42,33,FALSE),0)</f>
        <v>0</v>
      </c>
      <c r="AI1812" s="10">
        <f>ROUND(VLOOKUP($C1812,$B$4:$BH$42,34,FALSE),0)</f>
        <v>0</v>
      </c>
      <c r="AJ1812" s="3"/>
      <c r="AK1812" s="10">
        <f>ROUND(VLOOKUP($C1812,$B$4:$BH$42,36,FALSE),0)</f>
        <v>150</v>
      </c>
      <c r="AL1812" s="10">
        <f>ROUND(VLOOKUP($C1812,$B$4:$BH$42,37,FALSE),0)</f>
        <v>0</v>
      </c>
      <c r="AM1812" s="3"/>
      <c r="AN1812" s="10">
        <f>ROUND(VLOOKUP($C1812,$B$4:$BH$42,39,FALSE),0)</f>
        <v>0</v>
      </c>
      <c r="AO1812" s="10">
        <f>ROUND(VLOOKUP($C1812,$B$4:$BH$42,40,FALSE),0)</f>
        <v>0</v>
      </c>
      <c r="AP1812" s="10">
        <f>ROUND(VLOOKUP($C1812,$B$4:$BH$42,41,FALSE),0)</f>
        <v>0</v>
      </c>
      <c r="AQ1812" s="10">
        <f>ROUND(VLOOKUP($C1812,$B$4:$BH$42,42,FALSE),0)</f>
        <v>0</v>
      </c>
      <c r="AR1812" s="10">
        <f>ROUND(VLOOKUP($C1812,$B$4:$BH$42,43,FALSE),0)</f>
        <v>0</v>
      </c>
      <c r="AS1812" s="10">
        <f>ROUND(VLOOKUP($C1812,$B$4:$BH$42,44,FALSE),0)</f>
        <v>0</v>
      </c>
      <c r="AT1812" s="10">
        <f>ROUND(VLOOKUP($C1812,$B$4:$BH$42,45,FALSE),0)</f>
        <v>0</v>
      </c>
      <c r="AU1812" s="10">
        <f>ROUND(VLOOKUP($C1812,$B$4:$BH$42,46,FALSE),0)</f>
        <v>0</v>
      </c>
      <c r="AV1812" s="10">
        <f>ROUND(VLOOKUP($C1812,$B$4:$BH$42,47,FALSE),0)</f>
        <v>0</v>
      </c>
      <c r="AW1812" s="10">
        <f>ROUND(VLOOKUP($C1812,$B$4:$BH$42,48,FALSE),0)</f>
        <v>0</v>
      </c>
      <c r="AX1812" s="10">
        <f>ROUND(VLOOKUP($C1812,$B$4:$BH$42,49,FALSE),0)</f>
        <v>0</v>
      </c>
      <c r="AY1812" s="3"/>
      <c r="AZ1812" s="10">
        <v>6000</v>
      </c>
      <c r="BA1812" s="10">
        <v>2000</v>
      </c>
      <c r="BB1812" s="10">
        <v>235</v>
      </c>
      <c r="BC1812" s="10">
        <v>0</v>
      </c>
      <c r="BD1812" s="10">
        <v>0</v>
      </c>
      <c r="BE1812" s="10">
        <v>60</v>
      </c>
      <c r="BF1812" s="3"/>
      <c r="BG1812" s="10">
        <v>1000</v>
      </c>
      <c r="BH1812" s="10">
        <v>5000</v>
      </c>
      <c r="BI1812" s="3"/>
      <c r="BJ1812" s="21">
        <v>1</v>
      </c>
      <c r="BK1812" s="65">
        <v>0</v>
      </c>
      <c r="BL1812" s="65">
        <v>0</v>
      </c>
      <c r="BM1812" s="6">
        <v>116.57837499999998</v>
      </c>
      <c r="BN1812" s="8">
        <v>431.60469242537107</v>
      </c>
      <c r="BO1812" s="12">
        <v>224.31177785690292</v>
      </c>
      <c r="BP1812" s="50">
        <v>0.91908256880733941</v>
      </c>
      <c r="BQ1812" s="4">
        <v>398.2769286888539</v>
      </c>
      <c r="BR1812" s="50">
        <v>0.90447653429602881</v>
      </c>
      <c r="BS1812" s="4">
        <v>404.70854559090628</v>
      </c>
      <c r="BT1812">
        <v>170.48544253932715</v>
      </c>
    </row>
    <row r="1813" spans="1:72" s="13" customFormat="1" ht="17.25" thickBot="1" x14ac:dyDescent="0.35">
      <c r="B1813" s="20"/>
      <c r="D1813" s="14">
        <v>1</v>
      </c>
      <c r="E1813" s="14">
        <v>1</v>
      </c>
      <c r="F1813" s="19">
        <v>1</v>
      </c>
      <c r="G1813" s="15">
        <f>G1812</f>
        <v>92</v>
      </c>
      <c r="H1813" s="15">
        <f>H1812</f>
        <v>92</v>
      </c>
      <c r="I1813" s="15">
        <f>I1812</f>
        <v>5930</v>
      </c>
      <c r="J1813" s="15">
        <f>J1812</f>
        <v>30</v>
      </c>
      <c r="K1813" s="15">
        <f>K1812</f>
        <v>36</v>
      </c>
      <c r="L1813" s="16"/>
      <c r="M1813" s="15">
        <f t="shared" ref="M1813:V1813" si="7459">M1812</f>
        <v>150</v>
      </c>
      <c r="N1813" s="15">
        <f t="shared" si="7459"/>
        <v>0</v>
      </c>
      <c r="O1813" s="15">
        <f t="shared" si="7459"/>
        <v>0</v>
      </c>
      <c r="P1813" s="15">
        <f t="shared" si="7459"/>
        <v>100</v>
      </c>
      <c r="Q1813" s="15">
        <f t="shared" si="7459"/>
        <v>0</v>
      </c>
      <c r="R1813" s="15">
        <f t="shared" si="7459"/>
        <v>0</v>
      </c>
      <c r="S1813" s="15">
        <f t="shared" si="7459"/>
        <v>100</v>
      </c>
      <c r="T1813" s="15">
        <f t="shared" si="7459"/>
        <v>150</v>
      </c>
      <c r="U1813" s="15">
        <f t="shared" si="7459"/>
        <v>0</v>
      </c>
      <c r="V1813" s="15">
        <f t="shared" si="7459"/>
        <v>0</v>
      </c>
      <c r="W1813" s="16"/>
      <c r="X1813" s="15">
        <f t="shared" ref="X1813:AI1813" si="7460">X1812</f>
        <v>150</v>
      </c>
      <c r="Y1813" s="15">
        <f t="shared" si="7460"/>
        <v>0</v>
      </c>
      <c r="Z1813" s="15">
        <f t="shared" si="7460"/>
        <v>0</v>
      </c>
      <c r="AA1813" s="15">
        <f t="shared" si="7460"/>
        <v>100</v>
      </c>
      <c r="AB1813" s="15">
        <f t="shared" si="7460"/>
        <v>0</v>
      </c>
      <c r="AC1813" s="15">
        <f t="shared" si="7460"/>
        <v>0</v>
      </c>
      <c r="AD1813" s="15">
        <f t="shared" si="7460"/>
        <v>100</v>
      </c>
      <c r="AE1813" s="15">
        <f t="shared" si="7460"/>
        <v>150</v>
      </c>
      <c r="AF1813" s="15">
        <f t="shared" si="7460"/>
        <v>0</v>
      </c>
      <c r="AG1813" s="15">
        <f t="shared" si="7460"/>
        <v>0</v>
      </c>
      <c r="AH1813" s="15">
        <f t="shared" si="7460"/>
        <v>0</v>
      </c>
      <c r="AI1813" s="15">
        <f t="shared" si="7460"/>
        <v>0</v>
      </c>
      <c r="AJ1813" s="17"/>
      <c r="AK1813" s="15">
        <f>AK1812</f>
        <v>150</v>
      </c>
      <c r="AL1813" s="15">
        <f>AL1812</f>
        <v>0</v>
      </c>
      <c r="AM1813" s="17"/>
      <c r="AN1813" s="15">
        <f t="shared" ref="AN1813:AX1813" si="7461">AN1812</f>
        <v>0</v>
      </c>
      <c r="AO1813" s="15">
        <f t="shared" si="7461"/>
        <v>0</v>
      </c>
      <c r="AP1813" s="15">
        <f t="shared" si="7461"/>
        <v>0</v>
      </c>
      <c r="AQ1813" s="15">
        <f t="shared" si="7461"/>
        <v>0</v>
      </c>
      <c r="AR1813" s="15">
        <f t="shared" si="7461"/>
        <v>0</v>
      </c>
      <c r="AS1813" s="15">
        <f t="shared" si="7461"/>
        <v>0</v>
      </c>
      <c r="AT1813" s="15">
        <f t="shared" si="7461"/>
        <v>0</v>
      </c>
      <c r="AU1813" s="15">
        <f t="shared" si="7461"/>
        <v>0</v>
      </c>
      <c r="AV1813" s="15">
        <f t="shared" si="7461"/>
        <v>0</v>
      </c>
      <c r="AW1813" s="15">
        <f t="shared" si="7461"/>
        <v>0</v>
      </c>
      <c r="AX1813" s="15">
        <f t="shared" si="7461"/>
        <v>0</v>
      </c>
      <c r="AY1813" s="17"/>
      <c r="AZ1813" s="15">
        <v>6000</v>
      </c>
      <c r="BA1813" s="15">
        <v>2000</v>
      </c>
      <c r="BB1813" s="15">
        <f>BB1812</f>
        <v>235</v>
      </c>
      <c r="BC1813" s="15">
        <v>0</v>
      </c>
      <c r="BD1813" s="15">
        <v>0</v>
      </c>
      <c r="BE1813" s="15">
        <v>60</v>
      </c>
      <c r="BF1813" s="17"/>
      <c r="BG1813" s="15">
        <v>1000</v>
      </c>
      <c r="BH1813" s="15">
        <v>5000</v>
      </c>
      <c r="BI1813" s="17"/>
      <c r="BJ1813" s="22">
        <v>1</v>
      </c>
      <c r="BK1813" s="65">
        <v>0</v>
      </c>
      <c r="BL1813" s="65">
        <v>0</v>
      </c>
      <c r="BM1813" s="6">
        <v>116.57837499999998</v>
      </c>
      <c r="BN1813" s="8">
        <v>431.60469242537107</v>
      </c>
      <c r="BO1813" s="12">
        <v>224.31177785690292</v>
      </c>
      <c r="BP1813" s="50">
        <v>0.91908256880733941</v>
      </c>
      <c r="BQ1813" s="4">
        <v>398.2769286888539</v>
      </c>
      <c r="BR1813" s="50">
        <v>0.90447653429602881</v>
      </c>
      <c r="BS1813" s="4">
        <v>404.70854559090628</v>
      </c>
      <c r="BT1813"/>
    </row>
    <row r="1814" spans="1:72" x14ac:dyDescent="0.3">
      <c r="A1814">
        <v>40094</v>
      </c>
      <c r="B1814" s="18" t="e">
        <f>VLOOKUP(CONCATENATE("CREATURE_NAME_",A1814),[1]Localization_Hero!$A:$E,2,FALSE)</f>
        <v>#N/A</v>
      </c>
      <c r="C1814" s="43" t="s">
        <v>184</v>
      </c>
      <c r="D1814">
        <v>1</v>
      </c>
      <c r="E1814">
        <v>1</v>
      </c>
      <c r="F1814" s="18">
        <v>1</v>
      </c>
      <c r="G1814" s="10">
        <f>ROUND(VLOOKUP($C1814,$B$4:$BH$42,6,FALSE),0)</f>
        <v>120</v>
      </c>
      <c r="H1814" s="10">
        <f>ROUND(VLOOKUP($C1814,$B$4:$BH$42,7,FALSE),0)</f>
        <v>120</v>
      </c>
      <c r="I1814" s="10">
        <f>ROUND(VLOOKUP($C1814,$B$4:$BH$42,8,FALSE),0)</f>
        <v>4031</v>
      </c>
      <c r="J1814" s="10">
        <f>ROUND(VLOOKUP($C1814,$B$4:$BH$42,9,FALSE),0)</f>
        <v>16</v>
      </c>
      <c r="K1814" s="10">
        <f>ROUND(VLOOKUP($C1814,$B$4:$BH$42,10,FALSE),0)</f>
        <v>24</v>
      </c>
      <c r="L1814" s="2"/>
      <c r="M1814" s="10">
        <f>ROUND(VLOOKUP($C1814,$B$4:$BH$42,12,FALSE),0)</f>
        <v>100</v>
      </c>
      <c r="N1814" s="10">
        <f>ROUND(VLOOKUP($C1814,$B$4:$BH$42,13,FALSE),0)</f>
        <v>0</v>
      </c>
      <c r="O1814" s="10">
        <f>ROUND(VLOOKUP($C1814,$B$4:$BH$42,14,FALSE),0)</f>
        <v>0</v>
      </c>
      <c r="P1814" s="10">
        <f>ROUND(VLOOKUP($C1814,$B$4:$BH$42,15,FALSE),0)</f>
        <v>0</v>
      </c>
      <c r="Q1814" s="10">
        <f>ROUND(VLOOKUP($C1814,$B$4:$BH$42,16,FALSE),0)</f>
        <v>0</v>
      </c>
      <c r="R1814" s="10">
        <f>ROUND(VLOOKUP($C1814,$B$4:$BH$42,17,FALSE),0)</f>
        <v>0</v>
      </c>
      <c r="S1814" s="10">
        <f>ROUND(VLOOKUP($C1814,$B$4:$BH$42,18,FALSE),0)</f>
        <v>100</v>
      </c>
      <c r="T1814" s="10">
        <f>ROUND(VLOOKUP($C1814,$B$4:$BH$42,19,FALSE),0)</f>
        <v>150</v>
      </c>
      <c r="U1814" s="10">
        <f>ROUND(VLOOKUP($C1814,$B$4:$BH$42,20,FALSE),0)</f>
        <v>0</v>
      </c>
      <c r="V1814" s="10">
        <f>ROUND(VLOOKUP($C1814,$B$4:$BH$42,21,FALSE),0)</f>
        <v>0</v>
      </c>
      <c r="W1814" s="2"/>
      <c r="X1814" s="10">
        <f>ROUND(VLOOKUP($C1814,$B$4:$BH$42,23,FALSE),0)</f>
        <v>100</v>
      </c>
      <c r="Y1814" s="10">
        <f>ROUND(VLOOKUP($C1814,$B$4:$BH$42,24,FALSE),0)</f>
        <v>0</v>
      </c>
      <c r="Z1814" s="10">
        <f>ROUND(VLOOKUP($C1814,$B$4:$BH$42,25,FALSE),0)</f>
        <v>0</v>
      </c>
      <c r="AA1814" s="10">
        <f>ROUND(VLOOKUP($C1814,$B$4:$BH$42,26,FALSE),0)</f>
        <v>200</v>
      </c>
      <c r="AB1814" s="10">
        <f>ROUND(VLOOKUP($C1814,$B$4:$BH$42,27,FALSE),0)</f>
        <v>250</v>
      </c>
      <c r="AC1814" s="10">
        <f>ROUND(VLOOKUP($C1814,$B$4:$BH$42,28,FALSE),0)</f>
        <v>0</v>
      </c>
      <c r="AD1814" s="10">
        <f>ROUND(VLOOKUP($C1814,$B$4:$BH$42,29,FALSE),0)</f>
        <v>100</v>
      </c>
      <c r="AE1814" s="10">
        <f>ROUND(VLOOKUP($C1814,$B$4:$BH$42,30,FALSE),0)</f>
        <v>150</v>
      </c>
      <c r="AF1814" s="10">
        <f>ROUND(VLOOKUP($C1814,$B$4:$BH$42,31,FALSE),0)</f>
        <v>0</v>
      </c>
      <c r="AG1814" s="10">
        <f>ROUND(VLOOKUP($C1814,$B$4:$BH$42,32,FALSE),0)</f>
        <v>0</v>
      </c>
      <c r="AH1814" s="10">
        <f>ROUND(VLOOKUP($C1814,$B$4:$BH$42,33,FALSE),0)</f>
        <v>0</v>
      </c>
      <c r="AI1814" s="10">
        <f>ROUND(VLOOKUP($C1814,$B$4:$BH$42,34,FALSE),0)</f>
        <v>0</v>
      </c>
      <c r="AJ1814" s="3"/>
      <c r="AK1814" s="10">
        <f>ROUND(VLOOKUP($C1814,$B$4:$BH$42,36,FALSE),0)</f>
        <v>0</v>
      </c>
      <c r="AL1814" s="10">
        <f>ROUND(VLOOKUP($C1814,$B$4:$BH$42,37,FALSE),0)</f>
        <v>0</v>
      </c>
      <c r="AM1814" s="3"/>
      <c r="AN1814" s="10">
        <f>ROUND(VLOOKUP($C1814,$B$4:$BH$42,39,FALSE),0)</f>
        <v>0</v>
      </c>
      <c r="AO1814" s="10">
        <f>ROUND(VLOOKUP($C1814,$B$4:$BH$42,40,FALSE),0)</f>
        <v>0</v>
      </c>
      <c r="AP1814" s="10">
        <f>ROUND(VLOOKUP($C1814,$B$4:$BH$42,41,FALSE),0)</f>
        <v>0</v>
      </c>
      <c r="AQ1814" s="10">
        <f>ROUND(VLOOKUP($C1814,$B$4:$BH$42,42,FALSE),0)</f>
        <v>0</v>
      </c>
      <c r="AR1814" s="10">
        <f>ROUND(VLOOKUP($C1814,$B$4:$BH$42,43,FALSE),0)</f>
        <v>0</v>
      </c>
      <c r="AS1814" s="10">
        <f>ROUND(VLOOKUP($C1814,$B$4:$BH$42,44,FALSE),0)</f>
        <v>0</v>
      </c>
      <c r="AT1814" s="10">
        <f>ROUND(VLOOKUP($C1814,$B$4:$BH$42,45,FALSE),0)</f>
        <v>0</v>
      </c>
      <c r="AU1814" s="10">
        <f>ROUND(VLOOKUP($C1814,$B$4:$BH$42,46,FALSE),0)</f>
        <v>0</v>
      </c>
      <c r="AV1814" s="10">
        <f>ROUND(VLOOKUP($C1814,$B$4:$BH$42,47,FALSE),0)</f>
        <v>0</v>
      </c>
      <c r="AW1814" s="10">
        <f>ROUND(VLOOKUP($C1814,$B$4:$BH$42,48,FALSE),0)</f>
        <v>0</v>
      </c>
      <c r="AX1814" s="10">
        <f>ROUND(VLOOKUP($C1814,$B$4:$BH$42,49,FALSE),0)</f>
        <v>0</v>
      </c>
      <c r="AY1814" s="3"/>
      <c r="AZ1814" s="10">
        <v>6000</v>
      </c>
      <c r="BA1814" s="10">
        <v>2000</v>
      </c>
      <c r="BB1814" s="10">
        <v>210</v>
      </c>
      <c r="BC1814" s="10">
        <v>0</v>
      </c>
      <c r="BD1814" s="10">
        <v>0</v>
      </c>
      <c r="BE1814" s="10">
        <v>60</v>
      </c>
      <c r="BF1814" s="3"/>
      <c r="BG1814" s="10">
        <v>1000</v>
      </c>
      <c r="BH1814" s="10">
        <v>5000</v>
      </c>
      <c r="BI1814" s="3"/>
      <c r="BJ1814" s="21">
        <v>1</v>
      </c>
      <c r="BK1814" s="65">
        <v>0</v>
      </c>
      <c r="BL1814" s="65">
        <v>0</v>
      </c>
      <c r="BM1814" s="6">
        <v>151.17468749999998</v>
      </c>
      <c r="BN1814" s="8">
        <v>231.01462885229961</v>
      </c>
      <c r="BO1814" s="12">
        <v>186.87847474943408</v>
      </c>
      <c r="BP1814" s="50">
        <v>0.93932457786116319</v>
      </c>
      <c r="BQ1814" s="4">
        <v>232.29457116606082</v>
      </c>
      <c r="BR1814" s="50">
        <v>0.9497912713472485</v>
      </c>
      <c r="BS1814" s="4">
        <v>229.73468653853837</v>
      </c>
      <c r="BT1814">
        <v>142.03471513233021</v>
      </c>
    </row>
    <row r="1815" spans="1:72" s="13" customFormat="1" ht="17.25" thickBot="1" x14ac:dyDescent="0.35">
      <c r="B1815" s="20"/>
      <c r="C1815" s="43"/>
      <c r="D1815" s="14">
        <v>1</v>
      </c>
      <c r="E1815" s="14">
        <v>1</v>
      </c>
      <c r="F1815" s="19">
        <v>1</v>
      </c>
      <c r="G1815" s="15">
        <f>G1814</f>
        <v>120</v>
      </c>
      <c r="H1815" s="15">
        <f>H1814</f>
        <v>120</v>
      </c>
      <c r="I1815" s="15">
        <f>I1814</f>
        <v>4031</v>
      </c>
      <c r="J1815" s="15">
        <f>J1814</f>
        <v>16</v>
      </c>
      <c r="K1815" s="15">
        <f>K1814</f>
        <v>24</v>
      </c>
      <c r="L1815" s="16"/>
      <c r="M1815" s="15">
        <f t="shared" ref="M1815:V1815" si="7462">M1814</f>
        <v>100</v>
      </c>
      <c r="N1815" s="15">
        <f t="shared" si="7462"/>
        <v>0</v>
      </c>
      <c r="O1815" s="15">
        <f t="shared" si="7462"/>
        <v>0</v>
      </c>
      <c r="P1815" s="15">
        <f t="shared" si="7462"/>
        <v>0</v>
      </c>
      <c r="Q1815" s="15">
        <f t="shared" si="7462"/>
        <v>0</v>
      </c>
      <c r="R1815" s="15">
        <f t="shared" si="7462"/>
        <v>0</v>
      </c>
      <c r="S1815" s="15">
        <f t="shared" si="7462"/>
        <v>100</v>
      </c>
      <c r="T1815" s="15">
        <f t="shared" si="7462"/>
        <v>150</v>
      </c>
      <c r="U1815" s="15">
        <f t="shared" si="7462"/>
        <v>0</v>
      </c>
      <c r="V1815" s="15">
        <f t="shared" si="7462"/>
        <v>0</v>
      </c>
      <c r="W1815" s="16"/>
      <c r="X1815" s="15">
        <f t="shared" ref="X1815:AI1815" si="7463">X1814</f>
        <v>100</v>
      </c>
      <c r="Y1815" s="15">
        <f t="shared" si="7463"/>
        <v>0</v>
      </c>
      <c r="Z1815" s="15">
        <f t="shared" si="7463"/>
        <v>0</v>
      </c>
      <c r="AA1815" s="15">
        <f t="shared" si="7463"/>
        <v>200</v>
      </c>
      <c r="AB1815" s="15">
        <f t="shared" si="7463"/>
        <v>250</v>
      </c>
      <c r="AC1815" s="15">
        <f t="shared" si="7463"/>
        <v>0</v>
      </c>
      <c r="AD1815" s="15">
        <f t="shared" si="7463"/>
        <v>100</v>
      </c>
      <c r="AE1815" s="15">
        <f t="shared" si="7463"/>
        <v>150</v>
      </c>
      <c r="AF1815" s="15">
        <f t="shared" si="7463"/>
        <v>0</v>
      </c>
      <c r="AG1815" s="15">
        <f t="shared" si="7463"/>
        <v>0</v>
      </c>
      <c r="AH1815" s="15">
        <f t="shared" si="7463"/>
        <v>0</v>
      </c>
      <c r="AI1815" s="15">
        <f t="shared" si="7463"/>
        <v>0</v>
      </c>
      <c r="AJ1815" s="17"/>
      <c r="AK1815" s="15">
        <f>AK1814</f>
        <v>0</v>
      </c>
      <c r="AL1815" s="15">
        <f>AL1814</f>
        <v>0</v>
      </c>
      <c r="AM1815" s="17"/>
      <c r="AN1815" s="15">
        <f t="shared" ref="AN1815:AX1815" si="7464">AN1814</f>
        <v>0</v>
      </c>
      <c r="AO1815" s="15">
        <f t="shared" si="7464"/>
        <v>0</v>
      </c>
      <c r="AP1815" s="15">
        <f t="shared" si="7464"/>
        <v>0</v>
      </c>
      <c r="AQ1815" s="15">
        <f t="shared" si="7464"/>
        <v>0</v>
      </c>
      <c r="AR1815" s="15">
        <f t="shared" si="7464"/>
        <v>0</v>
      </c>
      <c r="AS1815" s="15">
        <f t="shared" si="7464"/>
        <v>0</v>
      </c>
      <c r="AT1815" s="15">
        <f t="shared" si="7464"/>
        <v>0</v>
      </c>
      <c r="AU1815" s="15">
        <f t="shared" si="7464"/>
        <v>0</v>
      </c>
      <c r="AV1815" s="15">
        <f t="shared" si="7464"/>
        <v>0</v>
      </c>
      <c r="AW1815" s="15">
        <f t="shared" si="7464"/>
        <v>0</v>
      </c>
      <c r="AX1815" s="15">
        <f t="shared" si="7464"/>
        <v>0</v>
      </c>
      <c r="AY1815" s="17"/>
      <c r="AZ1815" s="15">
        <v>6000</v>
      </c>
      <c r="BA1815" s="15">
        <v>2000</v>
      </c>
      <c r="BB1815" s="15">
        <f>BB1814</f>
        <v>210</v>
      </c>
      <c r="BC1815" s="15">
        <v>0</v>
      </c>
      <c r="BD1815" s="15">
        <v>0</v>
      </c>
      <c r="BE1815" s="15">
        <v>60</v>
      </c>
      <c r="BF1815" s="17"/>
      <c r="BG1815" s="15">
        <v>1000</v>
      </c>
      <c r="BH1815" s="15">
        <v>5000</v>
      </c>
      <c r="BI1815" s="17"/>
      <c r="BJ1815" s="22">
        <v>1</v>
      </c>
      <c r="BK1815" s="65">
        <v>0</v>
      </c>
      <c r="BL1815" s="65">
        <v>0</v>
      </c>
      <c r="BM1815" s="6">
        <v>151.17468749999998</v>
      </c>
      <c r="BN1815" s="8">
        <v>231.01462885229961</v>
      </c>
      <c r="BO1815" s="12">
        <v>186.87847474943408</v>
      </c>
      <c r="BP1815" s="50">
        <v>0.93932457786116319</v>
      </c>
      <c r="BQ1815" s="4">
        <v>232.29457116606082</v>
      </c>
      <c r="BR1815" s="50">
        <v>0.9497912713472485</v>
      </c>
      <c r="BS1815" s="4">
        <v>229.73468653853837</v>
      </c>
      <c r="BT1815"/>
    </row>
    <row r="1816" spans="1:72" s="34" customFormat="1" ht="27" thickBot="1" x14ac:dyDescent="0.35">
      <c r="B1816" s="70" t="s">
        <v>304</v>
      </c>
      <c r="C1816"/>
      <c r="F1816" s="35"/>
      <c r="G1816" s="36"/>
      <c r="H1816" s="36"/>
      <c r="I1816" s="36"/>
      <c r="J1816" s="36"/>
      <c r="K1816" s="36"/>
      <c r="L1816" s="16"/>
      <c r="M1816" s="36"/>
      <c r="N1816" s="36"/>
      <c r="O1816" s="36"/>
      <c r="P1816" s="36">
        <v>0</v>
      </c>
      <c r="Q1816" s="36"/>
      <c r="R1816" s="36"/>
      <c r="S1816" s="36"/>
      <c r="T1816" s="36"/>
      <c r="U1816" s="36"/>
      <c r="V1816" s="36"/>
      <c r="W1816" s="16"/>
      <c r="X1816" s="36"/>
      <c r="Y1816" s="36"/>
      <c r="Z1816" s="36"/>
      <c r="AA1816" s="36">
        <v>0</v>
      </c>
      <c r="AB1816" s="36"/>
      <c r="AC1816" s="36"/>
      <c r="AD1816" s="36"/>
      <c r="AE1816" s="36"/>
      <c r="AF1816" s="36"/>
      <c r="AG1816" s="36"/>
      <c r="AH1816" s="36"/>
      <c r="AI1816" s="36"/>
      <c r="AJ1816" s="17"/>
      <c r="AK1816" s="36"/>
      <c r="AL1816" s="36"/>
      <c r="AM1816" s="17"/>
      <c r="AN1816" s="36"/>
      <c r="AO1816" s="36"/>
      <c r="AP1816" s="36"/>
      <c r="AQ1816" s="36"/>
      <c r="AR1816" s="36"/>
      <c r="AS1816" s="36"/>
      <c r="AT1816" s="36"/>
      <c r="AU1816" s="36"/>
      <c r="AV1816" s="36"/>
      <c r="AW1816" s="36"/>
      <c r="AX1816" s="36"/>
      <c r="AY1816" s="17"/>
      <c r="AZ1816" s="36"/>
      <c r="BA1816" s="36"/>
      <c r="BB1816" s="36"/>
      <c r="BC1816" s="36"/>
      <c r="BD1816" s="36"/>
      <c r="BE1816" s="36"/>
      <c r="BF1816" s="17"/>
      <c r="BG1816" s="36"/>
      <c r="BH1816" s="36"/>
      <c r="BI1816" s="17"/>
      <c r="BJ1816" s="37"/>
      <c r="BK1816" s="36"/>
      <c r="BL1816" s="36"/>
      <c r="BM1816" s="38"/>
      <c r="BN1816" s="38"/>
      <c r="BO1816" s="38"/>
      <c r="BP1816" s="38"/>
      <c r="BQ1816" s="38"/>
      <c r="BR1816" s="38"/>
      <c r="BS1816" s="38"/>
    </row>
    <row r="1817" spans="1:72" x14ac:dyDescent="0.3">
      <c r="A1817">
        <v>40095</v>
      </c>
      <c r="B1817" s="18" t="e">
        <f>VLOOKUP(CONCATENATE("CREATURE_NAME_",A1817),[1]Localization_Hero!$A:$E,2,FALSE)</f>
        <v>#N/A</v>
      </c>
      <c r="C1817" t="s">
        <v>77</v>
      </c>
      <c r="D1817">
        <v>1</v>
      </c>
      <c r="E1817">
        <v>1</v>
      </c>
      <c r="F1817" s="18">
        <v>1</v>
      </c>
      <c r="G1817" s="10">
        <v>100</v>
      </c>
      <c r="H1817" s="10">
        <v>100</v>
      </c>
      <c r="I1817" s="10">
        <v>2500</v>
      </c>
      <c r="J1817" s="10">
        <v>25</v>
      </c>
      <c r="K1817" s="10">
        <v>25</v>
      </c>
      <c r="L1817" s="2"/>
      <c r="M1817" s="10">
        <v>100</v>
      </c>
      <c r="N1817" s="10">
        <v>0</v>
      </c>
      <c r="O1817" s="10">
        <v>0</v>
      </c>
      <c r="P1817" s="10">
        <v>100</v>
      </c>
      <c r="Q1817" s="10">
        <v>0</v>
      </c>
      <c r="R1817" s="10">
        <v>0</v>
      </c>
      <c r="S1817" s="10">
        <v>0</v>
      </c>
      <c r="T1817" s="10">
        <v>150</v>
      </c>
      <c r="U1817" s="10">
        <v>0</v>
      </c>
      <c r="V1817" s="10">
        <v>0</v>
      </c>
      <c r="W1817" s="2"/>
      <c r="X1817" s="10">
        <v>100</v>
      </c>
      <c r="Y1817" s="10">
        <v>0</v>
      </c>
      <c r="Z1817" s="10">
        <v>0</v>
      </c>
      <c r="AA1817" s="10">
        <v>100</v>
      </c>
      <c r="AB1817" s="10">
        <v>0</v>
      </c>
      <c r="AC1817" s="10">
        <v>0</v>
      </c>
      <c r="AD1817" s="10">
        <v>0</v>
      </c>
      <c r="AE1817" s="10">
        <v>150</v>
      </c>
      <c r="AF1817" s="10">
        <v>0</v>
      </c>
      <c r="AG1817" s="10">
        <v>0</v>
      </c>
      <c r="AH1817" s="10">
        <v>0</v>
      </c>
      <c r="AI1817" s="10">
        <v>0</v>
      </c>
      <c r="AJ1817" s="3"/>
      <c r="AK1817" s="10">
        <v>0</v>
      </c>
      <c r="AL1817" s="10">
        <v>0</v>
      </c>
      <c r="AM1817" s="3"/>
      <c r="AN1817" s="10">
        <v>0</v>
      </c>
      <c r="AO1817" s="10">
        <v>0</v>
      </c>
      <c r="AP1817" s="10">
        <v>0</v>
      </c>
      <c r="AQ1817" s="10">
        <v>0</v>
      </c>
      <c r="AR1817" s="10">
        <v>0</v>
      </c>
      <c r="AS1817" s="10">
        <v>0</v>
      </c>
      <c r="AT1817" s="10">
        <v>0</v>
      </c>
      <c r="AU1817" s="10">
        <v>0</v>
      </c>
      <c r="AV1817" s="10">
        <v>0</v>
      </c>
      <c r="AW1817" s="10">
        <v>0</v>
      </c>
      <c r="AX1817" s="10">
        <v>0</v>
      </c>
      <c r="AY1817" s="3"/>
      <c r="AZ1817" s="10">
        <v>6000</v>
      </c>
      <c r="BA1817" s="10">
        <v>6000</v>
      </c>
      <c r="BB1817" s="10">
        <v>0</v>
      </c>
      <c r="BC1817" s="10">
        <v>0</v>
      </c>
      <c r="BD1817" s="10">
        <v>0</v>
      </c>
      <c r="BE1817" s="10">
        <v>250</v>
      </c>
      <c r="BF1817" s="3"/>
      <c r="BG1817" s="10">
        <v>1000</v>
      </c>
      <c r="BH1817" s="10">
        <v>5000</v>
      </c>
      <c r="BI1817" s="3"/>
      <c r="BJ1817" s="21">
        <v>1</v>
      </c>
      <c r="BK1817" s="65">
        <v>0</v>
      </c>
      <c r="BL1817" s="65">
        <v>0</v>
      </c>
      <c r="BM1817" s="6">
        <f t="shared" ref="BM1817:BM1818" si="7465">MAX(G1817*(1+M1817/1000*(1+O1817/1000))*(1+0.5*T1817/1000)*(1+0.25*S1817/1000),(H1817*(1+X1817/1000*(1+Z1817/1000))*(1+0.5*AE1817/1000)*(1+0.25*AD1817/1000)))*BG1817/1000</f>
        <v>118.25000000000001</v>
      </c>
      <c r="BN1817" s="8">
        <f t="shared" ref="BN1817:BN1818" si="7466">(BQ1817+BS1817)/2*(1+AI1817/2000)*(1+AH1817/2000)*(1+AN1817/2000)*(1+AK1817/2000)</f>
        <v>149.0819326565707</v>
      </c>
      <c r="BO1817" s="12">
        <f t="shared" ref="BO1817:BO1818" si="7467">SQRT(BM1817*BN1817)</f>
        <v>132.77401303206696</v>
      </c>
      <c r="BP1817" s="50">
        <f>(1-'#Constant'!$A$3)/($J1817*'#Constant'!$B$3/'#Constant'!$C$3^($D1817-1)+1)+'#Constant'!$A$3</f>
        <v>0.93162790697674425</v>
      </c>
      <c r="BQ1817" s="4">
        <f>I1818/(BP1817*(1-Q1817/1000*(0.5+R1817/1000))*(1-P1817/1000)*(1-V1817/1000)*(1+U1817/1000))/20</f>
        <v>149.0819326565707</v>
      </c>
      <c r="BR1817" s="50">
        <f>(1-'#Constant'!$A$3)/($K1817*'#Constant'!$B$3/'#Constant'!$C$3^($D1817-1)+1)+'#Constant'!$A$3</f>
        <v>0.93162790697674425</v>
      </c>
      <c r="BS1817" s="4">
        <f>I1818/(BR1817*(1-AB1817/1000*(0.5+AC1817/1000))*(1-AA1817/1000)*(1-AG1817/1000)*(1+AF1817/1000))/20</f>
        <v>149.0819326565707</v>
      </c>
      <c r="BT1817">
        <f>BO1817/$BO$4*100</f>
        <v>100.91327609170268</v>
      </c>
    </row>
    <row r="1818" spans="1:72" s="13" customFormat="1" ht="17.25" thickBot="1" x14ac:dyDescent="0.35">
      <c r="B1818" s="20"/>
      <c r="D1818" s="14">
        <v>1</v>
      </c>
      <c r="E1818" s="14">
        <v>1</v>
      </c>
      <c r="F1818" s="19">
        <v>1</v>
      </c>
      <c r="G1818" s="15">
        <f t="shared" ref="G1818:H1818" si="7468">G1817</f>
        <v>100</v>
      </c>
      <c r="H1818" s="15">
        <f t="shared" si="7468"/>
        <v>100</v>
      </c>
      <c r="I1818" s="15">
        <v>2500</v>
      </c>
      <c r="J1818" s="15">
        <v>25</v>
      </c>
      <c r="K1818" s="15">
        <v>25</v>
      </c>
      <c r="L1818" s="16"/>
      <c r="M1818" s="15">
        <f t="shared" ref="M1818:O1818" si="7469">M1817</f>
        <v>100</v>
      </c>
      <c r="N1818" s="15">
        <f t="shared" si="7469"/>
        <v>0</v>
      </c>
      <c r="O1818" s="15">
        <f t="shared" si="7469"/>
        <v>0</v>
      </c>
      <c r="P1818" s="15">
        <v>100</v>
      </c>
      <c r="Q1818" s="15">
        <f t="shared" ref="Q1818:V1818" si="7470">Q1817</f>
        <v>0</v>
      </c>
      <c r="R1818" s="15">
        <f t="shared" si="7470"/>
        <v>0</v>
      </c>
      <c r="S1818" s="15">
        <f t="shared" si="7470"/>
        <v>0</v>
      </c>
      <c r="T1818" s="15">
        <f t="shared" si="7470"/>
        <v>150</v>
      </c>
      <c r="U1818" s="15">
        <f t="shared" si="7470"/>
        <v>0</v>
      </c>
      <c r="V1818" s="15">
        <f t="shared" si="7470"/>
        <v>0</v>
      </c>
      <c r="W1818" s="16"/>
      <c r="X1818" s="15">
        <f t="shared" ref="X1818:Z1818" si="7471">X1817</f>
        <v>100</v>
      </c>
      <c r="Y1818" s="15">
        <f t="shared" si="7471"/>
        <v>0</v>
      </c>
      <c r="Z1818" s="15">
        <f t="shared" si="7471"/>
        <v>0</v>
      </c>
      <c r="AA1818" s="15">
        <v>100</v>
      </c>
      <c r="AB1818" s="15">
        <f t="shared" ref="AB1818:AI1818" si="7472">AB1817</f>
        <v>0</v>
      </c>
      <c r="AC1818" s="15">
        <f t="shared" si="7472"/>
        <v>0</v>
      </c>
      <c r="AD1818" s="15">
        <f t="shared" si="7472"/>
        <v>0</v>
      </c>
      <c r="AE1818" s="15">
        <f t="shared" si="7472"/>
        <v>150</v>
      </c>
      <c r="AF1818" s="15">
        <f t="shared" si="7472"/>
        <v>0</v>
      </c>
      <c r="AG1818" s="15">
        <f t="shared" si="7472"/>
        <v>0</v>
      </c>
      <c r="AH1818" s="15">
        <f t="shared" si="7472"/>
        <v>0</v>
      </c>
      <c r="AI1818" s="15">
        <f t="shared" si="7472"/>
        <v>0</v>
      </c>
      <c r="AJ1818" s="17"/>
      <c r="AK1818" s="15">
        <f>AK1817</f>
        <v>0</v>
      </c>
      <c r="AL1818" s="15">
        <f>AL1817</f>
        <v>0</v>
      </c>
      <c r="AM1818" s="17"/>
      <c r="AN1818" s="15">
        <f t="shared" ref="AN1818:AX1818" si="7473">AN1817</f>
        <v>0</v>
      </c>
      <c r="AO1818" s="15">
        <f t="shared" si="7473"/>
        <v>0</v>
      </c>
      <c r="AP1818" s="15">
        <f t="shared" si="7473"/>
        <v>0</v>
      </c>
      <c r="AQ1818" s="15">
        <f t="shared" si="7473"/>
        <v>0</v>
      </c>
      <c r="AR1818" s="15">
        <f t="shared" si="7473"/>
        <v>0</v>
      </c>
      <c r="AS1818" s="15">
        <f t="shared" si="7473"/>
        <v>0</v>
      </c>
      <c r="AT1818" s="15">
        <f t="shared" si="7473"/>
        <v>0</v>
      </c>
      <c r="AU1818" s="15">
        <f t="shared" si="7473"/>
        <v>0</v>
      </c>
      <c r="AV1818" s="15">
        <f t="shared" si="7473"/>
        <v>0</v>
      </c>
      <c r="AW1818" s="15">
        <f t="shared" si="7473"/>
        <v>0</v>
      </c>
      <c r="AX1818" s="15">
        <f t="shared" si="7473"/>
        <v>0</v>
      </c>
      <c r="AY1818" s="17"/>
      <c r="AZ1818" s="15">
        <f t="shared" ref="AZ1818:BA1818" si="7474">AZ1817</f>
        <v>6000</v>
      </c>
      <c r="BA1818" s="15">
        <f t="shared" si="7474"/>
        <v>6000</v>
      </c>
      <c r="BB1818" s="15">
        <v>0</v>
      </c>
      <c r="BC1818" s="15">
        <f t="shared" ref="BC1818:BE1818" si="7475">BC1817</f>
        <v>0</v>
      </c>
      <c r="BD1818" s="15">
        <f t="shared" si="7475"/>
        <v>0</v>
      </c>
      <c r="BE1818" s="15">
        <f t="shared" si="7475"/>
        <v>250</v>
      </c>
      <c r="BF1818" s="17"/>
      <c r="BG1818" s="15">
        <f t="shared" ref="BG1818:BH1818" si="7476">BG1817</f>
        <v>1000</v>
      </c>
      <c r="BH1818" s="15">
        <f t="shared" si="7476"/>
        <v>5000</v>
      </c>
      <c r="BI1818" s="17"/>
      <c r="BJ1818" s="22">
        <f>G1818/G1817</f>
        <v>1</v>
      </c>
      <c r="BK1818" s="65">
        <f t="shared" ref="BK1818:BL1818" si="7477">BK1817</f>
        <v>0</v>
      </c>
      <c r="BL1818" s="65">
        <f t="shared" si="7477"/>
        <v>0</v>
      </c>
      <c r="BM1818" s="6">
        <f t="shared" si="7465"/>
        <v>118.25000000000001</v>
      </c>
      <c r="BN1818" s="8">
        <f t="shared" si="7466"/>
        <v>0</v>
      </c>
      <c r="BO1818" s="12">
        <f t="shared" si="7467"/>
        <v>0</v>
      </c>
      <c r="BP1818" s="50">
        <f>(1-'#Constant'!$A$3)/($J1818*'#Constant'!$B$3/'#Constant'!$C$3^($D1818-1)+1)+'#Constant'!$A$3</f>
        <v>0.93162790697674425</v>
      </c>
      <c r="BQ1818" s="4">
        <f>I1819/(BP1818*(1-Q1818/1000*(0.5+R1818/1000))*(1-P1818/1000)*(1-V1818/1000)*(1+U1818/1000))/20</f>
        <v>0</v>
      </c>
      <c r="BR1818" s="50">
        <f>(1-'#Constant'!$A$3)/($K1818*'#Constant'!$B$3/'#Constant'!$C$3^($D1818-1)+1)+'#Constant'!$A$3</f>
        <v>0.93162790697674425</v>
      </c>
      <c r="BS1818" s="4">
        <f>I1819/(BR1818*(1-AB1818/1000*(0.5+AC1818/1000))*(1-AA1818/1000)*(1-AG1818/1000)*(1+AF1818/1000))/20</f>
        <v>0</v>
      </c>
      <c r="BT1818"/>
    </row>
    <row r="1819" spans="1:72" s="34" customFormat="1" ht="27" thickBot="1" x14ac:dyDescent="0.35">
      <c r="B1819" s="70" t="s">
        <v>305</v>
      </c>
      <c r="C1819"/>
      <c r="F1819" s="35"/>
      <c r="G1819" s="36"/>
      <c r="H1819" s="36"/>
      <c r="I1819" s="36"/>
      <c r="J1819" s="36"/>
      <c r="K1819" s="36"/>
      <c r="L1819" s="16"/>
      <c r="M1819" s="36"/>
      <c r="N1819" s="36"/>
      <c r="O1819" s="36"/>
      <c r="P1819" s="36">
        <v>0</v>
      </c>
      <c r="Q1819" s="36"/>
      <c r="R1819" s="36"/>
      <c r="S1819" s="36"/>
      <c r="T1819" s="36"/>
      <c r="U1819" s="36"/>
      <c r="V1819" s="36"/>
      <c r="W1819" s="16"/>
      <c r="X1819" s="36"/>
      <c r="Y1819" s="36"/>
      <c r="Z1819" s="36"/>
      <c r="AA1819" s="36">
        <v>0</v>
      </c>
      <c r="AB1819" s="36"/>
      <c r="AC1819" s="36"/>
      <c r="AD1819" s="36"/>
      <c r="AE1819" s="36"/>
      <c r="AF1819" s="36"/>
      <c r="AG1819" s="36"/>
      <c r="AH1819" s="36"/>
      <c r="AI1819" s="36"/>
      <c r="AJ1819" s="17"/>
      <c r="AK1819" s="36"/>
      <c r="AL1819" s="36"/>
      <c r="AM1819" s="17"/>
      <c r="AN1819" s="36"/>
      <c r="AO1819" s="36"/>
      <c r="AP1819" s="36"/>
      <c r="AQ1819" s="36"/>
      <c r="AR1819" s="36"/>
      <c r="AS1819" s="36"/>
      <c r="AT1819" s="36"/>
      <c r="AU1819" s="36"/>
      <c r="AV1819" s="36"/>
      <c r="AW1819" s="36"/>
      <c r="AX1819" s="36"/>
      <c r="AY1819" s="17"/>
      <c r="AZ1819" s="36"/>
      <c r="BA1819" s="36"/>
      <c r="BB1819" s="36"/>
      <c r="BC1819" s="36"/>
      <c r="BD1819" s="36"/>
      <c r="BE1819" s="36"/>
      <c r="BF1819" s="17"/>
      <c r="BG1819" s="36"/>
      <c r="BH1819" s="36"/>
      <c r="BI1819" s="17"/>
      <c r="BJ1819" s="37"/>
      <c r="BK1819" s="36"/>
      <c r="BL1819" s="36"/>
      <c r="BM1819" s="38"/>
      <c r="BN1819" s="38"/>
      <c r="BO1819" s="38"/>
      <c r="BP1819" s="38"/>
      <c r="BQ1819" s="38"/>
      <c r="BR1819" s="38"/>
      <c r="BS1819" s="38"/>
    </row>
    <row r="1820" spans="1:72" x14ac:dyDescent="0.3">
      <c r="A1820">
        <v>70001</v>
      </c>
      <c r="B1820" s="18" t="e">
        <f>VLOOKUP(CONCATENATE("CREATURE_NAME_",A1820),[1]Localization_Hero!$A:$E,2,FALSE)</f>
        <v>#N/A</v>
      </c>
      <c r="C1820" t="s">
        <v>77</v>
      </c>
      <c r="D1820">
        <v>1</v>
      </c>
      <c r="E1820">
        <v>1</v>
      </c>
      <c r="F1820" s="18">
        <v>1</v>
      </c>
      <c r="G1820" s="10">
        <v>125</v>
      </c>
      <c r="H1820" s="10">
        <v>125</v>
      </c>
      <c r="I1820" s="10">
        <v>4000</v>
      </c>
      <c r="J1820" s="10">
        <v>20</v>
      </c>
      <c r="K1820" s="10">
        <v>20</v>
      </c>
      <c r="L1820" s="2"/>
      <c r="M1820" s="10">
        <v>0</v>
      </c>
      <c r="N1820" s="10">
        <v>0</v>
      </c>
      <c r="O1820" s="10">
        <v>0</v>
      </c>
      <c r="P1820" s="10">
        <v>0</v>
      </c>
      <c r="Q1820" s="10">
        <v>0</v>
      </c>
      <c r="R1820" s="10">
        <v>0</v>
      </c>
      <c r="S1820" s="10">
        <v>200</v>
      </c>
      <c r="T1820" s="10">
        <v>150</v>
      </c>
      <c r="U1820" s="10">
        <v>0</v>
      </c>
      <c r="V1820" s="10">
        <v>0</v>
      </c>
      <c r="W1820" s="2"/>
      <c r="X1820" s="10">
        <v>0</v>
      </c>
      <c r="Y1820" s="10">
        <v>0</v>
      </c>
      <c r="Z1820" s="10">
        <v>0</v>
      </c>
      <c r="AA1820" s="10">
        <v>0</v>
      </c>
      <c r="AB1820" s="10">
        <v>0</v>
      </c>
      <c r="AC1820" s="10">
        <v>0</v>
      </c>
      <c r="AD1820" s="10">
        <v>200</v>
      </c>
      <c r="AE1820" s="10">
        <v>150</v>
      </c>
      <c r="AF1820" s="10">
        <v>0</v>
      </c>
      <c r="AG1820" s="10">
        <v>0</v>
      </c>
      <c r="AH1820" s="10">
        <v>0</v>
      </c>
      <c r="AI1820" s="10">
        <v>0</v>
      </c>
      <c r="AJ1820" s="3"/>
      <c r="AK1820" s="10">
        <v>200</v>
      </c>
      <c r="AL1820" s="10">
        <v>0</v>
      </c>
      <c r="AM1820" s="3"/>
      <c r="AN1820" s="10">
        <v>0</v>
      </c>
      <c r="AO1820" s="10">
        <v>0</v>
      </c>
      <c r="AP1820" s="10">
        <v>0</v>
      </c>
      <c r="AQ1820" s="10">
        <v>0</v>
      </c>
      <c r="AR1820" s="10">
        <v>0</v>
      </c>
      <c r="AS1820" s="10">
        <v>0</v>
      </c>
      <c r="AT1820" s="10">
        <v>0</v>
      </c>
      <c r="AU1820" s="10">
        <v>0</v>
      </c>
      <c r="AV1820" s="10">
        <v>0</v>
      </c>
      <c r="AW1820" s="10">
        <v>0</v>
      </c>
      <c r="AX1820" s="10">
        <v>0</v>
      </c>
      <c r="AY1820" s="3"/>
      <c r="AZ1820" s="10">
        <v>6000</v>
      </c>
      <c r="BA1820" s="10">
        <v>6000</v>
      </c>
      <c r="BB1820" s="10">
        <v>0</v>
      </c>
      <c r="BC1820" s="10">
        <v>0</v>
      </c>
      <c r="BD1820" s="10">
        <v>0</v>
      </c>
      <c r="BE1820" s="10">
        <v>250</v>
      </c>
      <c r="BF1820" s="3"/>
      <c r="BG1820" s="10">
        <v>1000</v>
      </c>
      <c r="BH1820" s="10">
        <v>5000</v>
      </c>
      <c r="BI1820" s="3"/>
      <c r="BJ1820" s="21">
        <v>1</v>
      </c>
      <c r="BK1820" s="65">
        <v>0</v>
      </c>
      <c r="BL1820" s="65">
        <v>0</v>
      </c>
      <c r="BM1820" s="6">
        <f t="shared" ref="BM1820:BM1845" si="7478">MAX(G1820*(1+M1820/1000*(1+O1820/1000))*(1+0.5*T1820/1000)*(1+0.25*S1820/1000),(H1820*(1+X1820/1000*(1+Z1820/1000))*(1+0.5*AE1820/1000)*(1+0.25*AD1820/1000)))*BG1820/1000</f>
        <v>141.09375</v>
      </c>
      <c r="BN1820" s="8">
        <f t="shared" ref="BN1820:BN1845" si="7479">(BQ1820+BS1820)/2*(1+AI1820/2000)*(1+AH1820/2000)*(1+AN1820/2000)*(1+AK1820/2000)</f>
        <v>232.92049540551341</v>
      </c>
      <c r="BO1820" s="12">
        <f t="shared" ref="BO1820:BO1845" si="7480">SQRT(BM1820*BN1820)</f>
        <v>181.28327597608572</v>
      </c>
      <c r="BP1820" s="50">
        <f>(1-'#Constant'!$A$3)/($J1820*'#Constant'!$B$3/'#Constant'!$C$3^($D1820-1)+1)+'#Constant'!$A$3</f>
        <v>0.94452830188679238</v>
      </c>
      <c r="BQ1820" s="4">
        <f t="shared" ref="BQ1820:BQ1837" si="7481">I1820/(BP1820*(1-Q1820/1000*(0.5+R1820/1000))*(1-P1820/1000)*(1-V1820/1000)*(1+U1820/1000))/20</f>
        <v>211.74590491410308</v>
      </c>
      <c r="BR1820" s="50">
        <f>(1-'#Constant'!$A$3)/($K1820*'#Constant'!$B$3/'#Constant'!$C$3^($D1820-1)+1)+'#Constant'!$A$3</f>
        <v>0.94452830188679238</v>
      </c>
      <c r="BS1820" s="4">
        <f t="shared" ref="BS1820:BS1837" si="7482">I1820/(BR1820*(1-AB1820/1000*(0.5+AC1820/1000))*(1-AA1820/1000)*(1-AG1820/1000)*(1+AF1820/1000))/20</f>
        <v>211.74590491410308</v>
      </c>
      <c r="BT1820">
        <f>BO1820/$BO$4*100</f>
        <v>137.78215225719521</v>
      </c>
    </row>
    <row r="1821" spans="1:72" s="13" customFormat="1" ht="17.25" thickBot="1" x14ac:dyDescent="0.35">
      <c r="B1821" s="20"/>
      <c r="D1821" s="14">
        <v>1</v>
      </c>
      <c r="E1821" s="14">
        <v>1</v>
      </c>
      <c r="F1821" s="19">
        <v>1</v>
      </c>
      <c r="G1821" s="15">
        <v>125</v>
      </c>
      <c r="H1821" s="15">
        <v>125</v>
      </c>
      <c r="I1821" s="15">
        <f>I1820</f>
        <v>4000</v>
      </c>
      <c r="J1821" s="15">
        <v>20</v>
      </c>
      <c r="K1821" s="15">
        <v>20</v>
      </c>
      <c r="L1821" s="16"/>
      <c r="M1821" s="15">
        <f t="shared" ref="M1821:O1821" si="7483">M1820</f>
        <v>0</v>
      </c>
      <c r="N1821" s="15">
        <f t="shared" si="7483"/>
        <v>0</v>
      </c>
      <c r="O1821" s="15">
        <f t="shared" si="7483"/>
        <v>0</v>
      </c>
      <c r="P1821" s="15">
        <f>P1820</f>
        <v>0</v>
      </c>
      <c r="Q1821" s="15">
        <f t="shared" ref="Q1821:V1821" si="7484">Q1820</f>
        <v>0</v>
      </c>
      <c r="R1821" s="15">
        <f t="shared" si="7484"/>
        <v>0</v>
      </c>
      <c r="S1821" s="15">
        <f t="shared" si="7484"/>
        <v>200</v>
      </c>
      <c r="T1821" s="15">
        <f t="shared" si="7484"/>
        <v>150</v>
      </c>
      <c r="U1821" s="15">
        <f t="shared" si="7484"/>
        <v>0</v>
      </c>
      <c r="V1821" s="15">
        <f t="shared" si="7484"/>
        <v>0</v>
      </c>
      <c r="W1821" s="16"/>
      <c r="X1821" s="15">
        <f t="shared" ref="X1821:Z1821" si="7485">X1820</f>
        <v>0</v>
      </c>
      <c r="Y1821" s="15">
        <f t="shared" si="7485"/>
        <v>0</v>
      </c>
      <c r="Z1821" s="15">
        <f t="shared" si="7485"/>
        <v>0</v>
      </c>
      <c r="AA1821" s="15">
        <f>AA1820</f>
        <v>0</v>
      </c>
      <c r="AB1821" s="15">
        <f t="shared" ref="AB1821:AI1821" si="7486">AB1820</f>
        <v>0</v>
      </c>
      <c r="AC1821" s="15">
        <f t="shared" si="7486"/>
        <v>0</v>
      </c>
      <c r="AD1821" s="15">
        <f t="shared" si="7486"/>
        <v>200</v>
      </c>
      <c r="AE1821" s="15">
        <f t="shared" si="7486"/>
        <v>150</v>
      </c>
      <c r="AF1821" s="15">
        <f t="shared" si="7486"/>
        <v>0</v>
      </c>
      <c r="AG1821" s="15">
        <f t="shared" si="7486"/>
        <v>0</v>
      </c>
      <c r="AH1821" s="15">
        <f t="shared" si="7486"/>
        <v>0</v>
      </c>
      <c r="AI1821" s="15">
        <f t="shared" si="7486"/>
        <v>0</v>
      </c>
      <c r="AJ1821" s="17"/>
      <c r="AK1821" s="15">
        <f>AK1820</f>
        <v>200</v>
      </c>
      <c r="AL1821" s="15">
        <f>AL1820</f>
        <v>0</v>
      </c>
      <c r="AM1821" s="17"/>
      <c r="AN1821" s="15">
        <f t="shared" ref="AN1821:AX1821" si="7487">AN1820</f>
        <v>0</v>
      </c>
      <c r="AO1821" s="15">
        <f t="shared" si="7487"/>
        <v>0</v>
      </c>
      <c r="AP1821" s="15">
        <f t="shared" si="7487"/>
        <v>0</v>
      </c>
      <c r="AQ1821" s="15">
        <f t="shared" si="7487"/>
        <v>0</v>
      </c>
      <c r="AR1821" s="15">
        <f t="shared" si="7487"/>
        <v>0</v>
      </c>
      <c r="AS1821" s="15">
        <f t="shared" si="7487"/>
        <v>0</v>
      </c>
      <c r="AT1821" s="15">
        <f t="shared" si="7487"/>
        <v>0</v>
      </c>
      <c r="AU1821" s="15">
        <f t="shared" si="7487"/>
        <v>0</v>
      </c>
      <c r="AV1821" s="15">
        <f t="shared" si="7487"/>
        <v>0</v>
      </c>
      <c r="AW1821" s="15">
        <f t="shared" si="7487"/>
        <v>0</v>
      </c>
      <c r="AX1821" s="15">
        <f t="shared" si="7487"/>
        <v>0</v>
      </c>
      <c r="AY1821" s="17"/>
      <c r="AZ1821" s="15">
        <f t="shared" ref="AZ1821:BA1821" si="7488">AZ1820</f>
        <v>6000</v>
      </c>
      <c r="BA1821" s="15">
        <f t="shared" si="7488"/>
        <v>6000</v>
      </c>
      <c r="BB1821" s="15">
        <v>0</v>
      </c>
      <c r="BC1821" s="15">
        <f t="shared" ref="BC1821:BE1821" si="7489">BC1820</f>
        <v>0</v>
      </c>
      <c r="BD1821" s="15">
        <f t="shared" si="7489"/>
        <v>0</v>
      </c>
      <c r="BE1821" s="15">
        <f t="shared" si="7489"/>
        <v>250</v>
      </c>
      <c r="BF1821" s="17"/>
      <c r="BG1821" s="15">
        <f t="shared" ref="BG1821:BH1821" si="7490">BG1820</f>
        <v>1000</v>
      </c>
      <c r="BH1821" s="15">
        <f t="shared" si="7490"/>
        <v>5000</v>
      </c>
      <c r="BI1821" s="17"/>
      <c r="BJ1821" s="22">
        <f>G1821/G1820</f>
        <v>1</v>
      </c>
      <c r="BK1821" s="65">
        <f>BK1820</f>
        <v>0</v>
      </c>
      <c r="BL1821" s="65">
        <f>BL1820</f>
        <v>0</v>
      </c>
      <c r="BM1821" s="6">
        <f t="shared" si="7478"/>
        <v>141.09375</v>
      </c>
      <c r="BN1821" s="8">
        <f t="shared" si="7479"/>
        <v>232.92049540551341</v>
      </c>
      <c r="BO1821" s="12">
        <f t="shared" si="7480"/>
        <v>181.28327597608572</v>
      </c>
      <c r="BP1821" s="50">
        <f>(1-'#Constant'!$A$3)/($J1821*'#Constant'!$B$3/'#Constant'!$C$3^($D1821-1)+1)+'#Constant'!$A$3</f>
        <v>0.94452830188679238</v>
      </c>
      <c r="BQ1821" s="4">
        <f t="shared" si="7481"/>
        <v>211.74590491410308</v>
      </c>
      <c r="BR1821" s="50">
        <f>(1-'#Constant'!$A$3)/($K1821*'#Constant'!$B$3/'#Constant'!$C$3^($D1821-1)+1)+'#Constant'!$A$3</f>
        <v>0.94452830188679238</v>
      </c>
      <c r="BS1821" s="4">
        <f t="shared" si="7482"/>
        <v>211.74590491410308</v>
      </c>
      <c r="BT1821"/>
    </row>
    <row r="1822" spans="1:72" x14ac:dyDescent="0.3">
      <c r="A1822">
        <v>70002</v>
      </c>
      <c r="B1822" s="18" t="e">
        <f>VLOOKUP(CONCATENATE("CREATURE_NAME_",A1822),[1]Localization_Hero!$A:$E,2,FALSE)</f>
        <v>#N/A</v>
      </c>
      <c r="C1822" t="s">
        <v>82</v>
      </c>
      <c r="D1822">
        <v>1</v>
      </c>
      <c r="E1822">
        <v>1</v>
      </c>
      <c r="F1822" s="18">
        <v>1</v>
      </c>
      <c r="G1822" s="10">
        <v>110</v>
      </c>
      <c r="H1822" s="10">
        <v>110</v>
      </c>
      <c r="I1822" s="10">
        <v>3000</v>
      </c>
      <c r="J1822" s="10">
        <v>20</v>
      </c>
      <c r="K1822" s="10">
        <v>20</v>
      </c>
      <c r="L1822" s="2"/>
      <c r="M1822" s="10">
        <v>0</v>
      </c>
      <c r="N1822" s="10">
        <v>0</v>
      </c>
      <c r="O1822" s="10">
        <v>0</v>
      </c>
      <c r="P1822" s="10">
        <v>0</v>
      </c>
      <c r="Q1822" s="10">
        <v>0</v>
      </c>
      <c r="R1822" s="10">
        <v>0</v>
      </c>
      <c r="S1822" s="10">
        <v>200</v>
      </c>
      <c r="T1822" s="10">
        <v>150</v>
      </c>
      <c r="U1822" s="10">
        <v>0</v>
      </c>
      <c r="V1822" s="10">
        <v>0</v>
      </c>
      <c r="W1822" s="2"/>
      <c r="X1822" s="10">
        <v>0</v>
      </c>
      <c r="Y1822" s="10">
        <v>0</v>
      </c>
      <c r="Z1822" s="10">
        <v>0</v>
      </c>
      <c r="AA1822" s="10">
        <v>0</v>
      </c>
      <c r="AB1822" s="10">
        <v>0</v>
      </c>
      <c r="AC1822" s="10">
        <v>0</v>
      </c>
      <c r="AD1822" s="10">
        <v>200</v>
      </c>
      <c r="AE1822" s="10">
        <v>150</v>
      </c>
      <c r="AF1822" s="10">
        <v>0</v>
      </c>
      <c r="AG1822" s="10">
        <v>0</v>
      </c>
      <c r="AH1822" s="10">
        <v>0</v>
      </c>
      <c r="AI1822" s="10">
        <v>0</v>
      </c>
      <c r="AJ1822" s="3"/>
      <c r="AK1822" s="10">
        <v>200</v>
      </c>
      <c r="AL1822" s="10">
        <v>0</v>
      </c>
      <c r="AM1822" s="3"/>
      <c r="AN1822" s="10">
        <v>0</v>
      </c>
      <c r="AO1822" s="10">
        <v>0</v>
      </c>
      <c r="AP1822" s="10">
        <v>0</v>
      </c>
      <c r="AQ1822" s="10">
        <v>0</v>
      </c>
      <c r="AR1822" s="10">
        <v>0</v>
      </c>
      <c r="AS1822" s="10">
        <v>0</v>
      </c>
      <c r="AT1822" s="10">
        <v>0</v>
      </c>
      <c r="AU1822" s="10">
        <v>0</v>
      </c>
      <c r="AV1822" s="10">
        <v>0</v>
      </c>
      <c r="AW1822" s="10">
        <v>0</v>
      </c>
      <c r="AX1822" s="10">
        <v>0</v>
      </c>
      <c r="AY1822" s="3"/>
      <c r="AZ1822" s="10">
        <v>6000</v>
      </c>
      <c r="BA1822" s="10">
        <v>6000</v>
      </c>
      <c r="BB1822" s="10">
        <v>0</v>
      </c>
      <c r="BC1822" s="10">
        <v>0</v>
      </c>
      <c r="BD1822" s="10">
        <v>0</v>
      </c>
      <c r="BE1822" s="10">
        <v>250</v>
      </c>
      <c r="BF1822" s="3"/>
      <c r="BG1822" s="10">
        <v>1000</v>
      </c>
      <c r="BH1822" s="10">
        <v>5000</v>
      </c>
      <c r="BI1822" s="3"/>
      <c r="BJ1822" s="21">
        <v>1</v>
      </c>
      <c r="BK1822" s="65">
        <v>0</v>
      </c>
      <c r="BL1822" s="65">
        <v>0</v>
      </c>
      <c r="BM1822" s="6">
        <f t="shared" si="7478"/>
        <v>124.16250000000001</v>
      </c>
      <c r="BN1822" s="8">
        <f t="shared" si="7479"/>
        <v>174.69037155413506</v>
      </c>
      <c r="BO1822" s="12">
        <f t="shared" si="7480"/>
        <v>147.275229614794</v>
      </c>
      <c r="BP1822" s="50">
        <f>(1-'#Constant'!$A$3)/($J1822*'#Constant'!$B$3/'#Constant'!$C$3^($D1822-1)+1)+'#Constant'!$A$3</f>
        <v>0.94452830188679238</v>
      </c>
      <c r="BQ1822" s="4">
        <f t="shared" si="7481"/>
        <v>158.8094286855773</v>
      </c>
      <c r="BR1822" s="50">
        <f>(1-'#Constant'!$A$3)/($K1822*'#Constant'!$B$3/'#Constant'!$C$3^($D1822-1)+1)+'#Constant'!$A$3</f>
        <v>0.94452830188679238</v>
      </c>
      <c r="BS1822" s="4">
        <f t="shared" si="7482"/>
        <v>158.8094286855773</v>
      </c>
      <c r="BT1822">
        <f>BO1822/$BO$4*100</f>
        <v>111.93474964108532</v>
      </c>
    </row>
    <row r="1823" spans="1:72" s="13" customFormat="1" ht="17.25" thickBot="1" x14ac:dyDescent="0.35">
      <c r="B1823" s="20"/>
      <c r="D1823" s="14">
        <v>1</v>
      </c>
      <c r="E1823" s="14">
        <v>1</v>
      </c>
      <c r="F1823" s="19">
        <v>1</v>
      </c>
      <c r="G1823" s="15">
        <f>G1822</f>
        <v>110</v>
      </c>
      <c r="H1823" s="15">
        <f>H1822</f>
        <v>110</v>
      </c>
      <c r="I1823" s="15">
        <v>3000</v>
      </c>
      <c r="J1823" s="15">
        <v>20</v>
      </c>
      <c r="K1823" s="15">
        <v>20</v>
      </c>
      <c r="L1823" s="16"/>
      <c r="M1823" s="15">
        <f t="shared" ref="M1823" si="7491">M1822</f>
        <v>0</v>
      </c>
      <c r="N1823" s="15">
        <f t="shared" ref="N1823:O1823" si="7492">N1822</f>
        <v>0</v>
      </c>
      <c r="O1823" s="15">
        <f t="shared" si="7492"/>
        <v>0</v>
      </c>
      <c r="P1823" s="15">
        <f>P1822</f>
        <v>0</v>
      </c>
      <c r="Q1823" s="15">
        <f t="shared" ref="Q1823:V1823" si="7493">Q1822</f>
        <v>0</v>
      </c>
      <c r="R1823" s="15">
        <f t="shared" si="7493"/>
        <v>0</v>
      </c>
      <c r="S1823" s="15">
        <f t="shared" si="7493"/>
        <v>200</v>
      </c>
      <c r="T1823" s="15">
        <f t="shared" si="7493"/>
        <v>150</v>
      </c>
      <c r="U1823" s="15">
        <f t="shared" si="7493"/>
        <v>0</v>
      </c>
      <c r="V1823" s="15">
        <f t="shared" si="7493"/>
        <v>0</v>
      </c>
      <c r="W1823" s="16"/>
      <c r="X1823" s="15">
        <f t="shared" ref="X1823" si="7494">X1822</f>
        <v>0</v>
      </c>
      <c r="Y1823" s="15">
        <f t="shared" ref="Y1823:Z1823" si="7495">Y1822</f>
        <v>0</v>
      </c>
      <c r="Z1823" s="15">
        <f t="shared" si="7495"/>
        <v>0</v>
      </c>
      <c r="AA1823" s="15">
        <f>AA1822</f>
        <v>0</v>
      </c>
      <c r="AB1823" s="15">
        <f t="shared" ref="AB1823:AI1823" si="7496">AB1822</f>
        <v>0</v>
      </c>
      <c r="AC1823" s="15">
        <f t="shared" si="7496"/>
        <v>0</v>
      </c>
      <c r="AD1823" s="15">
        <f t="shared" si="7496"/>
        <v>200</v>
      </c>
      <c r="AE1823" s="15">
        <f t="shared" si="7496"/>
        <v>150</v>
      </c>
      <c r="AF1823" s="15">
        <f t="shared" si="7496"/>
        <v>0</v>
      </c>
      <c r="AG1823" s="15">
        <f t="shared" si="7496"/>
        <v>0</v>
      </c>
      <c r="AH1823" s="15">
        <f t="shared" si="7496"/>
        <v>0</v>
      </c>
      <c r="AI1823" s="15">
        <f t="shared" si="7496"/>
        <v>0</v>
      </c>
      <c r="AJ1823" s="17"/>
      <c r="AK1823" s="15">
        <f>AK1822</f>
        <v>200</v>
      </c>
      <c r="AL1823" s="15">
        <f>AL1822</f>
        <v>0</v>
      </c>
      <c r="AM1823" s="17"/>
      <c r="AN1823" s="15">
        <f t="shared" ref="AN1823:AX1823" si="7497">AN1822</f>
        <v>0</v>
      </c>
      <c r="AO1823" s="15">
        <f t="shared" si="7497"/>
        <v>0</v>
      </c>
      <c r="AP1823" s="15">
        <f t="shared" si="7497"/>
        <v>0</v>
      </c>
      <c r="AQ1823" s="15">
        <f t="shared" si="7497"/>
        <v>0</v>
      </c>
      <c r="AR1823" s="15">
        <f t="shared" si="7497"/>
        <v>0</v>
      </c>
      <c r="AS1823" s="15">
        <f t="shared" si="7497"/>
        <v>0</v>
      </c>
      <c r="AT1823" s="15">
        <f t="shared" si="7497"/>
        <v>0</v>
      </c>
      <c r="AU1823" s="15">
        <f t="shared" si="7497"/>
        <v>0</v>
      </c>
      <c r="AV1823" s="15">
        <f t="shared" si="7497"/>
        <v>0</v>
      </c>
      <c r="AW1823" s="15">
        <f t="shared" si="7497"/>
        <v>0</v>
      </c>
      <c r="AX1823" s="15">
        <f t="shared" si="7497"/>
        <v>0</v>
      </c>
      <c r="AY1823" s="17"/>
      <c r="AZ1823" s="15">
        <f t="shared" ref="AZ1823:BA1823" si="7498">AZ1822</f>
        <v>6000</v>
      </c>
      <c r="BA1823" s="15">
        <f t="shared" si="7498"/>
        <v>6000</v>
      </c>
      <c r="BB1823" s="15">
        <v>0</v>
      </c>
      <c r="BC1823" s="15">
        <f t="shared" ref="BC1823:BE1823" si="7499">BC1822</f>
        <v>0</v>
      </c>
      <c r="BD1823" s="15">
        <f t="shared" si="7499"/>
        <v>0</v>
      </c>
      <c r="BE1823" s="15">
        <f t="shared" si="7499"/>
        <v>250</v>
      </c>
      <c r="BF1823" s="17"/>
      <c r="BG1823" s="15">
        <f t="shared" ref="BG1823:BH1823" si="7500">BG1822</f>
        <v>1000</v>
      </c>
      <c r="BH1823" s="15">
        <f t="shared" si="7500"/>
        <v>5000</v>
      </c>
      <c r="BI1823" s="17"/>
      <c r="BJ1823" s="22">
        <f>G1823/G1822</f>
        <v>1</v>
      </c>
      <c r="BK1823" s="65">
        <f t="shared" ref="BK1823:BL1823" si="7501">BK1822</f>
        <v>0</v>
      </c>
      <c r="BL1823" s="65">
        <f t="shared" si="7501"/>
        <v>0</v>
      </c>
      <c r="BM1823" s="6">
        <f t="shared" si="7478"/>
        <v>124.16250000000001</v>
      </c>
      <c r="BN1823" s="8">
        <f t="shared" si="7479"/>
        <v>174.69037155413506</v>
      </c>
      <c r="BO1823" s="12">
        <f t="shared" si="7480"/>
        <v>147.275229614794</v>
      </c>
      <c r="BP1823" s="50">
        <f>(1-'#Constant'!$A$3)/($J1823*'#Constant'!$B$3/'#Constant'!$C$3^($D1823-1)+1)+'#Constant'!$A$3</f>
        <v>0.94452830188679238</v>
      </c>
      <c r="BQ1823" s="4">
        <f t="shared" si="7481"/>
        <v>158.8094286855773</v>
      </c>
      <c r="BR1823" s="50">
        <f>(1-'#Constant'!$A$3)/($K1823*'#Constant'!$B$3/'#Constant'!$C$3^($D1823-1)+1)+'#Constant'!$A$3</f>
        <v>0.94452830188679238</v>
      </c>
      <c r="BS1823" s="4">
        <f t="shared" si="7482"/>
        <v>158.8094286855773</v>
      </c>
      <c r="BT1823"/>
    </row>
    <row r="1824" spans="1:72" x14ac:dyDescent="0.3">
      <c r="A1824">
        <v>70003</v>
      </c>
      <c r="B1824" s="18" t="e">
        <f>VLOOKUP(CONCATENATE("CREATURE_NAME_",A1824),[1]Localization_Hero!$A:$E,2,FALSE)</f>
        <v>#N/A</v>
      </c>
      <c r="C1824" t="s">
        <v>77</v>
      </c>
      <c r="D1824">
        <v>1</v>
      </c>
      <c r="E1824">
        <v>1</v>
      </c>
      <c r="F1824" s="18">
        <v>1</v>
      </c>
      <c r="G1824" s="10">
        <v>125</v>
      </c>
      <c r="H1824" s="10">
        <v>125</v>
      </c>
      <c r="I1824" s="10">
        <v>4000</v>
      </c>
      <c r="J1824" s="10">
        <v>20</v>
      </c>
      <c r="K1824" s="10">
        <v>20</v>
      </c>
      <c r="L1824" s="2"/>
      <c r="M1824" s="10">
        <v>0</v>
      </c>
      <c r="N1824" s="10">
        <v>0</v>
      </c>
      <c r="O1824" s="10">
        <v>0</v>
      </c>
      <c r="P1824" s="10">
        <v>0</v>
      </c>
      <c r="Q1824" s="10">
        <v>0</v>
      </c>
      <c r="R1824" s="10">
        <v>0</v>
      </c>
      <c r="S1824" s="10">
        <v>200</v>
      </c>
      <c r="T1824" s="10">
        <v>150</v>
      </c>
      <c r="U1824" s="10">
        <v>0</v>
      </c>
      <c r="V1824" s="10">
        <v>0</v>
      </c>
      <c r="W1824" s="2"/>
      <c r="X1824" s="10">
        <v>0</v>
      </c>
      <c r="Y1824" s="10">
        <v>0</v>
      </c>
      <c r="Z1824" s="10">
        <v>0</v>
      </c>
      <c r="AA1824" s="10">
        <v>0</v>
      </c>
      <c r="AB1824" s="10">
        <v>0</v>
      </c>
      <c r="AC1824" s="10">
        <v>0</v>
      </c>
      <c r="AD1824" s="10">
        <v>200</v>
      </c>
      <c r="AE1824" s="10">
        <v>150</v>
      </c>
      <c r="AF1824" s="10">
        <v>0</v>
      </c>
      <c r="AG1824" s="10">
        <v>0</v>
      </c>
      <c r="AH1824" s="10">
        <v>0</v>
      </c>
      <c r="AI1824" s="10">
        <v>0</v>
      </c>
      <c r="AJ1824" s="3"/>
      <c r="AK1824" s="10">
        <v>200</v>
      </c>
      <c r="AL1824" s="10">
        <v>0</v>
      </c>
      <c r="AM1824" s="3"/>
      <c r="AN1824" s="10">
        <v>0</v>
      </c>
      <c r="AO1824" s="10">
        <v>0</v>
      </c>
      <c r="AP1824" s="10">
        <v>0</v>
      </c>
      <c r="AQ1824" s="10">
        <v>0</v>
      </c>
      <c r="AR1824" s="10">
        <v>0</v>
      </c>
      <c r="AS1824" s="10">
        <v>0</v>
      </c>
      <c r="AT1824" s="10">
        <v>0</v>
      </c>
      <c r="AU1824" s="10">
        <v>0</v>
      </c>
      <c r="AV1824" s="10">
        <v>0</v>
      </c>
      <c r="AW1824" s="10">
        <v>0</v>
      </c>
      <c r="AX1824" s="10">
        <v>0</v>
      </c>
      <c r="AY1824" s="3"/>
      <c r="AZ1824" s="10">
        <v>6000</v>
      </c>
      <c r="BA1824" s="10">
        <v>6000</v>
      </c>
      <c r="BB1824" s="10">
        <v>0</v>
      </c>
      <c r="BC1824" s="10">
        <v>0</v>
      </c>
      <c r="BD1824" s="10">
        <v>0</v>
      </c>
      <c r="BE1824" s="10">
        <v>250</v>
      </c>
      <c r="BF1824" s="3"/>
      <c r="BG1824" s="10">
        <v>1000</v>
      </c>
      <c r="BH1824" s="10">
        <v>5000</v>
      </c>
      <c r="BI1824" s="3"/>
      <c r="BJ1824" s="21">
        <v>1</v>
      </c>
      <c r="BK1824" s="65">
        <v>0</v>
      </c>
      <c r="BL1824" s="65">
        <v>0</v>
      </c>
      <c r="BM1824" s="6">
        <f t="shared" si="7478"/>
        <v>141.09375</v>
      </c>
      <c r="BN1824" s="8">
        <f t="shared" si="7479"/>
        <v>232.92049540551341</v>
      </c>
      <c r="BO1824" s="12">
        <f t="shared" si="7480"/>
        <v>181.28327597608572</v>
      </c>
      <c r="BP1824" s="50">
        <f>(1-'#Constant'!$A$3)/($J1824*'#Constant'!$B$3/'#Constant'!$C$3^($D1824-1)+1)+'#Constant'!$A$3</f>
        <v>0.94452830188679238</v>
      </c>
      <c r="BQ1824" s="4">
        <f t="shared" si="7481"/>
        <v>211.74590491410308</v>
      </c>
      <c r="BR1824" s="50">
        <f>(1-'#Constant'!$A$3)/($K1824*'#Constant'!$B$3/'#Constant'!$C$3^($D1824-1)+1)+'#Constant'!$A$3</f>
        <v>0.94452830188679238</v>
      </c>
      <c r="BS1824" s="4">
        <f t="shared" si="7482"/>
        <v>211.74590491410308</v>
      </c>
      <c r="BT1824">
        <f>BO1824/$BO$4*100</f>
        <v>137.78215225719521</v>
      </c>
    </row>
    <row r="1825" spans="1:72" s="13" customFormat="1" ht="17.25" thickBot="1" x14ac:dyDescent="0.35">
      <c r="B1825" s="20"/>
      <c r="D1825" s="14">
        <v>1</v>
      </c>
      <c r="E1825" s="14">
        <v>1</v>
      </c>
      <c r="F1825" s="19">
        <v>1</v>
      </c>
      <c r="G1825" s="15">
        <v>125</v>
      </c>
      <c r="H1825" s="15">
        <v>125</v>
      </c>
      <c r="I1825" s="15">
        <f>I1824</f>
        <v>4000</v>
      </c>
      <c r="J1825" s="15">
        <v>20</v>
      </c>
      <c r="K1825" s="15">
        <v>20</v>
      </c>
      <c r="L1825" s="16"/>
      <c r="M1825" s="15">
        <f t="shared" ref="M1825" si="7502">M1824</f>
        <v>0</v>
      </c>
      <c r="N1825" s="15">
        <f t="shared" ref="N1825:O1825" si="7503">N1824</f>
        <v>0</v>
      </c>
      <c r="O1825" s="15">
        <f t="shared" si="7503"/>
        <v>0</v>
      </c>
      <c r="P1825" s="15">
        <f>P1824</f>
        <v>0</v>
      </c>
      <c r="Q1825" s="15">
        <f t="shared" ref="Q1825:V1825" si="7504">Q1824</f>
        <v>0</v>
      </c>
      <c r="R1825" s="15">
        <f t="shared" si="7504"/>
        <v>0</v>
      </c>
      <c r="S1825" s="15">
        <f t="shared" si="7504"/>
        <v>200</v>
      </c>
      <c r="T1825" s="15">
        <f t="shared" si="7504"/>
        <v>150</v>
      </c>
      <c r="U1825" s="15">
        <f t="shared" si="7504"/>
        <v>0</v>
      </c>
      <c r="V1825" s="15">
        <f t="shared" si="7504"/>
        <v>0</v>
      </c>
      <c r="W1825" s="16"/>
      <c r="X1825" s="15">
        <f t="shared" ref="X1825" si="7505">X1824</f>
        <v>0</v>
      </c>
      <c r="Y1825" s="15">
        <f t="shared" ref="Y1825:Z1825" si="7506">Y1824</f>
        <v>0</v>
      </c>
      <c r="Z1825" s="15">
        <f t="shared" si="7506"/>
        <v>0</v>
      </c>
      <c r="AA1825" s="15">
        <f>AA1824</f>
        <v>0</v>
      </c>
      <c r="AB1825" s="15">
        <f t="shared" ref="AB1825:AI1825" si="7507">AB1824</f>
        <v>0</v>
      </c>
      <c r="AC1825" s="15">
        <f t="shared" si="7507"/>
        <v>0</v>
      </c>
      <c r="AD1825" s="15">
        <f t="shared" si="7507"/>
        <v>200</v>
      </c>
      <c r="AE1825" s="15">
        <f t="shared" si="7507"/>
        <v>150</v>
      </c>
      <c r="AF1825" s="15">
        <f t="shared" si="7507"/>
        <v>0</v>
      </c>
      <c r="AG1825" s="15">
        <f t="shared" si="7507"/>
        <v>0</v>
      </c>
      <c r="AH1825" s="15">
        <f t="shared" si="7507"/>
        <v>0</v>
      </c>
      <c r="AI1825" s="15">
        <f t="shared" si="7507"/>
        <v>0</v>
      </c>
      <c r="AJ1825" s="17"/>
      <c r="AK1825" s="15">
        <f>AK1824</f>
        <v>200</v>
      </c>
      <c r="AL1825" s="15">
        <f>AL1824</f>
        <v>0</v>
      </c>
      <c r="AM1825" s="17"/>
      <c r="AN1825" s="15">
        <f t="shared" ref="AN1825:AX1825" si="7508">AN1824</f>
        <v>0</v>
      </c>
      <c r="AO1825" s="15">
        <f t="shared" si="7508"/>
        <v>0</v>
      </c>
      <c r="AP1825" s="15">
        <f t="shared" si="7508"/>
        <v>0</v>
      </c>
      <c r="AQ1825" s="15">
        <f t="shared" si="7508"/>
        <v>0</v>
      </c>
      <c r="AR1825" s="15">
        <f t="shared" si="7508"/>
        <v>0</v>
      </c>
      <c r="AS1825" s="15">
        <f t="shared" si="7508"/>
        <v>0</v>
      </c>
      <c r="AT1825" s="15">
        <f t="shared" si="7508"/>
        <v>0</v>
      </c>
      <c r="AU1825" s="15">
        <f t="shared" si="7508"/>
        <v>0</v>
      </c>
      <c r="AV1825" s="15">
        <f t="shared" si="7508"/>
        <v>0</v>
      </c>
      <c r="AW1825" s="15">
        <f t="shared" si="7508"/>
        <v>0</v>
      </c>
      <c r="AX1825" s="15">
        <f t="shared" si="7508"/>
        <v>0</v>
      </c>
      <c r="AY1825" s="17"/>
      <c r="AZ1825" s="15">
        <f t="shared" ref="AZ1825:BA1825" si="7509">AZ1824</f>
        <v>6000</v>
      </c>
      <c r="BA1825" s="15">
        <f t="shared" si="7509"/>
        <v>6000</v>
      </c>
      <c r="BB1825" s="15">
        <v>0</v>
      </c>
      <c r="BC1825" s="15">
        <f t="shared" ref="BC1825:BE1825" si="7510">BC1824</f>
        <v>0</v>
      </c>
      <c r="BD1825" s="15">
        <f t="shared" si="7510"/>
        <v>0</v>
      </c>
      <c r="BE1825" s="15">
        <f t="shared" si="7510"/>
        <v>250</v>
      </c>
      <c r="BF1825" s="17"/>
      <c r="BG1825" s="15">
        <f t="shared" ref="BG1825:BH1825" si="7511">BG1824</f>
        <v>1000</v>
      </c>
      <c r="BH1825" s="15">
        <f t="shared" si="7511"/>
        <v>5000</v>
      </c>
      <c r="BI1825" s="17"/>
      <c r="BJ1825" s="22">
        <f>G1825/G1824</f>
        <v>1</v>
      </c>
      <c r="BK1825" s="65">
        <f t="shared" ref="BK1825:BL1825" si="7512">BK1824</f>
        <v>0</v>
      </c>
      <c r="BL1825" s="65">
        <f t="shared" si="7512"/>
        <v>0</v>
      </c>
      <c r="BM1825" s="6">
        <f t="shared" si="7478"/>
        <v>141.09375</v>
      </c>
      <c r="BN1825" s="8">
        <f t="shared" si="7479"/>
        <v>232.92049540551341</v>
      </c>
      <c r="BO1825" s="12">
        <f t="shared" si="7480"/>
        <v>181.28327597608572</v>
      </c>
      <c r="BP1825" s="50">
        <f>(1-'#Constant'!$A$3)/($J1825*'#Constant'!$B$3/'#Constant'!$C$3^($D1825-1)+1)+'#Constant'!$A$3</f>
        <v>0.94452830188679238</v>
      </c>
      <c r="BQ1825" s="4">
        <f t="shared" si="7481"/>
        <v>211.74590491410308</v>
      </c>
      <c r="BR1825" s="50">
        <f>(1-'#Constant'!$A$3)/($K1825*'#Constant'!$B$3/'#Constant'!$C$3^($D1825-1)+1)+'#Constant'!$A$3</f>
        <v>0.94452830188679238</v>
      </c>
      <c r="BS1825" s="4">
        <f t="shared" si="7482"/>
        <v>211.74590491410308</v>
      </c>
      <c r="BT1825"/>
    </row>
    <row r="1826" spans="1:72" x14ac:dyDescent="0.3">
      <c r="A1826">
        <v>70004</v>
      </c>
      <c r="B1826" s="18" t="e">
        <f>VLOOKUP(CONCATENATE("CREATURE_NAME_",A1826),[1]Localization_Hero!$A:$E,2,FALSE)</f>
        <v>#N/A</v>
      </c>
      <c r="C1826" t="s">
        <v>77</v>
      </c>
      <c r="D1826">
        <v>1</v>
      </c>
      <c r="E1826">
        <v>1</v>
      </c>
      <c r="F1826" s="18">
        <v>1</v>
      </c>
      <c r="G1826" s="10">
        <v>125</v>
      </c>
      <c r="H1826" s="10">
        <v>125</v>
      </c>
      <c r="I1826" s="10">
        <v>3750</v>
      </c>
      <c r="J1826" s="10">
        <v>20</v>
      </c>
      <c r="K1826" s="10">
        <v>20</v>
      </c>
      <c r="L1826" s="2"/>
      <c r="M1826" s="10">
        <v>0</v>
      </c>
      <c r="N1826" s="10">
        <v>0</v>
      </c>
      <c r="O1826" s="10">
        <v>0</v>
      </c>
      <c r="P1826" s="10">
        <v>0</v>
      </c>
      <c r="Q1826" s="10">
        <v>0</v>
      </c>
      <c r="R1826" s="10">
        <v>0</v>
      </c>
      <c r="S1826" s="10">
        <v>200</v>
      </c>
      <c r="T1826" s="10">
        <v>150</v>
      </c>
      <c r="U1826" s="10">
        <v>0</v>
      </c>
      <c r="V1826" s="10">
        <v>0</v>
      </c>
      <c r="W1826" s="2"/>
      <c r="X1826" s="10">
        <v>0</v>
      </c>
      <c r="Y1826" s="10">
        <v>0</v>
      </c>
      <c r="Z1826" s="10">
        <v>0</v>
      </c>
      <c r="AA1826" s="10">
        <v>0</v>
      </c>
      <c r="AB1826" s="10">
        <v>0</v>
      </c>
      <c r="AC1826" s="10">
        <v>0</v>
      </c>
      <c r="AD1826" s="10">
        <v>200</v>
      </c>
      <c r="AE1826" s="10">
        <v>150</v>
      </c>
      <c r="AF1826" s="10">
        <v>0</v>
      </c>
      <c r="AG1826" s="10">
        <v>0</v>
      </c>
      <c r="AH1826" s="10">
        <v>0</v>
      </c>
      <c r="AI1826" s="10">
        <v>0</v>
      </c>
      <c r="AJ1826" s="3"/>
      <c r="AK1826" s="10">
        <v>200</v>
      </c>
      <c r="AL1826" s="10">
        <v>0</v>
      </c>
      <c r="AM1826" s="3"/>
      <c r="AN1826" s="10">
        <v>0</v>
      </c>
      <c r="AO1826" s="10">
        <v>0</v>
      </c>
      <c r="AP1826" s="10">
        <v>0</v>
      </c>
      <c r="AQ1826" s="10">
        <v>0</v>
      </c>
      <c r="AR1826" s="10">
        <v>0</v>
      </c>
      <c r="AS1826" s="10">
        <v>0</v>
      </c>
      <c r="AT1826" s="10">
        <v>0</v>
      </c>
      <c r="AU1826" s="10">
        <v>0</v>
      </c>
      <c r="AV1826" s="10">
        <v>0</v>
      </c>
      <c r="AW1826" s="10">
        <v>0</v>
      </c>
      <c r="AX1826" s="10">
        <v>0</v>
      </c>
      <c r="AY1826" s="3"/>
      <c r="AZ1826" s="10">
        <v>6000</v>
      </c>
      <c r="BA1826" s="10">
        <v>6000</v>
      </c>
      <c r="BB1826" s="10">
        <v>0</v>
      </c>
      <c r="BC1826" s="10">
        <v>0</v>
      </c>
      <c r="BD1826" s="10">
        <v>0</v>
      </c>
      <c r="BE1826" s="10">
        <v>250</v>
      </c>
      <c r="BF1826" s="3"/>
      <c r="BG1826" s="10">
        <v>1000</v>
      </c>
      <c r="BH1826" s="10">
        <v>5000</v>
      </c>
      <c r="BI1826" s="3"/>
      <c r="BJ1826" s="21">
        <v>1</v>
      </c>
      <c r="BK1826" s="65">
        <v>0</v>
      </c>
      <c r="BL1826" s="65">
        <v>0</v>
      </c>
      <c r="BM1826" s="6">
        <f t="shared" si="7478"/>
        <v>141.09375</v>
      </c>
      <c r="BN1826" s="8">
        <f t="shared" si="7479"/>
        <v>218.36296444266881</v>
      </c>
      <c r="BO1826" s="12">
        <f t="shared" si="7480"/>
        <v>175.52677720032577</v>
      </c>
      <c r="BP1826" s="50">
        <f>(1-'#Constant'!$A$3)/($J1826*'#Constant'!$B$3/'#Constant'!$C$3^($D1826-1)+1)+'#Constant'!$A$3</f>
        <v>0.94452830188679238</v>
      </c>
      <c r="BQ1826" s="4">
        <f t="shared" si="7481"/>
        <v>198.51178585697164</v>
      </c>
      <c r="BR1826" s="50">
        <f>(1-'#Constant'!$A$3)/($K1826*'#Constant'!$B$3/'#Constant'!$C$3^($D1826-1)+1)+'#Constant'!$A$3</f>
        <v>0.94452830188679238</v>
      </c>
      <c r="BS1826" s="4">
        <f t="shared" si="7482"/>
        <v>198.51178585697164</v>
      </c>
      <c r="BT1826">
        <f>BO1826/$BO$4*100</f>
        <v>133.40699527418295</v>
      </c>
    </row>
    <row r="1827" spans="1:72" s="13" customFormat="1" ht="17.25" thickBot="1" x14ac:dyDescent="0.35">
      <c r="B1827" s="20"/>
      <c r="D1827" s="14">
        <v>1</v>
      </c>
      <c r="E1827" s="14">
        <v>1</v>
      </c>
      <c r="F1827" s="19">
        <v>1</v>
      </c>
      <c r="G1827" s="15">
        <v>125</v>
      </c>
      <c r="H1827" s="15">
        <v>125</v>
      </c>
      <c r="I1827" s="15">
        <v>3750</v>
      </c>
      <c r="J1827" s="15">
        <v>20</v>
      </c>
      <c r="K1827" s="15">
        <v>20</v>
      </c>
      <c r="L1827" s="16"/>
      <c r="M1827" s="15">
        <f t="shared" ref="M1827" si="7513">M1826</f>
        <v>0</v>
      </c>
      <c r="N1827" s="15">
        <f t="shared" ref="N1827:O1827" si="7514">N1826</f>
        <v>0</v>
      </c>
      <c r="O1827" s="15">
        <f t="shared" si="7514"/>
        <v>0</v>
      </c>
      <c r="P1827" s="15">
        <f>P1826</f>
        <v>0</v>
      </c>
      <c r="Q1827" s="15">
        <f t="shared" ref="Q1827:V1827" si="7515">Q1826</f>
        <v>0</v>
      </c>
      <c r="R1827" s="15">
        <f t="shared" si="7515"/>
        <v>0</v>
      </c>
      <c r="S1827" s="15">
        <f t="shared" si="7515"/>
        <v>200</v>
      </c>
      <c r="T1827" s="15">
        <f t="shared" si="7515"/>
        <v>150</v>
      </c>
      <c r="U1827" s="15">
        <f t="shared" si="7515"/>
        <v>0</v>
      </c>
      <c r="V1827" s="15">
        <f t="shared" si="7515"/>
        <v>0</v>
      </c>
      <c r="W1827" s="16"/>
      <c r="X1827" s="15">
        <f t="shared" ref="X1827" si="7516">X1826</f>
        <v>0</v>
      </c>
      <c r="Y1827" s="15">
        <f t="shared" ref="Y1827:Z1827" si="7517">Y1826</f>
        <v>0</v>
      </c>
      <c r="Z1827" s="15">
        <f t="shared" si="7517"/>
        <v>0</v>
      </c>
      <c r="AA1827" s="15">
        <f>AA1826</f>
        <v>0</v>
      </c>
      <c r="AB1827" s="15">
        <f t="shared" ref="AB1827:AI1827" si="7518">AB1826</f>
        <v>0</v>
      </c>
      <c r="AC1827" s="15">
        <f t="shared" si="7518"/>
        <v>0</v>
      </c>
      <c r="AD1827" s="15">
        <f t="shared" si="7518"/>
        <v>200</v>
      </c>
      <c r="AE1827" s="15">
        <f t="shared" si="7518"/>
        <v>150</v>
      </c>
      <c r="AF1827" s="15">
        <f t="shared" si="7518"/>
        <v>0</v>
      </c>
      <c r="AG1827" s="15">
        <f t="shared" si="7518"/>
        <v>0</v>
      </c>
      <c r="AH1827" s="15">
        <f t="shared" si="7518"/>
        <v>0</v>
      </c>
      <c r="AI1827" s="15">
        <f t="shared" si="7518"/>
        <v>0</v>
      </c>
      <c r="AJ1827" s="17"/>
      <c r="AK1827" s="15">
        <f>AK1826</f>
        <v>200</v>
      </c>
      <c r="AL1827" s="15">
        <f>AL1826</f>
        <v>0</v>
      </c>
      <c r="AM1827" s="17"/>
      <c r="AN1827" s="15">
        <f t="shared" ref="AN1827:AX1827" si="7519">AN1826</f>
        <v>0</v>
      </c>
      <c r="AO1827" s="15">
        <f t="shared" si="7519"/>
        <v>0</v>
      </c>
      <c r="AP1827" s="15">
        <f t="shared" si="7519"/>
        <v>0</v>
      </c>
      <c r="AQ1827" s="15">
        <f t="shared" si="7519"/>
        <v>0</v>
      </c>
      <c r="AR1827" s="15">
        <f t="shared" si="7519"/>
        <v>0</v>
      </c>
      <c r="AS1827" s="15">
        <f t="shared" si="7519"/>
        <v>0</v>
      </c>
      <c r="AT1827" s="15">
        <f t="shared" si="7519"/>
        <v>0</v>
      </c>
      <c r="AU1827" s="15">
        <f t="shared" si="7519"/>
        <v>0</v>
      </c>
      <c r="AV1827" s="15">
        <f t="shared" si="7519"/>
        <v>0</v>
      </c>
      <c r="AW1827" s="15">
        <f t="shared" si="7519"/>
        <v>0</v>
      </c>
      <c r="AX1827" s="15">
        <f t="shared" si="7519"/>
        <v>0</v>
      </c>
      <c r="AY1827" s="17"/>
      <c r="AZ1827" s="15">
        <f t="shared" ref="AZ1827:BA1827" si="7520">AZ1826</f>
        <v>6000</v>
      </c>
      <c r="BA1827" s="15">
        <f t="shared" si="7520"/>
        <v>6000</v>
      </c>
      <c r="BB1827" s="15">
        <v>0</v>
      </c>
      <c r="BC1827" s="15">
        <f t="shared" ref="BC1827:BE1827" si="7521">BC1826</f>
        <v>0</v>
      </c>
      <c r="BD1827" s="15">
        <f t="shared" si="7521"/>
        <v>0</v>
      </c>
      <c r="BE1827" s="15">
        <f t="shared" si="7521"/>
        <v>250</v>
      </c>
      <c r="BF1827" s="17"/>
      <c r="BG1827" s="15">
        <f t="shared" ref="BG1827:BH1827" si="7522">BG1826</f>
        <v>1000</v>
      </c>
      <c r="BH1827" s="15">
        <f t="shared" si="7522"/>
        <v>5000</v>
      </c>
      <c r="BI1827" s="17"/>
      <c r="BJ1827" s="22">
        <f>G1827/G1826</f>
        <v>1</v>
      </c>
      <c r="BK1827" s="65">
        <f t="shared" ref="BK1827:BL1827" si="7523">BK1826</f>
        <v>0</v>
      </c>
      <c r="BL1827" s="65">
        <f t="shared" si="7523"/>
        <v>0</v>
      </c>
      <c r="BM1827" s="6">
        <f t="shared" si="7478"/>
        <v>141.09375</v>
      </c>
      <c r="BN1827" s="8">
        <f t="shared" si="7479"/>
        <v>218.36296444266881</v>
      </c>
      <c r="BO1827" s="12">
        <f t="shared" si="7480"/>
        <v>175.52677720032577</v>
      </c>
      <c r="BP1827" s="50">
        <f>(1-'#Constant'!$A$3)/($J1827*'#Constant'!$B$3/'#Constant'!$C$3^($D1827-1)+1)+'#Constant'!$A$3</f>
        <v>0.94452830188679238</v>
      </c>
      <c r="BQ1827" s="4">
        <f t="shared" si="7481"/>
        <v>198.51178585697164</v>
      </c>
      <c r="BR1827" s="50">
        <f>(1-'#Constant'!$A$3)/($K1827*'#Constant'!$B$3/'#Constant'!$C$3^($D1827-1)+1)+'#Constant'!$A$3</f>
        <v>0.94452830188679238</v>
      </c>
      <c r="BS1827" s="4">
        <f t="shared" si="7482"/>
        <v>198.51178585697164</v>
      </c>
      <c r="BT1827"/>
    </row>
    <row r="1828" spans="1:72" x14ac:dyDescent="0.3">
      <c r="A1828">
        <v>70005</v>
      </c>
      <c r="B1828" s="18" t="e">
        <f>VLOOKUP(CONCATENATE("CREATURE_NAME_",A1828),[1]Localization_Hero!$A:$E,2,FALSE)</f>
        <v>#N/A</v>
      </c>
      <c r="C1828" t="s">
        <v>77</v>
      </c>
      <c r="D1828">
        <v>1</v>
      </c>
      <c r="E1828">
        <v>1</v>
      </c>
      <c r="F1828" s="18">
        <v>1</v>
      </c>
      <c r="G1828" s="10">
        <v>125</v>
      </c>
      <c r="H1828" s="10">
        <v>125</v>
      </c>
      <c r="I1828" s="10">
        <v>4000</v>
      </c>
      <c r="J1828" s="10">
        <v>20</v>
      </c>
      <c r="K1828" s="10">
        <v>20</v>
      </c>
      <c r="L1828" s="2"/>
      <c r="M1828" s="10">
        <v>0</v>
      </c>
      <c r="N1828" s="10">
        <v>0</v>
      </c>
      <c r="O1828" s="10">
        <v>0</v>
      </c>
      <c r="P1828" s="10">
        <v>0</v>
      </c>
      <c r="Q1828" s="10">
        <v>0</v>
      </c>
      <c r="R1828" s="10">
        <v>0</v>
      </c>
      <c r="S1828" s="10">
        <v>200</v>
      </c>
      <c r="T1828" s="10">
        <v>150</v>
      </c>
      <c r="U1828" s="10">
        <v>0</v>
      </c>
      <c r="V1828" s="10">
        <v>0</v>
      </c>
      <c r="W1828" s="2"/>
      <c r="X1828" s="10">
        <v>0</v>
      </c>
      <c r="Y1828" s="10">
        <v>0</v>
      </c>
      <c r="Z1828" s="10">
        <v>0</v>
      </c>
      <c r="AA1828" s="10">
        <v>0</v>
      </c>
      <c r="AB1828" s="10">
        <v>0</v>
      </c>
      <c r="AC1828" s="10">
        <v>0</v>
      </c>
      <c r="AD1828" s="10">
        <v>200</v>
      </c>
      <c r="AE1828" s="10">
        <v>150</v>
      </c>
      <c r="AF1828" s="10">
        <v>0</v>
      </c>
      <c r="AG1828" s="10">
        <v>0</v>
      </c>
      <c r="AH1828" s="10">
        <v>0</v>
      </c>
      <c r="AI1828" s="10">
        <v>0</v>
      </c>
      <c r="AJ1828" s="3"/>
      <c r="AK1828" s="10">
        <v>200</v>
      </c>
      <c r="AL1828" s="10">
        <v>0</v>
      </c>
      <c r="AM1828" s="3"/>
      <c r="AN1828" s="10">
        <v>0</v>
      </c>
      <c r="AO1828" s="10">
        <v>0</v>
      </c>
      <c r="AP1828" s="10">
        <v>0</v>
      </c>
      <c r="AQ1828" s="10">
        <v>0</v>
      </c>
      <c r="AR1828" s="10">
        <v>0</v>
      </c>
      <c r="AS1828" s="10">
        <v>0</v>
      </c>
      <c r="AT1828" s="10">
        <v>0</v>
      </c>
      <c r="AU1828" s="10">
        <v>0</v>
      </c>
      <c r="AV1828" s="10">
        <v>0</v>
      </c>
      <c r="AW1828" s="10">
        <v>0</v>
      </c>
      <c r="AX1828" s="10">
        <v>0</v>
      </c>
      <c r="AY1828" s="3"/>
      <c r="AZ1828" s="10">
        <v>6000</v>
      </c>
      <c r="BA1828" s="10">
        <v>6000</v>
      </c>
      <c r="BB1828" s="10">
        <v>0</v>
      </c>
      <c r="BC1828" s="10">
        <v>0</v>
      </c>
      <c r="BD1828" s="10">
        <v>0</v>
      </c>
      <c r="BE1828" s="10">
        <v>250</v>
      </c>
      <c r="BF1828" s="3"/>
      <c r="BG1828" s="10">
        <v>1000</v>
      </c>
      <c r="BH1828" s="10">
        <v>5000</v>
      </c>
      <c r="BI1828" s="3"/>
      <c r="BJ1828" s="21">
        <v>1</v>
      </c>
      <c r="BK1828" s="65">
        <v>0</v>
      </c>
      <c r="BL1828" s="65">
        <v>0</v>
      </c>
      <c r="BM1828" s="6">
        <f t="shared" si="7478"/>
        <v>141.09375</v>
      </c>
      <c r="BN1828" s="8">
        <f t="shared" si="7479"/>
        <v>232.92049540551341</v>
      </c>
      <c r="BO1828" s="12">
        <f t="shared" si="7480"/>
        <v>181.28327597608572</v>
      </c>
      <c r="BP1828" s="50">
        <f>(1-'#Constant'!$A$3)/($J1828*'#Constant'!$B$3/'#Constant'!$C$3^($D1828-1)+1)+'#Constant'!$A$3</f>
        <v>0.94452830188679238</v>
      </c>
      <c r="BQ1828" s="4">
        <f t="shared" si="7481"/>
        <v>211.74590491410308</v>
      </c>
      <c r="BR1828" s="50">
        <f>(1-'#Constant'!$A$3)/($K1828*'#Constant'!$B$3/'#Constant'!$C$3^($D1828-1)+1)+'#Constant'!$A$3</f>
        <v>0.94452830188679238</v>
      </c>
      <c r="BS1828" s="4">
        <f t="shared" si="7482"/>
        <v>211.74590491410308</v>
      </c>
      <c r="BT1828">
        <f>BO1828/$BO$4*100</f>
        <v>137.78215225719521</v>
      </c>
    </row>
    <row r="1829" spans="1:72" s="13" customFormat="1" ht="17.25" thickBot="1" x14ac:dyDescent="0.35">
      <c r="B1829" s="20"/>
      <c r="D1829" s="14">
        <v>1</v>
      </c>
      <c r="E1829" s="14">
        <v>1</v>
      </c>
      <c r="F1829" s="19">
        <v>1</v>
      </c>
      <c r="G1829" s="15">
        <v>125</v>
      </c>
      <c r="H1829" s="15">
        <v>125</v>
      </c>
      <c r="I1829" s="15">
        <f>I1828</f>
        <v>4000</v>
      </c>
      <c r="J1829" s="15">
        <v>20</v>
      </c>
      <c r="K1829" s="15">
        <v>20</v>
      </c>
      <c r="L1829" s="16"/>
      <c r="M1829" s="15">
        <f t="shared" ref="M1829" si="7524">M1828</f>
        <v>0</v>
      </c>
      <c r="N1829" s="15">
        <f t="shared" ref="N1829:O1829" si="7525">N1828</f>
        <v>0</v>
      </c>
      <c r="O1829" s="15">
        <f t="shared" si="7525"/>
        <v>0</v>
      </c>
      <c r="P1829" s="15">
        <f>P1828</f>
        <v>0</v>
      </c>
      <c r="Q1829" s="15">
        <f t="shared" ref="Q1829:V1829" si="7526">Q1828</f>
        <v>0</v>
      </c>
      <c r="R1829" s="15">
        <f t="shared" si="7526"/>
        <v>0</v>
      </c>
      <c r="S1829" s="15">
        <f t="shared" si="7526"/>
        <v>200</v>
      </c>
      <c r="T1829" s="15">
        <f t="shared" si="7526"/>
        <v>150</v>
      </c>
      <c r="U1829" s="15">
        <f t="shared" si="7526"/>
        <v>0</v>
      </c>
      <c r="V1829" s="15">
        <f t="shared" si="7526"/>
        <v>0</v>
      </c>
      <c r="W1829" s="16"/>
      <c r="X1829" s="15">
        <f t="shared" ref="X1829" si="7527">X1828</f>
        <v>0</v>
      </c>
      <c r="Y1829" s="15">
        <f t="shared" ref="Y1829:Z1829" si="7528">Y1828</f>
        <v>0</v>
      </c>
      <c r="Z1829" s="15">
        <f t="shared" si="7528"/>
        <v>0</v>
      </c>
      <c r="AA1829" s="15">
        <f>AA1828</f>
        <v>0</v>
      </c>
      <c r="AB1829" s="15">
        <f t="shared" ref="AB1829:AI1829" si="7529">AB1828</f>
        <v>0</v>
      </c>
      <c r="AC1829" s="15">
        <f t="shared" si="7529"/>
        <v>0</v>
      </c>
      <c r="AD1829" s="15">
        <f t="shared" si="7529"/>
        <v>200</v>
      </c>
      <c r="AE1829" s="15">
        <f t="shared" si="7529"/>
        <v>150</v>
      </c>
      <c r="AF1829" s="15">
        <f t="shared" si="7529"/>
        <v>0</v>
      </c>
      <c r="AG1829" s="15">
        <f t="shared" si="7529"/>
        <v>0</v>
      </c>
      <c r="AH1829" s="15">
        <f t="shared" si="7529"/>
        <v>0</v>
      </c>
      <c r="AI1829" s="15">
        <f t="shared" si="7529"/>
        <v>0</v>
      </c>
      <c r="AJ1829" s="17"/>
      <c r="AK1829" s="15">
        <f>AK1828</f>
        <v>200</v>
      </c>
      <c r="AL1829" s="15">
        <f>AL1828</f>
        <v>0</v>
      </c>
      <c r="AM1829" s="17"/>
      <c r="AN1829" s="15">
        <f t="shared" ref="AN1829:AX1829" si="7530">AN1828</f>
        <v>0</v>
      </c>
      <c r="AO1829" s="15">
        <f t="shared" si="7530"/>
        <v>0</v>
      </c>
      <c r="AP1829" s="15">
        <f t="shared" si="7530"/>
        <v>0</v>
      </c>
      <c r="AQ1829" s="15">
        <f t="shared" si="7530"/>
        <v>0</v>
      </c>
      <c r="AR1829" s="15">
        <f t="shared" si="7530"/>
        <v>0</v>
      </c>
      <c r="AS1829" s="15">
        <f t="shared" si="7530"/>
        <v>0</v>
      </c>
      <c r="AT1829" s="15">
        <f t="shared" si="7530"/>
        <v>0</v>
      </c>
      <c r="AU1829" s="15">
        <f t="shared" si="7530"/>
        <v>0</v>
      </c>
      <c r="AV1829" s="15">
        <f t="shared" si="7530"/>
        <v>0</v>
      </c>
      <c r="AW1829" s="15">
        <f t="shared" si="7530"/>
        <v>0</v>
      </c>
      <c r="AX1829" s="15">
        <f t="shared" si="7530"/>
        <v>0</v>
      </c>
      <c r="AY1829" s="17"/>
      <c r="AZ1829" s="15">
        <f t="shared" ref="AZ1829:BA1829" si="7531">AZ1828</f>
        <v>6000</v>
      </c>
      <c r="BA1829" s="15">
        <f t="shared" si="7531"/>
        <v>6000</v>
      </c>
      <c r="BB1829" s="15">
        <v>0</v>
      </c>
      <c r="BC1829" s="15">
        <f t="shared" ref="BC1829:BE1829" si="7532">BC1828</f>
        <v>0</v>
      </c>
      <c r="BD1829" s="15">
        <f t="shared" si="7532"/>
        <v>0</v>
      </c>
      <c r="BE1829" s="15">
        <f t="shared" si="7532"/>
        <v>250</v>
      </c>
      <c r="BF1829" s="17"/>
      <c r="BG1829" s="15">
        <f t="shared" ref="BG1829:BH1829" si="7533">BG1828</f>
        <v>1000</v>
      </c>
      <c r="BH1829" s="15">
        <f t="shared" si="7533"/>
        <v>5000</v>
      </c>
      <c r="BI1829" s="17"/>
      <c r="BJ1829" s="22">
        <f>G1829/G1828</f>
        <v>1</v>
      </c>
      <c r="BK1829" s="65">
        <f t="shared" ref="BK1829:BL1829" si="7534">BK1828</f>
        <v>0</v>
      </c>
      <c r="BL1829" s="65">
        <f t="shared" si="7534"/>
        <v>0</v>
      </c>
      <c r="BM1829" s="6">
        <f t="shared" si="7478"/>
        <v>141.09375</v>
      </c>
      <c r="BN1829" s="8">
        <f t="shared" si="7479"/>
        <v>232.92049540551341</v>
      </c>
      <c r="BO1829" s="12">
        <f t="shared" si="7480"/>
        <v>181.28327597608572</v>
      </c>
      <c r="BP1829" s="50">
        <f>(1-'#Constant'!$A$3)/($J1829*'#Constant'!$B$3/'#Constant'!$C$3^($D1829-1)+1)+'#Constant'!$A$3</f>
        <v>0.94452830188679238</v>
      </c>
      <c r="BQ1829" s="4">
        <f t="shared" si="7481"/>
        <v>211.74590491410308</v>
      </c>
      <c r="BR1829" s="50">
        <f>(1-'#Constant'!$A$3)/($K1829*'#Constant'!$B$3/'#Constant'!$C$3^($D1829-1)+1)+'#Constant'!$A$3</f>
        <v>0.94452830188679238</v>
      </c>
      <c r="BS1829" s="4">
        <f t="shared" si="7482"/>
        <v>211.74590491410308</v>
      </c>
      <c r="BT1829"/>
    </row>
    <row r="1830" spans="1:72" x14ac:dyDescent="0.3">
      <c r="A1830">
        <v>70006</v>
      </c>
      <c r="B1830" s="18" t="e">
        <f>VLOOKUP(CONCATENATE("CREATURE_NAME_",A1830),[1]Localization_Hero!$A:$E,2,FALSE)</f>
        <v>#N/A</v>
      </c>
      <c r="C1830" t="s">
        <v>77</v>
      </c>
      <c r="D1830">
        <v>1</v>
      </c>
      <c r="E1830">
        <v>1</v>
      </c>
      <c r="F1830" s="18">
        <v>1</v>
      </c>
      <c r="G1830" s="10">
        <v>100</v>
      </c>
      <c r="H1830" s="10">
        <v>100</v>
      </c>
      <c r="I1830" s="10">
        <v>4000</v>
      </c>
      <c r="J1830" s="10">
        <v>20</v>
      </c>
      <c r="K1830" s="10">
        <v>20</v>
      </c>
      <c r="L1830" s="2"/>
      <c r="M1830" s="10">
        <v>0</v>
      </c>
      <c r="N1830" s="10">
        <v>0</v>
      </c>
      <c r="O1830" s="10">
        <v>0</v>
      </c>
      <c r="P1830" s="10">
        <v>0</v>
      </c>
      <c r="Q1830" s="10">
        <v>0</v>
      </c>
      <c r="R1830" s="10">
        <v>0</v>
      </c>
      <c r="S1830" s="10">
        <v>200</v>
      </c>
      <c r="T1830" s="10">
        <v>150</v>
      </c>
      <c r="U1830" s="10">
        <v>0</v>
      </c>
      <c r="V1830" s="10">
        <v>0</v>
      </c>
      <c r="W1830" s="2"/>
      <c r="X1830" s="10">
        <v>0</v>
      </c>
      <c r="Y1830" s="10">
        <v>0</v>
      </c>
      <c r="Z1830" s="10">
        <v>0</v>
      </c>
      <c r="AA1830" s="10">
        <v>0</v>
      </c>
      <c r="AB1830" s="10">
        <v>0</v>
      </c>
      <c r="AC1830" s="10">
        <v>0</v>
      </c>
      <c r="AD1830" s="10">
        <v>200</v>
      </c>
      <c r="AE1830" s="10">
        <v>150</v>
      </c>
      <c r="AF1830" s="10">
        <v>0</v>
      </c>
      <c r="AG1830" s="10">
        <v>0</v>
      </c>
      <c r="AH1830" s="10">
        <v>0</v>
      </c>
      <c r="AI1830" s="10">
        <v>0</v>
      </c>
      <c r="AJ1830" s="3"/>
      <c r="AK1830" s="10">
        <v>200</v>
      </c>
      <c r="AL1830" s="10">
        <v>0</v>
      </c>
      <c r="AM1830" s="3"/>
      <c r="AN1830" s="10">
        <v>0</v>
      </c>
      <c r="AO1830" s="10">
        <v>0</v>
      </c>
      <c r="AP1830" s="10">
        <v>0</v>
      </c>
      <c r="AQ1830" s="10">
        <v>0</v>
      </c>
      <c r="AR1830" s="10">
        <v>0</v>
      </c>
      <c r="AS1830" s="10">
        <v>0</v>
      </c>
      <c r="AT1830" s="10">
        <v>0</v>
      </c>
      <c r="AU1830" s="10">
        <v>0</v>
      </c>
      <c r="AV1830" s="10">
        <v>0</v>
      </c>
      <c r="AW1830" s="10">
        <v>0</v>
      </c>
      <c r="AX1830" s="10">
        <v>0</v>
      </c>
      <c r="AY1830" s="3"/>
      <c r="AZ1830" s="10">
        <v>6000</v>
      </c>
      <c r="BA1830" s="10">
        <v>6000</v>
      </c>
      <c r="BB1830" s="10">
        <v>0</v>
      </c>
      <c r="BC1830" s="10">
        <v>0</v>
      </c>
      <c r="BD1830" s="10">
        <v>0</v>
      </c>
      <c r="BE1830" s="10">
        <v>250</v>
      </c>
      <c r="BF1830" s="3"/>
      <c r="BG1830" s="10">
        <v>1000</v>
      </c>
      <c r="BH1830" s="10">
        <v>5000</v>
      </c>
      <c r="BI1830" s="3"/>
      <c r="BJ1830" s="21">
        <v>1</v>
      </c>
      <c r="BK1830" s="65">
        <v>0</v>
      </c>
      <c r="BL1830" s="65">
        <v>0</v>
      </c>
      <c r="BM1830" s="6">
        <f t="shared" si="7478"/>
        <v>112.875</v>
      </c>
      <c r="BN1830" s="8">
        <f t="shared" si="7479"/>
        <v>232.92049540551341</v>
      </c>
      <c r="BO1830" s="12">
        <f t="shared" si="7480"/>
        <v>162.14469130655289</v>
      </c>
      <c r="BP1830" s="50">
        <f>(1-'#Constant'!$A$3)/($J1830*'#Constant'!$B$3/'#Constant'!$C$3^($D1830-1)+1)+'#Constant'!$A$3</f>
        <v>0.94452830188679238</v>
      </c>
      <c r="BQ1830" s="4">
        <f t="shared" si="7481"/>
        <v>211.74590491410308</v>
      </c>
      <c r="BR1830" s="50">
        <f>(1-'#Constant'!$A$3)/($K1830*'#Constant'!$B$3/'#Constant'!$C$3^($D1830-1)+1)+'#Constant'!$A$3</f>
        <v>0.94452830188679238</v>
      </c>
      <c r="BS1830" s="4">
        <f t="shared" si="7482"/>
        <v>211.74590491410308</v>
      </c>
      <c r="BT1830">
        <f>BO1830/$BO$4*100</f>
        <v>123.23610341332585</v>
      </c>
    </row>
    <row r="1831" spans="1:72" s="13" customFormat="1" ht="17.25" thickBot="1" x14ac:dyDescent="0.35">
      <c r="B1831" s="20"/>
      <c r="D1831" s="14">
        <v>1</v>
      </c>
      <c r="E1831" s="14">
        <v>1</v>
      </c>
      <c r="F1831" s="19">
        <v>1</v>
      </c>
      <c r="G1831" s="15">
        <f>G1830</f>
        <v>100</v>
      </c>
      <c r="H1831" s="15">
        <f>H1830</f>
        <v>100</v>
      </c>
      <c r="I1831" s="15">
        <f>I1830</f>
        <v>4000</v>
      </c>
      <c r="J1831" s="15">
        <v>20</v>
      </c>
      <c r="K1831" s="15">
        <v>20</v>
      </c>
      <c r="L1831" s="16"/>
      <c r="M1831" s="15">
        <f t="shared" ref="M1831" si="7535">M1830</f>
        <v>0</v>
      </c>
      <c r="N1831" s="15">
        <f t="shared" ref="N1831:O1831" si="7536">N1830</f>
        <v>0</v>
      </c>
      <c r="O1831" s="15">
        <f t="shared" si="7536"/>
        <v>0</v>
      </c>
      <c r="P1831" s="15">
        <f>P1830</f>
        <v>0</v>
      </c>
      <c r="Q1831" s="15">
        <f t="shared" ref="Q1831:V1831" si="7537">Q1830</f>
        <v>0</v>
      </c>
      <c r="R1831" s="15">
        <f t="shared" si="7537"/>
        <v>0</v>
      </c>
      <c r="S1831" s="15">
        <f t="shared" si="7537"/>
        <v>200</v>
      </c>
      <c r="T1831" s="15">
        <f t="shared" si="7537"/>
        <v>150</v>
      </c>
      <c r="U1831" s="15">
        <f t="shared" si="7537"/>
        <v>0</v>
      </c>
      <c r="V1831" s="15">
        <f t="shared" si="7537"/>
        <v>0</v>
      </c>
      <c r="W1831" s="16"/>
      <c r="X1831" s="15">
        <f t="shared" ref="X1831" si="7538">X1830</f>
        <v>0</v>
      </c>
      <c r="Y1831" s="15">
        <f t="shared" ref="Y1831:Z1831" si="7539">Y1830</f>
        <v>0</v>
      </c>
      <c r="Z1831" s="15">
        <f t="shared" si="7539"/>
        <v>0</v>
      </c>
      <c r="AA1831" s="15">
        <f>AA1830</f>
        <v>0</v>
      </c>
      <c r="AB1831" s="15">
        <f t="shared" ref="AB1831:AI1831" si="7540">AB1830</f>
        <v>0</v>
      </c>
      <c r="AC1831" s="15">
        <f t="shared" si="7540"/>
        <v>0</v>
      </c>
      <c r="AD1831" s="15">
        <f t="shared" si="7540"/>
        <v>200</v>
      </c>
      <c r="AE1831" s="15">
        <f t="shared" si="7540"/>
        <v>150</v>
      </c>
      <c r="AF1831" s="15">
        <f t="shared" si="7540"/>
        <v>0</v>
      </c>
      <c r="AG1831" s="15">
        <f t="shared" si="7540"/>
        <v>0</v>
      </c>
      <c r="AH1831" s="15">
        <f t="shared" si="7540"/>
        <v>0</v>
      </c>
      <c r="AI1831" s="15">
        <f t="shared" si="7540"/>
        <v>0</v>
      </c>
      <c r="AJ1831" s="17"/>
      <c r="AK1831" s="15">
        <f>AK1830</f>
        <v>200</v>
      </c>
      <c r="AL1831" s="15">
        <f>AL1830</f>
        <v>0</v>
      </c>
      <c r="AM1831" s="17"/>
      <c r="AN1831" s="15">
        <f t="shared" ref="AN1831:AX1831" si="7541">AN1830</f>
        <v>0</v>
      </c>
      <c r="AO1831" s="15">
        <f t="shared" si="7541"/>
        <v>0</v>
      </c>
      <c r="AP1831" s="15">
        <f t="shared" si="7541"/>
        <v>0</v>
      </c>
      <c r="AQ1831" s="15">
        <f t="shared" si="7541"/>
        <v>0</v>
      </c>
      <c r="AR1831" s="15">
        <f t="shared" si="7541"/>
        <v>0</v>
      </c>
      <c r="AS1831" s="15">
        <f t="shared" si="7541"/>
        <v>0</v>
      </c>
      <c r="AT1831" s="15">
        <f t="shared" si="7541"/>
        <v>0</v>
      </c>
      <c r="AU1831" s="15">
        <f t="shared" si="7541"/>
        <v>0</v>
      </c>
      <c r="AV1831" s="15">
        <f t="shared" si="7541"/>
        <v>0</v>
      </c>
      <c r="AW1831" s="15">
        <f t="shared" si="7541"/>
        <v>0</v>
      </c>
      <c r="AX1831" s="15">
        <f t="shared" si="7541"/>
        <v>0</v>
      </c>
      <c r="AY1831" s="17"/>
      <c r="AZ1831" s="15">
        <f t="shared" ref="AZ1831:BA1831" si="7542">AZ1830</f>
        <v>6000</v>
      </c>
      <c r="BA1831" s="15">
        <f t="shared" si="7542"/>
        <v>6000</v>
      </c>
      <c r="BB1831" s="15">
        <v>0</v>
      </c>
      <c r="BC1831" s="15">
        <f t="shared" ref="BC1831:BE1831" si="7543">BC1830</f>
        <v>0</v>
      </c>
      <c r="BD1831" s="15">
        <f t="shared" si="7543"/>
        <v>0</v>
      </c>
      <c r="BE1831" s="15">
        <f t="shared" si="7543"/>
        <v>250</v>
      </c>
      <c r="BF1831" s="17"/>
      <c r="BG1831" s="15">
        <f t="shared" ref="BG1831:BH1831" si="7544">BG1830</f>
        <v>1000</v>
      </c>
      <c r="BH1831" s="15">
        <f t="shared" si="7544"/>
        <v>5000</v>
      </c>
      <c r="BI1831" s="17"/>
      <c r="BJ1831" s="22">
        <f>G1831/G1830</f>
        <v>1</v>
      </c>
      <c r="BK1831" s="65">
        <f>BK1830</f>
        <v>0</v>
      </c>
      <c r="BL1831" s="65">
        <f>BL1830</f>
        <v>0</v>
      </c>
      <c r="BM1831" s="6">
        <f t="shared" si="7478"/>
        <v>112.875</v>
      </c>
      <c r="BN1831" s="8">
        <f t="shared" si="7479"/>
        <v>232.92049540551341</v>
      </c>
      <c r="BO1831" s="12">
        <f t="shared" si="7480"/>
        <v>162.14469130655289</v>
      </c>
      <c r="BP1831" s="50">
        <f>(1-'#Constant'!$A$3)/($J1831*'#Constant'!$B$3/'#Constant'!$C$3^($D1831-1)+1)+'#Constant'!$A$3</f>
        <v>0.94452830188679238</v>
      </c>
      <c r="BQ1831" s="4">
        <f t="shared" si="7481"/>
        <v>211.74590491410308</v>
      </c>
      <c r="BR1831" s="50">
        <f>(1-'#Constant'!$A$3)/($K1831*'#Constant'!$B$3/'#Constant'!$C$3^($D1831-1)+1)+'#Constant'!$A$3</f>
        <v>0.94452830188679238</v>
      </c>
      <c r="BS1831" s="4">
        <f t="shared" si="7482"/>
        <v>211.74590491410308</v>
      </c>
      <c r="BT1831"/>
    </row>
    <row r="1832" spans="1:72" x14ac:dyDescent="0.3">
      <c r="A1832">
        <v>70007</v>
      </c>
      <c r="B1832" s="18" t="e">
        <f>VLOOKUP(CONCATENATE("CREATURE_NAME_",A1832),[1]Localization_Hero!$A:$E,2,FALSE)</f>
        <v>#N/A</v>
      </c>
      <c r="C1832" t="s">
        <v>77</v>
      </c>
      <c r="D1832">
        <v>1</v>
      </c>
      <c r="E1832">
        <v>1</v>
      </c>
      <c r="F1832" s="18">
        <v>1</v>
      </c>
      <c r="G1832" s="10">
        <v>110</v>
      </c>
      <c r="H1832" s="10">
        <v>110</v>
      </c>
      <c r="I1832" s="10">
        <v>3000</v>
      </c>
      <c r="J1832" s="10">
        <v>20</v>
      </c>
      <c r="K1832" s="10">
        <v>20</v>
      </c>
      <c r="L1832" s="2"/>
      <c r="M1832" s="10">
        <v>0</v>
      </c>
      <c r="N1832" s="10">
        <v>0</v>
      </c>
      <c r="O1832" s="10">
        <v>0</v>
      </c>
      <c r="P1832" s="10">
        <v>0</v>
      </c>
      <c r="Q1832" s="10">
        <v>0</v>
      </c>
      <c r="R1832" s="10">
        <v>0</v>
      </c>
      <c r="S1832" s="10">
        <v>200</v>
      </c>
      <c r="T1832" s="10">
        <v>150</v>
      </c>
      <c r="U1832" s="10">
        <v>0</v>
      </c>
      <c r="V1832" s="10">
        <v>0</v>
      </c>
      <c r="W1832" s="2"/>
      <c r="X1832" s="10">
        <v>0</v>
      </c>
      <c r="Y1832" s="10">
        <v>0</v>
      </c>
      <c r="Z1832" s="10">
        <v>0</v>
      </c>
      <c r="AA1832" s="10">
        <v>0</v>
      </c>
      <c r="AB1832" s="10">
        <v>0</v>
      </c>
      <c r="AC1832" s="10">
        <v>0</v>
      </c>
      <c r="AD1832" s="10">
        <v>200</v>
      </c>
      <c r="AE1832" s="10">
        <v>150</v>
      </c>
      <c r="AF1832" s="10">
        <v>0</v>
      </c>
      <c r="AG1832" s="10">
        <v>0</v>
      </c>
      <c r="AH1832" s="10">
        <v>0</v>
      </c>
      <c r="AI1832" s="10">
        <v>0</v>
      </c>
      <c r="AJ1832" s="3"/>
      <c r="AK1832" s="10">
        <v>200</v>
      </c>
      <c r="AL1832" s="10">
        <v>0</v>
      </c>
      <c r="AM1832" s="3"/>
      <c r="AN1832" s="10">
        <v>0</v>
      </c>
      <c r="AO1832" s="10">
        <v>0</v>
      </c>
      <c r="AP1832" s="10">
        <v>0</v>
      </c>
      <c r="AQ1832" s="10">
        <v>0</v>
      </c>
      <c r="AR1832" s="10">
        <v>0</v>
      </c>
      <c r="AS1832" s="10">
        <v>0</v>
      </c>
      <c r="AT1832" s="10">
        <v>0</v>
      </c>
      <c r="AU1832" s="10">
        <v>0</v>
      </c>
      <c r="AV1832" s="10">
        <v>0</v>
      </c>
      <c r="AW1832" s="10">
        <v>0</v>
      </c>
      <c r="AX1832" s="10">
        <v>0</v>
      </c>
      <c r="AY1832" s="3"/>
      <c r="AZ1832" s="10">
        <v>6000</v>
      </c>
      <c r="BA1832" s="10">
        <v>6000</v>
      </c>
      <c r="BB1832" s="10">
        <v>0</v>
      </c>
      <c r="BC1832" s="10">
        <v>0</v>
      </c>
      <c r="BD1832" s="10">
        <v>0</v>
      </c>
      <c r="BE1832" s="10">
        <v>250</v>
      </c>
      <c r="BF1832" s="3"/>
      <c r="BG1832" s="10">
        <v>1000</v>
      </c>
      <c r="BH1832" s="10">
        <v>5000</v>
      </c>
      <c r="BI1832" s="3"/>
      <c r="BJ1832" s="21">
        <v>1</v>
      </c>
      <c r="BK1832" s="65">
        <v>0</v>
      </c>
      <c r="BL1832" s="65">
        <v>0</v>
      </c>
      <c r="BM1832" s="6">
        <f t="shared" ref="BM1832:BM1833" si="7545">MAX(G1832*(1+M1832/1000*(1+O1832/1000))*(1+0.5*T1832/1000)*(1+0.25*S1832/1000),(H1832*(1+X1832/1000*(1+Z1832/1000))*(1+0.5*AE1832/1000)*(1+0.25*AD1832/1000)))*BG1832/1000</f>
        <v>124.16250000000001</v>
      </c>
      <c r="BN1832" s="8">
        <f t="shared" ref="BN1832:BN1833" si="7546">(BQ1832+BS1832)/2*(1+AI1832/2000)*(1+AH1832/2000)*(1+AN1832/2000)*(1+AK1832/2000)</f>
        <v>174.69037155413506</v>
      </c>
      <c r="BO1832" s="12">
        <f t="shared" ref="BO1832:BO1833" si="7547">SQRT(BM1832*BN1832)</f>
        <v>147.275229614794</v>
      </c>
      <c r="BP1832" s="50">
        <f>(1-'#Constant'!$A$3)/($J1832*'#Constant'!$B$3/'#Constant'!$C$3^($D1832-1)+1)+'#Constant'!$A$3</f>
        <v>0.94452830188679238</v>
      </c>
      <c r="BQ1832" s="4">
        <f t="shared" ref="BQ1832:BQ1833" si="7548">I1832/(BP1832*(1-Q1832/1000*(0.5+R1832/1000))*(1-P1832/1000)*(1-V1832/1000)*(1+U1832/1000))/20</f>
        <v>158.8094286855773</v>
      </c>
      <c r="BR1832" s="50">
        <f>(1-'#Constant'!$A$3)/($K1832*'#Constant'!$B$3/'#Constant'!$C$3^($D1832-1)+1)+'#Constant'!$A$3</f>
        <v>0.94452830188679238</v>
      </c>
      <c r="BS1832" s="4">
        <f t="shared" ref="BS1832:BS1833" si="7549">I1832/(BR1832*(1-AB1832/1000*(0.5+AC1832/1000))*(1-AA1832/1000)*(1-AG1832/1000)*(1+AF1832/1000))/20</f>
        <v>158.8094286855773</v>
      </c>
      <c r="BT1832">
        <f>BO1832/$BO$4*100</f>
        <v>111.93474964108532</v>
      </c>
    </row>
    <row r="1833" spans="1:72" s="13" customFormat="1" ht="17.25" thickBot="1" x14ac:dyDescent="0.35">
      <c r="B1833" s="20"/>
      <c r="D1833" s="14">
        <v>1</v>
      </c>
      <c r="E1833" s="14">
        <v>1</v>
      </c>
      <c r="F1833" s="19">
        <v>1</v>
      </c>
      <c r="G1833" s="15">
        <f>G1832</f>
        <v>110</v>
      </c>
      <c r="H1833" s="15">
        <f>H1832</f>
        <v>110</v>
      </c>
      <c r="I1833" s="15">
        <f>I1832</f>
        <v>3000</v>
      </c>
      <c r="J1833" s="15">
        <v>20</v>
      </c>
      <c r="K1833" s="15">
        <v>20</v>
      </c>
      <c r="L1833" s="16"/>
      <c r="M1833" s="15">
        <f t="shared" ref="M1833" si="7550">M1832</f>
        <v>0</v>
      </c>
      <c r="N1833" s="15">
        <f t="shared" ref="N1833:O1833" si="7551">N1832</f>
        <v>0</v>
      </c>
      <c r="O1833" s="15">
        <f t="shared" si="7551"/>
        <v>0</v>
      </c>
      <c r="P1833" s="15">
        <f>P1832</f>
        <v>0</v>
      </c>
      <c r="Q1833" s="15">
        <f t="shared" ref="Q1833:V1833" si="7552">Q1832</f>
        <v>0</v>
      </c>
      <c r="R1833" s="15">
        <f t="shared" si="7552"/>
        <v>0</v>
      </c>
      <c r="S1833" s="15">
        <f t="shared" si="7552"/>
        <v>200</v>
      </c>
      <c r="T1833" s="15">
        <f t="shared" si="7552"/>
        <v>150</v>
      </c>
      <c r="U1833" s="15">
        <f t="shared" si="7552"/>
        <v>0</v>
      </c>
      <c r="V1833" s="15">
        <f t="shared" si="7552"/>
        <v>0</v>
      </c>
      <c r="W1833" s="16"/>
      <c r="X1833" s="15">
        <f t="shared" ref="X1833" si="7553">X1832</f>
        <v>0</v>
      </c>
      <c r="Y1833" s="15">
        <f t="shared" ref="Y1833:Z1833" si="7554">Y1832</f>
        <v>0</v>
      </c>
      <c r="Z1833" s="15">
        <f t="shared" si="7554"/>
        <v>0</v>
      </c>
      <c r="AA1833" s="15">
        <f>AA1832</f>
        <v>0</v>
      </c>
      <c r="AB1833" s="15">
        <f t="shared" ref="AB1833:AI1833" si="7555">AB1832</f>
        <v>0</v>
      </c>
      <c r="AC1833" s="15">
        <f t="shared" si="7555"/>
        <v>0</v>
      </c>
      <c r="AD1833" s="15">
        <f t="shared" si="7555"/>
        <v>200</v>
      </c>
      <c r="AE1833" s="15">
        <f t="shared" si="7555"/>
        <v>150</v>
      </c>
      <c r="AF1833" s="15">
        <f t="shared" si="7555"/>
        <v>0</v>
      </c>
      <c r="AG1833" s="15">
        <f t="shared" si="7555"/>
        <v>0</v>
      </c>
      <c r="AH1833" s="15">
        <f t="shared" si="7555"/>
        <v>0</v>
      </c>
      <c r="AI1833" s="15">
        <f t="shared" si="7555"/>
        <v>0</v>
      </c>
      <c r="AJ1833" s="17"/>
      <c r="AK1833" s="15">
        <f>AK1832</f>
        <v>200</v>
      </c>
      <c r="AL1833" s="15">
        <f>AL1832</f>
        <v>0</v>
      </c>
      <c r="AM1833" s="17"/>
      <c r="AN1833" s="15">
        <f t="shared" ref="AN1833:AX1833" si="7556">AN1832</f>
        <v>0</v>
      </c>
      <c r="AO1833" s="15">
        <f t="shared" si="7556"/>
        <v>0</v>
      </c>
      <c r="AP1833" s="15">
        <f t="shared" si="7556"/>
        <v>0</v>
      </c>
      <c r="AQ1833" s="15">
        <f t="shared" si="7556"/>
        <v>0</v>
      </c>
      <c r="AR1833" s="15">
        <f t="shared" si="7556"/>
        <v>0</v>
      </c>
      <c r="AS1833" s="15">
        <f t="shared" si="7556"/>
        <v>0</v>
      </c>
      <c r="AT1833" s="15">
        <f t="shared" si="7556"/>
        <v>0</v>
      </c>
      <c r="AU1833" s="15">
        <f t="shared" si="7556"/>
        <v>0</v>
      </c>
      <c r="AV1833" s="15">
        <f t="shared" si="7556"/>
        <v>0</v>
      </c>
      <c r="AW1833" s="15">
        <f t="shared" si="7556"/>
        <v>0</v>
      </c>
      <c r="AX1833" s="15">
        <f t="shared" si="7556"/>
        <v>0</v>
      </c>
      <c r="AY1833" s="17"/>
      <c r="AZ1833" s="15">
        <f t="shared" ref="AZ1833:BA1833" si="7557">AZ1832</f>
        <v>6000</v>
      </c>
      <c r="BA1833" s="15">
        <f t="shared" si="7557"/>
        <v>6000</v>
      </c>
      <c r="BB1833" s="15">
        <v>0</v>
      </c>
      <c r="BC1833" s="15">
        <f t="shared" ref="BC1833:BE1833" si="7558">BC1832</f>
        <v>0</v>
      </c>
      <c r="BD1833" s="15">
        <f t="shared" si="7558"/>
        <v>0</v>
      </c>
      <c r="BE1833" s="15">
        <f t="shared" si="7558"/>
        <v>250</v>
      </c>
      <c r="BF1833" s="17"/>
      <c r="BG1833" s="15">
        <f t="shared" ref="BG1833:BH1833" si="7559">BG1832</f>
        <v>1000</v>
      </c>
      <c r="BH1833" s="15">
        <f t="shared" si="7559"/>
        <v>5000</v>
      </c>
      <c r="BI1833" s="17"/>
      <c r="BJ1833" s="22">
        <f>G1833/G1832</f>
        <v>1</v>
      </c>
      <c r="BK1833" s="65">
        <f>BK1832</f>
        <v>0</v>
      </c>
      <c r="BL1833" s="65">
        <f>BL1832</f>
        <v>0</v>
      </c>
      <c r="BM1833" s="6">
        <f t="shared" si="7545"/>
        <v>124.16250000000001</v>
      </c>
      <c r="BN1833" s="8">
        <f t="shared" si="7546"/>
        <v>174.69037155413506</v>
      </c>
      <c r="BO1833" s="12">
        <f t="shared" si="7547"/>
        <v>147.275229614794</v>
      </c>
      <c r="BP1833" s="50">
        <f>(1-'#Constant'!$A$3)/($J1833*'#Constant'!$B$3/'#Constant'!$C$3^($D1833-1)+1)+'#Constant'!$A$3</f>
        <v>0.94452830188679238</v>
      </c>
      <c r="BQ1833" s="4">
        <f t="shared" si="7548"/>
        <v>158.8094286855773</v>
      </c>
      <c r="BR1833" s="50">
        <f>(1-'#Constant'!$A$3)/($K1833*'#Constant'!$B$3/'#Constant'!$C$3^($D1833-1)+1)+'#Constant'!$A$3</f>
        <v>0.94452830188679238</v>
      </c>
      <c r="BS1833" s="4">
        <f t="shared" si="7549"/>
        <v>158.8094286855773</v>
      </c>
      <c r="BT1833"/>
    </row>
    <row r="1834" spans="1:72" x14ac:dyDescent="0.3">
      <c r="A1834">
        <v>70008</v>
      </c>
      <c r="B1834" s="18" t="e">
        <f>VLOOKUP(CONCATENATE("CREATURE_NAME_",A1834),[1]Localization_Hero!$A:$E,2,FALSE)</f>
        <v>#N/A</v>
      </c>
      <c r="C1834" t="s">
        <v>77</v>
      </c>
      <c r="D1834">
        <v>1</v>
      </c>
      <c r="E1834">
        <v>1</v>
      </c>
      <c r="F1834" s="18">
        <v>1</v>
      </c>
      <c r="G1834" s="10">
        <v>110</v>
      </c>
      <c r="H1834" s="10">
        <v>110</v>
      </c>
      <c r="I1834" s="10">
        <v>3000</v>
      </c>
      <c r="J1834" s="10">
        <v>20</v>
      </c>
      <c r="K1834" s="10">
        <v>20</v>
      </c>
      <c r="L1834" s="2"/>
      <c r="M1834" s="10">
        <v>0</v>
      </c>
      <c r="N1834" s="10">
        <v>0</v>
      </c>
      <c r="O1834" s="10">
        <v>0</v>
      </c>
      <c r="P1834" s="10">
        <v>0</v>
      </c>
      <c r="Q1834" s="10">
        <v>0</v>
      </c>
      <c r="R1834" s="10">
        <v>0</v>
      </c>
      <c r="S1834" s="10">
        <v>200</v>
      </c>
      <c r="T1834" s="10">
        <v>150</v>
      </c>
      <c r="U1834" s="10">
        <v>0</v>
      </c>
      <c r="V1834" s="10">
        <v>0</v>
      </c>
      <c r="W1834" s="2"/>
      <c r="X1834" s="10">
        <v>0</v>
      </c>
      <c r="Y1834" s="10">
        <v>0</v>
      </c>
      <c r="Z1834" s="10">
        <v>0</v>
      </c>
      <c r="AA1834" s="10">
        <v>0</v>
      </c>
      <c r="AB1834" s="10">
        <v>0</v>
      </c>
      <c r="AC1834" s="10">
        <v>0</v>
      </c>
      <c r="AD1834" s="10">
        <v>200</v>
      </c>
      <c r="AE1834" s="10">
        <v>150</v>
      </c>
      <c r="AF1834" s="10">
        <v>0</v>
      </c>
      <c r="AG1834" s="10">
        <v>0</v>
      </c>
      <c r="AH1834" s="10">
        <v>0</v>
      </c>
      <c r="AI1834" s="10">
        <v>0</v>
      </c>
      <c r="AJ1834" s="3"/>
      <c r="AK1834" s="10">
        <v>200</v>
      </c>
      <c r="AL1834" s="10">
        <v>0</v>
      </c>
      <c r="AM1834" s="3"/>
      <c r="AN1834" s="10">
        <v>0</v>
      </c>
      <c r="AO1834" s="10">
        <v>0</v>
      </c>
      <c r="AP1834" s="10">
        <v>0</v>
      </c>
      <c r="AQ1834" s="10">
        <v>0</v>
      </c>
      <c r="AR1834" s="10">
        <v>0</v>
      </c>
      <c r="AS1834" s="10">
        <v>0</v>
      </c>
      <c r="AT1834" s="10">
        <v>0</v>
      </c>
      <c r="AU1834" s="10">
        <v>0</v>
      </c>
      <c r="AV1834" s="10">
        <v>0</v>
      </c>
      <c r="AW1834" s="10">
        <v>0</v>
      </c>
      <c r="AX1834" s="10">
        <v>0</v>
      </c>
      <c r="AY1834" s="3"/>
      <c r="AZ1834" s="10">
        <v>6000</v>
      </c>
      <c r="BA1834" s="10">
        <v>6000</v>
      </c>
      <c r="BB1834" s="10">
        <v>0</v>
      </c>
      <c r="BC1834" s="10">
        <v>0</v>
      </c>
      <c r="BD1834" s="10">
        <v>0</v>
      </c>
      <c r="BE1834" s="10">
        <v>250</v>
      </c>
      <c r="BF1834" s="3"/>
      <c r="BG1834" s="10">
        <v>1000</v>
      </c>
      <c r="BH1834" s="10">
        <v>5000</v>
      </c>
      <c r="BI1834" s="3"/>
      <c r="BJ1834" s="21">
        <v>1</v>
      </c>
      <c r="BK1834" s="65">
        <v>0</v>
      </c>
      <c r="BL1834" s="65">
        <v>0</v>
      </c>
      <c r="BM1834" s="6">
        <f t="shared" si="7478"/>
        <v>124.16250000000001</v>
      </c>
      <c r="BN1834" s="8">
        <f t="shared" si="7479"/>
        <v>174.69037155413506</v>
      </c>
      <c r="BO1834" s="12">
        <f t="shared" si="7480"/>
        <v>147.275229614794</v>
      </c>
      <c r="BP1834" s="50">
        <f>(1-'#Constant'!$A$3)/($J1834*'#Constant'!$B$3/'#Constant'!$C$3^($D1834-1)+1)+'#Constant'!$A$3</f>
        <v>0.94452830188679238</v>
      </c>
      <c r="BQ1834" s="4">
        <f t="shared" si="7481"/>
        <v>158.8094286855773</v>
      </c>
      <c r="BR1834" s="50">
        <f>(1-'#Constant'!$A$3)/($K1834*'#Constant'!$B$3/'#Constant'!$C$3^($D1834-1)+1)+'#Constant'!$A$3</f>
        <v>0.94452830188679238</v>
      </c>
      <c r="BS1834" s="4">
        <f t="shared" si="7482"/>
        <v>158.8094286855773</v>
      </c>
      <c r="BT1834">
        <f>BO1834/$BO$4*100</f>
        <v>111.93474964108532</v>
      </c>
    </row>
    <row r="1835" spans="1:72" s="13" customFormat="1" ht="17.25" thickBot="1" x14ac:dyDescent="0.35">
      <c r="B1835" s="20"/>
      <c r="D1835" s="14">
        <v>1</v>
      </c>
      <c r="E1835" s="14">
        <v>1</v>
      </c>
      <c r="F1835" s="19">
        <v>1</v>
      </c>
      <c r="G1835" s="15">
        <f>G1834</f>
        <v>110</v>
      </c>
      <c r="H1835" s="15">
        <f>H1834</f>
        <v>110</v>
      </c>
      <c r="I1835" s="15">
        <f>I1834</f>
        <v>3000</v>
      </c>
      <c r="J1835" s="15">
        <v>20</v>
      </c>
      <c r="K1835" s="15">
        <v>20</v>
      </c>
      <c r="L1835" s="16"/>
      <c r="M1835" s="15">
        <f t="shared" ref="M1835" si="7560">M1834</f>
        <v>0</v>
      </c>
      <c r="N1835" s="15">
        <f t="shared" ref="N1835:O1835" si="7561">N1834</f>
        <v>0</v>
      </c>
      <c r="O1835" s="15">
        <f t="shared" si="7561"/>
        <v>0</v>
      </c>
      <c r="P1835" s="15">
        <f>P1834</f>
        <v>0</v>
      </c>
      <c r="Q1835" s="15">
        <f t="shared" ref="Q1835:V1835" si="7562">Q1834</f>
        <v>0</v>
      </c>
      <c r="R1835" s="15">
        <f t="shared" si="7562"/>
        <v>0</v>
      </c>
      <c r="S1835" s="15">
        <f t="shared" si="7562"/>
        <v>200</v>
      </c>
      <c r="T1835" s="15">
        <f t="shared" si="7562"/>
        <v>150</v>
      </c>
      <c r="U1835" s="15">
        <f t="shared" si="7562"/>
        <v>0</v>
      </c>
      <c r="V1835" s="15">
        <f t="shared" si="7562"/>
        <v>0</v>
      </c>
      <c r="W1835" s="16"/>
      <c r="X1835" s="15">
        <f t="shared" ref="X1835" si="7563">X1834</f>
        <v>0</v>
      </c>
      <c r="Y1835" s="15">
        <f t="shared" ref="Y1835:Z1835" si="7564">Y1834</f>
        <v>0</v>
      </c>
      <c r="Z1835" s="15">
        <f t="shared" si="7564"/>
        <v>0</v>
      </c>
      <c r="AA1835" s="15">
        <f>AA1834</f>
        <v>0</v>
      </c>
      <c r="AB1835" s="15">
        <f t="shared" ref="AB1835:AI1835" si="7565">AB1834</f>
        <v>0</v>
      </c>
      <c r="AC1835" s="15">
        <f t="shared" si="7565"/>
        <v>0</v>
      </c>
      <c r="AD1835" s="15">
        <f t="shared" si="7565"/>
        <v>200</v>
      </c>
      <c r="AE1835" s="15">
        <f t="shared" si="7565"/>
        <v>150</v>
      </c>
      <c r="AF1835" s="15">
        <f t="shared" si="7565"/>
        <v>0</v>
      </c>
      <c r="AG1835" s="15">
        <f t="shared" si="7565"/>
        <v>0</v>
      </c>
      <c r="AH1835" s="15">
        <f t="shared" si="7565"/>
        <v>0</v>
      </c>
      <c r="AI1835" s="15">
        <f t="shared" si="7565"/>
        <v>0</v>
      </c>
      <c r="AJ1835" s="17"/>
      <c r="AK1835" s="15">
        <f>AK1834</f>
        <v>200</v>
      </c>
      <c r="AL1835" s="15">
        <f>AL1834</f>
        <v>0</v>
      </c>
      <c r="AM1835" s="17"/>
      <c r="AN1835" s="15">
        <f t="shared" ref="AN1835:AX1835" si="7566">AN1834</f>
        <v>0</v>
      </c>
      <c r="AO1835" s="15">
        <f t="shared" si="7566"/>
        <v>0</v>
      </c>
      <c r="AP1835" s="15">
        <f t="shared" si="7566"/>
        <v>0</v>
      </c>
      <c r="AQ1835" s="15">
        <f t="shared" si="7566"/>
        <v>0</v>
      </c>
      <c r="AR1835" s="15">
        <f t="shared" si="7566"/>
        <v>0</v>
      </c>
      <c r="AS1835" s="15">
        <f t="shared" si="7566"/>
        <v>0</v>
      </c>
      <c r="AT1835" s="15">
        <f t="shared" si="7566"/>
        <v>0</v>
      </c>
      <c r="AU1835" s="15">
        <f t="shared" si="7566"/>
        <v>0</v>
      </c>
      <c r="AV1835" s="15">
        <f t="shared" si="7566"/>
        <v>0</v>
      </c>
      <c r="AW1835" s="15">
        <f t="shared" si="7566"/>
        <v>0</v>
      </c>
      <c r="AX1835" s="15">
        <f t="shared" si="7566"/>
        <v>0</v>
      </c>
      <c r="AY1835" s="17"/>
      <c r="AZ1835" s="15">
        <f t="shared" ref="AZ1835:BA1835" si="7567">AZ1834</f>
        <v>6000</v>
      </c>
      <c r="BA1835" s="15">
        <f t="shared" si="7567"/>
        <v>6000</v>
      </c>
      <c r="BB1835" s="15">
        <v>0</v>
      </c>
      <c r="BC1835" s="15">
        <f t="shared" ref="BC1835:BE1835" si="7568">BC1834</f>
        <v>0</v>
      </c>
      <c r="BD1835" s="15">
        <f t="shared" si="7568"/>
        <v>0</v>
      </c>
      <c r="BE1835" s="15">
        <f t="shared" si="7568"/>
        <v>250</v>
      </c>
      <c r="BF1835" s="17"/>
      <c r="BG1835" s="15">
        <f t="shared" ref="BG1835:BH1835" si="7569">BG1834</f>
        <v>1000</v>
      </c>
      <c r="BH1835" s="15">
        <f t="shared" si="7569"/>
        <v>5000</v>
      </c>
      <c r="BI1835" s="17"/>
      <c r="BJ1835" s="22">
        <f>G1835/G1834</f>
        <v>1</v>
      </c>
      <c r="BK1835" s="65">
        <f t="shared" ref="BK1835:BL1835" si="7570">BK1834</f>
        <v>0</v>
      </c>
      <c r="BL1835" s="65">
        <f t="shared" si="7570"/>
        <v>0</v>
      </c>
      <c r="BM1835" s="6">
        <f t="shared" si="7478"/>
        <v>124.16250000000001</v>
      </c>
      <c r="BN1835" s="8">
        <f t="shared" si="7479"/>
        <v>174.69037155413506</v>
      </c>
      <c r="BO1835" s="12">
        <f t="shared" si="7480"/>
        <v>147.275229614794</v>
      </c>
      <c r="BP1835" s="50">
        <f>(1-'#Constant'!$A$3)/($J1835*'#Constant'!$B$3/'#Constant'!$C$3^($D1835-1)+1)+'#Constant'!$A$3</f>
        <v>0.94452830188679238</v>
      </c>
      <c r="BQ1835" s="4">
        <f t="shared" si="7481"/>
        <v>158.8094286855773</v>
      </c>
      <c r="BR1835" s="50">
        <f>(1-'#Constant'!$A$3)/($K1835*'#Constant'!$B$3/'#Constant'!$C$3^($D1835-1)+1)+'#Constant'!$A$3</f>
        <v>0.94452830188679238</v>
      </c>
      <c r="BS1835" s="4">
        <f t="shared" si="7482"/>
        <v>158.8094286855773</v>
      </c>
      <c r="BT1835"/>
    </row>
    <row r="1836" spans="1:72" x14ac:dyDescent="0.3">
      <c r="A1836">
        <v>70009</v>
      </c>
      <c r="B1836" s="18" t="e">
        <f>VLOOKUP(CONCATENATE("CREATURE_NAME_",A1836),[1]Localization_Hero!$A:$E,2,FALSE)</f>
        <v>#N/A</v>
      </c>
      <c r="C1836" t="s">
        <v>77</v>
      </c>
      <c r="D1836">
        <v>1</v>
      </c>
      <c r="E1836">
        <v>1</v>
      </c>
      <c r="F1836" s="18">
        <v>1</v>
      </c>
      <c r="G1836" s="10">
        <v>110</v>
      </c>
      <c r="H1836" s="10">
        <v>110</v>
      </c>
      <c r="I1836" s="10">
        <v>3000</v>
      </c>
      <c r="J1836" s="10">
        <v>20</v>
      </c>
      <c r="K1836" s="10">
        <v>20</v>
      </c>
      <c r="L1836" s="2"/>
      <c r="M1836" s="10">
        <v>0</v>
      </c>
      <c r="N1836" s="10">
        <v>0</v>
      </c>
      <c r="O1836" s="10">
        <v>0</v>
      </c>
      <c r="P1836" s="10">
        <v>0</v>
      </c>
      <c r="Q1836" s="10">
        <v>0</v>
      </c>
      <c r="R1836" s="10">
        <v>0</v>
      </c>
      <c r="S1836" s="10">
        <v>200</v>
      </c>
      <c r="T1836" s="10">
        <v>150</v>
      </c>
      <c r="U1836" s="10">
        <v>0</v>
      </c>
      <c r="V1836" s="10">
        <v>0</v>
      </c>
      <c r="W1836" s="2"/>
      <c r="X1836" s="10">
        <v>0</v>
      </c>
      <c r="Y1836" s="10">
        <v>0</v>
      </c>
      <c r="Z1836" s="10">
        <v>0</v>
      </c>
      <c r="AA1836" s="10">
        <v>0</v>
      </c>
      <c r="AB1836" s="10">
        <v>0</v>
      </c>
      <c r="AC1836" s="10">
        <v>0</v>
      </c>
      <c r="AD1836" s="10">
        <v>200</v>
      </c>
      <c r="AE1836" s="10">
        <v>150</v>
      </c>
      <c r="AF1836" s="10">
        <v>0</v>
      </c>
      <c r="AG1836" s="10">
        <v>0</v>
      </c>
      <c r="AH1836" s="10">
        <v>0</v>
      </c>
      <c r="AI1836" s="10">
        <v>0</v>
      </c>
      <c r="AJ1836" s="3"/>
      <c r="AK1836" s="10">
        <v>200</v>
      </c>
      <c r="AL1836" s="10">
        <v>0</v>
      </c>
      <c r="AM1836" s="3"/>
      <c r="AN1836" s="10">
        <v>0</v>
      </c>
      <c r="AO1836" s="10">
        <v>0</v>
      </c>
      <c r="AP1836" s="10">
        <v>0</v>
      </c>
      <c r="AQ1836" s="10">
        <v>0</v>
      </c>
      <c r="AR1836" s="10">
        <v>0</v>
      </c>
      <c r="AS1836" s="10">
        <v>0</v>
      </c>
      <c r="AT1836" s="10">
        <v>0</v>
      </c>
      <c r="AU1836" s="10">
        <v>0</v>
      </c>
      <c r="AV1836" s="10">
        <v>0</v>
      </c>
      <c r="AW1836" s="10">
        <v>0</v>
      </c>
      <c r="AX1836" s="10">
        <v>0</v>
      </c>
      <c r="AY1836" s="3"/>
      <c r="AZ1836" s="10">
        <v>6000</v>
      </c>
      <c r="BA1836" s="10">
        <v>6000</v>
      </c>
      <c r="BB1836" s="10">
        <v>0</v>
      </c>
      <c r="BC1836" s="10">
        <v>0</v>
      </c>
      <c r="BD1836" s="10">
        <v>0</v>
      </c>
      <c r="BE1836" s="10">
        <v>250</v>
      </c>
      <c r="BF1836" s="3"/>
      <c r="BG1836" s="10">
        <v>1000</v>
      </c>
      <c r="BH1836" s="10">
        <v>5000</v>
      </c>
      <c r="BI1836" s="3"/>
      <c r="BJ1836" s="21">
        <v>1</v>
      </c>
      <c r="BK1836" s="65">
        <v>0</v>
      </c>
      <c r="BL1836" s="65">
        <v>0</v>
      </c>
      <c r="BM1836" s="6">
        <f t="shared" si="7478"/>
        <v>124.16250000000001</v>
      </c>
      <c r="BN1836" s="8">
        <f t="shared" si="7479"/>
        <v>174.69037155413506</v>
      </c>
      <c r="BO1836" s="12">
        <f t="shared" si="7480"/>
        <v>147.275229614794</v>
      </c>
      <c r="BP1836" s="50">
        <f>(1-'#Constant'!$A$3)/($J1836*'#Constant'!$B$3/'#Constant'!$C$3^($D1836-1)+1)+'#Constant'!$A$3</f>
        <v>0.94452830188679238</v>
      </c>
      <c r="BQ1836" s="4">
        <f t="shared" si="7481"/>
        <v>158.8094286855773</v>
      </c>
      <c r="BR1836" s="50">
        <f>(1-'#Constant'!$A$3)/($K1836*'#Constant'!$B$3/'#Constant'!$C$3^($D1836-1)+1)+'#Constant'!$A$3</f>
        <v>0.94452830188679238</v>
      </c>
      <c r="BS1836" s="4">
        <f t="shared" si="7482"/>
        <v>158.8094286855773</v>
      </c>
      <c r="BT1836">
        <f>BO1836/$BO$4*100</f>
        <v>111.93474964108532</v>
      </c>
    </row>
    <row r="1837" spans="1:72" s="13" customFormat="1" ht="17.25" thickBot="1" x14ac:dyDescent="0.35">
      <c r="B1837" s="20"/>
      <c r="D1837" s="14">
        <v>1</v>
      </c>
      <c r="E1837" s="14">
        <v>1</v>
      </c>
      <c r="F1837" s="19">
        <v>1</v>
      </c>
      <c r="G1837" s="15">
        <f>G1836</f>
        <v>110</v>
      </c>
      <c r="H1837" s="15">
        <f>H1836</f>
        <v>110</v>
      </c>
      <c r="I1837" s="15">
        <f>I1836</f>
        <v>3000</v>
      </c>
      <c r="J1837" s="15">
        <v>20</v>
      </c>
      <c r="K1837" s="15">
        <v>20</v>
      </c>
      <c r="L1837" s="16"/>
      <c r="M1837" s="15">
        <f t="shared" ref="M1837" si="7571">M1836</f>
        <v>0</v>
      </c>
      <c r="N1837" s="15">
        <f t="shared" ref="N1837:O1837" si="7572">N1836</f>
        <v>0</v>
      </c>
      <c r="O1837" s="15">
        <f t="shared" si="7572"/>
        <v>0</v>
      </c>
      <c r="P1837" s="15">
        <f>P1836</f>
        <v>0</v>
      </c>
      <c r="Q1837" s="15">
        <f t="shared" ref="Q1837:V1837" si="7573">Q1836</f>
        <v>0</v>
      </c>
      <c r="R1837" s="15">
        <f t="shared" si="7573"/>
        <v>0</v>
      </c>
      <c r="S1837" s="15">
        <f t="shared" si="7573"/>
        <v>200</v>
      </c>
      <c r="T1837" s="15">
        <f t="shared" si="7573"/>
        <v>150</v>
      </c>
      <c r="U1837" s="15">
        <f t="shared" si="7573"/>
        <v>0</v>
      </c>
      <c r="V1837" s="15">
        <f t="shared" si="7573"/>
        <v>0</v>
      </c>
      <c r="W1837" s="16"/>
      <c r="X1837" s="15">
        <f t="shared" ref="X1837" si="7574">X1836</f>
        <v>0</v>
      </c>
      <c r="Y1837" s="15">
        <f t="shared" ref="Y1837:Z1837" si="7575">Y1836</f>
        <v>0</v>
      </c>
      <c r="Z1837" s="15">
        <f t="shared" si="7575"/>
        <v>0</v>
      </c>
      <c r="AA1837" s="15">
        <f>AA1836</f>
        <v>0</v>
      </c>
      <c r="AB1837" s="15">
        <f t="shared" ref="AB1837:AI1837" si="7576">AB1836</f>
        <v>0</v>
      </c>
      <c r="AC1837" s="15">
        <f t="shared" si="7576"/>
        <v>0</v>
      </c>
      <c r="AD1837" s="15">
        <f t="shared" si="7576"/>
        <v>200</v>
      </c>
      <c r="AE1837" s="15">
        <f t="shared" si="7576"/>
        <v>150</v>
      </c>
      <c r="AF1837" s="15">
        <f t="shared" si="7576"/>
        <v>0</v>
      </c>
      <c r="AG1837" s="15">
        <f t="shared" si="7576"/>
        <v>0</v>
      </c>
      <c r="AH1837" s="15">
        <f t="shared" si="7576"/>
        <v>0</v>
      </c>
      <c r="AI1837" s="15">
        <f t="shared" si="7576"/>
        <v>0</v>
      </c>
      <c r="AJ1837" s="17"/>
      <c r="AK1837" s="15">
        <f>AK1836</f>
        <v>200</v>
      </c>
      <c r="AL1837" s="15">
        <f>AL1836</f>
        <v>0</v>
      </c>
      <c r="AM1837" s="17"/>
      <c r="AN1837" s="15">
        <f t="shared" ref="AN1837:AX1837" si="7577">AN1836</f>
        <v>0</v>
      </c>
      <c r="AO1837" s="15">
        <f t="shared" si="7577"/>
        <v>0</v>
      </c>
      <c r="AP1837" s="15">
        <f t="shared" si="7577"/>
        <v>0</v>
      </c>
      <c r="AQ1837" s="15">
        <f t="shared" si="7577"/>
        <v>0</v>
      </c>
      <c r="AR1837" s="15">
        <f t="shared" si="7577"/>
        <v>0</v>
      </c>
      <c r="AS1837" s="15">
        <f t="shared" si="7577"/>
        <v>0</v>
      </c>
      <c r="AT1837" s="15">
        <f t="shared" si="7577"/>
        <v>0</v>
      </c>
      <c r="AU1837" s="15">
        <f t="shared" si="7577"/>
        <v>0</v>
      </c>
      <c r="AV1837" s="15">
        <f t="shared" si="7577"/>
        <v>0</v>
      </c>
      <c r="AW1837" s="15">
        <f t="shared" si="7577"/>
        <v>0</v>
      </c>
      <c r="AX1837" s="15">
        <f t="shared" si="7577"/>
        <v>0</v>
      </c>
      <c r="AY1837" s="17"/>
      <c r="AZ1837" s="15">
        <f t="shared" ref="AZ1837:BA1837" si="7578">AZ1836</f>
        <v>6000</v>
      </c>
      <c r="BA1837" s="15">
        <f t="shared" si="7578"/>
        <v>6000</v>
      </c>
      <c r="BB1837" s="15">
        <v>0</v>
      </c>
      <c r="BC1837" s="15">
        <f t="shared" ref="BC1837:BE1837" si="7579">BC1836</f>
        <v>0</v>
      </c>
      <c r="BD1837" s="15">
        <f t="shared" si="7579"/>
        <v>0</v>
      </c>
      <c r="BE1837" s="15">
        <f t="shared" si="7579"/>
        <v>250</v>
      </c>
      <c r="BF1837" s="17"/>
      <c r="BG1837" s="15">
        <f t="shared" ref="BG1837:BH1837" si="7580">BG1836</f>
        <v>1000</v>
      </c>
      <c r="BH1837" s="15">
        <f t="shared" si="7580"/>
        <v>5000</v>
      </c>
      <c r="BI1837" s="17"/>
      <c r="BJ1837" s="22">
        <f>G1837/G1836</f>
        <v>1</v>
      </c>
      <c r="BK1837" s="65">
        <f>BK1836</f>
        <v>0</v>
      </c>
      <c r="BL1837" s="65">
        <f>BL1836</f>
        <v>0</v>
      </c>
      <c r="BM1837" s="6">
        <f t="shared" si="7478"/>
        <v>124.16250000000001</v>
      </c>
      <c r="BN1837" s="8">
        <f t="shared" si="7479"/>
        <v>174.69037155413506</v>
      </c>
      <c r="BO1837" s="12">
        <f t="shared" si="7480"/>
        <v>147.275229614794</v>
      </c>
      <c r="BP1837" s="50">
        <f>(1-'#Constant'!$A$3)/($J1837*'#Constant'!$B$3/'#Constant'!$C$3^($D1837-1)+1)+'#Constant'!$A$3</f>
        <v>0.94452830188679238</v>
      </c>
      <c r="BQ1837" s="4">
        <f t="shared" si="7481"/>
        <v>158.8094286855773</v>
      </c>
      <c r="BR1837" s="50">
        <f>(1-'#Constant'!$A$3)/($K1837*'#Constant'!$B$3/'#Constant'!$C$3^($D1837-1)+1)+'#Constant'!$A$3</f>
        <v>0.94452830188679238</v>
      </c>
      <c r="BS1837" s="4">
        <f t="shared" si="7482"/>
        <v>158.8094286855773</v>
      </c>
      <c r="BT1837"/>
    </row>
    <row r="1838" spans="1:72" x14ac:dyDescent="0.3">
      <c r="A1838">
        <v>70010</v>
      </c>
      <c r="B1838" s="18" t="e">
        <f>VLOOKUP(CONCATENATE("CREATURE_NAME_",A1838),[1]Localization_Hero!$A:$E,2,FALSE)</f>
        <v>#N/A</v>
      </c>
      <c r="C1838" t="s">
        <v>79</v>
      </c>
      <c r="D1838">
        <v>1</v>
      </c>
      <c r="E1838">
        <v>1</v>
      </c>
      <c r="F1838" s="18">
        <v>1</v>
      </c>
      <c r="G1838" s="10">
        <v>125</v>
      </c>
      <c r="H1838" s="10">
        <v>125</v>
      </c>
      <c r="I1838" s="10">
        <v>3750</v>
      </c>
      <c r="J1838" s="10">
        <v>20</v>
      </c>
      <c r="K1838" s="10">
        <v>20</v>
      </c>
      <c r="L1838" s="2"/>
      <c r="M1838" s="10">
        <v>0</v>
      </c>
      <c r="N1838" s="10">
        <v>0</v>
      </c>
      <c r="O1838" s="10">
        <v>0</v>
      </c>
      <c r="P1838" s="10">
        <v>0</v>
      </c>
      <c r="Q1838" s="10">
        <v>0</v>
      </c>
      <c r="R1838" s="10">
        <v>0</v>
      </c>
      <c r="S1838" s="10">
        <v>200</v>
      </c>
      <c r="T1838" s="10">
        <v>150</v>
      </c>
      <c r="U1838" s="10">
        <v>0</v>
      </c>
      <c r="V1838" s="10">
        <v>0</v>
      </c>
      <c r="W1838" s="2"/>
      <c r="X1838" s="10">
        <v>0</v>
      </c>
      <c r="Y1838" s="10">
        <v>0</v>
      </c>
      <c r="Z1838" s="10">
        <v>0</v>
      </c>
      <c r="AA1838" s="10">
        <v>0</v>
      </c>
      <c r="AB1838" s="10">
        <v>0</v>
      </c>
      <c r="AC1838" s="10">
        <v>0</v>
      </c>
      <c r="AD1838" s="10">
        <v>200</v>
      </c>
      <c r="AE1838" s="10">
        <v>150</v>
      </c>
      <c r="AF1838" s="10">
        <v>0</v>
      </c>
      <c r="AG1838" s="10">
        <v>0</v>
      </c>
      <c r="AH1838" s="10">
        <v>0</v>
      </c>
      <c r="AI1838" s="10">
        <v>0</v>
      </c>
      <c r="AJ1838" s="3"/>
      <c r="AK1838" s="10">
        <v>0</v>
      </c>
      <c r="AL1838" s="10">
        <v>0</v>
      </c>
      <c r="AM1838" s="3"/>
      <c r="AN1838" s="10">
        <v>0</v>
      </c>
      <c r="AO1838" s="10">
        <v>0</v>
      </c>
      <c r="AP1838" s="10">
        <v>0</v>
      </c>
      <c r="AQ1838" s="10">
        <v>0</v>
      </c>
      <c r="AR1838" s="10">
        <v>0</v>
      </c>
      <c r="AS1838" s="10">
        <v>0</v>
      </c>
      <c r="AT1838" s="10">
        <v>0</v>
      </c>
      <c r="AU1838" s="10">
        <v>0</v>
      </c>
      <c r="AV1838" s="10">
        <v>0</v>
      </c>
      <c r="AW1838" s="10">
        <v>0</v>
      </c>
      <c r="AX1838" s="10">
        <v>0</v>
      </c>
      <c r="AY1838" s="3"/>
      <c r="AZ1838" s="10">
        <v>6000</v>
      </c>
      <c r="BA1838" s="10">
        <v>6000</v>
      </c>
      <c r="BB1838" s="10">
        <v>0</v>
      </c>
      <c r="BC1838" s="10">
        <v>0</v>
      </c>
      <c r="BD1838" s="10">
        <v>0</v>
      </c>
      <c r="BE1838" s="10">
        <v>250</v>
      </c>
      <c r="BF1838" s="3"/>
      <c r="BG1838" s="10">
        <v>1000</v>
      </c>
      <c r="BH1838" s="10">
        <v>2500</v>
      </c>
      <c r="BI1838" s="3"/>
      <c r="BJ1838" s="21">
        <v>1</v>
      </c>
      <c r="BK1838" s="65">
        <v>0</v>
      </c>
      <c r="BL1838" s="65">
        <v>0</v>
      </c>
      <c r="BM1838" s="6">
        <f t="shared" si="7478"/>
        <v>141.09375</v>
      </c>
      <c r="BN1838" s="8">
        <f t="shared" si="7479"/>
        <v>198.51178585697164</v>
      </c>
      <c r="BO1838" s="12">
        <f t="shared" si="7480"/>
        <v>167.3582154713568</v>
      </c>
      <c r="BP1838" s="50">
        <f>(1-'#Constant'!$A$3)/($J1838*'#Constant'!$B$3/'#Constant'!$C$3^($D1838-1)+1)+'#Constant'!$A$3</f>
        <v>0.94452830188679238</v>
      </c>
      <c r="BQ1838" s="4">
        <f t="shared" ref="BQ1838:BQ1843" si="7581">I1839/(BP1838*(1-Q1838/1000*(0.5+R1838/1000))*(1-P1838/1000)*(1-V1838/1000)*(1+U1838/1000))/20</f>
        <v>198.51178585697164</v>
      </c>
      <c r="BR1838" s="50">
        <f>(1-'#Constant'!$A$3)/($K1838*'#Constant'!$B$3/'#Constant'!$C$3^($D1838-1)+1)+'#Constant'!$A$3</f>
        <v>0.94452830188679238</v>
      </c>
      <c r="BS1838" s="4">
        <f t="shared" ref="BS1838:BS1843" si="7582">I1839/(BR1838*(1-AB1838/1000*(0.5+AC1838/1000))*(1-AA1838/1000)*(1-AG1838/1000)*(1+AF1838/1000))/20</f>
        <v>198.51178585697164</v>
      </c>
      <c r="BT1838">
        <f>BO1838/$BO$4*100</f>
        <v>127.19857913759695</v>
      </c>
    </row>
    <row r="1839" spans="1:72" s="13" customFormat="1" ht="17.25" thickBot="1" x14ac:dyDescent="0.35">
      <c r="B1839" s="20"/>
      <c r="D1839" s="14">
        <v>1</v>
      </c>
      <c r="E1839" s="14">
        <v>1</v>
      </c>
      <c r="F1839" s="19">
        <v>1</v>
      </c>
      <c r="G1839" s="15">
        <v>125</v>
      </c>
      <c r="H1839" s="15">
        <v>125</v>
      </c>
      <c r="I1839" s="15">
        <v>3750</v>
      </c>
      <c r="J1839" s="15">
        <v>20</v>
      </c>
      <c r="K1839" s="15">
        <v>20</v>
      </c>
      <c r="L1839" s="16"/>
      <c r="M1839" s="15">
        <f t="shared" ref="M1839" si="7583">M1838</f>
        <v>0</v>
      </c>
      <c r="N1839" s="15">
        <f t="shared" ref="N1839:O1839" si="7584">N1838</f>
        <v>0</v>
      </c>
      <c r="O1839" s="15">
        <f t="shared" si="7584"/>
        <v>0</v>
      </c>
      <c r="P1839" s="15">
        <f>P1838</f>
        <v>0</v>
      </c>
      <c r="Q1839" s="15">
        <f t="shared" ref="Q1839:V1839" si="7585">Q1838</f>
        <v>0</v>
      </c>
      <c r="R1839" s="15">
        <f t="shared" si="7585"/>
        <v>0</v>
      </c>
      <c r="S1839" s="15">
        <f t="shared" si="7585"/>
        <v>200</v>
      </c>
      <c r="T1839" s="15">
        <f t="shared" si="7585"/>
        <v>150</v>
      </c>
      <c r="U1839" s="15">
        <f t="shared" si="7585"/>
        <v>0</v>
      </c>
      <c r="V1839" s="15">
        <f t="shared" si="7585"/>
        <v>0</v>
      </c>
      <c r="W1839" s="16"/>
      <c r="X1839" s="15">
        <f t="shared" ref="X1839" si="7586">X1838</f>
        <v>0</v>
      </c>
      <c r="Y1839" s="15">
        <f t="shared" ref="Y1839:Z1839" si="7587">Y1838</f>
        <v>0</v>
      </c>
      <c r="Z1839" s="15">
        <f t="shared" si="7587"/>
        <v>0</v>
      </c>
      <c r="AA1839" s="15">
        <f>AA1838</f>
        <v>0</v>
      </c>
      <c r="AB1839" s="15">
        <f t="shared" ref="AB1839:AI1839" si="7588">AB1838</f>
        <v>0</v>
      </c>
      <c r="AC1839" s="15">
        <f t="shared" si="7588"/>
        <v>0</v>
      </c>
      <c r="AD1839" s="15">
        <f t="shared" si="7588"/>
        <v>200</v>
      </c>
      <c r="AE1839" s="15">
        <f t="shared" si="7588"/>
        <v>150</v>
      </c>
      <c r="AF1839" s="15">
        <f t="shared" si="7588"/>
        <v>0</v>
      </c>
      <c r="AG1839" s="15">
        <f t="shared" si="7588"/>
        <v>0</v>
      </c>
      <c r="AH1839" s="15">
        <f t="shared" si="7588"/>
        <v>0</v>
      </c>
      <c r="AI1839" s="15">
        <f t="shared" si="7588"/>
        <v>0</v>
      </c>
      <c r="AJ1839" s="17"/>
      <c r="AK1839" s="15">
        <f>AK1838</f>
        <v>0</v>
      </c>
      <c r="AL1839" s="15">
        <f>AL1838</f>
        <v>0</v>
      </c>
      <c r="AM1839" s="17"/>
      <c r="AN1839" s="15">
        <f t="shared" ref="AN1839:AX1839" si="7589">AN1838</f>
        <v>0</v>
      </c>
      <c r="AO1839" s="15">
        <f t="shared" si="7589"/>
        <v>0</v>
      </c>
      <c r="AP1839" s="15">
        <f t="shared" si="7589"/>
        <v>0</v>
      </c>
      <c r="AQ1839" s="15">
        <f t="shared" si="7589"/>
        <v>0</v>
      </c>
      <c r="AR1839" s="15">
        <f t="shared" si="7589"/>
        <v>0</v>
      </c>
      <c r="AS1839" s="15">
        <f t="shared" si="7589"/>
        <v>0</v>
      </c>
      <c r="AT1839" s="15">
        <f t="shared" si="7589"/>
        <v>0</v>
      </c>
      <c r="AU1839" s="15">
        <f t="shared" si="7589"/>
        <v>0</v>
      </c>
      <c r="AV1839" s="15">
        <f t="shared" si="7589"/>
        <v>0</v>
      </c>
      <c r="AW1839" s="15">
        <f t="shared" si="7589"/>
        <v>0</v>
      </c>
      <c r="AX1839" s="15">
        <f t="shared" si="7589"/>
        <v>0</v>
      </c>
      <c r="AY1839" s="17"/>
      <c r="AZ1839" s="15">
        <f t="shared" ref="AZ1839:BA1839" si="7590">AZ1838</f>
        <v>6000</v>
      </c>
      <c r="BA1839" s="15">
        <f t="shared" si="7590"/>
        <v>6000</v>
      </c>
      <c r="BB1839" s="15">
        <v>0</v>
      </c>
      <c r="BC1839" s="15">
        <f t="shared" ref="BC1839:BE1839" si="7591">BC1838</f>
        <v>0</v>
      </c>
      <c r="BD1839" s="15">
        <f t="shared" si="7591"/>
        <v>0</v>
      </c>
      <c r="BE1839" s="15">
        <f t="shared" si="7591"/>
        <v>250</v>
      </c>
      <c r="BF1839" s="17"/>
      <c r="BG1839" s="15">
        <f t="shared" ref="BG1839:BH1839" si="7592">BG1838</f>
        <v>1000</v>
      </c>
      <c r="BH1839" s="15">
        <f t="shared" si="7592"/>
        <v>2500</v>
      </c>
      <c r="BI1839" s="17"/>
      <c r="BJ1839" s="22">
        <f>G1839/G1838</f>
        <v>1</v>
      </c>
      <c r="BK1839" s="65">
        <f>BK1838</f>
        <v>0</v>
      </c>
      <c r="BL1839" s="65">
        <f>BL1838</f>
        <v>0</v>
      </c>
      <c r="BM1839" s="6">
        <f t="shared" si="7478"/>
        <v>141.09375</v>
      </c>
      <c r="BN1839" s="8">
        <f t="shared" si="7479"/>
        <v>238.21414302836598</v>
      </c>
      <c r="BO1839" s="12">
        <f t="shared" si="7480"/>
        <v>183.33173959494442</v>
      </c>
      <c r="BP1839" s="50">
        <f>(1-'#Constant'!$A$3)/($J1839*'#Constant'!$B$3/'#Constant'!$C$3^($D1839-1)+1)+'#Constant'!$A$3</f>
        <v>0.94452830188679238</v>
      </c>
      <c r="BQ1839" s="4">
        <f t="shared" si="7581"/>
        <v>238.21414302836598</v>
      </c>
      <c r="BR1839" s="50">
        <f>(1-'#Constant'!$A$3)/($K1839*'#Constant'!$B$3/'#Constant'!$C$3^($D1839-1)+1)+'#Constant'!$A$3</f>
        <v>0.94452830188679238</v>
      </c>
      <c r="BS1839" s="4">
        <f t="shared" si="7582"/>
        <v>238.21414302836598</v>
      </c>
      <c r="BT1839"/>
    </row>
    <row r="1840" spans="1:72" x14ac:dyDescent="0.3">
      <c r="A1840">
        <v>70011</v>
      </c>
      <c r="B1840" s="18" t="e">
        <f>VLOOKUP(CONCATENATE("CREATURE_NAME_",A1840),[1]Localization_Hero!$A:$E,2,FALSE)</f>
        <v>#N/A</v>
      </c>
      <c r="C1840" t="s">
        <v>81</v>
      </c>
      <c r="D1840">
        <v>1</v>
      </c>
      <c r="E1840">
        <v>1</v>
      </c>
      <c r="F1840" s="18">
        <v>1</v>
      </c>
      <c r="G1840" s="10">
        <v>140</v>
      </c>
      <c r="H1840" s="10">
        <v>140</v>
      </c>
      <c r="I1840" s="10">
        <v>4500</v>
      </c>
      <c r="J1840" s="10">
        <v>20</v>
      </c>
      <c r="K1840" s="10">
        <v>20</v>
      </c>
      <c r="L1840" s="2"/>
      <c r="M1840" s="10">
        <v>0</v>
      </c>
      <c r="N1840" s="10">
        <v>0</v>
      </c>
      <c r="O1840" s="10">
        <v>0</v>
      </c>
      <c r="P1840" s="10">
        <v>0</v>
      </c>
      <c r="Q1840" s="10">
        <v>0</v>
      </c>
      <c r="R1840" s="10">
        <v>0</v>
      </c>
      <c r="S1840" s="10">
        <v>200</v>
      </c>
      <c r="T1840" s="10">
        <v>150</v>
      </c>
      <c r="U1840" s="10">
        <v>0</v>
      </c>
      <c r="V1840" s="10">
        <v>0</v>
      </c>
      <c r="W1840" s="2"/>
      <c r="X1840" s="10">
        <v>0</v>
      </c>
      <c r="Y1840" s="10">
        <v>0</v>
      </c>
      <c r="Z1840" s="10">
        <v>0</v>
      </c>
      <c r="AA1840" s="10">
        <v>0</v>
      </c>
      <c r="AB1840" s="10">
        <v>0</v>
      </c>
      <c r="AC1840" s="10">
        <v>0</v>
      </c>
      <c r="AD1840" s="10">
        <v>200</v>
      </c>
      <c r="AE1840" s="10">
        <v>150</v>
      </c>
      <c r="AF1840" s="10">
        <v>0</v>
      </c>
      <c r="AG1840" s="10">
        <v>0</v>
      </c>
      <c r="AH1840" s="10">
        <v>0</v>
      </c>
      <c r="AI1840" s="10">
        <v>0</v>
      </c>
      <c r="AJ1840" s="3"/>
      <c r="AK1840" s="10">
        <v>0</v>
      </c>
      <c r="AL1840" s="10">
        <v>0</v>
      </c>
      <c r="AM1840" s="3"/>
      <c r="AN1840" s="10">
        <v>0</v>
      </c>
      <c r="AO1840" s="10">
        <v>0</v>
      </c>
      <c r="AP1840" s="10">
        <v>0</v>
      </c>
      <c r="AQ1840" s="10">
        <v>0</v>
      </c>
      <c r="AR1840" s="10">
        <v>0</v>
      </c>
      <c r="AS1840" s="10">
        <v>0</v>
      </c>
      <c r="AT1840" s="10">
        <v>0</v>
      </c>
      <c r="AU1840" s="10">
        <v>0</v>
      </c>
      <c r="AV1840" s="10">
        <v>0</v>
      </c>
      <c r="AW1840" s="10">
        <v>0</v>
      </c>
      <c r="AX1840" s="10">
        <v>0</v>
      </c>
      <c r="AY1840" s="3"/>
      <c r="AZ1840" s="10">
        <v>6000</v>
      </c>
      <c r="BA1840" s="10">
        <v>6000</v>
      </c>
      <c r="BB1840" s="10">
        <v>0</v>
      </c>
      <c r="BC1840" s="10">
        <v>0</v>
      </c>
      <c r="BD1840" s="10">
        <v>0</v>
      </c>
      <c r="BE1840" s="10">
        <v>250</v>
      </c>
      <c r="BF1840" s="3"/>
      <c r="BG1840" s="10">
        <v>1000</v>
      </c>
      <c r="BH1840" s="10">
        <v>1500</v>
      </c>
      <c r="BI1840" s="3"/>
      <c r="BJ1840" s="21">
        <v>1</v>
      </c>
      <c r="BK1840" s="65">
        <v>0</v>
      </c>
      <c r="BL1840" s="65">
        <v>0</v>
      </c>
      <c r="BM1840" s="6">
        <f t="shared" si="7478"/>
        <v>158.02500000000001</v>
      </c>
      <c r="BN1840" s="8">
        <f t="shared" si="7479"/>
        <v>238.21414302836598</v>
      </c>
      <c r="BO1840" s="12">
        <f t="shared" si="7480"/>
        <v>194.02007615723053</v>
      </c>
      <c r="BP1840" s="50">
        <f>(1-'#Constant'!$A$3)/($J1840*'#Constant'!$B$3/'#Constant'!$C$3^($D1840-1)+1)+'#Constant'!$A$3</f>
        <v>0.94452830188679238</v>
      </c>
      <c r="BQ1840" s="4">
        <f t="shared" si="7581"/>
        <v>238.21414302836598</v>
      </c>
      <c r="BR1840" s="50">
        <f>(1-'#Constant'!$A$3)/($K1840*'#Constant'!$B$3/'#Constant'!$C$3^($D1840-1)+1)+'#Constant'!$A$3</f>
        <v>0.94452830188679238</v>
      </c>
      <c r="BS1840" s="4">
        <f t="shared" si="7582"/>
        <v>238.21414302836598</v>
      </c>
      <c r="BT1840">
        <f>BO1840/$BO$4*100</f>
        <v>147.46260254903277</v>
      </c>
    </row>
    <row r="1841" spans="1:72" s="13" customFormat="1" ht="17.25" thickBot="1" x14ac:dyDescent="0.35">
      <c r="B1841" s="20"/>
      <c r="D1841" s="14">
        <v>1</v>
      </c>
      <c r="E1841" s="14">
        <v>1</v>
      </c>
      <c r="F1841" s="19">
        <v>1</v>
      </c>
      <c r="G1841" s="15">
        <f>G1840</f>
        <v>140</v>
      </c>
      <c r="H1841" s="15">
        <f>H1840</f>
        <v>140</v>
      </c>
      <c r="I1841" s="15">
        <f>I1840</f>
        <v>4500</v>
      </c>
      <c r="J1841" s="15">
        <v>20</v>
      </c>
      <c r="K1841" s="15">
        <v>20</v>
      </c>
      <c r="L1841" s="16"/>
      <c r="M1841" s="15">
        <f t="shared" ref="M1841" si="7593">M1840</f>
        <v>0</v>
      </c>
      <c r="N1841" s="15">
        <f t="shared" ref="N1841:O1841" si="7594">N1840</f>
        <v>0</v>
      </c>
      <c r="O1841" s="15">
        <f t="shared" si="7594"/>
        <v>0</v>
      </c>
      <c r="P1841" s="15">
        <f>P1840</f>
        <v>0</v>
      </c>
      <c r="Q1841" s="15">
        <f t="shared" ref="Q1841:V1841" si="7595">Q1840</f>
        <v>0</v>
      </c>
      <c r="R1841" s="15">
        <f t="shared" si="7595"/>
        <v>0</v>
      </c>
      <c r="S1841" s="15">
        <f t="shared" si="7595"/>
        <v>200</v>
      </c>
      <c r="T1841" s="15">
        <f t="shared" si="7595"/>
        <v>150</v>
      </c>
      <c r="U1841" s="15">
        <f t="shared" si="7595"/>
        <v>0</v>
      </c>
      <c r="V1841" s="15">
        <f t="shared" si="7595"/>
        <v>0</v>
      </c>
      <c r="W1841" s="16"/>
      <c r="X1841" s="15">
        <f t="shared" ref="X1841" si="7596">X1840</f>
        <v>0</v>
      </c>
      <c r="Y1841" s="15">
        <f t="shared" ref="Y1841:Z1841" si="7597">Y1840</f>
        <v>0</v>
      </c>
      <c r="Z1841" s="15">
        <f t="shared" si="7597"/>
        <v>0</v>
      </c>
      <c r="AA1841" s="15">
        <f>AA1840</f>
        <v>0</v>
      </c>
      <c r="AB1841" s="15">
        <f t="shared" ref="AB1841:AI1841" si="7598">AB1840</f>
        <v>0</v>
      </c>
      <c r="AC1841" s="15">
        <f t="shared" si="7598"/>
        <v>0</v>
      </c>
      <c r="AD1841" s="15">
        <f t="shared" si="7598"/>
        <v>200</v>
      </c>
      <c r="AE1841" s="15">
        <f t="shared" si="7598"/>
        <v>150</v>
      </c>
      <c r="AF1841" s="15">
        <f t="shared" si="7598"/>
        <v>0</v>
      </c>
      <c r="AG1841" s="15">
        <f t="shared" si="7598"/>
        <v>0</v>
      </c>
      <c r="AH1841" s="15">
        <f t="shared" si="7598"/>
        <v>0</v>
      </c>
      <c r="AI1841" s="15">
        <f t="shared" si="7598"/>
        <v>0</v>
      </c>
      <c r="AJ1841" s="17"/>
      <c r="AK1841" s="15">
        <f>AK1840</f>
        <v>0</v>
      </c>
      <c r="AL1841" s="15">
        <f>AL1840</f>
        <v>0</v>
      </c>
      <c r="AM1841" s="17"/>
      <c r="AN1841" s="15">
        <f t="shared" ref="AN1841:AX1841" si="7599">AN1840</f>
        <v>0</v>
      </c>
      <c r="AO1841" s="15">
        <f t="shared" si="7599"/>
        <v>0</v>
      </c>
      <c r="AP1841" s="15">
        <f t="shared" si="7599"/>
        <v>0</v>
      </c>
      <c r="AQ1841" s="15">
        <f t="shared" si="7599"/>
        <v>0</v>
      </c>
      <c r="AR1841" s="15">
        <f t="shared" si="7599"/>
        <v>0</v>
      </c>
      <c r="AS1841" s="15">
        <f t="shared" si="7599"/>
        <v>0</v>
      </c>
      <c r="AT1841" s="15">
        <f t="shared" si="7599"/>
        <v>0</v>
      </c>
      <c r="AU1841" s="15">
        <f t="shared" si="7599"/>
        <v>0</v>
      </c>
      <c r="AV1841" s="15">
        <f t="shared" si="7599"/>
        <v>0</v>
      </c>
      <c r="AW1841" s="15">
        <f t="shared" si="7599"/>
        <v>0</v>
      </c>
      <c r="AX1841" s="15">
        <f t="shared" si="7599"/>
        <v>0</v>
      </c>
      <c r="AY1841" s="17"/>
      <c r="AZ1841" s="15">
        <f t="shared" ref="AZ1841:BA1841" si="7600">AZ1840</f>
        <v>6000</v>
      </c>
      <c r="BA1841" s="15">
        <f t="shared" si="7600"/>
        <v>6000</v>
      </c>
      <c r="BB1841" s="15">
        <v>0</v>
      </c>
      <c r="BC1841" s="15">
        <f t="shared" ref="BC1841:BE1841" si="7601">BC1840</f>
        <v>0</v>
      </c>
      <c r="BD1841" s="15">
        <f t="shared" si="7601"/>
        <v>0</v>
      </c>
      <c r="BE1841" s="15">
        <f t="shared" si="7601"/>
        <v>250</v>
      </c>
      <c r="BF1841" s="17"/>
      <c r="BG1841" s="15">
        <f t="shared" ref="BG1841:BH1841" si="7602">BG1840</f>
        <v>1000</v>
      </c>
      <c r="BH1841" s="15">
        <f t="shared" si="7602"/>
        <v>1500</v>
      </c>
      <c r="BI1841" s="17"/>
      <c r="BJ1841" s="22">
        <f>G1841/G1840</f>
        <v>1</v>
      </c>
      <c r="BK1841" s="65">
        <f>BK1840</f>
        <v>0</v>
      </c>
      <c r="BL1841" s="65">
        <f>BL1840</f>
        <v>0</v>
      </c>
      <c r="BM1841" s="6">
        <f t="shared" si="7478"/>
        <v>158.02500000000001</v>
      </c>
      <c r="BN1841" s="8">
        <f t="shared" si="7479"/>
        <v>185.2776667998402</v>
      </c>
      <c r="BO1841" s="12">
        <f t="shared" si="7480"/>
        <v>171.10962362194812</v>
      </c>
      <c r="BP1841" s="50">
        <f>(1-'#Constant'!$A$3)/($J1841*'#Constant'!$B$3/'#Constant'!$C$3^($D1841-1)+1)+'#Constant'!$A$3</f>
        <v>0.94452830188679238</v>
      </c>
      <c r="BQ1841" s="4">
        <f t="shared" si="7581"/>
        <v>185.2776667998402</v>
      </c>
      <c r="BR1841" s="50">
        <f>(1-'#Constant'!$A$3)/($K1841*'#Constant'!$B$3/'#Constant'!$C$3^($D1841-1)+1)+'#Constant'!$A$3</f>
        <v>0.94452830188679238</v>
      </c>
      <c r="BS1841" s="4">
        <f t="shared" si="7582"/>
        <v>185.2776667998402</v>
      </c>
      <c r="BT1841"/>
    </row>
    <row r="1842" spans="1:72" x14ac:dyDescent="0.3">
      <c r="A1842">
        <v>70100</v>
      </c>
      <c r="B1842" s="18" t="e">
        <f>VLOOKUP(CONCATENATE("CREATURE_NAME_",A1842),[1]Localization_Hero!$A:$E,2,FALSE)</f>
        <v>#N/A</v>
      </c>
      <c r="C1842" t="s">
        <v>79</v>
      </c>
      <c r="D1842">
        <v>1</v>
      </c>
      <c r="E1842">
        <v>1</v>
      </c>
      <c r="F1842" s="18">
        <v>1</v>
      </c>
      <c r="G1842" s="10">
        <v>125</v>
      </c>
      <c r="H1842" s="10">
        <v>125</v>
      </c>
      <c r="I1842" s="10">
        <v>3500</v>
      </c>
      <c r="J1842" s="10">
        <v>20</v>
      </c>
      <c r="K1842" s="10">
        <v>20</v>
      </c>
      <c r="L1842" s="2"/>
      <c r="M1842" s="10">
        <v>0</v>
      </c>
      <c r="N1842" s="10">
        <v>0</v>
      </c>
      <c r="O1842" s="10">
        <v>0</v>
      </c>
      <c r="P1842" s="10">
        <v>0</v>
      </c>
      <c r="Q1842" s="10">
        <v>0</v>
      </c>
      <c r="R1842" s="10">
        <v>0</v>
      </c>
      <c r="S1842" s="10">
        <v>300</v>
      </c>
      <c r="T1842" s="10">
        <v>150</v>
      </c>
      <c r="U1842" s="10">
        <v>0</v>
      </c>
      <c r="V1842" s="10">
        <v>0</v>
      </c>
      <c r="W1842" s="2"/>
      <c r="X1842" s="10">
        <v>0</v>
      </c>
      <c r="Y1842" s="10">
        <v>0</v>
      </c>
      <c r="Z1842" s="10">
        <v>0</v>
      </c>
      <c r="AA1842" s="10">
        <v>0</v>
      </c>
      <c r="AB1842" s="10">
        <v>0</v>
      </c>
      <c r="AC1842" s="10">
        <v>0</v>
      </c>
      <c r="AD1842" s="10">
        <v>300</v>
      </c>
      <c r="AE1842" s="10">
        <v>150</v>
      </c>
      <c r="AF1842" s="10">
        <v>0</v>
      </c>
      <c r="AG1842" s="10">
        <v>0</v>
      </c>
      <c r="AH1842" s="10">
        <v>0</v>
      </c>
      <c r="AI1842" s="10">
        <v>0</v>
      </c>
      <c r="AJ1842" s="3"/>
      <c r="AK1842" s="10">
        <v>0</v>
      </c>
      <c r="AL1842" s="10">
        <v>0</v>
      </c>
      <c r="AM1842" s="3"/>
      <c r="AN1842" s="10">
        <v>0</v>
      </c>
      <c r="AO1842" s="10">
        <v>0</v>
      </c>
      <c r="AP1842" s="10">
        <v>0</v>
      </c>
      <c r="AQ1842" s="10">
        <v>0</v>
      </c>
      <c r="AR1842" s="10">
        <v>0</v>
      </c>
      <c r="AS1842" s="10">
        <v>0</v>
      </c>
      <c r="AT1842" s="10">
        <v>0</v>
      </c>
      <c r="AU1842" s="10">
        <v>0</v>
      </c>
      <c r="AV1842" s="10">
        <v>0</v>
      </c>
      <c r="AW1842" s="10">
        <v>0</v>
      </c>
      <c r="AX1842" s="10">
        <v>0</v>
      </c>
      <c r="AY1842" s="3"/>
      <c r="AZ1842" s="10">
        <v>6000</v>
      </c>
      <c r="BA1842" s="10">
        <v>6000</v>
      </c>
      <c r="BB1842" s="10">
        <v>0</v>
      </c>
      <c r="BC1842" s="10">
        <v>0</v>
      </c>
      <c r="BD1842" s="10">
        <v>0</v>
      </c>
      <c r="BE1842" s="10">
        <v>250</v>
      </c>
      <c r="BF1842" s="3"/>
      <c r="BG1842" s="10">
        <v>1000</v>
      </c>
      <c r="BH1842" s="10">
        <v>2500</v>
      </c>
      <c r="BI1842" s="3"/>
      <c r="BJ1842" s="21">
        <v>1</v>
      </c>
      <c r="BK1842" s="65">
        <v>0</v>
      </c>
      <c r="BL1842" s="65">
        <v>0</v>
      </c>
      <c r="BM1842" s="6">
        <f t="shared" si="7478"/>
        <v>144.453125</v>
      </c>
      <c r="BN1842" s="8">
        <f t="shared" si="7479"/>
        <v>185.2776667998402</v>
      </c>
      <c r="BO1842" s="12">
        <f t="shared" si="7480"/>
        <v>163.59687638199475</v>
      </c>
      <c r="BP1842" s="50">
        <f>(1-'#Constant'!$A$3)/($J1842*'#Constant'!$B$3/'#Constant'!$C$3^($D1842-1)+1)+'#Constant'!$A$3</f>
        <v>0.94452830188679238</v>
      </c>
      <c r="BQ1842" s="4">
        <f t="shared" si="7581"/>
        <v>185.2776667998402</v>
      </c>
      <c r="BR1842" s="50">
        <f>(1-'#Constant'!$A$3)/($K1842*'#Constant'!$B$3/'#Constant'!$C$3^($D1842-1)+1)+'#Constant'!$A$3</f>
        <v>0.94452830188679238</v>
      </c>
      <c r="BS1842" s="4">
        <f t="shared" si="7582"/>
        <v>185.2776667998402</v>
      </c>
      <c r="BT1842">
        <f>BO1842/$BO$4*100</f>
        <v>124.33981904342374</v>
      </c>
    </row>
    <row r="1843" spans="1:72" s="13" customFormat="1" ht="17.25" thickBot="1" x14ac:dyDescent="0.35">
      <c r="B1843" s="20"/>
      <c r="D1843" s="14">
        <v>1</v>
      </c>
      <c r="E1843" s="14">
        <v>1</v>
      </c>
      <c r="F1843" s="19">
        <v>1</v>
      </c>
      <c r="G1843" s="15">
        <v>125</v>
      </c>
      <c r="H1843" s="15">
        <v>125</v>
      </c>
      <c r="I1843" s="15">
        <f>I1842</f>
        <v>3500</v>
      </c>
      <c r="J1843" s="15">
        <v>20</v>
      </c>
      <c r="K1843" s="15">
        <v>20</v>
      </c>
      <c r="L1843" s="16"/>
      <c r="M1843" s="15">
        <f t="shared" ref="M1843" si="7603">M1842</f>
        <v>0</v>
      </c>
      <c r="N1843" s="15">
        <f t="shared" ref="N1843:O1843" si="7604">N1842</f>
        <v>0</v>
      </c>
      <c r="O1843" s="15">
        <f t="shared" si="7604"/>
        <v>0</v>
      </c>
      <c r="P1843" s="15">
        <f>P1842</f>
        <v>0</v>
      </c>
      <c r="Q1843" s="15">
        <f t="shared" ref="Q1843:V1843" si="7605">Q1842</f>
        <v>0</v>
      </c>
      <c r="R1843" s="15">
        <f t="shared" si="7605"/>
        <v>0</v>
      </c>
      <c r="S1843" s="15">
        <f t="shared" si="7605"/>
        <v>300</v>
      </c>
      <c r="T1843" s="15">
        <f t="shared" si="7605"/>
        <v>150</v>
      </c>
      <c r="U1843" s="15">
        <f t="shared" si="7605"/>
        <v>0</v>
      </c>
      <c r="V1843" s="15">
        <f t="shared" si="7605"/>
        <v>0</v>
      </c>
      <c r="W1843" s="16"/>
      <c r="X1843" s="15">
        <f t="shared" ref="X1843" si="7606">X1842</f>
        <v>0</v>
      </c>
      <c r="Y1843" s="15">
        <f t="shared" ref="Y1843:Z1843" si="7607">Y1842</f>
        <v>0</v>
      </c>
      <c r="Z1843" s="15">
        <f t="shared" si="7607"/>
        <v>0</v>
      </c>
      <c r="AA1843" s="15">
        <f>AA1842</f>
        <v>0</v>
      </c>
      <c r="AB1843" s="15">
        <f t="shared" ref="AB1843:AI1843" si="7608">AB1842</f>
        <v>0</v>
      </c>
      <c r="AC1843" s="15">
        <f t="shared" si="7608"/>
        <v>0</v>
      </c>
      <c r="AD1843" s="15">
        <f t="shared" si="7608"/>
        <v>300</v>
      </c>
      <c r="AE1843" s="15">
        <f t="shared" si="7608"/>
        <v>150</v>
      </c>
      <c r="AF1843" s="15">
        <f t="shared" si="7608"/>
        <v>0</v>
      </c>
      <c r="AG1843" s="15">
        <f t="shared" si="7608"/>
        <v>0</v>
      </c>
      <c r="AH1843" s="15">
        <f t="shared" si="7608"/>
        <v>0</v>
      </c>
      <c r="AI1843" s="15">
        <f t="shared" si="7608"/>
        <v>0</v>
      </c>
      <c r="AJ1843" s="17"/>
      <c r="AK1843" s="15">
        <f>AK1842</f>
        <v>0</v>
      </c>
      <c r="AL1843" s="15">
        <f>AL1842</f>
        <v>0</v>
      </c>
      <c r="AM1843" s="17"/>
      <c r="AN1843" s="15">
        <f t="shared" ref="AN1843:AX1843" si="7609">AN1842</f>
        <v>0</v>
      </c>
      <c r="AO1843" s="15">
        <f t="shared" si="7609"/>
        <v>0</v>
      </c>
      <c r="AP1843" s="15">
        <f t="shared" si="7609"/>
        <v>0</v>
      </c>
      <c r="AQ1843" s="15">
        <f t="shared" si="7609"/>
        <v>0</v>
      </c>
      <c r="AR1843" s="15">
        <f t="shared" si="7609"/>
        <v>0</v>
      </c>
      <c r="AS1843" s="15">
        <f t="shared" si="7609"/>
        <v>0</v>
      </c>
      <c r="AT1843" s="15">
        <f t="shared" si="7609"/>
        <v>0</v>
      </c>
      <c r="AU1843" s="15">
        <f t="shared" si="7609"/>
        <v>0</v>
      </c>
      <c r="AV1843" s="15">
        <f t="shared" si="7609"/>
        <v>0</v>
      </c>
      <c r="AW1843" s="15">
        <f t="shared" si="7609"/>
        <v>0</v>
      </c>
      <c r="AX1843" s="15">
        <f t="shared" si="7609"/>
        <v>0</v>
      </c>
      <c r="AY1843" s="17"/>
      <c r="AZ1843" s="15">
        <f t="shared" ref="AZ1843:BA1843" si="7610">AZ1842</f>
        <v>6000</v>
      </c>
      <c r="BA1843" s="15">
        <f t="shared" si="7610"/>
        <v>6000</v>
      </c>
      <c r="BB1843" s="15">
        <v>0</v>
      </c>
      <c r="BC1843" s="15">
        <f t="shared" ref="BC1843:BE1843" si="7611">BC1842</f>
        <v>0</v>
      </c>
      <c r="BD1843" s="15">
        <f t="shared" si="7611"/>
        <v>0</v>
      </c>
      <c r="BE1843" s="15">
        <f t="shared" si="7611"/>
        <v>250</v>
      </c>
      <c r="BF1843" s="17"/>
      <c r="BG1843" s="15">
        <f t="shared" ref="BG1843:BH1843" si="7612">BG1842</f>
        <v>1000</v>
      </c>
      <c r="BH1843" s="15">
        <f t="shared" si="7612"/>
        <v>2500</v>
      </c>
      <c r="BI1843" s="17"/>
      <c r="BJ1843" s="22">
        <f>G1843/G1842</f>
        <v>1</v>
      </c>
      <c r="BK1843" s="65">
        <f>BK1842</f>
        <v>0</v>
      </c>
      <c r="BL1843" s="65">
        <f>BL1842</f>
        <v>0</v>
      </c>
      <c r="BM1843" s="6">
        <f t="shared" si="7478"/>
        <v>144.453125</v>
      </c>
      <c r="BN1843" s="8">
        <f t="shared" si="7479"/>
        <v>174.69037155413506</v>
      </c>
      <c r="BO1843" s="12">
        <f t="shared" si="7480"/>
        <v>158.85392685862669</v>
      </c>
      <c r="BP1843" s="50">
        <f>(1-'#Constant'!$A$3)/($J1843*'#Constant'!$B$3/'#Constant'!$C$3^($D1843-1)+1)+'#Constant'!$A$3</f>
        <v>0.94452830188679238</v>
      </c>
      <c r="BQ1843" s="4">
        <f t="shared" si="7581"/>
        <v>174.69037155413506</v>
      </c>
      <c r="BR1843" s="50">
        <f>(1-'#Constant'!$A$3)/($K1843*'#Constant'!$B$3/'#Constant'!$C$3^($D1843-1)+1)+'#Constant'!$A$3</f>
        <v>0.94452830188679238</v>
      </c>
      <c r="BS1843" s="4">
        <f t="shared" si="7582"/>
        <v>174.69037155413506</v>
      </c>
      <c r="BT1843"/>
    </row>
    <row r="1844" spans="1:72" x14ac:dyDescent="0.3">
      <c r="A1844">
        <v>70200</v>
      </c>
      <c r="B1844" s="18" t="e">
        <f>VLOOKUP(CONCATENATE("CREATURE_NAME_",A1844),[1]Localization_Hero!$A:$E,2,FALSE)</f>
        <v>#N/A</v>
      </c>
      <c r="C1844" t="s">
        <v>80</v>
      </c>
      <c r="D1844">
        <v>1</v>
      </c>
      <c r="E1844">
        <v>1</v>
      </c>
      <c r="F1844" s="18">
        <v>1</v>
      </c>
      <c r="G1844" s="10">
        <v>100</v>
      </c>
      <c r="H1844" s="10">
        <v>100</v>
      </c>
      <c r="I1844" s="10">
        <v>3300</v>
      </c>
      <c r="J1844" s="10">
        <v>20</v>
      </c>
      <c r="K1844" s="10">
        <v>20</v>
      </c>
      <c r="L1844" s="2"/>
      <c r="M1844" s="10">
        <v>0</v>
      </c>
      <c r="N1844" s="10">
        <v>0</v>
      </c>
      <c r="O1844" s="10">
        <v>0</v>
      </c>
      <c r="P1844" s="10">
        <v>0</v>
      </c>
      <c r="Q1844" s="10">
        <v>0</v>
      </c>
      <c r="R1844" s="10">
        <v>0</v>
      </c>
      <c r="S1844" s="10">
        <v>300</v>
      </c>
      <c r="T1844" s="10">
        <v>150</v>
      </c>
      <c r="U1844" s="10">
        <v>0</v>
      </c>
      <c r="V1844" s="10">
        <v>0</v>
      </c>
      <c r="W1844" s="2"/>
      <c r="X1844" s="10">
        <v>0</v>
      </c>
      <c r="Y1844" s="10">
        <v>0</v>
      </c>
      <c r="Z1844" s="10">
        <v>0</v>
      </c>
      <c r="AA1844" s="10">
        <v>0</v>
      </c>
      <c r="AB1844" s="10">
        <v>0</v>
      </c>
      <c r="AC1844" s="10">
        <v>0</v>
      </c>
      <c r="AD1844" s="10">
        <v>300</v>
      </c>
      <c r="AE1844" s="10">
        <v>150</v>
      </c>
      <c r="AF1844" s="10">
        <v>0</v>
      </c>
      <c r="AG1844" s="10">
        <v>0</v>
      </c>
      <c r="AH1844" s="10">
        <v>0</v>
      </c>
      <c r="AI1844" s="10">
        <v>0</v>
      </c>
      <c r="AJ1844" s="3"/>
      <c r="AK1844" s="10">
        <v>0</v>
      </c>
      <c r="AL1844" s="10">
        <v>0</v>
      </c>
      <c r="AM1844" s="3"/>
      <c r="AN1844" s="10">
        <v>0</v>
      </c>
      <c r="AO1844" s="10">
        <v>0</v>
      </c>
      <c r="AP1844" s="10">
        <v>0</v>
      </c>
      <c r="AQ1844" s="10">
        <v>0</v>
      </c>
      <c r="AR1844" s="10">
        <v>0</v>
      </c>
      <c r="AS1844" s="10">
        <v>0</v>
      </c>
      <c r="AT1844" s="10">
        <v>0</v>
      </c>
      <c r="AU1844" s="10">
        <v>0</v>
      </c>
      <c r="AV1844" s="10">
        <v>0</v>
      </c>
      <c r="AW1844" s="10">
        <v>0</v>
      </c>
      <c r="AX1844" s="10">
        <v>0</v>
      </c>
      <c r="AY1844" s="3"/>
      <c r="AZ1844" s="10">
        <v>6000</v>
      </c>
      <c r="BA1844" s="10">
        <v>6000</v>
      </c>
      <c r="BB1844" s="10">
        <v>0</v>
      </c>
      <c r="BC1844" s="10">
        <v>0</v>
      </c>
      <c r="BD1844" s="10">
        <v>0</v>
      </c>
      <c r="BE1844" s="10">
        <v>250</v>
      </c>
      <c r="BF1844" s="3"/>
      <c r="BG1844" s="10">
        <v>1000</v>
      </c>
      <c r="BH1844" s="10">
        <v>5000</v>
      </c>
      <c r="BI1844" s="3"/>
      <c r="BJ1844" s="21">
        <v>1</v>
      </c>
      <c r="BK1844" s="65">
        <v>0</v>
      </c>
      <c r="BL1844" s="65">
        <v>0</v>
      </c>
      <c r="BM1844" s="6">
        <f t="shared" si="7478"/>
        <v>115.5625</v>
      </c>
      <c r="BN1844" s="8">
        <f t="shared" si="7479"/>
        <v>174.69037155413506</v>
      </c>
      <c r="BO1844" s="12">
        <f t="shared" si="7480"/>
        <v>142.08327157946755</v>
      </c>
      <c r="BP1844" s="50">
        <f>(1-'#Constant'!$A$3)/($J1844*'#Constant'!$B$3/'#Constant'!$C$3^($D1844-1)+1)+'#Constant'!$A$3</f>
        <v>0.94452830188679238</v>
      </c>
      <c r="BQ1844" s="4">
        <f t="shared" ref="BQ1844:BQ1845" si="7613">I1844/(BP1844*(1-Q1844/1000*(0.5+R1844/1000))*(1-P1844/1000)*(1-V1844/1000)*(1+U1844/1000))/20</f>
        <v>174.69037155413506</v>
      </c>
      <c r="BR1844" s="50">
        <f>(1-'#Constant'!$A$3)/($K1844*'#Constant'!$B$3/'#Constant'!$C$3^($D1844-1)+1)+'#Constant'!$A$3</f>
        <v>0.94452830188679238</v>
      </c>
      <c r="BS1844" s="4">
        <f t="shared" ref="BS1844:BS1845" si="7614">I1844/(BR1844*(1-AB1844/1000*(0.5+AC1844/1000))*(1-AA1844/1000)*(1-AG1844/1000)*(1+AF1844/1000))/20</f>
        <v>174.69037155413506</v>
      </c>
      <c r="BT1844">
        <f>BO1844/$BO$4*100</f>
        <v>107.98866499160731</v>
      </c>
    </row>
    <row r="1845" spans="1:72" s="13" customFormat="1" ht="17.25" thickBot="1" x14ac:dyDescent="0.35">
      <c r="B1845" s="20"/>
      <c r="D1845" s="14">
        <v>1</v>
      </c>
      <c r="E1845" s="14">
        <v>1</v>
      </c>
      <c r="F1845" s="19">
        <v>1</v>
      </c>
      <c r="G1845" s="15">
        <f>G1844</f>
        <v>100</v>
      </c>
      <c r="H1845" s="15">
        <f>H1844</f>
        <v>100</v>
      </c>
      <c r="I1845" s="15">
        <f>I1844</f>
        <v>3300</v>
      </c>
      <c r="J1845" s="15">
        <v>20</v>
      </c>
      <c r="K1845" s="15">
        <v>20</v>
      </c>
      <c r="L1845" s="16"/>
      <c r="M1845" s="15">
        <f t="shared" ref="M1845" si="7615">M1844</f>
        <v>0</v>
      </c>
      <c r="N1845" s="15">
        <f t="shared" ref="N1845:O1845" si="7616">N1844</f>
        <v>0</v>
      </c>
      <c r="O1845" s="15">
        <f t="shared" si="7616"/>
        <v>0</v>
      </c>
      <c r="P1845" s="15">
        <f>P1844</f>
        <v>0</v>
      </c>
      <c r="Q1845" s="15">
        <f t="shared" ref="Q1845:V1845" si="7617">Q1844</f>
        <v>0</v>
      </c>
      <c r="R1845" s="15">
        <f t="shared" si="7617"/>
        <v>0</v>
      </c>
      <c r="S1845" s="15">
        <f t="shared" si="7617"/>
        <v>300</v>
      </c>
      <c r="T1845" s="15">
        <f t="shared" si="7617"/>
        <v>150</v>
      </c>
      <c r="U1845" s="15">
        <f t="shared" si="7617"/>
        <v>0</v>
      </c>
      <c r="V1845" s="15">
        <f t="shared" si="7617"/>
        <v>0</v>
      </c>
      <c r="W1845" s="16"/>
      <c r="X1845" s="15">
        <f t="shared" ref="X1845" si="7618">X1844</f>
        <v>0</v>
      </c>
      <c r="Y1845" s="15">
        <f t="shared" ref="Y1845:Z1845" si="7619">Y1844</f>
        <v>0</v>
      </c>
      <c r="Z1845" s="15">
        <f t="shared" si="7619"/>
        <v>0</v>
      </c>
      <c r="AA1845" s="15">
        <f>AA1844</f>
        <v>0</v>
      </c>
      <c r="AB1845" s="15">
        <f t="shared" ref="AB1845:AI1845" si="7620">AB1844</f>
        <v>0</v>
      </c>
      <c r="AC1845" s="15">
        <f t="shared" si="7620"/>
        <v>0</v>
      </c>
      <c r="AD1845" s="15">
        <f t="shared" si="7620"/>
        <v>300</v>
      </c>
      <c r="AE1845" s="15">
        <f t="shared" si="7620"/>
        <v>150</v>
      </c>
      <c r="AF1845" s="15">
        <f t="shared" si="7620"/>
        <v>0</v>
      </c>
      <c r="AG1845" s="15">
        <f t="shared" si="7620"/>
        <v>0</v>
      </c>
      <c r="AH1845" s="15">
        <f t="shared" si="7620"/>
        <v>0</v>
      </c>
      <c r="AI1845" s="15">
        <f t="shared" si="7620"/>
        <v>0</v>
      </c>
      <c r="AJ1845" s="17"/>
      <c r="AK1845" s="15">
        <f>AK1844</f>
        <v>0</v>
      </c>
      <c r="AL1845" s="15">
        <f>AL1844</f>
        <v>0</v>
      </c>
      <c r="AM1845" s="17"/>
      <c r="AN1845" s="15">
        <f t="shared" ref="AN1845:AX1845" si="7621">AN1844</f>
        <v>0</v>
      </c>
      <c r="AO1845" s="15">
        <f t="shared" si="7621"/>
        <v>0</v>
      </c>
      <c r="AP1845" s="15">
        <f t="shared" si="7621"/>
        <v>0</v>
      </c>
      <c r="AQ1845" s="15">
        <f t="shared" si="7621"/>
        <v>0</v>
      </c>
      <c r="AR1845" s="15">
        <f t="shared" si="7621"/>
        <v>0</v>
      </c>
      <c r="AS1845" s="15">
        <f t="shared" si="7621"/>
        <v>0</v>
      </c>
      <c r="AT1845" s="15">
        <f t="shared" si="7621"/>
        <v>0</v>
      </c>
      <c r="AU1845" s="15">
        <f t="shared" si="7621"/>
        <v>0</v>
      </c>
      <c r="AV1845" s="15">
        <f t="shared" si="7621"/>
        <v>0</v>
      </c>
      <c r="AW1845" s="15">
        <f t="shared" si="7621"/>
        <v>0</v>
      </c>
      <c r="AX1845" s="15">
        <f t="shared" si="7621"/>
        <v>0</v>
      </c>
      <c r="AY1845" s="17"/>
      <c r="AZ1845" s="15">
        <f t="shared" ref="AZ1845:BA1845" si="7622">AZ1844</f>
        <v>6000</v>
      </c>
      <c r="BA1845" s="15">
        <f t="shared" si="7622"/>
        <v>6000</v>
      </c>
      <c r="BB1845" s="15">
        <v>0</v>
      </c>
      <c r="BC1845" s="15">
        <f t="shared" ref="BC1845:BE1845" si="7623">BC1844</f>
        <v>0</v>
      </c>
      <c r="BD1845" s="15">
        <f t="shared" si="7623"/>
        <v>0</v>
      </c>
      <c r="BE1845" s="15">
        <f t="shared" si="7623"/>
        <v>250</v>
      </c>
      <c r="BF1845" s="17"/>
      <c r="BG1845" s="15">
        <f t="shared" ref="BG1845:BH1845" si="7624">BG1844</f>
        <v>1000</v>
      </c>
      <c r="BH1845" s="15">
        <f t="shared" si="7624"/>
        <v>5000</v>
      </c>
      <c r="BI1845" s="17"/>
      <c r="BJ1845" s="22">
        <f>G1845/G1844</f>
        <v>1</v>
      </c>
      <c r="BK1845" s="65">
        <f>BK1844</f>
        <v>0</v>
      </c>
      <c r="BL1845" s="65">
        <f>BL1844</f>
        <v>0</v>
      </c>
      <c r="BM1845" s="6">
        <f t="shared" si="7478"/>
        <v>115.5625</v>
      </c>
      <c r="BN1845" s="8">
        <f t="shared" si="7479"/>
        <v>174.69037155413506</v>
      </c>
      <c r="BO1845" s="12">
        <f t="shared" si="7480"/>
        <v>142.08327157946755</v>
      </c>
      <c r="BP1845" s="50">
        <f>(1-'#Constant'!$A$3)/($J1845*'#Constant'!$B$3/'#Constant'!$C$3^($D1845-1)+1)+'#Constant'!$A$3</f>
        <v>0.94452830188679238</v>
      </c>
      <c r="BQ1845" s="4">
        <f t="shared" si="7613"/>
        <v>174.69037155413506</v>
      </c>
      <c r="BR1845" s="50">
        <f>(1-'#Constant'!$A$3)/($K1845*'#Constant'!$B$3/'#Constant'!$C$3^($D1845-1)+1)+'#Constant'!$A$3</f>
        <v>0.94452830188679238</v>
      </c>
      <c r="BS1845" s="4">
        <f t="shared" si="7614"/>
        <v>174.69037155413506</v>
      </c>
      <c r="BT1845"/>
    </row>
    <row r="1846" spans="1:72" x14ac:dyDescent="0.3">
      <c r="A1846">
        <v>70300</v>
      </c>
      <c r="B1846" s="18" t="e">
        <f>VLOOKUP(CONCATENATE("CREATURE_NAME_",A1846),[1]Localization_Hero!$A:$E,2,FALSE)</f>
        <v>#N/A</v>
      </c>
      <c r="C1846" t="s">
        <v>77</v>
      </c>
      <c r="D1846">
        <v>1</v>
      </c>
      <c r="E1846">
        <v>1</v>
      </c>
      <c r="F1846" s="18">
        <v>1</v>
      </c>
      <c r="G1846" s="10">
        <v>110</v>
      </c>
      <c r="H1846" s="10">
        <v>110</v>
      </c>
      <c r="I1846" s="10">
        <v>3500</v>
      </c>
      <c r="J1846" s="10">
        <v>28</v>
      </c>
      <c r="K1846" s="10">
        <v>28</v>
      </c>
      <c r="L1846" s="2"/>
      <c r="M1846" s="10">
        <v>0</v>
      </c>
      <c r="N1846" s="10">
        <v>0</v>
      </c>
      <c r="O1846" s="10">
        <v>0</v>
      </c>
      <c r="P1846" s="10">
        <v>0</v>
      </c>
      <c r="Q1846" s="10">
        <v>0</v>
      </c>
      <c r="R1846" s="10">
        <v>0</v>
      </c>
      <c r="S1846" s="10">
        <v>300</v>
      </c>
      <c r="T1846" s="10">
        <v>150</v>
      </c>
      <c r="U1846" s="10">
        <v>0</v>
      </c>
      <c r="V1846" s="10">
        <v>0</v>
      </c>
      <c r="W1846" s="2"/>
      <c r="X1846" s="10">
        <v>0</v>
      </c>
      <c r="Y1846" s="10">
        <v>0</v>
      </c>
      <c r="Z1846" s="10">
        <v>0</v>
      </c>
      <c r="AA1846" s="10">
        <v>0</v>
      </c>
      <c r="AB1846" s="10">
        <v>0</v>
      </c>
      <c r="AC1846" s="10">
        <v>0</v>
      </c>
      <c r="AD1846" s="10">
        <v>300</v>
      </c>
      <c r="AE1846" s="10">
        <v>150</v>
      </c>
      <c r="AF1846" s="10">
        <v>0</v>
      </c>
      <c r="AG1846" s="10">
        <v>0</v>
      </c>
      <c r="AH1846" s="10">
        <v>0</v>
      </c>
      <c r="AI1846" s="10">
        <v>0</v>
      </c>
      <c r="AJ1846" s="3"/>
      <c r="AK1846" s="10">
        <v>0</v>
      </c>
      <c r="AL1846" s="10">
        <v>0</v>
      </c>
      <c r="AM1846" s="3"/>
      <c r="AN1846" s="10">
        <v>0</v>
      </c>
      <c r="AO1846" s="10">
        <v>0</v>
      </c>
      <c r="AP1846" s="10">
        <v>0</v>
      </c>
      <c r="AQ1846" s="10">
        <v>0</v>
      </c>
      <c r="AR1846" s="10">
        <v>0</v>
      </c>
      <c r="AS1846" s="10">
        <v>0</v>
      </c>
      <c r="AT1846" s="10">
        <v>0</v>
      </c>
      <c r="AU1846" s="10">
        <v>0</v>
      </c>
      <c r="AV1846" s="10">
        <v>0</v>
      </c>
      <c r="AW1846" s="10">
        <v>0</v>
      </c>
      <c r="AX1846" s="10">
        <v>0</v>
      </c>
      <c r="AY1846" s="3"/>
      <c r="AZ1846" s="10">
        <v>6000</v>
      </c>
      <c r="BA1846" s="10">
        <v>6000</v>
      </c>
      <c r="BB1846" s="10">
        <v>0</v>
      </c>
      <c r="BC1846" s="10">
        <v>0</v>
      </c>
      <c r="BD1846" s="10">
        <v>0</v>
      </c>
      <c r="BE1846" s="10">
        <v>250</v>
      </c>
      <c r="BF1846" s="3"/>
      <c r="BG1846" s="10">
        <v>1000</v>
      </c>
      <c r="BH1846" s="10">
        <v>5000</v>
      </c>
      <c r="BI1846" s="3"/>
      <c r="BJ1846" s="21">
        <v>1</v>
      </c>
      <c r="BK1846" s="65">
        <v>0</v>
      </c>
      <c r="BL1846" s="65">
        <v>0</v>
      </c>
      <c r="BM1846" s="6">
        <f t="shared" ref="BM1846:BM1854" si="7625">MAX(G1846*(1+M1846/1000*(1+O1846/1000))*(1+0.5*T1846/1000)*(1+0.25*S1846/1000),(H1846*(1+X1846/1000*(1+Z1846/1000))*(1+0.5*AE1846/1000)*(1+0.25*AD1846/1000)))*BG1846/1000</f>
        <v>127.11874999999999</v>
      </c>
      <c r="BN1846" s="8">
        <f t="shared" ref="BN1846:BN1854" si="7626">(BQ1846+BS1846)/2*(1+AI1846/2000)*(1+AH1846/2000)*(1+AN1846/2000)*(1+AK1846/2000)</f>
        <v>189.38183851130103</v>
      </c>
      <c r="BO1846" s="12">
        <f t="shared" ref="BO1846:BO1854" si="7627">SQRT(BM1846*BN1846)</f>
        <v>155.1579278807836</v>
      </c>
      <c r="BP1846" s="50">
        <f>(1-'#Constant'!$A$3)/($J1846*'#Constant'!$B$3/'#Constant'!$C$3^($D1846-1)+1)+'#Constant'!$A$3</f>
        <v>0.92405904059040589</v>
      </c>
      <c r="BQ1846" s="4">
        <f t="shared" ref="BQ1846:BQ1847" si="7628">I1846/(BP1846*(1-Q1846/1000*(0.5+R1846/1000))*(1-P1846/1000)*(1-V1846/1000)*(1+U1846/1000))/20</f>
        <v>189.38183851130103</v>
      </c>
      <c r="BR1846" s="50">
        <f>(1-'#Constant'!$A$3)/($K1846*'#Constant'!$B$3/'#Constant'!$C$3^($D1846-1)+1)+'#Constant'!$A$3</f>
        <v>0.92405904059040589</v>
      </c>
      <c r="BS1846" s="4">
        <f t="shared" ref="BS1846:BS1847" si="7629">I1846/(BR1846*(1-AB1846/1000*(0.5+AC1846/1000))*(1-AA1846/1000)*(1-AG1846/1000)*(1+AF1846/1000))/20</f>
        <v>189.38183851130103</v>
      </c>
      <c r="BT1846">
        <f>BO1846/$BO$4*100</f>
        <v>117.92589872438732</v>
      </c>
    </row>
    <row r="1847" spans="1:72" s="13" customFormat="1" ht="17.25" thickBot="1" x14ac:dyDescent="0.35">
      <c r="B1847" s="20"/>
      <c r="D1847" s="14">
        <v>1</v>
      </c>
      <c r="E1847" s="14">
        <v>1</v>
      </c>
      <c r="F1847" s="19">
        <v>1</v>
      </c>
      <c r="G1847" s="15">
        <f>G1846</f>
        <v>110</v>
      </c>
      <c r="H1847" s="15">
        <f>H1846</f>
        <v>110</v>
      </c>
      <c r="I1847" s="15">
        <f>I1846</f>
        <v>3500</v>
      </c>
      <c r="J1847" s="15">
        <v>28</v>
      </c>
      <c r="K1847" s="15">
        <v>28</v>
      </c>
      <c r="L1847" s="16"/>
      <c r="M1847" s="15">
        <f t="shared" ref="M1847" si="7630">M1846</f>
        <v>0</v>
      </c>
      <c r="N1847" s="15">
        <f t="shared" ref="N1847:O1847" si="7631">N1846</f>
        <v>0</v>
      </c>
      <c r="O1847" s="15">
        <f t="shared" si="7631"/>
        <v>0</v>
      </c>
      <c r="P1847" s="15">
        <f>P1846</f>
        <v>0</v>
      </c>
      <c r="Q1847" s="15">
        <f t="shared" ref="Q1847:V1847" si="7632">Q1846</f>
        <v>0</v>
      </c>
      <c r="R1847" s="15">
        <f t="shared" si="7632"/>
        <v>0</v>
      </c>
      <c r="S1847" s="15">
        <f t="shared" si="7632"/>
        <v>300</v>
      </c>
      <c r="T1847" s="15">
        <f t="shared" si="7632"/>
        <v>150</v>
      </c>
      <c r="U1847" s="15">
        <f t="shared" si="7632"/>
        <v>0</v>
      </c>
      <c r="V1847" s="15">
        <f t="shared" si="7632"/>
        <v>0</v>
      </c>
      <c r="W1847" s="16"/>
      <c r="X1847" s="15">
        <f t="shared" ref="X1847" si="7633">X1846</f>
        <v>0</v>
      </c>
      <c r="Y1847" s="15">
        <f t="shared" ref="Y1847:Z1847" si="7634">Y1846</f>
        <v>0</v>
      </c>
      <c r="Z1847" s="15">
        <f t="shared" si="7634"/>
        <v>0</v>
      </c>
      <c r="AA1847" s="15">
        <f>AA1846</f>
        <v>0</v>
      </c>
      <c r="AB1847" s="15">
        <f t="shared" ref="AB1847:AI1847" si="7635">AB1846</f>
        <v>0</v>
      </c>
      <c r="AC1847" s="15">
        <f t="shared" si="7635"/>
        <v>0</v>
      </c>
      <c r="AD1847" s="15">
        <f t="shared" si="7635"/>
        <v>300</v>
      </c>
      <c r="AE1847" s="15">
        <f t="shared" si="7635"/>
        <v>150</v>
      </c>
      <c r="AF1847" s="15">
        <f t="shared" si="7635"/>
        <v>0</v>
      </c>
      <c r="AG1847" s="15">
        <f t="shared" si="7635"/>
        <v>0</v>
      </c>
      <c r="AH1847" s="15">
        <f t="shared" si="7635"/>
        <v>0</v>
      </c>
      <c r="AI1847" s="15">
        <f t="shared" si="7635"/>
        <v>0</v>
      </c>
      <c r="AJ1847" s="17"/>
      <c r="AK1847" s="15">
        <f>AK1846</f>
        <v>0</v>
      </c>
      <c r="AL1847" s="15">
        <f>AL1846</f>
        <v>0</v>
      </c>
      <c r="AM1847" s="17"/>
      <c r="AN1847" s="15">
        <f t="shared" ref="AN1847:AX1847" si="7636">AN1846</f>
        <v>0</v>
      </c>
      <c r="AO1847" s="15">
        <f t="shared" si="7636"/>
        <v>0</v>
      </c>
      <c r="AP1847" s="15">
        <f t="shared" si="7636"/>
        <v>0</v>
      </c>
      <c r="AQ1847" s="15">
        <f t="shared" si="7636"/>
        <v>0</v>
      </c>
      <c r="AR1847" s="15">
        <f t="shared" si="7636"/>
        <v>0</v>
      </c>
      <c r="AS1847" s="15">
        <f t="shared" si="7636"/>
        <v>0</v>
      </c>
      <c r="AT1847" s="15">
        <f t="shared" si="7636"/>
        <v>0</v>
      </c>
      <c r="AU1847" s="15">
        <f t="shared" si="7636"/>
        <v>0</v>
      </c>
      <c r="AV1847" s="15">
        <f t="shared" si="7636"/>
        <v>0</v>
      </c>
      <c r="AW1847" s="15">
        <f t="shared" si="7636"/>
        <v>0</v>
      </c>
      <c r="AX1847" s="15">
        <f t="shared" si="7636"/>
        <v>0</v>
      </c>
      <c r="AY1847" s="17"/>
      <c r="AZ1847" s="15">
        <f t="shared" ref="AZ1847:BA1847" si="7637">AZ1846</f>
        <v>6000</v>
      </c>
      <c r="BA1847" s="15">
        <f t="shared" si="7637"/>
        <v>6000</v>
      </c>
      <c r="BB1847" s="15">
        <v>0</v>
      </c>
      <c r="BC1847" s="15">
        <f t="shared" ref="BC1847:BE1847" si="7638">BC1846</f>
        <v>0</v>
      </c>
      <c r="BD1847" s="15">
        <f t="shared" si="7638"/>
        <v>0</v>
      </c>
      <c r="BE1847" s="15">
        <f t="shared" si="7638"/>
        <v>250</v>
      </c>
      <c r="BF1847" s="17"/>
      <c r="BG1847" s="15">
        <f t="shared" ref="BG1847:BH1847" si="7639">BG1846</f>
        <v>1000</v>
      </c>
      <c r="BH1847" s="15">
        <f t="shared" si="7639"/>
        <v>5000</v>
      </c>
      <c r="BI1847" s="17"/>
      <c r="BJ1847" s="22">
        <f>G1847/G1846</f>
        <v>1</v>
      </c>
      <c r="BK1847" s="65">
        <f>BK1846</f>
        <v>0</v>
      </c>
      <c r="BL1847" s="65">
        <f>BL1846</f>
        <v>0</v>
      </c>
      <c r="BM1847" s="6">
        <f t="shared" si="7625"/>
        <v>127.11874999999999</v>
      </c>
      <c r="BN1847" s="8">
        <f t="shared" si="7626"/>
        <v>189.38183851130103</v>
      </c>
      <c r="BO1847" s="12">
        <f t="shared" si="7627"/>
        <v>155.1579278807836</v>
      </c>
      <c r="BP1847" s="50">
        <f>(1-'#Constant'!$A$3)/($J1847*'#Constant'!$B$3/'#Constant'!$C$3^($D1847-1)+1)+'#Constant'!$A$3</f>
        <v>0.92405904059040589</v>
      </c>
      <c r="BQ1847" s="4">
        <f t="shared" si="7628"/>
        <v>189.38183851130103</v>
      </c>
      <c r="BR1847" s="50">
        <f>(1-'#Constant'!$A$3)/($K1847*'#Constant'!$B$3/'#Constant'!$C$3^($D1847-1)+1)+'#Constant'!$A$3</f>
        <v>0.92405904059040589</v>
      </c>
      <c r="BS1847" s="4">
        <f t="shared" si="7629"/>
        <v>189.38183851130103</v>
      </c>
      <c r="BT1847"/>
    </row>
    <row r="1848" spans="1:72" x14ac:dyDescent="0.3">
      <c r="A1848">
        <v>70400</v>
      </c>
      <c r="B1848" s="18" t="e">
        <f>VLOOKUP(CONCATENATE("CREATURE_NAME_",A1848),[1]Localization_Hero!$A:$E,2,FALSE)</f>
        <v>#N/A</v>
      </c>
      <c r="C1848" t="s">
        <v>77</v>
      </c>
      <c r="D1848">
        <v>1</v>
      </c>
      <c r="E1848">
        <v>1</v>
      </c>
      <c r="F1848" s="18">
        <v>1</v>
      </c>
      <c r="G1848" s="10">
        <v>115</v>
      </c>
      <c r="H1848" s="10">
        <v>115</v>
      </c>
      <c r="I1848" s="10">
        <v>4500</v>
      </c>
      <c r="J1848" s="10">
        <v>20</v>
      </c>
      <c r="K1848" s="10">
        <v>20</v>
      </c>
      <c r="L1848" s="2"/>
      <c r="M1848" s="10">
        <v>0</v>
      </c>
      <c r="N1848" s="10">
        <v>0</v>
      </c>
      <c r="O1848" s="10">
        <v>0</v>
      </c>
      <c r="P1848" s="10">
        <v>0</v>
      </c>
      <c r="Q1848" s="10">
        <v>0</v>
      </c>
      <c r="R1848" s="10">
        <v>0</v>
      </c>
      <c r="S1848" s="10">
        <v>300</v>
      </c>
      <c r="T1848" s="10">
        <v>150</v>
      </c>
      <c r="U1848" s="10">
        <v>0</v>
      </c>
      <c r="V1848" s="10">
        <v>0</v>
      </c>
      <c r="W1848" s="2"/>
      <c r="X1848" s="10">
        <v>0</v>
      </c>
      <c r="Y1848" s="10">
        <v>0</v>
      </c>
      <c r="Z1848" s="10">
        <v>0</v>
      </c>
      <c r="AA1848" s="10">
        <v>0</v>
      </c>
      <c r="AB1848" s="10">
        <v>0</v>
      </c>
      <c r="AC1848" s="10">
        <v>0</v>
      </c>
      <c r="AD1848" s="10">
        <v>300</v>
      </c>
      <c r="AE1848" s="10">
        <v>150</v>
      </c>
      <c r="AF1848" s="10">
        <v>0</v>
      </c>
      <c r="AG1848" s="10">
        <v>0</v>
      </c>
      <c r="AH1848" s="10">
        <v>0</v>
      </c>
      <c r="AI1848" s="10">
        <v>0</v>
      </c>
      <c r="AJ1848" s="3"/>
      <c r="AK1848" s="10">
        <v>0</v>
      </c>
      <c r="AL1848" s="10">
        <v>0</v>
      </c>
      <c r="AM1848" s="3"/>
      <c r="AN1848" s="10">
        <v>0</v>
      </c>
      <c r="AO1848" s="10">
        <v>0</v>
      </c>
      <c r="AP1848" s="10">
        <v>0</v>
      </c>
      <c r="AQ1848" s="10">
        <v>0</v>
      </c>
      <c r="AR1848" s="10">
        <v>0</v>
      </c>
      <c r="AS1848" s="10">
        <v>0</v>
      </c>
      <c r="AT1848" s="10">
        <v>0</v>
      </c>
      <c r="AU1848" s="10">
        <v>0</v>
      </c>
      <c r="AV1848" s="10">
        <v>0</v>
      </c>
      <c r="AW1848" s="10">
        <v>0</v>
      </c>
      <c r="AX1848" s="10">
        <v>0</v>
      </c>
      <c r="AY1848" s="3"/>
      <c r="AZ1848" s="10">
        <v>6000</v>
      </c>
      <c r="BA1848" s="10">
        <v>6000</v>
      </c>
      <c r="BB1848" s="10">
        <v>0</v>
      </c>
      <c r="BC1848" s="10">
        <v>0</v>
      </c>
      <c r="BD1848" s="10">
        <v>0</v>
      </c>
      <c r="BE1848" s="10">
        <v>250</v>
      </c>
      <c r="BF1848" s="3"/>
      <c r="BG1848" s="10">
        <v>1000</v>
      </c>
      <c r="BH1848" s="10">
        <v>5000</v>
      </c>
      <c r="BI1848" s="3"/>
      <c r="BJ1848" s="21">
        <v>1</v>
      </c>
      <c r="BK1848" s="65">
        <v>0</v>
      </c>
      <c r="BL1848" s="65">
        <v>0</v>
      </c>
      <c r="BM1848" s="6">
        <f t="shared" ref="BM1848:BM1849" si="7640">MAX(G1848*(1+M1848/1000*(1+O1848/1000))*(1+0.5*T1848/1000)*(1+0.25*S1848/1000),(H1848*(1+X1848/1000*(1+Z1848/1000))*(1+0.5*AE1848/1000)*(1+0.25*AD1848/1000)))*BG1848/1000</f>
        <v>132.89687499999999</v>
      </c>
      <c r="BN1848" s="8">
        <f t="shared" ref="BN1848:BN1849" si="7641">(BQ1848+BS1848)/2*(1+AI1848/2000)*(1+AH1848/2000)*(1+AN1848/2000)*(1+AK1848/2000)</f>
        <v>238.21414302836598</v>
      </c>
      <c r="BO1848" s="12">
        <f t="shared" ref="BO1848:BO1849" si="7642">SQRT(BM1848*BN1848)</f>
        <v>177.92671297270928</v>
      </c>
      <c r="BP1848" s="50">
        <f>(1-'#Constant'!$A$3)/($J1848*'#Constant'!$B$3/'#Constant'!$C$3^($D1848-1)+1)+'#Constant'!$A$3</f>
        <v>0.94452830188679238</v>
      </c>
      <c r="BQ1848" s="4">
        <f t="shared" ref="BQ1848:BQ1849" si="7643">I1848/(BP1848*(1-Q1848/1000*(0.5+R1848/1000))*(1-P1848/1000)*(1-V1848/1000)*(1+U1848/1000))/20</f>
        <v>238.21414302836598</v>
      </c>
      <c r="BR1848" s="50">
        <f>(1-'#Constant'!$A$3)/($K1848*'#Constant'!$B$3/'#Constant'!$C$3^($D1848-1)+1)+'#Constant'!$A$3</f>
        <v>0.94452830188679238</v>
      </c>
      <c r="BS1848" s="4">
        <f t="shared" ref="BS1848:BS1849" si="7644">I1848/(BR1848*(1-AB1848/1000*(0.5+AC1848/1000))*(1-AA1848/1000)*(1-AG1848/1000)*(1+AF1848/1000))/20</f>
        <v>238.21414302836598</v>
      </c>
      <c r="BT1848">
        <f>BO1848/$BO$4*100</f>
        <v>135.23103731125235</v>
      </c>
    </row>
    <row r="1849" spans="1:72" s="13" customFormat="1" ht="17.25" thickBot="1" x14ac:dyDescent="0.35">
      <c r="B1849" s="20"/>
      <c r="D1849" s="14">
        <v>1</v>
      </c>
      <c r="E1849" s="14">
        <v>1</v>
      </c>
      <c r="F1849" s="19">
        <v>1</v>
      </c>
      <c r="G1849" s="15">
        <f>G1848</f>
        <v>115</v>
      </c>
      <c r="H1849" s="15">
        <f>H1848</f>
        <v>115</v>
      </c>
      <c r="I1849" s="15">
        <v>4500</v>
      </c>
      <c r="J1849" s="15">
        <v>20</v>
      </c>
      <c r="K1849" s="15">
        <v>20</v>
      </c>
      <c r="L1849" s="16"/>
      <c r="M1849" s="15">
        <f t="shared" ref="M1849" si="7645">M1848</f>
        <v>0</v>
      </c>
      <c r="N1849" s="15">
        <f t="shared" ref="N1849:O1849" si="7646">N1848</f>
        <v>0</v>
      </c>
      <c r="O1849" s="15">
        <f t="shared" si="7646"/>
        <v>0</v>
      </c>
      <c r="P1849" s="15">
        <f>P1848</f>
        <v>0</v>
      </c>
      <c r="Q1849" s="15">
        <f t="shared" ref="Q1849:V1849" si="7647">Q1848</f>
        <v>0</v>
      </c>
      <c r="R1849" s="15">
        <f t="shared" si="7647"/>
        <v>0</v>
      </c>
      <c r="S1849" s="15">
        <f t="shared" si="7647"/>
        <v>300</v>
      </c>
      <c r="T1849" s="15">
        <f t="shared" si="7647"/>
        <v>150</v>
      </c>
      <c r="U1849" s="15">
        <f t="shared" si="7647"/>
        <v>0</v>
      </c>
      <c r="V1849" s="15">
        <f t="shared" si="7647"/>
        <v>0</v>
      </c>
      <c r="W1849" s="16"/>
      <c r="X1849" s="15">
        <f t="shared" ref="X1849" si="7648">X1848</f>
        <v>0</v>
      </c>
      <c r="Y1849" s="15">
        <f t="shared" ref="Y1849:Z1849" si="7649">Y1848</f>
        <v>0</v>
      </c>
      <c r="Z1849" s="15">
        <f t="shared" si="7649"/>
        <v>0</v>
      </c>
      <c r="AA1849" s="15">
        <f>AA1848</f>
        <v>0</v>
      </c>
      <c r="AB1849" s="15">
        <f t="shared" ref="AB1849:AI1849" si="7650">AB1848</f>
        <v>0</v>
      </c>
      <c r="AC1849" s="15">
        <f t="shared" si="7650"/>
        <v>0</v>
      </c>
      <c r="AD1849" s="15">
        <f t="shared" si="7650"/>
        <v>300</v>
      </c>
      <c r="AE1849" s="15">
        <f t="shared" si="7650"/>
        <v>150</v>
      </c>
      <c r="AF1849" s="15">
        <f t="shared" si="7650"/>
        <v>0</v>
      </c>
      <c r="AG1849" s="15">
        <f t="shared" si="7650"/>
        <v>0</v>
      </c>
      <c r="AH1849" s="15">
        <f t="shared" si="7650"/>
        <v>0</v>
      </c>
      <c r="AI1849" s="15">
        <f t="shared" si="7650"/>
        <v>0</v>
      </c>
      <c r="AJ1849" s="17"/>
      <c r="AK1849" s="15">
        <f>AK1848</f>
        <v>0</v>
      </c>
      <c r="AL1849" s="15">
        <f>AL1848</f>
        <v>0</v>
      </c>
      <c r="AM1849" s="17"/>
      <c r="AN1849" s="15">
        <f t="shared" ref="AN1849:AX1849" si="7651">AN1848</f>
        <v>0</v>
      </c>
      <c r="AO1849" s="15">
        <f t="shared" si="7651"/>
        <v>0</v>
      </c>
      <c r="AP1849" s="15">
        <f t="shared" si="7651"/>
        <v>0</v>
      </c>
      <c r="AQ1849" s="15">
        <f t="shared" si="7651"/>
        <v>0</v>
      </c>
      <c r="AR1849" s="15">
        <f t="shared" si="7651"/>
        <v>0</v>
      </c>
      <c r="AS1849" s="15">
        <f t="shared" si="7651"/>
        <v>0</v>
      </c>
      <c r="AT1849" s="15">
        <f t="shared" si="7651"/>
        <v>0</v>
      </c>
      <c r="AU1849" s="15">
        <f t="shared" si="7651"/>
        <v>0</v>
      </c>
      <c r="AV1849" s="15">
        <f t="shared" si="7651"/>
        <v>0</v>
      </c>
      <c r="AW1849" s="15">
        <f t="shared" si="7651"/>
        <v>0</v>
      </c>
      <c r="AX1849" s="15">
        <f t="shared" si="7651"/>
        <v>0</v>
      </c>
      <c r="AY1849" s="17"/>
      <c r="AZ1849" s="15">
        <f t="shared" ref="AZ1849:BA1849" si="7652">AZ1848</f>
        <v>6000</v>
      </c>
      <c r="BA1849" s="15">
        <f t="shared" si="7652"/>
        <v>6000</v>
      </c>
      <c r="BB1849" s="15">
        <v>0</v>
      </c>
      <c r="BC1849" s="15">
        <f t="shared" ref="BC1849:BE1849" si="7653">BC1848</f>
        <v>0</v>
      </c>
      <c r="BD1849" s="15">
        <f t="shared" si="7653"/>
        <v>0</v>
      </c>
      <c r="BE1849" s="15">
        <f t="shared" si="7653"/>
        <v>250</v>
      </c>
      <c r="BF1849" s="17"/>
      <c r="BG1849" s="15">
        <f t="shared" ref="BG1849:BH1849" si="7654">BG1848</f>
        <v>1000</v>
      </c>
      <c r="BH1849" s="15">
        <f t="shared" si="7654"/>
        <v>5000</v>
      </c>
      <c r="BI1849" s="17"/>
      <c r="BJ1849" s="22">
        <f>G1849/G1848</f>
        <v>1</v>
      </c>
      <c r="BK1849" s="65">
        <f>BK1848</f>
        <v>0</v>
      </c>
      <c r="BL1849" s="65">
        <f>BL1848</f>
        <v>0</v>
      </c>
      <c r="BM1849" s="6">
        <f t="shared" si="7640"/>
        <v>132.89687499999999</v>
      </c>
      <c r="BN1849" s="8">
        <f t="shared" si="7641"/>
        <v>238.21414302836598</v>
      </c>
      <c r="BO1849" s="12">
        <f t="shared" si="7642"/>
        <v>177.92671297270928</v>
      </c>
      <c r="BP1849" s="50">
        <f>(1-'#Constant'!$A$3)/($J1849*'#Constant'!$B$3/'#Constant'!$C$3^($D1849-1)+1)+'#Constant'!$A$3</f>
        <v>0.94452830188679238</v>
      </c>
      <c r="BQ1849" s="4">
        <f t="shared" si="7643"/>
        <v>238.21414302836598</v>
      </c>
      <c r="BR1849" s="50">
        <f>(1-'#Constant'!$A$3)/($K1849*'#Constant'!$B$3/'#Constant'!$C$3^($D1849-1)+1)+'#Constant'!$A$3</f>
        <v>0.94452830188679238</v>
      </c>
      <c r="BS1849" s="4">
        <f t="shared" si="7644"/>
        <v>238.21414302836598</v>
      </c>
      <c r="BT1849"/>
    </row>
    <row r="1850" spans="1:72" s="34" customFormat="1" ht="27" thickBot="1" x14ac:dyDescent="0.35">
      <c r="B1850" s="70" t="s">
        <v>307</v>
      </c>
      <c r="C1850"/>
      <c r="F1850" s="35"/>
      <c r="G1850" s="36"/>
      <c r="H1850" s="36"/>
      <c r="I1850" s="36"/>
      <c r="J1850" s="36"/>
      <c r="K1850" s="36"/>
      <c r="L1850" s="16"/>
      <c r="M1850" s="36"/>
      <c r="N1850" s="36"/>
      <c r="O1850" s="36"/>
      <c r="P1850" s="36">
        <v>0</v>
      </c>
      <c r="Q1850" s="36"/>
      <c r="R1850" s="36"/>
      <c r="S1850" s="36"/>
      <c r="T1850" s="36"/>
      <c r="U1850" s="36"/>
      <c r="V1850" s="36"/>
      <c r="W1850" s="16"/>
      <c r="X1850" s="36"/>
      <c r="Y1850" s="36"/>
      <c r="Z1850" s="36"/>
      <c r="AA1850" s="36">
        <v>0</v>
      </c>
      <c r="AB1850" s="36"/>
      <c r="AC1850" s="36"/>
      <c r="AD1850" s="36"/>
      <c r="AE1850" s="36"/>
      <c r="AF1850" s="36"/>
      <c r="AG1850" s="36"/>
      <c r="AH1850" s="36"/>
      <c r="AI1850" s="36"/>
      <c r="AJ1850" s="17"/>
      <c r="AK1850" s="36"/>
      <c r="AL1850" s="36"/>
      <c r="AM1850" s="17"/>
      <c r="AN1850" s="36"/>
      <c r="AO1850" s="36"/>
      <c r="AP1850" s="36"/>
      <c r="AQ1850" s="36"/>
      <c r="AR1850" s="36"/>
      <c r="AS1850" s="36"/>
      <c r="AT1850" s="36"/>
      <c r="AU1850" s="36"/>
      <c r="AV1850" s="36"/>
      <c r="AW1850" s="36"/>
      <c r="AX1850" s="36"/>
      <c r="AY1850" s="17"/>
      <c r="AZ1850" s="36"/>
      <c r="BA1850" s="36"/>
      <c r="BB1850" s="36"/>
      <c r="BC1850" s="36"/>
      <c r="BD1850" s="36"/>
      <c r="BE1850" s="36"/>
      <c r="BF1850" s="17"/>
      <c r="BG1850" s="36"/>
      <c r="BH1850" s="36"/>
      <c r="BI1850" s="17"/>
      <c r="BJ1850" s="37"/>
      <c r="BK1850" s="36"/>
      <c r="BL1850" s="36"/>
      <c r="BM1850" s="38"/>
      <c r="BN1850" s="38"/>
      <c r="BO1850" s="38"/>
      <c r="BP1850" s="38"/>
      <c r="BQ1850" s="38"/>
      <c r="BR1850" s="38"/>
      <c r="BS1850" s="38"/>
    </row>
    <row r="1851" spans="1:72" x14ac:dyDescent="0.3">
      <c r="A1851">
        <v>71001</v>
      </c>
      <c r="B1851" s="18" t="e">
        <f>VLOOKUP(CONCATENATE("CREATURE_NAME_",A1851),[1]Localization_Hero!$A:$E,2,FALSE)</f>
        <v>#N/A</v>
      </c>
      <c r="C1851" t="s">
        <v>77</v>
      </c>
      <c r="D1851">
        <v>1</v>
      </c>
      <c r="E1851">
        <v>1</v>
      </c>
      <c r="F1851" s="18">
        <v>1</v>
      </c>
      <c r="G1851" s="10">
        <v>95</v>
      </c>
      <c r="H1851" s="10">
        <v>95</v>
      </c>
      <c r="I1851" s="10">
        <v>5000</v>
      </c>
      <c r="J1851" s="10">
        <v>16</v>
      </c>
      <c r="K1851" s="10">
        <v>13</v>
      </c>
      <c r="L1851" s="2"/>
      <c r="M1851" s="10">
        <v>0</v>
      </c>
      <c r="N1851" s="10">
        <v>0</v>
      </c>
      <c r="O1851" s="10">
        <v>0</v>
      </c>
      <c r="P1851" s="10"/>
      <c r="Q1851" s="10">
        <v>0</v>
      </c>
      <c r="R1851" s="10">
        <v>0</v>
      </c>
      <c r="S1851" s="10">
        <v>0</v>
      </c>
      <c r="T1851" s="10">
        <v>150</v>
      </c>
      <c r="U1851" s="10">
        <v>0</v>
      </c>
      <c r="V1851" s="10">
        <v>0</v>
      </c>
      <c r="W1851" s="2"/>
      <c r="X1851" s="10">
        <v>0</v>
      </c>
      <c r="Y1851" s="10">
        <v>0</v>
      </c>
      <c r="Z1851" s="10">
        <v>0</v>
      </c>
      <c r="AA1851" s="10"/>
      <c r="AB1851" s="10">
        <v>0</v>
      </c>
      <c r="AC1851" s="10">
        <v>0</v>
      </c>
      <c r="AD1851" s="10">
        <v>0</v>
      </c>
      <c r="AE1851" s="10">
        <v>150</v>
      </c>
      <c r="AF1851" s="10">
        <v>300</v>
      </c>
      <c r="AG1851" s="10">
        <v>0</v>
      </c>
      <c r="AH1851" s="10">
        <v>0</v>
      </c>
      <c r="AI1851" s="10">
        <v>0</v>
      </c>
      <c r="AJ1851" s="3"/>
      <c r="AK1851" s="10">
        <v>0</v>
      </c>
      <c r="AL1851" s="10">
        <v>0</v>
      </c>
      <c r="AM1851" s="3"/>
      <c r="AN1851" s="10">
        <v>0</v>
      </c>
      <c r="AO1851" s="10">
        <v>0</v>
      </c>
      <c r="AP1851" s="10">
        <v>0</v>
      </c>
      <c r="AQ1851" s="10">
        <v>0</v>
      </c>
      <c r="AR1851" s="10">
        <v>0</v>
      </c>
      <c r="AS1851" s="10">
        <v>0</v>
      </c>
      <c r="AT1851" s="10">
        <v>0</v>
      </c>
      <c r="AU1851" s="10">
        <v>0</v>
      </c>
      <c r="AV1851" s="10">
        <v>0</v>
      </c>
      <c r="AW1851" s="10">
        <v>0</v>
      </c>
      <c r="AX1851" s="10">
        <v>0</v>
      </c>
      <c r="AY1851" s="3"/>
      <c r="AZ1851" s="10">
        <v>6000</v>
      </c>
      <c r="BA1851" s="10">
        <v>6000</v>
      </c>
      <c r="BB1851" s="10">
        <v>0</v>
      </c>
      <c r="BC1851" s="10">
        <v>0</v>
      </c>
      <c r="BD1851" s="10">
        <v>0</v>
      </c>
      <c r="BE1851" s="10">
        <v>250</v>
      </c>
      <c r="BF1851" s="3"/>
      <c r="BG1851" s="10">
        <v>1000</v>
      </c>
      <c r="BH1851" s="10">
        <v>2500</v>
      </c>
      <c r="BI1851" s="3"/>
      <c r="BJ1851" s="21">
        <v>1</v>
      </c>
      <c r="BK1851" s="65">
        <v>0</v>
      </c>
      <c r="BL1851" s="65">
        <v>0</v>
      </c>
      <c r="BM1851" s="6">
        <f t="shared" si="7625"/>
        <v>102.125</v>
      </c>
      <c r="BN1851" s="8">
        <f t="shared" si="7626"/>
        <v>230.70034250178429</v>
      </c>
      <c r="BO1851" s="12">
        <f t="shared" si="7627"/>
        <v>153.49355842508416</v>
      </c>
      <c r="BP1851" s="50">
        <f>(1-'#Constant'!$A$3)/($J1851*'#Constant'!$B$3/'#Constant'!$C$3^($D1851-1)+1)+'#Constant'!$A$3</f>
        <v>0.95511450381679386</v>
      </c>
      <c r="BQ1851" s="4">
        <f t="shared" ref="BQ1851:BQ1854" si="7655">I1852/(BP1851*(1-Q1851/1000*(0.5+R1851/1000))*(1-P1851/1000)*(1-V1851/1000)*(1+U1851/1000))/20</f>
        <v>261.7487212276215</v>
      </c>
      <c r="BR1851" s="50">
        <f>(1-'#Constant'!$A$3)/($K1851*'#Constant'!$B$3/'#Constant'!$C$3^($D1851-1)+1)+'#Constant'!$A$3</f>
        <v>0.96321462945139569</v>
      </c>
      <c r="BS1851" s="4">
        <f t="shared" ref="BS1851:BS1854" si="7656">I1852/(BR1851*(1-AB1851/1000*(0.5+AC1851/1000))*(1-AA1851/1000)*(1-AG1851/1000)*(1+AF1851/1000))/20</f>
        <v>199.65196377594705</v>
      </c>
      <c r="BT1851">
        <f>BO1851/$BO$4*100</f>
        <v>116.6609149330107</v>
      </c>
    </row>
    <row r="1852" spans="1:72" s="13" customFormat="1" ht="17.25" thickBot="1" x14ac:dyDescent="0.35">
      <c r="B1852" s="20"/>
      <c r="D1852" s="14">
        <v>1</v>
      </c>
      <c r="E1852" s="14">
        <v>1</v>
      </c>
      <c r="F1852" s="19">
        <v>1</v>
      </c>
      <c r="G1852" s="15">
        <f t="shared" ref="G1852:H1852" si="7657">G1851</f>
        <v>95</v>
      </c>
      <c r="H1852" s="15">
        <f t="shared" si="7657"/>
        <v>95</v>
      </c>
      <c r="I1852" s="15">
        <f>I1851</f>
        <v>5000</v>
      </c>
      <c r="J1852" s="15">
        <f>J1851</f>
        <v>16</v>
      </c>
      <c r="K1852" s="15">
        <f>K1851</f>
        <v>13</v>
      </c>
      <c r="L1852" s="16"/>
      <c r="M1852" s="15">
        <f t="shared" ref="M1852:O1852" si="7658">M1851</f>
        <v>0</v>
      </c>
      <c r="N1852" s="15">
        <f t="shared" si="7658"/>
        <v>0</v>
      </c>
      <c r="O1852" s="15">
        <f t="shared" si="7658"/>
        <v>0</v>
      </c>
      <c r="P1852" s="15"/>
      <c r="Q1852" s="15">
        <f t="shared" ref="Q1852:V1852" si="7659">Q1851</f>
        <v>0</v>
      </c>
      <c r="R1852" s="15">
        <f t="shared" si="7659"/>
        <v>0</v>
      </c>
      <c r="S1852" s="15">
        <f t="shared" si="7659"/>
        <v>0</v>
      </c>
      <c r="T1852" s="15">
        <f t="shared" si="7659"/>
        <v>150</v>
      </c>
      <c r="U1852" s="15">
        <f t="shared" si="7659"/>
        <v>0</v>
      </c>
      <c r="V1852" s="15">
        <f t="shared" si="7659"/>
        <v>0</v>
      </c>
      <c r="W1852" s="16"/>
      <c r="X1852" s="15">
        <f t="shared" ref="X1852:Z1852" si="7660">X1851</f>
        <v>0</v>
      </c>
      <c r="Y1852" s="15">
        <f t="shared" si="7660"/>
        <v>0</v>
      </c>
      <c r="Z1852" s="15">
        <f t="shared" si="7660"/>
        <v>0</v>
      </c>
      <c r="AA1852" s="15"/>
      <c r="AB1852" s="15">
        <f t="shared" ref="AB1852:AI1852" si="7661">AB1851</f>
        <v>0</v>
      </c>
      <c r="AC1852" s="15">
        <f t="shared" si="7661"/>
        <v>0</v>
      </c>
      <c r="AD1852" s="15">
        <f t="shared" si="7661"/>
        <v>0</v>
      </c>
      <c r="AE1852" s="15">
        <f t="shared" si="7661"/>
        <v>150</v>
      </c>
      <c r="AF1852" s="15">
        <f t="shared" si="7661"/>
        <v>300</v>
      </c>
      <c r="AG1852" s="15">
        <f t="shared" si="7661"/>
        <v>0</v>
      </c>
      <c r="AH1852" s="15">
        <f t="shared" si="7661"/>
        <v>0</v>
      </c>
      <c r="AI1852" s="15">
        <f t="shared" si="7661"/>
        <v>0</v>
      </c>
      <c r="AJ1852" s="17"/>
      <c r="AK1852" s="15">
        <f>AK1851</f>
        <v>0</v>
      </c>
      <c r="AL1852" s="15">
        <f>AL1851</f>
        <v>0</v>
      </c>
      <c r="AM1852" s="17"/>
      <c r="AN1852" s="15">
        <f t="shared" ref="AN1852:AX1852" si="7662">AN1851</f>
        <v>0</v>
      </c>
      <c r="AO1852" s="15">
        <f t="shared" si="7662"/>
        <v>0</v>
      </c>
      <c r="AP1852" s="15">
        <f t="shared" si="7662"/>
        <v>0</v>
      </c>
      <c r="AQ1852" s="15">
        <f t="shared" si="7662"/>
        <v>0</v>
      </c>
      <c r="AR1852" s="15">
        <f t="shared" si="7662"/>
        <v>0</v>
      </c>
      <c r="AS1852" s="15">
        <f t="shared" si="7662"/>
        <v>0</v>
      </c>
      <c r="AT1852" s="15">
        <f t="shared" si="7662"/>
        <v>0</v>
      </c>
      <c r="AU1852" s="15">
        <f t="shared" si="7662"/>
        <v>0</v>
      </c>
      <c r="AV1852" s="15">
        <f t="shared" si="7662"/>
        <v>0</v>
      </c>
      <c r="AW1852" s="15">
        <f t="shared" si="7662"/>
        <v>0</v>
      </c>
      <c r="AX1852" s="15">
        <f t="shared" si="7662"/>
        <v>0</v>
      </c>
      <c r="AY1852" s="17"/>
      <c r="AZ1852" s="15">
        <f t="shared" ref="AZ1852:BA1852" si="7663">AZ1851</f>
        <v>6000</v>
      </c>
      <c r="BA1852" s="15">
        <f t="shared" si="7663"/>
        <v>6000</v>
      </c>
      <c r="BB1852" s="15">
        <v>0</v>
      </c>
      <c r="BC1852" s="15">
        <f t="shared" ref="BC1852:BE1852" si="7664">BC1851</f>
        <v>0</v>
      </c>
      <c r="BD1852" s="15">
        <f t="shared" si="7664"/>
        <v>0</v>
      </c>
      <c r="BE1852" s="15">
        <f t="shared" si="7664"/>
        <v>250</v>
      </c>
      <c r="BF1852" s="17"/>
      <c r="BG1852" s="15">
        <f t="shared" ref="BG1852:BH1852" si="7665">BG1851</f>
        <v>1000</v>
      </c>
      <c r="BH1852" s="15">
        <f t="shared" si="7665"/>
        <v>2500</v>
      </c>
      <c r="BI1852" s="17"/>
      <c r="BJ1852" s="22">
        <f>G1852/G1851</f>
        <v>1</v>
      </c>
      <c r="BK1852" s="65">
        <f>BK1851</f>
        <v>0</v>
      </c>
      <c r="BL1852" s="65">
        <f>BL1851</f>
        <v>0</v>
      </c>
      <c r="BM1852" s="6">
        <f t="shared" si="7625"/>
        <v>102.125</v>
      </c>
      <c r="BN1852" s="8">
        <f t="shared" si="7626"/>
        <v>276.84041100214108</v>
      </c>
      <c r="BO1852" s="12">
        <f t="shared" si="7627"/>
        <v>168.14376876231142</v>
      </c>
      <c r="BP1852" s="50">
        <f>(1-'#Constant'!$A$3)/($J1852*'#Constant'!$B$3/'#Constant'!$C$3^($D1852-1)+1)+'#Constant'!$A$3</f>
        <v>0.95511450381679386</v>
      </c>
      <c r="BQ1852" s="4">
        <f t="shared" si="7655"/>
        <v>314.09846547314578</v>
      </c>
      <c r="BR1852" s="50">
        <f>(1-'#Constant'!$A$3)/($K1852*'#Constant'!$B$3/'#Constant'!$C$3^($D1852-1)+1)+'#Constant'!$A$3</f>
        <v>0.96321462945139569</v>
      </c>
      <c r="BS1852" s="4">
        <f t="shared" si="7656"/>
        <v>239.58235653113644</v>
      </c>
      <c r="BT1852"/>
    </row>
    <row r="1853" spans="1:72" x14ac:dyDescent="0.3">
      <c r="A1853">
        <v>71002</v>
      </c>
      <c r="B1853" s="18" t="e">
        <f>VLOOKUP(CONCATENATE("CREATURE_NAME_",A1853),[1]Localization_Hero!$A:$E,2,FALSE)</f>
        <v>#N/A</v>
      </c>
      <c r="C1853" t="s">
        <v>80</v>
      </c>
      <c r="D1853">
        <v>1</v>
      </c>
      <c r="E1853">
        <v>1</v>
      </c>
      <c r="F1853" s="18">
        <v>1</v>
      </c>
      <c r="G1853" s="10">
        <v>100</v>
      </c>
      <c r="H1853" s="10">
        <v>100</v>
      </c>
      <c r="I1853" s="10">
        <v>6000</v>
      </c>
      <c r="J1853" s="10">
        <v>18</v>
      </c>
      <c r="K1853" s="10">
        <v>18</v>
      </c>
      <c r="L1853" s="2"/>
      <c r="M1853" s="10">
        <v>0</v>
      </c>
      <c r="N1853" s="10">
        <v>0</v>
      </c>
      <c r="O1853" s="10">
        <v>0</v>
      </c>
      <c r="P1853" s="10"/>
      <c r="Q1853" s="10">
        <v>0</v>
      </c>
      <c r="R1853" s="10">
        <v>0</v>
      </c>
      <c r="S1853" s="10">
        <v>100</v>
      </c>
      <c r="T1853" s="10">
        <v>400</v>
      </c>
      <c r="U1853" s="10">
        <v>0</v>
      </c>
      <c r="V1853" s="10">
        <v>0</v>
      </c>
      <c r="W1853" s="2"/>
      <c r="X1853" s="10">
        <v>0</v>
      </c>
      <c r="Y1853" s="10">
        <v>0</v>
      </c>
      <c r="Z1853" s="10">
        <v>0</v>
      </c>
      <c r="AA1853" s="10"/>
      <c r="AB1853" s="10">
        <v>0</v>
      </c>
      <c r="AC1853" s="10">
        <v>0</v>
      </c>
      <c r="AD1853" s="10">
        <v>100</v>
      </c>
      <c r="AE1853" s="10">
        <v>400</v>
      </c>
      <c r="AF1853" s="10">
        <v>0</v>
      </c>
      <c r="AG1853" s="10">
        <v>0</v>
      </c>
      <c r="AH1853" s="10">
        <v>0</v>
      </c>
      <c r="AI1853" s="10">
        <v>0</v>
      </c>
      <c r="AJ1853" s="3"/>
      <c r="AK1853" s="10">
        <v>0</v>
      </c>
      <c r="AL1853" s="10">
        <v>0</v>
      </c>
      <c r="AM1853" s="3"/>
      <c r="AN1853" s="10">
        <v>0</v>
      </c>
      <c r="AO1853" s="10">
        <v>0</v>
      </c>
      <c r="AP1853" s="10">
        <v>0</v>
      </c>
      <c r="AQ1853" s="10">
        <v>0</v>
      </c>
      <c r="AR1853" s="10">
        <v>0</v>
      </c>
      <c r="AS1853" s="10">
        <v>0</v>
      </c>
      <c r="AT1853" s="10">
        <v>0</v>
      </c>
      <c r="AU1853" s="10">
        <v>0</v>
      </c>
      <c r="AV1853" s="10">
        <v>0</v>
      </c>
      <c r="AW1853" s="10">
        <v>0</v>
      </c>
      <c r="AX1853" s="10">
        <v>0</v>
      </c>
      <c r="AY1853" s="3"/>
      <c r="AZ1853" s="10">
        <v>6000</v>
      </c>
      <c r="BA1853" s="10">
        <v>6000</v>
      </c>
      <c r="BB1853" s="10">
        <v>0</v>
      </c>
      <c r="BC1853" s="10">
        <v>0</v>
      </c>
      <c r="BD1853" s="10">
        <v>0</v>
      </c>
      <c r="BE1853" s="10">
        <v>250</v>
      </c>
      <c r="BF1853" s="3"/>
      <c r="BG1853" s="10">
        <v>1000</v>
      </c>
      <c r="BH1853" s="10">
        <v>5000</v>
      </c>
      <c r="BI1853" s="3"/>
      <c r="BJ1853" s="21">
        <v>1</v>
      </c>
      <c r="BK1853" s="65">
        <v>0</v>
      </c>
      <c r="BL1853" s="65">
        <v>0</v>
      </c>
      <c r="BM1853" s="6">
        <f t="shared" si="7625"/>
        <v>122.99999999999999</v>
      </c>
      <c r="BN1853" s="8">
        <f t="shared" si="7626"/>
        <v>315.8588724177888</v>
      </c>
      <c r="BO1853" s="12">
        <f t="shared" si="7627"/>
        <v>197.10566026217518</v>
      </c>
      <c r="BP1853" s="50">
        <f>(1-'#Constant'!$A$3)/($J1853*'#Constant'!$B$3/'#Constant'!$C$3^($D1853-1)+1)+'#Constant'!$A$3</f>
        <v>0.9497912713472485</v>
      </c>
      <c r="BQ1853" s="4">
        <f t="shared" si="7655"/>
        <v>315.8588724177888</v>
      </c>
      <c r="BR1853" s="50">
        <f>(1-'#Constant'!$A$3)/($K1853*'#Constant'!$B$3/'#Constant'!$C$3^($D1853-1)+1)+'#Constant'!$A$3</f>
        <v>0.9497912713472485</v>
      </c>
      <c r="BS1853" s="4">
        <f t="shared" si="7656"/>
        <v>315.8588724177888</v>
      </c>
      <c r="BT1853">
        <f>BO1853/$BO$4*100</f>
        <v>149.80776327420605</v>
      </c>
    </row>
    <row r="1854" spans="1:72" s="13" customFormat="1" ht="17.25" thickBot="1" x14ac:dyDescent="0.35">
      <c r="B1854" s="20"/>
      <c r="D1854" s="14">
        <v>1</v>
      </c>
      <c r="E1854" s="14">
        <v>1</v>
      </c>
      <c r="F1854" s="19">
        <v>1</v>
      </c>
      <c r="G1854" s="15">
        <v>100</v>
      </c>
      <c r="H1854" s="15">
        <v>100</v>
      </c>
      <c r="I1854" s="15">
        <v>6000</v>
      </c>
      <c r="J1854" s="10">
        <v>18</v>
      </c>
      <c r="K1854" s="10">
        <v>18</v>
      </c>
      <c r="L1854" s="16"/>
      <c r="M1854" s="15">
        <f t="shared" ref="M1854:O1854" si="7666">M1853</f>
        <v>0</v>
      </c>
      <c r="N1854" s="15">
        <f t="shared" si="7666"/>
        <v>0</v>
      </c>
      <c r="O1854" s="15">
        <f t="shared" si="7666"/>
        <v>0</v>
      </c>
      <c r="P1854" s="15"/>
      <c r="Q1854" s="15">
        <f t="shared" ref="Q1854:V1854" si="7667">Q1853</f>
        <v>0</v>
      </c>
      <c r="R1854" s="15">
        <f t="shared" si="7667"/>
        <v>0</v>
      </c>
      <c r="S1854" s="15">
        <f t="shared" si="7667"/>
        <v>100</v>
      </c>
      <c r="T1854" s="15">
        <f t="shared" si="7667"/>
        <v>400</v>
      </c>
      <c r="U1854" s="15">
        <f t="shared" si="7667"/>
        <v>0</v>
      </c>
      <c r="V1854" s="15">
        <f t="shared" si="7667"/>
        <v>0</v>
      </c>
      <c r="W1854" s="16"/>
      <c r="X1854" s="15">
        <f t="shared" ref="X1854:Z1854" si="7668">X1853</f>
        <v>0</v>
      </c>
      <c r="Y1854" s="15">
        <f t="shared" si="7668"/>
        <v>0</v>
      </c>
      <c r="Z1854" s="15">
        <f t="shared" si="7668"/>
        <v>0</v>
      </c>
      <c r="AA1854" s="15"/>
      <c r="AB1854" s="15">
        <f t="shared" ref="AB1854:AI1854" si="7669">AB1853</f>
        <v>0</v>
      </c>
      <c r="AC1854" s="15">
        <f t="shared" si="7669"/>
        <v>0</v>
      </c>
      <c r="AD1854" s="15">
        <f t="shared" si="7669"/>
        <v>100</v>
      </c>
      <c r="AE1854" s="15">
        <f t="shared" si="7669"/>
        <v>400</v>
      </c>
      <c r="AF1854" s="15">
        <f t="shared" si="7669"/>
        <v>0</v>
      </c>
      <c r="AG1854" s="15">
        <f t="shared" si="7669"/>
        <v>0</v>
      </c>
      <c r="AH1854" s="15">
        <f t="shared" si="7669"/>
        <v>0</v>
      </c>
      <c r="AI1854" s="15">
        <f t="shared" si="7669"/>
        <v>0</v>
      </c>
      <c r="AJ1854" s="17"/>
      <c r="AK1854" s="15">
        <f>AK1853</f>
        <v>0</v>
      </c>
      <c r="AL1854" s="15">
        <f>AL1853</f>
        <v>0</v>
      </c>
      <c r="AM1854" s="17"/>
      <c r="AN1854" s="15">
        <f t="shared" ref="AN1854:AX1854" si="7670">AN1853</f>
        <v>0</v>
      </c>
      <c r="AO1854" s="15">
        <f t="shared" si="7670"/>
        <v>0</v>
      </c>
      <c r="AP1854" s="15">
        <f t="shared" si="7670"/>
        <v>0</v>
      </c>
      <c r="AQ1854" s="15">
        <f t="shared" si="7670"/>
        <v>0</v>
      </c>
      <c r="AR1854" s="15">
        <f t="shared" si="7670"/>
        <v>0</v>
      </c>
      <c r="AS1854" s="15">
        <f t="shared" si="7670"/>
        <v>0</v>
      </c>
      <c r="AT1854" s="15">
        <f t="shared" si="7670"/>
        <v>0</v>
      </c>
      <c r="AU1854" s="15">
        <f t="shared" si="7670"/>
        <v>0</v>
      </c>
      <c r="AV1854" s="15">
        <f t="shared" si="7670"/>
        <v>0</v>
      </c>
      <c r="AW1854" s="15">
        <f t="shared" si="7670"/>
        <v>0</v>
      </c>
      <c r="AX1854" s="15">
        <f t="shared" si="7670"/>
        <v>0</v>
      </c>
      <c r="AY1854" s="17"/>
      <c r="AZ1854" s="15">
        <f t="shared" ref="AZ1854:BA1854" si="7671">AZ1853</f>
        <v>6000</v>
      </c>
      <c r="BA1854" s="15">
        <f t="shared" si="7671"/>
        <v>6000</v>
      </c>
      <c r="BB1854" s="15">
        <v>0</v>
      </c>
      <c r="BC1854" s="15">
        <f t="shared" ref="BC1854:BE1854" si="7672">BC1853</f>
        <v>0</v>
      </c>
      <c r="BD1854" s="15">
        <f t="shared" si="7672"/>
        <v>0</v>
      </c>
      <c r="BE1854" s="15">
        <f t="shared" si="7672"/>
        <v>250</v>
      </c>
      <c r="BF1854" s="17"/>
      <c r="BG1854" s="15">
        <f t="shared" ref="BG1854:BH1854" si="7673">BG1853</f>
        <v>1000</v>
      </c>
      <c r="BH1854" s="15">
        <f t="shared" si="7673"/>
        <v>5000</v>
      </c>
      <c r="BI1854" s="17"/>
      <c r="BJ1854" s="22">
        <f>G1854/G1853</f>
        <v>1</v>
      </c>
      <c r="BK1854" s="65">
        <f t="shared" ref="BK1854:BL1854" si="7674">BK1853</f>
        <v>0</v>
      </c>
      <c r="BL1854" s="65">
        <f t="shared" si="7674"/>
        <v>0</v>
      </c>
      <c r="BM1854" s="6">
        <f t="shared" si="7625"/>
        <v>122.99999999999999</v>
      </c>
      <c r="BN1854" s="8">
        <f t="shared" si="7626"/>
        <v>157.9294362088944</v>
      </c>
      <c r="BO1854" s="12">
        <f t="shared" si="7627"/>
        <v>139.37474898163586</v>
      </c>
      <c r="BP1854" s="50">
        <f>(1-'#Constant'!$A$3)/($J1854*'#Constant'!$B$3/'#Constant'!$C$3^($D1854-1)+1)+'#Constant'!$A$3</f>
        <v>0.9497912713472485</v>
      </c>
      <c r="BQ1854" s="4">
        <f t="shared" si="7655"/>
        <v>157.9294362088944</v>
      </c>
      <c r="BR1854" s="50">
        <f>(1-'#Constant'!$A$3)/($K1854*'#Constant'!$B$3/'#Constant'!$C$3^($D1854-1)+1)+'#Constant'!$A$3</f>
        <v>0.9497912713472485</v>
      </c>
      <c r="BS1854" s="4">
        <f t="shared" si="7656"/>
        <v>157.9294362088944</v>
      </c>
      <c r="BT1854"/>
    </row>
    <row r="1855" spans="1:72" x14ac:dyDescent="0.3">
      <c r="A1855">
        <v>71003</v>
      </c>
      <c r="B1855" s="18" t="e">
        <f>VLOOKUP(CONCATENATE("CREATURE_NAME_",A1855),[1]Localization_Hero!$A:$E,2,FALSE)</f>
        <v>#N/A</v>
      </c>
      <c r="C1855" t="s">
        <v>79</v>
      </c>
      <c r="D1855">
        <v>1</v>
      </c>
      <c r="E1855">
        <v>1</v>
      </c>
      <c r="F1855" s="18">
        <v>1</v>
      </c>
      <c r="G1855" s="10">
        <v>100</v>
      </c>
      <c r="H1855" s="10">
        <v>100</v>
      </c>
      <c r="I1855" s="10">
        <v>3000</v>
      </c>
      <c r="J1855" s="10">
        <v>25</v>
      </c>
      <c r="K1855" s="10">
        <v>18</v>
      </c>
      <c r="L1855" s="2"/>
      <c r="M1855" s="10">
        <v>0</v>
      </c>
      <c r="N1855" s="10">
        <v>0</v>
      </c>
      <c r="O1855" s="10">
        <v>0</v>
      </c>
      <c r="P1855" s="10"/>
      <c r="Q1855" s="10">
        <v>0</v>
      </c>
      <c r="R1855" s="10">
        <v>0</v>
      </c>
      <c r="S1855" s="10">
        <v>0</v>
      </c>
      <c r="T1855" s="10">
        <v>150</v>
      </c>
      <c r="U1855" s="10">
        <v>0</v>
      </c>
      <c r="V1855" s="10">
        <v>0</v>
      </c>
      <c r="W1855" s="2"/>
      <c r="X1855" s="10">
        <v>0</v>
      </c>
      <c r="Y1855" s="10">
        <v>0</v>
      </c>
      <c r="Z1855" s="10">
        <v>0</v>
      </c>
      <c r="AA1855" s="10"/>
      <c r="AB1855" s="10">
        <v>0</v>
      </c>
      <c r="AC1855" s="10">
        <v>0</v>
      </c>
      <c r="AD1855" s="10">
        <v>0</v>
      </c>
      <c r="AE1855" s="10">
        <v>150</v>
      </c>
      <c r="AF1855" s="10">
        <v>150</v>
      </c>
      <c r="AG1855" s="10">
        <v>0</v>
      </c>
      <c r="AH1855" s="10">
        <v>0</v>
      </c>
      <c r="AI1855" s="10">
        <v>0</v>
      </c>
      <c r="AJ1855" s="3"/>
      <c r="AK1855" s="10">
        <v>0</v>
      </c>
      <c r="AL1855" s="10">
        <v>0</v>
      </c>
      <c r="AM1855" s="3"/>
      <c r="AN1855" s="10">
        <v>0</v>
      </c>
      <c r="AO1855" s="10">
        <v>0</v>
      </c>
      <c r="AP1855" s="10">
        <v>0</v>
      </c>
      <c r="AQ1855" s="10">
        <v>0</v>
      </c>
      <c r="AR1855" s="10">
        <v>0</v>
      </c>
      <c r="AS1855" s="10">
        <v>0</v>
      </c>
      <c r="AT1855" s="10">
        <v>0</v>
      </c>
      <c r="AU1855" s="10">
        <v>0</v>
      </c>
      <c r="AV1855" s="10">
        <v>0</v>
      </c>
      <c r="AW1855" s="10">
        <v>0</v>
      </c>
      <c r="AX1855" s="10">
        <v>0</v>
      </c>
      <c r="AY1855" s="3"/>
      <c r="AZ1855" s="10">
        <v>6000</v>
      </c>
      <c r="BA1855" s="10">
        <v>6000</v>
      </c>
      <c r="BB1855" s="10">
        <v>0</v>
      </c>
      <c r="BC1855" s="10">
        <v>0</v>
      </c>
      <c r="BD1855" s="10">
        <v>0</v>
      </c>
      <c r="BE1855" s="10">
        <v>250</v>
      </c>
      <c r="BF1855" s="3"/>
      <c r="BG1855" s="10">
        <v>1000</v>
      </c>
      <c r="BH1855" s="10">
        <v>5000</v>
      </c>
      <c r="BI1855" s="3"/>
      <c r="BJ1855" s="21">
        <v>1</v>
      </c>
      <c r="BK1855" s="65">
        <v>0</v>
      </c>
      <c r="BL1855" s="65">
        <v>0</v>
      </c>
      <c r="BM1855" s="6">
        <f t="shared" ref="BM1855:BM1858" si="7675">MAX(G1855*(1+M1855/1000*(1+O1855/1000))*(1+0.5*T1855/1000)*(1+0.25*S1855/1000),(H1855*(1+X1855/1000*(1+Z1855/1000))*(1+0.5*AE1855/1000)*(1+0.25*AD1855/1000)))*BG1855/1000</f>
        <v>107.5</v>
      </c>
      <c r="BN1855" s="8">
        <f t="shared" ref="BN1855:BN1858" si="7676">(BQ1855+BS1855)/2*(1+AI1855/2000)*(1+AH1855/2000)*(1+AN1855/2000)*(1+AK1855/2000)</f>
        <v>149.16921589928489</v>
      </c>
      <c r="BO1855" s="12">
        <f t="shared" ref="BO1855:BO1858" si="7677">SQRT(BM1855*BN1855)</f>
        <v>126.63210773407006</v>
      </c>
      <c r="BP1855" s="50">
        <f>(1-'#Constant'!$A$3)/($J1855*'#Constant'!$B$3/'#Constant'!$C$3^($D1855-1)+1)+'#Constant'!$A$3</f>
        <v>0.93162790697674425</v>
      </c>
      <c r="BQ1855" s="4">
        <f t="shared" ref="BQ1855:BQ1858" si="7678">I1855/(BP1855*(1-Q1855/1000*(0.5+R1855/1000))*(1-P1855/1000)*(1-V1855/1000)*(1+U1855/1000))/20</f>
        <v>161.00848726909635</v>
      </c>
      <c r="BR1855" s="50">
        <f>(1-'#Constant'!$A$3)/($K1855*'#Constant'!$B$3/'#Constant'!$C$3^($D1855-1)+1)+'#Constant'!$A$3</f>
        <v>0.9497912713472485</v>
      </c>
      <c r="BS1855" s="4">
        <f t="shared" ref="BS1855:BS1858" si="7679">I1855/(BR1855*(1-AB1855/1000*(0.5+AC1855/1000))*(1-AA1855/1000)*(1-AG1855/1000)*(1+AF1855/1000))/20</f>
        <v>137.32994452947341</v>
      </c>
      <c r="BT1855">
        <f>BO1855/$BO$4*100</f>
        <v>96.245195562147856</v>
      </c>
    </row>
    <row r="1856" spans="1:72" s="13" customFormat="1" ht="17.25" thickBot="1" x14ac:dyDescent="0.35">
      <c r="B1856" s="20"/>
      <c r="D1856" s="14">
        <v>1</v>
      </c>
      <c r="E1856" s="14">
        <v>1</v>
      </c>
      <c r="F1856" s="19">
        <v>1</v>
      </c>
      <c r="G1856" s="15">
        <f t="shared" ref="G1856:H1856" si="7680">G1855</f>
        <v>100</v>
      </c>
      <c r="H1856" s="15">
        <f t="shared" si="7680"/>
        <v>100</v>
      </c>
      <c r="I1856" s="15">
        <f>I1855</f>
        <v>3000</v>
      </c>
      <c r="J1856" s="15">
        <v>25</v>
      </c>
      <c r="K1856" s="15">
        <f>K1855</f>
        <v>18</v>
      </c>
      <c r="L1856" s="16"/>
      <c r="M1856" s="15">
        <f t="shared" ref="M1856:O1856" si="7681">M1855</f>
        <v>0</v>
      </c>
      <c r="N1856" s="15">
        <f t="shared" si="7681"/>
        <v>0</v>
      </c>
      <c r="O1856" s="15">
        <f t="shared" si="7681"/>
        <v>0</v>
      </c>
      <c r="P1856" s="15"/>
      <c r="Q1856" s="15">
        <f t="shared" ref="Q1856:V1856" si="7682">Q1855</f>
        <v>0</v>
      </c>
      <c r="R1856" s="15">
        <f t="shared" si="7682"/>
        <v>0</v>
      </c>
      <c r="S1856" s="15">
        <f t="shared" si="7682"/>
        <v>0</v>
      </c>
      <c r="T1856" s="15">
        <f t="shared" si="7682"/>
        <v>150</v>
      </c>
      <c r="U1856" s="15">
        <f t="shared" si="7682"/>
        <v>0</v>
      </c>
      <c r="V1856" s="15">
        <f t="shared" si="7682"/>
        <v>0</v>
      </c>
      <c r="W1856" s="16"/>
      <c r="X1856" s="15">
        <f t="shared" ref="X1856:Z1856" si="7683">X1855</f>
        <v>0</v>
      </c>
      <c r="Y1856" s="15">
        <f t="shared" si="7683"/>
        <v>0</v>
      </c>
      <c r="Z1856" s="15">
        <f t="shared" si="7683"/>
        <v>0</v>
      </c>
      <c r="AA1856" s="15"/>
      <c r="AB1856" s="15">
        <f t="shared" ref="AB1856:AI1856" si="7684">AB1855</f>
        <v>0</v>
      </c>
      <c r="AC1856" s="15">
        <f t="shared" si="7684"/>
        <v>0</v>
      </c>
      <c r="AD1856" s="15">
        <f t="shared" si="7684"/>
        <v>0</v>
      </c>
      <c r="AE1856" s="15">
        <f t="shared" si="7684"/>
        <v>150</v>
      </c>
      <c r="AF1856" s="15">
        <f t="shared" si="7684"/>
        <v>150</v>
      </c>
      <c r="AG1856" s="15">
        <f t="shared" si="7684"/>
        <v>0</v>
      </c>
      <c r="AH1856" s="15">
        <f t="shared" si="7684"/>
        <v>0</v>
      </c>
      <c r="AI1856" s="15">
        <f t="shared" si="7684"/>
        <v>0</v>
      </c>
      <c r="AJ1856" s="17"/>
      <c r="AK1856" s="15">
        <f>AK1855</f>
        <v>0</v>
      </c>
      <c r="AL1856" s="15">
        <f>AL1855</f>
        <v>0</v>
      </c>
      <c r="AM1856" s="17"/>
      <c r="AN1856" s="15">
        <f t="shared" ref="AN1856:AX1856" si="7685">AN1855</f>
        <v>0</v>
      </c>
      <c r="AO1856" s="15">
        <f t="shared" si="7685"/>
        <v>0</v>
      </c>
      <c r="AP1856" s="15">
        <f t="shared" si="7685"/>
        <v>0</v>
      </c>
      <c r="AQ1856" s="15">
        <f t="shared" si="7685"/>
        <v>0</v>
      </c>
      <c r="AR1856" s="15">
        <f t="shared" si="7685"/>
        <v>0</v>
      </c>
      <c r="AS1856" s="15">
        <f t="shared" si="7685"/>
        <v>0</v>
      </c>
      <c r="AT1856" s="15">
        <f t="shared" si="7685"/>
        <v>0</v>
      </c>
      <c r="AU1856" s="15">
        <f t="shared" si="7685"/>
        <v>0</v>
      </c>
      <c r="AV1856" s="15">
        <f t="shared" si="7685"/>
        <v>0</v>
      </c>
      <c r="AW1856" s="15">
        <f t="shared" si="7685"/>
        <v>0</v>
      </c>
      <c r="AX1856" s="15">
        <f t="shared" si="7685"/>
        <v>0</v>
      </c>
      <c r="AY1856" s="17"/>
      <c r="AZ1856" s="15">
        <f t="shared" ref="AZ1856:BA1856" si="7686">AZ1855</f>
        <v>6000</v>
      </c>
      <c r="BA1856" s="15">
        <f t="shared" si="7686"/>
        <v>6000</v>
      </c>
      <c r="BB1856" s="15">
        <v>0</v>
      </c>
      <c r="BC1856" s="15">
        <f t="shared" ref="BC1856:BE1856" si="7687">BC1855</f>
        <v>0</v>
      </c>
      <c r="BD1856" s="15">
        <f t="shared" si="7687"/>
        <v>0</v>
      </c>
      <c r="BE1856" s="15">
        <f t="shared" si="7687"/>
        <v>250</v>
      </c>
      <c r="BF1856" s="17"/>
      <c r="BG1856" s="15">
        <f t="shared" ref="BG1856:BH1856" si="7688">BG1855</f>
        <v>1000</v>
      </c>
      <c r="BH1856" s="15">
        <f t="shared" si="7688"/>
        <v>5000</v>
      </c>
      <c r="BI1856" s="17"/>
      <c r="BJ1856" s="22">
        <f>G1856/G1855</f>
        <v>1</v>
      </c>
      <c r="BK1856" s="65">
        <f>BK1855</f>
        <v>0</v>
      </c>
      <c r="BL1856" s="65">
        <f>BL1855</f>
        <v>0</v>
      </c>
      <c r="BM1856" s="6">
        <f t="shared" si="7675"/>
        <v>107.5</v>
      </c>
      <c r="BN1856" s="8">
        <f t="shared" si="7676"/>
        <v>149.16921589928489</v>
      </c>
      <c r="BO1856" s="12">
        <f t="shared" si="7677"/>
        <v>126.63210773407006</v>
      </c>
      <c r="BP1856" s="50">
        <f>(1-'#Constant'!$A$3)/($J1856*'#Constant'!$B$3/'#Constant'!$C$3^($D1856-1)+1)+'#Constant'!$A$3</f>
        <v>0.93162790697674425</v>
      </c>
      <c r="BQ1856" s="4">
        <f t="shared" si="7678"/>
        <v>161.00848726909635</v>
      </c>
      <c r="BR1856" s="50">
        <f>(1-'#Constant'!$A$3)/($K1856*'#Constant'!$B$3/'#Constant'!$C$3^($D1856-1)+1)+'#Constant'!$A$3</f>
        <v>0.9497912713472485</v>
      </c>
      <c r="BS1856" s="4">
        <f t="shared" si="7679"/>
        <v>137.32994452947341</v>
      </c>
      <c r="BT1856"/>
    </row>
    <row r="1857" spans="1:72" x14ac:dyDescent="0.3">
      <c r="A1857">
        <v>71004</v>
      </c>
      <c r="B1857" s="18" t="e">
        <f>VLOOKUP(CONCATENATE("CREATURE_NAME_",A1857),[1]Localization_Hero!$A:$E,2,FALSE)</f>
        <v>#N/A</v>
      </c>
      <c r="C1857" t="s">
        <v>172</v>
      </c>
      <c r="D1857">
        <v>1</v>
      </c>
      <c r="E1857">
        <v>1</v>
      </c>
      <c r="F1857" s="18">
        <v>1</v>
      </c>
      <c r="G1857" s="10">
        <v>100</v>
      </c>
      <c r="H1857" s="10">
        <v>100</v>
      </c>
      <c r="I1857" s="10">
        <v>4500</v>
      </c>
      <c r="J1857" s="10">
        <v>16</v>
      </c>
      <c r="K1857" s="10">
        <v>11</v>
      </c>
      <c r="L1857" s="2"/>
      <c r="M1857" s="10">
        <v>0</v>
      </c>
      <c r="N1857" s="10">
        <v>0</v>
      </c>
      <c r="O1857" s="10">
        <v>0</v>
      </c>
      <c r="P1857" s="10">
        <v>0</v>
      </c>
      <c r="Q1857" s="10">
        <v>0</v>
      </c>
      <c r="R1857" s="10">
        <v>0</v>
      </c>
      <c r="S1857" s="10">
        <v>0</v>
      </c>
      <c r="T1857" s="10">
        <v>500</v>
      </c>
      <c r="U1857" s="10">
        <v>0</v>
      </c>
      <c r="V1857" s="10">
        <v>0</v>
      </c>
      <c r="W1857" s="2"/>
      <c r="X1857" s="10">
        <v>0</v>
      </c>
      <c r="Y1857" s="10">
        <v>0</v>
      </c>
      <c r="Z1857" s="10">
        <v>0</v>
      </c>
      <c r="AA1857" s="10">
        <v>0</v>
      </c>
      <c r="AB1857" s="10">
        <v>0</v>
      </c>
      <c r="AC1857" s="10">
        <v>0</v>
      </c>
      <c r="AD1857" s="10">
        <v>0</v>
      </c>
      <c r="AE1857" s="10">
        <v>500</v>
      </c>
      <c r="AF1857" s="10">
        <v>0</v>
      </c>
      <c r="AG1857" s="10">
        <v>0</v>
      </c>
      <c r="AH1857" s="10">
        <v>0</v>
      </c>
      <c r="AI1857" s="10">
        <v>0</v>
      </c>
      <c r="AJ1857" s="3"/>
      <c r="AK1857" s="10">
        <v>0</v>
      </c>
      <c r="AL1857" s="10">
        <v>0</v>
      </c>
      <c r="AM1857" s="3"/>
      <c r="AN1857" s="10">
        <v>0</v>
      </c>
      <c r="AO1857" s="10">
        <v>0</v>
      </c>
      <c r="AP1857" s="10">
        <v>0</v>
      </c>
      <c r="AQ1857" s="10">
        <v>0</v>
      </c>
      <c r="AR1857" s="10">
        <v>0</v>
      </c>
      <c r="AS1857" s="10">
        <v>0</v>
      </c>
      <c r="AT1857" s="10">
        <v>0</v>
      </c>
      <c r="AU1857" s="10">
        <v>0</v>
      </c>
      <c r="AV1857" s="10">
        <v>0</v>
      </c>
      <c r="AW1857" s="10">
        <v>0</v>
      </c>
      <c r="AX1857" s="10">
        <v>0</v>
      </c>
      <c r="AY1857" s="3"/>
      <c r="AZ1857" s="10">
        <v>6000</v>
      </c>
      <c r="BA1857" s="10">
        <v>6000</v>
      </c>
      <c r="BB1857" s="10">
        <v>0</v>
      </c>
      <c r="BC1857" s="10">
        <v>0</v>
      </c>
      <c r="BD1857" s="10">
        <v>0</v>
      </c>
      <c r="BE1857" s="10">
        <v>250</v>
      </c>
      <c r="BF1857" s="3"/>
      <c r="BG1857" s="10">
        <v>1000</v>
      </c>
      <c r="BH1857" s="10">
        <v>0</v>
      </c>
      <c r="BI1857" s="3"/>
      <c r="BJ1857" s="21">
        <v>1</v>
      </c>
      <c r="BK1857" s="65">
        <v>0</v>
      </c>
      <c r="BL1857" s="65">
        <v>-300</v>
      </c>
      <c r="BM1857" s="6">
        <f t="shared" si="7675"/>
        <v>125</v>
      </c>
      <c r="BN1857" s="8">
        <f t="shared" si="7676"/>
        <v>233.92277489120607</v>
      </c>
      <c r="BO1857" s="12">
        <f t="shared" si="7677"/>
        <v>170.99809022734948</v>
      </c>
      <c r="BP1857" s="50">
        <f>(1-'#Constant'!$A$3)/($J1857*'#Constant'!$B$3/'#Constant'!$C$3^($D1857-1)+1)+'#Constant'!$A$3</f>
        <v>0.95511450381679386</v>
      </c>
      <c r="BQ1857" s="4">
        <f t="shared" si="7678"/>
        <v>235.57384910485933</v>
      </c>
      <c r="BR1857" s="50">
        <f>(1-'#Constant'!$A$3)/($K1857*'#Constant'!$B$3/'#Constant'!$C$3^($D1857-1)+1)+'#Constant'!$A$3</f>
        <v>0.96869312681510167</v>
      </c>
      <c r="BS1857" s="4">
        <f t="shared" si="7679"/>
        <v>232.27170067755281</v>
      </c>
      <c r="BT1857">
        <f>BO1857/$BO$4*100</f>
        <v>129.96502174035234</v>
      </c>
    </row>
    <row r="1858" spans="1:72" s="13" customFormat="1" ht="17.25" thickBot="1" x14ac:dyDescent="0.35">
      <c r="B1858" s="20"/>
      <c r="D1858" s="14">
        <v>1</v>
      </c>
      <c r="E1858" s="14">
        <v>1</v>
      </c>
      <c r="F1858" s="19">
        <v>1</v>
      </c>
      <c r="G1858" s="15">
        <f t="shared" ref="G1858:H1858" si="7689">G1857</f>
        <v>100</v>
      </c>
      <c r="H1858" s="15">
        <f t="shared" si="7689"/>
        <v>100</v>
      </c>
      <c r="I1858" s="15">
        <f>I1857</f>
        <v>4500</v>
      </c>
      <c r="J1858" s="15">
        <f>J1857</f>
        <v>16</v>
      </c>
      <c r="K1858" s="15">
        <f>K1857</f>
        <v>11</v>
      </c>
      <c r="L1858" s="16"/>
      <c r="M1858" s="15">
        <f t="shared" ref="M1858:O1858" si="7690">M1857</f>
        <v>0</v>
      </c>
      <c r="N1858" s="15">
        <f t="shared" si="7690"/>
        <v>0</v>
      </c>
      <c r="O1858" s="15">
        <f t="shared" si="7690"/>
        <v>0</v>
      </c>
      <c r="P1858" s="15">
        <v>0</v>
      </c>
      <c r="Q1858" s="15">
        <f t="shared" ref="Q1858:V1858" si="7691">Q1857</f>
        <v>0</v>
      </c>
      <c r="R1858" s="15">
        <f t="shared" si="7691"/>
        <v>0</v>
      </c>
      <c r="S1858" s="15">
        <f t="shared" si="7691"/>
        <v>0</v>
      </c>
      <c r="T1858" s="15">
        <f t="shared" si="7691"/>
        <v>500</v>
      </c>
      <c r="U1858" s="15">
        <f t="shared" si="7691"/>
        <v>0</v>
      </c>
      <c r="V1858" s="15">
        <f t="shared" si="7691"/>
        <v>0</v>
      </c>
      <c r="W1858" s="16"/>
      <c r="X1858" s="15">
        <f t="shared" ref="X1858:Z1858" si="7692">X1857</f>
        <v>0</v>
      </c>
      <c r="Y1858" s="15">
        <f t="shared" si="7692"/>
        <v>0</v>
      </c>
      <c r="Z1858" s="15">
        <f t="shared" si="7692"/>
        <v>0</v>
      </c>
      <c r="AA1858" s="15">
        <v>0</v>
      </c>
      <c r="AB1858" s="15">
        <f t="shared" ref="AB1858:AI1858" si="7693">AB1857</f>
        <v>0</v>
      </c>
      <c r="AC1858" s="15">
        <f t="shared" si="7693"/>
        <v>0</v>
      </c>
      <c r="AD1858" s="15">
        <f t="shared" si="7693"/>
        <v>0</v>
      </c>
      <c r="AE1858" s="15">
        <f t="shared" si="7693"/>
        <v>500</v>
      </c>
      <c r="AF1858" s="15">
        <f t="shared" si="7693"/>
        <v>0</v>
      </c>
      <c r="AG1858" s="15">
        <f t="shared" si="7693"/>
        <v>0</v>
      </c>
      <c r="AH1858" s="15">
        <f t="shared" si="7693"/>
        <v>0</v>
      </c>
      <c r="AI1858" s="15">
        <f t="shared" si="7693"/>
        <v>0</v>
      </c>
      <c r="AJ1858" s="17"/>
      <c r="AK1858" s="15">
        <f>AK1857</f>
        <v>0</v>
      </c>
      <c r="AL1858" s="15">
        <f>AL1857</f>
        <v>0</v>
      </c>
      <c r="AM1858" s="17"/>
      <c r="AN1858" s="15">
        <f t="shared" ref="AN1858:AX1858" si="7694">AN1857</f>
        <v>0</v>
      </c>
      <c r="AO1858" s="15">
        <f t="shared" si="7694"/>
        <v>0</v>
      </c>
      <c r="AP1858" s="15">
        <f t="shared" si="7694"/>
        <v>0</v>
      </c>
      <c r="AQ1858" s="15">
        <f t="shared" si="7694"/>
        <v>0</v>
      </c>
      <c r="AR1858" s="15">
        <f t="shared" si="7694"/>
        <v>0</v>
      </c>
      <c r="AS1858" s="15">
        <f t="shared" si="7694"/>
        <v>0</v>
      </c>
      <c r="AT1858" s="15">
        <f t="shared" si="7694"/>
        <v>0</v>
      </c>
      <c r="AU1858" s="15">
        <f t="shared" si="7694"/>
        <v>0</v>
      </c>
      <c r="AV1858" s="15">
        <f t="shared" si="7694"/>
        <v>0</v>
      </c>
      <c r="AW1858" s="15">
        <f t="shared" si="7694"/>
        <v>0</v>
      </c>
      <c r="AX1858" s="15">
        <f t="shared" si="7694"/>
        <v>0</v>
      </c>
      <c r="AY1858" s="17"/>
      <c r="AZ1858" s="15">
        <f t="shared" ref="AZ1858:BA1858" si="7695">AZ1857</f>
        <v>6000</v>
      </c>
      <c r="BA1858" s="15">
        <f t="shared" si="7695"/>
        <v>6000</v>
      </c>
      <c r="BB1858" s="15">
        <v>0</v>
      </c>
      <c r="BC1858" s="15">
        <f t="shared" ref="BC1858:BE1858" si="7696">BC1857</f>
        <v>0</v>
      </c>
      <c r="BD1858" s="15">
        <f t="shared" si="7696"/>
        <v>0</v>
      </c>
      <c r="BE1858" s="15">
        <f t="shared" si="7696"/>
        <v>250</v>
      </c>
      <c r="BF1858" s="17"/>
      <c r="BG1858" s="15">
        <f t="shared" ref="BG1858:BH1858" si="7697">BG1857</f>
        <v>1000</v>
      </c>
      <c r="BH1858" s="15">
        <f t="shared" si="7697"/>
        <v>0</v>
      </c>
      <c r="BI1858" s="17"/>
      <c r="BJ1858" s="22">
        <f>G1858/G1857</f>
        <v>1</v>
      </c>
      <c r="BK1858" s="65">
        <f>BK1857</f>
        <v>0</v>
      </c>
      <c r="BL1858" s="65">
        <v>-300</v>
      </c>
      <c r="BM1858" s="6">
        <f t="shared" si="7675"/>
        <v>125</v>
      </c>
      <c r="BN1858" s="8">
        <f t="shared" si="7676"/>
        <v>233.92277489120607</v>
      </c>
      <c r="BO1858" s="12">
        <f t="shared" si="7677"/>
        <v>170.99809022734948</v>
      </c>
      <c r="BP1858" s="50">
        <f>(1-'#Constant'!$A$3)/($J1858*'#Constant'!$B$3/'#Constant'!$C$3^($D1858-1)+1)+'#Constant'!$A$3</f>
        <v>0.95511450381679386</v>
      </c>
      <c r="BQ1858" s="4">
        <f t="shared" si="7678"/>
        <v>235.57384910485933</v>
      </c>
      <c r="BR1858" s="50">
        <f>(1-'#Constant'!$A$3)/($K1858*'#Constant'!$B$3/'#Constant'!$C$3^($D1858-1)+1)+'#Constant'!$A$3</f>
        <v>0.96869312681510167</v>
      </c>
      <c r="BS1858" s="4">
        <f t="shared" si="7679"/>
        <v>232.27170067755281</v>
      </c>
      <c r="BT1858"/>
    </row>
    <row r="1859" spans="1:72" s="34" customFormat="1" ht="27" thickBot="1" x14ac:dyDescent="0.35">
      <c r="B1859" s="70" t="s">
        <v>356</v>
      </c>
      <c r="C1859"/>
      <c r="F1859" s="35"/>
      <c r="G1859" s="36"/>
      <c r="H1859" s="36"/>
      <c r="I1859" s="36"/>
      <c r="J1859" s="36"/>
      <c r="K1859" s="36"/>
      <c r="L1859" s="16"/>
      <c r="M1859" s="36"/>
      <c r="N1859" s="36"/>
      <c r="O1859" s="36"/>
      <c r="P1859" s="36">
        <v>0</v>
      </c>
      <c r="Q1859" s="36"/>
      <c r="R1859" s="36"/>
      <c r="S1859" s="36"/>
      <c r="T1859" s="36"/>
      <c r="U1859" s="36"/>
      <c r="V1859" s="36"/>
      <c r="W1859" s="16"/>
      <c r="X1859" s="36"/>
      <c r="Y1859" s="36"/>
      <c r="Z1859" s="36"/>
      <c r="AA1859" s="36">
        <v>0</v>
      </c>
      <c r="AB1859" s="36"/>
      <c r="AC1859" s="36"/>
      <c r="AD1859" s="36"/>
      <c r="AE1859" s="36"/>
      <c r="AF1859" s="36"/>
      <c r="AG1859" s="36"/>
      <c r="AH1859" s="36"/>
      <c r="AI1859" s="36"/>
      <c r="AJ1859" s="17"/>
      <c r="AK1859" s="36"/>
      <c r="AL1859" s="36"/>
      <c r="AM1859" s="17"/>
      <c r="AN1859" s="36"/>
      <c r="AO1859" s="36"/>
      <c r="AP1859" s="36"/>
      <c r="AQ1859" s="36"/>
      <c r="AR1859" s="36"/>
      <c r="AS1859" s="36"/>
      <c r="AT1859" s="36"/>
      <c r="AU1859" s="36"/>
      <c r="AV1859" s="36"/>
      <c r="AW1859" s="36"/>
      <c r="AX1859" s="36"/>
      <c r="AY1859" s="17"/>
      <c r="AZ1859" s="36"/>
      <c r="BA1859" s="36"/>
      <c r="BB1859" s="36"/>
      <c r="BC1859" s="36"/>
      <c r="BD1859" s="36"/>
      <c r="BE1859" s="36"/>
      <c r="BF1859" s="17"/>
      <c r="BG1859" s="36"/>
      <c r="BH1859" s="36"/>
      <c r="BI1859" s="17"/>
      <c r="BJ1859" s="37"/>
      <c r="BK1859" s="36"/>
      <c r="BL1859" s="36"/>
      <c r="BM1859" s="38"/>
      <c r="BN1859" s="38"/>
      <c r="BO1859" s="38"/>
      <c r="BP1859" s="38"/>
      <c r="BQ1859" s="38"/>
      <c r="BR1859" s="38"/>
      <c r="BS1859" s="38"/>
    </row>
    <row r="1860" spans="1:72" x14ac:dyDescent="0.3">
      <c r="A1860">
        <v>72001</v>
      </c>
      <c r="B1860" s="18" t="e">
        <f>VLOOKUP(CONCATENATE("CREATURE_NAME_",A1860),[1]Localization_Hero!$A:$E,2,FALSE)</f>
        <v>#N/A</v>
      </c>
      <c r="C1860" t="s">
        <v>77</v>
      </c>
      <c r="D1860">
        <v>1</v>
      </c>
      <c r="E1860">
        <v>1</v>
      </c>
      <c r="F1860" s="18">
        <v>1</v>
      </c>
      <c r="G1860" s="10">
        <v>40</v>
      </c>
      <c r="H1860" s="10">
        <v>40</v>
      </c>
      <c r="I1860" s="10">
        <v>30000</v>
      </c>
      <c r="J1860" s="10">
        <v>25</v>
      </c>
      <c r="K1860" s="10">
        <v>25</v>
      </c>
      <c r="L1860" s="2"/>
      <c r="M1860" s="10">
        <v>0</v>
      </c>
      <c r="N1860" s="10">
        <v>0</v>
      </c>
      <c r="O1860" s="10">
        <v>0</v>
      </c>
      <c r="P1860" s="10">
        <v>0</v>
      </c>
      <c r="Q1860" s="10">
        <v>0</v>
      </c>
      <c r="R1860" s="10">
        <v>0</v>
      </c>
      <c r="S1860" s="10">
        <v>300</v>
      </c>
      <c r="T1860" s="10">
        <v>0</v>
      </c>
      <c r="U1860" s="10">
        <v>0</v>
      </c>
      <c r="V1860" s="10">
        <v>0</v>
      </c>
      <c r="W1860" s="2"/>
      <c r="X1860" s="10">
        <v>0</v>
      </c>
      <c r="Y1860" s="10">
        <v>0</v>
      </c>
      <c r="Z1860" s="10">
        <v>0</v>
      </c>
      <c r="AA1860" s="10">
        <v>0</v>
      </c>
      <c r="AB1860" s="10">
        <v>0</v>
      </c>
      <c r="AC1860" s="10">
        <v>0</v>
      </c>
      <c r="AD1860" s="10">
        <v>300</v>
      </c>
      <c r="AE1860" s="10">
        <v>0</v>
      </c>
      <c r="AF1860" s="10">
        <v>0</v>
      </c>
      <c r="AG1860" s="10">
        <v>0</v>
      </c>
      <c r="AH1860" s="10">
        <v>0</v>
      </c>
      <c r="AI1860" s="10">
        <v>0</v>
      </c>
      <c r="AJ1860" s="3"/>
      <c r="AK1860" s="10">
        <v>0</v>
      </c>
      <c r="AL1860" s="10">
        <v>0</v>
      </c>
      <c r="AM1860" s="3"/>
      <c r="AN1860" s="10">
        <v>0</v>
      </c>
      <c r="AO1860" s="10">
        <v>0</v>
      </c>
      <c r="AP1860" s="10">
        <v>0</v>
      </c>
      <c r="AQ1860" s="10">
        <v>0</v>
      </c>
      <c r="AR1860" s="10">
        <v>0</v>
      </c>
      <c r="AS1860" s="10">
        <v>0</v>
      </c>
      <c r="AT1860" s="10">
        <v>0</v>
      </c>
      <c r="AU1860" s="10">
        <v>0</v>
      </c>
      <c r="AV1860" s="10">
        <v>0</v>
      </c>
      <c r="AW1860" s="10">
        <v>0</v>
      </c>
      <c r="AX1860" s="10">
        <v>0</v>
      </c>
      <c r="AY1860" s="3"/>
      <c r="AZ1860" s="10">
        <v>1000</v>
      </c>
      <c r="BA1860" s="10">
        <v>0</v>
      </c>
      <c r="BB1860" s="10">
        <v>0</v>
      </c>
      <c r="BC1860" s="10">
        <v>0</v>
      </c>
      <c r="BD1860" s="10">
        <v>0</v>
      </c>
      <c r="BE1860" s="10">
        <v>0</v>
      </c>
      <c r="BF1860" s="3"/>
      <c r="BG1860" s="10">
        <v>1000</v>
      </c>
      <c r="BH1860" s="10">
        <v>0</v>
      </c>
      <c r="BI1860" s="3"/>
      <c r="BJ1860" s="21">
        <v>1</v>
      </c>
      <c r="BK1860" s="65">
        <v>0</v>
      </c>
      <c r="BL1860" s="65">
        <v>-200</v>
      </c>
      <c r="BM1860" s="6">
        <f t="shared" ref="BM1860:BM1871" si="7698">MAX(G1860*(1+M1860/1000*(1+O1860/1000))*(1+0.5*T1860/1000)*(1+0.25*S1860/1000),(H1860*(1+X1860/1000*(1+Z1860/1000))*(1+0.5*AE1860/1000)*(1+0.25*AD1860/1000)))*BG1860/1000</f>
        <v>43</v>
      </c>
      <c r="BN1860" s="8">
        <f t="shared" ref="BN1860:BN1871" si="7699">(BQ1860+BS1860)/2*(1+AI1860/2000)*(1+AH1860/2000)*(1+AN1860/2000)*(1+AK1860/2000)</f>
        <v>1610.0848726909635</v>
      </c>
      <c r="BO1860" s="12">
        <f t="shared" ref="BO1860:BO1871" si="7700">SQRT(BM1860*BN1860)</f>
        <v>263.12287913769762</v>
      </c>
      <c r="BP1860" s="50">
        <f>(1-'#Constant'!$A$3)/($J1860*'#Constant'!$B$3/'#Constant'!$C$3^($D1860-1)+1)+'#Constant'!$A$3</f>
        <v>0.93162790697674425</v>
      </c>
      <c r="BQ1860" s="4">
        <f t="shared" ref="BQ1860" si="7701">I1861/(BP1860*(1-Q1860/1000*(0.5+R1860/1000))*(1-P1860/1000)*(1-V1860/1000)*(1+U1860/1000))/20</f>
        <v>1610.0848726909635</v>
      </c>
      <c r="BR1860" s="50">
        <f>(1-'#Constant'!$A$3)/($K1860*'#Constant'!$B$3/'#Constant'!$C$3^($D1860-1)+1)+'#Constant'!$A$3</f>
        <v>0.93162790697674425</v>
      </c>
      <c r="BS1860" s="4">
        <f t="shared" ref="BS1860" si="7702">I1861/(BR1860*(1-AB1860/1000*(0.5+AC1860/1000))*(1-AA1860/1000)*(1-AG1860/1000)*(1+AF1860/1000))/20</f>
        <v>1610.0848726909635</v>
      </c>
      <c r="BT1860">
        <f>BO1860/$BO$4*100</f>
        <v>199.98334871488248</v>
      </c>
    </row>
    <row r="1861" spans="1:72" s="13" customFormat="1" ht="17.25" thickBot="1" x14ac:dyDescent="0.35">
      <c r="B1861" s="20"/>
      <c r="D1861" s="14">
        <v>1</v>
      </c>
      <c r="E1861" s="14">
        <v>1</v>
      </c>
      <c r="F1861" s="19">
        <v>1</v>
      </c>
      <c r="G1861" s="15">
        <f t="shared" ref="G1861:H1861" si="7703">G1860</f>
        <v>40</v>
      </c>
      <c r="H1861" s="15">
        <f t="shared" si="7703"/>
        <v>40</v>
      </c>
      <c r="I1861" s="15">
        <f>I1860</f>
        <v>30000</v>
      </c>
      <c r="J1861" s="15">
        <f>J1860</f>
        <v>25</v>
      </c>
      <c r="K1861" s="15">
        <f>K1860</f>
        <v>25</v>
      </c>
      <c r="L1861" s="16"/>
      <c r="M1861" s="15">
        <f t="shared" ref="M1861:O1861" si="7704">M1860</f>
        <v>0</v>
      </c>
      <c r="N1861" s="15">
        <f t="shared" si="7704"/>
        <v>0</v>
      </c>
      <c r="O1861" s="15">
        <f t="shared" si="7704"/>
        <v>0</v>
      </c>
      <c r="P1861" s="15"/>
      <c r="Q1861" s="15">
        <f t="shared" ref="Q1861:V1861" si="7705">Q1860</f>
        <v>0</v>
      </c>
      <c r="R1861" s="15">
        <f t="shared" si="7705"/>
        <v>0</v>
      </c>
      <c r="S1861" s="15">
        <f t="shared" si="7705"/>
        <v>300</v>
      </c>
      <c r="T1861" s="15">
        <f t="shared" si="7705"/>
        <v>0</v>
      </c>
      <c r="U1861" s="15">
        <f t="shared" si="7705"/>
        <v>0</v>
      </c>
      <c r="V1861" s="15">
        <f t="shared" si="7705"/>
        <v>0</v>
      </c>
      <c r="W1861" s="16"/>
      <c r="X1861" s="15">
        <f t="shared" ref="X1861:Z1861" si="7706">X1860</f>
        <v>0</v>
      </c>
      <c r="Y1861" s="15">
        <f t="shared" si="7706"/>
        <v>0</v>
      </c>
      <c r="Z1861" s="15">
        <f t="shared" si="7706"/>
        <v>0</v>
      </c>
      <c r="AA1861" s="15"/>
      <c r="AB1861" s="15">
        <f t="shared" ref="AB1861:AI1861" si="7707">AB1860</f>
        <v>0</v>
      </c>
      <c r="AC1861" s="15">
        <f t="shared" si="7707"/>
        <v>0</v>
      </c>
      <c r="AD1861" s="15">
        <f t="shared" si="7707"/>
        <v>300</v>
      </c>
      <c r="AE1861" s="15">
        <f t="shared" si="7707"/>
        <v>0</v>
      </c>
      <c r="AF1861" s="15">
        <f t="shared" si="7707"/>
        <v>0</v>
      </c>
      <c r="AG1861" s="15">
        <f t="shared" si="7707"/>
        <v>0</v>
      </c>
      <c r="AH1861" s="15">
        <f t="shared" si="7707"/>
        <v>0</v>
      </c>
      <c r="AI1861" s="15">
        <f t="shared" si="7707"/>
        <v>0</v>
      </c>
      <c r="AJ1861" s="17"/>
      <c r="AK1861" s="15">
        <f>AK1860</f>
        <v>0</v>
      </c>
      <c r="AL1861" s="15">
        <f>AL1860</f>
        <v>0</v>
      </c>
      <c r="AM1861" s="17"/>
      <c r="AN1861" s="15">
        <f t="shared" ref="AN1861:AX1861" si="7708">AN1860</f>
        <v>0</v>
      </c>
      <c r="AO1861" s="15">
        <f t="shared" si="7708"/>
        <v>0</v>
      </c>
      <c r="AP1861" s="15">
        <f t="shared" si="7708"/>
        <v>0</v>
      </c>
      <c r="AQ1861" s="15">
        <f t="shared" si="7708"/>
        <v>0</v>
      </c>
      <c r="AR1861" s="15">
        <f t="shared" si="7708"/>
        <v>0</v>
      </c>
      <c r="AS1861" s="15">
        <f t="shared" si="7708"/>
        <v>0</v>
      </c>
      <c r="AT1861" s="15">
        <f t="shared" si="7708"/>
        <v>0</v>
      </c>
      <c r="AU1861" s="15">
        <f t="shared" si="7708"/>
        <v>0</v>
      </c>
      <c r="AV1861" s="15">
        <f t="shared" si="7708"/>
        <v>0</v>
      </c>
      <c r="AW1861" s="15">
        <f t="shared" si="7708"/>
        <v>0</v>
      </c>
      <c r="AX1861" s="15">
        <f t="shared" si="7708"/>
        <v>0</v>
      </c>
      <c r="AY1861" s="17"/>
      <c r="AZ1861" s="15">
        <f t="shared" ref="AZ1861:BA1861" si="7709">AZ1860</f>
        <v>1000</v>
      </c>
      <c r="BA1861" s="15">
        <f t="shared" si="7709"/>
        <v>0</v>
      </c>
      <c r="BB1861" s="15">
        <v>0</v>
      </c>
      <c r="BC1861" s="15">
        <f t="shared" ref="BC1861:BE1861" si="7710">BC1860</f>
        <v>0</v>
      </c>
      <c r="BD1861" s="15">
        <f t="shared" si="7710"/>
        <v>0</v>
      </c>
      <c r="BE1861" s="15">
        <f t="shared" si="7710"/>
        <v>0</v>
      </c>
      <c r="BF1861" s="17"/>
      <c r="BG1861" s="15">
        <f t="shared" ref="BG1861:BH1861" si="7711">BG1860</f>
        <v>1000</v>
      </c>
      <c r="BH1861" s="15">
        <f t="shared" si="7711"/>
        <v>0</v>
      </c>
      <c r="BI1861" s="17"/>
      <c r="BJ1861" s="22">
        <f>G1861/G1860</f>
        <v>1</v>
      </c>
      <c r="BK1861" s="65">
        <f>BK1860</f>
        <v>0</v>
      </c>
      <c r="BL1861" s="65">
        <v>-200</v>
      </c>
      <c r="BM1861" s="6">
        <f t="shared" si="7698"/>
        <v>43</v>
      </c>
      <c r="BN1861" s="8">
        <f t="shared" si="7699"/>
        <v>0</v>
      </c>
      <c r="BO1861" s="12">
        <f t="shared" si="7700"/>
        <v>0</v>
      </c>
      <c r="BP1861" s="50">
        <f>(1-'#Constant'!$A$3)/($J1861*'#Constant'!$B$3/'#Constant'!$C$3^($D1861-1)+1)+'#Constant'!$A$3</f>
        <v>0.93162790697674425</v>
      </c>
      <c r="BQ1861" s="4">
        <f>I1900/(BP1861*(1-Q1861/1000*(0.5+R1861/1000))*(1-P1861/1000)*(1-V1861/1000)*(1+U1861/1000))/20</f>
        <v>0</v>
      </c>
      <c r="BR1861" s="50">
        <f>(1-'#Constant'!$A$3)/($K1861*'#Constant'!$B$3/'#Constant'!$C$3^($D1861-1)+1)+'#Constant'!$A$3</f>
        <v>0.93162790697674425</v>
      </c>
      <c r="BS1861" s="4">
        <f>I1900/(BR1861*(1-AB1861/1000*(0.5+AC1861/1000))*(1-AA1861/1000)*(1-AG1861/1000)*(1+AF1861/1000))/20</f>
        <v>0</v>
      </c>
      <c r="BT1861"/>
    </row>
    <row r="1862" spans="1:72" x14ac:dyDescent="0.3">
      <c r="A1862">
        <v>72002</v>
      </c>
      <c r="B1862" s="18" t="e">
        <f>VLOOKUP(CONCATENATE("CREATURE_NAME_",A1862),[1]Localization_Hero!$A:$E,2,FALSE)</f>
        <v>#N/A</v>
      </c>
      <c r="C1862" t="s">
        <v>77</v>
      </c>
      <c r="D1862">
        <v>1</v>
      </c>
      <c r="E1862">
        <v>1</v>
      </c>
      <c r="F1862" s="18">
        <v>1</v>
      </c>
      <c r="G1862" s="10">
        <v>40</v>
      </c>
      <c r="H1862" s="10">
        <v>40</v>
      </c>
      <c r="I1862" s="10">
        <v>22000</v>
      </c>
      <c r="J1862" s="10">
        <v>25</v>
      </c>
      <c r="K1862" s="10">
        <v>25</v>
      </c>
      <c r="L1862" s="2"/>
      <c r="M1862" s="10">
        <v>0</v>
      </c>
      <c r="N1862" s="10">
        <v>0</v>
      </c>
      <c r="O1862" s="10">
        <v>0</v>
      </c>
      <c r="P1862" s="10">
        <v>0</v>
      </c>
      <c r="Q1862" s="10">
        <v>0</v>
      </c>
      <c r="R1862" s="10">
        <v>0</v>
      </c>
      <c r="S1862" s="10">
        <v>300</v>
      </c>
      <c r="T1862" s="10"/>
      <c r="U1862" s="10">
        <v>0</v>
      </c>
      <c r="V1862" s="10">
        <v>0</v>
      </c>
      <c r="W1862" s="2"/>
      <c r="X1862" s="10">
        <v>0</v>
      </c>
      <c r="Y1862" s="10">
        <v>0</v>
      </c>
      <c r="Z1862" s="10">
        <v>0</v>
      </c>
      <c r="AA1862" s="10">
        <v>0</v>
      </c>
      <c r="AB1862" s="10">
        <v>0</v>
      </c>
      <c r="AC1862" s="10">
        <v>0</v>
      </c>
      <c r="AD1862" s="10">
        <v>300</v>
      </c>
      <c r="AE1862" s="10"/>
      <c r="AF1862" s="10">
        <v>0</v>
      </c>
      <c r="AG1862" s="10">
        <v>0</v>
      </c>
      <c r="AH1862" s="10">
        <v>0</v>
      </c>
      <c r="AI1862" s="10">
        <v>0</v>
      </c>
      <c r="AJ1862" s="3"/>
      <c r="AK1862" s="10">
        <v>0</v>
      </c>
      <c r="AL1862" s="10">
        <v>0</v>
      </c>
      <c r="AM1862" s="3"/>
      <c r="AN1862" s="10">
        <v>0</v>
      </c>
      <c r="AO1862" s="10">
        <v>0</v>
      </c>
      <c r="AP1862" s="10">
        <v>0</v>
      </c>
      <c r="AQ1862" s="10">
        <v>0</v>
      </c>
      <c r="AR1862" s="10">
        <v>0</v>
      </c>
      <c r="AS1862" s="10">
        <v>0</v>
      </c>
      <c r="AT1862" s="10">
        <v>0</v>
      </c>
      <c r="AU1862" s="10">
        <v>0</v>
      </c>
      <c r="AV1862" s="10">
        <v>0</v>
      </c>
      <c r="AW1862" s="10">
        <v>0</v>
      </c>
      <c r="AX1862" s="10">
        <v>0</v>
      </c>
      <c r="AY1862" s="3"/>
      <c r="AZ1862" s="10">
        <v>1000</v>
      </c>
      <c r="BA1862" s="10">
        <v>0</v>
      </c>
      <c r="BB1862" s="10">
        <v>0</v>
      </c>
      <c r="BC1862" s="10">
        <v>0</v>
      </c>
      <c r="BD1862" s="10">
        <v>0</v>
      </c>
      <c r="BE1862" s="10">
        <v>0</v>
      </c>
      <c r="BF1862" s="3"/>
      <c r="BG1862" s="10">
        <v>1000</v>
      </c>
      <c r="BH1862" s="10">
        <v>0</v>
      </c>
      <c r="BI1862" s="3"/>
      <c r="BJ1862" s="21">
        <v>1</v>
      </c>
      <c r="BK1862" s="65">
        <v>0</v>
      </c>
      <c r="BL1862" s="65">
        <v>0</v>
      </c>
      <c r="BM1862" s="6">
        <f t="shared" si="7698"/>
        <v>43</v>
      </c>
      <c r="BN1862" s="8">
        <f t="shared" si="7699"/>
        <v>1180.7289066400399</v>
      </c>
      <c r="BO1862" s="12">
        <f t="shared" si="7700"/>
        <v>225.3249719527814</v>
      </c>
      <c r="BP1862" s="50">
        <f>(1-'#Constant'!$A$3)/($J1862*'#Constant'!$B$3/'#Constant'!$C$3^($D1862-1)+1)+'#Constant'!$A$3</f>
        <v>0.93162790697674425</v>
      </c>
      <c r="BQ1862" s="4">
        <f t="shared" ref="BQ1862" si="7712">I1863/(BP1862*(1-Q1862/1000*(0.5+R1862/1000))*(1-P1862/1000)*(1-V1862/1000)*(1+U1862/1000))/20</f>
        <v>1180.7289066400399</v>
      </c>
      <c r="BR1862" s="50">
        <f>(1-'#Constant'!$A$3)/($K1862*'#Constant'!$B$3/'#Constant'!$C$3^($D1862-1)+1)+'#Constant'!$A$3</f>
        <v>0.93162790697674425</v>
      </c>
      <c r="BS1862" s="4">
        <f t="shared" ref="BS1862" si="7713">I1863/(BR1862*(1-AB1862/1000*(0.5+AC1862/1000))*(1-AA1862/1000)*(1-AG1862/1000)*(1+AF1862/1000))/20</f>
        <v>1180.7289066400399</v>
      </c>
      <c r="BT1862">
        <f>BO1862/$BO$4*100</f>
        <v>171.25550840686387</v>
      </c>
    </row>
    <row r="1863" spans="1:72" s="13" customFormat="1" ht="17.25" thickBot="1" x14ac:dyDescent="0.35">
      <c r="B1863" s="20"/>
      <c r="D1863" s="14">
        <v>1</v>
      </c>
      <c r="E1863" s="14">
        <v>1</v>
      </c>
      <c r="F1863" s="19">
        <v>1</v>
      </c>
      <c r="G1863" s="15">
        <f t="shared" ref="G1863:H1863" si="7714">G1862</f>
        <v>40</v>
      </c>
      <c r="H1863" s="15">
        <f t="shared" si="7714"/>
        <v>40</v>
      </c>
      <c r="I1863" s="15">
        <f>I1862</f>
        <v>22000</v>
      </c>
      <c r="J1863" s="15">
        <f>J1862</f>
        <v>25</v>
      </c>
      <c r="K1863" s="15">
        <f>K1862</f>
        <v>25</v>
      </c>
      <c r="L1863" s="16"/>
      <c r="M1863" s="15">
        <f t="shared" ref="M1863:O1863" si="7715">M1862</f>
        <v>0</v>
      </c>
      <c r="N1863" s="15">
        <f t="shared" si="7715"/>
        <v>0</v>
      </c>
      <c r="O1863" s="15">
        <f t="shared" si="7715"/>
        <v>0</v>
      </c>
      <c r="P1863" s="15"/>
      <c r="Q1863" s="15">
        <f t="shared" ref="Q1863:V1863" si="7716">Q1862</f>
        <v>0</v>
      </c>
      <c r="R1863" s="15">
        <f t="shared" si="7716"/>
        <v>0</v>
      </c>
      <c r="S1863" s="15">
        <f t="shared" si="7716"/>
        <v>300</v>
      </c>
      <c r="T1863" s="15">
        <f t="shared" si="7716"/>
        <v>0</v>
      </c>
      <c r="U1863" s="15">
        <f t="shared" si="7716"/>
        <v>0</v>
      </c>
      <c r="V1863" s="15">
        <f t="shared" si="7716"/>
        <v>0</v>
      </c>
      <c r="W1863" s="16"/>
      <c r="X1863" s="15">
        <f t="shared" ref="X1863:Z1863" si="7717">X1862</f>
        <v>0</v>
      </c>
      <c r="Y1863" s="15">
        <f t="shared" si="7717"/>
        <v>0</v>
      </c>
      <c r="Z1863" s="15">
        <f t="shared" si="7717"/>
        <v>0</v>
      </c>
      <c r="AA1863" s="15"/>
      <c r="AB1863" s="15">
        <f t="shared" ref="AB1863:AI1863" si="7718">AB1862</f>
        <v>0</v>
      </c>
      <c r="AC1863" s="15">
        <f t="shared" si="7718"/>
        <v>0</v>
      </c>
      <c r="AD1863" s="15">
        <f t="shared" si="7718"/>
        <v>300</v>
      </c>
      <c r="AE1863" s="15">
        <f t="shared" si="7718"/>
        <v>0</v>
      </c>
      <c r="AF1863" s="15">
        <f t="shared" si="7718"/>
        <v>0</v>
      </c>
      <c r="AG1863" s="15">
        <f t="shared" si="7718"/>
        <v>0</v>
      </c>
      <c r="AH1863" s="15">
        <f t="shared" si="7718"/>
        <v>0</v>
      </c>
      <c r="AI1863" s="15">
        <f t="shared" si="7718"/>
        <v>0</v>
      </c>
      <c r="AJ1863" s="17"/>
      <c r="AK1863" s="15">
        <f>AK1862</f>
        <v>0</v>
      </c>
      <c r="AL1863" s="15">
        <f>AL1862</f>
        <v>0</v>
      </c>
      <c r="AM1863" s="17"/>
      <c r="AN1863" s="15">
        <f t="shared" ref="AN1863:AX1863" si="7719">AN1862</f>
        <v>0</v>
      </c>
      <c r="AO1863" s="15">
        <f t="shared" si="7719"/>
        <v>0</v>
      </c>
      <c r="AP1863" s="15">
        <f t="shared" si="7719"/>
        <v>0</v>
      </c>
      <c r="AQ1863" s="15">
        <f t="shared" si="7719"/>
        <v>0</v>
      </c>
      <c r="AR1863" s="15">
        <f t="shared" si="7719"/>
        <v>0</v>
      </c>
      <c r="AS1863" s="15">
        <f t="shared" si="7719"/>
        <v>0</v>
      </c>
      <c r="AT1863" s="15">
        <f t="shared" si="7719"/>
        <v>0</v>
      </c>
      <c r="AU1863" s="15">
        <f t="shared" si="7719"/>
        <v>0</v>
      </c>
      <c r="AV1863" s="15">
        <f t="shared" si="7719"/>
        <v>0</v>
      </c>
      <c r="AW1863" s="15">
        <f t="shared" si="7719"/>
        <v>0</v>
      </c>
      <c r="AX1863" s="15">
        <f t="shared" si="7719"/>
        <v>0</v>
      </c>
      <c r="AY1863" s="17"/>
      <c r="AZ1863" s="15">
        <f t="shared" ref="AZ1863:BA1863" si="7720">AZ1862</f>
        <v>1000</v>
      </c>
      <c r="BA1863" s="15">
        <f t="shared" si="7720"/>
        <v>0</v>
      </c>
      <c r="BB1863" s="15">
        <v>0</v>
      </c>
      <c r="BC1863" s="15">
        <f t="shared" ref="BC1863:BE1863" si="7721">BC1862</f>
        <v>0</v>
      </c>
      <c r="BD1863" s="15">
        <f t="shared" si="7721"/>
        <v>0</v>
      </c>
      <c r="BE1863" s="15">
        <f t="shared" si="7721"/>
        <v>0</v>
      </c>
      <c r="BF1863" s="17"/>
      <c r="BG1863" s="15">
        <f t="shared" ref="BG1863:BH1863" si="7722">BG1862</f>
        <v>1000</v>
      </c>
      <c r="BH1863" s="15">
        <f t="shared" si="7722"/>
        <v>0</v>
      </c>
      <c r="BI1863" s="17"/>
      <c r="BJ1863" s="22">
        <f>G1863/G1862</f>
        <v>1</v>
      </c>
      <c r="BK1863" s="65">
        <f>BK1862</f>
        <v>0</v>
      </c>
      <c r="BL1863" s="65">
        <f>BL1862</f>
        <v>0</v>
      </c>
      <c r="BM1863" s="6">
        <f t="shared" si="7698"/>
        <v>43</v>
      </c>
      <c r="BN1863" s="8">
        <f t="shared" si="7699"/>
        <v>134.17373939091362</v>
      </c>
      <c r="BO1863" s="12">
        <f t="shared" si="7700"/>
        <v>75.957032550049547</v>
      </c>
      <c r="BP1863" s="50">
        <f>(1-'#Constant'!$A$3)/($J1863*'#Constant'!$B$3/'#Constant'!$C$3^($D1863-1)+1)+'#Constant'!$A$3</f>
        <v>0.93162790697674425</v>
      </c>
      <c r="BQ1863" s="4">
        <f>I1898/(BP1863*(1-Q1863/1000*(0.5+R1863/1000))*(1-P1863/1000)*(1-V1863/1000)*(1+U1863/1000))/20</f>
        <v>134.17373939091362</v>
      </c>
      <c r="BR1863" s="50">
        <f>(1-'#Constant'!$A$3)/($K1863*'#Constant'!$B$3/'#Constant'!$C$3^($D1863-1)+1)+'#Constant'!$A$3</f>
        <v>0.93162790697674425</v>
      </c>
      <c r="BS1863" s="4">
        <f>I1898/(BR1863*(1-AB1863/1000*(0.5+AC1863/1000))*(1-AA1863/1000)*(1-AG1863/1000)*(1+AF1863/1000))/20</f>
        <v>134.17373939091362</v>
      </c>
      <c r="BT1863"/>
    </row>
    <row r="1864" spans="1:72" x14ac:dyDescent="0.3">
      <c r="A1864">
        <v>72003</v>
      </c>
      <c r="B1864" s="18" t="e">
        <f>VLOOKUP(CONCATENATE("CREATURE_NAME_",A1864),[1]Localization_Hero!$A:$E,2,FALSE)</f>
        <v>#N/A</v>
      </c>
      <c r="C1864" s="43" t="s">
        <v>184</v>
      </c>
      <c r="D1864">
        <v>1</v>
      </c>
      <c r="E1864">
        <v>1</v>
      </c>
      <c r="F1864" s="18">
        <v>1</v>
      </c>
      <c r="G1864" s="10">
        <f>ROUND(VLOOKUP($C1864,$B$4:$BH$42,6,FALSE),0)</f>
        <v>120</v>
      </c>
      <c r="H1864" s="10">
        <f>ROUND(VLOOKUP($C1864,$B$4:$BH$42,7,FALSE),0)</f>
        <v>120</v>
      </c>
      <c r="I1864" s="10">
        <f>ROUND(VLOOKUP($C1864,$B$4:$BH$42,8,FALSE),0)</f>
        <v>4031</v>
      </c>
      <c r="J1864" s="10">
        <f>ROUND(VLOOKUP($C1864,$B$4:$BH$42,9,FALSE),0)</f>
        <v>16</v>
      </c>
      <c r="K1864" s="10">
        <f>ROUND(VLOOKUP($C1864,$B$4:$BH$42,10,FALSE),0)</f>
        <v>24</v>
      </c>
      <c r="L1864" s="2"/>
      <c r="M1864" s="10">
        <f>ROUND(VLOOKUP($C1864,$B$4:$BH$42,12,FALSE),0)</f>
        <v>100</v>
      </c>
      <c r="N1864" s="10">
        <f>ROUND(VLOOKUP($C1864,$B$4:$BH$42,13,FALSE),0)</f>
        <v>0</v>
      </c>
      <c r="O1864" s="10">
        <f>ROUND(VLOOKUP($C1864,$B$4:$BH$42,14,FALSE),0)</f>
        <v>0</v>
      </c>
      <c r="P1864" s="10">
        <f>ROUND(VLOOKUP($C1864,$B$4:$BH$42,15,FALSE),0)</f>
        <v>0</v>
      </c>
      <c r="Q1864" s="10">
        <f>ROUND(VLOOKUP($C1864,$B$4:$BH$42,16,FALSE),0)</f>
        <v>0</v>
      </c>
      <c r="R1864" s="10">
        <f>ROUND(VLOOKUP($C1864,$B$4:$BH$42,17,FALSE),0)</f>
        <v>0</v>
      </c>
      <c r="S1864" s="10">
        <f>ROUND(VLOOKUP($C1864,$B$4:$BH$42,18,FALSE),0)</f>
        <v>100</v>
      </c>
      <c r="T1864" s="10">
        <f>ROUND(VLOOKUP($C1864,$B$4:$BH$42,19,FALSE),0)</f>
        <v>150</v>
      </c>
      <c r="U1864" s="10">
        <f>ROUND(VLOOKUP($C1864,$B$4:$BH$42,20,FALSE),0)</f>
        <v>0</v>
      </c>
      <c r="V1864" s="10">
        <f>ROUND(VLOOKUP($C1864,$B$4:$BH$42,21,FALSE),0)</f>
        <v>0</v>
      </c>
      <c r="W1864" s="2"/>
      <c r="X1864" s="10">
        <f>ROUND(VLOOKUP($C1864,$B$4:$BH$42,23,FALSE),0)</f>
        <v>100</v>
      </c>
      <c r="Y1864" s="10">
        <f>ROUND(VLOOKUP($C1864,$B$4:$BH$42,24,FALSE),0)</f>
        <v>0</v>
      </c>
      <c r="Z1864" s="10">
        <f>ROUND(VLOOKUP($C1864,$B$4:$BH$42,25,FALSE),0)</f>
        <v>0</v>
      </c>
      <c r="AA1864" s="10">
        <f>ROUND(VLOOKUP($C1864,$B$4:$BH$42,26,FALSE),0)</f>
        <v>200</v>
      </c>
      <c r="AB1864" s="10">
        <f>ROUND(VLOOKUP($C1864,$B$4:$BH$42,27,FALSE),0)</f>
        <v>250</v>
      </c>
      <c r="AC1864" s="10">
        <f>ROUND(VLOOKUP($C1864,$B$4:$BH$42,28,FALSE),0)</f>
        <v>0</v>
      </c>
      <c r="AD1864" s="10">
        <f>ROUND(VLOOKUP($C1864,$B$4:$BH$42,29,FALSE),0)</f>
        <v>100</v>
      </c>
      <c r="AE1864" s="10">
        <f>ROUND(VLOOKUP($C1864,$B$4:$BH$42,30,FALSE),0)</f>
        <v>150</v>
      </c>
      <c r="AF1864" s="10">
        <f>ROUND(VLOOKUP($C1864,$B$4:$BH$42,31,FALSE),0)</f>
        <v>0</v>
      </c>
      <c r="AG1864" s="10">
        <f>ROUND(VLOOKUP($C1864,$B$4:$BH$42,32,FALSE),0)</f>
        <v>0</v>
      </c>
      <c r="AH1864" s="10">
        <f>ROUND(VLOOKUP($C1864,$B$4:$BH$42,33,FALSE),0)</f>
        <v>0</v>
      </c>
      <c r="AI1864" s="10">
        <f>ROUND(VLOOKUP($C1864,$B$4:$BH$42,34,FALSE),0)</f>
        <v>0</v>
      </c>
      <c r="AJ1864" s="3"/>
      <c r="AK1864" s="10">
        <f>ROUND(VLOOKUP($C1864,$B$4:$BH$42,36,FALSE),0)</f>
        <v>0</v>
      </c>
      <c r="AL1864" s="10">
        <f>ROUND(VLOOKUP($C1864,$B$4:$BH$42,37,FALSE),0)</f>
        <v>0</v>
      </c>
      <c r="AM1864" s="3"/>
      <c r="AN1864" s="10">
        <f>ROUND(VLOOKUP($C1864,$B$4:$BH$42,39,FALSE),0)</f>
        <v>0</v>
      </c>
      <c r="AO1864" s="10">
        <f>ROUND(VLOOKUP($C1864,$B$4:$BH$42,40,FALSE),0)</f>
        <v>0</v>
      </c>
      <c r="AP1864" s="10">
        <f>ROUND(VLOOKUP($C1864,$B$4:$BH$42,41,FALSE),0)</f>
        <v>0</v>
      </c>
      <c r="AQ1864" s="10">
        <f>ROUND(VLOOKUP($C1864,$B$4:$BH$42,42,FALSE),0)</f>
        <v>0</v>
      </c>
      <c r="AR1864" s="10">
        <f>ROUND(VLOOKUP($C1864,$B$4:$BH$42,43,FALSE),0)</f>
        <v>0</v>
      </c>
      <c r="AS1864" s="10">
        <f>ROUND(VLOOKUP($C1864,$B$4:$BH$42,44,FALSE),0)</f>
        <v>0</v>
      </c>
      <c r="AT1864" s="10">
        <f>ROUND(VLOOKUP($C1864,$B$4:$BH$42,45,FALSE),0)</f>
        <v>0</v>
      </c>
      <c r="AU1864" s="10">
        <f>ROUND(VLOOKUP($C1864,$B$4:$BH$42,46,FALSE),0)</f>
        <v>0</v>
      </c>
      <c r="AV1864" s="10">
        <f>ROUND(VLOOKUP($C1864,$B$4:$BH$42,47,FALSE),0)</f>
        <v>0</v>
      </c>
      <c r="AW1864" s="10">
        <f>ROUND(VLOOKUP($C1864,$B$4:$BH$42,48,FALSE),0)</f>
        <v>0</v>
      </c>
      <c r="AX1864" s="10">
        <f>ROUND(VLOOKUP($C1864,$B$4:$BH$42,49,FALSE),0)</f>
        <v>0</v>
      </c>
      <c r="AY1864" s="3"/>
      <c r="AZ1864" s="10">
        <v>6000</v>
      </c>
      <c r="BA1864" s="10">
        <v>2000</v>
      </c>
      <c r="BB1864" s="10">
        <v>275</v>
      </c>
      <c r="BC1864" s="10">
        <v>0</v>
      </c>
      <c r="BD1864" s="10">
        <v>0</v>
      </c>
      <c r="BE1864" s="10">
        <v>60</v>
      </c>
      <c r="BF1864" s="3"/>
      <c r="BG1864" s="10">
        <v>1000</v>
      </c>
      <c r="BH1864" s="10">
        <v>0</v>
      </c>
      <c r="BI1864" s="3"/>
      <c r="BJ1864" s="21">
        <v>1</v>
      </c>
      <c r="BK1864" s="65">
        <v>0</v>
      </c>
      <c r="BL1864" s="65">
        <v>0</v>
      </c>
      <c r="BM1864" s="6">
        <f t="shared" ref="BM1864:BM1865" si="7723">MAX(G1864*(1+M1864/1000*(1+O1864/1000))*(1+0.5*T1864/1000)*(1+0.25*S1864/1000),(H1864*(1+X1864/1000*(1+Z1864/1000))*(1+0.5*AE1864/1000)*(1+0.25*AD1864/1000)))*BG1864/1000</f>
        <v>145.44749999999999</v>
      </c>
      <c r="BN1864" s="8">
        <f t="shared" ref="BN1864:BN1865" si="7724">(BQ1864+BS1864)/2*(1+AI1864/2000)*(1+AH1864/2000)*(1+AN1864/2000)*(1+AK1864/2000)</f>
        <v>259.61870858192918</v>
      </c>
      <c r="BO1864" s="12">
        <f t="shared" ref="BO1864:BO1865" si="7725">SQRT(BM1864*BN1864)</f>
        <v>194.32162030116501</v>
      </c>
      <c r="BP1864" s="50">
        <f>(1-'#Constant'!$A$3)/($J1864*'#Constant'!$B$3/'#Constant'!$C$3^($D1864-1)+1)+'#Constant'!$A$3</f>
        <v>0.95511450381679386</v>
      </c>
      <c r="BQ1864" s="4">
        <f t="shared" ref="BQ1864" si="7726">I1865/(BP1864*(1-Q1864/1000*(0.5+R1864/1000))*(1-P1864/1000)*(1-V1864/1000)*(1+U1864/1000))/20</f>
        <v>211.02181905370844</v>
      </c>
      <c r="BR1864" s="50">
        <f>(1-'#Constant'!$A$3)/($K1864*'#Constant'!$B$3/'#Constant'!$C$3^($D1864-1)+1)+'#Constant'!$A$3</f>
        <v>0.93417910447761188</v>
      </c>
      <c r="BS1864" s="4">
        <f t="shared" ref="BS1864" si="7727">I1865/(BR1864*(1-AB1864/1000*(0.5+AC1864/1000))*(1-AA1864/1000)*(1-AG1864/1000)*(1+AF1864/1000))/20</f>
        <v>308.21559811014993</v>
      </c>
      <c r="BT1864">
        <f>BO1864/$BO$4*100</f>
        <v>147.69178751343802</v>
      </c>
    </row>
    <row r="1865" spans="1:72" s="13" customFormat="1" ht="16.5" customHeight="1" thickBot="1" x14ac:dyDescent="0.35">
      <c r="B1865" s="20"/>
      <c r="D1865" s="14">
        <v>1</v>
      </c>
      <c r="E1865" s="14">
        <v>1</v>
      </c>
      <c r="F1865" s="19">
        <v>1</v>
      </c>
      <c r="G1865" s="15">
        <f>G1864</f>
        <v>120</v>
      </c>
      <c r="H1865" s="15">
        <f>H1864</f>
        <v>120</v>
      </c>
      <c r="I1865" s="15">
        <f>I1864</f>
        <v>4031</v>
      </c>
      <c r="J1865" s="15">
        <f>J1864</f>
        <v>16</v>
      </c>
      <c r="K1865" s="15">
        <f>K1864</f>
        <v>24</v>
      </c>
      <c r="L1865" s="16"/>
      <c r="M1865" s="15">
        <f t="shared" ref="M1865:V1865" si="7728">M1864</f>
        <v>100</v>
      </c>
      <c r="N1865" s="15">
        <f t="shared" si="7728"/>
        <v>0</v>
      </c>
      <c r="O1865" s="15">
        <f t="shared" si="7728"/>
        <v>0</v>
      </c>
      <c r="P1865" s="15">
        <f t="shared" si="7728"/>
        <v>0</v>
      </c>
      <c r="Q1865" s="15">
        <f t="shared" si="7728"/>
        <v>0</v>
      </c>
      <c r="R1865" s="15">
        <f t="shared" si="7728"/>
        <v>0</v>
      </c>
      <c r="S1865" s="15">
        <f t="shared" si="7728"/>
        <v>100</v>
      </c>
      <c r="T1865" s="15">
        <f t="shared" si="7728"/>
        <v>150</v>
      </c>
      <c r="U1865" s="15">
        <f t="shared" si="7728"/>
        <v>0</v>
      </c>
      <c r="V1865" s="15">
        <f t="shared" si="7728"/>
        <v>0</v>
      </c>
      <c r="W1865" s="16"/>
      <c r="X1865" s="15">
        <f t="shared" ref="X1865:AI1865" si="7729">X1864</f>
        <v>100</v>
      </c>
      <c r="Y1865" s="15">
        <f t="shared" si="7729"/>
        <v>0</v>
      </c>
      <c r="Z1865" s="15">
        <f t="shared" si="7729"/>
        <v>0</v>
      </c>
      <c r="AA1865" s="15">
        <f t="shared" si="7729"/>
        <v>200</v>
      </c>
      <c r="AB1865" s="15">
        <f t="shared" si="7729"/>
        <v>250</v>
      </c>
      <c r="AC1865" s="15">
        <f t="shared" si="7729"/>
        <v>0</v>
      </c>
      <c r="AD1865" s="15">
        <f t="shared" si="7729"/>
        <v>100</v>
      </c>
      <c r="AE1865" s="15">
        <f t="shared" si="7729"/>
        <v>150</v>
      </c>
      <c r="AF1865" s="15">
        <f t="shared" si="7729"/>
        <v>0</v>
      </c>
      <c r="AG1865" s="15">
        <f t="shared" si="7729"/>
        <v>0</v>
      </c>
      <c r="AH1865" s="15">
        <f t="shared" si="7729"/>
        <v>0</v>
      </c>
      <c r="AI1865" s="15">
        <f t="shared" si="7729"/>
        <v>0</v>
      </c>
      <c r="AJ1865" s="17"/>
      <c r="AK1865" s="15">
        <f>AK1864</f>
        <v>0</v>
      </c>
      <c r="AL1865" s="15">
        <f>AL1864</f>
        <v>0</v>
      </c>
      <c r="AM1865" s="17"/>
      <c r="AN1865" s="15">
        <f t="shared" ref="AN1865:AX1865" si="7730">AN1864</f>
        <v>0</v>
      </c>
      <c r="AO1865" s="15">
        <f t="shared" si="7730"/>
        <v>0</v>
      </c>
      <c r="AP1865" s="15">
        <f t="shared" si="7730"/>
        <v>0</v>
      </c>
      <c r="AQ1865" s="15">
        <f t="shared" si="7730"/>
        <v>0</v>
      </c>
      <c r="AR1865" s="15">
        <f t="shared" si="7730"/>
        <v>0</v>
      </c>
      <c r="AS1865" s="15">
        <f t="shared" si="7730"/>
        <v>0</v>
      </c>
      <c r="AT1865" s="15">
        <f t="shared" si="7730"/>
        <v>0</v>
      </c>
      <c r="AU1865" s="15">
        <f t="shared" si="7730"/>
        <v>0</v>
      </c>
      <c r="AV1865" s="15">
        <f t="shared" si="7730"/>
        <v>0</v>
      </c>
      <c r="AW1865" s="15">
        <f t="shared" si="7730"/>
        <v>0</v>
      </c>
      <c r="AX1865" s="15">
        <f t="shared" si="7730"/>
        <v>0</v>
      </c>
      <c r="AY1865" s="17"/>
      <c r="AZ1865" s="15">
        <f t="shared" ref="AZ1865:BA1865" si="7731">AZ1864</f>
        <v>6000</v>
      </c>
      <c r="BA1865" s="15">
        <f t="shared" si="7731"/>
        <v>2000</v>
      </c>
      <c r="BB1865" s="15">
        <v>275</v>
      </c>
      <c r="BC1865" s="15">
        <f t="shared" ref="BC1865:BE1865" si="7732">BC1864</f>
        <v>0</v>
      </c>
      <c r="BD1865" s="15">
        <f t="shared" si="7732"/>
        <v>0</v>
      </c>
      <c r="BE1865" s="15">
        <f t="shared" si="7732"/>
        <v>60</v>
      </c>
      <c r="BF1865" s="17"/>
      <c r="BG1865" s="15">
        <f t="shared" ref="BG1865:BH1865" si="7733">BG1864</f>
        <v>1000</v>
      </c>
      <c r="BH1865" s="15">
        <f t="shared" si="7733"/>
        <v>0</v>
      </c>
      <c r="BI1865" s="17"/>
      <c r="BJ1865" s="22">
        <f>G1865/G1864</f>
        <v>1</v>
      </c>
      <c r="BK1865" s="65">
        <f>BK1864</f>
        <v>0</v>
      </c>
      <c r="BL1865" s="65">
        <f>BL1864</f>
        <v>0</v>
      </c>
      <c r="BM1865" s="6">
        <f t="shared" si="7723"/>
        <v>145.44749999999999</v>
      </c>
      <c r="BN1865" s="8">
        <f t="shared" si="7724"/>
        <v>449.67944016845189</v>
      </c>
      <c r="BO1865" s="12">
        <f t="shared" si="7725"/>
        <v>255.74352459818198</v>
      </c>
      <c r="BP1865" s="50">
        <f>(1-'#Constant'!$A$3)/($J1865*'#Constant'!$B$3/'#Constant'!$C$3^($D1865-1)+1)+'#Constant'!$A$3</f>
        <v>0.95511450381679386</v>
      </c>
      <c r="BQ1865" s="4">
        <f>I1902/(BP1865*(1-Q1865/1000*(0.5+R1865/1000))*(1-P1865/1000)*(1-V1865/1000)*(1+U1865/1000))/20</f>
        <v>365.50591432225065</v>
      </c>
      <c r="BR1865" s="50">
        <f>(1-'#Constant'!$A$3)/($K1865*'#Constant'!$B$3/'#Constant'!$C$3^($D1865-1)+1)+'#Constant'!$A$3</f>
        <v>0.93417910447761188</v>
      </c>
      <c r="BS1865" s="4">
        <f>I1902/(BR1865*(1-AB1865/1000*(0.5+AC1865/1000))*(1-AA1865/1000)*(1-AG1865/1000)*(1+AF1865/1000))/20</f>
        <v>533.85296601465313</v>
      </c>
      <c r="BT1865"/>
    </row>
    <row r="1866" spans="1:72" x14ac:dyDescent="0.3">
      <c r="A1866">
        <v>72004</v>
      </c>
      <c r="B1866" s="18" t="e">
        <f>VLOOKUP(CONCATENATE("CREATURE_NAME_",A1866),[1]Localization_Hero!$A:$E,2,FALSE)</f>
        <v>#N/A</v>
      </c>
      <c r="C1866" t="s">
        <v>77</v>
      </c>
      <c r="D1866">
        <v>1</v>
      </c>
      <c r="E1866">
        <v>1</v>
      </c>
      <c r="F1866" s="18">
        <v>1</v>
      </c>
      <c r="G1866" s="10">
        <v>100</v>
      </c>
      <c r="H1866" s="10">
        <v>100</v>
      </c>
      <c r="I1866" s="10">
        <v>2500</v>
      </c>
      <c r="J1866" s="10">
        <v>25</v>
      </c>
      <c r="K1866" s="10">
        <v>25</v>
      </c>
      <c r="L1866" s="2"/>
      <c r="M1866" s="10">
        <v>0</v>
      </c>
      <c r="N1866" s="10">
        <v>0</v>
      </c>
      <c r="O1866" s="10">
        <v>0</v>
      </c>
      <c r="P1866" s="10">
        <v>0</v>
      </c>
      <c r="Q1866" s="10">
        <v>0</v>
      </c>
      <c r="R1866" s="10">
        <v>0</v>
      </c>
      <c r="S1866" s="10">
        <v>0</v>
      </c>
      <c r="T1866" s="10">
        <v>0</v>
      </c>
      <c r="U1866" s="10">
        <v>0</v>
      </c>
      <c r="V1866" s="10">
        <v>0</v>
      </c>
      <c r="W1866" s="2"/>
      <c r="X1866" s="10">
        <v>0</v>
      </c>
      <c r="Y1866" s="10">
        <v>0</v>
      </c>
      <c r="Z1866" s="10">
        <v>0</v>
      </c>
      <c r="AA1866" s="10">
        <v>0</v>
      </c>
      <c r="AB1866" s="10">
        <v>0</v>
      </c>
      <c r="AC1866" s="10">
        <v>0</v>
      </c>
      <c r="AD1866" s="10">
        <v>0</v>
      </c>
      <c r="AE1866" s="10">
        <v>0</v>
      </c>
      <c r="AF1866" s="10">
        <v>0</v>
      </c>
      <c r="AG1866" s="10">
        <v>0</v>
      </c>
      <c r="AH1866" s="10">
        <v>0</v>
      </c>
      <c r="AI1866" s="10">
        <v>0</v>
      </c>
      <c r="AJ1866" s="3"/>
      <c r="AK1866" s="10">
        <v>0</v>
      </c>
      <c r="AL1866" s="10">
        <v>0</v>
      </c>
      <c r="AM1866" s="3"/>
      <c r="AN1866" s="10">
        <v>0</v>
      </c>
      <c r="AO1866" s="10">
        <v>0</v>
      </c>
      <c r="AP1866" s="10">
        <v>0</v>
      </c>
      <c r="AQ1866" s="10">
        <v>0</v>
      </c>
      <c r="AR1866" s="10">
        <v>0</v>
      </c>
      <c r="AS1866" s="10">
        <v>0</v>
      </c>
      <c r="AT1866" s="10">
        <v>0</v>
      </c>
      <c r="AU1866" s="10">
        <v>0</v>
      </c>
      <c r="AV1866" s="10">
        <v>0</v>
      </c>
      <c r="AW1866" s="10">
        <v>0</v>
      </c>
      <c r="AX1866" s="10">
        <v>0</v>
      </c>
      <c r="AY1866" s="3"/>
      <c r="AZ1866" s="10">
        <v>6000</v>
      </c>
      <c r="BA1866" s="10">
        <v>0</v>
      </c>
      <c r="BB1866" s="10">
        <v>0</v>
      </c>
      <c r="BC1866" s="10">
        <v>0</v>
      </c>
      <c r="BD1866" s="10">
        <v>0</v>
      </c>
      <c r="BE1866" s="10">
        <v>0</v>
      </c>
      <c r="BF1866" s="3"/>
      <c r="BG1866" s="10">
        <v>1000</v>
      </c>
      <c r="BH1866" s="10">
        <v>0</v>
      </c>
      <c r="BI1866" s="3"/>
      <c r="BJ1866" s="21">
        <v>1</v>
      </c>
      <c r="BK1866" s="65">
        <v>0</v>
      </c>
      <c r="BL1866" s="65">
        <v>-100</v>
      </c>
      <c r="BM1866" s="6">
        <f t="shared" ref="BM1866:BM1869" si="7734">MAX(G1866*(1+M1866/1000*(1+O1866/1000))*(1+0.5*T1866/1000)*(1+0.25*S1866/1000),(H1866*(1+X1866/1000*(1+Z1866/1000))*(1+0.5*AE1866/1000)*(1+0.25*AD1866/1000)))*BG1866/1000</f>
        <v>100</v>
      </c>
      <c r="BN1866" s="8">
        <f t="shared" ref="BN1866:BN1869" si="7735">(BQ1866+BS1866)/2*(1+AI1866/2000)*(1+AH1866/2000)*(1+AN1866/2000)*(1+AK1866/2000)</f>
        <v>134.17373939091362</v>
      </c>
      <c r="BO1866" s="12">
        <f t="shared" ref="BO1866:BO1869" si="7736">SQRT(BM1866*BN1866)</f>
        <v>115.83338870589672</v>
      </c>
      <c r="BP1866" s="50">
        <f>(1-'#Constant'!$A$3)/($J1866*'#Constant'!$B$3/'#Constant'!$C$3^($D1866-1)+1)+'#Constant'!$A$3</f>
        <v>0.93162790697674425</v>
      </c>
      <c r="BQ1866" s="4">
        <f t="shared" ref="BQ1866" si="7737">I1867/(BP1866*(1-Q1866/1000*(0.5+R1866/1000))*(1-P1866/1000)*(1-V1866/1000)*(1+U1866/1000))/20</f>
        <v>134.17373939091362</v>
      </c>
      <c r="BR1866" s="50">
        <f>(1-'#Constant'!$A$3)/($K1866*'#Constant'!$B$3/'#Constant'!$C$3^($D1866-1)+1)+'#Constant'!$A$3</f>
        <v>0.93162790697674425</v>
      </c>
      <c r="BS1866" s="4">
        <f t="shared" ref="BS1866" si="7738">I1867/(BR1866*(1-AB1866/1000*(0.5+AC1866/1000))*(1-AA1866/1000)*(1-AG1866/1000)*(1+AF1866/1000))/20</f>
        <v>134.17373939091362</v>
      </c>
      <c r="BT1866">
        <f>BO1866/$BO$4*100</f>
        <v>88.037760313025785</v>
      </c>
    </row>
    <row r="1867" spans="1:72" s="13" customFormat="1" ht="17.25" thickBot="1" x14ac:dyDescent="0.35">
      <c r="B1867" s="20"/>
      <c r="D1867" s="14">
        <v>1</v>
      </c>
      <c r="E1867" s="14">
        <v>1</v>
      </c>
      <c r="F1867" s="19">
        <v>1</v>
      </c>
      <c r="G1867" s="15">
        <f t="shared" ref="G1867:H1867" si="7739">G1866</f>
        <v>100</v>
      </c>
      <c r="H1867" s="15">
        <f t="shared" si="7739"/>
        <v>100</v>
      </c>
      <c r="I1867" s="15">
        <f>I1866</f>
        <v>2500</v>
      </c>
      <c r="J1867" s="15">
        <f>J1866</f>
        <v>25</v>
      </c>
      <c r="K1867" s="15">
        <f>K1866</f>
        <v>25</v>
      </c>
      <c r="L1867" s="16"/>
      <c r="M1867" s="15">
        <f t="shared" ref="M1867:O1867" si="7740">M1866</f>
        <v>0</v>
      </c>
      <c r="N1867" s="15">
        <f t="shared" si="7740"/>
        <v>0</v>
      </c>
      <c r="O1867" s="15">
        <f t="shared" si="7740"/>
        <v>0</v>
      </c>
      <c r="P1867" s="15"/>
      <c r="Q1867" s="15">
        <f t="shared" ref="Q1867:V1867" si="7741">Q1866</f>
        <v>0</v>
      </c>
      <c r="R1867" s="15">
        <f t="shared" si="7741"/>
        <v>0</v>
      </c>
      <c r="S1867" s="15">
        <f t="shared" si="7741"/>
        <v>0</v>
      </c>
      <c r="T1867" s="15">
        <f t="shared" si="7741"/>
        <v>0</v>
      </c>
      <c r="U1867" s="15">
        <f t="shared" si="7741"/>
        <v>0</v>
      </c>
      <c r="V1867" s="15">
        <f t="shared" si="7741"/>
        <v>0</v>
      </c>
      <c r="W1867" s="16"/>
      <c r="X1867" s="15">
        <f t="shared" ref="X1867:Z1867" si="7742">X1866</f>
        <v>0</v>
      </c>
      <c r="Y1867" s="15">
        <f t="shared" si="7742"/>
        <v>0</v>
      </c>
      <c r="Z1867" s="15">
        <f t="shared" si="7742"/>
        <v>0</v>
      </c>
      <c r="AA1867" s="15"/>
      <c r="AB1867" s="15">
        <f t="shared" ref="AB1867:AI1867" si="7743">AB1866</f>
        <v>0</v>
      </c>
      <c r="AC1867" s="15">
        <f t="shared" si="7743"/>
        <v>0</v>
      </c>
      <c r="AD1867" s="15">
        <f t="shared" si="7743"/>
        <v>0</v>
      </c>
      <c r="AE1867" s="15">
        <f t="shared" si="7743"/>
        <v>0</v>
      </c>
      <c r="AF1867" s="15">
        <f t="shared" si="7743"/>
        <v>0</v>
      </c>
      <c r="AG1867" s="15">
        <f t="shared" si="7743"/>
        <v>0</v>
      </c>
      <c r="AH1867" s="15">
        <f t="shared" si="7743"/>
        <v>0</v>
      </c>
      <c r="AI1867" s="15">
        <f t="shared" si="7743"/>
        <v>0</v>
      </c>
      <c r="AJ1867" s="17"/>
      <c r="AK1867" s="15">
        <f>AK1866</f>
        <v>0</v>
      </c>
      <c r="AL1867" s="15">
        <f>AL1866</f>
        <v>0</v>
      </c>
      <c r="AM1867" s="17"/>
      <c r="AN1867" s="15">
        <f t="shared" ref="AN1867:AX1867" si="7744">AN1866</f>
        <v>0</v>
      </c>
      <c r="AO1867" s="15">
        <f t="shared" si="7744"/>
        <v>0</v>
      </c>
      <c r="AP1867" s="15">
        <f t="shared" si="7744"/>
        <v>0</v>
      </c>
      <c r="AQ1867" s="15">
        <f t="shared" si="7744"/>
        <v>0</v>
      </c>
      <c r="AR1867" s="15">
        <f t="shared" si="7744"/>
        <v>0</v>
      </c>
      <c r="AS1867" s="15">
        <f t="shared" si="7744"/>
        <v>0</v>
      </c>
      <c r="AT1867" s="15">
        <f t="shared" si="7744"/>
        <v>0</v>
      </c>
      <c r="AU1867" s="15">
        <f t="shared" si="7744"/>
        <v>0</v>
      </c>
      <c r="AV1867" s="15">
        <f t="shared" si="7744"/>
        <v>0</v>
      </c>
      <c r="AW1867" s="15">
        <f t="shared" si="7744"/>
        <v>0</v>
      </c>
      <c r="AX1867" s="15">
        <f t="shared" si="7744"/>
        <v>0</v>
      </c>
      <c r="AY1867" s="17"/>
      <c r="AZ1867" s="15">
        <f t="shared" ref="AZ1867:BA1867" si="7745">AZ1866</f>
        <v>6000</v>
      </c>
      <c r="BA1867" s="15">
        <f t="shared" si="7745"/>
        <v>0</v>
      </c>
      <c r="BB1867" s="15">
        <v>0</v>
      </c>
      <c r="BC1867" s="15">
        <f t="shared" ref="BC1867:BE1867" si="7746">BC1866</f>
        <v>0</v>
      </c>
      <c r="BD1867" s="15">
        <f t="shared" si="7746"/>
        <v>0</v>
      </c>
      <c r="BE1867" s="15">
        <f t="shared" si="7746"/>
        <v>0</v>
      </c>
      <c r="BF1867" s="17"/>
      <c r="BG1867" s="15">
        <f t="shared" ref="BG1867:BH1867" si="7747">BG1866</f>
        <v>1000</v>
      </c>
      <c r="BH1867" s="15">
        <f t="shared" si="7747"/>
        <v>0</v>
      </c>
      <c r="BI1867" s="17"/>
      <c r="BJ1867" s="22">
        <f>G1867/G1866</f>
        <v>1</v>
      </c>
      <c r="BK1867" s="65">
        <f>BK1866</f>
        <v>0</v>
      </c>
      <c r="BL1867" s="65">
        <v>-100</v>
      </c>
      <c r="BM1867" s="6">
        <f t="shared" si="7734"/>
        <v>100</v>
      </c>
      <c r="BN1867" s="8">
        <f t="shared" si="7735"/>
        <v>134.17373939091362</v>
      </c>
      <c r="BO1867" s="12">
        <f t="shared" si="7736"/>
        <v>115.83338870589672</v>
      </c>
      <c r="BP1867" s="50">
        <f>(1-'#Constant'!$A$3)/($J1867*'#Constant'!$B$3/'#Constant'!$C$3^($D1867-1)+1)+'#Constant'!$A$3</f>
        <v>0.93162790697674425</v>
      </c>
      <c r="BQ1867" s="4">
        <f>I1906/(BP1867*(1-Q1867/1000*(0.5+R1867/1000))*(1-P1867/1000)*(1-V1867/1000)*(1+U1867/1000))/20</f>
        <v>134.17373939091362</v>
      </c>
      <c r="BR1867" s="50">
        <f>(1-'#Constant'!$A$3)/($K1867*'#Constant'!$B$3/'#Constant'!$C$3^($D1867-1)+1)+'#Constant'!$A$3</f>
        <v>0.93162790697674425</v>
      </c>
      <c r="BS1867" s="4">
        <f>I1906/(BR1867*(1-AB1867/1000*(0.5+AC1867/1000))*(1-AA1867/1000)*(1-AG1867/1000)*(1+AF1867/1000))/20</f>
        <v>134.17373939091362</v>
      </c>
      <c r="BT1867"/>
    </row>
    <row r="1868" spans="1:72" x14ac:dyDescent="0.3">
      <c r="A1868">
        <v>72005</v>
      </c>
      <c r="B1868" s="18" t="e">
        <f>VLOOKUP(CONCATENATE("CREATURE_NAME_",A1868),[1]Localization_Hero!$A:$E,2,FALSE)</f>
        <v>#N/A</v>
      </c>
      <c r="C1868" s="43" t="str">
        <f>VLOOKUP($A1868,[2]CreatureTable!$A:$I,9,FALSE)</f>
        <v>Assassin</v>
      </c>
      <c r="D1868">
        <v>1</v>
      </c>
      <c r="E1868">
        <v>1</v>
      </c>
      <c r="F1868" s="18">
        <v>1</v>
      </c>
      <c r="G1868" s="10">
        <f>ROUND(VLOOKUP($C1868,$B$4:$BH$42,6,FALSE),0)</f>
        <v>101</v>
      </c>
      <c r="H1868" s="10">
        <f>ROUND(VLOOKUP($C1868,$B$4:$BH$42,7,FALSE),0)</f>
        <v>101</v>
      </c>
      <c r="I1868" s="10">
        <f>ROUND(VLOOKUP($C1868,$B$4:$BH$42,8,FALSE),0)</f>
        <v>5666</v>
      </c>
      <c r="J1868" s="10">
        <f>ROUND(VLOOKUP($C1868,$B$4:$BH$42,9,FALSE),0)</f>
        <v>32</v>
      </c>
      <c r="K1868" s="10">
        <f>ROUND(VLOOKUP($C1868,$B$4:$BH$42,10,FALSE),0)</f>
        <v>28</v>
      </c>
      <c r="L1868" s="2"/>
      <c r="M1868" s="10">
        <f>ROUND(VLOOKUP($C1868,$B$4:$BH$42,12,FALSE),0)</f>
        <v>200</v>
      </c>
      <c r="N1868" s="10">
        <f>ROUND(VLOOKUP($C1868,$B$4:$BH$42,13,FALSE),0)</f>
        <v>0</v>
      </c>
      <c r="O1868" s="10">
        <f>ROUND(VLOOKUP($C1868,$B$4:$BH$42,14,FALSE),0)</f>
        <v>300</v>
      </c>
      <c r="P1868" s="10">
        <f>ROUND(VLOOKUP($C1868,$B$4:$BH$42,15,FALSE),0)</f>
        <v>200</v>
      </c>
      <c r="Q1868" s="10">
        <f>ROUND(VLOOKUP($C1868,$B$4:$BH$42,16,FALSE),0)</f>
        <v>0</v>
      </c>
      <c r="R1868" s="10">
        <f>ROUND(VLOOKUP($C1868,$B$4:$BH$42,17,FALSE),0)</f>
        <v>0</v>
      </c>
      <c r="S1868" s="10">
        <f>ROUND(VLOOKUP($C1868,$B$4:$BH$42,18,FALSE),0)</f>
        <v>100</v>
      </c>
      <c r="T1868" s="10">
        <f>ROUND(VLOOKUP($C1868,$B$4:$BH$42,19,FALSE),0)</f>
        <v>0</v>
      </c>
      <c r="U1868" s="10">
        <f>ROUND(VLOOKUP($C1868,$B$4:$BH$42,20,FALSE),0)</f>
        <v>0</v>
      </c>
      <c r="V1868" s="10">
        <f>ROUND(VLOOKUP($C1868,$B$4:$BH$42,21,FALSE),0)</f>
        <v>0</v>
      </c>
      <c r="W1868" s="2"/>
      <c r="X1868" s="10">
        <f>ROUND(VLOOKUP($C1868,$B$4:$BH$42,23,FALSE),0)</f>
        <v>200</v>
      </c>
      <c r="Y1868" s="10">
        <f>ROUND(VLOOKUP($C1868,$B$4:$BH$42,24,FALSE),0)</f>
        <v>0</v>
      </c>
      <c r="Z1868" s="10">
        <f>ROUND(VLOOKUP($C1868,$B$4:$BH$42,25,FALSE),0)</f>
        <v>300</v>
      </c>
      <c r="AA1868" s="10">
        <f>ROUND(VLOOKUP($C1868,$B$4:$BH$42,26,FALSE),0)</f>
        <v>200</v>
      </c>
      <c r="AB1868" s="10">
        <f>ROUND(VLOOKUP($C1868,$B$4:$BH$42,27,FALSE),0)</f>
        <v>0</v>
      </c>
      <c r="AC1868" s="10">
        <f>ROUND(VLOOKUP($C1868,$B$4:$BH$42,28,FALSE),0)</f>
        <v>0</v>
      </c>
      <c r="AD1868" s="10">
        <f>ROUND(VLOOKUP($C1868,$B$4:$BH$42,29,FALSE),0)</f>
        <v>100</v>
      </c>
      <c r="AE1868" s="10">
        <f>ROUND(VLOOKUP($C1868,$B$4:$BH$42,30,FALSE),0)</f>
        <v>0</v>
      </c>
      <c r="AF1868" s="10">
        <f>ROUND(VLOOKUP($C1868,$B$4:$BH$42,31,FALSE),0)</f>
        <v>0</v>
      </c>
      <c r="AG1868" s="10">
        <f>ROUND(VLOOKUP($C1868,$B$4:$BH$42,32,FALSE),0)</f>
        <v>0</v>
      </c>
      <c r="AH1868" s="10">
        <f>ROUND(VLOOKUP($C1868,$B$4:$BH$42,33,FALSE),0)</f>
        <v>0</v>
      </c>
      <c r="AI1868" s="10">
        <f>ROUND(VLOOKUP($C1868,$B$4:$BH$42,34,FALSE),0)</f>
        <v>0</v>
      </c>
      <c r="AJ1868" s="3"/>
      <c r="AK1868" s="10">
        <f>ROUND(VLOOKUP($C1868,$B$4:$BH$42,36,FALSE),0)</f>
        <v>0</v>
      </c>
      <c r="AL1868" s="10">
        <f>ROUND(VLOOKUP($C1868,$B$4:$BH$42,37,FALSE),0)</f>
        <v>0</v>
      </c>
      <c r="AM1868" s="3"/>
      <c r="AN1868" s="10">
        <f>ROUND(VLOOKUP($C1868,$B$4:$BH$42,39,FALSE),0)</f>
        <v>0</v>
      </c>
      <c r="AO1868" s="10">
        <f>ROUND(VLOOKUP($C1868,$B$4:$BH$42,40,FALSE),0)</f>
        <v>0</v>
      </c>
      <c r="AP1868" s="10">
        <f>ROUND(VLOOKUP($C1868,$B$4:$BH$42,41,FALSE),0)</f>
        <v>0</v>
      </c>
      <c r="AQ1868" s="10">
        <f>ROUND(VLOOKUP($C1868,$B$4:$BH$42,42,FALSE),0)</f>
        <v>0</v>
      </c>
      <c r="AR1868" s="10">
        <f>ROUND(VLOOKUP($C1868,$B$4:$BH$42,43,FALSE),0)</f>
        <v>0</v>
      </c>
      <c r="AS1868" s="10">
        <f>ROUND(VLOOKUP($C1868,$B$4:$BH$42,44,FALSE),0)</f>
        <v>0</v>
      </c>
      <c r="AT1868" s="10">
        <f>ROUND(VLOOKUP($C1868,$B$4:$BH$42,45,FALSE),0)</f>
        <v>0</v>
      </c>
      <c r="AU1868" s="10">
        <f>ROUND(VLOOKUP($C1868,$B$4:$BH$42,46,FALSE),0)</f>
        <v>0</v>
      </c>
      <c r="AV1868" s="10">
        <f>ROUND(VLOOKUP($C1868,$B$4:$BH$42,47,FALSE),0)</f>
        <v>0</v>
      </c>
      <c r="AW1868" s="10">
        <f>ROUND(VLOOKUP($C1868,$B$4:$BH$42,48,FALSE),0)</f>
        <v>0</v>
      </c>
      <c r="AX1868" s="10">
        <f>ROUND(VLOOKUP($C1868,$B$4:$BH$42,49,FALSE),0)</f>
        <v>0</v>
      </c>
      <c r="AY1868" s="3"/>
      <c r="AZ1868" s="10">
        <v>6000</v>
      </c>
      <c r="BA1868" s="10">
        <v>2000</v>
      </c>
      <c r="BB1868" s="10">
        <v>220</v>
      </c>
      <c r="BC1868" s="10">
        <v>0</v>
      </c>
      <c r="BD1868" s="10">
        <v>0</v>
      </c>
      <c r="BE1868" s="10">
        <v>60</v>
      </c>
      <c r="BF1868" s="3"/>
      <c r="BG1868" s="10">
        <v>1000</v>
      </c>
      <c r="BH1868" s="10">
        <v>5000</v>
      </c>
      <c r="BI1868" s="3"/>
      <c r="BJ1868" s="21">
        <v>1</v>
      </c>
      <c r="BK1868" s="65">
        <v>0</v>
      </c>
      <c r="BL1868" s="65">
        <v>0</v>
      </c>
      <c r="BM1868" s="6">
        <f t="shared" si="7734"/>
        <v>130.44149999999999</v>
      </c>
      <c r="BN1868" s="8">
        <f t="shared" si="7735"/>
        <v>385.30245660461935</v>
      </c>
      <c r="BO1868" s="12">
        <f t="shared" si="7736"/>
        <v>224.18615120740947</v>
      </c>
      <c r="BP1868" s="50">
        <f>(1-'#Constant'!$A$3)/($J1868*'#Constant'!$B$3/'#Constant'!$C$3^($D1868-1)+1)+'#Constant'!$A$3</f>
        <v>0.91416058394160582</v>
      </c>
      <c r="BQ1868" s="4">
        <f t="shared" ref="BQ1868:BQ1869" si="7748">I1868/(BP1868*(1-Q1868/1000*(0.5+R1868/1000))*(1-P1868/1000)*(1-V1868/1000)*(1+U1868/1000))/20</f>
        <v>387.37723570744168</v>
      </c>
      <c r="BR1868" s="50">
        <f>(1-'#Constant'!$A$3)/($K1868*'#Constant'!$B$3/'#Constant'!$C$3^($D1868-1)+1)+'#Constant'!$A$3</f>
        <v>0.92405904059040589</v>
      </c>
      <c r="BS1868" s="4">
        <f t="shared" ref="BS1868:BS1869" si="7749">I1868/(BR1868*(1-AB1868/1000*(0.5+AC1868/1000))*(1-AA1868/1000)*(1-AG1868/1000)*(1+AF1868/1000))/20</f>
        <v>383.22767750179702</v>
      </c>
      <c r="BT1868">
        <f>BO1868/$BO$4*100</f>
        <v>170.38996153008969</v>
      </c>
    </row>
    <row r="1869" spans="1:72" s="13" customFormat="1" ht="18" customHeight="1" thickBot="1" x14ac:dyDescent="0.35">
      <c r="B1869" s="20"/>
      <c r="D1869" s="14">
        <v>1</v>
      </c>
      <c r="E1869" s="14">
        <v>1</v>
      </c>
      <c r="F1869" s="19">
        <v>1</v>
      </c>
      <c r="G1869" s="15">
        <f>G1868</f>
        <v>101</v>
      </c>
      <c r="H1869" s="15">
        <f>H1868</f>
        <v>101</v>
      </c>
      <c r="I1869" s="15">
        <f>I1868</f>
        <v>5666</v>
      </c>
      <c r="J1869" s="15">
        <f>J1868</f>
        <v>32</v>
      </c>
      <c r="K1869" s="15">
        <f>K1868</f>
        <v>28</v>
      </c>
      <c r="L1869" s="16"/>
      <c r="M1869" s="15">
        <f t="shared" ref="M1869:V1869" si="7750">M1868</f>
        <v>200</v>
      </c>
      <c r="N1869" s="15">
        <f t="shared" si="7750"/>
        <v>0</v>
      </c>
      <c r="O1869" s="15">
        <f t="shared" si="7750"/>
        <v>300</v>
      </c>
      <c r="P1869" s="15">
        <f t="shared" si="7750"/>
        <v>200</v>
      </c>
      <c r="Q1869" s="15">
        <f t="shared" si="7750"/>
        <v>0</v>
      </c>
      <c r="R1869" s="15">
        <f t="shared" si="7750"/>
        <v>0</v>
      </c>
      <c r="S1869" s="15">
        <f t="shared" si="7750"/>
        <v>100</v>
      </c>
      <c r="T1869" s="15">
        <f t="shared" si="7750"/>
        <v>0</v>
      </c>
      <c r="U1869" s="15">
        <f t="shared" si="7750"/>
        <v>0</v>
      </c>
      <c r="V1869" s="15">
        <f t="shared" si="7750"/>
        <v>0</v>
      </c>
      <c r="W1869" s="16"/>
      <c r="X1869" s="15">
        <f t="shared" ref="X1869:AI1869" si="7751">X1868</f>
        <v>200</v>
      </c>
      <c r="Y1869" s="15">
        <f t="shared" si="7751"/>
        <v>0</v>
      </c>
      <c r="Z1869" s="15">
        <f t="shared" si="7751"/>
        <v>300</v>
      </c>
      <c r="AA1869" s="15">
        <f t="shared" si="7751"/>
        <v>200</v>
      </c>
      <c r="AB1869" s="15">
        <f t="shared" si="7751"/>
        <v>0</v>
      </c>
      <c r="AC1869" s="15">
        <f t="shared" si="7751"/>
        <v>0</v>
      </c>
      <c r="AD1869" s="15">
        <f t="shared" si="7751"/>
        <v>100</v>
      </c>
      <c r="AE1869" s="15">
        <f t="shared" si="7751"/>
        <v>0</v>
      </c>
      <c r="AF1869" s="15">
        <f t="shared" si="7751"/>
        <v>0</v>
      </c>
      <c r="AG1869" s="15">
        <f t="shared" si="7751"/>
        <v>0</v>
      </c>
      <c r="AH1869" s="15">
        <f t="shared" si="7751"/>
        <v>0</v>
      </c>
      <c r="AI1869" s="15">
        <f t="shared" si="7751"/>
        <v>0</v>
      </c>
      <c r="AJ1869" s="17"/>
      <c r="AK1869" s="15">
        <f>AK1868</f>
        <v>0</v>
      </c>
      <c r="AL1869" s="15">
        <f>AL1868</f>
        <v>0</v>
      </c>
      <c r="AM1869" s="17"/>
      <c r="AN1869" s="15">
        <f t="shared" ref="AN1869:AX1869" si="7752">AN1868</f>
        <v>0</v>
      </c>
      <c r="AO1869" s="15">
        <f t="shared" si="7752"/>
        <v>0</v>
      </c>
      <c r="AP1869" s="15">
        <f t="shared" si="7752"/>
        <v>0</v>
      </c>
      <c r="AQ1869" s="15">
        <f t="shared" si="7752"/>
        <v>0</v>
      </c>
      <c r="AR1869" s="15">
        <f t="shared" si="7752"/>
        <v>0</v>
      </c>
      <c r="AS1869" s="15">
        <f t="shared" si="7752"/>
        <v>0</v>
      </c>
      <c r="AT1869" s="15">
        <f t="shared" si="7752"/>
        <v>0</v>
      </c>
      <c r="AU1869" s="15">
        <f t="shared" si="7752"/>
        <v>0</v>
      </c>
      <c r="AV1869" s="15">
        <f t="shared" si="7752"/>
        <v>0</v>
      </c>
      <c r="AW1869" s="15">
        <f t="shared" si="7752"/>
        <v>0</v>
      </c>
      <c r="AX1869" s="15">
        <f t="shared" si="7752"/>
        <v>0</v>
      </c>
      <c r="AY1869" s="17"/>
      <c r="AZ1869" s="15">
        <f t="shared" ref="AZ1869:BA1869" si="7753">AZ1868</f>
        <v>6000</v>
      </c>
      <c r="BA1869" s="15">
        <f t="shared" si="7753"/>
        <v>2000</v>
      </c>
      <c r="BB1869" s="15">
        <f>BB1868</f>
        <v>220</v>
      </c>
      <c r="BC1869" s="15">
        <f t="shared" ref="BC1869:BE1869" si="7754">BC1868</f>
        <v>0</v>
      </c>
      <c r="BD1869" s="15">
        <f t="shared" si="7754"/>
        <v>0</v>
      </c>
      <c r="BE1869" s="15">
        <f t="shared" si="7754"/>
        <v>60</v>
      </c>
      <c r="BF1869" s="17"/>
      <c r="BG1869" s="15">
        <f t="shared" ref="BG1869:BH1869" si="7755">BG1868</f>
        <v>1000</v>
      </c>
      <c r="BH1869" s="15">
        <f t="shared" si="7755"/>
        <v>5000</v>
      </c>
      <c r="BI1869" s="17"/>
      <c r="BJ1869" s="22">
        <f>G1869/G1868</f>
        <v>1</v>
      </c>
      <c r="BK1869" s="65">
        <f t="shared" ref="BK1869:BL1869" si="7756">BK1868</f>
        <v>0</v>
      </c>
      <c r="BL1869" s="65">
        <f t="shared" si="7756"/>
        <v>0</v>
      </c>
      <c r="BM1869" s="6">
        <f t="shared" si="7734"/>
        <v>130.44149999999999</v>
      </c>
      <c r="BN1869" s="8">
        <f t="shared" si="7735"/>
        <v>385.30245660461935</v>
      </c>
      <c r="BO1869" s="12">
        <f t="shared" si="7736"/>
        <v>224.18615120740947</v>
      </c>
      <c r="BP1869" s="50">
        <f>(1-'#Constant'!$A$3)/($J1869*'#Constant'!$B$3/'#Constant'!$C$3^($D1869-1)+1)+'#Constant'!$A$3</f>
        <v>0.91416058394160582</v>
      </c>
      <c r="BQ1869" s="4">
        <f t="shared" si="7748"/>
        <v>387.37723570744168</v>
      </c>
      <c r="BR1869" s="50">
        <f>(1-'#Constant'!$A$3)/($K1869*'#Constant'!$B$3/'#Constant'!$C$3^($D1869-1)+1)+'#Constant'!$A$3</f>
        <v>0.92405904059040589</v>
      </c>
      <c r="BS1869" s="4">
        <f t="shared" si="7749"/>
        <v>383.22767750179702</v>
      </c>
      <c r="BT1869"/>
    </row>
    <row r="1870" spans="1:72" x14ac:dyDescent="0.3">
      <c r="A1870">
        <v>72010</v>
      </c>
      <c r="B1870" s="18" t="e">
        <f>VLOOKUP(CONCATENATE("CREATURE_NAME_",A1870),[1]Localization_Hero!$A:$E,2,FALSE)</f>
        <v>#N/A</v>
      </c>
      <c r="C1870" t="s">
        <v>77</v>
      </c>
      <c r="D1870">
        <v>1</v>
      </c>
      <c r="E1870">
        <v>1</v>
      </c>
      <c r="F1870" s="18">
        <v>1</v>
      </c>
      <c r="G1870" s="10">
        <v>100</v>
      </c>
      <c r="H1870" s="10">
        <v>100</v>
      </c>
      <c r="I1870" s="10">
        <v>2500</v>
      </c>
      <c r="J1870" s="10">
        <v>20</v>
      </c>
      <c r="K1870" s="10">
        <v>15</v>
      </c>
      <c r="L1870" s="2"/>
      <c r="M1870" s="10">
        <v>100</v>
      </c>
      <c r="N1870" s="10">
        <v>0</v>
      </c>
      <c r="O1870" s="10">
        <v>0</v>
      </c>
      <c r="P1870" s="10">
        <v>100</v>
      </c>
      <c r="Q1870" s="10">
        <v>0</v>
      </c>
      <c r="R1870" s="10">
        <v>0</v>
      </c>
      <c r="S1870" s="10">
        <v>150</v>
      </c>
      <c r="T1870" s="10">
        <v>300</v>
      </c>
      <c r="U1870" s="10">
        <v>0</v>
      </c>
      <c r="V1870" s="10">
        <v>200</v>
      </c>
      <c r="W1870" s="2"/>
      <c r="X1870" s="10">
        <v>100</v>
      </c>
      <c r="Y1870" s="10">
        <v>0</v>
      </c>
      <c r="Z1870" s="10">
        <v>0</v>
      </c>
      <c r="AA1870" s="10">
        <v>100</v>
      </c>
      <c r="AB1870" s="10">
        <v>0</v>
      </c>
      <c r="AC1870" s="10">
        <v>0</v>
      </c>
      <c r="AD1870" s="10">
        <v>0</v>
      </c>
      <c r="AE1870" s="10">
        <v>150</v>
      </c>
      <c r="AF1870" s="10">
        <v>0</v>
      </c>
      <c r="AG1870" s="10">
        <v>150</v>
      </c>
      <c r="AH1870" s="10">
        <v>0</v>
      </c>
      <c r="AI1870" s="10">
        <v>0</v>
      </c>
      <c r="AJ1870" s="3"/>
      <c r="AK1870" s="10">
        <v>0</v>
      </c>
      <c r="AL1870" s="10">
        <v>0</v>
      </c>
      <c r="AM1870" s="3"/>
      <c r="AN1870" s="10">
        <v>0</v>
      </c>
      <c r="AO1870" s="10">
        <v>0</v>
      </c>
      <c r="AP1870" s="10">
        <v>0</v>
      </c>
      <c r="AQ1870" s="10">
        <v>0</v>
      </c>
      <c r="AR1870" s="10">
        <v>0</v>
      </c>
      <c r="AS1870" s="10">
        <v>0</v>
      </c>
      <c r="AT1870" s="10">
        <v>0</v>
      </c>
      <c r="AU1870" s="10">
        <v>0</v>
      </c>
      <c r="AV1870" s="10">
        <v>0</v>
      </c>
      <c r="AW1870" s="10">
        <v>0</v>
      </c>
      <c r="AX1870" s="10">
        <v>0</v>
      </c>
      <c r="AY1870" s="3"/>
      <c r="AZ1870" s="10">
        <v>6000</v>
      </c>
      <c r="BA1870" s="10">
        <v>6000</v>
      </c>
      <c r="BB1870" s="10">
        <v>0</v>
      </c>
      <c r="BC1870" s="10">
        <v>0</v>
      </c>
      <c r="BD1870" s="10">
        <v>0</v>
      </c>
      <c r="BE1870" s="10">
        <v>250</v>
      </c>
      <c r="BF1870" s="3"/>
      <c r="BG1870" s="10">
        <v>1000</v>
      </c>
      <c r="BH1870" s="10">
        <v>5000</v>
      </c>
      <c r="BI1870" s="3"/>
      <c r="BJ1870" s="21">
        <v>1</v>
      </c>
      <c r="BK1870" s="65">
        <v>0</v>
      </c>
      <c r="BL1870" s="65">
        <v>0</v>
      </c>
      <c r="BM1870" s="6">
        <f t="shared" si="7698"/>
        <v>131.24375000000001</v>
      </c>
      <c r="BN1870" s="8">
        <f t="shared" si="7699"/>
        <v>177.20265241381151</v>
      </c>
      <c r="BO1870" s="12">
        <f t="shared" si="7700"/>
        <v>152.50160855786137</v>
      </c>
      <c r="BP1870" s="50">
        <f>(1-'#Constant'!$A$3)/($J1870*'#Constant'!$B$3/'#Constant'!$C$3^($D1870-1)+1)+'#Constant'!$A$3</f>
        <v>0.94452830188679238</v>
      </c>
      <c r="BQ1870" s="4">
        <f t="shared" ref="BQ1870:BQ1871" si="7757">I1870/(BP1870*(1-Q1870/1000*(0.5+R1870/1000))*(1-P1870/1000)*(1-V1870/1000)*(1+U1870/1000))/20</f>
        <v>183.8072091268256</v>
      </c>
      <c r="BR1870" s="50">
        <f>(1-'#Constant'!$A$3)/($K1870*'#Constant'!$B$3/'#Constant'!$C$3^($D1870-1)+1)+'#Constant'!$A$3</f>
        <v>0.95779904306220098</v>
      </c>
      <c r="BS1870" s="4">
        <f t="shared" ref="BS1870:BS1871" si="7758">I1870/(BR1870*(1-AB1870/1000*(0.5+AC1870/1000))*(1-AA1870/1000)*(1-AG1870/1000)*(1+AF1870/1000))/20</f>
        <v>170.59809570079739</v>
      </c>
      <c r="BT1870">
        <f>BO1870/$BO$4*100</f>
        <v>115.90699548345691</v>
      </c>
    </row>
    <row r="1871" spans="1:72" s="13" customFormat="1" ht="17.25" thickBot="1" x14ac:dyDescent="0.35">
      <c r="B1871" s="20"/>
      <c r="D1871" s="14">
        <v>1</v>
      </c>
      <c r="E1871" s="14">
        <v>1</v>
      </c>
      <c r="F1871" s="19">
        <v>1</v>
      </c>
      <c r="G1871" s="15">
        <f t="shared" ref="G1871:H1871" si="7759">G1870</f>
        <v>100</v>
      </c>
      <c r="H1871" s="15">
        <f t="shared" si="7759"/>
        <v>100</v>
      </c>
      <c r="I1871" s="15">
        <v>2500</v>
      </c>
      <c r="J1871" s="15">
        <f>J1870</f>
        <v>20</v>
      </c>
      <c r="K1871" s="15">
        <f>K1870</f>
        <v>15</v>
      </c>
      <c r="L1871" s="16"/>
      <c r="M1871" s="15">
        <f t="shared" ref="M1871:O1871" si="7760">M1870</f>
        <v>100</v>
      </c>
      <c r="N1871" s="15">
        <f t="shared" si="7760"/>
        <v>0</v>
      </c>
      <c r="O1871" s="15">
        <f t="shared" si="7760"/>
        <v>0</v>
      </c>
      <c r="P1871" s="15">
        <v>100</v>
      </c>
      <c r="Q1871" s="15">
        <f t="shared" ref="Q1871:V1871" si="7761">Q1870</f>
        <v>0</v>
      </c>
      <c r="R1871" s="15">
        <f t="shared" si="7761"/>
        <v>0</v>
      </c>
      <c r="S1871" s="15">
        <f t="shared" si="7761"/>
        <v>150</v>
      </c>
      <c r="T1871" s="15">
        <f t="shared" si="7761"/>
        <v>300</v>
      </c>
      <c r="U1871" s="15">
        <f t="shared" si="7761"/>
        <v>0</v>
      </c>
      <c r="V1871" s="15">
        <f t="shared" si="7761"/>
        <v>200</v>
      </c>
      <c r="W1871" s="16"/>
      <c r="X1871" s="15">
        <f t="shared" ref="X1871:Z1871" si="7762">X1870</f>
        <v>100</v>
      </c>
      <c r="Y1871" s="15">
        <f t="shared" si="7762"/>
        <v>0</v>
      </c>
      <c r="Z1871" s="15">
        <f t="shared" si="7762"/>
        <v>0</v>
      </c>
      <c r="AA1871" s="15">
        <v>100</v>
      </c>
      <c r="AB1871" s="15">
        <f t="shared" ref="AB1871:AH1871" si="7763">AB1870</f>
        <v>0</v>
      </c>
      <c r="AC1871" s="15">
        <f t="shared" si="7763"/>
        <v>0</v>
      </c>
      <c r="AD1871" s="15">
        <f t="shared" si="7763"/>
        <v>0</v>
      </c>
      <c r="AE1871" s="15">
        <f t="shared" si="7763"/>
        <v>150</v>
      </c>
      <c r="AF1871" s="15">
        <f t="shared" si="7763"/>
        <v>0</v>
      </c>
      <c r="AG1871" s="15">
        <f t="shared" si="7763"/>
        <v>150</v>
      </c>
      <c r="AH1871" s="15">
        <f t="shared" si="7763"/>
        <v>0</v>
      </c>
      <c r="AI1871" s="15">
        <v>0</v>
      </c>
      <c r="AJ1871" s="17"/>
      <c r="AK1871" s="15">
        <f>AK1870</f>
        <v>0</v>
      </c>
      <c r="AL1871" s="15">
        <f>AL1870</f>
        <v>0</v>
      </c>
      <c r="AM1871" s="17"/>
      <c r="AN1871" s="15">
        <f t="shared" ref="AN1871:AX1871" si="7764">AN1870</f>
        <v>0</v>
      </c>
      <c r="AO1871" s="15">
        <f t="shared" si="7764"/>
        <v>0</v>
      </c>
      <c r="AP1871" s="15">
        <f t="shared" si="7764"/>
        <v>0</v>
      </c>
      <c r="AQ1871" s="15">
        <f t="shared" si="7764"/>
        <v>0</v>
      </c>
      <c r="AR1871" s="15">
        <f t="shared" si="7764"/>
        <v>0</v>
      </c>
      <c r="AS1871" s="15">
        <f t="shared" si="7764"/>
        <v>0</v>
      </c>
      <c r="AT1871" s="15">
        <f t="shared" si="7764"/>
        <v>0</v>
      </c>
      <c r="AU1871" s="15">
        <f t="shared" si="7764"/>
        <v>0</v>
      </c>
      <c r="AV1871" s="15">
        <f t="shared" si="7764"/>
        <v>0</v>
      </c>
      <c r="AW1871" s="15">
        <f t="shared" si="7764"/>
        <v>0</v>
      </c>
      <c r="AX1871" s="15">
        <f t="shared" si="7764"/>
        <v>0</v>
      </c>
      <c r="AY1871" s="17"/>
      <c r="AZ1871" s="15">
        <f t="shared" ref="AZ1871:BA1871" si="7765">AZ1870</f>
        <v>6000</v>
      </c>
      <c r="BA1871" s="15">
        <f t="shared" si="7765"/>
        <v>6000</v>
      </c>
      <c r="BB1871" s="15">
        <v>0</v>
      </c>
      <c r="BC1871" s="15">
        <f t="shared" ref="BC1871:BE1871" si="7766">BC1870</f>
        <v>0</v>
      </c>
      <c r="BD1871" s="15">
        <f t="shared" si="7766"/>
        <v>0</v>
      </c>
      <c r="BE1871" s="15">
        <f t="shared" si="7766"/>
        <v>250</v>
      </c>
      <c r="BF1871" s="17"/>
      <c r="BG1871" s="15">
        <f t="shared" ref="BG1871:BH1871" si="7767">BG1870</f>
        <v>1000</v>
      </c>
      <c r="BH1871" s="15">
        <f t="shared" si="7767"/>
        <v>5000</v>
      </c>
      <c r="BI1871" s="17"/>
      <c r="BJ1871" s="22">
        <f>G1871/G1870</f>
        <v>1</v>
      </c>
      <c r="BK1871" s="65">
        <f t="shared" ref="BK1871:BL1871" si="7768">BK1870</f>
        <v>0</v>
      </c>
      <c r="BL1871" s="65">
        <f t="shared" si="7768"/>
        <v>0</v>
      </c>
      <c r="BM1871" s="6">
        <f t="shared" si="7698"/>
        <v>131.24375000000001</v>
      </c>
      <c r="BN1871" s="8">
        <f t="shared" si="7699"/>
        <v>177.20265241381151</v>
      </c>
      <c r="BO1871" s="12">
        <f t="shared" si="7700"/>
        <v>152.50160855786137</v>
      </c>
      <c r="BP1871" s="50">
        <f>(1-'#Constant'!$A$3)/($J1871*'#Constant'!$B$3/'#Constant'!$C$3^($D1871-1)+1)+'#Constant'!$A$3</f>
        <v>0.94452830188679238</v>
      </c>
      <c r="BQ1871" s="4">
        <f t="shared" si="7757"/>
        <v>183.8072091268256</v>
      </c>
      <c r="BR1871" s="50">
        <f>(1-'#Constant'!$A$3)/($K1871*'#Constant'!$B$3/'#Constant'!$C$3^($D1871-1)+1)+'#Constant'!$A$3</f>
        <v>0.95779904306220098</v>
      </c>
      <c r="BS1871" s="4">
        <f t="shared" si="7758"/>
        <v>170.59809570079739</v>
      </c>
      <c r="BT1871"/>
    </row>
    <row r="1872" spans="1:72" x14ac:dyDescent="0.3">
      <c r="A1872">
        <v>72020</v>
      </c>
      <c r="B1872" s="18" t="e">
        <f>VLOOKUP(CONCATENATE("CREATURE_NAME_",A1872),[1]Localization_Hero!$A:$E,2,FALSE)</f>
        <v>#N/A</v>
      </c>
      <c r="C1872" t="s">
        <v>77</v>
      </c>
      <c r="D1872">
        <v>1</v>
      </c>
      <c r="E1872">
        <v>1</v>
      </c>
      <c r="F1872" s="18">
        <v>1</v>
      </c>
      <c r="G1872" s="10">
        <v>100</v>
      </c>
      <c r="H1872" s="10">
        <v>100</v>
      </c>
      <c r="I1872" s="10">
        <v>3000</v>
      </c>
      <c r="J1872" s="10">
        <v>20</v>
      </c>
      <c r="K1872" s="10">
        <v>15</v>
      </c>
      <c r="L1872" s="2"/>
      <c r="M1872" s="10">
        <v>100</v>
      </c>
      <c r="N1872" s="10">
        <v>0</v>
      </c>
      <c r="O1872" s="10">
        <v>0</v>
      </c>
      <c r="P1872" s="10">
        <v>100</v>
      </c>
      <c r="Q1872" s="10">
        <v>0</v>
      </c>
      <c r="R1872" s="10">
        <v>0</v>
      </c>
      <c r="S1872" s="10">
        <v>150</v>
      </c>
      <c r="T1872" s="10">
        <v>300</v>
      </c>
      <c r="U1872" s="10">
        <v>0</v>
      </c>
      <c r="V1872" s="10">
        <v>200</v>
      </c>
      <c r="W1872" s="2"/>
      <c r="X1872" s="10">
        <v>100</v>
      </c>
      <c r="Y1872" s="10">
        <v>0</v>
      </c>
      <c r="Z1872" s="10">
        <v>0</v>
      </c>
      <c r="AA1872" s="10">
        <v>100</v>
      </c>
      <c r="AB1872" s="10">
        <v>0</v>
      </c>
      <c r="AC1872" s="10">
        <v>0</v>
      </c>
      <c r="AD1872" s="10">
        <v>0</v>
      </c>
      <c r="AE1872" s="10">
        <v>150</v>
      </c>
      <c r="AF1872" s="10">
        <v>0</v>
      </c>
      <c r="AG1872" s="10">
        <v>150</v>
      </c>
      <c r="AH1872" s="10">
        <v>0</v>
      </c>
      <c r="AI1872" s="10">
        <v>0</v>
      </c>
      <c r="AJ1872" s="3"/>
      <c r="AK1872" s="10">
        <v>0</v>
      </c>
      <c r="AL1872" s="10">
        <v>0</v>
      </c>
      <c r="AM1872" s="3"/>
      <c r="AN1872" s="10">
        <v>0</v>
      </c>
      <c r="AO1872" s="10">
        <v>0</v>
      </c>
      <c r="AP1872" s="10">
        <v>0</v>
      </c>
      <c r="AQ1872" s="10">
        <v>0</v>
      </c>
      <c r="AR1872" s="10">
        <v>0</v>
      </c>
      <c r="AS1872" s="10">
        <v>0</v>
      </c>
      <c r="AT1872" s="10">
        <v>0</v>
      </c>
      <c r="AU1872" s="10">
        <v>0</v>
      </c>
      <c r="AV1872" s="10">
        <v>0</v>
      </c>
      <c r="AW1872" s="10">
        <v>0</v>
      </c>
      <c r="AX1872" s="10">
        <v>0</v>
      </c>
      <c r="AY1872" s="3"/>
      <c r="AZ1872" s="10">
        <v>6000</v>
      </c>
      <c r="BA1872" s="10">
        <v>6000</v>
      </c>
      <c r="BB1872" s="10">
        <v>0</v>
      </c>
      <c r="BC1872" s="10">
        <v>0</v>
      </c>
      <c r="BD1872" s="10">
        <v>0</v>
      </c>
      <c r="BE1872" s="10">
        <v>250</v>
      </c>
      <c r="BF1872" s="3"/>
      <c r="BG1872" s="10">
        <v>1000</v>
      </c>
      <c r="BH1872" s="10">
        <v>5000</v>
      </c>
      <c r="BI1872" s="3"/>
      <c r="BJ1872" s="21">
        <v>1</v>
      </c>
      <c r="BK1872" s="65">
        <v>0</v>
      </c>
      <c r="BL1872" s="65">
        <v>-200</v>
      </c>
      <c r="BM1872" s="6">
        <f t="shared" ref="BM1872:BM1875" si="7769">MAX(G1872*(1+M1872/1000*(1+O1872/1000))*(1+0.5*T1872/1000)*(1+0.25*S1872/1000),(H1872*(1+X1872/1000*(1+Z1872/1000))*(1+0.5*AE1872/1000)*(1+0.25*AD1872/1000)))*BG1872/1000</f>
        <v>131.24375000000001</v>
      </c>
      <c r="BN1872" s="8">
        <f t="shared" ref="BN1872:BN1875" si="7770">(BQ1872+BS1872)/2*(1+AI1872/2000)*(1+AH1872/2000)*(1+AN1872/2000)*(1+AK1872/2000)</f>
        <v>212.64318289657376</v>
      </c>
      <c r="BO1872" s="12">
        <f t="shared" ref="BO1872:BO1875" si="7771">SQRT(BM1872*BN1872)</f>
        <v>167.0571421259271</v>
      </c>
      <c r="BP1872" s="50">
        <f>(1-'#Constant'!$A$3)/($J1872*'#Constant'!$B$3/'#Constant'!$C$3^($D1872-1)+1)+'#Constant'!$A$3</f>
        <v>0.94452830188679238</v>
      </c>
      <c r="BQ1872" s="4">
        <f t="shared" ref="BQ1872:BQ1875" si="7772">I1872/(BP1872*(1-Q1872/1000*(0.5+R1872/1000))*(1-P1872/1000)*(1-V1872/1000)*(1+U1872/1000))/20</f>
        <v>220.56865095219069</v>
      </c>
      <c r="BR1872" s="50">
        <f>(1-'#Constant'!$A$3)/($K1872*'#Constant'!$B$3/'#Constant'!$C$3^($D1872-1)+1)+'#Constant'!$A$3</f>
        <v>0.95779904306220098</v>
      </c>
      <c r="BS1872" s="4">
        <f t="shared" ref="BS1872:BS1875" si="7773">I1872/(BR1872*(1-AB1872/1000*(0.5+AC1872/1000))*(1-AA1872/1000)*(1-AG1872/1000)*(1+AF1872/1000))/20</f>
        <v>204.71771484095686</v>
      </c>
      <c r="BT1872">
        <f>BO1872/$BO$4*100</f>
        <v>126.96975199787749</v>
      </c>
    </row>
    <row r="1873" spans="1:72" s="13" customFormat="1" ht="17.25" thickBot="1" x14ac:dyDescent="0.35">
      <c r="B1873" s="20"/>
      <c r="D1873" s="14">
        <v>1</v>
      </c>
      <c r="E1873" s="14">
        <v>1</v>
      </c>
      <c r="F1873" s="19">
        <v>1</v>
      </c>
      <c r="G1873" s="15">
        <f t="shared" ref="G1873:H1873" si="7774">G1872</f>
        <v>100</v>
      </c>
      <c r="H1873" s="15">
        <f t="shared" si="7774"/>
        <v>100</v>
      </c>
      <c r="I1873" s="15">
        <v>2500</v>
      </c>
      <c r="J1873" s="15">
        <f>J1872</f>
        <v>20</v>
      </c>
      <c r="K1873" s="15">
        <f>K1872</f>
        <v>15</v>
      </c>
      <c r="L1873" s="16"/>
      <c r="M1873" s="15">
        <f t="shared" ref="M1873:O1873" si="7775">M1872</f>
        <v>100</v>
      </c>
      <c r="N1873" s="15">
        <f t="shared" si="7775"/>
        <v>0</v>
      </c>
      <c r="O1873" s="15">
        <f t="shared" si="7775"/>
        <v>0</v>
      </c>
      <c r="P1873" s="15">
        <v>100</v>
      </c>
      <c r="Q1873" s="15">
        <f t="shared" ref="Q1873:V1873" si="7776">Q1872</f>
        <v>0</v>
      </c>
      <c r="R1873" s="15">
        <f t="shared" si="7776"/>
        <v>0</v>
      </c>
      <c r="S1873" s="15">
        <f t="shared" si="7776"/>
        <v>150</v>
      </c>
      <c r="T1873" s="15">
        <f t="shared" si="7776"/>
        <v>300</v>
      </c>
      <c r="U1873" s="15">
        <f t="shared" si="7776"/>
        <v>0</v>
      </c>
      <c r="V1873" s="15">
        <f t="shared" si="7776"/>
        <v>200</v>
      </c>
      <c r="W1873" s="16"/>
      <c r="X1873" s="15">
        <f t="shared" ref="X1873:Z1873" si="7777">X1872</f>
        <v>100</v>
      </c>
      <c r="Y1873" s="15">
        <f t="shared" si="7777"/>
        <v>0</v>
      </c>
      <c r="Z1873" s="15">
        <f t="shared" si="7777"/>
        <v>0</v>
      </c>
      <c r="AA1873" s="15">
        <v>100</v>
      </c>
      <c r="AB1873" s="15">
        <f t="shared" ref="AB1873:AH1873" si="7778">AB1872</f>
        <v>0</v>
      </c>
      <c r="AC1873" s="15">
        <f t="shared" si="7778"/>
        <v>0</v>
      </c>
      <c r="AD1873" s="15">
        <f t="shared" si="7778"/>
        <v>0</v>
      </c>
      <c r="AE1873" s="15">
        <f t="shared" si="7778"/>
        <v>150</v>
      </c>
      <c r="AF1873" s="15">
        <f t="shared" si="7778"/>
        <v>0</v>
      </c>
      <c r="AG1873" s="15">
        <f t="shared" si="7778"/>
        <v>150</v>
      </c>
      <c r="AH1873" s="15">
        <f t="shared" si="7778"/>
        <v>0</v>
      </c>
      <c r="AI1873" s="15">
        <v>0</v>
      </c>
      <c r="AJ1873" s="17"/>
      <c r="AK1873" s="15">
        <f>AK1872</f>
        <v>0</v>
      </c>
      <c r="AL1873" s="15">
        <f>AL1872</f>
        <v>0</v>
      </c>
      <c r="AM1873" s="17"/>
      <c r="AN1873" s="15">
        <f t="shared" ref="AN1873:AX1873" si="7779">AN1872</f>
        <v>0</v>
      </c>
      <c r="AO1873" s="15">
        <f t="shared" si="7779"/>
        <v>0</v>
      </c>
      <c r="AP1873" s="15">
        <f t="shared" si="7779"/>
        <v>0</v>
      </c>
      <c r="AQ1873" s="15">
        <f t="shared" si="7779"/>
        <v>0</v>
      </c>
      <c r="AR1873" s="15">
        <f t="shared" si="7779"/>
        <v>0</v>
      </c>
      <c r="AS1873" s="15">
        <f t="shared" si="7779"/>
        <v>0</v>
      </c>
      <c r="AT1873" s="15">
        <f t="shared" si="7779"/>
        <v>0</v>
      </c>
      <c r="AU1873" s="15">
        <f t="shared" si="7779"/>
        <v>0</v>
      </c>
      <c r="AV1873" s="15">
        <f t="shared" si="7779"/>
        <v>0</v>
      </c>
      <c r="AW1873" s="15">
        <f t="shared" si="7779"/>
        <v>0</v>
      </c>
      <c r="AX1873" s="15">
        <f t="shared" si="7779"/>
        <v>0</v>
      </c>
      <c r="AY1873" s="17"/>
      <c r="AZ1873" s="15">
        <f t="shared" ref="AZ1873:BA1873" si="7780">AZ1872</f>
        <v>6000</v>
      </c>
      <c r="BA1873" s="15">
        <f t="shared" si="7780"/>
        <v>6000</v>
      </c>
      <c r="BB1873" s="15">
        <v>0</v>
      </c>
      <c r="BC1873" s="15">
        <f t="shared" ref="BC1873:BE1873" si="7781">BC1872</f>
        <v>0</v>
      </c>
      <c r="BD1873" s="15">
        <f t="shared" si="7781"/>
        <v>0</v>
      </c>
      <c r="BE1873" s="15">
        <f t="shared" si="7781"/>
        <v>250</v>
      </c>
      <c r="BF1873" s="17"/>
      <c r="BG1873" s="15">
        <f t="shared" ref="BG1873:BH1873" si="7782">BG1872</f>
        <v>1000</v>
      </c>
      <c r="BH1873" s="15">
        <f t="shared" si="7782"/>
        <v>5000</v>
      </c>
      <c r="BI1873" s="17"/>
      <c r="BJ1873" s="22">
        <f>G1873/G1872</f>
        <v>1</v>
      </c>
      <c r="BK1873" s="65">
        <f t="shared" ref="BK1873" si="7783">BK1872</f>
        <v>0</v>
      </c>
      <c r="BL1873" s="65">
        <v>-200</v>
      </c>
      <c r="BM1873" s="6">
        <f t="shared" si="7769"/>
        <v>131.24375000000001</v>
      </c>
      <c r="BN1873" s="8">
        <f t="shared" si="7770"/>
        <v>177.20265241381151</v>
      </c>
      <c r="BO1873" s="12">
        <f t="shared" si="7771"/>
        <v>152.50160855786137</v>
      </c>
      <c r="BP1873" s="50">
        <f>(1-'#Constant'!$A$3)/($J1873*'#Constant'!$B$3/'#Constant'!$C$3^($D1873-1)+1)+'#Constant'!$A$3</f>
        <v>0.94452830188679238</v>
      </c>
      <c r="BQ1873" s="4">
        <f t="shared" si="7772"/>
        <v>183.8072091268256</v>
      </c>
      <c r="BR1873" s="50">
        <f>(1-'#Constant'!$A$3)/($K1873*'#Constant'!$B$3/'#Constant'!$C$3^($D1873-1)+1)+'#Constant'!$A$3</f>
        <v>0.95779904306220098</v>
      </c>
      <c r="BS1873" s="4">
        <f t="shared" si="7773"/>
        <v>170.59809570079739</v>
      </c>
      <c r="BT1873"/>
    </row>
    <row r="1874" spans="1:72" x14ac:dyDescent="0.3">
      <c r="A1874">
        <v>72030</v>
      </c>
      <c r="B1874" s="18" t="e">
        <f>VLOOKUP(CONCATENATE("CREATURE_NAME_",A1874),[1]Localization_Hero!$A:$E,2,FALSE)</f>
        <v>#N/A</v>
      </c>
      <c r="C1874" t="s">
        <v>77</v>
      </c>
      <c r="D1874">
        <v>1</v>
      </c>
      <c r="E1874">
        <v>1</v>
      </c>
      <c r="F1874" s="18">
        <v>1</v>
      </c>
      <c r="G1874" s="10">
        <v>100</v>
      </c>
      <c r="H1874" s="10">
        <v>100</v>
      </c>
      <c r="I1874" s="10">
        <v>2500</v>
      </c>
      <c r="J1874" s="10">
        <v>20</v>
      </c>
      <c r="K1874" s="10">
        <v>15</v>
      </c>
      <c r="L1874" s="2"/>
      <c r="M1874" s="10">
        <v>100</v>
      </c>
      <c r="N1874" s="10">
        <v>0</v>
      </c>
      <c r="O1874" s="10">
        <v>0</v>
      </c>
      <c r="P1874" s="10">
        <v>100</v>
      </c>
      <c r="Q1874" s="10">
        <v>0</v>
      </c>
      <c r="R1874" s="10">
        <v>0</v>
      </c>
      <c r="S1874" s="10">
        <v>150</v>
      </c>
      <c r="T1874" s="10">
        <v>300</v>
      </c>
      <c r="U1874" s="10">
        <v>0</v>
      </c>
      <c r="V1874" s="10">
        <v>200</v>
      </c>
      <c r="W1874" s="2"/>
      <c r="X1874" s="10">
        <v>100</v>
      </c>
      <c r="Y1874" s="10">
        <v>0</v>
      </c>
      <c r="Z1874" s="10">
        <v>0</v>
      </c>
      <c r="AA1874" s="10">
        <v>100</v>
      </c>
      <c r="AB1874" s="10">
        <v>0</v>
      </c>
      <c r="AC1874" s="10">
        <v>0</v>
      </c>
      <c r="AD1874" s="10">
        <v>0</v>
      </c>
      <c r="AE1874" s="10">
        <v>150</v>
      </c>
      <c r="AF1874" s="10">
        <v>0</v>
      </c>
      <c r="AG1874" s="10">
        <v>150</v>
      </c>
      <c r="AH1874" s="10">
        <v>0</v>
      </c>
      <c r="AI1874" s="10">
        <v>0</v>
      </c>
      <c r="AJ1874" s="3"/>
      <c r="AK1874" s="10">
        <v>0</v>
      </c>
      <c r="AL1874" s="10">
        <v>0</v>
      </c>
      <c r="AM1874" s="3"/>
      <c r="AN1874" s="10">
        <v>0</v>
      </c>
      <c r="AO1874" s="10">
        <v>0</v>
      </c>
      <c r="AP1874" s="10">
        <v>0</v>
      </c>
      <c r="AQ1874" s="10">
        <v>0</v>
      </c>
      <c r="AR1874" s="10">
        <v>0</v>
      </c>
      <c r="AS1874" s="10">
        <v>0</v>
      </c>
      <c r="AT1874" s="10">
        <v>0</v>
      </c>
      <c r="AU1874" s="10">
        <v>0</v>
      </c>
      <c r="AV1874" s="10">
        <v>0</v>
      </c>
      <c r="AW1874" s="10">
        <v>0</v>
      </c>
      <c r="AX1874" s="10">
        <v>0</v>
      </c>
      <c r="AY1874" s="3"/>
      <c r="AZ1874" s="10">
        <v>6000</v>
      </c>
      <c r="BA1874" s="10">
        <v>6000</v>
      </c>
      <c r="BB1874" s="10">
        <v>0</v>
      </c>
      <c r="BC1874" s="10">
        <v>0</v>
      </c>
      <c r="BD1874" s="10">
        <v>0</v>
      </c>
      <c r="BE1874" s="10">
        <v>250</v>
      </c>
      <c r="BF1874" s="3"/>
      <c r="BG1874" s="10">
        <v>1000</v>
      </c>
      <c r="BH1874" s="10">
        <v>5000</v>
      </c>
      <c r="BI1874" s="3"/>
      <c r="BJ1874" s="21">
        <v>1</v>
      </c>
      <c r="BK1874" s="65">
        <v>0</v>
      </c>
      <c r="BL1874" s="65">
        <v>0</v>
      </c>
      <c r="BM1874" s="6">
        <f t="shared" si="7769"/>
        <v>131.24375000000001</v>
      </c>
      <c r="BN1874" s="8">
        <f t="shared" si="7770"/>
        <v>177.20265241381151</v>
      </c>
      <c r="BO1874" s="12">
        <f t="shared" si="7771"/>
        <v>152.50160855786137</v>
      </c>
      <c r="BP1874" s="50">
        <f>(1-'#Constant'!$A$3)/($J1874*'#Constant'!$B$3/'#Constant'!$C$3^($D1874-1)+1)+'#Constant'!$A$3</f>
        <v>0.94452830188679238</v>
      </c>
      <c r="BQ1874" s="4">
        <f t="shared" si="7772"/>
        <v>183.8072091268256</v>
      </c>
      <c r="BR1874" s="50">
        <f>(1-'#Constant'!$A$3)/($K1874*'#Constant'!$B$3/'#Constant'!$C$3^($D1874-1)+1)+'#Constant'!$A$3</f>
        <v>0.95779904306220098</v>
      </c>
      <c r="BS1874" s="4">
        <f t="shared" si="7773"/>
        <v>170.59809570079739</v>
      </c>
      <c r="BT1874">
        <f>BO1874/$BO$4*100</f>
        <v>115.90699548345691</v>
      </c>
    </row>
    <row r="1875" spans="1:72" s="13" customFormat="1" ht="17.25" thickBot="1" x14ac:dyDescent="0.35">
      <c r="B1875" s="20"/>
      <c r="D1875" s="14">
        <v>1</v>
      </c>
      <c r="E1875" s="14">
        <v>1</v>
      </c>
      <c r="F1875" s="19">
        <v>1</v>
      </c>
      <c r="G1875" s="15">
        <f t="shared" ref="G1875:H1875" si="7784">G1874</f>
        <v>100</v>
      </c>
      <c r="H1875" s="15">
        <f t="shared" si="7784"/>
        <v>100</v>
      </c>
      <c r="I1875" s="15">
        <v>2500</v>
      </c>
      <c r="J1875" s="15">
        <f>J1874</f>
        <v>20</v>
      </c>
      <c r="K1875" s="15">
        <f>K1874</f>
        <v>15</v>
      </c>
      <c r="L1875" s="16"/>
      <c r="M1875" s="15">
        <f t="shared" ref="M1875:O1875" si="7785">M1874</f>
        <v>100</v>
      </c>
      <c r="N1875" s="15">
        <f t="shared" si="7785"/>
        <v>0</v>
      </c>
      <c r="O1875" s="15">
        <f t="shared" si="7785"/>
        <v>0</v>
      </c>
      <c r="P1875" s="15">
        <v>100</v>
      </c>
      <c r="Q1875" s="15">
        <f t="shared" ref="Q1875:V1875" si="7786">Q1874</f>
        <v>0</v>
      </c>
      <c r="R1875" s="15">
        <f t="shared" si="7786"/>
        <v>0</v>
      </c>
      <c r="S1875" s="15">
        <f t="shared" si="7786"/>
        <v>150</v>
      </c>
      <c r="T1875" s="15">
        <f t="shared" si="7786"/>
        <v>300</v>
      </c>
      <c r="U1875" s="15">
        <f t="shared" si="7786"/>
        <v>0</v>
      </c>
      <c r="V1875" s="15">
        <f t="shared" si="7786"/>
        <v>200</v>
      </c>
      <c r="W1875" s="16"/>
      <c r="X1875" s="15">
        <f t="shared" ref="X1875:Z1875" si="7787">X1874</f>
        <v>100</v>
      </c>
      <c r="Y1875" s="15">
        <f t="shared" si="7787"/>
        <v>0</v>
      </c>
      <c r="Z1875" s="15">
        <f t="shared" si="7787"/>
        <v>0</v>
      </c>
      <c r="AA1875" s="15">
        <v>100</v>
      </c>
      <c r="AB1875" s="15">
        <f t="shared" ref="AB1875:AH1875" si="7788">AB1874</f>
        <v>0</v>
      </c>
      <c r="AC1875" s="15">
        <f t="shared" si="7788"/>
        <v>0</v>
      </c>
      <c r="AD1875" s="15">
        <f t="shared" si="7788"/>
        <v>0</v>
      </c>
      <c r="AE1875" s="15">
        <f t="shared" si="7788"/>
        <v>150</v>
      </c>
      <c r="AF1875" s="15">
        <f t="shared" si="7788"/>
        <v>0</v>
      </c>
      <c r="AG1875" s="15">
        <f t="shared" si="7788"/>
        <v>150</v>
      </c>
      <c r="AH1875" s="15">
        <f t="shared" si="7788"/>
        <v>0</v>
      </c>
      <c r="AI1875" s="15">
        <v>0</v>
      </c>
      <c r="AJ1875" s="17"/>
      <c r="AK1875" s="15">
        <f>AK1874</f>
        <v>0</v>
      </c>
      <c r="AL1875" s="15">
        <f>AL1874</f>
        <v>0</v>
      </c>
      <c r="AM1875" s="17"/>
      <c r="AN1875" s="15">
        <f t="shared" ref="AN1875:AX1875" si="7789">AN1874</f>
        <v>0</v>
      </c>
      <c r="AO1875" s="15">
        <f t="shared" si="7789"/>
        <v>0</v>
      </c>
      <c r="AP1875" s="15">
        <f t="shared" si="7789"/>
        <v>0</v>
      </c>
      <c r="AQ1875" s="15">
        <f t="shared" si="7789"/>
        <v>0</v>
      </c>
      <c r="AR1875" s="15">
        <f t="shared" si="7789"/>
        <v>0</v>
      </c>
      <c r="AS1875" s="15">
        <f t="shared" si="7789"/>
        <v>0</v>
      </c>
      <c r="AT1875" s="15">
        <f t="shared" si="7789"/>
        <v>0</v>
      </c>
      <c r="AU1875" s="15">
        <f t="shared" si="7789"/>
        <v>0</v>
      </c>
      <c r="AV1875" s="15">
        <f t="shared" si="7789"/>
        <v>0</v>
      </c>
      <c r="AW1875" s="15">
        <f t="shared" si="7789"/>
        <v>0</v>
      </c>
      <c r="AX1875" s="15">
        <f t="shared" si="7789"/>
        <v>0</v>
      </c>
      <c r="AY1875" s="17"/>
      <c r="AZ1875" s="15">
        <f t="shared" ref="AZ1875:BA1875" si="7790">AZ1874</f>
        <v>6000</v>
      </c>
      <c r="BA1875" s="15">
        <f t="shared" si="7790"/>
        <v>6000</v>
      </c>
      <c r="BB1875" s="15">
        <v>0</v>
      </c>
      <c r="BC1875" s="15">
        <f t="shared" ref="BC1875:BE1875" si="7791">BC1874</f>
        <v>0</v>
      </c>
      <c r="BD1875" s="15">
        <f t="shared" si="7791"/>
        <v>0</v>
      </c>
      <c r="BE1875" s="15">
        <f t="shared" si="7791"/>
        <v>250</v>
      </c>
      <c r="BF1875" s="17"/>
      <c r="BG1875" s="15">
        <f t="shared" ref="BG1875:BH1875" si="7792">BG1874</f>
        <v>1000</v>
      </c>
      <c r="BH1875" s="15">
        <f t="shared" si="7792"/>
        <v>5000</v>
      </c>
      <c r="BI1875" s="17"/>
      <c r="BJ1875" s="22">
        <f>G1875/G1874</f>
        <v>1</v>
      </c>
      <c r="BK1875" s="65">
        <f t="shared" ref="BK1875:BL1875" si="7793">BK1874</f>
        <v>0</v>
      </c>
      <c r="BL1875" s="65">
        <f t="shared" si="7793"/>
        <v>0</v>
      </c>
      <c r="BM1875" s="6">
        <f t="shared" si="7769"/>
        <v>131.24375000000001</v>
      </c>
      <c r="BN1875" s="8">
        <f t="shared" si="7770"/>
        <v>177.20265241381151</v>
      </c>
      <c r="BO1875" s="12">
        <f t="shared" si="7771"/>
        <v>152.50160855786137</v>
      </c>
      <c r="BP1875" s="50">
        <f>(1-'#Constant'!$A$3)/($J1875*'#Constant'!$B$3/'#Constant'!$C$3^($D1875-1)+1)+'#Constant'!$A$3</f>
        <v>0.94452830188679238</v>
      </c>
      <c r="BQ1875" s="4">
        <f t="shared" si="7772"/>
        <v>183.8072091268256</v>
      </c>
      <c r="BR1875" s="50">
        <f>(1-'#Constant'!$A$3)/($K1875*'#Constant'!$B$3/'#Constant'!$C$3^($D1875-1)+1)+'#Constant'!$A$3</f>
        <v>0.95779904306220098</v>
      </c>
      <c r="BS1875" s="4">
        <f t="shared" si="7773"/>
        <v>170.59809570079739</v>
      </c>
      <c r="BT1875"/>
    </row>
    <row r="1876" spans="1:72" x14ac:dyDescent="0.3">
      <c r="A1876">
        <v>72040</v>
      </c>
      <c r="B1876" s="18" t="e">
        <f>VLOOKUP(CONCATENATE("CREATURE_NAME_",A1876),[1]Localization_Hero!$A:$E,2,FALSE)</f>
        <v>#N/A</v>
      </c>
      <c r="C1876" t="s">
        <v>77</v>
      </c>
      <c r="D1876">
        <v>1</v>
      </c>
      <c r="E1876">
        <v>1</v>
      </c>
      <c r="F1876" s="18">
        <v>1</v>
      </c>
      <c r="G1876" s="10">
        <v>120</v>
      </c>
      <c r="H1876" s="10">
        <v>120</v>
      </c>
      <c r="I1876" s="10">
        <v>4000</v>
      </c>
      <c r="J1876" s="10">
        <v>20</v>
      </c>
      <c r="K1876" s="10">
        <v>15</v>
      </c>
      <c r="L1876" s="2"/>
      <c r="M1876" s="10">
        <v>100</v>
      </c>
      <c r="N1876" s="10">
        <v>0</v>
      </c>
      <c r="O1876" s="10">
        <v>0</v>
      </c>
      <c r="P1876" s="10">
        <v>100</v>
      </c>
      <c r="Q1876" s="10">
        <v>0</v>
      </c>
      <c r="R1876" s="10">
        <v>0</v>
      </c>
      <c r="S1876" s="10">
        <v>150</v>
      </c>
      <c r="T1876" s="10">
        <v>300</v>
      </c>
      <c r="U1876" s="10">
        <v>0</v>
      </c>
      <c r="V1876" s="10">
        <v>200</v>
      </c>
      <c r="W1876" s="2"/>
      <c r="X1876" s="10">
        <v>100</v>
      </c>
      <c r="Y1876" s="10">
        <v>0</v>
      </c>
      <c r="Z1876" s="10">
        <v>0</v>
      </c>
      <c r="AA1876" s="10">
        <v>100</v>
      </c>
      <c r="AB1876" s="10">
        <v>0</v>
      </c>
      <c r="AC1876" s="10">
        <v>0</v>
      </c>
      <c r="AD1876" s="10">
        <v>0</v>
      </c>
      <c r="AE1876" s="10">
        <v>150</v>
      </c>
      <c r="AF1876" s="10">
        <v>0</v>
      </c>
      <c r="AG1876" s="10">
        <v>150</v>
      </c>
      <c r="AH1876" s="10">
        <v>0</v>
      </c>
      <c r="AI1876" s="10">
        <v>0</v>
      </c>
      <c r="AJ1876" s="3"/>
      <c r="AK1876" s="10">
        <v>0</v>
      </c>
      <c r="AL1876" s="10">
        <v>0</v>
      </c>
      <c r="AM1876" s="3"/>
      <c r="AN1876" s="10">
        <v>0</v>
      </c>
      <c r="AO1876" s="10">
        <v>0</v>
      </c>
      <c r="AP1876" s="10">
        <v>0</v>
      </c>
      <c r="AQ1876" s="10">
        <v>0</v>
      </c>
      <c r="AR1876" s="10">
        <v>0</v>
      </c>
      <c r="AS1876" s="10">
        <v>0</v>
      </c>
      <c r="AT1876" s="10">
        <v>0</v>
      </c>
      <c r="AU1876" s="10">
        <v>0</v>
      </c>
      <c r="AV1876" s="10">
        <v>0</v>
      </c>
      <c r="AW1876" s="10">
        <v>0</v>
      </c>
      <c r="AX1876" s="10">
        <v>0</v>
      </c>
      <c r="AY1876" s="3"/>
      <c r="AZ1876" s="10">
        <v>6000</v>
      </c>
      <c r="BA1876" s="10">
        <v>6000</v>
      </c>
      <c r="BB1876" s="10">
        <v>0</v>
      </c>
      <c r="BC1876" s="10">
        <v>0</v>
      </c>
      <c r="BD1876" s="10">
        <v>0</v>
      </c>
      <c r="BE1876" s="10">
        <v>250</v>
      </c>
      <c r="BF1876" s="3"/>
      <c r="BG1876" s="10">
        <v>1000</v>
      </c>
      <c r="BH1876" s="10">
        <v>5000</v>
      </c>
      <c r="BI1876" s="3"/>
      <c r="BJ1876" s="21">
        <v>1</v>
      </c>
      <c r="BK1876" s="65">
        <v>0</v>
      </c>
      <c r="BL1876" s="65">
        <v>-200</v>
      </c>
      <c r="BM1876" s="6">
        <f t="shared" ref="BM1876:BM1883" si="7794">MAX(G1876*(1+M1876/1000*(1+O1876/1000))*(1+0.5*T1876/1000)*(1+0.25*S1876/1000),(H1876*(1+X1876/1000*(1+Z1876/1000))*(1+0.5*AE1876/1000)*(1+0.25*AD1876/1000)))*BG1876/1000</f>
        <v>157.49250000000001</v>
      </c>
      <c r="BN1876" s="8">
        <f t="shared" ref="BN1876:BN1883" si="7795">(BQ1876+BS1876)/2*(1+AI1876/2000)*(1+AH1876/2000)*(1+AN1876/2000)*(1+AK1876/2000)</f>
        <v>283.52424386209839</v>
      </c>
      <c r="BO1876" s="12">
        <f t="shared" ref="BO1876:BO1883" si="7796">SQRT(BM1876*BN1876)</f>
        <v>211.31242740655728</v>
      </c>
      <c r="BP1876" s="50">
        <f>(1-'#Constant'!$A$3)/($J1876*'#Constant'!$B$3/'#Constant'!$C$3^($D1876-1)+1)+'#Constant'!$A$3</f>
        <v>0.94452830188679238</v>
      </c>
      <c r="BQ1876" s="4">
        <f t="shared" ref="BQ1876:BQ1883" si="7797">I1876/(BP1876*(1-Q1876/1000*(0.5+R1876/1000))*(1-P1876/1000)*(1-V1876/1000)*(1+U1876/1000))/20</f>
        <v>294.09153460292094</v>
      </c>
      <c r="BR1876" s="50">
        <f>(1-'#Constant'!$A$3)/($K1876*'#Constant'!$B$3/'#Constant'!$C$3^($D1876-1)+1)+'#Constant'!$A$3</f>
        <v>0.95779904306220098</v>
      </c>
      <c r="BS1876" s="4">
        <f t="shared" ref="BS1876:BS1883" si="7798">I1876/(BR1876*(1-AB1876/1000*(0.5+AC1876/1000))*(1-AA1876/1000)*(1-AG1876/1000)*(1+AF1876/1000))/20</f>
        <v>272.95695312127583</v>
      </c>
      <c r="BT1876">
        <f>BO1876/$BO$4*100</f>
        <v>160.60544410400303</v>
      </c>
    </row>
    <row r="1877" spans="1:72" s="13" customFormat="1" ht="17.25" thickBot="1" x14ac:dyDescent="0.35">
      <c r="B1877" s="20"/>
      <c r="D1877" s="14">
        <v>1</v>
      </c>
      <c r="E1877" s="14">
        <v>1</v>
      </c>
      <c r="F1877" s="19">
        <v>1</v>
      </c>
      <c r="G1877" s="15">
        <f t="shared" ref="G1877:H1877" si="7799">G1876</f>
        <v>120</v>
      </c>
      <c r="H1877" s="15">
        <f t="shared" si="7799"/>
        <v>120</v>
      </c>
      <c r="I1877" s="15">
        <v>2500</v>
      </c>
      <c r="J1877" s="15">
        <f>J1876</f>
        <v>20</v>
      </c>
      <c r="K1877" s="15">
        <f>K1876</f>
        <v>15</v>
      </c>
      <c r="L1877" s="16"/>
      <c r="M1877" s="15">
        <f t="shared" ref="M1877:O1877" si="7800">M1876</f>
        <v>100</v>
      </c>
      <c r="N1877" s="15">
        <f t="shared" si="7800"/>
        <v>0</v>
      </c>
      <c r="O1877" s="15">
        <f t="shared" si="7800"/>
        <v>0</v>
      </c>
      <c r="P1877" s="15">
        <v>100</v>
      </c>
      <c r="Q1877" s="15">
        <f t="shared" ref="Q1877:V1877" si="7801">Q1876</f>
        <v>0</v>
      </c>
      <c r="R1877" s="15">
        <f t="shared" si="7801"/>
        <v>0</v>
      </c>
      <c r="S1877" s="15">
        <f t="shared" si="7801"/>
        <v>150</v>
      </c>
      <c r="T1877" s="15">
        <f t="shared" si="7801"/>
        <v>300</v>
      </c>
      <c r="U1877" s="15">
        <f t="shared" si="7801"/>
        <v>0</v>
      </c>
      <c r="V1877" s="15">
        <f t="shared" si="7801"/>
        <v>200</v>
      </c>
      <c r="W1877" s="16"/>
      <c r="X1877" s="15">
        <f t="shared" ref="X1877:Z1877" si="7802">X1876</f>
        <v>100</v>
      </c>
      <c r="Y1877" s="15">
        <f t="shared" si="7802"/>
        <v>0</v>
      </c>
      <c r="Z1877" s="15">
        <f t="shared" si="7802"/>
        <v>0</v>
      </c>
      <c r="AA1877" s="15">
        <v>100</v>
      </c>
      <c r="AB1877" s="15">
        <f t="shared" ref="AB1877:AH1877" si="7803">AB1876</f>
        <v>0</v>
      </c>
      <c r="AC1877" s="15">
        <f t="shared" si="7803"/>
        <v>0</v>
      </c>
      <c r="AD1877" s="15">
        <f t="shared" si="7803"/>
        <v>0</v>
      </c>
      <c r="AE1877" s="15">
        <f t="shared" si="7803"/>
        <v>150</v>
      </c>
      <c r="AF1877" s="15">
        <f t="shared" si="7803"/>
        <v>0</v>
      </c>
      <c r="AG1877" s="15">
        <f t="shared" si="7803"/>
        <v>150</v>
      </c>
      <c r="AH1877" s="15">
        <f t="shared" si="7803"/>
        <v>0</v>
      </c>
      <c r="AI1877" s="15">
        <v>0</v>
      </c>
      <c r="AJ1877" s="17"/>
      <c r="AK1877" s="15">
        <f>AK1876</f>
        <v>0</v>
      </c>
      <c r="AL1877" s="15">
        <f>AL1876</f>
        <v>0</v>
      </c>
      <c r="AM1877" s="17"/>
      <c r="AN1877" s="15">
        <f t="shared" ref="AN1877:AX1877" si="7804">AN1876</f>
        <v>0</v>
      </c>
      <c r="AO1877" s="15">
        <f t="shared" si="7804"/>
        <v>0</v>
      </c>
      <c r="AP1877" s="15">
        <f t="shared" si="7804"/>
        <v>0</v>
      </c>
      <c r="AQ1877" s="15">
        <f t="shared" si="7804"/>
        <v>0</v>
      </c>
      <c r="AR1877" s="15">
        <f t="shared" si="7804"/>
        <v>0</v>
      </c>
      <c r="AS1877" s="15">
        <f t="shared" si="7804"/>
        <v>0</v>
      </c>
      <c r="AT1877" s="15">
        <f t="shared" si="7804"/>
        <v>0</v>
      </c>
      <c r="AU1877" s="15">
        <f t="shared" si="7804"/>
        <v>0</v>
      </c>
      <c r="AV1877" s="15">
        <f t="shared" si="7804"/>
        <v>0</v>
      </c>
      <c r="AW1877" s="15">
        <f t="shared" si="7804"/>
        <v>0</v>
      </c>
      <c r="AX1877" s="15">
        <f t="shared" si="7804"/>
        <v>0</v>
      </c>
      <c r="AY1877" s="17"/>
      <c r="AZ1877" s="15">
        <f t="shared" ref="AZ1877:BA1877" si="7805">AZ1876</f>
        <v>6000</v>
      </c>
      <c r="BA1877" s="15">
        <f t="shared" si="7805"/>
        <v>6000</v>
      </c>
      <c r="BB1877" s="15">
        <v>0</v>
      </c>
      <c r="BC1877" s="15">
        <f t="shared" ref="BC1877:BE1877" si="7806">BC1876</f>
        <v>0</v>
      </c>
      <c r="BD1877" s="15">
        <f t="shared" si="7806"/>
        <v>0</v>
      </c>
      <c r="BE1877" s="15">
        <f t="shared" si="7806"/>
        <v>250</v>
      </c>
      <c r="BF1877" s="17"/>
      <c r="BG1877" s="15">
        <f t="shared" ref="BG1877:BH1877" si="7807">BG1876</f>
        <v>1000</v>
      </c>
      <c r="BH1877" s="15">
        <f t="shared" si="7807"/>
        <v>5000</v>
      </c>
      <c r="BI1877" s="17"/>
      <c r="BJ1877" s="22">
        <f>G1877/G1876</f>
        <v>1</v>
      </c>
      <c r="BK1877" s="65">
        <f t="shared" ref="BK1877" si="7808">BK1876</f>
        <v>0</v>
      </c>
      <c r="BL1877" s="65">
        <v>-200</v>
      </c>
      <c r="BM1877" s="6">
        <f t="shared" si="7794"/>
        <v>157.49250000000001</v>
      </c>
      <c r="BN1877" s="8">
        <f t="shared" si="7795"/>
        <v>177.20265241381151</v>
      </c>
      <c r="BO1877" s="12">
        <f t="shared" si="7796"/>
        <v>167.0571421259271</v>
      </c>
      <c r="BP1877" s="50">
        <f>(1-'#Constant'!$A$3)/($J1877*'#Constant'!$B$3/'#Constant'!$C$3^($D1877-1)+1)+'#Constant'!$A$3</f>
        <v>0.94452830188679238</v>
      </c>
      <c r="BQ1877" s="4">
        <f t="shared" si="7797"/>
        <v>183.8072091268256</v>
      </c>
      <c r="BR1877" s="50">
        <f>(1-'#Constant'!$A$3)/($K1877*'#Constant'!$B$3/'#Constant'!$C$3^($D1877-1)+1)+'#Constant'!$A$3</f>
        <v>0.95779904306220098</v>
      </c>
      <c r="BS1877" s="4">
        <f t="shared" si="7798"/>
        <v>170.59809570079739</v>
      </c>
      <c r="BT1877"/>
    </row>
    <row r="1878" spans="1:72" x14ac:dyDescent="0.3">
      <c r="A1878">
        <v>72050</v>
      </c>
      <c r="B1878" s="18" t="e">
        <f>VLOOKUP(CONCATENATE("CREATURE_NAME_",A1878),[1]Localization_Hero!$A:$E,2,FALSE)</f>
        <v>#N/A</v>
      </c>
      <c r="C1878" t="s">
        <v>77</v>
      </c>
      <c r="D1878">
        <v>1</v>
      </c>
      <c r="E1878">
        <v>1</v>
      </c>
      <c r="F1878" s="18">
        <v>1</v>
      </c>
      <c r="G1878" s="10">
        <v>100</v>
      </c>
      <c r="H1878" s="10">
        <v>100</v>
      </c>
      <c r="I1878" s="10">
        <v>2500</v>
      </c>
      <c r="J1878" s="10">
        <v>20</v>
      </c>
      <c r="K1878" s="10">
        <v>15</v>
      </c>
      <c r="L1878" s="2"/>
      <c r="M1878" s="10">
        <v>100</v>
      </c>
      <c r="N1878" s="10">
        <v>0</v>
      </c>
      <c r="O1878" s="10">
        <v>0</v>
      </c>
      <c r="P1878" s="10">
        <v>100</v>
      </c>
      <c r="Q1878" s="10">
        <v>0</v>
      </c>
      <c r="R1878" s="10">
        <v>0</v>
      </c>
      <c r="S1878" s="10">
        <v>150</v>
      </c>
      <c r="T1878" s="10">
        <v>300</v>
      </c>
      <c r="U1878" s="10">
        <v>0</v>
      </c>
      <c r="V1878" s="10">
        <v>200</v>
      </c>
      <c r="W1878" s="2"/>
      <c r="X1878" s="10">
        <v>100</v>
      </c>
      <c r="Y1878" s="10">
        <v>0</v>
      </c>
      <c r="Z1878" s="10">
        <v>0</v>
      </c>
      <c r="AA1878" s="10">
        <v>100</v>
      </c>
      <c r="AB1878" s="10">
        <v>0</v>
      </c>
      <c r="AC1878" s="10">
        <v>0</v>
      </c>
      <c r="AD1878" s="10">
        <v>0</v>
      </c>
      <c r="AE1878" s="10">
        <v>150</v>
      </c>
      <c r="AF1878" s="10">
        <v>0</v>
      </c>
      <c r="AG1878" s="10">
        <v>150</v>
      </c>
      <c r="AH1878" s="10">
        <v>0</v>
      </c>
      <c r="AI1878" s="10">
        <v>0</v>
      </c>
      <c r="AJ1878" s="3"/>
      <c r="AK1878" s="10">
        <v>0</v>
      </c>
      <c r="AL1878" s="10">
        <v>0</v>
      </c>
      <c r="AM1878" s="3"/>
      <c r="AN1878" s="10">
        <v>0</v>
      </c>
      <c r="AO1878" s="10">
        <v>0</v>
      </c>
      <c r="AP1878" s="10">
        <v>0</v>
      </c>
      <c r="AQ1878" s="10">
        <v>0</v>
      </c>
      <c r="AR1878" s="10">
        <v>0</v>
      </c>
      <c r="AS1878" s="10">
        <v>0</v>
      </c>
      <c r="AT1878" s="10">
        <v>0</v>
      </c>
      <c r="AU1878" s="10">
        <v>0</v>
      </c>
      <c r="AV1878" s="10">
        <v>0</v>
      </c>
      <c r="AW1878" s="10">
        <v>0</v>
      </c>
      <c r="AX1878" s="10">
        <v>0</v>
      </c>
      <c r="AY1878" s="3"/>
      <c r="AZ1878" s="10">
        <v>6000</v>
      </c>
      <c r="BA1878" s="10">
        <v>6000</v>
      </c>
      <c r="BB1878" s="10">
        <v>0</v>
      </c>
      <c r="BC1878" s="10">
        <v>0</v>
      </c>
      <c r="BD1878" s="10">
        <v>0</v>
      </c>
      <c r="BE1878" s="10">
        <v>250</v>
      </c>
      <c r="BF1878" s="3"/>
      <c r="BG1878" s="10">
        <v>1000</v>
      </c>
      <c r="BH1878" s="10">
        <v>5000</v>
      </c>
      <c r="BI1878" s="3"/>
      <c r="BJ1878" s="21">
        <v>1</v>
      </c>
      <c r="BK1878" s="65">
        <v>0</v>
      </c>
      <c r="BL1878" s="65">
        <v>0</v>
      </c>
      <c r="BM1878" s="6">
        <f t="shared" si="7794"/>
        <v>131.24375000000001</v>
      </c>
      <c r="BN1878" s="8">
        <f t="shared" si="7795"/>
        <v>177.20265241381151</v>
      </c>
      <c r="BO1878" s="12">
        <f t="shared" si="7796"/>
        <v>152.50160855786137</v>
      </c>
      <c r="BP1878" s="50">
        <f>(1-'#Constant'!$A$3)/($J1878*'#Constant'!$B$3/'#Constant'!$C$3^($D1878-1)+1)+'#Constant'!$A$3</f>
        <v>0.94452830188679238</v>
      </c>
      <c r="BQ1878" s="4">
        <f t="shared" si="7797"/>
        <v>183.8072091268256</v>
      </c>
      <c r="BR1878" s="50">
        <f>(1-'#Constant'!$A$3)/($K1878*'#Constant'!$B$3/'#Constant'!$C$3^($D1878-1)+1)+'#Constant'!$A$3</f>
        <v>0.95779904306220098</v>
      </c>
      <c r="BS1878" s="4">
        <f t="shared" si="7798"/>
        <v>170.59809570079739</v>
      </c>
      <c r="BT1878">
        <f>BO1878/$BO$4*100</f>
        <v>115.90699548345691</v>
      </c>
    </row>
    <row r="1879" spans="1:72" s="13" customFormat="1" ht="17.25" thickBot="1" x14ac:dyDescent="0.35">
      <c r="B1879" s="20"/>
      <c r="D1879" s="14">
        <v>1</v>
      </c>
      <c r="E1879" s="14">
        <v>1</v>
      </c>
      <c r="F1879" s="19">
        <v>1</v>
      </c>
      <c r="G1879" s="15">
        <f t="shared" ref="G1879:H1879" si="7809">G1878</f>
        <v>100</v>
      </c>
      <c r="H1879" s="15">
        <f t="shared" si="7809"/>
        <v>100</v>
      </c>
      <c r="I1879" s="15">
        <v>2500</v>
      </c>
      <c r="J1879" s="15">
        <f>J1878</f>
        <v>20</v>
      </c>
      <c r="K1879" s="15">
        <f>K1878</f>
        <v>15</v>
      </c>
      <c r="L1879" s="16"/>
      <c r="M1879" s="15">
        <f t="shared" ref="M1879:O1879" si="7810">M1878</f>
        <v>100</v>
      </c>
      <c r="N1879" s="15">
        <f t="shared" si="7810"/>
        <v>0</v>
      </c>
      <c r="O1879" s="15">
        <f t="shared" si="7810"/>
        <v>0</v>
      </c>
      <c r="P1879" s="15">
        <v>100</v>
      </c>
      <c r="Q1879" s="15">
        <f t="shared" ref="Q1879:V1879" si="7811">Q1878</f>
        <v>0</v>
      </c>
      <c r="R1879" s="15">
        <f t="shared" si="7811"/>
        <v>0</v>
      </c>
      <c r="S1879" s="15">
        <f t="shared" si="7811"/>
        <v>150</v>
      </c>
      <c r="T1879" s="15">
        <f t="shared" si="7811"/>
        <v>300</v>
      </c>
      <c r="U1879" s="15">
        <f t="shared" si="7811"/>
        <v>0</v>
      </c>
      <c r="V1879" s="15">
        <f t="shared" si="7811"/>
        <v>200</v>
      </c>
      <c r="W1879" s="16"/>
      <c r="X1879" s="15">
        <f t="shared" ref="X1879:Z1879" si="7812">X1878</f>
        <v>100</v>
      </c>
      <c r="Y1879" s="15">
        <f t="shared" si="7812"/>
        <v>0</v>
      </c>
      <c r="Z1879" s="15">
        <f t="shared" si="7812"/>
        <v>0</v>
      </c>
      <c r="AA1879" s="15">
        <v>100</v>
      </c>
      <c r="AB1879" s="15">
        <f t="shared" ref="AB1879:AH1879" si="7813">AB1878</f>
        <v>0</v>
      </c>
      <c r="AC1879" s="15">
        <f t="shared" si="7813"/>
        <v>0</v>
      </c>
      <c r="AD1879" s="15">
        <f t="shared" si="7813"/>
        <v>0</v>
      </c>
      <c r="AE1879" s="15">
        <f t="shared" si="7813"/>
        <v>150</v>
      </c>
      <c r="AF1879" s="15">
        <f t="shared" si="7813"/>
        <v>0</v>
      </c>
      <c r="AG1879" s="15">
        <f t="shared" si="7813"/>
        <v>150</v>
      </c>
      <c r="AH1879" s="15">
        <f t="shared" si="7813"/>
        <v>0</v>
      </c>
      <c r="AI1879" s="15">
        <v>0</v>
      </c>
      <c r="AJ1879" s="17"/>
      <c r="AK1879" s="15">
        <f>AK1878</f>
        <v>0</v>
      </c>
      <c r="AL1879" s="15">
        <f>AL1878</f>
        <v>0</v>
      </c>
      <c r="AM1879" s="17"/>
      <c r="AN1879" s="15">
        <f t="shared" ref="AN1879:AX1879" si="7814">AN1878</f>
        <v>0</v>
      </c>
      <c r="AO1879" s="15">
        <f t="shared" si="7814"/>
        <v>0</v>
      </c>
      <c r="AP1879" s="15">
        <f t="shared" si="7814"/>
        <v>0</v>
      </c>
      <c r="AQ1879" s="15">
        <f t="shared" si="7814"/>
        <v>0</v>
      </c>
      <c r="AR1879" s="15">
        <f t="shared" si="7814"/>
        <v>0</v>
      </c>
      <c r="AS1879" s="15">
        <f t="shared" si="7814"/>
        <v>0</v>
      </c>
      <c r="AT1879" s="15">
        <f t="shared" si="7814"/>
        <v>0</v>
      </c>
      <c r="AU1879" s="15">
        <f t="shared" si="7814"/>
        <v>0</v>
      </c>
      <c r="AV1879" s="15">
        <f t="shared" si="7814"/>
        <v>0</v>
      </c>
      <c r="AW1879" s="15">
        <f t="shared" si="7814"/>
        <v>0</v>
      </c>
      <c r="AX1879" s="15">
        <f t="shared" si="7814"/>
        <v>0</v>
      </c>
      <c r="AY1879" s="17"/>
      <c r="AZ1879" s="15">
        <f t="shared" ref="AZ1879:BA1879" si="7815">AZ1878</f>
        <v>6000</v>
      </c>
      <c r="BA1879" s="15">
        <f t="shared" si="7815"/>
        <v>6000</v>
      </c>
      <c r="BB1879" s="15">
        <v>0</v>
      </c>
      <c r="BC1879" s="15">
        <f t="shared" ref="BC1879:BE1879" si="7816">BC1878</f>
        <v>0</v>
      </c>
      <c r="BD1879" s="15">
        <f t="shared" si="7816"/>
        <v>0</v>
      </c>
      <c r="BE1879" s="15">
        <f t="shared" si="7816"/>
        <v>250</v>
      </c>
      <c r="BF1879" s="17"/>
      <c r="BG1879" s="15">
        <f t="shared" ref="BG1879:BH1879" si="7817">BG1878</f>
        <v>1000</v>
      </c>
      <c r="BH1879" s="15">
        <f t="shared" si="7817"/>
        <v>5000</v>
      </c>
      <c r="BI1879" s="17"/>
      <c r="BJ1879" s="22">
        <f>G1879/G1878</f>
        <v>1</v>
      </c>
      <c r="BK1879" s="65">
        <f t="shared" ref="BK1879:BL1879" si="7818">BK1878</f>
        <v>0</v>
      </c>
      <c r="BL1879" s="65">
        <f t="shared" si="7818"/>
        <v>0</v>
      </c>
      <c r="BM1879" s="6">
        <f t="shared" si="7794"/>
        <v>131.24375000000001</v>
      </c>
      <c r="BN1879" s="8">
        <f t="shared" si="7795"/>
        <v>177.20265241381151</v>
      </c>
      <c r="BO1879" s="12">
        <f t="shared" si="7796"/>
        <v>152.50160855786137</v>
      </c>
      <c r="BP1879" s="50">
        <f>(1-'#Constant'!$A$3)/($J1879*'#Constant'!$B$3/'#Constant'!$C$3^($D1879-1)+1)+'#Constant'!$A$3</f>
        <v>0.94452830188679238</v>
      </c>
      <c r="BQ1879" s="4">
        <f t="shared" si="7797"/>
        <v>183.8072091268256</v>
      </c>
      <c r="BR1879" s="50">
        <f>(1-'#Constant'!$A$3)/($K1879*'#Constant'!$B$3/'#Constant'!$C$3^($D1879-1)+1)+'#Constant'!$A$3</f>
        <v>0.95779904306220098</v>
      </c>
      <c r="BS1879" s="4">
        <f t="shared" si="7798"/>
        <v>170.59809570079739</v>
      </c>
      <c r="BT1879"/>
    </row>
    <row r="1880" spans="1:72" x14ac:dyDescent="0.3">
      <c r="A1880">
        <v>72060</v>
      </c>
      <c r="B1880" s="18" t="e">
        <f>VLOOKUP(CONCATENATE("CREATURE_NAME_",A1880),[1]Localization_Hero!$A:$E,2,FALSE)</f>
        <v>#N/A</v>
      </c>
      <c r="C1880" t="s">
        <v>77</v>
      </c>
      <c r="D1880">
        <v>1</v>
      </c>
      <c r="E1880">
        <v>1</v>
      </c>
      <c r="F1880" s="18">
        <v>1</v>
      </c>
      <c r="G1880" s="10">
        <v>150</v>
      </c>
      <c r="H1880" s="10">
        <v>150</v>
      </c>
      <c r="I1880" s="10">
        <v>5000</v>
      </c>
      <c r="J1880" s="10">
        <v>20</v>
      </c>
      <c r="K1880" s="10">
        <v>15</v>
      </c>
      <c r="L1880" s="2"/>
      <c r="M1880" s="10">
        <v>100</v>
      </c>
      <c r="N1880" s="10">
        <v>0</v>
      </c>
      <c r="O1880" s="10">
        <v>0</v>
      </c>
      <c r="P1880" s="10">
        <v>100</v>
      </c>
      <c r="Q1880" s="10">
        <v>0</v>
      </c>
      <c r="R1880" s="10">
        <v>0</v>
      </c>
      <c r="S1880" s="10">
        <v>150</v>
      </c>
      <c r="T1880" s="10">
        <v>300</v>
      </c>
      <c r="U1880" s="10">
        <v>0</v>
      </c>
      <c r="V1880" s="10">
        <v>200</v>
      </c>
      <c r="W1880" s="2"/>
      <c r="X1880" s="10">
        <v>100</v>
      </c>
      <c r="Y1880" s="10">
        <v>0</v>
      </c>
      <c r="Z1880" s="10">
        <v>0</v>
      </c>
      <c r="AA1880" s="10">
        <v>100</v>
      </c>
      <c r="AB1880" s="10">
        <v>0</v>
      </c>
      <c r="AC1880" s="10">
        <v>0</v>
      </c>
      <c r="AD1880" s="10">
        <v>0</v>
      </c>
      <c r="AE1880" s="10">
        <v>150</v>
      </c>
      <c r="AF1880" s="10">
        <v>0</v>
      </c>
      <c r="AG1880" s="10">
        <v>150</v>
      </c>
      <c r="AH1880" s="10">
        <v>0</v>
      </c>
      <c r="AI1880" s="10">
        <v>0</v>
      </c>
      <c r="AJ1880" s="3"/>
      <c r="AK1880" s="10">
        <v>0</v>
      </c>
      <c r="AL1880" s="10">
        <v>0</v>
      </c>
      <c r="AM1880" s="3"/>
      <c r="AN1880" s="10">
        <v>0</v>
      </c>
      <c r="AO1880" s="10">
        <v>0</v>
      </c>
      <c r="AP1880" s="10">
        <v>0</v>
      </c>
      <c r="AQ1880" s="10">
        <v>0</v>
      </c>
      <c r="AR1880" s="10">
        <v>0</v>
      </c>
      <c r="AS1880" s="10">
        <v>0</v>
      </c>
      <c r="AT1880" s="10">
        <v>0</v>
      </c>
      <c r="AU1880" s="10">
        <v>0</v>
      </c>
      <c r="AV1880" s="10">
        <v>0</v>
      </c>
      <c r="AW1880" s="10">
        <v>0</v>
      </c>
      <c r="AX1880" s="10">
        <v>0</v>
      </c>
      <c r="AY1880" s="3"/>
      <c r="AZ1880" s="10">
        <v>6000</v>
      </c>
      <c r="BA1880" s="10">
        <v>6000</v>
      </c>
      <c r="BB1880" s="10">
        <v>0</v>
      </c>
      <c r="BC1880" s="10">
        <v>0</v>
      </c>
      <c r="BD1880" s="10">
        <v>0</v>
      </c>
      <c r="BE1880" s="10">
        <v>250</v>
      </c>
      <c r="BF1880" s="3"/>
      <c r="BG1880" s="10">
        <v>1000</v>
      </c>
      <c r="BH1880" s="10">
        <v>5000</v>
      </c>
      <c r="BI1880" s="3"/>
      <c r="BJ1880" s="21">
        <v>1</v>
      </c>
      <c r="BK1880" s="65">
        <v>0</v>
      </c>
      <c r="BL1880" s="65">
        <v>-200</v>
      </c>
      <c r="BM1880" s="6">
        <f t="shared" si="7794"/>
        <v>196.86562499999999</v>
      </c>
      <c r="BN1880" s="8">
        <f t="shared" si="7795"/>
        <v>354.40530482762301</v>
      </c>
      <c r="BO1880" s="12">
        <f t="shared" si="7796"/>
        <v>264.14053425819657</v>
      </c>
      <c r="BP1880" s="50">
        <f>(1-'#Constant'!$A$3)/($J1880*'#Constant'!$B$3/'#Constant'!$C$3^($D1880-1)+1)+'#Constant'!$A$3</f>
        <v>0.94452830188679238</v>
      </c>
      <c r="BQ1880" s="4">
        <f t="shared" si="7797"/>
        <v>367.61441825365119</v>
      </c>
      <c r="BR1880" s="50">
        <f>(1-'#Constant'!$A$3)/($K1880*'#Constant'!$B$3/'#Constant'!$C$3^($D1880-1)+1)+'#Constant'!$A$3</f>
        <v>0.95779904306220098</v>
      </c>
      <c r="BS1880" s="4">
        <f t="shared" si="7798"/>
        <v>341.19619140159477</v>
      </c>
      <c r="BT1880">
        <f>BO1880/$BO$4*100</f>
        <v>200.75680513000376</v>
      </c>
    </row>
    <row r="1881" spans="1:72" s="13" customFormat="1" ht="17.25" thickBot="1" x14ac:dyDescent="0.35">
      <c r="B1881" s="20"/>
      <c r="D1881" s="14">
        <v>1</v>
      </c>
      <c r="E1881" s="14">
        <v>1</v>
      </c>
      <c r="F1881" s="19">
        <v>1</v>
      </c>
      <c r="G1881" s="15">
        <f t="shared" ref="G1881:H1881" si="7819">G1880</f>
        <v>150</v>
      </c>
      <c r="H1881" s="15">
        <f t="shared" si="7819"/>
        <v>150</v>
      </c>
      <c r="I1881" s="15">
        <v>2500</v>
      </c>
      <c r="J1881" s="15">
        <f>J1880</f>
        <v>20</v>
      </c>
      <c r="K1881" s="15">
        <f>K1880</f>
        <v>15</v>
      </c>
      <c r="L1881" s="16"/>
      <c r="M1881" s="15">
        <f t="shared" ref="M1881:O1881" si="7820">M1880</f>
        <v>100</v>
      </c>
      <c r="N1881" s="15">
        <f t="shared" si="7820"/>
        <v>0</v>
      </c>
      <c r="O1881" s="15">
        <f t="shared" si="7820"/>
        <v>0</v>
      </c>
      <c r="P1881" s="15">
        <v>100</v>
      </c>
      <c r="Q1881" s="15">
        <f t="shared" ref="Q1881:V1881" si="7821">Q1880</f>
        <v>0</v>
      </c>
      <c r="R1881" s="15">
        <f t="shared" si="7821"/>
        <v>0</v>
      </c>
      <c r="S1881" s="15">
        <f t="shared" si="7821"/>
        <v>150</v>
      </c>
      <c r="T1881" s="15">
        <f t="shared" si="7821"/>
        <v>300</v>
      </c>
      <c r="U1881" s="15">
        <f t="shared" si="7821"/>
        <v>0</v>
      </c>
      <c r="V1881" s="15">
        <f t="shared" si="7821"/>
        <v>200</v>
      </c>
      <c r="W1881" s="16"/>
      <c r="X1881" s="15">
        <f t="shared" ref="X1881:Z1881" si="7822">X1880</f>
        <v>100</v>
      </c>
      <c r="Y1881" s="15">
        <f t="shared" si="7822"/>
        <v>0</v>
      </c>
      <c r="Z1881" s="15">
        <f t="shared" si="7822"/>
        <v>0</v>
      </c>
      <c r="AA1881" s="15">
        <v>100</v>
      </c>
      <c r="AB1881" s="15">
        <f t="shared" ref="AB1881:AH1881" si="7823">AB1880</f>
        <v>0</v>
      </c>
      <c r="AC1881" s="15">
        <f t="shared" si="7823"/>
        <v>0</v>
      </c>
      <c r="AD1881" s="15">
        <f t="shared" si="7823"/>
        <v>0</v>
      </c>
      <c r="AE1881" s="15">
        <f t="shared" si="7823"/>
        <v>150</v>
      </c>
      <c r="AF1881" s="15">
        <f t="shared" si="7823"/>
        <v>0</v>
      </c>
      <c r="AG1881" s="15">
        <f t="shared" si="7823"/>
        <v>150</v>
      </c>
      <c r="AH1881" s="15">
        <f t="shared" si="7823"/>
        <v>0</v>
      </c>
      <c r="AI1881" s="15">
        <v>0</v>
      </c>
      <c r="AJ1881" s="17"/>
      <c r="AK1881" s="15">
        <f>AK1880</f>
        <v>0</v>
      </c>
      <c r="AL1881" s="15">
        <f>AL1880</f>
        <v>0</v>
      </c>
      <c r="AM1881" s="17"/>
      <c r="AN1881" s="15">
        <f t="shared" ref="AN1881:AX1881" si="7824">AN1880</f>
        <v>0</v>
      </c>
      <c r="AO1881" s="15">
        <f t="shared" si="7824"/>
        <v>0</v>
      </c>
      <c r="AP1881" s="15">
        <f t="shared" si="7824"/>
        <v>0</v>
      </c>
      <c r="AQ1881" s="15">
        <f t="shared" si="7824"/>
        <v>0</v>
      </c>
      <c r="AR1881" s="15">
        <f t="shared" si="7824"/>
        <v>0</v>
      </c>
      <c r="AS1881" s="15">
        <f t="shared" si="7824"/>
        <v>0</v>
      </c>
      <c r="AT1881" s="15">
        <f t="shared" si="7824"/>
        <v>0</v>
      </c>
      <c r="AU1881" s="15">
        <f t="shared" si="7824"/>
        <v>0</v>
      </c>
      <c r="AV1881" s="15">
        <f t="shared" si="7824"/>
        <v>0</v>
      </c>
      <c r="AW1881" s="15">
        <f t="shared" si="7824"/>
        <v>0</v>
      </c>
      <c r="AX1881" s="15">
        <f t="shared" si="7824"/>
        <v>0</v>
      </c>
      <c r="AY1881" s="17"/>
      <c r="AZ1881" s="15">
        <f t="shared" ref="AZ1881:BA1881" si="7825">AZ1880</f>
        <v>6000</v>
      </c>
      <c r="BA1881" s="15">
        <f t="shared" si="7825"/>
        <v>6000</v>
      </c>
      <c r="BB1881" s="15">
        <v>0</v>
      </c>
      <c r="BC1881" s="15">
        <f t="shared" ref="BC1881:BE1881" si="7826">BC1880</f>
        <v>0</v>
      </c>
      <c r="BD1881" s="15">
        <f t="shared" si="7826"/>
        <v>0</v>
      </c>
      <c r="BE1881" s="15">
        <f t="shared" si="7826"/>
        <v>250</v>
      </c>
      <c r="BF1881" s="17"/>
      <c r="BG1881" s="15">
        <f t="shared" ref="BG1881:BH1881" si="7827">BG1880</f>
        <v>1000</v>
      </c>
      <c r="BH1881" s="15">
        <f t="shared" si="7827"/>
        <v>5000</v>
      </c>
      <c r="BI1881" s="17"/>
      <c r="BJ1881" s="22">
        <f>G1881/G1880</f>
        <v>1</v>
      </c>
      <c r="BK1881" s="65">
        <f t="shared" ref="BK1881" si="7828">BK1880</f>
        <v>0</v>
      </c>
      <c r="BL1881" s="65">
        <v>-200</v>
      </c>
      <c r="BM1881" s="6">
        <f t="shared" si="7794"/>
        <v>196.86562499999999</v>
      </c>
      <c r="BN1881" s="8">
        <f t="shared" si="7795"/>
        <v>177.20265241381151</v>
      </c>
      <c r="BO1881" s="12">
        <f t="shared" si="7796"/>
        <v>186.77556296020836</v>
      </c>
      <c r="BP1881" s="50">
        <f>(1-'#Constant'!$A$3)/($J1881*'#Constant'!$B$3/'#Constant'!$C$3^($D1881-1)+1)+'#Constant'!$A$3</f>
        <v>0.94452830188679238</v>
      </c>
      <c r="BQ1881" s="4">
        <f t="shared" si="7797"/>
        <v>183.8072091268256</v>
      </c>
      <c r="BR1881" s="50">
        <f>(1-'#Constant'!$A$3)/($K1881*'#Constant'!$B$3/'#Constant'!$C$3^($D1881-1)+1)+'#Constant'!$A$3</f>
        <v>0.95779904306220098</v>
      </c>
      <c r="BS1881" s="4">
        <f t="shared" si="7798"/>
        <v>170.59809570079739</v>
      </c>
      <c r="BT1881"/>
    </row>
    <row r="1882" spans="1:72" x14ac:dyDescent="0.3">
      <c r="A1882">
        <v>72070</v>
      </c>
      <c r="B1882" s="18" t="e">
        <f>VLOOKUP(CONCATENATE("CREATURE_NAME_",A1882),[1]Localization_Hero!$A:$E,2,FALSE)</f>
        <v>#N/A</v>
      </c>
      <c r="C1882" t="s">
        <v>77</v>
      </c>
      <c r="D1882">
        <v>1</v>
      </c>
      <c r="E1882">
        <v>1</v>
      </c>
      <c r="F1882" s="18">
        <v>1</v>
      </c>
      <c r="G1882" s="10">
        <v>100</v>
      </c>
      <c r="H1882" s="10">
        <v>100</v>
      </c>
      <c r="I1882" s="10">
        <v>2500</v>
      </c>
      <c r="J1882" s="10">
        <v>20</v>
      </c>
      <c r="K1882" s="10">
        <v>15</v>
      </c>
      <c r="L1882" s="2"/>
      <c r="M1882" s="10">
        <v>100</v>
      </c>
      <c r="N1882" s="10">
        <v>0</v>
      </c>
      <c r="O1882" s="10">
        <v>0</v>
      </c>
      <c r="P1882" s="10">
        <v>100</v>
      </c>
      <c r="Q1882" s="10">
        <v>0</v>
      </c>
      <c r="R1882" s="10">
        <v>0</v>
      </c>
      <c r="S1882" s="10">
        <v>150</v>
      </c>
      <c r="T1882" s="10">
        <v>300</v>
      </c>
      <c r="U1882" s="10">
        <v>0</v>
      </c>
      <c r="V1882" s="10">
        <v>200</v>
      </c>
      <c r="W1882" s="2"/>
      <c r="X1882" s="10">
        <v>100</v>
      </c>
      <c r="Y1882" s="10">
        <v>0</v>
      </c>
      <c r="Z1882" s="10">
        <v>0</v>
      </c>
      <c r="AA1882" s="10">
        <v>100</v>
      </c>
      <c r="AB1882" s="10">
        <v>0</v>
      </c>
      <c r="AC1882" s="10">
        <v>0</v>
      </c>
      <c r="AD1882" s="10">
        <v>0</v>
      </c>
      <c r="AE1882" s="10">
        <v>150</v>
      </c>
      <c r="AF1882" s="10">
        <v>0</v>
      </c>
      <c r="AG1882" s="10">
        <v>150</v>
      </c>
      <c r="AH1882" s="10">
        <v>0</v>
      </c>
      <c r="AI1882" s="10">
        <v>0</v>
      </c>
      <c r="AJ1882" s="3"/>
      <c r="AK1882" s="10">
        <v>0</v>
      </c>
      <c r="AL1882" s="10">
        <v>0</v>
      </c>
      <c r="AM1882" s="3"/>
      <c r="AN1882" s="10">
        <v>0</v>
      </c>
      <c r="AO1882" s="10">
        <v>0</v>
      </c>
      <c r="AP1882" s="10">
        <v>0</v>
      </c>
      <c r="AQ1882" s="10">
        <v>0</v>
      </c>
      <c r="AR1882" s="10">
        <v>0</v>
      </c>
      <c r="AS1882" s="10">
        <v>0</v>
      </c>
      <c r="AT1882" s="10">
        <v>0</v>
      </c>
      <c r="AU1882" s="10">
        <v>0</v>
      </c>
      <c r="AV1882" s="10">
        <v>0</v>
      </c>
      <c r="AW1882" s="10">
        <v>0</v>
      </c>
      <c r="AX1882" s="10">
        <v>0</v>
      </c>
      <c r="AY1882" s="3"/>
      <c r="AZ1882" s="10">
        <v>6000</v>
      </c>
      <c r="BA1882" s="10">
        <v>6000</v>
      </c>
      <c r="BB1882" s="10">
        <v>0</v>
      </c>
      <c r="BC1882" s="10">
        <v>0</v>
      </c>
      <c r="BD1882" s="10">
        <v>0</v>
      </c>
      <c r="BE1882" s="10">
        <v>250</v>
      </c>
      <c r="BF1882" s="3"/>
      <c r="BG1882" s="10">
        <v>1000</v>
      </c>
      <c r="BH1882" s="10">
        <v>0</v>
      </c>
      <c r="BI1882" s="3"/>
      <c r="BJ1882" s="21">
        <v>1</v>
      </c>
      <c r="BK1882" s="65">
        <v>0</v>
      </c>
      <c r="BL1882" s="65">
        <v>0</v>
      </c>
      <c r="BM1882" s="6">
        <f t="shared" si="7794"/>
        <v>131.24375000000001</v>
      </c>
      <c r="BN1882" s="8">
        <f t="shared" si="7795"/>
        <v>177.20265241381151</v>
      </c>
      <c r="BO1882" s="12">
        <f t="shared" si="7796"/>
        <v>152.50160855786137</v>
      </c>
      <c r="BP1882" s="50">
        <f>(1-'#Constant'!$A$3)/($J1882*'#Constant'!$B$3/'#Constant'!$C$3^($D1882-1)+1)+'#Constant'!$A$3</f>
        <v>0.94452830188679238</v>
      </c>
      <c r="BQ1882" s="4">
        <f t="shared" si="7797"/>
        <v>183.8072091268256</v>
      </c>
      <c r="BR1882" s="50">
        <f>(1-'#Constant'!$A$3)/($K1882*'#Constant'!$B$3/'#Constant'!$C$3^($D1882-1)+1)+'#Constant'!$A$3</f>
        <v>0.95779904306220098</v>
      </c>
      <c r="BS1882" s="4">
        <f t="shared" si="7798"/>
        <v>170.59809570079739</v>
      </c>
      <c r="BT1882">
        <f>BO1882/$BO$4*100</f>
        <v>115.90699548345691</v>
      </c>
    </row>
    <row r="1883" spans="1:72" s="13" customFormat="1" ht="17.25" thickBot="1" x14ac:dyDescent="0.35">
      <c r="B1883" s="20"/>
      <c r="D1883" s="14">
        <v>1</v>
      </c>
      <c r="E1883" s="14">
        <v>1</v>
      </c>
      <c r="F1883" s="19">
        <v>1</v>
      </c>
      <c r="G1883" s="15">
        <f t="shared" ref="G1883:H1883" si="7829">G1882</f>
        <v>100</v>
      </c>
      <c r="H1883" s="15">
        <f t="shared" si="7829"/>
        <v>100</v>
      </c>
      <c r="I1883" s="15">
        <v>2500</v>
      </c>
      <c r="J1883" s="15">
        <f>J1882</f>
        <v>20</v>
      </c>
      <c r="K1883" s="15">
        <f>K1882</f>
        <v>15</v>
      </c>
      <c r="L1883" s="16"/>
      <c r="M1883" s="15">
        <f t="shared" ref="M1883:O1883" si="7830">M1882</f>
        <v>100</v>
      </c>
      <c r="N1883" s="15">
        <f t="shared" si="7830"/>
        <v>0</v>
      </c>
      <c r="O1883" s="15">
        <f t="shared" si="7830"/>
        <v>0</v>
      </c>
      <c r="P1883" s="15">
        <v>100</v>
      </c>
      <c r="Q1883" s="15">
        <f t="shared" ref="Q1883:V1883" si="7831">Q1882</f>
        <v>0</v>
      </c>
      <c r="R1883" s="15">
        <f t="shared" si="7831"/>
        <v>0</v>
      </c>
      <c r="S1883" s="15">
        <f t="shared" si="7831"/>
        <v>150</v>
      </c>
      <c r="T1883" s="15">
        <f t="shared" si="7831"/>
        <v>300</v>
      </c>
      <c r="U1883" s="15">
        <f t="shared" si="7831"/>
        <v>0</v>
      </c>
      <c r="V1883" s="15">
        <f t="shared" si="7831"/>
        <v>200</v>
      </c>
      <c r="W1883" s="16"/>
      <c r="X1883" s="15">
        <f t="shared" ref="X1883:Z1883" si="7832">X1882</f>
        <v>100</v>
      </c>
      <c r="Y1883" s="15">
        <f t="shared" si="7832"/>
        <v>0</v>
      </c>
      <c r="Z1883" s="15">
        <f t="shared" si="7832"/>
        <v>0</v>
      </c>
      <c r="AA1883" s="15">
        <v>100</v>
      </c>
      <c r="AB1883" s="15">
        <f t="shared" ref="AB1883:AH1883" si="7833">AB1882</f>
        <v>0</v>
      </c>
      <c r="AC1883" s="15">
        <f t="shared" si="7833"/>
        <v>0</v>
      </c>
      <c r="AD1883" s="15">
        <f t="shared" si="7833"/>
        <v>0</v>
      </c>
      <c r="AE1883" s="15">
        <f t="shared" si="7833"/>
        <v>150</v>
      </c>
      <c r="AF1883" s="15">
        <f t="shared" si="7833"/>
        <v>0</v>
      </c>
      <c r="AG1883" s="15">
        <f t="shared" si="7833"/>
        <v>150</v>
      </c>
      <c r="AH1883" s="15">
        <f t="shared" si="7833"/>
        <v>0</v>
      </c>
      <c r="AI1883" s="15">
        <v>0</v>
      </c>
      <c r="AJ1883" s="17"/>
      <c r="AK1883" s="15">
        <f>AK1882</f>
        <v>0</v>
      </c>
      <c r="AL1883" s="15">
        <f>AL1882</f>
        <v>0</v>
      </c>
      <c r="AM1883" s="17"/>
      <c r="AN1883" s="15">
        <f t="shared" ref="AN1883:AX1883" si="7834">AN1882</f>
        <v>0</v>
      </c>
      <c r="AO1883" s="15">
        <f t="shared" si="7834"/>
        <v>0</v>
      </c>
      <c r="AP1883" s="15">
        <f t="shared" si="7834"/>
        <v>0</v>
      </c>
      <c r="AQ1883" s="15">
        <f t="shared" si="7834"/>
        <v>0</v>
      </c>
      <c r="AR1883" s="15">
        <f t="shared" si="7834"/>
        <v>0</v>
      </c>
      <c r="AS1883" s="15">
        <f t="shared" si="7834"/>
        <v>0</v>
      </c>
      <c r="AT1883" s="15">
        <f t="shared" si="7834"/>
        <v>0</v>
      </c>
      <c r="AU1883" s="15">
        <f t="shared" si="7834"/>
        <v>0</v>
      </c>
      <c r="AV1883" s="15">
        <f t="shared" si="7834"/>
        <v>0</v>
      </c>
      <c r="AW1883" s="15">
        <f t="shared" si="7834"/>
        <v>0</v>
      </c>
      <c r="AX1883" s="15">
        <f t="shared" si="7834"/>
        <v>0</v>
      </c>
      <c r="AY1883" s="17"/>
      <c r="AZ1883" s="15">
        <f t="shared" ref="AZ1883:BA1883" si="7835">AZ1882</f>
        <v>6000</v>
      </c>
      <c r="BA1883" s="15">
        <f t="shared" si="7835"/>
        <v>6000</v>
      </c>
      <c r="BB1883" s="15">
        <v>0</v>
      </c>
      <c r="BC1883" s="15">
        <f t="shared" ref="BC1883:BE1883" si="7836">BC1882</f>
        <v>0</v>
      </c>
      <c r="BD1883" s="15">
        <f t="shared" si="7836"/>
        <v>0</v>
      </c>
      <c r="BE1883" s="15">
        <f t="shared" si="7836"/>
        <v>250</v>
      </c>
      <c r="BF1883" s="17"/>
      <c r="BG1883" s="15">
        <f t="shared" ref="BG1883:BH1883" si="7837">BG1882</f>
        <v>1000</v>
      </c>
      <c r="BH1883" s="15">
        <f t="shared" si="7837"/>
        <v>0</v>
      </c>
      <c r="BI1883" s="17"/>
      <c r="BJ1883" s="22">
        <f>G1883/G1882</f>
        <v>1</v>
      </c>
      <c r="BK1883" s="65">
        <f t="shared" ref="BK1883:BL1883" si="7838">BK1882</f>
        <v>0</v>
      </c>
      <c r="BL1883" s="65">
        <f t="shared" si="7838"/>
        <v>0</v>
      </c>
      <c r="BM1883" s="6">
        <f t="shared" si="7794"/>
        <v>131.24375000000001</v>
      </c>
      <c r="BN1883" s="8">
        <f t="shared" si="7795"/>
        <v>177.20265241381151</v>
      </c>
      <c r="BO1883" s="12">
        <f t="shared" si="7796"/>
        <v>152.50160855786137</v>
      </c>
      <c r="BP1883" s="50">
        <f>(1-'#Constant'!$A$3)/($J1883*'#Constant'!$B$3/'#Constant'!$C$3^($D1883-1)+1)+'#Constant'!$A$3</f>
        <v>0.94452830188679238</v>
      </c>
      <c r="BQ1883" s="4">
        <f t="shared" si="7797"/>
        <v>183.8072091268256</v>
      </c>
      <c r="BR1883" s="50">
        <f>(1-'#Constant'!$A$3)/($K1883*'#Constant'!$B$3/'#Constant'!$C$3^($D1883-1)+1)+'#Constant'!$A$3</f>
        <v>0.95779904306220098</v>
      </c>
      <c r="BS1883" s="4">
        <f t="shared" si="7798"/>
        <v>170.59809570079739</v>
      </c>
      <c r="BT1883"/>
    </row>
    <row r="1884" spans="1:72" x14ac:dyDescent="0.3">
      <c r="A1884">
        <v>72080</v>
      </c>
      <c r="C1884" t="s">
        <v>77</v>
      </c>
      <c r="D1884">
        <v>1</v>
      </c>
      <c r="E1884">
        <v>1</v>
      </c>
      <c r="F1884" s="18">
        <v>1</v>
      </c>
      <c r="G1884" s="10">
        <v>50</v>
      </c>
      <c r="H1884" s="10">
        <v>50</v>
      </c>
      <c r="I1884" s="10">
        <v>2500</v>
      </c>
      <c r="J1884" s="10">
        <v>20</v>
      </c>
      <c r="K1884" s="10">
        <v>15</v>
      </c>
      <c r="L1884" s="2"/>
      <c r="M1884" s="10">
        <v>100</v>
      </c>
      <c r="N1884" s="10">
        <v>0</v>
      </c>
      <c r="O1884" s="10">
        <v>0</v>
      </c>
      <c r="P1884" s="10">
        <v>100</v>
      </c>
      <c r="Q1884" s="10">
        <v>0</v>
      </c>
      <c r="R1884" s="10">
        <v>0</v>
      </c>
      <c r="S1884" s="10">
        <v>150</v>
      </c>
      <c r="T1884" s="10">
        <v>300</v>
      </c>
      <c r="U1884" s="10">
        <v>0</v>
      </c>
      <c r="V1884" s="10">
        <v>200</v>
      </c>
      <c r="W1884" s="2"/>
      <c r="X1884" s="10">
        <v>100</v>
      </c>
      <c r="Y1884" s="10">
        <v>0</v>
      </c>
      <c r="Z1884" s="10">
        <v>0</v>
      </c>
      <c r="AA1884" s="10">
        <v>100</v>
      </c>
      <c r="AB1884" s="10">
        <v>0</v>
      </c>
      <c r="AC1884" s="10">
        <v>0</v>
      </c>
      <c r="AD1884" s="10">
        <v>0</v>
      </c>
      <c r="AE1884" s="10">
        <v>150</v>
      </c>
      <c r="AF1884" s="10">
        <v>0</v>
      </c>
      <c r="AG1884" s="10">
        <v>150</v>
      </c>
      <c r="AH1884" s="10">
        <v>0</v>
      </c>
      <c r="AI1884" s="10">
        <v>0</v>
      </c>
      <c r="AJ1884" s="3"/>
      <c r="AK1884" s="10">
        <v>0</v>
      </c>
      <c r="AL1884" s="10">
        <v>0</v>
      </c>
      <c r="AM1884" s="3"/>
      <c r="AN1884" s="10">
        <v>0</v>
      </c>
      <c r="AO1884" s="10">
        <v>0</v>
      </c>
      <c r="AP1884" s="10">
        <v>0</v>
      </c>
      <c r="AQ1884" s="10">
        <v>0</v>
      </c>
      <c r="AR1884" s="10">
        <v>0</v>
      </c>
      <c r="AS1884" s="10">
        <v>0</v>
      </c>
      <c r="AT1884" s="10">
        <v>0</v>
      </c>
      <c r="AU1884" s="10">
        <v>0</v>
      </c>
      <c r="AV1884" s="10">
        <v>0</v>
      </c>
      <c r="AW1884" s="10">
        <v>0</v>
      </c>
      <c r="AX1884" s="10">
        <v>0</v>
      </c>
      <c r="AY1884" s="3"/>
      <c r="AZ1884" s="10">
        <v>6000</v>
      </c>
      <c r="BA1884" s="10">
        <v>6000</v>
      </c>
      <c r="BB1884" s="10">
        <v>0</v>
      </c>
      <c r="BC1884" s="10">
        <v>0</v>
      </c>
      <c r="BD1884" s="10">
        <v>0</v>
      </c>
      <c r="BE1884" s="10">
        <v>250</v>
      </c>
      <c r="BF1884" s="3"/>
      <c r="BG1884" s="10">
        <v>1000</v>
      </c>
      <c r="BH1884" s="10">
        <v>0</v>
      </c>
      <c r="BI1884" s="3"/>
      <c r="BJ1884" s="21">
        <v>1</v>
      </c>
      <c r="BK1884" s="65">
        <v>0</v>
      </c>
      <c r="BL1884" s="65">
        <v>-200</v>
      </c>
      <c r="BM1884" s="6">
        <f t="shared" ref="BM1884:BM1885" si="7839">MAX(G1884*(1+M1884/1000*(1+O1884/1000))*(1+0.5*T1884/1000)*(1+0.25*S1884/1000),(H1884*(1+X1884/1000*(1+Z1884/1000))*(1+0.5*AE1884/1000)*(1+0.25*AD1884/1000)))*BG1884/1000</f>
        <v>65.621875000000003</v>
      </c>
      <c r="BN1884" s="8">
        <f t="shared" ref="BN1884:BN1885" si="7840">(BQ1884+BS1884)/2*(1+AI1884/2000)*(1+AH1884/2000)*(1+AN1884/2000)*(1+AK1884/2000)</f>
        <v>177.20265241381151</v>
      </c>
      <c r="BO1884" s="12">
        <f t="shared" ref="BO1884:BO1885" si="7841">SQRT(BM1884*BN1884)</f>
        <v>107.8349215531202</v>
      </c>
      <c r="BP1884" s="50">
        <f>(1-'#Constant'!$A$3)/($J1884*'#Constant'!$B$3/'#Constant'!$C$3^($D1884-1)+1)+'#Constant'!$A$3</f>
        <v>0.94452830188679238</v>
      </c>
      <c r="BQ1884" s="4">
        <f t="shared" ref="BQ1884:BQ1885" si="7842">I1884/(BP1884*(1-Q1884/1000*(0.5+R1884/1000))*(1-P1884/1000)*(1-V1884/1000)*(1+U1884/1000))/20</f>
        <v>183.8072091268256</v>
      </c>
      <c r="BR1884" s="50">
        <f>(1-'#Constant'!$A$3)/($K1884*'#Constant'!$B$3/'#Constant'!$C$3^($D1884-1)+1)+'#Constant'!$A$3</f>
        <v>0.95779904306220098</v>
      </c>
      <c r="BS1884" s="4">
        <f t="shared" ref="BS1884:BS1885" si="7843">I1884/(BR1884*(1-AB1884/1000*(0.5+AC1884/1000))*(1-AA1884/1000)*(1-AG1884/1000)*(1+AF1884/1000))/20</f>
        <v>170.59809570079739</v>
      </c>
      <c r="BT1884">
        <f>BO1884/$BO$4*100</f>
        <v>81.958622493310912</v>
      </c>
    </row>
    <row r="1885" spans="1:72" s="13" customFormat="1" ht="17.25" thickBot="1" x14ac:dyDescent="0.35">
      <c r="B1885" s="20"/>
      <c r="D1885" s="14">
        <v>1</v>
      </c>
      <c r="E1885" s="14">
        <v>1</v>
      </c>
      <c r="F1885" s="19">
        <v>1</v>
      </c>
      <c r="G1885" s="15">
        <f t="shared" ref="G1885:H1885" si="7844">G1884</f>
        <v>50</v>
      </c>
      <c r="H1885" s="15">
        <f t="shared" si="7844"/>
        <v>50</v>
      </c>
      <c r="I1885" s="15">
        <v>2500</v>
      </c>
      <c r="J1885" s="15">
        <f>J1884</f>
        <v>20</v>
      </c>
      <c r="K1885" s="15">
        <f>K1884</f>
        <v>15</v>
      </c>
      <c r="L1885" s="16"/>
      <c r="M1885" s="15">
        <f t="shared" ref="M1885:O1885" si="7845">M1884</f>
        <v>100</v>
      </c>
      <c r="N1885" s="15">
        <f t="shared" si="7845"/>
        <v>0</v>
      </c>
      <c r="O1885" s="15">
        <f t="shared" si="7845"/>
        <v>0</v>
      </c>
      <c r="P1885" s="15">
        <v>100</v>
      </c>
      <c r="Q1885" s="15">
        <f t="shared" ref="Q1885:V1885" si="7846">Q1884</f>
        <v>0</v>
      </c>
      <c r="R1885" s="15">
        <f t="shared" si="7846"/>
        <v>0</v>
      </c>
      <c r="S1885" s="15">
        <f t="shared" si="7846"/>
        <v>150</v>
      </c>
      <c r="T1885" s="15">
        <f t="shared" si="7846"/>
        <v>300</v>
      </c>
      <c r="U1885" s="15">
        <f t="shared" si="7846"/>
        <v>0</v>
      </c>
      <c r="V1885" s="15">
        <f t="shared" si="7846"/>
        <v>200</v>
      </c>
      <c r="W1885" s="16"/>
      <c r="X1885" s="15">
        <f t="shared" ref="X1885:Z1885" si="7847">X1884</f>
        <v>100</v>
      </c>
      <c r="Y1885" s="15">
        <f t="shared" si="7847"/>
        <v>0</v>
      </c>
      <c r="Z1885" s="15">
        <f t="shared" si="7847"/>
        <v>0</v>
      </c>
      <c r="AA1885" s="15">
        <v>100</v>
      </c>
      <c r="AB1885" s="15">
        <f t="shared" ref="AB1885:AH1885" si="7848">AB1884</f>
        <v>0</v>
      </c>
      <c r="AC1885" s="15">
        <f t="shared" si="7848"/>
        <v>0</v>
      </c>
      <c r="AD1885" s="15">
        <f t="shared" si="7848"/>
        <v>0</v>
      </c>
      <c r="AE1885" s="15">
        <f t="shared" si="7848"/>
        <v>150</v>
      </c>
      <c r="AF1885" s="15">
        <f t="shared" si="7848"/>
        <v>0</v>
      </c>
      <c r="AG1885" s="15">
        <f t="shared" si="7848"/>
        <v>150</v>
      </c>
      <c r="AH1885" s="15">
        <f t="shared" si="7848"/>
        <v>0</v>
      </c>
      <c r="AI1885" s="15">
        <v>0</v>
      </c>
      <c r="AJ1885" s="17"/>
      <c r="AK1885" s="15">
        <f>AK1884</f>
        <v>0</v>
      </c>
      <c r="AL1885" s="15">
        <f>AL1884</f>
        <v>0</v>
      </c>
      <c r="AM1885" s="17"/>
      <c r="AN1885" s="15">
        <f t="shared" ref="AN1885:AX1885" si="7849">AN1884</f>
        <v>0</v>
      </c>
      <c r="AO1885" s="15">
        <f t="shared" si="7849"/>
        <v>0</v>
      </c>
      <c r="AP1885" s="15">
        <f t="shared" si="7849"/>
        <v>0</v>
      </c>
      <c r="AQ1885" s="15">
        <f t="shared" si="7849"/>
        <v>0</v>
      </c>
      <c r="AR1885" s="15">
        <f t="shared" si="7849"/>
        <v>0</v>
      </c>
      <c r="AS1885" s="15">
        <f t="shared" si="7849"/>
        <v>0</v>
      </c>
      <c r="AT1885" s="15">
        <f t="shared" si="7849"/>
        <v>0</v>
      </c>
      <c r="AU1885" s="15">
        <f t="shared" si="7849"/>
        <v>0</v>
      </c>
      <c r="AV1885" s="15">
        <f t="shared" si="7849"/>
        <v>0</v>
      </c>
      <c r="AW1885" s="15">
        <f t="shared" si="7849"/>
        <v>0</v>
      </c>
      <c r="AX1885" s="15">
        <f t="shared" si="7849"/>
        <v>0</v>
      </c>
      <c r="AY1885" s="17"/>
      <c r="AZ1885" s="15">
        <f t="shared" ref="AZ1885:BA1885" si="7850">AZ1884</f>
        <v>6000</v>
      </c>
      <c r="BA1885" s="15">
        <f t="shared" si="7850"/>
        <v>6000</v>
      </c>
      <c r="BB1885" s="15">
        <v>0</v>
      </c>
      <c r="BC1885" s="15">
        <f t="shared" ref="BC1885:BE1885" si="7851">BC1884</f>
        <v>0</v>
      </c>
      <c r="BD1885" s="15">
        <f t="shared" si="7851"/>
        <v>0</v>
      </c>
      <c r="BE1885" s="15">
        <f t="shared" si="7851"/>
        <v>250</v>
      </c>
      <c r="BF1885" s="17"/>
      <c r="BG1885" s="15">
        <f t="shared" ref="BG1885:BH1885" si="7852">BG1884</f>
        <v>1000</v>
      </c>
      <c r="BH1885" s="15">
        <f t="shared" si="7852"/>
        <v>0</v>
      </c>
      <c r="BI1885" s="17"/>
      <c r="BJ1885" s="22">
        <f>G1885/G1884</f>
        <v>1</v>
      </c>
      <c r="BK1885" s="65">
        <f t="shared" ref="BK1885" si="7853">BK1884</f>
        <v>0</v>
      </c>
      <c r="BL1885" s="65">
        <v>-200</v>
      </c>
      <c r="BM1885" s="6">
        <f t="shared" si="7839"/>
        <v>65.621875000000003</v>
      </c>
      <c r="BN1885" s="8">
        <f t="shared" si="7840"/>
        <v>177.20265241381151</v>
      </c>
      <c r="BO1885" s="12">
        <f t="shared" si="7841"/>
        <v>107.8349215531202</v>
      </c>
      <c r="BP1885" s="50">
        <f>(1-'#Constant'!$A$3)/($J1885*'#Constant'!$B$3/'#Constant'!$C$3^($D1885-1)+1)+'#Constant'!$A$3</f>
        <v>0.94452830188679238</v>
      </c>
      <c r="BQ1885" s="4">
        <f t="shared" si="7842"/>
        <v>183.8072091268256</v>
      </c>
      <c r="BR1885" s="50">
        <f>(1-'#Constant'!$A$3)/($K1885*'#Constant'!$B$3/'#Constant'!$C$3^($D1885-1)+1)+'#Constant'!$A$3</f>
        <v>0.95779904306220098</v>
      </c>
      <c r="BS1885" s="4">
        <f t="shared" si="7843"/>
        <v>170.59809570079739</v>
      </c>
      <c r="BT1885"/>
    </row>
    <row r="1886" spans="1:72" x14ac:dyDescent="0.3">
      <c r="A1886">
        <v>72090</v>
      </c>
      <c r="C1886" t="s">
        <v>77</v>
      </c>
      <c r="D1886">
        <v>1</v>
      </c>
      <c r="E1886">
        <v>1</v>
      </c>
      <c r="F1886" s="18">
        <v>1</v>
      </c>
      <c r="G1886" s="10">
        <v>100</v>
      </c>
      <c r="H1886" s="10">
        <v>100</v>
      </c>
      <c r="I1886" s="10">
        <v>2500</v>
      </c>
      <c r="J1886" s="10">
        <v>20</v>
      </c>
      <c r="K1886" s="10">
        <v>15</v>
      </c>
      <c r="L1886" s="2"/>
      <c r="M1886" s="10">
        <v>100</v>
      </c>
      <c r="N1886" s="10">
        <v>0</v>
      </c>
      <c r="O1886" s="10">
        <v>0</v>
      </c>
      <c r="P1886" s="10">
        <v>100</v>
      </c>
      <c r="Q1886" s="10">
        <v>0</v>
      </c>
      <c r="R1886" s="10">
        <v>0</v>
      </c>
      <c r="S1886" s="10">
        <v>150</v>
      </c>
      <c r="T1886" s="10">
        <v>300</v>
      </c>
      <c r="U1886" s="10">
        <v>0</v>
      </c>
      <c r="V1886" s="10">
        <v>200</v>
      </c>
      <c r="W1886" s="2"/>
      <c r="X1886" s="10">
        <v>100</v>
      </c>
      <c r="Y1886" s="10">
        <v>0</v>
      </c>
      <c r="Z1886" s="10">
        <v>0</v>
      </c>
      <c r="AA1886" s="10">
        <v>100</v>
      </c>
      <c r="AB1886" s="10">
        <v>0</v>
      </c>
      <c r="AC1886" s="10">
        <v>0</v>
      </c>
      <c r="AD1886" s="10">
        <v>0</v>
      </c>
      <c r="AE1886" s="10">
        <v>150</v>
      </c>
      <c r="AF1886" s="10">
        <v>0</v>
      </c>
      <c r="AG1886" s="10">
        <v>150</v>
      </c>
      <c r="AH1886" s="10">
        <v>0</v>
      </c>
      <c r="AI1886" s="10">
        <v>0</v>
      </c>
      <c r="AJ1886" s="3"/>
      <c r="AK1886" s="10">
        <v>0</v>
      </c>
      <c r="AL1886" s="10">
        <v>0</v>
      </c>
      <c r="AM1886" s="3"/>
      <c r="AN1886" s="10">
        <v>0</v>
      </c>
      <c r="AO1886" s="10">
        <v>0</v>
      </c>
      <c r="AP1886" s="10">
        <v>0</v>
      </c>
      <c r="AQ1886" s="10">
        <v>0</v>
      </c>
      <c r="AR1886" s="10">
        <v>0</v>
      </c>
      <c r="AS1886" s="10">
        <v>0</v>
      </c>
      <c r="AT1886" s="10">
        <v>0</v>
      </c>
      <c r="AU1886" s="10">
        <v>0</v>
      </c>
      <c r="AV1886" s="10">
        <v>0</v>
      </c>
      <c r="AW1886" s="10">
        <v>0</v>
      </c>
      <c r="AX1886" s="10">
        <v>0</v>
      </c>
      <c r="AY1886" s="3"/>
      <c r="AZ1886" s="10">
        <v>6000</v>
      </c>
      <c r="BA1886" s="10">
        <v>6000</v>
      </c>
      <c r="BB1886" s="10">
        <v>0</v>
      </c>
      <c r="BC1886" s="10">
        <v>0</v>
      </c>
      <c r="BD1886" s="10">
        <v>0</v>
      </c>
      <c r="BE1886" s="10">
        <v>250</v>
      </c>
      <c r="BF1886" s="3"/>
      <c r="BG1886" s="10">
        <v>1000</v>
      </c>
      <c r="BH1886" s="10">
        <v>5000</v>
      </c>
      <c r="BI1886" s="3"/>
      <c r="BJ1886" s="21">
        <v>1</v>
      </c>
      <c r="BK1886" s="65">
        <v>0</v>
      </c>
      <c r="BL1886" s="65">
        <v>0</v>
      </c>
      <c r="BM1886" s="6">
        <f t="shared" ref="BM1886:BM1887" si="7854">MAX(G1886*(1+M1886/1000*(1+O1886/1000))*(1+0.5*T1886/1000)*(1+0.25*S1886/1000),(H1886*(1+X1886/1000*(1+Z1886/1000))*(1+0.5*AE1886/1000)*(1+0.25*AD1886/1000)))*BG1886/1000</f>
        <v>131.24375000000001</v>
      </c>
      <c r="BN1886" s="8">
        <f t="shared" ref="BN1886:BN1887" si="7855">(BQ1886+BS1886)/2*(1+AI1886/2000)*(1+AH1886/2000)*(1+AN1886/2000)*(1+AK1886/2000)</f>
        <v>177.20265241381151</v>
      </c>
      <c r="BO1886" s="12">
        <f t="shared" ref="BO1886:BO1887" si="7856">SQRT(BM1886*BN1886)</f>
        <v>152.50160855786137</v>
      </c>
      <c r="BP1886" s="50">
        <f>(1-'#Constant'!$A$3)/($J1886*'#Constant'!$B$3/'#Constant'!$C$3^($D1886-1)+1)+'#Constant'!$A$3</f>
        <v>0.94452830188679238</v>
      </c>
      <c r="BQ1886" s="4">
        <f t="shared" ref="BQ1886:BQ1887" si="7857">I1886/(BP1886*(1-Q1886/1000*(0.5+R1886/1000))*(1-P1886/1000)*(1-V1886/1000)*(1+U1886/1000))/20</f>
        <v>183.8072091268256</v>
      </c>
      <c r="BR1886" s="50">
        <f>(1-'#Constant'!$A$3)/($K1886*'#Constant'!$B$3/'#Constant'!$C$3^($D1886-1)+1)+'#Constant'!$A$3</f>
        <v>0.95779904306220098</v>
      </c>
      <c r="BS1886" s="4">
        <f t="shared" ref="BS1886:BS1887" si="7858">I1886/(BR1886*(1-AB1886/1000*(0.5+AC1886/1000))*(1-AA1886/1000)*(1-AG1886/1000)*(1+AF1886/1000))/20</f>
        <v>170.59809570079739</v>
      </c>
      <c r="BT1886">
        <f>BO1886/$BO$4*100</f>
        <v>115.90699548345691</v>
      </c>
    </row>
    <row r="1887" spans="1:72" s="13" customFormat="1" ht="17.25" thickBot="1" x14ac:dyDescent="0.35">
      <c r="B1887" s="20"/>
      <c r="D1887" s="14">
        <v>1</v>
      </c>
      <c r="E1887" s="14">
        <v>1</v>
      </c>
      <c r="F1887" s="19">
        <v>1</v>
      </c>
      <c r="G1887" s="15">
        <f t="shared" ref="G1887:H1887" si="7859">G1886</f>
        <v>100</v>
      </c>
      <c r="H1887" s="15">
        <f t="shared" si="7859"/>
        <v>100</v>
      </c>
      <c r="I1887" s="15">
        <v>2500</v>
      </c>
      <c r="J1887" s="15">
        <f>J1886</f>
        <v>20</v>
      </c>
      <c r="K1887" s="15">
        <f>K1886</f>
        <v>15</v>
      </c>
      <c r="L1887" s="16"/>
      <c r="M1887" s="15">
        <f t="shared" ref="M1887:O1887" si="7860">M1886</f>
        <v>100</v>
      </c>
      <c r="N1887" s="15">
        <f t="shared" si="7860"/>
        <v>0</v>
      </c>
      <c r="O1887" s="15">
        <f t="shared" si="7860"/>
        <v>0</v>
      </c>
      <c r="P1887" s="15">
        <v>100</v>
      </c>
      <c r="Q1887" s="15">
        <f t="shared" ref="Q1887:V1887" si="7861">Q1886</f>
        <v>0</v>
      </c>
      <c r="R1887" s="15">
        <f t="shared" si="7861"/>
        <v>0</v>
      </c>
      <c r="S1887" s="15">
        <f t="shared" si="7861"/>
        <v>150</v>
      </c>
      <c r="T1887" s="15">
        <f t="shared" si="7861"/>
        <v>300</v>
      </c>
      <c r="U1887" s="15">
        <f t="shared" si="7861"/>
        <v>0</v>
      </c>
      <c r="V1887" s="15">
        <f t="shared" si="7861"/>
        <v>200</v>
      </c>
      <c r="W1887" s="16"/>
      <c r="X1887" s="15">
        <f t="shared" ref="X1887:Z1887" si="7862">X1886</f>
        <v>100</v>
      </c>
      <c r="Y1887" s="15">
        <f t="shared" si="7862"/>
        <v>0</v>
      </c>
      <c r="Z1887" s="15">
        <f t="shared" si="7862"/>
        <v>0</v>
      </c>
      <c r="AA1887" s="15">
        <v>100</v>
      </c>
      <c r="AB1887" s="15">
        <f t="shared" ref="AB1887:AH1887" si="7863">AB1886</f>
        <v>0</v>
      </c>
      <c r="AC1887" s="15">
        <f t="shared" si="7863"/>
        <v>0</v>
      </c>
      <c r="AD1887" s="15">
        <f t="shared" si="7863"/>
        <v>0</v>
      </c>
      <c r="AE1887" s="15">
        <f t="shared" si="7863"/>
        <v>150</v>
      </c>
      <c r="AF1887" s="15">
        <f t="shared" si="7863"/>
        <v>0</v>
      </c>
      <c r="AG1887" s="15">
        <f t="shared" si="7863"/>
        <v>150</v>
      </c>
      <c r="AH1887" s="15">
        <f t="shared" si="7863"/>
        <v>0</v>
      </c>
      <c r="AI1887" s="15">
        <v>0</v>
      </c>
      <c r="AJ1887" s="17"/>
      <c r="AK1887" s="15">
        <f>AK1886</f>
        <v>0</v>
      </c>
      <c r="AL1887" s="15">
        <f>AL1886</f>
        <v>0</v>
      </c>
      <c r="AM1887" s="17"/>
      <c r="AN1887" s="15">
        <f t="shared" ref="AN1887:AX1887" si="7864">AN1886</f>
        <v>0</v>
      </c>
      <c r="AO1887" s="15">
        <f t="shared" si="7864"/>
        <v>0</v>
      </c>
      <c r="AP1887" s="15">
        <f t="shared" si="7864"/>
        <v>0</v>
      </c>
      <c r="AQ1887" s="15">
        <f t="shared" si="7864"/>
        <v>0</v>
      </c>
      <c r="AR1887" s="15">
        <f t="shared" si="7864"/>
        <v>0</v>
      </c>
      <c r="AS1887" s="15">
        <f t="shared" si="7864"/>
        <v>0</v>
      </c>
      <c r="AT1887" s="15">
        <f t="shared" si="7864"/>
        <v>0</v>
      </c>
      <c r="AU1887" s="15">
        <f t="shared" si="7864"/>
        <v>0</v>
      </c>
      <c r="AV1887" s="15">
        <f t="shared" si="7864"/>
        <v>0</v>
      </c>
      <c r="AW1887" s="15">
        <f t="shared" si="7864"/>
        <v>0</v>
      </c>
      <c r="AX1887" s="15">
        <f t="shared" si="7864"/>
        <v>0</v>
      </c>
      <c r="AY1887" s="17"/>
      <c r="AZ1887" s="15">
        <f t="shared" ref="AZ1887:BA1887" si="7865">AZ1886</f>
        <v>6000</v>
      </c>
      <c r="BA1887" s="15">
        <f t="shared" si="7865"/>
        <v>6000</v>
      </c>
      <c r="BB1887" s="15">
        <v>0</v>
      </c>
      <c r="BC1887" s="15">
        <f t="shared" ref="BC1887:BE1887" si="7866">BC1886</f>
        <v>0</v>
      </c>
      <c r="BD1887" s="15">
        <f t="shared" si="7866"/>
        <v>0</v>
      </c>
      <c r="BE1887" s="15">
        <f t="shared" si="7866"/>
        <v>250</v>
      </c>
      <c r="BF1887" s="17"/>
      <c r="BG1887" s="15">
        <f t="shared" ref="BG1887:BH1887" si="7867">BG1886</f>
        <v>1000</v>
      </c>
      <c r="BH1887" s="15">
        <f t="shared" si="7867"/>
        <v>5000</v>
      </c>
      <c r="BI1887" s="17"/>
      <c r="BJ1887" s="22">
        <f>G1887/G1886</f>
        <v>1</v>
      </c>
      <c r="BK1887" s="65">
        <f t="shared" ref="BK1887:BL1887" si="7868">BK1886</f>
        <v>0</v>
      </c>
      <c r="BL1887" s="65">
        <f t="shared" si="7868"/>
        <v>0</v>
      </c>
      <c r="BM1887" s="6">
        <f t="shared" si="7854"/>
        <v>131.24375000000001</v>
      </c>
      <c r="BN1887" s="8">
        <f t="shared" si="7855"/>
        <v>177.20265241381151</v>
      </c>
      <c r="BO1887" s="12">
        <f t="shared" si="7856"/>
        <v>152.50160855786137</v>
      </c>
      <c r="BP1887" s="50">
        <f>(1-'#Constant'!$A$3)/($J1887*'#Constant'!$B$3/'#Constant'!$C$3^($D1887-1)+1)+'#Constant'!$A$3</f>
        <v>0.94452830188679238</v>
      </c>
      <c r="BQ1887" s="4">
        <f t="shared" si="7857"/>
        <v>183.8072091268256</v>
      </c>
      <c r="BR1887" s="50">
        <f>(1-'#Constant'!$A$3)/($K1887*'#Constant'!$B$3/'#Constant'!$C$3^($D1887-1)+1)+'#Constant'!$A$3</f>
        <v>0.95779904306220098</v>
      </c>
      <c r="BS1887" s="4">
        <f t="shared" si="7858"/>
        <v>170.59809570079739</v>
      </c>
      <c r="BT1887"/>
    </row>
    <row r="1888" spans="1:72" x14ac:dyDescent="0.3">
      <c r="A1888">
        <v>72100</v>
      </c>
      <c r="C1888" t="s">
        <v>77</v>
      </c>
      <c r="D1888">
        <v>1</v>
      </c>
      <c r="E1888">
        <v>1</v>
      </c>
      <c r="F1888" s="18">
        <v>1</v>
      </c>
      <c r="G1888" s="10">
        <v>100</v>
      </c>
      <c r="H1888" s="10">
        <v>100</v>
      </c>
      <c r="I1888" s="10">
        <v>2500</v>
      </c>
      <c r="J1888" s="10">
        <v>20</v>
      </c>
      <c r="K1888" s="10">
        <v>15</v>
      </c>
      <c r="L1888" s="2"/>
      <c r="M1888" s="10">
        <v>100</v>
      </c>
      <c r="N1888" s="10">
        <v>0</v>
      </c>
      <c r="O1888" s="10">
        <v>0</v>
      </c>
      <c r="P1888" s="10">
        <v>100</v>
      </c>
      <c r="Q1888" s="10">
        <v>0</v>
      </c>
      <c r="R1888" s="10">
        <v>0</v>
      </c>
      <c r="S1888" s="10">
        <v>150</v>
      </c>
      <c r="T1888" s="10">
        <v>300</v>
      </c>
      <c r="U1888" s="10">
        <v>0</v>
      </c>
      <c r="V1888" s="10">
        <v>200</v>
      </c>
      <c r="W1888" s="2"/>
      <c r="X1888" s="10">
        <v>100</v>
      </c>
      <c r="Y1888" s="10">
        <v>0</v>
      </c>
      <c r="Z1888" s="10">
        <v>0</v>
      </c>
      <c r="AA1888" s="10">
        <v>100</v>
      </c>
      <c r="AB1888" s="10">
        <v>0</v>
      </c>
      <c r="AC1888" s="10">
        <v>0</v>
      </c>
      <c r="AD1888" s="10">
        <v>0</v>
      </c>
      <c r="AE1888" s="10">
        <v>150</v>
      </c>
      <c r="AF1888" s="10">
        <v>0</v>
      </c>
      <c r="AG1888" s="10">
        <v>150</v>
      </c>
      <c r="AH1888" s="10">
        <v>0</v>
      </c>
      <c r="AI1888" s="10">
        <v>0</v>
      </c>
      <c r="AJ1888" s="3"/>
      <c r="AK1888" s="10">
        <v>0</v>
      </c>
      <c r="AL1888" s="10">
        <v>0</v>
      </c>
      <c r="AM1888" s="3"/>
      <c r="AN1888" s="10">
        <v>0</v>
      </c>
      <c r="AO1888" s="10">
        <v>0</v>
      </c>
      <c r="AP1888" s="10">
        <v>0</v>
      </c>
      <c r="AQ1888" s="10">
        <v>0</v>
      </c>
      <c r="AR1888" s="10">
        <v>0</v>
      </c>
      <c r="AS1888" s="10">
        <v>0</v>
      </c>
      <c r="AT1888" s="10">
        <v>0</v>
      </c>
      <c r="AU1888" s="10">
        <v>0</v>
      </c>
      <c r="AV1888" s="10">
        <v>0</v>
      </c>
      <c r="AW1888" s="10">
        <v>0</v>
      </c>
      <c r="AX1888" s="10">
        <v>0</v>
      </c>
      <c r="AY1888" s="3"/>
      <c r="AZ1888" s="10">
        <v>6000</v>
      </c>
      <c r="BA1888" s="10">
        <v>6000</v>
      </c>
      <c r="BB1888" s="10">
        <v>0</v>
      </c>
      <c r="BC1888" s="10">
        <v>0</v>
      </c>
      <c r="BD1888" s="10">
        <v>0</v>
      </c>
      <c r="BE1888" s="10">
        <v>250</v>
      </c>
      <c r="BF1888" s="3"/>
      <c r="BG1888" s="10">
        <v>1000</v>
      </c>
      <c r="BH1888" s="10">
        <v>5000</v>
      </c>
      <c r="BI1888" s="3"/>
      <c r="BJ1888" s="21">
        <v>1</v>
      </c>
      <c r="BK1888" s="65">
        <v>0</v>
      </c>
      <c r="BL1888" s="65">
        <v>0</v>
      </c>
      <c r="BM1888" s="6">
        <f t="shared" ref="BM1888:BM1889" si="7869">MAX(G1888*(1+M1888/1000*(1+O1888/1000))*(1+0.5*T1888/1000)*(1+0.25*S1888/1000),(H1888*(1+X1888/1000*(1+Z1888/1000))*(1+0.5*AE1888/1000)*(1+0.25*AD1888/1000)))*BG1888/1000</f>
        <v>131.24375000000001</v>
      </c>
      <c r="BN1888" s="8">
        <f t="shared" ref="BN1888:BN1889" si="7870">(BQ1888+BS1888)/2*(1+AI1888/2000)*(1+AH1888/2000)*(1+AN1888/2000)*(1+AK1888/2000)</f>
        <v>177.20265241381151</v>
      </c>
      <c r="BO1888" s="12">
        <f t="shared" ref="BO1888:BO1889" si="7871">SQRT(BM1888*BN1888)</f>
        <v>152.50160855786137</v>
      </c>
      <c r="BP1888" s="50">
        <f>(1-'#Constant'!$A$3)/($J1888*'#Constant'!$B$3/'#Constant'!$C$3^($D1888-1)+1)+'#Constant'!$A$3</f>
        <v>0.94452830188679238</v>
      </c>
      <c r="BQ1888" s="4">
        <f t="shared" ref="BQ1888:BQ1889" si="7872">I1888/(BP1888*(1-Q1888/1000*(0.5+R1888/1000))*(1-P1888/1000)*(1-V1888/1000)*(1+U1888/1000))/20</f>
        <v>183.8072091268256</v>
      </c>
      <c r="BR1888" s="50">
        <f>(1-'#Constant'!$A$3)/($K1888*'#Constant'!$B$3/'#Constant'!$C$3^($D1888-1)+1)+'#Constant'!$A$3</f>
        <v>0.95779904306220098</v>
      </c>
      <c r="BS1888" s="4">
        <f t="shared" ref="BS1888:BS1889" si="7873">I1888/(BR1888*(1-AB1888/1000*(0.5+AC1888/1000))*(1-AA1888/1000)*(1-AG1888/1000)*(1+AF1888/1000))/20</f>
        <v>170.59809570079739</v>
      </c>
      <c r="BT1888">
        <f>BO1888/$BO$4*100</f>
        <v>115.90699548345691</v>
      </c>
    </row>
    <row r="1889" spans="1:72" s="13" customFormat="1" ht="17.25" thickBot="1" x14ac:dyDescent="0.35">
      <c r="B1889" s="20"/>
      <c r="D1889" s="14">
        <v>1</v>
      </c>
      <c r="E1889" s="14">
        <v>1</v>
      </c>
      <c r="F1889" s="19">
        <v>1</v>
      </c>
      <c r="G1889" s="15">
        <f t="shared" ref="G1889:H1889" si="7874">G1888</f>
        <v>100</v>
      </c>
      <c r="H1889" s="15">
        <f t="shared" si="7874"/>
        <v>100</v>
      </c>
      <c r="I1889" s="15">
        <v>2500</v>
      </c>
      <c r="J1889" s="15">
        <f>J1888</f>
        <v>20</v>
      </c>
      <c r="K1889" s="15">
        <f>K1888</f>
        <v>15</v>
      </c>
      <c r="L1889" s="16"/>
      <c r="M1889" s="15">
        <f t="shared" ref="M1889:O1889" si="7875">M1888</f>
        <v>100</v>
      </c>
      <c r="N1889" s="15">
        <f t="shared" si="7875"/>
        <v>0</v>
      </c>
      <c r="O1889" s="15">
        <f t="shared" si="7875"/>
        <v>0</v>
      </c>
      <c r="P1889" s="15">
        <v>100</v>
      </c>
      <c r="Q1889" s="15">
        <f t="shared" ref="Q1889:V1889" si="7876">Q1888</f>
        <v>0</v>
      </c>
      <c r="R1889" s="15">
        <f t="shared" si="7876"/>
        <v>0</v>
      </c>
      <c r="S1889" s="15">
        <f t="shared" si="7876"/>
        <v>150</v>
      </c>
      <c r="T1889" s="15">
        <f t="shared" si="7876"/>
        <v>300</v>
      </c>
      <c r="U1889" s="15">
        <f t="shared" si="7876"/>
        <v>0</v>
      </c>
      <c r="V1889" s="15">
        <f t="shared" si="7876"/>
        <v>200</v>
      </c>
      <c r="W1889" s="16"/>
      <c r="X1889" s="15">
        <f t="shared" ref="X1889:Z1889" si="7877">X1888</f>
        <v>100</v>
      </c>
      <c r="Y1889" s="15">
        <f t="shared" si="7877"/>
        <v>0</v>
      </c>
      <c r="Z1889" s="15">
        <f t="shared" si="7877"/>
        <v>0</v>
      </c>
      <c r="AA1889" s="15">
        <v>100</v>
      </c>
      <c r="AB1889" s="15">
        <f t="shared" ref="AB1889:AH1889" si="7878">AB1888</f>
        <v>0</v>
      </c>
      <c r="AC1889" s="15">
        <f t="shared" si="7878"/>
        <v>0</v>
      </c>
      <c r="AD1889" s="15">
        <f t="shared" si="7878"/>
        <v>0</v>
      </c>
      <c r="AE1889" s="15">
        <f t="shared" si="7878"/>
        <v>150</v>
      </c>
      <c r="AF1889" s="15">
        <f t="shared" si="7878"/>
        <v>0</v>
      </c>
      <c r="AG1889" s="15">
        <f t="shared" si="7878"/>
        <v>150</v>
      </c>
      <c r="AH1889" s="15">
        <f t="shared" si="7878"/>
        <v>0</v>
      </c>
      <c r="AI1889" s="15">
        <v>0</v>
      </c>
      <c r="AJ1889" s="17"/>
      <c r="AK1889" s="15">
        <f>AK1888</f>
        <v>0</v>
      </c>
      <c r="AL1889" s="15">
        <f>AL1888</f>
        <v>0</v>
      </c>
      <c r="AM1889" s="17"/>
      <c r="AN1889" s="15">
        <f t="shared" ref="AN1889:AX1889" si="7879">AN1888</f>
        <v>0</v>
      </c>
      <c r="AO1889" s="15">
        <f t="shared" si="7879"/>
        <v>0</v>
      </c>
      <c r="AP1889" s="15">
        <f t="shared" si="7879"/>
        <v>0</v>
      </c>
      <c r="AQ1889" s="15">
        <f t="shared" si="7879"/>
        <v>0</v>
      </c>
      <c r="AR1889" s="15">
        <f t="shared" si="7879"/>
        <v>0</v>
      </c>
      <c r="AS1889" s="15">
        <f t="shared" si="7879"/>
        <v>0</v>
      </c>
      <c r="AT1889" s="15">
        <f t="shared" si="7879"/>
        <v>0</v>
      </c>
      <c r="AU1889" s="15">
        <f t="shared" si="7879"/>
        <v>0</v>
      </c>
      <c r="AV1889" s="15">
        <f t="shared" si="7879"/>
        <v>0</v>
      </c>
      <c r="AW1889" s="15">
        <f t="shared" si="7879"/>
        <v>0</v>
      </c>
      <c r="AX1889" s="15">
        <f t="shared" si="7879"/>
        <v>0</v>
      </c>
      <c r="AY1889" s="17"/>
      <c r="AZ1889" s="15">
        <f t="shared" ref="AZ1889:BA1889" si="7880">AZ1888</f>
        <v>6000</v>
      </c>
      <c r="BA1889" s="15">
        <f t="shared" si="7880"/>
        <v>6000</v>
      </c>
      <c r="BB1889" s="15">
        <v>0</v>
      </c>
      <c r="BC1889" s="15">
        <f t="shared" ref="BC1889:BE1889" si="7881">BC1888</f>
        <v>0</v>
      </c>
      <c r="BD1889" s="15">
        <f t="shared" si="7881"/>
        <v>0</v>
      </c>
      <c r="BE1889" s="15">
        <f t="shared" si="7881"/>
        <v>250</v>
      </c>
      <c r="BF1889" s="17"/>
      <c r="BG1889" s="15">
        <f t="shared" ref="BG1889:BH1889" si="7882">BG1888</f>
        <v>1000</v>
      </c>
      <c r="BH1889" s="15">
        <f t="shared" si="7882"/>
        <v>5000</v>
      </c>
      <c r="BI1889" s="17"/>
      <c r="BJ1889" s="22">
        <f>G1889/G1888</f>
        <v>1</v>
      </c>
      <c r="BK1889" s="65">
        <f t="shared" ref="BK1889:BL1889" si="7883">BK1888</f>
        <v>0</v>
      </c>
      <c r="BL1889" s="65">
        <f t="shared" si="7883"/>
        <v>0</v>
      </c>
      <c r="BM1889" s="6">
        <f t="shared" si="7869"/>
        <v>131.24375000000001</v>
      </c>
      <c r="BN1889" s="8">
        <f t="shared" si="7870"/>
        <v>177.20265241381151</v>
      </c>
      <c r="BO1889" s="12">
        <f t="shared" si="7871"/>
        <v>152.50160855786137</v>
      </c>
      <c r="BP1889" s="50">
        <f>(1-'#Constant'!$A$3)/($J1889*'#Constant'!$B$3/'#Constant'!$C$3^($D1889-1)+1)+'#Constant'!$A$3</f>
        <v>0.94452830188679238</v>
      </c>
      <c r="BQ1889" s="4">
        <f t="shared" si="7872"/>
        <v>183.8072091268256</v>
      </c>
      <c r="BR1889" s="50">
        <f>(1-'#Constant'!$A$3)/($K1889*'#Constant'!$B$3/'#Constant'!$C$3^($D1889-1)+1)+'#Constant'!$A$3</f>
        <v>0.95779904306220098</v>
      </c>
      <c r="BS1889" s="4">
        <f t="shared" si="7873"/>
        <v>170.59809570079739</v>
      </c>
      <c r="BT1889"/>
    </row>
    <row r="1890" spans="1:72" x14ac:dyDescent="0.3">
      <c r="A1890">
        <v>72110</v>
      </c>
      <c r="C1890" t="s">
        <v>77</v>
      </c>
      <c r="D1890">
        <v>1</v>
      </c>
      <c r="E1890">
        <v>1</v>
      </c>
      <c r="F1890" s="18">
        <v>1</v>
      </c>
      <c r="G1890" s="10">
        <v>100</v>
      </c>
      <c r="H1890" s="10">
        <v>100</v>
      </c>
      <c r="I1890" s="10">
        <v>2500</v>
      </c>
      <c r="J1890" s="10">
        <v>20</v>
      </c>
      <c r="K1890" s="10">
        <v>15</v>
      </c>
      <c r="L1890" s="2"/>
      <c r="M1890" s="10">
        <v>100</v>
      </c>
      <c r="N1890" s="10">
        <v>0</v>
      </c>
      <c r="O1890" s="10">
        <v>0</v>
      </c>
      <c r="P1890" s="10">
        <v>100</v>
      </c>
      <c r="Q1890" s="10">
        <v>0</v>
      </c>
      <c r="R1890" s="10">
        <v>0</v>
      </c>
      <c r="S1890" s="10">
        <v>150</v>
      </c>
      <c r="T1890" s="10">
        <v>300</v>
      </c>
      <c r="U1890" s="10">
        <v>0</v>
      </c>
      <c r="V1890" s="10">
        <v>200</v>
      </c>
      <c r="W1890" s="2"/>
      <c r="X1890" s="10">
        <v>100</v>
      </c>
      <c r="Y1890" s="10">
        <v>0</v>
      </c>
      <c r="Z1890" s="10">
        <v>0</v>
      </c>
      <c r="AA1890" s="10">
        <v>100</v>
      </c>
      <c r="AB1890" s="10">
        <v>0</v>
      </c>
      <c r="AC1890" s="10">
        <v>0</v>
      </c>
      <c r="AD1890" s="10">
        <v>0</v>
      </c>
      <c r="AE1890" s="10">
        <v>150</v>
      </c>
      <c r="AF1890" s="10">
        <v>0</v>
      </c>
      <c r="AG1890" s="10">
        <v>150</v>
      </c>
      <c r="AH1890" s="10">
        <v>0</v>
      </c>
      <c r="AI1890" s="10">
        <v>0</v>
      </c>
      <c r="AJ1890" s="3"/>
      <c r="AK1890" s="10">
        <v>0</v>
      </c>
      <c r="AL1890" s="10">
        <v>0</v>
      </c>
      <c r="AM1890" s="3"/>
      <c r="AN1890" s="10">
        <v>0</v>
      </c>
      <c r="AO1890" s="10">
        <v>0</v>
      </c>
      <c r="AP1890" s="10">
        <v>0</v>
      </c>
      <c r="AQ1890" s="10">
        <v>0</v>
      </c>
      <c r="AR1890" s="10">
        <v>0</v>
      </c>
      <c r="AS1890" s="10">
        <v>0</v>
      </c>
      <c r="AT1890" s="10">
        <v>0</v>
      </c>
      <c r="AU1890" s="10">
        <v>0</v>
      </c>
      <c r="AV1890" s="10">
        <v>0</v>
      </c>
      <c r="AW1890" s="10">
        <v>0</v>
      </c>
      <c r="AX1890" s="10">
        <v>0</v>
      </c>
      <c r="AY1890" s="3"/>
      <c r="AZ1890" s="10">
        <v>6000</v>
      </c>
      <c r="BA1890" s="10">
        <v>6000</v>
      </c>
      <c r="BB1890" s="10">
        <v>0</v>
      </c>
      <c r="BC1890" s="10">
        <v>0</v>
      </c>
      <c r="BD1890" s="10">
        <v>0</v>
      </c>
      <c r="BE1890" s="10">
        <v>250</v>
      </c>
      <c r="BF1890" s="3"/>
      <c r="BG1890" s="10">
        <v>1000</v>
      </c>
      <c r="BH1890" s="10">
        <v>5000</v>
      </c>
      <c r="BI1890" s="3"/>
      <c r="BJ1890" s="21">
        <v>1</v>
      </c>
      <c r="BK1890" s="65">
        <v>0</v>
      </c>
      <c r="BL1890" s="65">
        <v>0</v>
      </c>
      <c r="BM1890" s="6">
        <f t="shared" ref="BM1890:BM1891" si="7884">MAX(G1890*(1+M1890/1000*(1+O1890/1000))*(1+0.5*T1890/1000)*(1+0.25*S1890/1000),(H1890*(1+X1890/1000*(1+Z1890/1000))*(1+0.5*AE1890/1000)*(1+0.25*AD1890/1000)))*BG1890/1000</f>
        <v>131.24375000000001</v>
      </c>
      <c r="BN1890" s="8">
        <f t="shared" ref="BN1890:BN1891" si="7885">(BQ1890+BS1890)/2*(1+AI1890/2000)*(1+AH1890/2000)*(1+AN1890/2000)*(1+AK1890/2000)</f>
        <v>177.20265241381151</v>
      </c>
      <c r="BO1890" s="12">
        <f t="shared" ref="BO1890:BO1891" si="7886">SQRT(BM1890*BN1890)</f>
        <v>152.50160855786137</v>
      </c>
      <c r="BP1890" s="50">
        <f>(1-'#Constant'!$A$3)/($J1890*'#Constant'!$B$3/'#Constant'!$C$3^($D1890-1)+1)+'#Constant'!$A$3</f>
        <v>0.94452830188679238</v>
      </c>
      <c r="BQ1890" s="4">
        <f t="shared" ref="BQ1890:BQ1891" si="7887">I1890/(BP1890*(1-Q1890/1000*(0.5+R1890/1000))*(1-P1890/1000)*(1-V1890/1000)*(1+U1890/1000))/20</f>
        <v>183.8072091268256</v>
      </c>
      <c r="BR1890" s="50">
        <f>(1-'#Constant'!$A$3)/($K1890*'#Constant'!$B$3/'#Constant'!$C$3^($D1890-1)+1)+'#Constant'!$A$3</f>
        <v>0.95779904306220098</v>
      </c>
      <c r="BS1890" s="4">
        <f t="shared" ref="BS1890:BS1891" si="7888">I1890/(BR1890*(1-AB1890/1000*(0.5+AC1890/1000))*(1-AA1890/1000)*(1-AG1890/1000)*(1+AF1890/1000))/20</f>
        <v>170.59809570079739</v>
      </c>
      <c r="BT1890">
        <f>BO1890/$BO$4*100</f>
        <v>115.90699548345691</v>
      </c>
    </row>
    <row r="1891" spans="1:72" s="13" customFormat="1" ht="17.25" thickBot="1" x14ac:dyDescent="0.35">
      <c r="B1891" s="20"/>
      <c r="D1891" s="14">
        <v>1</v>
      </c>
      <c r="E1891" s="14">
        <v>1</v>
      </c>
      <c r="F1891" s="19">
        <v>1</v>
      </c>
      <c r="G1891" s="15">
        <f t="shared" ref="G1891:H1891" si="7889">G1890</f>
        <v>100</v>
      </c>
      <c r="H1891" s="15">
        <f t="shared" si="7889"/>
        <v>100</v>
      </c>
      <c r="I1891" s="15">
        <v>2500</v>
      </c>
      <c r="J1891" s="15">
        <f>J1890</f>
        <v>20</v>
      </c>
      <c r="K1891" s="15">
        <f>K1890</f>
        <v>15</v>
      </c>
      <c r="L1891" s="16"/>
      <c r="M1891" s="15">
        <f t="shared" ref="M1891:O1891" si="7890">M1890</f>
        <v>100</v>
      </c>
      <c r="N1891" s="15">
        <f t="shared" si="7890"/>
        <v>0</v>
      </c>
      <c r="O1891" s="15">
        <f t="shared" si="7890"/>
        <v>0</v>
      </c>
      <c r="P1891" s="15">
        <v>100</v>
      </c>
      <c r="Q1891" s="15">
        <f t="shared" ref="Q1891:V1891" si="7891">Q1890</f>
        <v>0</v>
      </c>
      <c r="R1891" s="15">
        <f t="shared" si="7891"/>
        <v>0</v>
      </c>
      <c r="S1891" s="15">
        <f t="shared" si="7891"/>
        <v>150</v>
      </c>
      <c r="T1891" s="15">
        <f t="shared" si="7891"/>
        <v>300</v>
      </c>
      <c r="U1891" s="15">
        <f t="shared" si="7891"/>
        <v>0</v>
      </c>
      <c r="V1891" s="15">
        <f t="shared" si="7891"/>
        <v>200</v>
      </c>
      <c r="W1891" s="16"/>
      <c r="X1891" s="15">
        <f t="shared" ref="X1891:Z1891" si="7892">X1890</f>
        <v>100</v>
      </c>
      <c r="Y1891" s="15">
        <f t="shared" si="7892"/>
        <v>0</v>
      </c>
      <c r="Z1891" s="15">
        <f t="shared" si="7892"/>
        <v>0</v>
      </c>
      <c r="AA1891" s="15">
        <v>100</v>
      </c>
      <c r="AB1891" s="15">
        <f t="shared" ref="AB1891:AH1891" si="7893">AB1890</f>
        <v>0</v>
      </c>
      <c r="AC1891" s="15">
        <f t="shared" si="7893"/>
        <v>0</v>
      </c>
      <c r="AD1891" s="15">
        <f t="shared" si="7893"/>
        <v>0</v>
      </c>
      <c r="AE1891" s="15">
        <f t="shared" si="7893"/>
        <v>150</v>
      </c>
      <c r="AF1891" s="15">
        <f t="shared" si="7893"/>
        <v>0</v>
      </c>
      <c r="AG1891" s="15">
        <f t="shared" si="7893"/>
        <v>150</v>
      </c>
      <c r="AH1891" s="15">
        <f t="shared" si="7893"/>
        <v>0</v>
      </c>
      <c r="AI1891" s="15">
        <v>0</v>
      </c>
      <c r="AJ1891" s="17"/>
      <c r="AK1891" s="15">
        <f>AK1890</f>
        <v>0</v>
      </c>
      <c r="AL1891" s="15">
        <f>AL1890</f>
        <v>0</v>
      </c>
      <c r="AM1891" s="17"/>
      <c r="AN1891" s="15">
        <f t="shared" ref="AN1891:AX1891" si="7894">AN1890</f>
        <v>0</v>
      </c>
      <c r="AO1891" s="15">
        <f t="shared" si="7894"/>
        <v>0</v>
      </c>
      <c r="AP1891" s="15">
        <f t="shared" si="7894"/>
        <v>0</v>
      </c>
      <c r="AQ1891" s="15">
        <f t="shared" si="7894"/>
        <v>0</v>
      </c>
      <c r="AR1891" s="15">
        <f t="shared" si="7894"/>
        <v>0</v>
      </c>
      <c r="AS1891" s="15">
        <f t="shared" si="7894"/>
        <v>0</v>
      </c>
      <c r="AT1891" s="15">
        <f t="shared" si="7894"/>
        <v>0</v>
      </c>
      <c r="AU1891" s="15">
        <f t="shared" si="7894"/>
        <v>0</v>
      </c>
      <c r="AV1891" s="15">
        <f t="shared" si="7894"/>
        <v>0</v>
      </c>
      <c r="AW1891" s="15">
        <f t="shared" si="7894"/>
        <v>0</v>
      </c>
      <c r="AX1891" s="15">
        <f t="shared" si="7894"/>
        <v>0</v>
      </c>
      <c r="AY1891" s="17"/>
      <c r="AZ1891" s="15">
        <f t="shared" ref="AZ1891:BA1891" si="7895">AZ1890</f>
        <v>6000</v>
      </c>
      <c r="BA1891" s="15">
        <f t="shared" si="7895"/>
        <v>6000</v>
      </c>
      <c r="BB1891" s="15">
        <v>0</v>
      </c>
      <c r="BC1891" s="15">
        <f t="shared" ref="BC1891:BE1891" si="7896">BC1890</f>
        <v>0</v>
      </c>
      <c r="BD1891" s="15">
        <f t="shared" si="7896"/>
        <v>0</v>
      </c>
      <c r="BE1891" s="15">
        <f t="shared" si="7896"/>
        <v>250</v>
      </c>
      <c r="BF1891" s="17"/>
      <c r="BG1891" s="15">
        <f t="shared" ref="BG1891:BH1891" si="7897">BG1890</f>
        <v>1000</v>
      </c>
      <c r="BH1891" s="15">
        <f t="shared" si="7897"/>
        <v>5000</v>
      </c>
      <c r="BI1891" s="17"/>
      <c r="BJ1891" s="22">
        <f>G1891/G1890</f>
        <v>1</v>
      </c>
      <c r="BK1891" s="65">
        <f t="shared" ref="BK1891:BL1891" si="7898">BK1890</f>
        <v>0</v>
      </c>
      <c r="BL1891" s="65">
        <f t="shared" si="7898"/>
        <v>0</v>
      </c>
      <c r="BM1891" s="6">
        <f t="shared" si="7884"/>
        <v>131.24375000000001</v>
      </c>
      <c r="BN1891" s="8">
        <f t="shared" si="7885"/>
        <v>177.20265241381151</v>
      </c>
      <c r="BO1891" s="12">
        <f t="shared" si="7886"/>
        <v>152.50160855786137</v>
      </c>
      <c r="BP1891" s="50">
        <f>(1-'#Constant'!$A$3)/($J1891*'#Constant'!$B$3/'#Constant'!$C$3^($D1891-1)+1)+'#Constant'!$A$3</f>
        <v>0.94452830188679238</v>
      </c>
      <c r="BQ1891" s="4">
        <f t="shared" si="7887"/>
        <v>183.8072091268256</v>
      </c>
      <c r="BR1891" s="50">
        <f>(1-'#Constant'!$A$3)/($K1891*'#Constant'!$B$3/'#Constant'!$C$3^($D1891-1)+1)+'#Constant'!$A$3</f>
        <v>0.95779904306220098</v>
      </c>
      <c r="BS1891" s="4">
        <f t="shared" si="7888"/>
        <v>170.59809570079739</v>
      </c>
      <c r="BT1891"/>
    </row>
    <row r="1892" spans="1:72" x14ac:dyDescent="0.3">
      <c r="A1892">
        <v>72120</v>
      </c>
      <c r="C1892" t="s">
        <v>77</v>
      </c>
      <c r="D1892">
        <v>1</v>
      </c>
      <c r="E1892">
        <v>1</v>
      </c>
      <c r="F1892" s="18">
        <v>1</v>
      </c>
      <c r="G1892" s="10">
        <v>100</v>
      </c>
      <c r="H1892" s="10">
        <v>100</v>
      </c>
      <c r="I1892" s="10">
        <v>2500</v>
      </c>
      <c r="J1892" s="10">
        <v>20</v>
      </c>
      <c r="K1892" s="10">
        <v>15</v>
      </c>
      <c r="L1892" s="2"/>
      <c r="M1892" s="10">
        <v>100</v>
      </c>
      <c r="N1892" s="10">
        <v>0</v>
      </c>
      <c r="O1892" s="10">
        <v>0</v>
      </c>
      <c r="P1892" s="10">
        <v>100</v>
      </c>
      <c r="Q1892" s="10">
        <v>0</v>
      </c>
      <c r="R1892" s="10">
        <v>0</v>
      </c>
      <c r="S1892" s="10">
        <v>150</v>
      </c>
      <c r="T1892" s="10">
        <v>300</v>
      </c>
      <c r="U1892" s="10">
        <v>0</v>
      </c>
      <c r="V1892" s="10">
        <v>200</v>
      </c>
      <c r="W1892" s="2"/>
      <c r="X1892" s="10">
        <v>100</v>
      </c>
      <c r="Y1892" s="10">
        <v>0</v>
      </c>
      <c r="Z1892" s="10">
        <v>0</v>
      </c>
      <c r="AA1892" s="10">
        <v>100</v>
      </c>
      <c r="AB1892" s="10">
        <v>0</v>
      </c>
      <c r="AC1892" s="10">
        <v>0</v>
      </c>
      <c r="AD1892" s="10">
        <v>0</v>
      </c>
      <c r="AE1892" s="10">
        <v>150</v>
      </c>
      <c r="AF1892" s="10">
        <v>0</v>
      </c>
      <c r="AG1892" s="10">
        <v>150</v>
      </c>
      <c r="AH1892" s="10">
        <v>0</v>
      </c>
      <c r="AI1892" s="10">
        <v>0</v>
      </c>
      <c r="AJ1892" s="3"/>
      <c r="AK1892" s="10">
        <v>0</v>
      </c>
      <c r="AL1892" s="10">
        <v>0</v>
      </c>
      <c r="AM1892" s="3"/>
      <c r="AN1892" s="10">
        <v>0</v>
      </c>
      <c r="AO1892" s="10">
        <v>0</v>
      </c>
      <c r="AP1892" s="10">
        <v>0</v>
      </c>
      <c r="AQ1892" s="10">
        <v>0</v>
      </c>
      <c r="AR1892" s="10">
        <v>0</v>
      </c>
      <c r="AS1892" s="10">
        <v>0</v>
      </c>
      <c r="AT1892" s="10">
        <v>0</v>
      </c>
      <c r="AU1892" s="10">
        <v>0</v>
      </c>
      <c r="AV1892" s="10">
        <v>0</v>
      </c>
      <c r="AW1892" s="10">
        <v>0</v>
      </c>
      <c r="AX1892" s="10">
        <v>0</v>
      </c>
      <c r="AY1892" s="3"/>
      <c r="AZ1892" s="10">
        <v>6000</v>
      </c>
      <c r="BA1892" s="10">
        <v>6000</v>
      </c>
      <c r="BB1892" s="10">
        <v>0</v>
      </c>
      <c r="BC1892" s="10">
        <v>0</v>
      </c>
      <c r="BD1892" s="10">
        <v>0</v>
      </c>
      <c r="BE1892" s="10">
        <v>250</v>
      </c>
      <c r="BF1892" s="3"/>
      <c r="BG1892" s="10">
        <v>1000</v>
      </c>
      <c r="BH1892" s="10">
        <v>5000</v>
      </c>
      <c r="BI1892" s="3"/>
      <c r="BJ1892" s="21">
        <v>1</v>
      </c>
      <c r="BK1892" s="65">
        <v>0</v>
      </c>
      <c r="BL1892" s="65">
        <v>0</v>
      </c>
      <c r="BM1892" s="6">
        <f t="shared" ref="BM1892:BM1893" si="7899">MAX(G1892*(1+M1892/1000*(1+O1892/1000))*(1+0.5*T1892/1000)*(1+0.25*S1892/1000),(H1892*(1+X1892/1000*(1+Z1892/1000))*(1+0.5*AE1892/1000)*(1+0.25*AD1892/1000)))*BG1892/1000</f>
        <v>131.24375000000001</v>
      </c>
      <c r="BN1892" s="8">
        <f t="shared" ref="BN1892:BN1893" si="7900">(BQ1892+BS1892)/2*(1+AI1892/2000)*(1+AH1892/2000)*(1+AN1892/2000)*(1+AK1892/2000)</f>
        <v>177.20265241381151</v>
      </c>
      <c r="BO1892" s="12">
        <f t="shared" ref="BO1892:BO1893" si="7901">SQRT(BM1892*BN1892)</f>
        <v>152.50160855786137</v>
      </c>
      <c r="BP1892" s="50">
        <f>(1-'#Constant'!$A$3)/($J1892*'#Constant'!$B$3/'#Constant'!$C$3^($D1892-1)+1)+'#Constant'!$A$3</f>
        <v>0.94452830188679238</v>
      </c>
      <c r="BQ1892" s="4">
        <f t="shared" ref="BQ1892:BQ1893" si="7902">I1892/(BP1892*(1-Q1892/1000*(0.5+R1892/1000))*(1-P1892/1000)*(1-V1892/1000)*(1+U1892/1000))/20</f>
        <v>183.8072091268256</v>
      </c>
      <c r="BR1892" s="50">
        <f>(1-'#Constant'!$A$3)/($K1892*'#Constant'!$B$3/'#Constant'!$C$3^($D1892-1)+1)+'#Constant'!$A$3</f>
        <v>0.95779904306220098</v>
      </c>
      <c r="BS1892" s="4">
        <f t="shared" ref="BS1892:BS1893" si="7903">I1892/(BR1892*(1-AB1892/1000*(0.5+AC1892/1000))*(1-AA1892/1000)*(1-AG1892/1000)*(1+AF1892/1000))/20</f>
        <v>170.59809570079739</v>
      </c>
      <c r="BT1892">
        <f>BO1892/$BO$4*100</f>
        <v>115.90699548345691</v>
      </c>
    </row>
    <row r="1893" spans="1:72" s="13" customFormat="1" ht="17.25" thickBot="1" x14ac:dyDescent="0.35">
      <c r="B1893" s="20"/>
      <c r="D1893" s="14">
        <v>1</v>
      </c>
      <c r="E1893" s="14">
        <v>1</v>
      </c>
      <c r="F1893" s="19">
        <v>1</v>
      </c>
      <c r="G1893" s="15">
        <f t="shared" ref="G1893:H1893" si="7904">G1892</f>
        <v>100</v>
      </c>
      <c r="H1893" s="15">
        <f t="shared" si="7904"/>
        <v>100</v>
      </c>
      <c r="I1893" s="15">
        <v>2500</v>
      </c>
      <c r="J1893" s="15">
        <f>J1892</f>
        <v>20</v>
      </c>
      <c r="K1893" s="15">
        <f>K1892</f>
        <v>15</v>
      </c>
      <c r="L1893" s="16"/>
      <c r="M1893" s="15">
        <f t="shared" ref="M1893:O1893" si="7905">M1892</f>
        <v>100</v>
      </c>
      <c r="N1893" s="15">
        <f t="shared" si="7905"/>
        <v>0</v>
      </c>
      <c r="O1893" s="15">
        <f t="shared" si="7905"/>
        <v>0</v>
      </c>
      <c r="P1893" s="15">
        <v>100</v>
      </c>
      <c r="Q1893" s="15">
        <f t="shared" ref="Q1893:V1893" si="7906">Q1892</f>
        <v>0</v>
      </c>
      <c r="R1893" s="15">
        <f t="shared" si="7906"/>
        <v>0</v>
      </c>
      <c r="S1893" s="15">
        <f t="shared" si="7906"/>
        <v>150</v>
      </c>
      <c r="T1893" s="15">
        <f t="shared" si="7906"/>
        <v>300</v>
      </c>
      <c r="U1893" s="15">
        <f t="shared" si="7906"/>
        <v>0</v>
      </c>
      <c r="V1893" s="15">
        <f t="shared" si="7906"/>
        <v>200</v>
      </c>
      <c r="W1893" s="16"/>
      <c r="X1893" s="15">
        <f t="shared" ref="X1893:Z1893" si="7907">X1892</f>
        <v>100</v>
      </c>
      <c r="Y1893" s="15">
        <f t="shared" si="7907"/>
        <v>0</v>
      </c>
      <c r="Z1893" s="15">
        <f t="shared" si="7907"/>
        <v>0</v>
      </c>
      <c r="AA1893" s="15">
        <v>100</v>
      </c>
      <c r="AB1893" s="15">
        <f t="shared" ref="AB1893:AH1893" si="7908">AB1892</f>
        <v>0</v>
      </c>
      <c r="AC1893" s="15">
        <f t="shared" si="7908"/>
        <v>0</v>
      </c>
      <c r="AD1893" s="15">
        <f t="shared" si="7908"/>
        <v>0</v>
      </c>
      <c r="AE1893" s="15">
        <f t="shared" si="7908"/>
        <v>150</v>
      </c>
      <c r="AF1893" s="15">
        <f t="shared" si="7908"/>
        <v>0</v>
      </c>
      <c r="AG1893" s="15">
        <f t="shared" si="7908"/>
        <v>150</v>
      </c>
      <c r="AH1893" s="15">
        <f t="shared" si="7908"/>
        <v>0</v>
      </c>
      <c r="AI1893" s="15">
        <v>0</v>
      </c>
      <c r="AJ1893" s="17"/>
      <c r="AK1893" s="15">
        <f>AK1892</f>
        <v>0</v>
      </c>
      <c r="AL1893" s="15">
        <f>AL1892</f>
        <v>0</v>
      </c>
      <c r="AM1893" s="17"/>
      <c r="AN1893" s="15">
        <f t="shared" ref="AN1893:AX1893" si="7909">AN1892</f>
        <v>0</v>
      </c>
      <c r="AO1893" s="15">
        <f t="shared" si="7909"/>
        <v>0</v>
      </c>
      <c r="AP1893" s="15">
        <f t="shared" si="7909"/>
        <v>0</v>
      </c>
      <c r="AQ1893" s="15">
        <f t="shared" si="7909"/>
        <v>0</v>
      </c>
      <c r="AR1893" s="15">
        <f t="shared" si="7909"/>
        <v>0</v>
      </c>
      <c r="AS1893" s="15">
        <f t="shared" si="7909"/>
        <v>0</v>
      </c>
      <c r="AT1893" s="15">
        <f t="shared" si="7909"/>
        <v>0</v>
      </c>
      <c r="AU1893" s="15">
        <f t="shared" si="7909"/>
        <v>0</v>
      </c>
      <c r="AV1893" s="15">
        <f t="shared" si="7909"/>
        <v>0</v>
      </c>
      <c r="AW1893" s="15">
        <f t="shared" si="7909"/>
        <v>0</v>
      </c>
      <c r="AX1893" s="15">
        <f t="shared" si="7909"/>
        <v>0</v>
      </c>
      <c r="AY1893" s="17"/>
      <c r="AZ1893" s="15">
        <f t="shared" ref="AZ1893:BA1893" si="7910">AZ1892</f>
        <v>6000</v>
      </c>
      <c r="BA1893" s="15">
        <f t="shared" si="7910"/>
        <v>6000</v>
      </c>
      <c r="BB1893" s="15">
        <v>0</v>
      </c>
      <c r="BC1893" s="15">
        <f t="shared" ref="BC1893:BE1893" si="7911">BC1892</f>
        <v>0</v>
      </c>
      <c r="BD1893" s="15">
        <f t="shared" si="7911"/>
        <v>0</v>
      </c>
      <c r="BE1893" s="15">
        <f t="shared" si="7911"/>
        <v>250</v>
      </c>
      <c r="BF1893" s="17"/>
      <c r="BG1893" s="15">
        <f t="shared" ref="BG1893:BH1893" si="7912">BG1892</f>
        <v>1000</v>
      </c>
      <c r="BH1893" s="15">
        <f t="shared" si="7912"/>
        <v>5000</v>
      </c>
      <c r="BI1893" s="17"/>
      <c r="BJ1893" s="22">
        <f>G1893/G1892</f>
        <v>1</v>
      </c>
      <c r="BK1893" s="65">
        <f t="shared" ref="BK1893:BL1893" si="7913">BK1892</f>
        <v>0</v>
      </c>
      <c r="BL1893" s="65">
        <f t="shared" si="7913"/>
        <v>0</v>
      </c>
      <c r="BM1893" s="6">
        <f t="shared" si="7899"/>
        <v>131.24375000000001</v>
      </c>
      <c r="BN1893" s="8">
        <f t="shared" si="7900"/>
        <v>177.20265241381151</v>
      </c>
      <c r="BO1893" s="12">
        <f t="shared" si="7901"/>
        <v>152.50160855786137</v>
      </c>
      <c r="BP1893" s="50">
        <f>(1-'#Constant'!$A$3)/($J1893*'#Constant'!$B$3/'#Constant'!$C$3^($D1893-1)+1)+'#Constant'!$A$3</f>
        <v>0.94452830188679238</v>
      </c>
      <c r="BQ1893" s="4">
        <f t="shared" si="7902"/>
        <v>183.8072091268256</v>
      </c>
      <c r="BR1893" s="50">
        <f>(1-'#Constant'!$A$3)/($K1893*'#Constant'!$B$3/'#Constant'!$C$3^($D1893-1)+1)+'#Constant'!$A$3</f>
        <v>0.95779904306220098</v>
      </c>
      <c r="BS1893" s="4">
        <f t="shared" si="7903"/>
        <v>170.59809570079739</v>
      </c>
      <c r="BT1893"/>
    </row>
    <row r="1894" spans="1:72" x14ac:dyDescent="0.3">
      <c r="A1894">
        <v>72130</v>
      </c>
      <c r="C1894" t="s">
        <v>77</v>
      </c>
      <c r="D1894">
        <v>1</v>
      </c>
      <c r="E1894">
        <v>1</v>
      </c>
      <c r="F1894" s="18">
        <v>1</v>
      </c>
      <c r="G1894" s="10">
        <v>100</v>
      </c>
      <c r="H1894" s="10">
        <v>100</v>
      </c>
      <c r="I1894" s="10">
        <v>2500</v>
      </c>
      <c r="J1894" s="10">
        <v>20</v>
      </c>
      <c r="K1894" s="10">
        <v>15</v>
      </c>
      <c r="L1894" s="2"/>
      <c r="M1894" s="10">
        <v>100</v>
      </c>
      <c r="N1894" s="10">
        <v>0</v>
      </c>
      <c r="O1894" s="10">
        <v>0</v>
      </c>
      <c r="P1894" s="10">
        <v>100</v>
      </c>
      <c r="Q1894" s="10">
        <v>0</v>
      </c>
      <c r="R1894" s="10">
        <v>0</v>
      </c>
      <c r="S1894" s="10">
        <v>150</v>
      </c>
      <c r="T1894" s="10">
        <v>300</v>
      </c>
      <c r="U1894" s="10">
        <v>0</v>
      </c>
      <c r="V1894" s="10">
        <v>200</v>
      </c>
      <c r="W1894" s="2"/>
      <c r="X1894" s="10">
        <v>100</v>
      </c>
      <c r="Y1894" s="10">
        <v>0</v>
      </c>
      <c r="Z1894" s="10">
        <v>0</v>
      </c>
      <c r="AA1894" s="10">
        <v>100</v>
      </c>
      <c r="AB1894" s="10">
        <v>0</v>
      </c>
      <c r="AC1894" s="10">
        <v>0</v>
      </c>
      <c r="AD1894" s="10">
        <v>0</v>
      </c>
      <c r="AE1894" s="10">
        <v>150</v>
      </c>
      <c r="AF1894" s="10">
        <v>0</v>
      </c>
      <c r="AG1894" s="10">
        <v>150</v>
      </c>
      <c r="AH1894" s="10">
        <v>0</v>
      </c>
      <c r="AI1894" s="10">
        <v>0</v>
      </c>
      <c r="AJ1894" s="3"/>
      <c r="AK1894" s="10">
        <v>0</v>
      </c>
      <c r="AL1894" s="10">
        <v>0</v>
      </c>
      <c r="AM1894" s="3"/>
      <c r="AN1894" s="10">
        <v>0</v>
      </c>
      <c r="AO1894" s="10">
        <v>0</v>
      </c>
      <c r="AP1894" s="10">
        <v>0</v>
      </c>
      <c r="AQ1894" s="10">
        <v>0</v>
      </c>
      <c r="AR1894" s="10">
        <v>0</v>
      </c>
      <c r="AS1894" s="10">
        <v>0</v>
      </c>
      <c r="AT1894" s="10">
        <v>0</v>
      </c>
      <c r="AU1894" s="10">
        <v>0</v>
      </c>
      <c r="AV1894" s="10">
        <v>0</v>
      </c>
      <c r="AW1894" s="10">
        <v>0</v>
      </c>
      <c r="AX1894" s="10">
        <v>0</v>
      </c>
      <c r="AY1894" s="3"/>
      <c r="AZ1894" s="10">
        <v>6000</v>
      </c>
      <c r="BA1894" s="10">
        <v>6000</v>
      </c>
      <c r="BB1894" s="10">
        <v>0</v>
      </c>
      <c r="BC1894" s="10">
        <v>0</v>
      </c>
      <c r="BD1894" s="10">
        <v>0</v>
      </c>
      <c r="BE1894" s="10">
        <v>250</v>
      </c>
      <c r="BF1894" s="3"/>
      <c r="BG1894" s="10">
        <v>1000</v>
      </c>
      <c r="BH1894" s="10">
        <v>5000</v>
      </c>
      <c r="BI1894" s="3"/>
      <c r="BJ1894" s="21">
        <v>1</v>
      </c>
      <c r="BK1894" s="65">
        <v>0</v>
      </c>
      <c r="BL1894" s="65">
        <v>0</v>
      </c>
      <c r="BM1894" s="6">
        <f t="shared" ref="BM1894:BM1897" si="7914">MAX(G1894*(1+M1894/1000*(1+O1894/1000))*(1+0.5*T1894/1000)*(1+0.25*S1894/1000),(H1894*(1+X1894/1000*(1+Z1894/1000))*(1+0.5*AE1894/1000)*(1+0.25*AD1894/1000)))*BG1894/1000</f>
        <v>131.24375000000001</v>
      </c>
      <c r="BN1894" s="8">
        <f t="shared" ref="BN1894:BN1897" si="7915">(BQ1894+BS1894)/2*(1+AI1894/2000)*(1+AH1894/2000)*(1+AN1894/2000)*(1+AK1894/2000)</f>
        <v>177.20265241381151</v>
      </c>
      <c r="BO1894" s="12">
        <f t="shared" ref="BO1894:BO1897" si="7916">SQRT(BM1894*BN1894)</f>
        <v>152.50160855786137</v>
      </c>
      <c r="BP1894" s="50">
        <f>(1-'#Constant'!$A$3)/($J1894*'#Constant'!$B$3/'#Constant'!$C$3^($D1894-1)+1)+'#Constant'!$A$3</f>
        <v>0.94452830188679238</v>
      </c>
      <c r="BQ1894" s="4">
        <f t="shared" ref="BQ1894:BQ1897" si="7917">I1894/(BP1894*(1-Q1894/1000*(0.5+R1894/1000))*(1-P1894/1000)*(1-V1894/1000)*(1+U1894/1000))/20</f>
        <v>183.8072091268256</v>
      </c>
      <c r="BR1894" s="50">
        <f>(1-'#Constant'!$A$3)/($K1894*'#Constant'!$B$3/'#Constant'!$C$3^($D1894-1)+1)+'#Constant'!$A$3</f>
        <v>0.95779904306220098</v>
      </c>
      <c r="BS1894" s="4">
        <f t="shared" ref="BS1894:BS1897" si="7918">I1894/(BR1894*(1-AB1894/1000*(0.5+AC1894/1000))*(1-AA1894/1000)*(1-AG1894/1000)*(1+AF1894/1000))/20</f>
        <v>170.59809570079739</v>
      </c>
      <c r="BT1894">
        <f>BO1894/$BO$4*100</f>
        <v>115.90699548345691</v>
      </c>
    </row>
    <row r="1895" spans="1:72" s="13" customFormat="1" ht="17.25" thickBot="1" x14ac:dyDescent="0.35">
      <c r="B1895" s="20"/>
      <c r="D1895" s="14">
        <v>1</v>
      </c>
      <c r="E1895" s="14">
        <v>1</v>
      </c>
      <c r="F1895" s="19">
        <v>1</v>
      </c>
      <c r="G1895" s="15">
        <f t="shared" ref="G1895:H1895" si="7919">G1894</f>
        <v>100</v>
      </c>
      <c r="H1895" s="15">
        <f t="shared" si="7919"/>
        <v>100</v>
      </c>
      <c r="I1895" s="15">
        <v>2500</v>
      </c>
      <c r="J1895" s="15">
        <f>J1894</f>
        <v>20</v>
      </c>
      <c r="K1895" s="15">
        <f>K1894</f>
        <v>15</v>
      </c>
      <c r="L1895" s="16"/>
      <c r="M1895" s="15">
        <f t="shared" ref="M1895:O1895" si="7920">M1894</f>
        <v>100</v>
      </c>
      <c r="N1895" s="15">
        <f t="shared" si="7920"/>
        <v>0</v>
      </c>
      <c r="O1895" s="15">
        <f t="shared" si="7920"/>
        <v>0</v>
      </c>
      <c r="P1895" s="15">
        <v>100</v>
      </c>
      <c r="Q1895" s="15">
        <f t="shared" ref="Q1895:V1895" si="7921">Q1894</f>
        <v>0</v>
      </c>
      <c r="R1895" s="15">
        <f t="shared" si="7921"/>
        <v>0</v>
      </c>
      <c r="S1895" s="15">
        <f t="shared" si="7921"/>
        <v>150</v>
      </c>
      <c r="T1895" s="15">
        <f t="shared" si="7921"/>
        <v>300</v>
      </c>
      <c r="U1895" s="15">
        <f t="shared" si="7921"/>
        <v>0</v>
      </c>
      <c r="V1895" s="15">
        <f t="shared" si="7921"/>
        <v>200</v>
      </c>
      <c r="W1895" s="16"/>
      <c r="X1895" s="15">
        <f t="shared" ref="X1895:Z1895" si="7922">X1894</f>
        <v>100</v>
      </c>
      <c r="Y1895" s="15">
        <f t="shared" si="7922"/>
        <v>0</v>
      </c>
      <c r="Z1895" s="15">
        <f t="shared" si="7922"/>
        <v>0</v>
      </c>
      <c r="AA1895" s="15">
        <v>100</v>
      </c>
      <c r="AB1895" s="15">
        <f t="shared" ref="AB1895:AH1895" si="7923">AB1894</f>
        <v>0</v>
      </c>
      <c r="AC1895" s="15">
        <f t="shared" si="7923"/>
        <v>0</v>
      </c>
      <c r="AD1895" s="15">
        <f t="shared" si="7923"/>
        <v>0</v>
      </c>
      <c r="AE1895" s="15">
        <f t="shared" si="7923"/>
        <v>150</v>
      </c>
      <c r="AF1895" s="15">
        <f t="shared" si="7923"/>
        <v>0</v>
      </c>
      <c r="AG1895" s="15">
        <f t="shared" si="7923"/>
        <v>150</v>
      </c>
      <c r="AH1895" s="15">
        <f t="shared" si="7923"/>
        <v>0</v>
      </c>
      <c r="AI1895" s="15">
        <v>0</v>
      </c>
      <c r="AJ1895" s="17"/>
      <c r="AK1895" s="15">
        <f>AK1894</f>
        <v>0</v>
      </c>
      <c r="AL1895" s="15">
        <f>AL1894</f>
        <v>0</v>
      </c>
      <c r="AM1895" s="17"/>
      <c r="AN1895" s="15">
        <f t="shared" ref="AN1895:AX1895" si="7924">AN1894</f>
        <v>0</v>
      </c>
      <c r="AO1895" s="15">
        <f t="shared" si="7924"/>
        <v>0</v>
      </c>
      <c r="AP1895" s="15">
        <f t="shared" si="7924"/>
        <v>0</v>
      </c>
      <c r="AQ1895" s="15">
        <f t="shared" si="7924"/>
        <v>0</v>
      </c>
      <c r="AR1895" s="15">
        <f t="shared" si="7924"/>
        <v>0</v>
      </c>
      <c r="AS1895" s="15">
        <f t="shared" si="7924"/>
        <v>0</v>
      </c>
      <c r="AT1895" s="15">
        <f t="shared" si="7924"/>
        <v>0</v>
      </c>
      <c r="AU1895" s="15">
        <f t="shared" si="7924"/>
        <v>0</v>
      </c>
      <c r="AV1895" s="15">
        <f t="shared" si="7924"/>
        <v>0</v>
      </c>
      <c r="AW1895" s="15">
        <f t="shared" si="7924"/>
        <v>0</v>
      </c>
      <c r="AX1895" s="15">
        <f t="shared" si="7924"/>
        <v>0</v>
      </c>
      <c r="AY1895" s="17"/>
      <c r="AZ1895" s="15">
        <f t="shared" ref="AZ1895:BA1895" si="7925">AZ1894</f>
        <v>6000</v>
      </c>
      <c r="BA1895" s="15">
        <f t="shared" si="7925"/>
        <v>6000</v>
      </c>
      <c r="BB1895" s="15">
        <v>0</v>
      </c>
      <c r="BC1895" s="15">
        <f t="shared" ref="BC1895:BE1895" si="7926">BC1894</f>
        <v>0</v>
      </c>
      <c r="BD1895" s="15">
        <f t="shared" si="7926"/>
        <v>0</v>
      </c>
      <c r="BE1895" s="15">
        <f t="shared" si="7926"/>
        <v>250</v>
      </c>
      <c r="BF1895" s="17"/>
      <c r="BG1895" s="15">
        <f t="shared" ref="BG1895:BH1895" si="7927">BG1894</f>
        <v>1000</v>
      </c>
      <c r="BH1895" s="15">
        <f t="shared" si="7927"/>
        <v>5000</v>
      </c>
      <c r="BI1895" s="17"/>
      <c r="BJ1895" s="22">
        <f>G1895/G1894</f>
        <v>1</v>
      </c>
      <c r="BK1895" s="65">
        <f t="shared" ref="BK1895:BL1895" si="7928">BK1894</f>
        <v>0</v>
      </c>
      <c r="BL1895" s="65">
        <f t="shared" si="7928"/>
        <v>0</v>
      </c>
      <c r="BM1895" s="6">
        <f t="shared" si="7914"/>
        <v>131.24375000000001</v>
      </c>
      <c r="BN1895" s="8">
        <f t="shared" si="7915"/>
        <v>177.20265241381151</v>
      </c>
      <c r="BO1895" s="12">
        <f t="shared" si="7916"/>
        <v>152.50160855786137</v>
      </c>
      <c r="BP1895" s="50">
        <f>(1-'#Constant'!$A$3)/($J1895*'#Constant'!$B$3/'#Constant'!$C$3^($D1895-1)+1)+'#Constant'!$A$3</f>
        <v>0.94452830188679238</v>
      </c>
      <c r="BQ1895" s="4">
        <f t="shared" si="7917"/>
        <v>183.8072091268256</v>
      </c>
      <c r="BR1895" s="50">
        <f>(1-'#Constant'!$A$3)/($K1895*'#Constant'!$B$3/'#Constant'!$C$3^($D1895-1)+1)+'#Constant'!$A$3</f>
        <v>0.95779904306220098</v>
      </c>
      <c r="BS1895" s="4">
        <f t="shared" si="7918"/>
        <v>170.59809570079739</v>
      </c>
      <c r="BT1895"/>
    </row>
    <row r="1896" spans="1:72" x14ac:dyDescent="0.3">
      <c r="A1896">
        <v>72140</v>
      </c>
      <c r="C1896" t="s">
        <v>77</v>
      </c>
      <c r="D1896">
        <v>1</v>
      </c>
      <c r="E1896">
        <v>1</v>
      </c>
      <c r="F1896" s="18">
        <v>1</v>
      </c>
      <c r="G1896" s="10">
        <v>100</v>
      </c>
      <c r="H1896" s="10">
        <v>100</v>
      </c>
      <c r="I1896" s="10">
        <v>2500</v>
      </c>
      <c r="J1896" s="10">
        <v>20</v>
      </c>
      <c r="K1896" s="10">
        <v>15</v>
      </c>
      <c r="L1896" s="2"/>
      <c r="M1896" s="10">
        <v>100</v>
      </c>
      <c r="N1896" s="10">
        <v>0</v>
      </c>
      <c r="O1896" s="10">
        <v>0</v>
      </c>
      <c r="P1896" s="10">
        <v>100</v>
      </c>
      <c r="Q1896" s="10">
        <v>0</v>
      </c>
      <c r="R1896" s="10">
        <v>0</v>
      </c>
      <c r="S1896" s="10">
        <v>150</v>
      </c>
      <c r="T1896" s="10">
        <v>300</v>
      </c>
      <c r="U1896" s="10">
        <v>0</v>
      </c>
      <c r="V1896" s="10">
        <v>200</v>
      </c>
      <c r="W1896" s="2"/>
      <c r="X1896" s="10">
        <v>100</v>
      </c>
      <c r="Y1896" s="10">
        <v>0</v>
      </c>
      <c r="Z1896" s="10">
        <v>0</v>
      </c>
      <c r="AA1896" s="10">
        <v>100</v>
      </c>
      <c r="AB1896" s="10">
        <v>0</v>
      </c>
      <c r="AC1896" s="10">
        <v>0</v>
      </c>
      <c r="AD1896" s="10">
        <v>0</v>
      </c>
      <c r="AE1896" s="10">
        <v>150</v>
      </c>
      <c r="AF1896" s="10">
        <v>0</v>
      </c>
      <c r="AG1896" s="10">
        <v>150</v>
      </c>
      <c r="AH1896" s="10">
        <v>0</v>
      </c>
      <c r="AI1896" s="10">
        <v>0</v>
      </c>
      <c r="AJ1896" s="3"/>
      <c r="AK1896" s="10">
        <v>0</v>
      </c>
      <c r="AL1896" s="10">
        <v>0</v>
      </c>
      <c r="AM1896" s="3"/>
      <c r="AN1896" s="10">
        <v>0</v>
      </c>
      <c r="AO1896" s="10">
        <v>0</v>
      </c>
      <c r="AP1896" s="10">
        <v>0</v>
      </c>
      <c r="AQ1896" s="10">
        <v>0</v>
      </c>
      <c r="AR1896" s="10">
        <v>0</v>
      </c>
      <c r="AS1896" s="10">
        <v>0</v>
      </c>
      <c r="AT1896" s="10">
        <v>0</v>
      </c>
      <c r="AU1896" s="10">
        <v>0</v>
      </c>
      <c r="AV1896" s="10">
        <v>0</v>
      </c>
      <c r="AW1896" s="10">
        <v>0</v>
      </c>
      <c r="AX1896" s="10">
        <v>0</v>
      </c>
      <c r="AY1896" s="3"/>
      <c r="AZ1896" s="10">
        <v>6000</v>
      </c>
      <c r="BA1896" s="10">
        <v>6000</v>
      </c>
      <c r="BB1896" s="10">
        <v>0</v>
      </c>
      <c r="BC1896" s="10">
        <v>0</v>
      </c>
      <c r="BD1896" s="10">
        <v>0</v>
      </c>
      <c r="BE1896" s="10">
        <v>250</v>
      </c>
      <c r="BF1896" s="3"/>
      <c r="BG1896" s="10">
        <v>1000</v>
      </c>
      <c r="BH1896" s="10">
        <v>5000</v>
      </c>
      <c r="BI1896" s="3"/>
      <c r="BJ1896" s="21">
        <v>1</v>
      </c>
      <c r="BK1896" s="65">
        <v>0</v>
      </c>
      <c r="BL1896" s="65">
        <v>0</v>
      </c>
      <c r="BM1896" s="6">
        <f t="shared" si="7914"/>
        <v>131.24375000000001</v>
      </c>
      <c r="BN1896" s="8">
        <f t="shared" si="7915"/>
        <v>177.20265241381151</v>
      </c>
      <c r="BO1896" s="12">
        <f t="shared" si="7916"/>
        <v>152.50160855786137</v>
      </c>
      <c r="BP1896" s="50">
        <f>(1-'#Constant'!$A$3)/($J1896*'#Constant'!$B$3/'#Constant'!$C$3^($D1896-1)+1)+'#Constant'!$A$3</f>
        <v>0.94452830188679238</v>
      </c>
      <c r="BQ1896" s="4">
        <f t="shared" si="7917"/>
        <v>183.8072091268256</v>
      </c>
      <c r="BR1896" s="50">
        <f>(1-'#Constant'!$A$3)/($K1896*'#Constant'!$B$3/'#Constant'!$C$3^($D1896-1)+1)+'#Constant'!$A$3</f>
        <v>0.95779904306220098</v>
      </c>
      <c r="BS1896" s="4">
        <f t="shared" si="7918"/>
        <v>170.59809570079739</v>
      </c>
      <c r="BT1896">
        <f>BO1896/$BO$4*100</f>
        <v>115.90699548345691</v>
      </c>
    </row>
    <row r="1897" spans="1:72" s="13" customFormat="1" ht="17.25" thickBot="1" x14ac:dyDescent="0.35">
      <c r="B1897" s="20"/>
      <c r="D1897" s="14">
        <v>1</v>
      </c>
      <c r="E1897" s="14">
        <v>1</v>
      </c>
      <c r="F1897" s="19">
        <v>1</v>
      </c>
      <c r="G1897" s="15">
        <f t="shared" ref="G1897:H1897" si="7929">G1896</f>
        <v>100</v>
      </c>
      <c r="H1897" s="15">
        <f t="shared" si="7929"/>
        <v>100</v>
      </c>
      <c r="I1897" s="15">
        <v>2500</v>
      </c>
      <c r="J1897" s="15">
        <f>J1896</f>
        <v>20</v>
      </c>
      <c r="K1897" s="15">
        <f>K1896</f>
        <v>15</v>
      </c>
      <c r="L1897" s="16"/>
      <c r="M1897" s="15">
        <f t="shared" ref="M1897:O1897" si="7930">M1896</f>
        <v>100</v>
      </c>
      <c r="N1897" s="15">
        <f t="shared" si="7930"/>
        <v>0</v>
      </c>
      <c r="O1897" s="15">
        <f t="shared" si="7930"/>
        <v>0</v>
      </c>
      <c r="P1897" s="15">
        <v>100</v>
      </c>
      <c r="Q1897" s="15">
        <f t="shared" ref="Q1897:V1897" si="7931">Q1896</f>
        <v>0</v>
      </c>
      <c r="R1897" s="15">
        <f t="shared" si="7931"/>
        <v>0</v>
      </c>
      <c r="S1897" s="15">
        <f t="shared" si="7931"/>
        <v>150</v>
      </c>
      <c r="T1897" s="15">
        <f t="shared" si="7931"/>
        <v>300</v>
      </c>
      <c r="U1897" s="15">
        <f t="shared" si="7931"/>
        <v>0</v>
      </c>
      <c r="V1897" s="15">
        <f t="shared" si="7931"/>
        <v>200</v>
      </c>
      <c r="W1897" s="16"/>
      <c r="X1897" s="15">
        <f t="shared" ref="X1897:Z1897" si="7932">X1896</f>
        <v>100</v>
      </c>
      <c r="Y1897" s="15">
        <f t="shared" si="7932"/>
        <v>0</v>
      </c>
      <c r="Z1897" s="15">
        <f t="shared" si="7932"/>
        <v>0</v>
      </c>
      <c r="AA1897" s="15">
        <v>100</v>
      </c>
      <c r="AB1897" s="15">
        <f t="shared" ref="AB1897:AH1897" si="7933">AB1896</f>
        <v>0</v>
      </c>
      <c r="AC1897" s="15">
        <f t="shared" si="7933"/>
        <v>0</v>
      </c>
      <c r="AD1897" s="15">
        <f t="shared" si="7933"/>
        <v>0</v>
      </c>
      <c r="AE1897" s="15">
        <f t="shared" si="7933"/>
        <v>150</v>
      </c>
      <c r="AF1897" s="15">
        <f t="shared" si="7933"/>
        <v>0</v>
      </c>
      <c r="AG1897" s="15">
        <f t="shared" si="7933"/>
        <v>150</v>
      </c>
      <c r="AH1897" s="15">
        <f t="shared" si="7933"/>
        <v>0</v>
      </c>
      <c r="AI1897" s="15">
        <v>0</v>
      </c>
      <c r="AJ1897" s="17"/>
      <c r="AK1897" s="15">
        <f>AK1896</f>
        <v>0</v>
      </c>
      <c r="AL1897" s="15">
        <f>AL1896</f>
        <v>0</v>
      </c>
      <c r="AM1897" s="17"/>
      <c r="AN1897" s="15">
        <f t="shared" ref="AN1897:AX1897" si="7934">AN1896</f>
        <v>0</v>
      </c>
      <c r="AO1897" s="15">
        <f t="shared" si="7934"/>
        <v>0</v>
      </c>
      <c r="AP1897" s="15">
        <f t="shared" si="7934"/>
        <v>0</v>
      </c>
      <c r="AQ1897" s="15">
        <f t="shared" si="7934"/>
        <v>0</v>
      </c>
      <c r="AR1897" s="15">
        <f t="shared" si="7934"/>
        <v>0</v>
      </c>
      <c r="AS1897" s="15">
        <f t="shared" si="7934"/>
        <v>0</v>
      </c>
      <c r="AT1897" s="15">
        <f t="shared" si="7934"/>
        <v>0</v>
      </c>
      <c r="AU1897" s="15">
        <f t="shared" si="7934"/>
        <v>0</v>
      </c>
      <c r="AV1897" s="15">
        <f t="shared" si="7934"/>
        <v>0</v>
      </c>
      <c r="AW1897" s="15">
        <f t="shared" si="7934"/>
        <v>0</v>
      </c>
      <c r="AX1897" s="15">
        <f t="shared" si="7934"/>
        <v>0</v>
      </c>
      <c r="AY1897" s="17"/>
      <c r="AZ1897" s="15">
        <f t="shared" ref="AZ1897:BA1897" si="7935">AZ1896</f>
        <v>6000</v>
      </c>
      <c r="BA1897" s="15">
        <f t="shared" si="7935"/>
        <v>6000</v>
      </c>
      <c r="BB1897" s="15">
        <v>0</v>
      </c>
      <c r="BC1897" s="15">
        <f t="shared" ref="BC1897:BE1897" si="7936">BC1896</f>
        <v>0</v>
      </c>
      <c r="BD1897" s="15">
        <f t="shared" si="7936"/>
        <v>0</v>
      </c>
      <c r="BE1897" s="15">
        <f t="shared" si="7936"/>
        <v>250</v>
      </c>
      <c r="BF1897" s="17"/>
      <c r="BG1897" s="15">
        <f t="shared" ref="BG1897:BH1897" si="7937">BG1896</f>
        <v>1000</v>
      </c>
      <c r="BH1897" s="15">
        <f t="shared" si="7937"/>
        <v>5000</v>
      </c>
      <c r="BI1897" s="17"/>
      <c r="BJ1897" s="22">
        <f>G1897/G1896</f>
        <v>1</v>
      </c>
      <c r="BK1897" s="65">
        <f t="shared" ref="BK1897:BL1897" si="7938">BK1896</f>
        <v>0</v>
      </c>
      <c r="BL1897" s="65">
        <f t="shared" si="7938"/>
        <v>0</v>
      </c>
      <c r="BM1897" s="6">
        <f t="shared" si="7914"/>
        <v>131.24375000000001</v>
      </c>
      <c r="BN1897" s="8">
        <f t="shared" si="7915"/>
        <v>177.20265241381151</v>
      </c>
      <c r="BO1897" s="12">
        <f t="shared" si="7916"/>
        <v>152.50160855786137</v>
      </c>
      <c r="BP1897" s="50">
        <f>(1-'#Constant'!$A$3)/($J1897*'#Constant'!$B$3/'#Constant'!$C$3^($D1897-1)+1)+'#Constant'!$A$3</f>
        <v>0.94452830188679238</v>
      </c>
      <c r="BQ1897" s="4">
        <f t="shared" si="7917"/>
        <v>183.8072091268256</v>
      </c>
      <c r="BR1897" s="50">
        <f>(1-'#Constant'!$A$3)/($K1897*'#Constant'!$B$3/'#Constant'!$C$3^($D1897-1)+1)+'#Constant'!$A$3</f>
        <v>0.95779904306220098</v>
      </c>
      <c r="BS1897" s="4">
        <f t="shared" si="7918"/>
        <v>170.59809570079739</v>
      </c>
      <c r="BT1897"/>
    </row>
    <row r="1898" spans="1:72" x14ac:dyDescent="0.3">
      <c r="A1898">
        <v>72150</v>
      </c>
      <c r="C1898" t="s">
        <v>77</v>
      </c>
      <c r="D1898">
        <v>1</v>
      </c>
      <c r="E1898">
        <v>1</v>
      </c>
      <c r="F1898" s="18">
        <v>1</v>
      </c>
      <c r="G1898" s="10">
        <v>100</v>
      </c>
      <c r="H1898" s="10">
        <v>100</v>
      </c>
      <c r="I1898" s="10">
        <v>2500</v>
      </c>
      <c r="J1898" s="10">
        <v>20</v>
      </c>
      <c r="K1898" s="10">
        <v>15</v>
      </c>
      <c r="L1898" s="2"/>
      <c r="M1898" s="10">
        <v>100</v>
      </c>
      <c r="N1898" s="10">
        <v>0</v>
      </c>
      <c r="O1898" s="10">
        <v>0</v>
      </c>
      <c r="P1898" s="10">
        <v>100</v>
      </c>
      <c r="Q1898" s="10">
        <v>0</v>
      </c>
      <c r="R1898" s="10">
        <v>0</v>
      </c>
      <c r="S1898" s="10">
        <v>150</v>
      </c>
      <c r="T1898" s="10">
        <v>300</v>
      </c>
      <c r="U1898" s="10">
        <v>0</v>
      </c>
      <c r="V1898" s="10">
        <v>200</v>
      </c>
      <c r="W1898" s="2"/>
      <c r="X1898" s="10">
        <v>100</v>
      </c>
      <c r="Y1898" s="10">
        <v>0</v>
      </c>
      <c r="Z1898" s="10">
        <v>0</v>
      </c>
      <c r="AA1898" s="10">
        <v>100</v>
      </c>
      <c r="AB1898" s="10">
        <v>0</v>
      </c>
      <c r="AC1898" s="10">
        <v>0</v>
      </c>
      <c r="AD1898" s="10">
        <v>0</v>
      </c>
      <c r="AE1898" s="10">
        <v>150</v>
      </c>
      <c r="AF1898" s="10">
        <v>0</v>
      </c>
      <c r="AG1898" s="10">
        <v>150</v>
      </c>
      <c r="AH1898" s="10">
        <v>0</v>
      </c>
      <c r="AI1898" s="10">
        <v>0</v>
      </c>
      <c r="AJ1898" s="3"/>
      <c r="AK1898" s="10">
        <v>0</v>
      </c>
      <c r="AL1898" s="10">
        <v>0</v>
      </c>
      <c r="AM1898" s="3"/>
      <c r="AN1898" s="10">
        <v>0</v>
      </c>
      <c r="AO1898" s="10">
        <v>0</v>
      </c>
      <c r="AP1898" s="10">
        <v>0</v>
      </c>
      <c r="AQ1898" s="10">
        <v>0</v>
      </c>
      <c r="AR1898" s="10">
        <v>0</v>
      </c>
      <c r="AS1898" s="10">
        <v>0</v>
      </c>
      <c r="AT1898" s="10">
        <v>0</v>
      </c>
      <c r="AU1898" s="10">
        <v>0</v>
      </c>
      <c r="AV1898" s="10">
        <v>0</v>
      </c>
      <c r="AW1898" s="10">
        <v>0</v>
      </c>
      <c r="AX1898" s="10">
        <v>0</v>
      </c>
      <c r="AY1898" s="3"/>
      <c r="AZ1898" s="10">
        <v>6000</v>
      </c>
      <c r="BA1898" s="10">
        <v>6000</v>
      </c>
      <c r="BB1898" s="10">
        <v>0</v>
      </c>
      <c r="BC1898" s="10">
        <v>0</v>
      </c>
      <c r="BD1898" s="10">
        <v>0</v>
      </c>
      <c r="BE1898" s="10">
        <v>250</v>
      </c>
      <c r="BF1898" s="3"/>
      <c r="BG1898" s="10">
        <v>1000</v>
      </c>
      <c r="BH1898" s="10">
        <v>5000</v>
      </c>
      <c r="BI1898" s="3"/>
      <c r="BJ1898" s="21">
        <v>1</v>
      </c>
      <c r="BK1898" s="65">
        <v>0</v>
      </c>
      <c r="BL1898" s="65">
        <v>0</v>
      </c>
      <c r="BM1898" s="6">
        <f t="shared" ref="BM1898:BM1899" si="7939">MAX(G1898*(1+M1898/1000*(1+O1898/1000))*(1+0.5*T1898/1000)*(1+0.25*S1898/1000),(H1898*(1+X1898/1000*(1+Z1898/1000))*(1+0.5*AE1898/1000)*(1+0.25*AD1898/1000)))*BG1898/1000</f>
        <v>131.24375000000001</v>
      </c>
      <c r="BN1898" s="8">
        <f t="shared" ref="BN1898:BN1899" si="7940">(BQ1898+BS1898)/2*(1+AI1898/2000)*(1+AH1898/2000)*(1+AN1898/2000)*(1+AK1898/2000)</f>
        <v>177.20265241381151</v>
      </c>
      <c r="BO1898" s="12">
        <f t="shared" ref="BO1898:BO1899" si="7941">SQRT(BM1898*BN1898)</f>
        <v>152.50160855786137</v>
      </c>
      <c r="BP1898" s="50">
        <f>(1-'#Constant'!$A$3)/($J1898*'#Constant'!$B$3/'#Constant'!$C$3^($D1898-1)+1)+'#Constant'!$A$3</f>
        <v>0.94452830188679238</v>
      </c>
      <c r="BQ1898" s="4">
        <f t="shared" ref="BQ1898:BQ1899" si="7942">I1898/(BP1898*(1-Q1898/1000*(0.5+R1898/1000))*(1-P1898/1000)*(1-V1898/1000)*(1+U1898/1000))/20</f>
        <v>183.8072091268256</v>
      </c>
      <c r="BR1898" s="50">
        <f>(1-'#Constant'!$A$3)/($K1898*'#Constant'!$B$3/'#Constant'!$C$3^($D1898-1)+1)+'#Constant'!$A$3</f>
        <v>0.95779904306220098</v>
      </c>
      <c r="BS1898" s="4">
        <f t="shared" ref="BS1898:BS1899" si="7943">I1898/(BR1898*(1-AB1898/1000*(0.5+AC1898/1000))*(1-AA1898/1000)*(1-AG1898/1000)*(1+AF1898/1000))/20</f>
        <v>170.59809570079739</v>
      </c>
      <c r="BT1898">
        <f>BO1898/$BO$4*100</f>
        <v>115.90699548345691</v>
      </c>
    </row>
    <row r="1899" spans="1:72" s="13" customFormat="1" ht="17.25" thickBot="1" x14ac:dyDescent="0.35">
      <c r="B1899" s="20"/>
      <c r="D1899" s="14">
        <v>1</v>
      </c>
      <c r="E1899" s="14">
        <v>1</v>
      </c>
      <c r="F1899" s="19">
        <v>1</v>
      </c>
      <c r="G1899" s="15">
        <f t="shared" ref="G1899:H1899" si="7944">G1898</f>
        <v>100</v>
      </c>
      <c r="H1899" s="15">
        <f t="shared" si="7944"/>
        <v>100</v>
      </c>
      <c r="I1899" s="15">
        <v>2500</v>
      </c>
      <c r="J1899" s="15">
        <f>J1898</f>
        <v>20</v>
      </c>
      <c r="K1899" s="15">
        <f>K1898</f>
        <v>15</v>
      </c>
      <c r="L1899" s="16"/>
      <c r="M1899" s="15">
        <f t="shared" ref="M1899:O1899" si="7945">M1898</f>
        <v>100</v>
      </c>
      <c r="N1899" s="15">
        <f t="shared" si="7945"/>
        <v>0</v>
      </c>
      <c r="O1899" s="15">
        <f t="shared" si="7945"/>
        <v>0</v>
      </c>
      <c r="P1899" s="15">
        <v>100</v>
      </c>
      <c r="Q1899" s="15">
        <f t="shared" ref="Q1899:V1899" si="7946">Q1898</f>
        <v>0</v>
      </c>
      <c r="R1899" s="15">
        <f t="shared" si="7946"/>
        <v>0</v>
      </c>
      <c r="S1899" s="15">
        <f t="shared" si="7946"/>
        <v>150</v>
      </c>
      <c r="T1899" s="15">
        <f t="shared" si="7946"/>
        <v>300</v>
      </c>
      <c r="U1899" s="15">
        <f t="shared" si="7946"/>
        <v>0</v>
      </c>
      <c r="V1899" s="15">
        <f t="shared" si="7946"/>
        <v>200</v>
      </c>
      <c r="W1899" s="16"/>
      <c r="X1899" s="15">
        <f t="shared" ref="X1899:Z1899" si="7947">X1898</f>
        <v>100</v>
      </c>
      <c r="Y1899" s="15">
        <f t="shared" si="7947"/>
        <v>0</v>
      </c>
      <c r="Z1899" s="15">
        <f t="shared" si="7947"/>
        <v>0</v>
      </c>
      <c r="AA1899" s="15">
        <v>100</v>
      </c>
      <c r="AB1899" s="15">
        <f t="shared" ref="AB1899:AH1899" si="7948">AB1898</f>
        <v>0</v>
      </c>
      <c r="AC1899" s="15">
        <f t="shared" si="7948"/>
        <v>0</v>
      </c>
      <c r="AD1899" s="15">
        <f t="shared" si="7948"/>
        <v>0</v>
      </c>
      <c r="AE1899" s="15">
        <f t="shared" si="7948"/>
        <v>150</v>
      </c>
      <c r="AF1899" s="15">
        <f t="shared" si="7948"/>
        <v>0</v>
      </c>
      <c r="AG1899" s="15">
        <f t="shared" si="7948"/>
        <v>150</v>
      </c>
      <c r="AH1899" s="15">
        <f t="shared" si="7948"/>
        <v>0</v>
      </c>
      <c r="AI1899" s="15">
        <v>0</v>
      </c>
      <c r="AJ1899" s="17"/>
      <c r="AK1899" s="15">
        <f>AK1898</f>
        <v>0</v>
      </c>
      <c r="AL1899" s="15">
        <f>AL1898</f>
        <v>0</v>
      </c>
      <c r="AM1899" s="17"/>
      <c r="AN1899" s="15">
        <f t="shared" ref="AN1899:AX1899" si="7949">AN1898</f>
        <v>0</v>
      </c>
      <c r="AO1899" s="15">
        <f t="shared" si="7949"/>
        <v>0</v>
      </c>
      <c r="AP1899" s="15">
        <f t="shared" si="7949"/>
        <v>0</v>
      </c>
      <c r="AQ1899" s="15">
        <f t="shared" si="7949"/>
        <v>0</v>
      </c>
      <c r="AR1899" s="15">
        <f t="shared" si="7949"/>
        <v>0</v>
      </c>
      <c r="AS1899" s="15">
        <f t="shared" si="7949"/>
        <v>0</v>
      </c>
      <c r="AT1899" s="15">
        <f t="shared" si="7949"/>
        <v>0</v>
      </c>
      <c r="AU1899" s="15">
        <f t="shared" si="7949"/>
        <v>0</v>
      </c>
      <c r="AV1899" s="15">
        <f t="shared" si="7949"/>
        <v>0</v>
      </c>
      <c r="AW1899" s="15">
        <f t="shared" si="7949"/>
        <v>0</v>
      </c>
      <c r="AX1899" s="15">
        <f t="shared" si="7949"/>
        <v>0</v>
      </c>
      <c r="AY1899" s="17"/>
      <c r="AZ1899" s="15">
        <f t="shared" ref="AZ1899:BA1899" si="7950">AZ1898</f>
        <v>6000</v>
      </c>
      <c r="BA1899" s="15">
        <f t="shared" si="7950"/>
        <v>6000</v>
      </c>
      <c r="BB1899" s="15">
        <v>0</v>
      </c>
      <c r="BC1899" s="15">
        <f t="shared" ref="BC1899:BE1899" si="7951">BC1898</f>
        <v>0</v>
      </c>
      <c r="BD1899" s="15">
        <f t="shared" si="7951"/>
        <v>0</v>
      </c>
      <c r="BE1899" s="15">
        <f t="shared" si="7951"/>
        <v>250</v>
      </c>
      <c r="BF1899" s="17"/>
      <c r="BG1899" s="15">
        <f t="shared" ref="BG1899:BH1899" si="7952">BG1898</f>
        <v>1000</v>
      </c>
      <c r="BH1899" s="15">
        <f t="shared" si="7952"/>
        <v>5000</v>
      </c>
      <c r="BI1899" s="17"/>
      <c r="BJ1899" s="22">
        <f>G1899/G1898</f>
        <v>1</v>
      </c>
      <c r="BK1899" s="65">
        <f t="shared" ref="BK1899:BL1899" si="7953">BK1898</f>
        <v>0</v>
      </c>
      <c r="BL1899" s="65">
        <f t="shared" si="7953"/>
        <v>0</v>
      </c>
      <c r="BM1899" s="6">
        <f t="shared" si="7939"/>
        <v>131.24375000000001</v>
      </c>
      <c r="BN1899" s="8">
        <f t="shared" si="7940"/>
        <v>177.20265241381151</v>
      </c>
      <c r="BO1899" s="12">
        <f t="shared" si="7941"/>
        <v>152.50160855786137</v>
      </c>
      <c r="BP1899" s="50">
        <f>(1-'#Constant'!$A$3)/($J1899*'#Constant'!$B$3/'#Constant'!$C$3^($D1899-1)+1)+'#Constant'!$A$3</f>
        <v>0.94452830188679238</v>
      </c>
      <c r="BQ1899" s="4">
        <f t="shared" si="7942"/>
        <v>183.8072091268256</v>
      </c>
      <c r="BR1899" s="50">
        <f>(1-'#Constant'!$A$3)/($K1899*'#Constant'!$B$3/'#Constant'!$C$3^($D1899-1)+1)+'#Constant'!$A$3</f>
        <v>0.95779904306220098</v>
      </c>
      <c r="BS1899" s="4">
        <f t="shared" si="7943"/>
        <v>170.59809570079739</v>
      </c>
      <c r="BT1899"/>
    </row>
    <row r="1900" spans="1:72" s="34" customFormat="1" ht="27" thickBot="1" x14ac:dyDescent="0.35">
      <c r="B1900" s="70" t="s">
        <v>308</v>
      </c>
      <c r="C1900"/>
      <c r="F1900" s="35"/>
      <c r="G1900" s="36"/>
      <c r="H1900" s="36"/>
      <c r="I1900" s="36"/>
      <c r="J1900" s="36"/>
      <c r="K1900" s="36"/>
      <c r="L1900" s="16"/>
      <c r="M1900" s="36"/>
      <c r="N1900" s="36"/>
      <c r="O1900" s="36"/>
      <c r="P1900" s="36">
        <v>0</v>
      </c>
      <c r="Q1900" s="36"/>
      <c r="R1900" s="36"/>
      <c r="S1900" s="36"/>
      <c r="T1900" s="36"/>
      <c r="U1900" s="36"/>
      <c r="V1900" s="36"/>
      <c r="W1900" s="16"/>
      <c r="X1900" s="36"/>
      <c r="Y1900" s="36"/>
      <c r="Z1900" s="36"/>
      <c r="AA1900" s="36">
        <v>0</v>
      </c>
      <c r="AB1900" s="36"/>
      <c r="AC1900" s="36"/>
      <c r="AD1900" s="36"/>
      <c r="AE1900" s="36"/>
      <c r="AF1900" s="36"/>
      <c r="AG1900" s="36"/>
      <c r="AH1900" s="36"/>
      <c r="AI1900" s="36"/>
      <c r="AJ1900" s="17"/>
      <c r="AK1900" s="36"/>
      <c r="AL1900" s="36"/>
      <c r="AM1900" s="17"/>
      <c r="AN1900" s="36"/>
      <c r="AO1900" s="36"/>
      <c r="AP1900" s="36"/>
      <c r="AQ1900" s="36"/>
      <c r="AR1900" s="36"/>
      <c r="AS1900" s="36"/>
      <c r="AT1900" s="36"/>
      <c r="AU1900" s="36"/>
      <c r="AV1900" s="36"/>
      <c r="AW1900" s="36"/>
      <c r="AX1900" s="36"/>
      <c r="AY1900" s="17"/>
      <c r="AZ1900" s="36"/>
      <c r="BA1900" s="36"/>
      <c r="BB1900" s="36"/>
      <c r="BC1900" s="36"/>
      <c r="BD1900" s="36"/>
      <c r="BE1900" s="36"/>
      <c r="BF1900" s="17"/>
      <c r="BG1900" s="36"/>
      <c r="BH1900" s="36"/>
      <c r="BI1900" s="17"/>
      <c r="BJ1900" s="37"/>
      <c r="BK1900" s="36"/>
      <c r="BL1900" s="36"/>
      <c r="BM1900" s="38"/>
      <c r="BN1900" s="38"/>
      <c r="BO1900" s="38"/>
      <c r="BP1900" s="38"/>
      <c r="BQ1900" s="38"/>
      <c r="BR1900" s="38"/>
      <c r="BS1900" s="38"/>
    </row>
    <row r="1901" spans="1:72" x14ac:dyDescent="0.3">
      <c r="A1901">
        <v>40096</v>
      </c>
      <c r="B1901" s="18" t="s">
        <v>309</v>
      </c>
      <c r="C1901" t="s">
        <v>81</v>
      </c>
      <c r="D1901">
        <v>1</v>
      </c>
      <c r="E1901">
        <v>1</v>
      </c>
      <c r="F1901" s="18">
        <v>1</v>
      </c>
      <c r="G1901" s="10">
        <v>81</v>
      </c>
      <c r="H1901" s="10">
        <v>81</v>
      </c>
      <c r="I1901" s="10">
        <v>6982</v>
      </c>
      <c r="J1901" s="10">
        <v>36</v>
      </c>
      <c r="K1901" s="10">
        <v>28</v>
      </c>
      <c r="L1901" s="2"/>
      <c r="M1901" s="10">
        <v>50</v>
      </c>
      <c r="N1901" s="10">
        <v>0</v>
      </c>
      <c r="O1901" s="10">
        <v>0</v>
      </c>
      <c r="P1901" s="10">
        <v>0</v>
      </c>
      <c r="Q1901" s="10">
        <v>100</v>
      </c>
      <c r="R1901" s="10">
        <v>0</v>
      </c>
      <c r="S1901" s="10">
        <v>0</v>
      </c>
      <c r="T1901" s="10">
        <v>0</v>
      </c>
      <c r="U1901" s="10">
        <v>0</v>
      </c>
      <c r="V1901" s="10">
        <v>250</v>
      </c>
      <c r="W1901" s="2"/>
      <c r="X1901" s="10">
        <v>50</v>
      </c>
      <c r="Y1901" s="10">
        <v>0</v>
      </c>
      <c r="Z1901" s="10">
        <v>0</v>
      </c>
      <c r="AA1901" s="10">
        <v>0</v>
      </c>
      <c r="AB1901" s="10">
        <v>100</v>
      </c>
      <c r="AC1901" s="10">
        <v>0</v>
      </c>
      <c r="AD1901" s="10">
        <v>0</v>
      </c>
      <c r="AE1901" s="10">
        <v>0</v>
      </c>
      <c r="AF1901" s="10">
        <v>0</v>
      </c>
      <c r="AG1901" s="10">
        <v>250</v>
      </c>
      <c r="AH1901" s="10">
        <v>0</v>
      </c>
      <c r="AI1901" s="10">
        <v>0</v>
      </c>
      <c r="AJ1901" s="3"/>
      <c r="AK1901" s="10">
        <v>0</v>
      </c>
      <c r="AL1901" s="10">
        <v>0</v>
      </c>
      <c r="AM1901" s="3"/>
      <c r="AN1901" s="10">
        <v>0</v>
      </c>
      <c r="AO1901" s="10">
        <v>0</v>
      </c>
      <c r="AP1901" s="10">
        <v>0</v>
      </c>
      <c r="AQ1901" s="10">
        <v>0</v>
      </c>
      <c r="AR1901" s="10">
        <v>0</v>
      </c>
      <c r="AS1901" s="10">
        <v>0</v>
      </c>
      <c r="AT1901" s="10">
        <v>0</v>
      </c>
      <c r="AU1901" s="10">
        <v>0</v>
      </c>
      <c r="AV1901" s="10">
        <v>0</v>
      </c>
      <c r="AW1901" s="10">
        <v>0</v>
      </c>
      <c r="AX1901" s="10">
        <v>0</v>
      </c>
      <c r="AY1901" s="3"/>
      <c r="AZ1901" s="10">
        <v>6000</v>
      </c>
      <c r="BA1901" s="10">
        <v>2000</v>
      </c>
      <c r="BB1901" s="10">
        <v>260</v>
      </c>
      <c r="BC1901" s="10">
        <v>0</v>
      </c>
      <c r="BD1901" s="10">
        <v>0</v>
      </c>
      <c r="BE1901" s="10">
        <v>60</v>
      </c>
      <c r="BF1901" s="3"/>
      <c r="BG1901" s="10">
        <v>1000</v>
      </c>
      <c r="BH1901" s="10">
        <v>5000</v>
      </c>
      <c r="BI1901" s="3"/>
      <c r="BJ1901" s="21">
        <v>1</v>
      </c>
      <c r="BK1901" s="65">
        <v>0</v>
      </c>
      <c r="BL1901" s="65">
        <v>0</v>
      </c>
      <c r="BM1901" s="6">
        <v>85.05</v>
      </c>
      <c r="BN1901" s="8">
        <v>535.97110176221133</v>
      </c>
      <c r="BO1901" s="12">
        <v>213.50489972100422</v>
      </c>
      <c r="BP1901" s="50">
        <v>0.90447653429602881</v>
      </c>
      <c r="BQ1901" s="4">
        <v>541.71102698872187</v>
      </c>
      <c r="BR1901" s="50">
        <v>0.92405904059040589</v>
      </c>
      <c r="BS1901" s="4">
        <v>530.2311765357008</v>
      </c>
      <c r="BT1901">
        <v>162.27180605946913</v>
      </c>
    </row>
    <row r="1902" spans="1:72" s="13" customFormat="1" ht="17.25" thickBot="1" x14ac:dyDescent="0.35">
      <c r="B1902" s="20"/>
      <c r="D1902" s="14">
        <v>1</v>
      </c>
      <c r="E1902" s="14">
        <v>1</v>
      </c>
      <c r="F1902" s="19">
        <v>1</v>
      </c>
      <c r="G1902" s="15">
        <v>81</v>
      </c>
      <c r="H1902" s="15">
        <v>81</v>
      </c>
      <c r="I1902" s="15">
        <v>6982</v>
      </c>
      <c r="J1902" s="15">
        <v>36</v>
      </c>
      <c r="K1902" s="15">
        <v>28</v>
      </c>
      <c r="L1902" s="16"/>
      <c r="M1902" s="15">
        <v>50</v>
      </c>
      <c r="N1902" s="15">
        <v>0</v>
      </c>
      <c r="O1902" s="15">
        <v>0</v>
      </c>
      <c r="P1902" s="15">
        <v>0</v>
      </c>
      <c r="Q1902" s="15">
        <v>100</v>
      </c>
      <c r="R1902" s="15">
        <v>0</v>
      </c>
      <c r="S1902" s="15">
        <v>0</v>
      </c>
      <c r="T1902" s="15">
        <v>0</v>
      </c>
      <c r="U1902" s="15">
        <v>0</v>
      </c>
      <c r="V1902" s="15">
        <v>250</v>
      </c>
      <c r="W1902" s="16"/>
      <c r="X1902" s="15">
        <v>50</v>
      </c>
      <c r="Y1902" s="15">
        <v>0</v>
      </c>
      <c r="Z1902" s="15">
        <v>0</v>
      </c>
      <c r="AA1902" s="15">
        <v>0</v>
      </c>
      <c r="AB1902" s="15">
        <v>100</v>
      </c>
      <c r="AC1902" s="15">
        <v>0</v>
      </c>
      <c r="AD1902" s="15">
        <v>0</v>
      </c>
      <c r="AE1902" s="15">
        <v>0</v>
      </c>
      <c r="AF1902" s="15">
        <v>0</v>
      </c>
      <c r="AG1902" s="15">
        <v>250</v>
      </c>
      <c r="AH1902" s="15">
        <v>0</v>
      </c>
      <c r="AI1902" s="15">
        <v>0</v>
      </c>
      <c r="AJ1902" s="17"/>
      <c r="AK1902" s="15">
        <v>0</v>
      </c>
      <c r="AL1902" s="15">
        <v>0</v>
      </c>
      <c r="AM1902" s="17"/>
      <c r="AN1902" s="15">
        <v>0</v>
      </c>
      <c r="AO1902" s="15">
        <v>0</v>
      </c>
      <c r="AP1902" s="15">
        <v>0</v>
      </c>
      <c r="AQ1902" s="15">
        <v>0</v>
      </c>
      <c r="AR1902" s="15">
        <v>0</v>
      </c>
      <c r="AS1902" s="15">
        <v>0</v>
      </c>
      <c r="AT1902" s="15">
        <v>0</v>
      </c>
      <c r="AU1902" s="15">
        <v>0</v>
      </c>
      <c r="AV1902" s="15">
        <v>0</v>
      </c>
      <c r="AW1902" s="15">
        <v>0</v>
      </c>
      <c r="AX1902" s="15">
        <v>0</v>
      </c>
      <c r="AY1902" s="17"/>
      <c r="AZ1902" s="15">
        <v>6000</v>
      </c>
      <c r="BA1902" s="15">
        <v>2000</v>
      </c>
      <c r="BB1902" s="15">
        <v>260</v>
      </c>
      <c r="BC1902" s="15">
        <v>0</v>
      </c>
      <c r="BD1902" s="15">
        <v>0</v>
      </c>
      <c r="BE1902" s="15">
        <v>60</v>
      </c>
      <c r="BF1902" s="17"/>
      <c r="BG1902" s="15">
        <v>1000</v>
      </c>
      <c r="BH1902" s="15">
        <v>5000</v>
      </c>
      <c r="BI1902" s="17"/>
      <c r="BJ1902" s="22">
        <v>1</v>
      </c>
      <c r="BK1902" s="65">
        <v>0</v>
      </c>
      <c r="BL1902" s="65">
        <v>0</v>
      </c>
      <c r="BM1902" s="6">
        <v>85.05</v>
      </c>
      <c r="BN1902" s="8">
        <v>535.97110176221133</v>
      </c>
      <c r="BO1902" s="12">
        <v>213.50489972100422</v>
      </c>
      <c r="BP1902" s="50">
        <v>0.90447653429602881</v>
      </c>
      <c r="BQ1902" s="4">
        <v>541.71102698872187</v>
      </c>
      <c r="BR1902" s="50">
        <v>0.92405904059040589</v>
      </c>
      <c r="BS1902" s="4">
        <v>530.2311765357008</v>
      </c>
      <c r="BT1902"/>
    </row>
    <row r="1903" spans="1:72" x14ac:dyDescent="0.3">
      <c r="A1903">
        <v>40097</v>
      </c>
      <c r="B1903" s="18" t="s">
        <v>310</v>
      </c>
      <c r="C1903" t="s">
        <v>83</v>
      </c>
      <c r="D1903">
        <v>1</v>
      </c>
      <c r="E1903">
        <v>1</v>
      </c>
      <c r="F1903" s="18">
        <v>1</v>
      </c>
      <c r="G1903">
        <v>104</v>
      </c>
      <c r="H1903">
        <v>104</v>
      </c>
      <c r="I1903">
        <v>4734</v>
      </c>
      <c r="J1903">
        <v>22</v>
      </c>
      <c r="K1903">
        <v>18</v>
      </c>
      <c r="M1903">
        <v>150</v>
      </c>
      <c r="N1903">
        <v>0</v>
      </c>
      <c r="O1903">
        <v>500</v>
      </c>
      <c r="P1903">
        <v>0</v>
      </c>
      <c r="Q1903">
        <v>0</v>
      </c>
      <c r="R1903">
        <v>0</v>
      </c>
      <c r="S1903">
        <v>200</v>
      </c>
      <c r="T1903">
        <v>100</v>
      </c>
      <c r="U1903">
        <v>0</v>
      </c>
      <c r="V1903">
        <v>0</v>
      </c>
      <c r="X1903">
        <v>150</v>
      </c>
      <c r="Y1903">
        <v>0</v>
      </c>
      <c r="Z1903">
        <v>500</v>
      </c>
      <c r="AA1903">
        <v>0</v>
      </c>
      <c r="AB1903">
        <v>0</v>
      </c>
      <c r="AC1903">
        <v>0</v>
      </c>
      <c r="AD1903">
        <v>200</v>
      </c>
      <c r="AE1903">
        <v>100</v>
      </c>
      <c r="AF1903">
        <v>0</v>
      </c>
      <c r="AG1903">
        <v>0</v>
      </c>
      <c r="AH1903">
        <v>0</v>
      </c>
      <c r="AI1903">
        <v>0</v>
      </c>
      <c r="AK1903">
        <v>0</v>
      </c>
      <c r="AL1903">
        <v>0</v>
      </c>
      <c r="AN1903">
        <v>0</v>
      </c>
      <c r="AO1903">
        <v>0</v>
      </c>
      <c r="AP1903">
        <v>0</v>
      </c>
      <c r="AQ1903">
        <v>0</v>
      </c>
      <c r="AR1903">
        <v>0</v>
      </c>
      <c r="AS1903">
        <v>0</v>
      </c>
      <c r="AT1903">
        <v>0</v>
      </c>
      <c r="AU1903">
        <v>0</v>
      </c>
      <c r="AV1903">
        <v>0</v>
      </c>
      <c r="AW1903">
        <v>0</v>
      </c>
      <c r="AX1903">
        <v>0</v>
      </c>
      <c r="AZ1903">
        <v>6000</v>
      </c>
      <c r="BA1903">
        <v>2000</v>
      </c>
      <c r="BB1903">
        <v>175</v>
      </c>
      <c r="BC1903">
        <v>0</v>
      </c>
      <c r="BD1903">
        <v>0</v>
      </c>
      <c r="BE1903">
        <v>60</v>
      </c>
      <c r="BG1903">
        <v>1000</v>
      </c>
      <c r="BH1903">
        <v>5000</v>
      </c>
      <c r="BJ1903" s="18">
        <v>1</v>
      </c>
      <c r="BK1903">
        <v>0</v>
      </c>
      <c r="BL1903">
        <v>0</v>
      </c>
      <c r="BM1903" s="7">
        <v>140.45850000000002</v>
      </c>
      <c r="BN1903" s="9">
        <v>250.60111205013436</v>
      </c>
      <c r="BO1903" s="5">
        <v>187.61411539885214</v>
      </c>
      <c r="BP1903" s="4">
        <v>0.93932457786116319</v>
      </c>
      <c r="BQ1903" s="4">
        <v>251.98957376263334</v>
      </c>
      <c r="BR1903" s="4">
        <v>0.9497912713472485</v>
      </c>
      <c r="BS1903" s="4">
        <v>249.21265033763538</v>
      </c>
      <c r="BT1903">
        <v>142.5938298737147</v>
      </c>
    </row>
    <row r="1904" spans="1:72" x14ac:dyDescent="0.3">
      <c r="D1904">
        <v>1</v>
      </c>
      <c r="E1904">
        <v>1</v>
      </c>
      <c r="F1904" s="18">
        <v>1</v>
      </c>
      <c r="G1904">
        <v>104</v>
      </c>
      <c r="H1904">
        <v>104</v>
      </c>
      <c r="I1904">
        <v>4734</v>
      </c>
      <c r="J1904">
        <v>22</v>
      </c>
      <c r="K1904">
        <v>18</v>
      </c>
      <c r="M1904">
        <v>150</v>
      </c>
      <c r="N1904">
        <v>0</v>
      </c>
      <c r="O1904">
        <v>500</v>
      </c>
      <c r="P1904">
        <v>0</v>
      </c>
      <c r="Q1904">
        <v>0</v>
      </c>
      <c r="R1904">
        <v>0</v>
      </c>
      <c r="S1904">
        <v>200</v>
      </c>
      <c r="T1904">
        <v>100</v>
      </c>
      <c r="U1904">
        <v>0</v>
      </c>
      <c r="V1904">
        <v>0</v>
      </c>
      <c r="X1904">
        <v>150</v>
      </c>
      <c r="Y1904">
        <v>0</v>
      </c>
      <c r="Z1904">
        <v>500</v>
      </c>
      <c r="AA1904">
        <v>0</v>
      </c>
      <c r="AB1904">
        <v>0</v>
      </c>
      <c r="AC1904">
        <v>0</v>
      </c>
      <c r="AD1904">
        <v>200</v>
      </c>
      <c r="AE1904">
        <v>100</v>
      </c>
      <c r="AF1904">
        <v>0</v>
      </c>
      <c r="AG1904">
        <v>0</v>
      </c>
      <c r="AH1904">
        <v>0</v>
      </c>
      <c r="AI1904">
        <v>0</v>
      </c>
      <c r="AK1904">
        <v>0</v>
      </c>
      <c r="AL1904">
        <v>0</v>
      </c>
      <c r="AN1904">
        <v>0</v>
      </c>
      <c r="AO1904">
        <v>0</v>
      </c>
      <c r="AP1904">
        <v>0</v>
      </c>
      <c r="AQ1904">
        <v>0</v>
      </c>
      <c r="AR1904">
        <v>0</v>
      </c>
      <c r="AS1904">
        <v>0</v>
      </c>
      <c r="AT1904">
        <v>0</v>
      </c>
      <c r="AU1904">
        <v>0</v>
      </c>
      <c r="AV1904">
        <v>0</v>
      </c>
      <c r="AW1904">
        <v>0</v>
      </c>
      <c r="AX1904">
        <v>0</v>
      </c>
      <c r="AZ1904">
        <v>6000</v>
      </c>
      <c r="BA1904">
        <v>2000</v>
      </c>
      <c r="BB1904">
        <v>175</v>
      </c>
      <c r="BC1904">
        <v>0</v>
      </c>
      <c r="BD1904">
        <v>0</v>
      </c>
      <c r="BE1904">
        <v>60</v>
      </c>
      <c r="BG1904">
        <v>1000</v>
      </c>
      <c r="BH1904">
        <v>5000</v>
      </c>
      <c r="BJ1904" s="18">
        <v>1</v>
      </c>
      <c r="BK1904">
        <v>0</v>
      </c>
      <c r="BL1904">
        <v>0</v>
      </c>
      <c r="BM1904" s="7">
        <v>140.45850000000002</v>
      </c>
      <c r="BN1904" s="9">
        <v>250.60111205013436</v>
      </c>
      <c r="BO1904" s="5">
        <v>187.61411539885214</v>
      </c>
      <c r="BP1904" s="4">
        <v>0.93932457786116319</v>
      </c>
      <c r="BQ1904" s="4">
        <v>251.98957376263334</v>
      </c>
      <c r="BR1904" s="4">
        <v>0.9497912713472485</v>
      </c>
      <c r="BS1904" s="4">
        <v>249.21265033763538</v>
      </c>
    </row>
    <row r="1905" spans="1:72" x14ac:dyDescent="0.3">
      <c r="A1905">
        <v>40098</v>
      </c>
      <c r="B1905" s="18" t="e">
        <f>VLOOKUP(CONCATENATE("CREATURE_NAME_",A1905),[1]Localization_Hero!$A:$E,2,FALSE)</f>
        <v>#N/A</v>
      </c>
      <c r="C1905" t="s">
        <v>77</v>
      </c>
      <c r="D1905">
        <v>1</v>
      </c>
      <c r="E1905">
        <v>1</v>
      </c>
      <c r="F1905" s="18">
        <v>1</v>
      </c>
      <c r="G1905" s="10">
        <v>100</v>
      </c>
      <c r="H1905" s="10">
        <v>100</v>
      </c>
      <c r="I1905" s="10">
        <v>2500</v>
      </c>
      <c r="J1905" s="10">
        <v>25</v>
      </c>
      <c r="K1905" s="10">
        <v>25</v>
      </c>
      <c r="L1905" s="2"/>
      <c r="M1905" s="10">
        <v>100</v>
      </c>
      <c r="N1905" s="10">
        <v>0</v>
      </c>
      <c r="O1905" s="10">
        <v>0</v>
      </c>
      <c r="P1905" s="10">
        <v>100</v>
      </c>
      <c r="Q1905" s="10">
        <v>0</v>
      </c>
      <c r="R1905" s="10">
        <v>0</v>
      </c>
      <c r="S1905" s="10">
        <v>0</v>
      </c>
      <c r="T1905" s="10">
        <v>150</v>
      </c>
      <c r="U1905" s="10">
        <v>0</v>
      </c>
      <c r="V1905" s="10">
        <v>0</v>
      </c>
      <c r="W1905" s="2"/>
      <c r="X1905" s="10">
        <v>100</v>
      </c>
      <c r="Y1905" s="10">
        <v>0</v>
      </c>
      <c r="Z1905" s="10">
        <v>0</v>
      </c>
      <c r="AA1905" s="10">
        <v>100</v>
      </c>
      <c r="AB1905" s="10">
        <v>0</v>
      </c>
      <c r="AC1905" s="10">
        <v>0</v>
      </c>
      <c r="AD1905" s="10">
        <v>0</v>
      </c>
      <c r="AE1905" s="10">
        <v>150</v>
      </c>
      <c r="AF1905" s="10">
        <v>0</v>
      </c>
      <c r="AG1905" s="10">
        <v>0</v>
      </c>
      <c r="AH1905" s="10">
        <v>0</v>
      </c>
      <c r="AI1905" s="10">
        <v>0</v>
      </c>
      <c r="AJ1905" s="3"/>
      <c r="AK1905" s="10">
        <v>0</v>
      </c>
      <c r="AL1905" s="10">
        <v>0</v>
      </c>
      <c r="AM1905" s="3"/>
      <c r="AN1905" s="10">
        <v>0</v>
      </c>
      <c r="AO1905" s="10">
        <v>0</v>
      </c>
      <c r="AP1905" s="10">
        <v>0</v>
      </c>
      <c r="AQ1905" s="10">
        <v>0</v>
      </c>
      <c r="AR1905" s="10">
        <v>0</v>
      </c>
      <c r="AS1905" s="10">
        <v>0</v>
      </c>
      <c r="AT1905" s="10">
        <v>0</v>
      </c>
      <c r="AU1905" s="10">
        <v>0</v>
      </c>
      <c r="AV1905" s="10">
        <v>0</v>
      </c>
      <c r="AW1905" s="10">
        <v>0</v>
      </c>
      <c r="AX1905" s="10">
        <v>0</v>
      </c>
      <c r="AY1905" s="3"/>
      <c r="AZ1905" s="10">
        <v>6000</v>
      </c>
      <c r="BA1905" s="10">
        <v>6000</v>
      </c>
      <c r="BB1905" s="10">
        <v>0</v>
      </c>
      <c r="BC1905" s="10">
        <v>0</v>
      </c>
      <c r="BD1905" s="10">
        <v>0</v>
      </c>
      <c r="BE1905" s="10">
        <v>250</v>
      </c>
      <c r="BF1905" s="3"/>
      <c r="BG1905" s="10">
        <v>1000</v>
      </c>
      <c r="BH1905" s="10">
        <v>5000</v>
      </c>
      <c r="BI1905" s="3"/>
      <c r="BJ1905" s="21">
        <v>1</v>
      </c>
      <c r="BK1905" s="65">
        <v>0</v>
      </c>
      <c r="BL1905" s="65">
        <v>0</v>
      </c>
      <c r="BM1905" s="6">
        <f t="shared" ref="BM1905:BM1906" si="7954">MAX(G1905*(1+M1905/1000*(1+O1905/1000))*(1+0.5*T1905/1000)*(1+0.25*S1905/1000),(H1905*(1+X1905/1000*(1+Z1905/1000))*(1+0.5*AE1905/1000)*(1+0.25*AD1905/1000)))*BG1905/1000</f>
        <v>118.25000000000001</v>
      </c>
      <c r="BN1905" s="8">
        <f t="shared" ref="BN1905:BN1906" si="7955">(BQ1905+BS1905)/2*(1+AI1905/2000)*(1+AH1905/2000)*(1+AN1905/2000)*(1+AK1905/2000)</f>
        <v>149.0819326565707</v>
      </c>
      <c r="BO1905" s="12">
        <f t="shared" ref="BO1905:BO1906" si="7956">SQRT(BM1905*BN1905)</f>
        <v>132.77401303206696</v>
      </c>
      <c r="BP1905" s="50">
        <f>(1-'#Constant'!$A$3)/($J1905*'#Constant'!$B$3/'#Constant'!$C$3^($D1905-1)+1)+'#Constant'!$A$3</f>
        <v>0.93162790697674425</v>
      </c>
      <c r="BQ1905" s="4">
        <f>I1906/(BP1905*(1-Q1905/1000*(0.5+R1905/1000))*(1-P1905/1000)*(1-V1905/1000)*(1+U1905/1000))/20</f>
        <v>149.0819326565707</v>
      </c>
      <c r="BR1905" s="50">
        <f>(1-'#Constant'!$A$3)/($K1905*'#Constant'!$B$3/'#Constant'!$C$3^($D1905-1)+1)+'#Constant'!$A$3</f>
        <v>0.93162790697674425</v>
      </c>
      <c r="BS1905" s="4">
        <f>I1906/(BR1905*(1-AB1905/1000*(0.5+AC1905/1000))*(1-AA1905/1000)*(1-AG1905/1000)*(1+AF1905/1000))/20</f>
        <v>149.0819326565707</v>
      </c>
      <c r="BT1905">
        <f>BO1905/$BO$4*100</f>
        <v>100.91327609170268</v>
      </c>
    </row>
    <row r="1906" spans="1:72" s="13" customFormat="1" ht="17.25" thickBot="1" x14ac:dyDescent="0.35">
      <c r="B1906" s="20"/>
      <c r="D1906" s="14">
        <v>1</v>
      </c>
      <c r="E1906" s="14">
        <v>1</v>
      </c>
      <c r="F1906" s="19">
        <v>1</v>
      </c>
      <c r="G1906" s="15">
        <f t="shared" ref="G1906:H1906" si="7957">G1905</f>
        <v>100</v>
      </c>
      <c r="H1906" s="15">
        <f t="shared" si="7957"/>
        <v>100</v>
      </c>
      <c r="I1906" s="15">
        <v>2500</v>
      </c>
      <c r="J1906" s="15">
        <v>25</v>
      </c>
      <c r="K1906" s="15">
        <v>25</v>
      </c>
      <c r="L1906" s="16"/>
      <c r="M1906" s="15">
        <f t="shared" ref="M1906:O1906" si="7958">M1905</f>
        <v>100</v>
      </c>
      <c r="N1906" s="15">
        <f t="shared" si="7958"/>
        <v>0</v>
      </c>
      <c r="O1906" s="15">
        <f t="shared" si="7958"/>
        <v>0</v>
      </c>
      <c r="P1906" s="15">
        <v>100</v>
      </c>
      <c r="Q1906" s="15">
        <f t="shared" ref="Q1906:V1906" si="7959">Q1905</f>
        <v>0</v>
      </c>
      <c r="R1906" s="15">
        <f t="shared" si="7959"/>
        <v>0</v>
      </c>
      <c r="S1906" s="15">
        <f t="shared" si="7959"/>
        <v>0</v>
      </c>
      <c r="T1906" s="15">
        <f t="shared" si="7959"/>
        <v>150</v>
      </c>
      <c r="U1906" s="15">
        <f t="shared" si="7959"/>
        <v>0</v>
      </c>
      <c r="V1906" s="15">
        <f t="shared" si="7959"/>
        <v>0</v>
      </c>
      <c r="W1906" s="16"/>
      <c r="X1906" s="15">
        <f t="shared" ref="X1906:Z1906" si="7960">X1905</f>
        <v>100</v>
      </c>
      <c r="Y1906" s="15">
        <f t="shared" si="7960"/>
        <v>0</v>
      </c>
      <c r="Z1906" s="15">
        <f t="shared" si="7960"/>
        <v>0</v>
      </c>
      <c r="AA1906" s="15">
        <v>100</v>
      </c>
      <c r="AB1906" s="15">
        <f t="shared" ref="AB1906:AI1906" si="7961">AB1905</f>
        <v>0</v>
      </c>
      <c r="AC1906" s="15">
        <f t="shared" si="7961"/>
        <v>0</v>
      </c>
      <c r="AD1906" s="15">
        <f t="shared" si="7961"/>
        <v>0</v>
      </c>
      <c r="AE1906" s="15">
        <f t="shared" si="7961"/>
        <v>150</v>
      </c>
      <c r="AF1906" s="15">
        <f t="shared" si="7961"/>
        <v>0</v>
      </c>
      <c r="AG1906" s="15">
        <f t="shared" si="7961"/>
        <v>0</v>
      </c>
      <c r="AH1906" s="15">
        <f t="shared" si="7961"/>
        <v>0</v>
      </c>
      <c r="AI1906" s="15">
        <f t="shared" si="7961"/>
        <v>0</v>
      </c>
      <c r="AJ1906" s="17"/>
      <c r="AK1906" s="15">
        <f>AK1905</f>
        <v>0</v>
      </c>
      <c r="AL1906" s="15">
        <f>AL1905</f>
        <v>0</v>
      </c>
      <c r="AM1906" s="17"/>
      <c r="AN1906" s="15">
        <f t="shared" ref="AN1906:AX1906" si="7962">AN1905</f>
        <v>0</v>
      </c>
      <c r="AO1906" s="15">
        <f t="shared" si="7962"/>
        <v>0</v>
      </c>
      <c r="AP1906" s="15">
        <f t="shared" si="7962"/>
        <v>0</v>
      </c>
      <c r="AQ1906" s="15">
        <f t="shared" si="7962"/>
        <v>0</v>
      </c>
      <c r="AR1906" s="15">
        <f t="shared" si="7962"/>
        <v>0</v>
      </c>
      <c r="AS1906" s="15">
        <f t="shared" si="7962"/>
        <v>0</v>
      </c>
      <c r="AT1906" s="15">
        <f t="shared" si="7962"/>
        <v>0</v>
      </c>
      <c r="AU1906" s="15">
        <f t="shared" si="7962"/>
        <v>0</v>
      </c>
      <c r="AV1906" s="15">
        <f t="shared" si="7962"/>
        <v>0</v>
      </c>
      <c r="AW1906" s="15">
        <f t="shared" si="7962"/>
        <v>0</v>
      </c>
      <c r="AX1906" s="15">
        <f t="shared" si="7962"/>
        <v>0</v>
      </c>
      <c r="AY1906" s="17"/>
      <c r="AZ1906" s="15">
        <f t="shared" ref="AZ1906:BA1906" si="7963">AZ1905</f>
        <v>6000</v>
      </c>
      <c r="BA1906" s="15">
        <f t="shared" si="7963"/>
        <v>6000</v>
      </c>
      <c r="BB1906" s="15">
        <v>0</v>
      </c>
      <c r="BC1906" s="15">
        <f t="shared" ref="BC1906:BE1906" si="7964">BC1905</f>
        <v>0</v>
      </c>
      <c r="BD1906" s="15">
        <f t="shared" si="7964"/>
        <v>0</v>
      </c>
      <c r="BE1906" s="15">
        <f t="shared" si="7964"/>
        <v>250</v>
      </c>
      <c r="BF1906" s="17"/>
      <c r="BG1906" s="15">
        <f t="shared" ref="BG1906:BH1906" si="7965">BG1905</f>
        <v>1000</v>
      </c>
      <c r="BH1906" s="15">
        <f t="shared" si="7965"/>
        <v>5000</v>
      </c>
      <c r="BI1906" s="17"/>
      <c r="BJ1906" s="22">
        <f>G1906/G1905</f>
        <v>1</v>
      </c>
      <c r="BK1906" s="65">
        <f t="shared" ref="BK1906:BL1906" si="7966">BK1905</f>
        <v>0</v>
      </c>
      <c r="BL1906" s="65">
        <f t="shared" si="7966"/>
        <v>0</v>
      </c>
      <c r="BM1906" s="6">
        <f t="shared" si="7954"/>
        <v>118.25000000000001</v>
      </c>
      <c r="BN1906" s="8">
        <f t="shared" si="7955"/>
        <v>240.3797082154546</v>
      </c>
      <c r="BO1906" s="12">
        <f t="shared" si="7956"/>
        <v>168.59685790808058</v>
      </c>
      <c r="BP1906" s="50">
        <f>(1-'#Constant'!$A$3)/($J1906*'#Constant'!$B$3/'#Constant'!$C$3^($D1906-1)+1)+'#Constant'!$A$3</f>
        <v>0.93162790697674425</v>
      </c>
      <c r="BQ1906" s="4">
        <f>I1907/(BP1906*(1-Q1906/1000*(0.5+R1906/1000))*(1-P1906/1000)*(1-V1906/1000)*(1+U1906/1000))/20</f>
        <v>240.3797082154546</v>
      </c>
      <c r="BR1906" s="50">
        <f>(1-'#Constant'!$A$3)/($K1906*'#Constant'!$B$3/'#Constant'!$C$3^($D1906-1)+1)+'#Constant'!$A$3</f>
        <v>0.93162790697674425</v>
      </c>
      <c r="BS1906" s="4">
        <f>I1907/(BR1906*(1-AB1906/1000*(0.5+AC1906/1000))*(1-AA1906/1000)*(1-AG1906/1000)*(1+AF1906/1000))/20</f>
        <v>240.3797082154546</v>
      </c>
      <c r="BT1906"/>
    </row>
    <row r="1907" spans="1:72" x14ac:dyDescent="0.3">
      <c r="A1907">
        <v>40099</v>
      </c>
      <c r="B1907" s="18" t="s">
        <v>311</v>
      </c>
      <c r="C1907" t="s">
        <v>79</v>
      </c>
      <c r="D1907">
        <v>1</v>
      </c>
      <c r="E1907">
        <v>1</v>
      </c>
      <c r="F1907" s="18">
        <v>1</v>
      </c>
      <c r="G1907">
        <v>120</v>
      </c>
      <c r="H1907">
        <v>120</v>
      </c>
      <c r="I1907">
        <v>4031</v>
      </c>
      <c r="J1907">
        <v>16</v>
      </c>
      <c r="K1907">
        <v>24</v>
      </c>
      <c r="M1907">
        <v>100</v>
      </c>
      <c r="N1907">
        <v>0</v>
      </c>
      <c r="O1907">
        <v>0</v>
      </c>
      <c r="P1907">
        <v>0</v>
      </c>
      <c r="Q1907">
        <v>0</v>
      </c>
      <c r="R1907">
        <v>0</v>
      </c>
      <c r="S1907">
        <v>100</v>
      </c>
      <c r="T1907">
        <v>150</v>
      </c>
      <c r="U1907">
        <v>0</v>
      </c>
      <c r="V1907">
        <v>0</v>
      </c>
      <c r="X1907">
        <v>100</v>
      </c>
      <c r="Y1907">
        <v>0</v>
      </c>
      <c r="Z1907">
        <v>0</v>
      </c>
      <c r="AA1907">
        <v>200</v>
      </c>
      <c r="AB1907">
        <v>250</v>
      </c>
      <c r="AC1907">
        <v>0</v>
      </c>
      <c r="AD1907">
        <v>100</v>
      </c>
      <c r="AE1907">
        <v>150</v>
      </c>
      <c r="AF1907">
        <v>0</v>
      </c>
      <c r="AG1907">
        <v>0</v>
      </c>
      <c r="AH1907">
        <v>0</v>
      </c>
      <c r="AI1907">
        <v>0</v>
      </c>
      <c r="AK1907">
        <v>0</v>
      </c>
      <c r="AL1907">
        <v>0</v>
      </c>
      <c r="AN1907">
        <v>0</v>
      </c>
      <c r="AO1907">
        <v>0</v>
      </c>
      <c r="AP1907">
        <v>0</v>
      </c>
      <c r="AQ1907">
        <v>0</v>
      </c>
      <c r="AR1907">
        <v>0</v>
      </c>
      <c r="AS1907">
        <v>0</v>
      </c>
      <c r="AT1907">
        <v>0</v>
      </c>
      <c r="AU1907">
        <v>0</v>
      </c>
      <c r="AV1907">
        <v>0</v>
      </c>
      <c r="AW1907">
        <v>0</v>
      </c>
      <c r="AX1907">
        <v>0</v>
      </c>
      <c r="AZ1907">
        <v>6000</v>
      </c>
      <c r="BA1907">
        <v>2000</v>
      </c>
      <c r="BB1907">
        <v>425</v>
      </c>
      <c r="BC1907">
        <v>0</v>
      </c>
      <c r="BD1907">
        <v>0</v>
      </c>
      <c r="BE1907">
        <v>60</v>
      </c>
      <c r="BG1907">
        <v>1000</v>
      </c>
      <c r="BH1907">
        <v>5000</v>
      </c>
      <c r="BJ1907" s="18">
        <v>1</v>
      </c>
      <c r="BK1907">
        <v>0</v>
      </c>
      <c r="BL1907">
        <v>0</v>
      </c>
      <c r="BM1907" s="7">
        <v>145.44749999999999</v>
      </c>
      <c r="BN1907" s="9">
        <v>259.61870858192918</v>
      </c>
      <c r="BO1907" s="5">
        <v>194.32162030116501</v>
      </c>
      <c r="BP1907" s="4">
        <v>0.95511450381679386</v>
      </c>
      <c r="BQ1907" s="4">
        <v>211.02181905370844</v>
      </c>
      <c r="BR1907" s="4">
        <v>0.93417910447761188</v>
      </c>
      <c r="BS1907" s="4">
        <v>308.21559811014993</v>
      </c>
      <c r="BT1907">
        <v>147.69178751343802</v>
      </c>
    </row>
    <row r="1908" spans="1:72" x14ac:dyDescent="0.3">
      <c r="D1908">
        <v>1</v>
      </c>
      <c r="E1908">
        <v>1</v>
      </c>
      <c r="F1908" s="18">
        <v>1</v>
      </c>
      <c r="G1908">
        <v>120</v>
      </c>
      <c r="H1908">
        <v>120</v>
      </c>
      <c r="I1908">
        <v>4031</v>
      </c>
      <c r="J1908">
        <v>16</v>
      </c>
      <c r="K1908">
        <v>24</v>
      </c>
      <c r="M1908">
        <v>100</v>
      </c>
      <c r="N1908">
        <v>0</v>
      </c>
      <c r="O1908">
        <v>0</v>
      </c>
      <c r="P1908">
        <v>0</v>
      </c>
      <c r="Q1908">
        <v>0</v>
      </c>
      <c r="R1908">
        <v>0</v>
      </c>
      <c r="S1908">
        <v>100</v>
      </c>
      <c r="T1908">
        <v>150</v>
      </c>
      <c r="U1908">
        <v>0</v>
      </c>
      <c r="V1908">
        <v>0</v>
      </c>
      <c r="X1908">
        <v>100</v>
      </c>
      <c r="Y1908">
        <v>0</v>
      </c>
      <c r="Z1908">
        <v>0</v>
      </c>
      <c r="AA1908">
        <v>200</v>
      </c>
      <c r="AB1908">
        <v>250</v>
      </c>
      <c r="AC1908">
        <v>0</v>
      </c>
      <c r="AD1908">
        <v>100</v>
      </c>
      <c r="AE1908">
        <v>150</v>
      </c>
      <c r="AF1908">
        <v>0</v>
      </c>
      <c r="AG1908">
        <v>0</v>
      </c>
      <c r="AH1908">
        <v>0</v>
      </c>
      <c r="AI1908">
        <v>0</v>
      </c>
      <c r="AK1908">
        <v>0</v>
      </c>
      <c r="AL1908">
        <v>0</v>
      </c>
      <c r="AN1908">
        <v>0</v>
      </c>
      <c r="AO1908">
        <v>0</v>
      </c>
      <c r="AP1908">
        <v>0</v>
      </c>
      <c r="AQ1908">
        <v>0</v>
      </c>
      <c r="AR1908">
        <v>0</v>
      </c>
      <c r="AS1908">
        <v>0</v>
      </c>
      <c r="AT1908">
        <v>0</v>
      </c>
      <c r="AU1908">
        <v>0</v>
      </c>
      <c r="AV1908">
        <v>0</v>
      </c>
      <c r="AW1908">
        <v>0</v>
      </c>
      <c r="AX1908">
        <v>0</v>
      </c>
      <c r="AZ1908">
        <v>6000</v>
      </c>
      <c r="BA1908">
        <v>2000</v>
      </c>
      <c r="BB1908">
        <v>425</v>
      </c>
      <c r="BC1908">
        <v>0</v>
      </c>
      <c r="BD1908">
        <v>0</v>
      </c>
      <c r="BE1908">
        <v>60</v>
      </c>
      <c r="BG1908">
        <v>1000</v>
      </c>
      <c r="BH1908">
        <v>5000</v>
      </c>
      <c r="BJ1908" s="18">
        <v>1</v>
      </c>
      <c r="BK1908">
        <v>0</v>
      </c>
      <c r="BL1908">
        <v>0</v>
      </c>
      <c r="BM1908" s="7">
        <v>145.44749999999999</v>
      </c>
      <c r="BN1908" s="9">
        <v>259.61870858192918</v>
      </c>
      <c r="BO1908" s="5">
        <v>194.32162030116501</v>
      </c>
      <c r="BP1908" s="4">
        <v>0.95511450381679386</v>
      </c>
      <c r="BQ1908" s="4">
        <v>211.02181905370844</v>
      </c>
      <c r="BR1908" s="4">
        <v>0.93417910447761188</v>
      </c>
      <c r="BS1908" s="4">
        <v>308.21559811014993</v>
      </c>
    </row>
    <row r="1909" spans="1:72" x14ac:dyDescent="0.3">
      <c r="A1909">
        <v>40100</v>
      </c>
      <c r="B1909" s="18" t="e">
        <f>VLOOKUP(CONCATENATE("CREATURE_NAME_",A1909),[1]Localization_Hero!$A:$E,2,FALSE)</f>
        <v>#N/A</v>
      </c>
      <c r="C1909" s="43" t="s">
        <v>184</v>
      </c>
      <c r="D1909">
        <v>1</v>
      </c>
      <c r="E1909">
        <v>1</v>
      </c>
      <c r="F1909" s="18">
        <v>1</v>
      </c>
      <c r="G1909" s="10">
        <f>ROUND(VLOOKUP($C1909,$B$4:$BH$42,6,FALSE),0)</f>
        <v>120</v>
      </c>
      <c r="H1909" s="10">
        <f>ROUND(VLOOKUP($C1909,$B$4:$BH$42,7,FALSE),0)</f>
        <v>120</v>
      </c>
      <c r="I1909" s="10">
        <f>ROUND(VLOOKUP($C1909,$B$4:$BH$42,8,FALSE),0)</f>
        <v>4031</v>
      </c>
      <c r="J1909" s="10">
        <v>17</v>
      </c>
      <c r="K1909" s="10">
        <v>17</v>
      </c>
      <c r="L1909" s="2"/>
      <c r="M1909" s="10">
        <f>ROUND(VLOOKUP($C1909,$B$4:$BH$42,12,FALSE),0)</f>
        <v>100</v>
      </c>
      <c r="N1909" s="10">
        <f>ROUND(VLOOKUP($C1909,$B$4:$BH$42,13,FALSE),0)</f>
        <v>0</v>
      </c>
      <c r="O1909" s="10">
        <f>ROUND(VLOOKUP($C1909,$B$4:$BH$42,14,FALSE),0)</f>
        <v>0</v>
      </c>
      <c r="P1909" s="10">
        <f>ROUND(VLOOKUP($C1909,$B$4:$BH$42,15,FALSE),0)</f>
        <v>0</v>
      </c>
      <c r="Q1909" s="10">
        <f>ROUND(VLOOKUP($C1909,$B$4:$BH$42,16,FALSE),0)</f>
        <v>0</v>
      </c>
      <c r="R1909" s="10">
        <f>ROUND(VLOOKUP($C1909,$B$4:$BH$42,17,FALSE),0)</f>
        <v>0</v>
      </c>
      <c r="S1909" s="10">
        <f>ROUND(VLOOKUP($C1909,$B$4:$BH$42,18,FALSE),0)</f>
        <v>100</v>
      </c>
      <c r="T1909" s="10">
        <f>ROUND(VLOOKUP($C1909,$B$4:$BH$42,19,FALSE),0)</f>
        <v>150</v>
      </c>
      <c r="U1909" s="10">
        <f>ROUND(VLOOKUP($C1909,$B$4:$BH$42,20,FALSE),0)</f>
        <v>0</v>
      </c>
      <c r="V1909" s="10">
        <f>ROUND(VLOOKUP($C1909,$B$4:$BH$42,21,FALSE),0)</f>
        <v>0</v>
      </c>
      <c r="W1909" s="2"/>
      <c r="X1909" s="10">
        <f>ROUND(VLOOKUP($C1909,$B$4:$BH$42,23,FALSE),0)</f>
        <v>100</v>
      </c>
      <c r="Y1909" s="10">
        <f>ROUND(VLOOKUP($C1909,$B$4:$BH$42,24,FALSE),0)</f>
        <v>0</v>
      </c>
      <c r="Z1909" s="10">
        <f>ROUND(VLOOKUP($C1909,$B$4:$BH$42,25,FALSE),0)</f>
        <v>0</v>
      </c>
      <c r="AA1909" s="10">
        <v>0</v>
      </c>
      <c r="AB1909" s="10">
        <v>0</v>
      </c>
      <c r="AC1909" s="10">
        <f>ROUND(VLOOKUP($C1909,$B$4:$BH$42,28,FALSE),0)</f>
        <v>0</v>
      </c>
      <c r="AD1909" s="10">
        <f>ROUND(VLOOKUP($C1909,$B$4:$BH$42,29,FALSE),0)</f>
        <v>100</v>
      </c>
      <c r="AE1909" s="10">
        <f>ROUND(VLOOKUP($C1909,$B$4:$BH$42,30,FALSE),0)</f>
        <v>150</v>
      </c>
      <c r="AF1909" s="10">
        <f>ROUND(VLOOKUP($C1909,$B$4:$BH$42,31,FALSE),0)</f>
        <v>0</v>
      </c>
      <c r="AG1909" s="10">
        <f>ROUND(VLOOKUP($C1909,$B$4:$BH$42,32,FALSE),0)</f>
        <v>0</v>
      </c>
      <c r="AH1909" s="10">
        <f>ROUND(VLOOKUP($C1909,$B$4:$BH$42,33,FALSE),0)</f>
        <v>0</v>
      </c>
      <c r="AI1909" s="10">
        <f>ROUND(VLOOKUP($C1909,$B$4:$BH$42,34,FALSE),0)</f>
        <v>0</v>
      </c>
      <c r="AJ1909" s="3"/>
      <c r="AK1909" s="10">
        <f>ROUND(VLOOKUP($C1909,$B$4:$BH$42,36,FALSE),0)</f>
        <v>0</v>
      </c>
      <c r="AL1909" s="10">
        <f>ROUND(VLOOKUP($C1909,$B$4:$BH$42,37,FALSE),0)</f>
        <v>0</v>
      </c>
      <c r="AM1909" s="3"/>
      <c r="AN1909" s="10">
        <f>ROUND(VLOOKUP($C1909,$B$4:$BH$42,39,FALSE),0)</f>
        <v>0</v>
      </c>
      <c r="AO1909" s="10">
        <f>ROUND(VLOOKUP($C1909,$B$4:$BH$42,40,FALSE),0)</f>
        <v>0</v>
      </c>
      <c r="AP1909" s="10">
        <f>ROUND(VLOOKUP($C1909,$B$4:$BH$42,41,FALSE),0)</f>
        <v>0</v>
      </c>
      <c r="AQ1909" s="10">
        <f>ROUND(VLOOKUP($C1909,$B$4:$BH$42,42,FALSE),0)</f>
        <v>0</v>
      </c>
      <c r="AR1909" s="10">
        <f>ROUND(VLOOKUP($C1909,$B$4:$BH$42,43,FALSE),0)</f>
        <v>0</v>
      </c>
      <c r="AS1909" s="10">
        <f>ROUND(VLOOKUP($C1909,$B$4:$BH$42,44,FALSE),0)</f>
        <v>0</v>
      </c>
      <c r="AT1909" s="10">
        <f>ROUND(VLOOKUP($C1909,$B$4:$BH$42,45,FALSE),0)</f>
        <v>0</v>
      </c>
      <c r="AU1909" s="10">
        <f>ROUND(VLOOKUP($C1909,$B$4:$BH$42,46,FALSE),0)</f>
        <v>0</v>
      </c>
      <c r="AV1909" s="10">
        <f>ROUND(VLOOKUP($C1909,$B$4:$BH$42,47,FALSE),0)</f>
        <v>0</v>
      </c>
      <c r="AW1909" s="10">
        <f>ROUND(VLOOKUP($C1909,$B$4:$BH$42,48,FALSE),0)</f>
        <v>0</v>
      </c>
      <c r="AX1909" s="10">
        <f>ROUND(VLOOKUP($C1909,$B$4:$BH$42,49,FALSE),0)</f>
        <v>0</v>
      </c>
      <c r="AY1909" s="3"/>
      <c r="AZ1909" s="10">
        <v>6000</v>
      </c>
      <c r="BA1909" s="10">
        <v>2000</v>
      </c>
      <c r="BB1909" s="10">
        <v>210</v>
      </c>
      <c r="BC1909" s="10">
        <v>0</v>
      </c>
      <c r="BD1909" s="10">
        <v>0</v>
      </c>
      <c r="BE1909" s="10">
        <v>60</v>
      </c>
      <c r="BF1909" s="3"/>
      <c r="BG1909" s="10">
        <v>1000</v>
      </c>
      <c r="BH1909" s="10">
        <v>5000</v>
      </c>
      <c r="BI1909" s="3"/>
      <c r="BJ1909" s="21">
        <v>1</v>
      </c>
      <c r="BK1909" s="65">
        <v>0</v>
      </c>
      <c r="BL1909" s="65">
        <v>0</v>
      </c>
      <c r="BM1909" s="6">
        <v>151.17468749999998</v>
      </c>
      <c r="BN1909" s="8">
        <v>231.01462885229961</v>
      </c>
      <c r="BO1909" s="12">
        <v>186.87847474943408</v>
      </c>
      <c r="BP1909" s="50">
        <v>0.93932457786116319</v>
      </c>
      <c r="BQ1909" s="4">
        <v>232.29457116606082</v>
      </c>
      <c r="BR1909" s="50">
        <v>0.9497912713472485</v>
      </c>
      <c r="BS1909" s="4">
        <v>229.73468653853837</v>
      </c>
      <c r="BT1909">
        <v>142.03471513233021</v>
      </c>
    </row>
    <row r="1910" spans="1:72" s="13" customFormat="1" ht="17.25" thickBot="1" x14ac:dyDescent="0.35">
      <c r="B1910" s="20"/>
      <c r="C1910" s="43"/>
      <c r="D1910" s="14">
        <v>1</v>
      </c>
      <c r="E1910" s="14">
        <v>1</v>
      </c>
      <c r="F1910" s="19">
        <v>1</v>
      </c>
      <c r="G1910" s="15">
        <f>G1909</f>
        <v>120</v>
      </c>
      <c r="H1910" s="15">
        <f>H1909</f>
        <v>120</v>
      </c>
      <c r="I1910" s="15">
        <f>I1909</f>
        <v>4031</v>
      </c>
      <c r="J1910" s="15">
        <f>J1909</f>
        <v>17</v>
      </c>
      <c r="K1910" s="15">
        <f>K1909</f>
        <v>17</v>
      </c>
      <c r="L1910" s="16"/>
      <c r="M1910" s="15">
        <f t="shared" ref="M1910:V1910" si="7967">M1909</f>
        <v>100</v>
      </c>
      <c r="N1910" s="15">
        <f t="shared" si="7967"/>
        <v>0</v>
      </c>
      <c r="O1910" s="15">
        <f t="shared" si="7967"/>
        <v>0</v>
      </c>
      <c r="P1910" s="15">
        <f t="shared" si="7967"/>
        <v>0</v>
      </c>
      <c r="Q1910" s="15">
        <f t="shared" si="7967"/>
        <v>0</v>
      </c>
      <c r="R1910" s="15">
        <f t="shared" si="7967"/>
        <v>0</v>
      </c>
      <c r="S1910" s="15">
        <f t="shared" si="7967"/>
        <v>100</v>
      </c>
      <c r="T1910" s="15">
        <f t="shared" si="7967"/>
        <v>150</v>
      </c>
      <c r="U1910" s="15">
        <f t="shared" si="7967"/>
        <v>0</v>
      </c>
      <c r="V1910" s="15">
        <f t="shared" si="7967"/>
        <v>0</v>
      </c>
      <c r="W1910" s="16"/>
      <c r="X1910" s="15">
        <f t="shared" ref="X1910:AI1910" si="7968">X1909</f>
        <v>100</v>
      </c>
      <c r="Y1910" s="15">
        <f t="shared" si="7968"/>
        <v>0</v>
      </c>
      <c r="Z1910" s="15">
        <f t="shared" si="7968"/>
        <v>0</v>
      </c>
      <c r="AA1910" s="15">
        <f t="shared" si="7968"/>
        <v>0</v>
      </c>
      <c r="AB1910" s="15">
        <f t="shared" si="7968"/>
        <v>0</v>
      </c>
      <c r="AC1910" s="15">
        <f t="shared" si="7968"/>
        <v>0</v>
      </c>
      <c r="AD1910" s="15">
        <f t="shared" si="7968"/>
        <v>100</v>
      </c>
      <c r="AE1910" s="15">
        <f t="shared" si="7968"/>
        <v>150</v>
      </c>
      <c r="AF1910" s="15">
        <f t="shared" si="7968"/>
        <v>0</v>
      </c>
      <c r="AG1910" s="15">
        <f t="shared" si="7968"/>
        <v>0</v>
      </c>
      <c r="AH1910" s="15">
        <f t="shared" si="7968"/>
        <v>0</v>
      </c>
      <c r="AI1910" s="15">
        <f t="shared" si="7968"/>
        <v>0</v>
      </c>
      <c r="AJ1910" s="17"/>
      <c r="AK1910" s="15">
        <f>AK1909</f>
        <v>0</v>
      </c>
      <c r="AL1910" s="15">
        <f>AL1909</f>
        <v>0</v>
      </c>
      <c r="AM1910" s="17"/>
      <c r="AN1910" s="15">
        <f t="shared" ref="AN1910:AX1910" si="7969">AN1909</f>
        <v>0</v>
      </c>
      <c r="AO1910" s="15">
        <f t="shared" si="7969"/>
        <v>0</v>
      </c>
      <c r="AP1910" s="15">
        <f t="shared" si="7969"/>
        <v>0</v>
      </c>
      <c r="AQ1910" s="15">
        <f t="shared" si="7969"/>
        <v>0</v>
      </c>
      <c r="AR1910" s="15">
        <f t="shared" si="7969"/>
        <v>0</v>
      </c>
      <c r="AS1910" s="15">
        <f t="shared" si="7969"/>
        <v>0</v>
      </c>
      <c r="AT1910" s="15">
        <f t="shared" si="7969"/>
        <v>0</v>
      </c>
      <c r="AU1910" s="15">
        <f t="shared" si="7969"/>
        <v>0</v>
      </c>
      <c r="AV1910" s="15">
        <f t="shared" si="7969"/>
        <v>0</v>
      </c>
      <c r="AW1910" s="15">
        <f t="shared" si="7969"/>
        <v>0</v>
      </c>
      <c r="AX1910" s="15">
        <f t="shared" si="7969"/>
        <v>0</v>
      </c>
      <c r="AY1910" s="17"/>
      <c r="AZ1910" s="15">
        <v>6000</v>
      </c>
      <c r="BA1910" s="15">
        <v>2000</v>
      </c>
      <c r="BB1910" s="15">
        <f>BB1909</f>
        <v>210</v>
      </c>
      <c r="BC1910" s="15">
        <v>0</v>
      </c>
      <c r="BD1910" s="15">
        <v>0</v>
      </c>
      <c r="BE1910" s="15">
        <v>60</v>
      </c>
      <c r="BF1910" s="17"/>
      <c r="BG1910" s="15">
        <v>1000</v>
      </c>
      <c r="BH1910" s="15">
        <v>5000</v>
      </c>
      <c r="BI1910" s="17"/>
      <c r="BJ1910" s="22">
        <v>1</v>
      </c>
      <c r="BK1910" s="65">
        <v>0</v>
      </c>
      <c r="BL1910" s="65">
        <v>0</v>
      </c>
      <c r="BM1910" s="6">
        <v>151.17468749999998</v>
      </c>
      <c r="BN1910" s="8">
        <v>231.01462885229961</v>
      </c>
      <c r="BO1910" s="12">
        <v>186.87847474943408</v>
      </c>
      <c r="BP1910" s="50">
        <v>0.93932457786116319</v>
      </c>
      <c r="BQ1910" s="4">
        <v>232.29457116606082</v>
      </c>
      <c r="BR1910" s="50">
        <v>0.9497912713472485</v>
      </c>
      <c r="BS1910" s="4">
        <v>229.73468653853837</v>
      </c>
      <c r="BT1910"/>
    </row>
    <row r="1911" spans="1:72" x14ac:dyDescent="0.3">
      <c r="A1911">
        <v>40101</v>
      </c>
      <c r="B1911" s="18" t="e">
        <f>VLOOKUP(CONCATENATE("CREATURE_NAME_",A1911),[1]Localization_Hero!$A:$E,2,FALSE)</f>
        <v>#N/A</v>
      </c>
      <c r="C1911" s="43" t="s">
        <v>184</v>
      </c>
      <c r="D1911">
        <v>1</v>
      </c>
      <c r="E1911">
        <v>1</v>
      </c>
      <c r="F1911" s="18">
        <v>1</v>
      </c>
      <c r="G1911" s="10">
        <f>ROUND(VLOOKUP($C1911,$B$4:$BH$42,6,FALSE),0)</f>
        <v>120</v>
      </c>
      <c r="H1911" s="10">
        <f>ROUND(VLOOKUP($C1911,$B$4:$BH$42,7,FALSE),0)</f>
        <v>120</v>
      </c>
      <c r="I1911" s="10">
        <f>ROUND(VLOOKUP($C1911,$B$4:$BH$42,8,FALSE),0)</f>
        <v>4031</v>
      </c>
      <c r="J1911" s="10">
        <v>17</v>
      </c>
      <c r="K1911" s="10">
        <v>17</v>
      </c>
      <c r="L1911" s="2"/>
      <c r="M1911" s="10">
        <f>ROUND(VLOOKUP($C1911,$B$4:$BH$42,12,FALSE),0)</f>
        <v>100</v>
      </c>
      <c r="N1911" s="10">
        <f>ROUND(VLOOKUP($C1911,$B$4:$BH$42,13,FALSE),0)</f>
        <v>0</v>
      </c>
      <c r="O1911" s="10">
        <f>ROUND(VLOOKUP($C1911,$B$4:$BH$42,14,FALSE),0)</f>
        <v>0</v>
      </c>
      <c r="P1911" s="10">
        <f>ROUND(VLOOKUP($C1911,$B$4:$BH$42,15,FALSE),0)</f>
        <v>0</v>
      </c>
      <c r="Q1911" s="10">
        <f>ROUND(VLOOKUP($C1911,$B$4:$BH$42,16,FALSE),0)</f>
        <v>0</v>
      </c>
      <c r="R1911" s="10">
        <f>ROUND(VLOOKUP($C1911,$B$4:$BH$42,17,FALSE),0)</f>
        <v>0</v>
      </c>
      <c r="S1911" s="10">
        <f>ROUND(VLOOKUP($C1911,$B$4:$BH$42,18,FALSE),0)</f>
        <v>100</v>
      </c>
      <c r="T1911" s="10">
        <f>ROUND(VLOOKUP($C1911,$B$4:$BH$42,19,FALSE),0)</f>
        <v>150</v>
      </c>
      <c r="U1911" s="10">
        <f>ROUND(VLOOKUP($C1911,$B$4:$BH$42,20,FALSE),0)</f>
        <v>0</v>
      </c>
      <c r="V1911" s="10">
        <f>ROUND(VLOOKUP($C1911,$B$4:$BH$42,21,FALSE),0)</f>
        <v>0</v>
      </c>
      <c r="W1911" s="2"/>
      <c r="X1911" s="10">
        <f>ROUND(VLOOKUP($C1911,$B$4:$BH$42,23,FALSE),0)</f>
        <v>100</v>
      </c>
      <c r="Y1911" s="10">
        <f>ROUND(VLOOKUP($C1911,$B$4:$BH$42,24,FALSE),0)</f>
        <v>0</v>
      </c>
      <c r="Z1911" s="10">
        <f>ROUND(VLOOKUP($C1911,$B$4:$BH$42,25,FALSE),0)</f>
        <v>0</v>
      </c>
      <c r="AA1911" s="10">
        <v>0</v>
      </c>
      <c r="AB1911" s="10">
        <v>0</v>
      </c>
      <c r="AC1911" s="10">
        <f>ROUND(VLOOKUP($C1911,$B$4:$BH$42,28,FALSE),0)</f>
        <v>0</v>
      </c>
      <c r="AD1911" s="10">
        <f>ROUND(VLOOKUP($C1911,$B$4:$BH$42,29,FALSE),0)</f>
        <v>100</v>
      </c>
      <c r="AE1911" s="10">
        <f>ROUND(VLOOKUP($C1911,$B$4:$BH$42,30,FALSE),0)</f>
        <v>150</v>
      </c>
      <c r="AF1911" s="10">
        <f>ROUND(VLOOKUP($C1911,$B$4:$BH$42,31,FALSE),0)</f>
        <v>0</v>
      </c>
      <c r="AG1911" s="10">
        <f>ROUND(VLOOKUP($C1911,$B$4:$BH$42,32,FALSE),0)</f>
        <v>0</v>
      </c>
      <c r="AH1911" s="10">
        <f>ROUND(VLOOKUP($C1911,$B$4:$BH$42,33,FALSE),0)</f>
        <v>0</v>
      </c>
      <c r="AI1911" s="10">
        <f>ROUND(VLOOKUP($C1911,$B$4:$BH$42,34,FALSE),0)</f>
        <v>0</v>
      </c>
      <c r="AJ1911" s="3"/>
      <c r="AK1911" s="10">
        <f>ROUND(VLOOKUP($C1911,$B$4:$BH$42,36,FALSE),0)</f>
        <v>0</v>
      </c>
      <c r="AL1911" s="10">
        <f>ROUND(VLOOKUP($C1911,$B$4:$BH$42,37,FALSE),0)</f>
        <v>0</v>
      </c>
      <c r="AM1911" s="3"/>
      <c r="AN1911" s="10">
        <f>ROUND(VLOOKUP($C1911,$B$4:$BH$42,39,FALSE),0)</f>
        <v>0</v>
      </c>
      <c r="AO1911" s="10">
        <f>ROUND(VLOOKUP($C1911,$B$4:$BH$42,40,FALSE),0)</f>
        <v>0</v>
      </c>
      <c r="AP1911" s="10">
        <f>ROUND(VLOOKUP($C1911,$B$4:$BH$42,41,FALSE),0)</f>
        <v>0</v>
      </c>
      <c r="AQ1911" s="10">
        <f>ROUND(VLOOKUP($C1911,$B$4:$BH$42,42,FALSE),0)</f>
        <v>0</v>
      </c>
      <c r="AR1911" s="10">
        <f>ROUND(VLOOKUP($C1911,$B$4:$BH$42,43,FALSE),0)</f>
        <v>0</v>
      </c>
      <c r="AS1911" s="10">
        <f>ROUND(VLOOKUP($C1911,$B$4:$BH$42,44,FALSE),0)</f>
        <v>0</v>
      </c>
      <c r="AT1911" s="10">
        <f>ROUND(VLOOKUP($C1911,$B$4:$BH$42,45,FALSE),0)</f>
        <v>0</v>
      </c>
      <c r="AU1911" s="10">
        <f>ROUND(VLOOKUP($C1911,$B$4:$BH$42,46,FALSE),0)</f>
        <v>0</v>
      </c>
      <c r="AV1911" s="10">
        <f>ROUND(VLOOKUP($C1911,$B$4:$BH$42,47,FALSE),0)</f>
        <v>0</v>
      </c>
      <c r="AW1911" s="10">
        <f>ROUND(VLOOKUP($C1911,$B$4:$BH$42,48,FALSE),0)</f>
        <v>0</v>
      </c>
      <c r="AX1911" s="10">
        <f>ROUND(VLOOKUP($C1911,$B$4:$BH$42,49,FALSE),0)</f>
        <v>0</v>
      </c>
      <c r="AY1911" s="3"/>
      <c r="AZ1911" s="10">
        <v>6000</v>
      </c>
      <c r="BA1911" s="10">
        <v>2000</v>
      </c>
      <c r="BB1911" s="10">
        <v>210</v>
      </c>
      <c r="BC1911" s="10">
        <v>0</v>
      </c>
      <c r="BD1911" s="10">
        <v>0</v>
      </c>
      <c r="BE1911" s="10">
        <v>60</v>
      </c>
      <c r="BF1911" s="3"/>
      <c r="BG1911" s="10">
        <v>1000</v>
      </c>
      <c r="BH1911" s="10">
        <v>5000</v>
      </c>
      <c r="BI1911" s="3"/>
      <c r="BJ1911" s="21">
        <v>1</v>
      </c>
      <c r="BK1911" s="65">
        <v>0</v>
      </c>
      <c r="BL1911" s="65">
        <v>0</v>
      </c>
      <c r="BM1911" s="6">
        <v>151.17468749999998</v>
      </c>
      <c r="BN1911" s="8">
        <v>231.01462885229961</v>
      </c>
      <c r="BO1911" s="12">
        <v>186.87847474943408</v>
      </c>
      <c r="BP1911" s="50">
        <v>0.93932457786116319</v>
      </c>
      <c r="BQ1911" s="4">
        <v>232.29457116606082</v>
      </c>
      <c r="BR1911" s="50">
        <v>0.9497912713472485</v>
      </c>
      <c r="BS1911" s="4">
        <v>229.73468653853837</v>
      </c>
      <c r="BT1911">
        <v>142.03471513233021</v>
      </c>
    </row>
    <row r="1912" spans="1:72" s="13" customFormat="1" ht="17.25" thickBot="1" x14ac:dyDescent="0.35">
      <c r="B1912" s="20"/>
      <c r="C1912" s="43"/>
      <c r="D1912" s="14">
        <v>1</v>
      </c>
      <c r="E1912" s="14">
        <v>1</v>
      </c>
      <c r="F1912" s="19">
        <v>1</v>
      </c>
      <c r="G1912" s="15">
        <f>G1911</f>
        <v>120</v>
      </c>
      <c r="H1912" s="15">
        <f>H1911</f>
        <v>120</v>
      </c>
      <c r="I1912" s="15">
        <f>I1911</f>
        <v>4031</v>
      </c>
      <c r="J1912" s="15">
        <f>J1911</f>
        <v>17</v>
      </c>
      <c r="K1912" s="15">
        <f>K1911</f>
        <v>17</v>
      </c>
      <c r="L1912" s="16"/>
      <c r="M1912" s="15">
        <f t="shared" ref="M1912:V1912" si="7970">M1911</f>
        <v>100</v>
      </c>
      <c r="N1912" s="15">
        <f t="shared" si="7970"/>
        <v>0</v>
      </c>
      <c r="O1912" s="15">
        <f t="shared" si="7970"/>
        <v>0</v>
      </c>
      <c r="P1912" s="15">
        <f t="shared" si="7970"/>
        <v>0</v>
      </c>
      <c r="Q1912" s="15">
        <f t="shared" si="7970"/>
        <v>0</v>
      </c>
      <c r="R1912" s="15">
        <f t="shared" si="7970"/>
        <v>0</v>
      </c>
      <c r="S1912" s="15">
        <f t="shared" si="7970"/>
        <v>100</v>
      </c>
      <c r="T1912" s="15">
        <f t="shared" si="7970"/>
        <v>150</v>
      </c>
      <c r="U1912" s="15">
        <f t="shared" si="7970"/>
        <v>0</v>
      </c>
      <c r="V1912" s="15">
        <f t="shared" si="7970"/>
        <v>0</v>
      </c>
      <c r="W1912" s="16"/>
      <c r="X1912" s="15">
        <f t="shared" ref="X1912:AI1912" si="7971">X1911</f>
        <v>100</v>
      </c>
      <c r="Y1912" s="15">
        <f t="shared" si="7971"/>
        <v>0</v>
      </c>
      <c r="Z1912" s="15">
        <f t="shared" si="7971"/>
        <v>0</v>
      </c>
      <c r="AA1912" s="15">
        <f t="shared" si="7971"/>
        <v>0</v>
      </c>
      <c r="AB1912" s="15">
        <f t="shared" si="7971"/>
        <v>0</v>
      </c>
      <c r="AC1912" s="15">
        <f t="shared" si="7971"/>
        <v>0</v>
      </c>
      <c r="AD1912" s="15">
        <f t="shared" si="7971"/>
        <v>100</v>
      </c>
      <c r="AE1912" s="15">
        <f t="shared" si="7971"/>
        <v>150</v>
      </c>
      <c r="AF1912" s="15">
        <f t="shared" si="7971"/>
        <v>0</v>
      </c>
      <c r="AG1912" s="15">
        <f t="shared" si="7971"/>
        <v>0</v>
      </c>
      <c r="AH1912" s="15">
        <f t="shared" si="7971"/>
        <v>0</v>
      </c>
      <c r="AI1912" s="15">
        <f t="shared" si="7971"/>
        <v>0</v>
      </c>
      <c r="AJ1912" s="17"/>
      <c r="AK1912" s="15">
        <f>AK1911</f>
        <v>0</v>
      </c>
      <c r="AL1912" s="15">
        <f>AL1911</f>
        <v>0</v>
      </c>
      <c r="AM1912" s="17"/>
      <c r="AN1912" s="15">
        <f t="shared" ref="AN1912:AX1912" si="7972">AN1911</f>
        <v>0</v>
      </c>
      <c r="AO1912" s="15">
        <f t="shared" si="7972"/>
        <v>0</v>
      </c>
      <c r="AP1912" s="15">
        <f t="shared" si="7972"/>
        <v>0</v>
      </c>
      <c r="AQ1912" s="15">
        <f t="shared" si="7972"/>
        <v>0</v>
      </c>
      <c r="AR1912" s="15">
        <f t="shared" si="7972"/>
        <v>0</v>
      </c>
      <c r="AS1912" s="15">
        <f t="shared" si="7972"/>
        <v>0</v>
      </c>
      <c r="AT1912" s="15">
        <f t="shared" si="7972"/>
        <v>0</v>
      </c>
      <c r="AU1912" s="15">
        <f t="shared" si="7972"/>
        <v>0</v>
      </c>
      <c r="AV1912" s="15">
        <f t="shared" si="7972"/>
        <v>0</v>
      </c>
      <c r="AW1912" s="15">
        <f t="shared" si="7972"/>
        <v>0</v>
      </c>
      <c r="AX1912" s="15">
        <f t="shared" si="7972"/>
        <v>0</v>
      </c>
      <c r="AY1912" s="17"/>
      <c r="AZ1912" s="15">
        <v>6000</v>
      </c>
      <c r="BA1912" s="15">
        <v>2000</v>
      </c>
      <c r="BB1912" s="15">
        <f>BB1911</f>
        <v>210</v>
      </c>
      <c r="BC1912" s="15">
        <v>0</v>
      </c>
      <c r="BD1912" s="15">
        <v>0</v>
      </c>
      <c r="BE1912" s="15">
        <v>60</v>
      </c>
      <c r="BF1912" s="17"/>
      <c r="BG1912" s="15">
        <v>1000</v>
      </c>
      <c r="BH1912" s="15">
        <v>5000</v>
      </c>
      <c r="BI1912" s="17"/>
      <c r="BJ1912" s="22">
        <v>1</v>
      </c>
      <c r="BK1912" s="65">
        <v>0</v>
      </c>
      <c r="BL1912" s="65">
        <v>0</v>
      </c>
      <c r="BM1912" s="6">
        <v>151.17468749999998</v>
      </c>
      <c r="BN1912" s="8">
        <v>231.01462885229961</v>
      </c>
      <c r="BO1912" s="12">
        <v>186.87847474943408</v>
      </c>
      <c r="BP1912" s="50">
        <v>0.93932457786116319</v>
      </c>
      <c r="BQ1912" s="4">
        <v>232.29457116606082</v>
      </c>
      <c r="BR1912" s="50">
        <v>0.9497912713472485</v>
      </c>
      <c r="BS1912" s="4">
        <v>229.73468653853837</v>
      </c>
      <c r="BT1912"/>
    </row>
    <row r="1913" spans="1:72" x14ac:dyDescent="0.3">
      <c r="A1913">
        <v>40102</v>
      </c>
      <c r="B1913" s="18" t="e">
        <f>VLOOKUP(CONCATENATE("CREATURE_NAME_",A1913),[1]Localization_Hero!$A:$E,2,FALSE)</f>
        <v>#N/A</v>
      </c>
      <c r="C1913" s="43" t="s">
        <v>184</v>
      </c>
      <c r="D1913">
        <v>1</v>
      </c>
      <c r="E1913">
        <v>1</v>
      </c>
      <c r="F1913" s="18">
        <v>1</v>
      </c>
      <c r="G1913" s="10">
        <f>ROUND(VLOOKUP($C1913,$B$4:$BH$42,6,FALSE),0)</f>
        <v>120</v>
      </c>
      <c r="H1913" s="10">
        <f>ROUND(VLOOKUP($C1913,$B$4:$BH$42,7,FALSE),0)</f>
        <v>120</v>
      </c>
      <c r="I1913" s="10">
        <f>ROUND(VLOOKUP($C1913,$B$4:$BH$42,8,FALSE),0)</f>
        <v>4031</v>
      </c>
      <c r="J1913" s="10">
        <v>17</v>
      </c>
      <c r="K1913" s="10">
        <v>17</v>
      </c>
      <c r="L1913" s="2"/>
      <c r="M1913" s="10">
        <f>ROUND(VLOOKUP($C1913,$B$4:$BH$42,12,FALSE),0)</f>
        <v>100</v>
      </c>
      <c r="N1913" s="10">
        <f>ROUND(VLOOKUP($C1913,$B$4:$BH$42,13,FALSE),0)</f>
        <v>0</v>
      </c>
      <c r="O1913" s="10">
        <f>ROUND(VLOOKUP($C1913,$B$4:$BH$42,14,FALSE),0)</f>
        <v>0</v>
      </c>
      <c r="P1913" s="10">
        <f>ROUND(VLOOKUP($C1913,$B$4:$BH$42,15,FALSE),0)</f>
        <v>0</v>
      </c>
      <c r="Q1913" s="10">
        <f>ROUND(VLOOKUP($C1913,$B$4:$BH$42,16,FALSE),0)</f>
        <v>0</v>
      </c>
      <c r="R1913" s="10">
        <f>ROUND(VLOOKUP($C1913,$B$4:$BH$42,17,FALSE),0)</f>
        <v>0</v>
      </c>
      <c r="S1913" s="10">
        <f>ROUND(VLOOKUP($C1913,$B$4:$BH$42,18,FALSE),0)</f>
        <v>100</v>
      </c>
      <c r="T1913" s="10">
        <f>ROUND(VLOOKUP($C1913,$B$4:$BH$42,19,FALSE),0)</f>
        <v>150</v>
      </c>
      <c r="U1913" s="10">
        <f>ROUND(VLOOKUP($C1913,$B$4:$BH$42,20,FALSE),0)</f>
        <v>0</v>
      </c>
      <c r="V1913" s="10">
        <f>ROUND(VLOOKUP($C1913,$B$4:$BH$42,21,FALSE),0)</f>
        <v>0</v>
      </c>
      <c r="W1913" s="2"/>
      <c r="X1913" s="10">
        <f>ROUND(VLOOKUP($C1913,$B$4:$BH$42,23,FALSE),0)</f>
        <v>100</v>
      </c>
      <c r="Y1913" s="10">
        <f>ROUND(VLOOKUP($C1913,$B$4:$BH$42,24,FALSE),0)</f>
        <v>0</v>
      </c>
      <c r="Z1913" s="10">
        <f>ROUND(VLOOKUP($C1913,$B$4:$BH$42,25,FALSE),0)</f>
        <v>0</v>
      </c>
      <c r="AA1913" s="10">
        <v>0</v>
      </c>
      <c r="AB1913" s="10">
        <v>0</v>
      </c>
      <c r="AC1913" s="10">
        <f>ROUND(VLOOKUP($C1913,$B$4:$BH$42,28,FALSE),0)</f>
        <v>0</v>
      </c>
      <c r="AD1913" s="10">
        <f>ROUND(VLOOKUP($C1913,$B$4:$BH$42,29,FALSE),0)</f>
        <v>100</v>
      </c>
      <c r="AE1913" s="10">
        <f>ROUND(VLOOKUP($C1913,$B$4:$BH$42,30,FALSE),0)</f>
        <v>150</v>
      </c>
      <c r="AF1913" s="10">
        <f>ROUND(VLOOKUP($C1913,$B$4:$BH$42,31,FALSE),0)</f>
        <v>0</v>
      </c>
      <c r="AG1913" s="10">
        <f>ROUND(VLOOKUP($C1913,$B$4:$BH$42,32,FALSE),0)</f>
        <v>0</v>
      </c>
      <c r="AH1913" s="10">
        <f>ROUND(VLOOKUP($C1913,$B$4:$BH$42,33,FALSE),0)</f>
        <v>0</v>
      </c>
      <c r="AI1913" s="10">
        <f>ROUND(VLOOKUP($C1913,$B$4:$BH$42,34,FALSE),0)</f>
        <v>0</v>
      </c>
      <c r="AJ1913" s="3"/>
      <c r="AK1913" s="10">
        <f>ROUND(VLOOKUP($C1913,$B$4:$BH$42,36,FALSE),0)</f>
        <v>0</v>
      </c>
      <c r="AL1913" s="10">
        <f>ROUND(VLOOKUP($C1913,$B$4:$BH$42,37,FALSE),0)</f>
        <v>0</v>
      </c>
      <c r="AM1913" s="3"/>
      <c r="AN1913" s="10">
        <f>ROUND(VLOOKUP($C1913,$B$4:$BH$42,39,FALSE),0)</f>
        <v>0</v>
      </c>
      <c r="AO1913" s="10">
        <f>ROUND(VLOOKUP($C1913,$B$4:$BH$42,40,FALSE),0)</f>
        <v>0</v>
      </c>
      <c r="AP1913" s="10">
        <f>ROUND(VLOOKUP($C1913,$B$4:$BH$42,41,FALSE),0)</f>
        <v>0</v>
      </c>
      <c r="AQ1913" s="10">
        <f>ROUND(VLOOKUP($C1913,$B$4:$BH$42,42,FALSE),0)</f>
        <v>0</v>
      </c>
      <c r="AR1913" s="10">
        <f>ROUND(VLOOKUP($C1913,$B$4:$BH$42,43,FALSE),0)</f>
        <v>0</v>
      </c>
      <c r="AS1913" s="10">
        <f>ROUND(VLOOKUP($C1913,$B$4:$BH$42,44,FALSE),0)</f>
        <v>0</v>
      </c>
      <c r="AT1913" s="10">
        <f>ROUND(VLOOKUP($C1913,$B$4:$BH$42,45,FALSE),0)</f>
        <v>0</v>
      </c>
      <c r="AU1913" s="10">
        <f>ROUND(VLOOKUP($C1913,$B$4:$BH$42,46,FALSE),0)</f>
        <v>0</v>
      </c>
      <c r="AV1913" s="10">
        <f>ROUND(VLOOKUP($C1913,$B$4:$BH$42,47,FALSE),0)</f>
        <v>0</v>
      </c>
      <c r="AW1913" s="10">
        <f>ROUND(VLOOKUP($C1913,$B$4:$BH$42,48,FALSE),0)</f>
        <v>0</v>
      </c>
      <c r="AX1913" s="10">
        <f>ROUND(VLOOKUP($C1913,$B$4:$BH$42,49,FALSE),0)</f>
        <v>0</v>
      </c>
      <c r="AY1913" s="3"/>
      <c r="AZ1913" s="10">
        <v>6000</v>
      </c>
      <c r="BA1913" s="10">
        <v>2000</v>
      </c>
      <c r="BB1913" s="10">
        <v>210</v>
      </c>
      <c r="BC1913" s="10">
        <v>0</v>
      </c>
      <c r="BD1913" s="10">
        <v>0</v>
      </c>
      <c r="BE1913" s="10">
        <v>60</v>
      </c>
      <c r="BF1913" s="3"/>
      <c r="BG1913" s="10">
        <v>1000</v>
      </c>
      <c r="BH1913" s="10">
        <v>5000</v>
      </c>
      <c r="BI1913" s="3"/>
      <c r="BJ1913" s="21">
        <v>1</v>
      </c>
      <c r="BK1913" s="65">
        <v>0</v>
      </c>
      <c r="BL1913" s="65">
        <v>0</v>
      </c>
      <c r="BM1913" s="6">
        <v>151.17468749999998</v>
      </c>
      <c r="BN1913" s="8">
        <v>231.01462885229961</v>
      </c>
      <c r="BO1913" s="12">
        <v>186.87847474943408</v>
      </c>
      <c r="BP1913" s="50">
        <v>0.93932457786116319</v>
      </c>
      <c r="BQ1913" s="4">
        <v>232.29457116606082</v>
      </c>
      <c r="BR1913" s="50">
        <v>0.9497912713472485</v>
      </c>
      <c r="BS1913" s="4">
        <v>229.73468653853837</v>
      </c>
      <c r="BT1913">
        <v>142.03471513233021</v>
      </c>
    </row>
    <row r="1914" spans="1:72" s="13" customFormat="1" ht="17.25" thickBot="1" x14ac:dyDescent="0.35">
      <c r="B1914" s="20"/>
      <c r="C1914" s="43"/>
      <c r="D1914" s="14">
        <v>1</v>
      </c>
      <c r="E1914" s="14">
        <v>1</v>
      </c>
      <c r="F1914" s="19">
        <v>1</v>
      </c>
      <c r="G1914" s="15">
        <f>G1913</f>
        <v>120</v>
      </c>
      <c r="H1914" s="15">
        <f>H1913</f>
        <v>120</v>
      </c>
      <c r="I1914" s="15">
        <f>I1913</f>
        <v>4031</v>
      </c>
      <c r="J1914" s="15">
        <f>J1913</f>
        <v>17</v>
      </c>
      <c r="K1914" s="15">
        <f>K1913</f>
        <v>17</v>
      </c>
      <c r="L1914" s="16"/>
      <c r="M1914" s="15">
        <f t="shared" ref="M1914:V1914" si="7973">M1913</f>
        <v>100</v>
      </c>
      <c r="N1914" s="15">
        <f t="shared" si="7973"/>
        <v>0</v>
      </c>
      <c r="O1914" s="15">
        <f t="shared" si="7973"/>
        <v>0</v>
      </c>
      <c r="P1914" s="15">
        <f t="shared" si="7973"/>
        <v>0</v>
      </c>
      <c r="Q1914" s="15">
        <f t="shared" si="7973"/>
        <v>0</v>
      </c>
      <c r="R1914" s="15">
        <f t="shared" si="7973"/>
        <v>0</v>
      </c>
      <c r="S1914" s="15">
        <f t="shared" si="7973"/>
        <v>100</v>
      </c>
      <c r="T1914" s="15">
        <f t="shared" si="7973"/>
        <v>150</v>
      </c>
      <c r="U1914" s="15">
        <f t="shared" si="7973"/>
        <v>0</v>
      </c>
      <c r="V1914" s="15">
        <f t="shared" si="7973"/>
        <v>0</v>
      </c>
      <c r="W1914" s="16"/>
      <c r="X1914" s="15">
        <f t="shared" ref="X1914:AI1914" si="7974">X1913</f>
        <v>100</v>
      </c>
      <c r="Y1914" s="15">
        <f t="shared" si="7974"/>
        <v>0</v>
      </c>
      <c r="Z1914" s="15">
        <f t="shared" si="7974"/>
        <v>0</v>
      </c>
      <c r="AA1914" s="15">
        <f t="shared" si="7974"/>
        <v>0</v>
      </c>
      <c r="AB1914" s="15">
        <f t="shared" si="7974"/>
        <v>0</v>
      </c>
      <c r="AC1914" s="15">
        <f t="shared" si="7974"/>
        <v>0</v>
      </c>
      <c r="AD1914" s="15">
        <f t="shared" si="7974"/>
        <v>100</v>
      </c>
      <c r="AE1914" s="15">
        <f t="shared" si="7974"/>
        <v>150</v>
      </c>
      <c r="AF1914" s="15">
        <f t="shared" si="7974"/>
        <v>0</v>
      </c>
      <c r="AG1914" s="15">
        <f t="shared" si="7974"/>
        <v>0</v>
      </c>
      <c r="AH1914" s="15">
        <f t="shared" si="7974"/>
        <v>0</v>
      </c>
      <c r="AI1914" s="15">
        <f t="shared" si="7974"/>
        <v>0</v>
      </c>
      <c r="AJ1914" s="17"/>
      <c r="AK1914" s="15">
        <f>AK1913</f>
        <v>0</v>
      </c>
      <c r="AL1914" s="15">
        <f>AL1913</f>
        <v>0</v>
      </c>
      <c r="AM1914" s="17"/>
      <c r="AN1914" s="15">
        <f t="shared" ref="AN1914:AX1914" si="7975">AN1913</f>
        <v>0</v>
      </c>
      <c r="AO1914" s="15">
        <f t="shared" si="7975"/>
        <v>0</v>
      </c>
      <c r="AP1914" s="15">
        <f t="shared" si="7975"/>
        <v>0</v>
      </c>
      <c r="AQ1914" s="15">
        <f t="shared" si="7975"/>
        <v>0</v>
      </c>
      <c r="AR1914" s="15">
        <f t="shared" si="7975"/>
        <v>0</v>
      </c>
      <c r="AS1914" s="15">
        <f t="shared" si="7975"/>
        <v>0</v>
      </c>
      <c r="AT1914" s="15">
        <f t="shared" si="7975"/>
        <v>0</v>
      </c>
      <c r="AU1914" s="15">
        <f t="shared" si="7975"/>
        <v>0</v>
      </c>
      <c r="AV1914" s="15">
        <f t="shared" si="7975"/>
        <v>0</v>
      </c>
      <c r="AW1914" s="15">
        <f t="shared" si="7975"/>
        <v>0</v>
      </c>
      <c r="AX1914" s="15">
        <f t="shared" si="7975"/>
        <v>0</v>
      </c>
      <c r="AY1914" s="17"/>
      <c r="AZ1914" s="15">
        <v>6000</v>
      </c>
      <c r="BA1914" s="15">
        <v>2000</v>
      </c>
      <c r="BB1914" s="15">
        <f>BB1913</f>
        <v>210</v>
      </c>
      <c r="BC1914" s="15">
        <v>0</v>
      </c>
      <c r="BD1914" s="15">
        <v>0</v>
      </c>
      <c r="BE1914" s="15">
        <v>60</v>
      </c>
      <c r="BF1914" s="17"/>
      <c r="BG1914" s="15">
        <v>1000</v>
      </c>
      <c r="BH1914" s="15">
        <v>5000</v>
      </c>
      <c r="BI1914" s="17"/>
      <c r="BJ1914" s="22">
        <v>1</v>
      </c>
      <c r="BK1914" s="65">
        <v>0</v>
      </c>
      <c r="BL1914" s="65">
        <v>0</v>
      </c>
      <c r="BM1914" s="6">
        <v>151.17468749999998</v>
      </c>
      <c r="BN1914" s="8">
        <v>231.01462885229961</v>
      </c>
      <c r="BO1914" s="12">
        <v>186.87847474943408</v>
      </c>
      <c r="BP1914" s="50">
        <v>0.93932457786116319</v>
      </c>
      <c r="BQ1914" s="4">
        <v>232.29457116606082</v>
      </c>
      <c r="BR1914" s="50">
        <v>0.9497912713472485</v>
      </c>
      <c r="BS1914" s="4">
        <v>229.73468653853837</v>
      </c>
      <c r="BT1914"/>
    </row>
    <row r="1915" spans="1:72" x14ac:dyDescent="0.3">
      <c r="A1915">
        <v>40103</v>
      </c>
      <c r="B1915" s="18" t="e">
        <f>VLOOKUP(CONCATENATE("CREATURE_NAME_",A1915),[1]Localization_Hero!$A:$E,2,FALSE)</f>
        <v>#N/A</v>
      </c>
      <c r="C1915" s="43" t="s">
        <v>184</v>
      </c>
      <c r="D1915">
        <v>1</v>
      </c>
      <c r="E1915">
        <v>1</v>
      </c>
      <c r="F1915" s="18">
        <v>1</v>
      </c>
      <c r="G1915" s="10">
        <f>ROUND(VLOOKUP($C1915,$B$4:$BH$42,6,FALSE),0)</f>
        <v>120</v>
      </c>
      <c r="H1915" s="10">
        <f>ROUND(VLOOKUP($C1915,$B$4:$BH$42,7,FALSE),0)</f>
        <v>120</v>
      </c>
      <c r="I1915" s="10">
        <f>ROUND(VLOOKUP($C1915,$B$4:$BH$42,8,FALSE),0)</f>
        <v>4031</v>
      </c>
      <c r="J1915" s="10">
        <v>17</v>
      </c>
      <c r="K1915" s="10">
        <v>17</v>
      </c>
      <c r="L1915" s="2"/>
      <c r="M1915" s="10">
        <f>ROUND(VLOOKUP($C1915,$B$4:$BH$42,12,FALSE),0)</f>
        <v>100</v>
      </c>
      <c r="N1915" s="10">
        <f>ROUND(VLOOKUP($C1915,$B$4:$BH$42,13,FALSE),0)</f>
        <v>0</v>
      </c>
      <c r="O1915" s="10">
        <f>ROUND(VLOOKUP($C1915,$B$4:$BH$42,14,FALSE),0)</f>
        <v>0</v>
      </c>
      <c r="P1915" s="10">
        <f>ROUND(VLOOKUP($C1915,$B$4:$BH$42,15,FALSE),0)</f>
        <v>0</v>
      </c>
      <c r="Q1915" s="10">
        <f>ROUND(VLOOKUP($C1915,$B$4:$BH$42,16,FALSE),0)</f>
        <v>0</v>
      </c>
      <c r="R1915" s="10">
        <f>ROUND(VLOOKUP($C1915,$B$4:$BH$42,17,FALSE),0)</f>
        <v>0</v>
      </c>
      <c r="S1915" s="10">
        <f>ROUND(VLOOKUP($C1915,$B$4:$BH$42,18,FALSE),0)</f>
        <v>100</v>
      </c>
      <c r="T1915" s="10">
        <f>ROUND(VLOOKUP($C1915,$B$4:$BH$42,19,FALSE),0)</f>
        <v>150</v>
      </c>
      <c r="U1915" s="10">
        <f>ROUND(VLOOKUP($C1915,$B$4:$BH$42,20,FALSE),0)</f>
        <v>0</v>
      </c>
      <c r="V1915" s="10">
        <f>ROUND(VLOOKUP($C1915,$B$4:$BH$42,21,FALSE),0)</f>
        <v>0</v>
      </c>
      <c r="W1915" s="2"/>
      <c r="X1915" s="10">
        <f>ROUND(VLOOKUP($C1915,$B$4:$BH$42,23,FALSE),0)</f>
        <v>100</v>
      </c>
      <c r="Y1915" s="10">
        <f>ROUND(VLOOKUP($C1915,$B$4:$BH$42,24,FALSE),0)</f>
        <v>0</v>
      </c>
      <c r="Z1915" s="10">
        <f>ROUND(VLOOKUP($C1915,$B$4:$BH$42,25,FALSE),0)</f>
        <v>0</v>
      </c>
      <c r="AA1915" s="10">
        <v>0</v>
      </c>
      <c r="AB1915" s="10">
        <v>0</v>
      </c>
      <c r="AC1915" s="10">
        <f>ROUND(VLOOKUP($C1915,$B$4:$BH$42,28,FALSE),0)</f>
        <v>0</v>
      </c>
      <c r="AD1915" s="10">
        <f>ROUND(VLOOKUP($C1915,$B$4:$BH$42,29,FALSE),0)</f>
        <v>100</v>
      </c>
      <c r="AE1915" s="10">
        <f>ROUND(VLOOKUP($C1915,$B$4:$BH$42,30,FALSE),0)</f>
        <v>150</v>
      </c>
      <c r="AF1915" s="10">
        <f>ROUND(VLOOKUP($C1915,$B$4:$BH$42,31,FALSE),0)</f>
        <v>0</v>
      </c>
      <c r="AG1915" s="10">
        <f>ROUND(VLOOKUP($C1915,$B$4:$BH$42,32,FALSE),0)</f>
        <v>0</v>
      </c>
      <c r="AH1915" s="10">
        <f>ROUND(VLOOKUP($C1915,$B$4:$BH$42,33,FALSE),0)</f>
        <v>0</v>
      </c>
      <c r="AI1915" s="10">
        <f>ROUND(VLOOKUP($C1915,$B$4:$BH$42,34,FALSE),0)</f>
        <v>0</v>
      </c>
      <c r="AJ1915" s="3"/>
      <c r="AK1915" s="10">
        <f>ROUND(VLOOKUP($C1915,$B$4:$BH$42,36,FALSE),0)</f>
        <v>0</v>
      </c>
      <c r="AL1915" s="10">
        <f>ROUND(VLOOKUP($C1915,$B$4:$BH$42,37,FALSE),0)</f>
        <v>0</v>
      </c>
      <c r="AM1915" s="3"/>
      <c r="AN1915" s="10">
        <f>ROUND(VLOOKUP($C1915,$B$4:$BH$42,39,FALSE),0)</f>
        <v>0</v>
      </c>
      <c r="AO1915" s="10">
        <f>ROUND(VLOOKUP($C1915,$B$4:$BH$42,40,FALSE),0)</f>
        <v>0</v>
      </c>
      <c r="AP1915" s="10">
        <f>ROUND(VLOOKUP($C1915,$B$4:$BH$42,41,FALSE),0)</f>
        <v>0</v>
      </c>
      <c r="AQ1915" s="10">
        <f>ROUND(VLOOKUP($C1915,$B$4:$BH$42,42,FALSE),0)</f>
        <v>0</v>
      </c>
      <c r="AR1915" s="10">
        <f>ROUND(VLOOKUP($C1915,$B$4:$BH$42,43,FALSE),0)</f>
        <v>0</v>
      </c>
      <c r="AS1915" s="10">
        <f>ROUND(VLOOKUP($C1915,$B$4:$BH$42,44,FALSE),0)</f>
        <v>0</v>
      </c>
      <c r="AT1915" s="10">
        <f>ROUND(VLOOKUP($C1915,$B$4:$BH$42,45,FALSE),0)</f>
        <v>0</v>
      </c>
      <c r="AU1915" s="10">
        <f>ROUND(VLOOKUP($C1915,$B$4:$BH$42,46,FALSE),0)</f>
        <v>0</v>
      </c>
      <c r="AV1915" s="10">
        <f>ROUND(VLOOKUP($C1915,$B$4:$BH$42,47,FALSE),0)</f>
        <v>0</v>
      </c>
      <c r="AW1915" s="10">
        <f>ROUND(VLOOKUP($C1915,$B$4:$BH$42,48,FALSE),0)</f>
        <v>0</v>
      </c>
      <c r="AX1915" s="10">
        <f>ROUND(VLOOKUP($C1915,$B$4:$BH$42,49,FALSE),0)</f>
        <v>0</v>
      </c>
      <c r="AY1915" s="3"/>
      <c r="AZ1915" s="10">
        <v>6000</v>
      </c>
      <c r="BA1915" s="10">
        <v>2000</v>
      </c>
      <c r="BB1915" s="10">
        <v>210</v>
      </c>
      <c r="BC1915" s="10">
        <v>0</v>
      </c>
      <c r="BD1915" s="10">
        <v>0</v>
      </c>
      <c r="BE1915" s="10">
        <v>60</v>
      </c>
      <c r="BF1915" s="3"/>
      <c r="BG1915" s="10">
        <v>1000</v>
      </c>
      <c r="BH1915" s="10">
        <v>5000</v>
      </c>
      <c r="BI1915" s="3"/>
      <c r="BJ1915" s="21">
        <v>1</v>
      </c>
      <c r="BK1915" s="65">
        <v>0</v>
      </c>
      <c r="BL1915" s="65">
        <v>0</v>
      </c>
      <c r="BM1915" s="6">
        <v>151.17468749999998</v>
      </c>
      <c r="BN1915" s="8">
        <v>231.01462885229961</v>
      </c>
      <c r="BO1915" s="12">
        <v>186.87847474943408</v>
      </c>
      <c r="BP1915" s="50">
        <v>0.93932457786116319</v>
      </c>
      <c r="BQ1915" s="4">
        <v>232.29457116606082</v>
      </c>
      <c r="BR1915" s="50">
        <v>0.9497912713472485</v>
      </c>
      <c r="BS1915" s="4">
        <v>229.73468653853837</v>
      </c>
      <c r="BT1915">
        <v>142.03471513233021</v>
      </c>
    </row>
    <row r="1916" spans="1:72" s="13" customFormat="1" ht="17.25" thickBot="1" x14ac:dyDescent="0.35">
      <c r="B1916" s="20"/>
      <c r="C1916" s="43"/>
      <c r="D1916" s="14">
        <v>1</v>
      </c>
      <c r="E1916" s="14">
        <v>1</v>
      </c>
      <c r="F1916" s="19">
        <v>1</v>
      </c>
      <c r="G1916" s="15">
        <f>G1915</f>
        <v>120</v>
      </c>
      <c r="H1916" s="15">
        <f>H1915</f>
        <v>120</v>
      </c>
      <c r="I1916" s="15">
        <f>I1915</f>
        <v>4031</v>
      </c>
      <c r="J1916" s="15">
        <f>J1915</f>
        <v>17</v>
      </c>
      <c r="K1916" s="15">
        <f>K1915</f>
        <v>17</v>
      </c>
      <c r="L1916" s="16"/>
      <c r="M1916" s="15">
        <f t="shared" ref="M1916:V1916" si="7976">M1915</f>
        <v>100</v>
      </c>
      <c r="N1916" s="15">
        <f t="shared" si="7976"/>
        <v>0</v>
      </c>
      <c r="O1916" s="15">
        <f t="shared" si="7976"/>
        <v>0</v>
      </c>
      <c r="P1916" s="15">
        <f t="shared" si="7976"/>
        <v>0</v>
      </c>
      <c r="Q1916" s="15">
        <f t="shared" si="7976"/>
        <v>0</v>
      </c>
      <c r="R1916" s="15">
        <f t="shared" si="7976"/>
        <v>0</v>
      </c>
      <c r="S1916" s="15">
        <f t="shared" si="7976"/>
        <v>100</v>
      </c>
      <c r="T1916" s="15">
        <f t="shared" si="7976"/>
        <v>150</v>
      </c>
      <c r="U1916" s="15">
        <f t="shared" si="7976"/>
        <v>0</v>
      </c>
      <c r="V1916" s="15">
        <f t="shared" si="7976"/>
        <v>0</v>
      </c>
      <c r="W1916" s="16"/>
      <c r="X1916" s="15">
        <f t="shared" ref="X1916:AI1916" si="7977">X1915</f>
        <v>100</v>
      </c>
      <c r="Y1916" s="15">
        <f t="shared" si="7977"/>
        <v>0</v>
      </c>
      <c r="Z1916" s="15">
        <f t="shared" si="7977"/>
        <v>0</v>
      </c>
      <c r="AA1916" s="15">
        <f t="shared" si="7977"/>
        <v>0</v>
      </c>
      <c r="AB1916" s="15">
        <f t="shared" si="7977"/>
        <v>0</v>
      </c>
      <c r="AC1916" s="15">
        <f t="shared" si="7977"/>
        <v>0</v>
      </c>
      <c r="AD1916" s="15">
        <f t="shared" si="7977"/>
        <v>100</v>
      </c>
      <c r="AE1916" s="15">
        <f t="shared" si="7977"/>
        <v>150</v>
      </c>
      <c r="AF1916" s="15">
        <f t="shared" si="7977"/>
        <v>0</v>
      </c>
      <c r="AG1916" s="15">
        <f t="shared" si="7977"/>
        <v>0</v>
      </c>
      <c r="AH1916" s="15">
        <f t="shared" si="7977"/>
        <v>0</v>
      </c>
      <c r="AI1916" s="15">
        <f t="shared" si="7977"/>
        <v>0</v>
      </c>
      <c r="AJ1916" s="17"/>
      <c r="AK1916" s="15">
        <f>AK1915</f>
        <v>0</v>
      </c>
      <c r="AL1916" s="15">
        <f>AL1915</f>
        <v>0</v>
      </c>
      <c r="AM1916" s="17"/>
      <c r="AN1916" s="15">
        <f t="shared" ref="AN1916:AX1916" si="7978">AN1915</f>
        <v>0</v>
      </c>
      <c r="AO1916" s="15">
        <f t="shared" si="7978"/>
        <v>0</v>
      </c>
      <c r="AP1916" s="15">
        <f t="shared" si="7978"/>
        <v>0</v>
      </c>
      <c r="AQ1916" s="15">
        <f t="shared" si="7978"/>
        <v>0</v>
      </c>
      <c r="AR1916" s="15">
        <f t="shared" si="7978"/>
        <v>0</v>
      </c>
      <c r="AS1916" s="15">
        <f t="shared" si="7978"/>
        <v>0</v>
      </c>
      <c r="AT1916" s="15">
        <f t="shared" si="7978"/>
        <v>0</v>
      </c>
      <c r="AU1916" s="15">
        <f t="shared" si="7978"/>
        <v>0</v>
      </c>
      <c r="AV1916" s="15">
        <f t="shared" si="7978"/>
        <v>0</v>
      </c>
      <c r="AW1916" s="15">
        <f t="shared" si="7978"/>
        <v>0</v>
      </c>
      <c r="AX1916" s="15">
        <f t="shared" si="7978"/>
        <v>0</v>
      </c>
      <c r="AY1916" s="17"/>
      <c r="AZ1916" s="15">
        <v>6000</v>
      </c>
      <c r="BA1916" s="15">
        <v>2000</v>
      </c>
      <c r="BB1916" s="15">
        <f>BB1915</f>
        <v>210</v>
      </c>
      <c r="BC1916" s="15">
        <v>0</v>
      </c>
      <c r="BD1916" s="15">
        <v>0</v>
      </c>
      <c r="BE1916" s="15">
        <v>60</v>
      </c>
      <c r="BF1916" s="17"/>
      <c r="BG1916" s="15">
        <v>1000</v>
      </c>
      <c r="BH1916" s="15">
        <v>5000</v>
      </c>
      <c r="BI1916" s="17"/>
      <c r="BJ1916" s="22">
        <v>1</v>
      </c>
      <c r="BK1916" s="65">
        <v>0</v>
      </c>
      <c r="BL1916" s="65">
        <v>0</v>
      </c>
      <c r="BM1916" s="6">
        <v>151.17468749999998</v>
      </c>
      <c r="BN1916" s="8">
        <v>231.01462885229961</v>
      </c>
      <c r="BO1916" s="12">
        <v>186.87847474943408</v>
      </c>
      <c r="BP1916" s="50">
        <v>0.93932457786116319</v>
      </c>
      <c r="BQ1916" s="4">
        <v>232.29457116606082</v>
      </c>
      <c r="BR1916" s="50">
        <v>0.9497912713472485</v>
      </c>
      <c r="BS1916" s="4">
        <v>229.73468653853837</v>
      </c>
      <c r="BT1916"/>
    </row>
    <row r="1917" spans="1:72" x14ac:dyDescent="0.3">
      <c r="A1917">
        <v>40104</v>
      </c>
      <c r="B1917" s="18" t="s">
        <v>312</v>
      </c>
      <c r="C1917" t="s">
        <v>78</v>
      </c>
      <c r="D1917">
        <v>1</v>
      </c>
      <c r="E1917">
        <v>1</v>
      </c>
      <c r="F1917" s="18">
        <v>1</v>
      </c>
      <c r="G1917">
        <v>95</v>
      </c>
      <c r="H1917">
        <v>95</v>
      </c>
      <c r="I1917">
        <v>4520</v>
      </c>
      <c r="J1917">
        <v>20</v>
      </c>
      <c r="K1917">
        <v>25</v>
      </c>
      <c r="M1917">
        <v>100</v>
      </c>
      <c r="N1917">
        <v>0</v>
      </c>
      <c r="O1917">
        <v>0</v>
      </c>
      <c r="P1917">
        <v>0</v>
      </c>
      <c r="Q1917">
        <v>0</v>
      </c>
      <c r="R1917">
        <v>0</v>
      </c>
      <c r="S1917">
        <v>100</v>
      </c>
      <c r="T1917">
        <v>0</v>
      </c>
      <c r="U1917">
        <v>0</v>
      </c>
      <c r="V1917">
        <v>0</v>
      </c>
      <c r="X1917">
        <v>100</v>
      </c>
      <c r="Y1917">
        <v>0</v>
      </c>
      <c r="Z1917">
        <v>0</v>
      </c>
      <c r="AA1917">
        <v>0</v>
      </c>
      <c r="AB1917">
        <v>500</v>
      </c>
      <c r="AC1917">
        <v>250</v>
      </c>
      <c r="AD1917">
        <v>100</v>
      </c>
      <c r="AE1917">
        <v>0</v>
      </c>
      <c r="AF1917">
        <v>0</v>
      </c>
      <c r="AG1917">
        <v>150</v>
      </c>
      <c r="AH1917">
        <v>0</v>
      </c>
      <c r="AI1917">
        <v>0</v>
      </c>
      <c r="AK1917">
        <v>0</v>
      </c>
      <c r="AL1917">
        <v>0</v>
      </c>
      <c r="AN1917">
        <v>0</v>
      </c>
      <c r="AO1917">
        <v>0</v>
      </c>
      <c r="AP1917">
        <v>0</v>
      </c>
      <c r="AQ1917">
        <v>0</v>
      </c>
      <c r="AR1917">
        <v>0</v>
      </c>
      <c r="AS1917">
        <v>0</v>
      </c>
      <c r="AT1917">
        <v>0</v>
      </c>
      <c r="AU1917">
        <v>0</v>
      </c>
      <c r="AV1917">
        <v>0</v>
      </c>
      <c r="AW1917">
        <v>0</v>
      </c>
      <c r="AX1917">
        <v>0</v>
      </c>
      <c r="AZ1917">
        <v>6000</v>
      </c>
      <c r="BA1917">
        <v>2000</v>
      </c>
      <c r="BB1917">
        <v>350</v>
      </c>
      <c r="BC1917">
        <v>0</v>
      </c>
      <c r="BD1917">
        <v>0</v>
      </c>
      <c r="BE1917">
        <v>60</v>
      </c>
      <c r="BG1917">
        <v>1000</v>
      </c>
      <c r="BH1917">
        <v>5000</v>
      </c>
      <c r="BJ1917" s="18">
        <v>1</v>
      </c>
      <c r="BK1917">
        <v>0</v>
      </c>
      <c r="BL1917">
        <v>0</v>
      </c>
      <c r="BM1917" s="7">
        <v>107.11250000000001</v>
      </c>
      <c r="BN1917" s="9">
        <v>347.95278528237111</v>
      </c>
      <c r="BO1917" s="5">
        <v>193.05463660207172</v>
      </c>
      <c r="BP1917" s="4">
        <v>0.94452830188679238</v>
      </c>
      <c r="BQ1917" s="4">
        <v>239.27287255293649</v>
      </c>
      <c r="BR1917" s="4">
        <v>0.93162790697674425</v>
      </c>
      <c r="BS1917" s="4">
        <v>456.63269801180576</v>
      </c>
      <c r="BT1917">
        <v>146.72883194020091</v>
      </c>
    </row>
    <row r="1918" spans="1:72" x14ac:dyDescent="0.3">
      <c r="D1918">
        <v>1</v>
      </c>
      <c r="E1918">
        <v>1</v>
      </c>
      <c r="F1918" s="18">
        <v>1</v>
      </c>
      <c r="G1918">
        <v>95</v>
      </c>
      <c r="H1918">
        <v>95</v>
      </c>
      <c r="I1918">
        <v>4520</v>
      </c>
      <c r="J1918">
        <v>20</v>
      </c>
      <c r="K1918">
        <v>25</v>
      </c>
      <c r="M1918">
        <v>100</v>
      </c>
      <c r="N1918">
        <v>0</v>
      </c>
      <c r="O1918">
        <v>0</v>
      </c>
      <c r="P1918">
        <v>0</v>
      </c>
      <c r="Q1918">
        <v>0</v>
      </c>
      <c r="R1918">
        <v>0</v>
      </c>
      <c r="S1918">
        <v>100</v>
      </c>
      <c r="T1918">
        <v>0</v>
      </c>
      <c r="U1918">
        <v>0</v>
      </c>
      <c r="V1918">
        <v>0</v>
      </c>
      <c r="X1918">
        <v>100</v>
      </c>
      <c r="Y1918">
        <v>0</v>
      </c>
      <c r="Z1918">
        <v>0</v>
      </c>
      <c r="AA1918">
        <v>0</v>
      </c>
      <c r="AB1918">
        <v>500</v>
      </c>
      <c r="AC1918">
        <v>250</v>
      </c>
      <c r="AD1918">
        <v>100</v>
      </c>
      <c r="AE1918">
        <v>0</v>
      </c>
      <c r="AF1918">
        <v>0</v>
      </c>
      <c r="AG1918">
        <v>150</v>
      </c>
      <c r="AH1918">
        <v>0</v>
      </c>
      <c r="AI1918">
        <v>0</v>
      </c>
      <c r="AK1918">
        <v>0</v>
      </c>
      <c r="AL1918">
        <v>0</v>
      </c>
      <c r="AN1918">
        <v>0</v>
      </c>
      <c r="AO1918">
        <v>0</v>
      </c>
      <c r="AP1918">
        <v>0</v>
      </c>
      <c r="AQ1918">
        <v>0</v>
      </c>
      <c r="AR1918">
        <v>0</v>
      </c>
      <c r="AS1918">
        <v>0</v>
      </c>
      <c r="AT1918">
        <v>0</v>
      </c>
      <c r="AU1918">
        <v>0</v>
      </c>
      <c r="AV1918">
        <v>0</v>
      </c>
      <c r="AW1918">
        <v>0</v>
      </c>
      <c r="AX1918">
        <v>0</v>
      </c>
      <c r="AZ1918">
        <v>6000</v>
      </c>
      <c r="BA1918">
        <v>2000</v>
      </c>
      <c r="BB1918">
        <v>350</v>
      </c>
      <c r="BC1918">
        <v>0</v>
      </c>
      <c r="BD1918">
        <v>0</v>
      </c>
      <c r="BE1918">
        <v>60</v>
      </c>
      <c r="BG1918">
        <v>1000</v>
      </c>
      <c r="BH1918">
        <v>5000</v>
      </c>
      <c r="BJ1918" s="18">
        <v>1</v>
      </c>
      <c r="BK1918">
        <v>0</v>
      </c>
      <c r="BL1918">
        <v>0</v>
      </c>
      <c r="BM1918" s="7">
        <v>107.11250000000001</v>
      </c>
      <c r="BN1918" s="9">
        <v>347.95278528237111</v>
      </c>
      <c r="BO1918" s="5">
        <v>193.05463660207172</v>
      </c>
      <c r="BP1918" s="4">
        <v>0.94452830188679238</v>
      </c>
      <c r="BQ1918" s="4">
        <v>239.27287255293649</v>
      </c>
      <c r="BR1918" s="4">
        <v>0.93162790697674425</v>
      </c>
      <c r="BS1918" s="4">
        <v>456.63269801180576</v>
      </c>
    </row>
    <row r="1919" spans="1:72" x14ac:dyDescent="0.3">
      <c r="A1919">
        <v>40105</v>
      </c>
      <c r="B1919" s="18" t="s">
        <v>313</v>
      </c>
      <c r="C1919" t="s">
        <v>82</v>
      </c>
      <c r="D1919">
        <v>1</v>
      </c>
      <c r="E1919">
        <v>1</v>
      </c>
      <c r="F1919" s="18">
        <v>1</v>
      </c>
      <c r="G1919">
        <v>114</v>
      </c>
      <c r="H1919">
        <v>114</v>
      </c>
      <c r="I1919">
        <v>4364</v>
      </c>
      <c r="J1919">
        <v>22</v>
      </c>
      <c r="K1919">
        <v>18</v>
      </c>
      <c r="M1919">
        <v>150</v>
      </c>
      <c r="N1919">
        <v>0</v>
      </c>
      <c r="O1919">
        <v>0</v>
      </c>
      <c r="P1919">
        <v>0</v>
      </c>
      <c r="Q1919">
        <v>0</v>
      </c>
      <c r="R1919">
        <v>0</v>
      </c>
      <c r="S1919">
        <v>100</v>
      </c>
      <c r="T1919">
        <v>250</v>
      </c>
      <c r="U1919">
        <v>0</v>
      </c>
      <c r="V1919">
        <v>0</v>
      </c>
      <c r="X1919">
        <v>150</v>
      </c>
      <c r="Y1919">
        <v>0</v>
      </c>
      <c r="Z1919">
        <v>0</v>
      </c>
      <c r="AA1919">
        <v>0</v>
      </c>
      <c r="AB1919">
        <v>0</v>
      </c>
      <c r="AC1919">
        <v>0</v>
      </c>
      <c r="AD1919">
        <v>100</v>
      </c>
      <c r="AE1919">
        <v>250</v>
      </c>
      <c r="AF1919">
        <v>0</v>
      </c>
      <c r="AG1919">
        <v>0</v>
      </c>
      <c r="AH1919">
        <v>0</v>
      </c>
      <c r="AI1919">
        <v>0</v>
      </c>
      <c r="AK1919">
        <v>0</v>
      </c>
      <c r="AL1919">
        <v>0</v>
      </c>
      <c r="AN1919">
        <v>0</v>
      </c>
      <c r="AO1919">
        <v>0</v>
      </c>
      <c r="AP1919">
        <v>0</v>
      </c>
      <c r="AQ1919">
        <v>0</v>
      </c>
      <c r="AR1919">
        <v>0</v>
      </c>
      <c r="AS1919">
        <v>0</v>
      </c>
      <c r="AT1919">
        <v>0</v>
      </c>
      <c r="AU1919">
        <v>0</v>
      </c>
      <c r="AV1919">
        <v>0</v>
      </c>
      <c r="AW1919">
        <v>0</v>
      </c>
      <c r="AX1919">
        <v>0</v>
      </c>
      <c r="AZ1919">
        <v>6000</v>
      </c>
      <c r="BA1919">
        <v>2000</v>
      </c>
      <c r="BB1919">
        <v>413</v>
      </c>
      <c r="BC1919">
        <v>0</v>
      </c>
      <c r="BD1919">
        <v>0</v>
      </c>
      <c r="BE1919">
        <v>60</v>
      </c>
      <c r="BG1919">
        <v>1000</v>
      </c>
      <c r="BH1919">
        <v>5000</v>
      </c>
      <c r="BJ1919" s="18">
        <v>1</v>
      </c>
      <c r="BK1919">
        <v>0</v>
      </c>
      <c r="BL1919">
        <v>0</v>
      </c>
      <c r="BM1919" s="7">
        <v>151.17468749999998</v>
      </c>
      <c r="BN1919" s="9">
        <v>231.01462885229961</v>
      </c>
      <c r="BO1919" s="5">
        <v>186.87847474943408</v>
      </c>
      <c r="BP1919" s="4">
        <v>0.93932457786116319</v>
      </c>
      <c r="BQ1919" s="4">
        <v>232.29457116606082</v>
      </c>
      <c r="BR1919" s="4">
        <v>0.9497912713472485</v>
      </c>
      <c r="BS1919" s="4">
        <v>229.73468653853837</v>
      </c>
      <c r="BT1919">
        <v>142.03471513233021</v>
      </c>
    </row>
    <row r="1920" spans="1:72" x14ac:dyDescent="0.3">
      <c r="D1920">
        <v>1</v>
      </c>
      <c r="E1920">
        <v>1</v>
      </c>
      <c r="F1920" s="18">
        <v>1</v>
      </c>
      <c r="G1920">
        <v>114</v>
      </c>
      <c r="H1920">
        <v>114</v>
      </c>
      <c r="I1920">
        <v>4364</v>
      </c>
      <c r="J1920">
        <v>22</v>
      </c>
      <c r="K1920">
        <v>18</v>
      </c>
      <c r="M1920">
        <v>150</v>
      </c>
      <c r="N1920">
        <v>0</v>
      </c>
      <c r="O1920">
        <v>0</v>
      </c>
      <c r="P1920">
        <v>0</v>
      </c>
      <c r="Q1920">
        <v>0</v>
      </c>
      <c r="R1920">
        <v>0</v>
      </c>
      <c r="S1920">
        <v>100</v>
      </c>
      <c r="T1920">
        <v>250</v>
      </c>
      <c r="U1920">
        <v>0</v>
      </c>
      <c r="V1920">
        <v>0</v>
      </c>
      <c r="X1920">
        <v>150</v>
      </c>
      <c r="Y1920">
        <v>0</v>
      </c>
      <c r="Z1920">
        <v>0</v>
      </c>
      <c r="AA1920">
        <v>0</v>
      </c>
      <c r="AB1920">
        <v>0</v>
      </c>
      <c r="AC1920">
        <v>0</v>
      </c>
      <c r="AD1920">
        <v>100</v>
      </c>
      <c r="AE1920">
        <v>250</v>
      </c>
      <c r="AF1920">
        <v>0</v>
      </c>
      <c r="AG1920">
        <v>0</v>
      </c>
      <c r="AH1920">
        <v>0</v>
      </c>
      <c r="AI1920">
        <v>0</v>
      </c>
      <c r="AK1920">
        <v>0</v>
      </c>
      <c r="AL1920">
        <v>0</v>
      </c>
      <c r="AN1920">
        <v>0</v>
      </c>
      <c r="AO1920">
        <v>0</v>
      </c>
      <c r="AP1920">
        <v>0</v>
      </c>
      <c r="AQ1920">
        <v>0</v>
      </c>
      <c r="AR1920">
        <v>0</v>
      </c>
      <c r="AS1920">
        <v>0</v>
      </c>
      <c r="AT1920">
        <v>0</v>
      </c>
      <c r="AU1920">
        <v>0</v>
      </c>
      <c r="AV1920">
        <v>0</v>
      </c>
      <c r="AW1920">
        <v>0</v>
      </c>
      <c r="AX1920">
        <v>0</v>
      </c>
      <c r="AZ1920">
        <v>6000</v>
      </c>
      <c r="BA1920">
        <v>2000</v>
      </c>
      <c r="BB1920">
        <v>413</v>
      </c>
      <c r="BC1920">
        <v>0</v>
      </c>
      <c r="BD1920">
        <v>0</v>
      </c>
      <c r="BE1920">
        <v>60</v>
      </c>
      <c r="BG1920">
        <v>1000</v>
      </c>
      <c r="BH1920">
        <v>5000</v>
      </c>
      <c r="BJ1920" s="18">
        <v>1</v>
      </c>
      <c r="BK1920">
        <v>0</v>
      </c>
      <c r="BL1920">
        <v>0</v>
      </c>
      <c r="BM1920" s="7">
        <v>151.17468749999998</v>
      </c>
      <c r="BN1920" s="9">
        <v>231.01462885229961</v>
      </c>
      <c r="BO1920" s="5">
        <v>186.87847474943408</v>
      </c>
      <c r="BP1920" s="4">
        <v>0.93932457786116319</v>
      </c>
      <c r="BQ1920" s="4">
        <v>232.29457116606082</v>
      </c>
      <c r="BR1920" s="4">
        <v>0.9497912713472485</v>
      </c>
      <c r="BS1920" s="4">
        <v>229.73468653853837</v>
      </c>
    </row>
    <row r="1921" spans="1:72" x14ac:dyDescent="0.3">
      <c r="A1921">
        <v>40106</v>
      </c>
      <c r="B1921" s="18" t="e">
        <f>VLOOKUP(CONCATENATE("CREATURE_NAME_",A1921),[1]Localization_Hero!$A:$E,2,FALSE)</f>
        <v>#N/A</v>
      </c>
      <c r="C1921" s="43" t="s">
        <v>77</v>
      </c>
      <c r="D1921">
        <v>1</v>
      </c>
      <c r="E1921">
        <v>1</v>
      </c>
      <c r="F1921" s="18">
        <v>1</v>
      </c>
      <c r="G1921" s="10">
        <f>ROUND(VLOOKUP($C1921,$B$4:$BH$42,6,FALSE),0)</f>
        <v>92</v>
      </c>
      <c r="H1921" s="10">
        <f>ROUND(VLOOKUP($C1921,$B$4:$BH$42,7,FALSE),0)</f>
        <v>92</v>
      </c>
      <c r="I1921" s="10">
        <f>ROUND(VLOOKUP($C1921,$B$4:$BH$42,8,FALSE),0)</f>
        <v>5930</v>
      </c>
      <c r="J1921" s="10">
        <f>ROUND(VLOOKUP($C1921,$B$4:$BH$42,9,FALSE),0)</f>
        <v>30</v>
      </c>
      <c r="K1921" s="10">
        <f>ROUND(VLOOKUP($C1921,$B$4:$BH$42,10,FALSE),0)</f>
        <v>36</v>
      </c>
      <c r="L1921" s="2"/>
      <c r="M1921" s="10">
        <v>0</v>
      </c>
      <c r="N1921" s="10">
        <f>ROUND(VLOOKUP($C1921,$B$4:$BH$42,13,FALSE),0)</f>
        <v>0</v>
      </c>
      <c r="O1921" s="10">
        <f>ROUND(VLOOKUP($C1921,$B$4:$BH$42,14,FALSE),0)</f>
        <v>0</v>
      </c>
      <c r="P1921" s="10">
        <f>ROUND(VLOOKUP($C1921,$B$4:$BH$42,15,FALSE),0)</f>
        <v>100</v>
      </c>
      <c r="Q1921" s="10">
        <f>ROUND(VLOOKUP($C1921,$B$4:$BH$42,16,FALSE),0)</f>
        <v>0</v>
      </c>
      <c r="R1921" s="10">
        <f>ROUND(VLOOKUP($C1921,$B$4:$BH$42,17,FALSE),0)</f>
        <v>0</v>
      </c>
      <c r="S1921" s="10">
        <f>ROUND(VLOOKUP($C1921,$B$4:$BH$42,18,FALSE),0)</f>
        <v>100</v>
      </c>
      <c r="T1921" s="10">
        <f>ROUND(VLOOKUP($C1921,$B$4:$BH$42,19,FALSE),0)</f>
        <v>150</v>
      </c>
      <c r="U1921" s="10">
        <f>ROUND(VLOOKUP($C1921,$B$4:$BH$42,20,FALSE),0)</f>
        <v>0</v>
      </c>
      <c r="V1921" s="10">
        <f>ROUND(VLOOKUP($C1921,$B$4:$BH$42,21,FALSE),0)</f>
        <v>0</v>
      </c>
      <c r="W1921" s="2"/>
      <c r="X1921" s="10">
        <v>0</v>
      </c>
      <c r="Y1921" s="10">
        <f>ROUND(VLOOKUP($C1921,$B$4:$BH$42,24,FALSE),0)</f>
        <v>0</v>
      </c>
      <c r="Z1921" s="10">
        <f>ROUND(VLOOKUP($C1921,$B$4:$BH$42,25,FALSE),0)</f>
        <v>0</v>
      </c>
      <c r="AA1921" s="10">
        <f>ROUND(VLOOKUP($C1921,$B$4:$BH$42,26,FALSE),0)</f>
        <v>100</v>
      </c>
      <c r="AB1921" s="10">
        <f>ROUND(VLOOKUP($C1921,$B$4:$BH$42,27,FALSE),0)</f>
        <v>0</v>
      </c>
      <c r="AC1921" s="10">
        <f>ROUND(VLOOKUP($C1921,$B$4:$BH$42,28,FALSE),0)</f>
        <v>0</v>
      </c>
      <c r="AD1921" s="10">
        <f>ROUND(VLOOKUP($C1921,$B$4:$BH$42,29,FALSE),0)</f>
        <v>100</v>
      </c>
      <c r="AE1921" s="10">
        <f>ROUND(VLOOKUP($C1921,$B$4:$BH$42,30,FALSE),0)</f>
        <v>150</v>
      </c>
      <c r="AF1921" s="10">
        <f>ROUND(VLOOKUP($C1921,$B$4:$BH$42,31,FALSE),0)</f>
        <v>0</v>
      </c>
      <c r="AG1921" s="10">
        <f>ROUND(VLOOKUP($C1921,$B$4:$BH$42,32,FALSE),0)</f>
        <v>0</v>
      </c>
      <c r="AH1921" s="10">
        <f>ROUND(VLOOKUP($C1921,$B$4:$BH$42,33,FALSE),0)</f>
        <v>0</v>
      </c>
      <c r="AI1921" s="10">
        <f>ROUND(VLOOKUP($C1921,$B$4:$BH$42,34,FALSE),0)</f>
        <v>0</v>
      </c>
      <c r="AJ1921" s="3"/>
      <c r="AK1921" s="10">
        <f>ROUND(VLOOKUP($C1921,$B$4:$BH$42,36,FALSE),0)</f>
        <v>150</v>
      </c>
      <c r="AL1921" s="10">
        <f>ROUND(VLOOKUP($C1921,$B$4:$BH$42,37,FALSE),0)</f>
        <v>0</v>
      </c>
      <c r="AM1921" s="3"/>
      <c r="AN1921" s="10">
        <f>ROUND(VLOOKUP($C1921,$B$4:$BH$42,39,FALSE),0)</f>
        <v>0</v>
      </c>
      <c r="AO1921" s="10">
        <f>ROUND(VLOOKUP($C1921,$B$4:$BH$42,40,FALSE),0)</f>
        <v>0</v>
      </c>
      <c r="AP1921" s="10">
        <f>ROUND(VLOOKUP($C1921,$B$4:$BH$42,41,FALSE),0)</f>
        <v>0</v>
      </c>
      <c r="AQ1921" s="10">
        <f>ROUND(VLOOKUP($C1921,$B$4:$BH$42,42,FALSE),0)</f>
        <v>0</v>
      </c>
      <c r="AR1921" s="10">
        <f>ROUND(VLOOKUP($C1921,$B$4:$BH$42,43,FALSE),0)</f>
        <v>0</v>
      </c>
      <c r="AS1921" s="10">
        <f>ROUND(VLOOKUP($C1921,$B$4:$BH$42,44,FALSE),0)</f>
        <v>0</v>
      </c>
      <c r="AT1921" s="10">
        <f>ROUND(VLOOKUP($C1921,$B$4:$BH$42,45,FALSE),0)</f>
        <v>0</v>
      </c>
      <c r="AU1921" s="10">
        <f>ROUND(VLOOKUP($C1921,$B$4:$BH$42,46,FALSE),0)</f>
        <v>0</v>
      </c>
      <c r="AV1921" s="10">
        <f>ROUND(VLOOKUP($C1921,$B$4:$BH$42,47,FALSE),0)</f>
        <v>0</v>
      </c>
      <c r="AW1921" s="10">
        <f>ROUND(VLOOKUP($C1921,$B$4:$BH$42,48,FALSE),0)</f>
        <v>0</v>
      </c>
      <c r="AX1921" s="10">
        <f>ROUND(VLOOKUP($C1921,$B$4:$BH$42,49,FALSE),0)</f>
        <v>0</v>
      </c>
      <c r="AY1921" s="3"/>
      <c r="AZ1921" s="10">
        <v>6000</v>
      </c>
      <c r="BA1921" s="10">
        <v>2000</v>
      </c>
      <c r="BB1921" s="10">
        <v>235</v>
      </c>
      <c r="BC1921" s="10">
        <v>0</v>
      </c>
      <c r="BD1921" s="10">
        <v>0</v>
      </c>
      <c r="BE1921" s="10">
        <v>60</v>
      </c>
      <c r="BF1921" s="3"/>
      <c r="BG1921" s="10">
        <v>1000</v>
      </c>
      <c r="BH1921" s="10">
        <v>5000</v>
      </c>
      <c r="BI1921" s="3"/>
      <c r="BJ1921" s="21">
        <v>1</v>
      </c>
      <c r="BK1921" s="65">
        <v>0</v>
      </c>
      <c r="BL1921" s="65">
        <v>0</v>
      </c>
      <c r="BM1921" s="6">
        <v>116.57837499999998</v>
      </c>
      <c r="BN1921" s="8">
        <v>431.60469242537107</v>
      </c>
      <c r="BO1921" s="12">
        <v>224.31177785690292</v>
      </c>
      <c r="BP1921" s="50">
        <v>0.91908256880733941</v>
      </c>
      <c r="BQ1921" s="4">
        <v>398.2769286888539</v>
      </c>
      <c r="BR1921" s="50">
        <v>0.90447653429602881</v>
      </c>
      <c r="BS1921" s="4">
        <v>404.70854559090628</v>
      </c>
      <c r="BT1921">
        <v>170.48544253932715</v>
      </c>
    </row>
    <row r="1922" spans="1:72" s="13" customFormat="1" ht="17.25" thickBot="1" x14ac:dyDescent="0.35">
      <c r="B1922" s="20"/>
      <c r="D1922" s="14">
        <v>1</v>
      </c>
      <c r="E1922" s="14">
        <v>1</v>
      </c>
      <c r="F1922" s="19">
        <v>1</v>
      </c>
      <c r="G1922" s="15">
        <f>G1921</f>
        <v>92</v>
      </c>
      <c r="H1922" s="15">
        <f>H1921</f>
        <v>92</v>
      </c>
      <c r="I1922" s="15">
        <f>I1921</f>
        <v>5930</v>
      </c>
      <c r="J1922" s="15">
        <f>J1921</f>
        <v>30</v>
      </c>
      <c r="K1922" s="15">
        <f>K1921</f>
        <v>36</v>
      </c>
      <c r="L1922" s="16"/>
      <c r="M1922" s="15">
        <f t="shared" ref="M1922:V1922" si="7979">M1921</f>
        <v>0</v>
      </c>
      <c r="N1922" s="15">
        <f t="shared" si="7979"/>
        <v>0</v>
      </c>
      <c r="O1922" s="15">
        <f t="shared" si="7979"/>
        <v>0</v>
      </c>
      <c r="P1922" s="15">
        <f t="shared" si="7979"/>
        <v>100</v>
      </c>
      <c r="Q1922" s="15">
        <f t="shared" si="7979"/>
        <v>0</v>
      </c>
      <c r="R1922" s="15">
        <f t="shared" si="7979"/>
        <v>0</v>
      </c>
      <c r="S1922" s="15">
        <f t="shared" si="7979"/>
        <v>100</v>
      </c>
      <c r="T1922" s="15">
        <f t="shared" si="7979"/>
        <v>150</v>
      </c>
      <c r="U1922" s="15">
        <f t="shared" si="7979"/>
        <v>0</v>
      </c>
      <c r="V1922" s="15">
        <f t="shared" si="7979"/>
        <v>0</v>
      </c>
      <c r="W1922" s="16"/>
      <c r="X1922" s="15">
        <f t="shared" ref="X1922:AI1922" si="7980">X1921</f>
        <v>0</v>
      </c>
      <c r="Y1922" s="15">
        <f t="shared" si="7980"/>
        <v>0</v>
      </c>
      <c r="Z1922" s="15">
        <f t="shared" si="7980"/>
        <v>0</v>
      </c>
      <c r="AA1922" s="15">
        <f t="shared" si="7980"/>
        <v>100</v>
      </c>
      <c r="AB1922" s="15">
        <f t="shared" si="7980"/>
        <v>0</v>
      </c>
      <c r="AC1922" s="15">
        <f t="shared" si="7980"/>
        <v>0</v>
      </c>
      <c r="AD1922" s="15">
        <f t="shared" si="7980"/>
        <v>100</v>
      </c>
      <c r="AE1922" s="15">
        <f t="shared" si="7980"/>
        <v>150</v>
      </c>
      <c r="AF1922" s="15">
        <f t="shared" si="7980"/>
        <v>0</v>
      </c>
      <c r="AG1922" s="15">
        <f t="shared" si="7980"/>
        <v>0</v>
      </c>
      <c r="AH1922" s="15">
        <f t="shared" si="7980"/>
        <v>0</v>
      </c>
      <c r="AI1922" s="15">
        <f t="shared" si="7980"/>
        <v>0</v>
      </c>
      <c r="AJ1922" s="17"/>
      <c r="AK1922" s="15">
        <f>AK1921</f>
        <v>150</v>
      </c>
      <c r="AL1922" s="15">
        <f>AL1921</f>
        <v>0</v>
      </c>
      <c r="AM1922" s="17"/>
      <c r="AN1922" s="15">
        <f t="shared" ref="AN1922:AX1922" si="7981">AN1921</f>
        <v>0</v>
      </c>
      <c r="AO1922" s="15">
        <f t="shared" si="7981"/>
        <v>0</v>
      </c>
      <c r="AP1922" s="15">
        <f t="shared" si="7981"/>
        <v>0</v>
      </c>
      <c r="AQ1922" s="15">
        <f t="shared" si="7981"/>
        <v>0</v>
      </c>
      <c r="AR1922" s="15">
        <f t="shared" si="7981"/>
        <v>0</v>
      </c>
      <c r="AS1922" s="15">
        <f t="shared" si="7981"/>
        <v>0</v>
      </c>
      <c r="AT1922" s="15">
        <f t="shared" si="7981"/>
        <v>0</v>
      </c>
      <c r="AU1922" s="15">
        <f t="shared" si="7981"/>
        <v>0</v>
      </c>
      <c r="AV1922" s="15">
        <f t="shared" si="7981"/>
        <v>0</v>
      </c>
      <c r="AW1922" s="15">
        <f t="shared" si="7981"/>
        <v>0</v>
      </c>
      <c r="AX1922" s="15">
        <f t="shared" si="7981"/>
        <v>0</v>
      </c>
      <c r="AY1922" s="17"/>
      <c r="AZ1922" s="15">
        <v>6000</v>
      </c>
      <c r="BA1922" s="15">
        <v>2000</v>
      </c>
      <c r="BB1922" s="15">
        <f>BB1921</f>
        <v>235</v>
      </c>
      <c r="BC1922" s="15">
        <v>0</v>
      </c>
      <c r="BD1922" s="15">
        <v>0</v>
      </c>
      <c r="BE1922" s="15">
        <v>60</v>
      </c>
      <c r="BF1922" s="17"/>
      <c r="BG1922" s="15">
        <v>1000</v>
      </c>
      <c r="BH1922" s="15">
        <v>5000</v>
      </c>
      <c r="BI1922" s="17"/>
      <c r="BJ1922" s="22">
        <v>1</v>
      </c>
      <c r="BK1922" s="65">
        <v>0</v>
      </c>
      <c r="BL1922" s="65">
        <v>0</v>
      </c>
      <c r="BM1922" s="6">
        <v>116.57837499999998</v>
      </c>
      <c r="BN1922" s="8">
        <v>431.60469242537107</v>
      </c>
      <c r="BO1922" s="12">
        <v>224.31177785690292</v>
      </c>
      <c r="BP1922" s="50">
        <v>0.91908256880733941</v>
      </c>
      <c r="BQ1922" s="4">
        <v>398.2769286888539</v>
      </c>
      <c r="BR1922" s="50">
        <v>0.90447653429602881</v>
      </c>
      <c r="BS1922" s="4">
        <v>404.70854559090628</v>
      </c>
      <c r="BT1922"/>
    </row>
    <row r="1923" spans="1:72" x14ac:dyDescent="0.3">
      <c r="A1923">
        <v>40107</v>
      </c>
      <c r="B1923" s="18" t="s">
        <v>187</v>
      </c>
      <c r="C1923" s="43" t="s">
        <v>83</v>
      </c>
      <c r="D1923">
        <v>1</v>
      </c>
      <c r="E1923">
        <v>1</v>
      </c>
      <c r="F1923" s="18">
        <v>1</v>
      </c>
      <c r="G1923" s="10">
        <f>ROUND(VLOOKUP($C1923,$B$4:$BH$42,6,FALSE),0)</f>
        <v>104</v>
      </c>
      <c r="H1923" s="10">
        <f>ROUND(VLOOKUP($C1923,$B$4:$BH$42,7,FALSE),0)</f>
        <v>104</v>
      </c>
      <c r="I1923" s="10">
        <f>ROUND(VLOOKUP($C1923,$B$4:$BH$42,8,FALSE),0)</f>
        <v>4734</v>
      </c>
      <c r="J1923" s="10">
        <f>ROUND(VLOOKUP($C1923,$B$4:$BH$42,9,FALSE),0)</f>
        <v>22</v>
      </c>
      <c r="K1923" s="10">
        <f>ROUND(VLOOKUP($C1923,$B$4:$BH$42,10,FALSE),0)</f>
        <v>18</v>
      </c>
      <c r="L1923" s="2"/>
      <c r="M1923" s="10">
        <f>ROUND(VLOOKUP($C1923,$B$4:$BH$42,12,FALSE),0)</f>
        <v>150</v>
      </c>
      <c r="N1923" s="10">
        <f>ROUND(VLOOKUP($C1923,$B$4:$BH$42,13,FALSE),0)</f>
        <v>0</v>
      </c>
      <c r="O1923" s="10">
        <f>ROUND(VLOOKUP($C1923,$B$4:$BH$42,14,FALSE),0)</f>
        <v>500</v>
      </c>
      <c r="P1923" s="10">
        <f>ROUND(VLOOKUP($C1923,$B$4:$BH$42,15,FALSE),0)</f>
        <v>0</v>
      </c>
      <c r="Q1923" s="10">
        <f>ROUND(VLOOKUP($C1923,$B$4:$BH$42,16,FALSE),0)</f>
        <v>0</v>
      </c>
      <c r="R1923" s="10">
        <f>ROUND(VLOOKUP($C1923,$B$4:$BH$42,17,FALSE),0)</f>
        <v>0</v>
      </c>
      <c r="S1923" s="10">
        <f>ROUND(VLOOKUP($C1923,$B$4:$BH$42,18,FALSE),0)</f>
        <v>200</v>
      </c>
      <c r="T1923" s="10">
        <f>ROUND(VLOOKUP($C1923,$B$4:$BH$42,19,FALSE),0)</f>
        <v>100</v>
      </c>
      <c r="U1923" s="10">
        <f>ROUND(VLOOKUP($C1923,$B$4:$BH$42,20,FALSE),0)</f>
        <v>0</v>
      </c>
      <c r="V1923" s="10">
        <f>ROUND(VLOOKUP($C1923,$B$4:$BH$42,21,FALSE),0)</f>
        <v>0</v>
      </c>
      <c r="W1923" s="2"/>
      <c r="X1923" s="10">
        <f>ROUND(VLOOKUP($C1923,$B$4:$BH$42,23,FALSE),0)</f>
        <v>150</v>
      </c>
      <c r="Y1923" s="10">
        <f>ROUND(VLOOKUP($C1923,$B$4:$BH$42,24,FALSE),0)</f>
        <v>0</v>
      </c>
      <c r="Z1923" s="10">
        <f>ROUND(VLOOKUP($C1923,$B$4:$BH$42,25,FALSE),0)</f>
        <v>500</v>
      </c>
      <c r="AA1923" s="10">
        <f>ROUND(VLOOKUP($C1923,$B$4:$BH$42,26,FALSE),0)</f>
        <v>0</v>
      </c>
      <c r="AB1923" s="10">
        <f>ROUND(VLOOKUP($C1923,$B$4:$BH$42,27,FALSE),0)</f>
        <v>0</v>
      </c>
      <c r="AC1923" s="10">
        <f>ROUND(VLOOKUP($C1923,$B$4:$BH$42,28,FALSE),0)</f>
        <v>0</v>
      </c>
      <c r="AD1923" s="10">
        <f>ROUND(VLOOKUP($C1923,$B$4:$BH$42,29,FALSE),0)</f>
        <v>200</v>
      </c>
      <c r="AE1923" s="10">
        <f>ROUND(VLOOKUP($C1923,$B$4:$BH$42,30,FALSE),0)</f>
        <v>100</v>
      </c>
      <c r="AF1923" s="10">
        <f>ROUND(VLOOKUP($C1923,$B$4:$BH$42,31,FALSE),0)</f>
        <v>0</v>
      </c>
      <c r="AG1923" s="10">
        <f>ROUND(VLOOKUP($C1923,$B$4:$BH$42,32,FALSE),0)</f>
        <v>0</v>
      </c>
      <c r="AH1923" s="10">
        <f>ROUND(VLOOKUP($C1923,$B$4:$BH$42,33,FALSE),0)</f>
        <v>0</v>
      </c>
      <c r="AI1923" s="10">
        <f>ROUND(VLOOKUP($C1923,$B$4:$BH$42,34,FALSE),0)</f>
        <v>0</v>
      </c>
      <c r="AJ1923" s="3"/>
      <c r="AK1923" s="10">
        <f>ROUND(VLOOKUP($C1923,$B$4:$BH$42,36,FALSE),0)</f>
        <v>0</v>
      </c>
      <c r="AL1923" s="10">
        <f>ROUND(VLOOKUP($C1923,$B$4:$BH$42,37,FALSE),0)</f>
        <v>0</v>
      </c>
      <c r="AM1923" s="3"/>
      <c r="AN1923" s="10">
        <f>ROUND(VLOOKUP($C1923,$B$4:$BH$42,39,FALSE),0)</f>
        <v>0</v>
      </c>
      <c r="AO1923" s="10">
        <f>ROUND(VLOOKUP($C1923,$B$4:$BH$42,40,FALSE),0)</f>
        <v>0</v>
      </c>
      <c r="AP1923" s="10">
        <f>ROUND(VLOOKUP($C1923,$B$4:$BH$42,41,FALSE),0)</f>
        <v>0</v>
      </c>
      <c r="AQ1923" s="10">
        <f>ROUND(VLOOKUP($C1923,$B$4:$BH$42,42,FALSE),0)</f>
        <v>0</v>
      </c>
      <c r="AR1923" s="10">
        <f>ROUND(VLOOKUP($C1923,$B$4:$BH$42,43,FALSE),0)</f>
        <v>0</v>
      </c>
      <c r="AS1923" s="10">
        <f>ROUND(VLOOKUP($C1923,$B$4:$BH$42,44,FALSE),0)</f>
        <v>0</v>
      </c>
      <c r="AT1923" s="10">
        <f>ROUND(VLOOKUP($C1923,$B$4:$BH$42,45,FALSE),0)</f>
        <v>0</v>
      </c>
      <c r="AU1923" s="10">
        <f>ROUND(VLOOKUP($C1923,$B$4:$BH$42,46,FALSE),0)</f>
        <v>0</v>
      </c>
      <c r="AV1923" s="10">
        <f>ROUND(VLOOKUP($C1923,$B$4:$BH$42,47,FALSE),0)</f>
        <v>0</v>
      </c>
      <c r="AW1923" s="10">
        <f>ROUND(VLOOKUP($C1923,$B$4:$BH$42,48,FALSE),0)</f>
        <v>0</v>
      </c>
      <c r="AX1923" s="10">
        <f>ROUND(VLOOKUP($C1923,$B$4:$BH$42,49,FALSE),0)</f>
        <v>0</v>
      </c>
      <c r="AY1923" s="3"/>
      <c r="AZ1923" s="10">
        <v>6000</v>
      </c>
      <c r="BA1923" s="10">
        <v>2000</v>
      </c>
      <c r="BB1923" s="10">
        <v>475</v>
      </c>
      <c r="BC1923" s="10">
        <v>0</v>
      </c>
      <c r="BD1923" s="10">
        <v>0</v>
      </c>
      <c r="BE1923" s="10">
        <v>60</v>
      </c>
      <c r="BF1923" s="3"/>
      <c r="BG1923" s="10">
        <v>1000</v>
      </c>
      <c r="BH1923" s="10">
        <v>5000</v>
      </c>
      <c r="BI1923" s="3"/>
      <c r="BJ1923" s="21">
        <v>1</v>
      </c>
      <c r="BK1923" s="65">
        <v>0</v>
      </c>
      <c r="BL1923" s="65">
        <v>0</v>
      </c>
      <c r="BM1923" s="6">
        <v>140.45850000000002</v>
      </c>
      <c r="BN1923" s="8">
        <v>250.60111205013436</v>
      </c>
      <c r="BO1923" s="12">
        <v>187.61411539885214</v>
      </c>
      <c r="BP1923" s="50">
        <v>0.93932457786116319</v>
      </c>
      <c r="BQ1923" s="4">
        <v>251.98957376263334</v>
      </c>
      <c r="BR1923" s="50">
        <v>0.9497912713472485</v>
      </c>
      <c r="BS1923" s="4">
        <v>249.21265033763538</v>
      </c>
      <c r="BT1923">
        <v>142.5938298737147</v>
      </c>
    </row>
    <row r="1924" spans="1:72" s="13" customFormat="1" ht="17.25" thickBot="1" x14ac:dyDescent="0.35">
      <c r="B1924" s="20"/>
      <c r="C1924" s="43"/>
      <c r="D1924" s="14">
        <v>1</v>
      </c>
      <c r="E1924" s="14">
        <v>1</v>
      </c>
      <c r="F1924" s="19">
        <v>1</v>
      </c>
      <c r="G1924" s="15">
        <f>G1923</f>
        <v>104</v>
      </c>
      <c r="H1924" s="15">
        <f>H1923</f>
        <v>104</v>
      </c>
      <c r="I1924" s="15">
        <f>I1923</f>
        <v>4734</v>
      </c>
      <c r="J1924" s="15">
        <f>J1923</f>
        <v>22</v>
      </c>
      <c r="K1924" s="15">
        <f>K1923</f>
        <v>18</v>
      </c>
      <c r="L1924" s="16"/>
      <c r="M1924" s="15">
        <f t="shared" ref="M1924:V1924" si="7982">M1923</f>
        <v>150</v>
      </c>
      <c r="N1924" s="15">
        <f t="shared" si="7982"/>
        <v>0</v>
      </c>
      <c r="O1924" s="15">
        <f t="shared" si="7982"/>
        <v>500</v>
      </c>
      <c r="P1924" s="15">
        <f t="shared" si="7982"/>
        <v>0</v>
      </c>
      <c r="Q1924" s="15">
        <f t="shared" si="7982"/>
        <v>0</v>
      </c>
      <c r="R1924" s="15">
        <f t="shared" si="7982"/>
        <v>0</v>
      </c>
      <c r="S1924" s="15">
        <f t="shared" si="7982"/>
        <v>200</v>
      </c>
      <c r="T1924" s="15">
        <f t="shared" si="7982"/>
        <v>100</v>
      </c>
      <c r="U1924" s="15">
        <f t="shared" si="7982"/>
        <v>0</v>
      </c>
      <c r="V1924" s="15">
        <f t="shared" si="7982"/>
        <v>0</v>
      </c>
      <c r="W1924" s="16"/>
      <c r="X1924" s="15">
        <f t="shared" ref="X1924:AI1924" si="7983">X1923</f>
        <v>150</v>
      </c>
      <c r="Y1924" s="15">
        <f t="shared" si="7983"/>
        <v>0</v>
      </c>
      <c r="Z1924" s="15">
        <f t="shared" si="7983"/>
        <v>500</v>
      </c>
      <c r="AA1924" s="15">
        <f t="shared" si="7983"/>
        <v>0</v>
      </c>
      <c r="AB1924" s="15">
        <f t="shared" si="7983"/>
        <v>0</v>
      </c>
      <c r="AC1924" s="15">
        <f t="shared" si="7983"/>
        <v>0</v>
      </c>
      <c r="AD1924" s="15">
        <f t="shared" si="7983"/>
        <v>200</v>
      </c>
      <c r="AE1924" s="15">
        <f t="shared" si="7983"/>
        <v>100</v>
      </c>
      <c r="AF1924" s="15">
        <f t="shared" si="7983"/>
        <v>0</v>
      </c>
      <c r="AG1924" s="15">
        <f t="shared" si="7983"/>
        <v>0</v>
      </c>
      <c r="AH1924" s="15">
        <f t="shared" si="7983"/>
        <v>0</v>
      </c>
      <c r="AI1924" s="15">
        <f t="shared" si="7983"/>
        <v>0</v>
      </c>
      <c r="AJ1924" s="17"/>
      <c r="AK1924" s="15">
        <f>AK1923</f>
        <v>0</v>
      </c>
      <c r="AL1924" s="15">
        <f>AL1923</f>
        <v>0</v>
      </c>
      <c r="AM1924" s="17"/>
      <c r="AN1924" s="15">
        <f t="shared" ref="AN1924:AX1924" si="7984">AN1923</f>
        <v>0</v>
      </c>
      <c r="AO1924" s="15">
        <f t="shared" si="7984"/>
        <v>0</v>
      </c>
      <c r="AP1924" s="15">
        <f t="shared" si="7984"/>
        <v>0</v>
      </c>
      <c r="AQ1924" s="15">
        <f t="shared" si="7984"/>
        <v>0</v>
      </c>
      <c r="AR1924" s="15">
        <f t="shared" si="7984"/>
        <v>0</v>
      </c>
      <c r="AS1924" s="15">
        <f t="shared" si="7984"/>
        <v>0</v>
      </c>
      <c r="AT1924" s="15">
        <f t="shared" si="7984"/>
        <v>0</v>
      </c>
      <c r="AU1924" s="15">
        <f t="shared" si="7984"/>
        <v>0</v>
      </c>
      <c r="AV1924" s="15">
        <f t="shared" si="7984"/>
        <v>0</v>
      </c>
      <c r="AW1924" s="15">
        <f t="shared" si="7984"/>
        <v>0</v>
      </c>
      <c r="AX1924" s="15">
        <f t="shared" si="7984"/>
        <v>0</v>
      </c>
      <c r="AY1924" s="17"/>
      <c r="AZ1924" s="15">
        <v>6000</v>
      </c>
      <c r="BA1924" s="15">
        <v>2000</v>
      </c>
      <c r="BB1924" s="15">
        <f>BB1923</f>
        <v>475</v>
      </c>
      <c r="BC1924" s="15">
        <v>0</v>
      </c>
      <c r="BD1924" s="15">
        <v>0</v>
      </c>
      <c r="BE1924" s="15">
        <v>60</v>
      </c>
      <c r="BF1924" s="17"/>
      <c r="BG1924" s="15">
        <v>1000</v>
      </c>
      <c r="BH1924" s="15">
        <v>5000</v>
      </c>
      <c r="BI1924" s="17"/>
      <c r="BJ1924" s="22">
        <v>1</v>
      </c>
      <c r="BK1924" s="65">
        <v>0</v>
      </c>
      <c r="BL1924" s="65">
        <v>0</v>
      </c>
      <c r="BM1924" s="6">
        <v>140.45850000000002</v>
      </c>
      <c r="BN1924" s="8">
        <v>250.60111205013436</v>
      </c>
      <c r="BO1924" s="12">
        <v>187.61411539885214</v>
      </c>
      <c r="BP1924" s="50">
        <v>0.93932457786116319</v>
      </c>
      <c r="BQ1924" s="4">
        <v>251.98957376263334</v>
      </c>
      <c r="BR1924" s="50">
        <v>0.9497912713472485</v>
      </c>
      <c r="BS1924" s="4">
        <v>249.21265033763538</v>
      </c>
      <c r="BT1924"/>
    </row>
    <row r="1925" spans="1:72" x14ac:dyDescent="0.3">
      <c r="A1925">
        <v>40108</v>
      </c>
      <c r="B1925" s="18" t="s">
        <v>187</v>
      </c>
      <c r="C1925" s="43" t="s">
        <v>83</v>
      </c>
      <c r="D1925">
        <v>1</v>
      </c>
      <c r="E1925">
        <v>1</v>
      </c>
      <c r="F1925" s="18">
        <v>1</v>
      </c>
      <c r="G1925" s="10">
        <f>ROUND(VLOOKUP($C1925,$B$4:$BH$42,6,FALSE),0)</f>
        <v>104</v>
      </c>
      <c r="H1925" s="10">
        <f>ROUND(VLOOKUP($C1925,$B$4:$BH$42,7,FALSE),0)</f>
        <v>104</v>
      </c>
      <c r="I1925" s="10">
        <f>ROUND(VLOOKUP($C1925,$B$4:$BH$42,8,FALSE),0)</f>
        <v>4734</v>
      </c>
      <c r="J1925" s="10">
        <f>ROUND(VLOOKUP($C1925,$B$4:$BH$42,9,FALSE),0)</f>
        <v>22</v>
      </c>
      <c r="K1925" s="10">
        <f>ROUND(VLOOKUP($C1925,$B$4:$BH$42,10,FALSE),0)</f>
        <v>18</v>
      </c>
      <c r="L1925" s="2"/>
      <c r="M1925" s="10">
        <f>ROUND(VLOOKUP($C1925,$B$4:$BH$42,12,FALSE),0)</f>
        <v>150</v>
      </c>
      <c r="N1925" s="10">
        <f>ROUND(VLOOKUP($C1925,$B$4:$BH$42,13,FALSE),0)</f>
        <v>0</v>
      </c>
      <c r="O1925" s="10">
        <f>ROUND(VLOOKUP($C1925,$B$4:$BH$42,14,FALSE),0)</f>
        <v>500</v>
      </c>
      <c r="P1925" s="10">
        <f>ROUND(VLOOKUP($C1925,$B$4:$BH$42,15,FALSE),0)</f>
        <v>0</v>
      </c>
      <c r="Q1925" s="10">
        <f>ROUND(VLOOKUP($C1925,$B$4:$BH$42,16,FALSE),0)</f>
        <v>0</v>
      </c>
      <c r="R1925" s="10">
        <f>ROUND(VLOOKUP($C1925,$B$4:$BH$42,17,FALSE),0)</f>
        <v>0</v>
      </c>
      <c r="S1925" s="10">
        <f>ROUND(VLOOKUP($C1925,$B$4:$BH$42,18,FALSE),0)</f>
        <v>200</v>
      </c>
      <c r="T1925" s="10">
        <f>ROUND(VLOOKUP($C1925,$B$4:$BH$42,19,FALSE),0)</f>
        <v>100</v>
      </c>
      <c r="U1925" s="10">
        <f>ROUND(VLOOKUP($C1925,$B$4:$BH$42,20,FALSE),0)</f>
        <v>0</v>
      </c>
      <c r="V1925" s="10">
        <f>ROUND(VLOOKUP($C1925,$B$4:$BH$42,21,FALSE),0)</f>
        <v>0</v>
      </c>
      <c r="W1925" s="2"/>
      <c r="X1925" s="10">
        <f>ROUND(VLOOKUP($C1925,$B$4:$BH$42,23,FALSE),0)</f>
        <v>150</v>
      </c>
      <c r="Y1925" s="10">
        <f>ROUND(VLOOKUP($C1925,$B$4:$BH$42,24,FALSE),0)</f>
        <v>0</v>
      </c>
      <c r="Z1925" s="10">
        <f>ROUND(VLOOKUP($C1925,$B$4:$BH$42,25,FALSE),0)</f>
        <v>500</v>
      </c>
      <c r="AA1925" s="10">
        <f>ROUND(VLOOKUP($C1925,$B$4:$BH$42,26,FALSE),0)</f>
        <v>0</v>
      </c>
      <c r="AB1925" s="10">
        <f>ROUND(VLOOKUP($C1925,$B$4:$BH$42,27,FALSE),0)</f>
        <v>0</v>
      </c>
      <c r="AC1925" s="10">
        <f>ROUND(VLOOKUP($C1925,$B$4:$BH$42,28,FALSE),0)</f>
        <v>0</v>
      </c>
      <c r="AD1925" s="10">
        <f>ROUND(VLOOKUP($C1925,$B$4:$BH$42,29,FALSE),0)</f>
        <v>200</v>
      </c>
      <c r="AE1925" s="10">
        <f>ROUND(VLOOKUP($C1925,$B$4:$BH$42,30,FALSE),0)</f>
        <v>100</v>
      </c>
      <c r="AF1925" s="10">
        <f>ROUND(VLOOKUP($C1925,$B$4:$BH$42,31,FALSE),0)</f>
        <v>0</v>
      </c>
      <c r="AG1925" s="10">
        <f>ROUND(VLOOKUP($C1925,$B$4:$BH$42,32,FALSE),0)</f>
        <v>0</v>
      </c>
      <c r="AH1925" s="10">
        <f>ROUND(VLOOKUP($C1925,$B$4:$BH$42,33,FALSE),0)</f>
        <v>0</v>
      </c>
      <c r="AI1925" s="10">
        <f>ROUND(VLOOKUP($C1925,$B$4:$BH$42,34,FALSE),0)</f>
        <v>0</v>
      </c>
      <c r="AJ1925" s="3"/>
      <c r="AK1925" s="10">
        <f>ROUND(VLOOKUP($C1925,$B$4:$BH$42,36,FALSE),0)</f>
        <v>0</v>
      </c>
      <c r="AL1925" s="10">
        <f>ROUND(VLOOKUP($C1925,$B$4:$BH$42,37,FALSE),0)</f>
        <v>0</v>
      </c>
      <c r="AM1925" s="3"/>
      <c r="AN1925" s="10">
        <f>ROUND(VLOOKUP($C1925,$B$4:$BH$42,39,FALSE),0)</f>
        <v>0</v>
      </c>
      <c r="AO1925" s="10">
        <f>ROUND(VLOOKUP($C1925,$B$4:$BH$42,40,FALSE),0)</f>
        <v>0</v>
      </c>
      <c r="AP1925" s="10">
        <f>ROUND(VLOOKUP($C1925,$B$4:$BH$42,41,FALSE),0)</f>
        <v>0</v>
      </c>
      <c r="AQ1925" s="10">
        <f>ROUND(VLOOKUP($C1925,$B$4:$BH$42,42,FALSE),0)</f>
        <v>0</v>
      </c>
      <c r="AR1925" s="10">
        <f>ROUND(VLOOKUP($C1925,$B$4:$BH$42,43,FALSE),0)</f>
        <v>0</v>
      </c>
      <c r="AS1925" s="10">
        <f>ROUND(VLOOKUP($C1925,$B$4:$BH$42,44,FALSE),0)</f>
        <v>0</v>
      </c>
      <c r="AT1925" s="10">
        <f>ROUND(VLOOKUP($C1925,$B$4:$BH$42,45,FALSE),0)</f>
        <v>0</v>
      </c>
      <c r="AU1925" s="10">
        <f>ROUND(VLOOKUP($C1925,$B$4:$BH$42,46,FALSE),0)</f>
        <v>0</v>
      </c>
      <c r="AV1925" s="10">
        <f>ROUND(VLOOKUP($C1925,$B$4:$BH$42,47,FALSE),0)</f>
        <v>0</v>
      </c>
      <c r="AW1925" s="10">
        <f>ROUND(VLOOKUP($C1925,$B$4:$BH$42,48,FALSE),0)</f>
        <v>0</v>
      </c>
      <c r="AX1925" s="10">
        <f>ROUND(VLOOKUP($C1925,$B$4:$BH$42,49,FALSE),0)</f>
        <v>0</v>
      </c>
      <c r="AY1925" s="3"/>
      <c r="AZ1925" s="10">
        <v>6000</v>
      </c>
      <c r="BA1925" s="10">
        <v>2000</v>
      </c>
      <c r="BB1925" s="10">
        <v>475</v>
      </c>
      <c r="BC1925" s="10">
        <v>0</v>
      </c>
      <c r="BD1925" s="10">
        <v>0</v>
      </c>
      <c r="BE1925" s="10">
        <v>60</v>
      </c>
      <c r="BF1925" s="3"/>
      <c r="BG1925" s="10">
        <v>1000</v>
      </c>
      <c r="BH1925" s="10">
        <v>5000</v>
      </c>
      <c r="BI1925" s="3"/>
      <c r="BJ1925" s="21">
        <v>1</v>
      </c>
      <c r="BK1925" s="65">
        <v>0</v>
      </c>
      <c r="BL1925" s="65">
        <v>0</v>
      </c>
      <c r="BM1925" s="6">
        <v>140.45850000000002</v>
      </c>
      <c r="BN1925" s="8">
        <v>250.60111205013436</v>
      </c>
      <c r="BO1925" s="12">
        <v>187.61411539885214</v>
      </c>
      <c r="BP1925" s="50">
        <v>0.93932457786116319</v>
      </c>
      <c r="BQ1925" s="4">
        <v>251.98957376263334</v>
      </c>
      <c r="BR1925" s="50">
        <v>0.9497912713472485</v>
      </c>
      <c r="BS1925" s="4">
        <v>249.21265033763538</v>
      </c>
      <c r="BT1925">
        <v>142.5938298737147</v>
      </c>
    </row>
    <row r="1926" spans="1:72" s="13" customFormat="1" ht="17.25" thickBot="1" x14ac:dyDescent="0.35">
      <c r="B1926" s="20"/>
      <c r="C1926" s="43"/>
      <c r="D1926" s="14">
        <v>1</v>
      </c>
      <c r="E1926" s="14">
        <v>1</v>
      </c>
      <c r="F1926" s="19">
        <v>1</v>
      </c>
      <c r="G1926" s="15">
        <f>G1925</f>
        <v>104</v>
      </c>
      <c r="H1926" s="15">
        <f>H1925</f>
        <v>104</v>
      </c>
      <c r="I1926" s="15">
        <f>I1925</f>
        <v>4734</v>
      </c>
      <c r="J1926" s="15">
        <f>J1925</f>
        <v>22</v>
      </c>
      <c r="K1926" s="15">
        <f>K1925</f>
        <v>18</v>
      </c>
      <c r="L1926" s="16"/>
      <c r="M1926" s="15">
        <f t="shared" ref="M1926:V1926" si="7985">M1925</f>
        <v>150</v>
      </c>
      <c r="N1926" s="15">
        <f t="shared" si="7985"/>
        <v>0</v>
      </c>
      <c r="O1926" s="15">
        <f t="shared" si="7985"/>
        <v>500</v>
      </c>
      <c r="P1926" s="15">
        <f t="shared" si="7985"/>
        <v>0</v>
      </c>
      <c r="Q1926" s="15">
        <f t="shared" si="7985"/>
        <v>0</v>
      </c>
      <c r="R1926" s="15">
        <f t="shared" si="7985"/>
        <v>0</v>
      </c>
      <c r="S1926" s="15">
        <f t="shared" si="7985"/>
        <v>200</v>
      </c>
      <c r="T1926" s="15">
        <f t="shared" si="7985"/>
        <v>100</v>
      </c>
      <c r="U1926" s="15">
        <f t="shared" si="7985"/>
        <v>0</v>
      </c>
      <c r="V1926" s="15">
        <f t="shared" si="7985"/>
        <v>0</v>
      </c>
      <c r="W1926" s="16"/>
      <c r="X1926" s="15">
        <f t="shared" ref="X1926:AI1926" si="7986">X1925</f>
        <v>150</v>
      </c>
      <c r="Y1926" s="15">
        <f t="shared" si="7986"/>
        <v>0</v>
      </c>
      <c r="Z1926" s="15">
        <f t="shared" si="7986"/>
        <v>500</v>
      </c>
      <c r="AA1926" s="15">
        <f t="shared" si="7986"/>
        <v>0</v>
      </c>
      <c r="AB1926" s="15">
        <f t="shared" si="7986"/>
        <v>0</v>
      </c>
      <c r="AC1926" s="15">
        <f t="shared" si="7986"/>
        <v>0</v>
      </c>
      <c r="AD1926" s="15">
        <f t="shared" si="7986"/>
        <v>200</v>
      </c>
      <c r="AE1926" s="15">
        <f t="shared" si="7986"/>
        <v>100</v>
      </c>
      <c r="AF1926" s="15">
        <f t="shared" si="7986"/>
        <v>0</v>
      </c>
      <c r="AG1926" s="15">
        <f t="shared" si="7986"/>
        <v>0</v>
      </c>
      <c r="AH1926" s="15">
        <f t="shared" si="7986"/>
        <v>0</v>
      </c>
      <c r="AI1926" s="15">
        <f t="shared" si="7986"/>
        <v>0</v>
      </c>
      <c r="AJ1926" s="17"/>
      <c r="AK1926" s="15">
        <f>AK1925</f>
        <v>0</v>
      </c>
      <c r="AL1926" s="15">
        <f>AL1925</f>
        <v>0</v>
      </c>
      <c r="AM1926" s="17"/>
      <c r="AN1926" s="15">
        <f t="shared" ref="AN1926:AX1926" si="7987">AN1925</f>
        <v>0</v>
      </c>
      <c r="AO1926" s="15">
        <f t="shared" si="7987"/>
        <v>0</v>
      </c>
      <c r="AP1926" s="15">
        <f t="shared" si="7987"/>
        <v>0</v>
      </c>
      <c r="AQ1926" s="15">
        <f t="shared" si="7987"/>
        <v>0</v>
      </c>
      <c r="AR1926" s="15">
        <f t="shared" si="7987"/>
        <v>0</v>
      </c>
      <c r="AS1926" s="15">
        <f t="shared" si="7987"/>
        <v>0</v>
      </c>
      <c r="AT1926" s="15">
        <f t="shared" si="7987"/>
        <v>0</v>
      </c>
      <c r="AU1926" s="15">
        <f t="shared" si="7987"/>
        <v>0</v>
      </c>
      <c r="AV1926" s="15">
        <f t="shared" si="7987"/>
        <v>0</v>
      </c>
      <c r="AW1926" s="15">
        <f t="shared" si="7987"/>
        <v>0</v>
      </c>
      <c r="AX1926" s="15">
        <f t="shared" si="7987"/>
        <v>0</v>
      </c>
      <c r="AY1926" s="17"/>
      <c r="AZ1926" s="15">
        <v>6000</v>
      </c>
      <c r="BA1926" s="15">
        <v>2000</v>
      </c>
      <c r="BB1926" s="15">
        <f>BB1925</f>
        <v>475</v>
      </c>
      <c r="BC1926" s="15">
        <v>0</v>
      </c>
      <c r="BD1926" s="15">
        <v>0</v>
      </c>
      <c r="BE1926" s="15">
        <v>60</v>
      </c>
      <c r="BF1926" s="17"/>
      <c r="BG1926" s="15">
        <v>1000</v>
      </c>
      <c r="BH1926" s="15">
        <v>5000</v>
      </c>
      <c r="BI1926" s="17"/>
      <c r="BJ1926" s="22">
        <v>1</v>
      </c>
      <c r="BK1926" s="65">
        <v>0</v>
      </c>
      <c r="BL1926" s="65">
        <v>0</v>
      </c>
      <c r="BM1926" s="6">
        <v>140.45850000000002</v>
      </c>
      <c r="BN1926" s="8">
        <v>250.60111205013436</v>
      </c>
      <c r="BO1926" s="12">
        <v>187.61411539885214</v>
      </c>
      <c r="BP1926" s="50">
        <v>0.93932457786116319</v>
      </c>
      <c r="BQ1926" s="4">
        <v>251.98957376263334</v>
      </c>
      <c r="BR1926" s="50">
        <v>0.9497912713472485</v>
      </c>
      <c r="BS1926" s="4">
        <v>249.21265033763538</v>
      </c>
      <c r="BT1926"/>
    </row>
    <row r="1927" spans="1:72" s="34" customFormat="1" ht="27" thickBot="1" x14ac:dyDescent="0.35">
      <c r="B1927" s="70" t="s">
        <v>314</v>
      </c>
      <c r="C1927"/>
      <c r="F1927" s="35"/>
      <c r="G1927" s="36"/>
      <c r="H1927" s="36"/>
      <c r="I1927" s="36"/>
      <c r="J1927" s="36"/>
      <c r="K1927" s="36"/>
      <c r="L1927" s="16"/>
      <c r="M1927" s="36"/>
      <c r="N1927" s="36"/>
      <c r="O1927" s="36"/>
      <c r="P1927" s="36">
        <v>0</v>
      </c>
      <c r="Q1927" s="36"/>
      <c r="R1927" s="36"/>
      <c r="S1927" s="36"/>
      <c r="T1927" s="36"/>
      <c r="U1927" s="36"/>
      <c r="V1927" s="36"/>
      <c r="W1927" s="16"/>
      <c r="X1927" s="36"/>
      <c r="Y1927" s="36"/>
      <c r="Z1927" s="36"/>
      <c r="AA1927" s="36">
        <v>0</v>
      </c>
      <c r="AB1927" s="36"/>
      <c r="AC1927" s="36"/>
      <c r="AD1927" s="36"/>
      <c r="AE1927" s="36"/>
      <c r="AF1927" s="36"/>
      <c r="AG1927" s="36"/>
      <c r="AH1927" s="36"/>
      <c r="AI1927" s="36"/>
      <c r="AJ1927" s="17"/>
      <c r="AK1927" s="36"/>
      <c r="AL1927" s="36"/>
      <c r="AM1927" s="17"/>
      <c r="AN1927" s="36"/>
      <c r="AO1927" s="36"/>
      <c r="AP1927" s="36"/>
      <c r="AQ1927" s="36"/>
      <c r="AR1927" s="36"/>
      <c r="AS1927" s="36"/>
      <c r="AT1927" s="36"/>
      <c r="AU1927" s="36"/>
      <c r="AV1927" s="36"/>
      <c r="AW1927" s="36"/>
      <c r="AX1927" s="36"/>
      <c r="AY1927" s="17"/>
      <c r="AZ1927" s="36"/>
      <c r="BA1927" s="36"/>
      <c r="BB1927" s="36"/>
      <c r="BC1927" s="36"/>
      <c r="BD1927" s="36"/>
      <c r="BE1927" s="36"/>
      <c r="BF1927" s="17"/>
      <c r="BG1927" s="36"/>
      <c r="BH1927" s="36"/>
      <c r="BI1927" s="17"/>
      <c r="BJ1927" s="37"/>
      <c r="BK1927" s="36"/>
      <c r="BL1927" s="36"/>
      <c r="BM1927" s="38"/>
      <c r="BN1927" s="38"/>
      <c r="BO1927" s="38"/>
      <c r="BP1927" s="38"/>
      <c r="BQ1927" s="38"/>
      <c r="BR1927" s="38"/>
      <c r="BS1927" s="38"/>
    </row>
    <row r="1928" spans="1:72" x14ac:dyDescent="0.3">
      <c r="A1928">
        <v>40109</v>
      </c>
      <c r="B1928" s="18" t="s">
        <v>315</v>
      </c>
      <c r="C1928" t="s">
        <v>81</v>
      </c>
      <c r="D1928">
        <v>1</v>
      </c>
      <c r="E1928">
        <v>1</v>
      </c>
      <c r="F1928" s="18">
        <v>1</v>
      </c>
      <c r="G1928" s="10">
        <v>1000</v>
      </c>
      <c r="H1928" s="10">
        <v>1000</v>
      </c>
      <c r="I1928" s="10">
        <v>1000</v>
      </c>
      <c r="J1928" s="10">
        <v>1000</v>
      </c>
      <c r="K1928" s="10">
        <v>1000</v>
      </c>
      <c r="L1928" s="2"/>
      <c r="M1928" s="10">
        <v>50</v>
      </c>
      <c r="N1928" s="10">
        <v>0</v>
      </c>
      <c r="O1928" s="10">
        <v>0</v>
      </c>
      <c r="P1928" s="10">
        <v>0</v>
      </c>
      <c r="Q1928" s="10">
        <v>100</v>
      </c>
      <c r="R1928" s="10">
        <v>0</v>
      </c>
      <c r="S1928" s="10">
        <v>0</v>
      </c>
      <c r="T1928" s="10">
        <v>0</v>
      </c>
      <c r="U1928" s="10">
        <v>0</v>
      </c>
      <c r="V1928" s="10">
        <v>250</v>
      </c>
      <c r="W1928" s="2"/>
      <c r="X1928" s="10">
        <v>50</v>
      </c>
      <c r="Y1928" s="10">
        <v>0</v>
      </c>
      <c r="Z1928" s="10">
        <v>0</v>
      </c>
      <c r="AA1928" s="10">
        <v>0</v>
      </c>
      <c r="AB1928" s="10">
        <v>100</v>
      </c>
      <c r="AC1928" s="10">
        <v>0</v>
      </c>
      <c r="AD1928" s="10">
        <v>0</v>
      </c>
      <c r="AE1928" s="10">
        <v>0</v>
      </c>
      <c r="AF1928" s="10">
        <v>0</v>
      </c>
      <c r="AG1928" s="10">
        <v>250</v>
      </c>
      <c r="AH1928" s="10">
        <v>0</v>
      </c>
      <c r="AI1928" s="10">
        <v>0</v>
      </c>
      <c r="AJ1928" s="3"/>
      <c r="AK1928" s="10">
        <v>0</v>
      </c>
      <c r="AL1928" s="10">
        <v>0</v>
      </c>
      <c r="AM1928" s="3"/>
      <c r="AN1928" s="10">
        <v>0</v>
      </c>
      <c r="AO1928" s="10">
        <v>0</v>
      </c>
      <c r="AP1928" s="10">
        <v>0</v>
      </c>
      <c r="AQ1928" s="10">
        <v>0</v>
      </c>
      <c r="AR1928" s="10">
        <v>0</v>
      </c>
      <c r="AS1928" s="10">
        <v>0</v>
      </c>
      <c r="AT1928" s="10">
        <v>0</v>
      </c>
      <c r="AU1928" s="10">
        <v>0</v>
      </c>
      <c r="AV1928" s="10">
        <v>0</v>
      </c>
      <c r="AW1928" s="10">
        <v>0</v>
      </c>
      <c r="AX1928" s="10">
        <v>0</v>
      </c>
      <c r="AY1928" s="3"/>
      <c r="AZ1928" s="10">
        <v>6000</v>
      </c>
      <c r="BA1928" s="10">
        <v>2000</v>
      </c>
      <c r="BB1928" s="10">
        <v>260</v>
      </c>
      <c r="BC1928" s="10">
        <v>0</v>
      </c>
      <c r="BD1928" s="10">
        <v>0</v>
      </c>
      <c r="BE1928" s="10">
        <v>60</v>
      </c>
      <c r="BF1928" s="3"/>
      <c r="BG1928" s="10">
        <v>1000</v>
      </c>
      <c r="BH1928" s="10">
        <v>5000</v>
      </c>
      <c r="BI1928" s="3"/>
      <c r="BJ1928" s="21">
        <v>1</v>
      </c>
      <c r="BK1928" s="65">
        <v>0</v>
      </c>
      <c r="BL1928" s="65">
        <v>0</v>
      </c>
      <c r="BM1928" s="6">
        <v>85.05</v>
      </c>
      <c r="BN1928" s="8">
        <v>535.97110176221133</v>
      </c>
      <c r="BO1928" s="12">
        <v>213.50489972100422</v>
      </c>
      <c r="BP1928" s="50">
        <v>0.90447653429602881</v>
      </c>
      <c r="BQ1928" s="4">
        <v>541.71102698872187</v>
      </c>
      <c r="BR1928" s="50">
        <v>0.92405904059040589</v>
      </c>
      <c r="BS1928" s="4">
        <v>530.2311765357008</v>
      </c>
      <c r="BT1928">
        <v>162.27180605946913</v>
      </c>
    </row>
    <row r="1929" spans="1:72" s="13" customFormat="1" ht="17.25" thickBot="1" x14ac:dyDescent="0.35">
      <c r="B1929" s="20"/>
      <c r="D1929" s="14">
        <v>1</v>
      </c>
      <c r="E1929" s="14">
        <v>1</v>
      </c>
      <c r="F1929" s="19">
        <v>1</v>
      </c>
      <c r="G1929" s="15">
        <v>1000</v>
      </c>
      <c r="H1929" s="15">
        <v>1000</v>
      </c>
      <c r="I1929" s="15">
        <v>1000</v>
      </c>
      <c r="J1929" s="15">
        <v>1000</v>
      </c>
      <c r="K1929" s="15">
        <v>1000</v>
      </c>
      <c r="L1929" s="16"/>
      <c r="M1929" s="15">
        <v>50</v>
      </c>
      <c r="N1929" s="15">
        <v>0</v>
      </c>
      <c r="O1929" s="15">
        <v>0</v>
      </c>
      <c r="P1929" s="15">
        <v>0</v>
      </c>
      <c r="Q1929" s="15">
        <v>100</v>
      </c>
      <c r="R1929" s="15">
        <v>0</v>
      </c>
      <c r="S1929" s="15">
        <v>0</v>
      </c>
      <c r="T1929" s="15">
        <v>0</v>
      </c>
      <c r="U1929" s="15">
        <v>0</v>
      </c>
      <c r="V1929" s="15">
        <v>250</v>
      </c>
      <c r="W1929" s="16"/>
      <c r="X1929" s="15">
        <v>50</v>
      </c>
      <c r="Y1929" s="15">
        <v>0</v>
      </c>
      <c r="Z1929" s="15">
        <v>0</v>
      </c>
      <c r="AA1929" s="15">
        <v>0</v>
      </c>
      <c r="AB1929" s="15">
        <v>100</v>
      </c>
      <c r="AC1929" s="15">
        <v>0</v>
      </c>
      <c r="AD1929" s="15">
        <v>0</v>
      </c>
      <c r="AE1929" s="15">
        <v>0</v>
      </c>
      <c r="AF1929" s="15">
        <v>0</v>
      </c>
      <c r="AG1929" s="15">
        <v>250</v>
      </c>
      <c r="AH1929" s="15">
        <v>0</v>
      </c>
      <c r="AI1929" s="15">
        <v>0</v>
      </c>
      <c r="AJ1929" s="17"/>
      <c r="AK1929" s="15">
        <v>0</v>
      </c>
      <c r="AL1929" s="15">
        <v>0</v>
      </c>
      <c r="AM1929" s="17"/>
      <c r="AN1929" s="15">
        <v>0</v>
      </c>
      <c r="AO1929" s="15">
        <v>0</v>
      </c>
      <c r="AP1929" s="15">
        <v>0</v>
      </c>
      <c r="AQ1929" s="15">
        <v>0</v>
      </c>
      <c r="AR1929" s="15">
        <v>0</v>
      </c>
      <c r="AS1929" s="15">
        <v>0</v>
      </c>
      <c r="AT1929" s="15">
        <v>0</v>
      </c>
      <c r="AU1929" s="15">
        <v>0</v>
      </c>
      <c r="AV1929" s="15">
        <v>0</v>
      </c>
      <c r="AW1929" s="15">
        <v>0</v>
      </c>
      <c r="AX1929" s="15">
        <v>0</v>
      </c>
      <c r="AY1929" s="17"/>
      <c r="AZ1929" s="15">
        <v>6000</v>
      </c>
      <c r="BA1929" s="15">
        <v>2000</v>
      </c>
      <c r="BB1929" s="15">
        <v>260</v>
      </c>
      <c r="BC1929" s="15">
        <v>0</v>
      </c>
      <c r="BD1929" s="15">
        <v>0</v>
      </c>
      <c r="BE1929" s="15">
        <v>60</v>
      </c>
      <c r="BF1929" s="17"/>
      <c r="BG1929" s="15">
        <v>1000</v>
      </c>
      <c r="BH1929" s="15">
        <v>5000</v>
      </c>
      <c r="BI1929" s="17"/>
      <c r="BJ1929" s="22">
        <v>1</v>
      </c>
      <c r="BK1929" s="65">
        <v>0</v>
      </c>
      <c r="BL1929" s="65">
        <v>0</v>
      </c>
      <c r="BM1929" s="6">
        <v>85.05</v>
      </c>
      <c r="BN1929" s="8">
        <v>535.97110176221133</v>
      </c>
      <c r="BO1929" s="12">
        <v>213.50489972100422</v>
      </c>
      <c r="BP1929" s="50">
        <v>0.90447653429602881</v>
      </c>
      <c r="BQ1929" s="4">
        <v>541.71102698872187</v>
      </c>
      <c r="BR1929" s="50">
        <v>0.92405904059040589</v>
      </c>
      <c r="BS1929" s="4">
        <v>530.2311765357008</v>
      </c>
      <c r="BT1929"/>
    </row>
    <row r="1930" spans="1:72" x14ac:dyDescent="0.3">
      <c r="A1930">
        <v>40110</v>
      </c>
      <c r="B1930" s="18" t="s">
        <v>316</v>
      </c>
      <c r="C1930" s="43" t="s">
        <v>77</v>
      </c>
      <c r="D1930">
        <v>1</v>
      </c>
      <c r="E1930">
        <v>1</v>
      </c>
      <c r="F1930" s="18">
        <v>1</v>
      </c>
      <c r="G1930" s="10">
        <v>1000</v>
      </c>
      <c r="H1930" s="10">
        <v>1000</v>
      </c>
      <c r="I1930" s="10">
        <v>1000</v>
      </c>
      <c r="J1930" s="10">
        <v>1000</v>
      </c>
      <c r="K1930" s="10">
        <v>1000</v>
      </c>
      <c r="L1930" s="2"/>
      <c r="M1930" s="10">
        <v>150</v>
      </c>
      <c r="N1930" s="10">
        <v>0</v>
      </c>
      <c r="O1930" s="10">
        <v>0</v>
      </c>
      <c r="P1930" s="10">
        <v>100</v>
      </c>
      <c r="Q1930" s="10">
        <v>0</v>
      </c>
      <c r="R1930" s="10">
        <v>0</v>
      </c>
      <c r="S1930" s="10">
        <v>100</v>
      </c>
      <c r="T1930" s="10">
        <v>150</v>
      </c>
      <c r="U1930" s="10">
        <v>0</v>
      </c>
      <c r="V1930" s="10">
        <v>0</v>
      </c>
      <c r="W1930" s="2"/>
      <c r="X1930" s="10">
        <v>150</v>
      </c>
      <c r="Y1930" s="10">
        <v>0</v>
      </c>
      <c r="Z1930" s="10">
        <v>0</v>
      </c>
      <c r="AA1930" s="10">
        <v>100</v>
      </c>
      <c r="AB1930" s="10">
        <v>0</v>
      </c>
      <c r="AC1930" s="10">
        <v>0</v>
      </c>
      <c r="AD1930" s="10">
        <v>100</v>
      </c>
      <c r="AE1930" s="10">
        <v>150</v>
      </c>
      <c r="AF1930" s="10">
        <v>0</v>
      </c>
      <c r="AG1930" s="10">
        <v>0</v>
      </c>
      <c r="AH1930" s="10">
        <v>0</v>
      </c>
      <c r="AI1930" s="10">
        <v>0</v>
      </c>
      <c r="AJ1930" s="3"/>
      <c r="AK1930" s="10">
        <v>150</v>
      </c>
      <c r="AL1930" s="10">
        <v>0</v>
      </c>
      <c r="AM1930" s="3"/>
      <c r="AN1930" s="10">
        <v>0</v>
      </c>
      <c r="AO1930" s="10">
        <v>0</v>
      </c>
      <c r="AP1930" s="10">
        <v>0</v>
      </c>
      <c r="AQ1930" s="10">
        <v>0</v>
      </c>
      <c r="AR1930" s="10">
        <v>0</v>
      </c>
      <c r="AS1930" s="10">
        <v>0</v>
      </c>
      <c r="AT1930" s="10">
        <v>0</v>
      </c>
      <c r="AU1930" s="10">
        <v>0</v>
      </c>
      <c r="AV1930" s="10">
        <v>0</v>
      </c>
      <c r="AW1930" s="10">
        <v>0</v>
      </c>
      <c r="AX1930" s="10">
        <v>0</v>
      </c>
      <c r="AY1930" s="3"/>
      <c r="AZ1930" s="10">
        <v>6000</v>
      </c>
      <c r="BA1930" s="10">
        <v>2000</v>
      </c>
      <c r="BB1930" s="10">
        <v>315</v>
      </c>
      <c r="BC1930" s="10">
        <v>0</v>
      </c>
      <c r="BD1930" s="10">
        <v>0</v>
      </c>
      <c r="BE1930" s="10">
        <v>60</v>
      </c>
      <c r="BF1930" s="3"/>
      <c r="BG1930" s="10">
        <v>1000</v>
      </c>
      <c r="BH1930" s="10">
        <v>5000</v>
      </c>
      <c r="BI1930" s="3"/>
      <c r="BJ1930" s="21">
        <v>1</v>
      </c>
      <c r="BK1930" s="65">
        <v>0</v>
      </c>
      <c r="BL1930" s="65">
        <v>0</v>
      </c>
      <c r="BM1930" s="6">
        <v>116.57837499999998</v>
      </c>
      <c r="BN1930" s="8">
        <v>388.44422318283398</v>
      </c>
      <c r="BO1930" s="12">
        <v>212.80083720886088</v>
      </c>
      <c r="BP1930" s="50">
        <v>0.91908256880733941</v>
      </c>
      <c r="BQ1930" s="4">
        <v>358.44923581996852</v>
      </c>
      <c r="BR1930" s="50">
        <v>0.90447653429602881</v>
      </c>
      <c r="BS1930" s="4">
        <v>364.2376910318157</v>
      </c>
      <c r="BT1930">
        <v>161.73669189781026</v>
      </c>
    </row>
    <row r="1931" spans="1:72" s="13" customFormat="1" ht="17.25" thickBot="1" x14ac:dyDescent="0.35">
      <c r="B1931" s="20"/>
      <c r="D1931" s="14">
        <v>1</v>
      </c>
      <c r="E1931" s="14">
        <v>1</v>
      </c>
      <c r="F1931" s="19">
        <v>1</v>
      </c>
      <c r="G1931" s="15">
        <v>1000</v>
      </c>
      <c r="H1931" s="15">
        <v>1000</v>
      </c>
      <c r="I1931" s="15">
        <v>1000</v>
      </c>
      <c r="J1931" s="15">
        <v>1000</v>
      </c>
      <c r="K1931" s="15">
        <v>1000</v>
      </c>
      <c r="L1931" s="16"/>
      <c r="M1931" s="15">
        <v>150</v>
      </c>
      <c r="N1931" s="15">
        <v>0</v>
      </c>
      <c r="O1931" s="15">
        <v>0</v>
      </c>
      <c r="P1931" s="15">
        <v>100</v>
      </c>
      <c r="Q1931" s="15">
        <v>0</v>
      </c>
      <c r="R1931" s="15">
        <v>0</v>
      </c>
      <c r="S1931" s="15">
        <v>100</v>
      </c>
      <c r="T1931" s="15">
        <v>150</v>
      </c>
      <c r="U1931" s="15">
        <v>0</v>
      </c>
      <c r="V1931" s="15">
        <v>0</v>
      </c>
      <c r="W1931" s="16"/>
      <c r="X1931" s="15">
        <v>150</v>
      </c>
      <c r="Y1931" s="15">
        <v>0</v>
      </c>
      <c r="Z1931" s="15">
        <v>0</v>
      </c>
      <c r="AA1931" s="15">
        <v>100</v>
      </c>
      <c r="AB1931" s="15">
        <v>0</v>
      </c>
      <c r="AC1931" s="15">
        <v>0</v>
      </c>
      <c r="AD1931" s="15">
        <v>100</v>
      </c>
      <c r="AE1931" s="15">
        <v>150</v>
      </c>
      <c r="AF1931" s="15">
        <v>0</v>
      </c>
      <c r="AG1931" s="15">
        <v>0</v>
      </c>
      <c r="AH1931" s="15">
        <v>0</v>
      </c>
      <c r="AI1931" s="15">
        <v>0</v>
      </c>
      <c r="AJ1931" s="17"/>
      <c r="AK1931" s="15">
        <v>150</v>
      </c>
      <c r="AL1931" s="15">
        <v>0</v>
      </c>
      <c r="AM1931" s="17"/>
      <c r="AN1931" s="15">
        <v>0</v>
      </c>
      <c r="AO1931" s="15">
        <v>0</v>
      </c>
      <c r="AP1931" s="15">
        <v>0</v>
      </c>
      <c r="AQ1931" s="15">
        <v>0</v>
      </c>
      <c r="AR1931" s="15">
        <v>0</v>
      </c>
      <c r="AS1931" s="15">
        <v>0</v>
      </c>
      <c r="AT1931" s="15">
        <v>0</v>
      </c>
      <c r="AU1931" s="15">
        <v>0</v>
      </c>
      <c r="AV1931" s="15">
        <v>0</v>
      </c>
      <c r="AW1931" s="15">
        <v>0</v>
      </c>
      <c r="AX1931" s="15">
        <v>0</v>
      </c>
      <c r="AY1931" s="17"/>
      <c r="AZ1931" s="15">
        <v>6000</v>
      </c>
      <c r="BA1931" s="15">
        <v>2000</v>
      </c>
      <c r="BB1931" s="15">
        <v>315</v>
      </c>
      <c r="BC1931" s="15">
        <v>0</v>
      </c>
      <c r="BD1931" s="15">
        <v>0</v>
      </c>
      <c r="BE1931" s="15">
        <v>60</v>
      </c>
      <c r="BF1931" s="17"/>
      <c r="BG1931" s="15">
        <v>1000</v>
      </c>
      <c r="BH1931" s="15">
        <v>5000</v>
      </c>
      <c r="BI1931" s="17"/>
      <c r="BJ1931" s="22">
        <v>1</v>
      </c>
      <c r="BK1931" s="65">
        <v>0</v>
      </c>
      <c r="BL1931" s="65">
        <v>0</v>
      </c>
      <c r="BM1931" s="6">
        <v>116.57837499999998</v>
      </c>
      <c r="BN1931" s="8">
        <v>388.44422318283398</v>
      </c>
      <c r="BO1931" s="12">
        <v>212.80083720886088</v>
      </c>
      <c r="BP1931" s="50">
        <v>0.91908256880733941</v>
      </c>
      <c r="BQ1931" s="4">
        <v>358.44923581996852</v>
      </c>
      <c r="BR1931" s="50">
        <v>0.90447653429602881</v>
      </c>
      <c r="BS1931" s="4">
        <v>364.2376910318157</v>
      </c>
      <c r="BT1931"/>
    </row>
    <row r="1932" spans="1:72" x14ac:dyDescent="0.3">
      <c r="A1932">
        <v>40111</v>
      </c>
      <c r="B1932" s="18" t="s">
        <v>232</v>
      </c>
      <c r="C1932" s="43" t="s">
        <v>78</v>
      </c>
      <c r="D1932">
        <v>1</v>
      </c>
      <c r="E1932">
        <v>1</v>
      </c>
      <c r="F1932" s="18">
        <v>1</v>
      </c>
      <c r="G1932" s="10">
        <v>1000</v>
      </c>
      <c r="H1932" s="10">
        <v>1000</v>
      </c>
      <c r="I1932" s="10">
        <v>1000</v>
      </c>
      <c r="J1932" s="10">
        <v>1000</v>
      </c>
      <c r="K1932" s="10">
        <v>1000</v>
      </c>
      <c r="L1932" s="2"/>
      <c r="M1932" s="10">
        <v>100</v>
      </c>
      <c r="N1932" s="10">
        <v>0</v>
      </c>
      <c r="O1932" s="10">
        <v>0</v>
      </c>
      <c r="P1932" s="10">
        <v>0</v>
      </c>
      <c r="Q1932" s="10">
        <v>0</v>
      </c>
      <c r="R1932" s="10">
        <v>0</v>
      </c>
      <c r="S1932" s="10">
        <v>100</v>
      </c>
      <c r="T1932" s="10">
        <v>0</v>
      </c>
      <c r="U1932" s="10">
        <v>0</v>
      </c>
      <c r="V1932" s="10">
        <v>0</v>
      </c>
      <c r="W1932" s="2"/>
      <c r="X1932" s="10">
        <v>100</v>
      </c>
      <c r="Y1932" s="10">
        <v>0</v>
      </c>
      <c r="Z1932" s="10">
        <v>0</v>
      </c>
      <c r="AA1932" s="10">
        <v>0</v>
      </c>
      <c r="AB1932" s="10">
        <v>500</v>
      </c>
      <c r="AC1932" s="10">
        <v>250</v>
      </c>
      <c r="AD1932" s="10">
        <v>100</v>
      </c>
      <c r="AE1932" s="10">
        <v>0</v>
      </c>
      <c r="AF1932" s="10">
        <v>0</v>
      </c>
      <c r="AG1932" s="10">
        <v>150</v>
      </c>
      <c r="AH1932" s="10">
        <v>0</v>
      </c>
      <c r="AI1932" s="10">
        <v>0</v>
      </c>
      <c r="AJ1932" s="3"/>
      <c r="AK1932" s="10">
        <v>0</v>
      </c>
      <c r="AL1932" s="10">
        <v>0</v>
      </c>
      <c r="AM1932" s="3"/>
      <c r="AN1932" s="10">
        <v>0</v>
      </c>
      <c r="AO1932" s="10">
        <v>0</v>
      </c>
      <c r="AP1932" s="10">
        <v>0</v>
      </c>
      <c r="AQ1932" s="10">
        <v>0</v>
      </c>
      <c r="AR1932" s="10">
        <v>0</v>
      </c>
      <c r="AS1932" s="10">
        <v>0</v>
      </c>
      <c r="AT1932" s="10">
        <v>0</v>
      </c>
      <c r="AU1932" s="10">
        <v>0</v>
      </c>
      <c r="AV1932" s="10">
        <v>0</v>
      </c>
      <c r="AW1932" s="10">
        <v>0</v>
      </c>
      <c r="AX1932" s="10">
        <v>0</v>
      </c>
      <c r="AY1932" s="3"/>
      <c r="AZ1932" s="10">
        <v>6000</v>
      </c>
      <c r="BA1932" s="10">
        <v>2000</v>
      </c>
      <c r="BB1932" s="10">
        <v>500</v>
      </c>
      <c r="BC1932" s="10">
        <v>0</v>
      </c>
      <c r="BD1932" s="10">
        <v>0</v>
      </c>
      <c r="BE1932" s="10">
        <v>60</v>
      </c>
      <c r="BF1932" s="3"/>
      <c r="BG1932" s="10">
        <v>1000</v>
      </c>
      <c r="BH1932" s="10">
        <v>5000</v>
      </c>
      <c r="BI1932" s="3"/>
      <c r="BJ1932" s="21">
        <v>1</v>
      </c>
      <c r="BK1932" s="65">
        <v>0</v>
      </c>
      <c r="BL1932" s="65">
        <v>0</v>
      </c>
      <c r="BM1932" s="6">
        <v>107.11250000000001</v>
      </c>
      <c r="BN1932" s="8">
        <v>347.95278528237111</v>
      </c>
      <c r="BO1932" s="12">
        <v>193.05463660207172</v>
      </c>
      <c r="BP1932" s="50">
        <v>0.94452830188679238</v>
      </c>
      <c r="BQ1932" s="4">
        <v>239.27287255293649</v>
      </c>
      <c r="BR1932" s="50">
        <v>0.93162790697674425</v>
      </c>
      <c r="BS1932" s="4">
        <v>456.63269801180576</v>
      </c>
      <c r="BT1932">
        <v>146.72883194020091</v>
      </c>
    </row>
    <row r="1933" spans="1:72" s="13" customFormat="1" ht="17.25" thickBot="1" x14ac:dyDescent="0.35">
      <c r="B1933" s="20"/>
      <c r="D1933" s="14">
        <v>1</v>
      </c>
      <c r="E1933" s="14">
        <v>1</v>
      </c>
      <c r="F1933" s="19">
        <v>1</v>
      </c>
      <c r="G1933" s="15">
        <v>1000</v>
      </c>
      <c r="H1933" s="15">
        <v>1000</v>
      </c>
      <c r="I1933" s="15">
        <v>1000</v>
      </c>
      <c r="J1933" s="15">
        <v>1000</v>
      </c>
      <c r="K1933" s="15">
        <v>1000</v>
      </c>
      <c r="L1933" s="16"/>
      <c r="M1933" s="15">
        <v>100</v>
      </c>
      <c r="N1933" s="15">
        <v>0</v>
      </c>
      <c r="O1933" s="15">
        <v>0</v>
      </c>
      <c r="P1933" s="15">
        <v>0</v>
      </c>
      <c r="Q1933" s="15">
        <v>0</v>
      </c>
      <c r="R1933" s="15">
        <v>0</v>
      </c>
      <c r="S1933" s="15">
        <v>100</v>
      </c>
      <c r="T1933" s="15">
        <v>0</v>
      </c>
      <c r="U1933" s="15">
        <v>0</v>
      </c>
      <c r="V1933" s="15">
        <v>0</v>
      </c>
      <c r="W1933" s="16"/>
      <c r="X1933" s="15">
        <v>100</v>
      </c>
      <c r="Y1933" s="15">
        <v>0</v>
      </c>
      <c r="Z1933" s="15">
        <v>0</v>
      </c>
      <c r="AA1933" s="15">
        <v>0</v>
      </c>
      <c r="AB1933" s="15">
        <v>500</v>
      </c>
      <c r="AC1933" s="15">
        <v>250</v>
      </c>
      <c r="AD1933" s="15">
        <v>100</v>
      </c>
      <c r="AE1933" s="15">
        <v>0</v>
      </c>
      <c r="AF1933" s="15">
        <v>0</v>
      </c>
      <c r="AG1933" s="15">
        <v>150</v>
      </c>
      <c r="AH1933" s="15">
        <v>0</v>
      </c>
      <c r="AI1933" s="15">
        <v>0</v>
      </c>
      <c r="AJ1933" s="17"/>
      <c r="AK1933" s="15">
        <v>0</v>
      </c>
      <c r="AL1933" s="15">
        <v>0</v>
      </c>
      <c r="AM1933" s="17"/>
      <c r="AN1933" s="15">
        <v>0</v>
      </c>
      <c r="AO1933" s="15">
        <v>0</v>
      </c>
      <c r="AP1933" s="15">
        <v>0</v>
      </c>
      <c r="AQ1933" s="15">
        <v>0</v>
      </c>
      <c r="AR1933" s="15">
        <v>0</v>
      </c>
      <c r="AS1933" s="15">
        <v>0</v>
      </c>
      <c r="AT1933" s="15">
        <v>0</v>
      </c>
      <c r="AU1933" s="15">
        <v>0</v>
      </c>
      <c r="AV1933" s="15">
        <v>0</v>
      </c>
      <c r="AW1933" s="15">
        <v>0</v>
      </c>
      <c r="AX1933" s="15">
        <v>0</v>
      </c>
      <c r="AY1933" s="17"/>
      <c r="AZ1933" s="15">
        <v>6000</v>
      </c>
      <c r="BA1933" s="15">
        <v>2000</v>
      </c>
      <c r="BB1933" s="15">
        <v>500</v>
      </c>
      <c r="BC1933" s="15">
        <v>0</v>
      </c>
      <c r="BD1933" s="15">
        <v>0</v>
      </c>
      <c r="BE1933" s="15">
        <v>60</v>
      </c>
      <c r="BF1933" s="17"/>
      <c r="BG1933" s="15">
        <v>1000</v>
      </c>
      <c r="BH1933" s="15">
        <v>5000</v>
      </c>
      <c r="BI1933" s="17"/>
      <c r="BJ1933" s="22">
        <v>1</v>
      </c>
      <c r="BK1933" s="65">
        <v>0</v>
      </c>
      <c r="BL1933" s="65">
        <v>0</v>
      </c>
      <c r="BM1933" s="6">
        <v>107.11250000000001</v>
      </c>
      <c r="BN1933" s="8">
        <v>347.95278528237111</v>
      </c>
      <c r="BO1933" s="12">
        <v>193.05463660207172</v>
      </c>
      <c r="BP1933" s="50">
        <v>0.94452830188679238</v>
      </c>
      <c r="BQ1933" s="4">
        <v>239.27287255293649</v>
      </c>
      <c r="BR1933" s="50">
        <v>0.93162790697674425</v>
      </c>
      <c r="BS1933" s="4">
        <v>456.63269801180576</v>
      </c>
      <c r="BT1933"/>
    </row>
    <row r="1934" spans="1:72" x14ac:dyDescent="0.3">
      <c r="A1934">
        <v>40112</v>
      </c>
      <c r="B1934" s="18" t="s">
        <v>317</v>
      </c>
      <c r="C1934" s="43" t="s">
        <v>81</v>
      </c>
      <c r="D1934">
        <v>1</v>
      </c>
      <c r="E1934">
        <v>1</v>
      </c>
      <c r="F1934" s="18">
        <v>1</v>
      </c>
      <c r="G1934" s="10">
        <v>1000</v>
      </c>
      <c r="H1934" s="10">
        <v>1000</v>
      </c>
      <c r="I1934" s="10">
        <v>1000</v>
      </c>
      <c r="J1934" s="10">
        <v>1000</v>
      </c>
      <c r="K1934" s="10">
        <v>1000</v>
      </c>
      <c r="L1934" s="2"/>
      <c r="M1934" s="10">
        <v>50</v>
      </c>
      <c r="N1934" s="10">
        <v>0</v>
      </c>
      <c r="O1934" s="10">
        <v>0</v>
      </c>
      <c r="P1934" s="10">
        <v>0</v>
      </c>
      <c r="Q1934" s="10">
        <v>100</v>
      </c>
      <c r="R1934" s="10">
        <v>0</v>
      </c>
      <c r="S1934" s="10">
        <v>0</v>
      </c>
      <c r="T1934" s="10">
        <v>0</v>
      </c>
      <c r="U1934" s="10">
        <v>0</v>
      </c>
      <c r="V1934" s="10">
        <v>250</v>
      </c>
      <c r="W1934" s="2"/>
      <c r="X1934" s="10">
        <v>50</v>
      </c>
      <c r="Y1934" s="10">
        <v>0</v>
      </c>
      <c r="Z1934" s="10">
        <v>0</v>
      </c>
      <c r="AA1934" s="10">
        <v>0</v>
      </c>
      <c r="AB1934" s="10">
        <v>100</v>
      </c>
      <c r="AC1934" s="10">
        <v>0</v>
      </c>
      <c r="AD1934" s="10">
        <v>0</v>
      </c>
      <c r="AE1934" s="10">
        <v>0</v>
      </c>
      <c r="AF1934" s="10">
        <v>0</v>
      </c>
      <c r="AG1934" s="10">
        <v>250</v>
      </c>
      <c r="AH1934" s="10">
        <v>0</v>
      </c>
      <c r="AI1934" s="10">
        <v>0</v>
      </c>
      <c r="AJ1934" s="3"/>
      <c r="AK1934" s="10">
        <v>0</v>
      </c>
      <c r="AL1934" s="10">
        <v>0</v>
      </c>
      <c r="AM1934" s="3"/>
      <c r="AN1934" s="10">
        <v>0</v>
      </c>
      <c r="AO1934" s="10">
        <v>0</v>
      </c>
      <c r="AP1934" s="10">
        <v>0</v>
      </c>
      <c r="AQ1934" s="10">
        <v>0</v>
      </c>
      <c r="AR1934" s="10">
        <v>0</v>
      </c>
      <c r="AS1934" s="10">
        <v>0</v>
      </c>
      <c r="AT1934" s="10">
        <v>0</v>
      </c>
      <c r="AU1934" s="10">
        <v>0</v>
      </c>
      <c r="AV1934" s="10">
        <v>0</v>
      </c>
      <c r="AW1934" s="10">
        <v>0</v>
      </c>
      <c r="AX1934" s="10">
        <v>0</v>
      </c>
      <c r="AY1934" s="3"/>
      <c r="AZ1934" s="10">
        <v>6000</v>
      </c>
      <c r="BA1934" s="10">
        <v>2000</v>
      </c>
      <c r="BB1934" s="10">
        <v>250</v>
      </c>
      <c r="BC1934" s="10">
        <v>0</v>
      </c>
      <c r="BD1934" s="10">
        <v>0</v>
      </c>
      <c r="BE1934" s="10">
        <v>60</v>
      </c>
      <c r="BF1934" s="3"/>
      <c r="BG1934" s="10">
        <v>1000</v>
      </c>
      <c r="BH1934" s="10">
        <v>5000</v>
      </c>
      <c r="BI1934" s="3"/>
      <c r="BJ1934" s="21">
        <v>1</v>
      </c>
      <c r="BK1934" s="65">
        <v>0</v>
      </c>
      <c r="BL1934" s="65">
        <v>0</v>
      </c>
      <c r="BM1934" s="6">
        <v>85.05</v>
      </c>
      <c r="BN1934" s="8">
        <v>535.97110176221133</v>
      </c>
      <c r="BO1934" s="12">
        <v>213.50489972100422</v>
      </c>
      <c r="BP1934" s="50">
        <v>0.90447653429602881</v>
      </c>
      <c r="BQ1934" s="4">
        <v>541.71102698872187</v>
      </c>
      <c r="BR1934" s="50">
        <v>0.92405904059040589</v>
      </c>
      <c r="BS1934" s="4">
        <v>530.2311765357008</v>
      </c>
      <c r="BT1934">
        <v>162.27180605946913</v>
      </c>
    </row>
    <row r="1935" spans="1:72" s="13" customFormat="1" ht="17.25" thickBot="1" x14ac:dyDescent="0.35">
      <c r="B1935" s="20"/>
      <c r="D1935" s="14">
        <v>1</v>
      </c>
      <c r="E1935" s="14">
        <v>1</v>
      </c>
      <c r="F1935" s="19">
        <v>1</v>
      </c>
      <c r="G1935" s="15">
        <v>1000</v>
      </c>
      <c r="H1935" s="15">
        <v>1000</v>
      </c>
      <c r="I1935" s="15">
        <v>1000</v>
      </c>
      <c r="J1935" s="15">
        <v>1000</v>
      </c>
      <c r="K1935" s="15">
        <v>1000</v>
      </c>
      <c r="L1935" s="16"/>
      <c r="M1935" s="15">
        <v>50</v>
      </c>
      <c r="N1935" s="15">
        <v>0</v>
      </c>
      <c r="O1935" s="15">
        <v>0</v>
      </c>
      <c r="P1935" s="15">
        <v>0</v>
      </c>
      <c r="Q1935" s="15">
        <v>100</v>
      </c>
      <c r="R1935" s="15">
        <v>0</v>
      </c>
      <c r="S1935" s="15">
        <v>0</v>
      </c>
      <c r="T1935" s="15">
        <v>0</v>
      </c>
      <c r="U1935" s="15">
        <v>0</v>
      </c>
      <c r="V1935" s="15">
        <v>250</v>
      </c>
      <c r="W1935" s="16"/>
      <c r="X1935" s="15">
        <v>50</v>
      </c>
      <c r="Y1935" s="15">
        <v>0</v>
      </c>
      <c r="Z1935" s="15">
        <v>0</v>
      </c>
      <c r="AA1935" s="15">
        <v>0</v>
      </c>
      <c r="AB1935" s="15">
        <v>100</v>
      </c>
      <c r="AC1935" s="15">
        <v>0</v>
      </c>
      <c r="AD1935" s="15">
        <v>0</v>
      </c>
      <c r="AE1935" s="15">
        <v>0</v>
      </c>
      <c r="AF1935" s="15">
        <v>0</v>
      </c>
      <c r="AG1935" s="15">
        <v>250</v>
      </c>
      <c r="AH1935" s="15">
        <v>0</v>
      </c>
      <c r="AI1935" s="15">
        <v>0</v>
      </c>
      <c r="AJ1935" s="17"/>
      <c r="AK1935" s="15">
        <v>0</v>
      </c>
      <c r="AL1935" s="15">
        <v>0</v>
      </c>
      <c r="AM1935" s="17"/>
      <c r="AN1935" s="15">
        <v>0</v>
      </c>
      <c r="AO1935" s="15">
        <v>0</v>
      </c>
      <c r="AP1935" s="15">
        <v>0</v>
      </c>
      <c r="AQ1935" s="15">
        <v>0</v>
      </c>
      <c r="AR1935" s="15">
        <v>0</v>
      </c>
      <c r="AS1935" s="15">
        <v>0</v>
      </c>
      <c r="AT1935" s="15">
        <v>0</v>
      </c>
      <c r="AU1935" s="15">
        <v>0</v>
      </c>
      <c r="AV1935" s="15">
        <v>0</v>
      </c>
      <c r="AW1935" s="15">
        <v>0</v>
      </c>
      <c r="AX1935" s="15">
        <v>0</v>
      </c>
      <c r="AY1935" s="17"/>
      <c r="AZ1935" s="15">
        <v>6000</v>
      </c>
      <c r="BA1935" s="15">
        <v>2000</v>
      </c>
      <c r="BB1935" s="15">
        <v>250</v>
      </c>
      <c r="BC1935" s="15">
        <v>0</v>
      </c>
      <c r="BD1935" s="15">
        <v>0</v>
      </c>
      <c r="BE1935" s="15">
        <v>60</v>
      </c>
      <c r="BF1935" s="17"/>
      <c r="BG1935" s="15">
        <v>1000</v>
      </c>
      <c r="BH1935" s="15">
        <v>5000</v>
      </c>
      <c r="BI1935" s="17"/>
      <c r="BJ1935" s="22">
        <v>1</v>
      </c>
      <c r="BK1935" s="65">
        <v>0</v>
      </c>
      <c r="BL1935" s="65">
        <v>0</v>
      </c>
      <c r="BM1935" s="6">
        <v>85.05</v>
      </c>
      <c r="BN1935" s="8">
        <v>535.97110176221133</v>
      </c>
      <c r="BO1935" s="12">
        <v>213.50489972100422</v>
      </c>
      <c r="BP1935" s="50">
        <v>0.90447653429602881</v>
      </c>
      <c r="BQ1935" s="4">
        <v>541.71102698872187</v>
      </c>
      <c r="BR1935" s="50">
        <v>0.92405904059040589</v>
      </c>
      <c r="BS1935" s="4">
        <v>530.2311765357008</v>
      </c>
      <c r="BT1935"/>
    </row>
    <row r="1936" spans="1:72" x14ac:dyDescent="0.3">
      <c r="A1936">
        <v>40113</v>
      </c>
      <c r="B1936" s="18" t="s">
        <v>318</v>
      </c>
      <c r="C1936" s="43" t="s">
        <v>79</v>
      </c>
      <c r="D1936">
        <v>1</v>
      </c>
      <c r="E1936">
        <v>1</v>
      </c>
      <c r="F1936" s="18">
        <v>1</v>
      </c>
      <c r="G1936" s="10">
        <v>1000</v>
      </c>
      <c r="H1936" s="10">
        <v>1000</v>
      </c>
      <c r="I1936" s="10">
        <v>1000</v>
      </c>
      <c r="J1936" s="10">
        <v>1000</v>
      </c>
      <c r="K1936" s="10">
        <v>1000</v>
      </c>
      <c r="L1936" s="2"/>
      <c r="M1936" s="10">
        <v>100</v>
      </c>
      <c r="N1936" s="10">
        <v>0</v>
      </c>
      <c r="O1936" s="10">
        <v>0</v>
      </c>
      <c r="P1936" s="10">
        <v>0</v>
      </c>
      <c r="Q1936" s="10">
        <v>0</v>
      </c>
      <c r="R1936" s="10">
        <v>0</v>
      </c>
      <c r="S1936" s="10">
        <v>100</v>
      </c>
      <c r="T1936" s="10">
        <v>150</v>
      </c>
      <c r="U1936" s="10">
        <v>0</v>
      </c>
      <c r="V1936" s="10">
        <v>0</v>
      </c>
      <c r="W1936" s="2"/>
      <c r="X1936" s="10">
        <v>100</v>
      </c>
      <c r="Y1936" s="10">
        <v>0</v>
      </c>
      <c r="Z1936" s="10">
        <v>0</v>
      </c>
      <c r="AA1936" s="10">
        <v>200</v>
      </c>
      <c r="AB1936" s="10">
        <v>250</v>
      </c>
      <c r="AC1936" s="10">
        <v>0</v>
      </c>
      <c r="AD1936" s="10">
        <v>100</v>
      </c>
      <c r="AE1936" s="10">
        <v>150</v>
      </c>
      <c r="AF1936" s="10">
        <v>0</v>
      </c>
      <c r="AG1936" s="10">
        <v>0</v>
      </c>
      <c r="AH1936" s="10">
        <v>0</v>
      </c>
      <c r="AI1936" s="10">
        <v>0</v>
      </c>
      <c r="AJ1936" s="3"/>
      <c r="AK1936" s="10">
        <v>0</v>
      </c>
      <c r="AL1936" s="10">
        <v>0</v>
      </c>
      <c r="AM1936" s="3"/>
      <c r="AN1936" s="10">
        <v>0</v>
      </c>
      <c r="AO1936" s="10">
        <v>0</v>
      </c>
      <c r="AP1936" s="10">
        <v>0</v>
      </c>
      <c r="AQ1936" s="10">
        <v>0</v>
      </c>
      <c r="AR1936" s="10">
        <v>0</v>
      </c>
      <c r="AS1936" s="10">
        <v>0</v>
      </c>
      <c r="AT1936" s="10">
        <v>0</v>
      </c>
      <c r="AU1936" s="10">
        <v>0</v>
      </c>
      <c r="AV1936" s="10">
        <v>0</v>
      </c>
      <c r="AW1936" s="10">
        <v>0</v>
      </c>
      <c r="AX1936" s="10">
        <v>0</v>
      </c>
      <c r="AY1936" s="3"/>
      <c r="AZ1936" s="10">
        <v>6000</v>
      </c>
      <c r="BA1936" s="10">
        <v>2000</v>
      </c>
      <c r="BB1936" s="10">
        <v>350</v>
      </c>
      <c r="BC1936" s="10">
        <v>0</v>
      </c>
      <c r="BD1936" s="10">
        <v>0</v>
      </c>
      <c r="BE1936" s="10">
        <v>60</v>
      </c>
      <c r="BF1936" s="3"/>
      <c r="BG1936" s="10">
        <v>1000</v>
      </c>
      <c r="BH1936" s="10">
        <v>5000</v>
      </c>
      <c r="BI1936" s="3"/>
      <c r="BJ1936" s="21">
        <v>1</v>
      </c>
      <c r="BK1936" s="65">
        <v>0</v>
      </c>
      <c r="BL1936" s="65">
        <v>0</v>
      </c>
      <c r="BM1936" s="6">
        <v>145.44749999999999</v>
      </c>
      <c r="BN1936" s="8">
        <v>259.61870858192918</v>
      </c>
      <c r="BO1936" s="12">
        <v>194.32162030116501</v>
      </c>
      <c r="BP1936" s="50">
        <v>0.95511450381679386</v>
      </c>
      <c r="BQ1936" s="4">
        <v>211.02181905370844</v>
      </c>
      <c r="BR1936" s="50">
        <v>0.93417910447761188</v>
      </c>
      <c r="BS1936" s="4">
        <v>308.21559811014993</v>
      </c>
      <c r="BT1936">
        <v>147.69178751343802</v>
      </c>
    </row>
    <row r="1937" spans="1:72" s="13" customFormat="1" ht="17.25" thickBot="1" x14ac:dyDescent="0.35">
      <c r="B1937" s="20"/>
      <c r="D1937" s="14">
        <v>1</v>
      </c>
      <c r="E1937" s="14">
        <v>1</v>
      </c>
      <c r="F1937" s="19">
        <v>1</v>
      </c>
      <c r="G1937" s="15">
        <v>1000</v>
      </c>
      <c r="H1937" s="15">
        <v>1000</v>
      </c>
      <c r="I1937" s="15">
        <v>1000</v>
      </c>
      <c r="J1937" s="15">
        <v>1000</v>
      </c>
      <c r="K1937" s="15">
        <v>1000</v>
      </c>
      <c r="L1937" s="16"/>
      <c r="M1937" s="15">
        <v>100</v>
      </c>
      <c r="N1937" s="15">
        <v>0</v>
      </c>
      <c r="O1937" s="15">
        <v>0</v>
      </c>
      <c r="P1937" s="15">
        <v>0</v>
      </c>
      <c r="Q1937" s="15">
        <v>0</v>
      </c>
      <c r="R1937" s="15">
        <v>0</v>
      </c>
      <c r="S1937" s="15">
        <v>100</v>
      </c>
      <c r="T1937" s="15">
        <v>150</v>
      </c>
      <c r="U1937" s="15">
        <v>0</v>
      </c>
      <c r="V1937" s="15">
        <v>0</v>
      </c>
      <c r="W1937" s="16"/>
      <c r="X1937" s="15">
        <v>100</v>
      </c>
      <c r="Y1937" s="15">
        <v>0</v>
      </c>
      <c r="Z1937" s="15">
        <v>0</v>
      </c>
      <c r="AA1937" s="15">
        <v>200</v>
      </c>
      <c r="AB1937" s="15">
        <v>250</v>
      </c>
      <c r="AC1937" s="15">
        <v>0</v>
      </c>
      <c r="AD1937" s="15">
        <v>100</v>
      </c>
      <c r="AE1937" s="15">
        <v>150</v>
      </c>
      <c r="AF1937" s="15">
        <v>0</v>
      </c>
      <c r="AG1937" s="15">
        <v>0</v>
      </c>
      <c r="AH1937" s="15">
        <v>0</v>
      </c>
      <c r="AI1937" s="15">
        <v>0</v>
      </c>
      <c r="AJ1937" s="17"/>
      <c r="AK1937" s="15">
        <v>0</v>
      </c>
      <c r="AL1937" s="15">
        <v>0</v>
      </c>
      <c r="AM1937" s="17"/>
      <c r="AN1937" s="15">
        <v>0</v>
      </c>
      <c r="AO1937" s="15">
        <v>0</v>
      </c>
      <c r="AP1937" s="15">
        <v>0</v>
      </c>
      <c r="AQ1937" s="15">
        <v>0</v>
      </c>
      <c r="AR1937" s="15">
        <v>0</v>
      </c>
      <c r="AS1937" s="15">
        <v>0</v>
      </c>
      <c r="AT1937" s="15">
        <v>0</v>
      </c>
      <c r="AU1937" s="15">
        <v>0</v>
      </c>
      <c r="AV1937" s="15">
        <v>0</v>
      </c>
      <c r="AW1937" s="15">
        <v>0</v>
      </c>
      <c r="AX1937" s="15">
        <v>0</v>
      </c>
      <c r="AY1937" s="17"/>
      <c r="AZ1937" s="15">
        <v>6000</v>
      </c>
      <c r="BA1937" s="15">
        <v>2000</v>
      </c>
      <c r="BB1937" s="15">
        <v>350</v>
      </c>
      <c r="BC1937" s="15">
        <v>0</v>
      </c>
      <c r="BD1937" s="15">
        <v>0</v>
      </c>
      <c r="BE1937" s="15">
        <v>60</v>
      </c>
      <c r="BF1937" s="17"/>
      <c r="BG1937" s="15">
        <v>1000</v>
      </c>
      <c r="BH1937" s="15">
        <v>5000</v>
      </c>
      <c r="BI1937" s="17"/>
      <c r="BJ1937" s="22">
        <v>1</v>
      </c>
      <c r="BK1937" s="65">
        <v>0</v>
      </c>
      <c r="BL1937" s="65">
        <v>0</v>
      </c>
      <c r="BM1937" s="6">
        <v>145.44749999999999</v>
      </c>
      <c r="BN1937" s="8">
        <v>259.61870858192918</v>
      </c>
      <c r="BO1937" s="12">
        <v>194.32162030116501</v>
      </c>
      <c r="BP1937" s="50">
        <v>0.95511450381679386</v>
      </c>
      <c r="BQ1937" s="4">
        <v>211.02181905370844</v>
      </c>
      <c r="BR1937" s="50">
        <v>0.93417910447761188</v>
      </c>
      <c r="BS1937" s="4">
        <v>308.21559811014993</v>
      </c>
      <c r="BT1937"/>
    </row>
    <row r="1938" spans="1:72" x14ac:dyDescent="0.3">
      <c r="A1938">
        <v>40114</v>
      </c>
      <c r="B1938" s="18" t="s">
        <v>319</v>
      </c>
      <c r="C1938" s="43" t="s">
        <v>80</v>
      </c>
      <c r="D1938">
        <v>1</v>
      </c>
      <c r="E1938">
        <v>1</v>
      </c>
      <c r="F1938" s="18">
        <v>1</v>
      </c>
      <c r="G1938" s="10">
        <v>1000</v>
      </c>
      <c r="H1938" s="10">
        <v>1000</v>
      </c>
      <c r="I1938" s="10">
        <v>1000</v>
      </c>
      <c r="J1938" s="10">
        <v>1000</v>
      </c>
      <c r="K1938" s="10">
        <v>1000</v>
      </c>
      <c r="L1938" s="2"/>
      <c r="M1938" s="10">
        <v>200</v>
      </c>
      <c r="N1938" s="10">
        <v>0</v>
      </c>
      <c r="O1938" s="10">
        <v>300</v>
      </c>
      <c r="P1938" s="10">
        <v>200</v>
      </c>
      <c r="Q1938" s="10">
        <v>0</v>
      </c>
      <c r="R1938" s="10">
        <v>0</v>
      </c>
      <c r="S1938" s="10">
        <v>100</v>
      </c>
      <c r="T1938" s="10">
        <v>0</v>
      </c>
      <c r="U1938" s="10">
        <v>0</v>
      </c>
      <c r="V1938" s="10">
        <v>0</v>
      </c>
      <c r="W1938" s="2"/>
      <c r="X1938" s="10">
        <v>200</v>
      </c>
      <c r="Y1938" s="10">
        <v>0</v>
      </c>
      <c r="Z1938" s="10">
        <v>300</v>
      </c>
      <c r="AA1938" s="10">
        <v>200</v>
      </c>
      <c r="AB1938" s="10">
        <v>0</v>
      </c>
      <c r="AC1938" s="10">
        <v>0</v>
      </c>
      <c r="AD1938" s="10">
        <v>100</v>
      </c>
      <c r="AE1938" s="10">
        <v>0</v>
      </c>
      <c r="AF1938" s="10">
        <v>0</v>
      </c>
      <c r="AG1938" s="10">
        <v>0</v>
      </c>
      <c r="AH1938" s="10">
        <v>0</v>
      </c>
      <c r="AI1938" s="10">
        <v>0</v>
      </c>
      <c r="AJ1938" s="3"/>
      <c r="AK1938" s="10">
        <v>0</v>
      </c>
      <c r="AL1938" s="10">
        <v>0</v>
      </c>
      <c r="AM1938" s="3"/>
      <c r="AN1938" s="10">
        <v>0</v>
      </c>
      <c r="AO1938" s="10">
        <v>0</v>
      </c>
      <c r="AP1938" s="10">
        <v>0</v>
      </c>
      <c r="AQ1938" s="10">
        <v>0</v>
      </c>
      <c r="AR1938" s="10">
        <v>0</v>
      </c>
      <c r="AS1938" s="10">
        <v>0</v>
      </c>
      <c r="AT1938" s="10">
        <v>0</v>
      </c>
      <c r="AU1938" s="10">
        <v>0</v>
      </c>
      <c r="AV1938" s="10">
        <v>0</v>
      </c>
      <c r="AW1938" s="10">
        <v>0</v>
      </c>
      <c r="AX1938" s="10">
        <v>0</v>
      </c>
      <c r="AY1938" s="3"/>
      <c r="AZ1938" s="10">
        <v>6000</v>
      </c>
      <c r="BA1938" s="10">
        <v>2000</v>
      </c>
      <c r="BB1938" s="10">
        <v>210</v>
      </c>
      <c r="BC1938" s="10">
        <v>0</v>
      </c>
      <c r="BD1938" s="10">
        <v>0</v>
      </c>
      <c r="BE1938" s="10">
        <v>60</v>
      </c>
      <c r="BF1938" s="3"/>
      <c r="BG1938" s="10">
        <v>1000</v>
      </c>
      <c r="BH1938" s="10">
        <v>5000</v>
      </c>
      <c r="BI1938" s="3"/>
      <c r="BJ1938" s="21">
        <v>1</v>
      </c>
      <c r="BK1938" s="65">
        <v>0</v>
      </c>
      <c r="BL1938" s="65">
        <v>0</v>
      </c>
      <c r="BM1938" s="6">
        <v>130.44149999999999</v>
      </c>
      <c r="BN1938" s="8">
        <v>385.30245660461935</v>
      </c>
      <c r="BO1938" s="12">
        <v>224.18615120740947</v>
      </c>
      <c r="BP1938" s="50">
        <v>0.91416058394160582</v>
      </c>
      <c r="BQ1938" s="4">
        <v>387.37723570744168</v>
      </c>
      <c r="BR1938" s="50">
        <v>0.92405904059040589</v>
      </c>
      <c r="BS1938" s="4">
        <v>383.22767750179702</v>
      </c>
      <c r="BT1938">
        <v>170.38996153008969</v>
      </c>
    </row>
    <row r="1939" spans="1:72" s="13" customFormat="1" ht="17.25" thickBot="1" x14ac:dyDescent="0.35">
      <c r="B1939" s="20"/>
      <c r="D1939" s="14">
        <v>1</v>
      </c>
      <c r="E1939" s="14">
        <v>1</v>
      </c>
      <c r="F1939" s="19">
        <v>1</v>
      </c>
      <c r="G1939" s="15">
        <v>1000</v>
      </c>
      <c r="H1939" s="15">
        <v>1000</v>
      </c>
      <c r="I1939" s="15">
        <v>1000</v>
      </c>
      <c r="J1939" s="15">
        <v>1000</v>
      </c>
      <c r="K1939" s="15">
        <v>1000</v>
      </c>
      <c r="L1939" s="16"/>
      <c r="M1939" s="15">
        <v>200</v>
      </c>
      <c r="N1939" s="15">
        <v>0</v>
      </c>
      <c r="O1939" s="15">
        <v>300</v>
      </c>
      <c r="P1939" s="15">
        <v>200</v>
      </c>
      <c r="Q1939" s="15">
        <v>0</v>
      </c>
      <c r="R1939" s="15">
        <v>0</v>
      </c>
      <c r="S1939" s="15">
        <v>100</v>
      </c>
      <c r="T1939" s="15">
        <v>0</v>
      </c>
      <c r="U1939" s="15">
        <v>0</v>
      </c>
      <c r="V1939" s="15">
        <v>0</v>
      </c>
      <c r="W1939" s="16"/>
      <c r="X1939" s="15">
        <v>200</v>
      </c>
      <c r="Y1939" s="15">
        <v>0</v>
      </c>
      <c r="Z1939" s="15">
        <v>300</v>
      </c>
      <c r="AA1939" s="15">
        <v>200</v>
      </c>
      <c r="AB1939" s="15">
        <v>0</v>
      </c>
      <c r="AC1939" s="15">
        <v>0</v>
      </c>
      <c r="AD1939" s="15">
        <v>100</v>
      </c>
      <c r="AE1939" s="15">
        <v>0</v>
      </c>
      <c r="AF1939" s="15">
        <v>0</v>
      </c>
      <c r="AG1939" s="15">
        <v>0</v>
      </c>
      <c r="AH1939" s="15">
        <v>0</v>
      </c>
      <c r="AI1939" s="15">
        <v>0</v>
      </c>
      <c r="AJ1939" s="17"/>
      <c r="AK1939" s="15">
        <v>0</v>
      </c>
      <c r="AL1939" s="15">
        <v>0</v>
      </c>
      <c r="AM1939" s="17"/>
      <c r="AN1939" s="15">
        <v>0</v>
      </c>
      <c r="AO1939" s="15">
        <v>0</v>
      </c>
      <c r="AP1939" s="15">
        <v>0</v>
      </c>
      <c r="AQ1939" s="15">
        <v>0</v>
      </c>
      <c r="AR1939" s="15">
        <v>0</v>
      </c>
      <c r="AS1939" s="15">
        <v>0</v>
      </c>
      <c r="AT1939" s="15">
        <v>0</v>
      </c>
      <c r="AU1939" s="15">
        <v>0</v>
      </c>
      <c r="AV1939" s="15">
        <v>0</v>
      </c>
      <c r="AW1939" s="15">
        <v>0</v>
      </c>
      <c r="AX1939" s="15">
        <v>0</v>
      </c>
      <c r="AY1939" s="17"/>
      <c r="AZ1939" s="15">
        <v>6000</v>
      </c>
      <c r="BA1939" s="15">
        <v>2000</v>
      </c>
      <c r="BB1939" s="15">
        <v>210</v>
      </c>
      <c r="BC1939" s="15">
        <v>0</v>
      </c>
      <c r="BD1939" s="15">
        <v>0</v>
      </c>
      <c r="BE1939" s="15">
        <v>60</v>
      </c>
      <c r="BF1939" s="17"/>
      <c r="BG1939" s="15">
        <v>1000</v>
      </c>
      <c r="BH1939" s="15">
        <v>5000</v>
      </c>
      <c r="BI1939" s="17"/>
      <c r="BJ1939" s="22">
        <v>1</v>
      </c>
      <c r="BK1939" s="65">
        <v>0</v>
      </c>
      <c r="BL1939" s="65">
        <v>0</v>
      </c>
      <c r="BM1939" s="6">
        <v>130.44149999999999</v>
      </c>
      <c r="BN1939" s="8">
        <v>385.30245660461935</v>
      </c>
      <c r="BO1939" s="12">
        <v>224.18615120740947</v>
      </c>
      <c r="BP1939" s="50">
        <v>0.91416058394160582</v>
      </c>
      <c r="BQ1939" s="4">
        <v>387.37723570744168</v>
      </c>
      <c r="BR1939" s="50">
        <v>0.92405904059040589</v>
      </c>
      <c r="BS1939" s="4">
        <v>383.22767750179702</v>
      </c>
      <c r="BT1939"/>
    </row>
    <row r="1940" spans="1:72" x14ac:dyDescent="0.3">
      <c r="A1940">
        <v>40115</v>
      </c>
      <c r="B1940" s="18" t="s">
        <v>320</v>
      </c>
      <c r="C1940" s="43" t="s">
        <v>78</v>
      </c>
      <c r="D1940">
        <v>1</v>
      </c>
      <c r="E1940">
        <v>1</v>
      </c>
      <c r="F1940" s="18">
        <v>1</v>
      </c>
      <c r="G1940" s="10">
        <v>1000</v>
      </c>
      <c r="H1940" s="10">
        <v>1000</v>
      </c>
      <c r="I1940" s="10">
        <v>1000</v>
      </c>
      <c r="J1940" s="10">
        <v>1000</v>
      </c>
      <c r="K1940" s="10">
        <v>1000</v>
      </c>
      <c r="L1940" s="2"/>
      <c r="M1940" s="10">
        <v>100</v>
      </c>
      <c r="N1940" s="10">
        <v>0</v>
      </c>
      <c r="O1940" s="10">
        <v>0</v>
      </c>
      <c r="P1940" s="10">
        <v>0</v>
      </c>
      <c r="Q1940" s="10">
        <v>0</v>
      </c>
      <c r="R1940" s="10">
        <v>0</v>
      </c>
      <c r="S1940" s="10">
        <v>100</v>
      </c>
      <c r="T1940" s="10">
        <v>0</v>
      </c>
      <c r="U1940" s="10">
        <v>0</v>
      </c>
      <c r="V1940" s="10">
        <v>0</v>
      </c>
      <c r="W1940" s="2"/>
      <c r="X1940" s="10">
        <v>100</v>
      </c>
      <c r="Y1940" s="10">
        <v>0</v>
      </c>
      <c r="Z1940" s="10">
        <v>0</v>
      </c>
      <c r="AA1940" s="10">
        <v>0</v>
      </c>
      <c r="AB1940" s="10">
        <v>500</v>
      </c>
      <c r="AC1940" s="10">
        <v>250</v>
      </c>
      <c r="AD1940" s="10">
        <v>100</v>
      </c>
      <c r="AE1940" s="10">
        <v>0</v>
      </c>
      <c r="AF1940" s="10">
        <v>0</v>
      </c>
      <c r="AG1940" s="10">
        <v>150</v>
      </c>
      <c r="AH1940" s="10">
        <v>0</v>
      </c>
      <c r="AI1940" s="10">
        <v>0</v>
      </c>
      <c r="AJ1940" s="3"/>
      <c r="AK1940" s="10">
        <v>0</v>
      </c>
      <c r="AL1940" s="10">
        <v>0</v>
      </c>
      <c r="AM1940" s="3"/>
      <c r="AN1940" s="10">
        <v>0</v>
      </c>
      <c r="AO1940" s="10">
        <v>0</v>
      </c>
      <c r="AP1940" s="10">
        <v>0</v>
      </c>
      <c r="AQ1940" s="10">
        <v>0</v>
      </c>
      <c r="AR1940" s="10">
        <v>0</v>
      </c>
      <c r="AS1940" s="10">
        <v>0</v>
      </c>
      <c r="AT1940" s="10">
        <v>0</v>
      </c>
      <c r="AU1940" s="10">
        <v>0</v>
      </c>
      <c r="AV1940" s="10">
        <v>0</v>
      </c>
      <c r="AW1940" s="10">
        <v>0</v>
      </c>
      <c r="AX1940" s="10">
        <v>0</v>
      </c>
      <c r="AY1940" s="3"/>
      <c r="AZ1940" s="10">
        <v>6000</v>
      </c>
      <c r="BA1940" s="10">
        <v>2000</v>
      </c>
      <c r="BB1940" s="10">
        <v>425</v>
      </c>
      <c r="BC1940" s="10">
        <v>0</v>
      </c>
      <c r="BD1940" s="10">
        <v>0</v>
      </c>
      <c r="BE1940" s="10">
        <v>60</v>
      </c>
      <c r="BF1940" s="3"/>
      <c r="BG1940" s="10">
        <v>1000</v>
      </c>
      <c r="BH1940" s="10">
        <v>5000</v>
      </c>
      <c r="BI1940" s="3"/>
      <c r="BJ1940" s="21">
        <v>1</v>
      </c>
      <c r="BK1940" s="65">
        <v>0</v>
      </c>
      <c r="BL1940" s="65">
        <v>0</v>
      </c>
      <c r="BM1940" s="6">
        <v>107.11250000000001</v>
      </c>
      <c r="BN1940" s="8">
        <v>347.95278528237111</v>
      </c>
      <c r="BO1940" s="12">
        <v>193.05463660207172</v>
      </c>
      <c r="BP1940" s="50">
        <v>0.94452830188679238</v>
      </c>
      <c r="BQ1940" s="4">
        <v>239.27287255293649</v>
      </c>
      <c r="BR1940" s="50">
        <v>0.93162790697674425</v>
      </c>
      <c r="BS1940" s="4">
        <v>456.63269801180576</v>
      </c>
      <c r="BT1940">
        <v>146.72883194020091</v>
      </c>
    </row>
    <row r="1941" spans="1:72" s="13" customFormat="1" ht="17.25" thickBot="1" x14ac:dyDescent="0.35">
      <c r="B1941" s="20"/>
      <c r="D1941" s="14">
        <v>1</v>
      </c>
      <c r="E1941" s="14">
        <v>1</v>
      </c>
      <c r="F1941" s="19">
        <v>1</v>
      </c>
      <c r="G1941" s="15">
        <v>1000</v>
      </c>
      <c r="H1941" s="15">
        <v>1000</v>
      </c>
      <c r="I1941" s="15">
        <v>1000</v>
      </c>
      <c r="J1941" s="15">
        <v>1000</v>
      </c>
      <c r="K1941" s="15">
        <v>1000</v>
      </c>
      <c r="L1941" s="16"/>
      <c r="M1941" s="15">
        <v>100</v>
      </c>
      <c r="N1941" s="15">
        <v>0</v>
      </c>
      <c r="O1941" s="15">
        <v>0</v>
      </c>
      <c r="P1941" s="15">
        <v>0</v>
      </c>
      <c r="Q1941" s="15">
        <v>0</v>
      </c>
      <c r="R1941" s="15">
        <v>0</v>
      </c>
      <c r="S1941" s="15">
        <v>100</v>
      </c>
      <c r="T1941" s="15">
        <v>0</v>
      </c>
      <c r="U1941" s="15">
        <v>0</v>
      </c>
      <c r="V1941" s="15">
        <v>0</v>
      </c>
      <c r="W1941" s="16"/>
      <c r="X1941" s="15">
        <v>100</v>
      </c>
      <c r="Y1941" s="15">
        <v>0</v>
      </c>
      <c r="Z1941" s="15">
        <v>0</v>
      </c>
      <c r="AA1941" s="15">
        <v>0</v>
      </c>
      <c r="AB1941" s="15">
        <v>500</v>
      </c>
      <c r="AC1941" s="15">
        <v>250</v>
      </c>
      <c r="AD1941" s="15">
        <v>100</v>
      </c>
      <c r="AE1941" s="15">
        <v>0</v>
      </c>
      <c r="AF1941" s="15">
        <v>0</v>
      </c>
      <c r="AG1941" s="15">
        <v>150</v>
      </c>
      <c r="AH1941" s="15">
        <v>0</v>
      </c>
      <c r="AI1941" s="15">
        <v>0</v>
      </c>
      <c r="AJ1941" s="17"/>
      <c r="AK1941" s="15">
        <v>0</v>
      </c>
      <c r="AL1941" s="15">
        <v>0</v>
      </c>
      <c r="AM1941" s="17"/>
      <c r="AN1941" s="15">
        <v>0</v>
      </c>
      <c r="AO1941" s="15">
        <v>0</v>
      </c>
      <c r="AP1941" s="15">
        <v>0</v>
      </c>
      <c r="AQ1941" s="15">
        <v>0</v>
      </c>
      <c r="AR1941" s="15">
        <v>0</v>
      </c>
      <c r="AS1941" s="15">
        <v>0</v>
      </c>
      <c r="AT1941" s="15">
        <v>0</v>
      </c>
      <c r="AU1941" s="15">
        <v>0</v>
      </c>
      <c r="AV1941" s="15">
        <v>0</v>
      </c>
      <c r="AW1941" s="15">
        <v>0</v>
      </c>
      <c r="AX1941" s="15">
        <v>0</v>
      </c>
      <c r="AY1941" s="17"/>
      <c r="AZ1941" s="15">
        <v>6000</v>
      </c>
      <c r="BA1941" s="15">
        <v>2000</v>
      </c>
      <c r="BB1941" s="15">
        <v>425</v>
      </c>
      <c r="BC1941" s="15">
        <v>0</v>
      </c>
      <c r="BD1941" s="15">
        <v>0</v>
      </c>
      <c r="BE1941" s="15">
        <v>60</v>
      </c>
      <c r="BF1941" s="17"/>
      <c r="BG1941" s="15">
        <v>1000</v>
      </c>
      <c r="BH1941" s="15">
        <v>5000</v>
      </c>
      <c r="BI1941" s="17"/>
      <c r="BJ1941" s="22">
        <v>1</v>
      </c>
      <c r="BK1941" s="65">
        <v>0</v>
      </c>
      <c r="BL1941" s="65">
        <v>0</v>
      </c>
      <c r="BM1941" s="6">
        <v>107.11250000000001</v>
      </c>
      <c r="BN1941" s="8">
        <v>347.95278528237111</v>
      </c>
      <c r="BO1941" s="12">
        <v>193.05463660207172</v>
      </c>
      <c r="BP1941" s="50">
        <v>0.94452830188679238</v>
      </c>
      <c r="BQ1941" s="4">
        <v>239.27287255293649</v>
      </c>
      <c r="BR1941" s="50">
        <v>0.93162790697674425</v>
      </c>
      <c r="BS1941" s="4">
        <v>456.63269801180576</v>
      </c>
      <c r="BT1941"/>
    </row>
    <row r="1942" spans="1:72" s="34" customFormat="1" ht="27" thickBot="1" x14ac:dyDescent="0.35">
      <c r="B1942" s="70" t="s">
        <v>322</v>
      </c>
      <c r="C1942"/>
      <c r="F1942" s="35"/>
      <c r="G1942" s="36"/>
      <c r="H1942" s="36"/>
      <c r="I1942" s="36"/>
      <c r="J1942" s="36"/>
      <c r="K1942" s="36"/>
      <c r="L1942" s="16"/>
      <c r="M1942" s="36"/>
      <c r="N1942" s="36"/>
      <c r="O1942" s="36"/>
      <c r="P1942" s="36">
        <v>0</v>
      </c>
      <c r="Q1942" s="36"/>
      <c r="R1942" s="36"/>
      <c r="S1942" s="36"/>
      <c r="T1942" s="36"/>
      <c r="U1942" s="36"/>
      <c r="V1942" s="36"/>
      <c r="W1942" s="16"/>
      <c r="X1942" s="36"/>
      <c r="Y1942" s="36"/>
      <c r="Z1942" s="36"/>
      <c r="AA1942" s="36">
        <v>0</v>
      </c>
      <c r="AB1942" s="36"/>
      <c r="AC1942" s="36"/>
      <c r="AD1942" s="36"/>
      <c r="AE1942" s="36"/>
      <c r="AF1942" s="36"/>
      <c r="AG1942" s="36"/>
      <c r="AH1942" s="36"/>
      <c r="AI1942" s="36"/>
      <c r="AJ1942" s="17"/>
      <c r="AK1942" s="36"/>
      <c r="AL1942" s="36"/>
      <c r="AM1942" s="17"/>
      <c r="AN1942" s="36"/>
      <c r="AO1942" s="36"/>
      <c r="AP1942" s="36"/>
      <c r="AQ1942" s="36"/>
      <c r="AR1942" s="36"/>
      <c r="AS1942" s="36"/>
      <c r="AT1942" s="36"/>
      <c r="AU1942" s="36"/>
      <c r="AV1942" s="36"/>
      <c r="AW1942" s="36"/>
      <c r="AX1942" s="36"/>
      <c r="AY1942" s="17"/>
      <c r="AZ1942" s="36"/>
      <c r="BA1942" s="36"/>
      <c r="BB1942" s="36"/>
      <c r="BC1942" s="36"/>
      <c r="BD1942" s="36"/>
      <c r="BE1942" s="36"/>
      <c r="BF1942" s="17"/>
      <c r="BG1942" s="36"/>
      <c r="BH1942" s="36"/>
      <c r="BI1942" s="17"/>
      <c r="BJ1942" s="37"/>
      <c r="BK1942" s="36"/>
      <c r="BL1942" s="36"/>
      <c r="BM1942" s="38"/>
      <c r="BN1942" s="38"/>
      <c r="BO1942" s="38"/>
      <c r="BP1942" s="38"/>
      <c r="BQ1942" s="38"/>
      <c r="BR1942" s="38"/>
      <c r="BS1942" s="38"/>
    </row>
    <row r="1943" spans="1:72" x14ac:dyDescent="0.3">
      <c r="A1943">
        <v>40116</v>
      </c>
      <c r="B1943" s="18" t="s">
        <v>323</v>
      </c>
      <c r="C1943" s="43" t="s">
        <v>81</v>
      </c>
      <c r="D1943">
        <v>1</v>
      </c>
      <c r="E1943">
        <v>1</v>
      </c>
      <c r="F1943" s="18">
        <v>1</v>
      </c>
      <c r="G1943" s="10">
        <v>81</v>
      </c>
      <c r="H1943" s="10">
        <v>81</v>
      </c>
      <c r="I1943" s="10">
        <v>6982</v>
      </c>
      <c r="J1943" s="10">
        <v>36</v>
      </c>
      <c r="K1943" s="10">
        <v>28</v>
      </c>
      <c r="L1943" s="2"/>
      <c r="M1943" s="10">
        <v>50</v>
      </c>
      <c r="N1943" s="10">
        <v>0</v>
      </c>
      <c r="O1943" s="10">
        <v>0</v>
      </c>
      <c r="P1943" s="10">
        <v>0</v>
      </c>
      <c r="Q1943" s="10">
        <v>100</v>
      </c>
      <c r="R1943" s="10">
        <v>0</v>
      </c>
      <c r="S1943" s="10">
        <v>0</v>
      </c>
      <c r="T1943" s="10">
        <v>0</v>
      </c>
      <c r="U1943" s="10">
        <v>0</v>
      </c>
      <c r="V1943" s="10">
        <v>250</v>
      </c>
      <c r="W1943" s="2"/>
      <c r="X1943" s="10">
        <v>50</v>
      </c>
      <c r="Y1943" s="10">
        <v>0</v>
      </c>
      <c r="Z1943" s="10">
        <v>0</v>
      </c>
      <c r="AA1943" s="10">
        <v>0</v>
      </c>
      <c r="AB1943" s="10">
        <v>100</v>
      </c>
      <c r="AC1943" s="10">
        <v>0</v>
      </c>
      <c r="AD1943" s="10">
        <v>0</v>
      </c>
      <c r="AE1943" s="10">
        <v>0</v>
      </c>
      <c r="AF1943" s="10">
        <v>0</v>
      </c>
      <c r="AG1943" s="10">
        <v>250</v>
      </c>
      <c r="AH1943" s="10">
        <v>0</v>
      </c>
      <c r="AI1943" s="10">
        <v>0</v>
      </c>
      <c r="AJ1943" s="3"/>
      <c r="AK1943" s="10">
        <v>0</v>
      </c>
      <c r="AL1943" s="10">
        <v>0</v>
      </c>
      <c r="AM1943" s="3"/>
      <c r="AN1943" s="10">
        <v>0</v>
      </c>
      <c r="AO1943" s="10">
        <v>0</v>
      </c>
      <c r="AP1943" s="10">
        <v>0</v>
      </c>
      <c r="AQ1943" s="10">
        <v>0</v>
      </c>
      <c r="AR1943" s="10">
        <v>0</v>
      </c>
      <c r="AS1943" s="10">
        <v>0</v>
      </c>
      <c r="AT1943" s="10">
        <v>0</v>
      </c>
      <c r="AU1943" s="10">
        <v>0</v>
      </c>
      <c r="AV1943" s="10">
        <v>0</v>
      </c>
      <c r="AW1943" s="10">
        <v>0</v>
      </c>
      <c r="AX1943" s="10">
        <v>0</v>
      </c>
      <c r="AY1943" s="3"/>
      <c r="AZ1943" s="10">
        <v>6000</v>
      </c>
      <c r="BA1943" s="10">
        <v>2000</v>
      </c>
      <c r="BB1943" s="10">
        <v>300</v>
      </c>
      <c r="BC1943" s="10">
        <v>0</v>
      </c>
      <c r="BD1943" s="10">
        <v>0</v>
      </c>
      <c r="BE1943" s="10">
        <v>60</v>
      </c>
      <c r="BF1943" s="3"/>
      <c r="BG1943" s="10">
        <v>1000</v>
      </c>
      <c r="BH1943" s="10">
        <v>5000</v>
      </c>
      <c r="BI1943" s="3"/>
      <c r="BJ1943" s="21">
        <v>1</v>
      </c>
      <c r="BK1943" s="65">
        <v>0</v>
      </c>
      <c r="BL1943" s="65">
        <v>0</v>
      </c>
      <c r="BM1943" s="6">
        <v>85.05</v>
      </c>
      <c r="BN1943" s="8">
        <v>535.97110176221133</v>
      </c>
      <c r="BO1943" s="12">
        <v>213.50489972100422</v>
      </c>
      <c r="BP1943" s="50">
        <v>0.90447653429602881</v>
      </c>
      <c r="BQ1943" s="4">
        <v>541.71102698872187</v>
      </c>
      <c r="BR1943" s="50">
        <v>0.92405904059040589</v>
      </c>
      <c r="BS1943" s="4">
        <v>530.2311765357008</v>
      </c>
      <c r="BT1943">
        <v>162.27180605946913</v>
      </c>
    </row>
    <row r="1944" spans="1:72" s="13" customFormat="1" ht="17.25" thickBot="1" x14ac:dyDescent="0.35">
      <c r="B1944" s="20"/>
      <c r="D1944" s="14">
        <v>1</v>
      </c>
      <c r="E1944" s="14">
        <v>1</v>
      </c>
      <c r="F1944" s="19">
        <v>1</v>
      </c>
      <c r="G1944" s="15">
        <v>81</v>
      </c>
      <c r="H1944" s="15">
        <v>81</v>
      </c>
      <c r="I1944" s="15">
        <v>6982</v>
      </c>
      <c r="J1944" s="15">
        <v>36</v>
      </c>
      <c r="K1944" s="15">
        <v>28</v>
      </c>
      <c r="L1944" s="16"/>
      <c r="M1944" s="15">
        <v>50</v>
      </c>
      <c r="N1944" s="15">
        <v>0</v>
      </c>
      <c r="O1944" s="15">
        <v>0</v>
      </c>
      <c r="P1944" s="15">
        <v>0</v>
      </c>
      <c r="Q1944" s="15">
        <v>100</v>
      </c>
      <c r="R1944" s="15">
        <v>0</v>
      </c>
      <c r="S1944" s="15">
        <v>0</v>
      </c>
      <c r="T1944" s="15">
        <v>0</v>
      </c>
      <c r="U1944" s="15">
        <v>0</v>
      </c>
      <c r="V1944" s="15">
        <v>250</v>
      </c>
      <c r="W1944" s="16"/>
      <c r="X1944" s="15">
        <v>50</v>
      </c>
      <c r="Y1944" s="15">
        <v>0</v>
      </c>
      <c r="Z1944" s="15">
        <v>0</v>
      </c>
      <c r="AA1944" s="15">
        <v>0</v>
      </c>
      <c r="AB1944" s="15">
        <v>100</v>
      </c>
      <c r="AC1944" s="15">
        <v>0</v>
      </c>
      <c r="AD1944" s="15">
        <v>0</v>
      </c>
      <c r="AE1944" s="15">
        <v>0</v>
      </c>
      <c r="AF1944" s="15">
        <v>0</v>
      </c>
      <c r="AG1944" s="15">
        <v>250</v>
      </c>
      <c r="AH1944" s="15">
        <v>0</v>
      </c>
      <c r="AI1944" s="15">
        <v>0</v>
      </c>
      <c r="AJ1944" s="17"/>
      <c r="AK1944" s="15">
        <v>0</v>
      </c>
      <c r="AL1944" s="15">
        <v>0</v>
      </c>
      <c r="AM1944" s="17"/>
      <c r="AN1944" s="15">
        <v>0</v>
      </c>
      <c r="AO1944" s="15">
        <v>0</v>
      </c>
      <c r="AP1944" s="15">
        <v>0</v>
      </c>
      <c r="AQ1944" s="15">
        <v>0</v>
      </c>
      <c r="AR1944" s="15">
        <v>0</v>
      </c>
      <c r="AS1944" s="15">
        <v>0</v>
      </c>
      <c r="AT1944" s="15">
        <v>0</v>
      </c>
      <c r="AU1944" s="15">
        <v>0</v>
      </c>
      <c r="AV1944" s="15">
        <v>0</v>
      </c>
      <c r="AW1944" s="15">
        <v>0</v>
      </c>
      <c r="AX1944" s="15">
        <v>0</v>
      </c>
      <c r="AY1944" s="17"/>
      <c r="AZ1944" s="15">
        <v>6000</v>
      </c>
      <c r="BA1944" s="15">
        <v>2000</v>
      </c>
      <c r="BB1944" s="15">
        <v>300</v>
      </c>
      <c r="BC1944" s="15">
        <v>0</v>
      </c>
      <c r="BD1944" s="15">
        <v>0</v>
      </c>
      <c r="BE1944" s="15">
        <v>60</v>
      </c>
      <c r="BF1944" s="17"/>
      <c r="BG1944" s="15">
        <v>1000</v>
      </c>
      <c r="BH1944" s="15">
        <v>5000</v>
      </c>
      <c r="BI1944" s="17"/>
      <c r="BJ1944" s="22">
        <v>1</v>
      </c>
      <c r="BK1944" s="65">
        <v>0</v>
      </c>
      <c r="BL1944" s="65">
        <v>0</v>
      </c>
      <c r="BM1944" s="6">
        <v>85.05</v>
      </c>
      <c r="BN1944" s="8">
        <v>535.97110176221133</v>
      </c>
      <c r="BO1944" s="12">
        <v>213.50489972100422</v>
      </c>
      <c r="BP1944" s="50">
        <v>0.90447653429602881</v>
      </c>
      <c r="BQ1944" s="4">
        <v>541.71102698872187</v>
      </c>
      <c r="BR1944" s="50">
        <v>0.92405904059040589</v>
      </c>
      <c r="BS1944" s="4">
        <v>530.2311765357008</v>
      </c>
      <c r="BT1944"/>
    </row>
    <row r="1945" spans="1:72" s="87" customFormat="1" x14ac:dyDescent="0.3">
      <c r="A1945" s="87">
        <v>40117</v>
      </c>
      <c r="B1945" s="18" t="s">
        <v>324</v>
      </c>
      <c r="C1945" s="87" t="s">
        <v>81</v>
      </c>
      <c r="D1945" s="87">
        <v>1</v>
      </c>
      <c r="E1945" s="87">
        <v>1</v>
      </c>
      <c r="F1945" s="18">
        <v>1</v>
      </c>
      <c r="G1945" s="87">
        <v>81</v>
      </c>
      <c r="H1945" s="87">
        <v>81</v>
      </c>
      <c r="I1945" s="87">
        <v>6982</v>
      </c>
      <c r="J1945" s="87">
        <v>36</v>
      </c>
      <c r="K1945" s="87">
        <v>28</v>
      </c>
      <c r="L1945" s="88"/>
      <c r="M1945" s="87">
        <v>50</v>
      </c>
      <c r="N1945" s="87">
        <v>0</v>
      </c>
      <c r="O1945" s="87">
        <v>0</v>
      </c>
      <c r="P1945" s="87">
        <v>0</v>
      </c>
      <c r="Q1945" s="87">
        <v>100</v>
      </c>
      <c r="R1945" s="87">
        <v>0</v>
      </c>
      <c r="S1945" s="87">
        <v>0</v>
      </c>
      <c r="T1945" s="87">
        <v>0</v>
      </c>
      <c r="U1945" s="87">
        <v>0</v>
      </c>
      <c r="V1945" s="87">
        <v>250</v>
      </c>
      <c r="W1945" s="88"/>
      <c r="X1945" s="87">
        <v>50</v>
      </c>
      <c r="Y1945" s="87">
        <v>0</v>
      </c>
      <c r="Z1945" s="87">
        <v>0</v>
      </c>
      <c r="AA1945" s="87">
        <v>0</v>
      </c>
      <c r="AB1945" s="87">
        <v>100</v>
      </c>
      <c r="AC1945" s="87">
        <v>0</v>
      </c>
      <c r="AD1945" s="87">
        <v>0</v>
      </c>
      <c r="AE1945" s="87">
        <v>0</v>
      </c>
      <c r="AF1945" s="87">
        <v>0</v>
      </c>
      <c r="AG1945" s="87">
        <v>250</v>
      </c>
      <c r="AH1945" s="87">
        <v>0</v>
      </c>
      <c r="AI1945" s="87">
        <v>0</v>
      </c>
      <c r="AJ1945" s="88"/>
      <c r="AK1945" s="87">
        <v>0</v>
      </c>
      <c r="AL1945" s="87">
        <v>0</v>
      </c>
      <c r="AM1945" s="88"/>
      <c r="AN1945" s="87">
        <v>0</v>
      </c>
      <c r="AO1945" s="87">
        <v>0</v>
      </c>
      <c r="AP1945" s="87">
        <v>0</v>
      </c>
      <c r="AQ1945" s="87">
        <v>0</v>
      </c>
      <c r="AR1945" s="87">
        <v>0</v>
      </c>
      <c r="AS1945" s="87">
        <v>0</v>
      </c>
      <c r="AT1945" s="87">
        <v>0</v>
      </c>
      <c r="AU1945" s="87">
        <v>0</v>
      </c>
      <c r="AV1945" s="87">
        <v>0</v>
      </c>
      <c r="AW1945" s="87">
        <v>0</v>
      </c>
      <c r="AX1945" s="87">
        <v>0</v>
      </c>
      <c r="AY1945" s="88"/>
      <c r="AZ1945" s="87">
        <v>6000</v>
      </c>
      <c r="BA1945" s="87">
        <v>2000</v>
      </c>
      <c r="BB1945" s="87">
        <v>330</v>
      </c>
      <c r="BC1945" s="87">
        <v>0</v>
      </c>
      <c r="BD1945" s="87">
        <v>0</v>
      </c>
      <c r="BE1945" s="87">
        <v>60</v>
      </c>
      <c r="BF1945" s="88"/>
      <c r="BG1945" s="87">
        <v>1000</v>
      </c>
      <c r="BH1945" s="87">
        <v>5000</v>
      </c>
      <c r="BI1945" s="88"/>
      <c r="BJ1945" s="18">
        <v>1</v>
      </c>
      <c r="BK1945" s="87">
        <v>0</v>
      </c>
      <c r="BL1945" s="87">
        <v>0</v>
      </c>
      <c r="BM1945" s="89">
        <v>85.05</v>
      </c>
      <c r="BN1945" s="90">
        <v>535.97110176221133</v>
      </c>
      <c r="BO1945" s="91">
        <v>213.50489972100422</v>
      </c>
      <c r="BP1945" s="92">
        <v>0.90447653429602881</v>
      </c>
      <c r="BQ1945" s="92">
        <v>541.71102698872187</v>
      </c>
      <c r="BR1945" s="92">
        <v>0.92405904059040589</v>
      </c>
      <c r="BS1945" s="92">
        <v>530.2311765357008</v>
      </c>
      <c r="BT1945" s="87">
        <v>162.27180605946913</v>
      </c>
    </row>
    <row r="1946" spans="1:72" s="13" customFormat="1" ht="17.25" thickBot="1" x14ac:dyDescent="0.35">
      <c r="B1946" s="20"/>
      <c r="D1946" s="13">
        <v>1</v>
      </c>
      <c r="E1946" s="13">
        <v>1</v>
      </c>
      <c r="F1946" s="20">
        <v>1</v>
      </c>
      <c r="G1946" s="13">
        <v>81</v>
      </c>
      <c r="H1946" s="13">
        <v>81</v>
      </c>
      <c r="I1946" s="13">
        <v>6982</v>
      </c>
      <c r="J1946" s="13">
        <v>36</v>
      </c>
      <c r="K1946" s="13">
        <v>28</v>
      </c>
      <c r="L1946" s="34"/>
      <c r="M1946" s="13">
        <v>50</v>
      </c>
      <c r="N1946" s="13">
        <v>0</v>
      </c>
      <c r="O1946" s="13">
        <v>0</v>
      </c>
      <c r="P1946" s="13">
        <v>0</v>
      </c>
      <c r="Q1946" s="13">
        <v>100</v>
      </c>
      <c r="R1946" s="13">
        <v>0</v>
      </c>
      <c r="S1946" s="13">
        <v>0</v>
      </c>
      <c r="T1946" s="13">
        <v>0</v>
      </c>
      <c r="U1946" s="13">
        <v>0</v>
      </c>
      <c r="V1946" s="13">
        <v>250</v>
      </c>
      <c r="W1946" s="34"/>
      <c r="X1946" s="13">
        <v>50</v>
      </c>
      <c r="Y1946" s="13">
        <v>0</v>
      </c>
      <c r="Z1946" s="13">
        <v>0</v>
      </c>
      <c r="AA1946" s="13">
        <v>0</v>
      </c>
      <c r="AB1946" s="13">
        <v>100</v>
      </c>
      <c r="AC1946" s="13">
        <v>0</v>
      </c>
      <c r="AD1946" s="13">
        <v>0</v>
      </c>
      <c r="AE1946" s="13">
        <v>0</v>
      </c>
      <c r="AF1946" s="13">
        <v>0</v>
      </c>
      <c r="AG1946" s="13">
        <v>250</v>
      </c>
      <c r="AH1946" s="13">
        <v>0</v>
      </c>
      <c r="AI1946" s="13">
        <v>0</v>
      </c>
      <c r="AJ1946" s="34"/>
      <c r="AK1946" s="13">
        <v>0</v>
      </c>
      <c r="AL1946" s="13">
        <v>0</v>
      </c>
      <c r="AM1946" s="34"/>
      <c r="AN1946" s="13">
        <v>0</v>
      </c>
      <c r="AO1946" s="13">
        <v>0</v>
      </c>
      <c r="AP1946" s="13">
        <v>0</v>
      </c>
      <c r="AQ1946" s="13">
        <v>0</v>
      </c>
      <c r="AR1946" s="13">
        <v>0</v>
      </c>
      <c r="AS1946" s="13">
        <v>0</v>
      </c>
      <c r="AT1946" s="13">
        <v>0</v>
      </c>
      <c r="AU1946" s="13">
        <v>0</v>
      </c>
      <c r="AV1946" s="13">
        <v>0</v>
      </c>
      <c r="AW1946" s="13">
        <v>0</v>
      </c>
      <c r="AX1946" s="13">
        <v>0</v>
      </c>
      <c r="AY1946" s="34"/>
      <c r="AZ1946" s="13">
        <v>6000</v>
      </c>
      <c r="BA1946" s="13">
        <v>2000</v>
      </c>
      <c r="BB1946" s="13">
        <v>330</v>
      </c>
      <c r="BC1946" s="13">
        <v>0</v>
      </c>
      <c r="BD1946" s="13">
        <v>0</v>
      </c>
      <c r="BE1946" s="13">
        <v>60</v>
      </c>
      <c r="BF1946" s="34"/>
      <c r="BG1946" s="13">
        <v>1000</v>
      </c>
      <c r="BH1946" s="13">
        <v>5000</v>
      </c>
      <c r="BI1946" s="34"/>
      <c r="BJ1946" s="20">
        <v>1</v>
      </c>
      <c r="BK1946" s="13">
        <v>0</v>
      </c>
      <c r="BL1946" s="13">
        <v>0</v>
      </c>
      <c r="BM1946" s="93">
        <v>85.05</v>
      </c>
      <c r="BN1946" s="94">
        <v>535.97110176221133</v>
      </c>
      <c r="BO1946" s="95">
        <v>213.50489972100422</v>
      </c>
      <c r="BP1946" s="96">
        <v>0.90447653429602881</v>
      </c>
      <c r="BQ1946" s="96">
        <v>541.71102698872187</v>
      </c>
      <c r="BR1946" s="96">
        <v>0.92405904059040589</v>
      </c>
      <c r="BS1946" s="96">
        <v>530.2311765357008</v>
      </c>
    </row>
    <row r="1947" spans="1:72" s="97" customFormat="1" x14ac:dyDescent="0.3">
      <c r="A1947" s="97">
        <v>40118</v>
      </c>
      <c r="B1947" s="98" t="s">
        <v>325</v>
      </c>
      <c r="C1947" s="97" t="s">
        <v>77</v>
      </c>
      <c r="D1947" s="97">
        <v>1</v>
      </c>
      <c r="E1947" s="97">
        <v>1</v>
      </c>
      <c r="F1947" s="98">
        <v>1</v>
      </c>
      <c r="G1947" s="97">
        <v>92</v>
      </c>
      <c r="H1947" s="97">
        <v>92</v>
      </c>
      <c r="I1947" s="97">
        <v>5930</v>
      </c>
      <c r="J1947" s="97">
        <v>30</v>
      </c>
      <c r="K1947" s="97">
        <v>36</v>
      </c>
      <c r="L1947" s="99"/>
      <c r="M1947" s="97">
        <v>150</v>
      </c>
      <c r="N1947" s="97">
        <v>0</v>
      </c>
      <c r="O1947" s="97">
        <v>0</v>
      </c>
      <c r="P1947" s="97">
        <v>100</v>
      </c>
      <c r="Q1947" s="97">
        <v>0</v>
      </c>
      <c r="R1947" s="97">
        <v>0</v>
      </c>
      <c r="S1947" s="97">
        <v>100</v>
      </c>
      <c r="T1947" s="97">
        <v>150</v>
      </c>
      <c r="U1947" s="97">
        <v>0</v>
      </c>
      <c r="V1947" s="97">
        <v>0</v>
      </c>
      <c r="W1947" s="99"/>
      <c r="X1947" s="97">
        <v>150</v>
      </c>
      <c r="Y1947" s="97">
        <v>0</v>
      </c>
      <c r="Z1947" s="97">
        <v>0</v>
      </c>
      <c r="AA1947" s="97">
        <v>100</v>
      </c>
      <c r="AB1947" s="97">
        <v>0</v>
      </c>
      <c r="AC1947" s="97">
        <v>0</v>
      </c>
      <c r="AD1947" s="97">
        <v>100</v>
      </c>
      <c r="AE1947" s="97">
        <v>150</v>
      </c>
      <c r="AF1947" s="97">
        <v>0</v>
      </c>
      <c r="AG1947" s="97">
        <v>0</v>
      </c>
      <c r="AH1947" s="97">
        <v>0</v>
      </c>
      <c r="AI1947" s="97">
        <v>0</v>
      </c>
      <c r="AJ1947" s="99"/>
      <c r="AK1947" s="97">
        <v>150</v>
      </c>
      <c r="AL1947" s="97">
        <v>0</v>
      </c>
      <c r="AM1947" s="99"/>
      <c r="AN1947" s="97">
        <v>0</v>
      </c>
      <c r="AO1947" s="97">
        <v>0</v>
      </c>
      <c r="AP1947" s="97">
        <v>0</v>
      </c>
      <c r="AQ1947" s="97">
        <v>0</v>
      </c>
      <c r="AR1947" s="97">
        <v>0</v>
      </c>
      <c r="AS1947" s="97">
        <v>0</v>
      </c>
      <c r="AT1947" s="97">
        <v>0</v>
      </c>
      <c r="AU1947" s="97">
        <v>0</v>
      </c>
      <c r="AV1947" s="97">
        <v>0</v>
      </c>
      <c r="AW1947" s="97">
        <v>0</v>
      </c>
      <c r="AX1947" s="97">
        <v>0</v>
      </c>
      <c r="AY1947" s="99"/>
      <c r="AZ1947" s="97">
        <v>6000</v>
      </c>
      <c r="BA1947" s="97">
        <v>2000</v>
      </c>
      <c r="BB1947" s="97">
        <v>235</v>
      </c>
      <c r="BC1947" s="97">
        <v>0</v>
      </c>
      <c r="BD1947" s="97">
        <v>0</v>
      </c>
      <c r="BE1947" s="97">
        <v>60</v>
      </c>
      <c r="BF1947" s="99"/>
      <c r="BG1947" s="97">
        <v>1000</v>
      </c>
      <c r="BH1947" s="97">
        <v>5000</v>
      </c>
      <c r="BI1947" s="99"/>
      <c r="BJ1947" s="98">
        <v>1</v>
      </c>
      <c r="BK1947" s="97">
        <v>0</v>
      </c>
      <c r="BL1947" s="97">
        <v>0</v>
      </c>
      <c r="BM1947" s="100">
        <v>116.57837499999998</v>
      </c>
      <c r="BN1947" s="101">
        <v>431.60469242537107</v>
      </c>
      <c r="BO1947" s="102">
        <v>224.31177785690292</v>
      </c>
      <c r="BP1947" s="103">
        <v>0.91908256880733941</v>
      </c>
      <c r="BQ1947" s="103">
        <v>398.2769286888539</v>
      </c>
      <c r="BR1947" s="103">
        <v>0.90447653429602881</v>
      </c>
      <c r="BS1947" s="103">
        <v>404.70854559090628</v>
      </c>
      <c r="BT1947" s="97">
        <v>170.48544253932715</v>
      </c>
    </row>
    <row r="1948" spans="1:72" s="13" customFormat="1" ht="17.25" thickBot="1" x14ac:dyDescent="0.35">
      <c r="B1948" s="20"/>
      <c r="D1948" s="13">
        <v>1</v>
      </c>
      <c r="E1948" s="13">
        <v>1</v>
      </c>
      <c r="F1948" s="20">
        <v>1</v>
      </c>
      <c r="G1948" s="13">
        <v>92</v>
      </c>
      <c r="H1948" s="13">
        <v>92</v>
      </c>
      <c r="I1948" s="13">
        <v>5930</v>
      </c>
      <c r="J1948" s="13">
        <v>30</v>
      </c>
      <c r="K1948" s="13">
        <v>36</v>
      </c>
      <c r="L1948" s="34"/>
      <c r="M1948" s="13">
        <v>150</v>
      </c>
      <c r="N1948" s="13">
        <v>0</v>
      </c>
      <c r="O1948" s="13">
        <v>0</v>
      </c>
      <c r="P1948" s="13">
        <v>100</v>
      </c>
      <c r="Q1948" s="13">
        <v>0</v>
      </c>
      <c r="R1948" s="13">
        <v>0</v>
      </c>
      <c r="S1948" s="13">
        <v>100</v>
      </c>
      <c r="T1948" s="13">
        <v>150</v>
      </c>
      <c r="U1948" s="13">
        <v>0</v>
      </c>
      <c r="V1948" s="13">
        <v>0</v>
      </c>
      <c r="W1948" s="34"/>
      <c r="X1948" s="13">
        <v>150</v>
      </c>
      <c r="Y1948" s="13">
        <v>0</v>
      </c>
      <c r="Z1948" s="13">
        <v>0</v>
      </c>
      <c r="AA1948" s="13">
        <v>100</v>
      </c>
      <c r="AB1948" s="13">
        <v>0</v>
      </c>
      <c r="AC1948" s="13">
        <v>0</v>
      </c>
      <c r="AD1948" s="13">
        <v>100</v>
      </c>
      <c r="AE1948" s="13">
        <v>150</v>
      </c>
      <c r="AF1948" s="13">
        <v>0</v>
      </c>
      <c r="AG1948" s="13">
        <v>0</v>
      </c>
      <c r="AH1948" s="13">
        <v>0</v>
      </c>
      <c r="AI1948" s="13">
        <v>0</v>
      </c>
      <c r="AJ1948" s="34"/>
      <c r="AK1948" s="13">
        <v>150</v>
      </c>
      <c r="AL1948" s="13">
        <v>0</v>
      </c>
      <c r="AM1948" s="34"/>
      <c r="AN1948" s="13">
        <v>0</v>
      </c>
      <c r="AO1948" s="13">
        <v>0</v>
      </c>
      <c r="AP1948" s="13">
        <v>0</v>
      </c>
      <c r="AQ1948" s="13">
        <v>0</v>
      </c>
      <c r="AR1948" s="13">
        <v>0</v>
      </c>
      <c r="AS1948" s="13">
        <v>0</v>
      </c>
      <c r="AT1948" s="13">
        <v>0</v>
      </c>
      <c r="AU1948" s="13">
        <v>0</v>
      </c>
      <c r="AV1948" s="13">
        <v>0</v>
      </c>
      <c r="AW1948" s="13">
        <v>0</v>
      </c>
      <c r="AX1948" s="13">
        <v>0</v>
      </c>
      <c r="AY1948" s="34"/>
      <c r="AZ1948" s="13">
        <v>6000</v>
      </c>
      <c r="BA1948" s="13">
        <v>2000</v>
      </c>
      <c r="BB1948" s="13">
        <v>235</v>
      </c>
      <c r="BC1948" s="13">
        <v>0</v>
      </c>
      <c r="BD1948" s="13">
        <v>0</v>
      </c>
      <c r="BE1948" s="13">
        <v>60</v>
      </c>
      <c r="BF1948" s="34"/>
      <c r="BG1948" s="13">
        <v>1000</v>
      </c>
      <c r="BH1948" s="13">
        <v>5000</v>
      </c>
      <c r="BI1948" s="34"/>
      <c r="BJ1948" s="20">
        <v>1</v>
      </c>
      <c r="BK1948" s="13">
        <v>0</v>
      </c>
      <c r="BL1948" s="13">
        <v>0</v>
      </c>
      <c r="BM1948" s="93">
        <v>116.57837499999998</v>
      </c>
      <c r="BN1948" s="94">
        <v>431.60469242537107</v>
      </c>
      <c r="BO1948" s="95">
        <v>224.31177785690292</v>
      </c>
      <c r="BP1948" s="96">
        <v>0.91908256880733941</v>
      </c>
      <c r="BQ1948" s="96">
        <v>398.2769286888539</v>
      </c>
      <c r="BR1948" s="96">
        <v>0.90447653429602881</v>
      </c>
      <c r="BS1948" s="96">
        <v>404.70854559090628</v>
      </c>
    </row>
    <row r="1949" spans="1:72" s="97" customFormat="1" x14ac:dyDescent="0.3">
      <c r="A1949" s="97">
        <v>40119</v>
      </c>
      <c r="B1949" s="98" t="s">
        <v>326</v>
      </c>
      <c r="C1949" s="97" t="s">
        <v>80</v>
      </c>
      <c r="D1949" s="97">
        <v>1</v>
      </c>
      <c r="E1949" s="97">
        <v>1</v>
      </c>
      <c r="F1949" s="98">
        <v>1</v>
      </c>
      <c r="G1949" s="97">
        <v>101</v>
      </c>
      <c r="H1949" s="97">
        <v>101</v>
      </c>
      <c r="I1949" s="97">
        <v>5666</v>
      </c>
      <c r="J1949" s="97">
        <v>32</v>
      </c>
      <c r="K1949" s="97">
        <v>28</v>
      </c>
      <c r="L1949" s="99"/>
      <c r="M1949" s="97">
        <v>200</v>
      </c>
      <c r="N1949" s="97">
        <v>0</v>
      </c>
      <c r="O1949" s="97">
        <v>300</v>
      </c>
      <c r="P1949" s="97">
        <v>200</v>
      </c>
      <c r="Q1949" s="97">
        <v>0</v>
      </c>
      <c r="R1949" s="97">
        <v>0</v>
      </c>
      <c r="S1949" s="97">
        <v>100</v>
      </c>
      <c r="T1949" s="97">
        <v>0</v>
      </c>
      <c r="U1949" s="97">
        <v>0</v>
      </c>
      <c r="V1949" s="97">
        <v>0</v>
      </c>
      <c r="W1949" s="99"/>
      <c r="X1949" s="97">
        <v>200</v>
      </c>
      <c r="Y1949" s="97">
        <v>0</v>
      </c>
      <c r="Z1949" s="97">
        <v>300</v>
      </c>
      <c r="AA1949" s="97">
        <v>200</v>
      </c>
      <c r="AB1949" s="97">
        <v>0</v>
      </c>
      <c r="AC1949" s="97">
        <v>0</v>
      </c>
      <c r="AD1949" s="97">
        <v>100</v>
      </c>
      <c r="AE1949" s="97">
        <v>0</v>
      </c>
      <c r="AF1949" s="97">
        <v>0</v>
      </c>
      <c r="AG1949" s="97">
        <v>0</v>
      </c>
      <c r="AH1949" s="97">
        <v>0</v>
      </c>
      <c r="AI1949" s="97">
        <v>0</v>
      </c>
      <c r="AJ1949" s="99"/>
      <c r="AK1949" s="97">
        <v>0</v>
      </c>
      <c r="AL1949" s="97">
        <v>0</v>
      </c>
      <c r="AM1949" s="99"/>
      <c r="AN1949" s="97">
        <v>0</v>
      </c>
      <c r="AO1949" s="97">
        <v>0</v>
      </c>
      <c r="AP1949" s="97">
        <v>0</v>
      </c>
      <c r="AQ1949" s="97">
        <v>0</v>
      </c>
      <c r="AR1949" s="97">
        <v>0</v>
      </c>
      <c r="AS1949" s="97">
        <v>0</v>
      </c>
      <c r="AT1949" s="97">
        <v>0</v>
      </c>
      <c r="AU1949" s="97">
        <v>0</v>
      </c>
      <c r="AV1949" s="97">
        <v>0</v>
      </c>
      <c r="AW1949" s="97">
        <v>0</v>
      </c>
      <c r="AX1949" s="97">
        <v>0</v>
      </c>
      <c r="AY1949" s="99"/>
      <c r="AZ1949" s="97">
        <v>6000</v>
      </c>
      <c r="BA1949" s="97">
        <v>6000</v>
      </c>
      <c r="BB1949" s="97">
        <v>180</v>
      </c>
      <c r="BC1949" s="97">
        <v>25</v>
      </c>
      <c r="BD1949" s="97">
        <v>0</v>
      </c>
      <c r="BE1949" s="97">
        <v>60</v>
      </c>
      <c r="BF1949" s="99"/>
      <c r="BG1949" s="97">
        <v>1000</v>
      </c>
      <c r="BH1949" s="97">
        <v>5000</v>
      </c>
      <c r="BI1949" s="99"/>
      <c r="BJ1949" s="98">
        <v>1</v>
      </c>
      <c r="BK1949" s="97">
        <v>0</v>
      </c>
      <c r="BL1949" s="97">
        <v>0</v>
      </c>
      <c r="BM1949" s="100">
        <v>130.44149999999999</v>
      </c>
      <c r="BN1949" s="101">
        <v>385.30245660461935</v>
      </c>
      <c r="BO1949" s="102">
        <v>224.18615120740947</v>
      </c>
      <c r="BP1949" s="103">
        <v>0.91416058394160582</v>
      </c>
      <c r="BQ1949" s="103">
        <v>387.37723570744168</v>
      </c>
      <c r="BR1949" s="103">
        <v>0.92405904059040589</v>
      </c>
      <c r="BS1949" s="103">
        <v>383.22767750179702</v>
      </c>
      <c r="BT1949" s="97">
        <v>170.38996153008969</v>
      </c>
    </row>
    <row r="1950" spans="1:72" s="13" customFormat="1" ht="17.25" thickBot="1" x14ac:dyDescent="0.35">
      <c r="B1950" s="20"/>
      <c r="D1950" s="13">
        <v>1</v>
      </c>
      <c r="E1950" s="13">
        <v>1</v>
      </c>
      <c r="F1950" s="20">
        <v>1</v>
      </c>
      <c r="G1950" s="13">
        <v>101</v>
      </c>
      <c r="H1950" s="13">
        <v>101</v>
      </c>
      <c r="I1950" s="13">
        <v>5666</v>
      </c>
      <c r="J1950" s="13">
        <v>32</v>
      </c>
      <c r="K1950" s="13">
        <v>28</v>
      </c>
      <c r="L1950" s="34"/>
      <c r="M1950" s="13">
        <v>200</v>
      </c>
      <c r="N1950" s="13">
        <v>0</v>
      </c>
      <c r="O1950" s="13">
        <v>300</v>
      </c>
      <c r="P1950" s="13">
        <v>200</v>
      </c>
      <c r="Q1950" s="13">
        <v>0</v>
      </c>
      <c r="R1950" s="13">
        <v>0</v>
      </c>
      <c r="S1950" s="13">
        <v>100</v>
      </c>
      <c r="T1950" s="13">
        <v>0</v>
      </c>
      <c r="U1950" s="13">
        <v>0</v>
      </c>
      <c r="V1950" s="13">
        <v>0</v>
      </c>
      <c r="W1950" s="34"/>
      <c r="X1950" s="13">
        <v>200</v>
      </c>
      <c r="Y1950" s="13">
        <v>0</v>
      </c>
      <c r="Z1950" s="13">
        <v>300</v>
      </c>
      <c r="AA1950" s="13">
        <v>200</v>
      </c>
      <c r="AB1950" s="13">
        <v>0</v>
      </c>
      <c r="AC1950" s="13">
        <v>0</v>
      </c>
      <c r="AD1950" s="13">
        <v>100</v>
      </c>
      <c r="AE1950" s="13">
        <v>0</v>
      </c>
      <c r="AF1950" s="13">
        <v>0</v>
      </c>
      <c r="AG1950" s="13">
        <v>0</v>
      </c>
      <c r="AH1950" s="13">
        <v>0</v>
      </c>
      <c r="AI1950" s="13">
        <v>0</v>
      </c>
      <c r="AJ1950" s="34"/>
      <c r="AK1950" s="13">
        <v>0</v>
      </c>
      <c r="AL1950" s="13">
        <v>0</v>
      </c>
      <c r="AM1950" s="34"/>
      <c r="AN1950" s="13">
        <v>0</v>
      </c>
      <c r="AO1950" s="13">
        <v>0</v>
      </c>
      <c r="AP1950" s="13">
        <v>0</v>
      </c>
      <c r="AQ1950" s="13">
        <v>0</v>
      </c>
      <c r="AR1950" s="13">
        <v>0</v>
      </c>
      <c r="AS1950" s="13">
        <v>0</v>
      </c>
      <c r="AT1950" s="13">
        <v>0</v>
      </c>
      <c r="AU1950" s="13">
        <v>0</v>
      </c>
      <c r="AV1950" s="13">
        <v>0</v>
      </c>
      <c r="AW1950" s="13">
        <v>0</v>
      </c>
      <c r="AX1950" s="13">
        <v>0</v>
      </c>
      <c r="AY1950" s="34"/>
      <c r="AZ1950" s="13">
        <v>6000</v>
      </c>
      <c r="BA1950" s="13">
        <v>6000</v>
      </c>
      <c r="BB1950" s="13">
        <v>180</v>
      </c>
      <c r="BC1950" s="13">
        <v>25</v>
      </c>
      <c r="BD1950" s="13">
        <v>0</v>
      </c>
      <c r="BE1950" s="13">
        <v>60</v>
      </c>
      <c r="BF1950" s="34"/>
      <c r="BG1950" s="13">
        <v>1000</v>
      </c>
      <c r="BH1950" s="13">
        <v>5000</v>
      </c>
      <c r="BI1950" s="34"/>
      <c r="BJ1950" s="20">
        <v>1</v>
      </c>
      <c r="BK1950" s="13">
        <v>0</v>
      </c>
      <c r="BL1950" s="13">
        <v>0</v>
      </c>
      <c r="BM1950" s="93">
        <v>130.44149999999999</v>
      </c>
      <c r="BN1950" s="94">
        <v>385.30245660461935</v>
      </c>
      <c r="BO1950" s="95">
        <v>224.18615120740947</v>
      </c>
      <c r="BP1950" s="96">
        <v>0.91416058394160582</v>
      </c>
      <c r="BQ1950" s="96">
        <v>387.37723570744168</v>
      </c>
      <c r="BR1950" s="96">
        <v>0.92405904059040589</v>
      </c>
      <c r="BS1950" s="96">
        <v>383.22767750179702</v>
      </c>
    </row>
    <row r="1951" spans="1:72" x14ac:dyDescent="0.3">
      <c r="A1951">
        <v>40120</v>
      </c>
      <c r="B1951" s="18" t="s">
        <v>327</v>
      </c>
      <c r="C1951" t="s">
        <v>83</v>
      </c>
      <c r="D1951">
        <v>1</v>
      </c>
      <c r="E1951">
        <v>1</v>
      </c>
      <c r="F1951" s="18">
        <v>1</v>
      </c>
      <c r="G1951">
        <v>104</v>
      </c>
      <c r="H1951">
        <v>104</v>
      </c>
      <c r="I1951">
        <v>4734</v>
      </c>
      <c r="J1951">
        <v>22</v>
      </c>
      <c r="K1951">
        <v>18</v>
      </c>
      <c r="M1951">
        <v>150</v>
      </c>
      <c r="N1951">
        <v>0</v>
      </c>
      <c r="O1951">
        <v>500</v>
      </c>
      <c r="P1951">
        <v>0</v>
      </c>
      <c r="Q1951">
        <v>0</v>
      </c>
      <c r="R1951">
        <v>0</v>
      </c>
      <c r="S1951">
        <v>200</v>
      </c>
      <c r="T1951">
        <v>100</v>
      </c>
      <c r="U1951">
        <v>0</v>
      </c>
      <c r="V1951">
        <v>0</v>
      </c>
      <c r="X1951">
        <v>150</v>
      </c>
      <c r="Y1951">
        <v>0</v>
      </c>
      <c r="Z1951">
        <v>500</v>
      </c>
      <c r="AA1951">
        <v>0</v>
      </c>
      <c r="AB1951">
        <v>0</v>
      </c>
      <c r="AC1951">
        <v>0</v>
      </c>
      <c r="AD1951">
        <v>200</v>
      </c>
      <c r="AE1951">
        <v>100</v>
      </c>
      <c r="AF1951">
        <v>0</v>
      </c>
      <c r="AG1951">
        <v>0</v>
      </c>
      <c r="AH1951">
        <v>0</v>
      </c>
      <c r="AI1951">
        <v>0</v>
      </c>
      <c r="AK1951">
        <v>0</v>
      </c>
      <c r="AL1951">
        <v>0</v>
      </c>
      <c r="AN1951">
        <v>0</v>
      </c>
      <c r="AO1951">
        <v>0</v>
      </c>
      <c r="AP1951">
        <v>0</v>
      </c>
      <c r="AQ1951">
        <v>0</v>
      </c>
      <c r="AR1951">
        <v>0</v>
      </c>
      <c r="AS1951">
        <v>0</v>
      </c>
      <c r="AT1951">
        <v>0</v>
      </c>
      <c r="AU1951">
        <v>0</v>
      </c>
      <c r="AV1951">
        <v>0</v>
      </c>
      <c r="AW1951">
        <v>0</v>
      </c>
      <c r="AX1951">
        <v>0</v>
      </c>
      <c r="AZ1951">
        <v>6000</v>
      </c>
      <c r="BA1951">
        <v>6000</v>
      </c>
      <c r="BB1951">
        <v>475</v>
      </c>
      <c r="BC1951">
        <v>25</v>
      </c>
      <c r="BD1951">
        <v>0</v>
      </c>
      <c r="BE1951">
        <v>60</v>
      </c>
      <c r="BG1951">
        <v>1000</v>
      </c>
      <c r="BH1951">
        <v>5000</v>
      </c>
      <c r="BJ1951" s="18">
        <v>1</v>
      </c>
      <c r="BK1951">
        <v>0</v>
      </c>
      <c r="BL1951">
        <v>0</v>
      </c>
      <c r="BM1951" s="7">
        <v>140.45850000000002</v>
      </c>
      <c r="BN1951" s="9">
        <v>250.60111205013436</v>
      </c>
      <c r="BO1951" s="5">
        <v>187.61411539885214</v>
      </c>
      <c r="BP1951" s="4">
        <v>0.93932457786116319</v>
      </c>
      <c r="BQ1951" s="4">
        <v>251.98957376263334</v>
      </c>
      <c r="BR1951" s="4">
        <v>0.9497912713472485</v>
      </c>
      <c r="BS1951" s="4">
        <v>249.21265033763538</v>
      </c>
      <c r="BT1951">
        <v>142.5938298737147</v>
      </c>
    </row>
    <row r="1952" spans="1:72" s="13" customFormat="1" ht="17.25" thickBot="1" x14ac:dyDescent="0.35">
      <c r="B1952" s="20"/>
      <c r="D1952" s="13">
        <v>1</v>
      </c>
      <c r="E1952" s="13">
        <v>1</v>
      </c>
      <c r="F1952" s="20">
        <v>1</v>
      </c>
      <c r="G1952" s="13">
        <v>104</v>
      </c>
      <c r="H1952" s="13">
        <v>104</v>
      </c>
      <c r="I1952" s="13">
        <v>4734</v>
      </c>
      <c r="J1952" s="13">
        <v>22</v>
      </c>
      <c r="K1952" s="13">
        <v>18</v>
      </c>
      <c r="L1952" s="34"/>
      <c r="M1952" s="13">
        <v>150</v>
      </c>
      <c r="N1952" s="13">
        <v>0</v>
      </c>
      <c r="O1952" s="13">
        <v>500</v>
      </c>
      <c r="P1952" s="13">
        <v>0</v>
      </c>
      <c r="Q1952" s="13">
        <v>0</v>
      </c>
      <c r="R1952" s="13">
        <v>0</v>
      </c>
      <c r="S1952" s="13">
        <v>200</v>
      </c>
      <c r="T1952" s="13">
        <v>100</v>
      </c>
      <c r="U1952" s="13">
        <v>0</v>
      </c>
      <c r="V1952" s="13">
        <v>0</v>
      </c>
      <c r="W1952" s="34"/>
      <c r="X1952" s="13">
        <v>150</v>
      </c>
      <c r="Y1952" s="13">
        <v>0</v>
      </c>
      <c r="Z1952" s="13">
        <v>500</v>
      </c>
      <c r="AA1952" s="13">
        <v>0</v>
      </c>
      <c r="AB1952" s="13">
        <v>0</v>
      </c>
      <c r="AC1952" s="13">
        <v>0</v>
      </c>
      <c r="AD1952" s="13">
        <v>200</v>
      </c>
      <c r="AE1952" s="13">
        <v>100</v>
      </c>
      <c r="AF1952" s="13">
        <v>0</v>
      </c>
      <c r="AG1952" s="13">
        <v>0</v>
      </c>
      <c r="AH1952" s="13">
        <v>0</v>
      </c>
      <c r="AI1952" s="13">
        <v>0</v>
      </c>
      <c r="AJ1952" s="34"/>
      <c r="AK1952" s="13">
        <v>0</v>
      </c>
      <c r="AL1952" s="13">
        <v>0</v>
      </c>
      <c r="AM1952" s="34"/>
      <c r="AN1952" s="13">
        <v>0</v>
      </c>
      <c r="AO1952" s="13">
        <v>0</v>
      </c>
      <c r="AP1952" s="13">
        <v>0</v>
      </c>
      <c r="AQ1952" s="13">
        <v>0</v>
      </c>
      <c r="AR1952" s="13">
        <v>0</v>
      </c>
      <c r="AS1952" s="13">
        <v>0</v>
      </c>
      <c r="AT1952" s="13">
        <v>0</v>
      </c>
      <c r="AU1952" s="13">
        <v>0</v>
      </c>
      <c r="AV1952" s="13">
        <v>0</v>
      </c>
      <c r="AW1952" s="13">
        <v>0</v>
      </c>
      <c r="AX1952" s="13">
        <v>0</v>
      </c>
      <c r="AY1952" s="34"/>
      <c r="AZ1952" s="13">
        <v>6000</v>
      </c>
      <c r="BA1952" s="13">
        <v>6000</v>
      </c>
      <c r="BB1952" s="13">
        <v>475</v>
      </c>
      <c r="BC1952" s="13">
        <v>25</v>
      </c>
      <c r="BD1952" s="13">
        <v>0</v>
      </c>
      <c r="BE1952" s="13">
        <v>60</v>
      </c>
      <c r="BF1952" s="34"/>
      <c r="BG1952" s="13">
        <v>1000</v>
      </c>
      <c r="BH1952" s="13">
        <v>5000</v>
      </c>
      <c r="BI1952" s="34"/>
      <c r="BJ1952" s="20">
        <v>1</v>
      </c>
      <c r="BK1952" s="13">
        <v>0</v>
      </c>
      <c r="BL1952" s="13">
        <v>0</v>
      </c>
      <c r="BM1952" s="93">
        <v>140.45850000000002</v>
      </c>
      <c r="BN1952" s="94">
        <v>250.60111205013436</v>
      </c>
      <c r="BO1952" s="95">
        <v>187.61411539885214</v>
      </c>
      <c r="BP1952" s="96">
        <v>0.93932457786116319</v>
      </c>
      <c r="BQ1952" s="96">
        <v>251.98957376263334</v>
      </c>
      <c r="BR1952" s="96">
        <v>0.9497912713472485</v>
      </c>
      <c r="BS1952" s="96">
        <v>249.21265033763538</v>
      </c>
    </row>
    <row r="1953" spans="1:72" s="104" customFormat="1" ht="16.5" customHeight="1" thickBot="1" x14ac:dyDescent="0.35">
      <c r="A1953" s="104">
        <v>40121</v>
      </c>
      <c r="B1953" s="105" t="s">
        <v>328</v>
      </c>
      <c r="C1953" s="104" t="s">
        <v>329</v>
      </c>
      <c r="D1953" s="104">
        <v>1</v>
      </c>
      <c r="E1953" s="104">
        <v>1</v>
      </c>
      <c r="F1953" s="105">
        <v>1</v>
      </c>
      <c r="G1953" s="104">
        <v>100</v>
      </c>
      <c r="H1953" s="104">
        <v>100</v>
      </c>
      <c r="I1953" s="104">
        <v>3500</v>
      </c>
      <c r="J1953" s="104">
        <v>17</v>
      </c>
      <c r="K1953" s="104">
        <v>17</v>
      </c>
      <c r="L1953" s="106"/>
      <c r="M1953" s="104">
        <v>100</v>
      </c>
      <c r="N1953" s="104">
        <v>0</v>
      </c>
      <c r="O1953" s="104">
        <v>0</v>
      </c>
      <c r="P1953" s="104">
        <v>100</v>
      </c>
      <c r="Q1953" s="104">
        <v>0</v>
      </c>
      <c r="R1953" s="104">
        <v>0</v>
      </c>
      <c r="S1953" s="104">
        <v>0</v>
      </c>
      <c r="T1953" s="104">
        <v>300</v>
      </c>
      <c r="U1953" s="104">
        <v>0</v>
      </c>
      <c r="V1953" s="104">
        <v>0</v>
      </c>
      <c r="W1953" s="106"/>
      <c r="X1953" s="104">
        <v>100</v>
      </c>
      <c r="Y1953" s="104">
        <v>0</v>
      </c>
      <c r="Z1953" s="104">
        <v>0</v>
      </c>
      <c r="AA1953" s="104">
        <v>100</v>
      </c>
      <c r="AB1953" s="104">
        <v>0</v>
      </c>
      <c r="AC1953" s="104">
        <v>0</v>
      </c>
      <c r="AD1953" s="104">
        <v>0</v>
      </c>
      <c r="AE1953" s="104">
        <v>300</v>
      </c>
      <c r="AF1953" s="104">
        <v>0</v>
      </c>
      <c r="AG1953" s="104">
        <v>0</v>
      </c>
      <c r="AH1953" s="104">
        <v>0</v>
      </c>
      <c r="AI1953" s="104">
        <v>0</v>
      </c>
      <c r="AJ1953" s="106"/>
      <c r="AK1953" s="104">
        <v>200</v>
      </c>
      <c r="AL1953" s="104">
        <v>0</v>
      </c>
      <c r="AM1953" s="106"/>
      <c r="AN1953" s="104">
        <v>0</v>
      </c>
      <c r="AO1953" s="104">
        <v>0</v>
      </c>
      <c r="AP1953" s="104">
        <v>0</v>
      </c>
      <c r="AQ1953" s="104">
        <v>0</v>
      </c>
      <c r="AR1953" s="104">
        <v>0</v>
      </c>
      <c r="AS1953" s="104">
        <v>0</v>
      </c>
      <c r="AT1953" s="104">
        <v>0</v>
      </c>
      <c r="AU1953" s="104">
        <v>0</v>
      </c>
      <c r="AV1953" s="104">
        <v>0</v>
      </c>
      <c r="AW1953" s="104">
        <v>0</v>
      </c>
      <c r="AX1953" s="104">
        <v>0</v>
      </c>
      <c r="AY1953" s="106"/>
      <c r="AZ1953" s="104">
        <v>6000</v>
      </c>
      <c r="BA1953" s="104">
        <v>6000</v>
      </c>
      <c r="BB1953" s="104">
        <v>0</v>
      </c>
      <c r="BC1953" s="104">
        <v>0</v>
      </c>
      <c r="BD1953" s="104">
        <v>0</v>
      </c>
      <c r="BE1953" s="104">
        <v>250</v>
      </c>
      <c r="BF1953" s="106"/>
      <c r="BG1953" s="104">
        <v>1000</v>
      </c>
      <c r="BH1953" s="104">
        <v>5000</v>
      </c>
      <c r="BI1953" s="106"/>
      <c r="BJ1953" s="105">
        <v>1</v>
      </c>
      <c r="BK1953" s="104">
        <v>0</v>
      </c>
      <c r="BL1953" s="104">
        <v>0</v>
      </c>
      <c r="BM1953" s="107">
        <v>126.5</v>
      </c>
      <c r="BN1953" s="108" t="e">
        <v>#REF!</v>
      </c>
      <c r="BO1953" s="109" t="e">
        <v>#REF!</v>
      </c>
      <c r="BP1953" s="110">
        <v>0.95244529019980972</v>
      </c>
      <c r="BQ1953" s="110" t="e">
        <v>#REF!</v>
      </c>
      <c r="BR1953" s="110">
        <v>0.95244529019980972</v>
      </c>
      <c r="BS1953" s="110" t="e">
        <v>#REF!</v>
      </c>
      <c r="BT1953" s="104" t="e">
        <v>#REF!</v>
      </c>
    </row>
    <row r="1954" spans="1:72" s="104" customFormat="1" ht="17.25" thickBot="1" x14ac:dyDescent="0.35">
      <c r="A1954" s="104">
        <v>40122</v>
      </c>
      <c r="B1954" s="105" t="s">
        <v>330</v>
      </c>
      <c r="C1954" s="104" t="s">
        <v>331</v>
      </c>
      <c r="D1954" s="104">
        <v>1</v>
      </c>
      <c r="E1954" s="104">
        <v>1</v>
      </c>
      <c r="F1954" s="105">
        <v>1</v>
      </c>
      <c r="G1954" s="104">
        <v>100</v>
      </c>
      <c r="H1954" s="104">
        <v>100</v>
      </c>
      <c r="I1954" s="104">
        <v>3500</v>
      </c>
      <c r="J1954" s="104">
        <v>17</v>
      </c>
      <c r="K1954" s="104">
        <v>17</v>
      </c>
      <c r="L1954" s="106"/>
      <c r="M1954" s="104">
        <v>100</v>
      </c>
      <c r="N1954" s="104">
        <v>0</v>
      </c>
      <c r="O1954" s="104">
        <v>0</v>
      </c>
      <c r="P1954" s="104">
        <v>100</v>
      </c>
      <c r="Q1954" s="104">
        <v>0</v>
      </c>
      <c r="R1954" s="104">
        <v>0</v>
      </c>
      <c r="S1954" s="104">
        <v>0</v>
      </c>
      <c r="T1954" s="104">
        <v>300</v>
      </c>
      <c r="U1954" s="104">
        <v>0</v>
      </c>
      <c r="V1954" s="104">
        <v>0</v>
      </c>
      <c r="W1954" s="106"/>
      <c r="X1954" s="104">
        <v>100</v>
      </c>
      <c r="Y1954" s="104">
        <v>0</v>
      </c>
      <c r="Z1954" s="104">
        <v>0</v>
      </c>
      <c r="AA1954" s="104">
        <v>100</v>
      </c>
      <c r="AB1954" s="104">
        <v>0</v>
      </c>
      <c r="AC1954" s="104">
        <v>0</v>
      </c>
      <c r="AD1954" s="104">
        <v>0</v>
      </c>
      <c r="AE1954" s="104">
        <v>300</v>
      </c>
      <c r="AF1954" s="104">
        <v>0</v>
      </c>
      <c r="AG1954" s="104">
        <v>0</v>
      </c>
      <c r="AH1954" s="104">
        <v>0</v>
      </c>
      <c r="AI1954" s="104">
        <v>0</v>
      </c>
      <c r="AJ1954" s="106"/>
      <c r="AK1954" s="104">
        <v>200</v>
      </c>
      <c r="AL1954" s="104">
        <v>0</v>
      </c>
      <c r="AM1954" s="106"/>
      <c r="AN1954" s="104">
        <v>0</v>
      </c>
      <c r="AO1954" s="104">
        <v>0</v>
      </c>
      <c r="AP1954" s="104">
        <v>0</v>
      </c>
      <c r="AQ1954" s="104">
        <v>0</v>
      </c>
      <c r="AR1954" s="104">
        <v>0</v>
      </c>
      <c r="AS1954" s="104">
        <v>0</v>
      </c>
      <c r="AT1954" s="104">
        <v>0</v>
      </c>
      <c r="AU1954" s="104">
        <v>0</v>
      </c>
      <c r="AV1954" s="104">
        <v>0</v>
      </c>
      <c r="AW1954" s="104">
        <v>0</v>
      </c>
      <c r="AX1954" s="104">
        <v>0</v>
      </c>
      <c r="AY1954" s="106"/>
      <c r="AZ1954" s="104">
        <v>6000</v>
      </c>
      <c r="BA1954" s="104">
        <v>6000</v>
      </c>
      <c r="BB1954" s="104">
        <v>0</v>
      </c>
      <c r="BC1954" s="104">
        <v>0</v>
      </c>
      <c r="BD1954" s="104">
        <v>0</v>
      </c>
      <c r="BE1954" s="104">
        <v>250</v>
      </c>
      <c r="BF1954" s="106"/>
      <c r="BG1954" s="104">
        <v>1000</v>
      </c>
      <c r="BH1954" s="104">
        <v>5000</v>
      </c>
      <c r="BI1954" s="106"/>
      <c r="BJ1954" s="105">
        <v>1</v>
      </c>
      <c r="BK1954" s="104">
        <v>0</v>
      </c>
      <c r="BL1954" s="104">
        <v>0</v>
      </c>
      <c r="BM1954" s="107">
        <v>126.5</v>
      </c>
      <c r="BN1954" s="108" t="e">
        <v>#REF!</v>
      </c>
      <c r="BO1954" s="109" t="e">
        <v>#REF!</v>
      </c>
      <c r="BP1954" s="110">
        <v>0.95244529019980972</v>
      </c>
      <c r="BQ1954" s="110" t="e">
        <v>#REF!</v>
      </c>
      <c r="BR1954" s="110">
        <v>0.95244529019980972</v>
      </c>
      <c r="BS1954" s="110" t="e">
        <v>#REF!</v>
      </c>
      <c r="BT1954" s="104" t="e">
        <v>#REF!</v>
      </c>
    </row>
    <row r="1955" spans="1:72" s="97" customFormat="1" x14ac:dyDescent="0.3">
      <c r="A1955" s="97">
        <v>40123</v>
      </c>
      <c r="B1955" s="98" t="s">
        <v>332</v>
      </c>
      <c r="C1955" s="43" t="s">
        <v>81</v>
      </c>
      <c r="D1955">
        <v>1</v>
      </c>
      <c r="E1955">
        <v>1</v>
      </c>
      <c r="F1955" s="18">
        <v>1</v>
      </c>
      <c r="G1955" s="10">
        <v>81</v>
      </c>
      <c r="H1955" s="10">
        <v>81</v>
      </c>
      <c r="I1955" s="10">
        <v>6982</v>
      </c>
      <c r="J1955" s="10">
        <v>36</v>
      </c>
      <c r="K1955" s="10">
        <v>28</v>
      </c>
      <c r="L1955" s="2"/>
      <c r="M1955" s="10">
        <v>50</v>
      </c>
      <c r="N1955" s="10">
        <v>0</v>
      </c>
      <c r="O1955" s="10">
        <v>0</v>
      </c>
      <c r="P1955" s="10">
        <v>0</v>
      </c>
      <c r="Q1955" s="10">
        <v>100</v>
      </c>
      <c r="R1955" s="10">
        <v>0</v>
      </c>
      <c r="S1955" s="10">
        <v>0</v>
      </c>
      <c r="T1955" s="10">
        <v>0</v>
      </c>
      <c r="U1955" s="10">
        <v>0</v>
      </c>
      <c r="V1955" s="10">
        <v>250</v>
      </c>
      <c r="W1955" s="2"/>
      <c r="X1955" s="10">
        <v>50</v>
      </c>
      <c r="Y1955" s="10">
        <v>0</v>
      </c>
      <c r="Z1955" s="10">
        <v>0</v>
      </c>
      <c r="AA1955" s="10">
        <v>0</v>
      </c>
      <c r="AB1955" s="10">
        <v>100</v>
      </c>
      <c r="AC1955" s="10">
        <v>0</v>
      </c>
      <c r="AD1955" s="10">
        <v>0</v>
      </c>
      <c r="AE1955" s="10">
        <v>0</v>
      </c>
      <c r="AF1955" s="10">
        <v>0</v>
      </c>
      <c r="AG1955" s="10">
        <v>250</v>
      </c>
      <c r="AH1955" s="10">
        <v>0</v>
      </c>
      <c r="AI1955" s="10">
        <v>0</v>
      </c>
      <c r="AJ1955" s="3"/>
      <c r="AK1955" s="10">
        <v>0</v>
      </c>
      <c r="AL1955" s="10">
        <v>0</v>
      </c>
      <c r="AM1955" s="3"/>
      <c r="AN1955" s="10">
        <v>0</v>
      </c>
      <c r="AO1955" s="10">
        <v>0</v>
      </c>
      <c r="AP1955" s="10">
        <v>0</v>
      </c>
      <c r="AQ1955" s="10">
        <v>0</v>
      </c>
      <c r="AR1955" s="10">
        <v>0</v>
      </c>
      <c r="AS1955" s="10">
        <v>0</v>
      </c>
      <c r="AT1955" s="10">
        <v>0</v>
      </c>
      <c r="AU1955" s="10">
        <v>0</v>
      </c>
      <c r="AV1955" s="10">
        <v>0</v>
      </c>
      <c r="AW1955" s="10">
        <v>0</v>
      </c>
      <c r="AX1955" s="10">
        <v>0</v>
      </c>
      <c r="AY1955" s="3"/>
      <c r="AZ1955" s="10">
        <v>6000</v>
      </c>
      <c r="BA1955" s="10">
        <v>2000</v>
      </c>
      <c r="BB1955" s="10">
        <v>300</v>
      </c>
      <c r="BC1955" s="10">
        <v>0</v>
      </c>
      <c r="BD1955" s="10">
        <v>0</v>
      </c>
      <c r="BE1955" s="10">
        <v>60</v>
      </c>
      <c r="BF1955" s="3"/>
      <c r="BG1955" s="10">
        <v>1000</v>
      </c>
      <c r="BH1955" s="10">
        <v>5000</v>
      </c>
      <c r="BI1955" s="3"/>
      <c r="BJ1955" s="21">
        <v>1</v>
      </c>
      <c r="BK1955" s="65">
        <v>0</v>
      </c>
      <c r="BL1955" s="65">
        <v>0</v>
      </c>
      <c r="BM1955" s="6">
        <v>85.05</v>
      </c>
      <c r="BN1955" s="8">
        <v>535.97110176221133</v>
      </c>
      <c r="BO1955" s="12">
        <v>213.50489972100422</v>
      </c>
      <c r="BP1955" s="50">
        <v>0.90447653429602881</v>
      </c>
      <c r="BQ1955" s="4">
        <v>541.71102698872187</v>
      </c>
      <c r="BR1955" s="50">
        <v>0.92405904059040589</v>
      </c>
      <c r="BS1955" s="4">
        <v>530.2311765357008</v>
      </c>
      <c r="BT1955">
        <v>162.27180605946913</v>
      </c>
    </row>
    <row r="1956" spans="1:72" s="13" customFormat="1" ht="17.25" thickBot="1" x14ac:dyDescent="0.35">
      <c r="B1956" s="20"/>
      <c r="D1956" s="14">
        <v>1</v>
      </c>
      <c r="E1956" s="14">
        <v>1</v>
      </c>
      <c r="F1956" s="19">
        <v>1</v>
      </c>
      <c r="G1956" s="15">
        <v>81</v>
      </c>
      <c r="H1956" s="15">
        <v>81</v>
      </c>
      <c r="I1956" s="15">
        <v>6982</v>
      </c>
      <c r="J1956" s="15">
        <v>36</v>
      </c>
      <c r="K1956" s="15">
        <v>28</v>
      </c>
      <c r="L1956" s="16"/>
      <c r="M1956" s="15">
        <v>50</v>
      </c>
      <c r="N1956" s="15">
        <v>0</v>
      </c>
      <c r="O1956" s="15">
        <v>0</v>
      </c>
      <c r="P1956" s="15">
        <v>0</v>
      </c>
      <c r="Q1956" s="15">
        <v>100</v>
      </c>
      <c r="R1956" s="15">
        <v>0</v>
      </c>
      <c r="S1956" s="15">
        <v>0</v>
      </c>
      <c r="T1956" s="15">
        <v>0</v>
      </c>
      <c r="U1956" s="15">
        <v>0</v>
      </c>
      <c r="V1956" s="15">
        <v>250</v>
      </c>
      <c r="W1956" s="16"/>
      <c r="X1956" s="15">
        <v>50</v>
      </c>
      <c r="Y1956" s="15">
        <v>0</v>
      </c>
      <c r="Z1956" s="15">
        <v>0</v>
      </c>
      <c r="AA1956" s="15">
        <v>0</v>
      </c>
      <c r="AB1956" s="15">
        <v>100</v>
      </c>
      <c r="AC1956" s="15">
        <v>0</v>
      </c>
      <c r="AD1956" s="15">
        <v>0</v>
      </c>
      <c r="AE1956" s="15">
        <v>0</v>
      </c>
      <c r="AF1956" s="15">
        <v>0</v>
      </c>
      <c r="AG1956" s="15">
        <v>250</v>
      </c>
      <c r="AH1956" s="15">
        <v>0</v>
      </c>
      <c r="AI1956" s="15">
        <v>0</v>
      </c>
      <c r="AJ1956" s="17"/>
      <c r="AK1956" s="15">
        <v>0</v>
      </c>
      <c r="AL1956" s="15">
        <v>0</v>
      </c>
      <c r="AM1956" s="17"/>
      <c r="AN1956" s="15">
        <v>0</v>
      </c>
      <c r="AO1956" s="15">
        <v>0</v>
      </c>
      <c r="AP1956" s="15">
        <v>0</v>
      </c>
      <c r="AQ1956" s="15">
        <v>0</v>
      </c>
      <c r="AR1956" s="15">
        <v>0</v>
      </c>
      <c r="AS1956" s="15">
        <v>0</v>
      </c>
      <c r="AT1956" s="15">
        <v>0</v>
      </c>
      <c r="AU1956" s="15">
        <v>0</v>
      </c>
      <c r="AV1956" s="15">
        <v>0</v>
      </c>
      <c r="AW1956" s="15">
        <v>0</v>
      </c>
      <c r="AX1956" s="15">
        <v>0</v>
      </c>
      <c r="AY1956" s="17"/>
      <c r="AZ1956" s="15">
        <v>6000</v>
      </c>
      <c r="BA1956" s="15">
        <v>2000</v>
      </c>
      <c r="BB1956" s="15">
        <v>300</v>
      </c>
      <c r="BC1956" s="15">
        <v>0</v>
      </c>
      <c r="BD1956" s="15">
        <v>0</v>
      </c>
      <c r="BE1956" s="15">
        <v>60</v>
      </c>
      <c r="BF1956" s="17"/>
      <c r="BG1956" s="15">
        <v>1000</v>
      </c>
      <c r="BH1956" s="15">
        <v>5000</v>
      </c>
      <c r="BI1956" s="17"/>
      <c r="BJ1956" s="22">
        <v>1</v>
      </c>
      <c r="BK1956" s="65">
        <v>0</v>
      </c>
      <c r="BL1956" s="65">
        <v>0</v>
      </c>
      <c r="BM1956" s="6">
        <v>85.05</v>
      </c>
      <c r="BN1956" s="8">
        <v>535.97110176221133</v>
      </c>
      <c r="BO1956" s="12">
        <v>213.50489972100422</v>
      </c>
      <c r="BP1956" s="50">
        <v>0.90447653429602881</v>
      </c>
      <c r="BQ1956" s="4">
        <v>541.71102698872187</v>
      </c>
      <c r="BR1956" s="50">
        <v>0.92405904059040589</v>
      </c>
      <c r="BS1956" s="4">
        <v>530.2311765357008</v>
      </c>
      <c r="BT1956"/>
    </row>
    <row r="1957" spans="1:72" s="97" customFormat="1" x14ac:dyDescent="0.3">
      <c r="A1957" s="97">
        <v>40124</v>
      </c>
      <c r="B1957" s="98" t="s">
        <v>188</v>
      </c>
      <c r="C1957" s="97" t="s">
        <v>77</v>
      </c>
      <c r="D1957" s="97">
        <v>1</v>
      </c>
      <c r="E1957" s="97">
        <v>1</v>
      </c>
      <c r="F1957" s="98">
        <v>1</v>
      </c>
      <c r="G1957" s="97">
        <v>92</v>
      </c>
      <c r="H1957" s="97">
        <v>92</v>
      </c>
      <c r="I1957" s="97">
        <v>5930</v>
      </c>
      <c r="J1957" s="97">
        <v>30</v>
      </c>
      <c r="K1957" s="97">
        <v>36</v>
      </c>
      <c r="L1957" s="99"/>
      <c r="M1957" s="97">
        <v>150</v>
      </c>
      <c r="N1957" s="97">
        <v>0</v>
      </c>
      <c r="O1957" s="97">
        <v>0</v>
      </c>
      <c r="P1957" s="97">
        <v>100</v>
      </c>
      <c r="Q1957" s="97">
        <v>0</v>
      </c>
      <c r="R1957" s="97">
        <v>0</v>
      </c>
      <c r="S1957" s="97">
        <v>100</v>
      </c>
      <c r="T1957" s="97">
        <v>150</v>
      </c>
      <c r="U1957" s="97">
        <v>0</v>
      </c>
      <c r="V1957" s="97">
        <v>0</v>
      </c>
      <c r="W1957" s="99"/>
      <c r="X1957" s="97">
        <v>150</v>
      </c>
      <c r="Y1957" s="97">
        <v>0</v>
      </c>
      <c r="Z1957" s="97">
        <v>0</v>
      </c>
      <c r="AA1957" s="97">
        <v>100</v>
      </c>
      <c r="AB1957" s="97">
        <v>0</v>
      </c>
      <c r="AC1957" s="97">
        <v>0</v>
      </c>
      <c r="AD1957" s="97">
        <v>100</v>
      </c>
      <c r="AE1957" s="97">
        <v>150</v>
      </c>
      <c r="AF1957" s="97">
        <v>0</v>
      </c>
      <c r="AG1957" s="97">
        <v>0</v>
      </c>
      <c r="AH1957" s="97">
        <v>0</v>
      </c>
      <c r="AI1957" s="97">
        <v>0</v>
      </c>
      <c r="AJ1957" s="99"/>
      <c r="AK1957" s="97">
        <v>150</v>
      </c>
      <c r="AL1957" s="97">
        <v>0</v>
      </c>
      <c r="AM1957" s="99"/>
      <c r="AN1957" s="97">
        <v>0</v>
      </c>
      <c r="AO1957" s="97">
        <v>0</v>
      </c>
      <c r="AP1957" s="97">
        <v>0</v>
      </c>
      <c r="AQ1957" s="97">
        <v>0</v>
      </c>
      <c r="AR1957" s="97">
        <v>0</v>
      </c>
      <c r="AS1957" s="97">
        <v>0</v>
      </c>
      <c r="AT1957" s="97">
        <v>0</v>
      </c>
      <c r="AU1957" s="97">
        <v>0</v>
      </c>
      <c r="AV1957" s="97">
        <v>0</v>
      </c>
      <c r="AW1957" s="97">
        <v>0</v>
      </c>
      <c r="AX1957" s="97">
        <v>0</v>
      </c>
      <c r="AY1957" s="99"/>
      <c r="AZ1957" s="97">
        <v>6000</v>
      </c>
      <c r="BA1957" s="97">
        <v>2000</v>
      </c>
      <c r="BB1957" s="97">
        <v>235</v>
      </c>
      <c r="BC1957" s="97">
        <v>0</v>
      </c>
      <c r="BD1957" s="97">
        <v>0</v>
      </c>
      <c r="BE1957" s="97">
        <v>60</v>
      </c>
      <c r="BF1957" s="99"/>
      <c r="BG1957" s="97">
        <v>1000</v>
      </c>
      <c r="BH1957" s="97">
        <v>5000</v>
      </c>
      <c r="BI1957" s="99"/>
      <c r="BJ1957" s="98">
        <v>1</v>
      </c>
      <c r="BK1957" s="97">
        <v>0</v>
      </c>
      <c r="BL1957" s="97">
        <v>0</v>
      </c>
      <c r="BM1957" s="100">
        <v>116.57837499999998</v>
      </c>
      <c r="BN1957" s="101">
        <v>431.60469242537107</v>
      </c>
      <c r="BO1957" s="102">
        <v>224.31177785690292</v>
      </c>
      <c r="BP1957" s="103">
        <v>0.91908256880733941</v>
      </c>
      <c r="BQ1957" s="103">
        <v>398.2769286888539</v>
      </c>
      <c r="BR1957" s="103">
        <v>0.90447653429602881</v>
      </c>
      <c r="BS1957" s="103">
        <v>404.70854559090628</v>
      </c>
      <c r="BT1957" s="97">
        <v>170.48544253932715</v>
      </c>
    </row>
    <row r="1958" spans="1:72" s="13" customFormat="1" ht="17.25" thickBot="1" x14ac:dyDescent="0.35">
      <c r="B1958" s="20"/>
      <c r="D1958" s="13">
        <v>1</v>
      </c>
      <c r="E1958" s="13">
        <v>1</v>
      </c>
      <c r="F1958" s="20">
        <v>1</v>
      </c>
      <c r="G1958" s="13">
        <v>92</v>
      </c>
      <c r="H1958" s="13">
        <v>92</v>
      </c>
      <c r="I1958" s="13">
        <v>5930</v>
      </c>
      <c r="J1958" s="13">
        <v>30</v>
      </c>
      <c r="K1958" s="13">
        <v>36</v>
      </c>
      <c r="L1958" s="34"/>
      <c r="M1958" s="13">
        <v>150</v>
      </c>
      <c r="N1958" s="13">
        <v>0</v>
      </c>
      <c r="O1958" s="13">
        <v>0</v>
      </c>
      <c r="P1958" s="13">
        <v>100</v>
      </c>
      <c r="Q1958" s="13">
        <v>0</v>
      </c>
      <c r="R1958" s="13">
        <v>0</v>
      </c>
      <c r="S1958" s="13">
        <v>100</v>
      </c>
      <c r="T1958" s="13">
        <v>150</v>
      </c>
      <c r="U1958" s="13">
        <v>0</v>
      </c>
      <c r="V1958" s="13">
        <v>0</v>
      </c>
      <c r="W1958" s="34"/>
      <c r="X1958" s="13">
        <v>150</v>
      </c>
      <c r="Y1958" s="13">
        <v>0</v>
      </c>
      <c r="Z1958" s="13">
        <v>0</v>
      </c>
      <c r="AA1958" s="13">
        <v>100</v>
      </c>
      <c r="AB1958" s="13">
        <v>0</v>
      </c>
      <c r="AC1958" s="13">
        <v>0</v>
      </c>
      <c r="AD1958" s="13">
        <v>100</v>
      </c>
      <c r="AE1958" s="13">
        <v>150</v>
      </c>
      <c r="AF1958" s="13">
        <v>0</v>
      </c>
      <c r="AG1958" s="13">
        <v>0</v>
      </c>
      <c r="AH1958" s="13">
        <v>0</v>
      </c>
      <c r="AI1958" s="13">
        <v>0</v>
      </c>
      <c r="AJ1958" s="34"/>
      <c r="AK1958" s="13">
        <v>150</v>
      </c>
      <c r="AL1958" s="13">
        <v>0</v>
      </c>
      <c r="AM1958" s="34"/>
      <c r="AN1958" s="13">
        <v>0</v>
      </c>
      <c r="AO1958" s="13">
        <v>0</v>
      </c>
      <c r="AP1958" s="13">
        <v>0</v>
      </c>
      <c r="AQ1958" s="13">
        <v>0</v>
      </c>
      <c r="AR1958" s="13">
        <v>0</v>
      </c>
      <c r="AS1958" s="13">
        <v>0</v>
      </c>
      <c r="AT1958" s="13">
        <v>0</v>
      </c>
      <c r="AU1958" s="13">
        <v>0</v>
      </c>
      <c r="AV1958" s="13">
        <v>0</v>
      </c>
      <c r="AW1958" s="13">
        <v>0</v>
      </c>
      <c r="AX1958" s="13">
        <v>0</v>
      </c>
      <c r="AY1958" s="34"/>
      <c r="AZ1958" s="13">
        <v>6000</v>
      </c>
      <c r="BA1958" s="13">
        <v>2000</v>
      </c>
      <c r="BB1958" s="13">
        <v>235</v>
      </c>
      <c r="BC1958" s="13">
        <v>0</v>
      </c>
      <c r="BD1958" s="13">
        <v>0</v>
      </c>
      <c r="BE1958" s="13">
        <v>60</v>
      </c>
      <c r="BF1958" s="34"/>
      <c r="BG1958" s="13">
        <v>1000</v>
      </c>
      <c r="BH1958" s="13">
        <v>5000</v>
      </c>
      <c r="BI1958" s="34"/>
      <c r="BJ1958" s="20">
        <v>1</v>
      </c>
      <c r="BK1958" s="13">
        <v>0</v>
      </c>
      <c r="BL1958" s="13">
        <v>0</v>
      </c>
      <c r="BM1958" s="93">
        <v>116.57837499999998</v>
      </c>
      <c r="BN1958" s="94">
        <v>431.60469242537107</v>
      </c>
      <c r="BO1958" s="95">
        <v>224.31177785690292</v>
      </c>
      <c r="BP1958" s="96">
        <v>0.91908256880733941</v>
      </c>
      <c r="BQ1958" s="96">
        <v>398.2769286888539</v>
      </c>
      <c r="BR1958" s="96">
        <v>0.90447653429602881</v>
      </c>
      <c r="BS1958" s="96">
        <v>404.70854559090628</v>
      </c>
    </row>
    <row r="1959" spans="1:72" x14ac:dyDescent="0.3">
      <c r="A1959">
        <v>40125</v>
      </c>
      <c r="B1959" s="18" t="s">
        <v>327</v>
      </c>
      <c r="C1959" t="s">
        <v>83</v>
      </c>
      <c r="D1959">
        <v>1</v>
      </c>
      <c r="E1959">
        <v>1</v>
      </c>
      <c r="F1959" s="18">
        <v>1</v>
      </c>
      <c r="G1959">
        <v>104</v>
      </c>
      <c r="H1959">
        <v>104</v>
      </c>
      <c r="I1959">
        <v>6154</v>
      </c>
      <c r="J1959">
        <v>22</v>
      </c>
      <c r="K1959">
        <v>18</v>
      </c>
      <c r="M1959">
        <v>0</v>
      </c>
      <c r="N1959">
        <v>0</v>
      </c>
      <c r="O1959">
        <v>500</v>
      </c>
      <c r="P1959">
        <v>0</v>
      </c>
      <c r="Q1959">
        <v>0</v>
      </c>
      <c r="R1959">
        <v>0</v>
      </c>
      <c r="S1959">
        <v>200</v>
      </c>
      <c r="T1959">
        <v>100</v>
      </c>
      <c r="U1959">
        <v>0</v>
      </c>
      <c r="V1959">
        <v>0</v>
      </c>
      <c r="X1959">
        <v>0</v>
      </c>
      <c r="Y1959">
        <v>0</v>
      </c>
      <c r="Z1959">
        <v>500</v>
      </c>
      <c r="AA1959">
        <v>0</v>
      </c>
      <c r="AB1959">
        <v>0</v>
      </c>
      <c r="AC1959">
        <v>0</v>
      </c>
      <c r="AD1959">
        <v>200</v>
      </c>
      <c r="AE1959">
        <v>100</v>
      </c>
      <c r="AF1959">
        <v>0</v>
      </c>
      <c r="AG1959">
        <v>0</v>
      </c>
      <c r="AH1959">
        <v>0</v>
      </c>
      <c r="AI1959">
        <v>0</v>
      </c>
      <c r="AK1959">
        <v>0</v>
      </c>
      <c r="AL1959">
        <v>0</v>
      </c>
      <c r="AN1959">
        <v>0</v>
      </c>
      <c r="AO1959">
        <v>0</v>
      </c>
      <c r="AP1959">
        <v>0</v>
      </c>
      <c r="AQ1959">
        <v>0</v>
      </c>
      <c r="AR1959">
        <v>0</v>
      </c>
      <c r="AS1959">
        <v>0</v>
      </c>
      <c r="AT1959">
        <v>0</v>
      </c>
      <c r="AU1959">
        <v>0</v>
      </c>
      <c r="AV1959">
        <v>0</v>
      </c>
      <c r="AW1959">
        <v>0</v>
      </c>
      <c r="AX1959">
        <v>0</v>
      </c>
      <c r="AZ1959">
        <v>6000</v>
      </c>
      <c r="BA1959">
        <v>6000</v>
      </c>
      <c r="BB1959">
        <v>475</v>
      </c>
      <c r="BC1959">
        <v>25</v>
      </c>
      <c r="BD1959">
        <v>0</v>
      </c>
      <c r="BE1959">
        <v>60</v>
      </c>
      <c r="BG1959">
        <v>1000</v>
      </c>
      <c r="BH1959">
        <v>5000</v>
      </c>
      <c r="BJ1959" s="18">
        <v>1</v>
      </c>
      <c r="BK1959">
        <v>0</v>
      </c>
      <c r="BL1959">
        <v>0</v>
      </c>
      <c r="BM1959" s="7">
        <v>140.45850000000002</v>
      </c>
      <c r="BN1959" s="9">
        <v>250.60111205013436</v>
      </c>
      <c r="BO1959" s="5">
        <v>187.61411539885214</v>
      </c>
      <c r="BP1959" s="4">
        <v>0.93932457786116319</v>
      </c>
      <c r="BQ1959" s="4">
        <v>251.98957376263334</v>
      </c>
      <c r="BR1959" s="4">
        <v>0.9497912713472485</v>
      </c>
      <c r="BS1959" s="4">
        <v>249.21265033763538</v>
      </c>
      <c r="BT1959">
        <v>142.5938298737147</v>
      </c>
    </row>
    <row r="1960" spans="1:72" s="13" customFormat="1" ht="17.25" thickBot="1" x14ac:dyDescent="0.35">
      <c r="B1960" s="20"/>
      <c r="D1960" s="13">
        <v>1</v>
      </c>
      <c r="E1960" s="13">
        <v>1</v>
      </c>
      <c r="F1960" s="20">
        <v>1</v>
      </c>
      <c r="G1960" s="13">
        <v>104</v>
      </c>
      <c r="H1960" s="13">
        <v>104</v>
      </c>
      <c r="I1960">
        <v>6154</v>
      </c>
      <c r="J1960" s="13">
        <v>22</v>
      </c>
      <c r="K1960" s="13">
        <v>18</v>
      </c>
      <c r="L1960" s="34"/>
      <c r="M1960">
        <v>0</v>
      </c>
      <c r="N1960" s="13">
        <v>0</v>
      </c>
      <c r="O1960" s="13">
        <v>500</v>
      </c>
      <c r="P1960" s="13">
        <v>0</v>
      </c>
      <c r="Q1960" s="13">
        <v>0</v>
      </c>
      <c r="R1960" s="13">
        <v>0</v>
      </c>
      <c r="S1960" s="13">
        <v>200</v>
      </c>
      <c r="T1960" s="13">
        <v>100</v>
      </c>
      <c r="U1960" s="13">
        <v>0</v>
      </c>
      <c r="V1960" s="13">
        <v>0</v>
      </c>
      <c r="W1960" s="34"/>
      <c r="X1960">
        <v>0</v>
      </c>
      <c r="Y1960" s="13">
        <v>0</v>
      </c>
      <c r="Z1960" s="13">
        <v>500</v>
      </c>
      <c r="AA1960" s="13">
        <v>0</v>
      </c>
      <c r="AB1960" s="13">
        <v>0</v>
      </c>
      <c r="AC1960" s="13">
        <v>0</v>
      </c>
      <c r="AD1960" s="13">
        <v>200</v>
      </c>
      <c r="AE1960" s="13">
        <v>100</v>
      </c>
      <c r="AF1960" s="13">
        <v>0</v>
      </c>
      <c r="AG1960" s="13">
        <v>0</v>
      </c>
      <c r="AH1960" s="13">
        <v>0</v>
      </c>
      <c r="AI1960" s="13">
        <v>0</v>
      </c>
      <c r="AJ1960" s="34"/>
      <c r="AK1960" s="13">
        <v>0</v>
      </c>
      <c r="AL1960" s="13">
        <v>0</v>
      </c>
      <c r="AM1960" s="34"/>
      <c r="AN1960" s="13">
        <v>0</v>
      </c>
      <c r="AO1960" s="13">
        <v>0</v>
      </c>
      <c r="AP1960" s="13">
        <v>0</v>
      </c>
      <c r="AQ1960" s="13">
        <v>0</v>
      </c>
      <c r="AR1960" s="13">
        <v>0</v>
      </c>
      <c r="AS1960" s="13">
        <v>0</v>
      </c>
      <c r="AT1960" s="13">
        <v>0</v>
      </c>
      <c r="AU1960" s="13">
        <v>0</v>
      </c>
      <c r="AV1960" s="13">
        <v>0</v>
      </c>
      <c r="AW1960" s="13">
        <v>0</v>
      </c>
      <c r="AX1960" s="13">
        <v>0</v>
      </c>
      <c r="AY1960" s="34"/>
      <c r="AZ1960" s="13">
        <v>6000</v>
      </c>
      <c r="BA1960" s="13">
        <v>6000</v>
      </c>
      <c r="BB1960" s="13">
        <v>475</v>
      </c>
      <c r="BC1960" s="13">
        <v>25</v>
      </c>
      <c r="BD1960" s="13">
        <v>0</v>
      </c>
      <c r="BE1960" s="13">
        <v>60</v>
      </c>
      <c r="BF1960" s="34"/>
      <c r="BG1960" s="13">
        <v>1000</v>
      </c>
      <c r="BH1960" s="13">
        <v>5000</v>
      </c>
      <c r="BI1960" s="34"/>
      <c r="BJ1960" s="20">
        <v>1</v>
      </c>
      <c r="BK1960" s="13">
        <v>0</v>
      </c>
      <c r="BL1960" s="13">
        <v>0</v>
      </c>
      <c r="BM1960" s="93">
        <v>140.45850000000002</v>
      </c>
      <c r="BN1960" s="94">
        <v>250.60111205013436</v>
      </c>
      <c r="BO1960" s="95">
        <v>187.61411539885214</v>
      </c>
      <c r="BP1960" s="96">
        <v>0.93932457786116319</v>
      </c>
      <c r="BQ1960" s="96">
        <v>251.98957376263334</v>
      </c>
      <c r="BR1960" s="96">
        <v>0.9497912713472485</v>
      </c>
      <c r="BS1960" s="96">
        <v>249.21265033763538</v>
      </c>
    </row>
    <row r="1961" spans="1:72" s="34" customFormat="1" ht="27" thickBot="1" x14ac:dyDescent="0.35">
      <c r="B1961" s="70" t="s">
        <v>334</v>
      </c>
      <c r="C1961"/>
      <c r="F1961" s="35"/>
      <c r="G1961" s="36"/>
      <c r="H1961" s="36"/>
      <c r="I1961" s="36"/>
      <c r="J1961" s="36"/>
      <c r="K1961" s="36"/>
      <c r="L1961" s="16"/>
      <c r="M1961" s="36"/>
      <c r="N1961" s="36"/>
      <c r="O1961" s="36"/>
      <c r="P1961" s="36">
        <v>0</v>
      </c>
      <c r="Q1961" s="36"/>
      <c r="R1961" s="36"/>
      <c r="S1961" s="36"/>
      <c r="T1961" s="36"/>
      <c r="U1961" s="36"/>
      <c r="V1961" s="36"/>
      <c r="W1961" s="16"/>
      <c r="X1961" s="36"/>
      <c r="Y1961" s="36"/>
      <c r="Z1961" s="36"/>
      <c r="AA1961" s="36">
        <v>0</v>
      </c>
      <c r="AB1961" s="36"/>
      <c r="AC1961" s="36"/>
      <c r="AD1961" s="36"/>
      <c r="AE1961" s="36"/>
      <c r="AF1961" s="36"/>
      <c r="AG1961" s="36"/>
      <c r="AH1961" s="36"/>
      <c r="AI1961" s="36"/>
      <c r="AJ1961" s="17"/>
      <c r="AK1961" s="36"/>
      <c r="AL1961" s="36"/>
      <c r="AM1961" s="17"/>
      <c r="AN1961" s="36"/>
      <c r="AO1961" s="36"/>
      <c r="AP1961" s="36"/>
      <c r="AQ1961" s="36"/>
      <c r="AR1961" s="36"/>
      <c r="AS1961" s="36"/>
      <c r="AT1961" s="36"/>
      <c r="AU1961" s="36"/>
      <c r="AV1961" s="36"/>
      <c r="AW1961" s="36"/>
      <c r="AX1961" s="36"/>
      <c r="AY1961" s="17"/>
      <c r="AZ1961" s="36"/>
      <c r="BA1961" s="36"/>
      <c r="BB1961" s="36"/>
      <c r="BC1961" s="36"/>
      <c r="BD1961" s="36"/>
      <c r="BE1961" s="36"/>
      <c r="BF1961" s="17"/>
      <c r="BG1961" s="36"/>
      <c r="BH1961" s="36"/>
      <c r="BI1961" s="17"/>
      <c r="BJ1961" s="37"/>
      <c r="BK1961" s="36"/>
      <c r="BL1961" s="36"/>
      <c r="BM1961" s="38"/>
      <c r="BN1961" s="38"/>
      <c r="BO1961" s="38"/>
      <c r="BP1961" s="38"/>
      <c r="BQ1961" s="38"/>
      <c r="BR1961" s="38"/>
      <c r="BS1961" s="38"/>
    </row>
    <row r="1962" spans="1:72" s="97" customFormat="1" x14ac:dyDescent="0.3">
      <c r="A1962" s="97">
        <v>40126</v>
      </c>
      <c r="B1962" s="98" t="s">
        <v>335</v>
      </c>
      <c r="C1962" s="97" t="s">
        <v>80</v>
      </c>
      <c r="D1962" s="97">
        <v>1</v>
      </c>
      <c r="E1962" s="97">
        <v>1</v>
      </c>
      <c r="F1962" s="98">
        <v>1</v>
      </c>
      <c r="G1962" s="97">
        <v>101</v>
      </c>
      <c r="H1962" s="97">
        <v>101</v>
      </c>
      <c r="I1962" s="97">
        <v>5666</v>
      </c>
      <c r="J1962" s="97">
        <v>32</v>
      </c>
      <c r="K1962" s="97">
        <v>28</v>
      </c>
      <c r="L1962" s="99"/>
      <c r="M1962" s="97">
        <v>200</v>
      </c>
      <c r="N1962" s="97">
        <v>0</v>
      </c>
      <c r="O1962" s="97">
        <v>300</v>
      </c>
      <c r="P1962" s="97">
        <v>200</v>
      </c>
      <c r="Q1962" s="97">
        <v>0</v>
      </c>
      <c r="R1962" s="97">
        <v>0</v>
      </c>
      <c r="S1962" s="97">
        <v>100</v>
      </c>
      <c r="T1962" s="97">
        <v>0</v>
      </c>
      <c r="U1962" s="97">
        <v>0</v>
      </c>
      <c r="V1962" s="97">
        <v>0</v>
      </c>
      <c r="W1962" s="99"/>
      <c r="X1962" s="97">
        <v>200</v>
      </c>
      <c r="Y1962" s="97">
        <v>0</v>
      </c>
      <c r="Z1962" s="97">
        <v>300</v>
      </c>
      <c r="AA1962" s="97">
        <v>200</v>
      </c>
      <c r="AB1962" s="97">
        <v>0</v>
      </c>
      <c r="AC1962" s="97">
        <v>0</v>
      </c>
      <c r="AD1962" s="97">
        <v>100</v>
      </c>
      <c r="AE1962" s="97">
        <v>0</v>
      </c>
      <c r="AF1962" s="97">
        <v>0</v>
      </c>
      <c r="AG1962" s="97">
        <v>0</v>
      </c>
      <c r="AH1962" s="97">
        <v>0</v>
      </c>
      <c r="AI1962" s="97">
        <v>0</v>
      </c>
      <c r="AJ1962" s="99"/>
      <c r="AK1962" s="97">
        <v>0</v>
      </c>
      <c r="AL1962" s="97">
        <v>0</v>
      </c>
      <c r="AM1962" s="99"/>
      <c r="AN1962" s="97">
        <v>0</v>
      </c>
      <c r="AO1962" s="97">
        <v>0</v>
      </c>
      <c r="AP1962" s="97">
        <v>0</v>
      </c>
      <c r="AQ1962" s="97">
        <v>0</v>
      </c>
      <c r="AR1962" s="97">
        <v>0</v>
      </c>
      <c r="AS1962" s="97">
        <v>0</v>
      </c>
      <c r="AT1962" s="97">
        <v>0</v>
      </c>
      <c r="AU1962" s="97">
        <v>0</v>
      </c>
      <c r="AV1962" s="97">
        <v>0</v>
      </c>
      <c r="AW1962" s="97">
        <v>0</v>
      </c>
      <c r="AX1962" s="97">
        <v>0</v>
      </c>
      <c r="AY1962" s="99"/>
      <c r="AZ1962" s="97">
        <v>6000</v>
      </c>
      <c r="BA1962" s="97">
        <v>6000</v>
      </c>
      <c r="BB1962" s="97">
        <v>180</v>
      </c>
      <c r="BC1962" s="97">
        <v>25</v>
      </c>
      <c r="BD1962" s="97">
        <v>0</v>
      </c>
      <c r="BE1962" s="97">
        <v>60</v>
      </c>
      <c r="BF1962" s="99"/>
      <c r="BG1962" s="97">
        <v>1000</v>
      </c>
      <c r="BH1962" s="97">
        <v>5000</v>
      </c>
      <c r="BI1962" s="99"/>
      <c r="BJ1962" s="98">
        <v>1</v>
      </c>
      <c r="BK1962" s="97">
        <v>0</v>
      </c>
      <c r="BL1962" s="97">
        <v>0</v>
      </c>
      <c r="BM1962" s="100">
        <v>130.44149999999999</v>
      </c>
      <c r="BN1962" s="101">
        <v>385.30245660461935</v>
      </c>
      <c r="BO1962" s="102">
        <v>224.18615120740947</v>
      </c>
      <c r="BP1962" s="103">
        <v>0.91416058394160582</v>
      </c>
      <c r="BQ1962" s="103">
        <v>387.37723570744168</v>
      </c>
      <c r="BR1962" s="103">
        <v>0.92405904059040589</v>
      </c>
      <c r="BS1962" s="103">
        <v>383.22767750179702</v>
      </c>
      <c r="BT1962" s="97">
        <v>170.38996153008969</v>
      </c>
    </row>
    <row r="1963" spans="1:72" s="13" customFormat="1" ht="17.25" thickBot="1" x14ac:dyDescent="0.35">
      <c r="B1963" s="20"/>
      <c r="D1963" s="13">
        <v>1</v>
      </c>
      <c r="E1963" s="13">
        <v>1</v>
      </c>
      <c r="F1963" s="20">
        <v>1</v>
      </c>
      <c r="G1963" s="13">
        <v>101</v>
      </c>
      <c r="H1963" s="13">
        <v>101</v>
      </c>
      <c r="I1963" s="13">
        <v>5666</v>
      </c>
      <c r="J1963" s="13">
        <v>32</v>
      </c>
      <c r="K1963" s="13">
        <v>28</v>
      </c>
      <c r="L1963" s="34"/>
      <c r="M1963" s="13">
        <v>200</v>
      </c>
      <c r="N1963" s="13">
        <v>0</v>
      </c>
      <c r="O1963" s="13">
        <v>300</v>
      </c>
      <c r="P1963" s="13">
        <v>200</v>
      </c>
      <c r="Q1963" s="13">
        <v>0</v>
      </c>
      <c r="R1963" s="13">
        <v>0</v>
      </c>
      <c r="S1963" s="13">
        <v>100</v>
      </c>
      <c r="T1963" s="13">
        <v>0</v>
      </c>
      <c r="U1963" s="13">
        <v>0</v>
      </c>
      <c r="V1963" s="13">
        <v>0</v>
      </c>
      <c r="W1963" s="34"/>
      <c r="X1963" s="13">
        <v>200</v>
      </c>
      <c r="Y1963" s="13">
        <v>0</v>
      </c>
      <c r="Z1963" s="13">
        <v>300</v>
      </c>
      <c r="AA1963" s="13">
        <v>200</v>
      </c>
      <c r="AB1963" s="13">
        <v>0</v>
      </c>
      <c r="AC1963" s="13">
        <v>0</v>
      </c>
      <c r="AD1963" s="13">
        <v>100</v>
      </c>
      <c r="AE1963" s="13">
        <v>0</v>
      </c>
      <c r="AF1963" s="13">
        <v>0</v>
      </c>
      <c r="AG1963" s="13">
        <v>0</v>
      </c>
      <c r="AH1963" s="13">
        <v>0</v>
      </c>
      <c r="AI1963" s="13">
        <v>0</v>
      </c>
      <c r="AJ1963" s="34"/>
      <c r="AK1963" s="13">
        <v>0</v>
      </c>
      <c r="AL1963" s="13">
        <v>0</v>
      </c>
      <c r="AM1963" s="34"/>
      <c r="AN1963" s="13">
        <v>0</v>
      </c>
      <c r="AO1963" s="13">
        <v>0</v>
      </c>
      <c r="AP1963" s="13">
        <v>0</v>
      </c>
      <c r="AQ1963" s="13">
        <v>0</v>
      </c>
      <c r="AR1963" s="13">
        <v>0</v>
      </c>
      <c r="AS1963" s="13">
        <v>0</v>
      </c>
      <c r="AT1963" s="13">
        <v>0</v>
      </c>
      <c r="AU1963" s="13">
        <v>0</v>
      </c>
      <c r="AV1963" s="13">
        <v>0</v>
      </c>
      <c r="AW1963" s="13">
        <v>0</v>
      </c>
      <c r="AX1963" s="13">
        <v>0</v>
      </c>
      <c r="AY1963" s="34"/>
      <c r="AZ1963" s="13">
        <v>6000</v>
      </c>
      <c r="BA1963" s="13">
        <v>6000</v>
      </c>
      <c r="BB1963" s="13">
        <v>180</v>
      </c>
      <c r="BC1963" s="13">
        <v>25</v>
      </c>
      <c r="BD1963" s="13">
        <v>0</v>
      </c>
      <c r="BE1963" s="13">
        <v>60</v>
      </c>
      <c r="BF1963" s="34"/>
      <c r="BG1963" s="13">
        <v>1000</v>
      </c>
      <c r="BH1963" s="13">
        <v>5000</v>
      </c>
      <c r="BI1963" s="34"/>
      <c r="BJ1963" s="20">
        <v>1</v>
      </c>
      <c r="BK1963" s="13">
        <v>0</v>
      </c>
      <c r="BL1963" s="13">
        <v>0</v>
      </c>
      <c r="BM1963" s="93">
        <v>130.44149999999999</v>
      </c>
      <c r="BN1963" s="94">
        <v>385.30245660461935</v>
      </c>
      <c r="BO1963" s="95">
        <v>224.18615120740947</v>
      </c>
      <c r="BP1963" s="96">
        <v>0.91416058394160582</v>
      </c>
      <c r="BQ1963" s="96">
        <v>387.37723570744168</v>
      </c>
      <c r="BR1963" s="96">
        <v>0.92405904059040589</v>
      </c>
      <c r="BS1963" s="96">
        <v>383.22767750179702</v>
      </c>
    </row>
    <row r="1964" spans="1:72" s="34" customFormat="1" ht="27" thickBot="1" x14ac:dyDescent="0.35">
      <c r="B1964" s="70" t="s">
        <v>336</v>
      </c>
      <c r="C1964"/>
      <c r="F1964" s="35"/>
      <c r="G1964" s="36"/>
      <c r="H1964" s="36"/>
      <c r="I1964" s="36"/>
      <c r="J1964" s="36"/>
      <c r="K1964" s="36"/>
      <c r="L1964" s="16"/>
      <c r="M1964" s="36"/>
      <c r="N1964" s="36"/>
      <c r="O1964" s="36"/>
      <c r="P1964" s="36">
        <v>0</v>
      </c>
      <c r="Q1964" s="36"/>
      <c r="R1964" s="36"/>
      <c r="S1964" s="36"/>
      <c r="T1964" s="36"/>
      <c r="U1964" s="36"/>
      <c r="V1964" s="36"/>
      <c r="W1964" s="16"/>
      <c r="X1964" s="36"/>
      <c r="Y1964" s="36"/>
      <c r="Z1964" s="36"/>
      <c r="AA1964" s="36">
        <v>0</v>
      </c>
      <c r="AB1964" s="36"/>
      <c r="AC1964" s="36"/>
      <c r="AD1964" s="36"/>
      <c r="AE1964" s="36"/>
      <c r="AF1964" s="36"/>
      <c r="AG1964" s="36"/>
      <c r="AH1964" s="36"/>
      <c r="AI1964" s="36"/>
      <c r="AJ1964" s="17"/>
      <c r="AK1964" s="36"/>
      <c r="AL1964" s="36"/>
      <c r="AM1964" s="17"/>
      <c r="AN1964" s="36"/>
      <c r="AO1964" s="36"/>
      <c r="AP1964" s="36"/>
      <c r="AQ1964" s="36"/>
      <c r="AR1964" s="36"/>
      <c r="AS1964" s="36"/>
      <c r="AT1964" s="36"/>
      <c r="AU1964" s="36"/>
      <c r="AV1964" s="36"/>
      <c r="AW1964" s="36"/>
      <c r="AX1964" s="36"/>
      <c r="AY1964" s="17"/>
      <c r="AZ1964" s="36"/>
      <c r="BA1964" s="36"/>
      <c r="BB1964" s="36"/>
      <c r="BC1964" s="36"/>
      <c r="BD1964" s="36"/>
      <c r="BE1964" s="36"/>
      <c r="BF1964" s="17"/>
      <c r="BG1964" s="36"/>
      <c r="BH1964" s="36"/>
      <c r="BI1964" s="17"/>
      <c r="BJ1964" s="37"/>
      <c r="BK1964" s="36"/>
      <c r="BL1964" s="36"/>
      <c r="BM1964" s="38"/>
      <c r="BN1964" s="38"/>
      <c r="BO1964" s="38"/>
      <c r="BP1964" s="38"/>
      <c r="BQ1964" s="38"/>
      <c r="BR1964" s="38"/>
      <c r="BS1964" s="38"/>
    </row>
    <row r="1965" spans="1:72" x14ac:dyDescent="0.3">
      <c r="A1965">
        <v>40127</v>
      </c>
      <c r="B1965" s="18" t="s">
        <v>337</v>
      </c>
      <c r="C1965" s="43" t="str">
        <f>VLOOKUP($A1965,[2]CreatureTable!$A:$I,9,FALSE)</f>
        <v>Mechanic</v>
      </c>
      <c r="D1965">
        <v>1</v>
      </c>
      <c r="E1965">
        <v>1</v>
      </c>
      <c r="F1965" s="18">
        <v>1</v>
      </c>
      <c r="G1965" s="10">
        <f>ROUND(VLOOKUP($C1965,$B$4:$BH$42,6,FALSE),0)</f>
        <v>104</v>
      </c>
      <c r="H1965" s="10">
        <f>ROUND(VLOOKUP($C1965,$B$4:$BH$42,7,FALSE),0)</f>
        <v>104</v>
      </c>
      <c r="I1965" s="10">
        <f>ROUND(VLOOKUP($C1965,$B$4:$BH$42,8,FALSE),0)</f>
        <v>4734</v>
      </c>
      <c r="J1965" s="10">
        <f>ROUND(VLOOKUP($C1965,$B$4:$BH$42,9,FALSE),0)</f>
        <v>22</v>
      </c>
      <c r="K1965" s="10">
        <f>ROUND(VLOOKUP($C1965,$B$4:$BH$42,10,FALSE),0)</f>
        <v>18</v>
      </c>
      <c r="L1965" s="2"/>
      <c r="M1965" s="10">
        <f>ROUND(VLOOKUP($C1965,$B$4:$BH$42,12,FALSE),0)</f>
        <v>150</v>
      </c>
      <c r="N1965" s="10">
        <f>ROUND(VLOOKUP($C1965,$B$4:$BH$42,13,FALSE),0)</f>
        <v>0</v>
      </c>
      <c r="O1965" s="10">
        <f>ROUND(VLOOKUP($C1965,$B$4:$BH$42,14,FALSE),0)</f>
        <v>500</v>
      </c>
      <c r="P1965" s="10">
        <f>ROUND(VLOOKUP($C1965,$B$4:$BH$42,15,FALSE),0)</f>
        <v>0</v>
      </c>
      <c r="Q1965" s="10">
        <f>ROUND(VLOOKUP($C1965,$B$4:$BH$42,16,FALSE),0)</f>
        <v>0</v>
      </c>
      <c r="R1965" s="10">
        <f>ROUND(VLOOKUP($C1965,$B$4:$BH$42,17,FALSE),0)</f>
        <v>0</v>
      </c>
      <c r="S1965" s="10">
        <f>ROUND(VLOOKUP($C1965,$B$4:$BH$42,18,FALSE),0)</f>
        <v>200</v>
      </c>
      <c r="T1965" s="10">
        <f>ROUND(VLOOKUP($C1965,$B$4:$BH$42,19,FALSE),0)</f>
        <v>100</v>
      </c>
      <c r="U1965" s="10">
        <f>ROUND(VLOOKUP($C1965,$B$4:$BH$42,20,FALSE),0)</f>
        <v>0</v>
      </c>
      <c r="V1965" s="10">
        <f>ROUND(VLOOKUP($C1965,$B$4:$BH$42,21,FALSE),0)</f>
        <v>0</v>
      </c>
      <c r="W1965" s="2"/>
      <c r="X1965" s="10">
        <f>ROUND(VLOOKUP($C1965,$B$4:$BH$42,23,FALSE),0)</f>
        <v>150</v>
      </c>
      <c r="Y1965" s="10">
        <f>ROUND(VLOOKUP($C1965,$B$4:$BH$42,24,FALSE),0)</f>
        <v>0</v>
      </c>
      <c r="Z1965" s="10">
        <f>ROUND(VLOOKUP($C1965,$B$4:$BH$42,25,FALSE),0)</f>
        <v>500</v>
      </c>
      <c r="AA1965" s="10">
        <f>ROUND(VLOOKUP($C1965,$B$4:$BH$42,26,FALSE),0)</f>
        <v>0</v>
      </c>
      <c r="AB1965" s="10">
        <f>ROUND(VLOOKUP($C1965,$B$4:$BH$42,27,FALSE),0)</f>
        <v>0</v>
      </c>
      <c r="AC1965" s="10">
        <f>ROUND(VLOOKUP($C1965,$B$4:$BH$42,28,FALSE),0)</f>
        <v>0</v>
      </c>
      <c r="AD1965" s="10">
        <f>ROUND(VLOOKUP($C1965,$B$4:$BH$42,29,FALSE),0)</f>
        <v>200</v>
      </c>
      <c r="AE1965" s="10">
        <f>ROUND(VLOOKUP($C1965,$B$4:$BH$42,30,FALSE),0)</f>
        <v>100</v>
      </c>
      <c r="AF1965" s="10">
        <f>ROUND(VLOOKUP($C1965,$B$4:$BH$42,31,FALSE),0)</f>
        <v>0</v>
      </c>
      <c r="AG1965" s="10">
        <f>ROUND(VLOOKUP($C1965,$B$4:$BH$42,32,FALSE),0)</f>
        <v>0</v>
      </c>
      <c r="AH1965" s="10">
        <f>ROUND(VLOOKUP($C1965,$B$4:$BH$42,33,FALSE),0)</f>
        <v>0</v>
      </c>
      <c r="AI1965" s="10">
        <f>ROUND(VLOOKUP($C1965,$B$4:$BH$42,34,FALSE),0)</f>
        <v>0</v>
      </c>
      <c r="AJ1965" s="3"/>
      <c r="AK1965" s="10">
        <f>ROUND(VLOOKUP($C1965,$B$4:$BH$42,36,FALSE),0)</f>
        <v>0</v>
      </c>
      <c r="AL1965" s="10">
        <f>ROUND(VLOOKUP($C1965,$B$4:$BH$42,37,FALSE),0)</f>
        <v>0</v>
      </c>
      <c r="AM1965" s="3"/>
      <c r="AN1965" s="10">
        <f>ROUND(VLOOKUP($C1965,$B$4:$BH$42,39,FALSE),0)</f>
        <v>0</v>
      </c>
      <c r="AO1965" s="10">
        <f>ROUND(VLOOKUP($C1965,$B$4:$BH$42,40,FALSE),0)</f>
        <v>0</v>
      </c>
      <c r="AP1965" s="10">
        <f>ROUND(VLOOKUP($C1965,$B$4:$BH$42,41,FALSE),0)</f>
        <v>0</v>
      </c>
      <c r="AQ1965" s="10">
        <f>ROUND(VLOOKUP($C1965,$B$4:$BH$42,42,FALSE),0)</f>
        <v>0</v>
      </c>
      <c r="AR1965" s="10">
        <f>ROUND(VLOOKUP($C1965,$B$4:$BH$42,43,FALSE),0)</f>
        <v>0</v>
      </c>
      <c r="AS1965" s="10">
        <f>ROUND(VLOOKUP($C1965,$B$4:$BH$42,44,FALSE),0)</f>
        <v>0</v>
      </c>
      <c r="AT1965" s="10">
        <f>ROUND(VLOOKUP($C1965,$B$4:$BH$42,45,FALSE),0)</f>
        <v>0</v>
      </c>
      <c r="AU1965" s="10">
        <f>ROUND(VLOOKUP($C1965,$B$4:$BH$42,46,FALSE),0)</f>
        <v>0</v>
      </c>
      <c r="AV1965" s="10">
        <f>ROUND(VLOOKUP($C1965,$B$4:$BH$42,47,FALSE),0)</f>
        <v>0</v>
      </c>
      <c r="AW1965" s="10">
        <f>ROUND(VLOOKUP($C1965,$B$4:$BH$42,48,FALSE),0)</f>
        <v>0</v>
      </c>
      <c r="AX1965" s="10">
        <f>ROUND(VLOOKUP($C1965,$B$4:$BH$42,49,FALSE),0)</f>
        <v>0</v>
      </c>
      <c r="AY1965" s="3"/>
      <c r="AZ1965" s="10">
        <v>6000</v>
      </c>
      <c r="BA1965" s="10">
        <v>2000</v>
      </c>
      <c r="BB1965" s="10">
        <v>675</v>
      </c>
      <c r="BC1965" s="10">
        <v>0</v>
      </c>
      <c r="BD1965" s="10">
        <v>0</v>
      </c>
      <c r="BE1965" s="10">
        <v>60</v>
      </c>
      <c r="BF1965" s="3"/>
      <c r="BG1965" s="10">
        <v>1000</v>
      </c>
      <c r="BH1965" s="10">
        <v>5000</v>
      </c>
      <c r="BI1965" s="3"/>
      <c r="BJ1965" s="21">
        <v>1</v>
      </c>
      <c r="BK1965" s="65">
        <v>0</v>
      </c>
      <c r="BL1965" s="65">
        <v>0</v>
      </c>
      <c r="BM1965" s="6">
        <f t="shared" ref="BM1965:BM2000" si="7988">MAX(G1965*(1+M1965/1000*(1+O1965/1000))*(1+0.5*T1965/1000)*(1+0.25*S1965/1000),(H1965*(1+X1965/1000*(1+Z1965/1000))*(1+0.5*AE1965/1000)*(1+0.25*AD1965/1000)))*BG1965/1000</f>
        <v>140.45850000000002</v>
      </c>
      <c r="BN1965" s="8" t="e">
        <f t="shared" ref="BN1965:BN2000" si="7989">(BQ1965+BS1965)/2*(1+AI1965/2000)*(1+AH1965/2000)*(1+AN1965/2000)*(1+AK1965/2000)</f>
        <v>#REF!</v>
      </c>
      <c r="BO1965" s="12" t="e">
        <f t="shared" ref="BO1965:BO2000" si="7990">SQRT(BM1965*BN1965)</f>
        <v>#REF!</v>
      </c>
      <c r="BP1965" s="50" t="e">
        <f>(1-#REF!)/($J1965*#REF!/#REF!^($D1965-1)+1)+#REF!</f>
        <v>#REF!</v>
      </c>
      <c r="BQ1965" s="4" t="e">
        <f t="shared" ref="BQ1965:BQ2000" si="7991">I1965/(BP1965*(1-Q1965/1000*(0.5+R1965/1000))*(1-P1965/1000)*(1-V1965/1000)*(1+U1965/1000))/20</f>
        <v>#REF!</v>
      </c>
      <c r="BR1965" s="50" t="e">
        <f>(1-#REF!)/($K1965*#REF!/#REF!^($D1965-1)+1)+#REF!</f>
        <v>#REF!</v>
      </c>
      <c r="BS1965" s="4" t="e">
        <f t="shared" ref="BS1965:BS2000" si="7992">I1965/(BR1965*(1-AB1965/1000*(0.5+AC1965/1000))*(1-AA1965/1000)*(1-AG1965/1000)*(1+AF1965/1000))/20</f>
        <v>#REF!</v>
      </c>
      <c r="BT1965" t="e">
        <f>BO1965/$BO$4*100</f>
        <v>#REF!</v>
      </c>
    </row>
    <row r="1966" spans="1:72" s="13" customFormat="1" ht="17.25" thickBot="1" x14ac:dyDescent="0.35">
      <c r="B1966" s="20"/>
      <c r="D1966" s="14">
        <v>1</v>
      </c>
      <c r="E1966" s="14">
        <v>1</v>
      </c>
      <c r="F1966" s="19">
        <v>1</v>
      </c>
      <c r="G1966" s="15">
        <f>G1965</f>
        <v>104</v>
      </c>
      <c r="H1966" s="15">
        <f>H1965</f>
        <v>104</v>
      </c>
      <c r="I1966" s="15">
        <f>I1965</f>
        <v>4734</v>
      </c>
      <c r="J1966" s="15">
        <f>J1965</f>
        <v>22</v>
      </c>
      <c r="K1966" s="15">
        <f>K1965</f>
        <v>18</v>
      </c>
      <c r="L1966" s="16"/>
      <c r="M1966" s="15">
        <f t="shared" ref="M1966:V1966" si="7993">M1965</f>
        <v>150</v>
      </c>
      <c r="N1966" s="15">
        <f t="shared" si="7993"/>
        <v>0</v>
      </c>
      <c r="O1966" s="15">
        <f t="shared" si="7993"/>
        <v>500</v>
      </c>
      <c r="P1966" s="15">
        <f t="shared" si="7993"/>
        <v>0</v>
      </c>
      <c r="Q1966" s="15">
        <f t="shared" si="7993"/>
        <v>0</v>
      </c>
      <c r="R1966" s="15">
        <f t="shared" si="7993"/>
        <v>0</v>
      </c>
      <c r="S1966" s="15">
        <f t="shared" si="7993"/>
        <v>200</v>
      </c>
      <c r="T1966" s="15">
        <f t="shared" si="7993"/>
        <v>100</v>
      </c>
      <c r="U1966" s="15">
        <f t="shared" si="7993"/>
        <v>0</v>
      </c>
      <c r="V1966" s="15">
        <f t="shared" si="7993"/>
        <v>0</v>
      </c>
      <c r="W1966" s="16"/>
      <c r="X1966" s="15">
        <f t="shared" ref="X1966:AI1966" si="7994">X1965</f>
        <v>150</v>
      </c>
      <c r="Y1966" s="15">
        <f t="shared" si="7994"/>
        <v>0</v>
      </c>
      <c r="Z1966" s="15">
        <f t="shared" si="7994"/>
        <v>500</v>
      </c>
      <c r="AA1966" s="15">
        <f t="shared" si="7994"/>
        <v>0</v>
      </c>
      <c r="AB1966" s="15">
        <f t="shared" si="7994"/>
        <v>0</v>
      </c>
      <c r="AC1966" s="15">
        <f t="shared" si="7994"/>
        <v>0</v>
      </c>
      <c r="AD1966" s="15">
        <f t="shared" si="7994"/>
        <v>200</v>
      </c>
      <c r="AE1966" s="15">
        <f t="shared" si="7994"/>
        <v>100</v>
      </c>
      <c r="AF1966" s="15">
        <f t="shared" si="7994"/>
        <v>0</v>
      </c>
      <c r="AG1966" s="15">
        <f t="shared" si="7994"/>
        <v>0</v>
      </c>
      <c r="AH1966" s="15">
        <f t="shared" si="7994"/>
        <v>0</v>
      </c>
      <c r="AI1966" s="15">
        <f t="shared" si="7994"/>
        <v>0</v>
      </c>
      <c r="AJ1966" s="17"/>
      <c r="AK1966" s="15">
        <f>AK1965</f>
        <v>0</v>
      </c>
      <c r="AL1966" s="15">
        <f>AL1965</f>
        <v>0</v>
      </c>
      <c r="AM1966" s="17"/>
      <c r="AN1966" s="15">
        <f t="shared" ref="AN1966:AX1966" si="7995">AN1965</f>
        <v>0</v>
      </c>
      <c r="AO1966" s="15">
        <f t="shared" si="7995"/>
        <v>0</v>
      </c>
      <c r="AP1966" s="15">
        <f t="shared" si="7995"/>
        <v>0</v>
      </c>
      <c r="AQ1966" s="15">
        <f t="shared" si="7995"/>
        <v>0</v>
      </c>
      <c r="AR1966" s="15">
        <f t="shared" si="7995"/>
        <v>0</v>
      </c>
      <c r="AS1966" s="15">
        <f t="shared" si="7995"/>
        <v>0</v>
      </c>
      <c r="AT1966" s="15">
        <f t="shared" si="7995"/>
        <v>0</v>
      </c>
      <c r="AU1966" s="15">
        <f t="shared" si="7995"/>
        <v>0</v>
      </c>
      <c r="AV1966" s="15">
        <f t="shared" si="7995"/>
        <v>0</v>
      </c>
      <c r="AW1966" s="15">
        <f t="shared" si="7995"/>
        <v>0</v>
      </c>
      <c r="AX1966" s="15">
        <f t="shared" si="7995"/>
        <v>0</v>
      </c>
      <c r="AY1966" s="17"/>
      <c r="AZ1966" s="15">
        <f t="shared" ref="AZ1966:BA1966" si="7996">AZ1965</f>
        <v>6000</v>
      </c>
      <c r="BA1966" s="15">
        <f t="shared" si="7996"/>
        <v>2000</v>
      </c>
      <c r="BB1966" s="15">
        <v>675</v>
      </c>
      <c r="BC1966" s="15">
        <f t="shared" ref="BC1966:BE1966" si="7997">BC1965</f>
        <v>0</v>
      </c>
      <c r="BD1966" s="15">
        <f t="shared" si="7997"/>
        <v>0</v>
      </c>
      <c r="BE1966" s="15">
        <f t="shared" si="7997"/>
        <v>60</v>
      </c>
      <c r="BF1966" s="17"/>
      <c r="BG1966" s="15">
        <f t="shared" ref="BG1966:BH1966" si="7998">BG1965</f>
        <v>1000</v>
      </c>
      <c r="BH1966" s="15">
        <f t="shared" si="7998"/>
        <v>5000</v>
      </c>
      <c r="BI1966" s="17"/>
      <c r="BJ1966" s="22">
        <f>G1966/G1965</f>
        <v>1</v>
      </c>
      <c r="BK1966" s="65">
        <f>BK1965</f>
        <v>0</v>
      </c>
      <c r="BL1966" s="65">
        <f>BL1965</f>
        <v>0</v>
      </c>
      <c r="BM1966" s="6">
        <f t="shared" si="7988"/>
        <v>140.45850000000002</v>
      </c>
      <c r="BN1966" s="8" t="e">
        <f t="shared" si="7989"/>
        <v>#REF!</v>
      </c>
      <c r="BO1966" s="12" t="e">
        <f t="shared" si="7990"/>
        <v>#REF!</v>
      </c>
      <c r="BP1966" s="50" t="e">
        <f>(1-#REF!)/($J1966*#REF!/#REF!^($D1966-1)+1)+#REF!</f>
        <v>#REF!</v>
      </c>
      <c r="BQ1966" s="4" t="e">
        <f t="shared" si="7991"/>
        <v>#REF!</v>
      </c>
      <c r="BR1966" s="50" t="e">
        <f>(1-#REF!)/($K1966*#REF!/#REF!^($D1966-1)+1)+#REF!</f>
        <v>#REF!</v>
      </c>
      <c r="BS1966" s="4" t="e">
        <f t="shared" si="7992"/>
        <v>#REF!</v>
      </c>
      <c r="BT1966"/>
    </row>
    <row r="1967" spans="1:72" x14ac:dyDescent="0.3">
      <c r="A1967">
        <v>40128</v>
      </c>
      <c r="B1967" s="18" t="s">
        <v>338</v>
      </c>
      <c r="C1967" s="43" t="str">
        <f>VLOOKUP($A1967,[2]CreatureTable!$A:$I,9,FALSE)</f>
        <v>Wizard</v>
      </c>
      <c r="D1967">
        <v>1</v>
      </c>
      <c r="E1967">
        <v>1</v>
      </c>
      <c r="F1967" s="18">
        <v>1</v>
      </c>
      <c r="G1967" s="10">
        <f>ROUND(VLOOKUP($C1967,$B$4:$BH$42,6,FALSE),0)</f>
        <v>120</v>
      </c>
      <c r="H1967" s="10">
        <f>ROUND(VLOOKUP($C1967,$B$4:$BH$42,7,FALSE),0)</f>
        <v>120</v>
      </c>
      <c r="I1967" s="10">
        <f>ROUND(VLOOKUP($C1967,$B$4:$BH$42,8,FALSE),0)</f>
        <v>4031</v>
      </c>
      <c r="J1967" s="10">
        <f>ROUND(VLOOKUP($C1967,$B$4:$BH$42,9,FALSE),0)</f>
        <v>16</v>
      </c>
      <c r="K1967" s="10">
        <f>ROUND(VLOOKUP($C1967,$B$4:$BH$42,10,FALSE),0)</f>
        <v>24</v>
      </c>
      <c r="L1967" s="2"/>
      <c r="M1967" s="10">
        <f>ROUND(VLOOKUP($C1967,$B$4:$BH$42,12,FALSE),0)</f>
        <v>100</v>
      </c>
      <c r="N1967" s="10">
        <f>ROUND(VLOOKUP($C1967,$B$4:$BH$42,13,FALSE),0)</f>
        <v>0</v>
      </c>
      <c r="O1967" s="10">
        <f>ROUND(VLOOKUP($C1967,$B$4:$BH$42,14,FALSE),0)</f>
        <v>0</v>
      </c>
      <c r="P1967" s="10">
        <f>ROUND(VLOOKUP($C1967,$B$4:$BH$42,15,FALSE),0)</f>
        <v>0</v>
      </c>
      <c r="Q1967" s="10">
        <f>ROUND(VLOOKUP($C1967,$B$4:$BH$42,16,FALSE),0)</f>
        <v>0</v>
      </c>
      <c r="R1967" s="10">
        <f>ROUND(VLOOKUP($C1967,$B$4:$BH$42,17,FALSE),0)</f>
        <v>0</v>
      </c>
      <c r="S1967" s="10">
        <f>ROUND(VLOOKUP($C1967,$B$4:$BH$42,18,FALSE),0)</f>
        <v>100</v>
      </c>
      <c r="T1967" s="10">
        <f>ROUND(VLOOKUP($C1967,$B$4:$BH$42,19,FALSE),0)</f>
        <v>150</v>
      </c>
      <c r="U1967" s="10">
        <f>ROUND(VLOOKUP($C1967,$B$4:$BH$42,20,FALSE),0)</f>
        <v>0</v>
      </c>
      <c r="V1967" s="10">
        <f>ROUND(VLOOKUP($C1967,$B$4:$BH$42,21,FALSE),0)</f>
        <v>0</v>
      </c>
      <c r="W1967" s="2"/>
      <c r="X1967" s="10">
        <f>ROUND(VLOOKUP($C1967,$B$4:$BH$42,23,FALSE),0)</f>
        <v>100</v>
      </c>
      <c r="Y1967" s="10">
        <f>ROUND(VLOOKUP($C1967,$B$4:$BH$42,24,FALSE),0)</f>
        <v>0</v>
      </c>
      <c r="Z1967" s="10">
        <f>ROUND(VLOOKUP($C1967,$B$4:$BH$42,25,FALSE),0)</f>
        <v>0</v>
      </c>
      <c r="AA1967" s="10">
        <f>ROUND(VLOOKUP($C1967,$B$4:$BH$42,26,FALSE),0)</f>
        <v>200</v>
      </c>
      <c r="AB1967" s="10">
        <f>ROUND(VLOOKUP($C1967,$B$4:$BH$42,27,FALSE),0)</f>
        <v>250</v>
      </c>
      <c r="AC1967" s="10">
        <f>ROUND(VLOOKUP($C1967,$B$4:$BH$42,28,FALSE),0)</f>
        <v>0</v>
      </c>
      <c r="AD1967" s="10">
        <f>ROUND(VLOOKUP($C1967,$B$4:$BH$42,29,FALSE),0)</f>
        <v>100</v>
      </c>
      <c r="AE1967" s="10">
        <f>ROUND(VLOOKUP($C1967,$B$4:$BH$42,30,FALSE),0)</f>
        <v>150</v>
      </c>
      <c r="AF1967" s="10">
        <f>ROUND(VLOOKUP($C1967,$B$4:$BH$42,31,FALSE),0)</f>
        <v>0</v>
      </c>
      <c r="AG1967" s="10">
        <f>ROUND(VLOOKUP($C1967,$B$4:$BH$42,32,FALSE),0)</f>
        <v>0</v>
      </c>
      <c r="AH1967" s="10">
        <f>ROUND(VLOOKUP($C1967,$B$4:$BH$42,33,FALSE),0)</f>
        <v>0</v>
      </c>
      <c r="AI1967" s="10">
        <f>ROUND(VLOOKUP($C1967,$B$4:$BH$42,34,FALSE),0)</f>
        <v>0</v>
      </c>
      <c r="AJ1967" s="3"/>
      <c r="AK1967" s="10">
        <f>ROUND(VLOOKUP($C1967,$B$4:$BH$42,36,FALSE),0)</f>
        <v>0</v>
      </c>
      <c r="AL1967" s="10">
        <f>ROUND(VLOOKUP($C1967,$B$4:$BH$42,37,FALSE),0)</f>
        <v>0</v>
      </c>
      <c r="AM1967" s="3"/>
      <c r="AN1967" s="10">
        <f>ROUND(VLOOKUP($C1967,$B$4:$BH$42,39,FALSE),0)</f>
        <v>0</v>
      </c>
      <c r="AO1967" s="10">
        <f>ROUND(VLOOKUP($C1967,$B$4:$BH$42,40,FALSE),0)</f>
        <v>0</v>
      </c>
      <c r="AP1967" s="10">
        <f>ROUND(VLOOKUP($C1967,$B$4:$BH$42,41,FALSE),0)</f>
        <v>0</v>
      </c>
      <c r="AQ1967" s="10">
        <f>ROUND(VLOOKUP($C1967,$B$4:$BH$42,42,FALSE),0)</f>
        <v>0</v>
      </c>
      <c r="AR1967" s="10">
        <f>ROUND(VLOOKUP($C1967,$B$4:$BH$42,43,FALSE),0)</f>
        <v>0</v>
      </c>
      <c r="AS1967" s="10">
        <f>ROUND(VLOOKUP($C1967,$B$4:$BH$42,44,FALSE),0)</f>
        <v>0</v>
      </c>
      <c r="AT1967" s="10">
        <f>ROUND(VLOOKUP($C1967,$B$4:$BH$42,45,FALSE),0)</f>
        <v>0</v>
      </c>
      <c r="AU1967" s="10">
        <f>ROUND(VLOOKUP($C1967,$B$4:$BH$42,46,FALSE),0)</f>
        <v>0</v>
      </c>
      <c r="AV1967" s="10">
        <f>ROUND(VLOOKUP($C1967,$B$4:$BH$42,47,FALSE),0)</f>
        <v>0</v>
      </c>
      <c r="AW1967" s="10">
        <f>ROUND(VLOOKUP($C1967,$B$4:$BH$42,48,FALSE),0)</f>
        <v>0</v>
      </c>
      <c r="AX1967" s="10">
        <f>ROUND(VLOOKUP($C1967,$B$4:$BH$42,49,FALSE),0)</f>
        <v>0</v>
      </c>
      <c r="AY1967" s="3"/>
      <c r="AZ1967" s="10">
        <v>6000</v>
      </c>
      <c r="BA1967" s="10">
        <v>2000</v>
      </c>
      <c r="BB1967" s="10">
        <v>425</v>
      </c>
      <c r="BC1967" s="10">
        <v>0</v>
      </c>
      <c r="BD1967" s="10">
        <v>0</v>
      </c>
      <c r="BE1967" s="10">
        <v>60</v>
      </c>
      <c r="BF1967" s="3"/>
      <c r="BG1967" s="10">
        <v>1000</v>
      </c>
      <c r="BH1967" s="10">
        <v>5000</v>
      </c>
      <c r="BI1967" s="3"/>
      <c r="BJ1967" s="21">
        <v>1</v>
      </c>
      <c r="BK1967" s="65">
        <v>0</v>
      </c>
      <c r="BL1967" s="65">
        <v>0</v>
      </c>
      <c r="BM1967" s="6">
        <f t="shared" si="7988"/>
        <v>145.44749999999999</v>
      </c>
      <c r="BN1967" s="8" t="e">
        <f t="shared" si="7989"/>
        <v>#REF!</v>
      </c>
      <c r="BO1967" s="12" t="e">
        <f t="shared" si="7990"/>
        <v>#REF!</v>
      </c>
      <c r="BP1967" s="50" t="e">
        <f>(1-#REF!)/($J1967*#REF!/#REF!^($D1967-1)+1)+#REF!</f>
        <v>#REF!</v>
      </c>
      <c r="BQ1967" s="4" t="e">
        <f t="shared" si="7991"/>
        <v>#REF!</v>
      </c>
      <c r="BR1967" s="50" t="e">
        <f>(1-#REF!)/($K1967*#REF!/#REF!^($D1967-1)+1)+#REF!</f>
        <v>#REF!</v>
      </c>
      <c r="BS1967" s="4" t="e">
        <f t="shared" si="7992"/>
        <v>#REF!</v>
      </c>
      <c r="BT1967" t="e">
        <f>BO1967/$BO$4*100</f>
        <v>#REF!</v>
      </c>
    </row>
    <row r="1968" spans="1:72" s="13" customFormat="1" ht="17.25" thickBot="1" x14ac:dyDescent="0.35">
      <c r="B1968" s="20"/>
      <c r="D1968" s="14">
        <v>1</v>
      </c>
      <c r="E1968" s="14">
        <v>1</v>
      </c>
      <c r="F1968" s="19">
        <v>1</v>
      </c>
      <c r="G1968" s="15">
        <f>G1967</f>
        <v>120</v>
      </c>
      <c r="H1968" s="15">
        <f>H1967</f>
        <v>120</v>
      </c>
      <c r="I1968" s="15">
        <f>I1967</f>
        <v>4031</v>
      </c>
      <c r="J1968" s="15">
        <f>J1967</f>
        <v>16</v>
      </c>
      <c r="K1968" s="15">
        <f>K1967</f>
        <v>24</v>
      </c>
      <c r="L1968" s="16"/>
      <c r="M1968" s="15">
        <f t="shared" ref="M1968:V1968" si="7999">M1967</f>
        <v>100</v>
      </c>
      <c r="N1968" s="15">
        <f t="shared" si="7999"/>
        <v>0</v>
      </c>
      <c r="O1968" s="15">
        <f t="shared" si="7999"/>
        <v>0</v>
      </c>
      <c r="P1968" s="15">
        <f t="shared" si="7999"/>
        <v>0</v>
      </c>
      <c r="Q1968" s="15">
        <f t="shared" si="7999"/>
        <v>0</v>
      </c>
      <c r="R1968" s="15">
        <f t="shared" si="7999"/>
        <v>0</v>
      </c>
      <c r="S1968" s="15">
        <f t="shared" si="7999"/>
        <v>100</v>
      </c>
      <c r="T1968" s="15">
        <f t="shared" si="7999"/>
        <v>150</v>
      </c>
      <c r="U1968" s="15">
        <f t="shared" si="7999"/>
        <v>0</v>
      </c>
      <c r="V1968" s="15">
        <f t="shared" si="7999"/>
        <v>0</v>
      </c>
      <c r="W1968" s="16"/>
      <c r="X1968" s="15">
        <f t="shared" ref="X1968:AI1968" si="8000">X1967</f>
        <v>100</v>
      </c>
      <c r="Y1968" s="15">
        <f t="shared" si="8000"/>
        <v>0</v>
      </c>
      <c r="Z1968" s="15">
        <f t="shared" si="8000"/>
        <v>0</v>
      </c>
      <c r="AA1968" s="15">
        <f t="shared" si="8000"/>
        <v>200</v>
      </c>
      <c r="AB1968" s="15">
        <f t="shared" si="8000"/>
        <v>250</v>
      </c>
      <c r="AC1968" s="15">
        <f t="shared" si="8000"/>
        <v>0</v>
      </c>
      <c r="AD1968" s="15">
        <f t="shared" si="8000"/>
        <v>100</v>
      </c>
      <c r="AE1968" s="15">
        <f t="shared" si="8000"/>
        <v>150</v>
      </c>
      <c r="AF1968" s="15">
        <f t="shared" si="8000"/>
        <v>0</v>
      </c>
      <c r="AG1968" s="15">
        <f t="shared" si="8000"/>
        <v>0</v>
      </c>
      <c r="AH1968" s="15">
        <f t="shared" si="8000"/>
        <v>0</v>
      </c>
      <c r="AI1968" s="15">
        <f t="shared" si="8000"/>
        <v>0</v>
      </c>
      <c r="AJ1968" s="17"/>
      <c r="AK1968" s="15">
        <f>AK1967</f>
        <v>0</v>
      </c>
      <c r="AL1968" s="15">
        <f>AL1967</f>
        <v>0</v>
      </c>
      <c r="AM1968" s="17"/>
      <c r="AN1968" s="15">
        <f t="shared" ref="AN1968:AX1968" si="8001">AN1967</f>
        <v>0</v>
      </c>
      <c r="AO1968" s="15">
        <f t="shared" si="8001"/>
        <v>0</v>
      </c>
      <c r="AP1968" s="15">
        <f t="shared" si="8001"/>
        <v>0</v>
      </c>
      <c r="AQ1968" s="15">
        <f t="shared" si="8001"/>
        <v>0</v>
      </c>
      <c r="AR1968" s="15">
        <f t="shared" si="8001"/>
        <v>0</v>
      </c>
      <c r="AS1968" s="15">
        <f t="shared" si="8001"/>
        <v>0</v>
      </c>
      <c r="AT1968" s="15">
        <f t="shared" si="8001"/>
        <v>0</v>
      </c>
      <c r="AU1968" s="15">
        <f t="shared" si="8001"/>
        <v>0</v>
      </c>
      <c r="AV1968" s="15">
        <f t="shared" si="8001"/>
        <v>0</v>
      </c>
      <c r="AW1968" s="15">
        <f t="shared" si="8001"/>
        <v>0</v>
      </c>
      <c r="AX1968" s="15">
        <f t="shared" si="8001"/>
        <v>0</v>
      </c>
      <c r="AY1968" s="17"/>
      <c r="AZ1968" s="15">
        <f t="shared" ref="AZ1968:BA1968" si="8002">AZ1967</f>
        <v>6000</v>
      </c>
      <c r="BA1968" s="15">
        <f t="shared" si="8002"/>
        <v>2000</v>
      </c>
      <c r="BB1968" s="15">
        <v>425</v>
      </c>
      <c r="BC1968" s="15">
        <f t="shared" ref="BC1968:BE1968" si="8003">BC1967</f>
        <v>0</v>
      </c>
      <c r="BD1968" s="15">
        <f t="shared" si="8003"/>
        <v>0</v>
      </c>
      <c r="BE1968" s="15">
        <f t="shared" si="8003"/>
        <v>60</v>
      </c>
      <c r="BF1968" s="17"/>
      <c r="BG1968" s="15">
        <f t="shared" ref="BG1968:BH1968" si="8004">BG1967</f>
        <v>1000</v>
      </c>
      <c r="BH1968" s="15">
        <f t="shared" si="8004"/>
        <v>5000</v>
      </c>
      <c r="BI1968" s="17"/>
      <c r="BJ1968" s="22">
        <f>G1968/G1967</f>
        <v>1</v>
      </c>
      <c r="BK1968" s="65">
        <f>BK1967</f>
        <v>0</v>
      </c>
      <c r="BL1968" s="65">
        <f>BL1967</f>
        <v>0</v>
      </c>
      <c r="BM1968" s="6">
        <f t="shared" si="7988"/>
        <v>145.44749999999999</v>
      </c>
      <c r="BN1968" s="8" t="e">
        <f t="shared" si="7989"/>
        <v>#REF!</v>
      </c>
      <c r="BO1968" s="12" t="e">
        <f t="shared" si="7990"/>
        <v>#REF!</v>
      </c>
      <c r="BP1968" s="50" t="e">
        <f>(1-#REF!)/($J1968*#REF!/#REF!^($D1968-1)+1)+#REF!</f>
        <v>#REF!</v>
      </c>
      <c r="BQ1968" s="4" t="e">
        <f t="shared" si="7991"/>
        <v>#REF!</v>
      </c>
      <c r="BR1968" s="50" t="e">
        <f>(1-#REF!)/($K1968*#REF!/#REF!^($D1968-1)+1)+#REF!</f>
        <v>#REF!</v>
      </c>
      <c r="BS1968" s="4" t="e">
        <f t="shared" si="7992"/>
        <v>#REF!</v>
      </c>
      <c r="BT1968"/>
    </row>
    <row r="1969" spans="1:72" x14ac:dyDescent="0.3">
      <c r="A1969">
        <v>40129</v>
      </c>
      <c r="B1969" s="18" t="s">
        <v>339</v>
      </c>
      <c r="C1969" s="43" t="str">
        <f>VLOOKUP($A1969,[2]CreatureTable!$A:$I,9,FALSE)</f>
        <v>Knight</v>
      </c>
      <c r="D1969">
        <v>1</v>
      </c>
      <c r="E1969">
        <v>1</v>
      </c>
      <c r="F1969" s="18">
        <v>1</v>
      </c>
      <c r="G1969" s="10">
        <f>ROUND(VLOOKUP($C1969,$B$4:$BH$42,6,FALSE),0)</f>
        <v>81</v>
      </c>
      <c r="H1969" s="10">
        <f>ROUND(VLOOKUP($C1969,$B$4:$BH$42,7,FALSE),0)</f>
        <v>81</v>
      </c>
      <c r="I1969" s="10">
        <f>ROUND(VLOOKUP($C1969,$B$4:$BH$42,8,FALSE),0)</f>
        <v>6982</v>
      </c>
      <c r="J1969" s="10">
        <f>ROUND(VLOOKUP($C1969,$B$4:$BH$42,9,FALSE),0)</f>
        <v>36</v>
      </c>
      <c r="K1969" s="10">
        <f>ROUND(VLOOKUP($C1969,$B$4:$BH$42,10,FALSE),0)</f>
        <v>28</v>
      </c>
      <c r="L1969" s="2"/>
      <c r="M1969" s="10">
        <f>ROUND(VLOOKUP($C1969,$B$4:$BH$42,12,FALSE),0)</f>
        <v>50</v>
      </c>
      <c r="N1969" s="10">
        <f>ROUND(VLOOKUP($C1969,$B$4:$BH$42,13,FALSE),0)</f>
        <v>0</v>
      </c>
      <c r="O1969" s="10">
        <f>ROUND(VLOOKUP($C1969,$B$4:$BH$42,14,FALSE),0)</f>
        <v>0</v>
      </c>
      <c r="P1969" s="10">
        <f>ROUND(VLOOKUP($C1969,$B$4:$BH$42,15,FALSE),0)</f>
        <v>0</v>
      </c>
      <c r="Q1969" s="10">
        <f>ROUND(VLOOKUP($C1969,$B$4:$BH$42,16,FALSE),0)</f>
        <v>100</v>
      </c>
      <c r="R1969" s="10">
        <f>ROUND(VLOOKUP($C1969,$B$4:$BH$42,17,FALSE),0)</f>
        <v>0</v>
      </c>
      <c r="S1969" s="10">
        <f>ROUND(VLOOKUP($C1969,$B$4:$BH$42,18,FALSE),0)</f>
        <v>0</v>
      </c>
      <c r="T1969" s="10">
        <f>ROUND(VLOOKUP($C1969,$B$4:$BH$42,19,FALSE),0)</f>
        <v>0</v>
      </c>
      <c r="U1969" s="10">
        <f>ROUND(VLOOKUP($C1969,$B$4:$BH$42,20,FALSE),0)</f>
        <v>0</v>
      </c>
      <c r="V1969" s="10">
        <f>ROUND(VLOOKUP($C1969,$B$4:$BH$42,21,FALSE),0)</f>
        <v>250</v>
      </c>
      <c r="W1969" s="2"/>
      <c r="X1969" s="10">
        <f>ROUND(VLOOKUP($C1969,$B$4:$BH$42,23,FALSE),0)</f>
        <v>50</v>
      </c>
      <c r="Y1969" s="10">
        <f>ROUND(VLOOKUP($C1969,$B$4:$BH$42,24,FALSE),0)</f>
        <v>0</v>
      </c>
      <c r="Z1969" s="10">
        <f>ROUND(VLOOKUP($C1969,$B$4:$BH$42,25,FALSE),0)</f>
        <v>0</v>
      </c>
      <c r="AA1969" s="10">
        <f>ROUND(VLOOKUP($C1969,$B$4:$BH$42,26,FALSE),0)</f>
        <v>0</v>
      </c>
      <c r="AB1969" s="10">
        <f>ROUND(VLOOKUP($C1969,$B$4:$BH$42,27,FALSE),0)</f>
        <v>100</v>
      </c>
      <c r="AC1969" s="10">
        <f>ROUND(VLOOKUP($C1969,$B$4:$BH$42,28,FALSE),0)</f>
        <v>0</v>
      </c>
      <c r="AD1969" s="10">
        <f>ROUND(VLOOKUP($C1969,$B$4:$BH$42,29,FALSE),0)</f>
        <v>0</v>
      </c>
      <c r="AE1969" s="10">
        <f>ROUND(VLOOKUP($C1969,$B$4:$BH$42,30,FALSE),0)</f>
        <v>0</v>
      </c>
      <c r="AF1969" s="10">
        <f>ROUND(VLOOKUP($C1969,$B$4:$BH$42,31,FALSE),0)</f>
        <v>0</v>
      </c>
      <c r="AG1969" s="10">
        <f>ROUND(VLOOKUP($C1969,$B$4:$BH$42,32,FALSE),0)</f>
        <v>250</v>
      </c>
      <c r="AH1969" s="10">
        <f>ROUND(VLOOKUP($C1969,$B$4:$BH$42,33,FALSE),0)</f>
        <v>0</v>
      </c>
      <c r="AI1969" s="10">
        <f>ROUND(VLOOKUP($C1969,$B$4:$BH$42,34,FALSE),0)</f>
        <v>0</v>
      </c>
      <c r="AJ1969" s="3"/>
      <c r="AK1969" s="10">
        <f>ROUND(VLOOKUP($C1969,$B$4:$BH$42,36,FALSE),0)</f>
        <v>0</v>
      </c>
      <c r="AL1969" s="10">
        <f>ROUND(VLOOKUP($C1969,$B$4:$BH$42,37,FALSE),0)</f>
        <v>0</v>
      </c>
      <c r="AM1969" s="3"/>
      <c r="AN1969" s="10">
        <f>ROUND(VLOOKUP($C1969,$B$4:$BH$42,39,FALSE),0)</f>
        <v>0</v>
      </c>
      <c r="AO1969" s="10">
        <f>ROUND(VLOOKUP($C1969,$B$4:$BH$42,40,FALSE),0)</f>
        <v>0</v>
      </c>
      <c r="AP1969" s="10">
        <f>ROUND(VLOOKUP($C1969,$B$4:$BH$42,41,FALSE),0)</f>
        <v>0</v>
      </c>
      <c r="AQ1969" s="10">
        <f>ROUND(VLOOKUP($C1969,$B$4:$BH$42,42,FALSE),0)</f>
        <v>0</v>
      </c>
      <c r="AR1969" s="10">
        <f>ROUND(VLOOKUP($C1969,$B$4:$BH$42,43,FALSE),0)</f>
        <v>0</v>
      </c>
      <c r="AS1969" s="10">
        <f>ROUND(VLOOKUP($C1969,$B$4:$BH$42,44,FALSE),0)</f>
        <v>0</v>
      </c>
      <c r="AT1969" s="10">
        <f>ROUND(VLOOKUP($C1969,$B$4:$BH$42,45,FALSE),0)</f>
        <v>0</v>
      </c>
      <c r="AU1969" s="10">
        <f>ROUND(VLOOKUP($C1969,$B$4:$BH$42,46,FALSE),0)</f>
        <v>0</v>
      </c>
      <c r="AV1969" s="10">
        <f>ROUND(VLOOKUP($C1969,$B$4:$BH$42,47,FALSE),0)</f>
        <v>0</v>
      </c>
      <c r="AW1969" s="10">
        <f>ROUND(VLOOKUP($C1969,$B$4:$BH$42,48,FALSE),0)</f>
        <v>0</v>
      </c>
      <c r="AX1969" s="10">
        <f>ROUND(VLOOKUP($C1969,$B$4:$BH$42,49,FALSE),0)</f>
        <v>0</v>
      </c>
      <c r="AY1969" s="3"/>
      <c r="AZ1969" s="10">
        <v>6000</v>
      </c>
      <c r="BA1969" s="10">
        <v>2000</v>
      </c>
      <c r="BB1969" s="10">
        <v>275</v>
      </c>
      <c r="BC1969" s="10">
        <v>0</v>
      </c>
      <c r="BD1969" s="10">
        <v>0</v>
      </c>
      <c r="BE1969" s="10">
        <v>60</v>
      </c>
      <c r="BF1969" s="3"/>
      <c r="BG1969" s="10">
        <v>1000</v>
      </c>
      <c r="BH1969" s="10">
        <v>5000</v>
      </c>
      <c r="BI1969" s="3"/>
      <c r="BJ1969" s="21">
        <v>1</v>
      </c>
      <c r="BK1969" s="65">
        <v>0</v>
      </c>
      <c r="BL1969" s="65">
        <v>0</v>
      </c>
      <c r="BM1969" s="6">
        <f t="shared" si="7988"/>
        <v>85.05</v>
      </c>
      <c r="BN1969" s="8" t="e">
        <f t="shared" si="7989"/>
        <v>#REF!</v>
      </c>
      <c r="BO1969" s="12" t="e">
        <f t="shared" si="7990"/>
        <v>#REF!</v>
      </c>
      <c r="BP1969" s="50" t="e">
        <f>(1-#REF!)/($J1969*#REF!/#REF!^($D1969-1)+1)+#REF!</f>
        <v>#REF!</v>
      </c>
      <c r="BQ1969" s="4" t="e">
        <f t="shared" si="7991"/>
        <v>#REF!</v>
      </c>
      <c r="BR1969" s="50" t="e">
        <f>(1-#REF!)/($K1969*#REF!/#REF!^($D1969-1)+1)+#REF!</f>
        <v>#REF!</v>
      </c>
      <c r="BS1969" s="4" t="e">
        <f t="shared" si="7992"/>
        <v>#REF!</v>
      </c>
      <c r="BT1969" t="e">
        <f>BO1969/$BO$4*100</f>
        <v>#REF!</v>
      </c>
    </row>
    <row r="1970" spans="1:72" s="13" customFormat="1" ht="17.25" thickBot="1" x14ac:dyDescent="0.35">
      <c r="B1970" s="20"/>
      <c r="D1970" s="14">
        <v>1</v>
      </c>
      <c r="E1970" s="14">
        <v>1</v>
      </c>
      <c r="F1970" s="19">
        <v>1</v>
      </c>
      <c r="G1970" s="15">
        <f>G1969</f>
        <v>81</v>
      </c>
      <c r="H1970" s="15">
        <f>H1969</f>
        <v>81</v>
      </c>
      <c r="I1970" s="15">
        <f>I1969</f>
        <v>6982</v>
      </c>
      <c r="J1970" s="15">
        <f>J1969</f>
        <v>36</v>
      </c>
      <c r="K1970" s="15">
        <f>K1969</f>
        <v>28</v>
      </c>
      <c r="L1970" s="16"/>
      <c r="M1970" s="15">
        <f t="shared" ref="M1970:V1970" si="8005">M1969</f>
        <v>50</v>
      </c>
      <c r="N1970" s="15">
        <f t="shared" si="8005"/>
        <v>0</v>
      </c>
      <c r="O1970" s="15">
        <f t="shared" si="8005"/>
        <v>0</v>
      </c>
      <c r="P1970" s="15">
        <f t="shared" si="8005"/>
        <v>0</v>
      </c>
      <c r="Q1970" s="15">
        <f t="shared" si="8005"/>
        <v>100</v>
      </c>
      <c r="R1970" s="15">
        <f t="shared" si="8005"/>
        <v>0</v>
      </c>
      <c r="S1970" s="15">
        <f t="shared" si="8005"/>
        <v>0</v>
      </c>
      <c r="T1970" s="15">
        <f t="shared" si="8005"/>
        <v>0</v>
      </c>
      <c r="U1970" s="15">
        <f t="shared" si="8005"/>
        <v>0</v>
      </c>
      <c r="V1970" s="15">
        <f t="shared" si="8005"/>
        <v>250</v>
      </c>
      <c r="W1970" s="16"/>
      <c r="X1970" s="15">
        <f t="shared" ref="X1970:AI1970" si="8006">X1969</f>
        <v>50</v>
      </c>
      <c r="Y1970" s="15">
        <f t="shared" si="8006"/>
        <v>0</v>
      </c>
      <c r="Z1970" s="15">
        <f t="shared" si="8006"/>
        <v>0</v>
      </c>
      <c r="AA1970" s="15">
        <f t="shared" si="8006"/>
        <v>0</v>
      </c>
      <c r="AB1970" s="15">
        <f t="shared" si="8006"/>
        <v>100</v>
      </c>
      <c r="AC1970" s="15">
        <f t="shared" si="8006"/>
        <v>0</v>
      </c>
      <c r="AD1970" s="15">
        <f t="shared" si="8006"/>
        <v>0</v>
      </c>
      <c r="AE1970" s="15">
        <f t="shared" si="8006"/>
        <v>0</v>
      </c>
      <c r="AF1970" s="15">
        <f t="shared" si="8006"/>
        <v>0</v>
      </c>
      <c r="AG1970" s="15">
        <f t="shared" si="8006"/>
        <v>250</v>
      </c>
      <c r="AH1970" s="15">
        <f t="shared" si="8006"/>
        <v>0</v>
      </c>
      <c r="AI1970" s="15">
        <f t="shared" si="8006"/>
        <v>0</v>
      </c>
      <c r="AJ1970" s="17"/>
      <c r="AK1970" s="15">
        <f>AK1969</f>
        <v>0</v>
      </c>
      <c r="AL1970" s="15">
        <f>AL1969</f>
        <v>0</v>
      </c>
      <c r="AM1970" s="17"/>
      <c r="AN1970" s="15">
        <f t="shared" ref="AN1970:AX1970" si="8007">AN1969</f>
        <v>0</v>
      </c>
      <c r="AO1970" s="15">
        <f t="shared" si="8007"/>
        <v>0</v>
      </c>
      <c r="AP1970" s="15">
        <f t="shared" si="8007"/>
        <v>0</v>
      </c>
      <c r="AQ1970" s="15">
        <f t="shared" si="8007"/>
        <v>0</v>
      </c>
      <c r="AR1970" s="15">
        <f t="shared" si="8007"/>
        <v>0</v>
      </c>
      <c r="AS1970" s="15">
        <f t="shared" si="8007"/>
        <v>0</v>
      </c>
      <c r="AT1970" s="15">
        <f t="shared" si="8007"/>
        <v>0</v>
      </c>
      <c r="AU1970" s="15">
        <f t="shared" si="8007"/>
        <v>0</v>
      </c>
      <c r="AV1970" s="15">
        <f t="shared" si="8007"/>
        <v>0</v>
      </c>
      <c r="AW1970" s="15">
        <f t="shared" si="8007"/>
        <v>0</v>
      </c>
      <c r="AX1970" s="15">
        <f t="shared" si="8007"/>
        <v>0</v>
      </c>
      <c r="AY1970" s="17"/>
      <c r="AZ1970" s="15">
        <f t="shared" ref="AZ1970:BA1970" si="8008">AZ1969</f>
        <v>6000</v>
      </c>
      <c r="BA1970" s="15">
        <f t="shared" si="8008"/>
        <v>2000</v>
      </c>
      <c r="BB1970" s="15">
        <v>275</v>
      </c>
      <c r="BC1970" s="15">
        <f t="shared" ref="BC1970:BE1970" si="8009">BC1969</f>
        <v>0</v>
      </c>
      <c r="BD1970" s="15">
        <f t="shared" si="8009"/>
        <v>0</v>
      </c>
      <c r="BE1970" s="15">
        <f t="shared" si="8009"/>
        <v>60</v>
      </c>
      <c r="BF1970" s="17"/>
      <c r="BG1970" s="15">
        <f t="shared" ref="BG1970:BH1970" si="8010">BG1969</f>
        <v>1000</v>
      </c>
      <c r="BH1970" s="15">
        <f t="shared" si="8010"/>
        <v>5000</v>
      </c>
      <c r="BI1970" s="17"/>
      <c r="BJ1970" s="22">
        <f>G1970/G1969</f>
        <v>1</v>
      </c>
      <c r="BK1970" s="65">
        <f t="shared" ref="BK1970:BL1970" si="8011">BK1969</f>
        <v>0</v>
      </c>
      <c r="BL1970" s="65">
        <f t="shared" si="8011"/>
        <v>0</v>
      </c>
      <c r="BM1970" s="6">
        <f t="shared" si="7988"/>
        <v>85.05</v>
      </c>
      <c r="BN1970" s="8" t="e">
        <f t="shared" si="7989"/>
        <v>#REF!</v>
      </c>
      <c r="BO1970" s="12" t="e">
        <f t="shared" si="7990"/>
        <v>#REF!</v>
      </c>
      <c r="BP1970" s="50" t="e">
        <f>(1-#REF!)/($J1970*#REF!/#REF!^($D1970-1)+1)+#REF!</f>
        <v>#REF!</v>
      </c>
      <c r="BQ1970" s="4" t="e">
        <f t="shared" si="7991"/>
        <v>#REF!</v>
      </c>
      <c r="BR1970" s="50" t="e">
        <f>(1-#REF!)/($K1970*#REF!/#REF!^($D1970-1)+1)+#REF!</f>
        <v>#REF!</v>
      </c>
      <c r="BS1970" s="4" t="e">
        <f t="shared" si="7992"/>
        <v>#REF!</v>
      </c>
      <c r="BT1970"/>
    </row>
    <row r="1971" spans="1:72" x14ac:dyDescent="0.3">
      <c r="A1971">
        <v>40130</v>
      </c>
      <c r="B1971" s="18" t="s">
        <v>340</v>
      </c>
      <c r="C1971" s="43" t="str">
        <f>VLOOKUP($A1971,[2]CreatureTable!$A:$I,9,FALSE)</f>
        <v>Mechanic</v>
      </c>
      <c r="D1971">
        <v>1</v>
      </c>
      <c r="E1971">
        <v>1</v>
      </c>
      <c r="F1971" s="18">
        <v>1</v>
      </c>
      <c r="G1971" s="10">
        <f>ROUND(VLOOKUP($C1971,$B$4:$BH$42,6,FALSE),0)</f>
        <v>104</v>
      </c>
      <c r="H1971" s="10">
        <f>ROUND(VLOOKUP($C1971,$B$4:$BH$42,7,FALSE),0)</f>
        <v>104</v>
      </c>
      <c r="I1971" s="10">
        <f>ROUND(VLOOKUP($C1971,$B$4:$BH$42,8,FALSE),0)</f>
        <v>4734</v>
      </c>
      <c r="J1971" s="10">
        <f>ROUND(VLOOKUP($C1971,$B$4:$BH$42,9,FALSE),0)</f>
        <v>22</v>
      </c>
      <c r="K1971" s="10">
        <f>ROUND(VLOOKUP($C1971,$B$4:$BH$42,10,FALSE),0)</f>
        <v>18</v>
      </c>
      <c r="L1971" s="2"/>
      <c r="M1971" s="10">
        <f>ROUND(VLOOKUP($C1971,$B$4:$BH$42,12,FALSE),0)</f>
        <v>150</v>
      </c>
      <c r="N1971" s="10">
        <f>ROUND(VLOOKUP($C1971,$B$4:$BH$42,13,FALSE),0)</f>
        <v>0</v>
      </c>
      <c r="O1971" s="10">
        <f>ROUND(VLOOKUP($C1971,$B$4:$BH$42,14,FALSE),0)</f>
        <v>500</v>
      </c>
      <c r="P1971" s="10">
        <f>ROUND(VLOOKUP($C1971,$B$4:$BH$42,15,FALSE),0)</f>
        <v>0</v>
      </c>
      <c r="Q1971" s="10">
        <f>ROUND(VLOOKUP($C1971,$B$4:$BH$42,16,FALSE),0)</f>
        <v>0</v>
      </c>
      <c r="R1971" s="10">
        <f>ROUND(VLOOKUP($C1971,$B$4:$BH$42,17,FALSE),0)</f>
        <v>0</v>
      </c>
      <c r="S1971" s="10">
        <f>ROUND(VLOOKUP($C1971,$B$4:$BH$42,18,FALSE),0)</f>
        <v>200</v>
      </c>
      <c r="T1971" s="10">
        <f>ROUND(VLOOKUP($C1971,$B$4:$BH$42,19,FALSE),0)</f>
        <v>100</v>
      </c>
      <c r="U1971" s="10">
        <f>ROUND(VLOOKUP($C1971,$B$4:$BH$42,20,FALSE),0)</f>
        <v>0</v>
      </c>
      <c r="V1971" s="10">
        <f>ROUND(VLOOKUP($C1971,$B$4:$BH$42,21,FALSE),0)</f>
        <v>0</v>
      </c>
      <c r="W1971" s="2"/>
      <c r="X1971" s="10">
        <f>ROUND(VLOOKUP($C1971,$B$4:$BH$42,23,FALSE),0)</f>
        <v>150</v>
      </c>
      <c r="Y1971" s="10">
        <f>ROUND(VLOOKUP($C1971,$B$4:$BH$42,24,FALSE),0)</f>
        <v>0</v>
      </c>
      <c r="Z1971" s="10">
        <f>ROUND(VLOOKUP($C1971,$B$4:$BH$42,25,FALSE),0)</f>
        <v>500</v>
      </c>
      <c r="AA1971" s="10">
        <f>ROUND(VLOOKUP($C1971,$B$4:$BH$42,26,FALSE),0)</f>
        <v>0</v>
      </c>
      <c r="AB1971" s="10">
        <f>ROUND(VLOOKUP($C1971,$B$4:$BH$42,27,FALSE),0)</f>
        <v>0</v>
      </c>
      <c r="AC1971" s="10">
        <f>ROUND(VLOOKUP($C1971,$B$4:$BH$42,28,FALSE),0)</f>
        <v>0</v>
      </c>
      <c r="AD1971" s="10">
        <f>ROUND(VLOOKUP($C1971,$B$4:$BH$42,29,FALSE),0)</f>
        <v>200</v>
      </c>
      <c r="AE1971" s="10">
        <f>ROUND(VLOOKUP($C1971,$B$4:$BH$42,30,FALSE),0)</f>
        <v>100</v>
      </c>
      <c r="AF1971" s="10">
        <f>ROUND(VLOOKUP($C1971,$B$4:$BH$42,31,FALSE),0)</f>
        <v>0</v>
      </c>
      <c r="AG1971" s="10">
        <f>ROUND(VLOOKUP($C1971,$B$4:$BH$42,32,FALSE),0)</f>
        <v>0</v>
      </c>
      <c r="AH1971" s="10">
        <f>ROUND(VLOOKUP($C1971,$B$4:$BH$42,33,FALSE),0)</f>
        <v>0</v>
      </c>
      <c r="AI1971" s="10">
        <f>ROUND(VLOOKUP($C1971,$B$4:$BH$42,34,FALSE),0)</f>
        <v>0</v>
      </c>
      <c r="AJ1971" s="3"/>
      <c r="AK1971" s="10">
        <f>ROUND(VLOOKUP($C1971,$B$4:$BH$42,36,FALSE),0)</f>
        <v>0</v>
      </c>
      <c r="AL1971" s="10">
        <f>ROUND(VLOOKUP($C1971,$B$4:$BH$42,37,FALSE),0)</f>
        <v>0</v>
      </c>
      <c r="AM1971" s="3"/>
      <c r="AN1971" s="10">
        <f>ROUND(VLOOKUP($C1971,$B$4:$BH$42,39,FALSE),0)</f>
        <v>0</v>
      </c>
      <c r="AO1971" s="10">
        <f>ROUND(VLOOKUP($C1971,$B$4:$BH$42,40,FALSE),0)</f>
        <v>0</v>
      </c>
      <c r="AP1971" s="10">
        <f>ROUND(VLOOKUP($C1971,$B$4:$BH$42,41,FALSE),0)</f>
        <v>0</v>
      </c>
      <c r="AQ1971" s="10">
        <f>ROUND(VLOOKUP($C1971,$B$4:$BH$42,42,FALSE),0)</f>
        <v>0</v>
      </c>
      <c r="AR1971" s="10">
        <f>ROUND(VLOOKUP($C1971,$B$4:$BH$42,43,FALSE),0)</f>
        <v>0</v>
      </c>
      <c r="AS1971" s="10">
        <f>ROUND(VLOOKUP($C1971,$B$4:$BH$42,44,FALSE),0)</f>
        <v>0</v>
      </c>
      <c r="AT1971" s="10">
        <f>ROUND(VLOOKUP($C1971,$B$4:$BH$42,45,FALSE),0)</f>
        <v>0</v>
      </c>
      <c r="AU1971" s="10">
        <f>ROUND(VLOOKUP($C1971,$B$4:$BH$42,46,FALSE),0)</f>
        <v>0</v>
      </c>
      <c r="AV1971" s="10">
        <f>ROUND(VLOOKUP($C1971,$B$4:$BH$42,47,FALSE),0)</f>
        <v>0</v>
      </c>
      <c r="AW1971" s="10">
        <f>ROUND(VLOOKUP($C1971,$B$4:$BH$42,48,FALSE),0)</f>
        <v>0</v>
      </c>
      <c r="AX1971" s="10">
        <f>ROUND(VLOOKUP($C1971,$B$4:$BH$42,49,FALSE),0)</f>
        <v>0</v>
      </c>
      <c r="AY1971" s="3"/>
      <c r="AZ1971" s="10">
        <v>6000</v>
      </c>
      <c r="BA1971" s="10">
        <v>2000</v>
      </c>
      <c r="BB1971" s="10">
        <v>550</v>
      </c>
      <c r="BC1971" s="10">
        <v>0</v>
      </c>
      <c r="BD1971" s="10">
        <v>0</v>
      </c>
      <c r="BE1971" s="10">
        <v>60</v>
      </c>
      <c r="BF1971" s="3"/>
      <c r="BG1971" s="10">
        <v>1000</v>
      </c>
      <c r="BH1971" s="10">
        <v>5000</v>
      </c>
      <c r="BI1971" s="3"/>
      <c r="BJ1971" s="21">
        <v>1</v>
      </c>
      <c r="BK1971" s="65">
        <v>0</v>
      </c>
      <c r="BL1971" s="65">
        <v>0</v>
      </c>
      <c r="BM1971" s="6">
        <f t="shared" si="7988"/>
        <v>140.45850000000002</v>
      </c>
      <c r="BN1971" s="8" t="e">
        <f t="shared" si="7989"/>
        <v>#REF!</v>
      </c>
      <c r="BO1971" s="12" t="e">
        <f t="shared" si="7990"/>
        <v>#REF!</v>
      </c>
      <c r="BP1971" s="50" t="e">
        <f>(1-#REF!)/($J1971*#REF!/#REF!^($D1971-1)+1)+#REF!</f>
        <v>#REF!</v>
      </c>
      <c r="BQ1971" s="4" t="e">
        <f t="shared" si="7991"/>
        <v>#REF!</v>
      </c>
      <c r="BR1971" s="50" t="e">
        <f>(1-#REF!)/($K1971*#REF!/#REF!^($D1971-1)+1)+#REF!</f>
        <v>#REF!</v>
      </c>
      <c r="BS1971" s="4" t="e">
        <f t="shared" si="7992"/>
        <v>#REF!</v>
      </c>
      <c r="BT1971" t="e">
        <f>BO1971/$BO$4*100</f>
        <v>#REF!</v>
      </c>
    </row>
    <row r="1972" spans="1:72" s="13" customFormat="1" ht="17.25" thickBot="1" x14ac:dyDescent="0.35">
      <c r="B1972" s="20"/>
      <c r="C1972" s="43"/>
      <c r="D1972" s="14">
        <v>1</v>
      </c>
      <c r="E1972" s="14">
        <v>1</v>
      </c>
      <c r="F1972" s="19">
        <v>1</v>
      </c>
      <c r="G1972" s="15">
        <f>G1971</f>
        <v>104</v>
      </c>
      <c r="H1972" s="15">
        <f>H1971</f>
        <v>104</v>
      </c>
      <c r="I1972" s="15">
        <f>I1971</f>
        <v>4734</v>
      </c>
      <c r="J1972" s="15">
        <f>J1971</f>
        <v>22</v>
      </c>
      <c r="K1972" s="15">
        <f>K1971</f>
        <v>18</v>
      </c>
      <c r="L1972" s="16"/>
      <c r="M1972" s="15">
        <f t="shared" ref="M1972:V1972" si="8012">M1971</f>
        <v>150</v>
      </c>
      <c r="N1972" s="15">
        <f t="shared" si="8012"/>
        <v>0</v>
      </c>
      <c r="O1972" s="15">
        <f t="shared" si="8012"/>
        <v>500</v>
      </c>
      <c r="P1972" s="15">
        <f t="shared" si="8012"/>
        <v>0</v>
      </c>
      <c r="Q1972" s="15">
        <f t="shared" si="8012"/>
        <v>0</v>
      </c>
      <c r="R1972" s="15">
        <f t="shared" si="8012"/>
        <v>0</v>
      </c>
      <c r="S1972" s="15">
        <f t="shared" si="8012"/>
        <v>200</v>
      </c>
      <c r="T1972" s="15">
        <f t="shared" si="8012"/>
        <v>100</v>
      </c>
      <c r="U1972" s="15">
        <f t="shared" si="8012"/>
        <v>0</v>
      </c>
      <c r="V1972" s="15">
        <f t="shared" si="8012"/>
        <v>0</v>
      </c>
      <c r="W1972" s="16"/>
      <c r="X1972" s="15">
        <f t="shared" ref="X1972:AI1972" si="8013">X1971</f>
        <v>150</v>
      </c>
      <c r="Y1972" s="15">
        <f t="shared" si="8013"/>
        <v>0</v>
      </c>
      <c r="Z1972" s="15">
        <f t="shared" si="8013"/>
        <v>500</v>
      </c>
      <c r="AA1972" s="15">
        <f t="shared" si="8013"/>
        <v>0</v>
      </c>
      <c r="AB1972" s="15">
        <f t="shared" si="8013"/>
        <v>0</v>
      </c>
      <c r="AC1972" s="15">
        <f t="shared" si="8013"/>
        <v>0</v>
      </c>
      <c r="AD1972" s="15">
        <f t="shared" si="8013"/>
        <v>200</v>
      </c>
      <c r="AE1972" s="15">
        <f t="shared" si="8013"/>
        <v>100</v>
      </c>
      <c r="AF1972" s="15">
        <f t="shared" si="8013"/>
        <v>0</v>
      </c>
      <c r="AG1972" s="15">
        <f t="shared" si="8013"/>
        <v>0</v>
      </c>
      <c r="AH1972" s="15">
        <f t="shared" si="8013"/>
        <v>0</v>
      </c>
      <c r="AI1972" s="15">
        <f t="shared" si="8013"/>
        <v>0</v>
      </c>
      <c r="AJ1972" s="17"/>
      <c r="AK1972" s="15">
        <f>AK1971</f>
        <v>0</v>
      </c>
      <c r="AL1972" s="15">
        <f>AL1971</f>
        <v>0</v>
      </c>
      <c r="AM1972" s="17"/>
      <c r="AN1972" s="15">
        <f t="shared" ref="AN1972:AX1972" si="8014">AN1971</f>
        <v>0</v>
      </c>
      <c r="AO1972" s="15">
        <f t="shared" si="8014"/>
        <v>0</v>
      </c>
      <c r="AP1972" s="15">
        <f t="shared" si="8014"/>
        <v>0</v>
      </c>
      <c r="AQ1972" s="15">
        <f t="shared" si="8014"/>
        <v>0</v>
      </c>
      <c r="AR1972" s="15">
        <f t="shared" si="8014"/>
        <v>0</v>
      </c>
      <c r="AS1972" s="15">
        <f t="shared" si="8014"/>
        <v>0</v>
      </c>
      <c r="AT1972" s="15">
        <f t="shared" si="8014"/>
        <v>0</v>
      </c>
      <c r="AU1972" s="15">
        <f t="shared" si="8014"/>
        <v>0</v>
      </c>
      <c r="AV1972" s="15">
        <f t="shared" si="8014"/>
        <v>0</v>
      </c>
      <c r="AW1972" s="15">
        <f t="shared" si="8014"/>
        <v>0</v>
      </c>
      <c r="AX1972" s="15">
        <f t="shared" si="8014"/>
        <v>0</v>
      </c>
      <c r="AY1972" s="17"/>
      <c r="AZ1972" s="15">
        <f t="shared" ref="AZ1972:BA1972" si="8015">AZ1971</f>
        <v>6000</v>
      </c>
      <c r="BA1972" s="15">
        <f t="shared" si="8015"/>
        <v>2000</v>
      </c>
      <c r="BB1972" s="15">
        <v>550</v>
      </c>
      <c r="BC1972" s="15">
        <f t="shared" ref="BC1972:BE1972" si="8016">BC1971</f>
        <v>0</v>
      </c>
      <c r="BD1972" s="15">
        <f t="shared" si="8016"/>
        <v>0</v>
      </c>
      <c r="BE1972" s="15">
        <f t="shared" si="8016"/>
        <v>60</v>
      </c>
      <c r="BF1972" s="17"/>
      <c r="BG1972" s="15">
        <f t="shared" ref="BG1972:BH1972" si="8017">BG1971</f>
        <v>1000</v>
      </c>
      <c r="BH1972" s="15">
        <f t="shared" si="8017"/>
        <v>5000</v>
      </c>
      <c r="BI1972" s="17"/>
      <c r="BJ1972" s="22">
        <f>G1972/G1971</f>
        <v>1</v>
      </c>
      <c r="BK1972" s="65">
        <f t="shared" ref="BK1972:BL1972" si="8018">BK1971</f>
        <v>0</v>
      </c>
      <c r="BL1972" s="65">
        <f t="shared" si="8018"/>
        <v>0</v>
      </c>
      <c r="BM1972" s="6">
        <f t="shared" si="7988"/>
        <v>140.45850000000002</v>
      </c>
      <c r="BN1972" s="8" t="e">
        <f t="shared" si="7989"/>
        <v>#REF!</v>
      </c>
      <c r="BO1972" s="12" t="e">
        <f t="shared" si="7990"/>
        <v>#REF!</v>
      </c>
      <c r="BP1972" s="50" t="e">
        <f>(1-#REF!)/($J1972*#REF!/#REF!^($D1972-1)+1)+#REF!</f>
        <v>#REF!</v>
      </c>
      <c r="BQ1972" s="4" t="e">
        <f t="shared" si="7991"/>
        <v>#REF!</v>
      </c>
      <c r="BR1972" s="50" t="e">
        <f>(1-#REF!)/($K1972*#REF!/#REF!^($D1972-1)+1)+#REF!</f>
        <v>#REF!</v>
      </c>
      <c r="BS1972" s="4" t="e">
        <f t="shared" si="7992"/>
        <v>#REF!</v>
      </c>
      <c r="BT1972"/>
    </row>
    <row r="1973" spans="1:72" x14ac:dyDescent="0.3">
      <c r="A1973">
        <v>40131</v>
      </c>
      <c r="B1973" s="18" t="s">
        <v>341</v>
      </c>
      <c r="C1973" s="43" t="str">
        <f>VLOOKUP($A1973,[2]CreatureTable!$A:$I,9,FALSE)</f>
        <v>Priest</v>
      </c>
      <c r="D1973">
        <v>1</v>
      </c>
      <c r="E1973">
        <v>1</v>
      </c>
      <c r="F1973" s="18">
        <v>1</v>
      </c>
      <c r="G1973" s="10">
        <f>ROUND(VLOOKUP($C1973,$B$4:$BH$42,6,FALSE),0)</f>
        <v>95</v>
      </c>
      <c r="H1973" s="10">
        <f>ROUND(VLOOKUP($C1973,$B$4:$BH$42,7,FALSE),0)</f>
        <v>95</v>
      </c>
      <c r="I1973" s="10">
        <f>ROUND(VLOOKUP($C1973,$B$4:$BH$42,8,FALSE),0)</f>
        <v>4520</v>
      </c>
      <c r="J1973" s="10">
        <f>ROUND(VLOOKUP($C1973,$B$4:$BH$42,9,FALSE),0)</f>
        <v>20</v>
      </c>
      <c r="K1973" s="10">
        <f>ROUND(VLOOKUP($C1973,$B$4:$BH$42,10,FALSE),0)</f>
        <v>25</v>
      </c>
      <c r="L1973" s="2"/>
      <c r="M1973" s="10">
        <f>ROUND(VLOOKUP($C1973,$B$4:$BH$42,12,FALSE),0)</f>
        <v>100</v>
      </c>
      <c r="N1973" s="10">
        <f>ROUND(VLOOKUP($C1973,$B$4:$BH$42,13,FALSE),0)</f>
        <v>0</v>
      </c>
      <c r="O1973" s="10">
        <f>ROUND(VLOOKUP($C1973,$B$4:$BH$42,14,FALSE),0)</f>
        <v>0</v>
      </c>
      <c r="P1973" s="10">
        <f>ROUND(VLOOKUP($C1973,$B$4:$BH$42,15,FALSE),0)</f>
        <v>0</v>
      </c>
      <c r="Q1973" s="10">
        <f>ROUND(VLOOKUP($C1973,$B$4:$BH$42,16,FALSE),0)</f>
        <v>0</v>
      </c>
      <c r="R1973" s="10">
        <f>ROUND(VLOOKUP($C1973,$B$4:$BH$42,17,FALSE),0)</f>
        <v>0</v>
      </c>
      <c r="S1973" s="10">
        <f>ROUND(VLOOKUP($C1973,$B$4:$BH$42,18,FALSE),0)</f>
        <v>100</v>
      </c>
      <c r="T1973" s="10">
        <f>ROUND(VLOOKUP($C1973,$B$4:$BH$42,19,FALSE),0)</f>
        <v>0</v>
      </c>
      <c r="U1973" s="10">
        <f>ROUND(VLOOKUP($C1973,$B$4:$BH$42,20,FALSE),0)</f>
        <v>0</v>
      </c>
      <c r="V1973" s="10">
        <f>ROUND(VLOOKUP($C1973,$B$4:$BH$42,21,FALSE),0)</f>
        <v>0</v>
      </c>
      <c r="W1973" s="2"/>
      <c r="X1973" s="10">
        <f>ROUND(VLOOKUP($C1973,$B$4:$BH$42,23,FALSE),0)</f>
        <v>100</v>
      </c>
      <c r="Y1973" s="10">
        <f>ROUND(VLOOKUP($C1973,$B$4:$BH$42,24,FALSE),0)</f>
        <v>0</v>
      </c>
      <c r="Z1973" s="10">
        <f>ROUND(VLOOKUP($C1973,$B$4:$BH$42,25,FALSE),0)</f>
        <v>0</v>
      </c>
      <c r="AA1973" s="10">
        <f>ROUND(VLOOKUP($C1973,$B$4:$BH$42,26,FALSE),0)</f>
        <v>0</v>
      </c>
      <c r="AB1973" s="10">
        <f>ROUND(VLOOKUP($C1973,$B$4:$BH$42,27,FALSE),0)</f>
        <v>500</v>
      </c>
      <c r="AC1973" s="10">
        <f>ROUND(VLOOKUP($C1973,$B$4:$BH$42,28,FALSE),0)</f>
        <v>250</v>
      </c>
      <c r="AD1973" s="10">
        <f>ROUND(VLOOKUP($C1973,$B$4:$BH$42,29,FALSE),0)</f>
        <v>100</v>
      </c>
      <c r="AE1973" s="10">
        <f>ROUND(VLOOKUP($C1973,$B$4:$BH$42,30,FALSE),0)</f>
        <v>0</v>
      </c>
      <c r="AF1973" s="10">
        <f>ROUND(VLOOKUP($C1973,$B$4:$BH$42,31,FALSE),0)</f>
        <v>0</v>
      </c>
      <c r="AG1973" s="10">
        <f>ROUND(VLOOKUP($C1973,$B$4:$BH$42,32,FALSE),0)</f>
        <v>150</v>
      </c>
      <c r="AH1973" s="10">
        <f>ROUND(VLOOKUP($C1973,$B$4:$BH$42,33,FALSE),0)</f>
        <v>0</v>
      </c>
      <c r="AI1973" s="10">
        <f>ROUND(VLOOKUP($C1973,$B$4:$BH$42,34,FALSE),0)</f>
        <v>0</v>
      </c>
      <c r="AJ1973" s="3"/>
      <c r="AK1973" s="10">
        <f>ROUND(VLOOKUP($C1973,$B$4:$BH$42,36,FALSE),0)</f>
        <v>0</v>
      </c>
      <c r="AL1973" s="10">
        <f>ROUND(VLOOKUP($C1973,$B$4:$BH$42,37,FALSE),0)</f>
        <v>0</v>
      </c>
      <c r="AM1973" s="3"/>
      <c r="AN1973" s="10">
        <f>ROUND(VLOOKUP($C1973,$B$4:$BH$42,39,FALSE),0)</f>
        <v>0</v>
      </c>
      <c r="AO1973" s="10">
        <f>ROUND(VLOOKUP($C1973,$B$4:$BH$42,40,FALSE),0)</f>
        <v>0</v>
      </c>
      <c r="AP1973" s="10">
        <f>ROUND(VLOOKUP($C1973,$B$4:$BH$42,41,FALSE),0)</f>
        <v>0</v>
      </c>
      <c r="AQ1973" s="10">
        <f>ROUND(VLOOKUP($C1973,$B$4:$BH$42,42,FALSE),0)</f>
        <v>0</v>
      </c>
      <c r="AR1973" s="10">
        <f>ROUND(VLOOKUP($C1973,$B$4:$BH$42,43,FALSE),0)</f>
        <v>0</v>
      </c>
      <c r="AS1973" s="10">
        <f>ROUND(VLOOKUP($C1973,$B$4:$BH$42,44,FALSE),0)</f>
        <v>0</v>
      </c>
      <c r="AT1973" s="10">
        <f>ROUND(VLOOKUP($C1973,$B$4:$BH$42,45,FALSE),0)</f>
        <v>0</v>
      </c>
      <c r="AU1973" s="10">
        <f>ROUND(VLOOKUP($C1973,$B$4:$BH$42,46,FALSE),0)</f>
        <v>0</v>
      </c>
      <c r="AV1973" s="10">
        <f>ROUND(VLOOKUP($C1973,$B$4:$BH$42,47,FALSE),0)</f>
        <v>0</v>
      </c>
      <c r="AW1973" s="10">
        <f>ROUND(VLOOKUP($C1973,$B$4:$BH$42,48,FALSE),0)</f>
        <v>0</v>
      </c>
      <c r="AX1973" s="10">
        <f>ROUND(VLOOKUP($C1973,$B$4:$BH$42,49,FALSE),0)</f>
        <v>0</v>
      </c>
      <c r="AY1973" s="3"/>
      <c r="AZ1973" s="10">
        <v>6000</v>
      </c>
      <c r="BA1973" s="10">
        <v>2000</v>
      </c>
      <c r="BB1973" s="10">
        <v>375</v>
      </c>
      <c r="BC1973" s="10">
        <v>0</v>
      </c>
      <c r="BD1973" s="10">
        <v>0</v>
      </c>
      <c r="BE1973" s="10">
        <v>60</v>
      </c>
      <c r="BF1973" s="3"/>
      <c r="BG1973" s="10">
        <v>1000</v>
      </c>
      <c r="BH1973" s="10">
        <v>5000</v>
      </c>
      <c r="BI1973" s="3"/>
      <c r="BJ1973" s="21">
        <v>1</v>
      </c>
      <c r="BK1973" s="65">
        <v>0</v>
      </c>
      <c r="BL1973" s="65">
        <v>0</v>
      </c>
      <c r="BM1973" s="6">
        <f t="shared" si="7988"/>
        <v>107.11250000000001</v>
      </c>
      <c r="BN1973" s="8" t="e">
        <f t="shared" si="7989"/>
        <v>#REF!</v>
      </c>
      <c r="BO1973" s="12" t="e">
        <f t="shared" si="7990"/>
        <v>#REF!</v>
      </c>
      <c r="BP1973" s="50" t="e">
        <f>(1-#REF!)/($J1973*#REF!/#REF!^($D1973-1)+1)+#REF!</f>
        <v>#REF!</v>
      </c>
      <c r="BQ1973" s="4" t="e">
        <f t="shared" si="7991"/>
        <v>#REF!</v>
      </c>
      <c r="BR1973" s="50" t="e">
        <f>(1-#REF!)/($K1973*#REF!/#REF!^($D1973-1)+1)+#REF!</f>
        <v>#REF!</v>
      </c>
      <c r="BS1973" s="4" t="e">
        <f t="shared" si="7992"/>
        <v>#REF!</v>
      </c>
      <c r="BT1973" t="e">
        <f>BO1973/$BO$4*100</f>
        <v>#REF!</v>
      </c>
    </row>
    <row r="1974" spans="1:72" s="13" customFormat="1" ht="17.25" thickBot="1" x14ac:dyDescent="0.35">
      <c r="B1974" s="20"/>
      <c r="D1974" s="14">
        <v>1</v>
      </c>
      <c r="E1974" s="14">
        <v>1</v>
      </c>
      <c r="F1974" s="19">
        <v>1</v>
      </c>
      <c r="G1974" s="15">
        <f>G1973</f>
        <v>95</v>
      </c>
      <c r="H1974" s="15">
        <f>H1973</f>
        <v>95</v>
      </c>
      <c r="I1974" s="15">
        <f>I1973</f>
        <v>4520</v>
      </c>
      <c r="J1974" s="15">
        <f>J1973</f>
        <v>20</v>
      </c>
      <c r="K1974" s="15">
        <f>K1973</f>
        <v>25</v>
      </c>
      <c r="L1974" s="16"/>
      <c r="M1974" s="15">
        <f t="shared" ref="M1974:V1974" si="8019">M1973</f>
        <v>100</v>
      </c>
      <c r="N1974" s="15">
        <f t="shared" si="8019"/>
        <v>0</v>
      </c>
      <c r="O1974" s="15">
        <f t="shared" si="8019"/>
        <v>0</v>
      </c>
      <c r="P1974" s="15">
        <f t="shared" si="8019"/>
        <v>0</v>
      </c>
      <c r="Q1974" s="15">
        <f t="shared" si="8019"/>
        <v>0</v>
      </c>
      <c r="R1974" s="15">
        <f t="shared" si="8019"/>
        <v>0</v>
      </c>
      <c r="S1974" s="15">
        <f t="shared" si="8019"/>
        <v>100</v>
      </c>
      <c r="T1974" s="15">
        <f t="shared" si="8019"/>
        <v>0</v>
      </c>
      <c r="U1974" s="15">
        <f t="shared" si="8019"/>
        <v>0</v>
      </c>
      <c r="V1974" s="15">
        <f t="shared" si="8019"/>
        <v>0</v>
      </c>
      <c r="W1974" s="16"/>
      <c r="X1974" s="15">
        <f t="shared" ref="X1974:AI1974" si="8020">X1973</f>
        <v>100</v>
      </c>
      <c r="Y1974" s="15">
        <f t="shared" si="8020"/>
        <v>0</v>
      </c>
      <c r="Z1974" s="15">
        <f t="shared" si="8020"/>
        <v>0</v>
      </c>
      <c r="AA1974" s="15">
        <f t="shared" si="8020"/>
        <v>0</v>
      </c>
      <c r="AB1974" s="15">
        <f t="shared" si="8020"/>
        <v>500</v>
      </c>
      <c r="AC1974" s="15">
        <f t="shared" si="8020"/>
        <v>250</v>
      </c>
      <c r="AD1974" s="15">
        <f t="shared" si="8020"/>
        <v>100</v>
      </c>
      <c r="AE1974" s="15">
        <f t="shared" si="8020"/>
        <v>0</v>
      </c>
      <c r="AF1974" s="15">
        <f t="shared" si="8020"/>
        <v>0</v>
      </c>
      <c r="AG1974" s="15">
        <f t="shared" si="8020"/>
        <v>150</v>
      </c>
      <c r="AH1974" s="15">
        <f t="shared" si="8020"/>
        <v>0</v>
      </c>
      <c r="AI1974" s="15">
        <f t="shared" si="8020"/>
        <v>0</v>
      </c>
      <c r="AJ1974" s="17"/>
      <c r="AK1974" s="15">
        <f>AK1973</f>
        <v>0</v>
      </c>
      <c r="AL1974" s="15">
        <f>AL1973</f>
        <v>0</v>
      </c>
      <c r="AM1974" s="17"/>
      <c r="AN1974" s="15">
        <f t="shared" ref="AN1974:AX1974" si="8021">AN1973</f>
        <v>0</v>
      </c>
      <c r="AO1974" s="15">
        <f t="shared" si="8021"/>
        <v>0</v>
      </c>
      <c r="AP1974" s="15">
        <f t="shared" si="8021"/>
        <v>0</v>
      </c>
      <c r="AQ1974" s="15">
        <f t="shared" si="8021"/>
        <v>0</v>
      </c>
      <c r="AR1974" s="15">
        <f t="shared" si="8021"/>
        <v>0</v>
      </c>
      <c r="AS1974" s="15">
        <f t="shared" si="8021"/>
        <v>0</v>
      </c>
      <c r="AT1974" s="15">
        <f t="shared" si="8021"/>
        <v>0</v>
      </c>
      <c r="AU1974" s="15">
        <f t="shared" si="8021"/>
        <v>0</v>
      </c>
      <c r="AV1974" s="15">
        <f t="shared" si="8021"/>
        <v>0</v>
      </c>
      <c r="AW1974" s="15">
        <f t="shared" si="8021"/>
        <v>0</v>
      </c>
      <c r="AX1974" s="15">
        <f t="shared" si="8021"/>
        <v>0</v>
      </c>
      <c r="AY1974" s="17"/>
      <c r="AZ1974" s="15">
        <f t="shared" ref="AZ1974:BA1974" si="8022">AZ1973</f>
        <v>6000</v>
      </c>
      <c r="BA1974" s="15">
        <f t="shared" si="8022"/>
        <v>2000</v>
      </c>
      <c r="BB1974" s="15">
        <v>375</v>
      </c>
      <c r="BC1974" s="15">
        <f t="shared" ref="BC1974:BE1974" si="8023">BC1973</f>
        <v>0</v>
      </c>
      <c r="BD1974" s="15">
        <f t="shared" si="8023"/>
        <v>0</v>
      </c>
      <c r="BE1974" s="15">
        <f t="shared" si="8023"/>
        <v>60</v>
      </c>
      <c r="BF1974" s="17"/>
      <c r="BG1974" s="15">
        <f t="shared" ref="BG1974:BH1974" si="8024">BG1973</f>
        <v>1000</v>
      </c>
      <c r="BH1974" s="15">
        <f t="shared" si="8024"/>
        <v>5000</v>
      </c>
      <c r="BI1974" s="17"/>
      <c r="BJ1974" s="22">
        <f>G1974/G1973</f>
        <v>1</v>
      </c>
      <c r="BK1974" s="65">
        <f t="shared" ref="BK1974:BL1974" si="8025">BK1973</f>
        <v>0</v>
      </c>
      <c r="BL1974" s="65">
        <f t="shared" si="8025"/>
        <v>0</v>
      </c>
      <c r="BM1974" s="6">
        <f t="shared" si="7988"/>
        <v>107.11250000000001</v>
      </c>
      <c r="BN1974" s="8" t="e">
        <f t="shared" si="7989"/>
        <v>#REF!</v>
      </c>
      <c r="BO1974" s="12" t="e">
        <f t="shared" si="7990"/>
        <v>#REF!</v>
      </c>
      <c r="BP1974" s="50" t="e">
        <f>(1-#REF!)/($J1974*#REF!/#REF!^($D1974-1)+1)+#REF!</f>
        <v>#REF!</v>
      </c>
      <c r="BQ1974" s="4" t="e">
        <f t="shared" si="7991"/>
        <v>#REF!</v>
      </c>
      <c r="BR1974" s="50" t="e">
        <f>(1-#REF!)/($K1974*#REF!/#REF!^($D1974-1)+1)+#REF!</f>
        <v>#REF!</v>
      </c>
      <c r="BS1974" s="4" t="e">
        <f t="shared" si="7992"/>
        <v>#REF!</v>
      </c>
      <c r="BT1974"/>
    </row>
    <row r="1975" spans="1:72" x14ac:dyDescent="0.3">
      <c r="A1975">
        <v>40132</v>
      </c>
      <c r="B1975" s="18" t="s">
        <v>342</v>
      </c>
      <c r="C1975" s="43" t="str">
        <f>VLOOKUP($A1975,[2]CreatureTable!$A:$I,9,FALSE)</f>
        <v>Priest</v>
      </c>
      <c r="D1975">
        <v>1</v>
      </c>
      <c r="E1975">
        <v>1</v>
      </c>
      <c r="F1975" s="18">
        <v>1</v>
      </c>
      <c r="G1975" s="10">
        <f>ROUND(VLOOKUP($C1975,$B$4:$BH$42,6,FALSE),0)</f>
        <v>95</v>
      </c>
      <c r="H1975" s="10">
        <f>ROUND(VLOOKUP($C1975,$B$4:$BH$42,7,FALSE),0)</f>
        <v>95</v>
      </c>
      <c r="I1975" s="10">
        <f>ROUND(VLOOKUP($C1975,$B$4:$BH$42,8,FALSE),0)</f>
        <v>4520</v>
      </c>
      <c r="J1975" s="10">
        <f>ROUND(VLOOKUP($C1975,$B$4:$BH$42,9,FALSE),0)</f>
        <v>20</v>
      </c>
      <c r="K1975" s="10">
        <f>ROUND(VLOOKUP($C1975,$B$4:$BH$42,10,FALSE),0)</f>
        <v>25</v>
      </c>
      <c r="L1975" s="2"/>
      <c r="M1975" s="10">
        <f>ROUND(VLOOKUP($C1975,$B$4:$BH$42,12,FALSE),0)</f>
        <v>100</v>
      </c>
      <c r="N1975" s="10">
        <f>ROUND(VLOOKUP($C1975,$B$4:$BH$42,13,FALSE),0)</f>
        <v>0</v>
      </c>
      <c r="O1975" s="10">
        <f>ROUND(VLOOKUP($C1975,$B$4:$BH$42,14,FALSE),0)</f>
        <v>0</v>
      </c>
      <c r="P1975" s="10">
        <f>ROUND(VLOOKUP($C1975,$B$4:$BH$42,15,FALSE),0)</f>
        <v>0</v>
      </c>
      <c r="Q1975" s="10">
        <f>ROUND(VLOOKUP($C1975,$B$4:$BH$42,16,FALSE),0)</f>
        <v>0</v>
      </c>
      <c r="R1975" s="10">
        <f>ROUND(VLOOKUP($C1975,$B$4:$BH$42,17,FALSE),0)</f>
        <v>0</v>
      </c>
      <c r="S1975" s="10">
        <f>ROUND(VLOOKUP($C1975,$B$4:$BH$42,18,FALSE),0)</f>
        <v>100</v>
      </c>
      <c r="T1975" s="10">
        <f>ROUND(VLOOKUP($C1975,$B$4:$BH$42,19,FALSE),0)</f>
        <v>0</v>
      </c>
      <c r="U1975" s="10">
        <f>ROUND(VLOOKUP($C1975,$B$4:$BH$42,20,FALSE),0)</f>
        <v>0</v>
      </c>
      <c r="V1975" s="10">
        <f>ROUND(VLOOKUP($C1975,$B$4:$BH$42,21,FALSE),0)</f>
        <v>0</v>
      </c>
      <c r="W1975" s="2"/>
      <c r="X1975" s="10">
        <f>ROUND(VLOOKUP($C1975,$B$4:$BH$42,23,FALSE),0)</f>
        <v>100</v>
      </c>
      <c r="Y1975" s="10">
        <f>ROUND(VLOOKUP($C1975,$B$4:$BH$42,24,FALSE),0)</f>
        <v>0</v>
      </c>
      <c r="Z1975" s="10">
        <f>ROUND(VLOOKUP($C1975,$B$4:$BH$42,25,FALSE),0)</f>
        <v>0</v>
      </c>
      <c r="AA1975" s="10">
        <f>ROUND(VLOOKUP($C1975,$B$4:$BH$42,26,FALSE),0)</f>
        <v>0</v>
      </c>
      <c r="AB1975" s="10">
        <f>ROUND(VLOOKUP($C1975,$B$4:$BH$42,27,FALSE),0)</f>
        <v>500</v>
      </c>
      <c r="AC1975" s="10">
        <f>ROUND(VLOOKUP($C1975,$B$4:$BH$42,28,FALSE),0)</f>
        <v>250</v>
      </c>
      <c r="AD1975" s="10">
        <f>ROUND(VLOOKUP($C1975,$B$4:$BH$42,29,FALSE),0)</f>
        <v>100</v>
      </c>
      <c r="AE1975" s="10">
        <f>ROUND(VLOOKUP($C1975,$B$4:$BH$42,30,FALSE),0)</f>
        <v>0</v>
      </c>
      <c r="AF1975" s="10">
        <f>ROUND(VLOOKUP($C1975,$B$4:$BH$42,31,FALSE),0)</f>
        <v>0</v>
      </c>
      <c r="AG1975" s="10">
        <f>ROUND(VLOOKUP($C1975,$B$4:$BH$42,32,FALSE),0)</f>
        <v>150</v>
      </c>
      <c r="AH1975" s="10">
        <f>ROUND(VLOOKUP($C1975,$B$4:$BH$42,33,FALSE),0)</f>
        <v>0</v>
      </c>
      <c r="AI1975" s="10">
        <f>ROUND(VLOOKUP($C1975,$B$4:$BH$42,34,FALSE),0)</f>
        <v>0</v>
      </c>
      <c r="AJ1975" s="3"/>
      <c r="AK1975" s="10">
        <f>ROUND(VLOOKUP($C1975,$B$4:$BH$42,36,FALSE),0)</f>
        <v>0</v>
      </c>
      <c r="AL1975" s="10">
        <f>ROUND(VLOOKUP($C1975,$B$4:$BH$42,37,FALSE),0)</f>
        <v>0</v>
      </c>
      <c r="AM1975" s="3"/>
      <c r="AN1975" s="10">
        <f>ROUND(VLOOKUP($C1975,$B$4:$BH$42,39,FALSE),0)</f>
        <v>0</v>
      </c>
      <c r="AO1975" s="10">
        <f>ROUND(VLOOKUP($C1975,$B$4:$BH$42,40,FALSE),0)</f>
        <v>0</v>
      </c>
      <c r="AP1975" s="10">
        <f>ROUND(VLOOKUP($C1975,$B$4:$BH$42,41,FALSE),0)</f>
        <v>0</v>
      </c>
      <c r="AQ1975" s="10">
        <f>ROUND(VLOOKUP($C1975,$B$4:$BH$42,42,FALSE),0)</f>
        <v>0</v>
      </c>
      <c r="AR1975" s="10">
        <f>ROUND(VLOOKUP($C1975,$B$4:$BH$42,43,FALSE),0)</f>
        <v>0</v>
      </c>
      <c r="AS1975" s="10">
        <f>ROUND(VLOOKUP($C1975,$B$4:$BH$42,44,FALSE),0)</f>
        <v>0</v>
      </c>
      <c r="AT1975" s="10">
        <f>ROUND(VLOOKUP($C1975,$B$4:$BH$42,45,FALSE),0)</f>
        <v>0</v>
      </c>
      <c r="AU1975" s="10">
        <f>ROUND(VLOOKUP($C1975,$B$4:$BH$42,46,FALSE),0)</f>
        <v>0</v>
      </c>
      <c r="AV1975" s="10">
        <f>ROUND(VLOOKUP($C1975,$B$4:$BH$42,47,FALSE),0)</f>
        <v>0</v>
      </c>
      <c r="AW1975" s="10">
        <f>ROUND(VLOOKUP($C1975,$B$4:$BH$42,48,FALSE),0)</f>
        <v>0</v>
      </c>
      <c r="AX1975" s="10">
        <f>ROUND(VLOOKUP($C1975,$B$4:$BH$42,49,FALSE),0)</f>
        <v>0</v>
      </c>
      <c r="AY1975" s="3"/>
      <c r="AZ1975" s="10">
        <v>6000</v>
      </c>
      <c r="BA1975" s="10">
        <v>2000</v>
      </c>
      <c r="BB1975" s="10">
        <v>525</v>
      </c>
      <c r="BC1975" s="10">
        <v>0</v>
      </c>
      <c r="BD1975" s="10">
        <v>0</v>
      </c>
      <c r="BE1975" s="10">
        <v>60</v>
      </c>
      <c r="BF1975" s="3"/>
      <c r="BG1975" s="10">
        <v>1000</v>
      </c>
      <c r="BH1975" s="10">
        <v>5000</v>
      </c>
      <c r="BI1975" s="3"/>
      <c r="BJ1975" s="21">
        <v>1</v>
      </c>
      <c r="BK1975" s="65">
        <v>0</v>
      </c>
      <c r="BL1975" s="65">
        <v>0</v>
      </c>
      <c r="BM1975" s="6">
        <f t="shared" si="7988"/>
        <v>107.11250000000001</v>
      </c>
      <c r="BN1975" s="8" t="e">
        <f t="shared" si="7989"/>
        <v>#REF!</v>
      </c>
      <c r="BO1975" s="12" t="e">
        <f t="shared" si="7990"/>
        <v>#REF!</v>
      </c>
      <c r="BP1975" s="50" t="e">
        <f>(1-#REF!)/($J1975*#REF!/#REF!^($D1975-1)+1)+#REF!</f>
        <v>#REF!</v>
      </c>
      <c r="BQ1975" s="4" t="e">
        <f t="shared" si="7991"/>
        <v>#REF!</v>
      </c>
      <c r="BR1975" s="50" t="e">
        <f>(1-#REF!)/($K1975*#REF!/#REF!^($D1975-1)+1)+#REF!</f>
        <v>#REF!</v>
      </c>
      <c r="BS1975" s="4" t="e">
        <f t="shared" si="7992"/>
        <v>#REF!</v>
      </c>
      <c r="BT1975" t="e">
        <f>BO1975/$BO$4*100</f>
        <v>#REF!</v>
      </c>
    </row>
    <row r="1976" spans="1:72" s="13" customFormat="1" ht="17.25" thickBot="1" x14ac:dyDescent="0.35">
      <c r="B1976" s="20"/>
      <c r="C1976" s="43"/>
      <c r="D1976" s="14">
        <v>1</v>
      </c>
      <c r="E1976" s="14">
        <v>1</v>
      </c>
      <c r="F1976" s="19">
        <v>1</v>
      </c>
      <c r="G1976" s="15">
        <f>G1975</f>
        <v>95</v>
      </c>
      <c r="H1976" s="15">
        <f>H1975</f>
        <v>95</v>
      </c>
      <c r="I1976" s="15">
        <f>I1975</f>
        <v>4520</v>
      </c>
      <c r="J1976" s="15">
        <f>J1975</f>
        <v>20</v>
      </c>
      <c r="K1976" s="15">
        <f>K1975</f>
        <v>25</v>
      </c>
      <c r="L1976" s="16"/>
      <c r="M1976" s="15">
        <f t="shared" ref="M1976:V1976" si="8026">M1975</f>
        <v>100</v>
      </c>
      <c r="N1976" s="15">
        <f t="shared" si="8026"/>
        <v>0</v>
      </c>
      <c r="O1976" s="15">
        <f t="shared" si="8026"/>
        <v>0</v>
      </c>
      <c r="P1976" s="15">
        <f t="shared" si="8026"/>
        <v>0</v>
      </c>
      <c r="Q1976" s="15">
        <f t="shared" si="8026"/>
        <v>0</v>
      </c>
      <c r="R1976" s="15">
        <f t="shared" si="8026"/>
        <v>0</v>
      </c>
      <c r="S1976" s="15">
        <f t="shared" si="8026"/>
        <v>100</v>
      </c>
      <c r="T1976" s="15">
        <f t="shared" si="8026"/>
        <v>0</v>
      </c>
      <c r="U1976" s="15">
        <f t="shared" si="8026"/>
        <v>0</v>
      </c>
      <c r="V1976" s="15">
        <f t="shared" si="8026"/>
        <v>0</v>
      </c>
      <c r="W1976" s="16"/>
      <c r="X1976" s="15">
        <f t="shared" ref="X1976:AI1976" si="8027">X1975</f>
        <v>100</v>
      </c>
      <c r="Y1976" s="15">
        <f t="shared" si="8027"/>
        <v>0</v>
      </c>
      <c r="Z1976" s="15">
        <f t="shared" si="8027"/>
        <v>0</v>
      </c>
      <c r="AA1976" s="15">
        <f t="shared" si="8027"/>
        <v>0</v>
      </c>
      <c r="AB1976" s="15">
        <f t="shared" si="8027"/>
        <v>500</v>
      </c>
      <c r="AC1976" s="15">
        <f t="shared" si="8027"/>
        <v>250</v>
      </c>
      <c r="AD1976" s="15">
        <f t="shared" si="8027"/>
        <v>100</v>
      </c>
      <c r="AE1976" s="15">
        <f t="shared" si="8027"/>
        <v>0</v>
      </c>
      <c r="AF1976" s="15">
        <f t="shared" si="8027"/>
        <v>0</v>
      </c>
      <c r="AG1976" s="15">
        <f t="shared" si="8027"/>
        <v>150</v>
      </c>
      <c r="AH1976" s="15">
        <f t="shared" si="8027"/>
        <v>0</v>
      </c>
      <c r="AI1976" s="15">
        <f t="shared" si="8027"/>
        <v>0</v>
      </c>
      <c r="AJ1976" s="17"/>
      <c r="AK1976" s="15">
        <f>AK1975</f>
        <v>0</v>
      </c>
      <c r="AL1976" s="15">
        <f>AL1975</f>
        <v>0</v>
      </c>
      <c r="AM1976" s="17"/>
      <c r="AN1976" s="15">
        <f t="shared" ref="AN1976:AX1976" si="8028">AN1975</f>
        <v>0</v>
      </c>
      <c r="AO1976" s="15">
        <f t="shared" si="8028"/>
        <v>0</v>
      </c>
      <c r="AP1976" s="15">
        <f t="shared" si="8028"/>
        <v>0</v>
      </c>
      <c r="AQ1976" s="15">
        <f t="shared" si="8028"/>
        <v>0</v>
      </c>
      <c r="AR1976" s="15">
        <f t="shared" si="8028"/>
        <v>0</v>
      </c>
      <c r="AS1976" s="15">
        <f t="shared" si="8028"/>
        <v>0</v>
      </c>
      <c r="AT1976" s="15">
        <f t="shared" si="8028"/>
        <v>0</v>
      </c>
      <c r="AU1976" s="15">
        <f t="shared" si="8028"/>
        <v>0</v>
      </c>
      <c r="AV1976" s="15">
        <f t="shared" si="8028"/>
        <v>0</v>
      </c>
      <c r="AW1976" s="15">
        <f t="shared" si="8028"/>
        <v>0</v>
      </c>
      <c r="AX1976" s="15">
        <f t="shared" si="8028"/>
        <v>0</v>
      </c>
      <c r="AY1976" s="17"/>
      <c r="AZ1976" s="15">
        <f t="shared" ref="AZ1976:BA1976" si="8029">AZ1975</f>
        <v>6000</v>
      </c>
      <c r="BA1976" s="15">
        <f t="shared" si="8029"/>
        <v>2000</v>
      </c>
      <c r="BB1976" s="15">
        <f>BB1975</f>
        <v>525</v>
      </c>
      <c r="BC1976" s="15">
        <f t="shared" ref="BC1976:BE1976" si="8030">BC1975</f>
        <v>0</v>
      </c>
      <c r="BD1976" s="15">
        <f t="shared" si="8030"/>
        <v>0</v>
      </c>
      <c r="BE1976" s="15">
        <f t="shared" si="8030"/>
        <v>60</v>
      </c>
      <c r="BF1976" s="17"/>
      <c r="BG1976" s="15">
        <f t="shared" ref="BG1976:BH1976" si="8031">BG1975</f>
        <v>1000</v>
      </c>
      <c r="BH1976" s="15">
        <f t="shared" si="8031"/>
        <v>5000</v>
      </c>
      <c r="BI1976" s="17"/>
      <c r="BJ1976" s="22">
        <f>G1976/G1975</f>
        <v>1</v>
      </c>
      <c r="BK1976" s="65">
        <f t="shared" ref="BK1976:BL1976" si="8032">BK1975</f>
        <v>0</v>
      </c>
      <c r="BL1976" s="65">
        <f t="shared" si="8032"/>
        <v>0</v>
      </c>
      <c r="BM1976" s="6">
        <f t="shared" si="7988"/>
        <v>107.11250000000001</v>
      </c>
      <c r="BN1976" s="8" t="e">
        <f t="shared" si="7989"/>
        <v>#REF!</v>
      </c>
      <c r="BO1976" s="12" t="e">
        <f t="shared" si="7990"/>
        <v>#REF!</v>
      </c>
      <c r="BP1976" s="50" t="e">
        <f>(1-#REF!)/($J1976*#REF!/#REF!^($D1976-1)+1)+#REF!</f>
        <v>#REF!</v>
      </c>
      <c r="BQ1976" s="4" t="e">
        <f t="shared" si="7991"/>
        <v>#REF!</v>
      </c>
      <c r="BR1976" s="50" t="e">
        <f>(1-#REF!)/($K1976*#REF!/#REF!^($D1976-1)+1)+#REF!</f>
        <v>#REF!</v>
      </c>
      <c r="BS1976" s="4" t="e">
        <f t="shared" si="7992"/>
        <v>#REF!</v>
      </c>
      <c r="BT1976"/>
    </row>
    <row r="1977" spans="1:72" x14ac:dyDescent="0.3">
      <c r="A1977">
        <v>40133</v>
      </c>
      <c r="B1977" s="18" t="s">
        <v>343</v>
      </c>
      <c r="C1977" s="43" t="str">
        <f>VLOOKUP($A1977,[2]CreatureTable!$A:$I,9,FALSE)</f>
        <v>Mechanic</v>
      </c>
      <c r="D1977">
        <v>1</v>
      </c>
      <c r="E1977">
        <v>1</v>
      </c>
      <c r="F1977" s="18">
        <v>1</v>
      </c>
      <c r="G1977" s="10">
        <f>ROUND(VLOOKUP($C1977,$B$4:$BH$42,6,FALSE),0)</f>
        <v>104</v>
      </c>
      <c r="H1977" s="10">
        <f>ROUND(VLOOKUP($C1977,$B$4:$BH$42,7,FALSE),0)</f>
        <v>104</v>
      </c>
      <c r="I1977" s="10">
        <f>ROUND(VLOOKUP($C1977,$B$4:$BH$42,8,FALSE),0)</f>
        <v>4734</v>
      </c>
      <c r="J1977" s="10">
        <f>ROUND(VLOOKUP($C1977,$B$4:$BH$42,9,FALSE),0)</f>
        <v>22</v>
      </c>
      <c r="K1977" s="10">
        <f>ROUND(VLOOKUP($C1977,$B$4:$BH$42,10,FALSE),0)</f>
        <v>18</v>
      </c>
      <c r="L1977" s="2"/>
      <c r="M1977" s="10">
        <f>ROUND(VLOOKUP($C1977,$B$4:$BH$42,12,FALSE),0)</f>
        <v>150</v>
      </c>
      <c r="N1977" s="10">
        <f>ROUND(VLOOKUP($C1977,$B$4:$BH$42,13,FALSE),0)</f>
        <v>0</v>
      </c>
      <c r="O1977" s="10">
        <f>ROUND(VLOOKUP($C1977,$B$4:$BH$42,14,FALSE),0)</f>
        <v>500</v>
      </c>
      <c r="P1977" s="10">
        <f>ROUND(VLOOKUP($C1977,$B$4:$BH$42,15,FALSE),0)</f>
        <v>0</v>
      </c>
      <c r="Q1977" s="10">
        <f>ROUND(VLOOKUP($C1977,$B$4:$BH$42,16,FALSE),0)</f>
        <v>0</v>
      </c>
      <c r="R1977" s="10">
        <f>ROUND(VLOOKUP($C1977,$B$4:$BH$42,17,FALSE),0)</f>
        <v>0</v>
      </c>
      <c r="S1977" s="10">
        <f>ROUND(VLOOKUP($C1977,$B$4:$BH$42,18,FALSE),0)</f>
        <v>200</v>
      </c>
      <c r="T1977" s="10">
        <f>ROUND(VLOOKUP($C1977,$B$4:$BH$42,19,FALSE),0)</f>
        <v>100</v>
      </c>
      <c r="U1977" s="10">
        <f>ROUND(VLOOKUP($C1977,$B$4:$BH$42,20,FALSE),0)</f>
        <v>0</v>
      </c>
      <c r="V1977" s="10">
        <f>ROUND(VLOOKUP($C1977,$B$4:$BH$42,21,FALSE),0)</f>
        <v>0</v>
      </c>
      <c r="W1977" s="2"/>
      <c r="X1977" s="10">
        <f>ROUND(VLOOKUP($C1977,$B$4:$BH$42,23,FALSE),0)</f>
        <v>150</v>
      </c>
      <c r="Y1977" s="10">
        <f>ROUND(VLOOKUP($C1977,$B$4:$BH$42,24,FALSE),0)</f>
        <v>0</v>
      </c>
      <c r="Z1977" s="10">
        <f>ROUND(VLOOKUP($C1977,$B$4:$BH$42,25,FALSE),0)</f>
        <v>500</v>
      </c>
      <c r="AA1977" s="10">
        <f>ROUND(VLOOKUP($C1977,$B$4:$BH$42,26,FALSE),0)</f>
        <v>0</v>
      </c>
      <c r="AB1977" s="10">
        <f>ROUND(VLOOKUP($C1977,$B$4:$BH$42,27,FALSE),0)</f>
        <v>0</v>
      </c>
      <c r="AC1977" s="10">
        <f>ROUND(VLOOKUP($C1977,$B$4:$BH$42,28,FALSE),0)</f>
        <v>0</v>
      </c>
      <c r="AD1977" s="10">
        <f>ROUND(VLOOKUP($C1977,$B$4:$BH$42,29,FALSE),0)</f>
        <v>200</v>
      </c>
      <c r="AE1977" s="10">
        <f>ROUND(VLOOKUP($C1977,$B$4:$BH$42,30,FALSE),0)</f>
        <v>100</v>
      </c>
      <c r="AF1977" s="10">
        <f>ROUND(VLOOKUP($C1977,$B$4:$BH$42,31,FALSE),0)</f>
        <v>0</v>
      </c>
      <c r="AG1977" s="10">
        <f>ROUND(VLOOKUP($C1977,$B$4:$BH$42,32,FALSE),0)</f>
        <v>0</v>
      </c>
      <c r="AH1977" s="10">
        <f>ROUND(VLOOKUP($C1977,$B$4:$BH$42,33,FALSE),0)</f>
        <v>0</v>
      </c>
      <c r="AI1977" s="10">
        <f>ROUND(VLOOKUP($C1977,$B$4:$BH$42,34,FALSE),0)</f>
        <v>0</v>
      </c>
      <c r="AJ1977" s="3"/>
      <c r="AK1977" s="10">
        <f>ROUND(VLOOKUP($C1977,$B$4:$BH$42,36,FALSE),0)</f>
        <v>0</v>
      </c>
      <c r="AL1977" s="10">
        <f>ROUND(VLOOKUP($C1977,$B$4:$BH$42,37,FALSE),0)</f>
        <v>0</v>
      </c>
      <c r="AM1977" s="3"/>
      <c r="AN1977" s="10">
        <f>ROUND(VLOOKUP($C1977,$B$4:$BH$42,39,FALSE),0)</f>
        <v>0</v>
      </c>
      <c r="AO1977" s="10">
        <f>ROUND(VLOOKUP($C1977,$B$4:$BH$42,40,FALSE),0)</f>
        <v>0</v>
      </c>
      <c r="AP1977" s="10">
        <f>ROUND(VLOOKUP($C1977,$B$4:$BH$42,41,FALSE),0)</f>
        <v>0</v>
      </c>
      <c r="AQ1977" s="10">
        <f>ROUND(VLOOKUP($C1977,$B$4:$BH$42,42,FALSE),0)</f>
        <v>0</v>
      </c>
      <c r="AR1977" s="10">
        <f>ROUND(VLOOKUP($C1977,$B$4:$BH$42,43,FALSE),0)</f>
        <v>0</v>
      </c>
      <c r="AS1977" s="10">
        <f>ROUND(VLOOKUP($C1977,$B$4:$BH$42,44,FALSE),0)</f>
        <v>0</v>
      </c>
      <c r="AT1977" s="10">
        <f>ROUND(VLOOKUP($C1977,$B$4:$BH$42,45,FALSE),0)</f>
        <v>0</v>
      </c>
      <c r="AU1977" s="10">
        <f>ROUND(VLOOKUP($C1977,$B$4:$BH$42,46,FALSE),0)</f>
        <v>0</v>
      </c>
      <c r="AV1977" s="10">
        <f>ROUND(VLOOKUP($C1977,$B$4:$BH$42,47,FALSE),0)</f>
        <v>0</v>
      </c>
      <c r="AW1977" s="10">
        <f>ROUND(VLOOKUP($C1977,$B$4:$BH$42,48,FALSE),0)</f>
        <v>0</v>
      </c>
      <c r="AX1977" s="10">
        <f>ROUND(VLOOKUP($C1977,$B$4:$BH$42,49,FALSE),0)</f>
        <v>0</v>
      </c>
      <c r="AY1977" s="3"/>
      <c r="AZ1977" s="10">
        <v>6000</v>
      </c>
      <c r="BA1977" s="10">
        <v>2000</v>
      </c>
      <c r="BB1977" s="10">
        <v>435</v>
      </c>
      <c r="BC1977" s="10">
        <v>0</v>
      </c>
      <c r="BD1977" s="10">
        <v>0</v>
      </c>
      <c r="BE1977" s="10">
        <v>60</v>
      </c>
      <c r="BF1977" s="3"/>
      <c r="BG1977" s="10">
        <v>1000</v>
      </c>
      <c r="BH1977" s="10">
        <v>5000</v>
      </c>
      <c r="BI1977" s="3"/>
      <c r="BJ1977" s="21">
        <v>1</v>
      </c>
      <c r="BK1977" s="65">
        <v>0</v>
      </c>
      <c r="BL1977" s="65">
        <v>0</v>
      </c>
      <c r="BM1977" s="6">
        <f t="shared" si="7988"/>
        <v>140.45850000000002</v>
      </c>
      <c r="BN1977" s="8" t="e">
        <f t="shared" si="7989"/>
        <v>#REF!</v>
      </c>
      <c r="BO1977" s="12" t="e">
        <f t="shared" si="7990"/>
        <v>#REF!</v>
      </c>
      <c r="BP1977" s="50" t="e">
        <f>(1-#REF!)/($J1977*#REF!/#REF!^($D1977-1)+1)+#REF!</f>
        <v>#REF!</v>
      </c>
      <c r="BQ1977" s="4" t="e">
        <f t="shared" si="7991"/>
        <v>#REF!</v>
      </c>
      <c r="BR1977" s="50" t="e">
        <f>(1-#REF!)/($K1977*#REF!/#REF!^($D1977-1)+1)+#REF!</f>
        <v>#REF!</v>
      </c>
      <c r="BS1977" s="4" t="e">
        <f t="shared" si="7992"/>
        <v>#REF!</v>
      </c>
      <c r="BT1977" t="e">
        <f>BO1977/$BO$4*100</f>
        <v>#REF!</v>
      </c>
    </row>
    <row r="1978" spans="1:72" s="13" customFormat="1" ht="17.25" thickBot="1" x14ac:dyDescent="0.35">
      <c r="B1978" s="20"/>
      <c r="D1978" s="14">
        <v>1</v>
      </c>
      <c r="E1978" s="14">
        <v>1</v>
      </c>
      <c r="F1978" s="19">
        <v>1</v>
      </c>
      <c r="G1978" s="15">
        <f>G1977</f>
        <v>104</v>
      </c>
      <c r="H1978" s="15">
        <f>H1977</f>
        <v>104</v>
      </c>
      <c r="I1978" s="15">
        <f>I1977</f>
        <v>4734</v>
      </c>
      <c r="J1978" s="15">
        <f>J1977</f>
        <v>22</v>
      </c>
      <c r="K1978" s="15">
        <f>K1977</f>
        <v>18</v>
      </c>
      <c r="L1978" s="16"/>
      <c r="M1978" s="15">
        <f t="shared" ref="M1978:V1978" si="8033">M1977</f>
        <v>150</v>
      </c>
      <c r="N1978" s="15">
        <f t="shared" si="8033"/>
        <v>0</v>
      </c>
      <c r="O1978" s="15">
        <f t="shared" si="8033"/>
        <v>500</v>
      </c>
      <c r="P1978" s="15">
        <f t="shared" si="8033"/>
        <v>0</v>
      </c>
      <c r="Q1978" s="15">
        <f t="shared" si="8033"/>
        <v>0</v>
      </c>
      <c r="R1978" s="15">
        <f t="shared" si="8033"/>
        <v>0</v>
      </c>
      <c r="S1978" s="15">
        <f t="shared" si="8033"/>
        <v>200</v>
      </c>
      <c r="T1978" s="15">
        <f t="shared" si="8033"/>
        <v>100</v>
      </c>
      <c r="U1978" s="15">
        <f t="shared" si="8033"/>
        <v>0</v>
      </c>
      <c r="V1978" s="15">
        <f t="shared" si="8033"/>
        <v>0</v>
      </c>
      <c r="W1978" s="16"/>
      <c r="X1978" s="15">
        <f t="shared" ref="X1978:AI1978" si="8034">X1977</f>
        <v>150</v>
      </c>
      <c r="Y1978" s="15">
        <f t="shared" si="8034"/>
        <v>0</v>
      </c>
      <c r="Z1978" s="15">
        <f t="shared" si="8034"/>
        <v>500</v>
      </c>
      <c r="AA1978" s="15">
        <f t="shared" si="8034"/>
        <v>0</v>
      </c>
      <c r="AB1978" s="15">
        <f t="shared" si="8034"/>
        <v>0</v>
      </c>
      <c r="AC1978" s="15">
        <f t="shared" si="8034"/>
        <v>0</v>
      </c>
      <c r="AD1978" s="15">
        <f t="shared" si="8034"/>
        <v>200</v>
      </c>
      <c r="AE1978" s="15">
        <f t="shared" si="8034"/>
        <v>100</v>
      </c>
      <c r="AF1978" s="15">
        <f t="shared" si="8034"/>
        <v>0</v>
      </c>
      <c r="AG1978" s="15">
        <f t="shared" si="8034"/>
        <v>0</v>
      </c>
      <c r="AH1978" s="15">
        <f t="shared" si="8034"/>
        <v>0</v>
      </c>
      <c r="AI1978" s="15">
        <f t="shared" si="8034"/>
        <v>0</v>
      </c>
      <c r="AJ1978" s="17"/>
      <c r="AK1978" s="15">
        <f>AK1977</f>
        <v>0</v>
      </c>
      <c r="AL1978" s="15">
        <f>AL1977</f>
        <v>0</v>
      </c>
      <c r="AM1978" s="17"/>
      <c r="AN1978" s="15">
        <f t="shared" ref="AN1978:AX1978" si="8035">AN1977</f>
        <v>0</v>
      </c>
      <c r="AO1978" s="15">
        <f t="shared" si="8035"/>
        <v>0</v>
      </c>
      <c r="AP1978" s="15">
        <f t="shared" si="8035"/>
        <v>0</v>
      </c>
      <c r="AQ1978" s="15">
        <f t="shared" si="8035"/>
        <v>0</v>
      </c>
      <c r="AR1978" s="15">
        <f t="shared" si="8035"/>
        <v>0</v>
      </c>
      <c r="AS1978" s="15">
        <f t="shared" si="8035"/>
        <v>0</v>
      </c>
      <c r="AT1978" s="15">
        <f t="shared" si="8035"/>
        <v>0</v>
      </c>
      <c r="AU1978" s="15">
        <f t="shared" si="8035"/>
        <v>0</v>
      </c>
      <c r="AV1978" s="15">
        <f t="shared" si="8035"/>
        <v>0</v>
      </c>
      <c r="AW1978" s="15">
        <f t="shared" si="8035"/>
        <v>0</v>
      </c>
      <c r="AX1978" s="15">
        <f t="shared" si="8035"/>
        <v>0</v>
      </c>
      <c r="AY1978" s="17"/>
      <c r="AZ1978" s="15">
        <f t="shared" ref="AZ1978:BA1978" si="8036">AZ1977</f>
        <v>6000</v>
      </c>
      <c r="BA1978" s="15">
        <f t="shared" si="8036"/>
        <v>2000</v>
      </c>
      <c r="BB1978" s="10">
        <f>BB1977</f>
        <v>435</v>
      </c>
      <c r="BC1978" s="15">
        <f t="shared" ref="BC1978:BE1978" si="8037">BC1977</f>
        <v>0</v>
      </c>
      <c r="BD1978" s="15">
        <f t="shared" si="8037"/>
        <v>0</v>
      </c>
      <c r="BE1978" s="15">
        <f t="shared" si="8037"/>
        <v>60</v>
      </c>
      <c r="BF1978" s="17"/>
      <c r="BG1978" s="15">
        <f t="shared" ref="BG1978:BH1978" si="8038">BG1977</f>
        <v>1000</v>
      </c>
      <c r="BH1978" s="15">
        <f t="shared" si="8038"/>
        <v>5000</v>
      </c>
      <c r="BI1978" s="17"/>
      <c r="BJ1978" s="22">
        <f>G1978/G1977</f>
        <v>1</v>
      </c>
      <c r="BK1978" s="65">
        <f t="shared" ref="BK1978:BL1978" si="8039">BK1977</f>
        <v>0</v>
      </c>
      <c r="BL1978" s="65">
        <f t="shared" si="8039"/>
        <v>0</v>
      </c>
      <c r="BM1978" s="6">
        <f t="shared" si="7988"/>
        <v>140.45850000000002</v>
      </c>
      <c r="BN1978" s="8" t="e">
        <f t="shared" si="7989"/>
        <v>#REF!</v>
      </c>
      <c r="BO1978" s="12" t="e">
        <f t="shared" si="7990"/>
        <v>#REF!</v>
      </c>
      <c r="BP1978" s="50" t="e">
        <f>(1-#REF!)/($J1978*#REF!/#REF!^($D1978-1)+1)+#REF!</f>
        <v>#REF!</v>
      </c>
      <c r="BQ1978" s="4" t="e">
        <f t="shared" si="7991"/>
        <v>#REF!</v>
      </c>
      <c r="BR1978" s="50" t="e">
        <f>(1-#REF!)/($K1978*#REF!/#REF!^($D1978-1)+1)+#REF!</f>
        <v>#REF!</v>
      </c>
      <c r="BS1978" s="4" t="e">
        <f t="shared" si="7992"/>
        <v>#REF!</v>
      </c>
      <c r="BT1978"/>
    </row>
    <row r="1979" spans="1:72" x14ac:dyDescent="0.3">
      <c r="A1979">
        <v>40134</v>
      </c>
      <c r="B1979" s="18" t="s">
        <v>344</v>
      </c>
      <c r="C1979" s="43" t="str">
        <f>VLOOKUP($A1979,[2]CreatureTable!$A:$I,9,FALSE)</f>
        <v>Assassin</v>
      </c>
      <c r="D1979">
        <v>1</v>
      </c>
      <c r="E1979">
        <v>1</v>
      </c>
      <c r="F1979" s="18">
        <v>1</v>
      </c>
      <c r="G1979" s="10">
        <f>ROUND(VLOOKUP($C1979,$B$4:$BH$42,6,FALSE),0)</f>
        <v>101</v>
      </c>
      <c r="H1979" s="10">
        <f>ROUND(VLOOKUP($C1979,$B$4:$BH$42,7,FALSE),0)</f>
        <v>101</v>
      </c>
      <c r="I1979" s="10">
        <f>ROUND(VLOOKUP($C1979,$B$4:$BH$42,8,FALSE),0)</f>
        <v>5666</v>
      </c>
      <c r="J1979" s="10">
        <f>ROUND(VLOOKUP($C1979,$B$4:$BH$42,9,FALSE),0)</f>
        <v>32</v>
      </c>
      <c r="K1979" s="10">
        <f>ROUND(VLOOKUP($C1979,$B$4:$BH$42,10,FALSE),0)</f>
        <v>28</v>
      </c>
      <c r="L1979" s="2"/>
      <c r="M1979" s="10">
        <f>ROUND(VLOOKUP($C1979,$B$4:$BH$42,12,FALSE),0)</f>
        <v>200</v>
      </c>
      <c r="N1979" s="10">
        <f>ROUND(VLOOKUP($C1979,$B$4:$BH$42,13,FALSE),0)</f>
        <v>0</v>
      </c>
      <c r="O1979" s="10">
        <f>ROUND(VLOOKUP($C1979,$B$4:$BH$42,14,FALSE),0)</f>
        <v>300</v>
      </c>
      <c r="P1979" s="10">
        <f>ROUND(VLOOKUP($C1979,$B$4:$BH$42,15,FALSE),0)</f>
        <v>200</v>
      </c>
      <c r="Q1979" s="10">
        <f>ROUND(VLOOKUP($C1979,$B$4:$BH$42,16,FALSE),0)</f>
        <v>0</v>
      </c>
      <c r="R1979" s="10">
        <f>ROUND(VLOOKUP($C1979,$B$4:$BH$42,17,FALSE),0)</f>
        <v>0</v>
      </c>
      <c r="S1979" s="10">
        <f>ROUND(VLOOKUP($C1979,$B$4:$BH$42,18,FALSE),0)</f>
        <v>100</v>
      </c>
      <c r="T1979" s="10">
        <f>ROUND(VLOOKUP($C1979,$B$4:$BH$42,19,FALSE),0)</f>
        <v>0</v>
      </c>
      <c r="U1979" s="10">
        <f>ROUND(VLOOKUP($C1979,$B$4:$BH$42,20,FALSE),0)</f>
        <v>0</v>
      </c>
      <c r="V1979" s="10">
        <f>ROUND(VLOOKUP($C1979,$B$4:$BH$42,21,FALSE),0)</f>
        <v>0</v>
      </c>
      <c r="W1979" s="2"/>
      <c r="X1979" s="10">
        <f>ROUND(VLOOKUP($C1979,$B$4:$BH$42,23,FALSE),0)</f>
        <v>200</v>
      </c>
      <c r="Y1979" s="10">
        <f>ROUND(VLOOKUP($C1979,$B$4:$BH$42,24,FALSE),0)</f>
        <v>0</v>
      </c>
      <c r="Z1979" s="10">
        <f>ROUND(VLOOKUP($C1979,$B$4:$BH$42,25,FALSE),0)</f>
        <v>300</v>
      </c>
      <c r="AA1979" s="10">
        <f>ROUND(VLOOKUP($C1979,$B$4:$BH$42,26,FALSE),0)</f>
        <v>200</v>
      </c>
      <c r="AB1979" s="10">
        <f>ROUND(VLOOKUP($C1979,$B$4:$BH$42,27,FALSE),0)</f>
        <v>0</v>
      </c>
      <c r="AC1979" s="10">
        <f>ROUND(VLOOKUP($C1979,$B$4:$BH$42,28,FALSE),0)</f>
        <v>0</v>
      </c>
      <c r="AD1979" s="10">
        <f>ROUND(VLOOKUP($C1979,$B$4:$BH$42,29,FALSE),0)</f>
        <v>100</v>
      </c>
      <c r="AE1979" s="10">
        <f>ROUND(VLOOKUP($C1979,$B$4:$BH$42,30,FALSE),0)</f>
        <v>0</v>
      </c>
      <c r="AF1979" s="10">
        <f>ROUND(VLOOKUP($C1979,$B$4:$BH$42,31,FALSE),0)</f>
        <v>0</v>
      </c>
      <c r="AG1979" s="10">
        <f>ROUND(VLOOKUP($C1979,$B$4:$BH$42,32,FALSE),0)</f>
        <v>0</v>
      </c>
      <c r="AH1979" s="10">
        <f>ROUND(VLOOKUP($C1979,$B$4:$BH$42,33,FALSE),0)</f>
        <v>0</v>
      </c>
      <c r="AI1979" s="10">
        <f>ROUND(VLOOKUP($C1979,$B$4:$BH$42,34,FALSE),0)</f>
        <v>0</v>
      </c>
      <c r="AJ1979" s="3"/>
      <c r="AK1979" s="10">
        <f>ROUND(VLOOKUP($C1979,$B$4:$BH$42,36,FALSE),0)</f>
        <v>0</v>
      </c>
      <c r="AL1979" s="10">
        <f>ROUND(VLOOKUP($C1979,$B$4:$BH$42,37,FALSE),0)</f>
        <v>0</v>
      </c>
      <c r="AM1979" s="3"/>
      <c r="AN1979" s="10">
        <f>ROUND(VLOOKUP($C1979,$B$4:$BH$42,39,FALSE),0)</f>
        <v>0</v>
      </c>
      <c r="AO1979" s="10">
        <f>ROUND(VLOOKUP($C1979,$B$4:$BH$42,40,FALSE),0)</f>
        <v>0</v>
      </c>
      <c r="AP1979" s="10">
        <f>ROUND(VLOOKUP($C1979,$B$4:$BH$42,41,FALSE),0)</f>
        <v>0</v>
      </c>
      <c r="AQ1979" s="10">
        <f>ROUND(VLOOKUP($C1979,$B$4:$BH$42,42,FALSE),0)</f>
        <v>0</v>
      </c>
      <c r="AR1979" s="10">
        <f>ROUND(VLOOKUP($C1979,$B$4:$BH$42,43,FALSE),0)</f>
        <v>0</v>
      </c>
      <c r="AS1979" s="10">
        <f>ROUND(VLOOKUP($C1979,$B$4:$BH$42,44,FALSE),0)</f>
        <v>0</v>
      </c>
      <c r="AT1979" s="10">
        <f>ROUND(VLOOKUP($C1979,$B$4:$BH$42,45,FALSE),0)</f>
        <v>0</v>
      </c>
      <c r="AU1979" s="10">
        <f>ROUND(VLOOKUP($C1979,$B$4:$BH$42,46,FALSE),0)</f>
        <v>0</v>
      </c>
      <c r="AV1979" s="10">
        <f>ROUND(VLOOKUP($C1979,$B$4:$BH$42,47,FALSE),0)</f>
        <v>0</v>
      </c>
      <c r="AW1979" s="10">
        <f>ROUND(VLOOKUP($C1979,$B$4:$BH$42,48,FALSE),0)</f>
        <v>0</v>
      </c>
      <c r="AX1979" s="10">
        <f>ROUND(VLOOKUP($C1979,$B$4:$BH$42,49,FALSE),0)</f>
        <v>0</v>
      </c>
      <c r="AY1979" s="3"/>
      <c r="AZ1979" s="10">
        <v>6000</v>
      </c>
      <c r="BA1979" s="10">
        <v>2000</v>
      </c>
      <c r="BB1979" s="10">
        <v>310</v>
      </c>
      <c r="BC1979" s="10">
        <v>0</v>
      </c>
      <c r="BD1979" s="10">
        <v>0</v>
      </c>
      <c r="BE1979" s="10">
        <v>60</v>
      </c>
      <c r="BF1979" s="3"/>
      <c r="BG1979" s="10">
        <v>1000</v>
      </c>
      <c r="BH1979" s="10">
        <v>5000</v>
      </c>
      <c r="BI1979" s="3"/>
      <c r="BJ1979" s="21">
        <v>1</v>
      </c>
      <c r="BK1979" s="65">
        <v>0</v>
      </c>
      <c r="BL1979" s="65">
        <v>0</v>
      </c>
      <c r="BM1979" s="6">
        <f t="shared" si="7988"/>
        <v>130.44149999999999</v>
      </c>
      <c r="BN1979" s="8" t="e">
        <f t="shared" si="7989"/>
        <v>#REF!</v>
      </c>
      <c r="BO1979" s="12" t="e">
        <f t="shared" si="7990"/>
        <v>#REF!</v>
      </c>
      <c r="BP1979" s="50" t="e">
        <f>(1-#REF!)/($J1979*#REF!/#REF!^($D1979-1)+1)+#REF!</f>
        <v>#REF!</v>
      </c>
      <c r="BQ1979" s="4" t="e">
        <f t="shared" si="7991"/>
        <v>#REF!</v>
      </c>
      <c r="BR1979" s="50" t="e">
        <f>(1-#REF!)/($K1979*#REF!/#REF!^($D1979-1)+1)+#REF!</f>
        <v>#REF!</v>
      </c>
      <c r="BS1979" s="4" t="e">
        <f t="shared" si="7992"/>
        <v>#REF!</v>
      </c>
      <c r="BT1979" t="e">
        <f>BO1979/$BO$4*100</f>
        <v>#REF!</v>
      </c>
    </row>
    <row r="1980" spans="1:72" s="13" customFormat="1" ht="18" customHeight="1" thickBot="1" x14ac:dyDescent="0.35">
      <c r="B1980" s="20"/>
      <c r="D1980" s="14">
        <v>1</v>
      </c>
      <c r="E1980" s="14">
        <v>1</v>
      </c>
      <c r="F1980" s="19">
        <v>1</v>
      </c>
      <c r="G1980" s="15">
        <f>G1979</f>
        <v>101</v>
      </c>
      <c r="H1980" s="15">
        <f>H1979</f>
        <v>101</v>
      </c>
      <c r="I1980" s="15">
        <f>I1979</f>
        <v>5666</v>
      </c>
      <c r="J1980" s="15">
        <f>J1979</f>
        <v>32</v>
      </c>
      <c r="K1980" s="15">
        <f>K1979</f>
        <v>28</v>
      </c>
      <c r="L1980" s="16"/>
      <c r="M1980" s="15">
        <f t="shared" ref="M1980:V1980" si="8040">M1979</f>
        <v>200</v>
      </c>
      <c r="N1980" s="15">
        <f t="shared" si="8040"/>
        <v>0</v>
      </c>
      <c r="O1980" s="15">
        <f t="shared" si="8040"/>
        <v>300</v>
      </c>
      <c r="P1980" s="15">
        <f t="shared" si="8040"/>
        <v>200</v>
      </c>
      <c r="Q1980" s="15">
        <f t="shared" si="8040"/>
        <v>0</v>
      </c>
      <c r="R1980" s="15">
        <f t="shared" si="8040"/>
        <v>0</v>
      </c>
      <c r="S1980" s="15">
        <f t="shared" si="8040"/>
        <v>100</v>
      </c>
      <c r="T1980" s="15">
        <f t="shared" si="8040"/>
        <v>0</v>
      </c>
      <c r="U1980" s="15">
        <f t="shared" si="8040"/>
        <v>0</v>
      </c>
      <c r="V1980" s="15">
        <f t="shared" si="8040"/>
        <v>0</v>
      </c>
      <c r="W1980" s="16"/>
      <c r="X1980" s="15">
        <f t="shared" ref="X1980:AI1980" si="8041">X1979</f>
        <v>200</v>
      </c>
      <c r="Y1980" s="15">
        <f t="shared" si="8041"/>
        <v>0</v>
      </c>
      <c r="Z1980" s="15">
        <f t="shared" si="8041"/>
        <v>300</v>
      </c>
      <c r="AA1980" s="15">
        <f t="shared" si="8041"/>
        <v>200</v>
      </c>
      <c r="AB1980" s="15">
        <f t="shared" si="8041"/>
        <v>0</v>
      </c>
      <c r="AC1980" s="15">
        <f t="shared" si="8041"/>
        <v>0</v>
      </c>
      <c r="AD1980" s="15">
        <f t="shared" si="8041"/>
        <v>100</v>
      </c>
      <c r="AE1980" s="15">
        <f t="shared" si="8041"/>
        <v>0</v>
      </c>
      <c r="AF1980" s="15">
        <f t="shared" si="8041"/>
        <v>0</v>
      </c>
      <c r="AG1980" s="15">
        <f t="shared" si="8041"/>
        <v>0</v>
      </c>
      <c r="AH1980" s="15">
        <f t="shared" si="8041"/>
        <v>0</v>
      </c>
      <c r="AI1980" s="15">
        <f t="shared" si="8041"/>
        <v>0</v>
      </c>
      <c r="AJ1980" s="17"/>
      <c r="AK1980" s="15">
        <f>AK1979</f>
        <v>0</v>
      </c>
      <c r="AL1980" s="15">
        <f>AL1979</f>
        <v>0</v>
      </c>
      <c r="AM1980" s="17"/>
      <c r="AN1980" s="15">
        <f t="shared" ref="AN1980:AX1980" si="8042">AN1979</f>
        <v>0</v>
      </c>
      <c r="AO1980" s="15">
        <f t="shared" si="8042"/>
        <v>0</v>
      </c>
      <c r="AP1980" s="15">
        <f t="shared" si="8042"/>
        <v>0</v>
      </c>
      <c r="AQ1980" s="15">
        <f t="shared" si="8042"/>
        <v>0</v>
      </c>
      <c r="AR1980" s="15">
        <f t="shared" si="8042"/>
        <v>0</v>
      </c>
      <c r="AS1980" s="15">
        <f t="shared" si="8042"/>
        <v>0</v>
      </c>
      <c r="AT1980" s="15">
        <f t="shared" si="8042"/>
        <v>0</v>
      </c>
      <c r="AU1980" s="15">
        <f t="shared" si="8042"/>
        <v>0</v>
      </c>
      <c r="AV1980" s="15">
        <f t="shared" si="8042"/>
        <v>0</v>
      </c>
      <c r="AW1980" s="15">
        <f t="shared" si="8042"/>
        <v>0</v>
      </c>
      <c r="AX1980" s="15">
        <f t="shared" si="8042"/>
        <v>0</v>
      </c>
      <c r="AY1980" s="17"/>
      <c r="AZ1980" s="15">
        <f t="shared" ref="AZ1980:BA1980" si="8043">AZ1979</f>
        <v>6000</v>
      </c>
      <c r="BA1980" s="15">
        <f t="shared" si="8043"/>
        <v>2000</v>
      </c>
      <c r="BB1980" s="15">
        <f>BB1979</f>
        <v>310</v>
      </c>
      <c r="BC1980" s="15">
        <f t="shared" ref="BC1980:BE1980" si="8044">BC1979</f>
        <v>0</v>
      </c>
      <c r="BD1980" s="15">
        <f t="shared" si="8044"/>
        <v>0</v>
      </c>
      <c r="BE1980" s="15">
        <f t="shared" si="8044"/>
        <v>60</v>
      </c>
      <c r="BF1980" s="17"/>
      <c r="BG1980" s="15">
        <f t="shared" ref="BG1980:BH1980" si="8045">BG1979</f>
        <v>1000</v>
      </c>
      <c r="BH1980" s="15">
        <f t="shared" si="8045"/>
        <v>5000</v>
      </c>
      <c r="BI1980" s="17"/>
      <c r="BJ1980" s="22">
        <f>G1980/G1979</f>
        <v>1</v>
      </c>
      <c r="BK1980" s="65">
        <f t="shared" ref="BK1980:BL1980" si="8046">BK1979</f>
        <v>0</v>
      </c>
      <c r="BL1980" s="65">
        <f t="shared" si="8046"/>
        <v>0</v>
      </c>
      <c r="BM1980" s="6">
        <f t="shared" si="7988"/>
        <v>130.44149999999999</v>
      </c>
      <c r="BN1980" s="8" t="e">
        <f t="shared" si="7989"/>
        <v>#REF!</v>
      </c>
      <c r="BO1980" s="12" t="e">
        <f t="shared" si="7990"/>
        <v>#REF!</v>
      </c>
      <c r="BP1980" s="50" t="e">
        <f>(1-#REF!)/($J1980*#REF!/#REF!^($D1980-1)+1)+#REF!</f>
        <v>#REF!</v>
      </c>
      <c r="BQ1980" s="4" t="e">
        <f t="shared" si="7991"/>
        <v>#REF!</v>
      </c>
      <c r="BR1980" s="50" t="e">
        <f>(1-#REF!)/($K1980*#REF!/#REF!^($D1980-1)+1)+#REF!</f>
        <v>#REF!</v>
      </c>
      <c r="BS1980" s="4" t="e">
        <f t="shared" si="7992"/>
        <v>#REF!</v>
      </c>
      <c r="BT1980"/>
    </row>
    <row r="1981" spans="1:72" x14ac:dyDescent="0.3">
      <c r="A1981">
        <v>40135</v>
      </c>
      <c r="B1981" s="18" t="s">
        <v>345</v>
      </c>
      <c r="C1981" s="43" t="str">
        <f>VLOOKUP($A1981,[2]CreatureTable!$A:$I,9,FALSE)</f>
        <v>Warrior</v>
      </c>
      <c r="D1981">
        <v>1</v>
      </c>
      <c r="E1981">
        <v>1</v>
      </c>
      <c r="F1981" s="18">
        <v>1</v>
      </c>
      <c r="G1981" s="10">
        <f>ROUND(VLOOKUP($C1981,$B$4:$BH$42,6,FALSE),0)</f>
        <v>92</v>
      </c>
      <c r="H1981" s="10">
        <f>ROUND(VLOOKUP($C1981,$B$4:$BH$42,7,FALSE),0)</f>
        <v>92</v>
      </c>
      <c r="I1981" s="10">
        <f>ROUND(VLOOKUP($C1981,$B$4:$BH$42,8,FALSE),0)</f>
        <v>5930</v>
      </c>
      <c r="J1981" s="10">
        <f>ROUND(VLOOKUP($C1981,$B$4:$BH$42,9,FALSE),0)</f>
        <v>30</v>
      </c>
      <c r="K1981" s="10">
        <f>ROUND(VLOOKUP($C1981,$B$4:$BH$42,10,FALSE),0)</f>
        <v>36</v>
      </c>
      <c r="L1981" s="2"/>
      <c r="M1981" s="10">
        <f>ROUND(VLOOKUP($C1981,$B$4:$BH$42,12,FALSE),0)</f>
        <v>150</v>
      </c>
      <c r="N1981" s="10">
        <f>ROUND(VLOOKUP($C1981,$B$4:$BH$42,13,FALSE),0)</f>
        <v>0</v>
      </c>
      <c r="O1981" s="10">
        <f>ROUND(VLOOKUP($C1981,$B$4:$BH$42,14,FALSE),0)</f>
        <v>0</v>
      </c>
      <c r="P1981" s="10">
        <f>ROUND(VLOOKUP($C1981,$B$4:$BH$42,15,FALSE),0)</f>
        <v>100</v>
      </c>
      <c r="Q1981" s="10">
        <f>ROUND(VLOOKUP($C1981,$B$4:$BH$42,16,FALSE),0)</f>
        <v>0</v>
      </c>
      <c r="R1981" s="10">
        <f>ROUND(VLOOKUP($C1981,$B$4:$BH$42,17,FALSE),0)</f>
        <v>0</v>
      </c>
      <c r="S1981" s="10">
        <f>ROUND(VLOOKUP($C1981,$B$4:$BH$42,18,FALSE),0)</f>
        <v>100</v>
      </c>
      <c r="T1981" s="10">
        <f>ROUND(VLOOKUP($C1981,$B$4:$BH$42,19,FALSE),0)</f>
        <v>150</v>
      </c>
      <c r="U1981" s="10">
        <f>ROUND(VLOOKUP($C1981,$B$4:$BH$42,20,FALSE),0)</f>
        <v>0</v>
      </c>
      <c r="V1981" s="10">
        <f>ROUND(VLOOKUP($C1981,$B$4:$BH$42,21,FALSE),0)</f>
        <v>0</v>
      </c>
      <c r="W1981" s="2"/>
      <c r="X1981" s="10">
        <f>ROUND(VLOOKUP($C1981,$B$4:$BH$42,23,FALSE),0)</f>
        <v>150</v>
      </c>
      <c r="Y1981" s="10">
        <f>ROUND(VLOOKUP($C1981,$B$4:$BH$42,24,FALSE),0)</f>
        <v>0</v>
      </c>
      <c r="Z1981" s="10">
        <f>ROUND(VLOOKUP($C1981,$B$4:$BH$42,25,FALSE),0)</f>
        <v>0</v>
      </c>
      <c r="AA1981" s="10">
        <f>ROUND(VLOOKUP($C1981,$B$4:$BH$42,26,FALSE),0)</f>
        <v>100</v>
      </c>
      <c r="AB1981" s="10">
        <f>ROUND(VLOOKUP($C1981,$B$4:$BH$42,27,FALSE),0)</f>
        <v>0</v>
      </c>
      <c r="AC1981" s="10">
        <f>ROUND(VLOOKUP($C1981,$B$4:$BH$42,28,FALSE),0)</f>
        <v>0</v>
      </c>
      <c r="AD1981" s="10">
        <f>ROUND(VLOOKUP($C1981,$B$4:$BH$42,29,FALSE),0)</f>
        <v>100</v>
      </c>
      <c r="AE1981" s="10">
        <f>ROUND(VLOOKUP($C1981,$B$4:$BH$42,30,FALSE),0)</f>
        <v>150</v>
      </c>
      <c r="AF1981" s="10">
        <f>ROUND(VLOOKUP($C1981,$B$4:$BH$42,31,FALSE),0)</f>
        <v>0</v>
      </c>
      <c r="AG1981" s="10">
        <f>ROUND(VLOOKUP($C1981,$B$4:$BH$42,32,FALSE),0)</f>
        <v>0</v>
      </c>
      <c r="AH1981" s="10">
        <f>ROUND(VLOOKUP($C1981,$B$4:$BH$42,33,FALSE),0)</f>
        <v>0</v>
      </c>
      <c r="AI1981" s="10">
        <f>ROUND(VLOOKUP($C1981,$B$4:$BH$42,34,FALSE),0)</f>
        <v>0</v>
      </c>
      <c r="AJ1981" s="3"/>
      <c r="AK1981" s="10">
        <f>ROUND(VLOOKUP($C1981,$B$4:$BH$42,36,FALSE),0)</f>
        <v>150</v>
      </c>
      <c r="AL1981" s="10">
        <f>ROUND(VLOOKUP($C1981,$B$4:$BH$42,37,FALSE),0)</f>
        <v>0</v>
      </c>
      <c r="AM1981" s="3"/>
      <c r="AN1981" s="10">
        <f>ROUND(VLOOKUP($C1981,$B$4:$BH$42,39,FALSE),0)</f>
        <v>0</v>
      </c>
      <c r="AO1981" s="10">
        <f>ROUND(VLOOKUP($C1981,$B$4:$BH$42,40,FALSE),0)</f>
        <v>0</v>
      </c>
      <c r="AP1981" s="10">
        <f>ROUND(VLOOKUP($C1981,$B$4:$BH$42,41,FALSE),0)</f>
        <v>0</v>
      </c>
      <c r="AQ1981" s="10">
        <f>ROUND(VLOOKUP($C1981,$B$4:$BH$42,42,FALSE),0)</f>
        <v>0</v>
      </c>
      <c r="AR1981" s="10">
        <f>ROUND(VLOOKUP($C1981,$B$4:$BH$42,43,FALSE),0)</f>
        <v>0</v>
      </c>
      <c r="AS1981" s="10">
        <f>ROUND(VLOOKUP($C1981,$B$4:$BH$42,44,FALSE),0)</f>
        <v>0</v>
      </c>
      <c r="AT1981" s="10">
        <f>ROUND(VLOOKUP($C1981,$B$4:$BH$42,45,FALSE),0)</f>
        <v>0</v>
      </c>
      <c r="AU1981" s="10">
        <f>ROUND(VLOOKUP($C1981,$B$4:$BH$42,46,FALSE),0)</f>
        <v>0</v>
      </c>
      <c r="AV1981" s="10">
        <f>ROUND(VLOOKUP($C1981,$B$4:$BH$42,47,FALSE),0)</f>
        <v>0</v>
      </c>
      <c r="AW1981" s="10">
        <f>ROUND(VLOOKUP($C1981,$B$4:$BH$42,48,FALSE),0)</f>
        <v>0</v>
      </c>
      <c r="AX1981" s="10">
        <f>ROUND(VLOOKUP($C1981,$B$4:$BH$42,49,FALSE),0)</f>
        <v>0</v>
      </c>
      <c r="AY1981" s="3"/>
      <c r="AZ1981" s="10">
        <v>6000</v>
      </c>
      <c r="BA1981" s="10">
        <v>2000</v>
      </c>
      <c r="BB1981" s="10">
        <v>235</v>
      </c>
      <c r="BC1981" s="10">
        <v>0</v>
      </c>
      <c r="BD1981" s="10">
        <v>0</v>
      </c>
      <c r="BE1981" s="10">
        <v>60</v>
      </c>
      <c r="BF1981" s="3"/>
      <c r="BG1981" s="10">
        <v>1000</v>
      </c>
      <c r="BH1981" s="10">
        <v>5000</v>
      </c>
      <c r="BI1981" s="3"/>
      <c r="BJ1981" s="21">
        <v>1</v>
      </c>
      <c r="BK1981" s="65">
        <v>0</v>
      </c>
      <c r="BL1981" s="65">
        <v>0</v>
      </c>
      <c r="BM1981" s="6">
        <f t="shared" si="7988"/>
        <v>116.57837499999998</v>
      </c>
      <c r="BN1981" s="8" t="e">
        <f t="shared" si="7989"/>
        <v>#REF!</v>
      </c>
      <c r="BO1981" s="12" t="e">
        <f t="shared" si="7990"/>
        <v>#REF!</v>
      </c>
      <c r="BP1981" s="50" t="e">
        <f>(1-#REF!)/($J1981*#REF!/#REF!^($D1981-1)+1)+#REF!</f>
        <v>#REF!</v>
      </c>
      <c r="BQ1981" s="4" t="e">
        <f t="shared" si="7991"/>
        <v>#REF!</v>
      </c>
      <c r="BR1981" s="50" t="e">
        <f>(1-#REF!)/($K1981*#REF!/#REF!^($D1981-1)+1)+#REF!</f>
        <v>#REF!</v>
      </c>
      <c r="BS1981" s="4" t="e">
        <f t="shared" si="7992"/>
        <v>#REF!</v>
      </c>
      <c r="BT1981" t="e">
        <f>BO1981/$BO$4*100</f>
        <v>#REF!</v>
      </c>
    </row>
    <row r="1982" spans="1:72" s="13" customFormat="1" ht="17.25" thickBot="1" x14ac:dyDescent="0.35">
      <c r="B1982" s="20"/>
      <c r="D1982" s="14">
        <v>1</v>
      </c>
      <c r="E1982" s="14">
        <v>1</v>
      </c>
      <c r="F1982" s="19">
        <v>1</v>
      </c>
      <c r="G1982" s="15">
        <f>G1981</f>
        <v>92</v>
      </c>
      <c r="H1982" s="15">
        <f>H1981</f>
        <v>92</v>
      </c>
      <c r="I1982" s="15">
        <f>I1981</f>
        <v>5930</v>
      </c>
      <c r="J1982" s="15">
        <f>J1981</f>
        <v>30</v>
      </c>
      <c r="K1982" s="15">
        <f>K1981</f>
        <v>36</v>
      </c>
      <c r="L1982" s="16"/>
      <c r="M1982" s="15">
        <f t="shared" ref="M1982:V1982" si="8047">M1981</f>
        <v>150</v>
      </c>
      <c r="N1982" s="15">
        <f t="shared" si="8047"/>
        <v>0</v>
      </c>
      <c r="O1982" s="15">
        <f t="shared" si="8047"/>
        <v>0</v>
      </c>
      <c r="P1982" s="15">
        <f t="shared" si="8047"/>
        <v>100</v>
      </c>
      <c r="Q1982" s="15">
        <f t="shared" si="8047"/>
        <v>0</v>
      </c>
      <c r="R1982" s="15">
        <f t="shared" si="8047"/>
        <v>0</v>
      </c>
      <c r="S1982" s="15">
        <f t="shared" si="8047"/>
        <v>100</v>
      </c>
      <c r="T1982" s="15">
        <f t="shared" si="8047"/>
        <v>150</v>
      </c>
      <c r="U1982" s="15">
        <f t="shared" si="8047"/>
        <v>0</v>
      </c>
      <c r="V1982" s="15">
        <f t="shared" si="8047"/>
        <v>0</v>
      </c>
      <c r="W1982" s="16"/>
      <c r="X1982" s="15">
        <f t="shared" ref="X1982:AI1982" si="8048">X1981</f>
        <v>150</v>
      </c>
      <c r="Y1982" s="15">
        <f t="shared" si="8048"/>
        <v>0</v>
      </c>
      <c r="Z1982" s="15">
        <f t="shared" si="8048"/>
        <v>0</v>
      </c>
      <c r="AA1982" s="15">
        <f t="shared" si="8048"/>
        <v>100</v>
      </c>
      <c r="AB1982" s="15">
        <f t="shared" si="8048"/>
        <v>0</v>
      </c>
      <c r="AC1982" s="15">
        <f t="shared" si="8048"/>
        <v>0</v>
      </c>
      <c r="AD1982" s="15">
        <f t="shared" si="8048"/>
        <v>100</v>
      </c>
      <c r="AE1982" s="15">
        <f t="shared" si="8048"/>
        <v>150</v>
      </c>
      <c r="AF1982" s="15">
        <f t="shared" si="8048"/>
        <v>0</v>
      </c>
      <c r="AG1982" s="15">
        <f t="shared" si="8048"/>
        <v>0</v>
      </c>
      <c r="AH1982" s="15">
        <f t="shared" si="8048"/>
        <v>0</v>
      </c>
      <c r="AI1982" s="15">
        <f t="shared" si="8048"/>
        <v>0</v>
      </c>
      <c r="AJ1982" s="17"/>
      <c r="AK1982" s="15">
        <f>AK1981</f>
        <v>150</v>
      </c>
      <c r="AL1982" s="15">
        <f>AL1981</f>
        <v>0</v>
      </c>
      <c r="AM1982" s="17"/>
      <c r="AN1982" s="15">
        <f t="shared" ref="AN1982:AX1982" si="8049">AN1981</f>
        <v>0</v>
      </c>
      <c r="AO1982" s="15">
        <f t="shared" si="8049"/>
        <v>0</v>
      </c>
      <c r="AP1982" s="15">
        <f t="shared" si="8049"/>
        <v>0</v>
      </c>
      <c r="AQ1982" s="15">
        <f t="shared" si="8049"/>
        <v>0</v>
      </c>
      <c r="AR1982" s="15">
        <f t="shared" si="8049"/>
        <v>0</v>
      </c>
      <c r="AS1982" s="15">
        <f t="shared" si="8049"/>
        <v>0</v>
      </c>
      <c r="AT1982" s="15">
        <f t="shared" si="8049"/>
        <v>0</v>
      </c>
      <c r="AU1982" s="15">
        <f t="shared" si="8049"/>
        <v>0</v>
      </c>
      <c r="AV1982" s="15">
        <f t="shared" si="8049"/>
        <v>0</v>
      </c>
      <c r="AW1982" s="15">
        <f t="shared" si="8049"/>
        <v>0</v>
      </c>
      <c r="AX1982" s="15">
        <f t="shared" si="8049"/>
        <v>0</v>
      </c>
      <c r="AY1982" s="17"/>
      <c r="AZ1982" s="15">
        <f t="shared" ref="AZ1982:BA1982" si="8050">AZ1981</f>
        <v>6000</v>
      </c>
      <c r="BA1982" s="15">
        <f t="shared" si="8050"/>
        <v>2000</v>
      </c>
      <c r="BB1982" s="15">
        <v>235</v>
      </c>
      <c r="BC1982" s="15">
        <f t="shared" ref="BC1982:BE1982" si="8051">BC1981</f>
        <v>0</v>
      </c>
      <c r="BD1982" s="15">
        <f t="shared" si="8051"/>
        <v>0</v>
      </c>
      <c r="BE1982" s="15">
        <f t="shared" si="8051"/>
        <v>60</v>
      </c>
      <c r="BF1982" s="17"/>
      <c r="BG1982" s="15">
        <f t="shared" ref="BG1982:BH1982" si="8052">BG1981</f>
        <v>1000</v>
      </c>
      <c r="BH1982" s="15">
        <f t="shared" si="8052"/>
        <v>5000</v>
      </c>
      <c r="BI1982" s="17"/>
      <c r="BJ1982" s="22">
        <f>G1982/G1981</f>
        <v>1</v>
      </c>
      <c r="BK1982" s="65">
        <f t="shared" ref="BK1982:BL1982" si="8053">BK1981</f>
        <v>0</v>
      </c>
      <c r="BL1982" s="65">
        <f t="shared" si="8053"/>
        <v>0</v>
      </c>
      <c r="BM1982" s="6">
        <f t="shared" si="7988"/>
        <v>116.57837499999998</v>
      </c>
      <c r="BN1982" s="8" t="e">
        <f t="shared" si="7989"/>
        <v>#REF!</v>
      </c>
      <c r="BO1982" s="12" t="e">
        <f t="shared" si="7990"/>
        <v>#REF!</v>
      </c>
      <c r="BP1982" s="50" t="e">
        <f>(1-#REF!)/($J1982*#REF!/#REF!^($D1982-1)+1)+#REF!</f>
        <v>#REF!</v>
      </c>
      <c r="BQ1982" s="4" t="e">
        <f t="shared" si="7991"/>
        <v>#REF!</v>
      </c>
      <c r="BR1982" s="50" t="e">
        <f>(1-#REF!)/($K1982*#REF!/#REF!^($D1982-1)+1)+#REF!</f>
        <v>#REF!</v>
      </c>
      <c r="BS1982" s="4" t="e">
        <f t="shared" si="7992"/>
        <v>#REF!</v>
      </c>
      <c r="BT1982"/>
    </row>
    <row r="1983" spans="1:72" x14ac:dyDescent="0.3">
      <c r="A1983">
        <v>40136</v>
      </c>
      <c r="B1983" s="18" t="s">
        <v>346</v>
      </c>
      <c r="C1983" s="43" t="str">
        <f>VLOOKUP($A1983,[2]CreatureTable!$A:$I,9,FALSE)</f>
        <v>Archer</v>
      </c>
      <c r="D1983">
        <v>1</v>
      </c>
      <c r="E1983">
        <v>1</v>
      </c>
      <c r="F1983" s="18">
        <v>1</v>
      </c>
      <c r="G1983" s="10">
        <f>ROUND(VLOOKUP($C1983,$B$4:$BH$42,6,FALSE),0)</f>
        <v>114</v>
      </c>
      <c r="H1983" s="10">
        <f>ROUND(VLOOKUP($C1983,$B$4:$BH$42,7,FALSE),0)</f>
        <v>114</v>
      </c>
      <c r="I1983" s="10">
        <f>ROUND(VLOOKUP($C1983,$B$4:$BH$42,8,FALSE),0)</f>
        <v>4364</v>
      </c>
      <c r="J1983" s="10">
        <f>ROUND(VLOOKUP($C1983,$B$4:$BH$42,9,FALSE),0)</f>
        <v>22</v>
      </c>
      <c r="K1983" s="10">
        <f>ROUND(VLOOKUP($C1983,$B$4:$BH$42,10,FALSE),0)</f>
        <v>18</v>
      </c>
      <c r="L1983" s="2"/>
      <c r="M1983" s="10">
        <f>ROUND(VLOOKUP($C1983,$B$4:$BH$42,12,FALSE),0)</f>
        <v>150</v>
      </c>
      <c r="N1983" s="10">
        <f>ROUND(VLOOKUP($C1983,$B$4:$BH$42,13,FALSE),0)</f>
        <v>0</v>
      </c>
      <c r="O1983" s="10">
        <f>ROUND(VLOOKUP($C1983,$B$4:$BH$42,14,FALSE),0)</f>
        <v>0</v>
      </c>
      <c r="P1983" s="10">
        <f>ROUND(VLOOKUP($C1983,$B$4:$BH$42,15,FALSE),0)</f>
        <v>0</v>
      </c>
      <c r="Q1983" s="10">
        <f>ROUND(VLOOKUP($C1983,$B$4:$BH$42,16,FALSE),0)</f>
        <v>0</v>
      </c>
      <c r="R1983" s="10">
        <f>ROUND(VLOOKUP($C1983,$B$4:$BH$42,17,FALSE),0)</f>
        <v>0</v>
      </c>
      <c r="S1983" s="10">
        <f>ROUND(VLOOKUP($C1983,$B$4:$BH$42,18,FALSE),0)</f>
        <v>100</v>
      </c>
      <c r="T1983" s="10">
        <f>ROUND(VLOOKUP($C1983,$B$4:$BH$42,19,FALSE),0)</f>
        <v>250</v>
      </c>
      <c r="U1983" s="10">
        <f>ROUND(VLOOKUP($C1983,$B$4:$BH$42,20,FALSE),0)</f>
        <v>0</v>
      </c>
      <c r="V1983" s="10">
        <f>ROUND(VLOOKUP($C1983,$B$4:$BH$42,21,FALSE),0)</f>
        <v>0</v>
      </c>
      <c r="W1983" s="2"/>
      <c r="X1983" s="10">
        <f>ROUND(VLOOKUP($C1983,$B$4:$BH$42,23,FALSE),0)</f>
        <v>150</v>
      </c>
      <c r="Y1983" s="10">
        <f>ROUND(VLOOKUP($C1983,$B$4:$BH$42,24,FALSE),0)</f>
        <v>0</v>
      </c>
      <c r="Z1983" s="10">
        <f>ROUND(VLOOKUP($C1983,$B$4:$BH$42,25,FALSE),0)</f>
        <v>0</v>
      </c>
      <c r="AA1983" s="10">
        <f>ROUND(VLOOKUP($C1983,$B$4:$BH$42,26,FALSE),0)</f>
        <v>0</v>
      </c>
      <c r="AB1983" s="10">
        <f>ROUND(VLOOKUP($C1983,$B$4:$BH$42,27,FALSE),0)</f>
        <v>0</v>
      </c>
      <c r="AC1983" s="10">
        <f>ROUND(VLOOKUP($C1983,$B$4:$BH$42,28,FALSE),0)</f>
        <v>0</v>
      </c>
      <c r="AD1983" s="10">
        <f>ROUND(VLOOKUP($C1983,$B$4:$BH$42,29,FALSE),0)</f>
        <v>100</v>
      </c>
      <c r="AE1983" s="10">
        <f>ROUND(VLOOKUP($C1983,$B$4:$BH$42,30,FALSE),0)</f>
        <v>250</v>
      </c>
      <c r="AF1983" s="10">
        <f>ROUND(VLOOKUP($C1983,$B$4:$BH$42,31,FALSE),0)</f>
        <v>0</v>
      </c>
      <c r="AG1983" s="10">
        <f>ROUND(VLOOKUP($C1983,$B$4:$BH$42,32,FALSE),0)</f>
        <v>0</v>
      </c>
      <c r="AH1983" s="10">
        <f>ROUND(VLOOKUP($C1983,$B$4:$BH$42,33,FALSE),0)</f>
        <v>0</v>
      </c>
      <c r="AI1983" s="10">
        <f>ROUND(VLOOKUP($C1983,$B$4:$BH$42,34,FALSE),0)</f>
        <v>0</v>
      </c>
      <c r="AJ1983" s="3"/>
      <c r="AK1983" s="10">
        <f>ROUND(VLOOKUP($C1983,$B$4:$BH$42,36,FALSE),0)</f>
        <v>0</v>
      </c>
      <c r="AL1983" s="10">
        <f>ROUND(VLOOKUP($C1983,$B$4:$BH$42,37,FALSE),0)</f>
        <v>0</v>
      </c>
      <c r="AM1983" s="3"/>
      <c r="AN1983" s="10">
        <f>ROUND(VLOOKUP($C1983,$B$4:$BH$42,39,FALSE),0)</f>
        <v>0</v>
      </c>
      <c r="AO1983" s="10">
        <f>ROUND(VLOOKUP($C1983,$B$4:$BH$42,40,FALSE),0)</f>
        <v>0</v>
      </c>
      <c r="AP1983" s="10">
        <f>ROUND(VLOOKUP($C1983,$B$4:$BH$42,41,FALSE),0)</f>
        <v>0</v>
      </c>
      <c r="AQ1983" s="10">
        <f>ROUND(VLOOKUP($C1983,$B$4:$BH$42,42,FALSE),0)</f>
        <v>0</v>
      </c>
      <c r="AR1983" s="10">
        <f>ROUND(VLOOKUP($C1983,$B$4:$BH$42,43,FALSE),0)</f>
        <v>0</v>
      </c>
      <c r="AS1983" s="10">
        <f>ROUND(VLOOKUP($C1983,$B$4:$BH$42,44,FALSE),0)</f>
        <v>0</v>
      </c>
      <c r="AT1983" s="10">
        <f>ROUND(VLOOKUP($C1983,$B$4:$BH$42,45,FALSE),0)</f>
        <v>0</v>
      </c>
      <c r="AU1983" s="10">
        <f>ROUND(VLOOKUP($C1983,$B$4:$BH$42,46,FALSE),0)</f>
        <v>0</v>
      </c>
      <c r="AV1983" s="10">
        <f>ROUND(VLOOKUP($C1983,$B$4:$BH$42,47,FALSE),0)</f>
        <v>0</v>
      </c>
      <c r="AW1983" s="10">
        <f>ROUND(VLOOKUP($C1983,$B$4:$BH$42,48,FALSE),0)</f>
        <v>0</v>
      </c>
      <c r="AX1983" s="10">
        <f>ROUND(VLOOKUP($C1983,$B$4:$BH$42,49,FALSE),0)</f>
        <v>0</v>
      </c>
      <c r="AY1983" s="3"/>
      <c r="AZ1983" s="10">
        <v>6000</v>
      </c>
      <c r="BA1983" s="10">
        <v>2000</v>
      </c>
      <c r="BB1983" s="10">
        <v>500</v>
      </c>
      <c r="BC1983" s="10">
        <v>0</v>
      </c>
      <c r="BD1983" s="10">
        <v>0</v>
      </c>
      <c r="BE1983" s="10">
        <v>60</v>
      </c>
      <c r="BF1983" s="3"/>
      <c r="BG1983" s="10">
        <v>1000</v>
      </c>
      <c r="BH1983" s="10">
        <v>5000</v>
      </c>
      <c r="BI1983" s="3"/>
      <c r="BJ1983" s="21">
        <v>1</v>
      </c>
      <c r="BK1983" s="65">
        <v>0</v>
      </c>
      <c r="BL1983" s="65">
        <v>0</v>
      </c>
      <c r="BM1983" s="6">
        <f t="shared" si="7988"/>
        <v>151.17468749999998</v>
      </c>
      <c r="BN1983" s="8" t="e">
        <f t="shared" si="7989"/>
        <v>#REF!</v>
      </c>
      <c r="BO1983" s="12" t="e">
        <f t="shared" si="7990"/>
        <v>#REF!</v>
      </c>
      <c r="BP1983" s="50" t="e">
        <f>(1-#REF!)/($J1983*#REF!/#REF!^($D1983-1)+1)+#REF!</f>
        <v>#REF!</v>
      </c>
      <c r="BQ1983" s="4" t="e">
        <f t="shared" si="7991"/>
        <v>#REF!</v>
      </c>
      <c r="BR1983" s="50" t="e">
        <f>(1-#REF!)/($K1983*#REF!/#REF!^($D1983-1)+1)+#REF!</f>
        <v>#REF!</v>
      </c>
      <c r="BS1983" s="4" t="e">
        <f t="shared" si="7992"/>
        <v>#REF!</v>
      </c>
      <c r="BT1983" t="e">
        <f>BO1983/$BO$4*100</f>
        <v>#REF!</v>
      </c>
    </row>
    <row r="1984" spans="1:72" s="13" customFormat="1" ht="17.25" thickBot="1" x14ac:dyDescent="0.35">
      <c r="B1984" s="20"/>
      <c r="D1984" s="14">
        <v>1</v>
      </c>
      <c r="E1984" s="14">
        <v>1</v>
      </c>
      <c r="F1984" s="19">
        <v>1</v>
      </c>
      <c r="G1984" s="15">
        <f>G1983</f>
        <v>114</v>
      </c>
      <c r="H1984" s="15">
        <f>H1983</f>
        <v>114</v>
      </c>
      <c r="I1984" s="15">
        <f>I1983</f>
        <v>4364</v>
      </c>
      <c r="J1984" s="15">
        <f>J1983</f>
        <v>22</v>
      </c>
      <c r="K1984" s="15">
        <f>K1983</f>
        <v>18</v>
      </c>
      <c r="L1984" s="16"/>
      <c r="M1984" s="15">
        <f t="shared" ref="M1984:V1984" si="8054">M1983</f>
        <v>150</v>
      </c>
      <c r="N1984" s="15">
        <f t="shared" si="8054"/>
        <v>0</v>
      </c>
      <c r="O1984" s="15">
        <f t="shared" si="8054"/>
        <v>0</v>
      </c>
      <c r="P1984" s="15">
        <f t="shared" si="8054"/>
        <v>0</v>
      </c>
      <c r="Q1984" s="15">
        <f t="shared" si="8054"/>
        <v>0</v>
      </c>
      <c r="R1984" s="15">
        <f t="shared" si="8054"/>
        <v>0</v>
      </c>
      <c r="S1984" s="15">
        <f t="shared" si="8054"/>
        <v>100</v>
      </c>
      <c r="T1984" s="15">
        <f t="shared" si="8054"/>
        <v>250</v>
      </c>
      <c r="U1984" s="15">
        <f t="shared" si="8054"/>
        <v>0</v>
      </c>
      <c r="V1984" s="15">
        <f t="shared" si="8054"/>
        <v>0</v>
      </c>
      <c r="W1984" s="16"/>
      <c r="X1984" s="15">
        <f t="shared" ref="X1984:AI1984" si="8055">X1983</f>
        <v>150</v>
      </c>
      <c r="Y1984" s="15">
        <f t="shared" si="8055"/>
        <v>0</v>
      </c>
      <c r="Z1984" s="15">
        <f t="shared" si="8055"/>
        <v>0</v>
      </c>
      <c r="AA1984" s="15">
        <f t="shared" si="8055"/>
        <v>0</v>
      </c>
      <c r="AB1984" s="15">
        <f t="shared" si="8055"/>
        <v>0</v>
      </c>
      <c r="AC1984" s="15">
        <f t="shared" si="8055"/>
        <v>0</v>
      </c>
      <c r="AD1984" s="15">
        <f t="shared" si="8055"/>
        <v>100</v>
      </c>
      <c r="AE1984" s="15">
        <f t="shared" si="8055"/>
        <v>250</v>
      </c>
      <c r="AF1984" s="15">
        <f t="shared" si="8055"/>
        <v>0</v>
      </c>
      <c r="AG1984" s="15">
        <f t="shared" si="8055"/>
        <v>0</v>
      </c>
      <c r="AH1984" s="15">
        <f t="shared" si="8055"/>
        <v>0</v>
      </c>
      <c r="AI1984" s="15">
        <f t="shared" si="8055"/>
        <v>0</v>
      </c>
      <c r="AJ1984" s="17"/>
      <c r="AK1984" s="15">
        <f>AK1983</f>
        <v>0</v>
      </c>
      <c r="AL1984" s="15">
        <f>AL1983</f>
        <v>0</v>
      </c>
      <c r="AM1984" s="17"/>
      <c r="AN1984" s="15">
        <f t="shared" ref="AN1984:AX1984" si="8056">AN1983</f>
        <v>0</v>
      </c>
      <c r="AO1984" s="15">
        <f t="shared" si="8056"/>
        <v>0</v>
      </c>
      <c r="AP1984" s="15">
        <f t="shared" si="8056"/>
        <v>0</v>
      </c>
      <c r="AQ1984" s="15">
        <f t="shared" si="8056"/>
        <v>0</v>
      </c>
      <c r="AR1984" s="15">
        <f t="shared" si="8056"/>
        <v>0</v>
      </c>
      <c r="AS1984" s="15">
        <f t="shared" si="8056"/>
        <v>0</v>
      </c>
      <c r="AT1984" s="15">
        <f t="shared" si="8056"/>
        <v>0</v>
      </c>
      <c r="AU1984" s="15">
        <f t="shared" si="8056"/>
        <v>0</v>
      </c>
      <c r="AV1984" s="15">
        <f t="shared" si="8056"/>
        <v>0</v>
      </c>
      <c r="AW1984" s="15">
        <f t="shared" si="8056"/>
        <v>0</v>
      </c>
      <c r="AX1984" s="15">
        <f t="shared" si="8056"/>
        <v>0</v>
      </c>
      <c r="AY1984" s="17"/>
      <c r="AZ1984" s="15">
        <f t="shared" ref="AZ1984:BA1984" si="8057">AZ1983</f>
        <v>6000</v>
      </c>
      <c r="BA1984" s="15">
        <f t="shared" si="8057"/>
        <v>2000</v>
      </c>
      <c r="BB1984" s="15">
        <v>500</v>
      </c>
      <c r="BC1984" s="15">
        <f t="shared" ref="BC1984:BE1984" si="8058">BC1983</f>
        <v>0</v>
      </c>
      <c r="BD1984" s="15">
        <f t="shared" si="8058"/>
        <v>0</v>
      </c>
      <c r="BE1984" s="15">
        <f t="shared" si="8058"/>
        <v>60</v>
      </c>
      <c r="BF1984" s="17"/>
      <c r="BG1984" s="15">
        <f t="shared" ref="BG1984:BH1984" si="8059">BG1983</f>
        <v>1000</v>
      </c>
      <c r="BH1984" s="15">
        <f t="shared" si="8059"/>
        <v>5000</v>
      </c>
      <c r="BI1984" s="17"/>
      <c r="BJ1984" s="22">
        <f>G1984/G1983</f>
        <v>1</v>
      </c>
      <c r="BK1984" s="65">
        <f t="shared" ref="BK1984:BL1984" si="8060">BK1983</f>
        <v>0</v>
      </c>
      <c r="BL1984" s="65">
        <f t="shared" si="8060"/>
        <v>0</v>
      </c>
      <c r="BM1984" s="6">
        <f t="shared" si="7988"/>
        <v>151.17468749999998</v>
      </c>
      <c r="BN1984" s="8" t="e">
        <f t="shared" si="7989"/>
        <v>#REF!</v>
      </c>
      <c r="BO1984" s="12" t="e">
        <f t="shared" si="7990"/>
        <v>#REF!</v>
      </c>
      <c r="BP1984" s="50" t="e">
        <f>(1-#REF!)/($J1984*#REF!/#REF!^($D1984-1)+1)+#REF!</f>
        <v>#REF!</v>
      </c>
      <c r="BQ1984" s="4" t="e">
        <f t="shared" si="7991"/>
        <v>#REF!</v>
      </c>
      <c r="BR1984" s="50" t="e">
        <f>(1-#REF!)/($K1984*#REF!/#REF!^($D1984-1)+1)+#REF!</f>
        <v>#REF!</v>
      </c>
      <c r="BS1984" s="4" t="e">
        <f t="shared" si="7992"/>
        <v>#REF!</v>
      </c>
      <c r="BT1984"/>
    </row>
    <row r="1985" spans="1:72" x14ac:dyDescent="0.3">
      <c r="A1985">
        <v>40137</v>
      </c>
      <c r="B1985" s="18" t="s">
        <v>347</v>
      </c>
      <c r="C1985" s="43" t="str">
        <f>VLOOKUP($A1985,[2]CreatureTable!$A:$I,9,FALSE)</f>
        <v>Wizard</v>
      </c>
      <c r="D1985">
        <v>1</v>
      </c>
      <c r="E1985">
        <v>1</v>
      </c>
      <c r="F1985" s="18">
        <v>1</v>
      </c>
      <c r="G1985" s="10">
        <f>ROUND(VLOOKUP($C1985,$B$4:$BH$42,6,FALSE),0)</f>
        <v>120</v>
      </c>
      <c r="H1985" s="10">
        <f>ROUND(VLOOKUP($C1985,$B$4:$BH$42,7,FALSE),0)</f>
        <v>120</v>
      </c>
      <c r="I1985" s="10">
        <f>ROUND(VLOOKUP($C1985,$B$4:$BH$42,8,FALSE),0)</f>
        <v>4031</v>
      </c>
      <c r="J1985" s="10">
        <f>ROUND(VLOOKUP($C1985,$B$4:$BH$42,9,FALSE),0)</f>
        <v>16</v>
      </c>
      <c r="K1985" s="10">
        <f>ROUND(VLOOKUP($C1985,$B$4:$BH$42,10,FALSE),0)</f>
        <v>24</v>
      </c>
      <c r="L1985" s="2"/>
      <c r="M1985" s="10">
        <f>ROUND(VLOOKUP($C1985,$B$4:$BH$42,12,FALSE),0)</f>
        <v>100</v>
      </c>
      <c r="N1985" s="10">
        <f>ROUND(VLOOKUP($C1985,$B$4:$BH$42,13,FALSE),0)</f>
        <v>0</v>
      </c>
      <c r="O1985" s="10">
        <f>ROUND(VLOOKUP($C1985,$B$4:$BH$42,14,FALSE),0)</f>
        <v>0</v>
      </c>
      <c r="P1985" s="10">
        <f>ROUND(VLOOKUP($C1985,$B$4:$BH$42,15,FALSE),0)</f>
        <v>0</v>
      </c>
      <c r="Q1985" s="10">
        <f>ROUND(VLOOKUP($C1985,$B$4:$BH$42,16,FALSE),0)</f>
        <v>0</v>
      </c>
      <c r="R1985" s="10">
        <f>ROUND(VLOOKUP($C1985,$B$4:$BH$42,17,FALSE),0)</f>
        <v>0</v>
      </c>
      <c r="S1985" s="10">
        <f>ROUND(VLOOKUP($C1985,$B$4:$BH$42,18,FALSE),0)</f>
        <v>100</v>
      </c>
      <c r="T1985" s="10">
        <f>ROUND(VLOOKUP($C1985,$B$4:$BH$42,19,FALSE),0)</f>
        <v>150</v>
      </c>
      <c r="U1985" s="10">
        <f>ROUND(VLOOKUP($C1985,$B$4:$BH$42,20,FALSE),0)</f>
        <v>0</v>
      </c>
      <c r="V1985" s="10">
        <f>ROUND(VLOOKUP($C1985,$B$4:$BH$42,21,FALSE),0)</f>
        <v>0</v>
      </c>
      <c r="W1985" s="2"/>
      <c r="X1985" s="10">
        <f>ROUND(VLOOKUP($C1985,$B$4:$BH$42,23,FALSE),0)</f>
        <v>100</v>
      </c>
      <c r="Y1985" s="10">
        <f>ROUND(VLOOKUP($C1985,$B$4:$BH$42,24,FALSE),0)</f>
        <v>0</v>
      </c>
      <c r="Z1985" s="10">
        <f>ROUND(VLOOKUP($C1985,$B$4:$BH$42,25,FALSE),0)</f>
        <v>0</v>
      </c>
      <c r="AA1985" s="10">
        <f>ROUND(VLOOKUP($C1985,$B$4:$BH$42,26,FALSE),0)</f>
        <v>200</v>
      </c>
      <c r="AB1985" s="10">
        <f>ROUND(VLOOKUP($C1985,$B$4:$BH$42,27,FALSE),0)</f>
        <v>250</v>
      </c>
      <c r="AC1985" s="10">
        <f>ROUND(VLOOKUP($C1985,$B$4:$BH$42,28,FALSE),0)</f>
        <v>0</v>
      </c>
      <c r="AD1985" s="10">
        <f>ROUND(VLOOKUP($C1985,$B$4:$BH$42,29,FALSE),0)</f>
        <v>100</v>
      </c>
      <c r="AE1985" s="10">
        <f>ROUND(VLOOKUP($C1985,$B$4:$BH$42,30,FALSE),0)</f>
        <v>150</v>
      </c>
      <c r="AF1985" s="10">
        <f>ROUND(VLOOKUP($C1985,$B$4:$BH$42,31,FALSE),0)</f>
        <v>0</v>
      </c>
      <c r="AG1985" s="10">
        <f>ROUND(VLOOKUP($C1985,$B$4:$BH$42,32,FALSE),0)</f>
        <v>0</v>
      </c>
      <c r="AH1985" s="10">
        <f>ROUND(VLOOKUP($C1985,$B$4:$BH$42,33,FALSE),0)</f>
        <v>0</v>
      </c>
      <c r="AI1985" s="10">
        <f>ROUND(VLOOKUP($C1985,$B$4:$BH$42,34,FALSE),0)</f>
        <v>0</v>
      </c>
      <c r="AJ1985" s="3"/>
      <c r="AK1985" s="10">
        <f>ROUND(VLOOKUP($C1985,$B$4:$BH$42,36,FALSE),0)</f>
        <v>0</v>
      </c>
      <c r="AL1985" s="10">
        <f>ROUND(VLOOKUP($C1985,$B$4:$BH$42,37,FALSE),0)</f>
        <v>0</v>
      </c>
      <c r="AM1985" s="3"/>
      <c r="AN1985" s="10">
        <f>ROUND(VLOOKUP($C1985,$B$4:$BH$42,39,FALSE),0)</f>
        <v>0</v>
      </c>
      <c r="AO1985" s="10">
        <f>ROUND(VLOOKUP($C1985,$B$4:$BH$42,40,FALSE),0)</f>
        <v>0</v>
      </c>
      <c r="AP1985" s="10">
        <f>ROUND(VLOOKUP($C1985,$B$4:$BH$42,41,FALSE),0)</f>
        <v>0</v>
      </c>
      <c r="AQ1985" s="10">
        <f>ROUND(VLOOKUP($C1985,$B$4:$BH$42,42,FALSE),0)</f>
        <v>0</v>
      </c>
      <c r="AR1985" s="10">
        <f>ROUND(VLOOKUP($C1985,$B$4:$BH$42,43,FALSE),0)</f>
        <v>0</v>
      </c>
      <c r="AS1985" s="10">
        <f>ROUND(VLOOKUP($C1985,$B$4:$BH$42,44,FALSE),0)</f>
        <v>0</v>
      </c>
      <c r="AT1985" s="10">
        <f>ROUND(VLOOKUP($C1985,$B$4:$BH$42,45,FALSE),0)</f>
        <v>0</v>
      </c>
      <c r="AU1985" s="10">
        <f>ROUND(VLOOKUP($C1985,$B$4:$BH$42,46,FALSE),0)</f>
        <v>0</v>
      </c>
      <c r="AV1985" s="10">
        <f>ROUND(VLOOKUP($C1985,$B$4:$BH$42,47,FALSE),0)</f>
        <v>0</v>
      </c>
      <c r="AW1985" s="10">
        <f>ROUND(VLOOKUP($C1985,$B$4:$BH$42,48,FALSE),0)</f>
        <v>0</v>
      </c>
      <c r="AX1985" s="10">
        <f>ROUND(VLOOKUP($C1985,$B$4:$BH$42,49,FALSE),0)</f>
        <v>0</v>
      </c>
      <c r="AY1985" s="3"/>
      <c r="AZ1985" s="10">
        <v>6000</v>
      </c>
      <c r="BA1985" s="10">
        <v>2000</v>
      </c>
      <c r="BB1985" s="10">
        <v>325</v>
      </c>
      <c r="BC1985" s="10">
        <v>0</v>
      </c>
      <c r="BD1985" s="10">
        <v>0</v>
      </c>
      <c r="BE1985" s="10">
        <v>60</v>
      </c>
      <c r="BF1985" s="3"/>
      <c r="BG1985" s="10">
        <v>1000</v>
      </c>
      <c r="BH1985" s="10">
        <v>5000</v>
      </c>
      <c r="BI1985" s="3"/>
      <c r="BJ1985" s="21">
        <v>1</v>
      </c>
      <c r="BK1985" s="65">
        <v>0</v>
      </c>
      <c r="BL1985" s="65">
        <v>0</v>
      </c>
      <c r="BM1985" s="6">
        <f t="shared" si="7988"/>
        <v>145.44749999999999</v>
      </c>
      <c r="BN1985" s="8" t="e">
        <f t="shared" si="7989"/>
        <v>#REF!</v>
      </c>
      <c r="BO1985" s="12" t="e">
        <f t="shared" si="7990"/>
        <v>#REF!</v>
      </c>
      <c r="BP1985" s="50" t="e">
        <f>(1-#REF!)/($J1985*#REF!/#REF!^($D1985-1)+1)+#REF!</f>
        <v>#REF!</v>
      </c>
      <c r="BQ1985" s="4" t="e">
        <f t="shared" si="7991"/>
        <v>#REF!</v>
      </c>
      <c r="BR1985" s="50" t="e">
        <f>(1-#REF!)/($K1985*#REF!/#REF!^($D1985-1)+1)+#REF!</f>
        <v>#REF!</v>
      </c>
      <c r="BS1985" s="4" t="e">
        <f t="shared" si="7992"/>
        <v>#REF!</v>
      </c>
      <c r="BT1985" t="e">
        <f>BO1985/$BO$4*100</f>
        <v>#REF!</v>
      </c>
    </row>
    <row r="1986" spans="1:72" s="13" customFormat="1" ht="17.25" thickBot="1" x14ac:dyDescent="0.35">
      <c r="B1986" s="20"/>
      <c r="D1986" s="14">
        <v>1</v>
      </c>
      <c r="E1986" s="14">
        <v>1</v>
      </c>
      <c r="F1986" s="19">
        <v>1</v>
      </c>
      <c r="G1986" s="15">
        <f>G1985</f>
        <v>120</v>
      </c>
      <c r="H1986" s="15">
        <f>H1985</f>
        <v>120</v>
      </c>
      <c r="I1986" s="15">
        <f>I1985</f>
        <v>4031</v>
      </c>
      <c r="J1986" s="15">
        <f>J1985</f>
        <v>16</v>
      </c>
      <c r="K1986" s="15">
        <f>K1985</f>
        <v>24</v>
      </c>
      <c r="L1986" s="16"/>
      <c r="M1986" s="15">
        <f t="shared" ref="M1986:V1986" si="8061">M1985</f>
        <v>100</v>
      </c>
      <c r="N1986" s="15">
        <f t="shared" si="8061"/>
        <v>0</v>
      </c>
      <c r="O1986" s="15">
        <f t="shared" si="8061"/>
        <v>0</v>
      </c>
      <c r="P1986" s="15">
        <f t="shared" si="8061"/>
        <v>0</v>
      </c>
      <c r="Q1986" s="15">
        <f t="shared" si="8061"/>
        <v>0</v>
      </c>
      <c r="R1986" s="15">
        <f t="shared" si="8061"/>
        <v>0</v>
      </c>
      <c r="S1986" s="15">
        <f t="shared" si="8061"/>
        <v>100</v>
      </c>
      <c r="T1986" s="15">
        <f t="shared" si="8061"/>
        <v>150</v>
      </c>
      <c r="U1986" s="15">
        <f t="shared" si="8061"/>
        <v>0</v>
      </c>
      <c r="V1986" s="15">
        <f t="shared" si="8061"/>
        <v>0</v>
      </c>
      <c r="W1986" s="16"/>
      <c r="X1986" s="15">
        <f t="shared" ref="X1986:AI1986" si="8062">X1985</f>
        <v>100</v>
      </c>
      <c r="Y1986" s="15">
        <f t="shared" si="8062"/>
        <v>0</v>
      </c>
      <c r="Z1986" s="15">
        <f t="shared" si="8062"/>
        <v>0</v>
      </c>
      <c r="AA1986" s="15">
        <f t="shared" si="8062"/>
        <v>200</v>
      </c>
      <c r="AB1986" s="15">
        <f t="shared" si="8062"/>
        <v>250</v>
      </c>
      <c r="AC1986" s="15">
        <f t="shared" si="8062"/>
        <v>0</v>
      </c>
      <c r="AD1986" s="15">
        <f t="shared" si="8062"/>
        <v>100</v>
      </c>
      <c r="AE1986" s="15">
        <f t="shared" si="8062"/>
        <v>150</v>
      </c>
      <c r="AF1986" s="15">
        <f t="shared" si="8062"/>
        <v>0</v>
      </c>
      <c r="AG1986" s="15">
        <f t="shared" si="8062"/>
        <v>0</v>
      </c>
      <c r="AH1986" s="15">
        <f t="shared" si="8062"/>
        <v>0</v>
      </c>
      <c r="AI1986" s="15">
        <f t="shared" si="8062"/>
        <v>0</v>
      </c>
      <c r="AJ1986" s="17"/>
      <c r="AK1986" s="15">
        <f>AK1985</f>
        <v>0</v>
      </c>
      <c r="AL1986" s="15">
        <f>AL1985</f>
        <v>0</v>
      </c>
      <c r="AM1986" s="17"/>
      <c r="AN1986" s="15">
        <f t="shared" ref="AN1986:AX1986" si="8063">AN1985</f>
        <v>0</v>
      </c>
      <c r="AO1986" s="15">
        <f t="shared" si="8063"/>
        <v>0</v>
      </c>
      <c r="AP1986" s="15">
        <f t="shared" si="8063"/>
        <v>0</v>
      </c>
      <c r="AQ1986" s="15">
        <f t="shared" si="8063"/>
        <v>0</v>
      </c>
      <c r="AR1986" s="15">
        <f t="shared" si="8063"/>
        <v>0</v>
      </c>
      <c r="AS1986" s="15">
        <f t="shared" si="8063"/>
        <v>0</v>
      </c>
      <c r="AT1986" s="15">
        <f t="shared" si="8063"/>
        <v>0</v>
      </c>
      <c r="AU1986" s="15">
        <f t="shared" si="8063"/>
        <v>0</v>
      </c>
      <c r="AV1986" s="15">
        <f t="shared" si="8063"/>
        <v>0</v>
      </c>
      <c r="AW1986" s="15">
        <f t="shared" si="8063"/>
        <v>0</v>
      </c>
      <c r="AX1986" s="15">
        <f t="shared" si="8063"/>
        <v>0</v>
      </c>
      <c r="AY1986" s="17"/>
      <c r="AZ1986" s="15">
        <f t="shared" ref="AZ1986:BA1986" si="8064">AZ1985</f>
        <v>6000</v>
      </c>
      <c r="BA1986" s="15">
        <f t="shared" si="8064"/>
        <v>2000</v>
      </c>
      <c r="BB1986" s="15">
        <v>325</v>
      </c>
      <c r="BC1986" s="15">
        <f t="shared" ref="BC1986:BE1986" si="8065">BC1985</f>
        <v>0</v>
      </c>
      <c r="BD1986" s="15">
        <f t="shared" si="8065"/>
        <v>0</v>
      </c>
      <c r="BE1986" s="15">
        <f t="shared" si="8065"/>
        <v>60</v>
      </c>
      <c r="BF1986" s="17"/>
      <c r="BG1986" s="15">
        <f t="shared" ref="BG1986:BH1986" si="8066">BG1985</f>
        <v>1000</v>
      </c>
      <c r="BH1986" s="15">
        <f t="shared" si="8066"/>
        <v>5000</v>
      </c>
      <c r="BI1986" s="17"/>
      <c r="BJ1986" s="22">
        <f>G1986/G1985</f>
        <v>1</v>
      </c>
      <c r="BK1986" s="65">
        <f t="shared" ref="BK1986:BL1986" si="8067">BK1985</f>
        <v>0</v>
      </c>
      <c r="BL1986" s="65">
        <f t="shared" si="8067"/>
        <v>0</v>
      </c>
      <c r="BM1986" s="6">
        <f t="shared" si="7988"/>
        <v>145.44749999999999</v>
      </c>
      <c r="BN1986" s="8" t="e">
        <f t="shared" si="7989"/>
        <v>#REF!</v>
      </c>
      <c r="BO1986" s="12" t="e">
        <f t="shared" si="7990"/>
        <v>#REF!</v>
      </c>
      <c r="BP1986" s="50" t="e">
        <f>(1-#REF!)/($J1986*#REF!/#REF!^($D1986-1)+1)+#REF!</f>
        <v>#REF!</v>
      </c>
      <c r="BQ1986" s="4" t="e">
        <f t="shared" si="7991"/>
        <v>#REF!</v>
      </c>
      <c r="BR1986" s="50" t="e">
        <f>(1-#REF!)/($K1986*#REF!/#REF!^($D1986-1)+1)+#REF!</f>
        <v>#REF!</v>
      </c>
      <c r="BS1986" s="4" t="e">
        <f t="shared" si="7992"/>
        <v>#REF!</v>
      </c>
      <c r="BT1986"/>
    </row>
    <row r="1987" spans="1:72" x14ac:dyDescent="0.3">
      <c r="A1987">
        <v>40138</v>
      </c>
      <c r="B1987" s="18" t="s">
        <v>348</v>
      </c>
      <c r="C1987" s="43" t="str">
        <f>VLOOKUP($A1987,[2]CreatureTable!$A:$I,9,FALSE)</f>
        <v>Mechanic</v>
      </c>
      <c r="D1987">
        <v>1</v>
      </c>
      <c r="E1987">
        <v>1</v>
      </c>
      <c r="F1987" s="18">
        <v>1</v>
      </c>
      <c r="G1987" s="10">
        <f>ROUND(VLOOKUP($C1987,$B$4:$BH$42,6,FALSE),0)</f>
        <v>104</v>
      </c>
      <c r="H1987" s="10">
        <f>ROUND(VLOOKUP($C1987,$B$4:$BH$42,7,FALSE),0)</f>
        <v>104</v>
      </c>
      <c r="I1987" s="10">
        <f>ROUND(VLOOKUP($C1987,$B$4:$BH$42,8,FALSE),0)</f>
        <v>4734</v>
      </c>
      <c r="J1987" s="10">
        <f>ROUND(VLOOKUP($C1987,$B$4:$BH$42,9,FALSE),0)</f>
        <v>22</v>
      </c>
      <c r="K1987" s="10">
        <f>ROUND(VLOOKUP($C1987,$B$4:$BH$42,10,FALSE),0)</f>
        <v>18</v>
      </c>
      <c r="L1987" s="2"/>
      <c r="M1987" s="10">
        <f>ROUND(VLOOKUP($C1987,$B$4:$BH$42,12,FALSE),0)</f>
        <v>150</v>
      </c>
      <c r="N1987" s="10">
        <f>ROUND(VLOOKUP($C1987,$B$4:$BH$42,13,FALSE),0)</f>
        <v>0</v>
      </c>
      <c r="O1987" s="10">
        <f>ROUND(VLOOKUP($C1987,$B$4:$BH$42,14,FALSE),0)</f>
        <v>500</v>
      </c>
      <c r="P1987" s="10">
        <f>ROUND(VLOOKUP($C1987,$B$4:$BH$42,15,FALSE),0)</f>
        <v>0</v>
      </c>
      <c r="Q1987" s="10">
        <f>ROUND(VLOOKUP($C1987,$B$4:$BH$42,16,FALSE),0)</f>
        <v>0</v>
      </c>
      <c r="R1987" s="10">
        <f>ROUND(VLOOKUP($C1987,$B$4:$BH$42,17,FALSE),0)</f>
        <v>0</v>
      </c>
      <c r="S1987" s="10">
        <f>ROUND(VLOOKUP($C1987,$B$4:$BH$42,18,FALSE),0)</f>
        <v>200</v>
      </c>
      <c r="T1987" s="10">
        <f>ROUND(VLOOKUP($C1987,$B$4:$BH$42,19,FALSE),0)</f>
        <v>100</v>
      </c>
      <c r="U1987" s="10">
        <f>ROUND(VLOOKUP($C1987,$B$4:$BH$42,20,FALSE),0)</f>
        <v>0</v>
      </c>
      <c r="V1987" s="10">
        <f>ROUND(VLOOKUP($C1987,$B$4:$BH$42,21,FALSE),0)</f>
        <v>0</v>
      </c>
      <c r="W1987" s="2"/>
      <c r="X1987" s="10">
        <f>ROUND(VLOOKUP($C1987,$B$4:$BH$42,23,FALSE),0)</f>
        <v>150</v>
      </c>
      <c r="Y1987" s="10">
        <f>ROUND(VLOOKUP($C1987,$B$4:$BH$42,24,FALSE),0)</f>
        <v>0</v>
      </c>
      <c r="Z1987" s="10">
        <f>ROUND(VLOOKUP($C1987,$B$4:$BH$42,25,FALSE),0)</f>
        <v>500</v>
      </c>
      <c r="AA1987" s="10">
        <f>ROUND(VLOOKUP($C1987,$B$4:$BH$42,26,FALSE),0)</f>
        <v>0</v>
      </c>
      <c r="AB1987" s="10">
        <f>ROUND(VLOOKUP($C1987,$B$4:$BH$42,27,FALSE),0)</f>
        <v>0</v>
      </c>
      <c r="AC1987" s="10">
        <f>ROUND(VLOOKUP($C1987,$B$4:$BH$42,28,FALSE),0)</f>
        <v>0</v>
      </c>
      <c r="AD1987" s="10">
        <f>ROUND(VLOOKUP($C1987,$B$4:$BH$42,29,FALSE),0)</f>
        <v>200</v>
      </c>
      <c r="AE1987" s="10">
        <f>ROUND(VLOOKUP($C1987,$B$4:$BH$42,30,FALSE),0)</f>
        <v>100</v>
      </c>
      <c r="AF1987" s="10">
        <f>ROUND(VLOOKUP($C1987,$B$4:$BH$42,31,FALSE),0)</f>
        <v>0</v>
      </c>
      <c r="AG1987" s="10">
        <f>ROUND(VLOOKUP($C1987,$B$4:$BH$42,32,FALSE),0)</f>
        <v>0</v>
      </c>
      <c r="AH1987" s="10">
        <f>ROUND(VLOOKUP($C1987,$B$4:$BH$42,33,FALSE),0)</f>
        <v>0</v>
      </c>
      <c r="AI1987" s="10">
        <f>ROUND(VLOOKUP($C1987,$B$4:$BH$42,34,FALSE),0)</f>
        <v>0</v>
      </c>
      <c r="AJ1987" s="3"/>
      <c r="AK1987" s="10">
        <f>ROUND(VLOOKUP($C1987,$B$4:$BH$42,36,FALSE),0)</f>
        <v>0</v>
      </c>
      <c r="AL1987" s="10">
        <f>ROUND(VLOOKUP($C1987,$B$4:$BH$42,37,FALSE),0)</f>
        <v>0</v>
      </c>
      <c r="AM1987" s="3"/>
      <c r="AN1987" s="10">
        <f>ROUND(VLOOKUP($C1987,$B$4:$BH$42,39,FALSE),0)</f>
        <v>0</v>
      </c>
      <c r="AO1987" s="10">
        <f>ROUND(VLOOKUP($C1987,$B$4:$BH$42,40,FALSE),0)</f>
        <v>0</v>
      </c>
      <c r="AP1987" s="10">
        <f>ROUND(VLOOKUP($C1987,$B$4:$BH$42,41,FALSE),0)</f>
        <v>0</v>
      </c>
      <c r="AQ1987" s="10">
        <f>ROUND(VLOOKUP($C1987,$B$4:$BH$42,42,FALSE),0)</f>
        <v>0</v>
      </c>
      <c r="AR1987" s="10">
        <f>ROUND(VLOOKUP($C1987,$B$4:$BH$42,43,FALSE),0)</f>
        <v>0</v>
      </c>
      <c r="AS1987" s="10">
        <f>ROUND(VLOOKUP($C1987,$B$4:$BH$42,44,FALSE),0)</f>
        <v>0</v>
      </c>
      <c r="AT1987" s="10">
        <f>ROUND(VLOOKUP($C1987,$B$4:$BH$42,45,FALSE),0)</f>
        <v>0</v>
      </c>
      <c r="AU1987" s="10">
        <f>ROUND(VLOOKUP($C1987,$B$4:$BH$42,46,FALSE),0)</f>
        <v>0</v>
      </c>
      <c r="AV1987" s="10">
        <f>ROUND(VLOOKUP($C1987,$B$4:$BH$42,47,FALSE),0)</f>
        <v>0</v>
      </c>
      <c r="AW1987" s="10">
        <f>ROUND(VLOOKUP($C1987,$B$4:$BH$42,48,FALSE),0)</f>
        <v>0</v>
      </c>
      <c r="AX1987" s="10">
        <f>ROUND(VLOOKUP($C1987,$B$4:$BH$42,49,FALSE),0)</f>
        <v>0</v>
      </c>
      <c r="AY1987" s="3"/>
      <c r="AZ1987" s="10">
        <v>6000</v>
      </c>
      <c r="BA1987" s="10">
        <v>2000</v>
      </c>
      <c r="BB1987" s="10">
        <v>475</v>
      </c>
      <c r="BC1987" s="10">
        <v>0</v>
      </c>
      <c r="BD1987" s="10">
        <v>0</v>
      </c>
      <c r="BE1987" s="10">
        <v>60</v>
      </c>
      <c r="BF1987" s="3"/>
      <c r="BG1987" s="10">
        <v>1000</v>
      </c>
      <c r="BH1987" s="10">
        <v>5000</v>
      </c>
      <c r="BI1987" s="3"/>
      <c r="BJ1987" s="21">
        <v>1</v>
      </c>
      <c r="BK1987" s="65">
        <v>0</v>
      </c>
      <c r="BL1987" s="65">
        <v>0</v>
      </c>
      <c r="BM1987" s="6">
        <f t="shared" si="7988"/>
        <v>140.45850000000002</v>
      </c>
      <c r="BN1987" s="8" t="e">
        <f t="shared" si="7989"/>
        <v>#REF!</v>
      </c>
      <c r="BO1987" s="12" t="e">
        <f t="shared" si="7990"/>
        <v>#REF!</v>
      </c>
      <c r="BP1987" s="50" t="e">
        <f>(1-#REF!)/($J1987*#REF!/#REF!^($D1987-1)+1)+#REF!</f>
        <v>#REF!</v>
      </c>
      <c r="BQ1987" s="4" t="e">
        <f t="shared" si="7991"/>
        <v>#REF!</v>
      </c>
      <c r="BR1987" s="50" t="e">
        <f>(1-#REF!)/($K1987*#REF!/#REF!^($D1987-1)+1)+#REF!</f>
        <v>#REF!</v>
      </c>
      <c r="BS1987" s="4" t="e">
        <f t="shared" si="7992"/>
        <v>#REF!</v>
      </c>
      <c r="BT1987" t="e">
        <f>BO1987/$BO$4*100</f>
        <v>#REF!</v>
      </c>
    </row>
    <row r="1988" spans="1:72" s="13" customFormat="1" ht="17.25" thickBot="1" x14ac:dyDescent="0.35">
      <c r="B1988" s="20"/>
      <c r="D1988" s="14">
        <v>1</v>
      </c>
      <c r="E1988" s="14">
        <v>1</v>
      </c>
      <c r="F1988" s="19">
        <v>1</v>
      </c>
      <c r="G1988" s="15">
        <f>G1987</f>
        <v>104</v>
      </c>
      <c r="H1988" s="15">
        <f>H1987</f>
        <v>104</v>
      </c>
      <c r="I1988" s="15">
        <f>I1987</f>
        <v>4734</v>
      </c>
      <c r="J1988" s="15">
        <f>J1987</f>
        <v>22</v>
      </c>
      <c r="K1988" s="15">
        <f>K1987</f>
        <v>18</v>
      </c>
      <c r="L1988" s="16"/>
      <c r="M1988" s="15">
        <f t="shared" ref="M1988:V1988" si="8068">M1987</f>
        <v>150</v>
      </c>
      <c r="N1988" s="15">
        <f t="shared" si="8068"/>
        <v>0</v>
      </c>
      <c r="O1988" s="15">
        <f t="shared" si="8068"/>
        <v>500</v>
      </c>
      <c r="P1988" s="15">
        <f t="shared" si="8068"/>
        <v>0</v>
      </c>
      <c r="Q1988" s="15">
        <f t="shared" si="8068"/>
        <v>0</v>
      </c>
      <c r="R1988" s="15">
        <f t="shared" si="8068"/>
        <v>0</v>
      </c>
      <c r="S1988" s="15">
        <f t="shared" si="8068"/>
        <v>200</v>
      </c>
      <c r="T1988" s="15">
        <f t="shared" si="8068"/>
        <v>100</v>
      </c>
      <c r="U1988" s="15">
        <f t="shared" si="8068"/>
        <v>0</v>
      </c>
      <c r="V1988" s="15">
        <f t="shared" si="8068"/>
        <v>0</v>
      </c>
      <c r="W1988" s="16"/>
      <c r="X1988" s="15">
        <f t="shared" ref="X1988:AI1988" si="8069">X1987</f>
        <v>150</v>
      </c>
      <c r="Y1988" s="15">
        <f t="shared" si="8069"/>
        <v>0</v>
      </c>
      <c r="Z1988" s="15">
        <f t="shared" si="8069"/>
        <v>500</v>
      </c>
      <c r="AA1988" s="15">
        <f t="shared" si="8069"/>
        <v>0</v>
      </c>
      <c r="AB1988" s="15">
        <f t="shared" si="8069"/>
        <v>0</v>
      </c>
      <c r="AC1988" s="15">
        <f t="shared" si="8069"/>
        <v>0</v>
      </c>
      <c r="AD1988" s="15">
        <f t="shared" si="8069"/>
        <v>200</v>
      </c>
      <c r="AE1988" s="15">
        <f t="shared" si="8069"/>
        <v>100</v>
      </c>
      <c r="AF1988" s="15">
        <f t="shared" si="8069"/>
        <v>0</v>
      </c>
      <c r="AG1988" s="15">
        <f t="shared" si="8069"/>
        <v>0</v>
      </c>
      <c r="AH1988" s="15">
        <f t="shared" si="8069"/>
        <v>0</v>
      </c>
      <c r="AI1988" s="15">
        <f t="shared" si="8069"/>
        <v>0</v>
      </c>
      <c r="AJ1988" s="17"/>
      <c r="AK1988" s="15">
        <f>AK1987</f>
        <v>0</v>
      </c>
      <c r="AL1988" s="15">
        <f>AL1987</f>
        <v>0</v>
      </c>
      <c r="AM1988" s="17"/>
      <c r="AN1988" s="15">
        <f t="shared" ref="AN1988:AX1988" si="8070">AN1987</f>
        <v>0</v>
      </c>
      <c r="AO1988" s="15">
        <f t="shared" si="8070"/>
        <v>0</v>
      </c>
      <c r="AP1988" s="15">
        <f t="shared" si="8070"/>
        <v>0</v>
      </c>
      <c r="AQ1988" s="15">
        <f t="shared" si="8070"/>
        <v>0</v>
      </c>
      <c r="AR1988" s="15">
        <f t="shared" si="8070"/>
        <v>0</v>
      </c>
      <c r="AS1988" s="15">
        <f t="shared" si="8070"/>
        <v>0</v>
      </c>
      <c r="AT1988" s="15">
        <f t="shared" si="8070"/>
        <v>0</v>
      </c>
      <c r="AU1988" s="15">
        <f t="shared" si="8070"/>
        <v>0</v>
      </c>
      <c r="AV1988" s="15">
        <f t="shared" si="8070"/>
        <v>0</v>
      </c>
      <c r="AW1988" s="15">
        <f t="shared" si="8070"/>
        <v>0</v>
      </c>
      <c r="AX1988" s="15">
        <f t="shared" si="8070"/>
        <v>0</v>
      </c>
      <c r="AY1988" s="17"/>
      <c r="AZ1988" s="15">
        <f t="shared" ref="AZ1988:BA1988" si="8071">AZ1987</f>
        <v>6000</v>
      </c>
      <c r="BA1988" s="15">
        <f t="shared" si="8071"/>
        <v>2000</v>
      </c>
      <c r="BB1988" s="15">
        <v>475</v>
      </c>
      <c r="BC1988" s="15">
        <f t="shared" ref="BC1988:BE1988" si="8072">BC1987</f>
        <v>0</v>
      </c>
      <c r="BD1988" s="15">
        <f t="shared" si="8072"/>
        <v>0</v>
      </c>
      <c r="BE1988" s="15">
        <f t="shared" si="8072"/>
        <v>60</v>
      </c>
      <c r="BF1988" s="17"/>
      <c r="BG1988" s="15">
        <f t="shared" ref="BG1988:BH1988" si="8073">BG1987</f>
        <v>1000</v>
      </c>
      <c r="BH1988" s="15">
        <f t="shared" si="8073"/>
        <v>5000</v>
      </c>
      <c r="BI1988" s="17"/>
      <c r="BJ1988" s="22">
        <f>G1988/G1987</f>
        <v>1</v>
      </c>
      <c r="BK1988" s="65">
        <f t="shared" ref="BK1988:BL1988" si="8074">BK1987</f>
        <v>0</v>
      </c>
      <c r="BL1988" s="65">
        <f t="shared" si="8074"/>
        <v>0</v>
      </c>
      <c r="BM1988" s="6">
        <f t="shared" si="7988"/>
        <v>140.45850000000002</v>
      </c>
      <c r="BN1988" s="8" t="e">
        <f t="shared" si="7989"/>
        <v>#REF!</v>
      </c>
      <c r="BO1988" s="12" t="e">
        <f t="shared" si="7990"/>
        <v>#REF!</v>
      </c>
      <c r="BP1988" s="50" t="e">
        <f>(1-#REF!)/($J1988*#REF!/#REF!^($D1988-1)+1)+#REF!</f>
        <v>#REF!</v>
      </c>
      <c r="BQ1988" s="4" t="e">
        <f t="shared" si="7991"/>
        <v>#REF!</v>
      </c>
      <c r="BR1988" s="50" t="e">
        <f>(1-#REF!)/($K1988*#REF!/#REF!^($D1988-1)+1)+#REF!</f>
        <v>#REF!</v>
      </c>
      <c r="BS1988" s="4" t="e">
        <f t="shared" si="7992"/>
        <v>#REF!</v>
      </c>
      <c r="BT1988"/>
    </row>
    <row r="1989" spans="1:72" x14ac:dyDescent="0.3">
      <c r="A1989">
        <v>40139</v>
      </c>
      <c r="B1989" s="18" t="s">
        <v>349</v>
      </c>
      <c r="C1989" s="43" t="str">
        <f>VLOOKUP($A1989,[2]CreatureTable!$A:$I,9,FALSE)</f>
        <v>Assassin</v>
      </c>
      <c r="D1989">
        <v>1</v>
      </c>
      <c r="E1989">
        <v>1</v>
      </c>
      <c r="F1989" s="18">
        <v>1</v>
      </c>
      <c r="G1989" s="10">
        <f>ROUND(VLOOKUP($C1989,$B$4:$BH$42,6,FALSE),0)</f>
        <v>101</v>
      </c>
      <c r="H1989" s="10">
        <f>ROUND(VLOOKUP($C1989,$B$4:$BH$42,7,FALSE),0)</f>
        <v>101</v>
      </c>
      <c r="I1989" s="10">
        <f>ROUND(VLOOKUP($C1989,$B$4:$BH$42,8,FALSE),0)</f>
        <v>5666</v>
      </c>
      <c r="J1989" s="10">
        <f>ROUND(VLOOKUP($C1989,$B$4:$BH$42,9,FALSE),0)</f>
        <v>32</v>
      </c>
      <c r="K1989" s="10">
        <f>ROUND(VLOOKUP($C1989,$B$4:$BH$42,10,FALSE),0)</f>
        <v>28</v>
      </c>
      <c r="L1989" s="2"/>
      <c r="M1989" s="10">
        <f>ROUND(VLOOKUP($C1989,$B$4:$BH$42,12,FALSE),0)</f>
        <v>200</v>
      </c>
      <c r="N1989" s="10">
        <f>ROUND(VLOOKUP($C1989,$B$4:$BH$42,13,FALSE),0)</f>
        <v>0</v>
      </c>
      <c r="O1989" s="10">
        <f>ROUND(VLOOKUP($C1989,$B$4:$BH$42,14,FALSE),0)</f>
        <v>300</v>
      </c>
      <c r="P1989" s="10">
        <f>ROUND(VLOOKUP($C1989,$B$4:$BH$42,15,FALSE),0)</f>
        <v>200</v>
      </c>
      <c r="Q1989" s="10">
        <f>ROUND(VLOOKUP($C1989,$B$4:$BH$42,16,FALSE),0)</f>
        <v>0</v>
      </c>
      <c r="R1989" s="10">
        <f>ROUND(VLOOKUP($C1989,$B$4:$BH$42,17,FALSE),0)</f>
        <v>0</v>
      </c>
      <c r="S1989" s="10">
        <f>ROUND(VLOOKUP($C1989,$B$4:$BH$42,18,FALSE),0)</f>
        <v>100</v>
      </c>
      <c r="T1989" s="10">
        <f>ROUND(VLOOKUP($C1989,$B$4:$BH$42,19,FALSE),0)</f>
        <v>0</v>
      </c>
      <c r="U1989" s="10">
        <f>ROUND(VLOOKUP($C1989,$B$4:$BH$42,20,FALSE),0)</f>
        <v>0</v>
      </c>
      <c r="V1989" s="10">
        <f>ROUND(VLOOKUP($C1989,$B$4:$BH$42,21,FALSE),0)</f>
        <v>0</v>
      </c>
      <c r="W1989" s="2"/>
      <c r="X1989" s="10">
        <f>ROUND(VLOOKUP($C1989,$B$4:$BH$42,23,FALSE),0)</f>
        <v>200</v>
      </c>
      <c r="Y1989" s="10">
        <f>ROUND(VLOOKUP($C1989,$B$4:$BH$42,24,FALSE),0)</f>
        <v>0</v>
      </c>
      <c r="Z1989" s="10">
        <f>ROUND(VLOOKUP($C1989,$B$4:$BH$42,25,FALSE),0)</f>
        <v>300</v>
      </c>
      <c r="AA1989" s="10">
        <f>ROUND(VLOOKUP($C1989,$B$4:$BH$42,26,FALSE),0)</f>
        <v>200</v>
      </c>
      <c r="AB1989" s="10">
        <f>ROUND(VLOOKUP($C1989,$B$4:$BH$42,27,FALSE),0)</f>
        <v>0</v>
      </c>
      <c r="AC1989" s="10">
        <f>ROUND(VLOOKUP($C1989,$B$4:$BH$42,28,FALSE),0)</f>
        <v>0</v>
      </c>
      <c r="AD1989" s="10">
        <f>ROUND(VLOOKUP($C1989,$B$4:$BH$42,29,FALSE),0)</f>
        <v>100</v>
      </c>
      <c r="AE1989" s="10">
        <f>ROUND(VLOOKUP($C1989,$B$4:$BH$42,30,FALSE),0)</f>
        <v>0</v>
      </c>
      <c r="AF1989" s="10">
        <f>ROUND(VLOOKUP($C1989,$B$4:$BH$42,31,FALSE),0)</f>
        <v>0</v>
      </c>
      <c r="AG1989" s="10">
        <f>ROUND(VLOOKUP($C1989,$B$4:$BH$42,32,FALSE),0)</f>
        <v>0</v>
      </c>
      <c r="AH1989" s="10">
        <f>ROUND(VLOOKUP($C1989,$B$4:$BH$42,33,FALSE),0)</f>
        <v>0</v>
      </c>
      <c r="AI1989" s="10">
        <f>ROUND(VLOOKUP($C1989,$B$4:$BH$42,34,FALSE),0)</f>
        <v>0</v>
      </c>
      <c r="AJ1989" s="3"/>
      <c r="AK1989" s="10">
        <f>ROUND(VLOOKUP($C1989,$B$4:$BH$42,36,FALSE),0)</f>
        <v>0</v>
      </c>
      <c r="AL1989" s="10">
        <f>ROUND(VLOOKUP($C1989,$B$4:$BH$42,37,FALSE),0)</f>
        <v>0</v>
      </c>
      <c r="AM1989" s="3"/>
      <c r="AN1989" s="10">
        <f>ROUND(VLOOKUP($C1989,$B$4:$BH$42,39,FALSE),0)</f>
        <v>0</v>
      </c>
      <c r="AO1989" s="10">
        <f>ROUND(VLOOKUP($C1989,$B$4:$BH$42,40,FALSE),0)</f>
        <v>0</v>
      </c>
      <c r="AP1989" s="10">
        <f>ROUND(VLOOKUP($C1989,$B$4:$BH$42,41,FALSE),0)</f>
        <v>0</v>
      </c>
      <c r="AQ1989" s="10">
        <f>ROUND(VLOOKUP($C1989,$B$4:$BH$42,42,FALSE),0)</f>
        <v>0</v>
      </c>
      <c r="AR1989" s="10">
        <f>ROUND(VLOOKUP($C1989,$B$4:$BH$42,43,FALSE),0)</f>
        <v>0</v>
      </c>
      <c r="AS1989" s="10">
        <f>ROUND(VLOOKUP($C1989,$B$4:$BH$42,44,FALSE),0)</f>
        <v>0</v>
      </c>
      <c r="AT1989" s="10">
        <f>ROUND(VLOOKUP($C1989,$B$4:$BH$42,45,FALSE),0)</f>
        <v>0</v>
      </c>
      <c r="AU1989" s="10">
        <f>ROUND(VLOOKUP($C1989,$B$4:$BH$42,46,FALSE),0)</f>
        <v>0</v>
      </c>
      <c r="AV1989" s="10">
        <f>ROUND(VLOOKUP($C1989,$B$4:$BH$42,47,FALSE),0)</f>
        <v>0</v>
      </c>
      <c r="AW1989" s="10">
        <f>ROUND(VLOOKUP($C1989,$B$4:$BH$42,48,FALSE),0)</f>
        <v>0</v>
      </c>
      <c r="AX1989" s="10">
        <f>ROUND(VLOOKUP($C1989,$B$4:$BH$42,49,FALSE),0)</f>
        <v>0</v>
      </c>
      <c r="AY1989" s="3"/>
      <c r="AZ1989" s="10">
        <v>6000</v>
      </c>
      <c r="BA1989" s="10">
        <v>2000</v>
      </c>
      <c r="BB1989" s="10">
        <v>180</v>
      </c>
      <c r="BC1989" s="10">
        <v>0</v>
      </c>
      <c r="BD1989" s="10">
        <v>0</v>
      </c>
      <c r="BE1989" s="10">
        <v>60</v>
      </c>
      <c r="BF1989" s="3"/>
      <c r="BG1989" s="10">
        <v>1000</v>
      </c>
      <c r="BH1989" s="10">
        <v>5000</v>
      </c>
      <c r="BI1989" s="3"/>
      <c r="BJ1989" s="21">
        <v>1</v>
      </c>
      <c r="BK1989" s="65">
        <v>0</v>
      </c>
      <c r="BL1989" s="65">
        <v>0</v>
      </c>
      <c r="BM1989" s="6">
        <f t="shared" si="7988"/>
        <v>130.44149999999999</v>
      </c>
      <c r="BN1989" s="8" t="e">
        <f t="shared" si="7989"/>
        <v>#REF!</v>
      </c>
      <c r="BO1989" s="12" t="e">
        <f t="shared" si="7990"/>
        <v>#REF!</v>
      </c>
      <c r="BP1989" s="50" t="e">
        <f>(1-#REF!)/($J1989*#REF!/#REF!^($D1989-1)+1)+#REF!</f>
        <v>#REF!</v>
      </c>
      <c r="BQ1989" s="4" t="e">
        <f t="shared" si="7991"/>
        <v>#REF!</v>
      </c>
      <c r="BR1989" s="50" t="e">
        <f>(1-#REF!)/($K1989*#REF!/#REF!^($D1989-1)+1)+#REF!</f>
        <v>#REF!</v>
      </c>
      <c r="BS1989" s="4" t="e">
        <f t="shared" si="7992"/>
        <v>#REF!</v>
      </c>
      <c r="BT1989" t="e">
        <f>BO1989/$BO$4*100</f>
        <v>#REF!</v>
      </c>
    </row>
    <row r="1990" spans="1:72" s="13" customFormat="1" ht="17.25" thickBot="1" x14ac:dyDescent="0.35">
      <c r="B1990" s="20"/>
      <c r="C1990" s="43"/>
      <c r="D1990" s="14">
        <v>1</v>
      </c>
      <c r="E1990" s="14">
        <v>1</v>
      </c>
      <c r="F1990" s="19">
        <v>1</v>
      </c>
      <c r="G1990" s="15">
        <f>G1989</f>
        <v>101</v>
      </c>
      <c r="H1990" s="15">
        <f>H1989</f>
        <v>101</v>
      </c>
      <c r="I1990" s="15">
        <f>I1989</f>
        <v>5666</v>
      </c>
      <c r="J1990" s="15">
        <f>J1989</f>
        <v>32</v>
      </c>
      <c r="K1990" s="15">
        <f>K1989</f>
        <v>28</v>
      </c>
      <c r="L1990" s="16"/>
      <c r="M1990" s="15">
        <f t="shared" ref="M1990:V1990" si="8075">M1989</f>
        <v>200</v>
      </c>
      <c r="N1990" s="15">
        <f t="shared" si="8075"/>
        <v>0</v>
      </c>
      <c r="O1990" s="15">
        <f t="shared" si="8075"/>
        <v>300</v>
      </c>
      <c r="P1990" s="15">
        <f t="shared" si="8075"/>
        <v>200</v>
      </c>
      <c r="Q1990" s="15">
        <f t="shared" si="8075"/>
        <v>0</v>
      </c>
      <c r="R1990" s="15">
        <f t="shared" si="8075"/>
        <v>0</v>
      </c>
      <c r="S1990" s="15">
        <f t="shared" si="8075"/>
        <v>100</v>
      </c>
      <c r="T1990" s="15">
        <f t="shared" si="8075"/>
        <v>0</v>
      </c>
      <c r="U1990" s="15">
        <f t="shared" si="8075"/>
        <v>0</v>
      </c>
      <c r="V1990" s="15">
        <f t="shared" si="8075"/>
        <v>0</v>
      </c>
      <c r="W1990" s="16"/>
      <c r="X1990" s="15">
        <f t="shared" ref="X1990:AI1990" si="8076">X1989</f>
        <v>200</v>
      </c>
      <c r="Y1990" s="15">
        <f t="shared" si="8076"/>
        <v>0</v>
      </c>
      <c r="Z1990" s="15">
        <f t="shared" si="8076"/>
        <v>300</v>
      </c>
      <c r="AA1990" s="15">
        <f t="shared" si="8076"/>
        <v>200</v>
      </c>
      <c r="AB1990" s="15">
        <f t="shared" si="8076"/>
        <v>0</v>
      </c>
      <c r="AC1990" s="15">
        <f t="shared" si="8076"/>
        <v>0</v>
      </c>
      <c r="AD1990" s="15">
        <f t="shared" si="8076"/>
        <v>100</v>
      </c>
      <c r="AE1990" s="15">
        <f t="shared" si="8076"/>
        <v>0</v>
      </c>
      <c r="AF1990" s="15">
        <f t="shared" si="8076"/>
        <v>0</v>
      </c>
      <c r="AG1990" s="15">
        <f t="shared" si="8076"/>
        <v>0</v>
      </c>
      <c r="AH1990" s="15">
        <f t="shared" si="8076"/>
        <v>0</v>
      </c>
      <c r="AI1990" s="15">
        <f t="shared" si="8076"/>
        <v>0</v>
      </c>
      <c r="AJ1990" s="17"/>
      <c r="AK1990" s="15">
        <f>AK1989</f>
        <v>0</v>
      </c>
      <c r="AL1990" s="15">
        <f>AL1989</f>
        <v>0</v>
      </c>
      <c r="AM1990" s="17"/>
      <c r="AN1990" s="15">
        <f t="shared" ref="AN1990:AX1990" si="8077">AN1989</f>
        <v>0</v>
      </c>
      <c r="AO1990" s="15">
        <f t="shared" si="8077"/>
        <v>0</v>
      </c>
      <c r="AP1990" s="15">
        <f t="shared" si="8077"/>
        <v>0</v>
      </c>
      <c r="AQ1990" s="15">
        <f t="shared" si="8077"/>
        <v>0</v>
      </c>
      <c r="AR1990" s="15">
        <f t="shared" si="8077"/>
        <v>0</v>
      </c>
      <c r="AS1990" s="15">
        <f t="shared" si="8077"/>
        <v>0</v>
      </c>
      <c r="AT1990" s="15">
        <f t="shared" si="8077"/>
        <v>0</v>
      </c>
      <c r="AU1990" s="15">
        <f t="shared" si="8077"/>
        <v>0</v>
      </c>
      <c r="AV1990" s="15">
        <f t="shared" si="8077"/>
        <v>0</v>
      </c>
      <c r="AW1990" s="15">
        <f t="shared" si="8077"/>
        <v>0</v>
      </c>
      <c r="AX1990" s="15">
        <f t="shared" si="8077"/>
        <v>0</v>
      </c>
      <c r="AY1990" s="17"/>
      <c r="AZ1990" s="15">
        <f t="shared" ref="AZ1990:BA1990" si="8078">AZ1989</f>
        <v>6000</v>
      </c>
      <c r="BA1990" s="15">
        <f t="shared" si="8078"/>
        <v>2000</v>
      </c>
      <c r="BB1990" s="15">
        <v>180</v>
      </c>
      <c r="BC1990" s="15">
        <f t="shared" ref="BC1990:BE1990" si="8079">BC1989</f>
        <v>0</v>
      </c>
      <c r="BD1990" s="15">
        <f t="shared" si="8079"/>
        <v>0</v>
      </c>
      <c r="BE1990" s="15">
        <f t="shared" si="8079"/>
        <v>60</v>
      </c>
      <c r="BF1990" s="17"/>
      <c r="BG1990" s="15">
        <f t="shared" ref="BG1990:BH1990" si="8080">BG1989</f>
        <v>1000</v>
      </c>
      <c r="BH1990" s="15">
        <f t="shared" si="8080"/>
        <v>5000</v>
      </c>
      <c r="BI1990" s="17"/>
      <c r="BJ1990" s="22">
        <f>G1990/G1989</f>
        <v>1</v>
      </c>
      <c r="BK1990" s="65">
        <f t="shared" ref="BK1990:BL1990" si="8081">BK1989</f>
        <v>0</v>
      </c>
      <c r="BL1990" s="65">
        <f t="shared" si="8081"/>
        <v>0</v>
      </c>
      <c r="BM1990" s="6">
        <f t="shared" si="7988"/>
        <v>130.44149999999999</v>
      </c>
      <c r="BN1990" s="8" t="e">
        <f t="shared" si="7989"/>
        <v>#REF!</v>
      </c>
      <c r="BO1990" s="12" t="e">
        <f t="shared" si="7990"/>
        <v>#REF!</v>
      </c>
      <c r="BP1990" s="50" t="e">
        <f>(1-#REF!)/($J1990*#REF!/#REF!^($D1990-1)+1)+#REF!</f>
        <v>#REF!</v>
      </c>
      <c r="BQ1990" s="4" t="e">
        <f t="shared" si="7991"/>
        <v>#REF!</v>
      </c>
      <c r="BR1990" s="50" t="e">
        <f>(1-#REF!)/($K1990*#REF!/#REF!^($D1990-1)+1)+#REF!</f>
        <v>#REF!</v>
      </c>
      <c r="BS1990" s="4" t="e">
        <f t="shared" si="7992"/>
        <v>#REF!</v>
      </c>
      <c r="BT1990"/>
    </row>
    <row r="1991" spans="1:72" x14ac:dyDescent="0.3">
      <c r="A1991">
        <v>40140</v>
      </c>
      <c r="B1991" s="18" t="s">
        <v>350</v>
      </c>
      <c r="C1991" s="43" t="str">
        <f>VLOOKUP($A1991,[2]CreatureTable!$A:$I,9,FALSE)</f>
        <v>Mechanic</v>
      </c>
      <c r="D1991">
        <v>1</v>
      </c>
      <c r="E1991">
        <v>1</v>
      </c>
      <c r="F1991" s="18">
        <v>1</v>
      </c>
      <c r="G1991" s="10">
        <f>ROUND(VLOOKUP($C1991,$B$4:$BH$42,6,FALSE),0)</f>
        <v>104</v>
      </c>
      <c r="H1991" s="10">
        <f>ROUND(VLOOKUP($C1991,$B$4:$BH$42,7,FALSE),0)</f>
        <v>104</v>
      </c>
      <c r="I1991" s="10">
        <f>ROUND(VLOOKUP($C1991,$B$4:$BH$42,8,FALSE),0)</f>
        <v>4734</v>
      </c>
      <c r="J1991" s="10">
        <f>ROUND(VLOOKUP($C1991,$B$4:$BH$42,9,FALSE),0)</f>
        <v>22</v>
      </c>
      <c r="K1991" s="10">
        <f>ROUND(VLOOKUP($C1991,$B$4:$BH$42,10,FALSE),0)</f>
        <v>18</v>
      </c>
      <c r="L1991" s="2"/>
      <c r="M1991" s="10">
        <f>ROUND(VLOOKUP($C1991,$B$4:$BH$42,12,FALSE),0)</f>
        <v>150</v>
      </c>
      <c r="N1991" s="10">
        <f>ROUND(VLOOKUP($C1991,$B$4:$BH$42,13,FALSE),0)</f>
        <v>0</v>
      </c>
      <c r="O1991" s="10">
        <f>ROUND(VLOOKUP($C1991,$B$4:$BH$42,14,FALSE),0)</f>
        <v>500</v>
      </c>
      <c r="P1991" s="10">
        <f>ROUND(VLOOKUP($C1991,$B$4:$BH$42,15,FALSE),0)</f>
        <v>0</v>
      </c>
      <c r="Q1991" s="10">
        <f>ROUND(VLOOKUP($C1991,$B$4:$BH$42,16,FALSE),0)</f>
        <v>0</v>
      </c>
      <c r="R1991" s="10">
        <f>ROUND(VLOOKUP($C1991,$B$4:$BH$42,17,FALSE),0)</f>
        <v>0</v>
      </c>
      <c r="S1991" s="10">
        <f>ROUND(VLOOKUP($C1991,$B$4:$BH$42,18,FALSE),0)</f>
        <v>200</v>
      </c>
      <c r="T1991" s="10">
        <f>ROUND(VLOOKUP($C1991,$B$4:$BH$42,19,FALSE),0)</f>
        <v>100</v>
      </c>
      <c r="U1991" s="10">
        <f>ROUND(VLOOKUP($C1991,$B$4:$BH$42,20,FALSE),0)</f>
        <v>0</v>
      </c>
      <c r="V1991" s="10">
        <f>ROUND(VLOOKUP($C1991,$B$4:$BH$42,21,FALSE),0)</f>
        <v>0</v>
      </c>
      <c r="W1991" s="2"/>
      <c r="X1991" s="10">
        <f>ROUND(VLOOKUP($C1991,$B$4:$BH$42,23,FALSE),0)</f>
        <v>150</v>
      </c>
      <c r="Y1991" s="10">
        <f>ROUND(VLOOKUP($C1991,$B$4:$BH$42,24,FALSE),0)</f>
        <v>0</v>
      </c>
      <c r="Z1991" s="10">
        <f>ROUND(VLOOKUP($C1991,$B$4:$BH$42,25,FALSE),0)</f>
        <v>500</v>
      </c>
      <c r="AA1991" s="10">
        <f>ROUND(VLOOKUP($C1991,$B$4:$BH$42,26,FALSE),0)</f>
        <v>0</v>
      </c>
      <c r="AB1991" s="10">
        <f>ROUND(VLOOKUP($C1991,$B$4:$BH$42,27,FALSE),0)</f>
        <v>0</v>
      </c>
      <c r="AC1991" s="10">
        <f>ROUND(VLOOKUP($C1991,$B$4:$BH$42,28,FALSE),0)</f>
        <v>0</v>
      </c>
      <c r="AD1991" s="10">
        <f>ROUND(VLOOKUP($C1991,$B$4:$BH$42,29,FALSE),0)</f>
        <v>200</v>
      </c>
      <c r="AE1991" s="10">
        <f>ROUND(VLOOKUP($C1991,$B$4:$BH$42,30,FALSE),0)</f>
        <v>100</v>
      </c>
      <c r="AF1991" s="10">
        <f>ROUND(VLOOKUP($C1991,$B$4:$BH$42,31,FALSE),0)</f>
        <v>0</v>
      </c>
      <c r="AG1991" s="10">
        <f>ROUND(VLOOKUP($C1991,$B$4:$BH$42,32,FALSE),0)</f>
        <v>0</v>
      </c>
      <c r="AH1991" s="10">
        <f>ROUND(VLOOKUP($C1991,$B$4:$BH$42,33,FALSE),0)</f>
        <v>0</v>
      </c>
      <c r="AI1991" s="10">
        <f>ROUND(VLOOKUP($C1991,$B$4:$BH$42,34,FALSE),0)</f>
        <v>0</v>
      </c>
      <c r="AJ1991" s="3"/>
      <c r="AK1991" s="10">
        <f>ROUND(VLOOKUP($C1991,$B$4:$BH$42,36,FALSE),0)</f>
        <v>0</v>
      </c>
      <c r="AL1991" s="10">
        <f>ROUND(VLOOKUP($C1991,$B$4:$BH$42,37,FALSE),0)</f>
        <v>0</v>
      </c>
      <c r="AM1991" s="3"/>
      <c r="AN1991" s="10">
        <f>ROUND(VLOOKUP($C1991,$B$4:$BH$42,39,FALSE),0)</f>
        <v>0</v>
      </c>
      <c r="AO1991" s="10">
        <f>ROUND(VLOOKUP($C1991,$B$4:$BH$42,40,FALSE),0)</f>
        <v>0</v>
      </c>
      <c r="AP1991" s="10">
        <f>ROUND(VLOOKUP($C1991,$B$4:$BH$42,41,FALSE),0)</f>
        <v>0</v>
      </c>
      <c r="AQ1991" s="10">
        <f>ROUND(VLOOKUP($C1991,$B$4:$BH$42,42,FALSE),0)</f>
        <v>0</v>
      </c>
      <c r="AR1991" s="10">
        <f>ROUND(VLOOKUP($C1991,$B$4:$BH$42,43,FALSE),0)</f>
        <v>0</v>
      </c>
      <c r="AS1991" s="10">
        <f>ROUND(VLOOKUP($C1991,$B$4:$BH$42,44,FALSE),0)</f>
        <v>0</v>
      </c>
      <c r="AT1991" s="10">
        <f>ROUND(VLOOKUP($C1991,$B$4:$BH$42,45,FALSE),0)</f>
        <v>0</v>
      </c>
      <c r="AU1991" s="10">
        <f>ROUND(VLOOKUP($C1991,$B$4:$BH$42,46,FALSE),0)</f>
        <v>0</v>
      </c>
      <c r="AV1991" s="10">
        <f>ROUND(VLOOKUP($C1991,$B$4:$BH$42,47,FALSE),0)</f>
        <v>0</v>
      </c>
      <c r="AW1991" s="10">
        <f>ROUND(VLOOKUP($C1991,$B$4:$BH$42,48,FALSE),0)</f>
        <v>0</v>
      </c>
      <c r="AX1991" s="10">
        <f>ROUND(VLOOKUP($C1991,$B$4:$BH$42,49,FALSE),0)</f>
        <v>0</v>
      </c>
      <c r="AY1991" s="3"/>
      <c r="AZ1991" s="10">
        <v>6000</v>
      </c>
      <c r="BA1991" s="10">
        <v>2000</v>
      </c>
      <c r="BB1991" s="10">
        <v>450</v>
      </c>
      <c r="BC1991" s="10">
        <v>0</v>
      </c>
      <c r="BD1991" s="10">
        <v>0</v>
      </c>
      <c r="BE1991" s="10">
        <v>60</v>
      </c>
      <c r="BF1991" s="3"/>
      <c r="BG1991" s="10">
        <v>1000</v>
      </c>
      <c r="BH1991" s="10">
        <v>5000</v>
      </c>
      <c r="BI1991" s="3"/>
      <c r="BJ1991" s="21">
        <v>1</v>
      </c>
      <c r="BK1991" s="65">
        <v>0</v>
      </c>
      <c r="BL1991" s="65">
        <v>0</v>
      </c>
      <c r="BM1991" s="6">
        <f t="shared" si="7988"/>
        <v>140.45850000000002</v>
      </c>
      <c r="BN1991" s="8" t="e">
        <f t="shared" si="7989"/>
        <v>#REF!</v>
      </c>
      <c r="BO1991" s="12" t="e">
        <f t="shared" si="7990"/>
        <v>#REF!</v>
      </c>
      <c r="BP1991" s="50" t="e">
        <f>(1-#REF!)/($J1991*#REF!/#REF!^($D1991-1)+1)+#REF!</f>
        <v>#REF!</v>
      </c>
      <c r="BQ1991" s="4" t="e">
        <f t="shared" si="7991"/>
        <v>#REF!</v>
      </c>
      <c r="BR1991" s="50" t="e">
        <f>(1-#REF!)/($K1991*#REF!/#REF!^($D1991-1)+1)+#REF!</f>
        <v>#REF!</v>
      </c>
      <c r="BS1991" s="4" t="e">
        <f t="shared" si="7992"/>
        <v>#REF!</v>
      </c>
      <c r="BT1991" t="e">
        <f>BO1991/$BO$4*100</f>
        <v>#REF!</v>
      </c>
    </row>
    <row r="1992" spans="1:72" s="13" customFormat="1" ht="17.25" thickBot="1" x14ac:dyDescent="0.35">
      <c r="B1992" s="20"/>
      <c r="D1992" s="14">
        <v>1</v>
      </c>
      <c r="E1992" s="14">
        <v>1</v>
      </c>
      <c r="F1992" s="19">
        <v>1</v>
      </c>
      <c r="G1992" s="15">
        <f>G1991</f>
        <v>104</v>
      </c>
      <c r="H1992" s="15">
        <f>H1991</f>
        <v>104</v>
      </c>
      <c r="I1992" s="15">
        <f>I1991</f>
        <v>4734</v>
      </c>
      <c r="J1992" s="15">
        <f>J1991</f>
        <v>22</v>
      </c>
      <c r="K1992" s="15">
        <f>K1991</f>
        <v>18</v>
      </c>
      <c r="L1992" s="16"/>
      <c r="M1992" s="15">
        <f t="shared" ref="M1992:V1992" si="8082">M1991</f>
        <v>150</v>
      </c>
      <c r="N1992" s="15">
        <f t="shared" si="8082"/>
        <v>0</v>
      </c>
      <c r="O1992" s="15">
        <f t="shared" si="8082"/>
        <v>500</v>
      </c>
      <c r="P1992" s="15">
        <f t="shared" si="8082"/>
        <v>0</v>
      </c>
      <c r="Q1992" s="15">
        <f t="shared" si="8082"/>
        <v>0</v>
      </c>
      <c r="R1992" s="15">
        <f t="shared" si="8082"/>
        <v>0</v>
      </c>
      <c r="S1992" s="15">
        <f t="shared" si="8082"/>
        <v>200</v>
      </c>
      <c r="T1992" s="15">
        <f t="shared" si="8082"/>
        <v>100</v>
      </c>
      <c r="U1992" s="15">
        <f t="shared" si="8082"/>
        <v>0</v>
      </c>
      <c r="V1992" s="15">
        <f t="shared" si="8082"/>
        <v>0</v>
      </c>
      <c r="W1992" s="16"/>
      <c r="X1992" s="15">
        <f t="shared" ref="X1992:AI1992" si="8083">X1991</f>
        <v>150</v>
      </c>
      <c r="Y1992" s="15">
        <f t="shared" si="8083"/>
        <v>0</v>
      </c>
      <c r="Z1992" s="15">
        <f t="shared" si="8083"/>
        <v>500</v>
      </c>
      <c r="AA1992" s="15">
        <f t="shared" si="8083"/>
        <v>0</v>
      </c>
      <c r="AB1992" s="15">
        <f t="shared" si="8083"/>
        <v>0</v>
      </c>
      <c r="AC1992" s="15">
        <f t="shared" si="8083"/>
        <v>0</v>
      </c>
      <c r="AD1992" s="15">
        <f t="shared" si="8083"/>
        <v>200</v>
      </c>
      <c r="AE1992" s="15">
        <f t="shared" si="8083"/>
        <v>100</v>
      </c>
      <c r="AF1992" s="15">
        <f t="shared" si="8083"/>
        <v>0</v>
      </c>
      <c r="AG1992" s="15">
        <f t="shared" si="8083"/>
        <v>0</v>
      </c>
      <c r="AH1992" s="15">
        <f t="shared" si="8083"/>
        <v>0</v>
      </c>
      <c r="AI1992" s="15">
        <f t="shared" si="8083"/>
        <v>0</v>
      </c>
      <c r="AJ1992" s="17"/>
      <c r="AK1992" s="15">
        <f>AK1991</f>
        <v>0</v>
      </c>
      <c r="AL1992" s="15">
        <f>AL1991</f>
        <v>0</v>
      </c>
      <c r="AM1992" s="17"/>
      <c r="AN1992" s="15">
        <f t="shared" ref="AN1992:AX1992" si="8084">AN1991</f>
        <v>0</v>
      </c>
      <c r="AO1992" s="15">
        <f t="shared" si="8084"/>
        <v>0</v>
      </c>
      <c r="AP1992" s="15">
        <f t="shared" si="8084"/>
        <v>0</v>
      </c>
      <c r="AQ1992" s="15">
        <f t="shared" si="8084"/>
        <v>0</v>
      </c>
      <c r="AR1992" s="15">
        <f t="shared" si="8084"/>
        <v>0</v>
      </c>
      <c r="AS1992" s="15">
        <f t="shared" si="8084"/>
        <v>0</v>
      </c>
      <c r="AT1992" s="15">
        <f t="shared" si="8084"/>
        <v>0</v>
      </c>
      <c r="AU1992" s="15">
        <f t="shared" si="8084"/>
        <v>0</v>
      </c>
      <c r="AV1992" s="15">
        <f t="shared" si="8084"/>
        <v>0</v>
      </c>
      <c r="AW1992" s="15">
        <f t="shared" si="8084"/>
        <v>0</v>
      </c>
      <c r="AX1992" s="15">
        <f t="shared" si="8084"/>
        <v>0</v>
      </c>
      <c r="AY1992" s="17"/>
      <c r="AZ1992" s="15">
        <f t="shared" ref="AZ1992:BA1992" si="8085">AZ1991</f>
        <v>6000</v>
      </c>
      <c r="BA1992" s="15">
        <f t="shared" si="8085"/>
        <v>2000</v>
      </c>
      <c r="BB1992" s="15">
        <v>450</v>
      </c>
      <c r="BC1992" s="15">
        <f t="shared" ref="BC1992:BE1992" si="8086">BC1991</f>
        <v>0</v>
      </c>
      <c r="BD1992" s="15">
        <f t="shared" si="8086"/>
        <v>0</v>
      </c>
      <c r="BE1992" s="15">
        <f t="shared" si="8086"/>
        <v>60</v>
      </c>
      <c r="BF1992" s="17"/>
      <c r="BG1992" s="15">
        <f t="shared" ref="BG1992:BH1992" si="8087">BG1991</f>
        <v>1000</v>
      </c>
      <c r="BH1992" s="15">
        <f t="shared" si="8087"/>
        <v>5000</v>
      </c>
      <c r="BI1992" s="17"/>
      <c r="BJ1992" s="22">
        <f>G1992/G1991</f>
        <v>1</v>
      </c>
      <c r="BK1992" s="65">
        <f t="shared" ref="BK1992:BL1992" si="8088">BK1991</f>
        <v>0</v>
      </c>
      <c r="BL1992" s="65">
        <f t="shared" si="8088"/>
        <v>0</v>
      </c>
      <c r="BM1992" s="6">
        <f t="shared" si="7988"/>
        <v>140.45850000000002</v>
      </c>
      <c r="BN1992" s="8" t="e">
        <f t="shared" si="7989"/>
        <v>#REF!</v>
      </c>
      <c r="BO1992" s="12" t="e">
        <f t="shared" si="7990"/>
        <v>#REF!</v>
      </c>
      <c r="BP1992" s="50" t="e">
        <f>(1-#REF!)/($J1992*#REF!/#REF!^($D1992-1)+1)+#REF!</f>
        <v>#REF!</v>
      </c>
      <c r="BQ1992" s="4" t="e">
        <f t="shared" si="7991"/>
        <v>#REF!</v>
      </c>
      <c r="BR1992" s="50" t="e">
        <f>(1-#REF!)/($K1992*#REF!/#REF!^($D1992-1)+1)+#REF!</f>
        <v>#REF!</v>
      </c>
      <c r="BS1992" s="4" t="e">
        <f t="shared" si="7992"/>
        <v>#REF!</v>
      </c>
      <c r="BT1992"/>
    </row>
    <row r="1993" spans="1:72" x14ac:dyDescent="0.3">
      <c r="A1993">
        <v>40141</v>
      </c>
      <c r="B1993" s="18" t="s">
        <v>351</v>
      </c>
      <c r="C1993" s="43" t="str">
        <f>VLOOKUP($A1993,[2]CreatureTable!$A:$I,9,FALSE)</f>
        <v>Knight</v>
      </c>
      <c r="D1993">
        <v>1</v>
      </c>
      <c r="E1993">
        <v>1</v>
      </c>
      <c r="F1993" s="18">
        <v>1</v>
      </c>
      <c r="G1993" s="10">
        <f>ROUND(VLOOKUP($C1993,$B$4:$BH$42,6,FALSE),0)</f>
        <v>81</v>
      </c>
      <c r="H1993" s="10">
        <f>ROUND(VLOOKUP($C1993,$B$4:$BH$42,7,FALSE),0)</f>
        <v>81</v>
      </c>
      <c r="I1993" s="10">
        <f>ROUND(VLOOKUP($C1993,$B$4:$BH$42,8,FALSE),0)</f>
        <v>6982</v>
      </c>
      <c r="J1993" s="10">
        <f>ROUND(VLOOKUP($C1993,$B$4:$BH$42,9,FALSE),0)</f>
        <v>36</v>
      </c>
      <c r="K1993" s="10">
        <f>ROUND(VLOOKUP($C1993,$B$4:$BH$42,10,FALSE),0)</f>
        <v>28</v>
      </c>
      <c r="L1993" s="2"/>
      <c r="M1993" s="10">
        <f>ROUND(VLOOKUP($C1993,$B$4:$BH$42,12,FALSE),0)</f>
        <v>50</v>
      </c>
      <c r="N1993" s="10">
        <f>ROUND(VLOOKUP($C1993,$B$4:$BH$42,13,FALSE),0)</f>
        <v>0</v>
      </c>
      <c r="O1993" s="10">
        <f>ROUND(VLOOKUP($C1993,$B$4:$BH$42,14,FALSE),0)</f>
        <v>0</v>
      </c>
      <c r="P1993" s="10">
        <f>ROUND(VLOOKUP($C1993,$B$4:$BH$42,15,FALSE),0)</f>
        <v>0</v>
      </c>
      <c r="Q1993" s="10">
        <f>ROUND(VLOOKUP($C1993,$B$4:$BH$42,16,FALSE),0)</f>
        <v>100</v>
      </c>
      <c r="R1993" s="10">
        <f>ROUND(VLOOKUP($C1993,$B$4:$BH$42,17,FALSE),0)</f>
        <v>0</v>
      </c>
      <c r="S1993" s="10">
        <f>ROUND(VLOOKUP($C1993,$B$4:$BH$42,18,FALSE),0)</f>
        <v>0</v>
      </c>
      <c r="T1993" s="10">
        <f>ROUND(VLOOKUP($C1993,$B$4:$BH$42,19,FALSE),0)</f>
        <v>0</v>
      </c>
      <c r="U1993" s="10">
        <f>ROUND(VLOOKUP($C1993,$B$4:$BH$42,20,FALSE),0)</f>
        <v>0</v>
      </c>
      <c r="V1993" s="10">
        <f>ROUND(VLOOKUP($C1993,$B$4:$BH$42,21,FALSE),0)</f>
        <v>250</v>
      </c>
      <c r="W1993" s="2"/>
      <c r="X1993" s="10">
        <f>ROUND(VLOOKUP($C1993,$B$4:$BH$42,23,FALSE),0)</f>
        <v>50</v>
      </c>
      <c r="Y1993" s="10">
        <f>ROUND(VLOOKUP($C1993,$B$4:$BH$42,24,FALSE),0)</f>
        <v>0</v>
      </c>
      <c r="Z1993" s="10">
        <f>ROUND(VLOOKUP($C1993,$B$4:$BH$42,25,FALSE),0)</f>
        <v>0</v>
      </c>
      <c r="AA1993" s="10">
        <f>ROUND(VLOOKUP($C1993,$B$4:$BH$42,26,FALSE),0)</f>
        <v>0</v>
      </c>
      <c r="AB1993" s="10">
        <f>ROUND(VLOOKUP($C1993,$B$4:$BH$42,27,FALSE),0)</f>
        <v>100</v>
      </c>
      <c r="AC1993" s="10">
        <f>ROUND(VLOOKUP($C1993,$B$4:$BH$42,28,FALSE),0)</f>
        <v>0</v>
      </c>
      <c r="AD1993" s="10">
        <f>ROUND(VLOOKUP($C1993,$B$4:$BH$42,29,FALSE),0)</f>
        <v>0</v>
      </c>
      <c r="AE1993" s="10">
        <f>ROUND(VLOOKUP($C1993,$B$4:$BH$42,30,FALSE),0)</f>
        <v>0</v>
      </c>
      <c r="AF1993" s="10">
        <f>ROUND(VLOOKUP($C1993,$B$4:$BH$42,31,FALSE),0)</f>
        <v>0</v>
      </c>
      <c r="AG1993" s="10">
        <f>ROUND(VLOOKUP($C1993,$B$4:$BH$42,32,FALSE),0)</f>
        <v>250</v>
      </c>
      <c r="AH1993" s="10">
        <f>ROUND(VLOOKUP($C1993,$B$4:$BH$42,33,FALSE),0)</f>
        <v>0</v>
      </c>
      <c r="AI1993" s="10">
        <f>ROUND(VLOOKUP($C1993,$B$4:$BH$42,34,FALSE),0)</f>
        <v>0</v>
      </c>
      <c r="AJ1993" s="3"/>
      <c r="AK1993" s="10">
        <f>ROUND(VLOOKUP($C1993,$B$4:$BH$42,36,FALSE),0)</f>
        <v>0</v>
      </c>
      <c r="AL1993" s="10">
        <f>ROUND(VLOOKUP($C1993,$B$4:$BH$42,37,FALSE),0)</f>
        <v>0</v>
      </c>
      <c r="AM1993" s="3"/>
      <c r="AN1993" s="10">
        <f>ROUND(VLOOKUP($C1993,$B$4:$BH$42,39,FALSE),0)</f>
        <v>0</v>
      </c>
      <c r="AO1993" s="10">
        <f>ROUND(VLOOKUP($C1993,$B$4:$BH$42,40,FALSE),0)</f>
        <v>0</v>
      </c>
      <c r="AP1993" s="10">
        <f>ROUND(VLOOKUP($C1993,$B$4:$BH$42,41,FALSE),0)</f>
        <v>0</v>
      </c>
      <c r="AQ1993" s="10">
        <f>ROUND(VLOOKUP($C1993,$B$4:$BH$42,42,FALSE),0)</f>
        <v>0</v>
      </c>
      <c r="AR1993" s="10">
        <f>ROUND(VLOOKUP($C1993,$B$4:$BH$42,43,FALSE),0)</f>
        <v>0</v>
      </c>
      <c r="AS1993" s="10">
        <f>ROUND(VLOOKUP($C1993,$B$4:$BH$42,44,FALSE),0)</f>
        <v>0</v>
      </c>
      <c r="AT1993" s="10">
        <f>ROUND(VLOOKUP($C1993,$B$4:$BH$42,45,FALSE),0)</f>
        <v>0</v>
      </c>
      <c r="AU1993" s="10">
        <f>ROUND(VLOOKUP($C1993,$B$4:$BH$42,46,FALSE),0)</f>
        <v>0</v>
      </c>
      <c r="AV1993" s="10">
        <f>ROUND(VLOOKUP($C1993,$B$4:$BH$42,47,FALSE),0)</f>
        <v>0</v>
      </c>
      <c r="AW1993" s="10">
        <f>ROUND(VLOOKUP($C1993,$B$4:$BH$42,48,FALSE),0)</f>
        <v>0</v>
      </c>
      <c r="AX1993" s="10">
        <f>ROUND(VLOOKUP($C1993,$B$4:$BH$42,49,FALSE),0)</f>
        <v>0</v>
      </c>
      <c r="AY1993" s="3"/>
      <c r="AZ1993" s="10">
        <v>6000</v>
      </c>
      <c r="BA1993" s="10">
        <v>2000</v>
      </c>
      <c r="BB1993" s="10">
        <v>275</v>
      </c>
      <c r="BC1993" s="10">
        <v>0</v>
      </c>
      <c r="BD1993" s="10">
        <v>0</v>
      </c>
      <c r="BE1993" s="10">
        <v>60</v>
      </c>
      <c r="BF1993" s="3"/>
      <c r="BG1993" s="10">
        <v>1000</v>
      </c>
      <c r="BH1993" s="10">
        <v>5000</v>
      </c>
      <c r="BI1993" s="3"/>
      <c r="BJ1993" s="21">
        <v>1</v>
      </c>
      <c r="BK1993" s="65">
        <v>0</v>
      </c>
      <c r="BL1993" s="65">
        <v>0</v>
      </c>
      <c r="BM1993" s="6">
        <f t="shared" si="7988"/>
        <v>85.05</v>
      </c>
      <c r="BN1993" s="8" t="e">
        <f t="shared" si="7989"/>
        <v>#REF!</v>
      </c>
      <c r="BO1993" s="12" t="e">
        <f t="shared" si="7990"/>
        <v>#REF!</v>
      </c>
      <c r="BP1993" s="50" t="e">
        <f>(1-#REF!)/($J1993*#REF!/#REF!^($D1993-1)+1)+#REF!</f>
        <v>#REF!</v>
      </c>
      <c r="BQ1993" s="4" t="e">
        <f t="shared" si="7991"/>
        <v>#REF!</v>
      </c>
      <c r="BR1993" s="50" t="e">
        <f>(1-#REF!)/($K1993*#REF!/#REF!^($D1993-1)+1)+#REF!</f>
        <v>#REF!</v>
      </c>
      <c r="BS1993" s="4" t="e">
        <f t="shared" si="7992"/>
        <v>#REF!</v>
      </c>
      <c r="BT1993" t="e">
        <f>BO1993/$BO$4*100</f>
        <v>#REF!</v>
      </c>
    </row>
    <row r="1994" spans="1:72" s="13" customFormat="1" ht="17.25" thickBot="1" x14ac:dyDescent="0.35">
      <c r="B1994" s="20"/>
      <c r="D1994" s="14">
        <v>1</v>
      </c>
      <c r="E1994" s="14">
        <v>1</v>
      </c>
      <c r="F1994" s="19">
        <v>1</v>
      </c>
      <c r="G1994" s="15">
        <f>G1993</f>
        <v>81</v>
      </c>
      <c r="H1994" s="15">
        <f>H1993</f>
        <v>81</v>
      </c>
      <c r="I1994" s="15">
        <f>I1993</f>
        <v>6982</v>
      </c>
      <c r="J1994" s="15">
        <f>J1993</f>
        <v>36</v>
      </c>
      <c r="K1994" s="15">
        <f>K1993</f>
        <v>28</v>
      </c>
      <c r="L1994" s="16"/>
      <c r="M1994" s="15">
        <f t="shared" ref="M1994:V1994" si="8089">M1993</f>
        <v>50</v>
      </c>
      <c r="N1994" s="15">
        <f t="shared" si="8089"/>
        <v>0</v>
      </c>
      <c r="O1994" s="15">
        <f t="shared" si="8089"/>
        <v>0</v>
      </c>
      <c r="P1994" s="15">
        <f t="shared" si="8089"/>
        <v>0</v>
      </c>
      <c r="Q1994" s="15">
        <f t="shared" si="8089"/>
        <v>100</v>
      </c>
      <c r="R1994" s="15">
        <f t="shared" si="8089"/>
        <v>0</v>
      </c>
      <c r="S1994" s="15">
        <f t="shared" si="8089"/>
        <v>0</v>
      </c>
      <c r="T1994" s="15">
        <f t="shared" si="8089"/>
        <v>0</v>
      </c>
      <c r="U1994" s="15">
        <f t="shared" si="8089"/>
        <v>0</v>
      </c>
      <c r="V1994" s="15">
        <f t="shared" si="8089"/>
        <v>250</v>
      </c>
      <c r="W1994" s="16"/>
      <c r="X1994" s="15">
        <f t="shared" ref="X1994:AI1994" si="8090">X1993</f>
        <v>50</v>
      </c>
      <c r="Y1994" s="15">
        <f t="shared" si="8090"/>
        <v>0</v>
      </c>
      <c r="Z1994" s="15">
        <f t="shared" si="8090"/>
        <v>0</v>
      </c>
      <c r="AA1994" s="15">
        <f t="shared" si="8090"/>
        <v>0</v>
      </c>
      <c r="AB1994" s="15">
        <f t="shared" si="8090"/>
        <v>100</v>
      </c>
      <c r="AC1994" s="15">
        <f t="shared" si="8090"/>
        <v>0</v>
      </c>
      <c r="AD1994" s="15">
        <f t="shared" si="8090"/>
        <v>0</v>
      </c>
      <c r="AE1994" s="15">
        <f t="shared" si="8090"/>
        <v>0</v>
      </c>
      <c r="AF1994" s="15">
        <f t="shared" si="8090"/>
        <v>0</v>
      </c>
      <c r="AG1994" s="15">
        <f t="shared" si="8090"/>
        <v>250</v>
      </c>
      <c r="AH1994" s="15">
        <f t="shared" si="8090"/>
        <v>0</v>
      </c>
      <c r="AI1994" s="15">
        <f t="shared" si="8090"/>
        <v>0</v>
      </c>
      <c r="AJ1994" s="17"/>
      <c r="AK1994" s="15">
        <f>AK1993</f>
        <v>0</v>
      </c>
      <c r="AL1994" s="15">
        <f>AL1993</f>
        <v>0</v>
      </c>
      <c r="AM1994" s="17"/>
      <c r="AN1994" s="15">
        <f t="shared" ref="AN1994:AX1994" si="8091">AN1993</f>
        <v>0</v>
      </c>
      <c r="AO1994" s="15">
        <f t="shared" si="8091"/>
        <v>0</v>
      </c>
      <c r="AP1994" s="15">
        <f t="shared" si="8091"/>
        <v>0</v>
      </c>
      <c r="AQ1994" s="15">
        <f t="shared" si="8091"/>
        <v>0</v>
      </c>
      <c r="AR1994" s="15">
        <f t="shared" si="8091"/>
        <v>0</v>
      </c>
      <c r="AS1994" s="15">
        <f t="shared" si="8091"/>
        <v>0</v>
      </c>
      <c r="AT1994" s="15">
        <f t="shared" si="8091"/>
        <v>0</v>
      </c>
      <c r="AU1994" s="15">
        <f t="shared" si="8091"/>
        <v>0</v>
      </c>
      <c r="AV1994" s="15">
        <f t="shared" si="8091"/>
        <v>0</v>
      </c>
      <c r="AW1994" s="15">
        <f t="shared" si="8091"/>
        <v>0</v>
      </c>
      <c r="AX1994" s="15">
        <f t="shared" si="8091"/>
        <v>0</v>
      </c>
      <c r="AY1994" s="17"/>
      <c r="AZ1994" s="15">
        <f t="shared" ref="AZ1994:BA1994" si="8092">AZ1993</f>
        <v>6000</v>
      </c>
      <c r="BA1994" s="15">
        <f t="shared" si="8092"/>
        <v>2000</v>
      </c>
      <c r="BB1994" s="15">
        <v>275</v>
      </c>
      <c r="BC1994" s="15">
        <f t="shared" ref="BC1994:BE1994" si="8093">BC1993</f>
        <v>0</v>
      </c>
      <c r="BD1994" s="15">
        <f t="shared" si="8093"/>
        <v>0</v>
      </c>
      <c r="BE1994" s="15">
        <f t="shared" si="8093"/>
        <v>60</v>
      </c>
      <c r="BF1994" s="17"/>
      <c r="BG1994" s="15">
        <f t="shared" ref="BG1994:BH1994" si="8094">BG1993</f>
        <v>1000</v>
      </c>
      <c r="BH1994" s="15">
        <f t="shared" si="8094"/>
        <v>5000</v>
      </c>
      <c r="BI1994" s="17"/>
      <c r="BJ1994" s="22">
        <f>G1994/G1993</f>
        <v>1</v>
      </c>
      <c r="BK1994" s="65">
        <f t="shared" ref="BK1994:BL1994" si="8095">BK1993</f>
        <v>0</v>
      </c>
      <c r="BL1994" s="65">
        <f t="shared" si="8095"/>
        <v>0</v>
      </c>
      <c r="BM1994" s="6">
        <f t="shared" si="7988"/>
        <v>85.05</v>
      </c>
      <c r="BN1994" s="8" t="e">
        <f t="shared" si="7989"/>
        <v>#REF!</v>
      </c>
      <c r="BO1994" s="12" t="e">
        <f t="shared" si="7990"/>
        <v>#REF!</v>
      </c>
      <c r="BP1994" s="50" t="e">
        <f>(1-#REF!)/($J1994*#REF!/#REF!^($D1994-1)+1)+#REF!</f>
        <v>#REF!</v>
      </c>
      <c r="BQ1994" s="4" t="e">
        <f t="shared" si="7991"/>
        <v>#REF!</v>
      </c>
      <c r="BR1994" s="50" t="e">
        <f>(1-#REF!)/($K1994*#REF!/#REF!^($D1994-1)+1)+#REF!</f>
        <v>#REF!</v>
      </c>
      <c r="BS1994" s="4" t="e">
        <f t="shared" si="7992"/>
        <v>#REF!</v>
      </c>
      <c r="BT1994"/>
    </row>
    <row r="1995" spans="1:72" x14ac:dyDescent="0.3">
      <c r="A1995">
        <v>40142</v>
      </c>
      <c r="B1995" s="18" t="s">
        <v>352</v>
      </c>
      <c r="C1995" t="s">
        <v>81</v>
      </c>
      <c r="D1995">
        <v>1</v>
      </c>
      <c r="E1995">
        <v>1</v>
      </c>
      <c r="F1995" s="18">
        <v>1</v>
      </c>
      <c r="G1995" s="10">
        <v>1000</v>
      </c>
      <c r="H1995" s="10">
        <v>1000</v>
      </c>
      <c r="I1995" s="10">
        <v>1225</v>
      </c>
      <c r="J1995" s="10">
        <v>1000</v>
      </c>
      <c r="K1995" s="10">
        <v>1000</v>
      </c>
      <c r="L1995" s="2"/>
      <c r="M1995" s="10">
        <v>50</v>
      </c>
      <c r="N1995" s="10">
        <v>0</v>
      </c>
      <c r="O1995" s="10">
        <v>0</v>
      </c>
      <c r="P1995" s="10">
        <v>0</v>
      </c>
      <c r="Q1995" s="10">
        <v>100</v>
      </c>
      <c r="R1995" s="10">
        <v>0</v>
      </c>
      <c r="S1995" s="10">
        <v>0</v>
      </c>
      <c r="T1995" s="10">
        <v>0</v>
      </c>
      <c r="U1995" s="10">
        <v>0</v>
      </c>
      <c r="V1995" s="10">
        <v>250</v>
      </c>
      <c r="W1995" s="2"/>
      <c r="X1995" s="10">
        <v>50</v>
      </c>
      <c r="Y1995" s="10">
        <v>0</v>
      </c>
      <c r="Z1995" s="10">
        <v>0</v>
      </c>
      <c r="AA1995" s="10">
        <v>0</v>
      </c>
      <c r="AB1995" s="10">
        <v>100</v>
      </c>
      <c r="AC1995" s="10">
        <v>0</v>
      </c>
      <c r="AD1995" s="10">
        <v>0</v>
      </c>
      <c r="AE1995" s="10">
        <v>0</v>
      </c>
      <c r="AF1995" s="10">
        <v>0</v>
      </c>
      <c r="AG1995" s="10">
        <v>250</v>
      </c>
      <c r="AH1995" s="10">
        <v>0</v>
      </c>
      <c r="AI1995" s="10">
        <v>0</v>
      </c>
      <c r="AJ1995" s="3"/>
      <c r="AK1995" s="10">
        <v>0</v>
      </c>
      <c r="AL1995" s="10">
        <v>0</v>
      </c>
      <c r="AM1995" s="3"/>
      <c r="AN1995" s="10">
        <v>0</v>
      </c>
      <c r="AO1995" s="10">
        <v>0</v>
      </c>
      <c r="AP1995" s="10">
        <v>0</v>
      </c>
      <c r="AQ1995" s="10">
        <v>0</v>
      </c>
      <c r="AR1995" s="10">
        <v>0</v>
      </c>
      <c r="AS1995" s="10">
        <v>0</v>
      </c>
      <c r="AT1995" s="10">
        <v>0</v>
      </c>
      <c r="AU1995" s="10">
        <v>0</v>
      </c>
      <c r="AV1995" s="10">
        <v>0</v>
      </c>
      <c r="AW1995" s="10">
        <v>0</v>
      </c>
      <c r="AX1995" s="10">
        <v>0</v>
      </c>
      <c r="AY1995" s="3"/>
      <c r="AZ1995" s="10">
        <v>6000</v>
      </c>
      <c r="BA1995" s="10">
        <v>2000</v>
      </c>
      <c r="BB1995" s="10">
        <v>260</v>
      </c>
      <c r="BC1995" s="10">
        <v>0</v>
      </c>
      <c r="BD1995" s="10">
        <v>0</v>
      </c>
      <c r="BE1995" s="10">
        <v>60</v>
      </c>
      <c r="BF1995" s="3"/>
      <c r="BG1995" s="10">
        <v>1000</v>
      </c>
      <c r="BH1995" s="10">
        <v>5000</v>
      </c>
      <c r="BI1995" s="3"/>
      <c r="BJ1995" s="21">
        <v>1</v>
      </c>
      <c r="BK1995" s="65">
        <v>0</v>
      </c>
      <c r="BL1995" s="65">
        <v>0</v>
      </c>
      <c r="BM1995" s="6">
        <v>85.05</v>
      </c>
      <c r="BN1995" s="8">
        <v>535.97110176221133</v>
      </c>
      <c r="BO1995" s="12">
        <v>213.50489972100422</v>
      </c>
      <c r="BP1995" s="50">
        <v>0.90447653429602881</v>
      </c>
      <c r="BQ1995" s="4">
        <v>541.71102698872187</v>
      </c>
      <c r="BR1995" s="50">
        <v>0.92405904059040589</v>
      </c>
      <c r="BS1995" s="4">
        <v>530.2311765357008</v>
      </c>
      <c r="BT1995">
        <v>162.27180605946913</v>
      </c>
    </row>
    <row r="1996" spans="1:72" s="13" customFormat="1" ht="17.25" thickBot="1" x14ac:dyDescent="0.35">
      <c r="B1996" s="20"/>
      <c r="D1996" s="14">
        <v>1</v>
      </c>
      <c r="E1996" s="14">
        <v>1</v>
      </c>
      <c r="F1996" s="19">
        <v>1</v>
      </c>
      <c r="G1996" s="15">
        <v>1000</v>
      </c>
      <c r="H1996" s="15">
        <v>1000</v>
      </c>
      <c r="I1996" s="15">
        <v>1225</v>
      </c>
      <c r="J1996" s="15">
        <v>1000</v>
      </c>
      <c r="K1996" s="15">
        <v>1000</v>
      </c>
      <c r="L1996" s="16"/>
      <c r="M1996" s="15">
        <v>50</v>
      </c>
      <c r="N1996" s="15">
        <v>0</v>
      </c>
      <c r="O1996" s="15">
        <v>0</v>
      </c>
      <c r="P1996" s="15">
        <v>0</v>
      </c>
      <c r="Q1996" s="15">
        <v>100</v>
      </c>
      <c r="R1996" s="15">
        <v>0</v>
      </c>
      <c r="S1996" s="15">
        <v>0</v>
      </c>
      <c r="T1996" s="15">
        <v>0</v>
      </c>
      <c r="U1996" s="15">
        <v>0</v>
      </c>
      <c r="V1996" s="15">
        <v>250</v>
      </c>
      <c r="W1996" s="16"/>
      <c r="X1996" s="15">
        <v>50</v>
      </c>
      <c r="Y1996" s="15">
        <v>0</v>
      </c>
      <c r="Z1996" s="15">
        <v>0</v>
      </c>
      <c r="AA1996" s="15">
        <v>0</v>
      </c>
      <c r="AB1996" s="15">
        <v>100</v>
      </c>
      <c r="AC1996" s="15">
        <v>0</v>
      </c>
      <c r="AD1996" s="15">
        <v>0</v>
      </c>
      <c r="AE1996" s="15">
        <v>0</v>
      </c>
      <c r="AF1996" s="15">
        <v>0</v>
      </c>
      <c r="AG1996" s="15">
        <v>250</v>
      </c>
      <c r="AH1996" s="15">
        <v>0</v>
      </c>
      <c r="AI1996" s="15">
        <v>0</v>
      </c>
      <c r="AJ1996" s="17"/>
      <c r="AK1996" s="15">
        <v>0</v>
      </c>
      <c r="AL1996" s="15">
        <v>0</v>
      </c>
      <c r="AM1996" s="17"/>
      <c r="AN1996" s="15">
        <v>0</v>
      </c>
      <c r="AO1996" s="15">
        <v>0</v>
      </c>
      <c r="AP1996" s="15">
        <v>0</v>
      </c>
      <c r="AQ1996" s="15">
        <v>0</v>
      </c>
      <c r="AR1996" s="15">
        <v>0</v>
      </c>
      <c r="AS1996" s="15">
        <v>0</v>
      </c>
      <c r="AT1996" s="15">
        <v>0</v>
      </c>
      <c r="AU1996" s="15">
        <v>0</v>
      </c>
      <c r="AV1996" s="15">
        <v>0</v>
      </c>
      <c r="AW1996" s="15">
        <v>0</v>
      </c>
      <c r="AX1996" s="15">
        <v>0</v>
      </c>
      <c r="AY1996" s="17"/>
      <c r="AZ1996" s="15">
        <v>6000</v>
      </c>
      <c r="BA1996" s="15">
        <v>2000</v>
      </c>
      <c r="BB1996" s="15">
        <v>260</v>
      </c>
      <c r="BC1996" s="15">
        <v>0</v>
      </c>
      <c r="BD1996" s="15">
        <v>0</v>
      </c>
      <c r="BE1996" s="15">
        <v>60</v>
      </c>
      <c r="BF1996" s="17"/>
      <c r="BG1996" s="15">
        <v>1000</v>
      </c>
      <c r="BH1996" s="15">
        <v>5000</v>
      </c>
      <c r="BI1996" s="17"/>
      <c r="BJ1996" s="22">
        <v>1</v>
      </c>
      <c r="BK1996" s="65">
        <v>0</v>
      </c>
      <c r="BL1996" s="65">
        <v>0</v>
      </c>
      <c r="BM1996" s="6">
        <v>85.05</v>
      </c>
      <c r="BN1996" s="8">
        <v>535.97110176221133</v>
      </c>
      <c r="BO1996" s="12">
        <v>213.50489972100422</v>
      </c>
      <c r="BP1996" s="50">
        <v>0.90447653429602881</v>
      </c>
      <c r="BQ1996" s="4">
        <v>541.71102698872187</v>
      </c>
      <c r="BR1996" s="50">
        <v>0.92405904059040589</v>
      </c>
      <c r="BS1996" s="4">
        <v>530.2311765357008</v>
      </c>
      <c r="BT1996"/>
    </row>
    <row r="1997" spans="1:72" x14ac:dyDescent="0.3">
      <c r="A1997">
        <v>40143</v>
      </c>
      <c r="C1997" s="43" t="str">
        <f>VLOOKUP($A1997,[2]CreatureTable!$A:$I,9,FALSE)</f>
        <v>Priest</v>
      </c>
      <c r="D1997">
        <v>1</v>
      </c>
      <c r="E1997">
        <v>1</v>
      </c>
      <c r="F1997" s="18">
        <v>1</v>
      </c>
      <c r="G1997" s="10">
        <f>ROUND(VLOOKUP($C1997,$B$4:$BH$42,6,FALSE),0)</f>
        <v>95</v>
      </c>
      <c r="H1997" s="10">
        <f>ROUND(VLOOKUP($C1997,$B$4:$BH$42,7,FALSE),0)</f>
        <v>95</v>
      </c>
      <c r="I1997" s="10">
        <f>ROUND(VLOOKUP($C1997,$B$4:$BH$42,8,FALSE),0)</f>
        <v>4520</v>
      </c>
      <c r="J1997" s="10">
        <f>ROUND(VLOOKUP($C1997,$B$4:$BH$42,9,FALSE),0)</f>
        <v>20</v>
      </c>
      <c r="K1997" s="10">
        <f>ROUND(VLOOKUP($C1997,$B$4:$BH$42,10,FALSE),0)</f>
        <v>25</v>
      </c>
      <c r="L1997" s="2"/>
      <c r="M1997" s="10">
        <f>ROUND(VLOOKUP($C1997,$B$4:$BH$42,12,FALSE),0)</f>
        <v>100</v>
      </c>
      <c r="N1997" s="10">
        <f>ROUND(VLOOKUP($C1997,$B$4:$BH$42,13,FALSE),0)</f>
        <v>0</v>
      </c>
      <c r="O1997" s="10">
        <f>ROUND(VLOOKUP($C1997,$B$4:$BH$42,14,FALSE),0)</f>
        <v>0</v>
      </c>
      <c r="P1997" s="10">
        <f>ROUND(VLOOKUP($C1997,$B$4:$BH$42,15,FALSE),0)</f>
        <v>0</v>
      </c>
      <c r="Q1997" s="10">
        <f>ROUND(VLOOKUP($C1997,$B$4:$BH$42,16,FALSE),0)</f>
        <v>0</v>
      </c>
      <c r="R1997" s="10">
        <f>ROUND(VLOOKUP($C1997,$B$4:$BH$42,17,FALSE),0)</f>
        <v>0</v>
      </c>
      <c r="S1997" s="10">
        <f>ROUND(VLOOKUP($C1997,$B$4:$BH$42,18,FALSE),0)</f>
        <v>100</v>
      </c>
      <c r="T1997" s="10">
        <f>ROUND(VLOOKUP($C1997,$B$4:$BH$42,19,FALSE),0)</f>
        <v>0</v>
      </c>
      <c r="U1997" s="10">
        <f>ROUND(VLOOKUP($C1997,$B$4:$BH$42,20,FALSE),0)</f>
        <v>0</v>
      </c>
      <c r="V1997" s="10">
        <f>ROUND(VLOOKUP($C1997,$B$4:$BH$42,21,FALSE),0)</f>
        <v>0</v>
      </c>
      <c r="W1997" s="2"/>
      <c r="X1997" s="10">
        <f>ROUND(VLOOKUP($C1997,$B$4:$BH$42,23,FALSE),0)</f>
        <v>100</v>
      </c>
      <c r="Y1997" s="10">
        <f>ROUND(VLOOKUP($C1997,$B$4:$BH$42,24,FALSE),0)</f>
        <v>0</v>
      </c>
      <c r="Z1997" s="10">
        <f>ROUND(VLOOKUP($C1997,$B$4:$BH$42,25,FALSE),0)</f>
        <v>0</v>
      </c>
      <c r="AA1997" s="10">
        <f>ROUND(VLOOKUP($C1997,$B$4:$BH$42,26,FALSE),0)</f>
        <v>0</v>
      </c>
      <c r="AB1997" s="10">
        <f>ROUND(VLOOKUP($C1997,$B$4:$BH$42,27,FALSE),0)</f>
        <v>500</v>
      </c>
      <c r="AC1997" s="10">
        <f>ROUND(VLOOKUP($C1997,$B$4:$BH$42,28,FALSE),0)</f>
        <v>250</v>
      </c>
      <c r="AD1997" s="10">
        <f>ROUND(VLOOKUP($C1997,$B$4:$BH$42,29,FALSE),0)</f>
        <v>100</v>
      </c>
      <c r="AE1997" s="10">
        <f>ROUND(VLOOKUP($C1997,$B$4:$BH$42,30,FALSE),0)</f>
        <v>0</v>
      </c>
      <c r="AF1997" s="10">
        <f>ROUND(VLOOKUP($C1997,$B$4:$BH$42,31,FALSE),0)</f>
        <v>0</v>
      </c>
      <c r="AG1997" s="10">
        <f>ROUND(VLOOKUP($C1997,$B$4:$BH$42,32,FALSE),0)</f>
        <v>150</v>
      </c>
      <c r="AH1997" s="10">
        <f>ROUND(VLOOKUP($C1997,$B$4:$BH$42,33,FALSE),0)</f>
        <v>0</v>
      </c>
      <c r="AI1997" s="10">
        <f>ROUND(VLOOKUP($C1997,$B$4:$BH$42,34,FALSE),0)</f>
        <v>0</v>
      </c>
      <c r="AJ1997" s="3"/>
      <c r="AK1997" s="10">
        <f>ROUND(VLOOKUP($C1997,$B$4:$BH$42,36,FALSE),0)</f>
        <v>0</v>
      </c>
      <c r="AL1997" s="10">
        <f>ROUND(VLOOKUP($C1997,$B$4:$BH$42,37,FALSE),0)</f>
        <v>0</v>
      </c>
      <c r="AM1997" s="3"/>
      <c r="AN1997" s="10">
        <f>ROUND(VLOOKUP($C1997,$B$4:$BH$42,39,FALSE),0)</f>
        <v>0</v>
      </c>
      <c r="AO1997" s="10">
        <f>ROUND(VLOOKUP($C1997,$B$4:$BH$42,40,FALSE),0)</f>
        <v>0</v>
      </c>
      <c r="AP1997" s="10">
        <f>ROUND(VLOOKUP($C1997,$B$4:$BH$42,41,FALSE),0)</f>
        <v>0</v>
      </c>
      <c r="AQ1997" s="10">
        <f>ROUND(VLOOKUP($C1997,$B$4:$BH$42,42,FALSE),0)</f>
        <v>0</v>
      </c>
      <c r="AR1997" s="10">
        <f>ROUND(VLOOKUP($C1997,$B$4:$BH$42,43,FALSE),0)</f>
        <v>0</v>
      </c>
      <c r="AS1997" s="10">
        <f>ROUND(VLOOKUP($C1997,$B$4:$BH$42,44,FALSE),0)</f>
        <v>0</v>
      </c>
      <c r="AT1997" s="10">
        <f>ROUND(VLOOKUP($C1997,$B$4:$BH$42,45,FALSE),0)</f>
        <v>0</v>
      </c>
      <c r="AU1997" s="10">
        <f>ROUND(VLOOKUP($C1997,$B$4:$BH$42,46,FALSE),0)</f>
        <v>0</v>
      </c>
      <c r="AV1997" s="10">
        <f>ROUND(VLOOKUP($C1997,$B$4:$BH$42,47,FALSE),0)</f>
        <v>0</v>
      </c>
      <c r="AW1997" s="10">
        <f>ROUND(VLOOKUP($C1997,$B$4:$BH$42,48,FALSE),0)</f>
        <v>0</v>
      </c>
      <c r="AX1997" s="10">
        <f>ROUND(VLOOKUP($C1997,$B$4:$BH$42,49,FALSE),0)</f>
        <v>0</v>
      </c>
      <c r="AY1997" s="3"/>
      <c r="AZ1997" s="10">
        <v>6000</v>
      </c>
      <c r="BA1997" s="10">
        <v>2000</v>
      </c>
      <c r="BB1997" s="10">
        <v>400</v>
      </c>
      <c r="BC1997" s="10">
        <v>0</v>
      </c>
      <c r="BD1997" s="10">
        <v>0</v>
      </c>
      <c r="BE1997" s="10">
        <v>60</v>
      </c>
      <c r="BF1997" s="3"/>
      <c r="BG1997" s="10">
        <v>1000</v>
      </c>
      <c r="BH1997" s="10">
        <v>5000</v>
      </c>
      <c r="BI1997" s="3"/>
      <c r="BJ1997" s="21">
        <v>1</v>
      </c>
      <c r="BK1997" s="65">
        <v>0</v>
      </c>
      <c r="BL1997" s="65">
        <v>0</v>
      </c>
      <c r="BM1997" s="6">
        <f t="shared" si="7988"/>
        <v>107.11250000000001</v>
      </c>
      <c r="BN1997" s="8">
        <f t="shared" si="7989"/>
        <v>347.95278528237111</v>
      </c>
      <c r="BO1997" s="12">
        <f t="shared" si="7990"/>
        <v>193.05463660207172</v>
      </c>
      <c r="BP1997" s="50">
        <f>(1-'#Constant'!$A$3)/($J1997*'#Constant'!$B$3/'#Constant'!$C$3^($D1997-1)+1)+'#Constant'!$A$3</f>
        <v>0.94452830188679238</v>
      </c>
      <c r="BQ1997" s="4">
        <f t="shared" si="7991"/>
        <v>239.27287255293649</v>
      </c>
      <c r="BR1997" s="50">
        <f>(1-'#Constant'!$A$3)/($K1997*'#Constant'!$B$3/'#Constant'!$C$3^($D1997-1)+1)+'#Constant'!$A$3</f>
        <v>0.93162790697674425</v>
      </c>
      <c r="BS1997" s="4">
        <f t="shared" si="7992"/>
        <v>456.63269801180576</v>
      </c>
      <c r="BT1997">
        <f>BO1997/$BO$4*100</f>
        <v>146.72883194020091</v>
      </c>
    </row>
    <row r="1998" spans="1:72" s="13" customFormat="1" ht="17.25" thickBot="1" x14ac:dyDescent="0.35">
      <c r="B1998" s="20"/>
      <c r="D1998" s="14">
        <v>1</v>
      </c>
      <c r="E1998" s="14">
        <v>1</v>
      </c>
      <c r="F1998" s="19">
        <v>1</v>
      </c>
      <c r="G1998" s="15">
        <f>G1997</f>
        <v>95</v>
      </c>
      <c r="H1998" s="15">
        <f>H1997</f>
        <v>95</v>
      </c>
      <c r="I1998" s="15">
        <f>I1997</f>
        <v>4520</v>
      </c>
      <c r="J1998" s="15">
        <f>J1997</f>
        <v>20</v>
      </c>
      <c r="K1998" s="15">
        <f>K1997</f>
        <v>25</v>
      </c>
      <c r="L1998" s="16"/>
      <c r="M1998" s="15">
        <f t="shared" ref="M1998:V1998" si="8096">M1997</f>
        <v>100</v>
      </c>
      <c r="N1998" s="15">
        <f t="shared" si="8096"/>
        <v>0</v>
      </c>
      <c r="O1998" s="15">
        <f t="shared" si="8096"/>
        <v>0</v>
      </c>
      <c r="P1998" s="15">
        <f t="shared" si="8096"/>
        <v>0</v>
      </c>
      <c r="Q1998" s="15">
        <f t="shared" si="8096"/>
        <v>0</v>
      </c>
      <c r="R1998" s="15">
        <f t="shared" si="8096"/>
        <v>0</v>
      </c>
      <c r="S1998" s="15">
        <f t="shared" si="8096"/>
        <v>100</v>
      </c>
      <c r="T1998" s="15">
        <f t="shared" si="8096"/>
        <v>0</v>
      </c>
      <c r="U1998" s="15">
        <f t="shared" si="8096"/>
        <v>0</v>
      </c>
      <c r="V1998" s="15">
        <f t="shared" si="8096"/>
        <v>0</v>
      </c>
      <c r="W1998" s="16"/>
      <c r="X1998" s="15">
        <f t="shared" ref="X1998:AI1998" si="8097">X1997</f>
        <v>100</v>
      </c>
      <c r="Y1998" s="15">
        <f t="shared" si="8097"/>
        <v>0</v>
      </c>
      <c r="Z1998" s="15">
        <f t="shared" si="8097"/>
        <v>0</v>
      </c>
      <c r="AA1998" s="15">
        <f t="shared" si="8097"/>
        <v>0</v>
      </c>
      <c r="AB1998" s="15">
        <f t="shared" si="8097"/>
        <v>500</v>
      </c>
      <c r="AC1998" s="15">
        <f t="shared" si="8097"/>
        <v>250</v>
      </c>
      <c r="AD1998" s="15">
        <f t="shared" si="8097"/>
        <v>100</v>
      </c>
      <c r="AE1998" s="15">
        <f t="shared" si="8097"/>
        <v>0</v>
      </c>
      <c r="AF1998" s="15">
        <f t="shared" si="8097"/>
        <v>0</v>
      </c>
      <c r="AG1998" s="15">
        <f t="shared" si="8097"/>
        <v>150</v>
      </c>
      <c r="AH1998" s="15">
        <f t="shared" si="8097"/>
        <v>0</v>
      </c>
      <c r="AI1998" s="15">
        <f t="shared" si="8097"/>
        <v>0</v>
      </c>
      <c r="AJ1998" s="17"/>
      <c r="AK1998" s="15">
        <f>AK1997</f>
        <v>0</v>
      </c>
      <c r="AL1998" s="15">
        <f>AL1997</f>
        <v>0</v>
      </c>
      <c r="AM1998" s="17"/>
      <c r="AN1998" s="15">
        <f t="shared" ref="AN1998:AX1998" si="8098">AN1997</f>
        <v>0</v>
      </c>
      <c r="AO1998" s="15">
        <f t="shared" si="8098"/>
        <v>0</v>
      </c>
      <c r="AP1998" s="15">
        <f t="shared" si="8098"/>
        <v>0</v>
      </c>
      <c r="AQ1998" s="15">
        <f t="shared" si="8098"/>
        <v>0</v>
      </c>
      <c r="AR1998" s="15">
        <f t="shared" si="8098"/>
        <v>0</v>
      </c>
      <c r="AS1998" s="15">
        <f t="shared" si="8098"/>
        <v>0</v>
      </c>
      <c r="AT1998" s="15">
        <f t="shared" si="8098"/>
        <v>0</v>
      </c>
      <c r="AU1998" s="15">
        <f t="shared" si="8098"/>
        <v>0</v>
      </c>
      <c r="AV1998" s="15">
        <f t="shared" si="8098"/>
        <v>0</v>
      </c>
      <c r="AW1998" s="15">
        <f t="shared" si="8098"/>
        <v>0</v>
      </c>
      <c r="AX1998" s="15">
        <f t="shared" si="8098"/>
        <v>0</v>
      </c>
      <c r="AY1998" s="17"/>
      <c r="AZ1998" s="15">
        <f t="shared" ref="AZ1998:BA1998" si="8099">AZ1997</f>
        <v>6000</v>
      </c>
      <c r="BA1998" s="15">
        <f t="shared" si="8099"/>
        <v>2000</v>
      </c>
      <c r="BB1998" s="15">
        <v>400</v>
      </c>
      <c r="BC1998" s="15">
        <f t="shared" ref="BC1998:BE1998" si="8100">BC1997</f>
        <v>0</v>
      </c>
      <c r="BD1998" s="15">
        <f t="shared" si="8100"/>
        <v>0</v>
      </c>
      <c r="BE1998" s="15">
        <f t="shared" si="8100"/>
        <v>60</v>
      </c>
      <c r="BF1998" s="17"/>
      <c r="BG1998" s="15">
        <f t="shared" ref="BG1998:BH1998" si="8101">BG1997</f>
        <v>1000</v>
      </c>
      <c r="BH1998" s="15">
        <f t="shared" si="8101"/>
        <v>5000</v>
      </c>
      <c r="BI1998" s="17"/>
      <c r="BJ1998" s="22">
        <f>G1998/G1997</f>
        <v>1</v>
      </c>
      <c r="BK1998" s="65">
        <f t="shared" ref="BK1998:BL1998" si="8102">BK1997</f>
        <v>0</v>
      </c>
      <c r="BL1998" s="65">
        <f t="shared" si="8102"/>
        <v>0</v>
      </c>
      <c r="BM1998" s="6">
        <f t="shared" si="7988"/>
        <v>107.11250000000001</v>
      </c>
      <c r="BN1998" s="8">
        <f t="shared" si="7989"/>
        <v>347.95278528237111</v>
      </c>
      <c r="BO1998" s="12">
        <f t="shared" si="7990"/>
        <v>193.05463660207172</v>
      </c>
      <c r="BP1998" s="50">
        <f>(1-'#Constant'!$A$3)/($J1998*'#Constant'!$B$3/'#Constant'!$C$3^($D1998-1)+1)+'#Constant'!$A$3</f>
        <v>0.94452830188679238</v>
      </c>
      <c r="BQ1998" s="4">
        <f t="shared" si="7991"/>
        <v>239.27287255293649</v>
      </c>
      <c r="BR1998" s="50">
        <f>(1-'#Constant'!$A$3)/($K1998*'#Constant'!$B$3/'#Constant'!$C$3^($D1998-1)+1)+'#Constant'!$A$3</f>
        <v>0.93162790697674425</v>
      </c>
      <c r="BS1998" s="4">
        <f t="shared" si="7992"/>
        <v>456.63269801180576</v>
      </c>
      <c r="BT1998"/>
    </row>
    <row r="1999" spans="1:72" x14ac:dyDescent="0.3">
      <c r="A1999">
        <v>40144</v>
      </c>
      <c r="B1999" s="18" t="e">
        <f>VLOOKUP(CONCATENATE("CREATURE_NAME_",A1999),[1]Localization_Hero!$A:$E,2,FALSE)</f>
        <v>#N/A</v>
      </c>
      <c r="C1999" t="s">
        <v>81</v>
      </c>
      <c r="D1999">
        <v>1</v>
      </c>
      <c r="E1999">
        <v>1</v>
      </c>
      <c r="F1999" s="18">
        <v>1</v>
      </c>
      <c r="G1999" s="10">
        <v>100</v>
      </c>
      <c r="H1999" s="10">
        <v>100</v>
      </c>
      <c r="I1999" s="10">
        <v>2500</v>
      </c>
      <c r="J1999" s="10">
        <v>25</v>
      </c>
      <c r="K1999" s="10">
        <v>25</v>
      </c>
      <c r="L1999" s="2"/>
      <c r="M1999" s="10">
        <v>100</v>
      </c>
      <c r="N1999" s="10">
        <v>0</v>
      </c>
      <c r="O1999" s="10">
        <v>0</v>
      </c>
      <c r="P1999" s="10">
        <v>100</v>
      </c>
      <c r="Q1999" s="10">
        <v>0</v>
      </c>
      <c r="R1999" s="10">
        <v>0</v>
      </c>
      <c r="S1999" s="10">
        <v>0</v>
      </c>
      <c r="T1999" s="10">
        <v>150</v>
      </c>
      <c r="U1999" s="10">
        <v>0</v>
      </c>
      <c r="V1999" s="10">
        <v>0</v>
      </c>
      <c r="W1999" s="2"/>
      <c r="X1999" s="10">
        <v>100</v>
      </c>
      <c r="Y1999" s="10">
        <v>0</v>
      </c>
      <c r="Z1999" s="10">
        <v>0</v>
      </c>
      <c r="AA1999" s="10">
        <v>100</v>
      </c>
      <c r="AB1999" s="10">
        <v>0</v>
      </c>
      <c r="AC1999" s="10">
        <v>0</v>
      </c>
      <c r="AD1999" s="10">
        <v>0</v>
      </c>
      <c r="AE1999" s="10">
        <v>150</v>
      </c>
      <c r="AF1999" s="10">
        <v>0</v>
      </c>
      <c r="AG1999" s="10">
        <v>0</v>
      </c>
      <c r="AH1999" s="10">
        <v>0</v>
      </c>
      <c r="AI1999" s="10">
        <v>0</v>
      </c>
      <c r="AJ1999" s="3"/>
      <c r="AK1999" s="10">
        <v>0</v>
      </c>
      <c r="AL1999" s="10">
        <v>0</v>
      </c>
      <c r="AM1999" s="3"/>
      <c r="AN1999" s="10">
        <v>0</v>
      </c>
      <c r="AO1999" s="10">
        <v>0</v>
      </c>
      <c r="AP1999" s="10">
        <v>0</v>
      </c>
      <c r="AQ1999" s="10">
        <v>0</v>
      </c>
      <c r="AR1999" s="10">
        <v>0</v>
      </c>
      <c r="AS1999" s="10">
        <v>0</v>
      </c>
      <c r="AT1999" s="10">
        <v>0</v>
      </c>
      <c r="AU1999" s="10">
        <v>0</v>
      </c>
      <c r="AV1999" s="10">
        <v>0</v>
      </c>
      <c r="AW1999" s="10">
        <v>0</v>
      </c>
      <c r="AX1999" s="10">
        <v>0</v>
      </c>
      <c r="AY1999" s="3"/>
      <c r="AZ1999" s="10">
        <v>6000</v>
      </c>
      <c r="BA1999" s="10">
        <v>6000</v>
      </c>
      <c r="BB1999" s="10">
        <v>0</v>
      </c>
      <c r="BC1999" s="10">
        <v>0</v>
      </c>
      <c r="BD1999" s="10">
        <v>0</v>
      </c>
      <c r="BE1999" s="10">
        <v>250</v>
      </c>
      <c r="BF1999" s="3"/>
      <c r="BG1999" s="10">
        <v>1000</v>
      </c>
      <c r="BH1999" s="10">
        <v>5000</v>
      </c>
      <c r="BI1999" s="3"/>
      <c r="BJ1999" s="21">
        <v>1</v>
      </c>
      <c r="BK1999" s="65">
        <v>0</v>
      </c>
      <c r="BL1999" s="65">
        <v>0</v>
      </c>
      <c r="BM1999" s="6">
        <f t="shared" si="7988"/>
        <v>118.25000000000001</v>
      </c>
      <c r="BN1999" s="8">
        <f t="shared" si="7989"/>
        <v>149.0819326565707</v>
      </c>
      <c r="BO1999" s="12">
        <f t="shared" si="7990"/>
        <v>132.77401303206696</v>
      </c>
      <c r="BP1999" s="50">
        <f>(1-'#Constant'!$A$3)/($J1999*'#Constant'!$B$3/'#Constant'!$C$3^($D1999-1)+1)+'#Constant'!$A$3</f>
        <v>0.93162790697674425</v>
      </c>
      <c r="BQ1999" s="4">
        <f t="shared" si="7991"/>
        <v>149.0819326565707</v>
      </c>
      <c r="BR1999" s="50">
        <f>(1-'#Constant'!$A$3)/($K1999*'#Constant'!$B$3/'#Constant'!$C$3^($D1999-1)+1)+'#Constant'!$A$3</f>
        <v>0.93162790697674425</v>
      </c>
      <c r="BS1999" s="4">
        <f t="shared" si="7992"/>
        <v>149.0819326565707</v>
      </c>
      <c r="BT1999">
        <f>BO1999/$BO$4*100</f>
        <v>100.91327609170268</v>
      </c>
    </row>
    <row r="2000" spans="1:72" s="13" customFormat="1" ht="17.25" thickBot="1" x14ac:dyDescent="0.35">
      <c r="B2000" s="20"/>
      <c r="D2000" s="14">
        <v>1</v>
      </c>
      <c r="E2000" s="14">
        <v>1</v>
      </c>
      <c r="F2000" s="19">
        <v>1</v>
      </c>
      <c r="G2000" s="15">
        <f t="shared" ref="G2000:H2000" si="8103">G1999</f>
        <v>100</v>
      </c>
      <c r="H2000" s="15">
        <f t="shared" si="8103"/>
        <v>100</v>
      </c>
      <c r="I2000" s="15">
        <v>2500</v>
      </c>
      <c r="J2000" s="15">
        <v>25</v>
      </c>
      <c r="K2000" s="15">
        <v>25</v>
      </c>
      <c r="L2000" s="16"/>
      <c r="M2000" s="15">
        <f t="shared" ref="M2000:O2000" si="8104">M1999</f>
        <v>100</v>
      </c>
      <c r="N2000" s="15">
        <f t="shared" si="8104"/>
        <v>0</v>
      </c>
      <c r="O2000" s="15">
        <f t="shared" si="8104"/>
        <v>0</v>
      </c>
      <c r="P2000" s="15">
        <v>100</v>
      </c>
      <c r="Q2000" s="15">
        <f t="shared" ref="Q2000:V2000" si="8105">Q1999</f>
        <v>0</v>
      </c>
      <c r="R2000" s="15">
        <f t="shared" si="8105"/>
        <v>0</v>
      </c>
      <c r="S2000" s="15">
        <f t="shared" si="8105"/>
        <v>0</v>
      </c>
      <c r="T2000" s="15">
        <f t="shared" si="8105"/>
        <v>150</v>
      </c>
      <c r="U2000" s="15">
        <f t="shared" si="8105"/>
        <v>0</v>
      </c>
      <c r="V2000" s="15">
        <f t="shared" si="8105"/>
        <v>0</v>
      </c>
      <c r="W2000" s="16"/>
      <c r="X2000" s="15">
        <f t="shared" ref="X2000:Z2000" si="8106">X1999</f>
        <v>100</v>
      </c>
      <c r="Y2000" s="15">
        <f t="shared" si="8106"/>
        <v>0</v>
      </c>
      <c r="Z2000" s="15">
        <f t="shared" si="8106"/>
        <v>0</v>
      </c>
      <c r="AA2000" s="15">
        <v>100</v>
      </c>
      <c r="AB2000" s="15">
        <f t="shared" ref="AB2000:AI2000" si="8107">AB1999</f>
        <v>0</v>
      </c>
      <c r="AC2000" s="15">
        <f t="shared" si="8107"/>
        <v>0</v>
      </c>
      <c r="AD2000" s="15">
        <f t="shared" si="8107"/>
        <v>0</v>
      </c>
      <c r="AE2000" s="15">
        <f t="shared" si="8107"/>
        <v>150</v>
      </c>
      <c r="AF2000" s="15">
        <f t="shared" si="8107"/>
        <v>0</v>
      </c>
      <c r="AG2000" s="15">
        <f t="shared" si="8107"/>
        <v>0</v>
      </c>
      <c r="AH2000" s="15">
        <f t="shared" si="8107"/>
        <v>0</v>
      </c>
      <c r="AI2000" s="15">
        <f t="shared" si="8107"/>
        <v>0</v>
      </c>
      <c r="AJ2000" s="17"/>
      <c r="AK2000" s="15">
        <f>AK1999</f>
        <v>0</v>
      </c>
      <c r="AL2000" s="15">
        <f>AL1999</f>
        <v>0</v>
      </c>
      <c r="AM2000" s="17"/>
      <c r="AN2000" s="15">
        <f t="shared" ref="AN2000:AX2000" si="8108">AN1999</f>
        <v>0</v>
      </c>
      <c r="AO2000" s="15">
        <f t="shared" si="8108"/>
        <v>0</v>
      </c>
      <c r="AP2000" s="15">
        <f t="shared" si="8108"/>
        <v>0</v>
      </c>
      <c r="AQ2000" s="15">
        <f t="shared" si="8108"/>
        <v>0</v>
      </c>
      <c r="AR2000" s="15">
        <f t="shared" si="8108"/>
        <v>0</v>
      </c>
      <c r="AS2000" s="15">
        <f t="shared" si="8108"/>
        <v>0</v>
      </c>
      <c r="AT2000" s="15">
        <f t="shared" si="8108"/>
        <v>0</v>
      </c>
      <c r="AU2000" s="15">
        <f t="shared" si="8108"/>
        <v>0</v>
      </c>
      <c r="AV2000" s="15">
        <f t="shared" si="8108"/>
        <v>0</v>
      </c>
      <c r="AW2000" s="15">
        <f t="shared" si="8108"/>
        <v>0</v>
      </c>
      <c r="AX2000" s="15">
        <f t="shared" si="8108"/>
        <v>0</v>
      </c>
      <c r="AY2000" s="17"/>
      <c r="AZ2000" s="15">
        <f t="shared" ref="AZ2000:BA2000" si="8109">AZ1999</f>
        <v>6000</v>
      </c>
      <c r="BA2000" s="15">
        <f t="shared" si="8109"/>
        <v>6000</v>
      </c>
      <c r="BB2000" s="15">
        <v>0</v>
      </c>
      <c r="BC2000" s="15">
        <f t="shared" ref="BC2000:BE2000" si="8110">BC1999</f>
        <v>0</v>
      </c>
      <c r="BD2000" s="15">
        <f t="shared" si="8110"/>
        <v>0</v>
      </c>
      <c r="BE2000" s="15">
        <f t="shared" si="8110"/>
        <v>250</v>
      </c>
      <c r="BF2000" s="17"/>
      <c r="BG2000" s="15">
        <f t="shared" ref="BG2000:BH2000" si="8111">BG1999</f>
        <v>1000</v>
      </c>
      <c r="BH2000" s="15">
        <f t="shared" si="8111"/>
        <v>5000</v>
      </c>
      <c r="BI2000" s="17"/>
      <c r="BJ2000" s="22">
        <f>G2000/G1999</f>
        <v>1</v>
      </c>
      <c r="BK2000" s="65">
        <f t="shared" ref="BK2000:BL2000" si="8112">BK1999</f>
        <v>0</v>
      </c>
      <c r="BL2000" s="65">
        <f t="shared" si="8112"/>
        <v>0</v>
      </c>
      <c r="BM2000" s="6">
        <f t="shared" si="7988"/>
        <v>118.25000000000001</v>
      </c>
      <c r="BN2000" s="8">
        <f t="shared" si="7989"/>
        <v>149.0819326565707</v>
      </c>
      <c r="BO2000" s="12">
        <f t="shared" si="7990"/>
        <v>132.77401303206696</v>
      </c>
      <c r="BP2000" s="50">
        <f>(1-'#Constant'!$A$3)/($J2000*'#Constant'!$B$3/'#Constant'!$C$3^($D2000-1)+1)+'#Constant'!$A$3</f>
        <v>0.93162790697674425</v>
      </c>
      <c r="BQ2000" s="4">
        <f t="shared" si="7991"/>
        <v>149.0819326565707</v>
      </c>
      <c r="BR2000" s="50">
        <f>(1-'#Constant'!$A$3)/($K2000*'#Constant'!$B$3/'#Constant'!$C$3^($D2000-1)+1)+'#Constant'!$A$3</f>
        <v>0.93162790697674425</v>
      </c>
      <c r="BS2000" s="4">
        <f t="shared" si="7992"/>
        <v>149.0819326565707</v>
      </c>
      <c r="BT2000"/>
    </row>
    <row r="2001" spans="1:72" s="34" customFormat="1" ht="27" thickBot="1" x14ac:dyDescent="0.35">
      <c r="B2001" s="70" t="s">
        <v>353</v>
      </c>
      <c r="C2001"/>
      <c r="F2001" s="35"/>
      <c r="G2001" s="36"/>
      <c r="H2001" s="36"/>
      <c r="I2001" s="36"/>
      <c r="J2001" s="36"/>
      <c r="K2001" s="36"/>
      <c r="L2001" s="16"/>
      <c r="M2001" s="36"/>
      <c r="N2001" s="36"/>
      <c r="O2001" s="36"/>
      <c r="P2001" s="36">
        <v>0</v>
      </c>
      <c r="Q2001" s="36"/>
      <c r="R2001" s="36"/>
      <c r="S2001" s="36"/>
      <c r="T2001" s="36"/>
      <c r="U2001" s="36"/>
      <c r="V2001" s="36"/>
      <c r="W2001" s="16"/>
      <c r="X2001" s="36"/>
      <c r="Y2001" s="36"/>
      <c r="Z2001" s="36"/>
      <c r="AA2001" s="36">
        <v>0</v>
      </c>
      <c r="AB2001" s="36"/>
      <c r="AC2001" s="36"/>
      <c r="AD2001" s="36"/>
      <c r="AE2001" s="36"/>
      <c r="AF2001" s="36"/>
      <c r="AG2001" s="36"/>
      <c r="AH2001" s="36"/>
      <c r="AI2001" s="36"/>
      <c r="AJ2001" s="17"/>
      <c r="AK2001" s="36"/>
      <c r="AL2001" s="36"/>
      <c r="AM2001" s="17"/>
      <c r="AN2001" s="36"/>
      <c r="AO2001" s="36"/>
      <c r="AP2001" s="36"/>
      <c r="AQ2001" s="36"/>
      <c r="AR2001" s="36"/>
      <c r="AS2001" s="36"/>
      <c r="AT2001" s="36"/>
      <c r="AU2001" s="36"/>
      <c r="AV2001" s="36"/>
      <c r="AW2001" s="36"/>
      <c r="AX2001" s="36"/>
      <c r="AY2001" s="17"/>
      <c r="AZ2001" s="36"/>
      <c r="BA2001" s="36"/>
      <c r="BB2001" s="36"/>
      <c r="BC2001" s="36"/>
      <c r="BD2001" s="36"/>
      <c r="BE2001" s="36"/>
      <c r="BF2001" s="17"/>
      <c r="BG2001" s="36"/>
      <c r="BH2001" s="36"/>
      <c r="BI2001" s="17"/>
      <c r="BJ2001" s="37"/>
      <c r="BK2001" s="36"/>
      <c r="BL2001" s="36"/>
      <c r="BM2001" s="38"/>
      <c r="BN2001" s="38"/>
      <c r="BO2001" s="38"/>
      <c r="BP2001" s="38"/>
      <c r="BQ2001" s="38"/>
      <c r="BR2001" s="38"/>
      <c r="BS2001" s="38"/>
    </row>
    <row r="2002" spans="1:72" x14ac:dyDescent="0.3">
      <c r="A2002">
        <v>50063</v>
      </c>
      <c r="B2002" s="18" t="e">
        <f>VLOOKUP(CONCATENATE("CREATURE_NAME_",A2002),[1]Localization_Hero!$A:$E,2,FALSE)</f>
        <v>#N/A</v>
      </c>
      <c r="C2002" t="s">
        <v>79</v>
      </c>
      <c r="D2002">
        <v>1</v>
      </c>
      <c r="E2002">
        <v>1</v>
      </c>
      <c r="F2002" s="18">
        <v>1</v>
      </c>
      <c r="G2002" s="10">
        <v>100</v>
      </c>
      <c r="H2002" s="10">
        <v>100</v>
      </c>
      <c r="I2002" s="10">
        <v>2500</v>
      </c>
      <c r="J2002" s="10">
        <v>25</v>
      </c>
      <c r="K2002" s="10">
        <v>25</v>
      </c>
      <c r="L2002" s="2"/>
      <c r="M2002" s="10">
        <v>100</v>
      </c>
      <c r="N2002" s="10">
        <v>0</v>
      </c>
      <c r="O2002" s="10">
        <v>0</v>
      </c>
      <c r="P2002" s="10">
        <v>100</v>
      </c>
      <c r="Q2002" s="10">
        <v>0</v>
      </c>
      <c r="R2002" s="10">
        <v>0</v>
      </c>
      <c r="S2002" s="10">
        <v>0</v>
      </c>
      <c r="T2002" s="10">
        <v>150</v>
      </c>
      <c r="U2002" s="10">
        <v>0</v>
      </c>
      <c r="V2002" s="10">
        <v>0</v>
      </c>
      <c r="W2002" s="2"/>
      <c r="X2002" s="10">
        <v>100</v>
      </c>
      <c r="Y2002" s="10">
        <v>0</v>
      </c>
      <c r="Z2002" s="10">
        <v>0</v>
      </c>
      <c r="AA2002" s="10">
        <v>100</v>
      </c>
      <c r="AB2002" s="10">
        <v>0</v>
      </c>
      <c r="AC2002" s="10">
        <v>0</v>
      </c>
      <c r="AD2002" s="10">
        <v>150</v>
      </c>
      <c r="AE2002" s="10">
        <v>150</v>
      </c>
      <c r="AF2002" s="10">
        <v>0</v>
      </c>
      <c r="AG2002" s="10">
        <v>0</v>
      </c>
      <c r="AH2002" s="10">
        <v>0</v>
      </c>
      <c r="AI2002" s="10">
        <v>0</v>
      </c>
      <c r="AJ2002" s="3"/>
      <c r="AK2002" s="10">
        <v>0</v>
      </c>
      <c r="AL2002" s="10">
        <v>0</v>
      </c>
      <c r="AM2002" s="3"/>
      <c r="AN2002" s="10">
        <v>0</v>
      </c>
      <c r="AO2002" s="10">
        <v>0</v>
      </c>
      <c r="AP2002" s="10">
        <v>0</v>
      </c>
      <c r="AQ2002" s="10">
        <v>0</v>
      </c>
      <c r="AR2002" s="10">
        <v>0</v>
      </c>
      <c r="AS2002" s="10">
        <v>0</v>
      </c>
      <c r="AT2002" s="10">
        <v>0</v>
      </c>
      <c r="AU2002" s="10">
        <v>0</v>
      </c>
      <c r="AV2002" s="10">
        <v>0</v>
      </c>
      <c r="AW2002" s="10">
        <v>0</v>
      </c>
      <c r="AX2002" s="10">
        <v>0</v>
      </c>
      <c r="AY2002" s="3"/>
      <c r="AZ2002" s="10">
        <v>6000</v>
      </c>
      <c r="BA2002" s="10">
        <v>6000</v>
      </c>
      <c r="BB2002" s="10">
        <v>0</v>
      </c>
      <c r="BC2002" s="10">
        <v>0</v>
      </c>
      <c r="BD2002" s="10">
        <v>0</v>
      </c>
      <c r="BE2002" s="10">
        <v>250</v>
      </c>
      <c r="BF2002" s="3"/>
      <c r="BG2002" s="10">
        <v>1000</v>
      </c>
      <c r="BH2002" s="10">
        <v>5000</v>
      </c>
      <c r="BI2002" s="3"/>
      <c r="BJ2002" s="21">
        <v>1</v>
      </c>
      <c r="BK2002" s="65">
        <v>0</v>
      </c>
      <c r="BL2002" s="65">
        <v>0</v>
      </c>
      <c r="BM2002" s="6">
        <f t="shared" ref="BM2002:BM2007" si="8113">MAX(G2002*(1+M2002/1000*(1+O2002/1000))*(1+0.5*T2002/1000)*(1+0.25*S2002/1000),(H2002*(1+X2002/1000*(1+Z2002/1000))*(1+0.5*AE2002/1000)*(1+0.25*AD2002/1000)))*BG2002/1000</f>
        <v>122.68437500000003</v>
      </c>
      <c r="BN2002" s="8">
        <f t="shared" ref="BN2002:BN2007" si="8114">(BQ2002+BS2002)/2*(1+AI2002/2000)*(1+AH2002/2000)*(1+AN2002/2000)*(1+AK2002/2000)</f>
        <v>149.0819326565707</v>
      </c>
      <c r="BO2002" s="12">
        <f t="shared" ref="BO2002:BO2007" si="8115">SQRT(BM2002*BN2002)</f>
        <v>135.24061420950244</v>
      </c>
      <c r="BP2002" s="50">
        <f>(1-[6]Constant!$A$3)/($J2002*[6]Constant!$B$3/[6]Constant!$C$3^($D2002-1)+1)+[6]Constant!$A$3</f>
        <v>0.93162790697674425</v>
      </c>
      <c r="BQ2002" s="4">
        <f t="shared" ref="BQ2002:BQ2007" si="8116">I2002/(BP2002*(1-Q2002/1000*(0.5+R2002/1000))*(1-P2002/1000)*(1-V2002/1000)*(1+U2002/1000))/20</f>
        <v>149.0819326565707</v>
      </c>
      <c r="BR2002" s="50">
        <f>(1-[6]Constant!$A$3)/($K2002*[6]Constant!$B$3/[6]Constant!$C$3^($D2002-1)+1)+[6]Constant!$A$3</f>
        <v>0.93162790697674425</v>
      </c>
      <c r="BS2002" s="4">
        <f t="shared" ref="BS2002:BS2007" si="8117">I2002/(BR2002*(1-AB2002/1000*(0.5+AC2002/1000))*(1-AA2002/1000)*(1-AG2002/1000)*(1+AF2002/1000))/20</f>
        <v>149.0819326565707</v>
      </c>
      <c r="BT2002">
        <f>BO2002/$BO$4*100</f>
        <v>102.78798636024409</v>
      </c>
    </row>
    <row r="2003" spans="1:72" s="13" customFormat="1" ht="17.25" thickBot="1" x14ac:dyDescent="0.35">
      <c r="B2003" s="20"/>
      <c r="D2003" s="14">
        <v>1</v>
      </c>
      <c r="E2003" s="14">
        <v>1</v>
      </c>
      <c r="F2003" s="19">
        <v>1</v>
      </c>
      <c r="G2003" s="15">
        <f t="shared" ref="G2003:H2003" si="8118">G2002</f>
        <v>100</v>
      </c>
      <c r="H2003" s="15">
        <f t="shared" si="8118"/>
        <v>100</v>
      </c>
      <c r="I2003" s="15">
        <v>2500</v>
      </c>
      <c r="J2003" s="15">
        <v>25</v>
      </c>
      <c r="K2003" s="15">
        <v>25</v>
      </c>
      <c r="L2003" s="16"/>
      <c r="M2003" s="15">
        <f t="shared" ref="M2003:O2003" si="8119">M2002</f>
        <v>100</v>
      </c>
      <c r="N2003" s="15">
        <f t="shared" si="8119"/>
        <v>0</v>
      </c>
      <c r="O2003" s="15">
        <f t="shared" si="8119"/>
        <v>0</v>
      </c>
      <c r="P2003" s="15">
        <v>100</v>
      </c>
      <c r="Q2003" s="15">
        <f t="shared" ref="Q2003:V2003" si="8120">Q2002</f>
        <v>0</v>
      </c>
      <c r="R2003" s="15">
        <f t="shared" si="8120"/>
        <v>0</v>
      </c>
      <c r="S2003" s="15">
        <f t="shared" si="8120"/>
        <v>0</v>
      </c>
      <c r="T2003" s="15">
        <f t="shared" si="8120"/>
        <v>150</v>
      </c>
      <c r="U2003" s="15">
        <f t="shared" si="8120"/>
        <v>0</v>
      </c>
      <c r="V2003" s="15">
        <f t="shared" si="8120"/>
        <v>0</v>
      </c>
      <c r="W2003" s="16"/>
      <c r="X2003" s="15">
        <f t="shared" ref="X2003:X2007" si="8121">X2002</f>
        <v>100</v>
      </c>
      <c r="Y2003" s="15">
        <f>Y2002</f>
        <v>0</v>
      </c>
      <c r="Z2003" s="15">
        <f>Z2002</f>
        <v>0</v>
      </c>
      <c r="AA2003" s="15">
        <v>100</v>
      </c>
      <c r="AB2003" s="15">
        <f t="shared" ref="AB2003:AI2003" si="8122">AB2002</f>
        <v>0</v>
      </c>
      <c r="AC2003" s="15">
        <f t="shared" si="8122"/>
        <v>0</v>
      </c>
      <c r="AD2003" s="15">
        <f t="shared" si="8122"/>
        <v>150</v>
      </c>
      <c r="AE2003" s="15">
        <f t="shared" si="8122"/>
        <v>150</v>
      </c>
      <c r="AF2003" s="15">
        <f t="shared" si="8122"/>
        <v>0</v>
      </c>
      <c r="AG2003" s="15">
        <f t="shared" si="8122"/>
        <v>0</v>
      </c>
      <c r="AH2003" s="15">
        <f t="shared" si="8122"/>
        <v>0</v>
      </c>
      <c r="AI2003" s="15">
        <f t="shared" si="8122"/>
        <v>0</v>
      </c>
      <c r="AJ2003" s="17"/>
      <c r="AK2003" s="15">
        <f>AK2002</f>
        <v>0</v>
      </c>
      <c r="AL2003" s="15">
        <f>AL2002</f>
        <v>0</v>
      </c>
      <c r="AM2003" s="17"/>
      <c r="AN2003" s="15">
        <f t="shared" ref="AN2003:AX2003" si="8123">AN2002</f>
        <v>0</v>
      </c>
      <c r="AO2003" s="15">
        <f t="shared" si="8123"/>
        <v>0</v>
      </c>
      <c r="AP2003" s="15">
        <f t="shared" si="8123"/>
        <v>0</v>
      </c>
      <c r="AQ2003" s="15">
        <f t="shared" si="8123"/>
        <v>0</v>
      </c>
      <c r="AR2003" s="15">
        <f t="shared" si="8123"/>
        <v>0</v>
      </c>
      <c r="AS2003" s="15">
        <f t="shared" si="8123"/>
        <v>0</v>
      </c>
      <c r="AT2003" s="15">
        <f t="shared" si="8123"/>
        <v>0</v>
      </c>
      <c r="AU2003" s="15">
        <f t="shared" si="8123"/>
        <v>0</v>
      </c>
      <c r="AV2003" s="15">
        <f t="shared" si="8123"/>
        <v>0</v>
      </c>
      <c r="AW2003" s="15">
        <f t="shared" si="8123"/>
        <v>0</v>
      </c>
      <c r="AX2003" s="15">
        <f t="shared" si="8123"/>
        <v>0</v>
      </c>
      <c r="AY2003" s="17"/>
      <c r="AZ2003" s="15">
        <f t="shared" ref="AZ2003:BA2003" si="8124">AZ2002</f>
        <v>6000</v>
      </c>
      <c r="BA2003" s="15">
        <f t="shared" si="8124"/>
        <v>6000</v>
      </c>
      <c r="BB2003" s="15">
        <v>0</v>
      </c>
      <c r="BC2003" s="15">
        <f t="shared" ref="BC2003:BE2003" si="8125">BC2002</f>
        <v>0</v>
      </c>
      <c r="BD2003" s="15">
        <f t="shared" si="8125"/>
        <v>0</v>
      </c>
      <c r="BE2003" s="15">
        <f t="shared" si="8125"/>
        <v>250</v>
      </c>
      <c r="BF2003" s="17"/>
      <c r="BG2003" s="15">
        <f t="shared" ref="BG2003:BH2003" si="8126">BG2002</f>
        <v>1000</v>
      </c>
      <c r="BH2003" s="15">
        <f t="shared" si="8126"/>
        <v>5000</v>
      </c>
      <c r="BI2003" s="17"/>
      <c r="BJ2003" s="22">
        <f>G2003/G2002</f>
        <v>1</v>
      </c>
      <c r="BK2003" s="65">
        <f t="shared" ref="BK2003:BL2003" si="8127">BK2002</f>
        <v>0</v>
      </c>
      <c r="BL2003" s="65">
        <f t="shared" si="8127"/>
        <v>0</v>
      </c>
      <c r="BM2003" s="6">
        <f t="shared" si="8113"/>
        <v>122.68437500000003</v>
      </c>
      <c r="BN2003" s="8">
        <f t="shared" si="8114"/>
        <v>149.0819326565707</v>
      </c>
      <c r="BO2003" s="12">
        <f t="shared" si="8115"/>
        <v>135.24061420950244</v>
      </c>
      <c r="BP2003" s="50">
        <f>(1-[6]Constant!$A$3)/($J2003*[6]Constant!$B$3/[6]Constant!$C$3^($D2003-1)+1)+[6]Constant!$A$3</f>
        <v>0.93162790697674425</v>
      </c>
      <c r="BQ2003" s="4">
        <f t="shared" si="8116"/>
        <v>149.0819326565707</v>
      </c>
      <c r="BR2003" s="50">
        <f>(1-[6]Constant!$A$3)/($K2003*[6]Constant!$B$3/[6]Constant!$C$3^($D2003-1)+1)+[6]Constant!$A$3</f>
        <v>0.93162790697674425</v>
      </c>
      <c r="BS2003" s="4">
        <f t="shared" si="8117"/>
        <v>149.0819326565707</v>
      </c>
      <c r="BT2003"/>
    </row>
    <row r="2004" spans="1:72" x14ac:dyDescent="0.3">
      <c r="A2004">
        <v>50067</v>
      </c>
      <c r="B2004" s="18" t="e">
        <f>VLOOKUP(CONCATENATE("CREATURE_NAME_",A2004),[1]Localization_Hero!$A:$E,2,FALSE)</f>
        <v>#N/A</v>
      </c>
      <c r="C2004" t="s">
        <v>79</v>
      </c>
      <c r="D2004">
        <v>1</v>
      </c>
      <c r="E2004">
        <v>1</v>
      </c>
      <c r="F2004" s="18">
        <v>1</v>
      </c>
      <c r="G2004" s="10">
        <v>100</v>
      </c>
      <c r="H2004" s="10">
        <v>100</v>
      </c>
      <c r="I2004" s="10">
        <v>2500</v>
      </c>
      <c r="J2004" s="10">
        <v>25</v>
      </c>
      <c r="K2004" s="10">
        <v>25</v>
      </c>
      <c r="L2004" s="2"/>
      <c r="M2004" s="10">
        <v>100</v>
      </c>
      <c r="N2004" s="10">
        <v>0</v>
      </c>
      <c r="O2004" s="10">
        <v>0</v>
      </c>
      <c r="P2004" s="10">
        <v>100</v>
      </c>
      <c r="Q2004" s="10">
        <v>0</v>
      </c>
      <c r="R2004" s="10">
        <v>0</v>
      </c>
      <c r="S2004" s="10">
        <v>0</v>
      </c>
      <c r="T2004" s="10">
        <v>150</v>
      </c>
      <c r="U2004" s="10">
        <v>0</v>
      </c>
      <c r="V2004" s="10">
        <v>0</v>
      </c>
      <c r="W2004" s="2"/>
      <c r="X2004" s="10">
        <v>100</v>
      </c>
      <c r="Y2004" s="10">
        <v>0</v>
      </c>
      <c r="Z2004" s="10">
        <v>0</v>
      </c>
      <c r="AA2004" s="10">
        <v>100</v>
      </c>
      <c r="AB2004" s="10">
        <v>0</v>
      </c>
      <c r="AC2004" s="10">
        <v>0</v>
      </c>
      <c r="AD2004" s="10">
        <v>150</v>
      </c>
      <c r="AE2004" s="10">
        <v>150</v>
      </c>
      <c r="AF2004" s="10">
        <v>0</v>
      </c>
      <c r="AG2004" s="10">
        <v>0</v>
      </c>
      <c r="AH2004" s="10">
        <v>0</v>
      </c>
      <c r="AI2004" s="10">
        <v>0</v>
      </c>
      <c r="AJ2004" s="3"/>
      <c r="AK2004" s="10">
        <v>0</v>
      </c>
      <c r="AL2004" s="10">
        <v>0</v>
      </c>
      <c r="AM2004" s="3"/>
      <c r="AN2004" s="10">
        <v>0</v>
      </c>
      <c r="AO2004" s="10">
        <v>0</v>
      </c>
      <c r="AP2004" s="10">
        <v>0</v>
      </c>
      <c r="AQ2004" s="10">
        <v>0</v>
      </c>
      <c r="AR2004" s="10">
        <v>0</v>
      </c>
      <c r="AS2004" s="10">
        <v>0</v>
      </c>
      <c r="AT2004" s="10">
        <v>0</v>
      </c>
      <c r="AU2004" s="10">
        <v>0</v>
      </c>
      <c r="AV2004" s="10">
        <v>0</v>
      </c>
      <c r="AW2004" s="10">
        <v>0</v>
      </c>
      <c r="AX2004" s="10">
        <v>0</v>
      </c>
      <c r="AY2004" s="3"/>
      <c r="AZ2004" s="10">
        <v>6000</v>
      </c>
      <c r="BA2004" s="10">
        <v>6000</v>
      </c>
      <c r="BB2004" s="10">
        <v>0</v>
      </c>
      <c r="BC2004" s="10">
        <v>0</v>
      </c>
      <c r="BD2004" s="10">
        <v>0</v>
      </c>
      <c r="BE2004" s="10">
        <v>250</v>
      </c>
      <c r="BF2004" s="3"/>
      <c r="BG2004" s="10">
        <v>1000</v>
      </c>
      <c r="BH2004" s="10">
        <v>5000</v>
      </c>
      <c r="BI2004" s="3"/>
      <c r="BJ2004" s="21">
        <v>1</v>
      </c>
      <c r="BK2004" s="65">
        <v>0</v>
      </c>
      <c r="BL2004" s="65">
        <v>0</v>
      </c>
      <c r="BM2004" s="6">
        <f t="shared" si="8113"/>
        <v>122.68437500000003</v>
      </c>
      <c r="BN2004" s="8">
        <f t="shared" si="8114"/>
        <v>149.0819326565707</v>
      </c>
      <c r="BO2004" s="12">
        <f t="shared" si="8115"/>
        <v>135.24061420950244</v>
      </c>
      <c r="BP2004" s="50">
        <f>(1-[6]Constant!$A$3)/($J2004*[6]Constant!$B$3/[6]Constant!$C$3^($D2004-1)+1)+[6]Constant!$A$3</f>
        <v>0.93162790697674425</v>
      </c>
      <c r="BQ2004" s="4">
        <f t="shared" si="8116"/>
        <v>149.0819326565707</v>
      </c>
      <c r="BR2004" s="50">
        <f>(1-[6]Constant!$A$3)/($K2004*[6]Constant!$B$3/[6]Constant!$C$3^($D2004-1)+1)+[6]Constant!$A$3</f>
        <v>0.93162790697674425</v>
      </c>
      <c r="BS2004" s="4">
        <f t="shared" si="8117"/>
        <v>149.0819326565707</v>
      </c>
      <c r="BT2004">
        <f>BO2004/$BO$4*100</f>
        <v>102.78798636024409</v>
      </c>
    </row>
    <row r="2005" spans="1:72" s="13" customFormat="1" ht="17.25" thickBot="1" x14ac:dyDescent="0.35">
      <c r="B2005" s="20"/>
      <c r="D2005" s="14">
        <v>1</v>
      </c>
      <c r="E2005" s="14">
        <v>1</v>
      </c>
      <c r="F2005" s="19">
        <v>1</v>
      </c>
      <c r="G2005" s="15">
        <f t="shared" ref="G2005:H2005" si="8128">G2004</f>
        <v>100</v>
      </c>
      <c r="H2005" s="15">
        <f t="shared" si="8128"/>
        <v>100</v>
      </c>
      <c r="I2005" s="15">
        <v>2500</v>
      </c>
      <c r="J2005" s="15">
        <v>25</v>
      </c>
      <c r="K2005" s="15">
        <v>25</v>
      </c>
      <c r="L2005" s="16"/>
      <c r="M2005" s="15">
        <f t="shared" ref="M2005:O2005" si="8129">M2004</f>
        <v>100</v>
      </c>
      <c r="N2005" s="15">
        <f t="shared" si="8129"/>
        <v>0</v>
      </c>
      <c r="O2005" s="15">
        <f t="shared" si="8129"/>
        <v>0</v>
      </c>
      <c r="P2005" s="15">
        <v>100</v>
      </c>
      <c r="Q2005" s="15">
        <f t="shared" ref="Q2005:V2005" si="8130">Q2004</f>
        <v>0</v>
      </c>
      <c r="R2005" s="15">
        <f t="shared" si="8130"/>
        <v>0</v>
      </c>
      <c r="S2005" s="15">
        <f t="shared" si="8130"/>
        <v>0</v>
      </c>
      <c r="T2005" s="15">
        <f t="shared" si="8130"/>
        <v>150</v>
      </c>
      <c r="U2005" s="15">
        <f t="shared" si="8130"/>
        <v>0</v>
      </c>
      <c r="V2005" s="15">
        <f t="shared" si="8130"/>
        <v>0</v>
      </c>
      <c r="W2005" s="16"/>
      <c r="X2005" s="15">
        <f t="shared" si="8121"/>
        <v>100</v>
      </c>
      <c r="Y2005" s="15">
        <f>Y2004</f>
        <v>0</v>
      </c>
      <c r="Z2005" s="15">
        <f>Z2004</f>
        <v>0</v>
      </c>
      <c r="AA2005" s="15">
        <v>100</v>
      </c>
      <c r="AB2005" s="15">
        <f t="shared" ref="AB2005:AI2005" si="8131">AB2004</f>
        <v>0</v>
      </c>
      <c r="AC2005" s="15">
        <f t="shared" si="8131"/>
        <v>0</v>
      </c>
      <c r="AD2005" s="15">
        <f t="shared" si="8131"/>
        <v>150</v>
      </c>
      <c r="AE2005" s="15">
        <f t="shared" si="8131"/>
        <v>150</v>
      </c>
      <c r="AF2005" s="15">
        <f t="shared" si="8131"/>
        <v>0</v>
      </c>
      <c r="AG2005" s="15">
        <f t="shared" si="8131"/>
        <v>0</v>
      </c>
      <c r="AH2005" s="15">
        <f t="shared" si="8131"/>
        <v>0</v>
      </c>
      <c r="AI2005" s="15">
        <f t="shared" si="8131"/>
        <v>0</v>
      </c>
      <c r="AJ2005" s="17"/>
      <c r="AK2005" s="15">
        <f>AK2004</f>
        <v>0</v>
      </c>
      <c r="AL2005" s="15">
        <f>AL2004</f>
        <v>0</v>
      </c>
      <c r="AM2005" s="17"/>
      <c r="AN2005" s="15">
        <f t="shared" ref="AN2005:AX2005" si="8132">AN2004</f>
        <v>0</v>
      </c>
      <c r="AO2005" s="15">
        <f t="shared" si="8132"/>
        <v>0</v>
      </c>
      <c r="AP2005" s="15">
        <f t="shared" si="8132"/>
        <v>0</v>
      </c>
      <c r="AQ2005" s="15">
        <f t="shared" si="8132"/>
        <v>0</v>
      </c>
      <c r="AR2005" s="15">
        <f t="shared" si="8132"/>
        <v>0</v>
      </c>
      <c r="AS2005" s="15">
        <f t="shared" si="8132"/>
        <v>0</v>
      </c>
      <c r="AT2005" s="15">
        <f t="shared" si="8132"/>
        <v>0</v>
      </c>
      <c r="AU2005" s="15">
        <f t="shared" si="8132"/>
        <v>0</v>
      </c>
      <c r="AV2005" s="15">
        <f t="shared" si="8132"/>
        <v>0</v>
      </c>
      <c r="AW2005" s="15">
        <f t="shared" si="8132"/>
        <v>0</v>
      </c>
      <c r="AX2005" s="15">
        <f t="shared" si="8132"/>
        <v>0</v>
      </c>
      <c r="AY2005" s="17"/>
      <c r="AZ2005" s="15">
        <f t="shared" ref="AZ2005:BA2005" si="8133">AZ2004</f>
        <v>6000</v>
      </c>
      <c r="BA2005" s="15">
        <f t="shared" si="8133"/>
        <v>6000</v>
      </c>
      <c r="BB2005" s="15">
        <v>0</v>
      </c>
      <c r="BC2005" s="15">
        <f t="shared" ref="BC2005:BE2005" si="8134">BC2004</f>
        <v>0</v>
      </c>
      <c r="BD2005" s="15">
        <f t="shared" si="8134"/>
        <v>0</v>
      </c>
      <c r="BE2005" s="15">
        <f t="shared" si="8134"/>
        <v>250</v>
      </c>
      <c r="BF2005" s="17"/>
      <c r="BG2005" s="15">
        <f t="shared" ref="BG2005:BH2005" si="8135">BG2004</f>
        <v>1000</v>
      </c>
      <c r="BH2005" s="15">
        <f t="shared" si="8135"/>
        <v>5000</v>
      </c>
      <c r="BI2005" s="17"/>
      <c r="BJ2005" s="22">
        <f>G2005/G2004</f>
        <v>1</v>
      </c>
      <c r="BK2005" s="65">
        <f t="shared" ref="BK2005:BL2005" si="8136">BK2004</f>
        <v>0</v>
      </c>
      <c r="BL2005" s="65">
        <f t="shared" si="8136"/>
        <v>0</v>
      </c>
      <c r="BM2005" s="6">
        <f t="shared" si="8113"/>
        <v>122.68437500000003</v>
      </c>
      <c r="BN2005" s="8">
        <f t="shared" si="8114"/>
        <v>149.0819326565707</v>
      </c>
      <c r="BO2005" s="12">
        <f t="shared" si="8115"/>
        <v>135.24061420950244</v>
      </c>
      <c r="BP2005" s="50">
        <f>(1-[6]Constant!$A$3)/($J2005*[6]Constant!$B$3/[6]Constant!$C$3^($D2005-1)+1)+[6]Constant!$A$3</f>
        <v>0.93162790697674425</v>
      </c>
      <c r="BQ2005" s="4">
        <f t="shared" si="8116"/>
        <v>149.0819326565707</v>
      </c>
      <c r="BR2005" s="50">
        <f>(1-[6]Constant!$A$3)/($K2005*[6]Constant!$B$3/[6]Constant!$C$3^($D2005-1)+1)+[6]Constant!$A$3</f>
        <v>0.93162790697674425</v>
      </c>
      <c r="BS2005" s="4">
        <f t="shared" si="8117"/>
        <v>149.0819326565707</v>
      </c>
      <c r="BT2005"/>
    </row>
    <row r="2006" spans="1:72" x14ac:dyDescent="0.3">
      <c r="A2006">
        <v>50068</v>
      </c>
      <c r="B2006" s="18" t="e">
        <f>VLOOKUP(CONCATENATE("CREATURE_NAME_",A2006),[1]Localization_Hero!$A:$E,2,FALSE)</f>
        <v>#N/A</v>
      </c>
      <c r="C2006" t="s">
        <v>79</v>
      </c>
      <c r="D2006">
        <v>1</v>
      </c>
      <c r="E2006">
        <v>1</v>
      </c>
      <c r="F2006" s="18">
        <v>1</v>
      </c>
      <c r="G2006" s="10">
        <v>100</v>
      </c>
      <c r="H2006" s="10">
        <v>100</v>
      </c>
      <c r="I2006" s="10">
        <v>2500</v>
      </c>
      <c r="J2006" s="10">
        <v>25</v>
      </c>
      <c r="K2006" s="10">
        <v>25</v>
      </c>
      <c r="L2006" s="2"/>
      <c r="M2006" s="10">
        <v>100</v>
      </c>
      <c r="N2006" s="10">
        <v>0</v>
      </c>
      <c r="O2006" s="10">
        <v>0</v>
      </c>
      <c r="P2006" s="10">
        <v>100</v>
      </c>
      <c r="Q2006" s="10">
        <v>0</v>
      </c>
      <c r="R2006" s="10">
        <v>0</v>
      </c>
      <c r="S2006" s="10">
        <v>0</v>
      </c>
      <c r="T2006" s="10">
        <v>150</v>
      </c>
      <c r="U2006" s="10">
        <v>0</v>
      </c>
      <c r="V2006" s="10">
        <v>0</v>
      </c>
      <c r="W2006" s="2"/>
      <c r="X2006" s="10">
        <v>100</v>
      </c>
      <c r="Y2006" s="10">
        <v>0</v>
      </c>
      <c r="Z2006" s="10">
        <v>0</v>
      </c>
      <c r="AA2006" s="10">
        <v>100</v>
      </c>
      <c r="AB2006" s="10">
        <v>0</v>
      </c>
      <c r="AC2006" s="10">
        <v>0</v>
      </c>
      <c r="AD2006" s="10">
        <v>150</v>
      </c>
      <c r="AE2006" s="10">
        <v>150</v>
      </c>
      <c r="AF2006" s="10">
        <v>0</v>
      </c>
      <c r="AG2006" s="10">
        <v>0</v>
      </c>
      <c r="AH2006" s="10">
        <v>0</v>
      </c>
      <c r="AI2006" s="10">
        <v>0</v>
      </c>
      <c r="AJ2006" s="3"/>
      <c r="AK2006" s="10">
        <v>0</v>
      </c>
      <c r="AL2006" s="10">
        <v>0</v>
      </c>
      <c r="AM2006" s="3"/>
      <c r="AN2006" s="10">
        <v>0</v>
      </c>
      <c r="AO2006" s="10">
        <v>0</v>
      </c>
      <c r="AP2006" s="10">
        <v>0</v>
      </c>
      <c r="AQ2006" s="10">
        <v>0</v>
      </c>
      <c r="AR2006" s="10">
        <v>0</v>
      </c>
      <c r="AS2006" s="10">
        <v>0</v>
      </c>
      <c r="AT2006" s="10">
        <v>0</v>
      </c>
      <c r="AU2006" s="10">
        <v>0</v>
      </c>
      <c r="AV2006" s="10">
        <v>0</v>
      </c>
      <c r="AW2006" s="10">
        <v>0</v>
      </c>
      <c r="AX2006" s="10">
        <v>0</v>
      </c>
      <c r="AY2006" s="3"/>
      <c r="AZ2006" s="10">
        <v>6000</v>
      </c>
      <c r="BA2006" s="10">
        <v>6000</v>
      </c>
      <c r="BB2006" s="10">
        <v>0</v>
      </c>
      <c r="BC2006" s="10">
        <v>0</v>
      </c>
      <c r="BD2006" s="10">
        <v>0</v>
      </c>
      <c r="BE2006" s="10">
        <v>250</v>
      </c>
      <c r="BF2006" s="3"/>
      <c r="BG2006" s="10">
        <v>1000</v>
      </c>
      <c r="BH2006" s="10">
        <v>5000</v>
      </c>
      <c r="BI2006" s="3"/>
      <c r="BJ2006" s="21">
        <v>1</v>
      </c>
      <c r="BK2006" s="65">
        <v>0</v>
      </c>
      <c r="BL2006" s="65">
        <v>0</v>
      </c>
      <c r="BM2006" s="6">
        <f t="shared" si="8113"/>
        <v>122.68437500000003</v>
      </c>
      <c r="BN2006" s="8">
        <f t="shared" si="8114"/>
        <v>149.0819326565707</v>
      </c>
      <c r="BO2006" s="12">
        <f t="shared" si="8115"/>
        <v>135.24061420950244</v>
      </c>
      <c r="BP2006" s="50">
        <f>(1-[6]Constant!$A$3)/($J2006*[6]Constant!$B$3/[6]Constant!$C$3^($D2006-1)+1)+[6]Constant!$A$3</f>
        <v>0.93162790697674425</v>
      </c>
      <c r="BQ2006" s="4">
        <f t="shared" si="8116"/>
        <v>149.0819326565707</v>
      </c>
      <c r="BR2006" s="50">
        <f>(1-[6]Constant!$A$3)/($K2006*[6]Constant!$B$3/[6]Constant!$C$3^($D2006-1)+1)+[6]Constant!$A$3</f>
        <v>0.93162790697674425</v>
      </c>
      <c r="BS2006" s="4">
        <f t="shared" si="8117"/>
        <v>149.0819326565707</v>
      </c>
      <c r="BT2006">
        <f>BO2006/$BO$4*100</f>
        <v>102.78798636024409</v>
      </c>
    </row>
    <row r="2007" spans="1:72" s="13" customFormat="1" ht="17.25" thickBot="1" x14ac:dyDescent="0.35">
      <c r="B2007" s="20"/>
      <c r="D2007" s="14">
        <v>1</v>
      </c>
      <c r="E2007" s="14">
        <v>1</v>
      </c>
      <c r="F2007" s="19">
        <v>1</v>
      </c>
      <c r="G2007" s="15">
        <f t="shared" ref="G2007:H2007" si="8137">G2006</f>
        <v>100</v>
      </c>
      <c r="H2007" s="15">
        <f t="shared" si="8137"/>
        <v>100</v>
      </c>
      <c r="I2007" s="15">
        <v>2500</v>
      </c>
      <c r="J2007" s="15">
        <v>25</v>
      </c>
      <c r="K2007" s="15">
        <v>25</v>
      </c>
      <c r="L2007" s="16"/>
      <c r="M2007" s="15">
        <f t="shared" ref="M2007:O2007" si="8138">M2006</f>
        <v>100</v>
      </c>
      <c r="N2007" s="15">
        <f t="shared" si="8138"/>
        <v>0</v>
      </c>
      <c r="O2007" s="15">
        <f t="shared" si="8138"/>
        <v>0</v>
      </c>
      <c r="P2007" s="15">
        <v>100</v>
      </c>
      <c r="Q2007" s="15">
        <f t="shared" ref="Q2007:V2007" si="8139">Q2006</f>
        <v>0</v>
      </c>
      <c r="R2007" s="15">
        <f t="shared" si="8139"/>
        <v>0</v>
      </c>
      <c r="S2007" s="15">
        <f t="shared" si="8139"/>
        <v>0</v>
      </c>
      <c r="T2007" s="15">
        <f t="shared" si="8139"/>
        <v>150</v>
      </c>
      <c r="U2007" s="15">
        <f t="shared" si="8139"/>
        <v>0</v>
      </c>
      <c r="V2007" s="15">
        <f t="shared" si="8139"/>
        <v>0</v>
      </c>
      <c r="W2007" s="16"/>
      <c r="X2007" s="15">
        <f t="shared" si="8121"/>
        <v>100</v>
      </c>
      <c r="Y2007" s="15">
        <f>Y2006</f>
        <v>0</v>
      </c>
      <c r="Z2007" s="15">
        <f>Z2006</f>
        <v>0</v>
      </c>
      <c r="AA2007" s="15">
        <v>100</v>
      </c>
      <c r="AB2007" s="15">
        <f t="shared" ref="AB2007:AI2007" si="8140">AB2006</f>
        <v>0</v>
      </c>
      <c r="AC2007" s="15">
        <f t="shared" si="8140"/>
        <v>0</v>
      </c>
      <c r="AD2007" s="15">
        <f t="shared" si="8140"/>
        <v>150</v>
      </c>
      <c r="AE2007" s="15">
        <f t="shared" si="8140"/>
        <v>150</v>
      </c>
      <c r="AF2007" s="15">
        <f t="shared" si="8140"/>
        <v>0</v>
      </c>
      <c r="AG2007" s="15">
        <f t="shared" si="8140"/>
        <v>0</v>
      </c>
      <c r="AH2007" s="15">
        <f t="shared" si="8140"/>
        <v>0</v>
      </c>
      <c r="AI2007" s="15">
        <f t="shared" si="8140"/>
        <v>0</v>
      </c>
      <c r="AJ2007" s="17"/>
      <c r="AK2007" s="15">
        <f>AK2006</f>
        <v>0</v>
      </c>
      <c r="AL2007" s="15">
        <f>AL2006</f>
        <v>0</v>
      </c>
      <c r="AM2007" s="17"/>
      <c r="AN2007" s="15">
        <f t="shared" ref="AN2007:AX2007" si="8141">AN2006</f>
        <v>0</v>
      </c>
      <c r="AO2007" s="15">
        <f t="shared" si="8141"/>
        <v>0</v>
      </c>
      <c r="AP2007" s="15">
        <f t="shared" si="8141"/>
        <v>0</v>
      </c>
      <c r="AQ2007" s="15">
        <f t="shared" si="8141"/>
        <v>0</v>
      </c>
      <c r="AR2007" s="15">
        <f t="shared" si="8141"/>
        <v>0</v>
      </c>
      <c r="AS2007" s="15">
        <f t="shared" si="8141"/>
        <v>0</v>
      </c>
      <c r="AT2007" s="15">
        <f t="shared" si="8141"/>
        <v>0</v>
      </c>
      <c r="AU2007" s="15">
        <f t="shared" si="8141"/>
        <v>0</v>
      </c>
      <c r="AV2007" s="15">
        <f t="shared" si="8141"/>
        <v>0</v>
      </c>
      <c r="AW2007" s="15">
        <f t="shared" si="8141"/>
        <v>0</v>
      </c>
      <c r="AX2007" s="15">
        <f t="shared" si="8141"/>
        <v>0</v>
      </c>
      <c r="AY2007" s="17"/>
      <c r="AZ2007" s="15">
        <f t="shared" ref="AZ2007:BA2007" si="8142">AZ2006</f>
        <v>6000</v>
      </c>
      <c r="BA2007" s="15">
        <f t="shared" si="8142"/>
        <v>6000</v>
      </c>
      <c r="BB2007" s="15">
        <v>0</v>
      </c>
      <c r="BC2007" s="15">
        <f t="shared" ref="BC2007:BE2007" si="8143">BC2006</f>
        <v>0</v>
      </c>
      <c r="BD2007" s="15">
        <f t="shared" si="8143"/>
        <v>0</v>
      </c>
      <c r="BE2007" s="15">
        <f t="shared" si="8143"/>
        <v>250</v>
      </c>
      <c r="BF2007" s="17"/>
      <c r="BG2007" s="15">
        <f t="shared" ref="BG2007:BH2007" si="8144">BG2006</f>
        <v>1000</v>
      </c>
      <c r="BH2007" s="15">
        <f t="shared" si="8144"/>
        <v>5000</v>
      </c>
      <c r="BI2007" s="17"/>
      <c r="BJ2007" s="22">
        <f>G2007/G2006</f>
        <v>1</v>
      </c>
      <c r="BK2007" s="65">
        <f t="shared" ref="BK2007:BL2007" si="8145">BK2006</f>
        <v>0</v>
      </c>
      <c r="BL2007" s="65">
        <f t="shared" si="8145"/>
        <v>0</v>
      </c>
      <c r="BM2007" s="6">
        <f t="shared" si="8113"/>
        <v>122.68437500000003</v>
      </c>
      <c r="BN2007" s="8">
        <f t="shared" si="8114"/>
        <v>149.0819326565707</v>
      </c>
      <c r="BO2007" s="12">
        <f t="shared" si="8115"/>
        <v>135.24061420950244</v>
      </c>
      <c r="BP2007" s="50">
        <f>(1-[6]Constant!$A$3)/($J2007*[6]Constant!$B$3/[6]Constant!$C$3^($D2007-1)+1)+[6]Constant!$A$3</f>
        <v>0.93162790697674425</v>
      </c>
      <c r="BQ2007" s="4">
        <f t="shared" si="8116"/>
        <v>149.0819326565707</v>
      </c>
      <c r="BR2007" s="50">
        <f>(1-[6]Constant!$A$3)/($K2007*[6]Constant!$B$3/[6]Constant!$C$3^($D2007-1)+1)+[6]Constant!$A$3</f>
        <v>0.93162790697674425</v>
      </c>
      <c r="BS2007" s="4">
        <f t="shared" si="8117"/>
        <v>149.0819326565707</v>
      </c>
      <c r="BT2007"/>
    </row>
    <row r="2008" spans="1:72" s="34" customFormat="1" ht="27" thickBot="1" x14ac:dyDescent="0.35">
      <c r="B2008" s="70" t="s">
        <v>354</v>
      </c>
      <c r="C2008"/>
      <c r="F2008" s="35"/>
      <c r="G2008" s="36"/>
      <c r="H2008" s="36"/>
      <c r="I2008" s="36"/>
      <c r="J2008" s="36"/>
      <c r="K2008" s="36"/>
      <c r="L2008" s="16"/>
      <c r="M2008" s="36"/>
      <c r="N2008" s="36"/>
      <c r="O2008" s="36"/>
      <c r="P2008" s="36">
        <v>0</v>
      </c>
      <c r="Q2008" s="36"/>
      <c r="R2008" s="36"/>
      <c r="S2008" s="36"/>
      <c r="T2008" s="36"/>
      <c r="U2008" s="36"/>
      <c r="V2008" s="36"/>
      <c r="W2008" s="16"/>
      <c r="X2008" s="36"/>
      <c r="Y2008" s="36"/>
      <c r="Z2008" s="36"/>
      <c r="AA2008" s="36">
        <v>0</v>
      </c>
      <c r="AB2008" s="36"/>
      <c r="AC2008" s="36"/>
      <c r="AD2008" s="36"/>
      <c r="AE2008" s="36"/>
      <c r="AF2008" s="36"/>
      <c r="AG2008" s="36"/>
      <c r="AH2008" s="36"/>
      <c r="AI2008" s="36"/>
      <c r="AJ2008" s="17"/>
      <c r="AK2008" s="36"/>
      <c r="AL2008" s="36"/>
      <c r="AM2008" s="17"/>
      <c r="AN2008" s="36"/>
      <c r="AO2008" s="36"/>
      <c r="AP2008" s="36"/>
      <c r="AQ2008" s="36"/>
      <c r="AR2008" s="36"/>
      <c r="AS2008" s="36"/>
      <c r="AT2008" s="36"/>
      <c r="AU2008" s="36"/>
      <c r="AV2008" s="36"/>
      <c r="AW2008" s="36"/>
      <c r="AX2008" s="36"/>
      <c r="AY2008" s="17"/>
      <c r="AZ2008" s="36"/>
      <c r="BA2008" s="36"/>
      <c r="BB2008" s="36"/>
      <c r="BC2008" s="36"/>
      <c r="BD2008" s="36"/>
      <c r="BE2008" s="36"/>
      <c r="BF2008" s="17"/>
      <c r="BG2008" s="36"/>
      <c r="BH2008" s="36"/>
      <c r="BI2008" s="17"/>
      <c r="BJ2008" s="37"/>
      <c r="BK2008" s="36"/>
      <c r="BL2008" s="36"/>
      <c r="BM2008" s="38"/>
      <c r="BN2008" s="38"/>
      <c r="BO2008" s="38"/>
      <c r="BP2008" s="38"/>
      <c r="BQ2008" s="38"/>
      <c r="BR2008" s="38"/>
      <c r="BS2008" s="38"/>
    </row>
    <row r="2009" spans="1:72" x14ac:dyDescent="0.3">
      <c r="A2009">
        <v>40145</v>
      </c>
      <c r="B2009" s="18" t="e">
        <f>VLOOKUP(CONCATENATE("CREATURE_NAME_",A2009),[1]Localization_Hero!$A:$E,2,FALSE)</f>
        <v>#N/A</v>
      </c>
      <c r="C2009" t="s">
        <v>81</v>
      </c>
      <c r="D2009">
        <v>1</v>
      </c>
      <c r="E2009">
        <v>1</v>
      </c>
      <c r="F2009" s="18">
        <v>1</v>
      </c>
      <c r="G2009" s="10">
        <v>100</v>
      </c>
      <c r="H2009" s="10">
        <v>100</v>
      </c>
      <c r="I2009" s="10">
        <v>2500</v>
      </c>
      <c r="J2009" s="10">
        <v>25</v>
      </c>
      <c r="K2009" s="10">
        <v>25</v>
      </c>
      <c r="L2009" s="2"/>
      <c r="M2009" s="10">
        <v>100</v>
      </c>
      <c r="N2009" s="10">
        <v>0</v>
      </c>
      <c r="O2009" s="10">
        <v>0</v>
      </c>
      <c r="P2009" s="10">
        <v>100</v>
      </c>
      <c r="Q2009" s="10">
        <v>0</v>
      </c>
      <c r="R2009" s="10">
        <v>0</v>
      </c>
      <c r="S2009" s="10">
        <v>0</v>
      </c>
      <c r="T2009" s="10">
        <v>150</v>
      </c>
      <c r="U2009" s="10">
        <v>0</v>
      </c>
      <c r="V2009" s="10">
        <v>0</v>
      </c>
      <c r="W2009" s="2"/>
      <c r="X2009" s="10">
        <v>100</v>
      </c>
      <c r="Y2009" s="10">
        <v>0</v>
      </c>
      <c r="Z2009" s="10">
        <v>0</v>
      </c>
      <c r="AA2009" s="10">
        <v>100</v>
      </c>
      <c r="AB2009" s="10">
        <v>0</v>
      </c>
      <c r="AC2009" s="10">
        <v>0</v>
      </c>
      <c r="AD2009" s="10">
        <v>0</v>
      </c>
      <c r="AE2009" s="10">
        <v>150</v>
      </c>
      <c r="AF2009" s="10">
        <v>0</v>
      </c>
      <c r="AG2009" s="10">
        <v>0</v>
      </c>
      <c r="AH2009" s="10">
        <v>0</v>
      </c>
      <c r="AI2009" s="10">
        <v>0</v>
      </c>
      <c r="AJ2009" s="3"/>
      <c r="AK2009" s="10">
        <v>0</v>
      </c>
      <c r="AL2009" s="10">
        <v>0</v>
      </c>
      <c r="AM2009" s="3"/>
      <c r="AN2009" s="10">
        <v>0</v>
      </c>
      <c r="AO2009" s="10">
        <v>0</v>
      </c>
      <c r="AP2009" s="10">
        <v>0</v>
      </c>
      <c r="AQ2009" s="10">
        <v>0</v>
      </c>
      <c r="AR2009" s="10">
        <v>0</v>
      </c>
      <c r="AS2009" s="10">
        <v>0</v>
      </c>
      <c r="AT2009" s="10">
        <v>0</v>
      </c>
      <c r="AU2009" s="10">
        <v>0</v>
      </c>
      <c r="AV2009" s="10">
        <v>0</v>
      </c>
      <c r="AW2009" s="10">
        <v>0</v>
      </c>
      <c r="AX2009" s="10">
        <v>0</v>
      </c>
      <c r="AY2009" s="3"/>
      <c r="AZ2009" s="10">
        <v>6000</v>
      </c>
      <c r="BA2009" s="10">
        <v>6000</v>
      </c>
      <c r="BB2009" s="10">
        <v>0</v>
      </c>
      <c r="BC2009" s="10">
        <v>0</v>
      </c>
      <c r="BD2009" s="10">
        <v>0</v>
      </c>
      <c r="BE2009" s="10">
        <v>250</v>
      </c>
      <c r="BF2009" s="3"/>
      <c r="BG2009" s="10">
        <v>1000</v>
      </c>
      <c r="BH2009" s="10">
        <v>1500</v>
      </c>
      <c r="BI2009" s="3"/>
      <c r="BJ2009" s="21">
        <v>1</v>
      </c>
      <c r="BK2009" s="65">
        <v>0</v>
      </c>
      <c r="BL2009" s="65">
        <v>0</v>
      </c>
      <c r="BM2009" s="6">
        <f t="shared" ref="BM2009:BM2010" si="8146">MAX(G2009*(1+M2009/1000*(1+O2009/1000))*(1+0.5*T2009/1000)*(1+0.25*S2009/1000),(H2009*(1+X2009/1000*(1+Z2009/1000))*(1+0.5*AE2009/1000)*(1+0.25*AD2009/1000)))*BG2009/1000</f>
        <v>118.25000000000001</v>
      </c>
      <c r="BN2009" s="8">
        <f t="shared" ref="BN2009:BN2010" si="8147">(BQ2009+BS2009)/2*(1+AI2009/2000)*(1+AH2009/2000)*(1+AN2009/2000)*(1+AK2009/2000)</f>
        <v>149.0819326565707</v>
      </c>
      <c r="BO2009" s="12">
        <f t="shared" ref="BO2009:BO2010" si="8148">SQRT(BM2009*BN2009)</f>
        <v>132.77401303206696</v>
      </c>
      <c r="BP2009" s="50">
        <f>(1-'#Constant'!$A$3)/($J2009*'#Constant'!$B$3/'#Constant'!$C$3^($D2009-1)+1)+'#Constant'!$A$3</f>
        <v>0.93162790697674425</v>
      </c>
      <c r="BQ2009" s="4">
        <f t="shared" ref="BQ2009:BQ2010" si="8149">I2009/(BP2009*(1-Q2009/1000*(0.5+R2009/1000))*(1-P2009/1000)*(1-V2009/1000)*(1+U2009/1000))/20</f>
        <v>149.0819326565707</v>
      </c>
      <c r="BR2009" s="50">
        <f>(1-'#Constant'!$A$3)/($K2009*'#Constant'!$B$3/'#Constant'!$C$3^($D2009-1)+1)+'#Constant'!$A$3</f>
        <v>0.93162790697674425</v>
      </c>
      <c r="BS2009" s="4">
        <f t="shared" ref="BS2009:BS2010" si="8150">I2009/(BR2009*(1-AB2009/1000*(0.5+AC2009/1000))*(1-AA2009/1000)*(1-AG2009/1000)*(1+AF2009/1000))/20</f>
        <v>149.0819326565707</v>
      </c>
      <c r="BT2009">
        <f>BO2009/$BO$4*100</f>
        <v>100.91327609170268</v>
      </c>
    </row>
    <row r="2010" spans="1:72" s="13" customFormat="1" ht="17.25" thickBot="1" x14ac:dyDescent="0.35">
      <c r="B2010" s="20"/>
      <c r="D2010" s="14">
        <v>1</v>
      </c>
      <c r="E2010" s="14">
        <v>1</v>
      </c>
      <c r="F2010" s="19">
        <v>1</v>
      </c>
      <c r="G2010" s="15">
        <f t="shared" ref="G2010:H2010" si="8151">G2009</f>
        <v>100</v>
      </c>
      <c r="H2010" s="15">
        <f t="shared" si="8151"/>
        <v>100</v>
      </c>
      <c r="I2010" s="15">
        <v>2500</v>
      </c>
      <c r="J2010" s="15">
        <v>25</v>
      </c>
      <c r="K2010" s="15">
        <v>25</v>
      </c>
      <c r="L2010" s="16"/>
      <c r="M2010" s="15">
        <f t="shared" ref="M2010:O2010" si="8152">M2009</f>
        <v>100</v>
      </c>
      <c r="N2010" s="15">
        <f t="shared" si="8152"/>
        <v>0</v>
      </c>
      <c r="O2010" s="15">
        <f t="shared" si="8152"/>
        <v>0</v>
      </c>
      <c r="P2010" s="15">
        <v>100</v>
      </c>
      <c r="Q2010" s="15">
        <f t="shared" ref="Q2010:V2010" si="8153">Q2009</f>
        <v>0</v>
      </c>
      <c r="R2010" s="15">
        <f t="shared" si="8153"/>
        <v>0</v>
      </c>
      <c r="S2010" s="15">
        <f t="shared" si="8153"/>
        <v>0</v>
      </c>
      <c r="T2010" s="15">
        <f t="shared" si="8153"/>
        <v>150</v>
      </c>
      <c r="U2010" s="15">
        <f t="shared" si="8153"/>
        <v>0</v>
      </c>
      <c r="V2010" s="15">
        <f t="shared" si="8153"/>
        <v>0</v>
      </c>
      <c r="W2010" s="16"/>
      <c r="X2010" s="15">
        <f t="shared" ref="X2010:Z2010" si="8154">X2009</f>
        <v>100</v>
      </c>
      <c r="Y2010" s="15">
        <f t="shared" si="8154"/>
        <v>0</v>
      </c>
      <c r="Z2010" s="15">
        <f t="shared" si="8154"/>
        <v>0</v>
      </c>
      <c r="AA2010" s="15">
        <v>100</v>
      </c>
      <c r="AB2010" s="15">
        <f t="shared" ref="AB2010:AI2010" si="8155">AB2009</f>
        <v>0</v>
      </c>
      <c r="AC2010" s="15">
        <f t="shared" si="8155"/>
        <v>0</v>
      </c>
      <c r="AD2010" s="15">
        <f t="shared" si="8155"/>
        <v>0</v>
      </c>
      <c r="AE2010" s="15">
        <f t="shared" si="8155"/>
        <v>150</v>
      </c>
      <c r="AF2010" s="15">
        <f t="shared" si="8155"/>
        <v>0</v>
      </c>
      <c r="AG2010" s="15">
        <f t="shared" si="8155"/>
        <v>0</v>
      </c>
      <c r="AH2010" s="15">
        <f t="shared" si="8155"/>
        <v>0</v>
      </c>
      <c r="AI2010" s="15">
        <f t="shared" si="8155"/>
        <v>0</v>
      </c>
      <c r="AJ2010" s="17"/>
      <c r="AK2010" s="15">
        <f>AK2009</f>
        <v>0</v>
      </c>
      <c r="AL2010" s="15">
        <f>AL2009</f>
        <v>0</v>
      </c>
      <c r="AM2010" s="17"/>
      <c r="AN2010" s="15">
        <f t="shared" ref="AN2010:AX2010" si="8156">AN2009</f>
        <v>0</v>
      </c>
      <c r="AO2010" s="15">
        <f t="shared" si="8156"/>
        <v>0</v>
      </c>
      <c r="AP2010" s="15">
        <f t="shared" si="8156"/>
        <v>0</v>
      </c>
      <c r="AQ2010" s="15">
        <f t="shared" si="8156"/>
        <v>0</v>
      </c>
      <c r="AR2010" s="15">
        <f t="shared" si="8156"/>
        <v>0</v>
      </c>
      <c r="AS2010" s="15">
        <f t="shared" si="8156"/>
        <v>0</v>
      </c>
      <c r="AT2010" s="15">
        <f t="shared" si="8156"/>
        <v>0</v>
      </c>
      <c r="AU2010" s="15">
        <f t="shared" si="8156"/>
        <v>0</v>
      </c>
      <c r="AV2010" s="15">
        <f t="shared" si="8156"/>
        <v>0</v>
      </c>
      <c r="AW2010" s="15">
        <f t="shared" si="8156"/>
        <v>0</v>
      </c>
      <c r="AX2010" s="15">
        <f t="shared" si="8156"/>
        <v>0</v>
      </c>
      <c r="AY2010" s="17"/>
      <c r="AZ2010" s="15">
        <f t="shared" ref="AZ2010:BA2010" si="8157">AZ2009</f>
        <v>6000</v>
      </c>
      <c r="BA2010" s="15">
        <f t="shared" si="8157"/>
        <v>6000</v>
      </c>
      <c r="BB2010" s="15">
        <v>0</v>
      </c>
      <c r="BC2010" s="15">
        <f t="shared" ref="BC2010:BE2010" si="8158">BC2009</f>
        <v>0</v>
      </c>
      <c r="BD2010" s="15">
        <f t="shared" si="8158"/>
        <v>0</v>
      </c>
      <c r="BE2010" s="15">
        <f t="shared" si="8158"/>
        <v>250</v>
      </c>
      <c r="BF2010" s="17"/>
      <c r="BG2010" s="15">
        <f t="shared" ref="BG2010:BH2010" si="8159">BG2009</f>
        <v>1000</v>
      </c>
      <c r="BH2010" s="15">
        <f t="shared" si="8159"/>
        <v>1500</v>
      </c>
      <c r="BI2010" s="17"/>
      <c r="BJ2010" s="22">
        <f>G2010/G2009</f>
        <v>1</v>
      </c>
      <c r="BK2010" s="65">
        <f t="shared" ref="BK2010:BL2010" si="8160">BK2009</f>
        <v>0</v>
      </c>
      <c r="BL2010" s="65">
        <f t="shared" si="8160"/>
        <v>0</v>
      </c>
      <c r="BM2010" s="6">
        <f t="shared" si="8146"/>
        <v>118.25000000000001</v>
      </c>
      <c r="BN2010" s="8">
        <f t="shared" si="8147"/>
        <v>149.0819326565707</v>
      </c>
      <c r="BO2010" s="12">
        <f t="shared" si="8148"/>
        <v>132.77401303206696</v>
      </c>
      <c r="BP2010" s="50">
        <f>(1-'#Constant'!$A$3)/($J2010*'#Constant'!$B$3/'#Constant'!$C$3^($D2010-1)+1)+'#Constant'!$A$3</f>
        <v>0.93162790697674425</v>
      </c>
      <c r="BQ2010" s="4">
        <f t="shared" si="8149"/>
        <v>149.0819326565707</v>
      </c>
      <c r="BR2010" s="50">
        <f>(1-'#Constant'!$A$3)/($K2010*'#Constant'!$B$3/'#Constant'!$C$3^($D2010-1)+1)+'#Constant'!$A$3</f>
        <v>0.93162790697674425</v>
      </c>
      <c r="BS2010" s="4">
        <f t="shared" si="8150"/>
        <v>149.0819326565707</v>
      </c>
      <c r="BT2010"/>
    </row>
    <row r="2011" spans="1:72" x14ac:dyDescent="0.3">
      <c r="A2011">
        <v>40146</v>
      </c>
      <c r="B2011" s="18" t="e">
        <f>VLOOKUP(CONCATENATE("CREATURE_NAME_",A2011),[1]Localization_Hero!$A:$E,2,FALSE)</f>
        <v>#N/A</v>
      </c>
      <c r="C2011" t="s">
        <v>81</v>
      </c>
      <c r="D2011">
        <v>1</v>
      </c>
      <c r="E2011">
        <v>1</v>
      </c>
      <c r="F2011" s="18">
        <v>1</v>
      </c>
      <c r="G2011" s="10">
        <v>100</v>
      </c>
      <c r="H2011" s="10">
        <v>100</v>
      </c>
      <c r="I2011" s="10">
        <v>2500</v>
      </c>
      <c r="J2011" s="10">
        <v>25</v>
      </c>
      <c r="K2011" s="10">
        <v>25</v>
      </c>
      <c r="L2011" s="2"/>
      <c r="M2011" s="10">
        <v>100</v>
      </c>
      <c r="N2011" s="10">
        <v>0</v>
      </c>
      <c r="O2011" s="10">
        <v>0</v>
      </c>
      <c r="P2011" s="10">
        <v>100</v>
      </c>
      <c r="Q2011" s="10">
        <v>0</v>
      </c>
      <c r="R2011" s="10">
        <v>0</v>
      </c>
      <c r="S2011" s="10">
        <v>0</v>
      </c>
      <c r="T2011" s="10">
        <v>150</v>
      </c>
      <c r="U2011" s="10">
        <v>0</v>
      </c>
      <c r="V2011" s="10">
        <v>0</v>
      </c>
      <c r="W2011" s="2"/>
      <c r="X2011" s="10">
        <v>100</v>
      </c>
      <c r="Y2011" s="10">
        <v>0</v>
      </c>
      <c r="Z2011" s="10">
        <v>0</v>
      </c>
      <c r="AA2011" s="10">
        <v>100</v>
      </c>
      <c r="AB2011" s="10">
        <v>0</v>
      </c>
      <c r="AC2011" s="10">
        <v>0</v>
      </c>
      <c r="AD2011" s="10">
        <v>0</v>
      </c>
      <c r="AE2011" s="10">
        <v>150</v>
      </c>
      <c r="AF2011" s="10">
        <v>0</v>
      </c>
      <c r="AG2011" s="10">
        <v>0</v>
      </c>
      <c r="AH2011" s="10">
        <v>0</v>
      </c>
      <c r="AI2011" s="10">
        <v>0</v>
      </c>
      <c r="AJ2011" s="3"/>
      <c r="AK2011" s="10">
        <v>0</v>
      </c>
      <c r="AL2011" s="10">
        <v>0</v>
      </c>
      <c r="AM2011" s="3"/>
      <c r="AN2011" s="10">
        <v>0</v>
      </c>
      <c r="AO2011" s="10">
        <v>0</v>
      </c>
      <c r="AP2011" s="10">
        <v>0</v>
      </c>
      <c r="AQ2011" s="10">
        <v>0</v>
      </c>
      <c r="AR2011" s="10">
        <v>0</v>
      </c>
      <c r="AS2011" s="10">
        <v>0</v>
      </c>
      <c r="AT2011" s="10">
        <v>0</v>
      </c>
      <c r="AU2011" s="10">
        <v>0</v>
      </c>
      <c r="AV2011" s="10">
        <v>0</v>
      </c>
      <c r="AW2011" s="10">
        <v>0</v>
      </c>
      <c r="AX2011" s="10">
        <v>0</v>
      </c>
      <c r="AY2011" s="3"/>
      <c r="AZ2011" s="10">
        <v>6000</v>
      </c>
      <c r="BA2011" s="10">
        <v>6000</v>
      </c>
      <c r="BB2011" s="10">
        <v>0</v>
      </c>
      <c r="BC2011" s="10">
        <v>0</v>
      </c>
      <c r="BD2011" s="10">
        <v>0</v>
      </c>
      <c r="BE2011" s="10">
        <v>250</v>
      </c>
      <c r="BF2011" s="3"/>
      <c r="BG2011" s="10">
        <v>1000</v>
      </c>
      <c r="BH2011" s="10">
        <v>1500</v>
      </c>
      <c r="BI2011" s="3"/>
      <c r="BJ2011" s="21">
        <v>1</v>
      </c>
      <c r="BK2011" s="65">
        <v>0</v>
      </c>
      <c r="BL2011" s="65">
        <v>0</v>
      </c>
      <c r="BM2011" s="6">
        <f t="shared" ref="BM2011:BM2012" si="8161">MAX(G2011*(1+M2011/1000*(1+O2011/1000))*(1+0.5*T2011/1000)*(1+0.25*S2011/1000),(H2011*(1+X2011/1000*(1+Z2011/1000))*(1+0.5*AE2011/1000)*(1+0.25*AD2011/1000)))*BG2011/1000</f>
        <v>118.25000000000001</v>
      </c>
      <c r="BN2011" s="8">
        <f t="shared" ref="BN2011:BN2012" si="8162">(BQ2011+BS2011)/2*(1+AI2011/2000)*(1+AH2011/2000)*(1+AN2011/2000)*(1+AK2011/2000)</f>
        <v>149.0819326565707</v>
      </c>
      <c r="BO2011" s="12">
        <f t="shared" ref="BO2011:BO2012" si="8163">SQRT(BM2011*BN2011)</f>
        <v>132.77401303206696</v>
      </c>
      <c r="BP2011" s="50">
        <f>(1-'#Constant'!$A$3)/($J2011*'#Constant'!$B$3/'#Constant'!$C$3^($D2011-1)+1)+'#Constant'!$A$3</f>
        <v>0.93162790697674425</v>
      </c>
      <c r="BQ2011" s="4">
        <f t="shared" ref="BQ2011:BQ2012" si="8164">I2011/(BP2011*(1-Q2011/1000*(0.5+R2011/1000))*(1-P2011/1000)*(1-V2011/1000)*(1+U2011/1000))/20</f>
        <v>149.0819326565707</v>
      </c>
      <c r="BR2011" s="50">
        <f>(1-'#Constant'!$A$3)/($K2011*'#Constant'!$B$3/'#Constant'!$C$3^($D2011-1)+1)+'#Constant'!$A$3</f>
        <v>0.93162790697674425</v>
      </c>
      <c r="BS2011" s="4">
        <f t="shared" ref="BS2011:BS2012" si="8165">I2011/(BR2011*(1-AB2011/1000*(0.5+AC2011/1000))*(1-AA2011/1000)*(1-AG2011/1000)*(1+AF2011/1000))/20</f>
        <v>149.0819326565707</v>
      </c>
      <c r="BT2011">
        <f>BO2011/$BO$4*100</f>
        <v>100.91327609170268</v>
      </c>
    </row>
    <row r="2012" spans="1:72" s="13" customFormat="1" ht="17.25" thickBot="1" x14ac:dyDescent="0.35">
      <c r="B2012" s="20"/>
      <c r="D2012" s="14">
        <v>1</v>
      </c>
      <c r="E2012" s="14">
        <v>1</v>
      </c>
      <c r="F2012" s="19">
        <v>1</v>
      </c>
      <c r="G2012" s="15">
        <f t="shared" ref="G2012:H2012" si="8166">G2011</f>
        <v>100</v>
      </c>
      <c r="H2012" s="15">
        <f t="shared" si="8166"/>
        <v>100</v>
      </c>
      <c r="I2012" s="15">
        <v>2500</v>
      </c>
      <c r="J2012" s="15">
        <v>25</v>
      </c>
      <c r="K2012" s="15">
        <v>25</v>
      </c>
      <c r="L2012" s="16"/>
      <c r="M2012" s="15">
        <f t="shared" ref="M2012:O2012" si="8167">M2011</f>
        <v>100</v>
      </c>
      <c r="N2012" s="15">
        <f t="shared" si="8167"/>
        <v>0</v>
      </c>
      <c r="O2012" s="15">
        <f t="shared" si="8167"/>
        <v>0</v>
      </c>
      <c r="P2012" s="15">
        <v>100</v>
      </c>
      <c r="Q2012" s="15">
        <f t="shared" ref="Q2012:V2012" si="8168">Q2011</f>
        <v>0</v>
      </c>
      <c r="R2012" s="15">
        <f t="shared" si="8168"/>
        <v>0</v>
      </c>
      <c r="S2012" s="15">
        <f t="shared" si="8168"/>
        <v>0</v>
      </c>
      <c r="T2012" s="15">
        <f t="shared" si="8168"/>
        <v>150</v>
      </c>
      <c r="U2012" s="15">
        <f t="shared" si="8168"/>
        <v>0</v>
      </c>
      <c r="V2012" s="15">
        <f t="shared" si="8168"/>
        <v>0</v>
      </c>
      <c r="W2012" s="16"/>
      <c r="X2012" s="15">
        <f t="shared" ref="X2012:Z2012" si="8169">X2011</f>
        <v>100</v>
      </c>
      <c r="Y2012" s="15">
        <f t="shared" si="8169"/>
        <v>0</v>
      </c>
      <c r="Z2012" s="15">
        <f t="shared" si="8169"/>
        <v>0</v>
      </c>
      <c r="AA2012" s="15">
        <v>100</v>
      </c>
      <c r="AB2012" s="15">
        <f t="shared" ref="AB2012:AI2012" si="8170">AB2011</f>
        <v>0</v>
      </c>
      <c r="AC2012" s="15">
        <f t="shared" si="8170"/>
        <v>0</v>
      </c>
      <c r="AD2012" s="15">
        <f t="shared" si="8170"/>
        <v>0</v>
      </c>
      <c r="AE2012" s="15">
        <f t="shared" si="8170"/>
        <v>150</v>
      </c>
      <c r="AF2012" s="15">
        <f t="shared" si="8170"/>
        <v>0</v>
      </c>
      <c r="AG2012" s="15">
        <f t="shared" si="8170"/>
        <v>0</v>
      </c>
      <c r="AH2012" s="15">
        <f t="shared" si="8170"/>
        <v>0</v>
      </c>
      <c r="AI2012" s="15">
        <f t="shared" si="8170"/>
        <v>0</v>
      </c>
      <c r="AJ2012" s="17"/>
      <c r="AK2012" s="15">
        <f>AK2011</f>
        <v>0</v>
      </c>
      <c r="AL2012" s="15">
        <f>AL2011</f>
        <v>0</v>
      </c>
      <c r="AM2012" s="17"/>
      <c r="AN2012" s="15">
        <f t="shared" ref="AN2012:AX2012" si="8171">AN2011</f>
        <v>0</v>
      </c>
      <c r="AO2012" s="15">
        <f t="shared" si="8171"/>
        <v>0</v>
      </c>
      <c r="AP2012" s="15">
        <f t="shared" si="8171"/>
        <v>0</v>
      </c>
      <c r="AQ2012" s="15">
        <f t="shared" si="8171"/>
        <v>0</v>
      </c>
      <c r="AR2012" s="15">
        <f t="shared" si="8171"/>
        <v>0</v>
      </c>
      <c r="AS2012" s="15">
        <f t="shared" si="8171"/>
        <v>0</v>
      </c>
      <c r="AT2012" s="15">
        <f t="shared" si="8171"/>
        <v>0</v>
      </c>
      <c r="AU2012" s="15">
        <f t="shared" si="8171"/>
        <v>0</v>
      </c>
      <c r="AV2012" s="15">
        <f t="shared" si="8171"/>
        <v>0</v>
      </c>
      <c r="AW2012" s="15">
        <f t="shared" si="8171"/>
        <v>0</v>
      </c>
      <c r="AX2012" s="15">
        <f t="shared" si="8171"/>
        <v>0</v>
      </c>
      <c r="AY2012" s="17"/>
      <c r="AZ2012" s="15">
        <f t="shared" ref="AZ2012:BA2012" si="8172">AZ2011</f>
        <v>6000</v>
      </c>
      <c r="BA2012" s="15">
        <f t="shared" si="8172"/>
        <v>6000</v>
      </c>
      <c r="BB2012" s="15">
        <v>0</v>
      </c>
      <c r="BC2012" s="15">
        <f t="shared" ref="BC2012:BE2012" si="8173">BC2011</f>
        <v>0</v>
      </c>
      <c r="BD2012" s="15">
        <f t="shared" si="8173"/>
        <v>0</v>
      </c>
      <c r="BE2012" s="15">
        <f t="shared" si="8173"/>
        <v>250</v>
      </c>
      <c r="BF2012" s="17"/>
      <c r="BG2012" s="15">
        <f t="shared" ref="BG2012:BH2012" si="8174">BG2011</f>
        <v>1000</v>
      </c>
      <c r="BH2012" s="15">
        <f t="shared" si="8174"/>
        <v>1500</v>
      </c>
      <c r="BI2012" s="17"/>
      <c r="BJ2012" s="22">
        <f>G2012/G2011</f>
        <v>1</v>
      </c>
      <c r="BK2012" s="65">
        <f t="shared" ref="BK2012:BL2012" si="8175">BK2011</f>
        <v>0</v>
      </c>
      <c r="BL2012" s="65">
        <f t="shared" si="8175"/>
        <v>0</v>
      </c>
      <c r="BM2012" s="6">
        <f t="shared" si="8161"/>
        <v>118.25000000000001</v>
      </c>
      <c r="BN2012" s="8">
        <f t="shared" si="8162"/>
        <v>149.0819326565707</v>
      </c>
      <c r="BO2012" s="12">
        <f t="shared" si="8163"/>
        <v>132.77401303206696</v>
      </c>
      <c r="BP2012" s="50">
        <f>(1-'#Constant'!$A$3)/($J2012*'#Constant'!$B$3/'#Constant'!$C$3^($D2012-1)+1)+'#Constant'!$A$3</f>
        <v>0.93162790697674425</v>
      </c>
      <c r="BQ2012" s="4">
        <f t="shared" si="8164"/>
        <v>149.0819326565707</v>
      </c>
      <c r="BR2012" s="50">
        <f>(1-'#Constant'!$A$3)/($K2012*'#Constant'!$B$3/'#Constant'!$C$3^($D2012-1)+1)+'#Constant'!$A$3</f>
        <v>0.93162790697674425</v>
      </c>
      <c r="BS2012" s="4">
        <f t="shared" si="8165"/>
        <v>149.0819326565707</v>
      </c>
      <c r="BT2012"/>
    </row>
    <row r="2013" spans="1:72" x14ac:dyDescent="0.3">
      <c r="A2013">
        <v>40147</v>
      </c>
      <c r="B2013" s="18" t="e">
        <f>VLOOKUP(CONCATENATE("CREATURE_NAME_",A2013),[1]Localization_Hero!$A:$E,2,FALSE)</f>
        <v>#N/A</v>
      </c>
      <c r="C2013" t="s">
        <v>81</v>
      </c>
      <c r="D2013">
        <v>1</v>
      </c>
      <c r="E2013">
        <v>1</v>
      </c>
      <c r="F2013" s="18">
        <v>1</v>
      </c>
      <c r="G2013" s="10">
        <v>1000</v>
      </c>
      <c r="H2013" s="10">
        <v>1000</v>
      </c>
      <c r="I2013" s="10">
        <v>2020</v>
      </c>
      <c r="J2013" s="10">
        <v>1000</v>
      </c>
      <c r="K2013" s="10">
        <v>1000</v>
      </c>
      <c r="L2013" s="2"/>
      <c r="M2013" s="10">
        <v>100</v>
      </c>
      <c r="N2013" s="10">
        <v>0</v>
      </c>
      <c r="O2013" s="10">
        <v>0</v>
      </c>
      <c r="P2013" s="10">
        <v>100</v>
      </c>
      <c r="Q2013" s="10">
        <v>0</v>
      </c>
      <c r="R2013" s="10">
        <v>0</v>
      </c>
      <c r="S2013" s="10">
        <v>0</v>
      </c>
      <c r="T2013" s="10">
        <v>150</v>
      </c>
      <c r="U2013" s="10">
        <v>0</v>
      </c>
      <c r="V2013" s="10">
        <v>0</v>
      </c>
      <c r="W2013" s="2"/>
      <c r="X2013" s="10">
        <v>100</v>
      </c>
      <c r="Y2013" s="10">
        <v>0</v>
      </c>
      <c r="Z2013" s="10">
        <v>0</v>
      </c>
      <c r="AA2013" s="10">
        <v>100</v>
      </c>
      <c r="AB2013" s="10">
        <v>0</v>
      </c>
      <c r="AC2013" s="10">
        <v>0</v>
      </c>
      <c r="AD2013" s="10">
        <v>0</v>
      </c>
      <c r="AE2013" s="10">
        <v>150</v>
      </c>
      <c r="AF2013" s="10">
        <v>0</v>
      </c>
      <c r="AG2013" s="10">
        <v>0</v>
      </c>
      <c r="AH2013" s="10">
        <v>0</v>
      </c>
      <c r="AI2013" s="10">
        <v>0</v>
      </c>
      <c r="AJ2013" s="3"/>
      <c r="AK2013" s="10">
        <v>0</v>
      </c>
      <c r="AL2013" s="10">
        <v>0</v>
      </c>
      <c r="AM2013" s="3"/>
      <c r="AN2013" s="10">
        <v>0</v>
      </c>
      <c r="AO2013" s="10">
        <v>0</v>
      </c>
      <c r="AP2013" s="10">
        <v>0</v>
      </c>
      <c r="AQ2013" s="10">
        <v>0</v>
      </c>
      <c r="AR2013" s="10">
        <v>0</v>
      </c>
      <c r="AS2013" s="10">
        <v>0</v>
      </c>
      <c r="AT2013" s="10">
        <v>0</v>
      </c>
      <c r="AU2013" s="10">
        <v>0</v>
      </c>
      <c r="AV2013" s="10">
        <v>0</v>
      </c>
      <c r="AW2013" s="10">
        <v>0</v>
      </c>
      <c r="AX2013" s="10">
        <v>0</v>
      </c>
      <c r="AY2013" s="3"/>
      <c r="AZ2013" s="10">
        <v>6000</v>
      </c>
      <c r="BA2013" s="10">
        <v>6000</v>
      </c>
      <c r="BB2013" s="10">
        <v>0</v>
      </c>
      <c r="BC2013" s="10">
        <v>0</v>
      </c>
      <c r="BD2013" s="10">
        <v>0</v>
      </c>
      <c r="BE2013" s="10">
        <v>250</v>
      </c>
      <c r="BF2013" s="3"/>
      <c r="BG2013" s="10">
        <v>1000</v>
      </c>
      <c r="BH2013" s="10">
        <v>1500</v>
      </c>
      <c r="BI2013" s="3"/>
      <c r="BJ2013" s="21">
        <v>1</v>
      </c>
      <c r="BK2013" s="65">
        <v>0</v>
      </c>
      <c r="BL2013" s="65">
        <v>0</v>
      </c>
      <c r="BM2013" s="6">
        <v>85.05</v>
      </c>
      <c r="BN2013" s="8">
        <v>535.97110176221133</v>
      </c>
      <c r="BO2013" s="12">
        <v>213.50489972100422</v>
      </c>
      <c r="BP2013" s="50">
        <v>0.90447653429602881</v>
      </c>
      <c r="BQ2013" s="4">
        <v>541.71102698872187</v>
      </c>
      <c r="BR2013" s="50">
        <v>0.92405904059040589</v>
      </c>
      <c r="BS2013" s="4">
        <v>530.2311765357008</v>
      </c>
      <c r="BT2013">
        <v>162.27180605946913</v>
      </c>
    </row>
    <row r="2014" spans="1:72" s="13" customFormat="1" ht="17.25" thickBot="1" x14ac:dyDescent="0.35">
      <c r="B2014" s="20"/>
      <c r="D2014" s="14">
        <v>1</v>
      </c>
      <c r="E2014" s="14">
        <v>1</v>
      </c>
      <c r="F2014" s="19">
        <v>1</v>
      </c>
      <c r="G2014" s="15">
        <f t="shared" ref="G2014:H2014" si="8176">G2013</f>
        <v>1000</v>
      </c>
      <c r="H2014" s="15">
        <f t="shared" si="8176"/>
        <v>1000</v>
      </c>
      <c r="I2014" s="15">
        <f>I2013</f>
        <v>2020</v>
      </c>
      <c r="J2014" s="15">
        <f>J2013</f>
        <v>1000</v>
      </c>
      <c r="K2014" s="15">
        <f>K2013</f>
        <v>1000</v>
      </c>
      <c r="L2014" s="16"/>
      <c r="M2014" s="15">
        <f t="shared" ref="M2014:O2014" si="8177">M2013</f>
        <v>100</v>
      </c>
      <c r="N2014" s="15">
        <f t="shared" si="8177"/>
        <v>0</v>
      </c>
      <c r="O2014" s="15">
        <f t="shared" si="8177"/>
        <v>0</v>
      </c>
      <c r="P2014" s="15">
        <v>100</v>
      </c>
      <c r="Q2014" s="15">
        <f t="shared" ref="Q2014:V2014" si="8178">Q2013</f>
        <v>0</v>
      </c>
      <c r="R2014" s="15">
        <f t="shared" si="8178"/>
        <v>0</v>
      </c>
      <c r="S2014" s="15">
        <f t="shared" si="8178"/>
        <v>0</v>
      </c>
      <c r="T2014" s="15">
        <f t="shared" si="8178"/>
        <v>150</v>
      </c>
      <c r="U2014" s="15">
        <f t="shared" si="8178"/>
        <v>0</v>
      </c>
      <c r="V2014" s="15">
        <f t="shared" si="8178"/>
        <v>0</v>
      </c>
      <c r="W2014" s="16"/>
      <c r="X2014" s="15">
        <f t="shared" ref="X2014:Z2014" si="8179">X2013</f>
        <v>100</v>
      </c>
      <c r="Y2014" s="15">
        <f t="shared" si="8179"/>
        <v>0</v>
      </c>
      <c r="Z2014" s="15">
        <f t="shared" si="8179"/>
        <v>0</v>
      </c>
      <c r="AA2014" s="15">
        <v>100</v>
      </c>
      <c r="AB2014" s="15">
        <f t="shared" ref="AB2014:AI2014" si="8180">AB2013</f>
        <v>0</v>
      </c>
      <c r="AC2014" s="15">
        <f t="shared" si="8180"/>
        <v>0</v>
      </c>
      <c r="AD2014" s="15">
        <f t="shared" si="8180"/>
        <v>0</v>
      </c>
      <c r="AE2014" s="15">
        <f t="shared" si="8180"/>
        <v>150</v>
      </c>
      <c r="AF2014" s="15">
        <f t="shared" si="8180"/>
        <v>0</v>
      </c>
      <c r="AG2014" s="15">
        <f t="shared" si="8180"/>
        <v>0</v>
      </c>
      <c r="AH2014" s="15">
        <f t="shared" si="8180"/>
        <v>0</v>
      </c>
      <c r="AI2014" s="15">
        <f t="shared" si="8180"/>
        <v>0</v>
      </c>
      <c r="AJ2014" s="17"/>
      <c r="AK2014" s="15">
        <f>AK2013</f>
        <v>0</v>
      </c>
      <c r="AL2014" s="15">
        <f>AL2013</f>
        <v>0</v>
      </c>
      <c r="AM2014" s="17"/>
      <c r="AN2014" s="15">
        <f t="shared" ref="AN2014:AX2014" si="8181">AN2013</f>
        <v>0</v>
      </c>
      <c r="AO2014" s="15">
        <f t="shared" si="8181"/>
        <v>0</v>
      </c>
      <c r="AP2014" s="15">
        <f t="shared" si="8181"/>
        <v>0</v>
      </c>
      <c r="AQ2014" s="15">
        <f t="shared" si="8181"/>
        <v>0</v>
      </c>
      <c r="AR2014" s="15">
        <f t="shared" si="8181"/>
        <v>0</v>
      </c>
      <c r="AS2014" s="15">
        <f t="shared" si="8181"/>
        <v>0</v>
      </c>
      <c r="AT2014" s="15">
        <f t="shared" si="8181"/>
        <v>0</v>
      </c>
      <c r="AU2014" s="15">
        <f t="shared" si="8181"/>
        <v>0</v>
      </c>
      <c r="AV2014" s="15">
        <f t="shared" si="8181"/>
        <v>0</v>
      </c>
      <c r="AW2014" s="15">
        <f t="shared" si="8181"/>
        <v>0</v>
      </c>
      <c r="AX2014" s="15">
        <f t="shared" si="8181"/>
        <v>0</v>
      </c>
      <c r="AY2014" s="17"/>
      <c r="AZ2014" s="15">
        <f t="shared" ref="AZ2014:BA2014" si="8182">AZ2013</f>
        <v>6000</v>
      </c>
      <c r="BA2014" s="15">
        <f t="shared" si="8182"/>
        <v>6000</v>
      </c>
      <c r="BB2014" s="15">
        <v>0</v>
      </c>
      <c r="BC2014" s="15">
        <f t="shared" ref="BC2014:BE2014" si="8183">BC2013</f>
        <v>0</v>
      </c>
      <c r="BD2014" s="15">
        <f t="shared" si="8183"/>
        <v>0</v>
      </c>
      <c r="BE2014" s="15">
        <f t="shared" si="8183"/>
        <v>250</v>
      </c>
      <c r="BF2014" s="17"/>
      <c r="BG2014" s="15">
        <f t="shared" ref="BG2014:BH2014" si="8184">BG2013</f>
        <v>1000</v>
      </c>
      <c r="BH2014" s="15">
        <f t="shared" si="8184"/>
        <v>1500</v>
      </c>
      <c r="BI2014" s="17"/>
      <c r="BJ2014" s="22">
        <f>G2014/G2013</f>
        <v>1</v>
      </c>
      <c r="BK2014" s="65">
        <f t="shared" ref="BK2014:BL2014" si="8185">BK2013</f>
        <v>0</v>
      </c>
      <c r="BL2014" s="65">
        <f t="shared" si="8185"/>
        <v>0</v>
      </c>
      <c r="BM2014" s="6">
        <f t="shared" ref="BM2014" si="8186">MAX(G2014*(1+M2014/1000*(1+O2014/1000))*(1+0.5*T2014/1000)*(1+0.25*S2014/1000),(H2014*(1+X2014/1000*(1+Z2014/1000))*(1+0.5*AE2014/1000)*(1+0.25*AD2014/1000)))*BG2014/1000</f>
        <v>1182.5</v>
      </c>
      <c r="BN2014" s="8">
        <f t="shared" ref="BN2014" si="8187">(BQ2014+BS2014)/2*(1+AI2014/2000)*(1+AH2014/2000)*(1+AN2014/2000)*(1+AK2014/2000)</f>
        <v>423.48008385744231</v>
      </c>
      <c r="BO2014" s="12">
        <f t="shared" ref="BO2014" si="8188">SQRT(BM2014*BN2014)</f>
        <v>707.64765184477619</v>
      </c>
      <c r="BP2014" s="50">
        <f>(1-'#Constant'!$A$3)/($J2014*'#Constant'!$B$3/'#Constant'!$C$3^($D2014-1)+1)+'#Constant'!$A$3</f>
        <v>0.26500000000000001</v>
      </c>
      <c r="BQ2014" s="4">
        <f t="shared" ref="BQ2014" si="8189">I2014/(BP2014*(1-Q2014/1000*(0.5+R2014/1000))*(1-P2014/1000)*(1-V2014/1000)*(1+U2014/1000))/20</f>
        <v>423.48008385744231</v>
      </c>
      <c r="BR2014" s="50">
        <f>(1-'#Constant'!$A$3)/($K2014*'#Constant'!$B$3/'#Constant'!$C$3^($D2014-1)+1)+'#Constant'!$A$3</f>
        <v>0.26500000000000001</v>
      </c>
      <c r="BS2014" s="4">
        <f t="shared" ref="BS2014" si="8190">I2014/(BR2014*(1-AB2014/1000*(0.5+AC2014/1000))*(1-AA2014/1000)*(1-AG2014/1000)*(1+AF2014/1000))/20</f>
        <v>423.48008385744231</v>
      </c>
      <c r="BT2014"/>
    </row>
    <row r="2015" spans="1:72" x14ac:dyDescent="0.3">
      <c r="A2015">
        <v>40148</v>
      </c>
      <c r="B2015" s="18" t="e">
        <f>VLOOKUP(CONCATENATE("CREATURE_NAME_",A2015),[1]Localization_Hero!$A:$E,2,FALSE)</f>
        <v>#N/A</v>
      </c>
      <c r="C2015" t="s">
        <v>81</v>
      </c>
      <c r="D2015">
        <v>1</v>
      </c>
      <c r="E2015">
        <v>1</v>
      </c>
      <c r="F2015" s="18">
        <v>1</v>
      </c>
      <c r="G2015" s="10">
        <v>1000</v>
      </c>
      <c r="H2015" s="10">
        <v>1000</v>
      </c>
      <c r="I2015" s="10">
        <v>2020</v>
      </c>
      <c r="J2015" s="10">
        <v>1000</v>
      </c>
      <c r="K2015" s="10">
        <v>1000</v>
      </c>
      <c r="L2015" s="2"/>
      <c r="M2015" s="10">
        <v>100</v>
      </c>
      <c r="N2015" s="10">
        <v>0</v>
      </c>
      <c r="O2015" s="10">
        <v>0</v>
      </c>
      <c r="P2015" s="10">
        <v>100</v>
      </c>
      <c r="Q2015" s="10">
        <v>0</v>
      </c>
      <c r="R2015" s="10">
        <v>0</v>
      </c>
      <c r="S2015" s="10">
        <v>0</v>
      </c>
      <c r="T2015" s="10">
        <v>150</v>
      </c>
      <c r="U2015" s="10">
        <v>0</v>
      </c>
      <c r="V2015" s="10">
        <v>0</v>
      </c>
      <c r="W2015" s="2"/>
      <c r="X2015" s="10">
        <v>100</v>
      </c>
      <c r="Y2015" s="10">
        <v>0</v>
      </c>
      <c r="Z2015" s="10">
        <v>0</v>
      </c>
      <c r="AA2015" s="10">
        <v>100</v>
      </c>
      <c r="AB2015" s="10">
        <v>0</v>
      </c>
      <c r="AC2015" s="10">
        <v>0</v>
      </c>
      <c r="AD2015" s="10">
        <v>0</v>
      </c>
      <c r="AE2015" s="10">
        <v>150</v>
      </c>
      <c r="AF2015" s="10">
        <v>0</v>
      </c>
      <c r="AG2015" s="10">
        <v>0</v>
      </c>
      <c r="AH2015" s="10">
        <v>0</v>
      </c>
      <c r="AI2015" s="10">
        <v>0</v>
      </c>
      <c r="AJ2015" s="3"/>
      <c r="AK2015" s="10">
        <v>0</v>
      </c>
      <c r="AL2015" s="10">
        <v>0</v>
      </c>
      <c r="AM2015" s="3"/>
      <c r="AN2015" s="10">
        <v>0</v>
      </c>
      <c r="AO2015" s="10">
        <v>0</v>
      </c>
      <c r="AP2015" s="10">
        <v>0</v>
      </c>
      <c r="AQ2015" s="10">
        <v>0</v>
      </c>
      <c r="AR2015" s="10">
        <v>0</v>
      </c>
      <c r="AS2015" s="10">
        <v>0</v>
      </c>
      <c r="AT2015" s="10">
        <v>0</v>
      </c>
      <c r="AU2015" s="10">
        <v>0</v>
      </c>
      <c r="AV2015" s="10">
        <v>0</v>
      </c>
      <c r="AW2015" s="10">
        <v>0</v>
      </c>
      <c r="AX2015" s="10">
        <v>0</v>
      </c>
      <c r="AY2015" s="3"/>
      <c r="AZ2015" s="10">
        <v>6000</v>
      </c>
      <c r="BA2015" s="10">
        <v>6000</v>
      </c>
      <c r="BB2015" s="10">
        <v>0</v>
      </c>
      <c r="BC2015" s="10">
        <v>0</v>
      </c>
      <c r="BD2015" s="10">
        <v>0</v>
      </c>
      <c r="BE2015" s="10">
        <v>250</v>
      </c>
      <c r="BF2015" s="3"/>
      <c r="BG2015" s="10">
        <v>1000</v>
      </c>
      <c r="BH2015" s="10">
        <v>1500</v>
      </c>
      <c r="BI2015" s="3"/>
      <c r="BJ2015" s="21">
        <v>1</v>
      </c>
      <c r="BK2015" s="65">
        <v>0</v>
      </c>
      <c r="BL2015" s="65">
        <v>0</v>
      </c>
      <c r="BM2015" s="6">
        <v>85.05</v>
      </c>
      <c r="BN2015" s="8">
        <v>535.97110176221133</v>
      </c>
      <c r="BO2015" s="12">
        <v>213.50489972100422</v>
      </c>
      <c r="BP2015" s="50">
        <v>0.90447653429602881</v>
      </c>
      <c r="BQ2015" s="4">
        <v>541.71102698872187</v>
      </c>
      <c r="BR2015" s="50">
        <v>0.92405904059040589</v>
      </c>
      <c r="BS2015" s="4">
        <v>530.2311765357008</v>
      </c>
      <c r="BT2015">
        <v>162.27180605946913</v>
      </c>
    </row>
    <row r="2016" spans="1:72" s="13" customFormat="1" ht="17.25" thickBot="1" x14ac:dyDescent="0.35">
      <c r="B2016" s="20"/>
      <c r="D2016" s="14">
        <v>1</v>
      </c>
      <c r="E2016" s="14">
        <v>1</v>
      </c>
      <c r="F2016" s="19">
        <v>1</v>
      </c>
      <c r="G2016" s="15">
        <f t="shared" ref="G2016:H2016" si="8191">G2015</f>
        <v>1000</v>
      </c>
      <c r="H2016" s="15">
        <f t="shared" si="8191"/>
        <v>1000</v>
      </c>
      <c r="I2016" s="15">
        <f>I2015</f>
        <v>2020</v>
      </c>
      <c r="J2016" s="15">
        <f>J2015</f>
        <v>1000</v>
      </c>
      <c r="K2016" s="15">
        <f>K2015</f>
        <v>1000</v>
      </c>
      <c r="L2016" s="16"/>
      <c r="M2016" s="15">
        <f t="shared" ref="M2016:O2016" si="8192">M2015</f>
        <v>100</v>
      </c>
      <c r="N2016" s="15">
        <f t="shared" si="8192"/>
        <v>0</v>
      </c>
      <c r="O2016" s="15">
        <f t="shared" si="8192"/>
        <v>0</v>
      </c>
      <c r="P2016" s="15">
        <v>100</v>
      </c>
      <c r="Q2016" s="15">
        <f t="shared" ref="Q2016:V2016" si="8193">Q2015</f>
        <v>0</v>
      </c>
      <c r="R2016" s="15">
        <f t="shared" si="8193"/>
        <v>0</v>
      </c>
      <c r="S2016" s="15">
        <f t="shared" si="8193"/>
        <v>0</v>
      </c>
      <c r="T2016" s="15">
        <f t="shared" si="8193"/>
        <v>150</v>
      </c>
      <c r="U2016" s="15">
        <f t="shared" si="8193"/>
        <v>0</v>
      </c>
      <c r="V2016" s="15">
        <f t="shared" si="8193"/>
        <v>0</v>
      </c>
      <c r="W2016" s="16"/>
      <c r="X2016" s="15">
        <f t="shared" ref="X2016:Z2016" si="8194">X2015</f>
        <v>100</v>
      </c>
      <c r="Y2016" s="15">
        <f t="shared" si="8194"/>
        <v>0</v>
      </c>
      <c r="Z2016" s="15">
        <f t="shared" si="8194"/>
        <v>0</v>
      </c>
      <c r="AA2016" s="15">
        <v>100</v>
      </c>
      <c r="AB2016" s="15">
        <f t="shared" ref="AB2016:AI2016" si="8195">AB2015</f>
        <v>0</v>
      </c>
      <c r="AC2016" s="15">
        <f t="shared" si="8195"/>
        <v>0</v>
      </c>
      <c r="AD2016" s="15">
        <f t="shared" si="8195"/>
        <v>0</v>
      </c>
      <c r="AE2016" s="15">
        <f t="shared" si="8195"/>
        <v>150</v>
      </c>
      <c r="AF2016" s="15">
        <f t="shared" si="8195"/>
        <v>0</v>
      </c>
      <c r="AG2016" s="15">
        <f t="shared" si="8195"/>
        <v>0</v>
      </c>
      <c r="AH2016" s="15">
        <f t="shared" si="8195"/>
        <v>0</v>
      </c>
      <c r="AI2016" s="15">
        <f t="shared" si="8195"/>
        <v>0</v>
      </c>
      <c r="AJ2016" s="17"/>
      <c r="AK2016" s="15">
        <f>AK2015</f>
        <v>0</v>
      </c>
      <c r="AL2016" s="15">
        <f>AL2015</f>
        <v>0</v>
      </c>
      <c r="AM2016" s="17"/>
      <c r="AN2016" s="15">
        <f t="shared" ref="AN2016:AX2016" si="8196">AN2015</f>
        <v>0</v>
      </c>
      <c r="AO2016" s="15">
        <f t="shared" si="8196"/>
        <v>0</v>
      </c>
      <c r="AP2016" s="15">
        <f t="shared" si="8196"/>
        <v>0</v>
      </c>
      <c r="AQ2016" s="15">
        <f t="shared" si="8196"/>
        <v>0</v>
      </c>
      <c r="AR2016" s="15">
        <f t="shared" si="8196"/>
        <v>0</v>
      </c>
      <c r="AS2016" s="15">
        <f t="shared" si="8196"/>
        <v>0</v>
      </c>
      <c r="AT2016" s="15">
        <f t="shared" si="8196"/>
        <v>0</v>
      </c>
      <c r="AU2016" s="15">
        <f t="shared" si="8196"/>
        <v>0</v>
      </c>
      <c r="AV2016" s="15">
        <f t="shared" si="8196"/>
        <v>0</v>
      </c>
      <c r="AW2016" s="15">
        <f t="shared" si="8196"/>
        <v>0</v>
      </c>
      <c r="AX2016" s="15">
        <f t="shared" si="8196"/>
        <v>0</v>
      </c>
      <c r="AY2016" s="17"/>
      <c r="AZ2016" s="15">
        <f t="shared" ref="AZ2016:BA2016" si="8197">AZ2015</f>
        <v>6000</v>
      </c>
      <c r="BA2016" s="15">
        <f t="shared" si="8197"/>
        <v>6000</v>
      </c>
      <c r="BB2016" s="15">
        <v>0</v>
      </c>
      <c r="BC2016" s="15">
        <f t="shared" ref="BC2016:BE2016" si="8198">BC2015</f>
        <v>0</v>
      </c>
      <c r="BD2016" s="15">
        <f t="shared" si="8198"/>
        <v>0</v>
      </c>
      <c r="BE2016" s="15">
        <f t="shared" si="8198"/>
        <v>250</v>
      </c>
      <c r="BF2016" s="17"/>
      <c r="BG2016" s="15">
        <f t="shared" ref="BG2016:BH2016" si="8199">BG2015</f>
        <v>1000</v>
      </c>
      <c r="BH2016" s="15">
        <f t="shared" si="8199"/>
        <v>1500</v>
      </c>
      <c r="BI2016" s="17"/>
      <c r="BJ2016" s="22">
        <v>1</v>
      </c>
      <c r="BK2016" s="65">
        <v>0</v>
      </c>
      <c r="BL2016" s="65">
        <v>0</v>
      </c>
      <c r="BM2016" s="6">
        <v>85.05</v>
      </c>
      <c r="BN2016" s="8">
        <v>535.97110176221133</v>
      </c>
      <c r="BO2016" s="12">
        <v>213.50489972100422</v>
      </c>
      <c r="BP2016" s="50">
        <v>0.90447653429602881</v>
      </c>
      <c r="BQ2016" s="4">
        <v>541.71102698872187</v>
      </c>
      <c r="BR2016" s="50">
        <v>0.92405904059040589</v>
      </c>
      <c r="BS2016" s="4">
        <v>530.2311765357008</v>
      </c>
      <c r="BT2016"/>
    </row>
    <row r="2017" spans="1:72" s="34" customFormat="1" ht="27" thickBot="1" x14ac:dyDescent="0.35">
      <c r="B2017" s="70" t="s">
        <v>355</v>
      </c>
      <c r="C2017"/>
      <c r="F2017" s="35"/>
      <c r="G2017" s="36"/>
      <c r="H2017" s="36"/>
      <c r="I2017" s="36"/>
      <c r="J2017" s="36"/>
      <c r="K2017" s="36"/>
      <c r="L2017" s="16"/>
      <c r="M2017" s="36"/>
      <c r="N2017" s="36"/>
      <c r="O2017" s="36"/>
      <c r="P2017" s="36">
        <v>0</v>
      </c>
      <c r="Q2017" s="36"/>
      <c r="R2017" s="36"/>
      <c r="S2017" s="36"/>
      <c r="T2017" s="36"/>
      <c r="U2017" s="36"/>
      <c r="V2017" s="36"/>
      <c r="W2017" s="16"/>
      <c r="X2017" s="36"/>
      <c r="Y2017" s="36"/>
      <c r="Z2017" s="36"/>
      <c r="AA2017" s="36">
        <v>0</v>
      </c>
      <c r="AB2017" s="36"/>
      <c r="AC2017" s="36"/>
      <c r="AD2017" s="36"/>
      <c r="AE2017" s="36"/>
      <c r="AF2017" s="36"/>
      <c r="AG2017" s="36"/>
      <c r="AH2017" s="36"/>
      <c r="AI2017" s="36"/>
      <c r="AJ2017" s="17"/>
      <c r="AK2017" s="36"/>
      <c r="AL2017" s="36"/>
      <c r="AM2017" s="17"/>
      <c r="AN2017" s="36"/>
      <c r="AO2017" s="36"/>
      <c r="AP2017" s="36"/>
      <c r="AQ2017" s="36"/>
      <c r="AR2017" s="36"/>
      <c r="AS2017" s="36"/>
      <c r="AT2017" s="36"/>
      <c r="AU2017" s="36"/>
      <c r="AV2017" s="36"/>
      <c r="AW2017" s="36"/>
      <c r="AX2017" s="36"/>
      <c r="AY2017" s="17"/>
      <c r="AZ2017" s="36"/>
      <c r="BA2017" s="36"/>
      <c r="BB2017" s="36"/>
      <c r="BC2017" s="36"/>
      <c r="BD2017" s="36"/>
      <c r="BE2017" s="36"/>
      <c r="BF2017" s="17"/>
      <c r="BG2017" s="36"/>
      <c r="BH2017" s="36"/>
      <c r="BI2017" s="17"/>
      <c r="BJ2017" s="37"/>
      <c r="BK2017" s="36"/>
      <c r="BL2017" s="36"/>
      <c r="BM2017" s="38"/>
      <c r="BN2017" s="38"/>
      <c r="BO2017" s="38"/>
      <c r="BP2017" s="38"/>
      <c r="BQ2017" s="38"/>
      <c r="BR2017" s="38"/>
      <c r="BS2017" s="38"/>
    </row>
    <row r="2018" spans="1:72" x14ac:dyDescent="0.3">
      <c r="A2018">
        <v>34001</v>
      </c>
      <c r="B2018" s="18" t="e">
        <f>VLOOKUP(CONCATENATE("CREATURE_NAME_",A2018),[1]Localization_Hero!$A:$E,2,FALSE)</f>
        <v>#N/A</v>
      </c>
      <c r="C2018" t="s">
        <v>79</v>
      </c>
      <c r="D2018">
        <v>1</v>
      </c>
      <c r="E2018">
        <v>1</v>
      </c>
      <c r="F2018" s="18">
        <v>1</v>
      </c>
      <c r="G2018" s="10">
        <v>100</v>
      </c>
      <c r="H2018" s="10">
        <v>100</v>
      </c>
      <c r="I2018" s="10">
        <v>2500</v>
      </c>
      <c r="J2018" s="10">
        <v>25</v>
      </c>
      <c r="K2018" s="10">
        <v>25</v>
      </c>
      <c r="L2018" s="2"/>
      <c r="M2018" s="10">
        <v>100</v>
      </c>
      <c r="N2018" s="10">
        <v>0</v>
      </c>
      <c r="O2018" s="10">
        <v>0</v>
      </c>
      <c r="P2018" s="10">
        <v>100</v>
      </c>
      <c r="Q2018" s="10">
        <v>0</v>
      </c>
      <c r="R2018" s="10">
        <v>0</v>
      </c>
      <c r="S2018" s="10">
        <v>0</v>
      </c>
      <c r="T2018" s="10">
        <v>150</v>
      </c>
      <c r="U2018" s="10">
        <v>0</v>
      </c>
      <c r="V2018" s="10">
        <v>0</v>
      </c>
      <c r="W2018" s="2"/>
      <c r="X2018" s="10">
        <v>100</v>
      </c>
      <c r="Y2018" s="10">
        <v>0</v>
      </c>
      <c r="Z2018" s="10">
        <v>0</v>
      </c>
      <c r="AA2018" s="10">
        <v>100</v>
      </c>
      <c r="AB2018" s="10">
        <v>0</v>
      </c>
      <c r="AC2018" s="10">
        <v>0</v>
      </c>
      <c r="AD2018" s="10">
        <v>150</v>
      </c>
      <c r="AE2018" s="10">
        <v>150</v>
      </c>
      <c r="AF2018" s="10">
        <v>0</v>
      </c>
      <c r="AG2018" s="10">
        <v>0</v>
      </c>
      <c r="AH2018" s="10">
        <v>0</v>
      </c>
      <c r="AI2018" s="10">
        <v>0</v>
      </c>
      <c r="AJ2018" s="3"/>
      <c r="AK2018" s="10">
        <v>0</v>
      </c>
      <c r="AL2018" s="10">
        <v>0</v>
      </c>
      <c r="AM2018" s="3"/>
      <c r="AN2018" s="10">
        <v>0</v>
      </c>
      <c r="AO2018" s="10">
        <v>0</v>
      </c>
      <c r="AP2018" s="10">
        <v>0</v>
      </c>
      <c r="AQ2018" s="10">
        <v>0</v>
      </c>
      <c r="AR2018" s="10">
        <v>0</v>
      </c>
      <c r="AS2018" s="10">
        <v>0</v>
      </c>
      <c r="AT2018" s="10">
        <v>0</v>
      </c>
      <c r="AU2018" s="10">
        <v>0</v>
      </c>
      <c r="AV2018" s="10">
        <v>0</v>
      </c>
      <c r="AW2018" s="10">
        <v>0</v>
      </c>
      <c r="AX2018" s="10">
        <v>0</v>
      </c>
      <c r="AY2018" s="3"/>
      <c r="AZ2018" s="10">
        <v>6000</v>
      </c>
      <c r="BA2018" s="10">
        <v>6000</v>
      </c>
      <c r="BB2018" s="10">
        <v>0</v>
      </c>
      <c r="BC2018" s="10">
        <v>0</v>
      </c>
      <c r="BD2018" s="10">
        <v>0</v>
      </c>
      <c r="BE2018" s="10">
        <v>250</v>
      </c>
      <c r="BF2018" s="3"/>
      <c r="BG2018" s="10">
        <v>1000</v>
      </c>
      <c r="BH2018" s="10">
        <v>5000</v>
      </c>
      <c r="BI2018" s="3"/>
      <c r="BJ2018" s="21">
        <v>1</v>
      </c>
      <c r="BK2018" s="65">
        <v>0</v>
      </c>
      <c r="BL2018" s="65">
        <v>0</v>
      </c>
      <c r="BM2018" s="6">
        <f t="shared" ref="BM2018:BM2021" si="8200">MAX(G2018*(1+M2018/1000*(1+O2018/1000))*(1+0.5*T2018/1000)*(1+0.25*S2018/1000),(H2018*(1+X2018/1000*(1+Z2018/1000))*(1+0.5*AE2018/1000)*(1+0.25*AD2018/1000)))*BG2018/1000</f>
        <v>122.68437500000003</v>
      </c>
      <c r="BN2018" s="8">
        <f t="shared" ref="BN2018:BN2021" si="8201">(BQ2018+BS2018)/2*(1+AI2018/2000)*(1+AH2018/2000)*(1+AN2018/2000)*(1+AK2018/2000)</f>
        <v>149.0819326565707</v>
      </c>
      <c r="BO2018" s="12">
        <f t="shared" ref="BO2018:BO2021" si="8202">SQRT(BM2018*BN2018)</f>
        <v>135.24061420950244</v>
      </c>
      <c r="BP2018" s="50">
        <f>(1-[6]Constant!$A$3)/($J2018*[6]Constant!$B$3/[6]Constant!$C$3^($D2018-1)+1)+[6]Constant!$A$3</f>
        <v>0.93162790697674425</v>
      </c>
      <c r="BQ2018" s="4">
        <f t="shared" ref="BQ2018:BQ2021" si="8203">I2018/(BP2018*(1-Q2018/1000*(0.5+R2018/1000))*(1-P2018/1000)*(1-V2018/1000)*(1+U2018/1000))/20</f>
        <v>149.0819326565707</v>
      </c>
      <c r="BR2018" s="50">
        <f>(1-[6]Constant!$A$3)/($K2018*[6]Constant!$B$3/[6]Constant!$C$3^($D2018-1)+1)+[6]Constant!$A$3</f>
        <v>0.93162790697674425</v>
      </c>
      <c r="BS2018" s="4">
        <f t="shared" ref="BS2018:BS2021" si="8204">I2018/(BR2018*(1-AB2018/1000*(0.5+AC2018/1000))*(1-AA2018/1000)*(1-AG2018/1000)*(1+AF2018/1000))/20</f>
        <v>149.0819326565707</v>
      </c>
      <c r="BT2018">
        <f>BO2018/$BO$4*100</f>
        <v>102.78798636024409</v>
      </c>
    </row>
    <row r="2019" spans="1:72" s="13" customFormat="1" ht="17.25" thickBot="1" x14ac:dyDescent="0.35">
      <c r="B2019" s="20"/>
      <c r="D2019" s="14">
        <v>1</v>
      </c>
      <c r="E2019" s="14">
        <v>1</v>
      </c>
      <c r="F2019" s="19">
        <v>1</v>
      </c>
      <c r="G2019" s="15">
        <f t="shared" ref="G2019:H2019" si="8205">G2018</f>
        <v>100</v>
      </c>
      <c r="H2019" s="15">
        <f t="shared" si="8205"/>
        <v>100</v>
      </c>
      <c r="I2019" s="15">
        <v>2500</v>
      </c>
      <c r="J2019" s="15">
        <v>25</v>
      </c>
      <c r="K2019" s="15">
        <v>25</v>
      </c>
      <c r="L2019" s="16"/>
      <c r="M2019" s="15">
        <f t="shared" ref="M2019:O2019" si="8206">M2018</f>
        <v>100</v>
      </c>
      <c r="N2019" s="15">
        <f t="shared" si="8206"/>
        <v>0</v>
      </c>
      <c r="O2019" s="15">
        <f t="shared" si="8206"/>
        <v>0</v>
      </c>
      <c r="P2019" s="15">
        <v>100</v>
      </c>
      <c r="Q2019" s="15">
        <f t="shared" ref="Q2019:V2019" si="8207">Q2018</f>
        <v>0</v>
      </c>
      <c r="R2019" s="15">
        <f t="shared" si="8207"/>
        <v>0</v>
      </c>
      <c r="S2019" s="15">
        <f t="shared" si="8207"/>
        <v>0</v>
      </c>
      <c r="T2019" s="15">
        <f t="shared" si="8207"/>
        <v>150</v>
      </c>
      <c r="U2019" s="15">
        <f t="shared" si="8207"/>
        <v>0</v>
      </c>
      <c r="V2019" s="15">
        <f t="shared" si="8207"/>
        <v>0</v>
      </c>
      <c r="W2019" s="16"/>
      <c r="X2019" s="15">
        <f t="shared" ref="X2019:X2021" si="8208">X2018</f>
        <v>100</v>
      </c>
      <c r="Y2019" s="15">
        <f>Y2018</f>
        <v>0</v>
      </c>
      <c r="Z2019" s="15">
        <f>Z2018</f>
        <v>0</v>
      </c>
      <c r="AA2019" s="15">
        <v>100</v>
      </c>
      <c r="AB2019" s="15">
        <f t="shared" ref="AB2019:AI2019" si="8209">AB2018</f>
        <v>0</v>
      </c>
      <c r="AC2019" s="15">
        <f t="shared" si="8209"/>
        <v>0</v>
      </c>
      <c r="AD2019" s="15">
        <f t="shared" si="8209"/>
        <v>150</v>
      </c>
      <c r="AE2019" s="15">
        <f t="shared" si="8209"/>
        <v>150</v>
      </c>
      <c r="AF2019" s="15">
        <f t="shared" si="8209"/>
        <v>0</v>
      </c>
      <c r="AG2019" s="15">
        <f t="shared" si="8209"/>
        <v>0</v>
      </c>
      <c r="AH2019" s="15">
        <f t="shared" si="8209"/>
        <v>0</v>
      </c>
      <c r="AI2019" s="15">
        <f t="shared" si="8209"/>
        <v>0</v>
      </c>
      <c r="AJ2019" s="17"/>
      <c r="AK2019" s="15">
        <f>AK2018</f>
        <v>0</v>
      </c>
      <c r="AL2019" s="15">
        <f>AL2018</f>
        <v>0</v>
      </c>
      <c r="AM2019" s="17"/>
      <c r="AN2019" s="15">
        <f t="shared" ref="AN2019:AX2019" si="8210">AN2018</f>
        <v>0</v>
      </c>
      <c r="AO2019" s="15">
        <f t="shared" si="8210"/>
        <v>0</v>
      </c>
      <c r="AP2019" s="15">
        <f t="shared" si="8210"/>
        <v>0</v>
      </c>
      <c r="AQ2019" s="15">
        <f t="shared" si="8210"/>
        <v>0</v>
      </c>
      <c r="AR2019" s="15">
        <f t="shared" si="8210"/>
        <v>0</v>
      </c>
      <c r="AS2019" s="15">
        <f t="shared" si="8210"/>
        <v>0</v>
      </c>
      <c r="AT2019" s="15">
        <f t="shared" si="8210"/>
        <v>0</v>
      </c>
      <c r="AU2019" s="15">
        <f t="shared" si="8210"/>
        <v>0</v>
      </c>
      <c r="AV2019" s="15">
        <f t="shared" si="8210"/>
        <v>0</v>
      </c>
      <c r="AW2019" s="15">
        <f t="shared" si="8210"/>
        <v>0</v>
      </c>
      <c r="AX2019" s="15">
        <f t="shared" si="8210"/>
        <v>0</v>
      </c>
      <c r="AY2019" s="17"/>
      <c r="AZ2019" s="15">
        <f t="shared" ref="AZ2019:BA2019" si="8211">AZ2018</f>
        <v>6000</v>
      </c>
      <c r="BA2019" s="15">
        <f t="shared" si="8211"/>
        <v>6000</v>
      </c>
      <c r="BB2019" s="15">
        <v>0</v>
      </c>
      <c r="BC2019" s="15">
        <f t="shared" ref="BC2019:BE2019" si="8212">BC2018</f>
        <v>0</v>
      </c>
      <c r="BD2019" s="15">
        <f t="shared" si="8212"/>
        <v>0</v>
      </c>
      <c r="BE2019" s="15">
        <f t="shared" si="8212"/>
        <v>250</v>
      </c>
      <c r="BF2019" s="17"/>
      <c r="BG2019" s="15">
        <f t="shared" ref="BG2019:BH2019" si="8213">BG2018</f>
        <v>1000</v>
      </c>
      <c r="BH2019" s="15">
        <f t="shared" si="8213"/>
        <v>5000</v>
      </c>
      <c r="BI2019" s="17"/>
      <c r="BJ2019" s="22">
        <f>G2019/G2018</f>
        <v>1</v>
      </c>
      <c r="BK2019" s="65">
        <f t="shared" ref="BK2019:BL2019" si="8214">BK2018</f>
        <v>0</v>
      </c>
      <c r="BL2019" s="65">
        <f t="shared" si="8214"/>
        <v>0</v>
      </c>
      <c r="BM2019" s="6">
        <f t="shared" si="8200"/>
        <v>122.68437500000003</v>
      </c>
      <c r="BN2019" s="8">
        <f t="shared" si="8201"/>
        <v>149.0819326565707</v>
      </c>
      <c r="BO2019" s="12">
        <f t="shared" si="8202"/>
        <v>135.24061420950244</v>
      </c>
      <c r="BP2019" s="50">
        <f>(1-[6]Constant!$A$3)/($J2019*[6]Constant!$B$3/[6]Constant!$C$3^($D2019-1)+1)+[6]Constant!$A$3</f>
        <v>0.93162790697674425</v>
      </c>
      <c r="BQ2019" s="4">
        <f t="shared" si="8203"/>
        <v>149.0819326565707</v>
      </c>
      <c r="BR2019" s="50">
        <f>(1-[6]Constant!$A$3)/($K2019*[6]Constant!$B$3/[6]Constant!$C$3^($D2019-1)+1)+[6]Constant!$A$3</f>
        <v>0.93162790697674425</v>
      </c>
      <c r="BS2019" s="4">
        <f t="shared" si="8204"/>
        <v>149.0819326565707</v>
      </c>
      <c r="BT2019"/>
    </row>
    <row r="2020" spans="1:72" x14ac:dyDescent="0.3">
      <c r="A2020">
        <v>34002</v>
      </c>
      <c r="B2020" s="18" t="e">
        <f>VLOOKUP(CONCATENATE("CREATURE_NAME_",A2020),[1]Localization_Hero!$A:$E,2,FALSE)</f>
        <v>#N/A</v>
      </c>
      <c r="C2020" t="s">
        <v>79</v>
      </c>
      <c r="D2020">
        <v>1</v>
      </c>
      <c r="E2020">
        <v>1</v>
      </c>
      <c r="F2020" s="18">
        <v>1</v>
      </c>
      <c r="G2020" s="10">
        <v>100</v>
      </c>
      <c r="H2020" s="10">
        <v>100</v>
      </c>
      <c r="I2020" s="10">
        <v>2500</v>
      </c>
      <c r="J2020" s="10">
        <v>25</v>
      </c>
      <c r="K2020" s="10">
        <v>25</v>
      </c>
      <c r="L2020" s="2"/>
      <c r="M2020" s="10">
        <v>100</v>
      </c>
      <c r="N2020" s="10">
        <v>0</v>
      </c>
      <c r="O2020" s="10">
        <v>0</v>
      </c>
      <c r="P2020" s="10">
        <v>100</v>
      </c>
      <c r="Q2020" s="10">
        <v>0</v>
      </c>
      <c r="R2020" s="10">
        <v>0</v>
      </c>
      <c r="S2020" s="10">
        <v>0</v>
      </c>
      <c r="T2020" s="10">
        <v>150</v>
      </c>
      <c r="U2020" s="10">
        <v>0</v>
      </c>
      <c r="V2020" s="10">
        <v>0</v>
      </c>
      <c r="W2020" s="2"/>
      <c r="X2020" s="10">
        <v>100</v>
      </c>
      <c r="Y2020" s="10">
        <v>0</v>
      </c>
      <c r="Z2020" s="10">
        <v>0</v>
      </c>
      <c r="AA2020" s="10">
        <v>100</v>
      </c>
      <c r="AB2020" s="10">
        <v>0</v>
      </c>
      <c r="AC2020" s="10">
        <v>0</v>
      </c>
      <c r="AD2020" s="10">
        <v>150</v>
      </c>
      <c r="AE2020" s="10">
        <v>150</v>
      </c>
      <c r="AF2020" s="10">
        <v>0</v>
      </c>
      <c r="AG2020" s="10">
        <v>0</v>
      </c>
      <c r="AH2020" s="10">
        <v>0</v>
      </c>
      <c r="AI2020" s="10">
        <v>0</v>
      </c>
      <c r="AJ2020" s="3"/>
      <c r="AK2020" s="10">
        <v>0</v>
      </c>
      <c r="AL2020" s="10">
        <v>0</v>
      </c>
      <c r="AM2020" s="3"/>
      <c r="AN2020" s="10">
        <v>0</v>
      </c>
      <c r="AO2020" s="10">
        <v>0</v>
      </c>
      <c r="AP2020" s="10">
        <v>0</v>
      </c>
      <c r="AQ2020" s="10">
        <v>0</v>
      </c>
      <c r="AR2020" s="10">
        <v>0</v>
      </c>
      <c r="AS2020" s="10">
        <v>0</v>
      </c>
      <c r="AT2020" s="10">
        <v>0</v>
      </c>
      <c r="AU2020" s="10">
        <v>0</v>
      </c>
      <c r="AV2020" s="10">
        <v>0</v>
      </c>
      <c r="AW2020" s="10">
        <v>0</v>
      </c>
      <c r="AX2020" s="10">
        <v>0</v>
      </c>
      <c r="AY2020" s="3"/>
      <c r="AZ2020" s="10">
        <v>6000</v>
      </c>
      <c r="BA2020" s="10">
        <v>6000</v>
      </c>
      <c r="BB2020" s="10">
        <v>0</v>
      </c>
      <c r="BC2020" s="10">
        <v>0</v>
      </c>
      <c r="BD2020" s="10">
        <v>0</v>
      </c>
      <c r="BE2020" s="10">
        <v>250</v>
      </c>
      <c r="BF2020" s="3"/>
      <c r="BG2020" s="10">
        <v>1000</v>
      </c>
      <c r="BH2020" s="10">
        <v>5000</v>
      </c>
      <c r="BI2020" s="3"/>
      <c r="BJ2020" s="21">
        <v>1</v>
      </c>
      <c r="BK2020" s="65">
        <v>0</v>
      </c>
      <c r="BL2020" s="65">
        <v>0</v>
      </c>
      <c r="BM2020" s="6">
        <f t="shared" si="8200"/>
        <v>122.68437500000003</v>
      </c>
      <c r="BN2020" s="8">
        <f t="shared" si="8201"/>
        <v>149.0819326565707</v>
      </c>
      <c r="BO2020" s="12">
        <f t="shared" si="8202"/>
        <v>135.24061420950244</v>
      </c>
      <c r="BP2020" s="50">
        <f>(1-[6]Constant!$A$3)/($J2020*[6]Constant!$B$3/[6]Constant!$C$3^($D2020-1)+1)+[6]Constant!$A$3</f>
        <v>0.93162790697674425</v>
      </c>
      <c r="BQ2020" s="4">
        <f t="shared" si="8203"/>
        <v>149.0819326565707</v>
      </c>
      <c r="BR2020" s="50">
        <f>(1-[6]Constant!$A$3)/($K2020*[6]Constant!$B$3/[6]Constant!$C$3^($D2020-1)+1)+[6]Constant!$A$3</f>
        <v>0.93162790697674425</v>
      </c>
      <c r="BS2020" s="4">
        <f t="shared" si="8204"/>
        <v>149.0819326565707</v>
      </c>
      <c r="BT2020">
        <f>BO2020/$BO$4*100</f>
        <v>102.78798636024409</v>
      </c>
    </row>
    <row r="2021" spans="1:72" s="13" customFormat="1" ht="17.25" thickBot="1" x14ac:dyDescent="0.35">
      <c r="B2021" s="20"/>
      <c r="D2021" s="14">
        <v>1</v>
      </c>
      <c r="E2021" s="14">
        <v>1</v>
      </c>
      <c r="F2021" s="19">
        <v>1</v>
      </c>
      <c r="G2021" s="15">
        <f t="shared" ref="G2021:H2021" si="8215">G2020</f>
        <v>100</v>
      </c>
      <c r="H2021" s="15">
        <f t="shared" si="8215"/>
        <v>100</v>
      </c>
      <c r="I2021" s="15">
        <v>2500</v>
      </c>
      <c r="J2021" s="15">
        <v>25</v>
      </c>
      <c r="K2021" s="15">
        <v>25</v>
      </c>
      <c r="L2021" s="16"/>
      <c r="M2021" s="15">
        <f t="shared" ref="M2021:O2021" si="8216">M2020</f>
        <v>100</v>
      </c>
      <c r="N2021" s="15">
        <f t="shared" si="8216"/>
        <v>0</v>
      </c>
      <c r="O2021" s="15">
        <f t="shared" si="8216"/>
        <v>0</v>
      </c>
      <c r="P2021" s="15">
        <v>100</v>
      </c>
      <c r="Q2021" s="15">
        <f t="shared" ref="Q2021:V2021" si="8217">Q2020</f>
        <v>0</v>
      </c>
      <c r="R2021" s="15">
        <f t="shared" si="8217"/>
        <v>0</v>
      </c>
      <c r="S2021" s="15">
        <f t="shared" si="8217"/>
        <v>0</v>
      </c>
      <c r="T2021" s="15">
        <f t="shared" si="8217"/>
        <v>150</v>
      </c>
      <c r="U2021" s="15">
        <f t="shared" si="8217"/>
        <v>0</v>
      </c>
      <c r="V2021" s="15">
        <f t="shared" si="8217"/>
        <v>0</v>
      </c>
      <c r="W2021" s="16"/>
      <c r="X2021" s="15">
        <f t="shared" si="8208"/>
        <v>100</v>
      </c>
      <c r="Y2021" s="15">
        <f>Y2020</f>
        <v>0</v>
      </c>
      <c r="Z2021" s="15">
        <f>Z2020</f>
        <v>0</v>
      </c>
      <c r="AA2021" s="15">
        <v>100</v>
      </c>
      <c r="AB2021" s="15">
        <f t="shared" ref="AB2021:AI2021" si="8218">AB2020</f>
        <v>0</v>
      </c>
      <c r="AC2021" s="15">
        <f t="shared" si="8218"/>
        <v>0</v>
      </c>
      <c r="AD2021" s="15">
        <f t="shared" si="8218"/>
        <v>150</v>
      </c>
      <c r="AE2021" s="15">
        <f t="shared" si="8218"/>
        <v>150</v>
      </c>
      <c r="AF2021" s="15">
        <f t="shared" si="8218"/>
        <v>0</v>
      </c>
      <c r="AG2021" s="15">
        <f t="shared" si="8218"/>
        <v>0</v>
      </c>
      <c r="AH2021" s="15">
        <f t="shared" si="8218"/>
        <v>0</v>
      </c>
      <c r="AI2021" s="15">
        <f t="shared" si="8218"/>
        <v>0</v>
      </c>
      <c r="AJ2021" s="17"/>
      <c r="AK2021" s="15">
        <f>AK2020</f>
        <v>0</v>
      </c>
      <c r="AL2021" s="15">
        <f>AL2020</f>
        <v>0</v>
      </c>
      <c r="AM2021" s="17"/>
      <c r="AN2021" s="15">
        <f t="shared" ref="AN2021:AX2021" si="8219">AN2020</f>
        <v>0</v>
      </c>
      <c r="AO2021" s="15">
        <f t="shared" si="8219"/>
        <v>0</v>
      </c>
      <c r="AP2021" s="15">
        <f t="shared" si="8219"/>
        <v>0</v>
      </c>
      <c r="AQ2021" s="15">
        <f t="shared" si="8219"/>
        <v>0</v>
      </c>
      <c r="AR2021" s="15">
        <f t="shared" si="8219"/>
        <v>0</v>
      </c>
      <c r="AS2021" s="15">
        <f t="shared" si="8219"/>
        <v>0</v>
      </c>
      <c r="AT2021" s="15">
        <f t="shared" si="8219"/>
        <v>0</v>
      </c>
      <c r="AU2021" s="15">
        <f t="shared" si="8219"/>
        <v>0</v>
      </c>
      <c r="AV2021" s="15">
        <f t="shared" si="8219"/>
        <v>0</v>
      </c>
      <c r="AW2021" s="15">
        <f t="shared" si="8219"/>
        <v>0</v>
      </c>
      <c r="AX2021" s="15">
        <f t="shared" si="8219"/>
        <v>0</v>
      </c>
      <c r="AY2021" s="17"/>
      <c r="AZ2021" s="15">
        <f t="shared" ref="AZ2021:BA2021" si="8220">AZ2020</f>
        <v>6000</v>
      </c>
      <c r="BA2021" s="15">
        <f t="shared" si="8220"/>
        <v>6000</v>
      </c>
      <c r="BB2021" s="15">
        <v>0</v>
      </c>
      <c r="BC2021" s="15">
        <f t="shared" ref="BC2021:BE2021" si="8221">BC2020</f>
        <v>0</v>
      </c>
      <c r="BD2021" s="15">
        <f t="shared" si="8221"/>
        <v>0</v>
      </c>
      <c r="BE2021" s="15">
        <f t="shared" si="8221"/>
        <v>250</v>
      </c>
      <c r="BF2021" s="17"/>
      <c r="BG2021" s="15">
        <f t="shared" ref="BG2021:BH2021" si="8222">BG2020</f>
        <v>1000</v>
      </c>
      <c r="BH2021" s="15">
        <f t="shared" si="8222"/>
        <v>5000</v>
      </c>
      <c r="BI2021" s="17"/>
      <c r="BJ2021" s="22">
        <f>G2021/G2020</f>
        <v>1</v>
      </c>
      <c r="BK2021" s="65">
        <f t="shared" ref="BK2021:BL2021" si="8223">BK2020</f>
        <v>0</v>
      </c>
      <c r="BL2021" s="65">
        <f t="shared" si="8223"/>
        <v>0</v>
      </c>
      <c r="BM2021" s="6">
        <f t="shared" si="8200"/>
        <v>122.68437500000003</v>
      </c>
      <c r="BN2021" s="8">
        <f t="shared" si="8201"/>
        <v>149.0819326565707</v>
      </c>
      <c r="BO2021" s="12">
        <f t="shared" si="8202"/>
        <v>135.24061420950244</v>
      </c>
      <c r="BP2021" s="50">
        <f>(1-[6]Constant!$A$3)/($J2021*[6]Constant!$B$3/[6]Constant!$C$3^($D2021-1)+1)+[6]Constant!$A$3</f>
        <v>0.93162790697674425</v>
      </c>
      <c r="BQ2021" s="4">
        <f t="shared" si="8203"/>
        <v>149.0819326565707</v>
      </c>
      <c r="BR2021" s="50">
        <f>(1-[6]Constant!$A$3)/($K2021*[6]Constant!$B$3/[6]Constant!$C$3^($D2021-1)+1)+[6]Constant!$A$3</f>
        <v>0.93162790697674425</v>
      </c>
      <c r="BS2021" s="4">
        <f t="shared" si="8204"/>
        <v>149.0819326565707</v>
      </c>
      <c r="BT2021"/>
    </row>
    <row r="2022" spans="1:72" s="34" customFormat="1" ht="27" thickBot="1" x14ac:dyDescent="0.35">
      <c r="B2022" s="70" t="s">
        <v>357</v>
      </c>
      <c r="C2022"/>
      <c r="F2022" s="35"/>
      <c r="G2022" s="36"/>
      <c r="H2022" s="36"/>
      <c r="I2022" s="36"/>
      <c r="J2022" s="36"/>
      <c r="K2022" s="36"/>
      <c r="L2022" s="16"/>
      <c r="M2022" s="36"/>
      <c r="N2022" s="36"/>
      <c r="O2022" s="36"/>
      <c r="P2022" s="36">
        <v>0</v>
      </c>
      <c r="Q2022" s="36"/>
      <c r="R2022" s="36"/>
      <c r="S2022" s="36"/>
      <c r="T2022" s="36"/>
      <c r="U2022" s="36"/>
      <c r="V2022" s="36"/>
      <c r="W2022" s="16"/>
      <c r="X2022" s="36"/>
      <c r="Y2022" s="36"/>
      <c r="Z2022" s="36"/>
      <c r="AA2022" s="36">
        <v>0</v>
      </c>
      <c r="AB2022" s="36"/>
      <c r="AC2022" s="36"/>
      <c r="AD2022" s="36"/>
      <c r="AE2022" s="36"/>
      <c r="AF2022" s="36"/>
      <c r="AG2022" s="36"/>
      <c r="AH2022" s="36"/>
      <c r="AI2022" s="36"/>
      <c r="AJ2022" s="17"/>
      <c r="AK2022" s="36"/>
      <c r="AL2022" s="36"/>
      <c r="AM2022" s="17"/>
      <c r="AN2022" s="36"/>
      <c r="AO2022" s="36"/>
      <c r="AP2022" s="36"/>
      <c r="AQ2022" s="36"/>
      <c r="AR2022" s="36"/>
      <c r="AS2022" s="36"/>
      <c r="AT2022" s="36"/>
      <c r="AU2022" s="36"/>
      <c r="AV2022" s="36"/>
      <c r="AW2022" s="36"/>
      <c r="AX2022" s="36"/>
      <c r="AY2022" s="17"/>
      <c r="AZ2022" s="36"/>
      <c r="BA2022" s="36"/>
      <c r="BB2022" s="36"/>
      <c r="BC2022" s="36"/>
      <c r="BD2022" s="36"/>
      <c r="BE2022" s="36"/>
      <c r="BF2022" s="17"/>
      <c r="BG2022" s="36"/>
      <c r="BH2022" s="36"/>
      <c r="BI2022" s="17"/>
      <c r="BJ2022" s="37"/>
      <c r="BK2022" s="36"/>
      <c r="BL2022" s="36"/>
      <c r="BM2022" s="38"/>
      <c r="BN2022" s="38"/>
      <c r="BO2022" s="38"/>
      <c r="BP2022" s="38"/>
      <c r="BQ2022" s="38"/>
      <c r="BR2022" s="38"/>
      <c r="BS2022" s="38"/>
    </row>
    <row r="2023" spans="1:72" x14ac:dyDescent="0.3">
      <c r="A2023">
        <v>40149</v>
      </c>
      <c r="B2023" s="18" t="s">
        <v>358</v>
      </c>
      <c r="C2023" s="43" t="s">
        <v>364</v>
      </c>
      <c r="D2023">
        <v>1</v>
      </c>
      <c r="E2023">
        <v>1</v>
      </c>
      <c r="F2023" s="18">
        <v>1</v>
      </c>
      <c r="G2023" s="10">
        <f>ROUND(VLOOKUP($C2023,$B$4:$BH$42,6,FALSE),0)</f>
        <v>114</v>
      </c>
      <c r="H2023" s="10">
        <f>ROUND(VLOOKUP($C2023,$B$4:$BH$42,7,FALSE),0)</f>
        <v>114</v>
      </c>
      <c r="I2023" s="10">
        <f>ROUND(VLOOKUP($C2023,$B$4:$BH$42,8,FALSE),0)</f>
        <v>4364</v>
      </c>
      <c r="J2023" s="10">
        <f>ROUND(VLOOKUP($C2023,$B$4:$BH$42,9,FALSE),0)</f>
        <v>22</v>
      </c>
      <c r="K2023" s="10">
        <f>ROUND(VLOOKUP($C2023,$B$4:$BH$42,10,FALSE),0)</f>
        <v>18</v>
      </c>
      <c r="L2023" s="2"/>
      <c r="M2023" s="10">
        <f>ROUND(VLOOKUP($C2023,$B$4:$BH$42,12,FALSE),0)</f>
        <v>150</v>
      </c>
      <c r="N2023" s="10">
        <f>ROUND(VLOOKUP($C2023,$B$4:$BH$42,13,FALSE),0)</f>
        <v>0</v>
      </c>
      <c r="O2023" s="10">
        <f>ROUND(VLOOKUP($C2023,$B$4:$BH$42,14,FALSE),0)</f>
        <v>0</v>
      </c>
      <c r="P2023" s="10">
        <f>ROUND(VLOOKUP($C2023,$B$4:$BH$42,15,FALSE),0)</f>
        <v>0</v>
      </c>
      <c r="Q2023" s="10">
        <f>ROUND(VLOOKUP($C2023,$B$4:$BH$42,16,FALSE),0)</f>
        <v>0</v>
      </c>
      <c r="R2023" s="10">
        <f>ROUND(VLOOKUP($C2023,$B$4:$BH$42,17,FALSE),0)</f>
        <v>0</v>
      </c>
      <c r="S2023" s="10">
        <f>ROUND(VLOOKUP($C2023,$B$4:$BH$42,18,FALSE),0)</f>
        <v>100</v>
      </c>
      <c r="T2023" s="10">
        <f>ROUND(VLOOKUP($C2023,$B$4:$BH$42,19,FALSE),0)</f>
        <v>250</v>
      </c>
      <c r="U2023" s="10">
        <f>ROUND(VLOOKUP($C2023,$B$4:$BH$42,20,FALSE),0)</f>
        <v>0</v>
      </c>
      <c r="V2023" s="10">
        <f>ROUND(VLOOKUP($C2023,$B$4:$BH$42,21,FALSE),0)</f>
        <v>0</v>
      </c>
      <c r="W2023" s="2"/>
      <c r="X2023" s="10">
        <f>ROUND(VLOOKUP($C2023,$B$4:$BH$42,23,FALSE),0)</f>
        <v>150</v>
      </c>
      <c r="Y2023" s="10">
        <f>ROUND(VLOOKUP($C2023,$B$4:$BH$42,24,FALSE),0)</f>
        <v>0</v>
      </c>
      <c r="Z2023" s="10">
        <f>ROUND(VLOOKUP($C2023,$B$4:$BH$42,25,FALSE),0)</f>
        <v>0</v>
      </c>
      <c r="AA2023" s="10">
        <f>ROUND(VLOOKUP($C2023,$B$4:$BH$42,26,FALSE),0)</f>
        <v>0</v>
      </c>
      <c r="AB2023" s="10">
        <f>ROUND(VLOOKUP($C2023,$B$4:$BH$42,27,FALSE),0)</f>
        <v>0</v>
      </c>
      <c r="AC2023" s="10">
        <f>ROUND(VLOOKUP($C2023,$B$4:$BH$42,28,FALSE),0)</f>
        <v>0</v>
      </c>
      <c r="AD2023" s="10">
        <f>ROUND(VLOOKUP($C2023,$B$4:$BH$42,29,FALSE),0)</f>
        <v>100</v>
      </c>
      <c r="AE2023" s="10">
        <f>ROUND(VLOOKUP($C2023,$B$4:$BH$42,30,FALSE),0)</f>
        <v>250</v>
      </c>
      <c r="AF2023" s="10">
        <f>ROUND(VLOOKUP($C2023,$B$4:$BH$42,31,FALSE),0)</f>
        <v>0</v>
      </c>
      <c r="AG2023" s="10">
        <f>ROUND(VLOOKUP($C2023,$B$4:$BH$42,32,FALSE),0)</f>
        <v>0</v>
      </c>
      <c r="AH2023" s="10">
        <f>ROUND(VLOOKUP($C2023,$B$4:$BH$42,33,FALSE),0)</f>
        <v>0</v>
      </c>
      <c r="AI2023" s="10">
        <f>ROUND(VLOOKUP($C2023,$B$4:$BH$42,34,FALSE),0)</f>
        <v>0</v>
      </c>
      <c r="AJ2023" s="3"/>
      <c r="AK2023" s="10">
        <f>ROUND(VLOOKUP($C2023,$B$4:$BH$42,36,FALSE),0)</f>
        <v>0</v>
      </c>
      <c r="AL2023" s="10">
        <f>ROUND(VLOOKUP($C2023,$B$4:$BH$42,37,FALSE),0)</f>
        <v>0</v>
      </c>
      <c r="AM2023" s="3"/>
      <c r="AN2023" s="10">
        <f>ROUND(VLOOKUP($C2023,$B$4:$BH$42,39,FALSE),0)</f>
        <v>0</v>
      </c>
      <c r="AO2023" s="10">
        <f>ROUND(VLOOKUP($C2023,$B$4:$BH$42,40,FALSE),0)</f>
        <v>0</v>
      </c>
      <c r="AP2023" s="10">
        <f>ROUND(VLOOKUP($C2023,$B$4:$BH$42,41,FALSE),0)</f>
        <v>0</v>
      </c>
      <c r="AQ2023" s="10">
        <f>ROUND(VLOOKUP($C2023,$B$4:$BH$42,42,FALSE),0)</f>
        <v>0</v>
      </c>
      <c r="AR2023" s="10">
        <f>ROUND(VLOOKUP($C2023,$B$4:$BH$42,43,FALSE),0)</f>
        <v>0</v>
      </c>
      <c r="AS2023" s="10">
        <f>ROUND(VLOOKUP($C2023,$B$4:$BH$42,44,FALSE),0)</f>
        <v>0</v>
      </c>
      <c r="AT2023" s="10">
        <f>ROUND(VLOOKUP($C2023,$B$4:$BH$42,45,FALSE),0)</f>
        <v>0</v>
      </c>
      <c r="AU2023" s="10">
        <f>ROUND(VLOOKUP($C2023,$B$4:$BH$42,46,FALSE),0)</f>
        <v>0</v>
      </c>
      <c r="AV2023" s="10">
        <f>ROUND(VLOOKUP($C2023,$B$4:$BH$42,47,FALSE),0)</f>
        <v>0</v>
      </c>
      <c r="AW2023" s="10">
        <f>ROUND(VLOOKUP($C2023,$B$4:$BH$42,48,FALSE),0)</f>
        <v>0</v>
      </c>
      <c r="AX2023" s="10">
        <f>ROUND(VLOOKUP($C2023,$B$4:$BH$42,49,FALSE),0)</f>
        <v>0</v>
      </c>
      <c r="AY2023" s="3"/>
      <c r="AZ2023" s="10">
        <v>6000</v>
      </c>
      <c r="BA2023" s="10">
        <v>2000</v>
      </c>
      <c r="BB2023" s="10">
        <v>675</v>
      </c>
      <c r="BC2023" s="10">
        <v>0</v>
      </c>
      <c r="BD2023" s="10">
        <v>0</v>
      </c>
      <c r="BE2023" s="10">
        <v>60</v>
      </c>
      <c r="BF2023" s="3"/>
      <c r="BG2023" s="10">
        <v>1000</v>
      </c>
      <c r="BH2023" s="10">
        <v>5000</v>
      </c>
      <c r="BI2023" s="3"/>
      <c r="BJ2023" s="21">
        <v>1</v>
      </c>
      <c r="BK2023" s="65">
        <v>0</v>
      </c>
      <c r="BL2023" s="65">
        <v>0</v>
      </c>
      <c r="BM2023" s="6">
        <f t="shared" ref="BM2023:BM2042" si="8224">MAX(G2023*(1+M2023/1000*(1+O2023/1000))*(1+0.5*T2023/1000)*(1+0.25*S2023/1000),(H2023*(1+X2023/1000*(1+Z2023/1000))*(1+0.5*AE2023/1000)*(1+0.25*AD2023/1000)))*BG2023/1000</f>
        <v>151.17468749999998</v>
      </c>
      <c r="BN2023" s="8" t="e">
        <f t="shared" ref="BN2023:BN2042" si="8225">(BQ2023+BS2023)/2*(1+AI2023/2000)*(1+AH2023/2000)*(1+AN2023/2000)*(1+AK2023/2000)</f>
        <v>#REF!</v>
      </c>
      <c r="BO2023" s="12" t="e">
        <f t="shared" ref="BO2023:BO2042" si="8226">SQRT(BM2023*BN2023)</f>
        <v>#REF!</v>
      </c>
      <c r="BP2023" s="50" t="e">
        <f>(1-#REF!)/($J2023*#REF!/#REF!^($D2023-1)+1)+#REF!</f>
        <v>#REF!</v>
      </c>
      <c r="BQ2023" s="4" t="e">
        <f t="shared" ref="BQ2023:BQ2038" si="8227">I2023/(BP2023*(1-Q2023/1000*(0.5+R2023/1000))*(1-P2023/1000)*(1-V2023/1000)*(1+U2023/1000))/20</f>
        <v>#REF!</v>
      </c>
      <c r="BR2023" s="50" t="e">
        <f>(1-#REF!)/($K2023*#REF!/#REF!^($D2023-1)+1)+#REF!</f>
        <v>#REF!</v>
      </c>
      <c r="BS2023" s="4" t="e">
        <f t="shared" ref="BS2023:BS2038" si="8228">I2023/(BR2023*(1-AB2023/1000*(0.5+AC2023/1000))*(1-AA2023/1000)*(1-AG2023/1000)*(1+AF2023/1000))/20</f>
        <v>#REF!</v>
      </c>
      <c r="BT2023" t="e">
        <f>BO2023/$BO$4*100</f>
        <v>#REF!</v>
      </c>
    </row>
    <row r="2024" spans="1:72" s="13" customFormat="1" ht="17.25" thickBot="1" x14ac:dyDescent="0.35">
      <c r="B2024" s="20"/>
      <c r="D2024" s="14">
        <v>1</v>
      </c>
      <c r="E2024" s="14">
        <v>1</v>
      </c>
      <c r="F2024" s="19">
        <v>1</v>
      </c>
      <c r="G2024" s="15">
        <f>G2023</f>
        <v>114</v>
      </c>
      <c r="H2024" s="15">
        <f>H2023</f>
        <v>114</v>
      </c>
      <c r="I2024" s="15">
        <f>I2023</f>
        <v>4364</v>
      </c>
      <c r="J2024" s="15">
        <f>J2023</f>
        <v>22</v>
      </c>
      <c r="K2024" s="15">
        <f>K2023</f>
        <v>18</v>
      </c>
      <c r="L2024" s="16"/>
      <c r="M2024" s="15">
        <f t="shared" ref="M2024:V2024" si="8229">M2023</f>
        <v>150</v>
      </c>
      <c r="N2024" s="15">
        <f t="shared" si="8229"/>
        <v>0</v>
      </c>
      <c r="O2024" s="15">
        <f t="shared" si="8229"/>
        <v>0</v>
      </c>
      <c r="P2024" s="15">
        <f t="shared" si="8229"/>
        <v>0</v>
      </c>
      <c r="Q2024" s="15">
        <f t="shared" si="8229"/>
        <v>0</v>
      </c>
      <c r="R2024" s="15">
        <f t="shared" si="8229"/>
        <v>0</v>
      </c>
      <c r="S2024" s="15">
        <f t="shared" si="8229"/>
        <v>100</v>
      </c>
      <c r="T2024" s="15">
        <f t="shared" si="8229"/>
        <v>250</v>
      </c>
      <c r="U2024" s="15">
        <f t="shared" si="8229"/>
        <v>0</v>
      </c>
      <c r="V2024" s="15">
        <f t="shared" si="8229"/>
        <v>0</v>
      </c>
      <c r="W2024" s="16"/>
      <c r="X2024" s="15">
        <f t="shared" ref="X2024:AI2024" si="8230">X2023</f>
        <v>150</v>
      </c>
      <c r="Y2024" s="15">
        <f t="shared" si="8230"/>
        <v>0</v>
      </c>
      <c r="Z2024" s="15">
        <f t="shared" si="8230"/>
        <v>0</v>
      </c>
      <c r="AA2024" s="15">
        <f t="shared" si="8230"/>
        <v>0</v>
      </c>
      <c r="AB2024" s="15">
        <f t="shared" si="8230"/>
        <v>0</v>
      </c>
      <c r="AC2024" s="15">
        <f t="shared" si="8230"/>
        <v>0</v>
      </c>
      <c r="AD2024" s="15">
        <f t="shared" si="8230"/>
        <v>100</v>
      </c>
      <c r="AE2024" s="15">
        <f t="shared" si="8230"/>
        <v>250</v>
      </c>
      <c r="AF2024" s="15">
        <f t="shared" si="8230"/>
        <v>0</v>
      </c>
      <c r="AG2024" s="15">
        <f t="shared" si="8230"/>
        <v>0</v>
      </c>
      <c r="AH2024" s="15">
        <f t="shared" si="8230"/>
        <v>0</v>
      </c>
      <c r="AI2024" s="15">
        <f t="shared" si="8230"/>
        <v>0</v>
      </c>
      <c r="AJ2024" s="17"/>
      <c r="AK2024" s="15">
        <f>AK2023</f>
        <v>0</v>
      </c>
      <c r="AL2024" s="15">
        <f>AL2023</f>
        <v>0</v>
      </c>
      <c r="AM2024" s="17"/>
      <c r="AN2024" s="15">
        <f t="shared" ref="AN2024:AX2024" si="8231">AN2023</f>
        <v>0</v>
      </c>
      <c r="AO2024" s="15">
        <f t="shared" si="8231"/>
        <v>0</v>
      </c>
      <c r="AP2024" s="15">
        <f t="shared" si="8231"/>
        <v>0</v>
      </c>
      <c r="AQ2024" s="15">
        <f t="shared" si="8231"/>
        <v>0</v>
      </c>
      <c r="AR2024" s="15">
        <f t="shared" si="8231"/>
        <v>0</v>
      </c>
      <c r="AS2024" s="15">
        <f t="shared" si="8231"/>
        <v>0</v>
      </c>
      <c r="AT2024" s="15">
        <f t="shared" si="8231"/>
        <v>0</v>
      </c>
      <c r="AU2024" s="15">
        <f t="shared" si="8231"/>
        <v>0</v>
      </c>
      <c r="AV2024" s="15">
        <f t="shared" si="8231"/>
        <v>0</v>
      </c>
      <c r="AW2024" s="15">
        <f t="shared" si="8231"/>
        <v>0</v>
      </c>
      <c r="AX2024" s="15">
        <f t="shared" si="8231"/>
        <v>0</v>
      </c>
      <c r="AY2024" s="17"/>
      <c r="AZ2024" s="15">
        <f t="shared" ref="AZ2024:BA2024" si="8232">AZ2023</f>
        <v>6000</v>
      </c>
      <c r="BA2024" s="15">
        <f t="shared" si="8232"/>
        <v>2000</v>
      </c>
      <c r="BB2024" s="15">
        <v>675</v>
      </c>
      <c r="BC2024" s="15">
        <f t="shared" ref="BC2024:BE2024" si="8233">BC2023</f>
        <v>0</v>
      </c>
      <c r="BD2024" s="15">
        <f t="shared" si="8233"/>
        <v>0</v>
      </c>
      <c r="BE2024" s="15">
        <f t="shared" si="8233"/>
        <v>60</v>
      </c>
      <c r="BF2024" s="17"/>
      <c r="BG2024" s="15">
        <f t="shared" ref="BG2024:BH2024" si="8234">BG2023</f>
        <v>1000</v>
      </c>
      <c r="BH2024" s="15">
        <f t="shared" si="8234"/>
        <v>5000</v>
      </c>
      <c r="BI2024" s="17"/>
      <c r="BJ2024" s="22">
        <f>G2024/G2023</f>
        <v>1</v>
      </c>
      <c r="BK2024" s="65">
        <f>BK2023</f>
        <v>0</v>
      </c>
      <c r="BL2024" s="65">
        <f>BL2023</f>
        <v>0</v>
      </c>
      <c r="BM2024" s="6">
        <f t="shared" si="8224"/>
        <v>151.17468749999998</v>
      </c>
      <c r="BN2024" s="8" t="e">
        <f t="shared" si="8225"/>
        <v>#REF!</v>
      </c>
      <c r="BO2024" s="12" t="e">
        <f t="shared" si="8226"/>
        <v>#REF!</v>
      </c>
      <c r="BP2024" s="50" t="e">
        <f>(1-#REF!)/($J2024*#REF!/#REF!^($D2024-1)+1)+#REF!</f>
        <v>#REF!</v>
      </c>
      <c r="BQ2024" s="4" t="e">
        <f t="shared" si="8227"/>
        <v>#REF!</v>
      </c>
      <c r="BR2024" s="50" t="e">
        <f>(1-#REF!)/($K2024*#REF!/#REF!^($D2024-1)+1)+#REF!</f>
        <v>#REF!</v>
      </c>
      <c r="BS2024" s="4" t="e">
        <f t="shared" si="8228"/>
        <v>#REF!</v>
      </c>
      <c r="BT2024"/>
    </row>
    <row r="2025" spans="1:72" x14ac:dyDescent="0.3">
      <c r="A2025">
        <v>40150</v>
      </c>
      <c r="B2025" s="18" t="s">
        <v>346</v>
      </c>
      <c r="C2025" s="43" t="s">
        <v>364</v>
      </c>
      <c r="D2025">
        <v>1</v>
      </c>
      <c r="E2025">
        <v>1</v>
      </c>
      <c r="F2025" s="18">
        <v>1</v>
      </c>
      <c r="G2025" s="10">
        <f>ROUND(VLOOKUP($C2025,$B$4:$BH$42,6,FALSE),0)</f>
        <v>114</v>
      </c>
      <c r="H2025" s="10">
        <f>ROUND(VLOOKUP($C2025,$B$4:$BH$42,7,FALSE),0)</f>
        <v>114</v>
      </c>
      <c r="I2025" s="10">
        <f>ROUND(VLOOKUP($C2025,$B$4:$BH$42,8,FALSE),0)</f>
        <v>4364</v>
      </c>
      <c r="J2025" s="10">
        <f>ROUND(VLOOKUP($C2025,$B$4:$BH$42,9,FALSE),0)</f>
        <v>22</v>
      </c>
      <c r="K2025" s="10">
        <f>ROUND(VLOOKUP($C2025,$B$4:$BH$42,10,FALSE),0)</f>
        <v>18</v>
      </c>
      <c r="L2025" s="2"/>
      <c r="M2025" s="10">
        <f>ROUND(VLOOKUP($C2025,$B$4:$BH$42,12,FALSE),0)</f>
        <v>150</v>
      </c>
      <c r="N2025" s="10">
        <f>ROUND(VLOOKUP($C2025,$B$4:$BH$42,13,FALSE),0)</f>
        <v>0</v>
      </c>
      <c r="O2025" s="10">
        <f>ROUND(VLOOKUP($C2025,$B$4:$BH$42,14,FALSE),0)</f>
        <v>0</v>
      </c>
      <c r="P2025" s="10">
        <f>ROUND(VLOOKUP($C2025,$B$4:$BH$42,15,FALSE),0)</f>
        <v>0</v>
      </c>
      <c r="Q2025" s="10">
        <f>ROUND(VLOOKUP($C2025,$B$4:$BH$42,16,FALSE),0)</f>
        <v>0</v>
      </c>
      <c r="R2025" s="10">
        <f>ROUND(VLOOKUP($C2025,$B$4:$BH$42,17,FALSE),0)</f>
        <v>0</v>
      </c>
      <c r="S2025" s="10">
        <f>ROUND(VLOOKUP($C2025,$B$4:$BH$42,18,FALSE),0)</f>
        <v>100</v>
      </c>
      <c r="T2025" s="10">
        <f>ROUND(VLOOKUP($C2025,$B$4:$BH$42,19,FALSE),0)</f>
        <v>250</v>
      </c>
      <c r="U2025" s="10">
        <f>ROUND(VLOOKUP($C2025,$B$4:$BH$42,20,FALSE),0)</f>
        <v>0</v>
      </c>
      <c r="V2025" s="10">
        <f>ROUND(VLOOKUP($C2025,$B$4:$BH$42,21,FALSE),0)</f>
        <v>0</v>
      </c>
      <c r="W2025" s="2"/>
      <c r="X2025" s="10">
        <f>ROUND(VLOOKUP($C2025,$B$4:$BH$42,23,FALSE),0)</f>
        <v>150</v>
      </c>
      <c r="Y2025" s="10">
        <f>ROUND(VLOOKUP($C2025,$B$4:$BH$42,24,FALSE),0)</f>
        <v>0</v>
      </c>
      <c r="Z2025" s="10">
        <f>ROUND(VLOOKUP($C2025,$B$4:$BH$42,25,FALSE),0)</f>
        <v>0</v>
      </c>
      <c r="AA2025" s="10">
        <f>ROUND(VLOOKUP($C2025,$B$4:$BH$42,26,FALSE),0)</f>
        <v>0</v>
      </c>
      <c r="AB2025" s="10">
        <f>ROUND(VLOOKUP($C2025,$B$4:$BH$42,27,FALSE),0)</f>
        <v>0</v>
      </c>
      <c r="AC2025" s="10">
        <f>ROUND(VLOOKUP($C2025,$B$4:$BH$42,28,FALSE),0)</f>
        <v>0</v>
      </c>
      <c r="AD2025" s="10">
        <f>ROUND(VLOOKUP($C2025,$B$4:$BH$42,29,FALSE),0)</f>
        <v>100</v>
      </c>
      <c r="AE2025" s="10">
        <f>ROUND(VLOOKUP($C2025,$B$4:$BH$42,30,FALSE),0)</f>
        <v>250</v>
      </c>
      <c r="AF2025" s="10">
        <f>ROUND(VLOOKUP($C2025,$B$4:$BH$42,31,FALSE),0)</f>
        <v>0</v>
      </c>
      <c r="AG2025" s="10">
        <f>ROUND(VLOOKUP($C2025,$B$4:$BH$42,32,FALSE),0)</f>
        <v>0</v>
      </c>
      <c r="AH2025" s="10">
        <f>ROUND(VLOOKUP($C2025,$B$4:$BH$42,33,FALSE),0)</f>
        <v>0</v>
      </c>
      <c r="AI2025" s="10">
        <f>ROUND(VLOOKUP($C2025,$B$4:$BH$42,34,FALSE),0)</f>
        <v>0</v>
      </c>
      <c r="AJ2025" s="3"/>
      <c r="AK2025" s="10">
        <f>ROUND(VLOOKUP($C2025,$B$4:$BH$42,36,FALSE),0)</f>
        <v>0</v>
      </c>
      <c r="AL2025" s="10">
        <f>ROUND(VLOOKUP($C2025,$B$4:$BH$42,37,FALSE),0)</f>
        <v>0</v>
      </c>
      <c r="AM2025" s="3"/>
      <c r="AN2025" s="10">
        <f>ROUND(VLOOKUP($C2025,$B$4:$BH$42,39,FALSE),0)</f>
        <v>0</v>
      </c>
      <c r="AO2025" s="10">
        <f>ROUND(VLOOKUP($C2025,$B$4:$BH$42,40,FALSE),0)</f>
        <v>0</v>
      </c>
      <c r="AP2025" s="10">
        <f>ROUND(VLOOKUP($C2025,$B$4:$BH$42,41,FALSE),0)</f>
        <v>0</v>
      </c>
      <c r="AQ2025" s="10">
        <f>ROUND(VLOOKUP($C2025,$B$4:$BH$42,42,FALSE),0)</f>
        <v>0</v>
      </c>
      <c r="AR2025" s="10">
        <f>ROUND(VLOOKUP($C2025,$B$4:$BH$42,43,FALSE),0)</f>
        <v>0</v>
      </c>
      <c r="AS2025" s="10">
        <f>ROUND(VLOOKUP($C2025,$B$4:$BH$42,44,FALSE),0)</f>
        <v>0</v>
      </c>
      <c r="AT2025" s="10">
        <f>ROUND(VLOOKUP($C2025,$B$4:$BH$42,45,FALSE),0)</f>
        <v>0</v>
      </c>
      <c r="AU2025" s="10">
        <f>ROUND(VLOOKUP($C2025,$B$4:$BH$42,46,FALSE),0)</f>
        <v>0</v>
      </c>
      <c r="AV2025" s="10">
        <f>ROUND(VLOOKUP($C2025,$B$4:$BH$42,47,FALSE),0)</f>
        <v>0</v>
      </c>
      <c r="AW2025" s="10">
        <f>ROUND(VLOOKUP($C2025,$B$4:$BH$42,48,FALSE),0)</f>
        <v>0</v>
      </c>
      <c r="AX2025" s="10">
        <f>ROUND(VLOOKUP($C2025,$B$4:$BH$42,49,FALSE),0)</f>
        <v>0</v>
      </c>
      <c r="AY2025" s="3"/>
      <c r="AZ2025" s="10">
        <v>6000</v>
      </c>
      <c r="BA2025" s="10">
        <v>2000</v>
      </c>
      <c r="BB2025" s="10">
        <v>500</v>
      </c>
      <c r="BC2025" s="10">
        <v>0</v>
      </c>
      <c r="BD2025" s="10">
        <v>0</v>
      </c>
      <c r="BE2025" s="10">
        <v>60</v>
      </c>
      <c r="BF2025" s="3"/>
      <c r="BG2025" s="10">
        <v>1000</v>
      </c>
      <c r="BH2025" s="10">
        <v>5000</v>
      </c>
      <c r="BI2025" s="3"/>
      <c r="BJ2025" s="21">
        <v>1</v>
      </c>
      <c r="BK2025" s="65">
        <v>0</v>
      </c>
      <c r="BL2025" s="65">
        <v>0</v>
      </c>
      <c r="BM2025" s="6">
        <f t="shared" ref="BM2025:BM2026" si="8235">MAX(G2025*(1+M2025/1000*(1+O2025/1000))*(1+0.5*T2025/1000)*(1+0.25*S2025/1000),(H2025*(1+X2025/1000*(1+Z2025/1000))*(1+0.5*AE2025/1000)*(1+0.25*AD2025/1000)))*BG2025/1000</f>
        <v>151.17468749999998</v>
      </c>
      <c r="BN2025" s="8" t="e">
        <f t="shared" ref="BN2025:BN2026" si="8236">(BQ2025+BS2025)/2*(1+AI2025/2000)*(1+AH2025/2000)*(1+AN2025/2000)*(1+AK2025/2000)</f>
        <v>#REF!</v>
      </c>
      <c r="BO2025" s="12" t="e">
        <f t="shared" ref="BO2025:BO2026" si="8237">SQRT(BM2025*BN2025)</f>
        <v>#REF!</v>
      </c>
      <c r="BP2025" s="50" t="e">
        <f>(1-#REF!)/($J2025*#REF!/#REF!^($D2025-1)+1)+#REF!</f>
        <v>#REF!</v>
      </c>
      <c r="BQ2025" s="4" t="e">
        <f t="shared" ref="BQ2025:BQ2026" si="8238">I2025/(BP2025*(1-Q2025/1000*(0.5+R2025/1000))*(1-P2025/1000)*(1-V2025/1000)*(1+U2025/1000))/20</f>
        <v>#REF!</v>
      </c>
      <c r="BR2025" s="50" t="e">
        <f>(1-#REF!)/($K2025*#REF!/#REF!^($D2025-1)+1)+#REF!</f>
        <v>#REF!</v>
      </c>
      <c r="BS2025" s="4" t="e">
        <f t="shared" ref="BS2025:BS2026" si="8239">I2025/(BR2025*(1-AB2025/1000*(0.5+AC2025/1000))*(1-AA2025/1000)*(1-AG2025/1000)*(1+AF2025/1000))/20</f>
        <v>#REF!</v>
      </c>
      <c r="BT2025" t="e">
        <f>BO2025/$BO$4*100</f>
        <v>#REF!</v>
      </c>
    </row>
    <row r="2026" spans="1:72" s="13" customFormat="1" ht="17.25" thickBot="1" x14ac:dyDescent="0.35">
      <c r="B2026" s="20"/>
      <c r="D2026" s="14">
        <v>1</v>
      </c>
      <c r="E2026" s="14">
        <v>1</v>
      </c>
      <c r="F2026" s="19">
        <v>1</v>
      </c>
      <c r="G2026" s="15">
        <f>G2025</f>
        <v>114</v>
      </c>
      <c r="H2026" s="15">
        <f>H2025</f>
        <v>114</v>
      </c>
      <c r="I2026" s="15">
        <f>I2025</f>
        <v>4364</v>
      </c>
      <c r="J2026" s="15">
        <f>J2025</f>
        <v>22</v>
      </c>
      <c r="K2026" s="15">
        <f>K2025</f>
        <v>18</v>
      </c>
      <c r="L2026" s="16"/>
      <c r="M2026" s="15">
        <f t="shared" ref="M2026:V2026" si="8240">M2025</f>
        <v>150</v>
      </c>
      <c r="N2026" s="15">
        <f t="shared" si="8240"/>
        <v>0</v>
      </c>
      <c r="O2026" s="15">
        <f t="shared" si="8240"/>
        <v>0</v>
      </c>
      <c r="P2026" s="15">
        <f t="shared" si="8240"/>
        <v>0</v>
      </c>
      <c r="Q2026" s="15">
        <f t="shared" si="8240"/>
        <v>0</v>
      </c>
      <c r="R2026" s="15">
        <f t="shared" si="8240"/>
        <v>0</v>
      </c>
      <c r="S2026" s="15">
        <f t="shared" si="8240"/>
        <v>100</v>
      </c>
      <c r="T2026" s="15">
        <f t="shared" si="8240"/>
        <v>250</v>
      </c>
      <c r="U2026" s="15">
        <f t="shared" si="8240"/>
        <v>0</v>
      </c>
      <c r="V2026" s="15">
        <f t="shared" si="8240"/>
        <v>0</v>
      </c>
      <c r="W2026" s="16"/>
      <c r="X2026" s="15">
        <f t="shared" ref="X2026:AI2026" si="8241">X2025</f>
        <v>150</v>
      </c>
      <c r="Y2026" s="15">
        <f t="shared" si="8241"/>
        <v>0</v>
      </c>
      <c r="Z2026" s="15">
        <f t="shared" si="8241"/>
        <v>0</v>
      </c>
      <c r="AA2026" s="15">
        <f t="shared" si="8241"/>
        <v>0</v>
      </c>
      <c r="AB2026" s="15">
        <f t="shared" si="8241"/>
        <v>0</v>
      </c>
      <c r="AC2026" s="15">
        <f t="shared" si="8241"/>
        <v>0</v>
      </c>
      <c r="AD2026" s="15">
        <f t="shared" si="8241"/>
        <v>100</v>
      </c>
      <c r="AE2026" s="15">
        <f t="shared" si="8241"/>
        <v>250</v>
      </c>
      <c r="AF2026" s="15">
        <f t="shared" si="8241"/>
        <v>0</v>
      </c>
      <c r="AG2026" s="15">
        <f t="shared" si="8241"/>
        <v>0</v>
      </c>
      <c r="AH2026" s="15">
        <f t="shared" si="8241"/>
        <v>0</v>
      </c>
      <c r="AI2026" s="15">
        <f t="shared" si="8241"/>
        <v>0</v>
      </c>
      <c r="AJ2026" s="17"/>
      <c r="AK2026" s="15">
        <f>AK2025</f>
        <v>0</v>
      </c>
      <c r="AL2026" s="15">
        <f>AL2025</f>
        <v>0</v>
      </c>
      <c r="AM2026" s="17"/>
      <c r="AN2026" s="15">
        <f t="shared" ref="AN2026:AX2026" si="8242">AN2025</f>
        <v>0</v>
      </c>
      <c r="AO2026" s="15">
        <f t="shared" si="8242"/>
        <v>0</v>
      </c>
      <c r="AP2026" s="15">
        <f t="shared" si="8242"/>
        <v>0</v>
      </c>
      <c r="AQ2026" s="15">
        <f t="shared" si="8242"/>
        <v>0</v>
      </c>
      <c r="AR2026" s="15">
        <f t="shared" si="8242"/>
        <v>0</v>
      </c>
      <c r="AS2026" s="15">
        <f t="shared" si="8242"/>
        <v>0</v>
      </c>
      <c r="AT2026" s="15">
        <f t="shared" si="8242"/>
        <v>0</v>
      </c>
      <c r="AU2026" s="15">
        <f t="shared" si="8242"/>
        <v>0</v>
      </c>
      <c r="AV2026" s="15">
        <f t="shared" si="8242"/>
        <v>0</v>
      </c>
      <c r="AW2026" s="15">
        <f t="shared" si="8242"/>
        <v>0</v>
      </c>
      <c r="AX2026" s="15">
        <f t="shared" si="8242"/>
        <v>0</v>
      </c>
      <c r="AY2026" s="17"/>
      <c r="AZ2026" s="15">
        <f t="shared" ref="AZ2026:BA2026" si="8243">AZ2025</f>
        <v>6000</v>
      </c>
      <c r="BA2026" s="15">
        <f t="shared" si="8243"/>
        <v>2000</v>
      </c>
      <c r="BB2026" s="15">
        <v>500</v>
      </c>
      <c r="BC2026" s="15">
        <f t="shared" ref="BC2026:BE2026" si="8244">BC2025</f>
        <v>0</v>
      </c>
      <c r="BD2026" s="15">
        <f t="shared" si="8244"/>
        <v>0</v>
      </c>
      <c r="BE2026" s="15">
        <f t="shared" si="8244"/>
        <v>60</v>
      </c>
      <c r="BF2026" s="17"/>
      <c r="BG2026" s="15">
        <f t="shared" ref="BG2026:BH2026" si="8245">BG2025</f>
        <v>1000</v>
      </c>
      <c r="BH2026" s="15">
        <f t="shared" si="8245"/>
        <v>5000</v>
      </c>
      <c r="BI2026" s="17"/>
      <c r="BJ2026" s="22">
        <f>G2026/G2025</f>
        <v>1</v>
      </c>
      <c r="BK2026" s="65">
        <f t="shared" ref="BK2026:BL2026" si="8246">BK2025</f>
        <v>0</v>
      </c>
      <c r="BL2026" s="65">
        <f t="shared" si="8246"/>
        <v>0</v>
      </c>
      <c r="BM2026" s="6">
        <f t="shared" si="8235"/>
        <v>151.17468749999998</v>
      </c>
      <c r="BN2026" s="8" t="e">
        <f t="shared" si="8236"/>
        <v>#REF!</v>
      </c>
      <c r="BO2026" s="12" t="e">
        <f t="shared" si="8237"/>
        <v>#REF!</v>
      </c>
      <c r="BP2026" s="50" t="e">
        <f>(1-#REF!)/($J2026*#REF!/#REF!^($D2026-1)+1)+#REF!</f>
        <v>#REF!</v>
      </c>
      <c r="BQ2026" s="4" t="e">
        <f t="shared" si="8238"/>
        <v>#REF!</v>
      </c>
      <c r="BR2026" s="50" t="e">
        <f>(1-#REF!)/($K2026*#REF!/#REF!^($D2026-1)+1)+#REF!</f>
        <v>#REF!</v>
      </c>
      <c r="BS2026" s="4" t="e">
        <f t="shared" si="8239"/>
        <v>#REF!</v>
      </c>
      <c r="BT2026"/>
    </row>
    <row r="2027" spans="1:72" x14ac:dyDescent="0.3">
      <c r="A2027">
        <v>40151</v>
      </c>
      <c r="B2027" s="18" t="s">
        <v>359</v>
      </c>
      <c r="C2027" s="43" t="s">
        <v>365</v>
      </c>
      <c r="D2027">
        <v>1</v>
      </c>
      <c r="E2027">
        <v>1</v>
      </c>
      <c r="F2027" s="18">
        <v>1</v>
      </c>
      <c r="G2027" s="10">
        <f>ROUND(VLOOKUP($C2027,$B$4:$BH$42,6,FALSE),0)</f>
        <v>120</v>
      </c>
      <c r="H2027" s="10">
        <f>ROUND(VLOOKUP($C2027,$B$4:$BH$42,7,FALSE),0)</f>
        <v>120</v>
      </c>
      <c r="I2027" s="10">
        <f>ROUND(VLOOKUP($C2027,$B$4:$BH$42,8,FALSE),0)</f>
        <v>4031</v>
      </c>
      <c r="J2027" s="10">
        <f>ROUND(VLOOKUP($C2027,$B$4:$BH$42,9,FALSE),0)</f>
        <v>16</v>
      </c>
      <c r="K2027" s="10">
        <f>ROUND(VLOOKUP($C2027,$B$4:$BH$42,10,FALSE),0)</f>
        <v>24</v>
      </c>
      <c r="L2027" s="2"/>
      <c r="M2027" s="10">
        <f>ROUND(VLOOKUP($C2027,$B$4:$BH$42,12,FALSE),0)</f>
        <v>100</v>
      </c>
      <c r="N2027" s="10">
        <f>ROUND(VLOOKUP($C2027,$B$4:$BH$42,13,FALSE),0)</f>
        <v>0</v>
      </c>
      <c r="O2027" s="10">
        <f>ROUND(VLOOKUP($C2027,$B$4:$BH$42,14,FALSE),0)</f>
        <v>0</v>
      </c>
      <c r="P2027" s="10">
        <f>ROUND(VLOOKUP($C2027,$B$4:$BH$42,15,FALSE),0)</f>
        <v>0</v>
      </c>
      <c r="Q2027" s="10">
        <f>ROUND(VLOOKUP($C2027,$B$4:$BH$42,16,FALSE),0)</f>
        <v>0</v>
      </c>
      <c r="R2027" s="10">
        <f>ROUND(VLOOKUP($C2027,$B$4:$BH$42,17,FALSE),0)</f>
        <v>0</v>
      </c>
      <c r="S2027" s="10">
        <f>ROUND(VLOOKUP($C2027,$B$4:$BH$42,18,FALSE),0)</f>
        <v>100</v>
      </c>
      <c r="T2027" s="10">
        <f>ROUND(VLOOKUP($C2027,$B$4:$BH$42,19,FALSE),0)</f>
        <v>150</v>
      </c>
      <c r="U2027" s="10">
        <f>ROUND(VLOOKUP($C2027,$B$4:$BH$42,20,FALSE),0)</f>
        <v>0</v>
      </c>
      <c r="V2027" s="10">
        <f>ROUND(VLOOKUP($C2027,$B$4:$BH$42,21,FALSE),0)</f>
        <v>0</v>
      </c>
      <c r="W2027" s="2"/>
      <c r="X2027" s="10">
        <f>ROUND(VLOOKUP($C2027,$B$4:$BH$42,23,FALSE),0)</f>
        <v>100</v>
      </c>
      <c r="Y2027" s="10">
        <f>ROUND(VLOOKUP($C2027,$B$4:$BH$42,24,FALSE),0)</f>
        <v>0</v>
      </c>
      <c r="Z2027" s="10">
        <f>ROUND(VLOOKUP($C2027,$B$4:$BH$42,25,FALSE),0)</f>
        <v>0</v>
      </c>
      <c r="AA2027" s="10">
        <f>ROUND(VLOOKUP($C2027,$B$4:$BH$42,26,FALSE),0)</f>
        <v>200</v>
      </c>
      <c r="AB2027" s="10">
        <f>ROUND(VLOOKUP($C2027,$B$4:$BH$42,27,FALSE),0)</f>
        <v>250</v>
      </c>
      <c r="AC2027" s="10">
        <f>ROUND(VLOOKUP($C2027,$B$4:$BH$42,28,FALSE),0)</f>
        <v>0</v>
      </c>
      <c r="AD2027" s="10">
        <f>ROUND(VLOOKUP($C2027,$B$4:$BH$42,29,FALSE),0)</f>
        <v>100</v>
      </c>
      <c r="AE2027" s="10">
        <f>ROUND(VLOOKUP($C2027,$B$4:$BH$42,30,FALSE),0)</f>
        <v>150</v>
      </c>
      <c r="AF2027" s="10">
        <f>ROUND(VLOOKUP($C2027,$B$4:$BH$42,31,FALSE),0)</f>
        <v>0</v>
      </c>
      <c r="AG2027" s="10">
        <f>ROUND(VLOOKUP($C2027,$B$4:$BH$42,32,FALSE),0)</f>
        <v>0</v>
      </c>
      <c r="AH2027" s="10">
        <f>ROUND(VLOOKUP($C2027,$B$4:$BH$42,33,FALSE),0)</f>
        <v>0</v>
      </c>
      <c r="AI2027" s="10">
        <f>ROUND(VLOOKUP($C2027,$B$4:$BH$42,34,FALSE),0)</f>
        <v>0</v>
      </c>
      <c r="AJ2027" s="3"/>
      <c r="AK2027" s="10">
        <f>ROUND(VLOOKUP($C2027,$B$4:$BH$42,36,FALSE),0)</f>
        <v>0</v>
      </c>
      <c r="AL2027" s="10">
        <f>ROUND(VLOOKUP($C2027,$B$4:$BH$42,37,FALSE),0)</f>
        <v>0</v>
      </c>
      <c r="AM2027" s="3"/>
      <c r="AN2027" s="10">
        <f>ROUND(VLOOKUP($C2027,$B$4:$BH$42,39,FALSE),0)</f>
        <v>0</v>
      </c>
      <c r="AO2027" s="10">
        <f>ROUND(VLOOKUP($C2027,$B$4:$BH$42,40,FALSE),0)</f>
        <v>0</v>
      </c>
      <c r="AP2027" s="10">
        <f>ROUND(VLOOKUP($C2027,$B$4:$BH$42,41,FALSE),0)</f>
        <v>0</v>
      </c>
      <c r="AQ2027" s="10">
        <f>ROUND(VLOOKUP($C2027,$B$4:$BH$42,42,FALSE),0)</f>
        <v>0</v>
      </c>
      <c r="AR2027" s="10">
        <f>ROUND(VLOOKUP($C2027,$B$4:$BH$42,43,FALSE),0)</f>
        <v>0</v>
      </c>
      <c r="AS2027" s="10">
        <f>ROUND(VLOOKUP($C2027,$B$4:$BH$42,44,FALSE),0)</f>
        <v>0</v>
      </c>
      <c r="AT2027" s="10">
        <f>ROUND(VLOOKUP($C2027,$B$4:$BH$42,45,FALSE),0)</f>
        <v>0</v>
      </c>
      <c r="AU2027" s="10">
        <f>ROUND(VLOOKUP($C2027,$B$4:$BH$42,46,FALSE),0)</f>
        <v>0</v>
      </c>
      <c r="AV2027" s="10">
        <f>ROUND(VLOOKUP($C2027,$B$4:$BH$42,47,FALSE),0)</f>
        <v>0</v>
      </c>
      <c r="AW2027" s="10">
        <f>ROUND(VLOOKUP($C2027,$B$4:$BH$42,48,FALSE),0)</f>
        <v>0</v>
      </c>
      <c r="AX2027" s="10">
        <f>ROUND(VLOOKUP($C2027,$B$4:$BH$42,49,FALSE),0)</f>
        <v>0</v>
      </c>
      <c r="AY2027" s="3"/>
      <c r="AZ2027" s="10">
        <v>6000</v>
      </c>
      <c r="BA2027" s="10">
        <v>2000</v>
      </c>
      <c r="BB2027" s="10">
        <v>275</v>
      </c>
      <c r="BC2027" s="10">
        <v>0</v>
      </c>
      <c r="BD2027" s="10">
        <v>0</v>
      </c>
      <c r="BE2027" s="10">
        <v>60</v>
      </c>
      <c r="BF2027" s="3"/>
      <c r="BG2027" s="10">
        <v>1000</v>
      </c>
      <c r="BH2027" s="10">
        <v>5000</v>
      </c>
      <c r="BI2027" s="3"/>
      <c r="BJ2027" s="21">
        <v>1</v>
      </c>
      <c r="BK2027" s="65">
        <v>0</v>
      </c>
      <c r="BL2027" s="65">
        <v>0</v>
      </c>
      <c r="BM2027" s="6">
        <f t="shared" si="8224"/>
        <v>145.44749999999999</v>
      </c>
      <c r="BN2027" s="8" t="e">
        <f t="shared" si="8225"/>
        <v>#REF!</v>
      </c>
      <c r="BO2027" s="12" t="e">
        <f t="shared" si="8226"/>
        <v>#REF!</v>
      </c>
      <c r="BP2027" s="50" t="e">
        <f>(1-#REF!)/($J2027*#REF!/#REF!^($D2027-1)+1)+#REF!</f>
        <v>#REF!</v>
      </c>
      <c r="BQ2027" s="4" t="e">
        <f t="shared" si="8227"/>
        <v>#REF!</v>
      </c>
      <c r="BR2027" s="50" t="e">
        <f>(1-#REF!)/($K2027*#REF!/#REF!^($D2027-1)+1)+#REF!</f>
        <v>#REF!</v>
      </c>
      <c r="BS2027" s="4" t="e">
        <f t="shared" si="8228"/>
        <v>#REF!</v>
      </c>
      <c r="BT2027" t="e">
        <f>BO2027/$BO$4*100</f>
        <v>#REF!</v>
      </c>
    </row>
    <row r="2028" spans="1:72" s="13" customFormat="1" ht="17.25" thickBot="1" x14ac:dyDescent="0.35">
      <c r="B2028" s="20"/>
      <c r="D2028" s="14">
        <v>1</v>
      </c>
      <c r="E2028" s="14">
        <v>1</v>
      </c>
      <c r="F2028" s="19">
        <v>1</v>
      </c>
      <c r="G2028" s="15">
        <f>G2027</f>
        <v>120</v>
      </c>
      <c r="H2028" s="15">
        <f>H2027</f>
        <v>120</v>
      </c>
      <c r="I2028" s="15">
        <f>I2027</f>
        <v>4031</v>
      </c>
      <c r="J2028" s="15">
        <f>J2027</f>
        <v>16</v>
      </c>
      <c r="K2028" s="15">
        <f>K2027</f>
        <v>24</v>
      </c>
      <c r="L2028" s="16"/>
      <c r="M2028" s="15">
        <f t="shared" ref="M2028:V2028" si="8247">M2027</f>
        <v>100</v>
      </c>
      <c r="N2028" s="15">
        <f t="shared" si="8247"/>
        <v>0</v>
      </c>
      <c r="O2028" s="15">
        <f t="shared" si="8247"/>
        <v>0</v>
      </c>
      <c r="P2028" s="15">
        <f t="shared" si="8247"/>
        <v>0</v>
      </c>
      <c r="Q2028" s="15">
        <f t="shared" si="8247"/>
        <v>0</v>
      </c>
      <c r="R2028" s="15">
        <f t="shared" si="8247"/>
        <v>0</v>
      </c>
      <c r="S2028" s="15">
        <f t="shared" si="8247"/>
        <v>100</v>
      </c>
      <c r="T2028" s="15">
        <f t="shared" si="8247"/>
        <v>150</v>
      </c>
      <c r="U2028" s="15">
        <f t="shared" si="8247"/>
        <v>0</v>
      </c>
      <c r="V2028" s="15">
        <f t="shared" si="8247"/>
        <v>0</v>
      </c>
      <c r="W2028" s="16"/>
      <c r="X2028" s="15">
        <f t="shared" ref="X2028:AI2028" si="8248">X2027</f>
        <v>100</v>
      </c>
      <c r="Y2028" s="15">
        <f t="shared" si="8248"/>
        <v>0</v>
      </c>
      <c r="Z2028" s="15">
        <f t="shared" si="8248"/>
        <v>0</v>
      </c>
      <c r="AA2028" s="15">
        <f t="shared" si="8248"/>
        <v>200</v>
      </c>
      <c r="AB2028" s="15">
        <f t="shared" si="8248"/>
        <v>250</v>
      </c>
      <c r="AC2028" s="15">
        <f t="shared" si="8248"/>
        <v>0</v>
      </c>
      <c r="AD2028" s="15">
        <f t="shared" si="8248"/>
        <v>100</v>
      </c>
      <c r="AE2028" s="15">
        <f t="shared" si="8248"/>
        <v>150</v>
      </c>
      <c r="AF2028" s="15">
        <f t="shared" si="8248"/>
        <v>0</v>
      </c>
      <c r="AG2028" s="15">
        <f t="shared" si="8248"/>
        <v>0</v>
      </c>
      <c r="AH2028" s="15">
        <f t="shared" si="8248"/>
        <v>0</v>
      </c>
      <c r="AI2028" s="15">
        <f t="shared" si="8248"/>
        <v>0</v>
      </c>
      <c r="AJ2028" s="17"/>
      <c r="AK2028" s="15">
        <f>AK2027</f>
        <v>0</v>
      </c>
      <c r="AL2028" s="15">
        <f>AL2027</f>
        <v>0</v>
      </c>
      <c r="AM2028" s="17"/>
      <c r="AN2028" s="15">
        <f t="shared" ref="AN2028:AX2028" si="8249">AN2027</f>
        <v>0</v>
      </c>
      <c r="AO2028" s="15">
        <f t="shared" si="8249"/>
        <v>0</v>
      </c>
      <c r="AP2028" s="15">
        <f t="shared" si="8249"/>
        <v>0</v>
      </c>
      <c r="AQ2028" s="15">
        <f t="shared" si="8249"/>
        <v>0</v>
      </c>
      <c r="AR2028" s="15">
        <f t="shared" si="8249"/>
        <v>0</v>
      </c>
      <c r="AS2028" s="15">
        <f t="shared" si="8249"/>
        <v>0</v>
      </c>
      <c r="AT2028" s="15">
        <f t="shared" si="8249"/>
        <v>0</v>
      </c>
      <c r="AU2028" s="15">
        <f t="shared" si="8249"/>
        <v>0</v>
      </c>
      <c r="AV2028" s="15">
        <f t="shared" si="8249"/>
        <v>0</v>
      </c>
      <c r="AW2028" s="15">
        <f t="shared" si="8249"/>
        <v>0</v>
      </c>
      <c r="AX2028" s="15">
        <f t="shared" si="8249"/>
        <v>0</v>
      </c>
      <c r="AY2028" s="17"/>
      <c r="AZ2028" s="15">
        <f t="shared" ref="AZ2028:BA2028" si="8250">AZ2027</f>
        <v>6000</v>
      </c>
      <c r="BA2028" s="15">
        <f t="shared" si="8250"/>
        <v>2000</v>
      </c>
      <c r="BB2028" s="15">
        <v>275</v>
      </c>
      <c r="BC2028" s="15">
        <f t="shared" ref="BC2028:BE2028" si="8251">BC2027</f>
        <v>0</v>
      </c>
      <c r="BD2028" s="15">
        <f t="shared" si="8251"/>
        <v>0</v>
      </c>
      <c r="BE2028" s="15">
        <f t="shared" si="8251"/>
        <v>60</v>
      </c>
      <c r="BF2028" s="17"/>
      <c r="BG2028" s="15">
        <f t="shared" ref="BG2028:BH2028" si="8252">BG2027</f>
        <v>1000</v>
      </c>
      <c r="BH2028" s="15">
        <f t="shared" si="8252"/>
        <v>5000</v>
      </c>
      <c r="BI2028" s="17"/>
      <c r="BJ2028" s="22">
        <f>G2028/G2027</f>
        <v>1</v>
      </c>
      <c r="BK2028" s="65">
        <f t="shared" ref="BK2028:BL2028" si="8253">BK2027</f>
        <v>0</v>
      </c>
      <c r="BL2028" s="65">
        <f t="shared" si="8253"/>
        <v>0</v>
      </c>
      <c r="BM2028" s="6">
        <f t="shared" si="8224"/>
        <v>145.44749999999999</v>
      </c>
      <c r="BN2028" s="8" t="e">
        <f t="shared" si="8225"/>
        <v>#REF!</v>
      </c>
      <c r="BO2028" s="12" t="e">
        <f t="shared" si="8226"/>
        <v>#REF!</v>
      </c>
      <c r="BP2028" s="50" t="e">
        <f>(1-#REF!)/($J2028*#REF!/#REF!^($D2028-1)+1)+#REF!</f>
        <v>#REF!</v>
      </c>
      <c r="BQ2028" s="4" t="e">
        <f t="shared" si="8227"/>
        <v>#REF!</v>
      </c>
      <c r="BR2028" s="50" t="e">
        <f>(1-#REF!)/($K2028*#REF!/#REF!^($D2028-1)+1)+#REF!</f>
        <v>#REF!</v>
      </c>
      <c r="BS2028" s="4" t="e">
        <f t="shared" si="8228"/>
        <v>#REF!</v>
      </c>
      <c r="BT2028"/>
    </row>
    <row r="2029" spans="1:72" x14ac:dyDescent="0.3">
      <c r="A2029">
        <v>40152</v>
      </c>
      <c r="B2029" s="18" t="s">
        <v>360</v>
      </c>
      <c r="C2029" s="43" t="s">
        <v>366</v>
      </c>
      <c r="D2029">
        <v>1</v>
      </c>
      <c r="E2029">
        <v>1</v>
      </c>
      <c r="F2029" s="18">
        <v>1</v>
      </c>
      <c r="G2029" s="10">
        <f>ROUND(VLOOKUP($C2029,$B$4:$BH$42,6,FALSE),0)</f>
        <v>81</v>
      </c>
      <c r="H2029" s="10">
        <f>ROUND(VLOOKUP($C2029,$B$4:$BH$42,7,FALSE),0)</f>
        <v>81</v>
      </c>
      <c r="I2029" s="10">
        <f>ROUND(VLOOKUP($C2029,$B$4:$BH$42,8,FALSE),0)</f>
        <v>6982</v>
      </c>
      <c r="J2029" s="10">
        <f>ROUND(VLOOKUP($C2029,$B$4:$BH$42,9,FALSE),0)</f>
        <v>36</v>
      </c>
      <c r="K2029" s="10">
        <f>ROUND(VLOOKUP($C2029,$B$4:$BH$42,10,FALSE),0)</f>
        <v>28</v>
      </c>
      <c r="L2029" s="2"/>
      <c r="M2029" s="10">
        <f>ROUND(VLOOKUP($C2029,$B$4:$BH$42,12,FALSE),0)</f>
        <v>50</v>
      </c>
      <c r="N2029" s="10">
        <f>ROUND(VLOOKUP($C2029,$B$4:$BH$42,13,FALSE),0)</f>
        <v>0</v>
      </c>
      <c r="O2029" s="10">
        <f>ROUND(VLOOKUP($C2029,$B$4:$BH$42,14,FALSE),0)</f>
        <v>0</v>
      </c>
      <c r="P2029" s="10">
        <f>ROUND(VLOOKUP($C2029,$B$4:$BH$42,15,FALSE),0)</f>
        <v>0</v>
      </c>
      <c r="Q2029" s="10">
        <f>ROUND(VLOOKUP($C2029,$B$4:$BH$42,16,FALSE),0)</f>
        <v>100</v>
      </c>
      <c r="R2029" s="10">
        <f>ROUND(VLOOKUP($C2029,$B$4:$BH$42,17,FALSE),0)</f>
        <v>0</v>
      </c>
      <c r="S2029" s="10">
        <f>ROUND(VLOOKUP($C2029,$B$4:$BH$42,18,FALSE),0)</f>
        <v>0</v>
      </c>
      <c r="T2029" s="10">
        <f>ROUND(VLOOKUP($C2029,$B$4:$BH$42,19,FALSE),0)</f>
        <v>0</v>
      </c>
      <c r="U2029" s="10">
        <f>ROUND(VLOOKUP($C2029,$B$4:$BH$42,20,FALSE),0)</f>
        <v>0</v>
      </c>
      <c r="V2029" s="10">
        <f>ROUND(VLOOKUP($C2029,$B$4:$BH$42,21,FALSE),0)</f>
        <v>250</v>
      </c>
      <c r="W2029" s="2"/>
      <c r="X2029" s="10">
        <f>ROUND(VLOOKUP($C2029,$B$4:$BH$42,23,FALSE),0)</f>
        <v>50</v>
      </c>
      <c r="Y2029" s="10">
        <f>ROUND(VLOOKUP($C2029,$B$4:$BH$42,24,FALSE),0)</f>
        <v>0</v>
      </c>
      <c r="Z2029" s="10">
        <f>ROUND(VLOOKUP($C2029,$B$4:$BH$42,25,FALSE),0)</f>
        <v>0</v>
      </c>
      <c r="AA2029" s="10">
        <f>ROUND(VLOOKUP($C2029,$B$4:$BH$42,26,FALSE),0)</f>
        <v>0</v>
      </c>
      <c r="AB2029" s="10">
        <f>ROUND(VLOOKUP($C2029,$B$4:$BH$42,27,FALSE),0)</f>
        <v>100</v>
      </c>
      <c r="AC2029" s="10">
        <f>ROUND(VLOOKUP($C2029,$B$4:$BH$42,28,FALSE),0)</f>
        <v>0</v>
      </c>
      <c r="AD2029" s="10">
        <f>ROUND(VLOOKUP($C2029,$B$4:$BH$42,29,FALSE),0)</f>
        <v>0</v>
      </c>
      <c r="AE2029" s="10">
        <f>ROUND(VLOOKUP($C2029,$B$4:$BH$42,30,FALSE),0)</f>
        <v>0</v>
      </c>
      <c r="AF2029" s="10">
        <f>ROUND(VLOOKUP($C2029,$B$4:$BH$42,31,FALSE),0)</f>
        <v>0</v>
      </c>
      <c r="AG2029" s="10">
        <f>ROUND(VLOOKUP($C2029,$B$4:$BH$42,32,FALSE),0)</f>
        <v>250</v>
      </c>
      <c r="AH2029" s="10">
        <f>ROUND(VLOOKUP($C2029,$B$4:$BH$42,33,FALSE),0)</f>
        <v>0</v>
      </c>
      <c r="AI2029" s="10">
        <f>ROUND(VLOOKUP($C2029,$B$4:$BH$42,34,FALSE),0)</f>
        <v>0</v>
      </c>
      <c r="AJ2029" s="3"/>
      <c r="AK2029" s="10">
        <f>ROUND(VLOOKUP($C2029,$B$4:$BH$42,36,FALSE),0)</f>
        <v>0</v>
      </c>
      <c r="AL2029" s="10">
        <f>ROUND(VLOOKUP($C2029,$B$4:$BH$42,37,FALSE),0)</f>
        <v>0</v>
      </c>
      <c r="AM2029" s="3"/>
      <c r="AN2029" s="10">
        <f>ROUND(VLOOKUP($C2029,$B$4:$BH$42,39,FALSE),0)</f>
        <v>0</v>
      </c>
      <c r="AO2029" s="10">
        <f>ROUND(VLOOKUP($C2029,$B$4:$BH$42,40,FALSE),0)</f>
        <v>0</v>
      </c>
      <c r="AP2029" s="10">
        <f>ROUND(VLOOKUP($C2029,$B$4:$BH$42,41,FALSE),0)</f>
        <v>0</v>
      </c>
      <c r="AQ2029" s="10">
        <f>ROUND(VLOOKUP($C2029,$B$4:$BH$42,42,FALSE),0)</f>
        <v>0</v>
      </c>
      <c r="AR2029" s="10">
        <f>ROUND(VLOOKUP($C2029,$B$4:$BH$42,43,FALSE),0)</f>
        <v>0</v>
      </c>
      <c r="AS2029" s="10">
        <f>ROUND(VLOOKUP($C2029,$B$4:$BH$42,44,FALSE),0)</f>
        <v>0</v>
      </c>
      <c r="AT2029" s="10">
        <f>ROUND(VLOOKUP($C2029,$B$4:$BH$42,45,FALSE),0)</f>
        <v>0</v>
      </c>
      <c r="AU2029" s="10">
        <f>ROUND(VLOOKUP($C2029,$B$4:$BH$42,46,FALSE),0)</f>
        <v>0</v>
      </c>
      <c r="AV2029" s="10">
        <f>ROUND(VLOOKUP($C2029,$B$4:$BH$42,47,FALSE),0)</f>
        <v>0</v>
      </c>
      <c r="AW2029" s="10">
        <f>ROUND(VLOOKUP($C2029,$B$4:$BH$42,48,FALSE),0)</f>
        <v>0</v>
      </c>
      <c r="AX2029" s="10">
        <f>ROUND(VLOOKUP($C2029,$B$4:$BH$42,49,FALSE),0)</f>
        <v>0</v>
      </c>
      <c r="AY2029" s="3"/>
      <c r="AZ2029" s="10">
        <v>6000</v>
      </c>
      <c r="BA2029" s="10">
        <v>2000</v>
      </c>
      <c r="BB2029" s="10">
        <v>550</v>
      </c>
      <c r="BC2029" s="10">
        <v>0</v>
      </c>
      <c r="BD2029" s="10">
        <v>0</v>
      </c>
      <c r="BE2029" s="10">
        <v>60</v>
      </c>
      <c r="BF2029" s="3"/>
      <c r="BG2029" s="10">
        <v>1000</v>
      </c>
      <c r="BH2029" s="10">
        <v>5000</v>
      </c>
      <c r="BI2029" s="3"/>
      <c r="BJ2029" s="21">
        <v>1</v>
      </c>
      <c r="BK2029" s="65">
        <v>0</v>
      </c>
      <c r="BL2029" s="65">
        <v>0</v>
      </c>
      <c r="BM2029" s="6">
        <f t="shared" si="8224"/>
        <v>85.05</v>
      </c>
      <c r="BN2029" s="8" t="e">
        <f t="shared" si="8225"/>
        <v>#REF!</v>
      </c>
      <c r="BO2029" s="12" t="e">
        <f t="shared" si="8226"/>
        <v>#REF!</v>
      </c>
      <c r="BP2029" s="50" t="e">
        <f>(1-#REF!)/($J2029*#REF!/#REF!^($D2029-1)+1)+#REF!</f>
        <v>#REF!</v>
      </c>
      <c r="BQ2029" s="4" t="e">
        <f t="shared" si="8227"/>
        <v>#REF!</v>
      </c>
      <c r="BR2029" s="50" t="e">
        <f>(1-#REF!)/($K2029*#REF!/#REF!^($D2029-1)+1)+#REF!</f>
        <v>#REF!</v>
      </c>
      <c r="BS2029" s="4" t="e">
        <f t="shared" si="8228"/>
        <v>#REF!</v>
      </c>
      <c r="BT2029" t="e">
        <f>BO2029/$BO$4*100</f>
        <v>#REF!</v>
      </c>
    </row>
    <row r="2030" spans="1:72" s="13" customFormat="1" ht="17.25" thickBot="1" x14ac:dyDescent="0.35">
      <c r="B2030" s="20"/>
      <c r="C2030" s="43"/>
      <c r="D2030" s="14">
        <v>1</v>
      </c>
      <c r="E2030" s="14">
        <v>1</v>
      </c>
      <c r="F2030" s="19">
        <v>1</v>
      </c>
      <c r="G2030" s="15">
        <f>G2029</f>
        <v>81</v>
      </c>
      <c r="H2030" s="15">
        <f>H2029</f>
        <v>81</v>
      </c>
      <c r="I2030" s="15">
        <f>I2029</f>
        <v>6982</v>
      </c>
      <c r="J2030" s="15">
        <f>J2029</f>
        <v>36</v>
      </c>
      <c r="K2030" s="15">
        <f>K2029</f>
        <v>28</v>
      </c>
      <c r="L2030" s="16"/>
      <c r="M2030" s="15">
        <f t="shared" ref="M2030:V2030" si="8254">M2029</f>
        <v>50</v>
      </c>
      <c r="N2030" s="15">
        <f t="shared" si="8254"/>
        <v>0</v>
      </c>
      <c r="O2030" s="15">
        <f t="shared" si="8254"/>
        <v>0</v>
      </c>
      <c r="P2030" s="15">
        <f t="shared" si="8254"/>
        <v>0</v>
      </c>
      <c r="Q2030" s="15">
        <f t="shared" si="8254"/>
        <v>100</v>
      </c>
      <c r="R2030" s="15">
        <f t="shared" si="8254"/>
        <v>0</v>
      </c>
      <c r="S2030" s="15">
        <f t="shared" si="8254"/>
        <v>0</v>
      </c>
      <c r="T2030" s="15">
        <f t="shared" si="8254"/>
        <v>0</v>
      </c>
      <c r="U2030" s="15">
        <f t="shared" si="8254"/>
        <v>0</v>
      </c>
      <c r="V2030" s="15">
        <f t="shared" si="8254"/>
        <v>250</v>
      </c>
      <c r="W2030" s="16"/>
      <c r="X2030" s="15">
        <f t="shared" ref="X2030:AI2030" si="8255">X2029</f>
        <v>50</v>
      </c>
      <c r="Y2030" s="15">
        <f t="shared" si="8255"/>
        <v>0</v>
      </c>
      <c r="Z2030" s="15">
        <f t="shared" si="8255"/>
        <v>0</v>
      </c>
      <c r="AA2030" s="15">
        <f t="shared" si="8255"/>
        <v>0</v>
      </c>
      <c r="AB2030" s="15">
        <f t="shared" si="8255"/>
        <v>100</v>
      </c>
      <c r="AC2030" s="15">
        <f t="shared" si="8255"/>
        <v>0</v>
      </c>
      <c r="AD2030" s="15">
        <f t="shared" si="8255"/>
        <v>0</v>
      </c>
      <c r="AE2030" s="15">
        <f t="shared" si="8255"/>
        <v>0</v>
      </c>
      <c r="AF2030" s="15">
        <f t="shared" si="8255"/>
        <v>0</v>
      </c>
      <c r="AG2030" s="15">
        <f t="shared" si="8255"/>
        <v>250</v>
      </c>
      <c r="AH2030" s="15">
        <f t="shared" si="8255"/>
        <v>0</v>
      </c>
      <c r="AI2030" s="15">
        <f t="shared" si="8255"/>
        <v>0</v>
      </c>
      <c r="AJ2030" s="17"/>
      <c r="AK2030" s="15">
        <f>AK2029</f>
        <v>0</v>
      </c>
      <c r="AL2030" s="15">
        <f>AL2029</f>
        <v>0</v>
      </c>
      <c r="AM2030" s="17"/>
      <c r="AN2030" s="15">
        <f t="shared" ref="AN2030:AX2030" si="8256">AN2029</f>
        <v>0</v>
      </c>
      <c r="AO2030" s="15">
        <f t="shared" si="8256"/>
        <v>0</v>
      </c>
      <c r="AP2030" s="15">
        <f t="shared" si="8256"/>
        <v>0</v>
      </c>
      <c r="AQ2030" s="15">
        <f t="shared" si="8256"/>
        <v>0</v>
      </c>
      <c r="AR2030" s="15">
        <f t="shared" si="8256"/>
        <v>0</v>
      </c>
      <c r="AS2030" s="15">
        <f t="shared" si="8256"/>
        <v>0</v>
      </c>
      <c r="AT2030" s="15">
        <f t="shared" si="8256"/>
        <v>0</v>
      </c>
      <c r="AU2030" s="15">
        <f t="shared" si="8256"/>
        <v>0</v>
      </c>
      <c r="AV2030" s="15">
        <f t="shared" si="8256"/>
        <v>0</v>
      </c>
      <c r="AW2030" s="15">
        <f t="shared" si="8256"/>
        <v>0</v>
      </c>
      <c r="AX2030" s="15">
        <f t="shared" si="8256"/>
        <v>0</v>
      </c>
      <c r="AY2030" s="17"/>
      <c r="AZ2030" s="15">
        <f t="shared" ref="AZ2030:BA2030" si="8257">AZ2029</f>
        <v>6000</v>
      </c>
      <c r="BA2030" s="15">
        <f t="shared" si="8257"/>
        <v>2000</v>
      </c>
      <c r="BB2030" s="15">
        <v>550</v>
      </c>
      <c r="BC2030" s="15">
        <f t="shared" ref="BC2030:BE2030" si="8258">BC2029</f>
        <v>0</v>
      </c>
      <c r="BD2030" s="15">
        <f t="shared" si="8258"/>
        <v>0</v>
      </c>
      <c r="BE2030" s="15">
        <f t="shared" si="8258"/>
        <v>60</v>
      </c>
      <c r="BF2030" s="17"/>
      <c r="BG2030" s="15">
        <f t="shared" ref="BG2030:BH2030" si="8259">BG2029</f>
        <v>1000</v>
      </c>
      <c r="BH2030" s="15">
        <f t="shared" si="8259"/>
        <v>5000</v>
      </c>
      <c r="BI2030" s="17"/>
      <c r="BJ2030" s="22">
        <f>G2030/G2029</f>
        <v>1</v>
      </c>
      <c r="BK2030" s="65">
        <f t="shared" ref="BK2030:BL2030" si="8260">BK2029</f>
        <v>0</v>
      </c>
      <c r="BL2030" s="65">
        <f t="shared" si="8260"/>
        <v>0</v>
      </c>
      <c r="BM2030" s="6">
        <f t="shared" si="8224"/>
        <v>85.05</v>
      </c>
      <c r="BN2030" s="8" t="e">
        <f t="shared" si="8225"/>
        <v>#REF!</v>
      </c>
      <c r="BO2030" s="12" t="e">
        <f t="shared" si="8226"/>
        <v>#REF!</v>
      </c>
      <c r="BP2030" s="50" t="e">
        <f>(1-#REF!)/($J2030*#REF!/#REF!^($D2030-1)+1)+#REF!</f>
        <v>#REF!</v>
      </c>
      <c r="BQ2030" s="4" t="e">
        <f t="shared" si="8227"/>
        <v>#REF!</v>
      </c>
      <c r="BR2030" s="50" t="e">
        <f>(1-#REF!)/($K2030*#REF!/#REF!^($D2030-1)+1)+#REF!</f>
        <v>#REF!</v>
      </c>
      <c r="BS2030" s="4" t="e">
        <f t="shared" si="8228"/>
        <v>#REF!</v>
      </c>
      <c r="BT2030"/>
    </row>
    <row r="2031" spans="1:72" x14ac:dyDescent="0.3">
      <c r="A2031">
        <v>40153</v>
      </c>
      <c r="B2031" s="18" t="s">
        <v>361</v>
      </c>
      <c r="C2031" s="43" t="s">
        <v>365</v>
      </c>
      <c r="D2031">
        <v>1</v>
      </c>
      <c r="E2031">
        <v>1</v>
      </c>
      <c r="F2031" s="18">
        <v>1</v>
      </c>
      <c r="G2031" s="10">
        <f>ROUND(VLOOKUP($C2031,$B$4:$BH$42,6,FALSE),0)</f>
        <v>120</v>
      </c>
      <c r="H2031" s="10">
        <f>ROUND(VLOOKUP($C2031,$B$4:$BH$42,7,FALSE),0)</f>
        <v>120</v>
      </c>
      <c r="I2031" s="10">
        <f>ROUND(VLOOKUP($C2031,$B$4:$BH$42,8,FALSE),0)</f>
        <v>4031</v>
      </c>
      <c r="J2031" s="10">
        <f>ROUND(VLOOKUP($C2031,$B$4:$BH$42,9,FALSE),0)</f>
        <v>16</v>
      </c>
      <c r="K2031" s="10">
        <f>ROUND(VLOOKUP($C2031,$B$4:$BH$42,10,FALSE),0)</f>
        <v>24</v>
      </c>
      <c r="L2031" s="2"/>
      <c r="M2031" s="10">
        <f>ROUND(VLOOKUP($C2031,$B$4:$BH$42,12,FALSE),0)</f>
        <v>100</v>
      </c>
      <c r="N2031" s="10">
        <f>ROUND(VLOOKUP($C2031,$B$4:$BH$42,13,FALSE),0)</f>
        <v>0</v>
      </c>
      <c r="O2031" s="10">
        <f>ROUND(VLOOKUP($C2031,$B$4:$BH$42,14,FALSE),0)</f>
        <v>0</v>
      </c>
      <c r="P2031" s="10">
        <f>ROUND(VLOOKUP($C2031,$B$4:$BH$42,15,FALSE),0)</f>
        <v>0</v>
      </c>
      <c r="Q2031" s="10">
        <f>ROUND(VLOOKUP($C2031,$B$4:$BH$42,16,FALSE),0)</f>
        <v>0</v>
      </c>
      <c r="R2031" s="10">
        <f>ROUND(VLOOKUP($C2031,$B$4:$BH$42,17,FALSE),0)</f>
        <v>0</v>
      </c>
      <c r="S2031" s="10">
        <f>ROUND(VLOOKUP($C2031,$B$4:$BH$42,18,FALSE),0)</f>
        <v>100</v>
      </c>
      <c r="T2031" s="10">
        <f>ROUND(VLOOKUP($C2031,$B$4:$BH$42,19,FALSE),0)</f>
        <v>150</v>
      </c>
      <c r="U2031" s="10">
        <f>ROUND(VLOOKUP($C2031,$B$4:$BH$42,20,FALSE),0)</f>
        <v>0</v>
      </c>
      <c r="V2031" s="10">
        <f>ROUND(VLOOKUP($C2031,$B$4:$BH$42,21,FALSE),0)</f>
        <v>0</v>
      </c>
      <c r="W2031" s="2"/>
      <c r="X2031" s="10">
        <f>ROUND(VLOOKUP($C2031,$B$4:$BH$42,23,FALSE),0)</f>
        <v>100</v>
      </c>
      <c r="Y2031" s="10">
        <f>ROUND(VLOOKUP($C2031,$B$4:$BH$42,24,FALSE),0)</f>
        <v>0</v>
      </c>
      <c r="Z2031" s="10">
        <f>ROUND(VLOOKUP($C2031,$B$4:$BH$42,25,FALSE),0)</f>
        <v>0</v>
      </c>
      <c r="AA2031" s="10">
        <f>ROUND(VLOOKUP($C2031,$B$4:$BH$42,26,FALSE),0)</f>
        <v>200</v>
      </c>
      <c r="AB2031" s="10">
        <f>ROUND(VLOOKUP($C2031,$B$4:$BH$42,27,FALSE),0)</f>
        <v>250</v>
      </c>
      <c r="AC2031" s="10">
        <f>ROUND(VLOOKUP($C2031,$B$4:$BH$42,28,FALSE),0)</f>
        <v>0</v>
      </c>
      <c r="AD2031" s="10">
        <f>ROUND(VLOOKUP($C2031,$B$4:$BH$42,29,FALSE),0)</f>
        <v>100</v>
      </c>
      <c r="AE2031" s="10">
        <f>ROUND(VLOOKUP($C2031,$B$4:$BH$42,30,FALSE),0)</f>
        <v>150</v>
      </c>
      <c r="AF2031" s="10">
        <f>ROUND(VLOOKUP($C2031,$B$4:$BH$42,31,FALSE),0)</f>
        <v>0</v>
      </c>
      <c r="AG2031" s="10">
        <f>ROUND(VLOOKUP($C2031,$B$4:$BH$42,32,FALSE),0)</f>
        <v>0</v>
      </c>
      <c r="AH2031" s="10">
        <f>ROUND(VLOOKUP($C2031,$B$4:$BH$42,33,FALSE),0)</f>
        <v>0</v>
      </c>
      <c r="AI2031" s="10">
        <f>ROUND(VLOOKUP($C2031,$B$4:$BH$42,34,FALSE),0)</f>
        <v>0</v>
      </c>
      <c r="AJ2031" s="3"/>
      <c r="AK2031" s="10">
        <f>ROUND(VLOOKUP($C2031,$B$4:$BH$42,36,FALSE),0)</f>
        <v>0</v>
      </c>
      <c r="AL2031" s="10">
        <f>ROUND(VLOOKUP($C2031,$B$4:$BH$42,37,FALSE),0)</f>
        <v>0</v>
      </c>
      <c r="AM2031" s="3"/>
      <c r="AN2031" s="10">
        <f>ROUND(VLOOKUP($C2031,$B$4:$BH$42,39,FALSE),0)</f>
        <v>0</v>
      </c>
      <c r="AO2031" s="10">
        <f>ROUND(VLOOKUP($C2031,$B$4:$BH$42,40,FALSE),0)</f>
        <v>0</v>
      </c>
      <c r="AP2031" s="10">
        <f>ROUND(VLOOKUP($C2031,$B$4:$BH$42,41,FALSE),0)</f>
        <v>0</v>
      </c>
      <c r="AQ2031" s="10">
        <f>ROUND(VLOOKUP($C2031,$B$4:$BH$42,42,FALSE),0)</f>
        <v>0</v>
      </c>
      <c r="AR2031" s="10">
        <f>ROUND(VLOOKUP($C2031,$B$4:$BH$42,43,FALSE),0)</f>
        <v>0</v>
      </c>
      <c r="AS2031" s="10">
        <f>ROUND(VLOOKUP($C2031,$B$4:$BH$42,44,FALSE),0)</f>
        <v>0</v>
      </c>
      <c r="AT2031" s="10">
        <f>ROUND(VLOOKUP($C2031,$B$4:$BH$42,45,FALSE),0)</f>
        <v>0</v>
      </c>
      <c r="AU2031" s="10">
        <f>ROUND(VLOOKUP($C2031,$B$4:$BH$42,46,FALSE),0)</f>
        <v>0</v>
      </c>
      <c r="AV2031" s="10">
        <f>ROUND(VLOOKUP($C2031,$B$4:$BH$42,47,FALSE),0)</f>
        <v>0</v>
      </c>
      <c r="AW2031" s="10">
        <f>ROUND(VLOOKUP($C2031,$B$4:$BH$42,48,FALSE),0)</f>
        <v>0</v>
      </c>
      <c r="AX2031" s="10">
        <f>ROUND(VLOOKUP($C2031,$B$4:$BH$42,49,FALSE),0)</f>
        <v>0</v>
      </c>
      <c r="AY2031" s="3"/>
      <c r="AZ2031" s="10">
        <v>6000</v>
      </c>
      <c r="BA2031" s="10">
        <v>2000</v>
      </c>
      <c r="BB2031" s="10">
        <v>375</v>
      </c>
      <c r="BC2031" s="10">
        <v>0</v>
      </c>
      <c r="BD2031" s="10">
        <v>0</v>
      </c>
      <c r="BE2031" s="10">
        <v>60</v>
      </c>
      <c r="BF2031" s="3"/>
      <c r="BG2031" s="10">
        <v>1000</v>
      </c>
      <c r="BH2031" s="10">
        <v>5000</v>
      </c>
      <c r="BI2031" s="3"/>
      <c r="BJ2031" s="21">
        <v>1</v>
      </c>
      <c r="BK2031" s="65">
        <v>0</v>
      </c>
      <c r="BL2031" s="65">
        <v>0</v>
      </c>
      <c r="BM2031" s="6">
        <f t="shared" si="8224"/>
        <v>145.44749999999999</v>
      </c>
      <c r="BN2031" s="8" t="e">
        <f t="shared" si="8225"/>
        <v>#REF!</v>
      </c>
      <c r="BO2031" s="12" t="e">
        <f t="shared" si="8226"/>
        <v>#REF!</v>
      </c>
      <c r="BP2031" s="50" t="e">
        <f>(1-#REF!)/($J2031*#REF!/#REF!^($D2031-1)+1)+#REF!</f>
        <v>#REF!</v>
      </c>
      <c r="BQ2031" s="4" t="e">
        <f t="shared" si="8227"/>
        <v>#REF!</v>
      </c>
      <c r="BR2031" s="50" t="e">
        <f>(1-#REF!)/($K2031*#REF!/#REF!^($D2031-1)+1)+#REF!</f>
        <v>#REF!</v>
      </c>
      <c r="BS2031" s="4" t="e">
        <f t="shared" si="8228"/>
        <v>#REF!</v>
      </c>
      <c r="BT2031" t="e">
        <f>BO2031/$BO$4*100</f>
        <v>#REF!</v>
      </c>
    </row>
    <row r="2032" spans="1:72" s="13" customFormat="1" ht="17.25" thickBot="1" x14ac:dyDescent="0.35">
      <c r="B2032" s="20"/>
      <c r="D2032" s="14">
        <v>1</v>
      </c>
      <c r="E2032" s="14">
        <v>1</v>
      </c>
      <c r="F2032" s="19">
        <v>1</v>
      </c>
      <c r="G2032" s="15">
        <f>G2031</f>
        <v>120</v>
      </c>
      <c r="H2032" s="15">
        <f>H2031</f>
        <v>120</v>
      </c>
      <c r="I2032" s="15">
        <f>I2031</f>
        <v>4031</v>
      </c>
      <c r="J2032" s="15">
        <f>J2031</f>
        <v>16</v>
      </c>
      <c r="K2032" s="15">
        <f>K2031</f>
        <v>24</v>
      </c>
      <c r="L2032" s="16"/>
      <c r="M2032" s="15">
        <f t="shared" ref="M2032:V2032" si="8261">M2031</f>
        <v>100</v>
      </c>
      <c r="N2032" s="15">
        <f t="shared" si="8261"/>
        <v>0</v>
      </c>
      <c r="O2032" s="15">
        <f t="shared" si="8261"/>
        <v>0</v>
      </c>
      <c r="P2032" s="15">
        <f t="shared" si="8261"/>
        <v>0</v>
      </c>
      <c r="Q2032" s="15">
        <f t="shared" si="8261"/>
        <v>0</v>
      </c>
      <c r="R2032" s="15">
        <f t="shared" si="8261"/>
        <v>0</v>
      </c>
      <c r="S2032" s="15">
        <f t="shared" si="8261"/>
        <v>100</v>
      </c>
      <c r="T2032" s="15">
        <f t="shared" si="8261"/>
        <v>150</v>
      </c>
      <c r="U2032" s="15">
        <f t="shared" si="8261"/>
        <v>0</v>
      </c>
      <c r="V2032" s="15">
        <f t="shared" si="8261"/>
        <v>0</v>
      </c>
      <c r="W2032" s="16"/>
      <c r="X2032" s="15">
        <f t="shared" ref="X2032:AI2032" si="8262">X2031</f>
        <v>100</v>
      </c>
      <c r="Y2032" s="15">
        <f t="shared" si="8262"/>
        <v>0</v>
      </c>
      <c r="Z2032" s="15">
        <f t="shared" si="8262"/>
        <v>0</v>
      </c>
      <c r="AA2032" s="15">
        <f t="shared" si="8262"/>
        <v>200</v>
      </c>
      <c r="AB2032" s="15">
        <f t="shared" si="8262"/>
        <v>250</v>
      </c>
      <c r="AC2032" s="15">
        <f t="shared" si="8262"/>
        <v>0</v>
      </c>
      <c r="AD2032" s="15">
        <f t="shared" si="8262"/>
        <v>100</v>
      </c>
      <c r="AE2032" s="15">
        <f t="shared" si="8262"/>
        <v>150</v>
      </c>
      <c r="AF2032" s="15">
        <f t="shared" si="8262"/>
        <v>0</v>
      </c>
      <c r="AG2032" s="15">
        <f t="shared" si="8262"/>
        <v>0</v>
      </c>
      <c r="AH2032" s="15">
        <f t="shared" si="8262"/>
        <v>0</v>
      </c>
      <c r="AI2032" s="15">
        <f t="shared" si="8262"/>
        <v>0</v>
      </c>
      <c r="AJ2032" s="17"/>
      <c r="AK2032" s="15">
        <f>AK2031</f>
        <v>0</v>
      </c>
      <c r="AL2032" s="15">
        <f>AL2031</f>
        <v>0</v>
      </c>
      <c r="AM2032" s="17"/>
      <c r="AN2032" s="15">
        <f t="shared" ref="AN2032:AX2032" si="8263">AN2031</f>
        <v>0</v>
      </c>
      <c r="AO2032" s="15">
        <f t="shared" si="8263"/>
        <v>0</v>
      </c>
      <c r="AP2032" s="15">
        <f t="shared" si="8263"/>
        <v>0</v>
      </c>
      <c r="AQ2032" s="15">
        <f t="shared" si="8263"/>
        <v>0</v>
      </c>
      <c r="AR2032" s="15">
        <f t="shared" si="8263"/>
        <v>0</v>
      </c>
      <c r="AS2032" s="15">
        <f t="shared" si="8263"/>
        <v>0</v>
      </c>
      <c r="AT2032" s="15">
        <f t="shared" si="8263"/>
        <v>0</v>
      </c>
      <c r="AU2032" s="15">
        <f t="shared" si="8263"/>
        <v>0</v>
      </c>
      <c r="AV2032" s="15">
        <f t="shared" si="8263"/>
        <v>0</v>
      </c>
      <c r="AW2032" s="15">
        <f t="shared" si="8263"/>
        <v>0</v>
      </c>
      <c r="AX2032" s="15">
        <f t="shared" si="8263"/>
        <v>0</v>
      </c>
      <c r="AY2032" s="17"/>
      <c r="AZ2032" s="15">
        <f t="shared" ref="AZ2032:BA2032" si="8264">AZ2031</f>
        <v>6000</v>
      </c>
      <c r="BA2032" s="15">
        <f t="shared" si="8264"/>
        <v>2000</v>
      </c>
      <c r="BB2032" s="15">
        <v>375</v>
      </c>
      <c r="BC2032" s="15">
        <f t="shared" ref="BC2032:BE2032" si="8265">BC2031</f>
        <v>0</v>
      </c>
      <c r="BD2032" s="15">
        <f t="shared" si="8265"/>
        <v>0</v>
      </c>
      <c r="BE2032" s="15">
        <f t="shared" si="8265"/>
        <v>60</v>
      </c>
      <c r="BF2032" s="17"/>
      <c r="BG2032" s="15">
        <f t="shared" ref="BG2032:BH2032" si="8266">BG2031</f>
        <v>1000</v>
      </c>
      <c r="BH2032" s="15">
        <f t="shared" si="8266"/>
        <v>5000</v>
      </c>
      <c r="BI2032" s="17"/>
      <c r="BJ2032" s="22">
        <f>G2032/G2031</f>
        <v>1</v>
      </c>
      <c r="BK2032" s="65">
        <f t="shared" ref="BK2032:BL2032" si="8267">BK2031</f>
        <v>0</v>
      </c>
      <c r="BL2032" s="65">
        <f t="shared" si="8267"/>
        <v>0</v>
      </c>
      <c r="BM2032" s="6">
        <f t="shared" si="8224"/>
        <v>145.44749999999999</v>
      </c>
      <c r="BN2032" s="8" t="e">
        <f t="shared" si="8225"/>
        <v>#REF!</v>
      </c>
      <c r="BO2032" s="12" t="e">
        <f t="shared" si="8226"/>
        <v>#REF!</v>
      </c>
      <c r="BP2032" s="50" t="e">
        <f>(1-#REF!)/($J2032*#REF!/#REF!^($D2032-1)+1)+#REF!</f>
        <v>#REF!</v>
      </c>
      <c r="BQ2032" s="4" t="e">
        <f t="shared" si="8227"/>
        <v>#REF!</v>
      </c>
      <c r="BR2032" s="50" t="e">
        <f>(1-#REF!)/($K2032*#REF!/#REF!^($D2032-1)+1)+#REF!</f>
        <v>#REF!</v>
      </c>
      <c r="BS2032" s="4" t="e">
        <f t="shared" si="8228"/>
        <v>#REF!</v>
      </c>
      <c r="BT2032"/>
    </row>
    <row r="2033" spans="1:72" x14ac:dyDescent="0.3">
      <c r="A2033">
        <v>40154</v>
      </c>
      <c r="B2033" s="18" t="s">
        <v>362</v>
      </c>
      <c r="C2033" s="43" t="s">
        <v>367</v>
      </c>
      <c r="D2033">
        <v>1</v>
      </c>
      <c r="E2033">
        <v>1</v>
      </c>
      <c r="F2033" s="18">
        <v>1</v>
      </c>
      <c r="G2033" s="10">
        <f>ROUND(VLOOKUP($C2033,$B$4:$BH$42,6,FALSE),0)</f>
        <v>104</v>
      </c>
      <c r="H2033" s="10">
        <f>ROUND(VLOOKUP($C2033,$B$4:$BH$42,7,FALSE),0)</f>
        <v>104</v>
      </c>
      <c r="I2033" s="10">
        <f>ROUND(VLOOKUP($C2033,$B$4:$BH$42,8,FALSE),0)</f>
        <v>4734</v>
      </c>
      <c r="J2033" s="10">
        <f>ROUND(VLOOKUP($C2033,$B$4:$BH$42,9,FALSE),0)</f>
        <v>22</v>
      </c>
      <c r="K2033" s="10">
        <f>ROUND(VLOOKUP($C2033,$B$4:$BH$42,10,FALSE),0)</f>
        <v>18</v>
      </c>
      <c r="L2033" s="2"/>
      <c r="M2033" s="10">
        <f>ROUND(VLOOKUP($C2033,$B$4:$BH$42,12,FALSE),0)</f>
        <v>150</v>
      </c>
      <c r="N2033" s="10">
        <f>ROUND(VLOOKUP($C2033,$B$4:$BH$42,13,FALSE),0)</f>
        <v>0</v>
      </c>
      <c r="O2033" s="10">
        <f>ROUND(VLOOKUP($C2033,$B$4:$BH$42,14,FALSE),0)</f>
        <v>500</v>
      </c>
      <c r="P2033" s="10">
        <f>ROUND(VLOOKUP($C2033,$B$4:$BH$42,15,FALSE),0)</f>
        <v>0</v>
      </c>
      <c r="Q2033" s="10">
        <f>ROUND(VLOOKUP($C2033,$B$4:$BH$42,16,FALSE),0)</f>
        <v>0</v>
      </c>
      <c r="R2033" s="10">
        <f>ROUND(VLOOKUP($C2033,$B$4:$BH$42,17,FALSE),0)</f>
        <v>0</v>
      </c>
      <c r="S2033" s="10">
        <f>ROUND(VLOOKUP($C2033,$B$4:$BH$42,18,FALSE),0)</f>
        <v>200</v>
      </c>
      <c r="T2033" s="10">
        <f>ROUND(VLOOKUP($C2033,$B$4:$BH$42,19,FALSE),0)</f>
        <v>100</v>
      </c>
      <c r="U2033" s="10">
        <f>ROUND(VLOOKUP($C2033,$B$4:$BH$42,20,FALSE),0)</f>
        <v>0</v>
      </c>
      <c r="V2033" s="10">
        <f>ROUND(VLOOKUP($C2033,$B$4:$BH$42,21,FALSE),0)</f>
        <v>0</v>
      </c>
      <c r="W2033" s="2"/>
      <c r="X2033" s="10">
        <f>ROUND(VLOOKUP($C2033,$B$4:$BH$42,23,FALSE),0)</f>
        <v>150</v>
      </c>
      <c r="Y2033" s="10">
        <f>ROUND(VLOOKUP($C2033,$B$4:$BH$42,24,FALSE),0)</f>
        <v>0</v>
      </c>
      <c r="Z2033" s="10">
        <f>ROUND(VLOOKUP($C2033,$B$4:$BH$42,25,FALSE),0)</f>
        <v>500</v>
      </c>
      <c r="AA2033" s="10">
        <f>ROUND(VLOOKUP($C2033,$B$4:$BH$42,26,FALSE),0)</f>
        <v>0</v>
      </c>
      <c r="AB2033" s="10">
        <f>ROUND(VLOOKUP($C2033,$B$4:$BH$42,27,FALSE),0)</f>
        <v>0</v>
      </c>
      <c r="AC2033" s="10">
        <f>ROUND(VLOOKUP($C2033,$B$4:$BH$42,28,FALSE),0)</f>
        <v>0</v>
      </c>
      <c r="AD2033" s="10">
        <f>ROUND(VLOOKUP($C2033,$B$4:$BH$42,29,FALSE),0)</f>
        <v>200</v>
      </c>
      <c r="AE2033" s="10">
        <f>ROUND(VLOOKUP($C2033,$B$4:$BH$42,30,FALSE),0)</f>
        <v>100</v>
      </c>
      <c r="AF2033" s="10">
        <f>ROUND(VLOOKUP($C2033,$B$4:$BH$42,31,FALSE),0)</f>
        <v>0</v>
      </c>
      <c r="AG2033" s="10">
        <f>ROUND(VLOOKUP($C2033,$B$4:$BH$42,32,FALSE),0)</f>
        <v>0</v>
      </c>
      <c r="AH2033" s="10">
        <f>ROUND(VLOOKUP($C2033,$B$4:$BH$42,33,FALSE),0)</f>
        <v>0</v>
      </c>
      <c r="AI2033" s="10">
        <f>ROUND(VLOOKUP($C2033,$B$4:$BH$42,34,FALSE),0)</f>
        <v>0</v>
      </c>
      <c r="AJ2033" s="3"/>
      <c r="AK2033" s="10">
        <f>ROUND(VLOOKUP($C2033,$B$4:$BH$42,36,FALSE),0)</f>
        <v>0</v>
      </c>
      <c r="AL2033" s="10">
        <f>ROUND(VLOOKUP($C2033,$B$4:$BH$42,37,FALSE),0)</f>
        <v>0</v>
      </c>
      <c r="AM2033" s="3"/>
      <c r="AN2033" s="10">
        <f>ROUND(VLOOKUP($C2033,$B$4:$BH$42,39,FALSE),0)</f>
        <v>0</v>
      </c>
      <c r="AO2033" s="10">
        <f>ROUND(VLOOKUP($C2033,$B$4:$BH$42,40,FALSE),0)</f>
        <v>0</v>
      </c>
      <c r="AP2033" s="10">
        <f>ROUND(VLOOKUP($C2033,$B$4:$BH$42,41,FALSE),0)</f>
        <v>0</v>
      </c>
      <c r="AQ2033" s="10">
        <f>ROUND(VLOOKUP($C2033,$B$4:$BH$42,42,FALSE),0)</f>
        <v>0</v>
      </c>
      <c r="AR2033" s="10">
        <f>ROUND(VLOOKUP($C2033,$B$4:$BH$42,43,FALSE),0)</f>
        <v>0</v>
      </c>
      <c r="AS2033" s="10">
        <f>ROUND(VLOOKUP($C2033,$B$4:$BH$42,44,FALSE),0)</f>
        <v>0</v>
      </c>
      <c r="AT2033" s="10">
        <f>ROUND(VLOOKUP($C2033,$B$4:$BH$42,45,FALSE),0)</f>
        <v>0</v>
      </c>
      <c r="AU2033" s="10">
        <f>ROUND(VLOOKUP($C2033,$B$4:$BH$42,46,FALSE),0)</f>
        <v>0</v>
      </c>
      <c r="AV2033" s="10">
        <f>ROUND(VLOOKUP($C2033,$B$4:$BH$42,47,FALSE),0)</f>
        <v>0</v>
      </c>
      <c r="AW2033" s="10">
        <f>ROUND(VLOOKUP($C2033,$B$4:$BH$42,48,FALSE),0)</f>
        <v>0</v>
      </c>
      <c r="AX2033" s="10">
        <f>ROUND(VLOOKUP($C2033,$B$4:$BH$42,49,FALSE),0)</f>
        <v>0</v>
      </c>
      <c r="AY2033" s="3"/>
      <c r="AZ2033" s="10">
        <v>6000</v>
      </c>
      <c r="BA2033" s="10">
        <v>2000</v>
      </c>
      <c r="BB2033" s="10">
        <v>525</v>
      </c>
      <c r="BC2033" s="10">
        <v>0</v>
      </c>
      <c r="BD2033" s="10">
        <v>0</v>
      </c>
      <c r="BE2033" s="10">
        <v>60</v>
      </c>
      <c r="BF2033" s="3"/>
      <c r="BG2033" s="10">
        <v>1000</v>
      </c>
      <c r="BH2033" s="10">
        <v>5000</v>
      </c>
      <c r="BI2033" s="3"/>
      <c r="BJ2033" s="21">
        <v>1</v>
      </c>
      <c r="BK2033" s="65">
        <v>0</v>
      </c>
      <c r="BL2033" s="65">
        <v>0</v>
      </c>
      <c r="BM2033" s="6">
        <f t="shared" si="8224"/>
        <v>140.45850000000002</v>
      </c>
      <c r="BN2033" s="8" t="e">
        <f t="shared" si="8225"/>
        <v>#REF!</v>
      </c>
      <c r="BO2033" s="12" t="e">
        <f t="shared" si="8226"/>
        <v>#REF!</v>
      </c>
      <c r="BP2033" s="50" t="e">
        <f>(1-#REF!)/($J2033*#REF!/#REF!^($D2033-1)+1)+#REF!</f>
        <v>#REF!</v>
      </c>
      <c r="BQ2033" s="4" t="e">
        <f t="shared" si="8227"/>
        <v>#REF!</v>
      </c>
      <c r="BR2033" s="50" t="e">
        <f>(1-#REF!)/($K2033*#REF!/#REF!^($D2033-1)+1)+#REF!</f>
        <v>#REF!</v>
      </c>
      <c r="BS2033" s="4" t="e">
        <f t="shared" si="8228"/>
        <v>#REF!</v>
      </c>
      <c r="BT2033" t="e">
        <f>BO2033/$BO$4*100</f>
        <v>#REF!</v>
      </c>
    </row>
    <row r="2034" spans="1:72" s="13" customFormat="1" ht="17.25" thickBot="1" x14ac:dyDescent="0.35">
      <c r="B2034" s="20"/>
      <c r="C2034" s="43"/>
      <c r="D2034" s="14">
        <v>1</v>
      </c>
      <c r="E2034" s="14">
        <v>1</v>
      </c>
      <c r="F2034" s="19">
        <v>1</v>
      </c>
      <c r="G2034" s="15">
        <f>G2033</f>
        <v>104</v>
      </c>
      <c r="H2034" s="15">
        <f>H2033</f>
        <v>104</v>
      </c>
      <c r="I2034" s="15">
        <f>I2033</f>
        <v>4734</v>
      </c>
      <c r="J2034" s="15">
        <f>J2033</f>
        <v>22</v>
      </c>
      <c r="K2034" s="15">
        <f>K2033</f>
        <v>18</v>
      </c>
      <c r="L2034" s="16"/>
      <c r="M2034" s="15">
        <f t="shared" ref="M2034:V2034" si="8268">M2033</f>
        <v>150</v>
      </c>
      <c r="N2034" s="15">
        <f t="shared" si="8268"/>
        <v>0</v>
      </c>
      <c r="O2034" s="15">
        <f t="shared" si="8268"/>
        <v>500</v>
      </c>
      <c r="P2034" s="15">
        <f t="shared" si="8268"/>
        <v>0</v>
      </c>
      <c r="Q2034" s="15">
        <f t="shared" si="8268"/>
        <v>0</v>
      </c>
      <c r="R2034" s="15">
        <f t="shared" si="8268"/>
        <v>0</v>
      </c>
      <c r="S2034" s="15">
        <f t="shared" si="8268"/>
        <v>200</v>
      </c>
      <c r="T2034" s="15">
        <f t="shared" si="8268"/>
        <v>100</v>
      </c>
      <c r="U2034" s="15">
        <f t="shared" si="8268"/>
        <v>0</v>
      </c>
      <c r="V2034" s="15">
        <f t="shared" si="8268"/>
        <v>0</v>
      </c>
      <c r="W2034" s="16"/>
      <c r="X2034" s="15">
        <f t="shared" ref="X2034:AI2034" si="8269">X2033</f>
        <v>150</v>
      </c>
      <c r="Y2034" s="15">
        <f t="shared" si="8269"/>
        <v>0</v>
      </c>
      <c r="Z2034" s="15">
        <f t="shared" si="8269"/>
        <v>500</v>
      </c>
      <c r="AA2034" s="15">
        <f t="shared" si="8269"/>
        <v>0</v>
      </c>
      <c r="AB2034" s="15">
        <f t="shared" si="8269"/>
        <v>0</v>
      </c>
      <c r="AC2034" s="15">
        <f t="shared" si="8269"/>
        <v>0</v>
      </c>
      <c r="AD2034" s="15">
        <f t="shared" si="8269"/>
        <v>200</v>
      </c>
      <c r="AE2034" s="15">
        <f t="shared" si="8269"/>
        <v>100</v>
      </c>
      <c r="AF2034" s="15">
        <f t="shared" si="8269"/>
        <v>0</v>
      </c>
      <c r="AG2034" s="15">
        <f t="shared" si="8269"/>
        <v>0</v>
      </c>
      <c r="AH2034" s="15">
        <f t="shared" si="8269"/>
        <v>0</v>
      </c>
      <c r="AI2034" s="15">
        <f t="shared" si="8269"/>
        <v>0</v>
      </c>
      <c r="AJ2034" s="17"/>
      <c r="AK2034" s="15">
        <f>AK2033</f>
        <v>0</v>
      </c>
      <c r="AL2034" s="15">
        <f>AL2033</f>
        <v>0</v>
      </c>
      <c r="AM2034" s="17"/>
      <c r="AN2034" s="15">
        <f t="shared" ref="AN2034:AX2034" si="8270">AN2033</f>
        <v>0</v>
      </c>
      <c r="AO2034" s="15">
        <f t="shared" si="8270"/>
        <v>0</v>
      </c>
      <c r="AP2034" s="15">
        <f t="shared" si="8270"/>
        <v>0</v>
      </c>
      <c r="AQ2034" s="15">
        <f t="shared" si="8270"/>
        <v>0</v>
      </c>
      <c r="AR2034" s="15">
        <f t="shared" si="8270"/>
        <v>0</v>
      </c>
      <c r="AS2034" s="15">
        <f t="shared" si="8270"/>
        <v>0</v>
      </c>
      <c r="AT2034" s="15">
        <f t="shared" si="8270"/>
        <v>0</v>
      </c>
      <c r="AU2034" s="15">
        <f t="shared" si="8270"/>
        <v>0</v>
      </c>
      <c r="AV2034" s="15">
        <f t="shared" si="8270"/>
        <v>0</v>
      </c>
      <c r="AW2034" s="15">
        <f t="shared" si="8270"/>
        <v>0</v>
      </c>
      <c r="AX2034" s="15">
        <f t="shared" si="8270"/>
        <v>0</v>
      </c>
      <c r="AY2034" s="17"/>
      <c r="AZ2034" s="15">
        <f t="shared" ref="AZ2034:BA2034" si="8271">AZ2033</f>
        <v>6000</v>
      </c>
      <c r="BA2034" s="15">
        <f t="shared" si="8271"/>
        <v>2000</v>
      </c>
      <c r="BB2034" s="15">
        <f>BB2033</f>
        <v>525</v>
      </c>
      <c r="BC2034" s="15">
        <f t="shared" ref="BC2034:BE2034" si="8272">BC2033</f>
        <v>0</v>
      </c>
      <c r="BD2034" s="15">
        <f t="shared" si="8272"/>
        <v>0</v>
      </c>
      <c r="BE2034" s="15">
        <f t="shared" si="8272"/>
        <v>60</v>
      </c>
      <c r="BF2034" s="17"/>
      <c r="BG2034" s="15">
        <f t="shared" ref="BG2034:BH2034" si="8273">BG2033</f>
        <v>1000</v>
      </c>
      <c r="BH2034" s="15">
        <f t="shared" si="8273"/>
        <v>5000</v>
      </c>
      <c r="BI2034" s="17"/>
      <c r="BJ2034" s="22">
        <f>G2034/G2033</f>
        <v>1</v>
      </c>
      <c r="BK2034" s="65">
        <f t="shared" ref="BK2034:BL2034" si="8274">BK2033</f>
        <v>0</v>
      </c>
      <c r="BL2034" s="65">
        <f t="shared" si="8274"/>
        <v>0</v>
      </c>
      <c r="BM2034" s="6">
        <f t="shared" si="8224"/>
        <v>140.45850000000002</v>
      </c>
      <c r="BN2034" s="8" t="e">
        <f t="shared" si="8225"/>
        <v>#REF!</v>
      </c>
      <c r="BO2034" s="12" t="e">
        <f t="shared" si="8226"/>
        <v>#REF!</v>
      </c>
      <c r="BP2034" s="50" t="e">
        <f>(1-#REF!)/($J2034*#REF!/#REF!^($D2034-1)+1)+#REF!</f>
        <v>#REF!</v>
      </c>
      <c r="BQ2034" s="4" t="e">
        <f t="shared" si="8227"/>
        <v>#REF!</v>
      </c>
      <c r="BR2034" s="50" t="e">
        <f>(1-#REF!)/($K2034*#REF!/#REF!^($D2034-1)+1)+#REF!</f>
        <v>#REF!</v>
      </c>
      <c r="BS2034" s="4" t="e">
        <f t="shared" si="8228"/>
        <v>#REF!</v>
      </c>
      <c r="BT2034"/>
    </row>
    <row r="2035" spans="1:72" x14ac:dyDescent="0.3">
      <c r="A2035">
        <v>40155</v>
      </c>
      <c r="B2035" s="18" t="s">
        <v>363</v>
      </c>
      <c r="C2035" s="43" t="s">
        <v>368</v>
      </c>
      <c r="D2035">
        <v>1</v>
      </c>
      <c r="E2035">
        <v>1</v>
      </c>
      <c r="F2035" s="18">
        <v>1</v>
      </c>
      <c r="G2035" s="10">
        <f>ROUND(VLOOKUP($C2035,$B$4:$BH$42,6,FALSE),0)</f>
        <v>95</v>
      </c>
      <c r="H2035" s="10">
        <f>ROUND(VLOOKUP($C2035,$B$4:$BH$42,7,FALSE),0)</f>
        <v>95</v>
      </c>
      <c r="I2035" s="10">
        <f>ROUND(VLOOKUP($C2035,$B$4:$BH$42,8,FALSE),0)</f>
        <v>4520</v>
      </c>
      <c r="J2035" s="10">
        <f>ROUND(VLOOKUP($C2035,$B$4:$BH$42,9,FALSE),0)</f>
        <v>20</v>
      </c>
      <c r="K2035" s="10">
        <f>ROUND(VLOOKUP($C2035,$B$4:$BH$42,10,FALSE),0)</f>
        <v>25</v>
      </c>
      <c r="L2035" s="2"/>
      <c r="M2035" s="10">
        <f>ROUND(VLOOKUP($C2035,$B$4:$BH$42,12,FALSE),0)</f>
        <v>100</v>
      </c>
      <c r="N2035" s="10">
        <f>ROUND(VLOOKUP($C2035,$B$4:$BH$42,13,FALSE),0)</f>
        <v>0</v>
      </c>
      <c r="O2035" s="10">
        <f>ROUND(VLOOKUP($C2035,$B$4:$BH$42,14,FALSE),0)</f>
        <v>0</v>
      </c>
      <c r="P2035" s="10">
        <f>ROUND(VLOOKUP($C2035,$B$4:$BH$42,15,FALSE),0)</f>
        <v>0</v>
      </c>
      <c r="Q2035" s="10">
        <f>ROUND(VLOOKUP($C2035,$B$4:$BH$42,16,FALSE),0)</f>
        <v>0</v>
      </c>
      <c r="R2035" s="10">
        <f>ROUND(VLOOKUP($C2035,$B$4:$BH$42,17,FALSE),0)</f>
        <v>0</v>
      </c>
      <c r="S2035" s="10">
        <f>ROUND(VLOOKUP($C2035,$B$4:$BH$42,18,FALSE),0)</f>
        <v>100</v>
      </c>
      <c r="T2035" s="10">
        <f>ROUND(VLOOKUP($C2035,$B$4:$BH$42,19,FALSE),0)</f>
        <v>0</v>
      </c>
      <c r="U2035" s="10">
        <f>ROUND(VLOOKUP($C2035,$B$4:$BH$42,20,FALSE),0)</f>
        <v>0</v>
      </c>
      <c r="V2035" s="10">
        <f>ROUND(VLOOKUP($C2035,$B$4:$BH$42,21,FALSE),0)</f>
        <v>0</v>
      </c>
      <c r="W2035" s="2"/>
      <c r="X2035" s="10">
        <f>ROUND(VLOOKUP($C2035,$B$4:$BH$42,23,FALSE),0)</f>
        <v>100</v>
      </c>
      <c r="Y2035" s="10">
        <f>ROUND(VLOOKUP($C2035,$B$4:$BH$42,24,FALSE),0)</f>
        <v>0</v>
      </c>
      <c r="Z2035" s="10">
        <f>ROUND(VLOOKUP($C2035,$B$4:$BH$42,25,FALSE),0)</f>
        <v>0</v>
      </c>
      <c r="AA2035" s="10">
        <f>ROUND(VLOOKUP($C2035,$B$4:$BH$42,26,FALSE),0)</f>
        <v>0</v>
      </c>
      <c r="AB2035" s="10">
        <f>ROUND(VLOOKUP($C2035,$B$4:$BH$42,27,FALSE),0)</f>
        <v>500</v>
      </c>
      <c r="AC2035" s="10">
        <f>ROUND(VLOOKUP($C2035,$B$4:$BH$42,28,FALSE),0)</f>
        <v>250</v>
      </c>
      <c r="AD2035" s="10">
        <f>ROUND(VLOOKUP($C2035,$B$4:$BH$42,29,FALSE),0)</f>
        <v>100</v>
      </c>
      <c r="AE2035" s="10">
        <f>ROUND(VLOOKUP($C2035,$B$4:$BH$42,30,FALSE),0)</f>
        <v>0</v>
      </c>
      <c r="AF2035" s="10">
        <f>ROUND(VLOOKUP($C2035,$B$4:$BH$42,31,FALSE),0)</f>
        <v>0</v>
      </c>
      <c r="AG2035" s="10">
        <f>ROUND(VLOOKUP($C2035,$B$4:$BH$42,32,FALSE),0)</f>
        <v>150</v>
      </c>
      <c r="AH2035" s="10">
        <f>ROUND(VLOOKUP($C2035,$B$4:$BH$42,33,FALSE),0)</f>
        <v>0</v>
      </c>
      <c r="AI2035" s="10">
        <f>ROUND(VLOOKUP($C2035,$B$4:$BH$42,34,FALSE),0)</f>
        <v>0</v>
      </c>
      <c r="AJ2035" s="3"/>
      <c r="AK2035" s="10">
        <f>ROUND(VLOOKUP($C2035,$B$4:$BH$42,36,FALSE),0)</f>
        <v>0</v>
      </c>
      <c r="AL2035" s="10">
        <f>ROUND(VLOOKUP($C2035,$B$4:$BH$42,37,FALSE),0)</f>
        <v>0</v>
      </c>
      <c r="AM2035" s="3"/>
      <c r="AN2035" s="10">
        <f>ROUND(VLOOKUP($C2035,$B$4:$BH$42,39,FALSE),0)</f>
        <v>0</v>
      </c>
      <c r="AO2035" s="10">
        <f>ROUND(VLOOKUP($C2035,$B$4:$BH$42,40,FALSE),0)</f>
        <v>0</v>
      </c>
      <c r="AP2035" s="10">
        <f>ROUND(VLOOKUP($C2035,$B$4:$BH$42,41,FALSE),0)</f>
        <v>0</v>
      </c>
      <c r="AQ2035" s="10">
        <f>ROUND(VLOOKUP($C2035,$B$4:$BH$42,42,FALSE),0)</f>
        <v>0</v>
      </c>
      <c r="AR2035" s="10">
        <f>ROUND(VLOOKUP($C2035,$B$4:$BH$42,43,FALSE),0)</f>
        <v>0</v>
      </c>
      <c r="AS2035" s="10">
        <f>ROUND(VLOOKUP($C2035,$B$4:$BH$42,44,FALSE),0)</f>
        <v>0</v>
      </c>
      <c r="AT2035" s="10">
        <f>ROUND(VLOOKUP($C2035,$B$4:$BH$42,45,FALSE),0)</f>
        <v>0</v>
      </c>
      <c r="AU2035" s="10">
        <f>ROUND(VLOOKUP($C2035,$B$4:$BH$42,46,FALSE),0)</f>
        <v>0</v>
      </c>
      <c r="AV2035" s="10">
        <f>ROUND(VLOOKUP($C2035,$B$4:$BH$42,47,FALSE),0)</f>
        <v>0</v>
      </c>
      <c r="AW2035" s="10">
        <f>ROUND(VLOOKUP($C2035,$B$4:$BH$42,48,FALSE),0)</f>
        <v>0</v>
      </c>
      <c r="AX2035" s="10">
        <f>ROUND(VLOOKUP($C2035,$B$4:$BH$42,49,FALSE),0)</f>
        <v>0</v>
      </c>
      <c r="AY2035" s="3"/>
      <c r="AZ2035" s="10">
        <v>6000</v>
      </c>
      <c r="BA2035" s="10">
        <v>2000</v>
      </c>
      <c r="BB2035" s="10">
        <v>435</v>
      </c>
      <c r="BC2035" s="10">
        <v>0</v>
      </c>
      <c r="BD2035" s="10">
        <v>0</v>
      </c>
      <c r="BE2035" s="10">
        <v>60</v>
      </c>
      <c r="BF2035" s="3"/>
      <c r="BG2035" s="10">
        <v>1000</v>
      </c>
      <c r="BH2035" s="10">
        <v>5000</v>
      </c>
      <c r="BI2035" s="3"/>
      <c r="BJ2035" s="21">
        <v>1</v>
      </c>
      <c r="BK2035" s="65">
        <v>0</v>
      </c>
      <c r="BL2035" s="65">
        <v>0</v>
      </c>
      <c r="BM2035" s="6">
        <f t="shared" si="8224"/>
        <v>107.11250000000001</v>
      </c>
      <c r="BN2035" s="8" t="e">
        <f t="shared" si="8225"/>
        <v>#REF!</v>
      </c>
      <c r="BO2035" s="12" t="e">
        <f t="shared" si="8226"/>
        <v>#REF!</v>
      </c>
      <c r="BP2035" s="50" t="e">
        <f>(1-#REF!)/($J2035*#REF!/#REF!^($D2035-1)+1)+#REF!</f>
        <v>#REF!</v>
      </c>
      <c r="BQ2035" s="4" t="e">
        <f t="shared" si="8227"/>
        <v>#REF!</v>
      </c>
      <c r="BR2035" s="50" t="e">
        <f>(1-#REF!)/($K2035*#REF!/#REF!^($D2035-1)+1)+#REF!</f>
        <v>#REF!</v>
      </c>
      <c r="BS2035" s="4" t="e">
        <f t="shared" si="8228"/>
        <v>#REF!</v>
      </c>
      <c r="BT2035" t="e">
        <f>BO2035/$BO$4*100</f>
        <v>#REF!</v>
      </c>
    </row>
    <row r="2036" spans="1:72" s="13" customFormat="1" ht="17.25" thickBot="1" x14ac:dyDescent="0.35">
      <c r="B2036" s="20"/>
      <c r="D2036" s="14">
        <v>1</v>
      </c>
      <c r="E2036" s="14">
        <v>1</v>
      </c>
      <c r="F2036" s="19">
        <v>1</v>
      </c>
      <c r="G2036" s="15">
        <f>G2035</f>
        <v>95</v>
      </c>
      <c r="H2036" s="15">
        <f>H2035</f>
        <v>95</v>
      </c>
      <c r="I2036" s="15">
        <f>I2035</f>
        <v>4520</v>
      </c>
      <c r="J2036" s="15">
        <f>J2035</f>
        <v>20</v>
      </c>
      <c r="K2036" s="15">
        <f>K2035</f>
        <v>25</v>
      </c>
      <c r="L2036" s="16"/>
      <c r="M2036" s="15">
        <f t="shared" ref="M2036:V2036" si="8275">M2035</f>
        <v>100</v>
      </c>
      <c r="N2036" s="15">
        <f t="shared" si="8275"/>
        <v>0</v>
      </c>
      <c r="O2036" s="15">
        <f t="shared" si="8275"/>
        <v>0</v>
      </c>
      <c r="P2036" s="15">
        <f t="shared" si="8275"/>
        <v>0</v>
      </c>
      <c r="Q2036" s="15">
        <f t="shared" si="8275"/>
        <v>0</v>
      </c>
      <c r="R2036" s="15">
        <f t="shared" si="8275"/>
        <v>0</v>
      </c>
      <c r="S2036" s="15">
        <f t="shared" si="8275"/>
        <v>100</v>
      </c>
      <c r="T2036" s="15">
        <f t="shared" si="8275"/>
        <v>0</v>
      </c>
      <c r="U2036" s="15">
        <f t="shared" si="8275"/>
        <v>0</v>
      </c>
      <c r="V2036" s="15">
        <f t="shared" si="8275"/>
        <v>0</v>
      </c>
      <c r="W2036" s="16"/>
      <c r="X2036" s="15">
        <f t="shared" ref="X2036:AI2036" si="8276">X2035</f>
        <v>100</v>
      </c>
      <c r="Y2036" s="15">
        <f t="shared" si="8276"/>
        <v>0</v>
      </c>
      <c r="Z2036" s="15">
        <f t="shared" si="8276"/>
        <v>0</v>
      </c>
      <c r="AA2036" s="15">
        <f t="shared" si="8276"/>
        <v>0</v>
      </c>
      <c r="AB2036" s="15">
        <f t="shared" si="8276"/>
        <v>500</v>
      </c>
      <c r="AC2036" s="15">
        <f t="shared" si="8276"/>
        <v>250</v>
      </c>
      <c r="AD2036" s="15">
        <f t="shared" si="8276"/>
        <v>100</v>
      </c>
      <c r="AE2036" s="15">
        <f t="shared" si="8276"/>
        <v>0</v>
      </c>
      <c r="AF2036" s="15">
        <f t="shared" si="8276"/>
        <v>0</v>
      </c>
      <c r="AG2036" s="15">
        <f t="shared" si="8276"/>
        <v>150</v>
      </c>
      <c r="AH2036" s="15">
        <f t="shared" si="8276"/>
        <v>0</v>
      </c>
      <c r="AI2036" s="15">
        <f t="shared" si="8276"/>
        <v>0</v>
      </c>
      <c r="AJ2036" s="17"/>
      <c r="AK2036" s="15">
        <f>AK2035</f>
        <v>0</v>
      </c>
      <c r="AL2036" s="15">
        <f>AL2035</f>
        <v>0</v>
      </c>
      <c r="AM2036" s="17"/>
      <c r="AN2036" s="15">
        <f t="shared" ref="AN2036:AX2036" si="8277">AN2035</f>
        <v>0</v>
      </c>
      <c r="AO2036" s="15">
        <f t="shared" si="8277"/>
        <v>0</v>
      </c>
      <c r="AP2036" s="15">
        <f t="shared" si="8277"/>
        <v>0</v>
      </c>
      <c r="AQ2036" s="15">
        <f t="shared" si="8277"/>
        <v>0</v>
      </c>
      <c r="AR2036" s="15">
        <f t="shared" si="8277"/>
        <v>0</v>
      </c>
      <c r="AS2036" s="15">
        <f t="shared" si="8277"/>
        <v>0</v>
      </c>
      <c r="AT2036" s="15">
        <f t="shared" si="8277"/>
        <v>0</v>
      </c>
      <c r="AU2036" s="15">
        <f t="shared" si="8277"/>
        <v>0</v>
      </c>
      <c r="AV2036" s="15">
        <f t="shared" si="8277"/>
        <v>0</v>
      </c>
      <c r="AW2036" s="15">
        <f t="shared" si="8277"/>
        <v>0</v>
      </c>
      <c r="AX2036" s="15">
        <f t="shared" si="8277"/>
        <v>0</v>
      </c>
      <c r="AY2036" s="17"/>
      <c r="AZ2036" s="15">
        <f t="shared" ref="AZ2036:BA2036" si="8278">AZ2035</f>
        <v>6000</v>
      </c>
      <c r="BA2036" s="15">
        <f t="shared" si="8278"/>
        <v>2000</v>
      </c>
      <c r="BB2036" s="10">
        <f>BB2035</f>
        <v>435</v>
      </c>
      <c r="BC2036" s="15">
        <f t="shared" ref="BC2036:BE2036" si="8279">BC2035</f>
        <v>0</v>
      </c>
      <c r="BD2036" s="15">
        <f t="shared" si="8279"/>
        <v>0</v>
      </c>
      <c r="BE2036" s="15">
        <f t="shared" si="8279"/>
        <v>60</v>
      </c>
      <c r="BF2036" s="17"/>
      <c r="BG2036" s="15">
        <f t="shared" ref="BG2036:BH2036" si="8280">BG2035</f>
        <v>1000</v>
      </c>
      <c r="BH2036" s="15">
        <f t="shared" si="8280"/>
        <v>5000</v>
      </c>
      <c r="BI2036" s="17"/>
      <c r="BJ2036" s="22">
        <f>G2036/G2035</f>
        <v>1</v>
      </c>
      <c r="BK2036" s="65">
        <f t="shared" ref="BK2036:BL2036" si="8281">BK2035</f>
        <v>0</v>
      </c>
      <c r="BL2036" s="65">
        <f t="shared" si="8281"/>
        <v>0</v>
      </c>
      <c r="BM2036" s="6">
        <f t="shared" si="8224"/>
        <v>107.11250000000001</v>
      </c>
      <c r="BN2036" s="8" t="e">
        <f t="shared" si="8225"/>
        <v>#REF!</v>
      </c>
      <c r="BO2036" s="12" t="e">
        <f t="shared" si="8226"/>
        <v>#REF!</v>
      </c>
      <c r="BP2036" s="50" t="e">
        <f>(1-#REF!)/($J2036*#REF!/#REF!^($D2036-1)+1)+#REF!</f>
        <v>#REF!</v>
      </c>
      <c r="BQ2036" s="4" t="e">
        <f t="shared" si="8227"/>
        <v>#REF!</v>
      </c>
      <c r="BR2036" s="50" t="e">
        <f>(1-#REF!)/($K2036*#REF!/#REF!^($D2036-1)+1)+#REF!</f>
        <v>#REF!</v>
      </c>
      <c r="BS2036" s="4" t="e">
        <f t="shared" si="8228"/>
        <v>#REF!</v>
      </c>
      <c r="BT2036"/>
    </row>
    <row r="2037" spans="1:72" x14ac:dyDescent="0.3">
      <c r="A2037">
        <v>40156</v>
      </c>
      <c r="B2037" s="18" t="e">
        <f>VLOOKUP(CONCATENATE("CREATURE_NAME_",A2037),[1]Localization_Hero!$A:$E,2,FALSE)</f>
        <v>#N/A</v>
      </c>
      <c r="C2037" t="s">
        <v>77</v>
      </c>
      <c r="D2037">
        <v>1</v>
      </c>
      <c r="E2037">
        <v>1</v>
      </c>
      <c r="F2037" s="18">
        <v>1</v>
      </c>
      <c r="G2037" s="10">
        <v>100</v>
      </c>
      <c r="H2037" s="10">
        <v>100</v>
      </c>
      <c r="I2037" s="10">
        <v>2500</v>
      </c>
      <c r="J2037" s="10">
        <v>25</v>
      </c>
      <c r="K2037" s="10">
        <v>25</v>
      </c>
      <c r="L2037" s="2"/>
      <c r="M2037" s="10">
        <v>100</v>
      </c>
      <c r="N2037" s="10">
        <v>0</v>
      </c>
      <c r="O2037" s="10">
        <v>0</v>
      </c>
      <c r="P2037" s="10">
        <v>0</v>
      </c>
      <c r="Q2037" s="10">
        <v>0</v>
      </c>
      <c r="R2037" s="10">
        <v>0</v>
      </c>
      <c r="S2037" s="10">
        <v>0</v>
      </c>
      <c r="T2037" s="10">
        <v>150</v>
      </c>
      <c r="U2037" s="10">
        <v>0</v>
      </c>
      <c r="V2037" s="10">
        <v>0</v>
      </c>
      <c r="W2037" s="2"/>
      <c r="X2037" s="10">
        <v>100</v>
      </c>
      <c r="Y2037" s="10">
        <v>0</v>
      </c>
      <c r="Z2037" s="10">
        <v>0</v>
      </c>
      <c r="AA2037" s="10">
        <v>0</v>
      </c>
      <c r="AB2037" s="10">
        <v>0</v>
      </c>
      <c r="AC2037" s="10">
        <v>0</v>
      </c>
      <c r="AD2037" s="10">
        <v>0</v>
      </c>
      <c r="AE2037" s="10">
        <v>150</v>
      </c>
      <c r="AF2037" s="10">
        <v>0</v>
      </c>
      <c r="AG2037" s="10">
        <v>0</v>
      </c>
      <c r="AH2037" s="10">
        <v>0</v>
      </c>
      <c r="AI2037" s="10">
        <v>0</v>
      </c>
      <c r="AJ2037" s="3"/>
      <c r="AK2037" s="10">
        <v>0</v>
      </c>
      <c r="AL2037" s="10">
        <v>0</v>
      </c>
      <c r="AM2037" s="3"/>
      <c r="AN2037" s="10">
        <v>0</v>
      </c>
      <c r="AO2037" s="10">
        <v>0</v>
      </c>
      <c r="AP2037" s="10">
        <v>0</v>
      </c>
      <c r="AQ2037" s="10">
        <v>0</v>
      </c>
      <c r="AR2037" s="10">
        <v>0</v>
      </c>
      <c r="AS2037" s="10">
        <v>0</v>
      </c>
      <c r="AT2037" s="10">
        <v>0</v>
      </c>
      <c r="AU2037" s="10">
        <v>0</v>
      </c>
      <c r="AV2037" s="10">
        <v>0</v>
      </c>
      <c r="AW2037" s="10">
        <v>0</v>
      </c>
      <c r="AX2037" s="10">
        <v>0</v>
      </c>
      <c r="AY2037" s="3"/>
      <c r="AZ2037" s="10">
        <v>6000</v>
      </c>
      <c r="BA2037" s="10">
        <v>6000</v>
      </c>
      <c r="BB2037" s="10">
        <v>0</v>
      </c>
      <c r="BC2037" s="10">
        <v>0</v>
      </c>
      <c r="BD2037" s="10">
        <v>0</v>
      </c>
      <c r="BE2037" s="10">
        <v>250</v>
      </c>
      <c r="BF2037" s="3"/>
      <c r="BG2037" s="10">
        <v>1000</v>
      </c>
      <c r="BH2037" s="10">
        <v>2000</v>
      </c>
      <c r="BI2037" s="3"/>
      <c r="BJ2037" s="21">
        <v>1</v>
      </c>
      <c r="BK2037" s="65">
        <v>0</v>
      </c>
      <c r="BL2037" s="65">
        <v>0</v>
      </c>
      <c r="BM2037" s="6">
        <f t="shared" si="8224"/>
        <v>118.25000000000001</v>
      </c>
      <c r="BN2037" s="8">
        <f t="shared" si="8225"/>
        <v>134.17373939091362</v>
      </c>
      <c r="BO2037" s="12">
        <f t="shared" si="8226"/>
        <v>125.96048857866319</v>
      </c>
      <c r="BP2037" s="50">
        <f>(1-'#Constant'!$A$3)/($J2037*'#Constant'!$B$3/'#Constant'!$C$3^($D2037-1)+1)+'#Constant'!$A$3</f>
        <v>0.93162790697674425</v>
      </c>
      <c r="BQ2037" s="4">
        <f t="shared" si="8227"/>
        <v>134.17373939091362</v>
      </c>
      <c r="BR2037" s="50">
        <f>(1-'#Constant'!$A$3)/($K2037*'#Constant'!$B$3/'#Constant'!$C$3^($D2037-1)+1)+'#Constant'!$A$3</f>
        <v>0.93162790697674425</v>
      </c>
      <c r="BS2037" s="4">
        <f t="shared" si="8228"/>
        <v>134.17373939091362</v>
      </c>
      <c r="BT2037">
        <f>BO2037/$BO$4*100</f>
        <v>95.734739579758582</v>
      </c>
    </row>
    <row r="2038" spans="1:72" s="13" customFormat="1" ht="17.25" thickBot="1" x14ac:dyDescent="0.35">
      <c r="B2038" s="20"/>
      <c r="D2038" s="14">
        <v>1</v>
      </c>
      <c r="E2038" s="14">
        <v>1</v>
      </c>
      <c r="F2038" s="19">
        <v>1</v>
      </c>
      <c r="G2038" s="15">
        <f t="shared" ref="G2038:H2038" si="8282">G2037</f>
        <v>100</v>
      </c>
      <c r="H2038" s="15">
        <f t="shared" si="8282"/>
        <v>100</v>
      </c>
      <c r="I2038" s="15">
        <v>2500</v>
      </c>
      <c r="J2038" s="15">
        <v>25</v>
      </c>
      <c r="K2038" s="15">
        <v>25</v>
      </c>
      <c r="L2038" s="16"/>
      <c r="M2038" s="15">
        <f t="shared" ref="M2038:O2038" si="8283">M2037</f>
        <v>100</v>
      </c>
      <c r="N2038" s="15">
        <f t="shared" si="8283"/>
        <v>0</v>
      </c>
      <c r="O2038" s="15">
        <f t="shared" si="8283"/>
        <v>0</v>
      </c>
      <c r="P2038" s="15">
        <v>0</v>
      </c>
      <c r="Q2038" s="15">
        <f t="shared" ref="Q2038:V2038" si="8284">Q2037</f>
        <v>0</v>
      </c>
      <c r="R2038" s="15">
        <f t="shared" si="8284"/>
        <v>0</v>
      </c>
      <c r="S2038" s="15">
        <f t="shared" si="8284"/>
        <v>0</v>
      </c>
      <c r="T2038" s="15">
        <f t="shared" si="8284"/>
        <v>150</v>
      </c>
      <c r="U2038" s="15">
        <f t="shared" si="8284"/>
        <v>0</v>
      </c>
      <c r="V2038" s="15">
        <f t="shared" si="8284"/>
        <v>0</v>
      </c>
      <c r="W2038" s="16"/>
      <c r="X2038" s="15">
        <f t="shared" ref="X2038:Z2038" si="8285">X2037</f>
        <v>100</v>
      </c>
      <c r="Y2038" s="15">
        <f t="shared" si="8285"/>
        <v>0</v>
      </c>
      <c r="Z2038" s="15">
        <f t="shared" si="8285"/>
        <v>0</v>
      </c>
      <c r="AA2038" s="15">
        <v>0</v>
      </c>
      <c r="AB2038" s="15">
        <f t="shared" ref="AB2038:AI2038" si="8286">AB2037</f>
        <v>0</v>
      </c>
      <c r="AC2038" s="15">
        <f t="shared" si="8286"/>
        <v>0</v>
      </c>
      <c r="AD2038" s="15">
        <f t="shared" si="8286"/>
        <v>0</v>
      </c>
      <c r="AE2038" s="15">
        <f t="shared" si="8286"/>
        <v>150</v>
      </c>
      <c r="AF2038" s="15">
        <f t="shared" si="8286"/>
        <v>0</v>
      </c>
      <c r="AG2038" s="15">
        <f t="shared" si="8286"/>
        <v>0</v>
      </c>
      <c r="AH2038" s="15">
        <f t="shared" si="8286"/>
        <v>0</v>
      </c>
      <c r="AI2038" s="15">
        <f t="shared" si="8286"/>
        <v>0</v>
      </c>
      <c r="AJ2038" s="17"/>
      <c r="AK2038" s="15">
        <f>AK2037</f>
        <v>0</v>
      </c>
      <c r="AL2038" s="15">
        <f>AL2037</f>
        <v>0</v>
      </c>
      <c r="AM2038" s="17"/>
      <c r="AN2038" s="15">
        <f t="shared" ref="AN2038:AX2038" si="8287">AN2037</f>
        <v>0</v>
      </c>
      <c r="AO2038" s="15">
        <f t="shared" si="8287"/>
        <v>0</v>
      </c>
      <c r="AP2038" s="15">
        <f t="shared" si="8287"/>
        <v>0</v>
      </c>
      <c r="AQ2038" s="15">
        <f t="shared" si="8287"/>
        <v>0</v>
      </c>
      <c r="AR2038" s="15">
        <f t="shared" si="8287"/>
        <v>0</v>
      </c>
      <c r="AS2038" s="15">
        <f t="shared" si="8287"/>
        <v>0</v>
      </c>
      <c r="AT2038" s="15">
        <f t="shared" si="8287"/>
        <v>0</v>
      </c>
      <c r="AU2038" s="15">
        <f t="shared" si="8287"/>
        <v>0</v>
      </c>
      <c r="AV2038" s="15">
        <f t="shared" si="8287"/>
        <v>0</v>
      </c>
      <c r="AW2038" s="15">
        <f t="shared" si="8287"/>
        <v>0</v>
      </c>
      <c r="AX2038" s="15">
        <f t="shared" si="8287"/>
        <v>0</v>
      </c>
      <c r="AY2038" s="17"/>
      <c r="AZ2038" s="15">
        <f t="shared" ref="AZ2038:BA2038" si="8288">AZ2037</f>
        <v>6000</v>
      </c>
      <c r="BA2038" s="15">
        <f t="shared" si="8288"/>
        <v>6000</v>
      </c>
      <c r="BB2038" s="15">
        <v>0</v>
      </c>
      <c r="BC2038" s="15">
        <f t="shared" ref="BC2038:BE2038" si="8289">BC2037</f>
        <v>0</v>
      </c>
      <c r="BD2038" s="15">
        <f t="shared" si="8289"/>
        <v>0</v>
      </c>
      <c r="BE2038" s="15">
        <f t="shared" si="8289"/>
        <v>250</v>
      </c>
      <c r="BF2038" s="17"/>
      <c r="BG2038" s="15">
        <f t="shared" ref="BG2038:BH2038" si="8290">BG2037</f>
        <v>1000</v>
      </c>
      <c r="BH2038" s="15">
        <f t="shared" si="8290"/>
        <v>2000</v>
      </c>
      <c r="BI2038" s="17"/>
      <c r="BJ2038" s="22">
        <f>G2038/G2037</f>
        <v>1</v>
      </c>
      <c r="BK2038" s="65">
        <f t="shared" ref="BK2038:BL2038" si="8291">BK2037</f>
        <v>0</v>
      </c>
      <c r="BL2038" s="65">
        <f t="shared" si="8291"/>
        <v>0</v>
      </c>
      <c r="BM2038" s="6">
        <f t="shared" si="8224"/>
        <v>118.25000000000001</v>
      </c>
      <c r="BN2038" s="8">
        <f t="shared" si="8225"/>
        <v>134.17373939091362</v>
      </c>
      <c r="BO2038" s="12">
        <f t="shared" si="8226"/>
        <v>125.96048857866319</v>
      </c>
      <c r="BP2038" s="50">
        <f>(1-'#Constant'!$A$3)/($J2038*'#Constant'!$B$3/'#Constant'!$C$3^($D2038-1)+1)+'#Constant'!$A$3</f>
        <v>0.93162790697674425</v>
      </c>
      <c r="BQ2038" s="4">
        <f t="shared" si="8227"/>
        <v>134.17373939091362</v>
      </c>
      <c r="BR2038" s="50">
        <f>(1-'#Constant'!$A$3)/($K2038*'#Constant'!$B$3/'#Constant'!$C$3^($D2038-1)+1)+'#Constant'!$A$3</f>
        <v>0.93162790697674425</v>
      </c>
      <c r="BS2038" s="4">
        <f t="shared" si="8228"/>
        <v>134.17373939091362</v>
      </c>
      <c r="BT2038"/>
    </row>
    <row r="2039" spans="1:72" x14ac:dyDescent="0.3">
      <c r="A2039">
        <v>40157</v>
      </c>
      <c r="B2039" s="18" t="e">
        <f>VLOOKUP(CONCATENATE("CREATURE_NAME_",A2039),[1]Localization_Hero!$A:$E,2,FALSE)</f>
        <v>#N/A</v>
      </c>
      <c r="C2039" t="s">
        <v>79</v>
      </c>
      <c r="D2039">
        <v>1</v>
      </c>
      <c r="E2039">
        <v>1</v>
      </c>
      <c r="F2039" s="18">
        <v>1</v>
      </c>
      <c r="G2039" s="10">
        <v>100</v>
      </c>
      <c r="H2039" s="10">
        <v>100</v>
      </c>
      <c r="I2039" s="10">
        <v>2500</v>
      </c>
      <c r="J2039" s="10">
        <v>25</v>
      </c>
      <c r="K2039" s="10">
        <v>25</v>
      </c>
      <c r="L2039" s="2"/>
      <c r="M2039" s="10">
        <v>100</v>
      </c>
      <c r="N2039" s="10">
        <v>0</v>
      </c>
      <c r="O2039" s="10">
        <v>0</v>
      </c>
      <c r="P2039" s="10">
        <v>0</v>
      </c>
      <c r="Q2039" s="10">
        <v>0</v>
      </c>
      <c r="R2039" s="10">
        <v>0</v>
      </c>
      <c r="S2039" s="10">
        <v>0</v>
      </c>
      <c r="T2039" s="10">
        <v>150</v>
      </c>
      <c r="U2039" s="10">
        <v>0</v>
      </c>
      <c r="V2039" s="10">
        <v>0</v>
      </c>
      <c r="W2039" s="2"/>
      <c r="X2039" s="10">
        <v>100</v>
      </c>
      <c r="Y2039" s="10">
        <v>0</v>
      </c>
      <c r="Z2039" s="10">
        <v>0</v>
      </c>
      <c r="AA2039" s="10">
        <v>0</v>
      </c>
      <c r="AB2039" s="10">
        <v>0</v>
      </c>
      <c r="AC2039" s="10">
        <v>0</v>
      </c>
      <c r="AD2039" s="10">
        <v>0</v>
      </c>
      <c r="AE2039" s="10">
        <v>150</v>
      </c>
      <c r="AF2039" s="10">
        <v>0</v>
      </c>
      <c r="AG2039" s="10">
        <v>0</v>
      </c>
      <c r="AH2039" s="10">
        <v>0</v>
      </c>
      <c r="AI2039" s="10">
        <v>0</v>
      </c>
      <c r="AJ2039" s="3"/>
      <c r="AK2039" s="10">
        <v>0</v>
      </c>
      <c r="AL2039" s="10">
        <v>0</v>
      </c>
      <c r="AM2039" s="3"/>
      <c r="AN2039" s="10">
        <v>0</v>
      </c>
      <c r="AO2039" s="10">
        <v>0</v>
      </c>
      <c r="AP2039" s="10">
        <v>0</v>
      </c>
      <c r="AQ2039" s="10">
        <v>0</v>
      </c>
      <c r="AR2039" s="10">
        <v>0</v>
      </c>
      <c r="AS2039" s="10">
        <v>0</v>
      </c>
      <c r="AT2039" s="10">
        <v>0</v>
      </c>
      <c r="AU2039" s="10">
        <v>0</v>
      </c>
      <c r="AV2039" s="10">
        <v>0</v>
      </c>
      <c r="AW2039" s="10">
        <v>0</v>
      </c>
      <c r="AX2039" s="10">
        <v>0</v>
      </c>
      <c r="AY2039" s="3"/>
      <c r="AZ2039" s="10">
        <v>6000</v>
      </c>
      <c r="BA2039" s="10">
        <v>6000</v>
      </c>
      <c r="BB2039" s="10">
        <v>0</v>
      </c>
      <c r="BC2039" s="10">
        <v>0</v>
      </c>
      <c r="BD2039" s="10">
        <v>0</v>
      </c>
      <c r="BE2039" s="10">
        <v>250</v>
      </c>
      <c r="BF2039" s="3"/>
      <c r="BG2039" s="10">
        <v>1000</v>
      </c>
      <c r="BH2039" s="10">
        <v>2500</v>
      </c>
      <c r="BI2039" s="3"/>
      <c r="BJ2039" s="21">
        <v>1</v>
      </c>
      <c r="BK2039" s="65">
        <v>0</v>
      </c>
      <c r="BL2039" s="65">
        <v>0</v>
      </c>
      <c r="BM2039" s="6">
        <f t="shared" si="8224"/>
        <v>118.25000000000001</v>
      </c>
      <c r="BN2039" s="8">
        <f t="shared" si="8225"/>
        <v>134.17373939091362</v>
      </c>
      <c r="BO2039" s="12">
        <f t="shared" si="8226"/>
        <v>125.96048857866319</v>
      </c>
      <c r="BP2039" s="50">
        <f>(1-'#Constant'!$A$3)/($J2039*'#Constant'!$B$3/'#Constant'!$C$3^($D2039-1)+1)+'#Constant'!$A$3</f>
        <v>0.93162790697674425</v>
      </c>
      <c r="BQ2039" s="4">
        <f t="shared" ref="BQ2039:BQ2042" si="8292">I2040/(BP2039*(1-Q2039/1000*(0.5+R2039/1000))*(1-P2039/1000)*(1-V2039/1000)*(1+U2039/1000))/20</f>
        <v>134.17373939091362</v>
      </c>
      <c r="BR2039" s="50">
        <f>(1-'#Constant'!$A$3)/($K2039*'#Constant'!$B$3/'#Constant'!$C$3^($D2039-1)+1)+'#Constant'!$A$3</f>
        <v>0.93162790697674425</v>
      </c>
      <c r="BS2039" s="4">
        <f t="shared" ref="BS2039:BS2042" si="8293">I2040/(BR2039*(1-AB2039/1000*(0.5+AC2039/1000))*(1-AA2039/1000)*(1-AG2039/1000)*(1+AF2039/1000))/20</f>
        <v>134.17373939091362</v>
      </c>
      <c r="BT2039">
        <f>BO2039/$BO$4*100</f>
        <v>95.734739579758582</v>
      </c>
    </row>
    <row r="2040" spans="1:72" s="13" customFormat="1" ht="17.25" thickBot="1" x14ac:dyDescent="0.35">
      <c r="B2040" s="20"/>
      <c r="D2040" s="14">
        <v>1</v>
      </c>
      <c r="E2040" s="14">
        <v>1</v>
      </c>
      <c r="F2040" s="19">
        <v>1</v>
      </c>
      <c r="G2040" s="15">
        <f t="shared" ref="G2040:H2040" si="8294">G2039</f>
        <v>100</v>
      </c>
      <c r="H2040" s="15">
        <f t="shared" si="8294"/>
        <v>100</v>
      </c>
      <c r="I2040" s="15">
        <v>2500</v>
      </c>
      <c r="J2040" s="15">
        <v>25</v>
      </c>
      <c r="K2040" s="15">
        <v>25</v>
      </c>
      <c r="L2040" s="16"/>
      <c r="M2040" s="15">
        <f t="shared" ref="M2040:O2040" si="8295">M2039</f>
        <v>100</v>
      </c>
      <c r="N2040" s="15">
        <f t="shared" si="8295"/>
        <v>0</v>
      </c>
      <c r="O2040" s="15">
        <f t="shared" si="8295"/>
        <v>0</v>
      </c>
      <c r="P2040" s="15">
        <v>0</v>
      </c>
      <c r="Q2040" s="15">
        <f t="shared" ref="Q2040:V2040" si="8296">Q2039</f>
        <v>0</v>
      </c>
      <c r="R2040" s="15">
        <f t="shared" si="8296"/>
        <v>0</v>
      </c>
      <c r="S2040" s="15">
        <f t="shared" si="8296"/>
        <v>0</v>
      </c>
      <c r="T2040" s="15">
        <f t="shared" si="8296"/>
        <v>150</v>
      </c>
      <c r="U2040" s="15">
        <f t="shared" si="8296"/>
        <v>0</v>
      </c>
      <c r="V2040" s="15">
        <f t="shared" si="8296"/>
        <v>0</v>
      </c>
      <c r="W2040" s="16"/>
      <c r="X2040" s="15">
        <f t="shared" ref="X2040:Z2040" si="8297">X2039</f>
        <v>100</v>
      </c>
      <c r="Y2040" s="15">
        <f t="shared" si="8297"/>
        <v>0</v>
      </c>
      <c r="Z2040" s="15">
        <f t="shared" si="8297"/>
        <v>0</v>
      </c>
      <c r="AA2040" s="15">
        <v>0</v>
      </c>
      <c r="AB2040" s="15">
        <f t="shared" ref="AB2040:AI2040" si="8298">AB2039</f>
        <v>0</v>
      </c>
      <c r="AC2040" s="15">
        <f t="shared" si="8298"/>
        <v>0</v>
      </c>
      <c r="AD2040" s="15">
        <f t="shared" si="8298"/>
        <v>0</v>
      </c>
      <c r="AE2040" s="15">
        <f t="shared" si="8298"/>
        <v>150</v>
      </c>
      <c r="AF2040" s="15">
        <f t="shared" si="8298"/>
        <v>0</v>
      </c>
      <c r="AG2040" s="15">
        <f t="shared" si="8298"/>
        <v>0</v>
      </c>
      <c r="AH2040" s="15">
        <f t="shared" si="8298"/>
        <v>0</v>
      </c>
      <c r="AI2040" s="15">
        <f t="shared" si="8298"/>
        <v>0</v>
      </c>
      <c r="AJ2040" s="17"/>
      <c r="AK2040" s="15">
        <f>AK2039</f>
        <v>0</v>
      </c>
      <c r="AL2040" s="15">
        <f>AL2039</f>
        <v>0</v>
      </c>
      <c r="AM2040" s="17"/>
      <c r="AN2040" s="15">
        <f t="shared" ref="AN2040:AX2040" si="8299">AN2039</f>
        <v>0</v>
      </c>
      <c r="AO2040" s="15">
        <f t="shared" si="8299"/>
        <v>0</v>
      </c>
      <c r="AP2040" s="15">
        <f t="shared" si="8299"/>
        <v>0</v>
      </c>
      <c r="AQ2040" s="15">
        <f t="shared" si="8299"/>
        <v>0</v>
      </c>
      <c r="AR2040" s="15">
        <f t="shared" si="8299"/>
        <v>0</v>
      </c>
      <c r="AS2040" s="15">
        <f t="shared" si="8299"/>
        <v>0</v>
      </c>
      <c r="AT2040" s="15">
        <f t="shared" si="8299"/>
        <v>0</v>
      </c>
      <c r="AU2040" s="15">
        <f t="shared" si="8299"/>
        <v>0</v>
      </c>
      <c r="AV2040" s="15">
        <f t="shared" si="8299"/>
        <v>0</v>
      </c>
      <c r="AW2040" s="15">
        <f t="shared" si="8299"/>
        <v>0</v>
      </c>
      <c r="AX2040" s="15">
        <f t="shared" si="8299"/>
        <v>0</v>
      </c>
      <c r="AY2040" s="17"/>
      <c r="AZ2040" s="15">
        <f t="shared" ref="AZ2040:BA2040" si="8300">AZ2039</f>
        <v>6000</v>
      </c>
      <c r="BA2040" s="15">
        <f t="shared" si="8300"/>
        <v>6000</v>
      </c>
      <c r="BB2040" s="15">
        <v>0</v>
      </c>
      <c r="BC2040" s="15">
        <f t="shared" ref="BC2040:BE2040" si="8301">BC2039</f>
        <v>0</v>
      </c>
      <c r="BD2040" s="15">
        <f t="shared" si="8301"/>
        <v>0</v>
      </c>
      <c r="BE2040" s="15">
        <f t="shared" si="8301"/>
        <v>250</v>
      </c>
      <c r="BF2040" s="17"/>
      <c r="BG2040" s="15">
        <f t="shared" ref="BG2040:BH2040" si="8302">BG2039</f>
        <v>1000</v>
      </c>
      <c r="BH2040" s="15">
        <f t="shared" si="8302"/>
        <v>2500</v>
      </c>
      <c r="BI2040" s="17"/>
      <c r="BJ2040" s="22">
        <f>G2040/G2039</f>
        <v>1</v>
      </c>
      <c r="BK2040" s="65">
        <f>BK2039</f>
        <v>0</v>
      </c>
      <c r="BL2040" s="65">
        <f>BL2039</f>
        <v>0</v>
      </c>
      <c r="BM2040" s="6">
        <f t="shared" si="8224"/>
        <v>118.25000000000001</v>
      </c>
      <c r="BN2040" s="8">
        <f t="shared" si="8225"/>
        <v>187.84323514727907</v>
      </c>
      <c r="BO2040" s="12">
        <f t="shared" si="8226"/>
        <v>149.03845998991588</v>
      </c>
      <c r="BP2040" s="50">
        <f>(1-'#Constant'!$A$3)/($J2040*'#Constant'!$B$3/'#Constant'!$C$3^($D2040-1)+1)+'#Constant'!$A$3</f>
        <v>0.93162790697674425</v>
      </c>
      <c r="BQ2040" s="4">
        <f t="shared" si="8292"/>
        <v>187.84323514727907</v>
      </c>
      <c r="BR2040" s="50">
        <f>(1-'#Constant'!$A$3)/($K2040*'#Constant'!$B$3/'#Constant'!$C$3^($D2040-1)+1)+'#Constant'!$A$3</f>
        <v>0.93162790697674425</v>
      </c>
      <c r="BS2040" s="4">
        <f t="shared" si="8293"/>
        <v>187.84323514727907</v>
      </c>
      <c r="BT2040"/>
    </row>
    <row r="2041" spans="1:72" s="113" customFormat="1" x14ac:dyDescent="0.3">
      <c r="A2041" s="62">
        <v>40158</v>
      </c>
      <c r="B2041" s="111" t="e">
        <f>VLOOKUP(CONCATENATE("CREATURE_NAME_",A2041),[1]Localization_Hero!$A:$E,2,FALSE)</f>
        <v>#N/A</v>
      </c>
      <c r="C2041" s="112" t="s">
        <v>228</v>
      </c>
      <c r="D2041" s="113">
        <v>1</v>
      </c>
      <c r="E2041" s="113">
        <v>1</v>
      </c>
      <c r="F2041" s="111">
        <v>1</v>
      </c>
      <c r="G2041" s="10">
        <v>100</v>
      </c>
      <c r="H2041" s="10">
        <v>100</v>
      </c>
      <c r="I2041" s="10">
        <v>3500</v>
      </c>
      <c r="J2041" s="10">
        <v>17</v>
      </c>
      <c r="K2041" s="10">
        <v>17</v>
      </c>
      <c r="L2041" s="3"/>
      <c r="M2041" s="10">
        <v>100</v>
      </c>
      <c r="N2041" s="10">
        <v>0</v>
      </c>
      <c r="O2041" s="10">
        <v>0</v>
      </c>
      <c r="P2041" s="10">
        <v>0</v>
      </c>
      <c r="Q2041" s="10">
        <v>0</v>
      </c>
      <c r="R2041" s="10">
        <v>0</v>
      </c>
      <c r="S2041" s="10">
        <v>0</v>
      </c>
      <c r="T2041" s="10">
        <v>300</v>
      </c>
      <c r="U2041" s="10">
        <v>0</v>
      </c>
      <c r="V2041" s="10">
        <v>400</v>
      </c>
      <c r="W2041" s="3"/>
      <c r="X2041" s="10">
        <v>100</v>
      </c>
      <c r="Y2041" s="10">
        <v>0</v>
      </c>
      <c r="Z2041" s="10">
        <v>0</v>
      </c>
      <c r="AA2041" s="10">
        <v>0</v>
      </c>
      <c r="AB2041" s="10">
        <v>0</v>
      </c>
      <c r="AC2041" s="10">
        <v>0</v>
      </c>
      <c r="AD2041" s="10">
        <v>0</v>
      </c>
      <c r="AE2041" s="10">
        <v>300</v>
      </c>
      <c r="AF2041" s="10">
        <v>0</v>
      </c>
      <c r="AG2041" s="10">
        <v>400</v>
      </c>
      <c r="AH2041" s="10">
        <v>0</v>
      </c>
      <c r="AI2041" s="10">
        <v>0</v>
      </c>
      <c r="AJ2041" s="3"/>
      <c r="AK2041" s="10">
        <v>0</v>
      </c>
      <c r="AL2041" s="10">
        <v>0</v>
      </c>
      <c r="AM2041" s="3"/>
      <c r="AN2041" s="10">
        <v>0</v>
      </c>
      <c r="AO2041" s="10">
        <v>0</v>
      </c>
      <c r="AP2041" s="10">
        <v>0</v>
      </c>
      <c r="AQ2041" s="10">
        <v>0</v>
      </c>
      <c r="AR2041" s="10">
        <v>0</v>
      </c>
      <c r="AS2041" s="10">
        <v>0</v>
      </c>
      <c r="AT2041" s="10">
        <v>0</v>
      </c>
      <c r="AU2041" s="10">
        <v>0</v>
      </c>
      <c r="AV2041" s="10">
        <v>0</v>
      </c>
      <c r="AW2041" s="10">
        <v>0</v>
      </c>
      <c r="AX2041" s="10">
        <v>0</v>
      </c>
      <c r="AY2041" s="3"/>
      <c r="AZ2041" s="10">
        <v>6000</v>
      </c>
      <c r="BA2041" s="10">
        <v>6000</v>
      </c>
      <c r="BB2041" s="10">
        <v>0</v>
      </c>
      <c r="BC2041" s="10">
        <v>0</v>
      </c>
      <c r="BD2041" s="10">
        <v>0</v>
      </c>
      <c r="BE2041" s="10">
        <v>250</v>
      </c>
      <c r="BF2041" s="3"/>
      <c r="BG2041" s="10">
        <v>1000</v>
      </c>
      <c r="BH2041" s="10">
        <v>5000</v>
      </c>
      <c r="BI2041" s="3"/>
      <c r="BJ2041" s="21">
        <v>1</v>
      </c>
      <c r="BK2041" s="65">
        <v>0</v>
      </c>
      <c r="BL2041" s="65">
        <v>0</v>
      </c>
      <c r="BM2041" s="6">
        <f t="shared" si="8224"/>
        <v>126.5</v>
      </c>
      <c r="BN2041" s="8">
        <f t="shared" si="8225"/>
        <v>306.22931276764371</v>
      </c>
      <c r="BO2041" s="114">
        <f t="shared" si="8226"/>
        <v>196.81973494826917</v>
      </c>
      <c r="BP2041" s="115">
        <f>(1-'#Constant'!$A$3)/($J2041*'#Constant'!$B$3/'#Constant'!$C$3^($D2041-1)+1)+'#Constant'!$A$3</f>
        <v>0.95244529019980972</v>
      </c>
      <c r="BQ2041" s="116">
        <f t="shared" si="8292"/>
        <v>306.22931276764371</v>
      </c>
      <c r="BR2041" s="115">
        <f>(1-'#Constant'!$A$3)/($K2041*'#Constant'!$B$3/'#Constant'!$C$3^($D2041-1)+1)+'#Constant'!$A$3</f>
        <v>0.95244529019980972</v>
      </c>
      <c r="BS2041" s="116">
        <f t="shared" si="8293"/>
        <v>306.22931276764371</v>
      </c>
      <c r="BT2041" s="113">
        <f>BO2041/$BO$4*100</f>
        <v>149.59044921187643</v>
      </c>
    </row>
    <row r="2042" spans="1:72" s="117" customFormat="1" ht="17.25" thickBot="1" x14ac:dyDescent="0.35">
      <c r="B2042" s="118"/>
      <c r="D2042" s="119">
        <v>1</v>
      </c>
      <c r="E2042" s="119">
        <v>1</v>
      </c>
      <c r="F2042" s="120">
        <v>1</v>
      </c>
      <c r="G2042" s="15">
        <f t="shared" ref="G2042:K2042" si="8303">G2041</f>
        <v>100</v>
      </c>
      <c r="H2042" s="15">
        <f t="shared" si="8303"/>
        <v>100</v>
      </c>
      <c r="I2042" s="15">
        <f t="shared" si="8303"/>
        <v>3500</v>
      </c>
      <c r="J2042" s="15">
        <f t="shared" si="8303"/>
        <v>17</v>
      </c>
      <c r="K2042" s="15">
        <f t="shared" si="8303"/>
        <v>17</v>
      </c>
      <c r="L2042" s="17"/>
      <c r="M2042" s="15">
        <f t="shared" ref="M2042:O2042" si="8304">M2041</f>
        <v>100</v>
      </c>
      <c r="N2042" s="15">
        <f t="shared" si="8304"/>
        <v>0</v>
      </c>
      <c r="O2042" s="15">
        <f t="shared" si="8304"/>
        <v>0</v>
      </c>
      <c r="P2042" s="15">
        <v>0</v>
      </c>
      <c r="Q2042" s="15">
        <f t="shared" ref="Q2042:V2042" si="8305">Q2041</f>
        <v>0</v>
      </c>
      <c r="R2042" s="15">
        <f t="shared" si="8305"/>
        <v>0</v>
      </c>
      <c r="S2042" s="15">
        <f t="shared" si="8305"/>
        <v>0</v>
      </c>
      <c r="T2042" s="15">
        <f t="shared" si="8305"/>
        <v>300</v>
      </c>
      <c r="U2042" s="15">
        <f t="shared" si="8305"/>
        <v>0</v>
      </c>
      <c r="V2042" s="15">
        <f t="shared" si="8305"/>
        <v>400</v>
      </c>
      <c r="W2042" s="17"/>
      <c r="X2042" s="15">
        <f t="shared" ref="X2042:Z2042" si="8306">X2041</f>
        <v>100</v>
      </c>
      <c r="Y2042" s="15">
        <f t="shared" si="8306"/>
        <v>0</v>
      </c>
      <c r="Z2042" s="15">
        <f t="shared" si="8306"/>
        <v>0</v>
      </c>
      <c r="AA2042" s="15">
        <v>0</v>
      </c>
      <c r="AB2042" s="15">
        <f t="shared" ref="AB2042:AI2042" si="8307">AB2041</f>
        <v>0</v>
      </c>
      <c r="AC2042" s="15">
        <f t="shared" si="8307"/>
        <v>0</v>
      </c>
      <c r="AD2042" s="15">
        <f t="shared" si="8307"/>
        <v>0</v>
      </c>
      <c r="AE2042" s="15">
        <f t="shared" si="8307"/>
        <v>300</v>
      </c>
      <c r="AF2042" s="15">
        <f t="shared" si="8307"/>
        <v>0</v>
      </c>
      <c r="AG2042" s="15">
        <f t="shared" si="8307"/>
        <v>400</v>
      </c>
      <c r="AH2042" s="15">
        <f t="shared" si="8307"/>
        <v>0</v>
      </c>
      <c r="AI2042" s="15">
        <f t="shared" si="8307"/>
        <v>0</v>
      </c>
      <c r="AJ2042" s="17"/>
      <c r="AK2042" s="15">
        <v>0</v>
      </c>
      <c r="AL2042" s="15">
        <f>AL2041</f>
        <v>0</v>
      </c>
      <c r="AM2042" s="17"/>
      <c r="AN2042" s="15">
        <f t="shared" ref="AN2042:AX2042" si="8308">AN2041</f>
        <v>0</v>
      </c>
      <c r="AO2042" s="15">
        <f t="shared" si="8308"/>
        <v>0</v>
      </c>
      <c r="AP2042" s="15">
        <f t="shared" si="8308"/>
        <v>0</v>
      </c>
      <c r="AQ2042" s="15">
        <f t="shared" si="8308"/>
        <v>0</v>
      </c>
      <c r="AR2042" s="15">
        <f t="shared" si="8308"/>
        <v>0</v>
      </c>
      <c r="AS2042" s="15">
        <f t="shared" si="8308"/>
        <v>0</v>
      </c>
      <c r="AT2042" s="15">
        <f t="shared" si="8308"/>
        <v>0</v>
      </c>
      <c r="AU2042" s="15">
        <f t="shared" si="8308"/>
        <v>0</v>
      </c>
      <c r="AV2042" s="15">
        <f t="shared" si="8308"/>
        <v>0</v>
      </c>
      <c r="AW2042" s="15">
        <f t="shared" si="8308"/>
        <v>0</v>
      </c>
      <c r="AX2042" s="15">
        <f t="shared" si="8308"/>
        <v>0</v>
      </c>
      <c r="AY2042" s="17"/>
      <c r="AZ2042" s="15">
        <f t="shared" ref="AZ2042:BA2042" si="8309">AZ2041</f>
        <v>6000</v>
      </c>
      <c r="BA2042" s="15">
        <f t="shared" si="8309"/>
        <v>6000</v>
      </c>
      <c r="BB2042" s="15">
        <v>0</v>
      </c>
      <c r="BC2042" s="15">
        <f t="shared" ref="BC2042:BE2042" si="8310">BC2041</f>
        <v>0</v>
      </c>
      <c r="BD2042" s="15">
        <f t="shared" si="8310"/>
        <v>0</v>
      </c>
      <c r="BE2042" s="15">
        <f t="shared" si="8310"/>
        <v>250</v>
      </c>
      <c r="BF2042" s="17"/>
      <c r="BG2042" s="15">
        <f t="shared" ref="BG2042:BH2042" si="8311">BG2041</f>
        <v>1000</v>
      </c>
      <c r="BH2042" s="15">
        <f t="shared" si="8311"/>
        <v>5000</v>
      </c>
      <c r="BI2042" s="17"/>
      <c r="BJ2042" s="22">
        <f>G2042/G2041</f>
        <v>1</v>
      </c>
      <c r="BK2042" s="65">
        <f t="shared" ref="BK2042:BL2042" si="8312">BK2041</f>
        <v>0</v>
      </c>
      <c r="BL2042" s="65">
        <f t="shared" si="8312"/>
        <v>0</v>
      </c>
      <c r="BM2042" s="6">
        <f t="shared" si="8224"/>
        <v>126.5</v>
      </c>
      <c r="BN2042" s="8">
        <f t="shared" si="8225"/>
        <v>0</v>
      </c>
      <c r="BO2042" s="114">
        <f t="shared" si="8226"/>
        <v>0</v>
      </c>
      <c r="BP2042" s="115">
        <f>(1-'#Constant'!$A$3)/($J2042*'#Constant'!$B$3/'#Constant'!$C$3^($D2042-1)+1)+'#Constant'!$A$3</f>
        <v>0.95244529019980972</v>
      </c>
      <c r="BQ2042" s="116">
        <f t="shared" si="8292"/>
        <v>0</v>
      </c>
      <c r="BR2042" s="115">
        <f>(1-'#Constant'!$A$3)/($K2042*'#Constant'!$B$3/'#Constant'!$C$3^($D2042-1)+1)+'#Constant'!$A$3</f>
        <v>0.95244529019980972</v>
      </c>
      <c r="BS2042" s="116">
        <f t="shared" si="8293"/>
        <v>0</v>
      </c>
      <c r="BT2042" s="113"/>
    </row>
    <row r="2043" spans="1:72" s="34" customFormat="1" ht="27" thickBot="1" x14ac:dyDescent="0.35">
      <c r="B2043" s="70" t="s">
        <v>369</v>
      </c>
      <c r="C2043"/>
      <c r="F2043" s="35"/>
      <c r="G2043" s="36"/>
      <c r="H2043" s="36"/>
      <c r="I2043" s="36"/>
      <c r="J2043" s="36"/>
      <c r="K2043" s="36"/>
      <c r="L2043" s="16"/>
      <c r="M2043" s="36"/>
      <c r="N2043" s="36"/>
      <c r="O2043" s="36"/>
      <c r="P2043" s="36">
        <v>0</v>
      </c>
      <c r="Q2043" s="36"/>
      <c r="R2043" s="36"/>
      <c r="S2043" s="36"/>
      <c r="T2043" s="36"/>
      <c r="U2043" s="36"/>
      <c r="V2043" s="36"/>
      <c r="W2043" s="16"/>
      <c r="X2043" s="36"/>
      <c r="Y2043" s="36"/>
      <c r="Z2043" s="36"/>
      <c r="AA2043" s="36">
        <v>0</v>
      </c>
      <c r="AB2043" s="36"/>
      <c r="AC2043" s="36"/>
      <c r="AD2043" s="36"/>
      <c r="AE2043" s="36"/>
      <c r="AF2043" s="36"/>
      <c r="AG2043" s="36"/>
      <c r="AH2043" s="36"/>
      <c r="AI2043" s="36"/>
      <c r="AJ2043" s="17"/>
      <c r="AK2043" s="36"/>
      <c r="AL2043" s="36"/>
      <c r="AM2043" s="17"/>
      <c r="AN2043" s="36"/>
      <c r="AO2043" s="36"/>
      <c r="AP2043" s="36"/>
      <c r="AQ2043" s="36"/>
      <c r="AR2043" s="36"/>
      <c r="AS2043" s="36"/>
      <c r="AT2043" s="36"/>
      <c r="AU2043" s="36"/>
      <c r="AV2043" s="36"/>
      <c r="AW2043" s="36"/>
      <c r="AX2043" s="36"/>
      <c r="AY2043" s="17"/>
      <c r="AZ2043" s="36"/>
      <c r="BA2043" s="36"/>
      <c r="BB2043" s="36"/>
      <c r="BC2043" s="36"/>
      <c r="BD2043" s="36"/>
      <c r="BE2043" s="36"/>
      <c r="BF2043" s="17"/>
      <c r="BG2043" s="36"/>
      <c r="BH2043" s="36"/>
      <c r="BI2043" s="17"/>
      <c r="BJ2043" s="37"/>
      <c r="BK2043" s="36"/>
      <c r="BL2043" s="36"/>
      <c r="BM2043" s="38"/>
      <c r="BN2043" s="38"/>
      <c r="BO2043" s="38"/>
      <c r="BP2043" s="38"/>
      <c r="BQ2043" s="38"/>
      <c r="BR2043" s="38"/>
      <c r="BS2043" s="38"/>
    </row>
    <row r="2044" spans="1:72" x14ac:dyDescent="0.3">
      <c r="A2044">
        <v>40159</v>
      </c>
      <c r="B2044" s="18" t="s">
        <v>370</v>
      </c>
      <c r="C2044" s="43" t="str">
        <f>VLOOKUP($A2044,[2]CreatureTable!$A:$I,9,FALSE)</f>
        <v>Wizard</v>
      </c>
      <c r="D2044">
        <v>1</v>
      </c>
      <c r="E2044">
        <v>1</v>
      </c>
      <c r="F2044" s="18">
        <v>1</v>
      </c>
      <c r="G2044" s="10">
        <f>ROUND(VLOOKUP($C2044,$B$4:$BH$42,6,FALSE),0)</f>
        <v>120</v>
      </c>
      <c r="H2044" s="10">
        <f>ROUND(VLOOKUP($C2044,$B$4:$BH$42,7,FALSE),0)</f>
        <v>120</v>
      </c>
      <c r="I2044" s="10">
        <f>ROUND(VLOOKUP($C2044,$B$4:$BH$42,8,FALSE),0)</f>
        <v>4031</v>
      </c>
      <c r="J2044" s="10">
        <f>ROUND(VLOOKUP($C2044,$B$4:$BH$42,9,FALSE),0)</f>
        <v>16</v>
      </c>
      <c r="K2044" s="10">
        <f>ROUND(VLOOKUP($C2044,$B$4:$BH$42,10,FALSE),0)</f>
        <v>24</v>
      </c>
      <c r="L2044" s="2"/>
      <c r="M2044" s="10">
        <f>ROUND(VLOOKUP($C2044,$B$4:$BH$42,12,FALSE),0)</f>
        <v>100</v>
      </c>
      <c r="N2044" s="10">
        <f>ROUND(VLOOKUP($C2044,$B$4:$BH$42,13,FALSE),0)</f>
        <v>0</v>
      </c>
      <c r="O2044" s="10">
        <f>ROUND(VLOOKUP($C2044,$B$4:$BH$42,14,FALSE),0)</f>
        <v>0</v>
      </c>
      <c r="P2044" s="10">
        <f>ROUND(VLOOKUP($C2044,$B$4:$BH$42,15,FALSE),0)</f>
        <v>0</v>
      </c>
      <c r="Q2044" s="10">
        <f>ROUND(VLOOKUP($C2044,$B$4:$BH$42,16,FALSE),0)</f>
        <v>0</v>
      </c>
      <c r="R2044" s="10">
        <f>ROUND(VLOOKUP($C2044,$B$4:$BH$42,17,FALSE),0)</f>
        <v>0</v>
      </c>
      <c r="S2044" s="10">
        <f>ROUND(VLOOKUP($C2044,$B$4:$BH$42,18,FALSE),0)</f>
        <v>100</v>
      </c>
      <c r="T2044" s="10">
        <f>ROUND(VLOOKUP($C2044,$B$4:$BH$42,19,FALSE),0)</f>
        <v>150</v>
      </c>
      <c r="U2044" s="10">
        <f>ROUND(VLOOKUP($C2044,$B$4:$BH$42,20,FALSE),0)</f>
        <v>0</v>
      </c>
      <c r="V2044" s="10">
        <f>ROUND(VLOOKUP($C2044,$B$4:$BH$42,21,FALSE),0)</f>
        <v>0</v>
      </c>
      <c r="W2044" s="2"/>
      <c r="X2044" s="10">
        <f>ROUND(VLOOKUP($C2044,$B$4:$BH$42,23,FALSE),0)</f>
        <v>100</v>
      </c>
      <c r="Y2044" s="10">
        <f>ROUND(VLOOKUP($C2044,$B$4:$BH$42,24,FALSE),0)</f>
        <v>0</v>
      </c>
      <c r="Z2044" s="10">
        <f>ROUND(VLOOKUP($C2044,$B$4:$BH$42,25,FALSE),0)</f>
        <v>0</v>
      </c>
      <c r="AA2044" s="10">
        <f>ROUND(VLOOKUP($C2044,$B$4:$BH$42,26,FALSE),0)</f>
        <v>200</v>
      </c>
      <c r="AB2044" s="10">
        <f>ROUND(VLOOKUP($C2044,$B$4:$BH$42,27,FALSE),0)</f>
        <v>250</v>
      </c>
      <c r="AC2044" s="10">
        <f>ROUND(VLOOKUP($C2044,$B$4:$BH$42,28,FALSE),0)</f>
        <v>0</v>
      </c>
      <c r="AD2044" s="10">
        <f>ROUND(VLOOKUP($C2044,$B$4:$BH$42,29,FALSE),0)</f>
        <v>100</v>
      </c>
      <c r="AE2044" s="10">
        <f>ROUND(VLOOKUP($C2044,$B$4:$BH$42,30,FALSE),0)</f>
        <v>150</v>
      </c>
      <c r="AF2044" s="10">
        <f>ROUND(VLOOKUP($C2044,$B$4:$BH$42,31,FALSE),0)</f>
        <v>0</v>
      </c>
      <c r="AG2044" s="10">
        <f>ROUND(VLOOKUP($C2044,$B$4:$BH$42,32,FALSE),0)</f>
        <v>0</v>
      </c>
      <c r="AH2044" s="10">
        <f>ROUND(VLOOKUP($C2044,$B$4:$BH$42,33,FALSE),0)</f>
        <v>0</v>
      </c>
      <c r="AI2044" s="10">
        <f>ROUND(VLOOKUP($C2044,$B$4:$BH$42,34,FALSE),0)</f>
        <v>0</v>
      </c>
      <c r="AJ2044" s="3"/>
      <c r="AK2044" s="10">
        <f>ROUND(VLOOKUP($C2044,$B$4:$BH$42,36,FALSE),0)</f>
        <v>0</v>
      </c>
      <c r="AL2044" s="10">
        <f>ROUND(VLOOKUP($C2044,$B$4:$BH$42,37,FALSE),0)</f>
        <v>0</v>
      </c>
      <c r="AM2044" s="3"/>
      <c r="AN2044" s="10">
        <f>ROUND(VLOOKUP($C2044,$B$4:$BH$42,39,FALSE),0)</f>
        <v>0</v>
      </c>
      <c r="AO2044" s="10">
        <f>ROUND(VLOOKUP($C2044,$B$4:$BH$42,40,FALSE),0)</f>
        <v>0</v>
      </c>
      <c r="AP2044" s="10">
        <f>ROUND(VLOOKUP($C2044,$B$4:$BH$42,41,FALSE),0)</f>
        <v>0</v>
      </c>
      <c r="AQ2044" s="10">
        <f>ROUND(VLOOKUP($C2044,$B$4:$BH$42,42,FALSE),0)</f>
        <v>0</v>
      </c>
      <c r="AR2044" s="10">
        <f>ROUND(VLOOKUP($C2044,$B$4:$BH$42,43,FALSE),0)</f>
        <v>0</v>
      </c>
      <c r="AS2044" s="10">
        <f>ROUND(VLOOKUP($C2044,$B$4:$BH$42,44,FALSE),0)</f>
        <v>0</v>
      </c>
      <c r="AT2044" s="10">
        <f>ROUND(VLOOKUP($C2044,$B$4:$BH$42,45,FALSE),0)</f>
        <v>0</v>
      </c>
      <c r="AU2044" s="10">
        <f>ROUND(VLOOKUP($C2044,$B$4:$BH$42,46,FALSE),0)</f>
        <v>0</v>
      </c>
      <c r="AV2044" s="10">
        <f>ROUND(VLOOKUP($C2044,$B$4:$BH$42,47,FALSE),0)</f>
        <v>0</v>
      </c>
      <c r="AW2044" s="10">
        <f>ROUND(VLOOKUP($C2044,$B$4:$BH$42,48,FALSE),0)</f>
        <v>0</v>
      </c>
      <c r="AX2044" s="10">
        <f>ROUND(VLOOKUP($C2044,$B$4:$BH$42,49,FALSE),0)</f>
        <v>0</v>
      </c>
      <c r="AY2044" s="3"/>
      <c r="AZ2044" s="10">
        <v>6000</v>
      </c>
      <c r="BA2044" s="10">
        <v>2000</v>
      </c>
      <c r="BB2044" s="10">
        <v>475</v>
      </c>
      <c r="BC2044" s="10">
        <v>0</v>
      </c>
      <c r="BD2044" s="10">
        <v>0</v>
      </c>
      <c r="BE2044" s="10">
        <v>60</v>
      </c>
      <c r="BF2044" s="3"/>
      <c r="BG2044" s="10">
        <v>1000</v>
      </c>
      <c r="BH2044" s="10">
        <v>5000</v>
      </c>
      <c r="BI2044" s="3"/>
      <c r="BJ2044" s="21">
        <v>1</v>
      </c>
      <c r="BK2044" s="65">
        <v>0</v>
      </c>
      <c r="BL2044" s="65">
        <v>0</v>
      </c>
      <c r="BM2044" s="6">
        <f t="shared" ref="BM2044:BM2061" si="8313">MAX(G2044*(1+M2044/1000*(1+O2044/1000))*(1+0.5*T2044/1000)*(1+0.25*S2044/1000),(H2044*(1+X2044/1000*(1+Z2044/1000))*(1+0.5*AE2044/1000)*(1+0.25*AD2044/1000)))*BG2044/1000</f>
        <v>145.44749999999999</v>
      </c>
      <c r="BN2044" s="8">
        <f t="shared" ref="BN2044:BN2061" si="8314">(BQ2044+BS2044)/2*(1+AI2044/2000)*(1+AH2044/2000)*(1+AN2044/2000)*(1+AK2044/2000)</f>
        <v>259.61870858192918</v>
      </c>
      <c r="BO2044" s="12">
        <f t="shared" ref="BO2044:BO2061" si="8315">SQRT(BM2044*BN2044)</f>
        <v>194.32162030116501</v>
      </c>
      <c r="BP2044" s="50">
        <f>(1-'[7]#Constant'!$A$3)/($J2044*'[7]#Constant'!$B$3/'[7]#Constant'!$C$3^($D2044-1)+1)+'[7]#Constant'!$A$3</f>
        <v>0.95511450381679386</v>
      </c>
      <c r="BQ2044" s="4">
        <f t="shared" ref="BQ2044:BQ2061" si="8316">I2044/(BP2044*(1-Q2044/1000*(0.5+R2044/1000))*(1-P2044/1000)*(1-V2044/1000)*(1+U2044/1000))/20</f>
        <v>211.02181905370844</v>
      </c>
      <c r="BR2044" s="50">
        <f>(1-'[7]#Constant'!$A$3)/($K2044*'[7]#Constant'!$B$3/'[7]#Constant'!$C$3^($D2044-1)+1)+'[7]#Constant'!$A$3</f>
        <v>0.93417910447761188</v>
      </c>
      <c r="BS2044" s="4">
        <f t="shared" ref="BS2044:BS2061" si="8317">I2044/(BR2044*(1-AB2044/1000*(0.5+AC2044/1000))*(1-AA2044/1000)*(1-AG2044/1000)*(1+AF2044/1000))/20</f>
        <v>308.21559811014993</v>
      </c>
      <c r="BT2044">
        <f>BO2044/$BO$4*100</f>
        <v>147.69178751343802</v>
      </c>
    </row>
    <row r="2045" spans="1:72" s="13" customFormat="1" ht="17.25" thickBot="1" x14ac:dyDescent="0.35">
      <c r="B2045" s="20"/>
      <c r="D2045" s="14">
        <v>1</v>
      </c>
      <c r="E2045" s="14">
        <v>1</v>
      </c>
      <c r="F2045" s="19">
        <v>1</v>
      </c>
      <c r="G2045" s="15">
        <f>G2044</f>
        <v>120</v>
      </c>
      <c r="H2045" s="15">
        <f>H2044</f>
        <v>120</v>
      </c>
      <c r="I2045" s="15">
        <f>I2044</f>
        <v>4031</v>
      </c>
      <c r="J2045" s="15">
        <f>J2044</f>
        <v>16</v>
      </c>
      <c r="K2045" s="15">
        <f>K2044</f>
        <v>24</v>
      </c>
      <c r="L2045" s="16"/>
      <c r="M2045" s="15">
        <f t="shared" ref="M2045:V2045" si="8318">M2044</f>
        <v>100</v>
      </c>
      <c r="N2045" s="15">
        <f t="shared" si="8318"/>
        <v>0</v>
      </c>
      <c r="O2045" s="15">
        <f t="shared" si="8318"/>
        <v>0</v>
      </c>
      <c r="P2045" s="15">
        <f t="shared" si="8318"/>
        <v>0</v>
      </c>
      <c r="Q2045" s="15">
        <f t="shared" si="8318"/>
        <v>0</v>
      </c>
      <c r="R2045" s="15">
        <f t="shared" si="8318"/>
        <v>0</v>
      </c>
      <c r="S2045" s="15">
        <f t="shared" si="8318"/>
        <v>100</v>
      </c>
      <c r="T2045" s="15">
        <f t="shared" si="8318"/>
        <v>150</v>
      </c>
      <c r="U2045" s="15">
        <f t="shared" si="8318"/>
        <v>0</v>
      </c>
      <c r="V2045" s="15">
        <f t="shared" si="8318"/>
        <v>0</v>
      </c>
      <c r="W2045" s="16"/>
      <c r="X2045" s="15">
        <f t="shared" ref="X2045:AI2045" si="8319">X2044</f>
        <v>100</v>
      </c>
      <c r="Y2045" s="15">
        <f t="shared" si="8319"/>
        <v>0</v>
      </c>
      <c r="Z2045" s="15">
        <f t="shared" si="8319"/>
        <v>0</v>
      </c>
      <c r="AA2045" s="15">
        <f t="shared" si="8319"/>
        <v>200</v>
      </c>
      <c r="AB2045" s="15">
        <f t="shared" si="8319"/>
        <v>250</v>
      </c>
      <c r="AC2045" s="15">
        <f t="shared" si="8319"/>
        <v>0</v>
      </c>
      <c r="AD2045" s="15">
        <f t="shared" si="8319"/>
        <v>100</v>
      </c>
      <c r="AE2045" s="15">
        <f t="shared" si="8319"/>
        <v>150</v>
      </c>
      <c r="AF2045" s="15">
        <f t="shared" si="8319"/>
        <v>0</v>
      </c>
      <c r="AG2045" s="15">
        <f t="shared" si="8319"/>
        <v>0</v>
      </c>
      <c r="AH2045" s="15">
        <f t="shared" si="8319"/>
        <v>0</v>
      </c>
      <c r="AI2045" s="15">
        <f t="shared" si="8319"/>
        <v>0</v>
      </c>
      <c r="AJ2045" s="17"/>
      <c r="AK2045" s="15">
        <f>AK2044</f>
        <v>0</v>
      </c>
      <c r="AL2045" s="15">
        <f>AL2044</f>
        <v>0</v>
      </c>
      <c r="AM2045" s="17"/>
      <c r="AN2045" s="15">
        <f t="shared" ref="AN2045:AX2045" si="8320">AN2044</f>
        <v>0</v>
      </c>
      <c r="AO2045" s="15">
        <f t="shared" si="8320"/>
        <v>0</v>
      </c>
      <c r="AP2045" s="15">
        <f t="shared" si="8320"/>
        <v>0</v>
      </c>
      <c r="AQ2045" s="15">
        <f t="shared" si="8320"/>
        <v>0</v>
      </c>
      <c r="AR2045" s="15">
        <f t="shared" si="8320"/>
        <v>0</v>
      </c>
      <c r="AS2045" s="15">
        <f t="shared" si="8320"/>
        <v>0</v>
      </c>
      <c r="AT2045" s="15">
        <f t="shared" si="8320"/>
        <v>0</v>
      </c>
      <c r="AU2045" s="15">
        <f t="shared" si="8320"/>
        <v>0</v>
      </c>
      <c r="AV2045" s="15">
        <f t="shared" si="8320"/>
        <v>0</v>
      </c>
      <c r="AW2045" s="15">
        <f t="shared" si="8320"/>
        <v>0</v>
      </c>
      <c r="AX2045" s="15">
        <f t="shared" si="8320"/>
        <v>0</v>
      </c>
      <c r="AY2045" s="17"/>
      <c r="AZ2045" s="15">
        <f t="shared" ref="AZ2045:BA2045" si="8321">AZ2044</f>
        <v>6000</v>
      </c>
      <c r="BA2045" s="15">
        <f t="shared" si="8321"/>
        <v>2000</v>
      </c>
      <c r="BB2045" s="15">
        <v>475</v>
      </c>
      <c r="BC2045" s="15">
        <f t="shared" ref="BC2045:BE2045" si="8322">BC2044</f>
        <v>0</v>
      </c>
      <c r="BD2045" s="15">
        <f t="shared" si="8322"/>
        <v>0</v>
      </c>
      <c r="BE2045" s="15">
        <f t="shared" si="8322"/>
        <v>60</v>
      </c>
      <c r="BF2045" s="17"/>
      <c r="BG2045" s="15">
        <f t="shared" ref="BG2045:BH2045" si="8323">BG2044</f>
        <v>1000</v>
      </c>
      <c r="BH2045" s="15">
        <f t="shared" si="8323"/>
        <v>5000</v>
      </c>
      <c r="BI2045" s="17"/>
      <c r="BJ2045" s="22">
        <f>G2045/G2044</f>
        <v>1</v>
      </c>
      <c r="BK2045" s="65">
        <f t="shared" ref="BK2045:BL2045" si="8324">BK2044</f>
        <v>0</v>
      </c>
      <c r="BL2045" s="65">
        <f t="shared" si="8324"/>
        <v>0</v>
      </c>
      <c r="BM2045" s="6">
        <f t="shared" si="8313"/>
        <v>145.44749999999999</v>
      </c>
      <c r="BN2045" s="8">
        <f t="shared" si="8314"/>
        <v>259.61870858192918</v>
      </c>
      <c r="BO2045" s="12">
        <f t="shared" si="8315"/>
        <v>194.32162030116501</v>
      </c>
      <c r="BP2045" s="50">
        <f>(1-'[7]#Constant'!$A$3)/($J2045*'[7]#Constant'!$B$3/'[7]#Constant'!$C$3^($D2045-1)+1)+'[7]#Constant'!$A$3</f>
        <v>0.95511450381679386</v>
      </c>
      <c r="BQ2045" s="4">
        <f t="shared" si="8316"/>
        <v>211.02181905370844</v>
      </c>
      <c r="BR2045" s="50">
        <f>(1-'[7]#Constant'!$A$3)/($K2045*'[7]#Constant'!$B$3/'[7]#Constant'!$C$3^($D2045-1)+1)+'[7]#Constant'!$A$3</f>
        <v>0.93417910447761188</v>
      </c>
      <c r="BS2045" s="4">
        <f t="shared" si="8317"/>
        <v>308.21559811014993</v>
      </c>
      <c r="BT2045"/>
    </row>
    <row r="2046" spans="1:72" x14ac:dyDescent="0.3">
      <c r="A2046">
        <v>40160</v>
      </c>
      <c r="B2046" s="18" t="s">
        <v>371</v>
      </c>
      <c r="C2046" s="43" t="str">
        <f>VLOOKUP($A2046,[2]CreatureTable!$A:$I,9,FALSE)</f>
        <v>Assassin</v>
      </c>
      <c r="D2046">
        <v>1</v>
      </c>
      <c r="E2046">
        <v>1</v>
      </c>
      <c r="F2046" s="18">
        <v>1</v>
      </c>
      <c r="G2046" s="10">
        <f>ROUND(VLOOKUP($C2046,$B$4:$BH$42,6,FALSE),0)</f>
        <v>101</v>
      </c>
      <c r="H2046" s="10">
        <f>ROUND(VLOOKUP($C2046,$B$4:$BH$42,7,FALSE),0)</f>
        <v>101</v>
      </c>
      <c r="I2046" s="10">
        <f>ROUND(VLOOKUP($C2046,$B$4:$BH$42,8,FALSE),0)</f>
        <v>5666</v>
      </c>
      <c r="J2046" s="10">
        <f>ROUND(VLOOKUP($C2046,$B$4:$BH$42,9,FALSE),0)</f>
        <v>32</v>
      </c>
      <c r="K2046" s="10">
        <f>ROUND(VLOOKUP($C2046,$B$4:$BH$42,10,FALSE),0)</f>
        <v>28</v>
      </c>
      <c r="L2046" s="2"/>
      <c r="M2046" s="10">
        <f>ROUND(VLOOKUP($C2046,$B$4:$BH$42,12,FALSE),0)</f>
        <v>200</v>
      </c>
      <c r="N2046" s="10">
        <f>ROUND(VLOOKUP($C2046,$B$4:$BH$42,13,FALSE),0)</f>
        <v>0</v>
      </c>
      <c r="O2046" s="10">
        <f>ROUND(VLOOKUP($C2046,$B$4:$BH$42,14,FALSE),0)</f>
        <v>300</v>
      </c>
      <c r="P2046" s="10">
        <f>ROUND(VLOOKUP($C2046,$B$4:$BH$42,15,FALSE),0)</f>
        <v>200</v>
      </c>
      <c r="Q2046" s="10">
        <f>ROUND(VLOOKUP($C2046,$B$4:$BH$42,16,FALSE),0)</f>
        <v>0</v>
      </c>
      <c r="R2046" s="10">
        <f>ROUND(VLOOKUP($C2046,$B$4:$BH$42,17,FALSE),0)</f>
        <v>0</v>
      </c>
      <c r="S2046" s="10">
        <f>ROUND(VLOOKUP($C2046,$B$4:$BH$42,18,FALSE),0)</f>
        <v>100</v>
      </c>
      <c r="T2046" s="10">
        <f>ROUND(VLOOKUP($C2046,$B$4:$BH$42,19,FALSE),0)</f>
        <v>0</v>
      </c>
      <c r="U2046" s="10">
        <f>ROUND(VLOOKUP($C2046,$B$4:$BH$42,20,FALSE),0)</f>
        <v>0</v>
      </c>
      <c r="V2046" s="10">
        <f>ROUND(VLOOKUP($C2046,$B$4:$BH$42,21,FALSE),0)</f>
        <v>0</v>
      </c>
      <c r="W2046" s="2"/>
      <c r="X2046" s="10">
        <f>ROUND(VLOOKUP($C2046,$B$4:$BH$42,23,FALSE),0)</f>
        <v>200</v>
      </c>
      <c r="Y2046" s="10">
        <f>ROUND(VLOOKUP($C2046,$B$4:$BH$42,24,FALSE),0)</f>
        <v>0</v>
      </c>
      <c r="Z2046" s="10">
        <f>ROUND(VLOOKUP($C2046,$B$4:$BH$42,25,FALSE),0)</f>
        <v>300</v>
      </c>
      <c r="AA2046" s="10">
        <f>ROUND(VLOOKUP($C2046,$B$4:$BH$42,26,FALSE),0)</f>
        <v>200</v>
      </c>
      <c r="AB2046" s="10">
        <f>ROUND(VLOOKUP($C2046,$B$4:$BH$42,27,FALSE),0)</f>
        <v>0</v>
      </c>
      <c r="AC2046" s="10">
        <f>ROUND(VLOOKUP($C2046,$B$4:$BH$42,28,FALSE),0)</f>
        <v>0</v>
      </c>
      <c r="AD2046" s="10">
        <f>ROUND(VLOOKUP($C2046,$B$4:$BH$42,29,FALSE),0)</f>
        <v>100</v>
      </c>
      <c r="AE2046" s="10">
        <f>ROUND(VLOOKUP($C2046,$B$4:$BH$42,30,FALSE),0)</f>
        <v>0</v>
      </c>
      <c r="AF2046" s="10">
        <f>ROUND(VLOOKUP($C2046,$B$4:$BH$42,31,FALSE),0)</f>
        <v>0</v>
      </c>
      <c r="AG2046" s="10">
        <f>ROUND(VLOOKUP($C2046,$B$4:$BH$42,32,FALSE),0)</f>
        <v>0</v>
      </c>
      <c r="AH2046" s="10">
        <f>ROUND(VLOOKUP($C2046,$B$4:$BH$42,33,FALSE),0)</f>
        <v>0</v>
      </c>
      <c r="AI2046" s="10">
        <f>ROUND(VLOOKUP($C2046,$B$4:$BH$42,34,FALSE),0)</f>
        <v>0</v>
      </c>
      <c r="AJ2046" s="3"/>
      <c r="AK2046" s="10">
        <f>ROUND(VLOOKUP($C2046,$B$4:$BH$42,36,FALSE),0)</f>
        <v>0</v>
      </c>
      <c r="AL2046" s="10">
        <f>ROUND(VLOOKUP($C2046,$B$4:$BH$42,37,FALSE),0)</f>
        <v>0</v>
      </c>
      <c r="AM2046" s="3"/>
      <c r="AN2046" s="10">
        <f>ROUND(VLOOKUP($C2046,$B$4:$BH$42,39,FALSE),0)</f>
        <v>0</v>
      </c>
      <c r="AO2046" s="10">
        <f>ROUND(VLOOKUP($C2046,$B$4:$BH$42,40,FALSE),0)</f>
        <v>0</v>
      </c>
      <c r="AP2046" s="10">
        <f>ROUND(VLOOKUP($C2046,$B$4:$BH$42,41,FALSE),0)</f>
        <v>0</v>
      </c>
      <c r="AQ2046" s="10">
        <f>ROUND(VLOOKUP($C2046,$B$4:$BH$42,42,FALSE),0)</f>
        <v>0</v>
      </c>
      <c r="AR2046" s="10">
        <f>ROUND(VLOOKUP($C2046,$B$4:$BH$42,43,FALSE),0)</f>
        <v>0</v>
      </c>
      <c r="AS2046" s="10">
        <f>ROUND(VLOOKUP($C2046,$B$4:$BH$42,44,FALSE),0)</f>
        <v>0</v>
      </c>
      <c r="AT2046" s="10">
        <f>ROUND(VLOOKUP($C2046,$B$4:$BH$42,45,FALSE),0)</f>
        <v>0</v>
      </c>
      <c r="AU2046" s="10">
        <f>ROUND(VLOOKUP($C2046,$B$4:$BH$42,46,FALSE),0)</f>
        <v>0</v>
      </c>
      <c r="AV2046" s="10">
        <f>ROUND(VLOOKUP($C2046,$B$4:$BH$42,47,FALSE),0)</f>
        <v>0</v>
      </c>
      <c r="AW2046" s="10">
        <f>ROUND(VLOOKUP($C2046,$B$4:$BH$42,48,FALSE),0)</f>
        <v>0</v>
      </c>
      <c r="AX2046" s="10">
        <f>ROUND(VLOOKUP($C2046,$B$4:$BH$42,49,FALSE),0)</f>
        <v>0</v>
      </c>
      <c r="AY2046" s="3"/>
      <c r="AZ2046" s="10">
        <v>6000</v>
      </c>
      <c r="BA2046" s="10">
        <v>2000</v>
      </c>
      <c r="BB2046" s="10">
        <v>290</v>
      </c>
      <c r="BC2046" s="10">
        <v>0</v>
      </c>
      <c r="BD2046" s="10">
        <v>0</v>
      </c>
      <c r="BE2046" s="10">
        <v>60</v>
      </c>
      <c r="BF2046" s="3"/>
      <c r="BG2046" s="10">
        <v>1000</v>
      </c>
      <c r="BH2046" s="10">
        <v>5000</v>
      </c>
      <c r="BI2046" s="3"/>
      <c r="BJ2046" s="21">
        <v>1</v>
      </c>
      <c r="BK2046" s="65">
        <v>0</v>
      </c>
      <c r="BL2046" s="65">
        <v>0</v>
      </c>
      <c r="BM2046" s="6">
        <f t="shared" si="8313"/>
        <v>130.44149999999999</v>
      </c>
      <c r="BN2046" s="8">
        <f t="shared" si="8314"/>
        <v>385.30245660461935</v>
      </c>
      <c r="BO2046" s="12">
        <f t="shared" si="8315"/>
        <v>224.18615120740947</v>
      </c>
      <c r="BP2046" s="50">
        <f>(1-'[7]#Constant'!$A$3)/($J2046*'[7]#Constant'!$B$3/'[7]#Constant'!$C$3^($D2046-1)+1)+'[7]#Constant'!$A$3</f>
        <v>0.91416058394160582</v>
      </c>
      <c r="BQ2046" s="4">
        <f t="shared" si="8316"/>
        <v>387.37723570744168</v>
      </c>
      <c r="BR2046" s="50">
        <f>(1-'[7]#Constant'!$A$3)/($K2046*'[7]#Constant'!$B$3/'[7]#Constant'!$C$3^($D2046-1)+1)+'[7]#Constant'!$A$3</f>
        <v>0.92405904059040589</v>
      </c>
      <c r="BS2046" s="4">
        <f t="shared" si="8317"/>
        <v>383.22767750179702</v>
      </c>
      <c r="BT2046">
        <f>BO2046/$BO$4*100</f>
        <v>170.38996153008969</v>
      </c>
    </row>
    <row r="2047" spans="1:72" s="13" customFormat="1" ht="17.25" thickBot="1" x14ac:dyDescent="0.35">
      <c r="B2047" s="20"/>
      <c r="D2047" s="14">
        <v>1</v>
      </c>
      <c r="E2047" s="14">
        <v>1</v>
      </c>
      <c r="F2047" s="19">
        <v>1</v>
      </c>
      <c r="G2047" s="15">
        <f>G2046</f>
        <v>101</v>
      </c>
      <c r="H2047" s="15">
        <f>H2046</f>
        <v>101</v>
      </c>
      <c r="I2047" s="15">
        <f>I2046</f>
        <v>5666</v>
      </c>
      <c r="J2047" s="15">
        <f>J2046</f>
        <v>32</v>
      </c>
      <c r="K2047" s="15">
        <f>K2046</f>
        <v>28</v>
      </c>
      <c r="L2047" s="16"/>
      <c r="M2047" s="15">
        <f t="shared" ref="M2047:V2047" si="8325">M2046</f>
        <v>200</v>
      </c>
      <c r="N2047" s="15">
        <f t="shared" si="8325"/>
        <v>0</v>
      </c>
      <c r="O2047" s="15">
        <f t="shared" si="8325"/>
        <v>300</v>
      </c>
      <c r="P2047" s="15">
        <f t="shared" si="8325"/>
        <v>200</v>
      </c>
      <c r="Q2047" s="15">
        <f t="shared" si="8325"/>
        <v>0</v>
      </c>
      <c r="R2047" s="15">
        <f t="shared" si="8325"/>
        <v>0</v>
      </c>
      <c r="S2047" s="15">
        <f t="shared" si="8325"/>
        <v>100</v>
      </c>
      <c r="T2047" s="15">
        <f t="shared" si="8325"/>
        <v>0</v>
      </c>
      <c r="U2047" s="15">
        <f t="shared" si="8325"/>
        <v>0</v>
      </c>
      <c r="V2047" s="15">
        <f t="shared" si="8325"/>
        <v>0</v>
      </c>
      <c r="W2047" s="16"/>
      <c r="X2047" s="15">
        <f t="shared" ref="X2047:AI2047" si="8326">X2046</f>
        <v>200</v>
      </c>
      <c r="Y2047" s="15">
        <f t="shared" si="8326"/>
        <v>0</v>
      </c>
      <c r="Z2047" s="15">
        <f t="shared" si="8326"/>
        <v>300</v>
      </c>
      <c r="AA2047" s="15">
        <f t="shared" si="8326"/>
        <v>200</v>
      </c>
      <c r="AB2047" s="15">
        <f t="shared" si="8326"/>
        <v>0</v>
      </c>
      <c r="AC2047" s="15">
        <f t="shared" si="8326"/>
        <v>0</v>
      </c>
      <c r="AD2047" s="15">
        <f t="shared" si="8326"/>
        <v>100</v>
      </c>
      <c r="AE2047" s="15">
        <f t="shared" si="8326"/>
        <v>0</v>
      </c>
      <c r="AF2047" s="15">
        <f t="shared" si="8326"/>
        <v>0</v>
      </c>
      <c r="AG2047" s="15">
        <f t="shared" si="8326"/>
        <v>0</v>
      </c>
      <c r="AH2047" s="15">
        <f t="shared" si="8326"/>
        <v>0</v>
      </c>
      <c r="AI2047" s="15">
        <f t="shared" si="8326"/>
        <v>0</v>
      </c>
      <c r="AJ2047" s="17"/>
      <c r="AK2047" s="15">
        <f>AK2046</f>
        <v>0</v>
      </c>
      <c r="AL2047" s="15">
        <f>AL2046</f>
        <v>0</v>
      </c>
      <c r="AM2047" s="17"/>
      <c r="AN2047" s="15">
        <f t="shared" ref="AN2047:AX2047" si="8327">AN2046</f>
        <v>0</v>
      </c>
      <c r="AO2047" s="15">
        <f t="shared" si="8327"/>
        <v>0</v>
      </c>
      <c r="AP2047" s="15">
        <f t="shared" si="8327"/>
        <v>0</v>
      </c>
      <c r="AQ2047" s="15">
        <f t="shared" si="8327"/>
        <v>0</v>
      </c>
      <c r="AR2047" s="15">
        <f t="shared" si="8327"/>
        <v>0</v>
      </c>
      <c r="AS2047" s="15">
        <f t="shared" si="8327"/>
        <v>0</v>
      </c>
      <c r="AT2047" s="15">
        <f t="shared" si="8327"/>
        <v>0</v>
      </c>
      <c r="AU2047" s="15">
        <f t="shared" si="8327"/>
        <v>0</v>
      </c>
      <c r="AV2047" s="15">
        <f t="shared" si="8327"/>
        <v>0</v>
      </c>
      <c r="AW2047" s="15">
        <f t="shared" si="8327"/>
        <v>0</v>
      </c>
      <c r="AX2047" s="15">
        <f t="shared" si="8327"/>
        <v>0</v>
      </c>
      <c r="AY2047" s="17"/>
      <c r="AZ2047" s="15">
        <f t="shared" ref="AZ2047:BA2047" si="8328">AZ2046</f>
        <v>6000</v>
      </c>
      <c r="BA2047" s="15">
        <f t="shared" si="8328"/>
        <v>2000</v>
      </c>
      <c r="BB2047" s="15">
        <v>290</v>
      </c>
      <c r="BC2047" s="15">
        <f t="shared" ref="BC2047:BE2047" si="8329">BC2046</f>
        <v>0</v>
      </c>
      <c r="BD2047" s="15">
        <f t="shared" si="8329"/>
        <v>0</v>
      </c>
      <c r="BE2047" s="15">
        <f t="shared" si="8329"/>
        <v>60</v>
      </c>
      <c r="BF2047" s="17"/>
      <c r="BG2047" s="15">
        <f t="shared" ref="BG2047:BH2047" si="8330">BG2046</f>
        <v>1000</v>
      </c>
      <c r="BH2047" s="15">
        <f t="shared" si="8330"/>
        <v>5000</v>
      </c>
      <c r="BI2047" s="17"/>
      <c r="BJ2047" s="22">
        <f>G2047/G2046</f>
        <v>1</v>
      </c>
      <c r="BK2047" s="65">
        <f t="shared" ref="BK2047:BL2047" si="8331">BK2046</f>
        <v>0</v>
      </c>
      <c r="BL2047" s="65">
        <f t="shared" si="8331"/>
        <v>0</v>
      </c>
      <c r="BM2047" s="6">
        <f t="shared" si="8313"/>
        <v>130.44149999999999</v>
      </c>
      <c r="BN2047" s="8">
        <f t="shared" si="8314"/>
        <v>385.30245660461935</v>
      </c>
      <c r="BO2047" s="12">
        <f t="shared" si="8315"/>
        <v>224.18615120740947</v>
      </c>
      <c r="BP2047" s="50">
        <f>(1-'[7]#Constant'!$A$3)/($J2047*'[7]#Constant'!$B$3/'[7]#Constant'!$C$3^($D2047-1)+1)+'[7]#Constant'!$A$3</f>
        <v>0.91416058394160582</v>
      </c>
      <c r="BQ2047" s="4">
        <f t="shared" si="8316"/>
        <v>387.37723570744168</v>
      </c>
      <c r="BR2047" s="50">
        <f>(1-'[7]#Constant'!$A$3)/($K2047*'[7]#Constant'!$B$3/'[7]#Constant'!$C$3^($D2047-1)+1)+'[7]#Constant'!$A$3</f>
        <v>0.92405904059040589</v>
      </c>
      <c r="BS2047" s="4">
        <f t="shared" si="8317"/>
        <v>383.22767750179702</v>
      </c>
      <c r="BT2047"/>
    </row>
    <row r="2048" spans="1:72" x14ac:dyDescent="0.3">
      <c r="A2048">
        <v>40161</v>
      </c>
      <c r="B2048" s="18" t="s">
        <v>372</v>
      </c>
      <c r="C2048" s="43" t="str">
        <f>VLOOKUP($A2048,[2]CreatureTable!$A:$I,9,FALSE)</f>
        <v>Wizard</v>
      </c>
      <c r="D2048">
        <v>1</v>
      </c>
      <c r="E2048">
        <v>1</v>
      </c>
      <c r="F2048" s="18">
        <v>1</v>
      </c>
      <c r="G2048" s="10">
        <f>ROUND(VLOOKUP($C2048,$B$4:$BH$42,6,FALSE),0)</f>
        <v>120</v>
      </c>
      <c r="H2048" s="10">
        <f>ROUND(VLOOKUP($C2048,$B$4:$BH$42,7,FALSE),0)</f>
        <v>120</v>
      </c>
      <c r="I2048" s="10">
        <f>ROUND(VLOOKUP($C2048,$B$4:$BH$42,8,FALSE),0)</f>
        <v>4031</v>
      </c>
      <c r="J2048" s="10">
        <f>ROUND(VLOOKUP($C2048,$B$4:$BH$42,9,FALSE),0)</f>
        <v>16</v>
      </c>
      <c r="K2048" s="10">
        <f>ROUND(VLOOKUP($C2048,$B$4:$BH$42,10,FALSE),0)</f>
        <v>24</v>
      </c>
      <c r="L2048" s="2"/>
      <c r="M2048" s="10">
        <f>ROUND(VLOOKUP($C2048,$B$4:$BH$42,12,FALSE),0)</f>
        <v>100</v>
      </c>
      <c r="N2048" s="10">
        <f>ROUND(VLOOKUP($C2048,$B$4:$BH$42,13,FALSE),0)</f>
        <v>0</v>
      </c>
      <c r="O2048" s="10">
        <f>ROUND(VLOOKUP($C2048,$B$4:$BH$42,14,FALSE),0)</f>
        <v>0</v>
      </c>
      <c r="P2048" s="10">
        <f>ROUND(VLOOKUP($C2048,$B$4:$BH$42,15,FALSE),0)</f>
        <v>0</v>
      </c>
      <c r="Q2048" s="10">
        <f>ROUND(VLOOKUP($C2048,$B$4:$BH$42,16,FALSE),0)</f>
        <v>0</v>
      </c>
      <c r="R2048" s="10">
        <f>ROUND(VLOOKUP($C2048,$B$4:$BH$42,17,FALSE),0)</f>
        <v>0</v>
      </c>
      <c r="S2048" s="10">
        <f>ROUND(VLOOKUP($C2048,$B$4:$BH$42,18,FALSE),0)</f>
        <v>100</v>
      </c>
      <c r="T2048" s="10">
        <f>ROUND(VLOOKUP($C2048,$B$4:$BH$42,19,FALSE),0)</f>
        <v>150</v>
      </c>
      <c r="U2048" s="10">
        <f>ROUND(VLOOKUP($C2048,$B$4:$BH$42,20,FALSE),0)</f>
        <v>0</v>
      </c>
      <c r="V2048" s="10">
        <f>ROUND(VLOOKUP($C2048,$B$4:$BH$42,21,FALSE),0)</f>
        <v>0</v>
      </c>
      <c r="W2048" s="2"/>
      <c r="X2048" s="10">
        <f>ROUND(VLOOKUP($C2048,$B$4:$BH$42,23,FALSE),0)</f>
        <v>100</v>
      </c>
      <c r="Y2048" s="10">
        <f>ROUND(VLOOKUP($C2048,$B$4:$BH$42,24,FALSE),0)</f>
        <v>0</v>
      </c>
      <c r="Z2048" s="10">
        <f>ROUND(VLOOKUP($C2048,$B$4:$BH$42,25,FALSE),0)</f>
        <v>0</v>
      </c>
      <c r="AA2048" s="10">
        <f>ROUND(VLOOKUP($C2048,$B$4:$BH$42,26,FALSE),0)</f>
        <v>200</v>
      </c>
      <c r="AB2048" s="10">
        <f>ROUND(VLOOKUP($C2048,$B$4:$BH$42,27,FALSE),0)</f>
        <v>250</v>
      </c>
      <c r="AC2048" s="10">
        <f>ROUND(VLOOKUP($C2048,$B$4:$BH$42,28,FALSE),0)</f>
        <v>0</v>
      </c>
      <c r="AD2048" s="10">
        <f>ROUND(VLOOKUP($C2048,$B$4:$BH$42,29,FALSE),0)</f>
        <v>100</v>
      </c>
      <c r="AE2048" s="10">
        <f>ROUND(VLOOKUP($C2048,$B$4:$BH$42,30,FALSE),0)</f>
        <v>150</v>
      </c>
      <c r="AF2048" s="10">
        <f>ROUND(VLOOKUP($C2048,$B$4:$BH$42,31,FALSE),0)</f>
        <v>0</v>
      </c>
      <c r="AG2048" s="10">
        <f>ROUND(VLOOKUP($C2048,$B$4:$BH$42,32,FALSE),0)</f>
        <v>0</v>
      </c>
      <c r="AH2048" s="10">
        <f>ROUND(VLOOKUP($C2048,$B$4:$BH$42,33,FALSE),0)</f>
        <v>0</v>
      </c>
      <c r="AI2048" s="10">
        <f>ROUND(VLOOKUP($C2048,$B$4:$BH$42,34,FALSE),0)</f>
        <v>0</v>
      </c>
      <c r="AJ2048" s="3"/>
      <c r="AK2048" s="10">
        <f>ROUND(VLOOKUP($C2048,$B$4:$BH$42,36,FALSE),0)</f>
        <v>0</v>
      </c>
      <c r="AL2048" s="10">
        <f>ROUND(VLOOKUP($C2048,$B$4:$BH$42,37,FALSE),0)</f>
        <v>0</v>
      </c>
      <c r="AM2048" s="3"/>
      <c r="AN2048" s="10">
        <f>ROUND(VLOOKUP($C2048,$B$4:$BH$42,39,FALSE),0)</f>
        <v>0</v>
      </c>
      <c r="AO2048" s="10">
        <f>ROUND(VLOOKUP($C2048,$B$4:$BH$42,40,FALSE),0)</f>
        <v>0</v>
      </c>
      <c r="AP2048" s="10">
        <f>ROUND(VLOOKUP($C2048,$B$4:$BH$42,41,FALSE),0)</f>
        <v>0</v>
      </c>
      <c r="AQ2048" s="10">
        <f>ROUND(VLOOKUP($C2048,$B$4:$BH$42,42,FALSE),0)</f>
        <v>0</v>
      </c>
      <c r="AR2048" s="10">
        <f>ROUND(VLOOKUP($C2048,$B$4:$BH$42,43,FALSE),0)</f>
        <v>0</v>
      </c>
      <c r="AS2048" s="10">
        <f>ROUND(VLOOKUP($C2048,$B$4:$BH$42,44,FALSE),0)</f>
        <v>0</v>
      </c>
      <c r="AT2048" s="10">
        <f>ROUND(VLOOKUP($C2048,$B$4:$BH$42,45,FALSE),0)</f>
        <v>0</v>
      </c>
      <c r="AU2048" s="10">
        <f>ROUND(VLOOKUP($C2048,$B$4:$BH$42,46,FALSE),0)</f>
        <v>0</v>
      </c>
      <c r="AV2048" s="10">
        <f>ROUND(VLOOKUP($C2048,$B$4:$BH$42,47,FALSE),0)</f>
        <v>0</v>
      </c>
      <c r="AW2048" s="10">
        <f>ROUND(VLOOKUP($C2048,$B$4:$BH$42,48,FALSE),0)</f>
        <v>0</v>
      </c>
      <c r="AX2048" s="10">
        <f>ROUND(VLOOKUP($C2048,$B$4:$BH$42,49,FALSE),0)</f>
        <v>0</v>
      </c>
      <c r="AY2048" s="3"/>
      <c r="AZ2048" s="10">
        <v>6000</v>
      </c>
      <c r="BA2048" s="10">
        <v>2000</v>
      </c>
      <c r="BB2048" s="10">
        <v>275</v>
      </c>
      <c r="BC2048" s="10">
        <v>0</v>
      </c>
      <c r="BD2048" s="10">
        <v>0</v>
      </c>
      <c r="BE2048" s="10">
        <v>60</v>
      </c>
      <c r="BF2048" s="3"/>
      <c r="BG2048" s="10">
        <v>1000</v>
      </c>
      <c r="BH2048" s="10">
        <v>5000</v>
      </c>
      <c r="BI2048" s="3"/>
      <c r="BJ2048" s="21">
        <v>1</v>
      </c>
      <c r="BK2048" s="65">
        <v>0</v>
      </c>
      <c r="BL2048" s="65">
        <v>0</v>
      </c>
      <c r="BM2048" s="6">
        <f t="shared" si="8313"/>
        <v>145.44749999999999</v>
      </c>
      <c r="BN2048" s="8">
        <f t="shared" si="8314"/>
        <v>259.61870858192918</v>
      </c>
      <c r="BO2048" s="12">
        <f t="shared" si="8315"/>
        <v>194.32162030116501</v>
      </c>
      <c r="BP2048" s="50">
        <f>(1-'[7]#Constant'!$A$3)/($J2048*'[7]#Constant'!$B$3/'[7]#Constant'!$C$3^($D2048-1)+1)+'[7]#Constant'!$A$3</f>
        <v>0.95511450381679386</v>
      </c>
      <c r="BQ2048" s="4">
        <f t="shared" si="8316"/>
        <v>211.02181905370844</v>
      </c>
      <c r="BR2048" s="50">
        <f>(1-'[7]#Constant'!$A$3)/($K2048*'[7]#Constant'!$B$3/'[7]#Constant'!$C$3^($D2048-1)+1)+'[7]#Constant'!$A$3</f>
        <v>0.93417910447761188</v>
      </c>
      <c r="BS2048" s="4">
        <f t="shared" si="8317"/>
        <v>308.21559811014993</v>
      </c>
      <c r="BT2048">
        <f>BO2048/$BO$4*100</f>
        <v>147.69178751343802</v>
      </c>
    </row>
    <row r="2049" spans="1:72" s="13" customFormat="1" ht="17.25" thickBot="1" x14ac:dyDescent="0.35">
      <c r="B2049" s="20"/>
      <c r="D2049" s="14">
        <v>1</v>
      </c>
      <c r="E2049" s="14">
        <v>1</v>
      </c>
      <c r="F2049" s="19">
        <v>1</v>
      </c>
      <c r="G2049" s="15">
        <f>G2048</f>
        <v>120</v>
      </c>
      <c r="H2049" s="15">
        <f>H2048</f>
        <v>120</v>
      </c>
      <c r="I2049" s="15">
        <f>I2048</f>
        <v>4031</v>
      </c>
      <c r="J2049" s="15">
        <f>J2048</f>
        <v>16</v>
      </c>
      <c r="K2049" s="15">
        <f>K2048</f>
        <v>24</v>
      </c>
      <c r="L2049" s="16"/>
      <c r="M2049" s="15">
        <f t="shared" ref="M2049:V2049" si="8332">M2048</f>
        <v>100</v>
      </c>
      <c r="N2049" s="15">
        <f t="shared" si="8332"/>
        <v>0</v>
      </c>
      <c r="O2049" s="15">
        <f t="shared" si="8332"/>
        <v>0</v>
      </c>
      <c r="P2049" s="15">
        <f t="shared" si="8332"/>
        <v>0</v>
      </c>
      <c r="Q2049" s="15">
        <f t="shared" si="8332"/>
        <v>0</v>
      </c>
      <c r="R2049" s="15">
        <f t="shared" si="8332"/>
        <v>0</v>
      </c>
      <c r="S2049" s="15">
        <f t="shared" si="8332"/>
        <v>100</v>
      </c>
      <c r="T2049" s="15">
        <f t="shared" si="8332"/>
        <v>150</v>
      </c>
      <c r="U2049" s="15">
        <f t="shared" si="8332"/>
        <v>0</v>
      </c>
      <c r="V2049" s="15">
        <f t="shared" si="8332"/>
        <v>0</v>
      </c>
      <c r="W2049" s="16"/>
      <c r="X2049" s="15">
        <f t="shared" ref="X2049:AI2049" si="8333">X2048</f>
        <v>100</v>
      </c>
      <c r="Y2049" s="15">
        <f t="shared" si="8333"/>
        <v>0</v>
      </c>
      <c r="Z2049" s="15">
        <f t="shared" si="8333"/>
        <v>0</v>
      </c>
      <c r="AA2049" s="15">
        <f t="shared" si="8333"/>
        <v>200</v>
      </c>
      <c r="AB2049" s="15">
        <f t="shared" si="8333"/>
        <v>250</v>
      </c>
      <c r="AC2049" s="15">
        <f t="shared" si="8333"/>
        <v>0</v>
      </c>
      <c r="AD2049" s="15">
        <f t="shared" si="8333"/>
        <v>100</v>
      </c>
      <c r="AE2049" s="15">
        <f t="shared" si="8333"/>
        <v>150</v>
      </c>
      <c r="AF2049" s="15">
        <f t="shared" si="8333"/>
        <v>0</v>
      </c>
      <c r="AG2049" s="15">
        <f t="shared" si="8333"/>
        <v>0</v>
      </c>
      <c r="AH2049" s="15">
        <f t="shared" si="8333"/>
        <v>0</v>
      </c>
      <c r="AI2049" s="15">
        <f t="shared" si="8333"/>
        <v>0</v>
      </c>
      <c r="AJ2049" s="17"/>
      <c r="AK2049" s="15">
        <f>AK2048</f>
        <v>0</v>
      </c>
      <c r="AL2049" s="15">
        <f>AL2048</f>
        <v>0</v>
      </c>
      <c r="AM2049" s="17"/>
      <c r="AN2049" s="15">
        <f t="shared" ref="AN2049:AX2049" si="8334">AN2048</f>
        <v>0</v>
      </c>
      <c r="AO2049" s="15">
        <f t="shared" si="8334"/>
        <v>0</v>
      </c>
      <c r="AP2049" s="15">
        <f t="shared" si="8334"/>
        <v>0</v>
      </c>
      <c r="AQ2049" s="15">
        <f t="shared" si="8334"/>
        <v>0</v>
      </c>
      <c r="AR2049" s="15">
        <f t="shared" si="8334"/>
        <v>0</v>
      </c>
      <c r="AS2049" s="15">
        <f t="shared" si="8334"/>
        <v>0</v>
      </c>
      <c r="AT2049" s="15">
        <f t="shared" si="8334"/>
        <v>0</v>
      </c>
      <c r="AU2049" s="15">
        <f t="shared" si="8334"/>
        <v>0</v>
      </c>
      <c r="AV2049" s="15">
        <f t="shared" si="8334"/>
        <v>0</v>
      </c>
      <c r="AW2049" s="15">
        <f t="shared" si="8334"/>
        <v>0</v>
      </c>
      <c r="AX2049" s="15">
        <f t="shared" si="8334"/>
        <v>0</v>
      </c>
      <c r="AY2049" s="17"/>
      <c r="AZ2049" s="15">
        <f t="shared" ref="AZ2049:BA2049" si="8335">AZ2048</f>
        <v>6000</v>
      </c>
      <c r="BA2049" s="15">
        <f t="shared" si="8335"/>
        <v>2000</v>
      </c>
      <c r="BB2049" s="15">
        <v>275</v>
      </c>
      <c r="BC2049" s="15">
        <f t="shared" ref="BC2049:BE2049" si="8336">BC2048</f>
        <v>0</v>
      </c>
      <c r="BD2049" s="15">
        <f t="shared" si="8336"/>
        <v>0</v>
      </c>
      <c r="BE2049" s="15">
        <f t="shared" si="8336"/>
        <v>60</v>
      </c>
      <c r="BF2049" s="17"/>
      <c r="BG2049" s="15">
        <f t="shared" ref="BG2049:BH2049" si="8337">BG2048</f>
        <v>1000</v>
      </c>
      <c r="BH2049" s="15">
        <f t="shared" si="8337"/>
        <v>5000</v>
      </c>
      <c r="BI2049" s="17"/>
      <c r="BJ2049" s="22">
        <f>G2049/G2048</f>
        <v>1</v>
      </c>
      <c r="BK2049" s="65">
        <f>BK2048</f>
        <v>0</v>
      </c>
      <c r="BL2049" s="65">
        <f>BL2048</f>
        <v>0</v>
      </c>
      <c r="BM2049" s="6">
        <f t="shared" si="8313"/>
        <v>145.44749999999999</v>
      </c>
      <c r="BN2049" s="8">
        <f t="shared" si="8314"/>
        <v>259.61870858192918</v>
      </c>
      <c r="BO2049" s="12">
        <f t="shared" si="8315"/>
        <v>194.32162030116501</v>
      </c>
      <c r="BP2049" s="50">
        <f>(1-'[7]#Constant'!$A$3)/($J2049*'[7]#Constant'!$B$3/'[7]#Constant'!$C$3^($D2049-1)+1)+'[7]#Constant'!$A$3</f>
        <v>0.95511450381679386</v>
      </c>
      <c r="BQ2049" s="4">
        <f t="shared" si="8316"/>
        <v>211.02181905370844</v>
      </c>
      <c r="BR2049" s="50">
        <f>(1-'[7]#Constant'!$A$3)/($K2049*'[7]#Constant'!$B$3/'[7]#Constant'!$C$3^($D2049-1)+1)+'[7]#Constant'!$A$3</f>
        <v>0.93417910447761188</v>
      </c>
      <c r="BS2049" s="4">
        <f t="shared" si="8317"/>
        <v>308.21559811014993</v>
      </c>
      <c r="BT2049"/>
    </row>
    <row r="2050" spans="1:72" x14ac:dyDescent="0.3">
      <c r="A2050">
        <v>40162</v>
      </c>
      <c r="B2050" s="18" t="s">
        <v>373</v>
      </c>
      <c r="C2050" s="43" t="str">
        <f>VLOOKUP($A2050,[2]CreatureTable!$A:$I,9,FALSE)</f>
        <v>Wizard</v>
      </c>
      <c r="D2050">
        <v>1</v>
      </c>
      <c r="E2050">
        <v>1</v>
      </c>
      <c r="F2050" s="18">
        <v>1</v>
      </c>
      <c r="G2050" s="10">
        <f>ROUND(VLOOKUP($C2050,$B$4:$BH$42,6,FALSE),0)</f>
        <v>120</v>
      </c>
      <c r="H2050" s="10">
        <f>ROUND(VLOOKUP($C2050,$B$4:$BH$42,7,FALSE),0)</f>
        <v>120</v>
      </c>
      <c r="I2050" s="10">
        <f>ROUND(VLOOKUP($C2050,$B$4:$BH$42,8,FALSE),0)</f>
        <v>4031</v>
      </c>
      <c r="J2050" s="10">
        <f>ROUND(VLOOKUP($C2050,$B$4:$BH$42,9,FALSE),0)</f>
        <v>16</v>
      </c>
      <c r="K2050" s="10">
        <f>ROUND(VLOOKUP($C2050,$B$4:$BH$42,10,FALSE),0)</f>
        <v>24</v>
      </c>
      <c r="L2050" s="2"/>
      <c r="M2050" s="10">
        <f>ROUND(VLOOKUP($C2050,$B$4:$BH$42,12,FALSE),0)</f>
        <v>100</v>
      </c>
      <c r="N2050" s="10">
        <f>ROUND(VLOOKUP($C2050,$B$4:$BH$42,13,FALSE),0)</f>
        <v>0</v>
      </c>
      <c r="O2050" s="10">
        <f>ROUND(VLOOKUP($C2050,$B$4:$BH$42,14,FALSE),0)</f>
        <v>0</v>
      </c>
      <c r="P2050" s="10">
        <f>ROUND(VLOOKUP($C2050,$B$4:$BH$42,15,FALSE),0)</f>
        <v>0</v>
      </c>
      <c r="Q2050" s="10">
        <f>ROUND(VLOOKUP($C2050,$B$4:$BH$42,16,FALSE),0)</f>
        <v>0</v>
      </c>
      <c r="R2050" s="10">
        <f>ROUND(VLOOKUP($C2050,$B$4:$BH$42,17,FALSE),0)</f>
        <v>0</v>
      </c>
      <c r="S2050" s="10">
        <f>ROUND(VLOOKUP($C2050,$B$4:$BH$42,18,FALSE),0)</f>
        <v>100</v>
      </c>
      <c r="T2050" s="10">
        <f>ROUND(VLOOKUP($C2050,$B$4:$BH$42,19,FALSE),0)</f>
        <v>150</v>
      </c>
      <c r="U2050" s="10">
        <f>ROUND(VLOOKUP($C2050,$B$4:$BH$42,20,FALSE),0)</f>
        <v>0</v>
      </c>
      <c r="V2050" s="10">
        <f>ROUND(VLOOKUP($C2050,$B$4:$BH$42,21,FALSE),0)</f>
        <v>0</v>
      </c>
      <c r="W2050" s="2"/>
      <c r="X2050" s="10">
        <f>ROUND(VLOOKUP($C2050,$B$4:$BH$42,23,FALSE),0)</f>
        <v>100</v>
      </c>
      <c r="Y2050" s="10">
        <f>ROUND(VLOOKUP($C2050,$B$4:$BH$42,24,FALSE),0)</f>
        <v>0</v>
      </c>
      <c r="Z2050" s="10">
        <f>ROUND(VLOOKUP($C2050,$B$4:$BH$42,25,FALSE),0)</f>
        <v>0</v>
      </c>
      <c r="AA2050" s="10">
        <f>ROUND(VLOOKUP($C2050,$B$4:$BH$42,26,FALSE),0)</f>
        <v>200</v>
      </c>
      <c r="AB2050" s="10">
        <f>ROUND(VLOOKUP($C2050,$B$4:$BH$42,27,FALSE),0)</f>
        <v>250</v>
      </c>
      <c r="AC2050" s="10">
        <f>ROUND(VLOOKUP($C2050,$B$4:$BH$42,28,FALSE),0)</f>
        <v>0</v>
      </c>
      <c r="AD2050" s="10">
        <f>ROUND(VLOOKUP($C2050,$B$4:$BH$42,29,FALSE),0)</f>
        <v>100</v>
      </c>
      <c r="AE2050" s="10">
        <f>ROUND(VLOOKUP($C2050,$B$4:$BH$42,30,FALSE),0)</f>
        <v>150</v>
      </c>
      <c r="AF2050" s="10">
        <f>ROUND(VLOOKUP($C2050,$B$4:$BH$42,31,FALSE),0)</f>
        <v>0</v>
      </c>
      <c r="AG2050" s="10">
        <f>ROUND(VLOOKUP($C2050,$B$4:$BH$42,32,FALSE),0)</f>
        <v>0</v>
      </c>
      <c r="AH2050" s="10">
        <f>ROUND(VLOOKUP($C2050,$B$4:$BH$42,33,FALSE),0)</f>
        <v>0</v>
      </c>
      <c r="AI2050" s="10">
        <f>ROUND(VLOOKUP($C2050,$B$4:$BH$42,34,FALSE),0)</f>
        <v>0</v>
      </c>
      <c r="AJ2050" s="3"/>
      <c r="AK2050" s="10">
        <f>ROUND(VLOOKUP($C2050,$B$4:$BH$42,36,FALSE),0)</f>
        <v>0</v>
      </c>
      <c r="AL2050" s="10">
        <f>ROUND(VLOOKUP($C2050,$B$4:$BH$42,37,FALSE),0)</f>
        <v>0</v>
      </c>
      <c r="AM2050" s="3"/>
      <c r="AN2050" s="10">
        <f>ROUND(VLOOKUP($C2050,$B$4:$BH$42,39,FALSE),0)</f>
        <v>0</v>
      </c>
      <c r="AO2050" s="10">
        <f>ROUND(VLOOKUP($C2050,$B$4:$BH$42,40,FALSE),0)</f>
        <v>0</v>
      </c>
      <c r="AP2050" s="10">
        <f>ROUND(VLOOKUP($C2050,$B$4:$BH$42,41,FALSE),0)</f>
        <v>0</v>
      </c>
      <c r="AQ2050" s="10">
        <f>ROUND(VLOOKUP($C2050,$B$4:$BH$42,42,FALSE),0)</f>
        <v>0</v>
      </c>
      <c r="AR2050" s="10">
        <f>ROUND(VLOOKUP($C2050,$B$4:$BH$42,43,FALSE),0)</f>
        <v>0</v>
      </c>
      <c r="AS2050" s="10">
        <f>ROUND(VLOOKUP($C2050,$B$4:$BH$42,44,FALSE),0)</f>
        <v>0</v>
      </c>
      <c r="AT2050" s="10">
        <f>ROUND(VLOOKUP($C2050,$B$4:$BH$42,45,FALSE),0)</f>
        <v>0</v>
      </c>
      <c r="AU2050" s="10">
        <f>ROUND(VLOOKUP($C2050,$B$4:$BH$42,46,FALSE),0)</f>
        <v>0</v>
      </c>
      <c r="AV2050" s="10">
        <f>ROUND(VLOOKUP($C2050,$B$4:$BH$42,47,FALSE),0)</f>
        <v>0</v>
      </c>
      <c r="AW2050" s="10">
        <f>ROUND(VLOOKUP($C2050,$B$4:$BH$42,48,FALSE),0)</f>
        <v>0</v>
      </c>
      <c r="AX2050" s="10">
        <f>ROUND(VLOOKUP($C2050,$B$4:$BH$42,49,FALSE),0)</f>
        <v>0</v>
      </c>
      <c r="AY2050" s="3"/>
      <c r="AZ2050" s="10">
        <v>6000</v>
      </c>
      <c r="BA2050" s="10">
        <v>2000</v>
      </c>
      <c r="BB2050" s="10">
        <v>475</v>
      </c>
      <c r="BC2050" s="10">
        <v>0</v>
      </c>
      <c r="BD2050" s="10">
        <v>0</v>
      </c>
      <c r="BE2050" s="10">
        <v>60</v>
      </c>
      <c r="BF2050" s="3"/>
      <c r="BG2050" s="10">
        <v>1000</v>
      </c>
      <c r="BH2050" s="10">
        <v>5000</v>
      </c>
      <c r="BI2050" s="3"/>
      <c r="BJ2050" s="21">
        <v>1</v>
      </c>
      <c r="BK2050" s="65">
        <v>0</v>
      </c>
      <c r="BL2050" s="65">
        <v>0</v>
      </c>
      <c r="BM2050" s="6">
        <f t="shared" si="8313"/>
        <v>145.44749999999999</v>
      </c>
      <c r="BN2050" s="8">
        <f t="shared" si="8314"/>
        <v>259.61870858192918</v>
      </c>
      <c r="BO2050" s="12">
        <f t="shared" si="8315"/>
        <v>194.32162030116501</v>
      </c>
      <c r="BP2050" s="50">
        <f>(1-'[7]#Constant'!$A$3)/($J2050*'[7]#Constant'!$B$3/'[7]#Constant'!$C$3^($D2050-1)+1)+'[7]#Constant'!$A$3</f>
        <v>0.95511450381679386</v>
      </c>
      <c r="BQ2050" s="4">
        <f t="shared" si="8316"/>
        <v>211.02181905370844</v>
      </c>
      <c r="BR2050" s="50">
        <f>(1-'[7]#Constant'!$A$3)/($K2050*'[7]#Constant'!$B$3/'[7]#Constant'!$C$3^($D2050-1)+1)+'[7]#Constant'!$A$3</f>
        <v>0.93417910447761188</v>
      </c>
      <c r="BS2050" s="4">
        <f t="shared" si="8317"/>
        <v>308.21559811014993</v>
      </c>
      <c r="BT2050">
        <f>BO2050/$BO$4*100</f>
        <v>147.69178751343802</v>
      </c>
    </row>
    <row r="2051" spans="1:72" s="13" customFormat="1" ht="17.25" thickBot="1" x14ac:dyDescent="0.35">
      <c r="B2051" s="20"/>
      <c r="D2051" s="14">
        <v>1</v>
      </c>
      <c r="E2051" s="14">
        <v>1</v>
      </c>
      <c r="F2051" s="19">
        <v>1</v>
      </c>
      <c r="G2051" s="15">
        <f>G2050</f>
        <v>120</v>
      </c>
      <c r="H2051" s="15">
        <f>H2050</f>
        <v>120</v>
      </c>
      <c r="I2051" s="15">
        <f>I2050</f>
        <v>4031</v>
      </c>
      <c r="J2051" s="15">
        <f>J2050</f>
        <v>16</v>
      </c>
      <c r="K2051" s="15">
        <f>K2050</f>
        <v>24</v>
      </c>
      <c r="L2051" s="16"/>
      <c r="M2051" s="15">
        <f t="shared" ref="M2051:V2051" si="8338">M2050</f>
        <v>100</v>
      </c>
      <c r="N2051" s="15">
        <f t="shared" si="8338"/>
        <v>0</v>
      </c>
      <c r="O2051" s="15">
        <f t="shared" si="8338"/>
        <v>0</v>
      </c>
      <c r="P2051" s="15">
        <f t="shared" si="8338"/>
        <v>0</v>
      </c>
      <c r="Q2051" s="15">
        <f t="shared" si="8338"/>
        <v>0</v>
      </c>
      <c r="R2051" s="15">
        <f t="shared" si="8338"/>
        <v>0</v>
      </c>
      <c r="S2051" s="15">
        <f t="shared" si="8338"/>
        <v>100</v>
      </c>
      <c r="T2051" s="15">
        <f t="shared" si="8338"/>
        <v>150</v>
      </c>
      <c r="U2051" s="15">
        <f t="shared" si="8338"/>
        <v>0</v>
      </c>
      <c r="V2051" s="15">
        <f t="shared" si="8338"/>
        <v>0</v>
      </c>
      <c r="W2051" s="16"/>
      <c r="X2051" s="15">
        <f t="shared" ref="X2051:AI2051" si="8339">X2050</f>
        <v>100</v>
      </c>
      <c r="Y2051" s="15">
        <f t="shared" si="8339"/>
        <v>0</v>
      </c>
      <c r="Z2051" s="15">
        <f t="shared" si="8339"/>
        <v>0</v>
      </c>
      <c r="AA2051" s="15">
        <f t="shared" si="8339"/>
        <v>200</v>
      </c>
      <c r="AB2051" s="15">
        <f t="shared" si="8339"/>
        <v>250</v>
      </c>
      <c r="AC2051" s="15">
        <f t="shared" si="8339"/>
        <v>0</v>
      </c>
      <c r="AD2051" s="15">
        <f t="shared" si="8339"/>
        <v>100</v>
      </c>
      <c r="AE2051" s="15">
        <f t="shared" si="8339"/>
        <v>150</v>
      </c>
      <c r="AF2051" s="15">
        <f t="shared" si="8339"/>
        <v>0</v>
      </c>
      <c r="AG2051" s="15">
        <f t="shared" si="8339"/>
        <v>0</v>
      </c>
      <c r="AH2051" s="15">
        <f t="shared" si="8339"/>
        <v>0</v>
      </c>
      <c r="AI2051" s="15">
        <f t="shared" si="8339"/>
        <v>0</v>
      </c>
      <c r="AJ2051" s="17"/>
      <c r="AK2051" s="15">
        <f>AK2050</f>
        <v>0</v>
      </c>
      <c r="AL2051" s="15">
        <f>AL2050</f>
        <v>0</v>
      </c>
      <c r="AM2051" s="17"/>
      <c r="AN2051" s="15">
        <f t="shared" ref="AN2051:AX2051" si="8340">AN2050</f>
        <v>0</v>
      </c>
      <c r="AO2051" s="15">
        <f t="shared" si="8340"/>
        <v>0</v>
      </c>
      <c r="AP2051" s="15">
        <f t="shared" si="8340"/>
        <v>0</v>
      </c>
      <c r="AQ2051" s="15">
        <f t="shared" si="8340"/>
        <v>0</v>
      </c>
      <c r="AR2051" s="15">
        <f t="shared" si="8340"/>
        <v>0</v>
      </c>
      <c r="AS2051" s="15">
        <f t="shared" si="8340"/>
        <v>0</v>
      </c>
      <c r="AT2051" s="15">
        <f t="shared" si="8340"/>
        <v>0</v>
      </c>
      <c r="AU2051" s="15">
        <f t="shared" si="8340"/>
        <v>0</v>
      </c>
      <c r="AV2051" s="15">
        <f t="shared" si="8340"/>
        <v>0</v>
      </c>
      <c r="AW2051" s="15">
        <f t="shared" si="8340"/>
        <v>0</v>
      </c>
      <c r="AX2051" s="15">
        <f t="shared" si="8340"/>
        <v>0</v>
      </c>
      <c r="AY2051" s="17"/>
      <c r="AZ2051" s="15">
        <f t="shared" ref="AZ2051:BA2051" si="8341">AZ2050</f>
        <v>6000</v>
      </c>
      <c r="BA2051" s="15">
        <f t="shared" si="8341"/>
        <v>2000</v>
      </c>
      <c r="BB2051" s="15">
        <v>475</v>
      </c>
      <c r="BC2051" s="15">
        <f t="shared" ref="BC2051:BE2051" si="8342">BC2050</f>
        <v>0</v>
      </c>
      <c r="BD2051" s="15">
        <f t="shared" si="8342"/>
        <v>0</v>
      </c>
      <c r="BE2051" s="15">
        <f t="shared" si="8342"/>
        <v>60</v>
      </c>
      <c r="BF2051" s="17"/>
      <c r="BG2051" s="15">
        <f t="shared" ref="BG2051:BH2051" si="8343">BG2050</f>
        <v>1000</v>
      </c>
      <c r="BH2051" s="15">
        <f t="shared" si="8343"/>
        <v>5000</v>
      </c>
      <c r="BI2051" s="17"/>
      <c r="BJ2051" s="22">
        <f>G2051/G2050</f>
        <v>1</v>
      </c>
      <c r="BK2051" s="65">
        <f t="shared" ref="BK2051:BL2051" si="8344">BK2050</f>
        <v>0</v>
      </c>
      <c r="BL2051" s="65">
        <f t="shared" si="8344"/>
        <v>0</v>
      </c>
      <c r="BM2051" s="6">
        <f t="shared" si="8313"/>
        <v>145.44749999999999</v>
      </c>
      <c r="BN2051" s="8">
        <f t="shared" si="8314"/>
        <v>259.61870858192918</v>
      </c>
      <c r="BO2051" s="12">
        <f t="shared" si="8315"/>
        <v>194.32162030116501</v>
      </c>
      <c r="BP2051" s="50">
        <f>(1-'[7]#Constant'!$A$3)/($J2051*'[7]#Constant'!$B$3/'[7]#Constant'!$C$3^($D2051-1)+1)+'[7]#Constant'!$A$3</f>
        <v>0.95511450381679386</v>
      </c>
      <c r="BQ2051" s="4">
        <f t="shared" si="8316"/>
        <v>211.02181905370844</v>
      </c>
      <c r="BR2051" s="50">
        <f>(1-'[7]#Constant'!$A$3)/($K2051*'[7]#Constant'!$B$3/'[7]#Constant'!$C$3^($D2051-1)+1)+'[7]#Constant'!$A$3</f>
        <v>0.93417910447761188</v>
      </c>
      <c r="BS2051" s="4">
        <f t="shared" si="8317"/>
        <v>308.21559811014993</v>
      </c>
      <c r="BT2051"/>
    </row>
    <row r="2052" spans="1:72" x14ac:dyDescent="0.3">
      <c r="A2052">
        <v>40163</v>
      </c>
      <c r="B2052" s="18" t="s">
        <v>374</v>
      </c>
      <c r="C2052" t="s">
        <v>79</v>
      </c>
      <c r="D2052">
        <v>1</v>
      </c>
      <c r="E2052">
        <v>1</v>
      </c>
      <c r="F2052" s="18">
        <v>1</v>
      </c>
      <c r="G2052" s="10">
        <v>100</v>
      </c>
      <c r="H2052" s="10">
        <v>100</v>
      </c>
      <c r="I2052" s="10">
        <v>2500</v>
      </c>
      <c r="J2052" s="10">
        <v>25</v>
      </c>
      <c r="K2052" s="10">
        <v>25</v>
      </c>
      <c r="L2052" s="2"/>
      <c r="M2052" s="10">
        <v>100</v>
      </c>
      <c r="N2052" s="10">
        <v>0</v>
      </c>
      <c r="O2052" s="10">
        <v>0</v>
      </c>
      <c r="P2052" s="10">
        <v>100</v>
      </c>
      <c r="Q2052" s="10">
        <v>0</v>
      </c>
      <c r="R2052" s="10">
        <v>0</v>
      </c>
      <c r="S2052" s="10">
        <v>0</v>
      </c>
      <c r="T2052" s="10">
        <v>150</v>
      </c>
      <c r="U2052" s="10">
        <v>0</v>
      </c>
      <c r="V2052" s="10">
        <v>0</v>
      </c>
      <c r="W2052" s="2"/>
      <c r="X2052" s="10">
        <v>100</v>
      </c>
      <c r="Y2052" s="10">
        <v>0</v>
      </c>
      <c r="Z2052" s="10">
        <v>0</v>
      </c>
      <c r="AA2052" s="10">
        <v>100</v>
      </c>
      <c r="AB2052" s="10">
        <v>0</v>
      </c>
      <c r="AC2052" s="10">
        <v>0</v>
      </c>
      <c r="AD2052" s="10">
        <v>0</v>
      </c>
      <c r="AE2052" s="10">
        <v>150</v>
      </c>
      <c r="AF2052" s="10">
        <v>0</v>
      </c>
      <c r="AG2052" s="10">
        <v>0</v>
      </c>
      <c r="AH2052" s="10">
        <v>0</v>
      </c>
      <c r="AI2052" s="10">
        <v>0</v>
      </c>
      <c r="AJ2052" s="3"/>
      <c r="AK2052" s="10">
        <v>0</v>
      </c>
      <c r="AL2052" s="10">
        <v>0</v>
      </c>
      <c r="AM2052" s="3"/>
      <c r="AN2052" s="10">
        <v>0</v>
      </c>
      <c r="AO2052" s="10">
        <v>0</v>
      </c>
      <c r="AP2052" s="10">
        <v>0</v>
      </c>
      <c r="AQ2052" s="10">
        <v>0</v>
      </c>
      <c r="AR2052" s="10">
        <v>0</v>
      </c>
      <c r="AS2052" s="10">
        <v>0</v>
      </c>
      <c r="AT2052" s="10">
        <v>0</v>
      </c>
      <c r="AU2052" s="10">
        <v>0</v>
      </c>
      <c r="AV2052" s="10">
        <v>0</v>
      </c>
      <c r="AW2052" s="10">
        <v>0</v>
      </c>
      <c r="AX2052" s="10">
        <v>0</v>
      </c>
      <c r="AY2052" s="3"/>
      <c r="AZ2052" s="10">
        <v>6000</v>
      </c>
      <c r="BA2052" s="10">
        <v>6000</v>
      </c>
      <c r="BB2052" s="10">
        <v>0</v>
      </c>
      <c r="BC2052" s="10">
        <v>0</v>
      </c>
      <c r="BD2052" s="10">
        <v>0</v>
      </c>
      <c r="BE2052" s="10">
        <v>250</v>
      </c>
      <c r="BF2052" s="3"/>
      <c r="BG2052" s="10">
        <v>1000</v>
      </c>
      <c r="BH2052" s="10">
        <v>5000</v>
      </c>
      <c r="BI2052" s="3"/>
      <c r="BJ2052" s="21">
        <v>1</v>
      </c>
      <c r="BK2052" s="65">
        <v>0</v>
      </c>
      <c r="BL2052" s="65">
        <v>0</v>
      </c>
      <c r="BM2052" s="6">
        <f t="shared" si="8313"/>
        <v>118.25000000000001</v>
      </c>
      <c r="BN2052" s="8">
        <f t="shared" si="8314"/>
        <v>149.0819326565707</v>
      </c>
      <c r="BO2052" s="12">
        <f t="shared" si="8315"/>
        <v>132.77401303206696</v>
      </c>
      <c r="BP2052" s="50">
        <f>(1-'[7]#Constant'!$A$3)/($J2052*'[7]#Constant'!$B$3/'[7]#Constant'!$C$3^($D2052-1)+1)+'[7]#Constant'!$A$3</f>
        <v>0.93162790697674425</v>
      </c>
      <c r="BQ2052" s="4">
        <f t="shared" si="8316"/>
        <v>149.0819326565707</v>
      </c>
      <c r="BR2052" s="50">
        <f>(1-'[7]#Constant'!$A$3)/($K2052*'[7]#Constant'!$B$3/'[7]#Constant'!$C$3^($D2052-1)+1)+'[7]#Constant'!$A$3</f>
        <v>0.93162790697674425</v>
      </c>
      <c r="BS2052" s="4">
        <f t="shared" si="8317"/>
        <v>149.0819326565707</v>
      </c>
      <c r="BT2052">
        <f>BO2052/$BO$4*100</f>
        <v>100.91327609170268</v>
      </c>
    </row>
    <row r="2053" spans="1:72" s="13" customFormat="1" ht="17.25" thickBot="1" x14ac:dyDescent="0.35">
      <c r="B2053" s="20"/>
      <c r="D2053" s="14">
        <v>1</v>
      </c>
      <c r="E2053" s="14">
        <v>1</v>
      </c>
      <c r="F2053" s="19">
        <v>1</v>
      </c>
      <c r="G2053" s="15">
        <f t="shared" ref="G2053:H2053" si="8345">G2052</f>
        <v>100</v>
      </c>
      <c r="H2053" s="15">
        <f t="shared" si="8345"/>
        <v>100</v>
      </c>
      <c r="I2053" s="15">
        <v>2500</v>
      </c>
      <c r="J2053" s="15">
        <v>25</v>
      </c>
      <c r="K2053" s="15">
        <v>25</v>
      </c>
      <c r="L2053" s="16"/>
      <c r="M2053" s="15">
        <f t="shared" ref="M2053:O2053" si="8346">M2052</f>
        <v>100</v>
      </c>
      <c r="N2053" s="15">
        <f t="shared" si="8346"/>
        <v>0</v>
      </c>
      <c r="O2053" s="15">
        <f t="shared" si="8346"/>
        <v>0</v>
      </c>
      <c r="P2053" s="15">
        <v>100</v>
      </c>
      <c r="Q2053" s="15">
        <f t="shared" ref="Q2053:V2053" si="8347">Q2052</f>
        <v>0</v>
      </c>
      <c r="R2053" s="15">
        <f t="shared" si="8347"/>
        <v>0</v>
      </c>
      <c r="S2053" s="15">
        <f t="shared" si="8347"/>
        <v>0</v>
      </c>
      <c r="T2053" s="15">
        <f t="shared" si="8347"/>
        <v>150</v>
      </c>
      <c r="U2053" s="15">
        <f t="shared" si="8347"/>
        <v>0</v>
      </c>
      <c r="V2053" s="15">
        <f t="shared" si="8347"/>
        <v>0</v>
      </c>
      <c r="W2053" s="16"/>
      <c r="X2053" s="15">
        <f t="shared" ref="X2053:Z2053" si="8348">X2052</f>
        <v>100</v>
      </c>
      <c r="Y2053" s="15">
        <f t="shared" si="8348"/>
        <v>0</v>
      </c>
      <c r="Z2053" s="15">
        <f t="shared" si="8348"/>
        <v>0</v>
      </c>
      <c r="AA2053" s="15">
        <v>100</v>
      </c>
      <c r="AB2053" s="15">
        <f t="shared" ref="AB2053:AI2053" si="8349">AB2052</f>
        <v>0</v>
      </c>
      <c r="AC2053" s="15">
        <f t="shared" si="8349"/>
        <v>0</v>
      </c>
      <c r="AD2053" s="15">
        <f t="shared" si="8349"/>
        <v>0</v>
      </c>
      <c r="AE2053" s="15">
        <f t="shared" si="8349"/>
        <v>150</v>
      </c>
      <c r="AF2053" s="15">
        <f t="shared" si="8349"/>
        <v>0</v>
      </c>
      <c r="AG2053" s="15">
        <f t="shared" si="8349"/>
        <v>0</v>
      </c>
      <c r="AH2053" s="15">
        <f t="shared" si="8349"/>
        <v>0</v>
      </c>
      <c r="AI2053" s="15">
        <f t="shared" si="8349"/>
        <v>0</v>
      </c>
      <c r="AJ2053" s="17"/>
      <c r="AK2053" s="15">
        <f>AK2052</f>
        <v>0</v>
      </c>
      <c r="AL2053" s="15">
        <f>AL2052</f>
        <v>0</v>
      </c>
      <c r="AM2053" s="17"/>
      <c r="AN2053" s="15">
        <f t="shared" ref="AN2053:AX2053" si="8350">AN2052</f>
        <v>0</v>
      </c>
      <c r="AO2053" s="15">
        <f t="shared" si="8350"/>
        <v>0</v>
      </c>
      <c r="AP2053" s="15">
        <f t="shared" si="8350"/>
        <v>0</v>
      </c>
      <c r="AQ2053" s="15">
        <f t="shared" si="8350"/>
        <v>0</v>
      </c>
      <c r="AR2053" s="15">
        <f t="shared" si="8350"/>
        <v>0</v>
      </c>
      <c r="AS2053" s="15">
        <f t="shared" si="8350"/>
        <v>0</v>
      </c>
      <c r="AT2053" s="15">
        <f t="shared" si="8350"/>
        <v>0</v>
      </c>
      <c r="AU2053" s="15">
        <f t="shared" si="8350"/>
        <v>0</v>
      </c>
      <c r="AV2053" s="15">
        <f t="shared" si="8350"/>
        <v>0</v>
      </c>
      <c r="AW2053" s="15">
        <f t="shared" si="8350"/>
        <v>0</v>
      </c>
      <c r="AX2053" s="15">
        <f t="shared" si="8350"/>
        <v>0</v>
      </c>
      <c r="AY2053" s="17"/>
      <c r="AZ2053" s="15">
        <f t="shared" ref="AZ2053:BA2053" si="8351">AZ2052</f>
        <v>6000</v>
      </c>
      <c r="BA2053" s="15">
        <f t="shared" si="8351"/>
        <v>6000</v>
      </c>
      <c r="BB2053" s="15">
        <v>0</v>
      </c>
      <c r="BC2053" s="15">
        <f t="shared" ref="BC2053:BE2053" si="8352">BC2052</f>
        <v>0</v>
      </c>
      <c r="BD2053" s="15">
        <f t="shared" si="8352"/>
        <v>0</v>
      </c>
      <c r="BE2053" s="15">
        <f t="shared" si="8352"/>
        <v>250</v>
      </c>
      <c r="BF2053" s="17"/>
      <c r="BG2053" s="15">
        <f t="shared" ref="BG2053:BH2053" si="8353">BG2052</f>
        <v>1000</v>
      </c>
      <c r="BH2053" s="15">
        <f t="shared" si="8353"/>
        <v>5000</v>
      </c>
      <c r="BI2053" s="17"/>
      <c r="BJ2053" s="22">
        <f>G2053/G2052</f>
        <v>1</v>
      </c>
      <c r="BK2053" s="65">
        <f>BK2052</f>
        <v>0</v>
      </c>
      <c r="BL2053" s="65">
        <f>BL2052</f>
        <v>0</v>
      </c>
      <c r="BM2053" s="6">
        <f t="shared" si="8313"/>
        <v>118.25000000000001</v>
      </c>
      <c r="BN2053" s="8">
        <f t="shared" si="8314"/>
        <v>149.0819326565707</v>
      </c>
      <c r="BO2053" s="12">
        <f t="shared" si="8315"/>
        <v>132.77401303206696</v>
      </c>
      <c r="BP2053" s="50">
        <f>(1-'[7]#Constant'!$A$3)/($J2053*'[7]#Constant'!$B$3/'[7]#Constant'!$C$3^($D2053-1)+1)+'[7]#Constant'!$A$3</f>
        <v>0.93162790697674425</v>
      </c>
      <c r="BQ2053" s="4">
        <f t="shared" si="8316"/>
        <v>149.0819326565707</v>
      </c>
      <c r="BR2053" s="50">
        <f>(1-'[7]#Constant'!$A$3)/($K2053*'[7]#Constant'!$B$3/'[7]#Constant'!$C$3^($D2053-1)+1)+'[7]#Constant'!$A$3</f>
        <v>0.93162790697674425</v>
      </c>
      <c r="BS2053" s="4">
        <f t="shared" si="8317"/>
        <v>149.0819326565707</v>
      </c>
      <c r="BT2053"/>
    </row>
    <row r="2054" spans="1:72" x14ac:dyDescent="0.3">
      <c r="A2054">
        <v>40164</v>
      </c>
      <c r="B2054" s="18" t="s">
        <v>375</v>
      </c>
      <c r="C2054" t="s">
        <v>81</v>
      </c>
      <c r="D2054">
        <v>1</v>
      </c>
      <c r="E2054">
        <v>1</v>
      </c>
      <c r="F2054" s="18">
        <v>1</v>
      </c>
      <c r="G2054" s="10">
        <v>100</v>
      </c>
      <c r="H2054" s="10">
        <v>100</v>
      </c>
      <c r="I2054" s="10">
        <v>2500</v>
      </c>
      <c r="J2054" s="10">
        <v>25</v>
      </c>
      <c r="K2054" s="10">
        <v>25</v>
      </c>
      <c r="L2054" s="2"/>
      <c r="M2054" s="10">
        <v>100</v>
      </c>
      <c r="N2054" s="10">
        <v>0</v>
      </c>
      <c r="O2054" s="10">
        <v>0</v>
      </c>
      <c r="P2054" s="10">
        <v>100</v>
      </c>
      <c r="Q2054" s="10">
        <v>0</v>
      </c>
      <c r="R2054" s="10">
        <v>0</v>
      </c>
      <c r="S2054" s="10">
        <v>0</v>
      </c>
      <c r="T2054" s="10">
        <v>150</v>
      </c>
      <c r="U2054" s="10">
        <v>0</v>
      </c>
      <c r="V2054" s="10">
        <v>0</v>
      </c>
      <c r="W2054" s="2"/>
      <c r="X2054" s="10">
        <v>100</v>
      </c>
      <c r="Y2054" s="10">
        <v>0</v>
      </c>
      <c r="Z2054" s="10">
        <v>0</v>
      </c>
      <c r="AA2054" s="10">
        <v>100</v>
      </c>
      <c r="AB2054" s="10">
        <v>0</v>
      </c>
      <c r="AC2054" s="10">
        <v>0</v>
      </c>
      <c r="AD2054" s="10">
        <v>0</v>
      </c>
      <c r="AE2054" s="10">
        <v>150</v>
      </c>
      <c r="AF2054" s="10">
        <v>0</v>
      </c>
      <c r="AG2054" s="10">
        <v>0</v>
      </c>
      <c r="AH2054" s="10">
        <v>0</v>
      </c>
      <c r="AI2054" s="10">
        <v>0</v>
      </c>
      <c r="AJ2054" s="3"/>
      <c r="AK2054" s="10">
        <v>0</v>
      </c>
      <c r="AL2054" s="10">
        <v>0</v>
      </c>
      <c r="AM2054" s="3"/>
      <c r="AN2054" s="10">
        <v>0</v>
      </c>
      <c r="AO2054" s="10">
        <v>0</v>
      </c>
      <c r="AP2054" s="10">
        <v>0</v>
      </c>
      <c r="AQ2054" s="10">
        <v>0</v>
      </c>
      <c r="AR2054" s="10">
        <v>0</v>
      </c>
      <c r="AS2054" s="10">
        <v>0</v>
      </c>
      <c r="AT2054" s="10">
        <v>0</v>
      </c>
      <c r="AU2054" s="10">
        <v>0</v>
      </c>
      <c r="AV2054" s="10">
        <v>0</v>
      </c>
      <c r="AW2054" s="10">
        <v>0</v>
      </c>
      <c r="AX2054" s="10">
        <v>0</v>
      </c>
      <c r="AY2054" s="3"/>
      <c r="AZ2054" s="10">
        <v>6000</v>
      </c>
      <c r="BA2054" s="10">
        <v>6000</v>
      </c>
      <c r="BB2054" s="10">
        <v>0</v>
      </c>
      <c r="BC2054" s="10">
        <v>0</v>
      </c>
      <c r="BD2054" s="10">
        <v>0</v>
      </c>
      <c r="BE2054" s="10">
        <v>250</v>
      </c>
      <c r="BF2054" s="3"/>
      <c r="BG2054" s="10">
        <v>1000</v>
      </c>
      <c r="BH2054" s="10">
        <v>5000</v>
      </c>
      <c r="BI2054" s="3"/>
      <c r="BJ2054" s="21">
        <v>1</v>
      </c>
      <c r="BK2054" s="65">
        <v>0</v>
      </c>
      <c r="BL2054" s="65">
        <v>0</v>
      </c>
      <c r="BM2054" s="6">
        <f t="shared" si="8313"/>
        <v>118.25000000000001</v>
      </c>
      <c r="BN2054" s="8">
        <f t="shared" si="8314"/>
        <v>149.0819326565707</v>
      </c>
      <c r="BO2054" s="12">
        <f t="shared" si="8315"/>
        <v>132.77401303206696</v>
      </c>
      <c r="BP2054" s="50">
        <f>(1-'[7]#Constant'!$A$3)/($J2054*'[7]#Constant'!$B$3/'[7]#Constant'!$C$3^($D2054-1)+1)+'[7]#Constant'!$A$3</f>
        <v>0.93162790697674425</v>
      </c>
      <c r="BQ2054" s="4">
        <f t="shared" si="8316"/>
        <v>149.0819326565707</v>
      </c>
      <c r="BR2054" s="50">
        <f>(1-'[7]#Constant'!$A$3)/($K2054*'[7]#Constant'!$B$3/'[7]#Constant'!$C$3^($D2054-1)+1)+'[7]#Constant'!$A$3</f>
        <v>0.93162790697674425</v>
      </c>
      <c r="BS2054" s="4">
        <f t="shared" si="8317"/>
        <v>149.0819326565707</v>
      </c>
      <c r="BT2054">
        <f>BO2054/$BO$4*100</f>
        <v>100.91327609170268</v>
      </c>
    </row>
    <row r="2055" spans="1:72" s="13" customFormat="1" ht="17.25" thickBot="1" x14ac:dyDescent="0.35">
      <c r="B2055" s="20"/>
      <c r="D2055" s="14">
        <v>1</v>
      </c>
      <c r="E2055" s="14">
        <v>1</v>
      </c>
      <c r="F2055" s="19">
        <v>1</v>
      </c>
      <c r="G2055" s="15">
        <f t="shared" ref="G2055:H2055" si="8354">G2054</f>
        <v>100</v>
      </c>
      <c r="H2055" s="15">
        <f t="shared" si="8354"/>
        <v>100</v>
      </c>
      <c r="I2055" s="15">
        <v>2500</v>
      </c>
      <c r="J2055" s="15">
        <v>25</v>
      </c>
      <c r="K2055" s="15">
        <v>25</v>
      </c>
      <c r="L2055" s="16"/>
      <c r="M2055" s="15">
        <f t="shared" ref="M2055:O2055" si="8355">M2054</f>
        <v>100</v>
      </c>
      <c r="N2055" s="15">
        <f t="shared" si="8355"/>
        <v>0</v>
      </c>
      <c r="O2055" s="15">
        <f t="shared" si="8355"/>
        <v>0</v>
      </c>
      <c r="P2055" s="15">
        <v>100</v>
      </c>
      <c r="Q2055" s="15">
        <f t="shared" ref="Q2055:V2055" si="8356">Q2054</f>
        <v>0</v>
      </c>
      <c r="R2055" s="15">
        <f t="shared" si="8356"/>
        <v>0</v>
      </c>
      <c r="S2055" s="15">
        <f t="shared" si="8356"/>
        <v>0</v>
      </c>
      <c r="T2055" s="15">
        <f t="shared" si="8356"/>
        <v>150</v>
      </c>
      <c r="U2055" s="15">
        <f t="shared" si="8356"/>
        <v>0</v>
      </c>
      <c r="V2055" s="15">
        <f t="shared" si="8356"/>
        <v>0</v>
      </c>
      <c r="W2055" s="16"/>
      <c r="X2055" s="15">
        <f t="shared" ref="X2055:Z2055" si="8357">X2054</f>
        <v>100</v>
      </c>
      <c r="Y2055" s="15">
        <f t="shared" si="8357"/>
        <v>0</v>
      </c>
      <c r="Z2055" s="15">
        <f t="shared" si="8357"/>
        <v>0</v>
      </c>
      <c r="AA2055" s="15">
        <v>100</v>
      </c>
      <c r="AB2055" s="15">
        <f t="shared" ref="AB2055:AI2055" si="8358">AB2054</f>
        <v>0</v>
      </c>
      <c r="AC2055" s="15">
        <f t="shared" si="8358"/>
        <v>0</v>
      </c>
      <c r="AD2055" s="15">
        <f t="shared" si="8358"/>
        <v>0</v>
      </c>
      <c r="AE2055" s="15">
        <f t="shared" si="8358"/>
        <v>150</v>
      </c>
      <c r="AF2055" s="15">
        <f t="shared" si="8358"/>
        <v>0</v>
      </c>
      <c r="AG2055" s="15">
        <f t="shared" si="8358"/>
        <v>0</v>
      </c>
      <c r="AH2055" s="15">
        <f t="shared" si="8358"/>
        <v>0</v>
      </c>
      <c r="AI2055" s="15">
        <f t="shared" si="8358"/>
        <v>0</v>
      </c>
      <c r="AJ2055" s="17"/>
      <c r="AK2055" s="15">
        <f>AK2054</f>
        <v>0</v>
      </c>
      <c r="AL2055" s="15">
        <f>AL2054</f>
        <v>0</v>
      </c>
      <c r="AM2055" s="17"/>
      <c r="AN2055" s="15">
        <f t="shared" ref="AN2055:AX2055" si="8359">AN2054</f>
        <v>0</v>
      </c>
      <c r="AO2055" s="15">
        <f t="shared" si="8359"/>
        <v>0</v>
      </c>
      <c r="AP2055" s="15">
        <f t="shared" si="8359"/>
        <v>0</v>
      </c>
      <c r="AQ2055" s="15">
        <f t="shared" si="8359"/>
        <v>0</v>
      </c>
      <c r="AR2055" s="15">
        <f t="shared" si="8359"/>
        <v>0</v>
      </c>
      <c r="AS2055" s="15">
        <f t="shared" si="8359"/>
        <v>0</v>
      </c>
      <c r="AT2055" s="15">
        <f t="shared" si="8359"/>
        <v>0</v>
      </c>
      <c r="AU2055" s="15">
        <f t="shared" si="8359"/>
        <v>0</v>
      </c>
      <c r="AV2055" s="15">
        <f t="shared" si="8359"/>
        <v>0</v>
      </c>
      <c r="AW2055" s="15">
        <f t="shared" si="8359"/>
        <v>0</v>
      </c>
      <c r="AX2055" s="15">
        <f t="shared" si="8359"/>
        <v>0</v>
      </c>
      <c r="AY2055" s="17"/>
      <c r="AZ2055" s="15">
        <f t="shared" ref="AZ2055:BA2055" si="8360">AZ2054</f>
        <v>6000</v>
      </c>
      <c r="BA2055" s="15">
        <f t="shared" si="8360"/>
        <v>6000</v>
      </c>
      <c r="BB2055" s="15">
        <v>0</v>
      </c>
      <c r="BC2055" s="15">
        <f t="shared" ref="BC2055:BE2055" si="8361">BC2054</f>
        <v>0</v>
      </c>
      <c r="BD2055" s="15">
        <f t="shared" si="8361"/>
        <v>0</v>
      </c>
      <c r="BE2055" s="15">
        <f t="shared" si="8361"/>
        <v>250</v>
      </c>
      <c r="BF2055" s="17"/>
      <c r="BG2055" s="15">
        <f t="shared" ref="BG2055:BH2055" si="8362">BG2054</f>
        <v>1000</v>
      </c>
      <c r="BH2055" s="15">
        <f t="shared" si="8362"/>
        <v>5000</v>
      </c>
      <c r="BI2055" s="17"/>
      <c r="BJ2055" s="22">
        <f>G2055/G2054</f>
        <v>1</v>
      </c>
      <c r="BK2055" s="65">
        <f t="shared" ref="BK2055:BL2055" si="8363">BK2054</f>
        <v>0</v>
      </c>
      <c r="BL2055" s="65">
        <f t="shared" si="8363"/>
        <v>0</v>
      </c>
      <c r="BM2055" s="6">
        <f t="shared" si="8313"/>
        <v>118.25000000000001</v>
      </c>
      <c r="BN2055" s="8">
        <f t="shared" si="8314"/>
        <v>149.0819326565707</v>
      </c>
      <c r="BO2055" s="12">
        <f t="shared" si="8315"/>
        <v>132.77401303206696</v>
      </c>
      <c r="BP2055" s="50">
        <f>(1-'[7]#Constant'!$A$3)/($J2055*'[7]#Constant'!$B$3/'[7]#Constant'!$C$3^($D2055-1)+1)+'[7]#Constant'!$A$3</f>
        <v>0.93162790697674425</v>
      </c>
      <c r="BQ2055" s="4">
        <f t="shared" si="8316"/>
        <v>149.0819326565707</v>
      </c>
      <c r="BR2055" s="50">
        <f>(1-'[7]#Constant'!$A$3)/($K2055*'[7]#Constant'!$B$3/'[7]#Constant'!$C$3^($D2055-1)+1)+'[7]#Constant'!$A$3</f>
        <v>0.93162790697674425</v>
      </c>
      <c r="BS2055" s="4">
        <f t="shared" si="8317"/>
        <v>149.0819326565707</v>
      </c>
      <c r="BT2055"/>
    </row>
    <row r="2056" spans="1:72" x14ac:dyDescent="0.3">
      <c r="A2056">
        <v>40165</v>
      </c>
      <c r="B2056" s="18" t="s">
        <v>376</v>
      </c>
      <c r="C2056" t="s">
        <v>82</v>
      </c>
      <c r="D2056">
        <v>1</v>
      </c>
      <c r="E2056">
        <v>1</v>
      </c>
      <c r="F2056" s="18">
        <v>1</v>
      </c>
      <c r="G2056" s="10">
        <v>100</v>
      </c>
      <c r="H2056" s="10">
        <v>100</v>
      </c>
      <c r="I2056" s="10">
        <v>2500</v>
      </c>
      <c r="J2056" s="10">
        <v>25</v>
      </c>
      <c r="K2056" s="10">
        <v>25</v>
      </c>
      <c r="L2056" s="2"/>
      <c r="M2056" s="10">
        <v>100</v>
      </c>
      <c r="N2056" s="10">
        <v>0</v>
      </c>
      <c r="O2056" s="10">
        <v>0</v>
      </c>
      <c r="P2056" s="10">
        <v>100</v>
      </c>
      <c r="Q2056" s="10">
        <v>0</v>
      </c>
      <c r="R2056" s="10">
        <v>0</v>
      </c>
      <c r="S2056" s="10">
        <v>0</v>
      </c>
      <c r="T2056" s="10">
        <v>150</v>
      </c>
      <c r="U2056" s="10">
        <v>0</v>
      </c>
      <c r="V2056" s="10">
        <v>0</v>
      </c>
      <c r="W2056" s="2"/>
      <c r="X2056" s="10">
        <v>100</v>
      </c>
      <c r="Y2056" s="10">
        <v>0</v>
      </c>
      <c r="Z2056" s="10">
        <v>0</v>
      </c>
      <c r="AA2056" s="10">
        <v>100</v>
      </c>
      <c r="AB2056" s="10">
        <v>0</v>
      </c>
      <c r="AC2056" s="10">
        <v>0</v>
      </c>
      <c r="AD2056" s="10">
        <v>0</v>
      </c>
      <c r="AE2056" s="10">
        <v>150</v>
      </c>
      <c r="AF2056" s="10">
        <v>0</v>
      </c>
      <c r="AG2056" s="10">
        <v>0</v>
      </c>
      <c r="AH2056" s="10">
        <v>0</v>
      </c>
      <c r="AI2056" s="10">
        <v>0</v>
      </c>
      <c r="AJ2056" s="3"/>
      <c r="AK2056" s="10">
        <v>0</v>
      </c>
      <c r="AL2056" s="10">
        <v>0</v>
      </c>
      <c r="AM2056" s="3"/>
      <c r="AN2056" s="10">
        <v>0</v>
      </c>
      <c r="AO2056" s="10">
        <v>0</v>
      </c>
      <c r="AP2056" s="10">
        <v>0</v>
      </c>
      <c r="AQ2056" s="10">
        <v>0</v>
      </c>
      <c r="AR2056" s="10">
        <v>0</v>
      </c>
      <c r="AS2056" s="10">
        <v>0</v>
      </c>
      <c r="AT2056" s="10">
        <v>0</v>
      </c>
      <c r="AU2056" s="10">
        <v>0</v>
      </c>
      <c r="AV2056" s="10">
        <v>0</v>
      </c>
      <c r="AW2056" s="10">
        <v>0</v>
      </c>
      <c r="AX2056" s="10">
        <v>0</v>
      </c>
      <c r="AY2056" s="3"/>
      <c r="AZ2056" s="10">
        <v>6000</v>
      </c>
      <c r="BA2056" s="10">
        <v>6000</v>
      </c>
      <c r="BB2056" s="10">
        <v>0</v>
      </c>
      <c r="BC2056" s="10">
        <v>0</v>
      </c>
      <c r="BD2056" s="10">
        <v>0</v>
      </c>
      <c r="BE2056" s="10">
        <v>250</v>
      </c>
      <c r="BF2056" s="3"/>
      <c r="BG2056" s="10">
        <v>1000</v>
      </c>
      <c r="BH2056" s="10">
        <v>5000</v>
      </c>
      <c r="BI2056" s="3"/>
      <c r="BJ2056" s="21">
        <v>1</v>
      </c>
      <c r="BK2056" s="65">
        <v>0</v>
      </c>
      <c r="BL2056" s="65">
        <v>0</v>
      </c>
      <c r="BM2056" s="6">
        <f t="shared" si="8313"/>
        <v>118.25000000000001</v>
      </c>
      <c r="BN2056" s="8">
        <f t="shared" si="8314"/>
        <v>149.0819326565707</v>
      </c>
      <c r="BO2056" s="12">
        <f t="shared" si="8315"/>
        <v>132.77401303206696</v>
      </c>
      <c r="BP2056" s="50">
        <f>(1-'[7]#Constant'!$A$3)/($J2056*'[7]#Constant'!$B$3/'[7]#Constant'!$C$3^($D2056-1)+1)+'[7]#Constant'!$A$3</f>
        <v>0.93162790697674425</v>
      </c>
      <c r="BQ2056" s="4">
        <f t="shared" si="8316"/>
        <v>149.0819326565707</v>
      </c>
      <c r="BR2056" s="50">
        <f>(1-'[7]#Constant'!$A$3)/($K2056*'[7]#Constant'!$B$3/'[7]#Constant'!$C$3^($D2056-1)+1)+'[7]#Constant'!$A$3</f>
        <v>0.93162790697674425</v>
      </c>
      <c r="BS2056" s="4">
        <f t="shared" si="8317"/>
        <v>149.0819326565707</v>
      </c>
      <c r="BT2056">
        <f>BO2056/$BO$4*100</f>
        <v>100.91327609170268</v>
      </c>
    </row>
    <row r="2057" spans="1:72" s="13" customFormat="1" ht="17.25" thickBot="1" x14ac:dyDescent="0.35">
      <c r="B2057" s="20"/>
      <c r="D2057" s="14">
        <v>1</v>
      </c>
      <c r="E2057" s="14">
        <v>1</v>
      </c>
      <c r="F2057" s="19">
        <v>1</v>
      </c>
      <c r="G2057" s="15">
        <f t="shared" ref="G2057:H2057" si="8364">G2056</f>
        <v>100</v>
      </c>
      <c r="H2057" s="15">
        <f t="shared" si="8364"/>
        <v>100</v>
      </c>
      <c r="I2057" s="15">
        <v>2500</v>
      </c>
      <c r="J2057" s="15">
        <v>25</v>
      </c>
      <c r="K2057" s="15">
        <v>25</v>
      </c>
      <c r="L2057" s="16"/>
      <c r="M2057" s="15">
        <f t="shared" ref="M2057:O2057" si="8365">M2056</f>
        <v>100</v>
      </c>
      <c r="N2057" s="15">
        <f t="shared" si="8365"/>
        <v>0</v>
      </c>
      <c r="O2057" s="15">
        <f t="shared" si="8365"/>
        <v>0</v>
      </c>
      <c r="P2057" s="15">
        <v>100</v>
      </c>
      <c r="Q2057" s="15">
        <f t="shared" ref="Q2057:V2057" si="8366">Q2056</f>
        <v>0</v>
      </c>
      <c r="R2057" s="15">
        <f t="shared" si="8366"/>
        <v>0</v>
      </c>
      <c r="S2057" s="15">
        <f t="shared" si="8366"/>
        <v>0</v>
      </c>
      <c r="T2057" s="15">
        <f t="shared" si="8366"/>
        <v>150</v>
      </c>
      <c r="U2057" s="15">
        <f t="shared" si="8366"/>
        <v>0</v>
      </c>
      <c r="V2057" s="15">
        <f t="shared" si="8366"/>
        <v>0</v>
      </c>
      <c r="W2057" s="16"/>
      <c r="X2057" s="15">
        <f t="shared" ref="X2057:Z2057" si="8367">X2056</f>
        <v>100</v>
      </c>
      <c r="Y2057" s="15">
        <f t="shared" si="8367"/>
        <v>0</v>
      </c>
      <c r="Z2057" s="15">
        <f t="shared" si="8367"/>
        <v>0</v>
      </c>
      <c r="AA2057" s="15">
        <v>100</v>
      </c>
      <c r="AB2057" s="15">
        <f t="shared" ref="AB2057:AI2057" si="8368">AB2056</f>
        <v>0</v>
      </c>
      <c r="AC2057" s="15">
        <f t="shared" si="8368"/>
        <v>0</v>
      </c>
      <c r="AD2057" s="15">
        <f t="shared" si="8368"/>
        <v>0</v>
      </c>
      <c r="AE2057" s="15">
        <f t="shared" si="8368"/>
        <v>150</v>
      </c>
      <c r="AF2057" s="15">
        <f t="shared" si="8368"/>
        <v>0</v>
      </c>
      <c r="AG2057" s="15">
        <f t="shared" si="8368"/>
        <v>0</v>
      </c>
      <c r="AH2057" s="15">
        <f t="shared" si="8368"/>
        <v>0</v>
      </c>
      <c r="AI2057" s="15">
        <f t="shared" si="8368"/>
        <v>0</v>
      </c>
      <c r="AJ2057" s="17"/>
      <c r="AK2057" s="15">
        <f>AK2056</f>
        <v>0</v>
      </c>
      <c r="AL2057" s="15">
        <f>AL2056</f>
        <v>0</v>
      </c>
      <c r="AM2057" s="17"/>
      <c r="AN2057" s="15">
        <f t="shared" ref="AN2057:AX2057" si="8369">AN2056</f>
        <v>0</v>
      </c>
      <c r="AO2057" s="15">
        <f t="shared" si="8369"/>
        <v>0</v>
      </c>
      <c r="AP2057" s="15">
        <f t="shared" si="8369"/>
        <v>0</v>
      </c>
      <c r="AQ2057" s="15">
        <f t="shared" si="8369"/>
        <v>0</v>
      </c>
      <c r="AR2057" s="15">
        <f t="shared" si="8369"/>
        <v>0</v>
      </c>
      <c r="AS2057" s="15">
        <f t="shared" si="8369"/>
        <v>0</v>
      </c>
      <c r="AT2057" s="15">
        <f t="shared" si="8369"/>
        <v>0</v>
      </c>
      <c r="AU2057" s="15">
        <f t="shared" si="8369"/>
        <v>0</v>
      </c>
      <c r="AV2057" s="15">
        <f t="shared" si="8369"/>
        <v>0</v>
      </c>
      <c r="AW2057" s="15">
        <f t="shared" si="8369"/>
        <v>0</v>
      </c>
      <c r="AX2057" s="15">
        <f t="shared" si="8369"/>
        <v>0</v>
      </c>
      <c r="AY2057" s="17"/>
      <c r="AZ2057" s="15">
        <f t="shared" ref="AZ2057:BA2057" si="8370">AZ2056</f>
        <v>6000</v>
      </c>
      <c r="BA2057" s="15">
        <f t="shared" si="8370"/>
        <v>6000</v>
      </c>
      <c r="BB2057" s="15">
        <v>0</v>
      </c>
      <c r="BC2057" s="15">
        <f t="shared" ref="BC2057:BE2057" si="8371">BC2056</f>
        <v>0</v>
      </c>
      <c r="BD2057" s="15">
        <f t="shared" si="8371"/>
        <v>0</v>
      </c>
      <c r="BE2057" s="15">
        <f t="shared" si="8371"/>
        <v>250</v>
      </c>
      <c r="BF2057" s="17"/>
      <c r="BG2057" s="15">
        <f t="shared" ref="BG2057:BH2057" si="8372">BG2056</f>
        <v>1000</v>
      </c>
      <c r="BH2057" s="15">
        <f t="shared" si="8372"/>
        <v>5000</v>
      </c>
      <c r="BI2057" s="17"/>
      <c r="BJ2057" s="22">
        <f>G2057/G2056</f>
        <v>1</v>
      </c>
      <c r="BK2057" s="65">
        <f>BK2056</f>
        <v>0</v>
      </c>
      <c r="BL2057" s="65">
        <f>BL2056</f>
        <v>0</v>
      </c>
      <c r="BM2057" s="6">
        <f t="shared" si="8313"/>
        <v>118.25000000000001</v>
      </c>
      <c r="BN2057" s="8">
        <f t="shared" si="8314"/>
        <v>149.0819326565707</v>
      </c>
      <c r="BO2057" s="12">
        <f t="shared" si="8315"/>
        <v>132.77401303206696</v>
      </c>
      <c r="BP2057" s="50">
        <f>(1-'[7]#Constant'!$A$3)/($J2057*'[7]#Constant'!$B$3/'[7]#Constant'!$C$3^($D2057-1)+1)+'[7]#Constant'!$A$3</f>
        <v>0.93162790697674425</v>
      </c>
      <c r="BQ2057" s="4">
        <f t="shared" si="8316"/>
        <v>149.0819326565707</v>
      </c>
      <c r="BR2057" s="50">
        <f>(1-'[7]#Constant'!$A$3)/($K2057*'[7]#Constant'!$B$3/'[7]#Constant'!$C$3^($D2057-1)+1)+'[7]#Constant'!$A$3</f>
        <v>0.93162790697674425</v>
      </c>
      <c r="BS2057" s="4">
        <f t="shared" si="8317"/>
        <v>149.0819326565707</v>
      </c>
      <c r="BT2057"/>
    </row>
    <row r="2058" spans="1:72" x14ac:dyDescent="0.3">
      <c r="A2058">
        <v>40166</v>
      </c>
      <c r="B2058" s="18" t="s">
        <v>377</v>
      </c>
      <c r="C2058" s="43" t="str">
        <f>VLOOKUP($A2058,[2]CreatureTable!$A:$I,9,FALSE)</f>
        <v>Knight</v>
      </c>
      <c r="D2058">
        <v>1</v>
      </c>
      <c r="E2058">
        <v>1</v>
      </c>
      <c r="F2058" s="18">
        <v>1</v>
      </c>
      <c r="G2058" s="10">
        <f>ROUND(VLOOKUP($C2058,$B$4:$BH$42,6,FALSE),0)</f>
        <v>81</v>
      </c>
      <c r="H2058" s="10">
        <f>ROUND(VLOOKUP($C2058,$B$4:$BH$42,7,FALSE),0)</f>
        <v>81</v>
      </c>
      <c r="I2058" s="10">
        <f>ROUND(VLOOKUP($C2058,$B$4:$BH$42,8,FALSE),0)</f>
        <v>6982</v>
      </c>
      <c r="J2058" s="10">
        <f>ROUND(VLOOKUP($C2058,$B$4:$BH$42,9,FALSE),0)</f>
        <v>36</v>
      </c>
      <c r="K2058" s="10">
        <f>ROUND(VLOOKUP($C2058,$B$4:$BH$42,10,FALSE),0)</f>
        <v>28</v>
      </c>
      <c r="L2058" s="2"/>
      <c r="M2058" s="10">
        <v>0</v>
      </c>
      <c r="N2058" s="10">
        <f>ROUND(VLOOKUP($C2058,$B$4:$BH$42,13,FALSE),0)</f>
        <v>0</v>
      </c>
      <c r="O2058" s="10">
        <f>ROUND(VLOOKUP($C2058,$B$4:$BH$42,14,FALSE),0)</f>
        <v>0</v>
      </c>
      <c r="P2058" s="10">
        <f>ROUND(VLOOKUP($C2058,$B$4:$BH$42,15,FALSE),0)</f>
        <v>0</v>
      </c>
      <c r="Q2058" s="10">
        <v>0</v>
      </c>
      <c r="R2058" s="10">
        <f>ROUND(VLOOKUP($C2058,$B$4:$BH$42,17,FALSE),0)</f>
        <v>0</v>
      </c>
      <c r="S2058" s="10">
        <f>ROUND(VLOOKUP($C2058,$B$4:$BH$42,18,FALSE),0)</f>
        <v>0</v>
      </c>
      <c r="T2058" s="10">
        <f>ROUND(VLOOKUP($C2058,$B$4:$BH$42,19,FALSE),0)</f>
        <v>0</v>
      </c>
      <c r="U2058" s="10">
        <f>ROUND(VLOOKUP($C2058,$B$4:$BH$42,20,FALSE),0)</f>
        <v>0</v>
      </c>
      <c r="V2058" s="10">
        <f>ROUND(VLOOKUP($C2058,$B$4:$BH$42,21,FALSE),0)</f>
        <v>250</v>
      </c>
      <c r="W2058" s="2"/>
      <c r="X2058" s="10">
        <v>0</v>
      </c>
      <c r="Y2058" s="10">
        <f>ROUND(VLOOKUP($C2058,$B$4:$BH$42,24,FALSE),0)</f>
        <v>0</v>
      </c>
      <c r="Z2058" s="10">
        <f>ROUND(VLOOKUP($C2058,$B$4:$BH$42,25,FALSE),0)</f>
        <v>0</v>
      </c>
      <c r="AA2058" s="10">
        <f>ROUND(VLOOKUP($C2058,$B$4:$BH$42,26,FALSE),0)</f>
        <v>0</v>
      </c>
      <c r="AB2058" s="10">
        <v>0</v>
      </c>
      <c r="AC2058" s="10">
        <f>ROUND(VLOOKUP($C2058,$B$4:$BH$42,28,FALSE),0)</f>
        <v>0</v>
      </c>
      <c r="AD2058" s="10">
        <f>ROUND(VLOOKUP($C2058,$B$4:$BH$42,29,FALSE),0)</f>
        <v>0</v>
      </c>
      <c r="AE2058" s="10">
        <f>ROUND(VLOOKUP($C2058,$B$4:$BH$42,30,FALSE),0)</f>
        <v>0</v>
      </c>
      <c r="AF2058" s="10">
        <f>ROUND(VLOOKUP($C2058,$B$4:$BH$42,31,FALSE),0)</f>
        <v>0</v>
      </c>
      <c r="AG2058" s="10">
        <f>ROUND(VLOOKUP($C2058,$B$4:$BH$42,32,FALSE),0)</f>
        <v>250</v>
      </c>
      <c r="AH2058" s="10">
        <f>ROUND(VLOOKUP($C2058,$B$4:$BH$42,33,FALSE),0)</f>
        <v>0</v>
      </c>
      <c r="AI2058" s="10">
        <f>ROUND(VLOOKUP($C2058,$B$4:$BH$42,34,FALSE),0)</f>
        <v>0</v>
      </c>
      <c r="AJ2058" s="3"/>
      <c r="AK2058" s="10">
        <f>ROUND(VLOOKUP($C2058,$B$4:$BH$42,36,FALSE),0)</f>
        <v>0</v>
      </c>
      <c r="AL2058" s="10">
        <f>ROUND(VLOOKUP($C2058,$B$4:$BH$42,37,FALSE),0)</f>
        <v>0</v>
      </c>
      <c r="AM2058" s="3"/>
      <c r="AN2058" s="10">
        <f>ROUND(VLOOKUP($C2058,$B$4:$BH$42,39,FALSE),0)</f>
        <v>0</v>
      </c>
      <c r="AO2058" s="10">
        <f>ROUND(VLOOKUP($C2058,$B$4:$BH$42,40,FALSE),0)</f>
        <v>0</v>
      </c>
      <c r="AP2058" s="10">
        <f>ROUND(VLOOKUP($C2058,$B$4:$BH$42,41,FALSE),0)</f>
        <v>0</v>
      </c>
      <c r="AQ2058" s="10">
        <f>ROUND(VLOOKUP($C2058,$B$4:$BH$42,42,FALSE),0)</f>
        <v>0</v>
      </c>
      <c r="AR2058" s="10">
        <f>ROUND(VLOOKUP($C2058,$B$4:$BH$42,43,FALSE),0)</f>
        <v>0</v>
      </c>
      <c r="AS2058" s="10">
        <f>ROUND(VLOOKUP($C2058,$B$4:$BH$42,44,FALSE),0)</f>
        <v>0</v>
      </c>
      <c r="AT2058" s="10">
        <f>ROUND(VLOOKUP($C2058,$B$4:$BH$42,45,FALSE),0)</f>
        <v>0</v>
      </c>
      <c r="AU2058" s="10">
        <f>ROUND(VLOOKUP($C2058,$B$4:$BH$42,46,FALSE),0)</f>
        <v>0</v>
      </c>
      <c r="AV2058" s="10">
        <f>ROUND(VLOOKUP($C2058,$B$4:$BH$42,47,FALSE),0)</f>
        <v>0</v>
      </c>
      <c r="AW2058" s="10">
        <f>ROUND(VLOOKUP($C2058,$B$4:$BH$42,48,FALSE),0)</f>
        <v>0</v>
      </c>
      <c r="AX2058" s="10">
        <f>ROUND(VLOOKUP($C2058,$B$4:$BH$42,49,FALSE),0)</f>
        <v>0</v>
      </c>
      <c r="AY2058" s="3"/>
      <c r="AZ2058" s="10">
        <v>6000</v>
      </c>
      <c r="BA2058" s="10">
        <v>2000</v>
      </c>
      <c r="BB2058" s="10">
        <v>275</v>
      </c>
      <c r="BC2058" s="10">
        <v>0</v>
      </c>
      <c r="BD2058" s="10">
        <v>0</v>
      </c>
      <c r="BE2058" s="10">
        <v>60</v>
      </c>
      <c r="BF2058" s="3"/>
      <c r="BG2058" s="10">
        <v>1000</v>
      </c>
      <c r="BH2058" s="10">
        <v>5000</v>
      </c>
      <c r="BI2058" s="3"/>
      <c r="BJ2058" s="21">
        <v>1</v>
      </c>
      <c r="BK2058" s="65">
        <v>0</v>
      </c>
      <c r="BL2058" s="65">
        <v>0</v>
      </c>
      <c r="BM2058" s="6">
        <f t="shared" si="8313"/>
        <v>81</v>
      </c>
      <c r="BN2058" s="8">
        <f t="shared" si="8314"/>
        <v>509.17254667410077</v>
      </c>
      <c r="BO2058" s="12">
        <f t="shared" si="8315"/>
        <v>203.08366817792651</v>
      </c>
      <c r="BP2058" s="50">
        <f>(1-'#Constant'!$A$3)/($J2058*'#Constant'!$B$3/'#Constant'!$C$3^($D2058-1)+1)+'#Constant'!$A$3</f>
        <v>0.90447653429602881</v>
      </c>
      <c r="BQ2058" s="4">
        <f t="shared" si="8316"/>
        <v>514.62547563928581</v>
      </c>
      <c r="BR2058" s="50">
        <f>(1-'#Constant'!$A$3)/($K2058*'#Constant'!$B$3/'#Constant'!$C$3^($D2058-1)+1)+'#Constant'!$A$3</f>
        <v>0.92405904059040589</v>
      </c>
      <c r="BS2058" s="4">
        <f t="shared" si="8317"/>
        <v>503.71961770891568</v>
      </c>
      <c r="BT2058">
        <f>BO2058/$BO$4*100</f>
        <v>154.35127558888544</v>
      </c>
    </row>
    <row r="2059" spans="1:72" s="13" customFormat="1" ht="17.25" thickBot="1" x14ac:dyDescent="0.35">
      <c r="B2059" s="20"/>
      <c r="D2059" s="14">
        <v>1</v>
      </c>
      <c r="E2059" s="14">
        <v>1</v>
      </c>
      <c r="F2059" s="19">
        <v>1</v>
      </c>
      <c r="G2059" s="15">
        <f>G2058</f>
        <v>81</v>
      </c>
      <c r="H2059" s="15">
        <f>H2058</f>
        <v>81</v>
      </c>
      <c r="I2059" s="15">
        <f>I2058</f>
        <v>6982</v>
      </c>
      <c r="J2059" s="15">
        <f>J2058</f>
        <v>36</v>
      </c>
      <c r="K2059" s="15">
        <f>K2058</f>
        <v>28</v>
      </c>
      <c r="L2059" s="16"/>
      <c r="M2059" s="15">
        <f t="shared" ref="M2059:V2059" si="8373">M2058</f>
        <v>0</v>
      </c>
      <c r="N2059" s="15">
        <f t="shared" si="8373"/>
        <v>0</v>
      </c>
      <c r="O2059" s="15">
        <f t="shared" si="8373"/>
        <v>0</v>
      </c>
      <c r="P2059" s="15">
        <f t="shared" si="8373"/>
        <v>0</v>
      </c>
      <c r="Q2059" s="15">
        <f t="shared" si="8373"/>
        <v>0</v>
      </c>
      <c r="R2059" s="15">
        <f t="shared" si="8373"/>
        <v>0</v>
      </c>
      <c r="S2059" s="15">
        <f t="shared" si="8373"/>
        <v>0</v>
      </c>
      <c r="T2059" s="15">
        <f t="shared" si="8373"/>
        <v>0</v>
      </c>
      <c r="U2059" s="15">
        <f t="shared" si="8373"/>
        <v>0</v>
      </c>
      <c r="V2059" s="15">
        <f t="shared" si="8373"/>
        <v>250</v>
      </c>
      <c r="W2059" s="16"/>
      <c r="X2059" s="15">
        <f t="shared" ref="X2059:AI2059" si="8374">X2058</f>
        <v>0</v>
      </c>
      <c r="Y2059" s="15">
        <f t="shared" si="8374"/>
        <v>0</v>
      </c>
      <c r="Z2059" s="15">
        <f t="shared" si="8374"/>
        <v>0</v>
      </c>
      <c r="AA2059" s="15">
        <f t="shared" si="8374"/>
        <v>0</v>
      </c>
      <c r="AB2059" s="15">
        <f t="shared" si="8374"/>
        <v>0</v>
      </c>
      <c r="AC2059" s="15">
        <f t="shared" si="8374"/>
        <v>0</v>
      </c>
      <c r="AD2059" s="15">
        <f t="shared" si="8374"/>
        <v>0</v>
      </c>
      <c r="AE2059" s="15">
        <f t="shared" si="8374"/>
        <v>0</v>
      </c>
      <c r="AF2059" s="15">
        <f t="shared" si="8374"/>
        <v>0</v>
      </c>
      <c r="AG2059" s="15">
        <f t="shared" si="8374"/>
        <v>250</v>
      </c>
      <c r="AH2059" s="15">
        <f t="shared" si="8374"/>
        <v>0</v>
      </c>
      <c r="AI2059" s="15">
        <f t="shared" si="8374"/>
        <v>0</v>
      </c>
      <c r="AJ2059" s="17"/>
      <c r="AK2059" s="15">
        <f>AK2058</f>
        <v>0</v>
      </c>
      <c r="AL2059" s="15">
        <f>AL2058</f>
        <v>0</v>
      </c>
      <c r="AM2059" s="17"/>
      <c r="AN2059" s="15">
        <f t="shared" ref="AN2059:AX2059" si="8375">AN2058</f>
        <v>0</v>
      </c>
      <c r="AO2059" s="15">
        <f t="shared" si="8375"/>
        <v>0</v>
      </c>
      <c r="AP2059" s="15">
        <f t="shared" si="8375"/>
        <v>0</v>
      </c>
      <c r="AQ2059" s="15">
        <f t="shared" si="8375"/>
        <v>0</v>
      </c>
      <c r="AR2059" s="15">
        <f t="shared" si="8375"/>
        <v>0</v>
      </c>
      <c r="AS2059" s="15">
        <f t="shared" si="8375"/>
        <v>0</v>
      </c>
      <c r="AT2059" s="15">
        <f t="shared" si="8375"/>
        <v>0</v>
      </c>
      <c r="AU2059" s="15">
        <f t="shared" si="8375"/>
        <v>0</v>
      </c>
      <c r="AV2059" s="15">
        <f t="shared" si="8375"/>
        <v>0</v>
      </c>
      <c r="AW2059" s="15">
        <f t="shared" si="8375"/>
        <v>0</v>
      </c>
      <c r="AX2059" s="15">
        <f t="shared" si="8375"/>
        <v>0</v>
      </c>
      <c r="AY2059" s="17"/>
      <c r="AZ2059" s="15">
        <f t="shared" ref="AZ2059:BA2059" si="8376">AZ2058</f>
        <v>6000</v>
      </c>
      <c r="BA2059" s="15">
        <f t="shared" si="8376"/>
        <v>2000</v>
      </c>
      <c r="BB2059" s="15">
        <v>275</v>
      </c>
      <c r="BC2059" s="15">
        <f t="shared" ref="BC2059:BE2059" si="8377">BC2058</f>
        <v>0</v>
      </c>
      <c r="BD2059" s="15">
        <f t="shared" si="8377"/>
        <v>0</v>
      </c>
      <c r="BE2059" s="15">
        <f t="shared" si="8377"/>
        <v>60</v>
      </c>
      <c r="BF2059" s="17"/>
      <c r="BG2059" s="15">
        <f t="shared" ref="BG2059:BH2059" si="8378">BG2058</f>
        <v>1000</v>
      </c>
      <c r="BH2059" s="15">
        <f t="shared" si="8378"/>
        <v>5000</v>
      </c>
      <c r="BI2059" s="17"/>
      <c r="BJ2059" s="22">
        <f>G2059/G2058</f>
        <v>1</v>
      </c>
      <c r="BK2059" s="65">
        <f t="shared" ref="BK2059:BL2059" si="8379">BK2058</f>
        <v>0</v>
      </c>
      <c r="BL2059" s="65">
        <f t="shared" si="8379"/>
        <v>0</v>
      </c>
      <c r="BM2059" s="6">
        <f t="shared" si="8313"/>
        <v>81</v>
      </c>
      <c r="BN2059" s="8">
        <f t="shared" si="8314"/>
        <v>509.17254667410077</v>
      </c>
      <c r="BO2059" s="12">
        <f t="shared" si="8315"/>
        <v>203.08366817792651</v>
      </c>
      <c r="BP2059" s="50">
        <f>(1-'#Constant'!$A$3)/($J2059*'#Constant'!$B$3/'#Constant'!$C$3^($D2059-1)+1)+'#Constant'!$A$3</f>
        <v>0.90447653429602881</v>
      </c>
      <c r="BQ2059" s="4">
        <f t="shared" si="8316"/>
        <v>514.62547563928581</v>
      </c>
      <c r="BR2059" s="50">
        <f>(1-'#Constant'!$A$3)/($K2059*'#Constant'!$B$3/'#Constant'!$C$3^($D2059-1)+1)+'#Constant'!$A$3</f>
        <v>0.92405904059040589</v>
      </c>
      <c r="BS2059" s="4">
        <f t="shared" si="8317"/>
        <v>503.71961770891568</v>
      </c>
      <c r="BT2059"/>
    </row>
    <row r="2060" spans="1:72" x14ac:dyDescent="0.3">
      <c r="A2060">
        <v>40167</v>
      </c>
      <c r="B2060" s="18" t="s">
        <v>378</v>
      </c>
      <c r="C2060" s="43" t="str">
        <f>VLOOKUP($A2060,[2]CreatureTable!$A:$I,9,FALSE)</f>
        <v>Priest</v>
      </c>
      <c r="D2060">
        <v>1</v>
      </c>
      <c r="E2060">
        <v>1</v>
      </c>
      <c r="F2060" s="18">
        <v>1</v>
      </c>
      <c r="G2060" s="10">
        <f>ROUND(VLOOKUP($C2060,$B$4:$BH$42,6,FALSE),0)</f>
        <v>95</v>
      </c>
      <c r="H2060" s="10">
        <f>ROUND(VLOOKUP($C2060,$B$4:$BH$42,7,FALSE),0)</f>
        <v>95</v>
      </c>
      <c r="I2060" s="10">
        <f>ROUND(VLOOKUP($C2060,$B$4:$BH$42,8,FALSE),0)</f>
        <v>4520</v>
      </c>
      <c r="J2060" s="10">
        <f>ROUND(VLOOKUP($C2060,$B$4:$BH$42,9,FALSE),0)</f>
        <v>20</v>
      </c>
      <c r="K2060" s="10">
        <f>ROUND(VLOOKUP($C2060,$B$4:$BH$42,10,FALSE),0)</f>
        <v>25</v>
      </c>
      <c r="L2060" s="2"/>
      <c r="M2060" s="10">
        <v>0</v>
      </c>
      <c r="N2060" s="10">
        <f>ROUND(VLOOKUP($C2060,$B$4:$BH$42,13,FALSE),0)</f>
        <v>0</v>
      </c>
      <c r="O2060" s="10">
        <f>ROUND(VLOOKUP($C2060,$B$4:$BH$42,14,FALSE),0)</f>
        <v>0</v>
      </c>
      <c r="P2060" s="10">
        <f>ROUND(VLOOKUP($C2060,$B$4:$BH$42,15,FALSE),0)</f>
        <v>0</v>
      </c>
      <c r="Q2060" s="10">
        <f>ROUND(VLOOKUP($C2060,$B$4:$BH$42,16,FALSE),0)</f>
        <v>0</v>
      </c>
      <c r="R2060" s="10">
        <f>ROUND(VLOOKUP($C2060,$B$4:$BH$42,17,FALSE),0)</f>
        <v>0</v>
      </c>
      <c r="S2060" s="10">
        <f>ROUND(VLOOKUP($C2060,$B$4:$BH$42,18,FALSE),0)</f>
        <v>100</v>
      </c>
      <c r="T2060" s="10">
        <f>ROUND(VLOOKUP($C2060,$B$4:$BH$42,19,FALSE),0)</f>
        <v>0</v>
      </c>
      <c r="U2060" s="10">
        <f>ROUND(VLOOKUP($C2060,$B$4:$BH$42,20,FALSE),0)</f>
        <v>0</v>
      </c>
      <c r="V2060" s="10">
        <f>ROUND(VLOOKUP($C2060,$B$4:$BH$42,21,FALSE),0)</f>
        <v>0</v>
      </c>
      <c r="W2060" s="2"/>
      <c r="X2060" s="10">
        <v>0</v>
      </c>
      <c r="Y2060" s="10">
        <f>ROUND(VLOOKUP($C2060,$B$4:$BH$42,24,FALSE),0)</f>
        <v>0</v>
      </c>
      <c r="Z2060" s="10">
        <f>ROUND(VLOOKUP($C2060,$B$4:$BH$42,25,FALSE),0)</f>
        <v>0</v>
      </c>
      <c r="AA2060" s="10">
        <f>ROUND(VLOOKUP($C2060,$B$4:$BH$42,26,FALSE),0)</f>
        <v>0</v>
      </c>
      <c r="AB2060" s="10">
        <v>0</v>
      </c>
      <c r="AC2060" s="10">
        <v>0</v>
      </c>
      <c r="AD2060" s="10">
        <f>ROUND(VLOOKUP($C2060,$B$4:$BH$42,29,FALSE),0)</f>
        <v>100</v>
      </c>
      <c r="AE2060" s="10">
        <f>ROUND(VLOOKUP($C2060,$B$4:$BH$42,30,FALSE),0)</f>
        <v>0</v>
      </c>
      <c r="AF2060" s="10">
        <f>ROUND(VLOOKUP($C2060,$B$4:$BH$42,31,FALSE),0)</f>
        <v>0</v>
      </c>
      <c r="AG2060" s="10">
        <f>ROUND(VLOOKUP($C2060,$B$4:$BH$42,32,FALSE),0)</f>
        <v>150</v>
      </c>
      <c r="AH2060" s="10">
        <f>ROUND(VLOOKUP($C2060,$B$4:$BH$42,33,FALSE),0)</f>
        <v>0</v>
      </c>
      <c r="AI2060" s="10">
        <f>ROUND(VLOOKUP($C2060,$B$4:$BH$42,34,FALSE),0)</f>
        <v>0</v>
      </c>
      <c r="AJ2060" s="3"/>
      <c r="AK2060" s="10">
        <f>ROUND(VLOOKUP($C2060,$B$4:$BH$42,36,FALSE),0)</f>
        <v>0</v>
      </c>
      <c r="AL2060" s="10">
        <f>ROUND(VLOOKUP($C2060,$B$4:$BH$42,37,FALSE),0)</f>
        <v>0</v>
      </c>
      <c r="AM2060" s="3"/>
      <c r="AN2060" s="10">
        <f>ROUND(VLOOKUP($C2060,$B$4:$BH$42,39,FALSE),0)</f>
        <v>0</v>
      </c>
      <c r="AO2060" s="10">
        <f>ROUND(VLOOKUP($C2060,$B$4:$BH$42,40,FALSE),0)</f>
        <v>0</v>
      </c>
      <c r="AP2060" s="10">
        <f>ROUND(VLOOKUP($C2060,$B$4:$BH$42,41,FALSE),0)</f>
        <v>0</v>
      </c>
      <c r="AQ2060" s="10">
        <f>ROUND(VLOOKUP($C2060,$B$4:$BH$42,42,FALSE),0)</f>
        <v>0</v>
      </c>
      <c r="AR2060" s="10">
        <f>ROUND(VLOOKUP($C2060,$B$4:$BH$42,43,FALSE),0)</f>
        <v>0</v>
      </c>
      <c r="AS2060" s="10">
        <f>ROUND(VLOOKUP($C2060,$B$4:$BH$42,44,FALSE),0)</f>
        <v>0</v>
      </c>
      <c r="AT2060" s="10">
        <f>ROUND(VLOOKUP($C2060,$B$4:$BH$42,45,FALSE),0)</f>
        <v>0</v>
      </c>
      <c r="AU2060" s="10">
        <f>ROUND(VLOOKUP($C2060,$B$4:$BH$42,46,FALSE),0)</f>
        <v>0</v>
      </c>
      <c r="AV2060" s="10">
        <f>ROUND(VLOOKUP($C2060,$B$4:$BH$42,47,FALSE),0)</f>
        <v>0</v>
      </c>
      <c r="AW2060" s="10">
        <f>ROUND(VLOOKUP($C2060,$B$4:$BH$42,48,FALSE),0)</f>
        <v>0</v>
      </c>
      <c r="AX2060" s="10">
        <f>ROUND(VLOOKUP($C2060,$B$4:$BH$42,49,FALSE),0)</f>
        <v>0</v>
      </c>
      <c r="AY2060" s="3"/>
      <c r="AZ2060" s="10">
        <v>6000</v>
      </c>
      <c r="BA2060" s="10">
        <v>2000</v>
      </c>
      <c r="BB2060" s="10">
        <v>425</v>
      </c>
      <c r="BC2060" s="10">
        <v>0</v>
      </c>
      <c r="BD2060" s="10">
        <v>0</v>
      </c>
      <c r="BE2060" s="10">
        <v>60</v>
      </c>
      <c r="BF2060" s="3"/>
      <c r="BG2060" s="10">
        <v>1000</v>
      </c>
      <c r="BH2060" s="10">
        <v>5000</v>
      </c>
      <c r="BI2060" s="3"/>
      <c r="BJ2060" s="21">
        <v>1</v>
      </c>
      <c r="BK2060" s="65">
        <v>0</v>
      </c>
      <c r="BL2060" s="65">
        <v>0</v>
      </c>
      <c r="BM2060" s="6">
        <f t="shared" si="8313"/>
        <v>97.374999999999986</v>
      </c>
      <c r="BN2060" s="8">
        <f t="shared" si="8314"/>
        <v>262.33415440515756</v>
      </c>
      <c r="BO2060" s="12">
        <f t="shared" si="8315"/>
        <v>159.82737026305043</v>
      </c>
      <c r="BP2060" s="50">
        <f>(1-'#Constant'!$A$3)/($J2060*'#Constant'!$B$3/'#Constant'!$C$3^($D2060-1)+1)+'#Constant'!$A$3</f>
        <v>0.94452830188679238</v>
      </c>
      <c r="BQ2060" s="4">
        <f t="shared" si="8316"/>
        <v>239.27287255293649</v>
      </c>
      <c r="BR2060" s="50">
        <f>(1-'#Constant'!$A$3)/($K2060*'#Constant'!$B$3/'#Constant'!$C$3^($D2060-1)+1)+'#Constant'!$A$3</f>
        <v>0.93162790697674425</v>
      </c>
      <c r="BS2060" s="4">
        <f t="shared" si="8317"/>
        <v>285.39543625737861</v>
      </c>
      <c r="BT2060">
        <f>BO2060/$BO$4*100</f>
        <v>121.47485169760344</v>
      </c>
    </row>
    <row r="2061" spans="1:72" s="13" customFormat="1" ht="17.25" thickBot="1" x14ac:dyDescent="0.35">
      <c r="B2061" s="20"/>
      <c r="C2061" s="43"/>
      <c r="D2061" s="14">
        <v>1</v>
      </c>
      <c r="E2061" s="14">
        <v>1</v>
      </c>
      <c r="F2061" s="19">
        <v>1</v>
      </c>
      <c r="G2061" s="15">
        <f>G2060</f>
        <v>95</v>
      </c>
      <c r="H2061" s="15">
        <f>H2060</f>
        <v>95</v>
      </c>
      <c r="I2061" s="15">
        <f>I2060</f>
        <v>4520</v>
      </c>
      <c r="J2061" s="15">
        <f>J2060</f>
        <v>20</v>
      </c>
      <c r="K2061" s="15">
        <f>K2060</f>
        <v>25</v>
      </c>
      <c r="L2061" s="16"/>
      <c r="M2061" s="15">
        <f t="shared" ref="M2061:V2061" si="8380">M2060</f>
        <v>0</v>
      </c>
      <c r="N2061" s="15">
        <f t="shared" si="8380"/>
        <v>0</v>
      </c>
      <c r="O2061" s="15">
        <f t="shared" si="8380"/>
        <v>0</v>
      </c>
      <c r="P2061" s="15">
        <f t="shared" si="8380"/>
        <v>0</v>
      </c>
      <c r="Q2061" s="15">
        <f t="shared" si="8380"/>
        <v>0</v>
      </c>
      <c r="R2061" s="15">
        <f t="shared" si="8380"/>
        <v>0</v>
      </c>
      <c r="S2061" s="15">
        <f t="shared" si="8380"/>
        <v>100</v>
      </c>
      <c r="T2061" s="15">
        <f t="shared" si="8380"/>
        <v>0</v>
      </c>
      <c r="U2061" s="15">
        <f t="shared" si="8380"/>
        <v>0</v>
      </c>
      <c r="V2061" s="15">
        <f t="shared" si="8380"/>
        <v>0</v>
      </c>
      <c r="W2061" s="16"/>
      <c r="X2061" s="15">
        <f t="shared" ref="X2061:AI2061" si="8381">X2060</f>
        <v>0</v>
      </c>
      <c r="Y2061" s="15">
        <f t="shared" si="8381"/>
        <v>0</v>
      </c>
      <c r="Z2061" s="15">
        <f t="shared" si="8381"/>
        <v>0</v>
      </c>
      <c r="AA2061" s="15">
        <f t="shared" si="8381"/>
        <v>0</v>
      </c>
      <c r="AB2061" s="15">
        <f t="shared" si="8381"/>
        <v>0</v>
      </c>
      <c r="AC2061" s="15">
        <f t="shared" si="8381"/>
        <v>0</v>
      </c>
      <c r="AD2061" s="15">
        <f t="shared" si="8381"/>
        <v>100</v>
      </c>
      <c r="AE2061" s="15">
        <f t="shared" si="8381"/>
        <v>0</v>
      </c>
      <c r="AF2061" s="15">
        <f t="shared" si="8381"/>
        <v>0</v>
      </c>
      <c r="AG2061" s="15">
        <f t="shared" si="8381"/>
        <v>150</v>
      </c>
      <c r="AH2061" s="15">
        <f t="shared" si="8381"/>
        <v>0</v>
      </c>
      <c r="AI2061" s="15">
        <f t="shared" si="8381"/>
        <v>0</v>
      </c>
      <c r="AJ2061" s="17"/>
      <c r="AK2061" s="15">
        <f>AK2060</f>
        <v>0</v>
      </c>
      <c r="AL2061" s="15">
        <f>AL2060</f>
        <v>0</v>
      </c>
      <c r="AM2061" s="17"/>
      <c r="AN2061" s="15">
        <f t="shared" ref="AN2061:AX2061" si="8382">AN2060</f>
        <v>0</v>
      </c>
      <c r="AO2061" s="15">
        <f t="shared" si="8382"/>
        <v>0</v>
      </c>
      <c r="AP2061" s="15">
        <f t="shared" si="8382"/>
        <v>0</v>
      </c>
      <c r="AQ2061" s="15">
        <f t="shared" si="8382"/>
        <v>0</v>
      </c>
      <c r="AR2061" s="15">
        <f t="shared" si="8382"/>
        <v>0</v>
      </c>
      <c r="AS2061" s="15">
        <f t="shared" si="8382"/>
        <v>0</v>
      </c>
      <c r="AT2061" s="15">
        <f t="shared" si="8382"/>
        <v>0</v>
      </c>
      <c r="AU2061" s="15">
        <f t="shared" si="8382"/>
        <v>0</v>
      </c>
      <c r="AV2061" s="15">
        <f t="shared" si="8382"/>
        <v>0</v>
      </c>
      <c r="AW2061" s="15">
        <f t="shared" si="8382"/>
        <v>0</v>
      </c>
      <c r="AX2061" s="15">
        <f t="shared" si="8382"/>
        <v>0</v>
      </c>
      <c r="AY2061" s="17"/>
      <c r="AZ2061" s="15">
        <f t="shared" ref="AZ2061:BA2061" si="8383">AZ2060</f>
        <v>6000</v>
      </c>
      <c r="BA2061" s="15">
        <f t="shared" si="8383"/>
        <v>2000</v>
      </c>
      <c r="BB2061" s="15">
        <v>425</v>
      </c>
      <c r="BC2061" s="15">
        <f t="shared" ref="BC2061:BE2061" si="8384">BC2060</f>
        <v>0</v>
      </c>
      <c r="BD2061" s="15">
        <f t="shared" si="8384"/>
        <v>0</v>
      </c>
      <c r="BE2061" s="15">
        <f t="shared" si="8384"/>
        <v>60</v>
      </c>
      <c r="BF2061" s="17"/>
      <c r="BG2061" s="15">
        <f t="shared" ref="BG2061:BH2061" si="8385">BG2060</f>
        <v>1000</v>
      </c>
      <c r="BH2061" s="15">
        <f t="shared" si="8385"/>
        <v>5000</v>
      </c>
      <c r="BI2061" s="17"/>
      <c r="BJ2061" s="22">
        <f>G2061/G2060</f>
        <v>1</v>
      </c>
      <c r="BK2061" s="65">
        <f t="shared" ref="BK2061:BL2061" si="8386">BK2060</f>
        <v>0</v>
      </c>
      <c r="BL2061" s="65">
        <f t="shared" si="8386"/>
        <v>0</v>
      </c>
      <c r="BM2061" s="6">
        <f t="shared" si="8313"/>
        <v>97.374999999999986</v>
      </c>
      <c r="BN2061" s="8">
        <f t="shared" si="8314"/>
        <v>262.33415440515756</v>
      </c>
      <c r="BO2061" s="12">
        <f t="shared" si="8315"/>
        <v>159.82737026305043</v>
      </c>
      <c r="BP2061" s="50">
        <f>(1-'#Constant'!$A$3)/($J2061*'#Constant'!$B$3/'#Constant'!$C$3^($D2061-1)+1)+'#Constant'!$A$3</f>
        <v>0.94452830188679238</v>
      </c>
      <c r="BQ2061" s="4">
        <f t="shared" si="8316"/>
        <v>239.27287255293649</v>
      </c>
      <c r="BR2061" s="50">
        <f>(1-'#Constant'!$A$3)/($K2061*'#Constant'!$B$3/'#Constant'!$C$3^($D2061-1)+1)+'#Constant'!$A$3</f>
        <v>0.93162790697674425</v>
      </c>
      <c r="BS2061" s="4">
        <f t="shared" si="8317"/>
        <v>285.39543625737861</v>
      </c>
      <c r="BT2061"/>
    </row>
    <row r="2062" spans="1:72" x14ac:dyDescent="0.3">
      <c r="A2062">
        <v>40168</v>
      </c>
      <c r="B2062" s="18" t="s">
        <v>379</v>
      </c>
      <c r="C2062" s="43" t="str">
        <f>VLOOKUP($A2062,[2]CreatureTable!$A:$I,9,FALSE)</f>
        <v>Knight</v>
      </c>
      <c r="D2062">
        <v>1</v>
      </c>
      <c r="E2062">
        <v>1</v>
      </c>
      <c r="F2062" s="18">
        <v>1</v>
      </c>
      <c r="G2062" s="10">
        <f>ROUND(VLOOKUP($C2062,$B$4:$BH$42,6,FALSE),0)</f>
        <v>81</v>
      </c>
      <c r="H2062" s="10">
        <f>ROUND(VLOOKUP($C2062,$B$4:$BH$42,7,FALSE),0)</f>
        <v>81</v>
      </c>
      <c r="I2062" s="10">
        <f>ROUND(VLOOKUP($C2062,$B$4:$BH$42,8,FALSE),0)</f>
        <v>6982</v>
      </c>
      <c r="J2062" s="10">
        <f>ROUND(VLOOKUP($C2062,$B$4:$BH$42,9,FALSE),0)</f>
        <v>36</v>
      </c>
      <c r="K2062" s="10">
        <f>ROUND(VLOOKUP($C2062,$B$4:$BH$42,10,FALSE),0)</f>
        <v>28</v>
      </c>
      <c r="L2062" s="2"/>
      <c r="M2062" s="10">
        <v>0</v>
      </c>
      <c r="N2062" s="10">
        <f>ROUND(VLOOKUP($C2062,$B$4:$BH$42,13,FALSE),0)</f>
        <v>0</v>
      </c>
      <c r="O2062" s="10">
        <f>ROUND(VLOOKUP($C2062,$B$4:$BH$42,14,FALSE),0)</f>
        <v>0</v>
      </c>
      <c r="P2062" s="10">
        <f>ROUND(VLOOKUP($C2062,$B$4:$BH$42,15,FALSE),0)</f>
        <v>0</v>
      </c>
      <c r="Q2062" s="10">
        <v>0</v>
      </c>
      <c r="R2062" s="10">
        <f>ROUND(VLOOKUP($C2062,$B$4:$BH$42,17,FALSE),0)</f>
        <v>0</v>
      </c>
      <c r="S2062" s="10">
        <f>ROUND(VLOOKUP($C2062,$B$4:$BH$42,18,FALSE),0)</f>
        <v>0</v>
      </c>
      <c r="T2062" s="10">
        <f>ROUND(VLOOKUP($C2062,$B$4:$BH$42,19,FALSE),0)</f>
        <v>0</v>
      </c>
      <c r="U2062" s="10">
        <f>ROUND(VLOOKUP($C2062,$B$4:$BH$42,20,FALSE),0)</f>
        <v>0</v>
      </c>
      <c r="V2062" s="10">
        <f>ROUND(VLOOKUP($C2062,$B$4:$BH$42,21,FALSE),0)</f>
        <v>250</v>
      </c>
      <c r="W2062" s="2"/>
      <c r="X2062" s="10">
        <v>0</v>
      </c>
      <c r="Y2062" s="10">
        <f>ROUND(VLOOKUP($C2062,$B$4:$BH$42,24,FALSE),0)</f>
        <v>0</v>
      </c>
      <c r="Z2062" s="10">
        <f>ROUND(VLOOKUP($C2062,$B$4:$BH$42,25,FALSE),0)</f>
        <v>0</v>
      </c>
      <c r="AA2062" s="10">
        <f>ROUND(VLOOKUP($C2062,$B$4:$BH$42,26,FALSE),0)</f>
        <v>0</v>
      </c>
      <c r="AB2062" s="10">
        <v>0</v>
      </c>
      <c r="AC2062" s="10">
        <f>ROUND(VLOOKUP($C2062,$B$4:$BH$42,28,FALSE),0)</f>
        <v>0</v>
      </c>
      <c r="AD2062" s="10">
        <f>ROUND(VLOOKUP($C2062,$B$4:$BH$42,29,FALSE),0)</f>
        <v>0</v>
      </c>
      <c r="AE2062" s="10">
        <f>ROUND(VLOOKUP($C2062,$B$4:$BH$42,30,FALSE),0)</f>
        <v>0</v>
      </c>
      <c r="AF2062" s="10">
        <f>ROUND(VLOOKUP($C2062,$B$4:$BH$42,31,FALSE),0)</f>
        <v>0</v>
      </c>
      <c r="AG2062" s="10">
        <f>ROUND(VLOOKUP($C2062,$B$4:$BH$42,32,FALSE),0)</f>
        <v>250</v>
      </c>
      <c r="AH2062" s="10">
        <f>ROUND(VLOOKUP($C2062,$B$4:$BH$42,33,FALSE),0)</f>
        <v>0</v>
      </c>
      <c r="AI2062" s="10">
        <f>ROUND(VLOOKUP($C2062,$B$4:$BH$42,34,FALSE),0)</f>
        <v>0</v>
      </c>
      <c r="AJ2062" s="3"/>
      <c r="AK2062" s="10">
        <f>ROUND(VLOOKUP($C2062,$B$4:$BH$42,36,FALSE),0)</f>
        <v>0</v>
      </c>
      <c r="AL2062" s="10">
        <f>ROUND(VLOOKUP($C2062,$B$4:$BH$42,37,FALSE),0)</f>
        <v>0</v>
      </c>
      <c r="AM2062" s="3"/>
      <c r="AN2062" s="10">
        <f>ROUND(VLOOKUP($C2062,$B$4:$BH$42,39,FALSE),0)</f>
        <v>0</v>
      </c>
      <c r="AO2062" s="10">
        <f>ROUND(VLOOKUP($C2062,$B$4:$BH$42,40,FALSE),0)</f>
        <v>0</v>
      </c>
      <c r="AP2062" s="10">
        <f>ROUND(VLOOKUP($C2062,$B$4:$BH$42,41,FALSE),0)</f>
        <v>0</v>
      </c>
      <c r="AQ2062" s="10">
        <f>ROUND(VLOOKUP($C2062,$B$4:$BH$42,42,FALSE),0)</f>
        <v>0</v>
      </c>
      <c r="AR2062" s="10">
        <f>ROUND(VLOOKUP($C2062,$B$4:$BH$42,43,FALSE),0)</f>
        <v>0</v>
      </c>
      <c r="AS2062" s="10">
        <f>ROUND(VLOOKUP($C2062,$B$4:$BH$42,44,FALSE),0)</f>
        <v>0</v>
      </c>
      <c r="AT2062" s="10">
        <f>ROUND(VLOOKUP($C2062,$B$4:$BH$42,45,FALSE),0)</f>
        <v>0</v>
      </c>
      <c r="AU2062" s="10">
        <f>ROUND(VLOOKUP($C2062,$B$4:$BH$42,46,FALSE),0)</f>
        <v>0</v>
      </c>
      <c r="AV2062" s="10">
        <f>ROUND(VLOOKUP($C2062,$B$4:$BH$42,47,FALSE),0)</f>
        <v>0</v>
      </c>
      <c r="AW2062" s="10">
        <f>ROUND(VLOOKUP($C2062,$B$4:$BH$42,48,FALSE),0)</f>
        <v>0</v>
      </c>
      <c r="AX2062" s="10">
        <f>ROUND(VLOOKUP($C2062,$B$4:$BH$42,49,FALSE),0)</f>
        <v>0</v>
      </c>
      <c r="AY2062" s="3"/>
      <c r="AZ2062" s="10">
        <v>6000</v>
      </c>
      <c r="BA2062" s="10">
        <v>2000</v>
      </c>
      <c r="BB2062" s="10">
        <v>275</v>
      </c>
      <c r="BC2062" s="10">
        <v>0</v>
      </c>
      <c r="BD2062" s="10">
        <v>0</v>
      </c>
      <c r="BE2062" s="10">
        <v>60</v>
      </c>
      <c r="BF2062" s="3"/>
      <c r="BG2062" s="10">
        <v>1000</v>
      </c>
      <c r="BH2062" s="10">
        <v>5000</v>
      </c>
      <c r="BI2062" s="3"/>
      <c r="BJ2062" s="21">
        <v>1</v>
      </c>
      <c r="BK2062" s="65">
        <v>0</v>
      </c>
      <c r="BL2062" s="65">
        <v>0</v>
      </c>
      <c r="BM2062" s="6">
        <f t="shared" ref="BM2062:BM2063" si="8387">MAX(G2062*(1+M2062/1000*(1+O2062/1000))*(1+0.5*T2062/1000)*(1+0.25*S2062/1000),(H2062*(1+X2062/1000*(1+Z2062/1000))*(1+0.5*AE2062/1000)*(1+0.25*AD2062/1000)))*BG2062/1000</f>
        <v>81</v>
      </c>
      <c r="BN2062" s="8">
        <f t="shared" ref="BN2062:BN2063" si="8388">(BQ2062+BS2062)/2*(1+AI2062/2000)*(1+AH2062/2000)*(1+AN2062/2000)*(1+AK2062/2000)</f>
        <v>509.17254667410077</v>
      </c>
      <c r="BO2062" s="12">
        <f t="shared" ref="BO2062:BO2063" si="8389">SQRT(BM2062*BN2062)</f>
        <v>203.08366817792651</v>
      </c>
      <c r="BP2062" s="50">
        <f>(1-'#Constant'!$A$3)/($J2062*'#Constant'!$B$3/'#Constant'!$C$3^($D2062-1)+1)+'#Constant'!$A$3</f>
        <v>0.90447653429602881</v>
      </c>
      <c r="BQ2062" s="4">
        <f t="shared" ref="BQ2062:BQ2063" si="8390">I2062/(BP2062*(1-Q2062/1000*(0.5+R2062/1000))*(1-P2062/1000)*(1-V2062/1000)*(1+U2062/1000))/20</f>
        <v>514.62547563928581</v>
      </c>
      <c r="BR2062" s="50">
        <f>(1-'#Constant'!$A$3)/($K2062*'#Constant'!$B$3/'#Constant'!$C$3^($D2062-1)+1)+'#Constant'!$A$3</f>
        <v>0.92405904059040589</v>
      </c>
      <c r="BS2062" s="4">
        <f t="shared" ref="BS2062:BS2063" si="8391">I2062/(BR2062*(1-AB2062/1000*(0.5+AC2062/1000))*(1-AA2062/1000)*(1-AG2062/1000)*(1+AF2062/1000))/20</f>
        <v>503.71961770891568</v>
      </c>
      <c r="BT2062">
        <f>BO2062/$BO$4*100</f>
        <v>154.35127558888544</v>
      </c>
    </row>
    <row r="2063" spans="1:72" s="13" customFormat="1" ht="17.25" thickBot="1" x14ac:dyDescent="0.35">
      <c r="B2063" s="20"/>
      <c r="D2063" s="14">
        <v>1</v>
      </c>
      <c r="E2063" s="14">
        <v>1</v>
      </c>
      <c r="F2063" s="19">
        <v>1</v>
      </c>
      <c r="G2063" s="15">
        <f>G2062</f>
        <v>81</v>
      </c>
      <c r="H2063" s="15">
        <f>H2062</f>
        <v>81</v>
      </c>
      <c r="I2063" s="15">
        <f>I2062</f>
        <v>6982</v>
      </c>
      <c r="J2063" s="15">
        <f>J2062</f>
        <v>36</v>
      </c>
      <c r="K2063" s="15">
        <f>K2062</f>
        <v>28</v>
      </c>
      <c r="L2063" s="16"/>
      <c r="M2063" s="15">
        <f t="shared" ref="M2063:V2063" si="8392">M2062</f>
        <v>0</v>
      </c>
      <c r="N2063" s="15">
        <f t="shared" si="8392"/>
        <v>0</v>
      </c>
      <c r="O2063" s="15">
        <f t="shared" si="8392"/>
        <v>0</v>
      </c>
      <c r="P2063" s="15">
        <f t="shared" si="8392"/>
        <v>0</v>
      </c>
      <c r="Q2063" s="15">
        <f t="shared" si="8392"/>
        <v>0</v>
      </c>
      <c r="R2063" s="15">
        <f t="shared" si="8392"/>
        <v>0</v>
      </c>
      <c r="S2063" s="15">
        <f t="shared" si="8392"/>
        <v>0</v>
      </c>
      <c r="T2063" s="15">
        <f t="shared" si="8392"/>
        <v>0</v>
      </c>
      <c r="U2063" s="15">
        <f t="shared" si="8392"/>
        <v>0</v>
      </c>
      <c r="V2063" s="15">
        <f t="shared" si="8392"/>
        <v>250</v>
      </c>
      <c r="W2063" s="16"/>
      <c r="X2063" s="15">
        <f t="shared" ref="X2063:AI2063" si="8393">X2062</f>
        <v>0</v>
      </c>
      <c r="Y2063" s="15">
        <f t="shared" si="8393"/>
        <v>0</v>
      </c>
      <c r="Z2063" s="15">
        <f t="shared" si="8393"/>
        <v>0</v>
      </c>
      <c r="AA2063" s="15">
        <f t="shared" si="8393"/>
        <v>0</v>
      </c>
      <c r="AB2063" s="15">
        <f t="shared" si="8393"/>
        <v>0</v>
      </c>
      <c r="AC2063" s="15">
        <f t="shared" si="8393"/>
        <v>0</v>
      </c>
      <c r="AD2063" s="15">
        <f t="shared" si="8393"/>
        <v>0</v>
      </c>
      <c r="AE2063" s="15">
        <f t="shared" si="8393"/>
        <v>0</v>
      </c>
      <c r="AF2063" s="15">
        <f t="shared" si="8393"/>
        <v>0</v>
      </c>
      <c r="AG2063" s="15">
        <f t="shared" si="8393"/>
        <v>250</v>
      </c>
      <c r="AH2063" s="15">
        <f t="shared" si="8393"/>
        <v>0</v>
      </c>
      <c r="AI2063" s="15">
        <f t="shared" si="8393"/>
        <v>0</v>
      </c>
      <c r="AJ2063" s="17"/>
      <c r="AK2063" s="15">
        <f>AK2062</f>
        <v>0</v>
      </c>
      <c r="AL2063" s="15">
        <f>AL2062</f>
        <v>0</v>
      </c>
      <c r="AM2063" s="17"/>
      <c r="AN2063" s="15">
        <f t="shared" ref="AN2063:AX2063" si="8394">AN2062</f>
        <v>0</v>
      </c>
      <c r="AO2063" s="15">
        <f t="shared" si="8394"/>
        <v>0</v>
      </c>
      <c r="AP2063" s="15">
        <f t="shared" si="8394"/>
        <v>0</v>
      </c>
      <c r="AQ2063" s="15">
        <f t="shared" si="8394"/>
        <v>0</v>
      </c>
      <c r="AR2063" s="15">
        <f t="shared" si="8394"/>
        <v>0</v>
      </c>
      <c r="AS2063" s="15">
        <f t="shared" si="8394"/>
        <v>0</v>
      </c>
      <c r="AT2063" s="15">
        <f t="shared" si="8394"/>
        <v>0</v>
      </c>
      <c r="AU2063" s="15">
        <f t="shared" si="8394"/>
        <v>0</v>
      </c>
      <c r="AV2063" s="15">
        <f t="shared" si="8394"/>
        <v>0</v>
      </c>
      <c r="AW2063" s="15">
        <f t="shared" si="8394"/>
        <v>0</v>
      </c>
      <c r="AX2063" s="15">
        <f t="shared" si="8394"/>
        <v>0</v>
      </c>
      <c r="AY2063" s="17"/>
      <c r="AZ2063" s="15">
        <f t="shared" ref="AZ2063:BA2063" si="8395">AZ2062</f>
        <v>6000</v>
      </c>
      <c r="BA2063" s="15">
        <f t="shared" si="8395"/>
        <v>2000</v>
      </c>
      <c r="BB2063" s="15">
        <v>275</v>
      </c>
      <c r="BC2063" s="15">
        <f t="shared" ref="BC2063:BE2063" si="8396">BC2062</f>
        <v>0</v>
      </c>
      <c r="BD2063" s="15">
        <f t="shared" si="8396"/>
        <v>0</v>
      </c>
      <c r="BE2063" s="15">
        <f t="shared" si="8396"/>
        <v>60</v>
      </c>
      <c r="BF2063" s="17"/>
      <c r="BG2063" s="15">
        <f t="shared" ref="BG2063:BH2063" si="8397">BG2062</f>
        <v>1000</v>
      </c>
      <c r="BH2063" s="15">
        <f t="shared" si="8397"/>
        <v>5000</v>
      </c>
      <c r="BI2063" s="17"/>
      <c r="BJ2063" s="22">
        <f>G2063/G2062</f>
        <v>1</v>
      </c>
      <c r="BK2063" s="65">
        <f t="shared" ref="BK2063:BL2063" si="8398">BK2062</f>
        <v>0</v>
      </c>
      <c r="BL2063" s="65">
        <f t="shared" si="8398"/>
        <v>0</v>
      </c>
      <c r="BM2063" s="6">
        <f t="shared" si="8387"/>
        <v>81</v>
      </c>
      <c r="BN2063" s="8">
        <f t="shared" si="8388"/>
        <v>509.17254667410077</v>
      </c>
      <c r="BO2063" s="12">
        <f t="shared" si="8389"/>
        <v>203.08366817792651</v>
      </c>
      <c r="BP2063" s="50">
        <f>(1-'#Constant'!$A$3)/($J2063*'#Constant'!$B$3/'#Constant'!$C$3^($D2063-1)+1)+'#Constant'!$A$3</f>
        <v>0.90447653429602881</v>
      </c>
      <c r="BQ2063" s="4">
        <f t="shared" si="8390"/>
        <v>514.62547563928581</v>
      </c>
      <c r="BR2063" s="50">
        <f>(1-'#Constant'!$A$3)/($K2063*'#Constant'!$B$3/'#Constant'!$C$3^($D2063-1)+1)+'#Constant'!$A$3</f>
        <v>0.92405904059040589</v>
      </c>
      <c r="BS2063" s="4">
        <f t="shared" si="8391"/>
        <v>503.71961770891568</v>
      </c>
      <c r="BT2063"/>
    </row>
    <row r="2064" spans="1:72" x14ac:dyDescent="0.3">
      <c r="A2064">
        <v>40169</v>
      </c>
      <c r="B2064" s="18" t="s">
        <v>380</v>
      </c>
      <c r="C2064" s="43" t="s">
        <v>77</v>
      </c>
      <c r="D2064">
        <v>1</v>
      </c>
      <c r="E2064">
        <v>1</v>
      </c>
      <c r="F2064" s="18">
        <v>1</v>
      </c>
      <c r="G2064" s="10">
        <f>ROUND(VLOOKUP($C2064,$B$4:$BH$42,6,FALSE),0)</f>
        <v>92</v>
      </c>
      <c r="H2064" s="10">
        <f>ROUND(VLOOKUP($C2064,$B$4:$BH$42,7,FALSE),0)</f>
        <v>92</v>
      </c>
      <c r="I2064" s="10">
        <f>ROUND(VLOOKUP($C2064,$B$4:$BH$42,8,FALSE),0)</f>
        <v>5930</v>
      </c>
      <c r="J2064" s="10">
        <f>ROUND(VLOOKUP($C2064,$B$4:$BH$42,9,FALSE),0)</f>
        <v>30</v>
      </c>
      <c r="K2064" s="10">
        <f>ROUND(VLOOKUP($C2064,$B$4:$BH$42,10,FALSE),0)</f>
        <v>36</v>
      </c>
      <c r="L2064" s="2"/>
      <c r="M2064" s="10">
        <v>0</v>
      </c>
      <c r="N2064" s="10">
        <f>ROUND(VLOOKUP($C2064,$B$4:$BH$42,13,FALSE),0)</f>
        <v>0</v>
      </c>
      <c r="O2064" s="10">
        <f>ROUND(VLOOKUP($C2064,$B$4:$BH$42,14,FALSE),0)</f>
        <v>0</v>
      </c>
      <c r="P2064" s="10">
        <v>0</v>
      </c>
      <c r="Q2064" s="10">
        <f>ROUND(VLOOKUP($C2064,$B$4:$BH$42,16,FALSE),0)</f>
        <v>0</v>
      </c>
      <c r="R2064" s="10">
        <f>ROUND(VLOOKUP($C2064,$B$4:$BH$42,17,FALSE),0)</f>
        <v>0</v>
      </c>
      <c r="S2064" s="10">
        <f>ROUND(VLOOKUP($C2064,$B$4:$BH$42,18,FALSE),0)</f>
        <v>100</v>
      </c>
      <c r="T2064" s="10">
        <f>ROUND(VLOOKUP($C2064,$B$4:$BH$42,19,FALSE),0)</f>
        <v>150</v>
      </c>
      <c r="U2064" s="10">
        <f>ROUND(VLOOKUP($C2064,$B$4:$BH$42,20,FALSE),0)</f>
        <v>0</v>
      </c>
      <c r="V2064" s="10">
        <f>ROUND(VLOOKUP($C2064,$B$4:$BH$42,21,FALSE),0)</f>
        <v>0</v>
      </c>
      <c r="W2064" s="2"/>
      <c r="X2064" s="10">
        <v>0</v>
      </c>
      <c r="Y2064" s="10">
        <f>ROUND(VLOOKUP($C2064,$B$4:$BH$42,24,FALSE),0)</f>
        <v>0</v>
      </c>
      <c r="Z2064" s="10">
        <f>ROUND(VLOOKUP($C2064,$B$4:$BH$42,25,FALSE),0)</f>
        <v>0</v>
      </c>
      <c r="AA2064" s="10">
        <v>0</v>
      </c>
      <c r="AB2064" s="10">
        <f>ROUND(VLOOKUP($C2064,$B$4:$BH$42,27,FALSE),0)</f>
        <v>0</v>
      </c>
      <c r="AC2064" s="10">
        <f>ROUND(VLOOKUP($C2064,$B$4:$BH$42,28,FALSE),0)</f>
        <v>0</v>
      </c>
      <c r="AD2064" s="10">
        <f>ROUND(VLOOKUP($C2064,$B$4:$BH$42,29,FALSE),0)</f>
        <v>100</v>
      </c>
      <c r="AE2064" s="10">
        <f>ROUND(VLOOKUP($C2064,$B$4:$BH$42,30,FALSE),0)</f>
        <v>150</v>
      </c>
      <c r="AF2064" s="10">
        <f>ROUND(VLOOKUP($C2064,$B$4:$BH$42,31,FALSE),0)</f>
        <v>0</v>
      </c>
      <c r="AG2064" s="10">
        <f>ROUND(VLOOKUP($C2064,$B$4:$BH$42,32,FALSE),0)</f>
        <v>0</v>
      </c>
      <c r="AH2064" s="10">
        <f>ROUND(VLOOKUP($C2064,$B$4:$BH$42,33,FALSE),0)</f>
        <v>0</v>
      </c>
      <c r="AI2064" s="10">
        <f>ROUND(VLOOKUP($C2064,$B$4:$BH$42,34,FALSE),0)</f>
        <v>0</v>
      </c>
      <c r="AJ2064" s="3"/>
      <c r="AK2064" s="10">
        <v>0</v>
      </c>
      <c r="AL2064" s="10">
        <f>ROUND(VLOOKUP($C2064,$B$4:$BH$42,37,FALSE),0)</f>
        <v>0</v>
      </c>
      <c r="AM2064" s="3"/>
      <c r="AN2064" s="10">
        <f>ROUND(VLOOKUP($C2064,$B$4:$BH$42,39,FALSE),0)</f>
        <v>0</v>
      </c>
      <c r="AO2064" s="10">
        <f>ROUND(VLOOKUP($C2064,$B$4:$BH$42,40,FALSE),0)</f>
        <v>0</v>
      </c>
      <c r="AP2064" s="10">
        <f>ROUND(VLOOKUP($C2064,$B$4:$BH$42,41,FALSE),0)</f>
        <v>0</v>
      </c>
      <c r="AQ2064" s="10">
        <f>ROUND(VLOOKUP($C2064,$B$4:$BH$42,42,FALSE),0)</f>
        <v>0</v>
      </c>
      <c r="AR2064" s="10">
        <f>ROUND(VLOOKUP($C2064,$B$4:$BH$42,43,FALSE),0)</f>
        <v>0</v>
      </c>
      <c r="AS2064" s="10">
        <f>ROUND(VLOOKUP($C2064,$B$4:$BH$42,44,FALSE),0)</f>
        <v>0</v>
      </c>
      <c r="AT2064" s="10">
        <f>ROUND(VLOOKUP($C2064,$B$4:$BH$42,45,FALSE),0)</f>
        <v>0</v>
      </c>
      <c r="AU2064" s="10">
        <f>ROUND(VLOOKUP($C2064,$B$4:$BH$42,46,FALSE),0)</f>
        <v>0</v>
      </c>
      <c r="AV2064" s="10">
        <f>ROUND(VLOOKUP($C2064,$B$4:$BH$42,47,FALSE),0)</f>
        <v>0</v>
      </c>
      <c r="AW2064" s="10">
        <f>ROUND(VLOOKUP($C2064,$B$4:$BH$42,48,FALSE),0)</f>
        <v>0</v>
      </c>
      <c r="AX2064" s="10">
        <f>ROUND(VLOOKUP($C2064,$B$4:$BH$42,49,FALSE),0)</f>
        <v>0</v>
      </c>
      <c r="AY2064" s="3"/>
      <c r="AZ2064" s="10">
        <v>6000</v>
      </c>
      <c r="BA2064" s="10">
        <v>2000</v>
      </c>
      <c r="BB2064" s="10">
        <v>325</v>
      </c>
      <c r="BC2064" s="10">
        <v>0</v>
      </c>
      <c r="BD2064" s="10">
        <v>0</v>
      </c>
      <c r="BE2064" s="10">
        <v>60</v>
      </c>
      <c r="BF2064" s="3"/>
      <c r="BG2064" s="10">
        <v>1000</v>
      </c>
      <c r="BH2064" s="10">
        <v>5000</v>
      </c>
      <c r="BI2064" s="3"/>
      <c r="BJ2064" s="21">
        <v>1</v>
      </c>
      <c r="BK2064" s="65">
        <v>0</v>
      </c>
      <c r="BL2064" s="65">
        <v>0</v>
      </c>
      <c r="BM2064" s="6">
        <v>116.57837499999998</v>
      </c>
      <c r="BN2064" s="8">
        <v>431.60469242537107</v>
      </c>
      <c r="BO2064" s="12">
        <v>224.31177785690292</v>
      </c>
      <c r="BP2064" s="50">
        <v>0.91908256880733941</v>
      </c>
      <c r="BQ2064" s="4">
        <v>398.2769286888539</v>
      </c>
      <c r="BR2064" s="50">
        <v>0.90447653429602881</v>
      </c>
      <c r="BS2064" s="4">
        <v>404.70854559090628</v>
      </c>
      <c r="BT2064">
        <v>170.48544253932715</v>
      </c>
    </row>
    <row r="2065" spans="1:72" s="13" customFormat="1" ht="17.25" thickBot="1" x14ac:dyDescent="0.35">
      <c r="B2065" s="20"/>
      <c r="D2065" s="14">
        <v>1</v>
      </c>
      <c r="E2065" s="14">
        <v>1</v>
      </c>
      <c r="F2065" s="19">
        <v>1</v>
      </c>
      <c r="G2065" s="15">
        <f>G2064</f>
        <v>92</v>
      </c>
      <c r="H2065" s="15">
        <f>H2064</f>
        <v>92</v>
      </c>
      <c r="I2065" s="15">
        <f>I2064</f>
        <v>5930</v>
      </c>
      <c r="J2065" s="15">
        <f>J2064</f>
        <v>30</v>
      </c>
      <c r="K2065" s="15">
        <f>K2064</f>
        <v>36</v>
      </c>
      <c r="L2065" s="16"/>
      <c r="M2065" s="15">
        <f t="shared" ref="M2065:V2065" si="8399">M2064</f>
        <v>0</v>
      </c>
      <c r="N2065" s="15">
        <f t="shared" si="8399"/>
        <v>0</v>
      </c>
      <c r="O2065" s="15">
        <f t="shared" si="8399"/>
        <v>0</v>
      </c>
      <c r="P2065" s="15">
        <f t="shared" si="8399"/>
        <v>0</v>
      </c>
      <c r="Q2065" s="15">
        <f t="shared" si="8399"/>
        <v>0</v>
      </c>
      <c r="R2065" s="15">
        <f t="shared" si="8399"/>
        <v>0</v>
      </c>
      <c r="S2065" s="15">
        <f t="shared" si="8399"/>
        <v>100</v>
      </c>
      <c r="T2065" s="15">
        <f t="shared" si="8399"/>
        <v>150</v>
      </c>
      <c r="U2065" s="15">
        <f t="shared" si="8399"/>
        <v>0</v>
      </c>
      <c r="V2065" s="15">
        <f t="shared" si="8399"/>
        <v>0</v>
      </c>
      <c r="W2065" s="16"/>
      <c r="X2065" s="15">
        <f t="shared" ref="X2065:AI2065" si="8400">X2064</f>
        <v>0</v>
      </c>
      <c r="Y2065" s="15">
        <f t="shared" si="8400"/>
        <v>0</v>
      </c>
      <c r="Z2065" s="15">
        <f t="shared" si="8400"/>
        <v>0</v>
      </c>
      <c r="AA2065" s="15">
        <f t="shared" si="8400"/>
        <v>0</v>
      </c>
      <c r="AB2065" s="15">
        <f t="shared" si="8400"/>
        <v>0</v>
      </c>
      <c r="AC2065" s="15">
        <f t="shared" si="8400"/>
        <v>0</v>
      </c>
      <c r="AD2065" s="15">
        <f t="shared" si="8400"/>
        <v>100</v>
      </c>
      <c r="AE2065" s="15">
        <f t="shared" si="8400"/>
        <v>150</v>
      </c>
      <c r="AF2065" s="15">
        <f t="shared" si="8400"/>
        <v>0</v>
      </c>
      <c r="AG2065" s="15">
        <f t="shared" si="8400"/>
        <v>0</v>
      </c>
      <c r="AH2065" s="15">
        <f t="shared" si="8400"/>
        <v>0</v>
      </c>
      <c r="AI2065" s="15">
        <f t="shared" si="8400"/>
        <v>0</v>
      </c>
      <c r="AJ2065" s="17"/>
      <c r="AK2065" s="15">
        <f>AK2064</f>
        <v>0</v>
      </c>
      <c r="AL2065" s="15">
        <f>AL2064</f>
        <v>0</v>
      </c>
      <c r="AM2065" s="17"/>
      <c r="AN2065" s="15">
        <f t="shared" ref="AN2065:AX2065" si="8401">AN2064</f>
        <v>0</v>
      </c>
      <c r="AO2065" s="15">
        <f t="shared" si="8401"/>
        <v>0</v>
      </c>
      <c r="AP2065" s="15">
        <f t="shared" si="8401"/>
        <v>0</v>
      </c>
      <c r="AQ2065" s="15">
        <f t="shared" si="8401"/>
        <v>0</v>
      </c>
      <c r="AR2065" s="15">
        <f t="shared" si="8401"/>
        <v>0</v>
      </c>
      <c r="AS2065" s="15">
        <f t="shared" si="8401"/>
        <v>0</v>
      </c>
      <c r="AT2065" s="15">
        <f t="shared" si="8401"/>
        <v>0</v>
      </c>
      <c r="AU2065" s="15">
        <f t="shared" si="8401"/>
        <v>0</v>
      </c>
      <c r="AV2065" s="15">
        <f t="shared" si="8401"/>
        <v>0</v>
      </c>
      <c r="AW2065" s="15">
        <f t="shared" si="8401"/>
        <v>0</v>
      </c>
      <c r="AX2065" s="15">
        <f t="shared" si="8401"/>
        <v>0</v>
      </c>
      <c r="AY2065" s="17"/>
      <c r="AZ2065" s="15">
        <v>6000</v>
      </c>
      <c r="BA2065" s="15">
        <v>2000</v>
      </c>
      <c r="BB2065" s="15">
        <f>BB2064</f>
        <v>325</v>
      </c>
      <c r="BC2065" s="15">
        <v>0</v>
      </c>
      <c r="BD2065" s="15">
        <v>0</v>
      </c>
      <c r="BE2065" s="15">
        <v>60</v>
      </c>
      <c r="BF2065" s="17"/>
      <c r="BG2065" s="15">
        <v>1000</v>
      </c>
      <c r="BH2065" s="15">
        <v>5000</v>
      </c>
      <c r="BI2065" s="17"/>
      <c r="BJ2065" s="22">
        <v>1</v>
      </c>
      <c r="BK2065" s="65">
        <v>0</v>
      </c>
      <c r="BL2065" s="65">
        <v>0</v>
      </c>
      <c r="BM2065" s="6">
        <v>116.57837499999998</v>
      </c>
      <c r="BN2065" s="8">
        <v>431.60469242537107</v>
      </c>
      <c r="BO2065" s="12">
        <v>224.31177785690292</v>
      </c>
      <c r="BP2065" s="50">
        <v>0.91908256880733941</v>
      </c>
      <c r="BQ2065" s="4">
        <v>398.2769286888539</v>
      </c>
      <c r="BR2065" s="50">
        <v>0.90447653429602881</v>
      </c>
      <c r="BS2065" s="4">
        <v>404.70854559090628</v>
      </c>
      <c r="BT2065"/>
    </row>
    <row r="2066" spans="1:72" s="34" customFormat="1" ht="27" thickBot="1" x14ac:dyDescent="0.35">
      <c r="B2066" s="70" t="s">
        <v>381</v>
      </c>
      <c r="C2066"/>
      <c r="F2066" s="35"/>
      <c r="G2066" s="36"/>
      <c r="H2066" s="36"/>
      <c r="I2066" s="36"/>
      <c r="J2066" s="36"/>
      <c r="K2066" s="36"/>
      <c r="L2066" s="16"/>
      <c r="M2066" s="36"/>
      <c r="N2066" s="36"/>
      <c r="O2066" s="36"/>
      <c r="P2066" s="36">
        <v>0</v>
      </c>
      <c r="Q2066" s="36"/>
      <c r="R2066" s="36"/>
      <c r="S2066" s="36"/>
      <c r="T2066" s="36"/>
      <c r="U2066" s="36"/>
      <c r="V2066" s="36"/>
      <c r="W2066" s="16"/>
      <c r="X2066" s="36"/>
      <c r="Y2066" s="36"/>
      <c r="Z2066" s="36"/>
      <c r="AA2066" s="36">
        <v>0</v>
      </c>
      <c r="AB2066" s="36"/>
      <c r="AC2066" s="36"/>
      <c r="AD2066" s="36"/>
      <c r="AE2066" s="36"/>
      <c r="AF2066" s="36"/>
      <c r="AG2066" s="36"/>
      <c r="AH2066" s="36"/>
      <c r="AI2066" s="36"/>
      <c r="AJ2066" s="17"/>
      <c r="AK2066" s="36"/>
      <c r="AL2066" s="36"/>
      <c r="AM2066" s="17"/>
      <c r="AN2066" s="36"/>
      <c r="AO2066" s="36"/>
      <c r="AP2066" s="36"/>
      <c r="AQ2066" s="36"/>
      <c r="AR2066" s="36"/>
      <c r="AS2066" s="36"/>
      <c r="AT2066" s="36"/>
      <c r="AU2066" s="36"/>
      <c r="AV2066" s="36"/>
      <c r="AW2066" s="36"/>
      <c r="AX2066" s="36"/>
      <c r="AY2066" s="17"/>
      <c r="AZ2066" s="36"/>
      <c r="BA2066" s="36"/>
      <c r="BB2066" s="36"/>
      <c r="BC2066" s="36"/>
      <c r="BD2066" s="36"/>
      <c r="BE2066" s="36"/>
      <c r="BF2066" s="17"/>
      <c r="BG2066" s="36"/>
      <c r="BH2066" s="36"/>
      <c r="BI2066" s="17"/>
      <c r="BJ2066" s="37"/>
      <c r="BK2066" s="36"/>
      <c r="BL2066" s="36"/>
      <c r="BM2066" s="38"/>
      <c r="BN2066" s="38"/>
      <c r="BO2066" s="38"/>
      <c r="BP2066" s="38"/>
      <c r="BQ2066" s="38"/>
      <c r="BR2066" s="38"/>
      <c r="BS2066" s="38"/>
    </row>
    <row r="2067" spans="1:72" x14ac:dyDescent="0.3">
      <c r="A2067">
        <v>40170</v>
      </c>
      <c r="B2067" s="18" t="s">
        <v>382</v>
      </c>
      <c r="C2067" t="s">
        <v>77</v>
      </c>
      <c r="D2067">
        <v>1</v>
      </c>
      <c r="E2067">
        <v>1</v>
      </c>
      <c r="F2067" s="18">
        <v>1</v>
      </c>
      <c r="G2067" s="10">
        <v>100</v>
      </c>
      <c r="H2067" s="10">
        <v>100</v>
      </c>
      <c r="I2067" s="10">
        <v>2500</v>
      </c>
      <c r="J2067" s="10">
        <v>25</v>
      </c>
      <c r="K2067" s="10">
        <v>25</v>
      </c>
      <c r="L2067" s="2"/>
      <c r="M2067" s="10">
        <v>100</v>
      </c>
      <c r="N2067" s="10">
        <v>0</v>
      </c>
      <c r="O2067" s="10">
        <v>0</v>
      </c>
      <c r="P2067" s="10">
        <v>100</v>
      </c>
      <c r="Q2067" s="10">
        <v>0</v>
      </c>
      <c r="R2067" s="10">
        <v>0</v>
      </c>
      <c r="S2067" s="10">
        <v>0</v>
      </c>
      <c r="T2067" s="10">
        <v>150</v>
      </c>
      <c r="U2067" s="10">
        <v>0</v>
      </c>
      <c r="V2067" s="10">
        <v>0</v>
      </c>
      <c r="W2067" s="2"/>
      <c r="X2067" s="10">
        <v>100</v>
      </c>
      <c r="Y2067" s="10">
        <v>0</v>
      </c>
      <c r="Z2067" s="10">
        <v>0</v>
      </c>
      <c r="AA2067" s="10">
        <v>100</v>
      </c>
      <c r="AB2067" s="10">
        <v>0</v>
      </c>
      <c r="AC2067" s="10">
        <v>0</v>
      </c>
      <c r="AD2067" s="10">
        <v>0</v>
      </c>
      <c r="AE2067" s="10">
        <v>150</v>
      </c>
      <c r="AF2067" s="10">
        <v>0</v>
      </c>
      <c r="AG2067" s="10">
        <v>0</v>
      </c>
      <c r="AH2067" s="10">
        <v>0</v>
      </c>
      <c r="AI2067" s="10">
        <v>0</v>
      </c>
      <c r="AJ2067" s="3"/>
      <c r="AK2067" s="10">
        <v>0</v>
      </c>
      <c r="AL2067" s="10">
        <v>0</v>
      </c>
      <c r="AM2067" s="3"/>
      <c r="AN2067" s="10">
        <v>0</v>
      </c>
      <c r="AO2067" s="10">
        <v>0</v>
      </c>
      <c r="AP2067" s="10">
        <v>0</v>
      </c>
      <c r="AQ2067" s="10">
        <v>0</v>
      </c>
      <c r="AR2067" s="10">
        <v>0</v>
      </c>
      <c r="AS2067" s="10">
        <v>0</v>
      </c>
      <c r="AT2067" s="10">
        <v>0</v>
      </c>
      <c r="AU2067" s="10">
        <v>0</v>
      </c>
      <c r="AV2067" s="10">
        <v>0</v>
      </c>
      <c r="AW2067" s="10">
        <v>0</v>
      </c>
      <c r="AX2067" s="10">
        <v>0</v>
      </c>
      <c r="AY2067" s="3"/>
      <c r="AZ2067" s="10">
        <v>6000</v>
      </c>
      <c r="BA2067" s="10">
        <v>6000</v>
      </c>
      <c r="BB2067" s="10">
        <v>0</v>
      </c>
      <c r="BC2067" s="10">
        <v>0</v>
      </c>
      <c r="BD2067" s="10">
        <v>0</v>
      </c>
      <c r="BE2067" s="10">
        <v>250</v>
      </c>
      <c r="BF2067" s="3"/>
      <c r="BG2067" s="10">
        <v>1000</v>
      </c>
      <c r="BH2067" s="10">
        <v>5000</v>
      </c>
      <c r="BI2067" s="3"/>
      <c r="BJ2067" s="21">
        <v>1</v>
      </c>
      <c r="BK2067" s="65">
        <v>0</v>
      </c>
      <c r="BL2067" s="65">
        <v>0</v>
      </c>
      <c r="BM2067" s="6">
        <f t="shared" ref="BM2067:BM2072" si="8402">MAX(G2067*(1+M2067/1000*(1+O2067/1000))*(1+0.5*T2067/1000)*(1+0.25*S2067/1000),(H2067*(1+X2067/1000*(1+Z2067/1000))*(1+0.5*AE2067/1000)*(1+0.25*AD2067/1000)))*BG2067/1000</f>
        <v>118.25000000000001</v>
      </c>
      <c r="BN2067" s="8">
        <f t="shared" ref="BN2067:BN2072" si="8403">(BQ2067+BS2067)/2*(1+AI2067/2000)*(1+AH2067/2000)*(1+AN2067/2000)*(1+AK2067/2000)</f>
        <v>149.0819326565707</v>
      </c>
      <c r="BO2067" s="12">
        <f t="shared" ref="BO2067:BO2072" si="8404">SQRT(BM2067*BN2067)</f>
        <v>132.77401303206696</v>
      </c>
      <c r="BP2067" s="50">
        <f>(1-'#Constant'!$A$3)/($J2067*'#Constant'!$B$3/'#Constant'!$C$3^($D2067-1)+1)+'#Constant'!$A$3</f>
        <v>0.93162790697674425</v>
      </c>
      <c r="BQ2067" s="4">
        <f t="shared" ref="BQ2067:BQ2070" si="8405">I2067/(BP2067*(1-Q2067/1000*(0.5+R2067/1000))*(1-P2067/1000)*(1-V2067/1000)*(1+U2067/1000))/20</f>
        <v>149.0819326565707</v>
      </c>
      <c r="BR2067" s="50">
        <f>(1-'#Constant'!$A$3)/($K2067*'#Constant'!$B$3/'#Constant'!$C$3^($D2067-1)+1)+'#Constant'!$A$3</f>
        <v>0.93162790697674425</v>
      </c>
      <c r="BS2067" s="4">
        <f t="shared" ref="BS2067:BS2070" si="8406">I2067/(BR2067*(1-AB2067/1000*(0.5+AC2067/1000))*(1-AA2067/1000)*(1-AG2067/1000)*(1+AF2067/1000))/20</f>
        <v>149.0819326565707</v>
      </c>
      <c r="BT2067">
        <f>BO2067/$BO$4*100</f>
        <v>100.91327609170268</v>
      </c>
    </row>
    <row r="2068" spans="1:72" s="13" customFormat="1" ht="17.25" thickBot="1" x14ac:dyDescent="0.35">
      <c r="B2068" s="20"/>
      <c r="D2068" s="14">
        <v>1</v>
      </c>
      <c r="E2068" s="14">
        <v>1</v>
      </c>
      <c r="F2068" s="19">
        <v>1</v>
      </c>
      <c r="G2068" s="15">
        <f t="shared" ref="G2068:H2068" si="8407">G2067</f>
        <v>100</v>
      </c>
      <c r="H2068" s="15">
        <f t="shared" si="8407"/>
        <v>100</v>
      </c>
      <c r="I2068" s="15">
        <v>2500</v>
      </c>
      <c r="J2068" s="15">
        <v>25</v>
      </c>
      <c r="K2068" s="15">
        <v>25</v>
      </c>
      <c r="L2068" s="16"/>
      <c r="M2068" s="15">
        <f t="shared" ref="M2068:O2068" si="8408">M2067</f>
        <v>100</v>
      </c>
      <c r="N2068" s="15">
        <f t="shared" si="8408"/>
        <v>0</v>
      </c>
      <c r="O2068" s="15">
        <f t="shared" si="8408"/>
        <v>0</v>
      </c>
      <c r="P2068" s="15">
        <v>100</v>
      </c>
      <c r="Q2068" s="15">
        <f t="shared" ref="Q2068:V2068" si="8409">Q2067</f>
        <v>0</v>
      </c>
      <c r="R2068" s="15">
        <f t="shared" si="8409"/>
        <v>0</v>
      </c>
      <c r="S2068" s="15">
        <f t="shared" si="8409"/>
        <v>0</v>
      </c>
      <c r="T2068" s="15">
        <f t="shared" si="8409"/>
        <v>150</v>
      </c>
      <c r="U2068" s="15">
        <f t="shared" si="8409"/>
        <v>0</v>
      </c>
      <c r="V2068" s="15">
        <f t="shared" si="8409"/>
        <v>0</v>
      </c>
      <c r="W2068" s="16"/>
      <c r="X2068" s="15">
        <f t="shared" ref="X2068:Z2068" si="8410">X2067</f>
        <v>100</v>
      </c>
      <c r="Y2068" s="15">
        <f t="shared" si="8410"/>
        <v>0</v>
      </c>
      <c r="Z2068" s="15">
        <f t="shared" si="8410"/>
        <v>0</v>
      </c>
      <c r="AA2068" s="15">
        <v>100</v>
      </c>
      <c r="AB2068" s="15">
        <f t="shared" ref="AB2068:AI2068" si="8411">AB2067</f>
        <v>0</v>
      </c>
      <c r="AC2068" s="15">
        <f t="shared" si="8411"/>
        <v>0</v>
      </c>
      <c r="AD2068" s="15">
        <f t="shared" si="8411"/>
        <v>0</v>
      </c>
      <c r="AE2068" s="15">
        <f t="shared" si="8411"/>
        <v>150</v>
      </c>
      <c r="AF2068" s="15">
        <f t="shared" si="8411"/>
        <v>0</v>
      </c>
      <c r="AG2068" s="15">
        <f t="shared" si="8411"/>
        <v>0</v>
      </c>
      <c r="AH2068" s="15">
        <f t="shared" si="8411"/>
        <v>0</v>
      </c>
      <c r="AI2068" s="15">
        <f t="shared" si="8411"/>
        <v>0</v>
      </c>
      <c r="AJ2068" s="17"/>
      <c r="AK2068" s="15">
        <f>AK2067</f>
        <v>0</v>
      </c>
      <c r="AL2068" s="15">
        <f>AL2067</f>
        <v>0</v>
      </c>
      <c r="AM2068" s="17"/>
      <c r="AN2068" s="15">
        <f t="shared" ref="AN2068:AX2068" si="8412">AN2067</f>
        <v>0</v>
      </c>
      <c r="AO2068" s="15">
        <f t="shared" si="8412"/>
        <v>0</v>
      </c>
      <c r="AP2068" s="15">
        <f t="shared" si="8412"/>
        <v>0</v>
      </c>
      <c r="AQ2068" s="15">
        <f t="shared" si="8412"/>
        <v>0</v>
      </c>
      <c r="AR2068" s="15">
        <f t="shared" si="8412"/>
        <v>0</v>
      </c>
      <c r="AS2068" s="15">
        <f t="shared" si="8412"/>
        <v>0</v>
      </c>
      <c r="AT2068" s="15">
        <f t="shared" si="8412"/>
        <v>0</v>
      </c>
      <c r="AU2068" s="15">
        <f t="shared" si="8412"/>
        <v>0</v>
      </c>
      <c r="AV2068" s="15">
        <f t="shared" si="8412"/>
        <v>0</v>
      </c>
      <c r="AW2068" s="15">
        <f t="shared" si="8412"/>
        <v>0</v>
      </c>
      <c r="AX2068" s="15">
        <f t="shared" si="8412"/>
        <v>0</v>
      </c>
      <c r="AY2068" s="17"/>
      <c r="AZ2068" s="15">
        <f t="shared" ref="AZ2068:BA2068" si="8413">AZ2067</f>
        <v>6000</v>
      </c>
      <c r="BA2068" s="15">
        <f t="shared" si="8413"/>
        <v>6000</v>
      </c>
      <c r="BB2068" s="15">
        <v>0</v>
      </c>
      <c r="BC2068" s="15">
        <f t="shared" ref="BC2068:BE2068" si="8414">BC2067</f>
        <v>0</v>
      </c>
      <c r="BD2068" s="15">
        <f t="shared" si="8414"/>
        <v>0</v>
      </c>
      <c r="BE2068" s="15">
        <f t="shared" si="8414"/>
        <v>250</v>
      </c>
      <c r="BF2068" s="17"/>
      <c r="BG2068" s="15">
        <f t="shared" ref="BG2068:BH2068" si="8415">BG2067</f>
        <v>1000</v>
      </c>
      <c r="BH2068" s="15">
        <f t="shared" si="8415"/>
        <v>5000</v>
      </c>
      <c r="BI2068" s="17"/>
      <c r="BJ2068" s="22">
        <f>G2068/G2067</f>
        <v>1</v>
      </c>
      <c r="BK2068" s="65">
        <f>BK2067</f>
        <v>0</v>
      </c>
      <c r="BL2068" s="65">
        <f>BL2067</f>
        <v>0</v>
      </c>
      <c r="BM2068" s="6">
        <f t="shared" si="8402"/>
        <v>118.25000000000001</v>
      </c>
      <c r="BN2068" s="8">
        <f t="shared" si="8403"/>
        <v>149.0819326565707</v>
      </c>
      <c r="BO2068" s="12">
        <f t="shared" si="8404"/>
        <v>132.77401303206696</v>
      </c>
      <c r="BP2068" s="50">
        <f>(1-'#Constant'!$A$3)/($J2068*'#Constant'!$B$3/'#Constant'!$C$3^($D2068-1)+1)+'#Constant'!$A$3</f>
        <v>0.93162790697674425</v>
      </c>
      <c r="BQ2068" s="4">
        <f t="shared" si="8405"/>
        <v>149.0819326565707</v>
      </c>
      <c r="BR2068" s="50">
        <f>(1-'#Constant'!$A$3)/($K2068*'#Constant'!$B$3/'#Constant'!$C$3^($D2068-1)+1)+'#Constant'!$A$3</f>
        <v>0.93162790697674425</v>
      </c>
      <c r="BS2068" s="4">
        <f t="shared" si="8406"/>
        <v>149.0819326565707</v>
      </c>
      <c r="BT2068"/>
    </row>
    <row r="2069" spans="1:72" x14ac:dyDescent="0.3">
      <c r="A2069">
        <v>40171</v>
      </c>
      <c r="B2069" s="18" t="s">
        <v>383</v>
      </c>
      <c r="C2069" t="s">
        <v>78</v>
      </c>
      <c r="D2069">
        <v>1</v>
      </c>
      <c r="E2069">
        <v>1</v>
      </c>
      <c r="F2069" s="18">
        <v>1</v>
      </c>
      <c r="G2069" s="10">
        <v>100</v>
      </c>
      <c r="H2069" s="10">
        <v>100</v>
      </c>
      <c r="I2069" s="10">
        <v>2500</v>
      </c>
      <c r="J2069" s="10">
        <v>25</v>
      </c>
      <c r="K2069" s="10">
        <v>25</v>
      </c>
      <c r="L2069" s="2"/>
      <c r="M2069" s="10">
        <v>100</v>
      </c>
      <c r="N2069" s="10">
        <v>0</v>
      </c>
      <c r="O2069" s="10">
        <v>0</v>
      </c>
      <c r="P2069" s="10">
        <v>100</v>
      </c>
      <c r="Q2069" s="10">
        <v>0</v>
      </c>
      <c r="R2069" s="10">
        <v>0</v>
      </c>
      <c r="S2069" s="10">
        <v>0</v>
      </c>
      <c r="T2069" s="10">
        <v>150</v>
      </c>
      <c r="U2069" s="10">
        <v>0</v>
      </c>
      <c r="V2069" s="10">
        <v>0</v>
      </c>
      <c r="W2069" s="2"/>
      <c r="X2069" s="10">
        <v>100</v>
      </c>
      <c r="Y2069" s="10">
        <v>0</v>
      </c>
      <c r="Z2069" s="10">
        <v>0</v>
      </c>
      <c r="AA2069" s="10">
        <v>100</v>
      </c>
      <c r="AB2069" s="10">
        <v>0</v>
      </c>
      <c r="AC2069" s="10">
        <v>0</v>
      </c>
      <c r="AD2069" s="10">
        <v>0</v>
      </c>
      <c r="AE2069" s="10">
        <v>150</v>
      </c>
      <c r="AF2069" s="10">
        <v>0</v>
      </c>
      <c r="AG2069" s="10">
        <v>0</v>
      </c>
      <c r="AH2069" s="10">
        <v>0</v>
      </c>
      <c r="AI2069" s="10">
        <v>0</v>
      </c>
      <c r="AJ2069" s="3"/>
      <c r="AK2069" s="10">
        <v>0</v>
      </c>
      <c r="AL2069" s="10">
        <v>0</v>
      </c>
      <c r="AM2069" s="3"/>
      <c r="AN2069" s="10">
        <v>0</v>
      </c>
      <c r="AO2069" s="10">
        <v>0</v>
      </c>
      <c r="AP2069" s="10">
        <v>0</v>
      </c>
      <c r="AQ2069" s="10">
        <v>0</v>
      </c>
      <c r="AR2069" s="10">
        <v>0</v>
      </c>
      <c r="AS2069" s="10">
        <v>0</v>
      </c>
      <c r="AT2069" s="10">
        <v>0</v>
      </c>
      <c r="AU2069" s="10">
        <v>0</v>
      </c>
      <c r="AV2069" s="10">
        <v>0</v>
      </c>
      <c r="AW2069" s="10">
        <v>0</v>
      </c>
      <c r="AX2069" s="10">
        <v>0</v>
      </c>
      <c r="AY2069" s="3"/>
      <c r="AZ2069" s="10">
        <v>6000</v>
      </c>
      <c r="BA2069" s="10">
        <v>6000</v>
      </c>
      <c r="BB2069" s="10">
        <v>0</v>
      </c>
      <c r="BC2069" s="10">
        <v>0</v>
      </c>
      <c r="BD2069" s="10">
        <v>0</v>
      </c>
      <c r="BE2069" s="10">
        <v>250</v>
      </c>
      <c r="BF2069" s="3"/>
      <c r="BG2069" s="10">
        <v>1000</v>
      </c>
      <c r="BH2069" s="10">
        <v>5000</v>
      </c>
      <c r="BI2069" s="3"/>
      <c r="BJ2069" s="21">
        <v>1</v>
      </c>
      <c r="BK2069" s="65">
        <v>0</v>
      </c>
      <c r="BL2069" s="65">
        <v>0</v>
      </c>
      <c r="BM2069" s="6">
        <f t="shared" si="8402"/>
        <v>118.25000000000001</v>
      </c>
      <c r="BN2069" s="8">
        <f t="shared" si="8403"/>
        <v>149.0819326565707</v>
      </c>
      <c r="BO2069" s="12">
        <f t="shared" si="8404"/>
        <v>132.77401303206696</v>
      </c>
      <c r="BP2069" s="50">
        <f>(1-'#Constant'!$A$3)/($J2069*'#Constant'!$B$3/'#Constant'!$C$3^($D2069-1)+1)+'#Constant'!$A$3</f>
        <v>0.93162790697674425</v>
      </c>
      <c r="BQ2069" s="4">
        <f t="shared" si="8405"/>
        <v>149.0819326565707</v>
      </c>
      <c r="BR2069" s="50">
        <f>(1-'#Constant'!$A$3)/($K2069*'#Constant'!$B$3/'#Constant'!$C$3^($D2069-1)+1)+'#Constant'!$A$3</f>
        <v>0.93162790697674425</v>
      </c>
      <c r="BS2069" s="4">
        <f t="shared" si="8406"/>
        <v>149.0819326565707</v>
      </c>
      <c r="BT2069">
        <f>BO2069/$BO$4*100</f>
        <v>100.91327609170268</v>
      </c>
    </row>
    <row r="2070" spans="1:72" s="13" customFormat="1" ht="17.25" thickBot="1" x14ac:dyDescent="0.35">
      <c r="B2070" s="20"/>
      <c r="D2070" s="14">
        <v>1</v>
      </c>
      <c r="E2070" s="14">
        <v>1</v>
      </c>
      <c r="F2070" s="19">
        <v>1</v>
      </c>
      <c r="G2070" s="15">
        <f t="shared" ref="G2070:H2070" si="8416">G2069</f>
        <v>100</v>
      </c>
      <c r="H2070" s="15">
        <f t="shared" si="8416"/>
        <v>100</v>
      </c>
      <c r="I2070" s="15">
        <v>2500</v>
      </c>
      <c r="J2070" s="15">
        <v>25</v>
      </c>
      <c r="K2070" s="15">
        <v>25</v>
      </c>
      <c r="L2070" s="16"/>
      <c r="M2070" s="15">
        <f t="shared" ref="M2070:O2070" si="8417">M2069</f>
        <v>100</v>
      </c>
      <c r="N2070" s="15">
        <f t="shared" si="8417"/>
        <v>0</v>
      </c>
      <c r="O2070" s="15">
        <f t="shared" si="8417"/>
        <v>0</v>
      </c>
      <c r="P2070" s="15">
        <v>100</v>
      </c>
      <c r="Q2070" s="15">
        <f t="shared" ref="Q2070:V2070" si="8418">Q2069</f>
        <v>0</v>
      </c>
      <c r="R2070" s="15">
        <f t="shared" si="8418"/>
        <v>0</v>
      </c>
      <c r="S2070" s="15">
        <f t="shared" si="8418"/>
        <v>0</v>
      </c>
      <c r="T2070" s="15">
        <f t="shared" si="8418"/>
        <v>150</v>
      </c>
      <c r="U2070" s="15">
        <f t="shared" si="8418"/>
        <v>0</v>
      </c>
      <c r="V2070" s="15">
        <f t="shared" si="8418"/>
        <v>0</v>
      </c>
      <c r="W2070" s="16"/>
      <c r="X2070" s="15">
        <f t="shared" ref="X2070:Z2070" si="8419">X2069</f>
        <v>100</v>
      </c>
      <c r="Y2070" s="15">
        <f t="shared" si="8419"/>
        <v>0</v>
      </c>
      <c r="Z2070" s="15">
        <f t="shared" si="8419"/>
        <v>0</v>
      </c>
      <c r="AA2070" s="15">
        <v>100</v>
      </c>
      <c r="AB2070" s="15">
        <f t="shared" ref="AB2070:AI2070" si="8420">AB2069</f>
        <v>0</v>
      </c>
      <c r="AC2070" s="15">
        <f t="shared" si="8420"/>
        <v>0</v>
      </c>
      <c r="AD2070" s="15">
        <f t="shared" si="8420"/>
        <v>0</v>
      </c>
      <c r="AE2070" s="15">
        <f t="shared" si="8420"/>
        <v>150</v>
      </c>
      <c r="AF2070" s="15">
        <f t="shared" si="8420"/>
        <v>0</v>
      </c>
      <c r="AG2070" s="15">
        <f t="shared" si="8420"/>
        <v>0</v>
      </c>
      <c r="AH2070" s="15">
        <f t="shared" si="8420"/>
        <v>0</v>
      </c>
      <c r="AI2070" s="15">
        <f t="shared" si="8420"/>
        <v>0</v>
      </c>
      <c r="AJ2070" s="17"/>
      <c r="AK2070" s="15">
        <f>AK2069</f>
        <v>0</v>
      </c>
      <c r="AL2070" s="15">
        <f>AL2069</f>
        <v>0</v>
      </c>
      <c r="AM2070" s="17"/>
      <c r="AN2070" s="15">
        <f t="shared" ref="AN2070:AX2070" si="8421">AN2069</f>
        <v>0</v>
      </c>
      <c r="AO2070" s="15">
        <f t="shared" si="8421"/>
        <v>0</v>
      </c>
      <c r="AP2070" s="15">
        <f t="shared" si="8421"/>
        <v>0</v>
      </c>
      <c r="AQ2070" s="15">
        <f t="shared" si="8421"/>
        <v>0</v>
      </c>
      <c r="AR2070" s="15">
        <f t="shared" si="8421"/>
        <v>0</v>
      </c>
      <c r="AS2070" s="15">
        <f t="shared" si="8421"/>
        <v>0</v>
      </c>
      <c r="AT2070" s="15">
        <f t="shared" si="8421"/>
        <v>0</v>
      </c>
      <c r="AU2070" s="15">
        <f t="shared" si="8421"/>
        <v>0</v>
      </c>
      <c r="AV2070" s="15">
        <f t="shared" si="8421"/>
        <v>0</v>
      </c>
      <c r="AW2070" s="15">
        <f t="shared" si="8421"/>
        <v>0</v>
      </c>
      <c r="AX2070" s="15">
        <f t="shared" si="8421"/>
        <v>0</v>
      </c>
      <c r="AY2070" s="17"/>
      <c r="AZ2070" s="15">
        <f t="shared" ref="AZ2070:BA2070" si="8422">AZ2069</f>
        <v>6000</v>
      </c>
      <c r="BA2070" s="15">
        <f t="shared" si="8422"/>
        <v>6000</v>
      </c>
      <c r="BB2070" s="15">
        <v>0</v>
      </c>
      <c r="BC2070" s="15">
        <f t="shared" ref="BC2070:BE2070" si="8423">BC2069</f>
        <v>0</v>
      </c>
      <c r="BD2070" s="15">
        <f t="shared" si="8423"/>
        <v>0</v>
      </c>
      <c r="BE2070" s="15">
        <f t="shared" si="8423"/>
        <v>250</v>
      </c>
      <c r="BF2070" s="17"/>
      <c r="BG2070" s="15">
        <f t="shared" ref="BG2070:BH2070" si="8424">BG2069</f>
        <v>1000</v>
      </c>
      <c r="BH2070" s="15">
        <f t="shared" si="8424"/>
        <v>5000</v>
      </c>
      <c r="BI2070" s="17"/>
      <c r="BJ2070" s="22">
        <f>G2070/G2069</f>
        <v>1</v>
      </c>
      <c r="BK2070" s="65">
        <f>BK2069</f>
        <v>0</v>
      </c>
      <c r="BL2070" s="65">
        <f>BL2069</f>
        <v>0</v>
      </c>
      <c r="BM2070" s="6">
        <f t="shared" si="8402"/>
        <v>118.25000000000001</v>
      </c>
      <c r="BN2070" s="8">
        <f t="shared" si="8403"/>
        <v>149.0819326565707</v>
      </c>
      <c r="BO2070" s="12">
        <f t="shared" si="8404"/>
        <v>132.77401303206696</v>
      </c>
      <c r="BP2070" s="50">
        <f>(1-'#Constant'!$A$3)/($J2070*'#Constant'!$B$3/'#Constant'!$C$3^($D2070-1)+1)+'#Constant'!$A$3</f>
        <v>0.93162790697674425</v>
      </c>
      <c r="BQ2070" s="4">
        <f t="shared" si="8405"/>
        <v>149.0819326565707</v>
      </c>
      <c r="BR2070" s="50">
        <f>(1-'#Constant'!$A$3)/($K2070*'#Constant'!$B$3/'#Constant'!$C$3^($D2070-1)+1)+'#Constant'!$A$3</f>
        <v>0.93162790697674425</v>
      </c>
      <c r="BS2070" s="4">
        <f t="shared" si="8406"/>
        <v>149.0819326565707</v>
      </c>
      <c r="BT2070"/>
    </row>
    <row r="2071" spans="1:72" s="79" customFormat="1" ht="12.75" thickBot="1" x14ac:dyDescent="0.25">
      <c r="A2071" s="121">
        <v>40172</v>
      </c>
      <c r="B2071" s="80" t="s">
        <v>391</v>
      </c>
      <c r="C2071" s="122" t="s">
        <v>258</v>
      </c>
      <c r="D2071" s="79">
        <v>1</v>
      </c>
      <c r="E2071" s="79">
        <v>1</v>
      </c>
      <c r="F2071" s="80">
        <v>1</v>
      </c>
      <c r="G2071" s="123">
        <v>100</v>
      </c>
      <c r="H2071" s="123">
        <v>100</v>
      </c>
      <c r="I2071" s="123">
        <v>3500</v>
      </c>
      <c r="J2071" s="123">
        <v>17</v>
      </c>
      <c r="K2071" s="123">
        <v>17</v>
      </c>
      <c r="L2071" s="17"/>
      <c r="M2071" s="123">
        <v>100</v>
      </c>
      <c r="N2071" s="123">
        <v>0</v>
      </c>
      <c r="O2071" s="123">
        <v>0</v>
      </c>
      <c r="P2071" s="123">
        <v>100</v>
      </c>
      <c r="Q2071" s="123">
        <v>0</v>
      </c>
      <c r="R2071" s="123">
        <v>0</v>
      </c>
      <c r="S2071" s="123">
        <v>0</v>
      </c>
      <c r="T2071" s="123">
        <v>300</v>
      </c>
      <c r="U2071" s="123">
        <v>0</v>
      </c>
      <c r="V2071" s="123">
        <v>0</v>
      </c>
      <c r="W2071" s="17"/>
      <c r="X2071" s="123">
        <v>100</v>
      </c>
      <c r="Y2071" s="123">
        <v>0</v>
      </c>
      <c r="Z2071" s="123">
        <v>0</v>
      </c>
      <c r="AA2071" s="123">
        <v>100</v>
      </c>
      <c r="AB2071" s="123">
        <v>0</v>
      </c>
      <c r="AC2071" s="123">
        <v>0</v>
      </c>
      <c r="AD2071" s="123">
        <v>0</v>
      </c>
      <c r="AE2071" s="123">
        <v>300</v>
      </c>
      <c r="AF2071" s="123">
        <v>0</v>
      </c>
      <c r="AG2071" s="123">
        <v>0</v>
      </c>
      <c r="AH2071" s="123">
        <v>0</v>
      </c>
      <c r="AI2071" s="123">
        <v>0</v>
      </c>
      <c r="AJ2071" s="17"/>
      <c r="AK2071" s="123">
        <v>200</v>
      </c>
      <c r="AL2071" s="123">
        <v>0</v>
      </c>
      <c r="AM2071" s="17"/>
      <c r="AN2071" s="123">
        <v>0</v>
      </c>
      <c r="AO2071" s="123">
        <v>0</v>
      </c>
      <c r="AP2071" s="123">
        <v>0</v>
      </c>
      <c r="AQ2071" s="123">
        <v>0</v>
      </c>
      <c r="AR2071" s="123">
        <v>0</v>
      </c>
      <c r="AS2071" s="123">
        <v>0</v>
      </c>
      <c r="AT2071" s="123">
        <v>0</v>
      </c>
      <c r="AU2071" s="123">
        <v>0</v>
      </c>
      <c r="AV2071" s="123">
        <v>0</v>
      </c>
      <c r="AW2071" s="123">
        <v>0</v>
      </c>
      <c r="AX2071" s="123">
        <v>0</v>
      </c>
      <c r="AY2071" s="17"/>
      <c r="AZ2071" s="123">
        <v>6000</v>
      </c>
      <c r="BA2071" s="123">
        <v>6000</v>
      </c>
      <c r="BB2071" s="123">
        <v>0</v>
      </c>
      <c r="BC2071" s="123">
        <v>0</v>
      </c>
      <c r="BD2071" s="123">
        <v>0</v>
      </c>
      <c r="BE2071" s="123">
        <v>250</v>
      </c>
      <c r="BF2071" s="17"/>
      <c r="BG2071" s="123">
        <v>1000</v>
      </c>
      <c r="BH2071" s="123">
        <v>5000</v>
      </c>
      <c r="BI2071" s="17"/>
      <c r="BJ2071" s="22">
        <v>1</v>
      </c>
      <c r="BK2071" s="15">
        <v>0</v>
      </c>
      <c r="BL2071" s="15">
        <v>0</v>
      </c>
      <c r="BM2071" s="124">
        <f t="shared" si="8402"/>
        <v>126.5</v>
      </c>
      <c r="BN2071" s="125" t="e">
        <f t="shared" si="8403"/>
        <v>#REF!</v>
      </c>
      <c r="BO2071" s="126" t="e">
        <f t="shared" si="8404"/>
        <v>#REF!</v>
      </c>
      <c r="BP2071" s="127">
        <f>(1-'#Constant'!$A$3)/($J2071*'#Constant'!$B$3/'#Constant'!$C$3^($D2071-1)+1)+'#Constant'!$A$3</f>
        <v>0.95244529019980972</v>
      </c>
      <c r="BQ2071" s="128" t="e">
        <f>#REF!/(BP2071*(1-Q2071/1000*(0.5+R2071/1000))*(1-P2071/1000)*(1-V2071/1000)*(1+U2071/1000))/20</f>
        <v>#REF!</v>
      </c>
      <c r="BR2071" s="127">
        <f>(1-'#Constant'!$A$3)/($K2071*'#Constant'!$B$3/'#Constant'!$C$3^($D2071-1)+1)+'#Constant'!$A$3</f>
        <v>0.95244529019980972</v>
      </c>
      <c r="BS2071" s="128" t="e">
        <f>#REF!/(BR2071*(1-AB2071/1000*(0.5+AC2071/1000))*(1-AA2071/1000)*(1-AG2071/1000)*(1+AF2071/1000))/20</f>
        <v>#REF!</v>
      </c>
      <c r="BT2071" s="79" t="e">
        <f t="shared" ref="BT2071:BT2072" si="8425">BO2071/$BO$4*100</f>
        <v>#REF!</v>
      </c>
    </row>
    <row r="2072" spans="1:72" s="79" customFormat="1" ht="12.75" thickBot="1" x14ac:dyDescent="0.25">
      <c r="A2072" s="121">
        <v>40173</v>
      </c>
      <c r="B2072" s="80" t="s">
        <v>392</v>
      </c>
      <c r="C2072" s="122" t="s">
        <v>261</v>
      </c>
      <c r="D2072" s="79">
        <v>1</v>
      </c>
      <c r="E2072" s="79">
        <v>1</v>
      </c>
      <c r="F2072" s="80">
        <v>1</v>
      </c>
      <c r="G2072" s="123">
        <v>100</v>
      </c>
      <c r="H2072" s="123">
        <v>100</v>
      </c>
      <c r="I2072" s="123">
        <v>3500</v>
      </c>
      <c r="J2072" s="123">
        <v>17</v>
      </c>
      <c r="K2072" s="123">
        <v>17</v>
      </c>
      <c r="L2072" s="17"/>
      <c r="M2072" s="123">
        <v>100</v>
      </c>
      <c r="N2072" s="123">
        <v>0</v>
      </c>
      <c r="O2072" s="123">
        <v>0</v>
      </c>
      <c r="P2072" s="123">
        <v>100</v>
      </c>
      <c r="Q2072" s="123">
        <v>0</v>
      </c>
      <c r="R2072" s="123">
        <v>0</v>
      </c>
      <c r="S2072" s="123">
        <v>0</v>
      </c>
      <c r="T2072" s="123">
        <v>300</v>
      </c>
      <c r="U2072" s="123">
        <v>0</v>
      </c>
      <c r="V2072" s="123">
        <v>0</v>
      </c>
      <c r="W2072" s="17"/>
      <c r="X2072" s="123">
        <v>100</v>
      </c>
      <c r="Y2072" s="123">
        <v>0</v>
      </c>
      <c r="Z2072" s="123">
        <v>0</v>
      </c>
      <c r="AA2072" s="123">
        <v>100</v>
      </c>
      <c r="AB2072" s="123">
        <v>0</v>
      </c>
      <c r="AC2072" s="123">
        <v>0</v>
      </c>
      <c r="AD2072" s="123">
        <v>0</v>
      </c>
      <c r="AE2072" s="123">
        <v>300</v>
      </c>
      <c r="AF2072" s="123">
        <v>0</v>
      </c>
      <c r="AG2072" s="123">
        <v>0</v>
      </c>
      <c r="AH2072" s="123">
        <v>0</v>
      </c>
      <c r="AI2072" s="123">
        <v>0</v>
      </c>
      <c r="AJ2072" s="17"/>
      <c r="AK2072" s="123">
        <v>200</v>
      </c>
      <c r="AL2072" s="123">
        <v>0</v>
      </c>
      <c r="AM2072" s="17"/>
      <c r="AN2072" s="123">
        <v>0</v>
      </c>
      <c r="AO2072" s="123">
        <v>0</v>
      </c>
      <c r="AP2072" s="123">
        <v>0</v>
      </c>
      <c r="AQ2072" s="123">
        <v>0</v>
      </c>
      <c r="AR2072" s="123">
        <v>0</v>
      </c>
      <c r="AS2072" s="123">
        <v>0</v>
      </c>
      <c r="AT2072" s="123">
        <v>0</v>
      </c>
      <c r="AU2072" s="123">
        <v>0</v>
      </c>
      <c r="AV2072" s="123">
        <v>0</v>
      </c>
      <c r="AW2072" s="123">
        <v>0</v>
      </c>
      <c r="AX2072" s="123">
        <v>0</v>
      </c>
      <c r="AY2072" s="17"/>
      <c r="AZ2072" s="123">
        <v>6000</v>
      </c>
      <c r="BA2072" s="123">
        <v>6000</v>
      </c>
      <c r="BB2072" s="123">
        <v>0</v>
      </c>
      <c r="BC2072" s="123">
        <v>0</v>
      </c>
      <c r="BD2072" s="123">
        <v>0</v>
      </c>
      <c r="BE2072" s="123">
        <v>250</v>
      </c>
      <c r="BF2072" s="17"/>
      <c r="BG2072" s="123">
        <v>1000</v>
      </c>
      <c r="BH2072" s="123">
        <v>5000</v>
      </c>
      <c r="BI2072" s="17"/>
      <c r="BJ2072" s="22">
        <v>1</v>
      </c>
      <c r="BK2072" s="15">
        <v>0</v>
      </c>
      <c r="BL2072" s="15">
        <v>0</v>
      </c>
      <c r="BM2072" s="124">
        <f t="shared" si="8402"/>
        <v>126.5</v>
      </c>
      <c r="BN2072" s="125" t="e">
        <f t="shared" si="8403"/>
        <v>#REF!</v>
      </c>
      <c r="BO2072" s="126" t="e">
        <f t="shared" si="8404"/>
        <v>#REF!</v>
      </c>
      <c r="BP2072" s="127">
        <f>(1-'#Constant'!$A$3)/($J2072*'#Constant'!$B$3/'#Constant'!$C$3^($D2072-1)+1)+'#Constant'!$A$3</f>
        <v>0.95244529019980972</v>
      </c>
      <c r="BQ2072" s="128" t="e">
        <f>#REF!/(BP2072*(1-Q2072/1000*(0.5+R2072/1000))*(1-P2072/1000)*(1-V2072/1000)*(1+U2072/1000))/20</f>
        <v>#REF!</v>
      </c>
      <c r="BR2072" s="127">
        <f>(1-'#Constant'!$A$3)/($K2072*'#Constant'!$B$3/'#Constant'!$C$3^($D2072-1)+1)+'#Constant'!$A$3</f>
        <v>0.95244529019980972</v>
      </c>
      <c r="BS2072" s="128" t="e">
        <f>#REF!/(BR2072*(1-AB2072/1000*(0.5+AC2072/1000))*(1-AA2072/1000)*(1-AG2072/1000)*(1+AF2072/1000))/20</f>
        <v>#REF!</v>
      </c>
      <c r="BT2072" s="79" t="e">
        <f t="shared" si="8425"/>
        <v>#REF!</v>
      </c>
    </row>
    <row r="2073" spans="1:72" x14ac:dyDescent="0.3">
      <c r="A2073" s="129">
        <v>40174</v>
      </c>
      <c r="B2073" s="18" t="s">
        <v>384</v>
      </c>
      <c r="C2073" s="43" t="s">
        <v>77</v>
      </c>
      <c r="D2073">
        <v>1</v>
      </c>
      <c r="E2073">
        <v>1</v>
      </c>
      <c r="F2073" s="18">
        <v>1</v>
      </c>
      <c r="G2073" s="10">
        <f>ROUND(VLOOKUP($C2073,$B$4:$BH$42,6,FALSE),0)</f>
        <v>92</v>
      </c>
      <c r="H2073" s="10">
        <f>ROUND(VLOOKUP($C2073,$B$4:$BH$42,7,FALSE),0)</f>
        <v>92</v>
      </c>
      <c r="I2073" s="10">
        <f>ROUND(VLOOKUP($C2073,$B$4:$BH$42,8,FALSE),0)</f>
        <v>5930</v>
      </c>
      <c r="J2073" s="10">
        <f>ROUND(VLOOKUP($C2073,$B$4:$BH$42,9,FALSE),0)</f>
        <v>30</v>
      </c>
      <c r="K2073" s="10">
        <f>ROUND(VLOOKUP($C2073,$B$4:$BH$42,10,FALSE),0)</f>
        <v>36</v>
      </c>
      <c r="L2073" s="2"/>
      <c r="M2073" s="10">
        <f>ROUND(VLOOKUP($C2073,$B$4:$BH$42,12,FALSE),0)</f>
        <v>150</v>
      </c>
      <c r="N2073" s="10">
        <f>ROUND(VLOOKUP($C2073,$B$4:$BH$42,13,FALSE),0)</f>
        <v>0</v>
      </c>
      <c r="O2073" s="10">
        <f>ROUND(VLOOKUP($C2073,$B$4:$BH$42,14,FALSE),0)</f>
        <v>0</v>
      </c>
      <c r="P2073" s="10">
        <f>ROUND(VLOOKUP($C2073,$B$4:$BH$42,15,FALSE),0)</f>
        <v>100</v>
      </c>
      <c r="Q2073" s="10">
        <f>ROUND(VLOOKUP($C2073,$B$4:$BH$42,16,FALSE),0)</f>
        <v>0</v>
      </c>
      <c r="R2073" s="10">
        <f>ROUND(VLOOKUP($C2073,$B$4:$BH$42,17,FALSE),0)</f>
        <v>0</v>
      </c>
      <c r="S2073" s="10">
        <f>ROUND(VLOOKUP($C2073,$B$4:$BH$42,18,FALSE),0)</f>
        <v>100</v>
      </c>
      <c r="T2073" s="10">
        <f>ROUND(VLOOKUP($C2073,$B$4:$BH$42,19,FALSE),0)</f>
        <v>150</v>
      </c>
      <c r="U2073" s="10">
        <f>ROUND(VLOOKUP($C2073,$B$4:$BH$42,20,FALSE),0)</f>
        <v>0</v>
      </c>
      <c r="V2073" s="10">
        <f>ROUND(VLOOKUP($C2073,$B$4:$BH$42,21,FALSE),0)</f>
        <v>0</v>
      </c>
      <c r="W2073" s="2"/>
      <c r="X2073" s="10">
        <f>ROUND(VLOOKUP($C2073,$B$4:$BH$42,23,FALSE),0)</f>
        <v>150</v>
      </c>
      <c r="Y2073" s="10">
        <f>ROUND(VLOOKUP($C2073,$B$4:$BH$42,24,FALSE),0)</f>
        <v>0</v>
      </c>
      <c r="Z2073" s="10">
        <f>ROUND(VLOOKUP($C2073,$B$4:$BH$42,25,FALSE),0)</f>
        <v>0</v>
      </c>
      <c r="AA2073" s="10">
        <f>ROUND(VLOOKUP($C2073,$B$4:$BH$42,26,FALSE),0)</f>
        <v>100</v>
      </c>
      <c r="AB2073" s="10">
        <f>ROUND(VLOOKUP($C2073,$B$4:$BH$42,27,FALSE),0)</f>
        <v>0</v>
      </c>
      <c r="AC2073" s="10">
        <f>ROUND(VLOOKUP($C2073,$B$4:$BH$42,28,FALSE),0)</f>
        <v>0</v>
      </c>
      <c r="AD2073" s="10">
        <f>ROUND(VLOOKUP($C2073,$B$4:$BH$42,29,FALSE),0)</f>
        <v>100</v>
      </c>
      <c r="AE2073" s="10">
        <f>ROUND(VLOOKUP($C2073,$B$4:$BH$42,30,FALSE),0)</f>
        <v>150</v>
      </c>
      <c r="AF2073" s="10">
        <f>ROUND(VLOOKUP($C2073,$B$4:$BH$42,31,FALSE),0)</f>
        <v>0</v>
      </c>
      <c r="AG2073" s="10">
        <f>ROUND(VLOOKUP($C2073,$B$4:$BH$42,32,FALSE),0)</f>
        <v>0</v>
      </c>
      <c r="AH2073" s="10">
        <f>ROUND(VLOOKUP($C2073,$B$4:$BH$42,33,FALSE),0)</f>
        <v>0</v>
      </c>
      <c r="AI2073" s="10">
        <f>ROUND(VLOOKUP($C2073,$B$4:$BH$42,34,FALSE),0)</f>
        <v>0</v>
      </c>
      <c r="AJ2073" s="3"/>
      <c r="AK2073" s="10">
        <f>ROUND(VLOOKUP($C2073,$B$4:$BH$42,36,FALSE),0)</f>
        <v>150</v>
      </c>
      <c r="AL2073" s="10">
        <f>ROUND(VLOOKUP($C2073,$B$4:$BH$42,37,FALSE),0)</f>
        <v>0</v>
      </c>
      <c r="AM2073" s="3"/>
      <c r="AN2073" s="10">
        <f>ROUND(VLOOKUP($C2073,$B$4:$BH$42,39,FALSE),0)</f>
        <v>0</v>
      </c>
      <c r="AO2073" s="10">
        <f>ROUND(VLOOKUP($C2073,$B$4:$BH$42,40,FALSE),0)</f>
        <v>0</v>
      </c>
      <c r="AP2073" s="10">
        <f>ROUND(VLOOKUP($C2073,$B$4:$BH$42,41,FALSE),0)</f>
        <v>0</v>
      </c>
      <c r="AQ2073" s="10">
        <f>ROUND(VLOOKUP($C2073,$B$4:$BH$42,42,FALSE),0)</f>
        <v>0</v>
      </c>
      <c r="AR2073" s="10">
        <f>ROUND(VLOOKUP($C2073,$B$4:$BH$42,43,FALSE),0)</f>
        <v>0</v>
      </c>
      <c r="AS2073" s="10">
        <f>ROUND(VLOOKUP($C2073,$B$4:$BH$42,44,FALSE),0)</f>
        <v>0</v>
      </c>
      <c r="AT2073" s="10">
        <f>ROUND(VLOOKUP($C2073,$B$4:$BH$42,45,FALSE),0)</f>
        <v>0</v>
      </c>
      <c r="AU2073" s="10">
        <f>ROUND(VLOOKUP($C2073,$B$4:$BH$42,46,FALSE),0)</f>
        <v>0</v>
      </c>
      <c r="AV2073" s="10">
        <f>ROUND(VLOOKUP($C2073,$B$4:$BH$42,47,FALSE),0)</f>
        <v>0</v>
      </c>
      <c r="AW2073" s="10">
        <f>ROUND(VLOOKUP($C2073,$B$4:$BH$42,48,FALSE),0)</f>
        <v>0</v>
      </c>
      <c r="AX2073" s="10">
        <f>ROUND(VLOOKUP($C2073,$B$4:$BH$42,49,FALSE),0)</f>
        <v>0</v>
      </c>
      <c r="AY2073" s="3"/>
      <c r="AZ2073" s="10">
        <v>6000</v>
      </c>
      <c r="BA2073" s="10">
        <v>2000</v>
      </c>
      <c r="BB2073" s="10">
        <v>0</v>
      </c>
      <c r="BC2073" s="10">
        <v>0</v>
      </c>
      <c r="BD2073" s="10">
        <v>0</v>
      </c>
      <c r="BE2073" s="10">
        <v>60</v>
      </c>
      <c r="BF2073" s="3"/>
      <c r="BG2073" s="10">
        <v>1000</v>
      </c>
      <c r="BH2073" s="10">
        <v>5000</v>
      </c>
      <c r="BI2073" s="3"/>
      <c r="BJ2073" s="21">
        <v>1</v>
      </c>
      <c r="BK2073" s="65">
        <v>0</v>
      </c>
      <c r="BL2073" s="65">
        <v>0</v>
      </c>
      <c r="BM2073" s="6">
        <v>116.57837499999998</v>
      </c>
      <c r="BN2073" s="8">
        <v>431.60469242537107</v>
      </c>
      <c r="BO2073" s="12">
        <v>224.31177785690292</v>
      </c>
      <c r="BP2073" s="50">
        <v>0.91908256880733941</v>
      </c>
      <c r="BQ2073" s="4">
        <v>398.2769286888539</v>
      </c>
      <c r="BR2073" s="50">
        <v>0.90447653429602881</v>
      </c>
      <c r="BS2073" s="4">
        <v>404.70854559090628</v>
      </c>
      <c r="BT2073">
        <v>170.48544253932715</v>
      </c>
    </row>
    <row r="2074" spans="1:72" s="13" customFormat="1" ht="17.25" thickBot="1" x14ac:dyDescent="0.35">
      <c r="B2074" s="20"/>
      <c r="D2074" s="14">
        <v>1</v>
      </c>
      <c r="E2074" s="14">
        <v>1</v>
      </c>
      <c r="F2074" s="19">
        <v>1</v>
      </c>
      <c r="G2074" s="15">
        <f>G2073</f>
        <v>92</v>
      </c>
      <c r="H2074" s="15">
        <f>H2073</f>
        <v>92</v>
      </c>
      <c r="I2074" s="15">
        <f>I2073</f>
        <v>5930</v>
      </c>
      <c r="J2074" s="15">
        <f>J2073</f>
        <v>30</v>
      </c>
      <c r="K2074" s="15">
        <f>K2073</f>
        <v>36</v>
      </c>
      <c r="L2074" s="16"/>
      <c r="M2074" s="15">
        <f t="shared" ref="M2074:V2074" si="8426">M2073</f>
        <v>150</v>
      </c>
      <c r="N2074" s="15">
        <f t="shared" si="8426"/>
        <v>0</v>
      </c>
      <c r="O2074" s="15">
        <f t="shared" si="8426"/>
        <v>0</v>
      </c>
      <c r="P2074" s="15">
        <f t="shared" si="8426"/>
        <v>100</v>
      </c>
      <c r="Q2074" s="15">
        <f t="shared" si="8426"/>
        <v>0</v>
      </c>
      <c r="R2074" s="15">
        <f t="shared" si="8426"/>
        <v>0</v>
      </c>
      <c r="S2074" s="15">
        <f t="shared" si="8426"/>
        <v>100</v>
      </c>
      <c r="T2074" s="15">
        <f t="shared" si="8426"/>
        <v>150</v>
      </c>
      <c r="U2074" s="15">
        <f t="shared" si="8426"/>
        <v>0</v>
      </c>
      <c r="V2074" s="15">
        <f t="shared" si="8426"/>
        <v>0</v>
      </c>
      <c r="W2074" s="16"/>
      <c r="X2074" s="15">
        <f t="shared" ref="X2074:AI2074" si="8427">X2073</f>
        <v>150</v>
      </c>
      <c r="Y2074" s="15">
        <f t="shared" si="8427"/>
        <v>0</v>
      </c>
      <c r="Z2074" s="15">
        <f t="shared" si="8427"/>
        <v>0</v>
      </c>
      <c r="AA2074" s="15">
        <f t="shared" si="8427"/>
        <v>100</v>
      </c>
      <c r="AB2074" s="15">
        <f t="shared" si="8427"/>
        <v>0</v>
      </c>
      <c r="AC2074" s="15">
        <f t="shared" si="8427"/>
        <v>0</v>
      </c>
      <c r="AD2074" s="15">
        <f t="shared" si="8427"/>
        <v>100</v>
      </c>
      <c r="AE2074" s="15">
        <f t="shared" si="8427"/>
        <v>150</v>
      </c>
      <c r="AF2074" s="15">
        <f t="shared" si="8427"/>
        <v>0</v>
      </c>
      <c r="AG2074" s="15">
        <f t="shared" si="8427"/>
        <v>0</v>
      </c>
      <c r="AH2074" s="15">
        <f t="shared" si="8427"/>
        <v>0</v>
      </c>
      <c r="AI2074" s="15">
        <f t="shared" si="8427"/>
        <v>0</v>
      </c>
      <c r="AJ2074" s="17"/>
      <c r="AK2074" s="15">
        <f>AK2073</f>
        <v>150</v>
      </c>
      <c r="AL2074" s="15">
        <f>AL2073</f>
        <v>0</v>
      </c>
      <c r="AM2074" s="17"/>
      <c r="AN2074" s="15">
        <f t="shared" ref="AN2074:AX2074" si="8428">AN2073</f>
        <v>0</v>
      </c>
      <c r="AO2074" s="15">
        <f t="shared" si="8428"/>
        <v>0</v>
      </c>
      <c r="AP2074" s="15">
        <f t="shared" si="8428"/>
        <v>0</v>
      </c>
      <c r="AQ2074" s="15">
        <f t="shared" si="8428"/>
        <v>0</v>
      </c>
      <c r="AR2074" s="15">
        <f t="shared" si="8428"/>
        <v>0</v>
      </c>
      <c r="AS2074" s="15">
        <f t="shared" si="8428"/>
        <v>0</v>
      </c>
      <c r="AT2074" s="15">
        <f t="shared" si="8428"/>
        <v>0</v>
      </c>
      <c r="AU2074" s="15">
        <f t="shared" si="8428"/>
        <v>0</v>
      </c>
      <c r="AV2074" s="15">
        <f t="shared" si="8428"/>
        <v>0</v>
      </c>
      <c r="AW2074" s="15">
        <f t="shared" si="8428"/>
        <v>0</v>
      </c>
      <c r="AX2074" s="15">
        <f t="shared" si="8428"/>
        <v>0</v>
      </c>
      <c r="AY2074" s="17"/>
      <c r="AZ2074" s="15">
        <v>6000</v>
      </c>
      <c r="BA2074" s="15">
        <v>2000</v>
      </c>
      <c r="BB2074" s="15">
        <v>0</v>
      </c>
      <c r="BC2074" s="15">
        <v>0</v>
      </c>
      <c r="BD2074" s="15">
        <v>0</v>
      </c>
      <c r="BE2074" s="15">
        <v>60</v>
      </c>
      <c r="BF2074" s="17"/>
      <c r="BG2074" s="15">
        <v>1000</v>
      </c>
      <c r="BH2074" s="15">
        <v>5000</v>
      </c>
      <c r="BI2074" s="17"/>
      <c r="BJ2074" s="22">
        <v>1</v>
      </c>
      <c r="BK2074" s="65">
        <v>0</v>
      </c>
      <c r="BL2074" s="65">
        <v>0</v>
      </c>
      <c r="BM2074" s="6">
        <v>116.57837499999998</v>
      </c>
      <c r="BN2074" s="8">
        <v>431.60469242537107</v>
      </c>
      <c r="BO2074" s="12">
        <v>224.31177785690292</v>
      </c>
      <c r="BP2074" s="50">
        <v>0.91908256880733941</v>
      </c>
      <c r="BQ2074" s="4">
        <v>398.2769286888539</v>
      </c>
      <c r="BR2074" s="50">
        <v>0.90447653429602881</v>
      </c>
      <c r="BS2074" s="4">
        <v>404.70854559090628</v>
      </c>
      <c r="BT2074"/>
    </row>
    <row r="2075" spans="1:72" x14ac:dyDescent="0.3">
      <c r="A2075">
        <v>40175</v>
      </c>
      <c r="B2075" s="18" t="s">
        <v>393</v>
      </c>
      <c r="C2075" s="43" t="s">
        <v>300</v>
      </c>
      <c r="D2075">
        <v>1</v>
      </c>
      <c r="E2075">
        <v>1</v>
      </c>
      <c r="F2075" s="18">
        <v>1</v>
      </c>
      <c r="G2075" s="10">
        <f>ROUND(VLOOKUP($C2075,$B$4:$BH$42,6,FALSE),0)</f>
        <v>114</v>
      </c>
      <c r="H2075" s="10">
        <f>ROUND(VLOOKUP($C2075,$B$4:$BH$42,7,FALSE),0)</f>
        <v>114</v>
      </c>
      <c r="I2075" s="10">
        <f>ROUND(VLOOKUP($C2075,$B$4:$BH$42,8,FALSE),0)</f>
        <v>4364</v>
      </c>
      <c r="J2075" s="10">
        <f>ROUND(VLOOKUP($C2075,$B$4:$BH$42,9,FALSE),0)</f>
        <v>22</v>
      </c>
      <c r="K2075" s="10">
        <f>ROUND(VLOOKUP($C2075,$B$4:$BH$42,10,FALSE),0)</f>
        <v>18</v>
      </c>
      <c r="L2075" s="2"/>
      <c r="M2075" s="10">
        <f>ROUND(VLOOKUP($C2075,$B$4:$BH$42,12,FALSE),0)</f>
        <v>150</v>
      </c>
      <c r="N2075" s="10">
        <f>ROUND(VLOOKUP($C2075,$B$4:$BH$42,13,FALSE),0)</f>
        <v>0</v>
      </c>
      <c r="O2075" s="10">
        <f>ROUND(VLOOKUP($C2075,$B$4:$BH$42,14,FALSE),0)</f>
        <v>0</v>
      </c>
      <c r="P2075" s="10">
        <f>ROUND(VLOOKUP($C2075,$B$4:$BH$42,15,FALSE),0)</f>
        <v>0</v>
      </c>
      <c r="Q2075" s="10">
        <f>ROUND(VLOOKUP($C2075,$B$4:$BH$42,16,FALSE),0)</f>
        <v>0</v>
      </c>
      <c r="R2075" s="10">
        <f>ROUND(VLOOKUP($C2075,$B$4:$BH$42,17,FALSE),0)</f>
        <v>0</v>
      </c>
      <c r="S2075" s="10">
        <f>ROUND(VLOOKUP($C2075,$B$4:$BH$42,18,FALSE),0)</f>
        <v>100</v>
      </c>
      <c r="T2075" s="10">
        <f>ROUND(VLOOKUP($C2075,$B$4:$BH$42,19,FALSE),0)</f>
        <v>250</v>
      </c>
      <c r="U2075" s="10">
        <f>ROUND(VLOOKUP($C2075,$B$4:$BH$42,20,FALSE),0)</f>
        <v>0</v>
      </c>
      <c r="V2075" s="10">
        <f>ROUND(VLOOKUP($C2075,$B$4:$BH$42,21,FALSE),0)</f>
        <v>0</v>
      </c>
      <c r="W2075" s="2"/>
      <c r="X2075" s="10">
        <f>ROUND(VLOOKUP($C2075,$B$4:$BH$42,23,FALSE),0)</f>
        <v>150</v>
      </c>
      <c r="Y2075" s="10">
        <f>ROUND(VLOOKUP($C2075,$B$4:$BH$42,24,FALSE),0)</f>
        <v>0</v>
      </c>
      <c r="Z2075" s="10">
        <f>ROUND(VLOOKUP($C2075,$B$4:$BH$42,25,FALSE),0)</f>
        <v>0</v>
      </c>
      <c r="AA2075" s="10">
        <f>ROUND(VLOOKUP($C2075,$B$4:$BH$42,26,FALSE),0)</f>
        <v>0</v>
      </c>
      <c r="AB2075" s="10">
        <f>ROUND(VLOOKUP($C2075,$B$4:$BH$42,27,FALSE),0)</f>
        <v>0</v>
      </c>
      <c r="AC2075" s="10">
        <f>ROUND(VLOOKUP($C2075,$B$4:$BH$42,28,FALSE),0)</f>
        <v>0</v>
      </c>
      <c r="AD2075" s="10">
        <f>ROUND(VLOOKUP($C2075,$B$4:$BH$42,29,FALSE),0)</f>
        <v>100</v>
      </c>
      <c r="AE2075" s="10">
        <f>ROUND(VLOOKUP($C2075,$B$4:$BH$42,30,FALSE),0)</f>
        <v>250</v>
      </c>
      <c r="AF2075" s="10">
        <f>ROUND(VLOOKUP($C2075,$B$4:$BH$42,31,FALSE),0)</f>
        <v>0</v>
      </c>
      <c r="AG2075" s="10">
        <f>ROUND(VLOOKUP($C2075,$B$4:$BH$42,32,FALSE),0)</f>
        <v>0</v>
      </c>
      <c r="AH2075" s="10">
        <f>ROUND(VLOOKUP($C2075,$B$4:$BH$42,33,FALSE),0)</f>
        <v>0</v>
      </c>
      <c r="AI2075" s="10">
        <f>ROUND(VLOOKUP($C2075,$B$4:$BH$42,34,FALSE),0)</f>
        <v>0</v>
      </c>
      <c r="AJ2075" s="3"/>
      <c r="AK2075" s="10">
        <f>ROUND(VLOOKUP($C2075,$B$4:$BH$42,36,FALSE),0)</f>
        <v>0</v>
      </c>
      <c r="AL2075" s="10">
        <f>ROUND(VLOOKUP($C2075,$B$4:$BH$42,37,FALSE),0)</f>
        <v>0</v>
      </c>
      <c r="AM2075" s="3"/>
      <c r="AN2075" s="10">
        <f>ROUND(VLOOKUP($C2075,$B$4:$BH$42,39,FALSE),0)</f>
        <v>0</v>
      </c>
      <c r="AO2075" s="10">
        <f>ROUND(VLOOKUP($C2075,$B$4:$BH$42,40,FALSE),0)</f>
        <v>0</v>
      </c>
      <c r="AP2075" s="10">
        <f>ROUND(VLOOKUP($C2075,$B$4:$BH$42,41,FALSE),0)</f>
        <v>0</v>
      </c>
      <c r="AQ2075" s="10">
        <f>ROUND(VLOOKUP($C2075,$B$4:$BH$42,42,FALSE),0)</f>
        <v>0</v>
      </c>
      <c r="AR2075" s="10">
        <f>ROUND(VLOOKUP($C2075,$B$4:$BH$42,43,FALSE),0)</f>
        <v>0</v>
      </c>
      <c r="AS2075" s="10">
        <f>ROUND(VLOOKUP($C2075,$B$4:$BH$42,44,FALSE),0)</f>
        <v>0</v>
      </c>
      <c r="AT2075" s="10">
        <f>ROUND(VLOOKUP($C2075,$B$4:$BH$42,45,FALSE),0)</f>
        <v>0</v>
      </c>
      <c r="AU2075" s="10">
        <f>ROUND(VLOOKUP($C2075,$B$4:$BH$42,46,FALSE),0)</f>
        <v>0</v>
      </c>
      <c r="AV2075" s="10">
        <f>ROUND(VLOOKUP($C2075,$B$4:$BH$42,47,FALSE),0)</f>
        <v>0</v>
      </c>
      <c r="AW2075" s="10">
        <f>ROUND(VLOOKUP($C2075,$B$4:$BH$42,48,FALSE),0)</f>
        <v>0</v>
      </c>
      <c r="AX2075" s="10">
        <f>ROUND(VLOOKUP($C2075,$B$4:$BH$42,49,FALSE),0)</f>
        <v>0</v>
      </c>
      <c r="AY2075" s="3"/>
      <c r="AZ2075" s="10">
        <v>6000</v>
      </c>
      <c r="BA2075" s="10">
        <v>2000</v>
      </c>
      <c r="BB2075" s="10">
        <v>375</v>
      </c>
      <c r="BC2075" s="10">
        <v>0</v>
      </c>
      <c r="BD2075" s="10">
        <v>0</v>
      </c>
      <c r="BE2075" s="10">
        <v>60</v>
      </c>
      <c r="BF2075" s="3"/>
      <c r="BG2075" s="10">
        <v>1000</v>
      </c>
      <c r="BH2075" s="10">
        <v>5000</v>
      </c>
      <c r="BI2075" s="3"/>
      <c r="BJ2075" s="21">
        <v>1</v>
      </c>
      <c r="BK2075" s="65">
        <v>0</v>
      </c>
      <c r="BL2075" s="65">
        <v>0</v>
      </c>
      <c r="BM2075" s="6">
        <f t="shared" ref="BM2075:BM2078" si="8429">MAX(G2075*(1+M2075/1000*(1+O2075/1000))*(1+0.5*T2075/1000)*(1+0.25*S2075/1000),(H2075*(1+X2075/1000*(1+Z2075/1000))*(1+0.5*AE2075/1000)*(1+0.25*AD2075/1000)))*BG2075/1000</f>
        <v>151.17468749999998</v>
      </c>
      <c r="BN2075" s="8">
        <f t="shared" ref="BN2075:BN2078" si="8430">(BQ2075+BS2075)/2*(1+AI2075/2000)*(1+AH2075/2000)*(1+AN2075/2000)*(1+AK2075/2000)</f>
        <v>231.01462885229961</v>
      </c>
      <c r="BO2075" s="12">
        <f t="shared" ref="BO2075:BO2078" si="8431">SQRT(BM2075*BN2075)</f>
        <v>186.87847474943408</v>
      </c>
      <c r="BP2075" s="50">
        <f>(1-'#Constant'!$A$3)/($J2075*'#Constant'!$B$3/'#Constant'!$C$3^($D2075-1)+1)+'#Constant'!$A$3</f>
        <v>0.93932457786116319</v>
      </c>
      <c r="BQ2075" s="4">
        <f t="shared" ref="BQ2075:BQ2078" si="8432">I2075/(BP2075*(1-Q2075/1000*(0.5+R2075/1000))*(1-P2075/1000)*(1-V2075/1000)*(1+U2075/1000))/20</f>
        <v>232.29457116606082</v>
      </c>
      <c r="BR2075" s="50">
        <f>(1-'#Constant'!$A$3)/($K2075*'#Constant'!$B$3/'#Constant'!$C$3^($D2075-1)+1)+'#Constant'!$A$3</f>
        <v>0.9497912713472485</v>
      </c>
      <c r="BS2075" s="4">
        <f t="shared" ref="BS2075:BS2078" si="8433">I2075/(BR2075*(1-AB2075/1000*(0.5+AC2075/1000))*(1-AA2075/1000)*(1-AG2075/1000)*(1+AF2075/1000))/20</f>
        <v>229.73468653853837</v>
      </c>
      <c r="BT2075">
        <f>BO2075/$BO$4*100</f>
        <v>142.03471513233021</v>
      </c>
    </row>
    <row r="2076" spans="1:72" s="13" customFormat="1" ht="17.25" thickBot="1" x14ac:dyDescent="0.35">
      <c r="B2076" s="20"/>
      <c r="C2076" s="43"/>
      <c r="D2076" s="14">
        <v>1</v>
      </c>
      <c r="E2076" s="14">
        <v>1</v>
      </c>
      <c r="F2076" s="19">
        <v>1</v>
      </c>
      <c r="G2076" s="15">
        <f>G2075</f>
        <v>114</v>
      </c>
      <c r="H2076" s="15">
        <f>H2075</f>
        <v>114</v>
      </c>
      <c r="I2076" s="15">
        <f>I2075</f>
        <v>4364</v>
      </c>
      <c r="J2076" s="15">
        <f>J2075</f>
        <v>22</v>
      </c>
      <c r="K2076" s="15">
        <f>K2075</f>
        <v>18</v>
      </c>
      <c r="L2076" s="16"/>
      <c r="M2076" s="15">
        <f t="shared" ref="M2076:V2076" si="8434">M2075</f>
        <v>150</v>
      </c>
      <c r="N2076" s="15">
        <f t="shared" si="8434"/>
        <v>0</v>
      </c>
      <c r="O2076" s="15">
        <f t="shared" si="8434"/>
        <v>0</v>
      </c>
      <c r="P2076" s="15">
        <f t="shared" si="8434"/>
        <v>0</v>
      </c>
      <c r="Q2076" s="15">
        <f t="shared" si="8434"/>
        <v>0</v>
      </c>
      <c r="R2076" s="15">
        <f t="shared" si="8434"/>
        <v>0</v>
      </c>
      <c r="S2076" s="15">
        <f t="shared" si="8434"/>
        <v>100</v>
      </c>
      <c r="T2076" s="15">
        <f t="shared" si="8434"/>
        <v>250</v>
      </c>
      <c r="U2076" s="15">
        <f t="shared" si="8434"/>
        <v>0</v>
      </c>
      <c r="V2076" s="15">
        <f t="shared" si="8434"/>
        <v>0</v>
      </c>
      <c r="W2076" s="16"/>
      <c r="X2076" s="15">
        <f t="shared" ref="X2076:AI2076" si="8435">X2075</f>
        <v>150</v>
      </c>
      <c r="Y2076" s="15">
        <f t="shared" si="8435"/>
        <v>0</v>
      </c>
      <c r="Z2076" s="15">
        <f t="shared" si="8435"/>
        <v>0</v>
      </c>
      <c r="AA2076" s="15">
        <f t="shared" si="8435"/>
        <v>0</v>
      </c>
      <c r="AB2076" s="15">
        <f t="shared" si="8435"/>
        <v>0</v>
      </c>
      <c r="AC2076" s="15">
        <f t="shared" si="8435"/>
        <v>0</v>
      </c>
      <c r="AD2076" s="15">
        <f t="shared" si="8435"/>
        <v>100</v>
      </c>
      <c r="AE2076" s="15">
        <f t="shared" si="8435"/>
        <v>250</v>
      </c>
      <c r="AF2076" s="15">
        <f t="shared" si="8435"/>
        <v>0</v>
      </c>
      <c r="AG2076" s="15">
        <f t="shared" si="8435"/>
        <v>0</v>
      </c>
      <c r="AH2076" s="15">
        <f t="shared" si="8435"/>
        <v>0</v>
      </c>
      <c r="AI2076" s="15">
        <f t="shared" si="8435"/>
        <v>0</v>
      </c>
      <c r="AJ2076" s="17"/>
      <c r="AK2076" s="15">
        <f>AK2075</f>
        <v>0</v>
      </c>
      <c r="AL2076" s="15">
        <f>AL2075</f>
        <v>0</v>
      </c>
      <c r="AM2076" s="17"/>
      <c r="AN2076" s="15">
        <f t="shared" ref="AN2076:AX2076" si="8436">AN2075</f>
        <v>0</v>
      </c>
      <c r="AO2076" s="15">
        <f t="shared" si="8436"/>
        <v>0</v>
      </c>
      <c r="AP2076" s="15">
        <f t="shared" si="8436"/>
        <v>0</v>
      </c>
      <c r="AQ2076" s="15">
        <f t="shared" si="8436"/>
        <v>0</v>
      </c>
      <c r="AR2076" s="15">
        <f t="shared" si="8436"/>
        <v>0</v>
      </c>
      <c r="AS2076" s="15">
        <f t="shared" si="8436"/>
        <v>0</v>
      </c>
      <c r="AT2076" s="15">
        <f t="shared" si="8436"/>
        <v>0</v>
      </c>
      <c r="AU2076" s="15">
        <f t="shared" si="8436"/>
        <v>0</v>
      </c>
      <c r="AV2076" s="15">
        <f t="shared" si="8436"/>
        <v>0</v>
      </c>
      <c r="AW2076" s="15">
        <f t="shared" si="8436"/>
        <v>0</v>
      </c>
      <c r="AX2076" s="15">
        <f t="shared" si="8436"/>
        <v>0</v>
      </c>
      <c r="AY2076" s="17"/>
      <c r="AZ2076" s="15">
        <f t="shared" ref="AZ2076:BA2076" si="8437">AZ2075</f>
        <v>6000</v>
      </c>
      <c r="BA2076" s="15">
        <f t="shared" si="8437"/>
        <v>2000</v>
      </c>
      <c r="BB2076" s="15">
        <v>375</v>
      </c>
      <c r="BC2076" s="15">
        <f t="shared" ref="BC2076:BE2076" si="8438">BC2075</f>
        <v>0</v>
      </c>
      <c r="BD2076" s="15">
        <f t="shared" si="8438"/>
        <v>0</v>
      </c>
      <c r="BE2076" s="15">
        <f t="shared" si="8438"/>
        <v>60</v>
      </c>
      <c r="BF2076" s="17"/>
      <c r="BG2076" s="15">
        <f t="shared" ref="BG2076:BH2076" si="8439">BG2075</f>
        <v>1000</v>
      </c>
      <c r="BH2076" s="15">
        <f t="shared" si="8439"/>
        <v>5000</v>
      </c>
      <c r="BI2076" s="17"/>
      <c r="BJ2076" s="22">
        <f>G2076/G2075</f>
        <v>1</v>
      </c>
      <c r="BK2076" s="65">
        <f t="shared" ref="BK2076:BL2076" si="8440">BK2075</f>
        <v>0</v>
      </c>
      <c r="BL2076" s="65">
        <f t="shared" si="8440"/>
        <v>0</v>
      </c>
      <c r="BM2076" s="6">
        <f t="shared" si="8429"/>
        <v>151.17468749999998</v>
      </c>
      <c r="BN2076" s="8">
        <f t="shared" si="8430"/>
        <v>231.01462885229961</v>
      </c>
      <c r="BO2076" s="12">
        <f t="shared" si="8431"/>
        <v>186.87847474943408</v>
      </c>
      <c r="BP2076" s="50">
        <f>(1-'#Constant'!$A$3)/($J2076*'#Constant'!$B$3/'#Constant'!$C$3^($D2076-1)+1)+'#Constant'!$A$3</f>
        <v>0.93932457786116319</v>
      </c>
      <c r="BQ2076" s="4">
        <f t="shared" si="8432"/>
        <v>232.29457116606082</v>
      </c>
      <c r="BR2076" s="50">
        <f>(1-'#Constant'!$A$3)/($K2076*'#Constant'!$B$3/'#Constant'!$C$3^($D2076-1)+1)+'#Constant'!$A$3</f>
        <v>0.9497912713472485</v>
      </c>
      <c r="BS2076" s="4">
        <f t="shared" si="8433"/>
        <v>229.73468653853837</v>
      </c>
      <c r="BT2076"/>
    </row>
    <row r="2077" spans="1:72" x14ac:dyDescent="0.3">
      <c r="A2077">
        <v>40176</v>
      </c>
      <c r="B2077" s="18" t="s">
        <v>394</v>
      </c>
      <c r="C2077" s="43" t="s">
        <v>296</v>
      </c>
      <c r="D2077">
        <v>1</v>
      </c>
      <c r="E2077">
        <v>1</v>
      </c>
      <c r="F2077" s="18">
        <v>1</v>
      </c>
      <c r="G2077" s="10">
        <f>ROUND(VLOOKUP($C2077,$B$4:$BH$42,6,FALSE),0)</f>
        <v>81</v>
      </c>
      <c r="H2077" s="10">
        <f>ROUND(VLOOKUP($C2077,$B$4:$BH$42,7,FALSE),0)</f>
        <v>81</v>
      </c>
      <c r="I2077" s="10">
        <f>ROUND(VLOOKUP($C2077,$B$4:$BH$42,8,FALSE),0)</f>
        <v>6982</v>
      </c>
      <c r="J2077" s="10">
        <f>ROUND(VLOOKUP($C2077,$B$4:$BH$42,9,FALSE),0)</f>
        <v>36</v>
      </c>
      <c r="K2077" s="10">
        <f>ROUND(VLOOKUP($C2077,$B$4:$BH$42,10,FALSE),0)</f>
        <v>28</v>
      </c>
      <c r="L2077" s="2"/>
      <c r="M2077" s="10">
        <f>ROUND(VLOOKUP($C2077,$B$4:$BH$42,12,FALSE),0)</f>
        <v>50</v>
      </c>
      <c r="N2077" s="10">
        <f>ROUND(VLOOKUP($C2077,$B$4:$BH$42,13,FALSE),0)</f>
        <v>0</v>
      </c>
      <c r="O2077" s="10">
        <f>ROUND(VLOOKUP($C2077,$B$4:$BH$42,14,FALSE),0)</f>
        <v>0</v>
      </c>
      <c r="P2077" s="10">
        <f>ROUND(VLOOKUP($C2077,$B$4:$BH$42,15,FALSE),0)</f>
        <v>0</v>
      </c>
      <c r="Q2077" s="10">
        <f>ROUND(VLOOKUP($C2077,$B$4:$BH$42,16,FALSE),0)</f>
        <v>100</v>
      </c>
      <c r="R2077" s="10">
        <f>ROUND(VLOOKUP($C2077,$B$4:$BH$42,17,FALSE),0)</f>
        <v>0</v>
      </c>
      <c r="S2077" s="10">
        <f>ROUND(VLOOKUP($C2077,$B$4:$BH$42,18,FALSE),0)</f>
        <v>0</v>
      </c>
      <c r="T2077" s="10">
        <f>ROUND(VLOOKUP($C2077,$B$4:$BH$42,19,FALSE),0)</f>
        <v>0</v>
      </c>
      <c r="U2077" s="10">
        <f>ROUND(VLOOKUP($C2077,$B$4:$BH$42,20,FALSE),0)</f>
        <v>0</v>
      </c>
      <c r="V2077" s="10">
        <f>ROUND(VLOOKUP($C2077,$B$4:$BH$42,21,FALSE),0)</f>
        <v>250</v>
      </c>
      <c r="W2077" s="2"/>
      <c r="X2077" s="10">
        <f>ROUND(VLOOKUP($C2077,$B$4:$BH$42,23,FALSE),0)</f>
        <v>50</v>
      </c>
      <c r="Y2077" s="10">
        <f>ROUND(VLOOKUP($C2077,$B$4:$BH$42,24,FALSE),0)</f>
        <v>0</v>
      </c>
      <c r="Z2077" s="10">
        <f>ROUND(VLOOKUP($C2077,$B$4:$BH$42,25,FALSE),0)</f>
        <v>0</v>
      </c>
      <c r="AA2077" s="10">
        <f>ROUND(VLOOKUP($C2077,$B$4:$BH$42,26,FALSE),0)</f>
        <v>0</v>
      </c>
      <c r="AB2077" s="10">
        <f>ROUND(VLOOKUP($C2077,$B$4:$BH$42,27,FALSE),0)</f>
        <v>100</v>
      </c>
      <c r="AC2077" s="10">
        <f>ROUND(VLOOKUP($C2077,$B$4:$BH$42,28,FALSE),0)</f>
        <v>0</v>
      </c>
      <c r="AD2077" s="10">
        <f>ROUND(VLOOKUP($C2077,$B$4:$BH$42,29,FALSE),0)</f>
        <v>0</v>
      </c>
      <c r="AE2077" s="10">
        <f>ROUND(VLOOKUP($C2077,$B$4:$BH$42,30,FALSE),0)</f>
        <v>0</v>
      </c>
      <c r="AF2077" s="10">
        <f>ROUND(VLOOKUP($C2077,$B$4:$BH$42,31,FALSE),0)</f>
        <v>0</v>
      </c>
      <c r="AG2077" s="10">
        <f>ROUND(VLOOKUP($C2077,$B$4:$BH$42,32,FALSE),0)</f>
        <v>250</v>
      </c>
      <c r="AH2077" s="10">
        <f>ROUND(VLOOKUP($C2077,$B$4:$BH$42,33,FALSE),0)</f>
        <v>0</v>
      </c>
      <c r="AI2077" s="10">
        <f>ROUND(VLOOKUP($C2077,$B$4:$BH$42,34,FALSE),0)</f>
        <v>0</v>
      </c>
      <c r="AJ2077" s="3"/>
      <c r="AK2077" s="10">
        <f>ROUND(VLOOKUP($C2077,$B$4:$BH$42,36,FALSE),0)</f>
        <v>0</v>
      </c>
      <c r="AL2077" s="10">
        <f>ROUND(VLOOKUP($C2077,$B$4:$BH$42,37,FALSE),0)</f>
        <v>0</v>
      </c>
      <c r="AM2077" s="3"/>
      <c r="AN2077" s="10">
        <f>ROUND(VLOOKUP($C2077,$B$4:$BH$42,39,FALSE),0)</f>
        <v>0</v>
      </c>
      <c r="AO2077" s="10">
        <f>ROUND(VLOOKUP($C2077,$B$4:$BH$42,40,FALSE),0)</f>
        <v>0</v>
      </c>
      <c r="AP2077" s="10">
        <f>ROUND(VLOOKUP($C2077,$B$4:$BH$42,41,FALSE),0)</f>
        <v>0</v>
      </c>
      <c r="AQ2077" s="10">
        <f>ROUND(VLOOKUP($C2077,$B$4:$BH$42,42,FALSE),0)</f>
        <v>0</v>
      </c>
      <c r="AR2077" s="10">
        <f>ROUND(VLOOKUP($C2077,$B$4:$BH$42,43,FALSE),0)</f>
        <v>0</v>
      </c>
      <c r="AS2077" s="10">
        <f>ROUND(VLOOKUP($C2077,$B$4:$BH$42,44,FALSE),0)</f>
        <v>0</v>
      </c>
      <c r="AT2077" s="10">
        <f>ROUND(VLOOKUP($C2077,$B$4:$BH$42,45,FALSE),0)</f>
        <v>0</v>
      </c>
      <c r="AU2077" s="10">
        <f>ROUND(VLOOKUP($C2077,$B$4:$BH$42,46,FALSE),0)</f>
        <v>0</v>
      </c>
      <c r="AV2077" s="10">
        <f>ROUND(VLOOKUP($C2077,$B$4:$BH$42,47,FALSE),0)</f>
        <v>0</v>
      </c>
      <c r="AW2077" s="10">
        <f>ROUND(VLOOKUP($C2077,$B$4:$BH$42,48,FALSE),0)</f>
        <v>0</v>
      </c>
      <c r="AX2077" s="10">
        <f>ROUND(VLOOKUP($C2077,$B$4:$BH$42,49,FALSE),0)</f>
        <v>0</v>
      </c>
      <c r="AY2077" s="3"/>
      <c r="AZ2077" s="10">
        <v>6000</v>
      </c>
      <c r="BA2077" s="10">
        <v>2000</v>
      </c>
      <c r="BB2077" s="10">
        <v>210</v>
      </c>
      <c r="BC2077" s="10">
        <v>0</v>
      </c>
      <c r="BD2077" s="10">
        <v>0</v>
      </c>
      <c r="BE2077" s="10">
        <v>60</v>
      </c>
      <c r="BF2077" s="3"/>
      <c r="BG2077" s="10">
        <v>1000</v>
      </c>
      <c r="BH2077" s="10">
        <v>5000</v>
      </c>
      <c r="BI2077" s="3"/>
      <c r="BJ2077" s="21">
        <v>1</v>
      </c>
      <c r="BK2077" s="65">
        <v>0</v>
      </c>
      <c r="BL2077" s="65">
        <v>0</v>
      </c>
      <c r="BM2077" s="6">
        <f t="shared" si="8429"/>
        <v>85.05</v>
      </c>
      <c r="BN2077" s="8">
        <f t="shared" si="8430"/>
        <v>535.97110176221133</v>
      </c>
      <c r="BO2077" s="12">
        <f t="shared" si="8431"/>
        <v>213.50489972100422</v>
      </c>
      <c r="BP2077" s="50">
        <f>(1-'#Constant'!$A$3)/($J2077*'#Constant'!$B$3/'#Constant'!$C$3^($D2077-1)+1)+'#Constant'!$A$3</f>
        <v>0.90447653429602881</v>
      </c>
      <c r="BQ2077" s="4">
        <f t="shared" si="8432"/>
        <v>541.71102698872187</v>
      </c>
      <c r="BR2077" s="50">
        <f>(1-'#Constant'!$A$3)/($K2077*'#Constant'!$B$3/'#Constant'!$C$3^($D2077-1)+1)+'#Constant'!$A$3</f>
        <v>0.92405904059040589</v>
      </c>
      <c r="BS2077" s="4">
        <f t="shared" si="8433"/>
        <v>530.2311765357008</v>
      </c>
      <c r="BT2077">
        <f>BO2077/$BO$4*100</f>
        <v>162.27180605946913</v>
      </c>
    </row>
    <row r="2078" spans="1:72" s="13" customFormat="1" ht="17.25" thickBot="1" x14ac:dyDescent="0.35">
      <c r="B2078" s="20"/>
      <c r="D2078" s="14">
        <v>1</v>
      </c>
      <c r="E2078" s="14">
        <v>1</v>
      </c>
      <c r="F2078" s="19">
        <v>1</v>
      </c>
      <c r="G2078" s="15">
        <f>G2077</f>
        <v>81</v>
      </c>
      <c r="H2078" s="15">
        <f>H2077</f>
        <v>81</v>
      </c>
      <c r="I2078" s="15">
        <f>I2077</f>
        <v>6982</v>
      </c>
      <c r="J2078" s="15">
        <f>J2077</f>
        <v>36</v>
      </c>
      <c r="K2078" s="15">
        <f>K2077</f>
        <v>28</v>
      </c>
      <c r="L2078" s="16"/>
      <c r="M2078" s="15">
        <f t="shared" ref="M2078:V2078" si="8441">M2077</f>
        <v>50</v>
      </c>
      <c r="N2078" s="15">
        <f t="shared" si="8441"/>
        <v>0</v>
      </c>
      <c r="O2078" s="15">
        <f t="shared" si="8441"/>
        <v>0</v>
      </c>
      <c r="P2078" s="15">
        <f t="shared" si="8441"/>
        <v>0</v>
      </c>
      <c r="Q2078" s="15">
        <f t="shared" si="8441"/>
        <v>100</v>
      </c>
      <c r="R2078" s="15">
        <f t="shared" si="8441"/>
        <v>0</v>
      </c>
      <c r="S2078" s="15">
        <f t="shared" si="8441"/>
        <v>0</v>
      </c>
      <c r="T2078" s="15">
        <f t="shared" si="8441"/>
        <v>0</v>
      </c>
      <c r="U2078" s="15">
        <f t="shared" si="8441"/>
        <v>0</v>
      </c>
      <c r="V2078" s="15">
        <f t="shared" si="8441"/>
        <v>250</v>
      </c>
      <c r="W2078" s="16"/>
      <c r="X2078" s="15">
        <f t="shared" ref="X2078:AI2078" si="8442">X2077</f>
        <v>50</v>
      </c>
      <c r="Y2078" s="15">
        <f t="shared" si="8442"/>
        <v>0</v>
      </c>
      <c r="Z2078" s="15">
        <f t="shared" si="8442"/>
        <v>0</v>
      </c>
      <c r="AA2078" s="15">
        <f t="shared" si="8442"/>
        <v>0</v>
      </c>
      <c r="AB2078" s="15">
        <f t="shared" si="8442"/>
        <v>100</v>
      </c>
      <c r="AC2078" s="15">
        <f t="shared" si="8442"/>
        <v>0</v>
      </c>
      <c r="AD2078" s="15">
        <f t="shared" si="8442"/>
        <v>0</v>
      </c>
      <c r="AE2078" s="15">
        <f t="shared" si="8442"/>
        <v>0</v>
      </c>
      <c r="AF2078" s="15">
        <f t="shared" si="8442"/>
        <v>0</v>
      </c>
      <c r="AG2078" s="15">
        <f t="shared" si="8442"/>
        <v>250</v>
      </c>
      <c r="AH2078" s="15">
        <f t="shared" si="8442"/>
        <v>0</v>
      </c>
      <c r="AI2078" s="15">
        <f t="shared" si="8442"/>
        <v>0</v>
      </c>
      <c r="AJ2078" s="17"/>
      <c r="AK2078" s="15">
        <f>AK2077</f>
        <v>0</v>
      </c>
      <c r="AL2078" s="15">
        <f>AL2077</f>
        <v>0</v>
      </c>
      <c r="AM2078" s="17"/>
      <c r="AN2078" s="15">
        <f t="shared" ref="AN2078:AX2078" si="8443">AN2077</f>
        <v>0</v>
      </c>
      <c r="AO2078" s="15">
        <f t="shared" si="8443"/>
        <v>0</v>
      </c>
      <c r="AP2078" s="15">
        <f t="shared" si="8443"/>
        <v>0</v>
      </c>
      <c r="AQ2078" s="15">
        <f t="shared" si="8443"/>
        <v>0</v>
      </c>
      <c r="AR2078" s="15">
        <f t="shared" si="8443"/>
        <v>0</v>
      </c>
      <c r="AS2078" s="15">
        <f t="shared" si="8443"/>
        <v>0</v>
      </c>
      <c r="AT2078" s="15">
        <f t="shared" si="8443"/>
        <v>0</v>
      </c>
      <c r="AU2078" s="15">
        <f t="shared" si="8443"/>
        <v>0</v>
      </c>
      <c r="AV2078" s="15">
        <f t="shared" si="8443"/>
        <v>0</v>
      </c>
      <c r="AW2078" s="15">
        <f t="shared" si="8443"/>
        <v>0</v>
      </c>
      <c r="AX2078" s="15">
        <f t="shared" si="8443"/>
        <v>0</v>
      </c>
      <c r="AY2078" s="17"/>
      <c r="AZ2078" s="15">
        <f t="shared" ref="AZ2078:BA2078" si="8444">AZ2077</f>
        <v>6000</v>
      </c>
      <c r="BA2078" s="15">
        <f t="shared" si="8444"/>
        <v>2000</v>
      </c>
      <c r="BB2078" s="10">
        <v>210</v>
      </c>
      <c r="BC2078" s="15">
        <f t="shared" ref="BC2078:BE2078" si="8445">BC2077</f>
        <v>0</v>
      </c>
      <c r="BD2078" s="15">
        <f t="shared" si="8445"/>
        <v>0</v>
      </c>
      <c r="BE2078" s="15">
        <f t="shared" si="8445"/>
        <v>60</v>
      </c>
      <c r="BF2078" s="17"/>
      <c r="BG2078" s="15">
        <f t="shared" ref="BG2078:BH2078" si="8446">BG2077</f>
        <v>1000</v>
      </c>
      <c r="BH2078" s="15">
        <f t="shared" si="8446"/>
        <v>5000</v>
      </c>
      <c r="BI2078" s="17"/>
      <c r="BJ2078" s="22">
        <f>G2078/G2077</f>
        <v>1</v>
      </c>
      <c r="BK2078" s="65">
        <f t="shared" ref="BK2078:BL2078" si="8447">BK2077</f>
        <v>0</v>
      </c>
      <c r="BL2078" s="65">
        <f t="shared" si="8447"/>
        <v>0</v>
      </c>
      <c r="BM2078" s="6">
        <f t="shared" si="8429"/>
        <v>85.05</v>
      </c>
      <c r="BN2078" s="8">
        <f t="shared" si="8430"/>
        <v>535.97110176221133</v>
      </c>
      <c r="BO2078" s="12">
        <f t="shared" si="8431"/>
        <v>213.50489972100422</v>
      </c>
      <c r="BP2078" s="50">
        <f>(1-'#Constant'!$A$3)/($J2078*'#Constant'!$B$3/'#Constant'!$C$3^($D2078-1)+1)+'#Constant'!$A$3</f>
        <v>0.90447653429602881</v>
      </c>
      <c r="BQ2078" s="4">
        <f t="shared" si="8432"/>
        <v>541.71102698872187</v>
      </c>
      <c r="BR2078" s="50">
        <f>(1-'#Constant'!$A$3)/($K2078*'#Constant'!$B$3/'#Constant'!$C$3^($D2078-1)+1)+'#Constant'!$A$3</f>
        <v>0.92405904059040589</v>
      </c>
      <c r="BS2078" s="4">
        <f t="shared" si="8433"/>
        <v>530.2311765357008</v>
      </c>
      <c r="BT2078"/>
    </row>
    <row r="2079" spans="1:72" s="79" customFormat="1" ht="12.75" thickBot="1" x14ac:dyDescent="0.25">
      <c r="A2079" s="121">
        <v>40178</v>
      </c>
      <c r="B2079" s="80" t="s">
        <v>396</v>
      </c>
      <c r="C2079" s="122" t="s">
        <v>264</v>
      </c>
      <c r="D2079" s="79">
        <v>1</v>
      </c>
      <c r="E2079" s="79">
        <v>1</v>
      </c>
      <c r="F2079" s="80">
        <v>1</v>
      </c>
      <c r="G2079" s="123">
        <v>100</v>
      </c>
      <c r="H2079" s="123">
        <v>100</v>
      </c>
      <c r="I2079" s="123">
        <v>3500</v>
      </c>
      <c r="J2079" s="123">
        <v>17</v>
      </c>
      <c r="K2079" s="123">
        <v>17</v>
      </c>
      <c r="L2079" s="17"/>
      <c r="M2079" s="123">
        <v>100</v>
      </c>
      <c r="N2079" s="123">
        <v>0</v>
      </c>
      <c r="O2079" s="123">
        <v>0</v>
      </c>
      <c r="P2079" s="123">
        <v>100</v>
      </c>
      <c r="Q2079" s="123">
        <v>0</v>
      </c>
      <c r="R2079" s="123">
        <v>0</v>
      </c>
      <c r="S2079" s="123">
        <v>0</v>
      </c>
      <c r="T2079" s="123">
        <v>300</v>
      </c>
      <c r="U2079" s="123">
        <v>0</v>
      </c>
      <c r="V2079" s="123">
        <v>0</v>
      </c>
      <c r="W2079" s="17"/>
      <c r="X2079" s="123">
        <v>100</v>
      </c>
      <c r="Y2079" s="123">
        <v>0</v>
      </c>
      <c r="Z2079" s="123">
        <v>0</v>
      </c>
      <c r="AA2079" s="123">
        <v>100</v>
      </c>
      <c r="AB2079" s="123">
        <v>0</v>
      </c>
      <c r="AC2079" s="123">
        <v>0</v>
      </c>
      <c r="AD2079" s="123">
        <v>0</v>
      </c>
      <c r="AE2079" s="123">
        <v>300</v>
      </c>
      <c r="AF2079" s="123">
        <v>0</v>
      </c>
      <c r="AG2079" s="123">
        <v>0</v>
      </c>
      <c r="AH2079" s="123">
        <v>0</v>
      </c>
      <c r="AI2079" s="123">
        <v>0</v>
      </c>
      <c r="AJ2079" s="17"/>
      <c r="AK2079" s="123">
        <v>200</v>
      </c>
      <c r="AL2079" s="123">
        <v>0</v>
      </c>
      <c r="AM2079" s="17"/>
      <c r="AN2079" s="123">
        <v>0</v>
      </c>
      <c r="AO2079" s="123">
        <v>0</v>
      </c>
      <c r="AP2079" s="123">
        <v>0</v>
      </c>
      <c r="AQ2079" s="123">
        <v>0</v>
      </c>
      <c r="AR2079" s="123">
        <v>0</v>
      </c>
      <c r="AS2079" s="123">
        <v>0</v>
      </c>
      <c r="AT2079" s="123">
        <v>0</v>
      </c>
      <c r="AU2079" s="123">
        <v>0</v>
      </c>
      <c r="AV2079" s="123">
        <v>0</v>
      </c>
      <c r="AW2079" s="123">
        <v>0</v>
      </c>
      <c r="AX2079" s="123">
        <v>0</v>
      </c>
      <c r="AY2079" s="17"/>
      <c r="AZ2079" s="123">
        <v>6000</v>
      </c>
      <c r="BA2079" s="123">
        <v>6000</v>
      </c>
      <c r="BB2079" s="123">
        <v>0</v>
      </c>
      <c r="BC2079" s="123">
        <v>0</v>
      </c>
      <c r="BD2079" s="123">
        <v>0</v>
      </c>
      <c r="BE2079" s="123">
        <v>250</v>
      </c>
      <c r="BF2079" s="17"/>
      <c r="BG2079" s="123">
        <v>1000</v>
      </c>
      <c r="BH2079" s="123">
        <v>5000</v>
      </c>
      <c r="BI2079" s="17"/>
      <c r="BJ2079" s="22">
        <v>1</v>
      </c>
      <c r="BK2079" s="15">
        <v>0</v>
      </c>
      <c r="BL2079" s="15">
        <v>0</v>
      </c>
      <c r="BM2079" s="124">
        <f>MAX(G2079*(1+M2079/1000*(1+O2079/1000))*(1+0.5*T2079/1000)*(1+0.25*S2079/1000),(H2079*(1+X2079/1000*(1+Z2079/1000))*(1+0.5*AE2079/1000)*(1+0.25*AD2079/1000)))*BG2079/1000</f>
        <v>126.5</v>
      </c>
      <c r="BN2079" s="125" t="e">
        <f>(BQ2079+BS2079)/2*(1+AI2079/2000)*(1+AH2079/2000)*(1+AN2079/2000)*(1+AK2079/2000)</f>
        <v>#REF!</v>
      </c>
      <c r="BO2079" s="126" t="e">
        <f>SQRT(BM2079*BN2079)</f>
        <v>#REF!</v>
      </c>
      <c r="BP2079" s="127">
        <f>(1-'#Constant'!$A$3)/($J2079*'#Constant'!$B$3/'#Constant'!$C$3^($D2079-1)+1)+'#Constant'!$A$3</f>
        <v>0.95244529019980972</v>
      </c>
      <c r="BQ2079" s="128" t="e">
        <f>#REF!/(BP2079*(1-Q2079/1000*(0.5+R2079/1000))*(1-P2079/1000)*(1-V2079/1000)*(1+U2079/1000))/20</f>
        <v>#REF!</v>
      </c>
      <c r="BR2079" s="127">
        <f>(1-'#Constant'!$A$3)/($K2079*'#Constant'!$B$3/'#Constant'!$C$3^($D2079-1)+1)+'#Constant'!$A$3</f>
        <v>0.95244529019980972</v>
      </c>
      <c r="BS2079" s="128" t="e">
        <f>#REF!/(BR2079*(1-AB2079/1000*(0.5+AC2079/1000))*(1-AA2079/1000)*(1-AG2079/1000)*(1+AF2079/1000))/20</f>
        <v>#REF!</v>
      </c>
      <c r="BT2079" s="79" t="e">
        <f>BO2079/$BO$4*100</f>
        <v>#REF!</v>
      </c>
    </row>
    <row r="2080" spans="1:72" s="79" customFormat="1" ht="12.75" thickBot="1" x14ac:dyDescent="0.25">
      <c r="A2080" s="121">
        <v>40179</v>
      </c>
      <c r="B2080" s="80" t="s">
        <v>397</v>
      </c>
      <c r="C2080" s="122" t="s">
        <v>267</v>
      </c>
      <c r="D2080" s="79">
        <v>1</v>
      </c>
      <c r="E2080" s="79">
        <v>1</v>
      </c>
      <c r="F2080" s="80">
        <v>1</v>
      </c>
      <c r="G2080" s="123">
        <v>100</v>
      </c>
      <c r="H2080" s="123">
        <v>100</v>
      </c>
      <c r="I2080" s="123">
        <v>3500</v>
      </c>
      <c r="J2080" s="123">
        <v>17</v>
      </c>
      <c r="K2080" s="123">
        <v>17</v>
      </c>
      <c r="L2080" s="17"/>
      <c r="M2080" s="123">
        <v>100</v>
      </c>
      <c r="N2080" s="123">
        <v>0</v>
      </c>
      <c r="O2080" s="123">
        <v>0</v>
      </c>
      <c r="P2080" s="123">
        <v>100</v>
      </c>
      <c r="Q2080" s="123">
        <v>0</v>
      </c>
      <c r="R2080" s="123">
        <v>0</v>
      </c>
      <c r="S2080" s="123">
        <v>0</v>
      </c>
      <c r="T2080" s="123">
        <v>300</v>
      </c>
      <c r="U2080" s="123">
        <v>0</v>
      </c>
      <c r="V2080" s="123">
        <v>0</v>
      </c>
      <c r="W2080" s="17"/>
      <c r="X2080" s="123">
        <v>100</v>
      </c>
      <c r="Y2080" s="123">
        <v>0</v>
      </c>
      <c r="Z2080" s="123">
        <v>0</v>
      </c>
      <c r="AA2080" s="123">
        <v>100</v>
      </c>
      <c r="AB2080" s="123">
        <v>0</v>
      </c>
      <c r="AC2080" s="123">
        <v>0</v>
      </c>
      <c r="AD2080" s="123">
        <v>0</v>
      </c>
      <c r="AE2080" s="123">
        <v>300</v>
      </c>
      <c r="AF2080" s="123">
        <v>0</v>
      </c>
      <c r="AG2080" s="123">
        <v>0</v>
      </c>
      <c r="AH2080" s="123">
        <v>0</v>
      </c>
      <c r="AI2080" s="123">
        <v>0</v>
      </c>
      <c r="AJ2080" s="17"/>
      <c r="AK2080" s="123">
        <v>200</v>
      </c>
      <c r="AL2080" s="123">
        <v>0</v>
      </c>
      <c r="AM2080" s="17"/>
      <c r="AN2080" s="123">
        <v>0</v>
      </c>
      <c r="AO2080" s="123">
        <v>0</v>
      </c>
      <c r="AP2080" s="123">
        <v>0</v>
      </c>
      <c r="AQ2080" s="123">
        <v>0</v>
      </c>
      <c r="AR2080" s="123">
        <v>0</v>
      </c>
      <c r="AS2080" s="123">
        <v>0</v>
      </c>
      <c r="AT2080" s="123">
        <v>0</v>
      </c>
      <c r="AU2080" s="123">
        <v>0</v>
      </c>
      <c r="AV2080" s="123">
        <v>0</v>
      </c>
      <c r="AW2080" s="123">
        <v>0</v>
      </c>
      <c r="AX2080" s="123">
        <v>0</v>
      </c>
      <c r="AY2080" s="17"/>
      <c r="AZ2080" s="123">
        <v>6000</v>
      </c>
      <c r="BA2080" s="123">
        <v>6000</v>
      </c>
      <c r="BB2080" s="123">
        <v>0</v>
      </c>
      <c r="BC2080" s="123">
        <v>0</v>
      </c>
      <c r="BD2080" s="123">
        <v>0</v>
      </c>
      <c r="BE2080" s="123">
        <v>250</v>
      </c>
      <c r="BF2080" s="17"/>
      <c r="BG2080" s="123">
        <v>1000</v>
      </c>
      <c r="BH2080" s="123">
        <v>5000</v>
      </c>
      <c r="BI2080" s="17"/>
      <c r="BJ2080" s="22">
        <v>1</v>
      </c>
      <c r="BK2080" s="15">
        <v>0</v>
      </c>
      <c r="BL2080" s="15">
        <v>0</v>
      </c>
      <c r="BM2080" s="124">
        <f>MAX(G2080*(1+M2080/1000*(1+O2080/1000))*(1+0.5*T2080/1000)*(1+0.25*S2080/1000),(H2080*(1+X2080/1000*(1+Z2080/1000))*(1+0.5*AE2080/1000)*(1+0.25*AD2080/1000)))*BG2080/1000</f>
        <v>126.5</v>
      </c>
      <c r="BN2080" s="125" t="e">
        <f>(BQ2080+BS2080)/2*(1+AI2080/2000)*(1+AH2080/2000)*(1+AN2080/2000)*(1+AK2080/2000)</f>
        <v>#REF!</v>
      </c>
      <c r="BO2080" s="126" t="e">
        <f>SQRT(BM2080*BN2080)</f>
        <v>#REF!</v>
      </c>
      <c r="BP2080" s="127">
        <f>(1-'#Constant'!$A$3)/($J2080*'#Constant'!$B$3/'#Constant'!$C$3^($D2080-1)+1)+'#Constant'!$A$3</f>
        <v>0.95244529019980972</v>
      </c>
      <c r="BQ2080" s="128" t="e">
        <f>#REF!/(BP2080*(1-Q2080/1000*(0.5+R2080/1000))*(1-P2080/1000)*(1-V2080/1000)*(1+U2080/1000))/20</f>
        <v>#REF!</v>
      </c>
      <c r="BR2080" s="127">
        <f>(1-'#Constant'!$A$3)/($K2080*'#Constant'!$B$3/'#Constant'!$C$3^($D2080-1)+1)+'#Constant'!$A$3</f>
        <v>0.95244529019980972</v>
      </c>
      <c r="BS2080" s="128" t="e">
        <f>#REF!/(BR2080*(1-AB2080/1000*(0.5+AC2080/1000))*(1-AA2080/1000)*(1-AG2080/1000)*(1+AF2080/1000))/20</f>
        <v>#REF!</v>
      </c>
      <c r="BT2080" s="79" t="e">
        <f>BO2080/$BO$4*100</f>
        <v>#REF!</v>
      </c>
    </row>
    <row r="2081" spans="1:72" x14ac:dyDescent="0.3">
      <c r="A2081">
        <v>40180</v>
      </c>
      <c r="B2081" s="18" t="s">
        <v>388</v>
      </c>
      <c r="C2081" t="s">
        <v>77</v>
      </c>
      <c r="D2081">
        <v>1</v>
      </c>
      <c r="E2081">
        <v>1</v>
      </c>
      <c r="F2081" s="18">
        <v>1</v>
      </c>
      <c r="G2081" s="10">
        <v>100</v>
      </c>
      <c r="H2081" s="10">
        <v>100</v>
      </c>
      <c r="I2081" s="10">
        <v>3000</v>
      </c>
      <c r="J2081" s="10">
        <v>30</v>
      </c>
      <c r="K2081" s="10">
        <v>30</v>
      </c>
      <c r="L2081" s="2"/>
      <c r="M2081" s="10">
        <v>0</v>
      </c>
      <c r="N2081" s="10">
        <v>0</v>
      </c>
      <c r="O2081" s="10">
        <v>0</v>
      </c>
      <c r="P2081" s="10">
        <v>0</v>
      </c>
      <c r="Q2081" s="10">
        <v>0</v>
      </c>
      <c r="R2081" s="10">
        <v>0</v>
      </c>
      <c r="S2081" s="10">
        <v>200</v>
      </c>
      <c r="T2081" s="10">
        <v>500</v>
      </c>
      <c r="U2081" s="10">
        <v>0</v>
      </c>
      <c r="V2081" s="10">
        <v>0</v>
      </c>
      <c r="W2081" s="2"/>
      <c r="X2081" s="10">
        <v>0</v>
      </c>
      <c r="Y2081" s="10">
        <v>0</v>
      </c>
      <c r="Z2081" s="10">
        <v>0</v>
      </c>
      <c r="AA2081" s="10">
        <v>0</v>
      </c>
      <c r="AB2081" s="10">
        <v>0</v>
      </c>
      <c r="AC2081" s="10">
        <v>0</v>
      </c>
      <c r="AD2081" s="10">
        <v>200</v>
      </c>
      <c r="AE2081" s="10">
        <v>500</v>
      </c>
      <c r="AF2081" s="10">
        <v>200</v>
      </c>
      <c r="AG2081" s="10">
        <v>0</v>
      </c>
      <c r="AH2081" s="10">
        <v>0</v>
      </c>
      <c r="AI2081" s="10">
        <v>0</v>
      </c>
      <c r="AJ2081" s="3"/>
      <c r="AK2081" s="10">
        <v>0</v>
      </c>
      <c r="AL2081" s="10">
        <v>0</v>
      </c>
      <c r="AM2081" s="3"/>
      <c r="AN2081" s="10">
        <v>0</v>
      </c>
      <c r="AO2081" s="10">
        <v>0</v>
      </c>
      <c r="AP2081" s="10">
        <v>0</v>
      </c>
      <c r="AQ2081" s="10">
        <v>0</v>
      </c>
      <c r="AR2081" s="10">
        <v>0</v>
      </c>
      <c r="AS2081" s="10">
        <v>0</v>
      </c>
      <c r="AT2081" s="10">
        <v>0</v>
      </c>
      <c r="AU2081" s="10">
        <v>0</v>
      </c>
      <c r="AV2081" s="10">
        <v>0</v>
      </c>
      <c r="AW2081" s="10">
        <v>0</v>
      </c>
      <c r="AX2081" s="10">
        <v>0</v>
      </c>
      <c r="AY2081" s="3"/>
      <c r="AZ2081" s="10">
        <v>6000</v>
      </c>
      <c r="BA2081" s="10">
        <v>6000</v>
      </c>
      <c r="BB2081" s="10">
        <v>0</v>
      </c>
      <c r="BC2081" s="10">
        <v>0</v>
      </c>
      <c r="BD2081" s="10">
        <v>0</v>
      </c>
      <c r="BE2081" s="10">
        <v>250</v>
      </c>
      <c r="BF2081" s="3"/>
      <c r="BG2081" s="10">
        <v>1000</v>
      </c>
      <c r="BH2081" s="10">
        <v>5000</v>
      </c>
      <c r="BI2081" s="3"/>
      <c r="BJ2081" s="21">
        <v>1</v>
      </c>
      <c r="BK2081" s="65">
        <v>0</v>
      </c>
      <c r="BL2081" s="65">
        <v>0</v>
      </c>
      <c r="BM2081" s="6">
        <f t="shared" ref="BM2081:BM2084" si="8448">MAX(G2081*(1+M2081/1000*(1+O2081/1000))*(1+0.5*T2081/1000)*(1+0.25*S2081/1000),(H2081*(1+X2081/1000*(1+Z2081/1000))*(1+0.5*AE2081/1000)*(1+0.25*AD2081/1000)))*BG2081/1000</f>
        <v>131.25</v>
      </c>
      <c r="BN2081" s="8">
        <f t="shared" ref="BN2081:BN2084" si="8449">(BQ2081+BS2081)/2*(1+AI2081/2000)*(1+AH2081/2000)*(1+AN2081/2000)*(1+AK2081/2000)</f>
        <v>149.60570972249951</v>
      </c>
      <c r="BO2081" s="12">
        <f t="shared" ref="BO2081:BO2084" si="8450">SQRT(BM2081*BN2081)</f>
        <v>140.12761826662887</v>
      </c>
      <c r="BP2081" s="50">
        <f>(1-'#Constant'!$A$3)/($J2081*'#Constant'!$B$3/'#Constant'!$C$3^($D2081-1)+1)+'#Constant'!$A$3</f>
        <v>0.91908256880733941</v>
      </c>
      <c r="BQ2081" s="4">
        <f>I2082/(BP2081*(1-Q2081/1000*(0.5+R2081/1000))*(1-P2081/1000)*(1-V2081/1000)*(1+U2081/1000))/20</f>
        <v>163.20622878818128</v>
      </c>
      <c r="BR2081" s="50">
        <f>(1-'#Constant'!$A$3)/($K2081*'#Constant'!$B$3/'#Constant'!$C$3^($D2081-1)+1)+'#Constant'!$A$3</f>
        <v>0.91908256880733941</v>
      </c>
      <c r="BS2081" s="4">
        <f>I2082/(BR2081*(1-AB2081/1000*(0.5+AC2081/1000))*(1-AA2081/1000)*(1-AG2081/1000)*(1+AF2081/1000))/20</f>
        <v>136.00519065681775</v>
      </c>
      <c r="BT2081">
        <f>BO2081/$BO$4*100</f>
        <v>106.50229444219508</v>
      </c>
    </row>
    <row r="2082" spans="1:72" s="13" customFormat="1" ht="17.25" thickBot="1" x14ac:dyDescent="0.35">
      <c r="B2082" s="20"/>
      <c r="D2082" s="14">
        <v>1</v>
      </c>
      <c r="E2082" s="14">
        <v>1</v>
      </c>
      <c r="F2082" s="19">
        <v>1</v>
      </c>
      <c r="G2082" s="15">
        <f t="shared" ref="G2082:H2082" si="8451">G2081</f>
        <v>100</v>
      </c>
      <c r="H2082" s="15">
        <f t="shared" si="8451"/>
        <v>100</v>
      </c>
      <c r="I2082" s="15">
        <f>I2081</f>
        <v>3000</v>
      </c>
      <c r="J2082" s="15">
        <f>J2081</f>
        <v>30</v>
      </c>
      <c r="K2082" s="15">
        <f>K2081</f>
        <v>30</v>
      </c>
      <c r="L2082" s="16"/>
      <c r="M2082" s="15">
        <v>0</v>
      </c>
      <c r="N2082" s="15">
        <f t="shared" ref="N2082:O2082" si="8452">N2081</f>
        <v>0</v>
      </c>
      <c r="O2082" s="15">
        <f t="shared" si="8452"/>
        <v>0</v>
      </c>
      <c r="P2082" s="15">
        <v>0</v>
      </c>
      <c r="Q2082" s="15">
        <f t="shared" ref="Q2082:V2082" si="8453">Q2081</f>
        <v>0</v>
      </c>
      <c r="R2082" s="15">
        <f t="shared" si="8453"/>
        <v>0</v>
      </c>
      <c r="S2082" s="15">
        <f t="shared" si="8453"/>
        <v>200</v>
      </c>
      <c r="T2082" s="15">
        <f t="shared" si="8453"/>
        <v>500</v>
      </c>
      <c r="U2082" s="15">
        <f t="shared" si="8453"/>
        <v>0</v>
      </c>
      <c r="V2082" s="15">
        <f t="shared" si="8453"/>
        <v>0</v>
      </c>
      <c r="W2082" s="16"/>
      <c r="X2082" s="15">
        <v>0</v>
      </c>
      <c r="Y2082" s="15">
        <f t="shared" ref="Y2082:Z2082" si="8454">Y2081</f>
        <v>0</v>
      </c>
      <c r="Z2082" s="15">
        <f t="shared" si="8454"/>
        <v>0</v>
      </c>
      <c r="AA2082" s="15">
        <v>0</v>
      </c>
      <c r="AB2082" s="15">
        <f t="shared" ref="AB2082:AF2082" si="8455">AB2081</f>
        <v>0</v>
      </c>
      <c r="AC2082" s="15">
        <f t="shared" si="8455"/>
        <v>0</v>
      </c>
      <c r="AD2082" s="15">
        <f t="shared" si="8455"/>
        <v>200</v>
      </c>
      <c r="AE2082" s="15">
        <f t="shared" si="8455"/>
        <v>500</v>
      </c>
      <c r="AF2082" s="15">
        <f t="shared" si="8455"/>
        <v>200</v>
      </c>
      <c r="AG2082" s="15">
        <f>AG2081</f>
        <v>0</v>
      </c>
      <c r="AH2082" s="15">
        <f t="shared" ref="AH2082:AI2082" si="8456">AH2081</f>
        <v>0</v>
      </c>
      <c r="AI2082" s="15">
        <f t="shared" si="8456"/>
        <v>0</v>
      </c>
      <c r="AJ2082" s="17"/>
      <c r="AK2082" s="15">
        <f>AK2081</f>
        <v>0</v>
      </c>
      <c r="AL2082" s="15">
        <f>AL2081</f>
        <v>0</v>
      </c>
      <c r="AM2082" s="17"/>
      <c r="AN2082" s="15">
        <f t="shared" ref="AN2082:AX2082" si="8457">AN2081</f>
        <v>0</v>
      </c>
      <c r="AO2082" s="15">
        <f t="shared" si="8457"/>
        <v>0</v>
      </c>
      <c r="AP2082" s="15">
        <f t="shared" si="8457"/>
        <v>0</v>
      </c>
      <c r="AQ2082" s="15">
        <f t="shared" si="8457"/>
        <v>0</v>
      </c>
      <c r="AR2082" s="15">
        <f t="shared" si="8457"/>
        <v>0</v>
      </c>
      <c r="AS2082" s="15">
        <f t="shared" si="8457"/>
        <v>0</v>
      </c>
      <c r="AT2082" s="15">
        <f t="shared" si="8457"/>
        <v>0</v>
      </c>
      <c r="AU2082" s="15">
        <f t="shared" si="8457"/>
        <v>0</v>
      </c>
      <c r="AV2082" s="15">
        <f t="shared" si="8457"/>
        <v>0</v>
      </c>
      <c r="AW2082" s="15">
        <f t="shared" si="8457"/>
        <v>0</v>
      </c>
      <c r="AX2082" s="15">
        <f t="shared" si="8457"/>
        <v>0</v>
      </c>
      <c r="AY2082" s="17"/>
      <c r="AZ2082" s="15">
        <f t="shared" ref="AZ2082:BA2082" si="8458">AZ2081</f>
        <v>6000</v>
      </c>
      <c r="BA2082" s="15">
        <f t="shared" si="8458"/>
        <v>6000</v>
      </c>
      <c r="BB2082" s="15">
        <v>0</v>
      </c>
      <c r="BC2082" s="15">
        <f t="shared" ref="BC2082:BE2082" si="8459">BC2081</f>
        <v>0</v>
      </c>
      <c r="BD2082" s="15">
        <f t="shared" si="8459"/>
        <v>0</v>
      </c>
      <c r="BE2082" s="15">
        <f t="shared" si="8459"/>
        <v>250</v>
      </c>
      <c r="BF2082" s="17"/>
      <c r="BG2082" s="15">
        <f t="shared" ref="BG2082:BH2082" si="8460">BG2081</f>
        <v>1000</v>
      </c>
      <c r="BH2082" s="15">
        <f t="shared" si="8460"/>
        <v>5000</v>
      </c>
      <c r="BI2082" s="17"/>
      <c r="BJ2082" s="22">
        <f>G2082/G2081</f>
        <v>1</v>
      </c>
      <c r="BK2082" s="65">
        <f>BK2081</f>
        <v>0</v>
      </c>
      <c r="BL2082" s="65">
        <f>BL2081</f>
        <v>0</v>
      </c>
      <c r="BM2082" s="6">
        <f t="shared" si="8448"/>
        <v>131.25</v>
      </c>
      <c r="BN2082" s="8">
        <f t="shared" si="8449"/>
        <v>0.49868569907499838</v>
      </c>
      <c r="BO2082" s="12">
        <f t="shared" si="8450"/>
        <v>8.0902718127139295</v>
      </c>
      <c r="BP2082" s="50">
        <f>(1-'#Constant'!$A$3)/($J2082*'#Constant'!$B$3/'#Constant'!$C$3^($D2082-1)+1)+'#Constant'!$A$3</f>
        <v>0.91908256880733941</v>
      </c>
      <c r="BQ2082" s="4">
        <f>I2229/(BP2082*(1-Q2082/1000*(0.5+R2082/1000))*(1-P2082/1000)*(1-V2082/1000)*(1+U2082/1000))/20</f>
        <v>0.54402076262727095</v>
      </c>
      <c r="BR2082" s="50">
        <f>(1-'#Constant'!$A$3)/($K2082*'#Constant'!$B$3/'#Constant'!$C$3^($D2082-1)+1)+'#Constant'!$A$3</f>
        <v>0.91908256880733941</v>
      </c>
      <c r="BS2082" s="4">
        <f>I2229/(BR2082*(1-AB2082/1000*(0.5+AC2082/1000))*(1-AA2082/1000)*(1-AG2082/1000)*(1+AF2082/1000))/20</f>
        <v>0.45335063552272581</v>
      </c>
      <c r="BT2082"/>
    </row>
    <row r="2083" spans="1:72" x14ac:dyDescent="0.3">
      <c r="A2083" s="129">
        <v>40181</v>
      </c>
      <c r="B2083" s="18" t="s">
        <v>389</v>
      </c>
      <c r="C2083" t="s">
        <v>77</v>
      </c>
      <c r="D2083">
        <v>1</v>
      </c>
      <c r="E2083">
        <v>1</v>
      </c>
      <c r="F2083" s="18">
        <v>1</v>
      </c>
      <c r="G2083" s="10">
        <v>115</v>
      </c>
      <c r="H2083" s="10">
        <v>115</v>
      </c>
      <c r="I2083" s="10">
        <v>4500</v>
      </c>
      <c r="J2083" s="10">
        <v>20</v>
      </c>
      <c r="K2083" s="10">
        <v>20</v>
      </c>
      <c r="L2083" s="2"/>
      <c r="M2083" s="10">
        <v>0</v>
      </c>
      <c r="N2083" s="10">
        <v>0</v>
      </c>
      <c r="O2083" s="10">
        <v>0</v>
      </c>
      <c r="P2083" s="10">
        <v>0</v>
      </c>
      <c r="Q2083" s="10">
        <v>0</v>
      </c>
      <c r="R2083" s="10">
        <v>0</v>
      </c>
      <c r="S2083" s="10">
        <v>300</v>
      </c>
      <c r="T2083" s="10">
        <v>150</v>
      </c>
      <c r="U2083" s="10">
        <v>0</v>
      </c>
      <c r="V2083" s="10">
        <v>0</v>
      </c>
      <c r="W2083" s="2"/>
      <c r="X2083" s="10">
        <v>0</v>
      </c>
      <c r="Y2083" s="10">
        <v>0</v>
      </c>
      <c r="Z2083" s="10">
        <v>0</v>
      </c>
      <c r="AA2083" s="10">
        <v>0</v>
      </c>
      <c r="AB2083" s="10">
        <v>0</v>
      </c>
      <c r="AC2083" s="10">
        <v>0</v>
      </c>
      <c r="AD2083" s="10">
        <v>300</v>
      </c>
      <c r="AE2083" s="10">
        <v>150</v>
      </c>
      <c r="AF2083" s="10">
        <v>0</v>
      </c>
      <c r="AG2083" s="10">
        <v>0</v>
      </c>
      <c r="AH2083" s="10">
        <v>0</v>
      </c>
      <c r="AI2083" s="10">
        <v>0</v>
      </c>
      <c r="AJ2083" s="3"/>
      <c r="AK2083" s="10">
        <v>0</v>
      </c>
      <c r="AL2083" s="10">
        <v>0</v>
      </c>
      <c r="AM2083" s="3"/>
      <c r="AN2083" s="10">
        <v>0</v>
      </c>
      <c r="AO2083" s="10">
        <v>0</v>
      </c>
      <c r="AP2083" s="10">
        <v>0</v>
      </c>
      <c r="AQ2083" s="10">
        <v>0</v>
      </c>
      <c r="AR2083" s="10">
        <v>0</v>
      </c>
      <c r="AS2083" s="10">
        <v>0</v>
      </c>
      <c r="AT2083" s="10">
        <v>0</v>
      </c>
      <c r="AU2083" s="10">
        <v>0</v>
      </c>
      <c r="AV2083" s="10">
        <v>0</v>
      </c>
      <c r="AW2083" s="10">
        <v>0</v>
      </c>
      <c r="AX2083" s="10">
        <v>0</v>
      </c>
      <c r="AY2083" s="3"/>
      <c r="AZ2083" s="10">
        <v>6000</v>
      </c>
      <c r="BA2083" s="10">
        <v>6000</v>
      </c>
      <c r="BB2083" s="10">
        <v>0</v>
      </c>
      <c r="BC2083" s="10">
        <v>0</v>
      </c>
      <c r="BD2083" s="10">
        <v>0</v>
      </c>
      <c r="BE2083" s="10">
        <v>250</v>
      </c>
      <c r="BF2083" s="3"/>
      <c r="BG2083" s="10">
        <v>1000</v>
      </c>
      <c r="BH2083" s="10">
        <v>5000</v>
      </c>
      <c r="BI2083" s="3"/>
      <c r="BJ2083" s="21">
        <v>1</v>
      </c>
      <c r="BK2083" s="65">
        <v>0</v>
      </c>
      <c r="BL2083" s="65">
        <v>0</v>
      </c>
      <c r="BM2083" s="6">
        <f t="shared" si="8448"/>
        <v>132.89687499999999</v>
      </c>
      <c r="BN2083" s="8">
        <f t="shared" si="8449"/>
        <v>238.21414302836598</v>
      </c>
      <c r="BO2083" s="12">
        <f t="shared" si="8450"/>
        <v>177.92671297270928</v>
      </c>
      <c r="BP2083" s="50">
        <f>(1-'#Constant'!$A$3)/($J2083*'#Constant'!$B$3/'#Constant'!$C$3^($D2083-1)+1)+'#Constant'!$A$3</f>
        <v>0.94452830188679238</v>
      </c>
      <c r="BQ2083" s="4">
        <f t="shared" ref="BQ2083:BQ2084" si="8461">I2083/(BP2083*(1-Q2083/1000*(0.5+R2083/1000))*(1-P2083/1000)*(1-V2083/1000)*(1+U2083/1000))/20</f>
        <v>238.21414302836598</v>
      </c>
      <c r="BR2083" s="50">
        <f>(1-'#Constant'!$A$3)/($K2083*'#Constant'!$B$3/'#Constant'!$C$3^($D2083-1)+1)+'#Constant'!$A$3</f>
        <v>0.94452830188679238</v>
      </c>
      <c r="BS2083" s="4">
        <f t="shared" ref="BS2083:BS2084" si="8462">I2083/(BR2083*(1-AB2083/1000*(0.5+AC2083/1000))*(1-AA2083/1000)*(1-AG2083/1000)*(1+AF2083/1000))/20</f>
        <v>238.21414302836598</v>
      </c>
      <c r="BT2083">
        <f>BO2083/$BO$4*100</f>
        <v>135.23103731125235</v>
      </c>
    </row>
    <row r="2084" spans="1:72" s="13" customFormat="1" ht="17.25" thickBot="1" x14ac:dyDescent="0.35">
      <c r="B2084" s="20"/>
      <c r="D2084" s="14">
        <v>1</v>
      </c>
      <c r="E2084" s="14">
        <v>1</v>
      </c>
      <c r="F2084" s="19">
        <v>1</v>
      </c>
      <c r="G2084" s="15">
        <f>G2083</f>
        <v>115</v>
      </c>
      <c r="H2084" s="15">
        <f>H2083</f>
        <v>115</v>
      </c>
      <c r="I2084" s="15">
        <v>4500</v>
      </c>
      <c r="J2084" s="15">
        <v>20</v>
      </c>
      <c r="K2084" s="15">
        <v>20</v>
      </c>
      <c r="L2084" s="16"/>
      <c r="M2084" s="15">
        <f t="shared" ref="M2084:O2084" si="8463">M2083</f>
        <v>0</v>
      </c>
      <c r="N2084" s="15">
        <f t="shared" si="8463"/>
        <v>0</v>
      </c>
      <c r="O2084" s="15">
        <f t="shared" si="8463"/>
        <v>0</v>
      </c>
      <c r="P2084" s="15">
        <f>P2083</f>
        <v>0</v>
      </c>
      <c r="Q2084" s="15">
        <f t="shared" ref="Q2084:V2084" si="8464">Q2083</f>
        <v>0</v>
      </c>
      <c r="R2084" s="15">
        <f t="shared" si="8464"/>
        <v>0</v>
      </c>
      <c r="S2084" s="15">
        <f t="shared" si="8464"/>
        <v>300</v>
      </c>
      <c r="T2084" s="15">
        <f t="shared" si="8464"/>
        <v>150</v>
      </c>
      <c r="U2084" s="15">
        <f t="shared" si="8464"/>
        <v>0</v>
      </c>
      <c r="V2084" s="15">
        <f t="shared" si="8464"/>
        <v>0</v>
      </c>
      <c r="W2084" s="16"/>
      <c r="X2084" s="15">
        <f t="shared" ref="X2084:Z2084" si="8465">X2083</f>
        <v>0</v>
      </c>
      <c r="Y2084" s="15">
        <f t="shared" si="8465"/>
        <v>0</v>
      </c>
      <c r="Z2084" s="15">
        <f t="shared" si="8465"/>
        <v>0</v>
      </c>
      <c r="AA2084" s="15">
        <f>AA2083</f>
        <v>0</v>
      </c>
      <c r="AB2084" s="15">
        <f t="shared" ref="AB2084:AI2084" si="8466">AB2083</f>
        <v>0</v>
      </c>
      <c r="AC2084" s="15">
        <f t="shared" si="8466"/>
        <v>0</v>
      </c>
      <c r="AD2084" s="15">
        <f t="shared" si="8466"/>
        <v>300</v>
      </c>
      <c r="AE2084" s="15">
        <f t="shared" si="8466"/>
        <v>150</v>
      </c>
      <c r="AF2084" s="15">
        <f t="shared" si="8466"/>
        <v>0</v>
      </c>
      <c r="AG2084" s="15">
        <f t="shared" si="8466"/>
        <v>0</v>
      </c>
      <c r="AH2084" s="15">
        <f t="shared" si="8466"/>
        <v>0</v>
      </c>
      <c r="AI2084" s="15">
        <f t="shared" si="8466"/>
        <v>0</v>
      </c>
      <c r="AJ2084" s="17"/>
      <c r="AK2084" s="15">
        <f>AK2083</f>
        <v>0</v>
      </c>
      <c r="AL2084" s="15">
        <f>AL2083</f>
        <v>0</v>
      </c>
      <c r="AM2084" s="17"/>
      <c r="AN2084" s="15">
        <f t="shared" ref="AN2084:AX2084" si="8467">AN2083</f>
        <v>0</v>
      </c>
      <c r="AO2084" s="15">
        <f t="shared" si="8467"/>
        <v>0</v>
      </c>
      <c r="AP2084" s="15">
        <f t="shared" si="8467"/>
        <v>0</v>
      </c>
      <c r="AQ2084" s="15">
        <f t="shared" si="8467"/>
        <v>0</v>
      </c>
      <c r="AR2084" s="15">
        <f t="shared" si="8467"/>
        <v>0</v>
      </c>
      <c r="AS2084" s="15">
        <f t="shared" si="8467"/>
        <v>0</v>
      </c>
      <c r="AT2084" s="15">
        <f t="shared" si="8467"/>
        <v>0</v>
      </c>
      <c r="AU2084" s="15">
        <f t="shared" si="8467"/>
        <v>0</v>
      </c>
      <c r="AV2084" s="15">
        <f t="shared" si="8467"/>
        <v>0</v>
      </c>
      <c r="AW2084" s="15">
        <f t="shared" si="8467"/>
        <v>0</v>
      </c>
      <c r="AX2084" s="15">
        <f t="shared" si="8467"/>
        <v>0</v>
      </c>
      <c r="AY2084" s="17"/>
      <c r="AZ2084" s="15">
        <f t="shared" ref="AZ2084:BA2084" si="8468">AZ2083</f>
        <v>6000</v>
      </c>
      <c r="BA2084" s="15">
        <f t="shared" si="8468"/>
        <v>6000</v>
      </c>
      <c r="BB2084" s="15">
        <v>0</v>
      </c>
      <c r="BC2084" s="15">
        <f t="shared" ref="BC2084:BE2084" si="8469">BC2083</f>
        <v>0</v>
      </c>
      <c r="BD2084" s="15">
        <f t="shared" si="8469"/>
        <v>0</v>
      </c>
      <c r="BE2084" s="15">
        <f t="shared" si="8469"/>
        <v>250</v>
      </c>
      <c r="BF2084" s="17"/>
      <c r="BG2084" s="15">
        <f t="shared" ref="BG2084:BH2084" si="8470">BG2083</f>
        <v>1000</v>
      </c>
      <c r="BH2084" s="15">
        <f t="shared" si="8470"/>
        <v>5000</v>
      </c>
      <c r="BI2084" s="17"/>
      <c r="BJ2084" s="22">
        <f>G2084/G2083</f>
        <v>1</v>
      </c>
      <c r="BK2084" s="65">
        <f>BK2083</f>
        <v>0</v>
      </c>
      <c r="BL2084" s="65">
        <f>BL2083</f>
        <v>0</v>
      </c>
      <c r="BM2084" s="6">
        <f t="shared" si="8448"/>
        <v>132.89687499999999</v>
      </c>
      <c r="BN2084" s="8">
        <f t="shared" si="8449"/>
        <v>238.21414302836598</v>
      </c>
      <c r="BO2084" s="12">
        <f t="shared" si="8450"/>
        <v>177.92671297270928</v>
      </c>
      <c r="BP2084" s="50">
        <f>(1-'#Constant'!$A$3)/($J2084*'#Constant'!$B$3/'#Constant'!$C$3^($D2084-1)+1)+'#Constant'!$A$3</f>
        <v>0.94452830188679238</v>
      </c>
      <c r="BQ2084" s="4">
        <f t="shared" si="8461"/>
        <v>238.21414302836598</v>
      </c>
      <c r="BR2084" s="50">
        <f>(1-'#Constant'!$A$3)/($K2084*'#Constant'!$B$3/'#Constant'!$C$3^($D2084-1)+1)+'#Constant'!$A$3</f>
        <v>0.94452830188679238</v>
      </c>
      <c r="BS2084" s="4">
        <f t="shared" si="8462"/>
        <v>238.21414302836598</v>
      </c>
      <c r="BT2084"/>
    </row>
    <row r="2085" spans="1:72" s="43" customFormat="1" ht="12" x14ac:dyDescent="0.2">
      <c r="A2085" s="71">
        <v>40199</v>
      </c>
      <c r="B2085" s="72" t="s">
        <v>422</v>
      </c>
      <c r="C2085" s="84" t="s">
        <v>423</v>
      </c>
      <c r="D2085" s="43">
        <v>1</v>
      </c>
      <c r="E2085" s="43">
        <v>1</v>
      </c>
      <c r="F2085" s="72">
        <v>1</v>
      </c>
      <c r="G2085" s="10">
        <v>100</v>
      </c>
      <c r="H2085" s="10">
        <v>100</v>
      </c>
      <c r="I2085" s="10">
        <v>3500</v>
      </c>
      <c r="J2085" s="10">
        <v>17</v>
      </c>
      <c r="K2085" s="10">
        <v>17</v>
      </c>
      <c r="L2085" s="3"/>
      <c r="M2085" s="10">
        <v>100</v>
      </c>
      <c r="N2085" s="10">
        <v>0</v>
      </c>
      <c r="O2085" s="10">
        <v>0</v>
      </c>
      <c r="P2085" s="10">
        <v>100</v>
      </c>
      <c r="Q2085" s="10">
        <v>0</v>
      </c>
      <c r="R2085" s="10">
        <v>0</v>
      </c>
      <c r="S2085" s="10">
        <v>0</v>
      </c>
      <c r="T2085" s="10">
        <v>300</v>
      </c>
      <c r="U2085" s="10">
        <v>0</v>
      </c>
      <c r="V2085" s="10">
        <v>0</v>
      </c>
      <c r="W2085" s="3"/>
      <c r="X2085" s="10">
        <v>100</v>
      </c>
      <c r="Y2085" s="10">
        <v>0</v>
      </c>
      <c r="Z2085" s="10">
        <v>0</v>
      </c>
      <c r="AA2085" s="10">
        <v>100</v>
      </c>
      <c r="AB2085" s="10">
        <v>0</v>
      </c>
      <c r="AC2085" s="10">
        <v>0</v>
      </c>
      <c r="AD2085" s="10">
        <v>0</v>
      </c>
      <c r="AE2085" s="10">
        <v>300</v>
      </c>
      <c r="AF2085" s="10">
        <v>0</v>
      </c>
      <c r="AG2085" s="10">
        <v>0</v>
      </c>
      <c r="AH2085" s="10">
        <v>0</v>
      </c>
      <c r="AI2085" s="10">
        <v>0</v>
      </c>
      <c r="AJ2085" s="3"/>
      <c r="AK2085" s="10">
        <v>200</v>
      </c>
      <c r="AL2085" s="10">
        <v>0</v>
      </c>
      <c r="AM2085" s="3"/>
      <c r="AN2085" s="10">
        <v>0</v>
      </c>
      <c r="AO2085" s="10">
        <v>0</v>
      </c>
      <c r="AP2085" s="10">
        <v>0</v>
      </c>
      <c r="AQ2085" s="10">
        <v>0</v>
      </c>
      <c r="AR2085" s="10">
        <v>0</v>
      </c>
      <c r="AS2085" s="10">
        <v>0</v>
      </c>
      <c r="AT2085" s="10">
        <v>0</v>
      </c>
      <c r="AU2085" s="10">
        <v>0</v>
      </c>
      <c r="AV2085" s="10">
        <v>0</v>
      </c>
      <c r="AW2085" s="10">
        <v>0</v>
      </c>
      <c r="AX2085" s="10">
        <v>0</v>
      </c>
      <c r="AY2085" s="3"/>
      <c r="AZ2085" s="10">
        <v>6000</v>
      </c>
      <c r="BA2085" s="10">
        <v>6000</v>
      </c>
      <c r="BB2085" s="10">
        <v>0</v>
      </c>
      <c r="BC2085" s="10">
        <v>0</v>
      </c>
      <c r="BD2085" s="10">
        <v>0</v>
      </c>
      <c r="BE2085" s="10">
        <v>250</v>
      </c>
      <c r="BF2085" s="3"/>
      <c r="BG2085" s="10">
        <v>1000</v>
      </c>
      <c r="BH2085" s="10">
        <v>5000</v>
      </c>
      <c r="BI2085" s="3"/>
      <c r="BJ2085" s="21">
        <v>1</v>
      </c>
      <c r="BK2085" s="65">
        <v>0</v>
      </c>
      <c r="BL2085" s="65">
        <v>0</v>
      </c>
      <c r="BM2085" s="74">
        <f>MAX(G2085*(1+M2085/1000*(1+O2085/1000))*(1+0.5*T2085/1000)*(1+0.25*S2085/1000),(H2085*(1+X2085/1000*(1+Z2085/1000))*(1+0.5*AE2085/1000)*(1+0.25*AD2085/1000)))*BG2085/1000</f>
        <v>126.5</v>
      </c>
      <c r="BN2085" s="75" t="e">
        <f>(BQ2085+BS2085)/2*(1+AI2085/2000)*(1+AH2085/2000)*(1+AN2085/2000)*(1+AK2085/2000)</f>
        <v>#REF!</v>
      </c>
      <c r="BO2085" s="76" t="e">
        <f>SQRT(BM2085*BN2085)</f>
        <v>#REF!</v>
      </c>
      <c r="BP2085" s="77">
        <f>(1-'#Constant'!$A$3)/($J2085*'#Constant'!$B$3/'#Constant'!$C$3^($D2085-1)+1)+'#Constant'!$A$3</f>
        <v>0.95244529019980972</v>
      </c>
      <c r="BQ2085" s="78" t="e">
        <f>#REF!/(BP2085*(1-Q2085/1000*(0.5+R2085/1000))*(1-P2085/1000)*(1-V2085/1000)*(1+U2085/1000))/20</f>
        <v>#REF!</v>
      </c>
      <c r="BR2085" s="77">
        <f>(1-'#Constant'!$A$3)/($K2085*'#Constant'!$B$3/'#Constant'!$C$3^($D2085-1)+1)+'#Constant'!$A$3</f>
        <v>0.95244529019980972</v>
      </c>
      <c r="BS2085" s="78" t="e">
        <f>#REF!/(BR2085*(1-AB2085/1000*(0.5+AC2085/1000))*(1-AA2085/1000)*(1-AG2085/1000)*(1+AF2085/1000))/20</f>
        <v>#REF!</v>
      </c>
      <c r="BT2085" s="43" t="e">
        <f t="shared" ref="BT2085" si="8471">BO2085/$BO$4*100</f>
        <v>#REF!</v>
      </c>
    </row>
    <row r="2086" spans="1:72" s="43" customFormat="1" ht="12" x14ac:dyDescent="0.2">
      <c r="A2086" s="71">
        <v>40200</v>
      </c>
      <c r="B2086" s="72" t="s">
        <v>420</v>
      </c>
      <c r="C2086" s="84" t="s">
        <v>421</v>
      </c>
      <c r="D2086" s="43">
        <v>1</v>
      </c>
      <c r="E2086" s="43">
        <v>1</v>
      </c>
      <c r="F2086" s="72">
        <v>1</v>
      </c>
      <c r="G2086" s="10">
        <v>100</v>
      </c>
      <c r="H2086" s="10">
        <v>100</v>
      </c>
      <c r="I2086" s="10">
        <v>3500</v>
      </c>
      <c r="J2086" s="10">
        <v>17</v>
      </c>
      <c r="K2086" s="10">
        <v>17</v>
      </c>
      <c r="L2086" s="3"/>
      <c r="M2086" s="10">
        <v>100</v>
      </c>
      <c r="N2086" s="10">
        <v>0</v>
      </c>
      <c r="O2086" s="10">
        <v>0</v>
      </c>
      <c r="P2086" s="10">
        <v>100</v>
      </c>
      <c r="Q2086" s="10">
        <v>0</v>
      </c>
      <c r="R2086" s="10">
        <v>0</v>
      </c>
      <c r="S2086" s="10">
        <v>0</v>
      </c>
      <c r="T2086" s="10">
        <v>300</v>
      </c>
      <c r="U2086" s="10">
        <v>0</v>
      </c>
      <c r="V2086" s="10">
        <v>0</v>
      </c>
      <c r="W2086" s="3"/>
      <c r="X2086" s="10">
        <v>100</v>
      </c>
      <c r="Y2086" s="10">
        <v>0</v>
      </c>
      <c r="Z2086" s="10">
        <v>0</v>
      </c>
      <c r="AA2086" s="10">
        <v>100</v>
      </c>
      <c r="AB2086" s="10">
        <v>0</v>
      </c>
      <c r="AC2086" s="10">
        <v>0</v>
      </c>
      <c r="AD2086" s="10">
        <v>0</v>
      </c>
      <c r="AE2086" s="10">
        <v>300</v>
      </c>
      <c r="AF2086" s="10">
        <v>0</v>
      </c>
      <c r="AG2086" s="10">
        <v>0</v>
      </c>
      <c r="AH2086" s="10">
        <v>0</v>
      </c>
      <c r="AI2086" s="10">
        <v>0</v>
      </c>
      <c r="AJ2086" s="3"/>
      <c r="AK2086" s="10">
        <v>200</v>
      </c>
      <c r="AL2086" s="10">
        <v>0</v>
      </c>
      <c r="AM2086" s="3"/>
      <c r="AN2086" s="10">
        <v>0</v>
      </c>
      <c r="AO2086" s="10">
        <v>0</v>
      </c>
      <c r="AP2086" s="10">
        <v>0</v>
      </c>
      <c r="AQ2086" s="10">
        <v>0</v>
      </c>
      <c r="AR2086" s="10">
        <v>0</v>
      </c>
      <c r="AS2086" s="10">
        <v>0</v>
      </c>
      <c r="AT2086" s="10">
        <v>0</v>
      </c>
      <c r="AU2086" s="10">
        <v>0</v>
      </c>
      <c r="AV2086" s="10">
        <v>0</v>
      </c>
      <c r="AW2086" s="10">
        <v>0</v>
      </c>
      <c r="AX2086" s="10">
        <v>0</v>
      </c>
      <c r="AY2086" s="3"/>
      <c r="AZ2086" s="10">
        <v>6000</v>
      </c>
      <c r="BA2086" s="10">
        <v>6000</v>
      </c>
      <c r="BB2086" s="10">
        <v>0</v>
      </c>
      <c r="BC2086" s="10">
        <v>0</v>
      </c>
      <c r="BD2086" s="10">
        <v>0</v>
      </c>
      <c r="BE2086" s="10">
        <v>250</v>
      </c>
      <c r="BF2086" s="3"/>
      <c r="BG2086" s="10">
        <v>1000</v>
      </c>
      <c r="BH2086" s="10">
        <v>5000</v>
      </c>
      <c r="BI2086" s="3"/>
      <c r="BJ2086" s="21">
        <v>1</v>
      </c>
      <c r="BK2086" s="65">
        <v>0</v>
      </c>
      <c r="BL2086" s="65">
        <v>0</v>
      </c>
      <c r="BM2086" s="74">
        <f>MAX(G2086*(1+M2086/1000*(1+O2086/1000))*(1+0.5*T2086/1000)*(1+0.25*S2086/1000),(H2086*(1+X2086/1000*(1+Z2086/1000))*(1+0.5*AE2086/1000)*(1+0.25*AD2086/1000)))*BG2086/1000</f>
        <v>126.5</v>
      </c>
      <c r="BN2086" s="75" t="e">
        <f>(BQ2086+BS2086)/2*(1+AI2086/2000)*(1+AH2086/2000)*(1+AN2086/2000)*(1+AK2086/2000)</f>
        <v>#REF!</v>
      </c>
      <c r="BO2086" s="76" t="e">
        <f>SQRT(BM2086*BN2086)</f>
        <v>#REF!</v>
      </c>
      <c r="BP2086" s="77">
        <f>(1-'#Constant'!$A$3)/($J2086*'#Constant'!$B$3/'#Constant'!$C$3^($D2086-1)+1)+'#Constant'!$A$3</f>
        <v>0.95244529019980972</v>
      </c>
      <c r="BQ2086" s="78" t="e">
        <f>#REF!/(BP2086*(1-Q2086/1000*(0.5+R2086/1000))*(1-P2086/1000)*(1-V2086/1000)*(1+U2086/1000))/20</f>
        <v>#REF!</v>
      </c>
      <c r="BR2086" s="77">
        <f>(1-'#Constant'!$A$3)/($K2086*'#Constant'!$B$3/'#Constant'!$C$3^($D2086-1)+1)+'#Constant'!$A$3</f>
        <v>0.95244529019980972</v>
      </c>
      <c r="BS2086" s="78" t="e">
        <f>#REF!/(BR2086*(1-AB2086/1000*(0.5+AC2086/1000))*(1-AA2086/1000)*(1-AG2086/1000)*(1+AF2086/1000))/20</f>
        <v>#REF!</v>
      </c>
      <c r="BT2086" s="43" t="e">
        <f t="shared" ref="BT2086" si="8472">BO2086/$BO$4*100</f>
        <v>#REF!</v>
      </c>
    </row>
    <row r="2087" spans="1:72" x14ac:dyDescent="0.3">
      <c r="A2087">
        <v>40201</v>
      </c>
      <c r="B2087" s="18" t="s">
        <v>428</v>
      </c>
      <c r="C2087" s="43" t="str">
        <f>VLOOKUP($A2087,[2]CreatureTable!$A:$I,9,FALSE)</f>
        <v>Wizard</v>
      </c>
      <c r="D2087">
        <v>1</v>
      </c>
      <c r="E2087">
        <v>1</v>
      </c>
      <c r="F2087" s="18">
        <v>1</v>
      </c>
      <c r="G2087" s="10">
        <f>ROUND(VLOOKUP($C2087,$B$4:$BH$42,6,FALSE),0)</f>
        <v>120</v>
      </c>
      <c r="H2087" s="10">
        <f>ROUND(VLOOKUP($C2087,$B$4:$BH$42,7,FALSE),0)</f>
        <v>120</v>
      </c>
      <c r="I2087" s="10">
        <f>ROUND(VLOOKUP($C2087,$B$4:$BH$42,8,FALSE),0)</f>
        <v>4031</v>
      </c>
      <c r="J2087" s="10">
        <f>ROUND(VLOOKUP($C2087,$B$4:$BH$42,9,FALSE),0)</f>
        <v>16</v>
      </c>
      <c r="K2087" s="10">
        <f>ROUND(VLOOKUP($C2087,$B$4:$BH$42,10,FALSE),0)</f>
        <v>24</v>
      </c>
      <c r="L2087" s="2"/>
      <c r="M2087" s="10">
        <f>ROUND(VLOOKUP($C2087,$B$4:$BH$42,12,FALSE),0)</f>
        <v>100</v>
      </c>
      <c r="N2087" s="10">
        <f>ROUND(VLOOKUP($C2087,$B$4:$BH$42,13,FALSE),0)</f>
        <v>0</v>
      </c>
      <c r="O2087" s="10">
        <f>ROUND(VLOOKUP($C2087,$B$4:$BH$42,14,FALSE),0)</f>
        <v>0</v>
      </c>
      <c r="P2087" s="10">
        <f>ROUND(VLOOKUP($C2087,$B$4:$BH$42,15,FALSE),0)</f>
        <v>0</v>
      </c>
      <c r="Q2087" s="10">
        <f>ROUND(VLOOKUP($C2087,$B$4:$BH$42,16,FALSE),0)</f>
        <v>0</v>
      </c>
      <c r="R2087" s="10">
        <f>ROUND(VLOOKUP($C2087,$B$4:$BH$42,17,FALSE),0)</f>
        <v>0</v>
      </c>
      <c r="S2087" s="10">
        <f>ROUND(VLOOKUP($C2087,$B$4:$BH$42,18,FALSE),0)</f>
        <v>100</v>
      </c>
      <c r="T2087" s="10">
        <f>ROUND(VLOOKUP($C2087,$B$4:$BH$42,19,FALSE),0)</f>
        <v>150</v>
      </c>
      <c r="U2087" s="10">
        <f>ROUND(VLOOKUP($C2087,$B$4:$BH$42,20,FALSE),0)</f>
        <v>0</v>
      </c>
      <c r="V2087" s="10">
        <f>ROUND(VLOOKUP($C2087,$B$4:$BH$42,21,FALSE),0)</f>
        <v>0</v>
      </c>
      <c r="W2087" s="2"/>
      <c r="X2087" s="10">
        <f>ROUND(VLOOKUP($C2087,$B$4:$BH$42,23,FALSE),0)</f>
        <v>100</v>
      </c>
      <c r="Y2087" s="10">
        <f>ROUND(VLOOKUP($C2087,$B$4:$BH$42,24,FALSE),0)</f>
        <v>0</v>
      </c>
      <c r="Z2087" s="10">
        <f>ROUND(VLOOKUP($C2087,$B$4:$BH$42,25,FALSE),0)</f>
        <v>0</v>
      </c>
      <c r="AA2087" s="10">
        <f>ROUND(VLOOKUP($C2087,$B$4:$BH$42,26,FALSE),0)</f>
        <v>200</v>
      </c>
      <c r="AB2087" s="10">
        <f>ROUND(VLOOKUP($C2087,$B$4:$BH$42,27,FALSE),0)</f>
        <v>250</v>
      </c>
      <c r="AC2087" s="10">
        <f>ROUND(VLOOKUP($C2087,$B$4:$BH$42,28,FALSE),0)</f>
        <v>0</v>
      </c>
      <c r="AD2087" s="10">
        <f>ROUND(VLOOKUP($C2087,$B$4:$BH$42,29,FALSE),0)</f>
        <v>100</v>
      </c>
      <c r="AE2087" s="10">
        <f>ROUND(VLOOKUP($C2087,$B$4:$BH$42,30,FALSE),0)</f>
        <v>150</v>
      </c>
      <c r="AF2087" s="10">
        <f>ROUND(VLOOKUP($C2087,$B$4:$BH$42,31,FALSE),0)</f>
        <v>0</v>
      </c>
      <c r="AG2087" s="10">
        <f>ROUND(VLOOKUP($C2087,$B$4:$BH$42,32,FALSE),0)</f>
        <v>0</v>
      </c>
      <c r="AH2087" s="10">
        <f>ROUND(VLOOKUP($C2087,$B$4:$BH$42,33,FALSE),0)</f>
        <v>0</v>
      </c>
      <c r="AI2087" s="10">
        <f>ROUND(VLOOKUP($C2087,$B$4:$BH$42,34,FALSE),0)</f>
        <v>0</v>
      </c>
      <c r="AJ2087" s="3"/>
      <c r="AK2087" s="10">
        <f>ROUND(VLOOKUP($C2087,$B$4:$BH$42,36,FALSE),0)</f>
        <v>0</v>
      </c>
      <c r="AL2087" s="10">
        <f>ROUND(VLOOKUP($C2087,$B$4:$BH$42,37,FALSE),0)</f>
        <v>0</v>
      </c>
      <c r="AM2087" s="3"/>
      <c r="AN2087" s="10">
        <f>ROUND(VLOOKUP($C2087,$B$4:$BH$42,39,FALSE),0)</f>
        <v>0</v>
      </c>
      <c r="AO2087" s="10">
        <f>ROUND(VLOOKUP($C2087,$B$4:$BH$42,40,FALSE),0)</f>
        <v>0</v>
      </c>
      <c r="AP2087" s="10">
        <f>ROUND(VLOOKUP($C2087,$B$4:$BH$42,41,FALSE),0)</f>
        <v>0</v>
      </c>
      <c r="AQ2087" s="10">
        <f>ROUND(VLOOKUP($C2087,$B$4:$BH$42,42,FALSE),0)</f>
        <v>0</v>
      </c>
      <c r="AR2087" s="10">
        <f>ROUND(VLOOKUP($C2087,$B$4:$BH$42,43,FALSE),0)</f>
        <v>0</v>
      </c>
      <c r="AS2087" s="10">
        <f>ROUND(VLOOKUP($C2087,$B$4:$BH$42,44,FALSE),0)</f>
        <v>0</v>
      </c>
      <c r="AT2087" s="10">
        <f>ROUND(VLOOKUP($C2087,$B$4:$BH$42,45,FALSE),0)</f>
        <v>0</v>
      </c>
      <c r="AU2087" s="10">
        <f>ROUND(VLOOKUP($C2087,$B$4:$BH$42,46,FALSE),0)</f>
        <v>0</v>
      </c>
      <c r="AV2087" s="10">
        <f>ROUND(VLOOKUP($C2087,$B$4:$BH$42,47,FALSE),0)</f>
        <v>0</v>
      </c>
      <c r="AW2087" s="10">
        <f>ROUND(VLOOKUP($C2087,$B$4:$BH$42,48,FALSE),0)</f>
        <v>0</v>
      </c>
      <c r="AX2087" s="10">
        <f>ROUND(VLOOKUP($C2087,$B$4:$BH$42,49,FALSE),0)</f>
        <v>0</v>
      </c>
      <c r="AY2087" s="3"/>
      <c r="AZ2087" s="10">
        <v>3000</v>
      </c>
      <c r="BA2087" s="10">
        <v>1000</v>
      </c>
      <c r="BB2087" s="10">
        <v>300</v>
      </c>
      <c r="BC2087" s="10">
        <v>0</v>
      </c>
      <c r="BD2087" s="10">
        <v>0</v>
      </c>
      <c r="BE2087" s="10">
        <v>60</v>
      </c>
      <c r="BF2087" s="3"/>
      <c r="BG2087" s="10">
        <v>1000</v>
      </c>
      <c r="BH2087" s="10">
        <v>5000</v>
      </c>
      <c r="BI2087" s="3"/>
      <c r="BJ2087" s="21">
        <v>1</v>
      </c>
      <c r="BK2087" s="65">
        <v>0</v>
      </c>
      <c r="BL2087" s="65">
        <v>0</v>
      </c>
      <c r="BM2087" s="6">
        <f t="shared" ref="BM2087:BM2092" si="8473">MAX(G2087*(1+M2087/1000*(1+O2087/1000))*(1+0.5*T2087/1000)*(1+0.25*S2087/1000),(H2087*(1+X2087/1000*(1+Z2087/1000))*(1+0.5*AE2087/1000)*(1+0.25*AD2087/1000)))*BG2087/1000</f>
        <v>145.44749999999999</v>
      </c>
      <c r="BN2087" s="8">
        <f t="shared" ref="BN2087:BN2092" si="8474">(BQ2087+BS2087)/2*(1+AI2087/2000)*(1+AH2087/2000)*(1+AN2087/2000)*(1+AK2087/2000)</f>
        <v>259.61870858192918</v>
      </c>
      <c r="BO2087" s="12">
        <f t="shared" ref="BO2087:BO2092" si="8475">SQRT(BM2087*BN2087)</f>
        <v>194.32162030116501</v>
      </c>
      <c r="BP2087" s="50">
        <f>(1-'[7]#Constant'!$A$3)/($J2087*'[7]#Constant'!$B$3/'[7]#Constant'!$C$3^($D2087-1)+1)+'[7]#Constant'!$A$3</f>
        <v>0.95511450381679386</v>
      </c>
      <c r="BQ2087" s="4">
        <f t="shared" ref="BQ2087:BQ2092" si="8476">I2087/(BP2087*(1-Q2087/1000*(0.5+R2087/1000))*(1-P2087/1000)*(1-V2087/1000)*(1+U2087/1000))/20</f>
        <v>211.02181905370844</v>
      </c>
      <c r="BR2087" s="50">
        <f>(1-'[7]#Constant'!$A$3)/($K2087*'[7]#Constant'!$B$3/'[7]#Constant'!$C$3^($D2087-1)+1)+'[7]#Constant'!$A$3</f>
        <v>0.93417910447761188</v>
      </c>
      <c r="BS2087" s="4">
        <f t="shared" ref="BS2087:BS2092" si="8477">I2087/(BR2087*(1-AB2087/1000*(0.5+AC2087/1000))*(1-AA2087/1000)*(1-AG2087/1000)*(1+AF2087/1000))/20</f>
        <v>308.21559811014993</v>
      </c>
      <c r="BT2087">
        <f>BO2087/$BO$4*100</f>
        <v>147.69178751343802</v>
      </c>
    </row>
    <row r="2088" spans="1:72" s="13" customFormat="1" ht="17.25" thickBot="1" x14ac:dyDescent="0.35">
      <c r="B2088" s="20"/>
      <c r="D2088" s="14">
        <v>1</v>
      </c>
      <c r="E2088" s="14">
        <v>1</v>
      </c>
      <c r="F2088" s="19">
        <v>1</v>
      </c>
      <c r="G2088" s="15">
        <f>G2087</f>
        <v>120</v>
      </c>
      <c r="H2088" s="15">
        <f>H2087</f>
        <v>120</v>
      </c>
      <c r="I2088" s="15">
        <f>I2087</f>
        <v>4031</v>
      </c>
      <c r="J2088" s="15">
        <f>J2087</f>
        <v>16</v>
      </c>
      <c r="K2088" s="15">
        <f>K2087</f>
        <v>24</v>
      </c>
      <c r="L2088" s="16"/>
      <c r="M2088" s="15">
        <f t="shared" ref="M2088:V2088" si="8478">M2087</f>
        <v>100</v>
      </c>
      <c r="N2088" s="15">
        <f t="shared" si="8478"/>
        <v>0</v>
      </c>
      <c r="O2088" s="15">
        <f t="shared" si="8478"/>
        <v>0</v>
      </c>
      <c r="P2088" s="15">
        <f t="shared" si="8478"/>
        <v>0</v>
      </c>
      <c r="Q2088" s="15">
        <f t="shared" si="8478"/>
        <v>0</v>
      </c>
      <c r="R2088" s="15">
        <f t="shared" si="8478"/>
        <v>0</v>
      </c>
      <c r="S2088" s="15">
        <f t="shared" si="8478"/>
        <v>100</v>
      </c>
      <c r="T2088" s="15">
        <f t="shared" si="8478"/>
        <v>150</v>
      </c>
      <c r="U2088" s="15">
        <f t="shared" si="8478"/>
        <v>0</v>
      </c>
      <c r="V2088" s="15">
        <f t="shared" si="8478"/>
        <v>0</v>
      </c>
      <c r="W2088" s="16"/>
      <c r="X2088" s="15">
        <f t="shared" ref="X2088:AI2088" si="8479">X2087</f>
        <v>100</v>
      </c>
      <c r="Y2088" s="15">
        <f t="shared" si="8479"/>
        <v>0</v>
      </c>
      <c r="Z2088" s="15">
        <f t="shared" si="8479"/>
        <v>0</v>
      </c>
      <c r="AA2088" s="15">
        <f t="shared" si="8479"/>
        <v>200</v>
      </c>
      <c r="AB2088" s="15">
        <f t="shared" si="8479"/>
        <v>250</v>
      </c>
      <c r="AC2088" s="15">
        <f t="shared" si="8479"/>
        <v>0</v>
      </c>
      <c r="AD2088" s="15">
        <f t="shared" si="8479"/>
        <v>100</v>
      </c>
      <c r="AE2088" s="15">
        <f t="shared" si="8479"/>
        <v>150</v>
      </c>
      <c r="AF2088" s="15">
        <f t="shared" si="8479"/>
        <v>0</v>
      </c>
      <c r="AG2088" s="15">
        <f t="shared" si="8479"/>
        <v>0</v>
      </c>
      <c r="AH2088" s="15">
        <f t="shared" si="8479"/>
        <v>0</v>
      </c>
      <c r="AI2088" s="15">
        <f t="shared" si="8479"/>
        <v>0</v>
      </c>
      <c r="AJ2088" s="17"/>
      <c r="AK2088" s="15">
        <f>AK2087</f>
        <v>0</v>
      </c>
      <c r="AL2088" s="15">
        <f>AL2087</f>
        <v>0</v>
      </c>
      <c r="AM2088" s="17"/>
      <c r="AN2088" s="15">
        <f t="shared" ref="AN2088:AX2088" si="8480">AN2087</f>
        <v>0</v>
      </c>
      <c r="AO2088" s="15">
        <f t="shared" si="8480"/>
        <v>0</v>
      </c>
      <c r="AP2088" s="15">
        <f t="shared" si="8480"/>
        <v>0</v>
      </c>
      <c r="AQ2088" s="15">
        <f t="shared" si="8480"/>
        <v>0</v>
      </c>
      <c r="AR2088" s="15">
        <f t="shared" si="8480"/>
        <v>0</v>
      </c>
      <c r="AS2088" s="15">
        <f t="shared" si="8480"/>
        <v>0</v>
      </c>
      <c r="AT2088" s="15">
        <f t="shared" si="8480"/>
        <v>0</v>
      </c>
      <c r="AU2088" s="15">
        <f t="shared" si="8480"/>
        <v>0</v>
      </c>
      <c r="AV2088" s="15">
        <f t="shared" si="8480"/>
        <v>0</v>
      </c>
      <c r="AW2088" s="15">
        <f t="shared" si="8480"/>
        <v>0</v>
      </c>
      <c r="AX2088" s="15">
        <f t="shared" si="8480"/>
        <v>0</v>
      </c>
      <c r="AY2088" s="17"/>
      <c r="AZ2088" s="15">
        <f t="shared" ref="AZ2088:BA2088" si="8481">AZ2087</f>
        <v>3000</v>
      </c>
      <c r="BA2088" s="15">
        <f t="shared" si="8481"/>
        <v>1000</v>
      </c>
      <c r="BB2088" s="15">
        <v>300</v>
      </c>
      <c r="BC2088" s="15">
        <f t="shared" ref="BC2088:BE2088" si="8482">BC2087</f>
        <v>0</v>
      </c>
      <c r="BD2088" s="15">
        <f t="shared" si="8482"/>
        <v>0</v>
      </c>
      <c r="BE2088" s="15">
        <f t="shared" si="8482"/>
        <v>60</v>
      </c>
      <c r="BF2088" s="17"/>
      <c r="BG2088" s="15">
        <f t="shared" ref="BG2088:BH2088" si="8483">BG2087</f>
        <v>1000</v>
      </c>
      <c r="BH2088" s="15">
        <f t="shared" si="8483"/>
        <v>5000</v>
      </c>
      <c r="BI2088" s="17"/>
      <c r="BJ2088" s="22">
        <f>G2088/G2087</f>
        <v>1</v>
      </c>
      <c r="BK2088" s="65">
        <f t="shared" ref="BK2088:BL2088" si="8484">BK2087</f>
        <v>0</v>
      </c>
      <c r="BL2088" s="65">
        <f t="shared" si="8484"/>
        <v>0</v>
      </c>
      <c r="BM2088" s="6">
        <f t="shared" si="8473"/>
        <v>145.44749999999999</v>
      </c>
      <c r="BN2088" s="8">
        <f t="shared" si="8474"/>
        <v>259.61870858192918</v>
      </c>
      <c r="BO2088" s="12">
        <f t="shared" si="8475"/>
        <v>194.32162030116501</v>
      </c>
      <c r="BP2088" s="50">
        <f>(1-'[7]#Constant'!$A$3)/($J2088*'[7]#Constant'!$B$3/'[7]#Constant'!$C$3^($D2088-1)+1)+'[7]#Constant'!$A$3</f>
        <v>0.95511450381679386</v>
      </c>
      <c r="BQ2088" s="4">
        <f t="shared" si="8476"/>
        <v>211.02181905370844</v>
      </c>
      <c r="BR2088" s="50">
        <f>(1-'[7]#Constant'!$A$3)/($K2088*'[7]#Constant'!$B$3/'[7]#Constant'!$C$3^($D2088-1)+1)+'[7]#Constant'!$A$3</f>
        <v>0.93417910447761188</v>
      </c>
      <c r="BS2088" s="4">
        <f t="shared" si="8477"/>
        <v>308.21559811014993</v>
      </c>
      <c r="BT2088"/>
    </row>
    <row r="2089" spans="1:72" x14ac:dyDescent="0.3">
      <c r="A2089">
        <v>40202</v>
      </c>
      <c r="B2089" s="18" t="s">
        <v>429</v>
      </c>
      <c r="C2089" s="43" t="str">
        <f>VLOOKUP($A2089,[2]CreatureTable!$A:$I,9,FALSE)</f>
        <v>Priest</v>
      </c>
      <c r="D2089">
        <v>1</v>
      </c>
      <c r="E2089">
        <v>1</v>
      </c>
      <c r="F2089" s="18">
        <v>1</v>
      </c>
      <c r="G2089" s="10">
        <f>ROUND(VLOOKUP($C2089,$B$4:$BH$42,6,FALSE),0)</f>
        <v>95</v>
      </c>
      <c r="H2089" s="10">
        <f>ROUND(VLOOKUP($C2089,$B$4:$BH$42,7,FALSE),0)</f>
        <v>95</v>
      </c>
      <c r="I2089" s="10">
        <f>ROUND(VLOOKUP($C2089,$B$4:$BH$42,8,FALSE),0)</f>
        <v>4520</v>
      </c>
      <c r="J2089" s="10">
        <f>ROUND(VLOOKUP($C2089,$B$4:$BH$42,9,FALSE),0)</f>
        <v>20</v>
      </c>
      <c r="K2089" s="10">
        <f>ROUND(VLOOKUP($C2089,$B$4:$BH$42,10,FALSE),0)</f>
        <v>25</v>
      </c>
      <c r="L2089" s="2"/>
      <c r="M2089" s="10">
        <v>0</v>
      </c>
      <c r="N2089" s="10">
        <f>ROUND(VLOOKUP($C2089,$B$4:$BH$42,13,FALSE),0)</f>
        <v>0</v>
      </c>
      <c r="O2089" s="10">
        <f>ROUND(VLOOKUP($C2089,$B$4:$BH$42,14,FALSE),0)</f>
        <v>0</v>
      </c>
      <c r="P2089" s="10">
        <f>ROUND(VLOOKUP($C2089,$B$4:$BH$42,15,FALSE),0)</f>
        <v>0</v>
      </c>
      <c r="Q2089" s="10">
        <f>ROUND(VLOOKUP($C2089,$B$4:$BH$42,16,FALSE),0)</f>
        <v>0</v>
      </c>
      <c r="R2089" s="10">
        <f>ROUND(VLOOKUP($C2089,$B$4:$BH$42,17,FALSE),0)</f>
        <v>0</v>
      </c>
      <c r="S2089" s="10">
        <f>ROUND(VLOOKUP($C2089,$B$4:$BH$42,18,FALSE),0)</f>
        <v>100</v>
      </c>
      <c r="T2089" s="10">
        <f>ROUND(VLOOKUP($C2089,$B$4:$BH$42,19,FALSE),0)</f>
        <v>0</v>
      </c>
      <c r="U2089" s="10">
        <f>ROUND(VLOOKUP($C2089,$B$4:$BH$42,20,FALSE),0)</f>
        <v>0</v>
      </c>
      <c r="V2089" s="10">
        <f>ROUND(VLOOKUP($C2089,$B$4:$BH$42,21,FALSE),0)</f>
        <v>0</v>
      </c>
      <c r="W2089" s="2"/>
      <c r="X2089" s="10">
        <v>0</v>
      </c>
      <c r="Y2089" s="10">
        <f>ROUND(VLOOKUP($C2089,$B$4:$BH$42,24,FALSE),0)</f>
        <v>0</v>
      </c>
      <c r="Z2089" s="10">
        <f>ROUND(VLOOKUP($C2089,$B$4:$BH$42,25,FALSE),0)</f>
        <v>0</v>
      </c>
      <c r="AA2089" s="10">
        <f>ROUND(VLOOKUP($C2089,$B$4:$BH$42,26,FALSE),0)</f>
        <v>0</v>
      </c>
      <c r="AB2089" s="10">
        <v>0</v>
      </c>
      <c r="AC2089" s="10">
        <v>0</v>
      </c>
      <c r="AD2089" s="10">
        <f>ROUND(VLOOKUP($C2089,$B$4:$BH$42,29,FALSE),0)</f>
        <v>100</v>
      </c>
      <c r="AE2089" s="10">
        <f>ROUND(VLOOKUP($C2089,$B$4:$BH$42,30,FALSE),0)</f>
        <v>0</v>
      </c>
      <c r="AF2089" s="10">
        <f>ROUND(VLOOKUP($C2089,$B$4:$BH$42,31,FALSE),0)</f>
        <v>0</v>
      </c>
      <c r="AG2089" s="10">
        <f>ROUND(VLOOKUP($C2089,$B$4:$BH$42,32,FALSE),0)</f>
        <v>150</v>
      </c>
      <c r="AH2089" s="10">
        <f>ROUND(VLOOKUP($C2089,$B$4:$BH$42,33,FALSE),0)</f>
        <v>0</v>
      </c>
      <c r="AI2089" s="10">
        <f>ROUND(VLOOKUP($C2089,$B$4:$BH$42,34,FALSE),0)</f>
        <v>0</v>
      </c>
      <c r="AJ2089" s="3"/>
      <c r="AK2089" s="10">
        <f>ROUND(VLOOKUP($C2089,$B$4:$BH$42,36,FALSE),0)</f>
        <v>0</v>
      </c>
      <c r="AL2089" s="10">
        <f>ROUND(VLOOKUP($C2089,$B$4:$BH$42,37,FALSE),0)</f>
        <v>0</v>
      </c>
      <c r="AM2089" s="3"/>
      <c r="AN2089" s="10">
        <f>ROUND(VLOOKUP($C2089,$B$4:$BH$42,39,FALSE),0)</f>
        <v>0</v>
      </c>
      <c r="AO2089" s="10">
        <f>ROUND(VLOOKUP($C2089,$B$4:$BH$42,40,FALSE),0)</f>
        <v>0</v>
      </c>
      <c r="AP2089" s="10">
        <f>ROUND(VLOOKUP($C2089,$B$4:$BH$42,41,FALSE),0)</f>
        <v>0</v>
      </c>
      <c r="AQ2089" s="10">
        <f>ROUND(VLOOKUP($C2089,$B$4:$BH$42,42,FALSE),0)</f>
        <v>0</v>
      </c>
      <c r="AR2089" s="10">
        <f>ROUND(VLOOKUP($C2089,$B$4:$BH$42,43,FALSE),0)</f>
        <v>0</v>
      </c>
      <c r="AS2089" s="10">
        <f>ROUND(VLOOKUP($C2089,$B$4:$BH$42,44,FALSE),0)</f>
        <v>0</v>
      </c>
      <c r="AT2089" s="10">
        <f>ROUND(VLOOKUP($C2089,$B$4:$BH$42,45,FALSE),0)</f>
        <v>0</v>
      </c>
      <c r="AU2089" s="10">
        <f>ROUND(VLOOKUP($C2089,$B$4:$BH$42,46,FALSE),0)</f>
        <v>0</v>
      </c>
      <c r="AV2089" s="10">
        <f>ROUND(VLOOKUP($C2089,$B$4:$BH$42,47,FALSE),0)</f>
        <v>0</v>
      </c>
      <c r="AW2089" s="10">
        <f>ROUND(VLOOKUP($C2089,$B$4:$BH$42,48,FALSE),0)</f>
        <v>0</v>
      </c>
      <c r="AX2089" s="10">
        <f>ROUND(VLOOKUP($C2089,$B$4:$BH$42,49,FALSE),0)</f>
        <v>0</v>
      </c>
      <c r="AY2089" s="3"/>
      <c r="AZ2089" s="10">
        <v>6000</v>
      </c>
      <c r="BA2089" s="10">
        <v>2000</v>
      </c>
      <c r="BB2089" s="10">
        <v>425</v>
      </c>
      <c r="BC2089" s="10">
        <v>0</v>
      </c>
      <c r="BD2089" s="10">
        <v>0</v>
      </c>
      <c r="BE2089" s="10">
        <v>60</v>
      </c>
      <c r="BF2089" s="3"/>
      <c r="BG2089" s="10">
        <v>1000</v>
      </c>
      <c r="BH2089" s="10">
        <v>5000</v>
      </c>
      <c r="BI2089" s="3"/>
      <c r="BJ2089" s="21">
        <v>1</v>
      </c>
      <c r="BK2089" s="65">
        <v>0</v>
      </c>
      <c r="BL2089" s="65">
        <v>0</v>
      </c>
      <c r="BM2089" s="6">
        <f t="shared" si="8473"/>
        <v>97.374999999999986</v>
      </c>
      <c r="BN2089" s="8">
        <f t="shared" si="8474"/>
        <v>262.33415440515756</v>
      </c>
      <c r="BO2089" s="12">
        <f t="shared" si="8475"/>
        <v>159.82737026305043</v>
      </c>
      <c r="BP2089" s="50">
        <f>(1-'#Constant'!$A$3)/($J2089*'#Constant'!$B$3/'#Constant'!$C$3^($D2089-1)+1)+'#Constant'!$A$3</f>
        <v>0.94452830188679238</v>
      </c>
      <c r="BQ2089" s="4">
        <f t="shared" si="8476"/>
        <v>239.27287255293649</v>
      </c>
      <c r="BR2089" s="50">
        <f>(1-'#Constant'!$A$3)/($K2089*'#Constant'!$B$3/'#Constant'!$C$3^($D2089-1)+1)+'#Constant'!$A$3</f>
        <v>0.93162790697674425</v>
      </c>
      <c r="BS2089" s="4">
        <f t="shared" si="8477"/>
        <v>285.39543625737861</v>
      </c>
      <c r="BT2089">
        <f>BO2089/$BO$4*100</f>
        <v>121.47485169760344</v>
      </c>
    </row>
    <row r="2090" spans="1:72" s="13" customFormat="1" ht="17.25" thickBot="1" x14ac:dyDescent="0.35">
      <c r="B2090" s="20"/>
      <c r="C2090" s="43"/>
      <c r="D2090" s="14">
        <v>1</v>
      </c>
      <c r="E2090" s="14">
        <v>1</v>
      </c>
      <c r="F2090" s="19">
        <v>1</v>
      </c>
      <c r="G2090" s="15">
        <f>G2089</f>
        <v>95</v>
      </c>
      <c r="H2090" s="15">
        <f>H2089</f>
        <v>95</v>
      </c>
      <c r="I2090" s="15">
        <f>I2089</f>
        <v>4520</v>
      </c>
      <c r="J2090" s="15">
        <f>J2089</f>
        <v>20</v>
      </c>
      <c r="K2090" s="15">
        <f>K2089</f>
        <v>25</v>
      </c>
      <c r="L2090" s="16"/>
      <c r="M2090" s="15">
        <f t="shared" ref="M2090:V2090" si="8485">M2089</f>
        <v>0</v>
      </c>
      <c r="N2090" s="15">
        <f t="shared" si="8485"/>
        <v>0</v>
      </c>
      <c r="O2090" s="15">
        <f t="shared" si="8485"/>
        <v>0</v>
      </c>
      <c r="P2090" s="15">
        <f t="shared" si="8485"/>
        <v>0</v>
      </c>
      <c r="Q2090" s="15">
        <f t="shared" si="8485"/>
        <v>0</v>
      </c>
      <c r="R2090" s="15">
        <f t="shared" si="8485"/>
        <v>0</v>
      </c>
      <c r="S2090" s="15">
        <f t="shared" si="8485"/>
        <v>100</v>
      </c>
      <c r="T2090" s="15">
        <f t="shared" si="8485"/>
        <v>0</v>
      </c>
      <c r="U2090" s="15">
        <f t="shared" si="8485"/>
        <v>0</v>
      </c>
      <c r="V2090" s="15">
        <f t="shared" si="8485"/>
        <v>0</v>
      </c>
      <c r="W2090" s="16"/>
      <c r="X2090" s="15">
        <f t="shared" ref="X2090:AI2090" si="8486">X2089</f>
        <v>0</v>
      </c>
      <c r="Y2090" s="15">
        <f t="shared" si="8486"/>
        <v>0</v>
      </c>
      <c r="Z2090" s="15">
        <f t="shared" si="8486"/>
        <v>0</v>
      </c>
      <c r="AA2090" s="15">
        <f t="shared" si="8486"/>
        <v>0</v>
      </c>
      <c r="AB2090" s="15">
        <f t="shared" si="8486"/>
        <v>0</v>
      </c>
      <c r="AC2090" s="15">
        <f t="shared" si="8486"/>
        <v>0</v>
      </c>
      <c r="AD2090" s="15">
        <f t="shared" si="8486"/>
        <v>100</v>
      </c>
      <c r="AE2090" s="15">
        <f t="shared" si="8486"/>
        <v>0</v>
      </c>
      <c r="AF2090" s="15">
        <f t="shared" si="8486"/>
        <v>0</v>
      </c>
      <c r="AG2090" s="15">
        <f t="shared" si="8486"/>
        <v>150</v>
      </c>
      <c r="AH2090" s="15">
        <f t="shared" si="8486"/>
        <v>0</v>
      </c>
      <c r="AI2090" s="15">
        <f t="shared" si="8486"/>
        <v>0</v>
      </c>
      <c r="AJ2090" s="17"/>
      <c r="AK2090" s="15">
        <f>AK2089</f>
        <v>0</v>
      </c>
      <c r="AL2090" s="15">
        <f>AL2089</f>
        <v>0</v>
      </c>
      <c r="AM2090" s="17"/>
      <c r="AN2090" s="15">
        <f t="shared" ref="AN2090:AX2090" si="8487">AN2089</f>
        <v>0</v>
      </c>
      <c r="AO2090" s="15">
        <f t="shared" si="8487"/>
        <v>0</v>
      </c>
      <c r="AP2090" s="15">
        <f t="shared" si="8487"/>
        <v>0</v>
      </c>
      <c r="AQ2090" s="15">
        <f t="shared" si="8487"/>
        <v>0</v>
      </c>
      <c r="AR2090" s="15">
        <f t="shared" si="8487"/>
        <v>0</v>
      </c>
      <c r="AS2090" s="15">
        <f t="shared" si="8487"/>
        <v>0</v>
      </c>
      <c r="AT2090" s="15">
        <f t="shared" si="8487"/>
        <v>0</v>
      </c>
      <c r="AU2090" s="15">
        <f t="shared" si="8487"/>
        <v>0</v>
      </c>
      <c r="AV2090" s="15">
        <f t="shared" si="8487"/>
        <v>0</v>
      </c>
      <c r="AW2090" s="15">
        <f t="shared" si="8487"/>
        <v>0</v>
      </c>
      <c r="AX2090" s="15">
        <f t="shared" si="8487"/>
        <v>0</v>
      </c>
      <c r="AY2090" s="17"/>
      <c r="AZ2090" s="15">
        <f t="shared" ref="AZ2090:BA2090" si="8488">AZ2089</f>
        <v>6000</v>
      </c>
      <c r="BA2090" s="15">
        <f t="shared" si="8488"/>
        <v>2000</v>
      </c>
      <c r="BB2090" s="15">
        <v>425</v>
      </c>
      <c r="BC2090" s="15">
        <f t="shared" ref="BC2090:BE2090" si="8489">BC2089</f>
        <v>0</v>
      </c>
      <c r="BD2090" s="15">
        <f t="shared" si="8489"/>
        <v>0</v>
      </c>
      <c r="BE2090" s="15">
        <f t="shared" si="8489"/>
        <v>60</v>
      </c>
      <c r="BF2090" s="17"/>
      <c r="BG2090" s="15">
        <f t="shared" ref="BG2090:BH2090" si="8490">BG2089</f>
        <v>1000</v>
      </c>
      <c r="BH2090" s="15">
        <f t="shared" si="8490"/>
        <v>5000</v>
      </c>
      <c r="BI2090" s="17"/>
      <c r="BJ2090" s="22">
        <f>G2090/G2089</f>
        <v>1</v>
      </c>
      <c r="BK2090" s="65">
        <f t="shared" ref="BK2090:BL2090" si="8491">BK2089</f>
        <v>0</v>
      </c>
      <c r="BL2090" s="65">
        <f t="shared" si="8491"/>
        <v>0</v>
      </c>
      <c r="BM2090" s="6">
        <f t="shared" si="8473"/>
        <v>97.374999999999986</v>
      </c>
      <c r="BN2090" s="8">
        <f t="shared" si="8474"/>
        <v>262.33415440515756</v>
      </c>
      <c r="BO2090" s="12">
        <f t="shared" si="8475"/>
        <v>159.82737026305043</v>
      </c>
      <c r="BP2090" s="50">
        <f>(1-'#Constant'!$A$3)/($J2090*'#Constant'!$B$3/'#Constant'!$C$3^($D2090-1)+1)+'#Constant'!$A$3</f>
        <v>0.94452830188679238</v>
      </c>
      <c r="BQ2090" s="4">
        <f t="shared" si="8476"/>
        <v>239.27287255293649</v>
      </c>
      <c r="BR2090" s="50">
        <f>(1-'#Constant'!$A$3)/($K2090*'#Constant'!$B$3/'#Constant'!$C$3^($D2090-1)+1)+'#Constant'!$A$3</f>
        <v>0.93162790697674425</v>
      </c>
      <c r="BS2090" s="4">
        <f t="shared" si="8477"/>
        <v>285.39543625737861</v>
      </c>
      <c r="BT2090"/>
    </row>
    <row r="2091" spans="1:72" x14ac:dyDescent="0.3">
      <c r="A2091">
        <v>40203</v>
      </c>
      <c r="B2091" s="18" t="s">
        <v>430</v>
      </c>
      <c r="C2091" s="43" t="str">
        <f>VLOOKUP($A2091,[2]CreatureTable!$A:$I,9,FALSE)</f>
        <v>Knight</v>
      </c>
      <c r="D2091">
        <v>1</v>
      </c>
      <c r="E2091">
        <v>1</v>
      </c>
      <c r="F2091" s="18">
        <v>1</v>
      </c>
      <c r="G2091" s="10">
        <f>ROUND(VLOOKUP($C2091,$B$4:$BH$42,6,FALSE),0)</f>
        <v>81</v>
      </c>
      <c r="H2091" s="10">
        <f>ROUND(VLOOKUP($C2091,$B$4:$BH$42,7,FALSE),0)</f>
        <v>81</v>
      </c>
      <c r="I2091" s="10">
        <f>ROUND(VLOOKUP($C2091,$B$4:$BH$42,8,FALSE),0)</f>
        <v>6982</v>
      </c>
      <c r="J2091" s="10">
        <f>ROUND(VLOOKUP($C2091,$B$4:$BH$42,9,FALSE),0)</f>
        <v>36</v>
      </c>
      <c r="K2091" s="10">
        <f>ROUND(VLOOKUP($C2091,$B$4:$BH$42,10,FALSE),0)</f>
        <v>28</v>
      </c>
      <c r="L2091" s="2"/>
      <c r="M2091" s="10">
        <v>0</v>
      </c>
      <c r="N2091" s="10">
        <f>ROUND(VLOOKUP($C2091,$B$4:$BH$42,13,FALSE),0)</f>
        <v>0</v>
      </c>
      <c r="O2091" s="10">
        <f>ROUND(VLOOKUP($C2091,$B$4:$BH$42,14,FALSE),0)</f>
        <v>0</v>
      </c>
      <c r="P2091" s="10">
        <f>ROUND(VLOOKUP($C2091,$B$4:$BH$42,15,FALSE),0)</f>
        <v>0</v>
      </c>
      <c r="Q2091" s="10">
        <v>0</v>
      </c>
      <c r="R2091" s="10">
        <f>ROUND(VLOOKUP($C2091,$B$4:$BH$42,17,FALSE),0)</f>
        <v>0</v>
      </c>
      <c r="S2091" s="10">
        <f>ROUND(VLOOKUP($C2091,$B$4:$BH$42,18,FALSE),0)</f>
        <v>0</v>
      </c>
      <c r="T2091" s="10">
        <f>ROUND(VLOOKUP($C2091,$B$4:$BH$42,19,FALSE),0)</f>
        <v>0</v>
      </c>
      <c r="U2091" s="10">
        <f>ROUND(VLOOKUP($C2091,$B$4:$BH$42,20,FALSE),0)</f>
        <v>0</v>
      </c>
      <c r="V2091" s="10">
        <f>ROUND(VLOOKUP($C2091,$B$4:$BH$42,21,FALSE),0)</f>
        <v>250</v>
      </c>
      <c r="W2091" s="2"/>
      <c r="X2091" s="10">
        <v>0</v>
      </c>
      <c r="Y2091" s="10">
        <f>ROUND(VLOOKUP($C2091,$B$4:$BH$42,24,FALSE),0)</f>
        <v>0</v>
      </c>
      <c r="Z2091" s="10">
        <f>ROUND(VLOOKUP($C2091,$B$4:$BH$42,25,FALSE),0)</f>
        <v>0</v>
      </c>
      <c r="AA2091" s="10">
        <f>ROUND(VLOOKUP($C2091,$B$4:$BH$42,26,FALSE),0)</f>
        <v>0</v>
      </c>
      <c r="AB2091" s="10">
        <v>0</v>
      </c>
      <c r="AC2091" s="10">
        <f>ROUND(VLOOKUP($C2091,$B$4:$BH$42,28,FALSE),0)</f>
        <v>0</v>
      </c>
      <c r="AD2091" s="10">
        <f>ROUND(VLOOKUP($C2091,$B$4:$BH$42,29,FALSE),0)</f>
        <v>0</v>
      </c>
      <c r="AE2091" s="10">
        <f>ROUND(VLOOKUP($C2091,$B$4:$BH$42,30,FALSE),0)</f>
        <v>0</v>
      </c>
      <c r="AF2091" s="10">
        <f>ROUND(VLOOKUP($C2091,$B$4:$BH$42,31,FALSE),0)</f>
        <v>0</v>
      </c>
      <c r="AG2091" s="10">
        <f>ROUND(VLOOKUP($C2091,$B$4:$BH$42,32,FALSE),0)</f>
        <v>250</v>
      </c>
      <c r="AH2091" s="10">
        <f>ROUND(VLOOKUP($C2091,$B$4:$BH$42,33,FALSE),0)</f>
        <v>0</v>
      </c>
      <c r="AI2091" s="10">
        <f>ROUND(VLOOKUP($C2091,$B$4:$BH$42,34,FALSE),0)</f>
        <v>0</v>
      </c>
      <c r="AJ2091" s="3"/>
      <c r="AK2091" s="10">
        <f>ROUND(VLOOKUP($C2091,$B$4:$BH$42,36,FALSE),0)</f>
        <v>0</v>
      </c>
      <c r="AL2091" s="10">
        <f>ROUND(VLOOKUP($C2091,$B$4:$BH$42,37,FALSE),0)</f>
        <v>0</v>
      </c>
      <c r="AM2091" s="3"/>
      <c r="AN2091" s="10">
        <f>ROUND(VLOOKUP($C2091,$B$4:$BH$42,39,FALSE),0)</f>
        <v>0</v>
      </c>
      <c r="AO2091" s="10">
        <f>ROUND(VLOOKUP($C2091,$B$4:$BH$42,40,FALSE),0)</f>
        <v>0</v>
      </c>
      <c r="AP2091" s="10">
        <f>ROUND(VLOOKUP($C2091,$B$4:$BH$42,41,FALSE),0)</f>
        <v>0</v>
      </c>
      <c r="AQ2091" s="10">
        <f>ROUND(VLOOKUP($C2091,$B$4:$BH$42,42,FALSE),0)</f>
        <v>0</v>
      </c>
      <c r="AR2091" s="10">
        <f>ROUND(VLOOKUP($C2091,$B$4:$BH$42,43,FALSE),0)</f>
        <v>0</v>
      </c>
      <c r="AS2091" s="10">
        <f>ROUND(VLOOKUP($C2091,$B$4:$BH$42,44,FALSE),0)</f>
        <v>0</v>
      </c>
      <c r="AT2091" s="10">
        <f>ROUND(VLOOKUP($C2091,$B$4:$BH$42,45,FALSE),0)</f>
        <v>0</v>
      </c>
      <c r="AU2091" s="10">
        <f>ROUND(VLOOKUP($C2091,$B$4:$BH$42,46,FALSE),0)</f>
        <v>0</v>
      </c>
      <c r="AV2091" s="10">
        <f>ROUND(VLOOKUP($C2091,$B$4:$BH$42,47,FALSE),0)</f>
        <v>0</v>
      </c>
      <c r="AW2091" s="10">
        <f>ROUND(VLOOKUP($C2091,$B$4:$BH$42,48,FALSE),0)</f>
        <v>0</v>
      </c>
      <c r="AX2091" s="10">
        <f>ROUND(VLOOKUP($C2091,$B$4:$BH$42,49,FALSE),0)</f>
        <v>0</v>
      </c>
      <c r="AY2091" s="3"/>
      <c r="AZ2091" s="10">
        <v>6000</v>
      </c>
      <c r="BA2091" s="10">
        <v>2000</v>
      </c>
      <c r="BB2091" s="10">
        <v>275</v>
      </c>
      <c r="BC2091" s="10">
        <v>0</v>
      </c>
      <c r="BD2091" s="10">
        <v>0</v>
      </c>
      <c r="BE2091" s="10">
        <v>60</v>
      </c>
      <c r="BF2091" s="3"/>
      <c r="BG2091" s="10">
        <v>1000</v>
      </c>
      <c r="BH2091" s="10">
        <v>5000</v>
      </c>
      <c r="BI2091" s="3"/>
      <c r="BJ2091" s="21">
        <v>1</v>
      </c>
      <c r="BK2091" s="65">
        <v>0</v>
      </c>
      <c r="BL2091" s="65">
        <v>0</v>
      </c>
      <c r="BM2091" s="6">
        <f t="shared" si="8473"/>
        <v>81</v>
      </c>
      <c r="BN2091" s="8">
        <f t="shared" si="8474"/>
        <v>509.17254667410077</v>
      </c>
      <c r="BO2091" s="12">
        <f t="shared" si="8475"/>
        <v>203.08366817792651</v>
      </c>
      <c r="BP2091" s="50">
        <f>(1-'#Constant'!$A$3)/($J2091*'#Constant'!$B$3/'#Constant'!$C$3^($D2091-1)+1)+'#Constant'!$A$3</f>
        <v>0.90447653429602881</v>
      </c>
      <c r="BQ2091" s="4">
        <f t="shared" si="8476"/>
        <v>514.62547563928581</v>
      </c>
      <c r="BR2091" s="50">
        <f>(1-'#Constant'!$A$3)/($K2091*'#Constant'!$B$3/'#Constant'!$C$3^($D2091-1)+1)+'#Constant'!$A$3</f>
        <v>0.92405904059040589</v>
      </c>
      <c r="BS2091" s="4">
        <f t="shared" si="8477"/>
        <v>503.71961770891568</v>
      </c>
      <c r="BT2091">
        <f>BO2091/$BO$4*100</f>
        <v>154.35127558888544</v>
      </c>
    </row>
    <row r="2092" spans="1:72" s="13" customFormat="1" ht="17.25" thickBot="1" x14ac:dyDescent="0.35">
      <c r="B2092" s="20"/>
      <c r="D2092" s="14">
        <v>1</v>
      </c>
      <c r="E2092" s="14">
        <v>1</v>
      </c>
      <c r="F2092" s="19">
        <v>1</v>
      </c>
      <c r="G2092" s="15">
        <f>G2091</f>
        <v>81</v>
      </c>
      <c r="H2092" s="15">
        <f>H2091</f>
        <v>81</v>
      </c>
      <c r="I2092" s="15">
        <f>I2091</f>
        <v>6982</v>
      </c>
      <c r="J2092" s="15">
        <f>J2091</f>
        <v>36</v>
      </c>
      <c r="K2092" s="15">
        <f>K2091</f>
        <v>28</v>
      </c>
      <c r="L2092" s="16"/>
      <c r="M2092" s="15">
        <f t="shared" ref="M2092:V2092" si="8492">M2091</f>
        <v>0</v>
      </c>
      <c r="N2092" s="15">
        <f t="shared" si="8492"/>
        <v>0</v>
      </c>
      <c r="O2092" s="15">
        <f t="shared" si="8492"/>
        <v>0</v>
      </c>
      <c r="P2092" s="15">
        <f t="shared" si="8492"/>
        <v>0</v>
      </c>
      <c r="Q2092" s="15">
        <f t="shared" si="8492"/>
        <v>0</v>
      </c>
      <c r="R2092" s="15">
        <f t="shared" si="8492"/>
        <v>0</v>
      </c>
      <c r="S2092" s="15">
        <f t="shared" si="8492"/>
        <v>0</v>
      </c>
      <c r="T2092" s="15">
        <f t="shared" si="8492"/>
        <v>0</v>
      </c>
      <c r="U2092" s="15">
        <f t="shared" si="8492"/>
        <v>0</v>
      </c>
      <c r="V2092" s="15">
        <f t="shared" si="8492"/>
        <v>250</v>
      </c>
      <c r="W2092" s="16"/>
      <c r="X2092" s="15">
        <f t="shared" ref="X2092:AI2092" si="8493">X2091</f>
        <v>0</v>
      </c>
      <c r="Y2092" s="15">
        <f t="shared" si="8493"/>
        <v>0</v>
      </c>
      <c r="Z2092" s="15">
        <f t="shared" si="8493"/>
        <v>0</v>
      </c>
      <c r="AA2092" s="15">
        <f t="shared" si="8493"/>
        <v>0</v>
      </c>
      <c r="AB2092" s="15">
        <f t="shared" si="8493"/>
        <v>0</v>
      </c>
      <c r="AC2092" s="15">
        <f t="shared" si="8493"/>
        <v>0</v>
      </c>
      <c r="AD2092" s="15">
        <f t="shared" si="8493"/>
        <v>0</v>
      </c>
      <c r="AE2092" s="15">
        <f t="shared" si="8493"/>
        <v>0</v>
      </c>
      <c r="AF2092" s="15">
        <f t="shared" si="8493"/>
        <v>0</v>
      </c>
      <c r="AG2092" s="15">
        <f t="shared" si="8493"/>
        <v>250</v>
      </c>
      <c r="AH2092" s="15">
        <f t="shared" si="8493"/>
        <v>0</v>
      </c>
      <c r="AI2092" s="15">
        <f t="shared" si="8493"/>
        <v>0</v>
      </c>
      <c r="AJ2092" s="17"/>
      <c r="AK2092" s="15">
        <f>AK2091</f>
        <v>0</v>
      </c>
      <c r="AL2092" s="15">
        <f>AL2091</f>
        <v>0</v>
      </c>
      <c r="AM2092" s="17"/>
      <c r="AN2092" s="15">
        <f t="shared" ref="AN2092:AX2092" si="8494">AN2091</f>
        <v>0</v>
      </c>
      <c r="AO2092" s="15">
        <f t="shared" si="8494"/>
        <v>0</v>
      </c>
      <c r="AP2092" s="15">
        <f t="shared" si="8494"/>
        <v>0</v>
      </c>
      <c r="AQ2092" s="15">
        <f t="shared" si="8494"/>
        <v>0</v>
      </c>
      <c r="AR2092" s="15">
        <f t="shared" si="8494"/>
        <v>0</v>
      </c>
      <c r="AS2092" s="15">
        <f t="shared" si="8494"/>
        <v>0</v>
      </c>
      <c r="AT2092" s="15">
        <f t="shared" si="8494"/>
        <v>0</v>
      </c>
      <c r="AU2092" s="15">
        <f t="shared" si="8494"/>
        <v>0</v>
      </c>
      <c r="AV2092" s="15">
        <f t="shared" si="8494"/>
        <v>0</v>
      </c>
      <c r="AW2092" s="15">
        <f t="shared" si="8494"/>
        <v>0</v>
      </c>
      <c r="AX2092" s="15">
        <f t="shared" si="8494"/>
        <v>0</v>
      </c>
      <c r="AY2092" s="17"/>
      <c r="AZ2092" s="15">
        <f t="shared" ref="AZ2092:BA2092" si="8495">AZ2091</f>
        <v>6000</v>
      </c>
      <c r="BA2092" s="15">
        <f t="shared" si="8495"/>
        <v>2000</v>
      </c>
      <c r="BB2092" s="15">
        <v>275</v>
      </c>
      <c r="BC2092" s="15">
        <f t="shared" ref="BC2092:BE2092" si="8496">BC2091</f>
        <v>0</v>
      </c>
      <c r="BD2092" s="15">
        <f t="shared" si="8496"/>
        <v>0</v>
      </c>
      <c r="BE2092" s="15">
        <f t="shared" si="8496"/>
        <v>60</v>
      </c>
      <c r="BF2092" s="17"/>
      <c r="BG2092" s="15">
        <f t="shared" ref="BG2092:BH2092" si="8497">BG2091</f>
        <v>1000</v>
      </c>
      <c r="BH2092" s="15">
        <f t="shared" si="8497"/>
        <v>5000</v>
      </c>
      <c r="BI2092" s="17"/>
      <c r="BJ2092" s="22">
        <f>G2092/G2091</f>
        <v>1</v>
      </c>
      <c r="BK2092" s="65">
        <f t="shared" ref="BK2092:BL2092" si="8498">BK2091</f>
        <v>0</v>
      </c>
      <c r="BL2092" s="65">
        <f t="shared" si="8498"/>
        <v>0</v>
      </c>
      <c r="BM2092" s="6">
        <f t="shared" si="8473"/>
        <v>81</v>
      </c>
      <c r="BN2092" s="8">
        <f t="shared" si="8474"/>
        <v>509.17254667410077</v>
      </c>
      <c r="BO2092" s="12">
        <f t="shared" si="8475"/>
        <v>203.08366817792651</v>
      </c>
      <c r="BP2092" s="50">
        <f>(1-'#Constant'!$A$3)/($J2092*'#Constant'!$B$3/'#Constant'!$C$3^($D2092-1)+1)+'#Constant'!$A$3</f>
        <v>0.90447653429602881</v>
      </c>
      <c r="BQ2092" s="4">
        <f t="shared" si="8476"/>
        <v>514.62547563928581</v>
      </c>
      <c r="BR2092" s="50">
        <f>(1-'#Constant'!$A$3)/($K2092*'#Constant'!$B$3/'#Constant'!$C$3^($D2092-1)+1)+'#Constant'!$A$3</f>
        <v>0.92405904059040589</v>
      </c>
      <c r="BS2092" s="4">
        <f t="shared" si="8477"/>
        <v>503.71961770891568</v>
      </c>
      <c r="BT2092"/>
    </row>
    <row r="2093" spans="1:72" s="34" customFormat="1" ht="27" thickBot="1" x14ac:dyDescent="0.35">
      <c r="B2093" s="70" t="s">
        <v>401</v>
      </c>
      <c r="C2093"/>
      <c r="F2093" s="35"/>
      <c r="G2093" s="36"/>
      <c r="H2093" s="36"/>
      <c r="I2093" s="36"/>
      <c r="J2093" s="36"/>
      <c r="K2093" s="36"/>
      <c r="L2093" s="16"/>
      <c r="M2093" s="36"/>
      <c r="N2093" s="36"/>
      <c r="O2093" s="36"/>
      <c r="P2093" s="36">
        <v>0</v>
      </c>
      <c r="Q2093" s="36"/>
      <c r="R2093" s="36"/>
      <c r="S2093" s="36"/>
      <c r="T2093" s="36"/>
      <c r="U2093" s="36"/>
      <c r="V2093" s="36"/>
      <c r="W2093" s="16"/>
      <c r="X2093" s="36"/>
      <c r="Y2093" s="36"/>
      <c r="Z2093" s="36"/>
      <c r="AA2093" s="36">
        <v>0</v>
      </c>
      <c r="AB2093" s="36"/>
      <c r="AC2093" s="36"/>
      <c r="AD2093" s="36"/>
      <c r="AE2093" s="36"/>
      <c r="AF2093" s="36"/>
      <c r="AG2093" s="36"/>
      <c r="AH2093" s="36"/>
      <c r="AI2093" s="36"/>
      <c r="AJ2093" s="17"/>
      <c r="AK2093" s="36"/>
      <c r="AL2093" s="36"/>
      <c r="AM2093" s="17"/>
      <c r="AN2093" s="36"/>
      <c r="AO2093" s="36"/>
      <c r="AP2093" s="36"/>
      <c r="AQ2093" s="36"/>
      <c r="AR2093" s="36"/>
      <c r="AS2093" s="36"/>
      <c r="AT2093" s="36"/>
      <c r="AU2093" s="36"/>
      <c r="AV2093" s="36"/>
      <c r="AW2093" s="36"/>
      <c r="AX2093" s="36"/>
      <c r="AY2093" s="17"/>
      <c r="AZ2093" s="36"/>
      <c r="BA2093" s="36"/>
      <c r="BB2093" s="36"/>
      <c r="BC2093" s="36"/>
      <c r="BD2093" s="36"/>
      <c r="BE2093" s="36"/>
      <c r="BF2093" s="17"/>
      <c r="BG2093" s="36"/>
      <c r="BH2093" s="36"/>
      <c r="BI2093" s="17"/>
      <c r="BJ2093" s="37"/>
      <c r="BK2093" s="36"/>
      <c r="BL2093" s="36"/>
      <c r="BM2093" s="38"/>
      <c r="BN2093" s="38"/>
      <c r="BO2093" s="38"/>
      <c r="BP2093" s="38"/>
      <c r="BQ2093" s="38"/>
      <c r="BR2093" s="38"/>
      <c r="BS2093" s="38"/>
    </row>
    <row r="2094" spans="1:72" s="79" customFormat="1" ht="12.75" thickBot="1" x14ac:dyDescent="0.25">
      <c r="A2094" s="121">
        <v>35001</v>
      </c>
      <c r="B2094" s="80" t="s">
        <v>399</v>
      </c>
      <c r="C2094" s="122" t="s">
        <v>385</v>
      </c>
      <c r="D2094" s="79">
        <v>1</v>
      </c>
      <c r="E2094" s="79">
        <v>1</v>
      </c>
      <c r="F2094" s="80">
        <v>1</v>
      </c>
      <c r="G2094" s="123">
        <v>100</v>
      </c>
      <c r="H2094" s="123">
        <v>100</v>
      </c>
      <c r="I2094" s="123">
        <v>3500</v>
      </c>
      <c r="J2094" s="123">
        <v>17</v>
      </c>
      <c r="K2094" s="123">
        <v>17</v>
      </c>
      <c r="L2094" s="17"/>
      <c r="M2094" s="123">
        <v>100</v>
      </c>
      <c r="N2094" s="123">
        <v>0</v>
      </c>
      <c r="O2094" s="123">
        <v>0</v>
      </c>
      <c r="P2094" s="123">
        <v>100</v>
      </c>
      <c r="Q2094" s="123">
        <v>0</v>
      </c>
      <c r="R2094" s="123">
        <v>0</v>
      </c>
      <c r="S2094" s="123">
        <v>0</v>
      </c>
      <c r="T2094" s="123">
        <v>300</v>
      </c>
      <c r="U2094" s="123">
        <v>0</v>
      </c>
      <c r="V2094" s="123">
        <v>0</v>
      </c>
      <c r="W2094" s="17"/>
      <c r="X2094" s="123">
        <v>100</v>
      </c>
      <c r="Y2094" s="123">
        <v>0</v>
      </c>
      <c r="Z2094" s="123">
        <v>0</v>
      </c>
      <c r="AA2094" s="123">
        <v>100</v>
      </c>
      <c r="AB2094" s="123">
        <v>0</v>
      </c>
      <c r="AC2094" s="123">
        <v>0</v>
      </c>
      <c r="AD2094" s="123">
        <v>0</v>
      </c>
      <c r="AE2094" s="123">
        <v>300</v>
      </c>
      <c r="AF2094" s="123">
        <v>0</v>
      </c>
      <c r="AG2094" s="123">
        <v>0</v>
      </c>
      <c r="AH2094" s="123">
        <v>0</v>
      </c>
      <c r="AI2094" s="123">
        <v>0</v>
      </c>
      <c r="AJ2094" s="17"/>
      <c r="AK2094" s="123">
        <v>200</v>
      </c>
      <c r="AL2094" s="123">
        <v>0</v>
      </c>
      <c r="AM2094" s="17"/>
      <c r="AN2094" s="123">
        <v>0</v>
      </c>
      <c r="AO2094" s="123">
        <v>0</v>
      </c>
      <c r="AP2094" s="123">
        <v>0</v>
      </c>
      <c r="AQ2094" s="123">
        <v>0</v>
      </c>
      <c r="AR2094" s="123">
        <v>0</v>
      </c>
      <c r="AS2094" s="123">
        <v>0</v>
      </c>
      <c r="AT2094" s="123">
        <v>0</v>
      </c>
      <c r="AU2094" s="123">
        <v>0</v>
      </c>
      <c r="AV2094" s="123">
        <v>0</v>
      </c>
      <c r="AW2094" s="123">
        <v>0</v>
      </c>
      <c r="AX2094" s="123">
        <v>0</v>
      </c>
      <c r="AY2094" s="17"/>
      <c r="AZ2094" s="123">
        <v>6000</v>
      </c>
      <c r="BA2094" s="123">
        <v>6000</v>
      </c>
      <c r="BB2094" s="123">
        <v>0</v>
      </c>
      <c r="BC2094" s="123">
        <v>0</v>
      </c>
      <c r="BD2094" s="123">
        <v>0</v>
      </c>
      <c r="BE2094" s="123">
        <v>250</v>
      </c>
      <c r="BF2094" s="17"/>
      <c r="BG2094" s="123">
        <v>1000</v>
      </c>
      <c r="BH2094" s="123">
        <v>5000</v>
      </c>
      <c r="BI2094" s="17"/>
      <c r="BJ2094" s="22">
        <v>1</v>
      </c>
      <c r="BK2094" s="15">
        <v>0</v>
      </c>
      <c r="BL2094" s="15">
        <v>0</v>
      </c>
      <c r="BM2094" s="124">
        <f t="shared" ref="BM2094:BM2095" si="8499">MAX(G2094*(1+M2094/1000*(1+O2094/1000))*(1+0.5*T2094/1000)*(1+0.25*S2094/1000),(H2094*(1+X2094/1000*(1+Z2094/1000))*(1+0.5*AE2094/1000)*(1+0.25*AD2094/1000)))*BG2094/1000</f>
        <v>126.5</v>
      </c>
      <c r="BN2094" s="125" t="e">
        <f t="shared" ref="BN2094:BN2095" si="8500">(BQ2094+BS2094)/2*(1+AI2094/2000)*(1+AH2094/2000)*(1+AN2094/2000)*(1+AK2094/2000)</f>
        <v>#REF!</v>
      </c>
      <c r="BO2094" s="126" t="e">
        <f t="shared" ref="BO2094:BO2095" si="8501">SQRT(BM2094*BN2094)</f>
        <v>#REF!</v>
      </c>
      <c r="BP2094" s="127">
        <f>(1-'#Constant'!$A$3)/($J2094*'#Constant'!$B$3/'#Constant'!$C$3^($D2094-1)+1)+'#Constant'!$A$3</f>
        <v>0.95244529019980972</v>
      </c>
      <c r="BQ2094" s="128" t="e">
        <f>#REF!/(BP2094*(1-Q2094/1000*(0.5+R2094/1000))*(1-P2094/1000)*(1-V2094/1000)*(1+U2094/1000))/20</f>
        <v>#REF!</v>
      </c>
      <c r="BR2094" s="127">
        <f>(1-'#Constant'!$A$3)/($K2094*'#Constant'!$B$3/'#Constant'!$C$3^($D2094-1)+1)+'#Constant'!$A$3</f>
        <v>0.95244529019980972</v>
      </c>
      <c r="BS2094" s="128" t="e">
        <f>#REF!/(BR2094*(1-AB2094/1000*(0.5+AC2094/1000))*(1-AA2094/1000)*(1-AG2094/1000)*(1+AF2094/1000))/20</f>
        <v>#REF!</v>
      </c>
      <c r="BT2094" s="79" t="e">
        <f t="shared" ref="BT2094:BT2095" si="8502">BO2094/$BO$4*100</f>
        <v>#REF!</v>
      </c>
    </row>
    <row r="2095" spans="1:72" s="79" customFormat="1" ht="12.75" thickBot="1" x14ac:dyDescent="0.25">
      <c r="A2095" s="121">
        <v>35002</v>
      </c>
      <c r="B2095" s="80" t="s">
        <v>398</v>
      </c>
      <c r="C2095" s="122" t="s">
        <v>386</v>
      </c>
      <c r="D2095" s="79">
        <v>1</v>
      </c>
      <c r="E2095" s="79">
        <v>1</v>
      </c>
      <c r="F2095" s="80">
        <v>1</v>
      </c>
      <c r="G2095" s="123">
        <v>100</v>
      </c>
      <c r="H2095" s="123">
        <v>100</v>
      </c>
      <c r="I2095" s="123">
        <v>3500</v>
      </c>
      <c r="J2095" s="123">
        <v>17</v>
      </c>
      <c r="K2095" s="123">
        <v>17</v>
      </c>
      <c r="L2095" s="17"/>
      <c r="M2095" s="123">
        <v>100</v>
      </c>
      <c r="N2095" s="123">
        <v>0</v>
      </c>
      <c r="O2095" s="123">
        <v>0</v>
      </c>
      <c r="P2095" s="123">
        <v>100</v>
      </c>
      <c r="Q2095" s="123">
        <v>0</v>
      </c>
      <c r="R2095" s="123">
        <v>0</v>
      </c>
      <c r="S2095" s="123">
        <v>0</v>
      </c>
      <c r="T2095" s="123">
        <v>300</v>
      </c>
      <c r="U2095" s="123">
        <v>0</v>
      </c>
      <c r="V2095" s="123">
        <v>0</v>
      </c>
      <c r="W2095" s="17"/>
      <c r="X2095" s="123">
        <v>100</v>
      </c>
      <c r="Y2095" s="123">
        <v>0</v>
      </c>
      <c r="Z2095" s="123">
        <v>0</v>
      </c>
      <c r="AA2095" s="123">
        <v>100</v>
      </c>
      <c r="AB2095" s="123">
        <v>0</v>
      </c>
      <c r="AC2095" s="123">
        <v>0</v>
      </c>
      <c r="AD2095" s="123">
        <v>0</v>
      </c>
      <c r="AE2095" s="123">
        <v>300</v>
      </c>
      <c r="AF2095" s="123">
        <v>0</v>
      </c>
      <c r="AG2095" s="123">
        <v>0</v>
      </c>
      <c r="AH2095" s="123">
        <v>0</v>
      </c>
      <c r="AI2095" s="123">
        <v>0</v>
      </c>
      <c r="AJ2095" s="17"/>
      <c r="AK2095" s="123">
        <v>200</v>
      </c>
      <c r="AL2095" s="123">
        <v>0</v>
      </c>
      <c r="AM2095" s="17"/>
      <c r="AN2095" s="123">
        <v>0</v>
      </c>
      <c r="AO2095" s="123">
        <v>0</v>
      </c>
      <c r="AP2095" s="123">
        <v>0</v>
      </c>
      <c r="AQ2095" s="123">
        <v>0</v>
      </c>
      <c r="AR2095" s="123">
        <v>0</v>
      </c>
      <c r="AS2095" s="123">
        <v>0</v>
      </c>
      <c r="AT2095" s="123">
        <v>0</v>
      </c>
      <c r="AU2095" s="123">
        <v>0</v>
      </c>
      <c r="AV2095" s="123">
        <v>0</v>
      </c>
      <c r="AW2095" s="123">
        <v>0</v>
      </c>
      <c r="AX2095" s="123">
        <v>0</v>
      </c>
      <c r="AY2095" s="17"/>
      <c r="AZ2095" s="123">
        <v>6000</v>
      </c>
      <c r="BA2095" s="123">
        <v>6000</v>
      </c>
      <c r="BB2095" s="123">
        <v>0</v>
      </c>
      <c r="BC2095" s="123">
        <v>0</v>
      </c>
      <c r="BD2095" s="123">
        <v>0</v>
      </c>
      <c r="BE2095" s="123">
        <v>250</v>
      </c>
      <c r="BF2095" s="17"/>
      <c r="BG2095" s="123">
        <v>1000</v>
      </c>
      <c r="BH2095" s="123">
        <v>5000</v>
      </c>
      <c r="BI2095" s="17"/>
      <c r="BJ2095" s="22">
        <v>1</v>
      </c>
      <c r="BK2095" s="15">
        <v>0</v>
      </c>
      <c r="BL2095" s="15">
        <v>0</v>
      </c>
      <c r="BM2095" s="124">
        <f t="shared" si="8499"/>
        <v>126.5</v>
      </c>
      <c r="BN2095" s="125" t="e">
        <f t="shared" si="8500"/>
        <v>#REF!</v>
      </c>
      <c r="BO2095" s="126" t="e">
        <f t="shared" si="8501"/>
        <v>#REF!</v>
      </c>
      <c r="BP2095" s="127">
        <f>(1-'#Constant'!$A$3)/($J2095*'#Constant'!$B$3/'#Constant'!$C$3^($D2095-1)+1)+'#Constant'!$A$3</f>
        <v>0.95244529019980972</v>
      </c>
      <c r="BQ2095" s="128" t="e">
        <f>#REF!/(BP2095*(1-Q2095/1000*(0.5+R2095/1000))*(1-P2095/1000)*(1-V2095/1000)*(1+U2095/1000))/20</f>
        <v>#REF!</v>
      </c>
      <c r="BR2095" s="127">
        <f>(1-'#Constant'!$A$3)/($K2095*'#Constant'!$B$3/'#Constant'!$C$3^($D2095-1)+1)+'#Constant'!$A$3</f>
        <v>0.95244529019980972</v>
      </c>
      <c r="BS2095" s="128" t="e">
        <f>#REF!/(BR2095*(1-AB2095/1000*(0.5+AC2095/1000))*(1-AA2095/1000)*(1-AG2095/1000)*(1+AF2095/1000))/20</f>
        <v>#REF!</v>
      </c>
      <c r="BT2095" s="79" t="e">
        <f t="shared" si="8502"/>
        <v>#REF!</v>
      </c>
    </row>
    <row r="2096" spans="1:72" s="79" customFormat="1" ht="12.75" thickBot="1" x14ac:dyDescent="0.25">
      <c r="A2096" s="121">
        <v>35003</v>
      </c>
      <c r="B2096" s="80" t="s">
        <v>390</v>
      </c>
      <c r="C2096" s="122" t="s">
        <v>387</v>
      </c>
      <c r="D2096" s="79">
        <v>1</v>
      </c>
      <c r="E2096" s="79">
        <v>1</v>
      </c>
      <c r="F2096" s="80">
        <v>1</v>
      </c>
      <c r="G2096" s="123">
        <v>100</v>
      </c>
      <c r="H2096" s="123">
        <v>100</v>
      </c>
      <c r="I2096" s="123">
        <v>3500</v>
      </c>
      <c r="J2096" s="123">
        <v>17</v>
      </c>
      <c r="K2096" s="123">
        <v>17</v>
      </c>
      <c r="L2096" s="17"/>
      <c r="M2096" s="123">
        <v>100</v>
      </c>
      <c r="N2096" s="123">
        <v>0</v>
      </c>
      <c r="O2096" s="123">
        <v>0</v>
      </c>
      <c r="P2096" s="123">
        <v>100</v>
      </c>
      <c r="Q2096" s="123">
        <v>0</v>
      </c>
      <c r="R2096" s="123">
        <v>0</v>
      </c>
      <c r="S2096" s="123">
        <v>0</v>
      </c>
      <c r="T2096" s="123">
        <v>300</v>
      </c>
      <c r="U2096" s="123">
        <v>0</v>
      </c>
      <c r="V2096" s="123">
        <v>0</v>
      </c>
      <c r="W2096" s="17"/>
      <c r="X2096" s="123">
        <v>100</v>
      </c>
      <c r="Y2096" s="123">
        <v>0</v>
      </c>
      <c r="Z2096" s="123">
        <v>0</v>
      </c>
      <c r="AA2096" s="123">
        <v>100</v>
      </c>
      <c r="AB2096" s="123">
        <v>0</v>
      </c>
      <c r="AC2096" s="123">
        <v>0</v>
      </c>
      <c r="AD2096" s="123">
        <v>0</v>
      </c>
      <c r="AE2096" s="123">
        <v>300</v>
      </c>
      <c r="AF2096" s="123">
        <v>0</v>
      </c>
      <c r="AG2096" s="123">
        <v>0</v>
      </c>
      <c r="AH2096" s="123">
        <v>0</v>
      </c>
      <c r="AI2096" s="123">
        <v>0</v>
      </c>
      <c r="AJ2096" s="17"/>
      <c r="AK2096" s="123">
        <v>200</v>
      </c>
      <c r="AL2096" s="123">
        <v>0</v>
      </c>
      <c r="AM2096" s="17"/>
      <c r="AN2096" s="123">
        <v>0</v>
      </c>
      <c r="AO2096" s="123">
        <v>0</v>
      </c>
      <c r="AP2096" s="123">
        <v>0</v>
      </c>
      <c r="AQ2096" s="123">
        <v>0</v>
      </c>
      <c r="AR2096" s="123">
        <v>0</v>
      </c>
      <c r="AS2096" s="123">
        <v>0</v>
      </c>
      <c r="AT2096" s="123">
        <v>0</v>
      </c>
      <c r="AU2096" s="123">
        <v>0</v>
      </c>
      <c r="AV2096" s="123">
        <v>0</v>
      </c>
      <c r="AW2096" s="123">
        <v>0</v>
      </c>
      <c r="AX2096" s="123">
        <v>0</v>
      </c>
      <c r="AY2096" s="17"/>
      <c r="AZ2096" s="123">
        <v>6000</v>
      </c>
      <c r="BA2096" s="123">
        <v>6000</v>
      </c>
      <c r="BB2096" s="123">
        <v>0</v>
      </c>
      <c r="BC2096" s="123">
        <v>0</v>
      </c>
      <c r="BD2096" s="123">
        <v>0</v>
      </c>
      <c r="BE2096" s="123">
        <v>250</v>
      </c>
      <c r="BF2096" s="17"/>
      <c r="BG2096" s="123">
        <v>1000</v>
      </c>
      <c r="BH2096" s="123">
        <v>5000</v>
      </c>
      <c r="BI2096" s="17"/>
      <c r="BJ2096" s="22">
        <v>1</v>
      </c>
      <c r="BK2096" s="15">
        <v>0</v>
      </c>
      <c r="BL2096" s="15">
        <v>0</v>
      </c>
      <c r="BM2096" s="124">
        <f>MAX(G2096*(1+M2096/1000*(1+O2096/1000))*(1+0.5*T2096/1000)*(1+0.25*S2096/1000),(H2096*(1+X2096/1000*(1+Z2096/1000))*(1+0.5*AE2096/1000)*(1+0.25*AD2096/1000)))*BG2096/1000</f>
        <v>126.5</v>
      </c>
      <c r="BN2096" s="125" t="e">
        <f>(BQ2096+BS2096)/2*(1+AI2096/2000)*(1+AH2096/2000)*(1+AN2096/2000)*(1+AK2096/2000)</f>
        <v>#REF!</v>
      </c>
      <c r="BO2096" s="126" t="e">
        <f>SQRT(BM2096*BN2096)</f>
        <v>#REF!</v>
      </c>
      <c r="BP2096" s="127">
        <f>(1-'#Constant'!$A$3)/($J2096*'#Constant'!$B$3/'#Constant'!$C$3^($D2096-1)+1)+'#Constant'!$A$3</f>
        <v>0.95244529019980972</v>
      </c>
      <c r="BQ2096" s="128" t="e">
        <f>#REF!/(BP2096*(1-Q2096/1000*(0.5+R2096/1000))*(1-P2096/1000)*(1-V2096/1000)*(1+U2096/1000))/20</f>
        <v>#REF!</v>
      </c>
      <c r="BR2096" s="127">
        <f>(1-'#Constant'!$A$3)/($K2096*'#Constant'!$B$3/'#Constant'!$C$3^($D2096-1)+1)+'#Constant'!$A$3</f>
        <v>0.95244529019980972</v>
      </c>
      <c r="BS2096" s="128" t="e">
        <f>#REF!/(BR2096*(1-AB2096/1000*(0.5+AC2096/1000))*(1-AA2096/1000)*(1-AG2096/1000)*(1+AF2096/1000))/20</f>
        <v>#REF!</v>
      </c>
      <c r="BT2096" s="79" t="e">
        <f>BO2096/$BO$4*100</f>
        <v>#REF!</v>
      </c>
    </row>
    <row r="2097" spans="1:72" s="79" customFormat="1" ht="12.75" thickBot="1" x14ac:dyDescent="0.25">
      <c r="A2097" s="121">
        <v>35004</v>
      </c>
      <c r="B2097" s="130" t="s">
        <v>431</v>
      </c>
      <c r="C2097" s="71" t="s">
        <v>432</v>
      </c>
      <c r="D2097" s="79">
        <v>1</v>
      </c>
      <c r="E2097" s="79">
        <v>1</v>
      </c>
      <c r="F2097" s="80">
        <v>1</v>
      </c>
      <c r="G2097" s="123">
        <v>100</v>
      </c>
      <c r="H2097" s="123">
        <v>100</v>
      </c>
      <c r="I2097" s="123">
        <v>3500</v>
      </c>
      <c r="J2097" s="123">
        <v>17</v>
      </c>
      <c r="K2097" s="123">
        <v>17</v>
      </c>
      <c r="L2097" s="17"/>
      <c r="M2097" s="123">
        <v>100</v>
      </c>
      <c r="N2097" s="123">
        <v>0</v>
      </c>
      <c r="O2097" s="123">
        <v>0</v>
      </c>
      <c r="P2097" s="123">
        <v>100</v>
      </c>
      <c r="Q2097" s="123">
        <v>0</v>
      </c>
      <c r="R2097" s="123">
        <v>0</v>
      </c>
      <c r="S2097" s="123">
        <v>0</v>
      </c>
      <c r="T2097" s="123">
        <v>300</v>
      </c>
      <c r="U2097" s="123">
        <v>0</v>
      </c>
      <c r="V2097" s="123">
        <v>0</v>
      </c>
      <c r="W2097" s="17"/>
      <c r="X2097" s="123">
        <v>100</v>
      </c>
      <c r="Y2097" s="123">
        <v>0</v>
      </c>
      <c r="Z2097" s="123">
        <v>0</v>
      </c>
      <c r="AA2097" s="123">
        <v>100</v>
      </c>
      <c r="AB2097" s="123">
        <v>0</v>
      </c>
      <c r="AC2097" s="123">
        <v>0</v>
      </c>
      <c r="AD2097" s="123">
        <v>0</v>
      </c>
      <c r="AE2097" s="123">
        <v>300</v>
      </c>
      <c r="AF2097" s="123">
        <v>0</v>
      </c>
      <c r="AG2097" s="123">
        <v>0</v>
      </c>
      <c r="AH2097" s="123">
        <v>0</v>
      </c>
      <c r="AI2097" s="123">
        <v>0</v>
      </c>
      <c r="AJ2097" s="17"/>
      <c r="AK2097" s="123">
        <v>200</v>
      </c>
      <c r="AL2097" s="123">
        <v>0</v>
      </c>
      <c r="AM2097" s="17"/>
      <c r="AN2097" s="123">
        <v>0</v>
      </c>
      <c r="AO2097" s="123">
        <v>0</v>
      </c>
      <c r="AP2097" s="123">
        <v>0</v>
      </c>
      <c r="AQ2097" s="123">
        <v>0</v>
      </c>
      <c r="AR2097" s="123">
        <v>0</v>
      </c>
      <c r="AS2097" s="123">
        <v>0</v>
      </c>
      <c r="AT2097" s="123">
        <v>0</v>
      </c>
      <c r="AU2097" s="123">
        <v>0</v>
      </c>
      <c r="AV2097" s="123">
        <v>0</v>
      </c>
      <c r="AW2097" s="123">
        <v>0</v>
      </c>
      <c r="AX2097" s="123">
        <v>0</v>
      </c>
      <c r="AY2097" s="17"/>
      <c r="AZ2097" s="123">
        <v>6000</v>
      </c>
      <c r="BA2097" s="123">
        <v>6000</v>
      </c>
      <c r="BB2097" s="123">
        <v>0</v>
      </c>
      <c r="BC2097" s="123">
        <v>0</v>
      </c>
      <c r="BD2097" s="123">
        <v>0</v>
      </c>
      <c r="BE2097" s="123">
        <v>250</v>
      </c>
      <c r="BF2097" s="17"/>
      <c r="BG2097" s="123">
        <v>1000</v>
      </c>
      <c r="BH2097" s="123">
        <v>5000</v>
      </c>
      <c r="BI2097" s="17"/>
      <c r="BJ2097" s="22">
        <v>1</v>
      </c>
      <c r="BK2097" s="15">
        <v>0</v>
      </c>
      <c r="BL2097" s="15">
        <v>0</v>
      </c>
      <c r="BM2097" s="124">
        <f t="shared" ref="BM2097:BM2098" si="8503">MAX(G2097*(1+M2097/1000*(1+O2097/1000))*(1+0.5*T2097/1000)*(1+0.25*S2097/1000),(H2097*(1+X2097/1000*(1+Z2097/1000))*(1+0.5*AE2097/1000)*(1+0.25*AD2097/1000)))*BG2097/1000</f>
        <v>126.5</v>
      </c>
      <c r="BN2097" s="125" t="e">
        <f t="shared" ref="BN2097:BN2098" si="8504">(BQ2097+BS2097)/2*(1+AI2097/2000)*(1+AH2097/2000)*(1+AN2097/2000)*(1+AK2097/2000)</f>
        <v>#REF!</v>
      </c>
      <c r="BO2097" s="126" t="e">
        <f t="shared" ref="BO2097:BO2098" si="8505">SQRT(BM2097*BN2097)</f>
        <v>#REF!</v>
      </c>
      <c r="BP2097" s="127">
        <f>(1-'#Constant'!$A$3)/($J2097*'#Constant'!$B$3/'#Constant'!$C$3^($D2097-1)+1)+'#Constant'!$A$3</f>
        <v>0.95244529019980972</v>
      </c>
      <c r="BQ2097" s="128" t="e">
        <f>#REF!/(BP2097*(1-Q2097/1000*(0.5+R2097/1000))*(1-P2097/1000)*(1-V2097/1000)*(1+U2097/1000))/20</f>
        <v>#REF!</v>
      </c>
      <c r="BR2097" s="127">
        <f>(1-'#Constant'!$A$3)/($K2097*'#Constant'!$B$3/'#Constant'!$C$3^($D2097-1)+1)+'#Constant'!$A$3</f>
        <v>0.95244529019980972</v>
      </c>
      <c r="BS2097" s="128" t="e">
        <f>#REF!/(BR2097*(1-AB2097/1000*(0.5+AC2097/1000))*(1-AA2097/1000)*(1-AG2097/1000)*(1+AF2097/1000))/20</f>
        <v>#REF!</v>
      </c>
      <c r="BT2097" s="79" t="e">
        <f t="shared" ref="BT2097:BT2098" si="8506">BO2097/$BO$4*100</f>
        <v>#REF!</v>
      </c>
    </row>
    <row r="2098" spans="1:72" s="79" customFormat="1" ht="12.75" thickBot="1" x14ac:dyDescent="0.25">
      <c r="A2098" s="121">
        <v>35005</v>
      </c>
      <c r="B2098" s="130" t="s">
        <v>433</v>
      </c>
      <c r="C2098" s="71" t="s">
        <v>434</v>
      </c>
      <c r="D2098" s="79">
        <v>1</v>
      </c>
      <c r="E2098" s="79">
        <v>1</v>
      </c>
      <c r="F2098" s="80">
        <v>1</v>
      </c>
      <c r="G2098" s="123">
        <v>100</v>
      </c>
      <c r="H2098" s="123">
        <v>100</v>
      </c>
      <c r="I2098" s="123">
        <v>3500</v>
      </c>
      <c r="J2098" s="123">
        <v>17</v>
      </c>
      <c r="K2098" s="123">
        <v>17</v>
      </c>
      <c r="L2098" s="17"/>
      <c r="M2098" s="123">
        <v>100</v>
      </c>
      <c r="N2098" s="123">
        <v>0</v>
      </c>
      <c r="O2098" s="123">
        <v>0</v>
      </c>
      <c r="P2098" s="123">
        <v>100</v>
      </c>
      <c r="Q2098" s="123">
        <v>0</v>
      </c>
      <c r="R2098" s="123">
        <v>0</v>
      </c>
      <c r="S2098" s="123">
        <v>0</v>
      </c>
      <c r="T2098" s="123">
        <v>300</v>
      </c>
      <c r="U2098" s="123">
        <v>0</v>
      </c>
      <c r="V2098" s="123">
        <v>0</v>
      </c>
      <c r="W2098" s="17"/>
      <c r="X2098" s="123">
        <v>100</v>
      </c>
      <c r="Y2098" s="123">
        <v>0</v>
      </c>
      <c r="Z2098" s="123">
        <v>0</v>
      </c>
      <c r="AA2098" s="123">
        <v>100</v>
      </c>
      <c r="AB2098" s="123">
        <v>0</v>
      </c>
      <c r="AC2098" s="123">
        <v>0</v>
      </c>
      <c r="AD2098" s="123">
        <v>0</v>
      </c>
      <c r="AE2098" s="123">
        <v>300</v>
      </c>
      <c r="AF2098" s="123">
        <v>0</v>
      </c>
      <c r="AG2098" s="123">
        <v>0</v>
      </c>
      <c r="AH2098" s="123">
        <v>0</v>
      </c>
      <c r="AI2098" s="123">
        <v>0</v>
      </c>
      <c r="AJ2098" s="17"/>
      <c r="AK2098" s="123">
        <v>200</v>
      </c>
      <c r="AL2098" s="123">
        <v>0</v>
      </c>
      <c r="AM2098" s="17"/>
      <c r="AN2098" s="123">
        <v>0</v>
      </c>
      <c r="AO2098" s="123">
        <v>0</v>
      </c>
      <c r="AP2098" s="123">
        <v>0</v>
      </c>
      <c r="AQ2098" s="123">
        <v>0</v>
      </c>
      <c r="AR2098" s="123">
        <v>0</v>
      </c>
      <c r="AS2098" s="123">
        <v>0</v>
      </c>
      <c r="AT2098" s="123">
        <v>0</v>
      </c>
      <c r="AU2098" s="123">
        <v>0</v>
      </c>
      <c r="AV2098" s="123">
        <v>0</v>
      </c>
      <c r="AW2098" s="123">
        <v>0</v>
      </c>
      <c r="AX2098" s="123">
        <v>0</v>
      </c>
      <c r="AY2098" s="17"/>
      <c r="AZ2098" s="123">
        <v>6000</v>
      </c>
      <c r="BA2098" s="123">
        <v>6000</v>
      </c>
      <c r="BB2098" s="123">
        <v>0</v>
      </c>
      <c r="BC2098" s="123">
        <v>0</v>
      </c>
      <c r="BD2098" s="123">
        <v>0</v>
      </c>
      <c r="BE2098" s="123">
        <v>250</v>
      </c>
      <c r="BF2098" s="17"/>
      <c r="BG2098" s="123">
        <v>1000</v>
      </c>
      <c r="BH2098" s="123">
        <v>5000</v>
      </c>
      <c r="BI2098" s="17"/>
      <c r="BJ2098" s="22">
        <v>1</v>
      </c>
      <c r="BK2098" s="15">
        <v>0</v>
      </c>
      <c r="BL2098" s="15">
        <v>0</v>
      </c>
      <c r="BM2098" s="124">
        <f t="shared" si="8503"/>
        <v>126.5</v>
      </c>
      <c r="BN2098" s="125" t="e">
        <f t="shared" si="8504"/>
        <v>#REF!</v>
      </c>
      <c r="BO2098" s="126" t="e">
        <f t="shared" si="8505"/>
        <v>#REF!</v>
      </c>
      <c r="BP2098" s="127">
        <f>(1-'#Constant'!$A$3)/($J2098*'#Constant'!$B$3/'#Constant'!$C$3^($D2098-1)+1)+'#Constant'!$A$3</f>
        <v>0.95244529019980972</v>
      </c>
      <c r="BQ2098" s="128" t="e">
        <f>#REF!/(BP2098*(1-Q2098/1000*(0.5+R2098/1000))*(1-P2098/1000)*(1-V2098/1000)*(1+U2098/1000))/20</f>
        <v>#REF!</v>
      </c>
      <c r="BR2098" s="127">
        <f>(1-'#Constant'!$A$3)/($K2098*'#Constant'!$B$3/'#Constant'!$C$3^($D2098-1)+1)+'#Constant'!$A$3</f>
        <v>0.95244529019980972</v>
      </c>
      <c r="BS2098" s="128" t="e">
        <f>#REF!/(BR2098*(1-AB2098/1000*(0.5+AC2098/1000))*(1-AA2098/1000)*(1-AG2098/1000)*(1+AF2098/1000))/20</f>
        <v>#REF!</v>
      </c>
      <c r="BT2098" s="79" t="e">
        <f t="shared" si="8506"/>
        <v>#REF!</v>
      </c>
    </row>
    <row r="2099" spans="1:72" s="79" customFormat="1" ht="12.75" thickBot="1" x14ac:dyDescent="0.25">
      <c r="A2099" s="121">
        <v>35006</v>
      </c>
      <c r="B2099" s="130" t="s">
        <v>435</v>
      </c>
      <c r="C2099" s="71" t="s">
        <v>436</v>
      </c>
      <c r="D2099" s="79">
        <v>1</v>
      </c>
      <c r="E2099" s="79">
        <v>1</v>
      </c>
      <c r="F2099" s="80">
        <v>1</v>
      </c>
      <c r="G2099" s="123">
        <v>100</v>
      </c>
      <c r="H2099" s="123">
        <v>100</v>
      </c>
      <c r="I2099" s="123">
        <v>3500</v>
      </c>
      <c r="J2099" s="123">
        <v>17</v>
      </c>
      <c r="K2099" s="123">
        <v>17</v>
      </c>
      <c r="L2099" s="17"/>
      <c r="M2099" s="123">
        <v>100</v>
      </c>
      <c r="N2099" s="123">
        <v>0</v>
      </c>
      <c r="O2099" s="123">
        <v>0</v>
      </c>
      <c r="P2099" s="123">
        <v>100</v>
      </c>
      <c r="Q2099" s="123">
        <v>0</v>
      </c>
      <c r="R2099" s="123">
        <v>0</v>
      </c>
      <c r="S2099" s="123">
        <v>0</v>
      </c>
      <c r="T2099" s="123">
        <v>300</v>
      </c>
      <c r="U2099" s="123">
        <v>0</v>
      </c>
      <c r="V2099" s="123">
        <v>0</v>
      </c>
      <c r="W2099" s="17"/>
      <c r="X2099" s="123">
        <v>100</v>
      </c>
      <c r="Y2099" s="123">
        <v>0</v>
      </c>
      <c r="Z2099" s="123">
        <v>0</v>
      </c>
      <c r="AA2099" s="123">
        <v>100</v>
      </c>
      <c r="AB2099" s="123">
        <v>0</v>
      </c>
      <c r="AC2099" s="123">
        <v>0</v>
      </c>
      <c r="AD2099" s="123">
        <v>0</v>
      </c>
      <c r="AE2099" s="123">
        <v>300</v>
      </c>
      <c r="AF2099" s="123">
        <v>0</v>
      </c>
      <c r="AG2099" s="123">
        <v>0</v>
      </c>
      <c r="AH2099" s="123">
        <v>0</v>
      </c>
      <c r="AI2099" s="123">
        <v>0</v>
      </c>
      <c r="AJ2099" s="17"/>
      <c r="AK2099" s="123">
        <v>200</v>
      </c>
      <c r="AL2099" s="123">
        <v>0</v>
      </c>
      <c r="AM2099" s="17"/>
      <c r="AN2099" s="123">
        <v>0</v>
      </c>
      <c r="AO2099" s="123">
        <v>0</v>
      </c>
      <c r="AP2099" s="123">
        <v>0</v>
      </c>
      <c r="AQ2099" s="123">
        <v>0</v>
      </c>
      <c r="AR2099" s="123">
        <v>0</v>
      </c>
      <c r="AS2099" s="123">
        <v>0</v>
      </c>
      <c r="AT2099" s="123">
        <v>0</v>
      </c>
      <c r="AU2099" s="123">
        <v>0</v>
      </c>
      <c r="AV2099" s="123">
        <v>0</v>
      </c>
      <c r="AW2099" s="123">
        <v>0</v>
      </c>
      <c r="AX2099" s="123">
        <v>0</v>
      </c>
      <c r="AY2099" s="17"/>
      <c r="AZ2099" s="123">
        <v>6000</v>
      </c>
      <c r="BA2099" s="123">
        <v>6000</v>
      </c>
      <c r="BB2099" s="123">
        <v>0</v>
      </c>
      <c r="BC2099" s="123">
        <v>0</v>
      </c>
      <c r="BD2099" s="123">
        <v>0</v>
      </c>
      <c r="BE2099" s="123">
        <v>250</v>
      </c>
      <c r="BF2099" s="17"/>
      <c r="BG2099" s="123">
        <v>1000</v>
      </c>
      <c r="BH2099" s="123">
        <v>5000</v>
      </c>
      <c r="BI2099" s="17"/>
      <c r="BJ2099" s="22">
        <v>1</v>
      </c>
      <c r="BK2099" s="15">
        <v>0</v>
      </c>
      <c r="BL2099" s="15">
        <v>0</v>
      </c>
      <c r="BM2099" s="124">
        <f>MAX(G2099*(1+M2099/1000*(1+O2099/1000))*(1+0.5*T2099/1000)*(1+0.25*S2099/1000),(H2099*(1+X2099/1000*(1+Z2099/1000))*(1+0.5*AE2099/1000)*(1+0.25*AD2099/1000)))*BG2099/1000</f>
        <v>126.5</v>
      </c>
      <c r="BN2099" s="125" t="e">
        <f>(BQ2099+BS2099)/2*(1+AI2099/2000)*(1+AH2099/2000)*(1+AN2099/2000)*(1+AK2099/2000)</f>
        <v>#REF!</v>
      </c>
      <c r="BO2099" s="126" t="e">
        <f>SQRT(BM2099*BN2099)</f>
        <v>#REF!</v>
      </c>
      <c r="BP2099" s="127">
        <f>(1-'#Constant'!$A$3)/($J2099*'#Constant'!$B$3/'#Constant'!$C$3^($D2099-1)+1)+'#Constant'!$A$3</f>
        <v>0.95244529019980972</v>
      </c>
      <c r="BQ2099" s="128" t="e">
        <f>#REF!/(BP2099*(1-Q2099/1000*(0.5+R2099/1000))*(1-P2099/1000)*(1-V2099/1000)*(1+U2099/1000))/20</f>
        <v>#REF!</v>
      </c>
      <c r="BR2099" s="127">
        <f>(1-'#Constant'!$A$3)/($K2099*'#Constant'!$B$3/'#Constant'!$C$3^($D2099-1)+1)+'#Constant'!$A$3</f>
        <v>0.95244529019980972</v>
      </c>
      <c r="BS2099" s="128" t="e">
        <f>#REF!/(BR2099*(1-AB2099/1000*(0.5+AC2099/1000))*(1-AA2099/1000)*(1-AG2099/1000)*(1+AF2099/1000))/20</f>
        <v>#REF!</v>
      </c>
      <c r="BT2099" s="79" t="e">
        <f>BO2099/$BO$4*100</f>
        <v>#REF!</v>
      </c>
    </row>
    <row r="2100" spans="1:72" s="79" customFormat="1" ht="12.75" thickBot="1" x14ac:dyDescent="0.25">
      <c r="A2100" s="121">
        <v>35007</v>
      </c>
      <c r="B2100" s="130" t="s">
        <v>437</v>
      </c>
      <c r="C2100" s="71" t="s">
        <v>438</v>
      </c>
      <c r="D2100" s="79">
        <v>1</v>
      </c>
      <c r="E2100" s="79">
        <v>1</v>
      </c>
      <c r="F2100" s="80">
        <v>1</v>
      </c>
      <c r="G2100" s="123">
        <v>100</v>
      </c>
      <c r="H2100" s="123">
        <v>100</v>
      </c>
      <c r="I2100" s="123">
        <v>3500</v>
      </c>
      <c r="J2100" s="123">
        <v>17</v>
      </c>
      <c r="K2100" s="123">
        <v>17</v>
      </c>
      <c r="L2100" s="17"/>
      <c r="M2100" s="123">
        <v>100</v>
      </c>
      <c r="N2100" s="123">
        <v>0</v>
      </c>
      <c r="O2100" s="123">
        <v>0</v>
      </c>
      <c r="P2100" s="123">
        <v>100</v>
      </c>
      <c r="Q2100" s="123">
        <v>0</v>
      </c>
      <c r="R2100" s="123">
        <v>0</v>
      </c>
      <c r="S2100" s="123">
        <v>0</v>
      </c>
      <c r="T2100" s="123">
        <v>300</v>
      </c>
      <c r="U2100" s="123">
        <v>0</v>
      </c>
      <c r="V2100" s="123">
        <v>0</v>
      </c>
      <c r="W2100" s="17"/>
      <c r="X2100" s="123">
        <v>100</v>
      </c>
      <c r="Y2100" s="123">
        <v>0</v>
      </c>
      <c r="Z2100" s="123">
        <v>0</v>
      </c>
      <c r="AA2100" s="123">
        <v>100</v>
      </c>
      <c r="AB2100" s="123">
        <v>0</v>
      </c>
      <c r="AC2100" s="123">
        <v>0</v>
      </c>
      <c r="AD2100" s="123">
        <v>0</v>
      </c>
      <c r="AE2100" s="123">
        <v>300</v>
      </c>
      <c r="AF2100" s="123">
        <v>0</v>
      </c>
      <c r="AG2100" s="123">
        <v>0</v>
      </c>
      <c r="AH2100" s="123">
        <v>0</v>
      </c>
      <c r="AI2100" s="123">
        <v>0</v>
      </c>
      <c r="AJ2100" s="17"/>
      <c r="AK2100" s="123">
        <v>200</v>
      </c>
      <c r="AL2100" s="123">
        <v>0</v>
      </c>
      <c r="AM2100" s="17"/>
      <c r="AN2100" s="123">
        <v>0</v>
      </c>
      <c r="AO2100" s="123">
        <v>0</v>
      </c>
      <c r="AP2100" s="123">
        <v>0</v>
      </c>
      <c r="AQ2100" s="123">
        <v>0</v>
      </c>
      <c r="AR2100" s="123">
        <v>0</v>
      </c>
      <c r="AS2100" s="123">
        <v>0</v>
      </c>
      <c r="AT2100" s="123">
        <v>0</v>
      </c>
      <c r="AU2100" s="123">
        <v>0</v>
      </c>
      <c r="AV2100" s="123">
        <v>0</v>
      </c>
      <c r="AW2100" s="123">
        <v>0</v>
      </c>
      <c r="AX2100" s="123">
        <v>0</v>
      </c>
      <c r="AY2100" s="17"/>
      <c r="AZ2100" s="123">
        <v>6000</v>
      </c>
      <c r="BA2100" s="123">
        <v>6000</v>
      </c>
      <c r="BB2100" s="123">
        <v>0</v>
      </c>
      <c r="BC2100" s="123">
        <v>0</v>
      </c>
      <c r="BD2100" s="123">
        <v>0</v>
      </c>
      <c r="BE2100" s="123">
        <v>250</v>
      </c>
      <c r="BF2100" s="17"/>
      <c r="BG2100" s="123">
        <v>1000</v>
      </c>
      <c r="BH2100" s="123">
        <v>5000</v>
      </c>
      <c r="BI2100" s="17"/>
      <c r="BJ2100" s="22">
        <v>1</v>
      </c>
      <c r="BK2100" s="15">
        <v>0</v>
      </c>
      <c r="BL2100" s="15">
        <v>0</v>
      </c>
      <c r="BM2100" s="124">
        <f t="shared" ref="BM2100:BM2101" si="8507">MAX(G2100*(1+M2100/1000*(1+O2100/1000))*(1+0.5*T2100/1000)*(1+0.25*S2100/1000),(H2100*(1+X2100/1000*(1+Z2100/1000))*(1+0.5*AE2100/1000)*(1+0.25*AD2100/1000)))*BG2100/1000</f>
        <v>126.5</v>
      </c>
      <c r="BN2100" s="125" t="e">
        <f t="shared" ref="BN2100:BN2101" si="8508">(BQ2100+BS2100)/2*(1+AI2100/2000)*(1+AH2100/2000)*(1+AN2100/2000)*(1+AK2100/2000)</f>
        <v>#REF!</v>
      </c>
      <c r="BO2100" s="126" t="e">
        <f t="shared" ref="BO2100:BO2101" si="8509">SQRT(BM2100*BN2100)</f>
        <v>#REF!</v>
      </c>
      <c r="BP2100" s="127">
        <f>(1-'#Constant'!$A$3)/($J2100*'#Constant'!$B$3/'#Constant'!$C$3^($D2100-1)+1)+'#Constant'!$A$3</f>
        <v>0.95244529019980972</v>
      </c>
      <c r="BQ2100" s="128" t="e">
        <f>#REF!/(BP2100*(1-Q2100/1000*(0.5+R2100/1000))*(1-P2100/1000)*(1-V2100/1000)*(1+U2100/1000))/20</f>
        <v>#REF!</v>
      </c>
      <c r="BR2100" s="127">
        <f>(1-'#Constant'!$A$3)/($K2100*'#Constant'!$B$3/'#Constant'!$C$3^($D2100-1)+1)+'#Constant'!$A$3</f>
        <v>0.95244529019980972</v>
      </c>
      <c r="BS2100" s="128" t="e">
        <f>#REF!/(BR2100*(1-AB2100/1000*(0.5+AC2100/1000))*(1-AA2100/1000)*(1-AG2100/1000)*(1+AF2100/1000))/20</f>
        <v>#REF!</v>
      </c>
      <c r="BT2100" s="79" t="e">
        <f t="shared" ref="BT2100:BT2101" si="8510">BO2100/$BO$4*100</f>
        <v>#REF!</v>
      </c>
    </row>
    <row r="2101" spans="1:72" s="79" customFormat="1" ht="12.75" thickBot="1" x14ac:dyDescent="0.25">
      <c r="A2101" s="121">
        <v>35008</v>
      </c>
      <c r="B2101" s="130" t="s">
        <v>439</v>
      </c>
      <c r="C2101" s="71" t="s">
        <v>440</v>
      </c>
      <c r="D2101" s="79">
        <v>1</v>
      </c>
      <c r="E2101" s="79">
        <v>1</v>
      </c>
      <c r="F2101" s="80">
        <v>1</v>
      </c>
      <c r="G2101" s="123">
        <v>100</v>
      </c>
      <c r="H2101" s="123">
        <v>100</v>
      </c>
      <c r="I2101" s="123">
        <v>3500</v>
      </c>
      <c r="J2101" s="123">
        <v>17</v>
      </c>
      <c r="K2101" s="123">
        <v>17</v>
      </c>
      <c r="L2101" s="17"/>
      <c r="M2101" s="123">
        <v>100</v>
      </c>
      <c r="N2101" s="123">
        <v>0</v>
      </c>
      <c r="O2101" s="123">
        <v>0</v>
      </c>
      <c r="P2101" s="123">
        <v>100</v>
      </c>
      <c r="Q2101" s="123">
        <v>0</v>
      </c>
      <c r="R2101" s="123">
        <v>0</v>
      </c>
      <c r="S2101" s="123">
        <v>0</v>
      </c>
      <c r="T2101" s="123">
        <v>300</v>
      </c>
      <c r="U2101" s="123">
        <v>0</v>
      </c>
      <c r="V2101" s="123">
        <v>0</v>
      </c>
      <c r="W2101" s="17"/>
      <c r="X2101" s="123">
        <v>100</v>
      </c>
      <c r="Y2101" s="123">
        <v>0</v>
      </c>
      <c r="Z2101" s="123">
        <v>0</v>
      </c>
      <c r="AA2101" s="123">
        <v>100</v>
      </c>
      <c r="AB2101" s="123">
        <v>0</v>
      </c>
      <c r="AC2101" s="123">
        <v>0</v>
      </c>
      <c r="AD2101" s="123">
        <v>0</v>
      </c>
      <c r="AE2101" s="123">
        <v>300</v>
      </c>
      <c r="AF2101" s="123">
        <v>0</v>
      </c>
      <c r="AG2101" s="123">
        <v>0</v>
      </c>
      <c r="AH2101" s="123">
        <v>0</v>
      </c>
      <c r="AI2101" s="123">
        <v>0</v>
      </c>
      <c r="AJ2101" s="17"/>
      <c r="AK2101" s="123">
        <v>200</v>
      </c>
      <c r="AL2101" s="123">
        <v>0</v>
      </c>
      <c r="AM2101" s="17"/>
      <c r="AN2101" s="123">
        <v>0</v>
      </c>
      <c r="AO2101" s="123">
        <v>0</v>
      </c>
      <c r="AP2101" s="123">
        <v>0</v>
      </c>
      <c r="AQ2101" s="123">
        <v>0</v>
      </c>
      <c r="AR2101" s="123">
        <v>0</v>
      </c>
      <c r="AS2101" s="123">
        <v>0</v>
      </c>
      <c r="AT2101" s="123">
        <v>0</v>
      </c>
      <c r="AU2101" s="123">
        <v>0</v>
      </c>
      <c r="AV2101" s="123">
        <v>0</v>
      </c>
      <c r="AW2101" s="123">
        <v>0</v>
      </c>
      <c r="AX2101" s="123">
        <v>0</v>
      </c>
      <c r="AY2101" s="17"/>
      <c r="AZ2101" s="123">
        <v>6000</v>
      </c>
      <c r="BA2101" s="123">
        <v>6000</v>
      </c>
      <c r="BB2101" s="123">
        <v>0</v>
      </c>
      <c r="BC2101" s="123">
        <v>0</v>
      </c>
      <c r="BD2101" s="123">
        <v>0</v>
      </c>
      <c r="BE2101" s="123">
        <v>250</v>
      </c>
      <c r="BF2101" s="17"/>
      <c r="BG2101" s="123">
        <v>1000</v>
      </c>
      <c r="BH2101" s="123">
        <v>5000</v>
      </c>
      <c r="BI2101" s="17"/>
      <c r="BJ2101" s="22">
        <v>1</v>
      </c>
      <c r="BK2101" s="15">
        <v>0</v>
      </c>
      <c r="BL2101" s="15">
        <v>0</v>
      </c>
      <c r="BM2101" s="124">
        <f t="shared" si="8507"/>
        <v>126.5</v>
      </c>
      <c r="BN2101" s="125" t="e">
        <f t="shared" si="8508"/>
        <v>#REF!</v>
      </c>
      <c r="BO2101" s="126" t="e">
        <f t="shared" si="8509"/>
        <v>#REF!</v>
      </c>
      <c r="BP2101" s="127">
        <f>(1-'#Constant'!$A$3)/($J2101*'#Constant'!$B$3/'#Constant'!$C$3^($D2101-1)+1)+'#Constant'!$A$3</f>
        <v>0.95244529019980972</v>
      </c>
      <c r="BQ2101" s="128" t="e">
        <f>#REF!/(BP2101*(1-Q2101/1000*(0.5+R2101/1000))*(1-P2101/1000)*(1-V2101/1000)*(1+U2101/1000))/20</f>
        <v>#REF!</v>
      </c>
      <c r="BR2101" s="127">
        <f>(1-'#Constant'!$A$3)/($K2101*'#Constant'!$B$3/'#Constant'!$C$3^($D2101-1)+1)+'#Constant'!$A$3</f>
        <v>0.95244529019980972</v>
      </c>
      <c r="BS2101" s="128" t="e">
        <f>#REF!/(BR2101*(1-AB2101/1000*(0.5+AC2101/1000))*(1-AA2101/1000)*(1-AG2101/1000)*(1+AF2101/1000))/20</f>
        <v>#REF!</v>
      </c>
      <c r="BT2101" s="79" t="e">
        <f t="shared" si="8510"/>
        <v>#REF!</v>
      </c>
    </row>
    <row r="2102" spans="1:72" s="79" customFormat="1" ht="12.75" thickBot="1" x14ac:dyDescent="0.25">
      <c r="A2102" s="121">
        <v>35009</v>
      </c>
      <c r="B2102" s="130" t="s">
        <v>441</v>
      </c>
      <c r="C2102" s="71" t="s">
        <v>442</v>
      </c>
      <c r="D2102" s="79">
        <v>1</v>
      </c>
      <c r="E2102" s="79">
        <v>1</v>
      </c>
      <c r="F2102" s="80">
        <v>1</v>
      </c>
      <c r="G2102" s="123">
        <v>100</v>
      </c>
      <c r="H2102" s="123">
        <v>100</v>
      </c>
      <c r="I2102" s="123">
        <v>3500</v>
      </c>
      <c r="J2102" s="123">
        <v>17</v>
      </c>
      <c r="K2102" s="123">
        <v>17</v>
      </c>
      <c r="L2102" s="17"/>
      <c r="M2102" s="123">
        <v>100</v>
      </c>
      <c r="N2102" s="123">
        <v>0</v>
      </c>
      <c r="O2102" s="123">
        <v>0</v>
      </c>
      <c r="P2102" s="123">
        <v>100</v>
      </c>
      <c r="Q2102" s="123">
        <v>0</v>
      </c>
      <c r="R2102" s="123">
        <v>0</v>
      </c>
      <c r="S2102" s="123">
        <v>0</v>
      </c>
      <c r="T2102" s="123">
        <v>300</v>
      </c>
      <c r="U2102" s="123">
        <v>0</v>
      </c>
      <c r="V2102" s="123">
        <v>0</v>
      </c>
      <c r="W2102" s="17"/>
      <c r="X2102" s="123">
        <v>100</v>
      </c>
      <c r="Y2102" s="123">
        <v>0</v>
      </c>
      <c r="Z2102" s="123">
        <v>0</v>
      </c>
      <c r="AA2102" s="123">
        <v>100</v>
      </c>
      <c r="AB2102" s="123">
        <v>0</v>
      </c>
      <c r="AC2102" s="123">
        <v>0</v>
      </c>
      <c r="AD2102" s="123">
        <v>0</v>
      </c>
      <c r="AE2102" s="123">
        <v>300</v>
      </c>
      <c r="AF2102" s="123">
        <v>0</v>
      </c>
      <c r="AG2102" s="123">
        <v>0</v>
      </c>
      <c r="AH2102" s="123">
        <v>0</v>
      </c>
      <c r="AI2102" s="123">
        <v>0</v>
      </c>
      <c r="AJ2102" s="17"/>
      <c r="AK2102" s="123">
        <v>200</v>
      </c>
      <c r="AL2102" s="123">
        <v>0</v>
      </c>
      <c r="AM2102" s="17"/>
      <c r="AN2102" s="123">
        <v>0</v>
      </c>
      <c r="AO2102" s="123">
        <v>0</v>
      </c>
      <c r="AP2102" s="123">
        <v>0</v>
      </c>
      <c r="AQ2102" s="123">
        <v>0</v>
      </c>
      <c r="AR2102" s="123">
        <v>0</v>
      </c>
      <c r="AS2102" s="123">
        <v>0</v>
      </c>
      <c r="AT2102" s="123">
        <v>0</v>
      </c>
      <c r="AU2102" s="123">
        <v>0</v>
      </c>
      <c r="AV2102" s="123">
        <v>0</v>
      </c>
      <c r="AW2102" s="123">
        <v>0</v>
      </c>
      <c r="AX2102" s="123">
        <v>0</v>
      </c>
      <c r="AY2102" s="17"/>
      <c r="AZ2102" s="123">
        <v>6000</v>
      </c>
      <c r="BA2102" s="123">
        <v>6000</v>
      </c>
      <c r="BB2102" s="123">
        <v>0</v>
      </c>
      <c r="BC2102" s="123">
        <v>0</v>
      </c>
      <c r="BD2102" s="123">
        <v>0</v>
      </c>
      <c r="BE2102" s="123">
        <v>250</v>
      </c>
      <c r="BF2102" s="17"/>
      <c r="BG2102" s="123">
        <v>1000</v>
      </c>
      <c r="BH2102" s="123">
        <v>5000</v>
      </c>
      <c r="BI2102" s="17"/>
      <c r="BJ2102" s="22">
        <v>1</v>
      </c>
      <c r="BK2102" s="15">
        <v>0</v>
      </c>
      <c r="BL2102" s="15">
        <v>0</v>
      </c>
      <c r="BM2102" s="124">
        <f>MAX(G2102*(1+M2102/1000*(1+O2102/1000))*(1+0.5*T2102/1000)*(1+0.25*S2102/1000),(H2102*(1+X2102/1000*(1+Z2102/1000))*(1+0.5*AE2102/1000)*(1+0.25*AD2102/1000)))*BG2102/1000</f>
        <v>126.5</v>
      </c>
      <c r="BN2102" s="125" t="e">
        <f>(BQ2102+BS2102)/2*(1+AI2102/2000)*(1+AH2102/2000)*(1+AN2102/2000)*(1+AK2102/2000)</f>
        <v>#REF!</v>
      </c>
      <c r="BO2102" s="126" t="e">
        <f>SQRT(BM2102*BN2102)</f>
        <v>#REF!</v>
      </c>
      <c r="BP2102" s="127">
        <f>(1-'#Constant'!$A$3)/($J2102*'#Constant'!$B$3/'#Constant'!$C$3^($D2102-1)+1)+'#Constant'!$A$3</f>
        <v>0.95244529019980972</v>
      </c>
      <c r="BQ2102" s="128" t="e">
        <f>#REF!/(BP2102*(1-Q2102/1000*(0.5+R2102/1000))*(1-P2102/1000)*(1-V2102/1000)*(1+U2102/1000))/20</f>
        <v>#REF!</v>
      </c>
      <c r="BR2102" s="127">
        <f>(1-'#Constant'!$A$3)/($K2102*'#Constant'!$B$3/'#Constant'!$C$3^($D2102-1)+1)+'#Constant'!$A$3</f>
        <v>0.95244529019980972</v>
      </c>
      <c r="BS2102" s="128" t="e">
        <f>#REF!/(BR2102*(1-AB2102/1000*(0.5+AC2102/1000))*(1-AA2102/1000)*(1-AG2102/1000)*(1+AF2102/1000))/20</f>
        <v>#REF!</v>
      </c>
      <c r="BT2102" s="79" t="e">
        <f>BO2102/$BO$4*100</f>
        <v>#REF!</v>
      </c>
    </row>
    <row r="2103" spans="1:72" s="79" customFormat="1" ht="12.75" thickBot="1" x14ac:dyDescent="0.25">
      <c r="A2103" s="121">
        <v>35010</v>
      </c>
      <c r="B2103" s="130" t="s">
        <v>443</v>
      </c>
      <c r="C2103" s="71" t="s">
        <v>457</v>
      </c>
      <c r="D2103" s="79">
        <v>1</v>
      </c>
      <c r="E2103" s="79">
        <v>1</v>
      </c>
      <c r="F2103" s="80">
        <v>1</v>
      </c>
      <c r="G2103" s="123">
        <v>100</v>
      </c>
      <c r="H2103" s="123">
        <v>100</v>
      </c>
      <c r="I2103" s="123">
        <v>3500</v>
      </c>
      <c r="J2103" s="123">
        <v>17</v>
      </c>
      <c r="K2103" s="123">
        <v>17</v>
      </c>
      <c r="L2103" s="17"/>
      <c r="M2103" s="123">
        <v>100</v>
      </c>
      <c r="N2103" s="123">
        <v>0</v>
      </c>
      <c r="O2103" s="123">
        <v>0</v>
      </c>
      <c r="P2103" s="123">
        <v>100</v>
      </c>
      <c r="Q2103" s="123">
        <v>0</v>
      </c>
      <c r="R2103" s="123">
        <v>0</v>
      </c>
      <c r="S2103" s="123">
        <v>0</v>
      </c>
      <c r="T2103" s="123">
        <v>300</v>
      </c>
      <c r="U2103" s="123">
        <v>0</v>
      </c>
      <c r="V2103" s="123">
        <v>0</v>
      </c>
      <c r="W2103" s="17"/>
      <c r="X2103" s="123">
        <v>100</v>
      </c>
      <c r="Y2103" s="123">
        <v>0</v>
      </c>
      <c r="Z2103" s="123">
        <v>0</v>
      </c>
      <c r="AA2103" s="123">
        <v>100</v>
      </c>
      <c r="AB2103" s="123">
        <v>0</v>
      </c>
      <c r="AC2103" s="123">
        <v>0</v>
      </c>
      <c r="AD2103" s="123">
        <v>0</v>
      </c>
      <c r="AE2103" s="123">
        <v>300</v>
      </c>
      <c r="AF2103" s="123">
        <v>0</v>
      </c>
      <c r="AG2103" s="123">
        <v>0</v>
      </c>
      <c r="AH2103" s="123">
        <v>0</v>
      </c>
      <c r="AI2103" s="123">
        <v>0</v>
      </c>
      <c r="AJ2103" s="17"/>
      <c r="AK2103" s="123">
        <v>200</v>
      </c>
      <c r="AL2103" s="123">
        <v>0</v>
      </c>
      <c r="AM2103" s="17"/>
      <c r="AN2103" s="123">
        <v>0</v>
      </c>
      <c r="AO2103" s="123">
        <v>0</v>
      </c>
      <c r="AP2103" s="123">
        <v>0</v>
      </c>
      <c r="AQ2103" s="123">
        <v>0</v>
      </c>
      <c r="AR2103" s="123">
        <v>0</v>
      </c>
      <c r="AS2103" s="123">
        <v>0</v>
      </c>
      <c r="AT2103" s="123">
        <v>0</v>
      </c>
      <c r="AU2103" s="123">
        <v>0</v>
      </c>
      <c r="AV2103" s="123">
        <v>0</v>
      </c>
      <c r="AW2103" s="123">
        <v>0</v>
      </c>
      <c r="AX2103" s="123">
        <v>0</v>
      </c>
      <c r="AY2103" s="17"/>
      <c r="AZ2103" s="123">
        <v>6000</v>
      </c>
      <c r="BA2103" s="123">
        <v>6000</v>
      </c>
      <c r="BB2103" s="123">
        <v>0</v>
      </c>
      <c r="BC2103" s="123">
        <v>0</v>
      </c>
      <c r="BD2103" s="123">
        <v>0</v>
      </c>
      <c r="BE2103" s="123">
        <v>250</v>
      </c>
      <c r="BF2103" s="17"/>
      <c r="BG2103" s="123">
        <v>1000</v>
      </c>
      <c r="BH2103" s="123">
        <v>5000</v>
      </c>
      <c r="BI2103" s="17"/>
      <c r="BJ2103" s="22">
        <v>1</v>
      </c>
      <c r="BK2103" s="15">
        <v>0</v>
      </c>
      <c r="BL2103" s="15">
        <v>0</v>
      </c>
      <c r="BM2103" s="124">
        <f t="shared" ref="BM2103:BM2105" si="8511">MAX(G2103*(1+M2103/1000*(1+O2103/1000))*(1+0.5*T2103/1000)*(1+0.25*S2103/1000),(H2103*(1+X2103/1000*(1+Z2103/1000))*(1+0.5*AE2103/1000)*(1+0.25*AD2103/1000)))*BG2103/1000</f>
        <v>126.5</v>
      </c>
      <c r="BN2103" s="125" t="e">
        <f t="shared" ref="BN2103:BN2105" si="8512">(BQ2103+BS2103)/2*(1+AI2103/2000)*(1+AH2103/2000)*(1+AN2103/2000)*(1+AK2103/2000)</f>
        <v>#REF!</v>
      </c>
      <c r="BO2103" s="126" t="e">
        <f t="shared" ref="BO2103:BO2105" si="8513">SQRT(BM2103*BN2103)</f>
        <v>#REF!</v>
      </c>
      <c r="BP2103" s="127">
        <f>(1-'#Constant'!$A$3)/($J2103*'#Constant'!$B$3/'#Constant'!$C$3^($D2103-1)+1)+'#Constant'!$A$3</f>
        <v>0.95244529019980972</v>
      </c>
      <c r="BQ2103" s="128" t="e">
        <f>#REF!/(BP2103*(1-Q2103/1000*(0.5+R2103/1000))*(1-P2103/1000)*(1-V2103/1000)*(1+U2103/1000))/20</f>
        <v>#REF!</v>
      </c>
      <c r="BR2103" s="127">
        <f>(1-'#Constant'!$A$3)/($K2103*'#Constant'!$B$3/'#Constant'!$C$3^($D2103-1)+1)+'#Constant'!$A$3</f>
        <v>0.95244529019980972</v>
      </c>
      <c r="BS2103" s="128" t="e">
        <f>#REF!/(BR2103*(1-AB2103/1000*(0.5+AC2103/1000))*(1-AA2103/1000)*(1-AG2103/1000)*(1+AF2103/1000))/20</f>
        <v>#REF!</v>
      </c>
      <c r="BT2103" s="79" t="e">
        <f t="shared" ref="BT2103:BT2105" si="8514">BO2103/$BO$4*100</f>
        <v>#REF!</v>
      </c>
    </row>
    <row r="2104" spans="1:72" s="79" customFormat="1" ht="12.75" thickBot="1" x14ac:dyDescent="0.25">
      <c r="A2104" s="121">
        <v>35011</v>
      </c>
      <c r="B2104" s="130" t="s">
        <v>444</v>
      </c>
      <c r="C2104" s="71" t="s">
        <v>445</v>
      </c>
      <c r="D2104" s="79">
        <v>1</v>
      </c>
      <c r="E2104" s="79">
        <v>1</v>
      </c>
      <c r="F2104" s="80">
        <v>1</v>
      </c>
      <c r="G2104" s="123">
        <v>100</v>
      </c>
      <c r="H2104" s="123">
        <v>100</v>
      </c>
      <c r="I2104" s="123">
        <v>3500</v>
      </c>
      <c r="J2104" s="123">
        <v>17</v>
      </c>
      <c r="K2104" s="123">
        <v>17</v>
      </c>
      <c r="L2104" s="17"/>
      <c r="M2104" s="123">
        <v>100</v>
      </c>
      <c r="N2104" s="123">
        <v>0</v>
      </c>
      <c r="O2104" s="123">
        <v>0</v>
      </c>
      <c r="P2104" s="123">
        <v>100</v>
      </c>
      <c r="Q2104" s="123">
        <v>0</v>
      </c>
      <c r="R2104" s="123">
        <v>0</v>
      </c>
      <c r="S2104" s="123">
        <v>0</v>
      </c>
      <c r="T2104" s="123">
        <v>300</v>
      </c>
      <c r="U2104" s="123">
        <v>0</v>
      </c>
      <c r="V2104" s="123">
        <v>0</v>
      </c>
      <c r="W2104" s="17"/>
      <c r="X2104" s="123">
        <v>100</v>
      </c>
      <c r="Y2104" s="123">
        <v>0</v>
      </c>
      <c r="Z2104" s="123">
        <v>0</v>
      </c>
      <c r="AA2104" s="123">
        <v>100</v>
      </c>
      <c r="AB2104" s="123">
        <v>0</v>
      </c>
      <c r="AC2104" s="123">
        <v>0</v>
      </c>
      <c r="AD2104" s="123">
        <v>0</v>
      </c>
      <c r="AE2104" s="123">
        <v>300</v>
      </c>
      <c r="AF2104" s="123">
        <v>0</v>
      </c>
      <c r="AG2104" s="123">
        <v>0</v>
      </c>
      <c r="AH2104" s="123">
        <v>0</v>
      </c>
      <c r="AI2104" s="123">
        <v>0</v>
      </c>
      <c r="AJ2104" s="17"/>
      <c r="AK2104" s="123">
        <v>200</v>
      </c>
      <c r="AL2104" s="123">
        <v>0</v>
      </c>
      <c r="AM2104" s="17"/>
      <c r="AN2104" s="123">
        <v>0</v>
      </c>
      <c r="AO2104" s="123">
        <v>0</v>
      </c>
      <c r="AP2104" s="123">
        <v>0</v>
      </c>
      <c r="AQ2104" s="123">
        <v>0</v>
      </c>
      <c r="AR2104" s="123">
        <v>0</v>
      </c>
      <c r="AS2104" s="123">
        <v>0</v>
      </c>
      <c r="AT2104" s="123">
        <v>0</v>
      </c>
      <c r="AU2104" s="123">
        <v>0</v>
      </c>
      <c r="AV2104" s="123">
        <v>0</v>
      </c>
      <c r="AW2104" s="123">
        <v>0</v>
      </c>
      <c r="AX2104" s="123">
        <v>0</v>
      </c>
      <c r="AY2104" s="17"/>
      <c r="AZ2104" s="123">
        <v>6000</v>
      </c>
      <c r="BA2104" s="123">
        <v>6000</v>
      </c>
      <c r="BB2104" s="123">
        <v>0</v>
      </c>
      <c r="BC2104" s="123">
        <v>0</v>
      </c>
      <c r="BD2104" s="123">
        <v>0</v>
      </c>
      <c r="BE2104" s="123">
        <v>250</v>
      </c>
      <c r="BF2104" s="17"/>
      <c r="BG2104" s="123">
        <v>1000</v>
      </c>
      <c r="BH2104" s="123">
        <v>5000</v>
      </c>
      <c r="BI2104" s="17"/>
      <c r="BJ2104" s="22">
        <v>1</v>
      </c>
      <c r="BK2104" s="15">
        <v>0</v>
      </c>
      <c r="BL2104" s="15">
        <v>0</v>
      </c>
      <c r="BM2104" s="124">
        <f t="shared" si="8511"/>
        <v>126.5</v>
      </c>
      <c r="BN2104" s="125" t="e">
        <f t="shared" si="8512"/>
        <v>#REF!</v>
      </c>
      <c r="BO2104" s="126" t="e">
        <f t="shared" si="8513"/>
        <v>#REF!</v>
      </c>
      <c r="BP2104" s="127">
        <f>(1-'#Constant'!$A$3)/($J2104*'#Constant'!$B$3/'#Constant'!$C$3^($D2104-1)+1)+'#Constant'!$A$3</f>
        <v>0.95244529019980972</v>
      </c>
      <c r="BQ2104" s="128" t="e">
        <f>#REF!/(BP2104*(1-Q2104/1000*(0.5+R2104/1000))*(1-P2104/1000)*(1-V2104/1000)*(1+U2104/1000))/20</f>
        <v>#REF!</v>
      </c>
      <c r="BR2104" s="127">
        <f>(1-'#Constant'!$A$3)/($K2104*'#Constant'!$B$3/'#Constant'!$C$3^($D2104-1)+1)+'#Constant'!$A$3</f>
        <v>0.95244529019980972</v>
      </c>
      <c r="BS2104" s="128" t="e">
        <f>#REF!/(BR2104*(1-AB2104/1000*(0.5+AC2104/1000))*(1-AA2104/1000)*(1-AG2104/1000)*(1+AF2104/1000))/20</f>
        <v>#REF!</v>
      </c>
      <c r="BT2104" s="79" t="e">
        <f t="shared" si="8514"/>
        <v>#REF!</v>
      </c>
    </row>
    <row r="2105" spans="1:72" s="79" customFormat="1" ht="12.75" thickBot="1" x14ac:dyDescent="0.25">
      <c r="A2105" s="121">
        <v>35012</v>
      </c>
      <c r="B2105" s="130" t="s">
        <v>446</v>
      </c>
      <c r="C2105" s="71" t="s">
        <v>447</v>
      </c>
      <c r="D2105" s="79">
        <v>1</v>
      </c>
      <c r="E2105" s="79">
        <v>1</v>
      </c>
      <c r="F2105" s="80">
        <v>1</v>
      </c>
      <c r="G2105" s="123">
        <v>100</v>
      </c>
      <c r="H2105" s="123">
        <v>100</v>
      </c>
      <c r="I2105" s="123">
        <v>3500</v>
      </c>
      <c r="J2105" s="123">
        <v>17</v>
      </c>
      <c r="K2105" s="123">
        <v>17</v>
      </c>
      <c r="L2105" s="17"/>
      <c r="M2105" s="123">
        <v>100</v>
      </c>
      <c r="N2105" s="123">
        <v>0</v>
      </c>
      <c r="O2105" s="123">
        <v>0</v>
      </c>
      <c r="P2105" s="123">
        <v>100</v>
      </c>
      <c r="Q2105" s="123">
        <v>0</v>
      </c>
      <c r="R2105" s="123">
        <v>0</v>
      </c>
      <c r="S2105" s="123">
        <v>0</v>
      </c>
      <c r="T2105" s="123">
        <v>300</v>
      </c>
      <c r="U2105" s="123">
        <v>0</v>
      </c>
      <c r="V2105" s="123">
        <v>0</v>
      </c>
      <c r="W2105" s="17"/>
      <c r="X2105" s="123">
        <v>100</v>
      </c>
      <c r="Y2105" s="123">
        <v>0</v>
      </c>
      <c r="Z2105" s="123">
        <v>0</v>
      </c>
      <c r="AA2105" s="123">
        <v>100</v>
      </c>
      <c r="AB2105" s="123">
        <v>0</v>
      </c>
      <c r="AC2105" s="123">
        <v>0</v>
      </c>
      <c r="AD2105" s="123">
        <v>0</v>
      </c>
      <c r="AE2105" s="123">
        <v>300</v>
      </c>
      <c r="AF2105" s="123">
        <v>0</v>
      </c>
      <c r="AG2105" s="123">
        <v>0</v>
      </c>
      <c r="AH2105" s="123">
        <v>0</v>
      </c>
      <c r="AI2105" s="123">
        <v>0</v>
      </c>
      <c r="AJ2105" s="17"/>
      <c r="AK2105" s="123">
        <v>200</v>
      </c>
      <c r="AL2105" s="123">
        <v>0</v>
      </c>
      <c r="AM2105" s="17"/>
      <c r="AN2105" s="123">
        <v>0</v>
      </c>
      <c r="AO2105" s="123">
        <v>0</v>
      </c>
      <c r="AP2105" s="123">
        <v>0</v>
      </c>
      <c r="AQ2105" s="123">
        <v>0</v>
      </c>
      <c r="AR2105" s="123">
        <v>0</v>
      </c>
      <c r="AS2105" s="123">
        <v>0</v>
      </c>
      <c r="AT2105" s="123">
        <v>0</v>
      </c>
      <c r="AU2105" s="123">
        <v>0</v>
      </c>
      <c r="AV2105" s="123">
        <v>0</v>
      </c>
      <c r="AW2105" s="123">
        <v>0</v>
      </c>
      <c r="AX2105" s="123">
        <v>0</v>
      </c>
      <c r="AY2105" s="17"/>
      <c r="AZ2105" s="123">
        <v>6000</v>
      </c>
      <c r="BA2105" s="123">
        <v>6000</v>
      </c>
      <c r="BB2105" s="123">
        <v>0</v>
      </c>
      <c r="BC2105" s="123">
        <v>0</v>
      </c>
      <c r="BD2105" s="123">
        <v>0</v>
      </c>
      <c r="BE2105" s="123">
        <v>250</v>
      </c>
      <c r="BF2105" s="17"/>
      <c r="BG2105" s="123">
        <v>1000</v>
      </c>
      <c r="BH2105" s="123">
        <v>5000</v>
      </c>
      <c r="BI2105" s="17"/>
      <c r="BJ2105" s="22">
        <v>1</v>
      </c>
      <c r="BK2105" s="15">
        <v>0</v>
      </c>
      <c r="BL2105" s="15">
        <v>0</v>
      </c>
      <c r="BM2105" s="124">
        <f t="shared" si="8511"/>
        <v>126.5</v>
      </c>
      <c r="BN2105" s="125" t="e">
        <f t="shared" si="8512"/>
        <v>#REF!</v>
      </c>
      <c r="BO2105" s="126" t="e">
        <f t="shared" si="8513"/>
        <v>#REF!</v>
      </c>
      <c r="BP2105" s="127">
        <f>(1-'#Constant'!$A$3)/($J2105*'#Constant'!$B$3/'#Constant'!$C$3^($D2105-1)+1)+'#Constant'!$A$3</f>
        <v>0.95244529019980972</v>
      </c>
      <c r="BQ2105" s="128" t="e">
        <f>#REF!/(BP2105*(1-Q2105/1000*(0.5+R2105/1000))*(1-P2105/1000)*(1-V2105/1000)*(1+U2105/1000))/20</f>
        <v>#REF!</v>
      </c>
      <c r="BR2105" s="127">
        <f>(1-'#Constant'!$A$3)/($K2105*'#Constant'!$B$3/'#Constant'!$C$3^($D2105-1)+1)+'#Constant'!$A$3</f>
        <v>0.95244529019980972</v>
      </c>
      <c r="BS2105" s="128" t="e">
        <f>#REF!/(BR2105*(1-AB2105/1000*(0.5+AC2105/1000))*(1-AA2105/1000)*(1-AG2105/1000)*(1+AF2105/1000))/20</f>
        <v>#REF!</v>
      </c>
      <c r="BT2105" s="79" t="e">
        <f t="shared" si="8514"/>
        <v>#REF!</v>
      </c>
    </row>
    <row r="2106" spans="1:72" s="79" customFormat="1" ht="12.75" thickBot="1" x14ac:dyDescent="0.25">
      <c r="A2106" s="121">
        <v>35013</v>
      </c>
      <c r="B2106" s="130" t="s">
        <v>448</v>
      </c>
      <c r="C2106" s="71" t="s">
        <v>449</v>
      </c>
      <c r="D2106" s="79">
        <v>1</v>
      </c>
      <c r="E2106" s="79">
        <v>1</v>
      </c>
      <c r="F2106" s="80">
        <v>1</v>
      </c>
      <c r="G2106" s="123">
        <v>100</v>
      </c>
      <c r="H2106" s="123">
        <v>100</v>
      </c>
      <c r="I2106" s="123">
        <v>3500</v>
      </c>
      <c r="J2106" s="123">
        <v>17</v>
      </c>
      <c r="K2106" s="123">
        <v>17</v>
      </c>
      <c r="L2106" s="17"/>
      <c r="M2106" s="123">
        <v>100</v>
      </c>
      <c r="N2106" s="123">
        <v>0</v>
      </c>
      <c r="O2106" s="123">
        <v>0</v>
      </c>
      <c r="P2106" s="123">
        <v>100</v>
      </c>
      <c r="Q2106" s="123">
        <v>0</v>
      </c>
      <c r="R2106" s="123">
        <v>0</v>
      </c>
      <c r="S2106" s="123">
        <v>0</v>
      </c>
      <c r="T2106" s="123">
        <v>300</v>
      </c>
      <c r="U2106" s="123">
        <v>0</v>
      </c>
      <c r="V2106" s="123">
        <v>0</v>
      </c>
      <c r="W2106" s="17"/>
      <c r="X2106" s="123">
        <v>100</v>
      </c>
      <c r="Y2106" s="123">
        <v>0</v>
      </c>
      <c r="Z2106" s="123">
        <v>0</v>
      </c>
      <c r="AA2106" s="123">
        <v>100</v>
      </c>
      <c r="AB2106" s="123">
        <v>0</v>
      </c>
      <c r="AC2106" s="123">
        <v>0</v>
      </c>
      <c r="AD2106" s="123">
        <v>0</v>
      </c>
      <c r="AE2106" s="123">
        <v>300</v>
      </c>
      <c r="AF2106" s="123">
        <v>0</v>
      </c>
      <c r="AG2106" s="123">
        <v>0</v>
      </c>
      <c r="AH2106" s="123">
        <v>0</v>
      </c>
      <c r="AI2106" s="123">
        <v>0</v>
      </c>
      <c r="AJ2106" s="17"/>
      <c r="AK2106" s="123">
        <v>200</v>
      </c>
      <c r="AL2106" s="123">
        <v>0</v>
      </c>
      <c r="AM2106" s="17"/>
      <c r="AN2106" s="123">
        <v>0</v>
      </c>
      <c r="AO2106" s="123">
        <v>0</v>
      </c>
      <c r="AP2106" s="123">
        <v>0</v>
      </c>
      <c r="AQ2106" s="123">
        <v>0</v>
      </c>
      <c r="AR2106" s="123">
        <v>0</v>
      </c>
      <c r="AS2106" s="123">
        <v>0</v>
      </c>
      <c r="AT2106" s="123">
        <v>0</v>
      </c>
      <c r="AU2106" s="123">
        <v>0</v>
      </c>
      <c r="AV2106" s="123">
        <v>0</v>
      </c>
      <c r="AW2106" s="123">
        <v>0</v>
      </c>
      <c r="AX2106" s="123">
        <v>0</v>
      </c>
      <c r="AY2106" s="17"/>
      <c r="AZ2106" s="123">
        <v>6000</v>
      </c>
      <c r="BA2106" s="123">
        <v>6000</v>
      </c>
      <c r="BB2106" s="123">
        <v>0</v>
      </c>
      <c r="BC2106" s="123">
        <v>0</v>
      </c>
      <c r="BD2106" s="123">
        <v>0</v>
      </c>
      <c r="BE2106" s="123">
        <v>250</v>
      </c>
      <c r="BF2106" s="17"/>
      <c r="BG2106" s="123">
        <v>1000</v>
      </c>
      <c r="BH2106" s="123">
        <v>5000</v>
      </c>
      <c r="BI2106" s="17"/>
      <c r="BJ2106" s="22">
        <v>1</v>
      </c>
      <c r="BK2106" s="15">
        <v>0</v>
      </c>
      <c r="BL2106" s="15">
        <v>0</v>
      </c>
      <c r="BM2106" s="124">
        <f t="shared" ref="BM2106:BM2113" si="8515">MAX(G2106*(1+M2106/1000*(1+O2106/1000))*(1+0.5*T2106/1000)*(1+0.25*S2106/1000),(H2106*(1+X2106/1000*(1+Z2106/1000))*(1+0.5*AE2106/1000)*(1+0.25*AD2106/1000)))*BG2106/1000</f>
        <v>126.5</v>
      </c>
      <c r="BN2106" s="125" t="e">
        <f t="shared" ref="BN2106:BN2113" si="8516">(BQ2106+BS2106)/2*(1+AI2106/2000)*(1+AH2106/2000)*(1+AN2106/2000)*(1+AK2106/2000)</f>
        <v>#REF!</v>
      </c>
      <c r="BO2106" s="126" t="e">
        <f t="shared" ref="BO2106:BO2113" si="8517">SQRT(BM2106*BN2106)</f>
        <v>#REF!</v>
      </c>
      <c r="BP2106" s="127">
        <f>(1-'#Constant'!$A$3)/($J2106*'#Constant'!$B$3/'#Constant'!$C$3^($D2106-1)+1)+'#Constant'!$A$3</f>
        <v>0.95244529019980972</v>
      </c>
      <c r="BQ2106" s="128" t="e">
        <f>#REF!/(BP2106*(1-Q2106/1000*(0.5+R2106/1000))*(1-P2106/1000)*(1-V2106/1000)*(1+U2106/1000))/20</f>
        <v>#REF!</v>
      </c>
      <c r="BR2106" s="127">
        <f>(1-'#Constant'!$A$3)/($K2106*'#Constant'!$B$3/'#Constant'!$C$3^($D2106-1)+1)+'#Constant'!$A$3</f>
        <v>0.95244529019980972</v>
      </c>
      <c r="BS2106" s="128" t="e">
        <f>#REF!/(BR2106*(1-AB2106/1000*(0.5+AC2106/1000))*(1-AA2106/1000)*(1-AG2106/1000)*(1+AF2106/1000))/20</f>
        <v>#REF!</v>
      </c>
      <c r="BT2106" s="79" t="e">
        <f t="shared" ref="BT2106:BT2112" si="8518">BO2106/$BO$4*100</f>
        <v>#REF!</v>
      </c>
    </row>
    <row r="2107" spans="1:72" s="43" customFormat="1" ht="12" x14ac:dyDescent="0.3">
      <c r="A2107" s="71">
        <v>35100</v>
      </c>
      <c r="B2107" s="72" t="s">
        <v>400</v>
      </c>
      <c r="C2107" s="43" t="s">
        <v>395</v>
      </c>
      <c r="D2107" s="43">
        <v>1</v>
      </c>
      <c r="E2107" s="43">
        <v>1</v>
      </c>
      <c r="F2107" s="72">
        <v>1</v>
      </c>
      <c r="G2107" s="10">
        <v>100</v>
      </c>
      <c r="H2107" s="10">
        <v>100</v>
      </c>
      <c r="I2107" s="10">
        <v>3500</v>
      </c>
      <c r="J2107" s="10">
        <v>17</v>
      </c>
      <c r="K2107" s="10">
        <v>17</v>
      </c>
      <c r="L2107" s="3"/>
      <c r="M2107" s="10">
        <v>100</v>
      </c>
      <c r="N2107" s="10">
        <v>0</v>
      </c>
      <c r="O2107" s="10">
        <v>0</v>
      </c>
      <c r="P2107" s="10">
        <v>100</v>
      </c>
      <c r="Q2107" s="10">
        <v>0</v>
      </c>
      <c r="R2107" s="10">
        <v>0</v>
      </c>
      <c r="S2107" s="10">
        <v>0</v>
      </c>
      <c r="T2107" s="10">
        <v>300</v>
      </c>
      <c r="U2107" s="10">
        <v>0</v>
      </c>
      <c r="V2107" s="10">
        <v>400</v>
      </c>
      <c r="W2107" s="3"/>
      <c r="X2107" s="10">
        <v>100</v>
      </c>
      <c r="Y2107" s="10">
        <v>0</v>
      </c>
      <c r="Z2107" s="10">
        <v>0</v>
      </c>
      <c r="AA2107" s="10">
        <v>100</v>
      </c>
      <c r="AB2107" s="10">
        <v>0</v>
      </c>
      <c r="AC2107" s="10">
        <v>0</v>
      </c>
      <c r="AD2107" s="10">
        <v>0</v>
      </c>
      <c r="AE2107" s="10">
        <v>300</v>
      </c>
      <c r="AF2107" s="10">
        <v>0</v>
      </c>
      <c r="AG2107" s="10">
        <v>400</v>
      </c>
      <c r="AH2107" s="10">
        <v>0</v>
      </c>
      <c r="AI2107" s="10">
        <v>0</v>
      </c>
      <c r="AJ2107" s="3"/>
      <c r="AK2107" s="10">
        <v>200</v>
      </c>
      <c r="AL2107" s="10">
        <v>0</v>
      </c>
      <c r="AM2107" s="3"/>
      <c r="AN2107" s="10">
        <v>0</v>
      </c>
      <c r="AO2107" s="10">
        <v>0</v>
      </c>
      <c r="AP2107" s="10">
        <v>0</v>
      </c>
      <c r="AQ2107" s="10">
        <v>0</v>
      </c>
      <c r="AR2107" s="10">
        <v>0</v>
      </c>
      <c r="AS2107" s="10">
        <v>0</v>
      </c>
      <c r="AT2107" s="10">
        <v>0</v>
      </c>
      <c r="AU2107" s="10">
        <v>0</v>
      </c>
      <c r="AV2107" s="10">
        <v>0</v>
      </c>
      <c r="AW2107" s="10">
        <v>0</v>
      </c>
      <c r="AX2107" s="10">
        <v>0</v>
      </c>
      <c r="AY2107" s="3"/>
      <c r="AZ2107" s="10">
        <v>6000</v>
      </c>
      <c r="BA2107" s="10">
        <v>6000</v>
      </c>
      <c r="BB2107" s="10">
        <v>0</v>
      </c>
      <c r="BC2107" s="10">
        <v>0</v>
      </c>
      <c r="BD2107" s="10">
        <v>0</v>
      </c>
      <c r="BE2107" s="10">
        <v>250</v>
      </c>
      <c r="BF2107" s="3"/>
      <c r="BG2107" s="10">
        <v>1000</v>
      </c>
      <c r="BH2107" s="10">
        <v>5000</v>
      </c>
      <c r="BI2107" s="3"/>
      <c r="BJ2107" s="21">
        <v>1</v>
      </c>
      <c r="BK2107" s="65">
        <v>0</v>
      </c>
      <c r="BL2107" s="65">
        <v>0</v>
      </c>
      <c r="BM2107" s="74">
        <f t="shared" si="8515"/>
        <v>126.5</v>
      </c>
      <c r="BN2107" s="75">
        <f t="shared" si="8516"/>
        <v>0</v>
      </c>
      <c r="BO2107" s="76">
        <f t="shared" si="8517"/>
        <v>0</v>
      </c>
      <c r="BP2107" s="77">
        <f>(1-'#Constant'!$A$3)/($J2107*'#Constant'!$B$3/'#Constant'!$C$3^($D2107-1)+1)+'#Constant'!$A$3</f>
        <v>0.95244529019980972</v>
      </c>
      <c r="BQ2107" s="78">
        <f>I2136/(BP2107*(1-Q2107/1000*(0.5+R2107/1000))*(1-P2107/1000)*(1-V2107/1000)*(1+U2107/1000))/20</f>
        <v>0</v>
      </c>
      <c r="BR2107" s="77">
        <f>(1-'#Constant'!$A$3)/($K2107*'#Constant'!$B$3/'#Constant'!$C$3^($D2107-1)+1)+'#Constant'!$A$3</f>
        <v>0.95244529019980972</v>
      </c>
      <c r="BS2107" s="78">
        <f>I2136/(BR2107*(1-AB2107/1000*(0.5+AC2107/1000))*(1-AA2107/1000)*(1-AG2107/1000)*(1+AF2107/1000))/20</f>
        <v>0</v>
      </c>
      <c r="BT2107" s="43">
        <f t="shared" si="8518"/>
        <v>0</v>
      </c>
    </row>
    <row r="2108" spans="1:72" s="43" customFormat="1" ht="12" x14ac:dyDescent="0.3">
      <c r="A2108" s="71">
        <v>35101</v>
      </c>
      <c r="B2108" s="72" t="s">
        <v>450</v>
      </c>
      <c r="C2108" s="43" t="s">
        <v>395</v>
      </c>
      <c r="D2108" s="43">
        <v>1</v>
      </c>
      <c r="E2108" s="43">
        <v>1</v>
      </c>
      <c r="F2108" s="72">
        <v>1</v>
      </c>
      <c r="G2108" s="10">
        <v>100</v>
      </c>
      <c r="H2108" s="10">
        <v>100</v>
      </c>
      <c r="I2108" s="10">
        <v>3500</v>
      </c>
      <c r="J2108" s="10">
        <v>17</v>
      </c>
      <c r="K2108" s="10">
        <v>17</v>
      </c>
      <c r="L2108" s="3"/>
      <c r="M2108" s="10">
        <v>0</v>
      </c>
      <c r="N2108" s="10">
        <v>0</v>
      </c>
      <c r="O2108" s="10">
        <v>0</v>
      </c>
      <c r="P2108" s="10">
        <v>0</v>
      </c>
      <c r="Q2108" s="10">
        <v>0</v>
      </c>
      <c r="R2108" s="10">
        <v>0</v>
      </c>
      <c r="S2108" s="10">
        <v>0</v>
      </c>
      <c r="T2108" s="10">
        <v>300</v>
      </c>
      <c r="U2108" s="10">
        <v>0</v>
      </c>
      <c r="V2108" s="10">
        <v>0</v>
      </c>
      <c r="W2108" s="3"/>
      <c r="X2108" s="10">
        <v>0</v>
      </c>
      <c r="Y2108" s="10">
        <v>0</v>
      </c>
      <c r="Z2108" s="10">
        <v>0</v>
      </c>
      <c r="AA2108" s="10">
        <v>0</v>
      </c>
      <c r="AB2108" s="10">
        <v>0</v>
      </c>
      <c r="AC2108" s="10">
        <v>0</v>
      </c>
      <c r="AD2108" s="10">
        <v>0</v>
      </c>
      <c r="AE2108" s="10">
        <v>300</v>
      </c>
      <c r="AF2108" s="10">
        <v>0</v>
      </c>
      <c r="AG2108" s="10">
        <v>0</v>
      </c>
      <c r="AH2108" s="10">
        <v>0</v>
      </c>
      <c r="AI2108" s="10">
        <v>0</v>
      </c>
      <c r="AJ2108" s="3"/>
      <c r="AK2108" s="10">
        <v>0</v>
      </c>
      <c r="AL2108" s="10">
        <v>0</v>
      </c>
      <c r="AM2108" s="3"/>
      <c r="AN2108" s="10">
        <v>0</v>
      </c>
      <c r="AO2108" s="10">
        <v>0</v>
      </c>
      <c r="AP2108" s="10">
        <v>0</v>
      </c>
      <c r="AQ2108" s="10">
        <v>0</v>
      </c>
      <c r="AR2108" s="10">
        <v>0</v>
      </c>
      <c r="AS2108" s="10">
        <v>0</v>
      </c>
      <c r="AT2108" s="10">
        <v>0</v>
      </c>
      <c r="AU2108" s="10">
        <v>0</v>
      </c>
      <c r="AV2108" s="10">
        <v>0</v>
      </c>
      <c r="AW2108" s="10">
        <v>0</v>
      </c>
      <c r="AX2108" s="10">
        <v>0</v>
      </c>
      <c r="AY2108" s="3"/>
      <c r="AZ2108" s="10">
        <v>6000</v>
      </c>
      <c r="BA2108" s="10">
        <v>6000</v>
      </c>
      <c r="BB2108" s="10">
        <v>0</v>
      </c>
      <c r="BC2108" s="10">
        <v>0</v>
      </c>
      <c r="BD2108" s="10">
        <v>0</v>
      </c>
      <c r="BE2108" s="10">
        <v>250</v>
      </c>
      <c r="BF2108" s="3"/>
      <c r="BG2108" s="10">
        <v>1000</v>
      </c>
      <c r="BH2108" s="10">
        <v>5000</v>
      </c>
      <c r="BI2108" s="3"/>
      <c r="BJ2108" s="21">
        <v>1</v>
      </c>
      <c r="BK2108" s="65">
        <v>0</v>
      </c>
      <c r="BL2108" s="65">
        <v>0</v>
      </c>
      <c r="BM2108" s="74">
        <f t="shared" si="8515"/>
        <v>114.99999999999999</v>
      </c>
      <c r="BN2108" s="75">
        <f t="shared" si="8516"/>
        <v>237.28397035024273</v>
      </c>
      <c r="BO2108" s="76">
        <f t="shared" si="8517"/>
        <v>165.18975933839818</v>
      </c>
      <c r="BP2108" s="77">
        <f>(1-'#Constant'!$A$3)/($J2108*'#Constant'!$B$3/'#Constant'!$C$3^($D2108-1)+1)+'#Constant'!$A$3</f>
        <v>0.95244529019980972</v>
      </c>
      <c r="BQ2108" s="78">
        <f>I2137/(BP2108*(1-Q2108/1000*(0.5+R2108/1000))*(1-P2108/1000)*(1-V2108/1000)*(1+U2108/1000))/20</f>
        <v>237.28397035024273</v>
      </c>
      <c r="BR2108" s="77">
        <f>(1-'#Constant'!$A$3)/($K2108*'#Constant'!$B$3/'#Constant'!$C$3^($D2108-1)+1)+'#Constant'!$A$3</f>
        <v>0.95244529019980972</v>
      </c>
      <c r="BS2108" s="78">
        <f>I2137/(BR2108*(1-AB2108/1000*(0.5+AC2108/1000))*(1-AA2108/1000)*(1-AG2108/1000)*(1+AF2108/1000))/20</f>
        <v>237.28397035024273</v>
      </c>
      <c r="BT2108" s="43">
        <f t="shared" si="8518"/>
        <v>125.5504703891994</v>
      </c>
    </row>
    <row r="2109" spans="1:72" s="43" customFormat="1" ht="12" x14ac:dyDescent="0.3">
      <c r="A2109" s="71">
        <v>35102</v>
      </c>
      <c r="B2109" s="72" t="s">
        <v>451</v>
      </c>
      <c r="C2109" s="43" t="s">
        <v>454</v>
      </c>
      <c r="D2109" s="43">
        <v>1</v>
      </c>
      <c r="E2109" s="43">
        <v>1</v>
      </c>
      <c r="F2109" s="72">
        <v>1</v>
      </c>
      <c r="G2109" s="10">
        <f>ROUND(VLOOKUP($C2109,$B$4:$BH$42,6,FALSE),0)</f>
        <v>120</v>
      </c>
      <c r="H2109" s="10">
        <f>ROUND(VLOOKUP($C2109,$B$4:$BH$42,7,FALSE),0)</f>
        <v>120</v>
      </c>
      <c r="I2109" s="10">
        <f>ROUND(VLOOKUP($C2109,$B$4:$BH$42,8,FALSE),0)</f>
        <v>4031</v>
      </c>
      <c r="J2109" s="10">
        <f>ROUND(VLOOKUP($C2109,$B$4:$BH$42,9,FALSE),0)</f>
        <v>16</v>
      </c>
      <c r="K2109" s="10">
        <f>ROUND(VLOOKUP($C2109,$B$4:$BH$42,10,FALSE),0)</f>
        <v>24</v>
      </c>
      <c r="L2109" s="2"/>
      <c r="M2109" s="10">
        <v>0</v>
      </c>
      <c r="N2109" s="10">
        <f>ROUND(VLOOKUP($C2109,$B$4:$BH$42,13,FALSE),0)</f>
        <v>0</v>
      </c>
      <c r="O2109" s="10">
        <f>ROUND(VLOOKUP($C2109,$B$4:$BH$42,14,FALSE),0)</f>
        <v>0</v>
      </c>
      <c r="P2109" s="10">
        <f>ROUND(VLOOKUP($C2109,$B$4:$BH$42,15,FALSE),0)</f>
        <v>0</v>
      </c>
      <c r="Q2109" s="10">
        <f>ROUND(VLOOKUP($C2109,$B$4:$BH$42,16,FALSE),0)</f>
        <v>0</v>
      </c>
      <c r="R2109" s="10">
        <f>ROUND(VLOOKUP($C2109,$B$4:$BH$42,17,FALSE),0)</f>
        <v>0</v>
      </c>
      <c r="S2109" s="10">
        <f>ROUND(VLOOKUP($C2109,$B$4:$BH$42,18,FALSE),0)</f>
        <v>100</v>
      </c>
      <c r="T2109" s="10">
        <f>ROUND(VLOOKUP($C2109,$B$4:$BH$42,19,FALSE),0)</f>
        <v>150</v>
      </c>
      <c r="U2109" s="10">
        <f>ROUND(VLOOKUP($C2109,$B$4:$BH$42,20,FALSE),0)</f>
        <v>0</v>
      </c>
      <c r="V2109" s="10">
        <f>ROUND(VLOOKUP($C2109,$B$4:$BH$42,21,FALSE),0)</f>
        <v>0</v>
      </c>
      <c r="W2109" s="2"/>
      <c r="X2109" s="10">
        <v>0</v>
      </c>
      <c r="Y2109" s="10">
        <f>ROUND(VLOOKUP($C2109,$B$4:$BH$42,24,FALSE),0)</f>
        <v>0</v>
      </c>
      <c r="Z2109" s="10">
        <f>ROUND(VLOOKUP($C2109,$B$4:$BH$42,25,FALSE),0)</f>
        <v>0</v>
      </c>
      <c r="AA2109" s="10">
        <f>ROUND(VLOOKUP($C2109,$B$4:$BH$42,26,FALSE),0)</f>
        <v>200</v>
      </c>
      <c r="AB2109" s="10">
        <v>0</v>
      </c>
      <c r="AC2109" s="10">
        <v>0</v>
      </c>
      <c r="AD2109" s="10">
        <f>ROUND(VLOOKUP($C2109,$B$4:$BH$42,29,FALSE),0)</f>
        <v>100</v>
      </c>
      <c r="AE2109" s="10">
        <f>ROUND(VLOOKUP($C2109,$B$4:$BH$42,30,FALSE),0)</f>
        <v>150</v>
      </c>
      <c r="AF2109" s="10">
        <f>ROUND(VLOOKUP($C2109,$B$4:$BH$42,31,FALSE),0)</f>
        <v>0</v>
      </c>
      <c r="AG2109" s="10">
        <f>ROUND(VLOOKUP($C2109,$B$4:$BH$42,32,FALSE),0)</f>
        <v>0</v>
      </c>
      <c r="AH2109" s="10">
        <f>ROUND(VLOOKUP($C2109,$B$4:$BH$42,33,FALSE),0)</f>
        <v>0</v>
      </c>
      <c r="AI2109" s="10">
        <f>ROUND(VLOOKUP($C2109,$B$4:$BH$42,34,FALSE),0)</f>
        <v>0</v>
      </c>
      <c r="AJ2109" s="3"/>
      <c r="AK2109" s="10">
        <f>ROUND(VLOOKUP($C2109,$B$4:$BH$42,36,FALSE),0)</f>
        <v>0</v>
      </c>
      <c r="AL2109" s="10">
        <f>ROUND(VLOOKUP($C2109,$B$4:$BH$42,37,FALSE),0)</f>
        <v>0</v>
      </c>
      <c r="AM2109" s="3"/>
      <c r="AN2109" s="10">
        <f>ROUND(VLOOKUP($C2109,$B$4:$BH$42,39,FALSE),0)</f>
        <v>0</v>
      </c>
      <c r="AO2109" s="10">
        <f>ROUND(VLOOKUP($C2109,$B$4:$BH$42,40,FALSE),0)</f>
        <v>0</v>
      </c>
      <c r="AP2109" s="10">
        <f>ROUND(VLOOKUP($C2109,$B$4:$BH$42,41,FALSE),0)</f>
        <v>0</v>
      </c>
      <c r="AQ2109" s="10">
        <f>ROUND(VLOOKUP($C2109,$B$4:$BH$42,42,FALSE),0)</f>
        <v>0</v>
      </c>
      <c r="AR2109" s="10">
        <f>ROUND(VLOOKUP($C2109,$B$4:$BH$42,43,FALSE),0)</f>
        <v>0</v>
      </c>
      <c r="AS2109" s="10">
        <f>ROUND(VLOOKUP($C2109,$B$4:$BH$42,44,FALSE),0)</f>
        <v>0</v>
      </c>
      <c r="AT2109" s="10">
        <f>ROUND(VLOOKUP($C2109,$B$4:$BH$42,45,FALSE),0)</f>
        <v>0</v>
      </c>
      <c r="AU2109" s="10">
        <f>ROUND(VLOOKUP($C2109,$B$4:$BH$42,46,FALSE),0)</f>
        <v>0</v>
      </c>
      <c r="AV2109" s="10">
        <f>ROUND(VLOOKUP($C2109,$B$4:$BH$42,47,FALSE),0)</f>
        <v>0</v>
      </c>
      <c r="AW2109" s="10">
        <f>ROUND(VLOOKUP($C2109,$B$4:$BH$42,48,FALSE),0)</f>
        <v>0</v>
      </c>
      <c r="AX2109" s="10">
        <f>ROUND(VLOOKUP($C2109,$B$4:$BH$42,49,FALSE),0)</f>
        <v>0</v>
      </c>
      <c r="AY2109" s="3"/>
      <c r="AZ2109" s="10">
        <v>6000</v>
      </c>
      <c r="BA2109" s="10">
        <v>2000</v>
      </c>
      <c r="BB2109" s="10">
        <v>425</v>
      </c>
      <c r="BC2109" s="10">
        <v>0</v>
      </c>
      <c r="BD2109" s="10">
        <v>0</v>
      </c>
      <c r="BE2109" s="10">
        <v>60</v>
      </c>
      <c r="BF2109" s="3"/>
      <c r="BG2109" s="10">
        <v>1000</v>
      </c>
      <c r="BH2109" s="10">
        <v>5000</v>
      </c>
      <c r="BI2109" s="3"/>
      <c r="BJ2109" s="21">
        <v>1</v>
      </c>
      <c r="BK2109" s="65">
        <v>0</v>
      </c>
      <c r="BL2109" s="65">
        <v>0</v>
      </c>
      <c r="BM2109" s="74">
        <f t="shared" si="8515"/>
        <v>132.22499999999999</v>
      </c>
      <c r="BN2109" s="75">
        <f t="shared" si="8516"/>
        <v>269.51269072790933</v>
      </c>
      <c r="BO2109" s="76">
        <f t="shared" si="8517"/>
        <v>188.7758340770815</v>
      </c>
      <c r="BP2109" s="77">
        <f>(1-'#Constant'!$A$3)/($J2109*'#Constant'!$B$3/'#Constant'!$C$3^($D2109-1)+1)+'#Constant'!$A$3</f>
        <v>0.95511450381679386</v>
      </c>
      <c r="BQ2109" s="78">
        <f>I2138/(BP2109*(1-Q2109/1000*(0.5+R2109/1000))*(1-P2109/1000)*(1-V2109/1000)*(1+U2109/1000))/20</f>
        <v>236.62084398976981</v>
      </c>
      <c r="BR2109" s="77">
        <f>(1-'#Constant'!$A$3)/($K2109*'#Constant'!$B$3/'#Constant'!$C$3^($D2109-1)+1)+'#Constant'!$A$3</f>
        <v>0.93417910447761188</v>
      </c>
      <c r="BS2109" s="78">
        <f>I2138/(BR2109*(1-AB2109/1000*(0.5+AC2109/1000))*(1-AA2109/1000)*(1-AG2109/1000)*(1+AF2109/1000))/20</f>
        <v>302.40453746604891</v>
      </c>
      <c r="BT2109" s="43">
        <f t="shared" si="8518"/>
        <v>143.47678004626644</v>
      </c>
    </row>
    <row r="2110" spans="1:72" s="43" customFormat="1" ht="12" x14ac:dyDescent="0.3">
      <c r="A2110" s="71">
        <v>35103</v>
      </c>
      <c r="B2110" s="72" t="s">
        <v>452</v>
      </c>
      <c r="C2110" s="85" t="s">
        <v>455</v>
      </c>
      <c r="D2110" s="43">
        <v>1</v>
      </c>
      <c r="E2110" s="43">
        <v>1</v>
      </c>
      <c r="F2110" s="72">
        <v>1</v>
      </c>
      <c r="G2110" s="10">
        <f>ROUND(VLOOKUP($C2110,$B$4:$BH$42,6,FALSE),0)</f>
        <v>104</v>
      </c>
      <c r="H2110" s="10">
        <f>ROUND(VLOOKUP($C2110,$B$4:$BH$42,7,FALSE),0)</f>
        <v>104</v>
      </c>
      <c r="I2110" s="10">
        <f>ROUND(VLOOKUP($C2110,$B$4:$BH$42,8,FALSE),0)</f>
        <v>4734</v>
      </c>
      <c r="J2110" s="10">
        <f>ROUND(VLOOKUP($C2110,$B$4:$BH$42,9,FALSE),0)</f>
        <v>22</v>
      </c>
      <c r="K2110" s="10">
        <f>ROUND(VLOOKUP($C2110,$B$4:$BH$42,10,FALSE),0)</f>
        <v>18</v>
      </c>
      <c r="L2110" s="2"/>
      <c r="M2110" s="10">
        <v>0</v>
      </c>
      <c r="N2110" s="10">
        <f>ROUND(VLOOKUP($C2110,$B$4:$BH$42,13,FALSE),0)</f>
        <v>0</v>
      </c>
      <c r="O2110" s="10">
        <f>ROUND(VLOOKUP($C2110,$B$4:$BH$42,14,FALSE),0)</f>
        <v>500</v>
      </c>
      <c r="P2110" s="10">
        <f>ROUND(VLOOKUP($C2110,$B$4:$BH$42,15,FALSE),0)</f>
        <v>0</v>
      </c>
      <c r="Q2110" s="10">
        <f>ROUND(VLOOKUP($C2110,$B$4:$BH$42,16,FALSE),0)</f>
        <v>0</v>
      </c>
      <c r="R2110" s="10">
        <f>ROUND(VLOOKUP($C2110,$B$4:$BH$42,17,FALSE),0)</f>
        <v>0</v>
      </c>
      <c r="S2110" s="10">
        <f>ROUND(VLOOKUP($C2110,$B$4:$BH$42,18,FALSE),0)</f>
        <v>200</v>
      </c>
      <c r="T2110" s="10">
        <f>ROUND(VLOOKUP($C2110,$B$4:$BH$42,19,FALSE),0)</f>
        <v>100</v>
      </c>
      <c r="U2110" s="10">
        <f>ROUND(VLOOKUP($C2110,$B$4:$BH$42,20,FALSE),0)</f>
        <v>0</v>
      </c>
      <c r="V2110" s="10">
        <f>ROUND(VLOOKUP($C2110,$B$4:$BH$42,21,FALSE),0)</f>
        <v>0</v>
      </c>
      <c r="W2110" s="2"/>
      <c r="X2110" s="10">
        <v>0</v>
      </c>
      <c r="Y2110" s="10">
        <f>ROUND(VLOOKUP($C2110,$B$4:$BH$42,24,FALSE),0)</f>
        <v>0</v>
      </c>
      <c r="Z2110" s="10">
        <f>ROUND(VLOOKUP($C2110,$B$4:$BH$42,25,FALSE),0)</f>
        <v>500</v>
      </c>
      <c r="AA2110" s="10">
        <f>ROUND(VLOOKUP($C2110,$B$4:$BH$42,26,FALSE),0)</f>
        <v>0</v>
      </c>
      <c r="AB2110" s="10">
        <v>0</v>
      </c>
      <c r="AC2110" s="10">
        <v>0</v>
      </c>
      <c r="AD2110" s="10">
        <f>ROUND(VLOOKUP($C2110,$B$4:$BH$42,29,FALSE),0)</f>
        <v>200</v>
      </c>
      <c r="AE2110" s="10">
        <f>ROUND(VLOOKUP($C2110,$B$4:$BH$42,30,FALSE),0)</f>
        <v>100</v>
      </c>
      <c r="AF2110" s="10">
        <f>ROUND(VLOOKUP($C2110,$B$4:$BH$42,31,FALSE),0)</f>
        <v>0</v>
      </c>
      <c r="AG2110" s="10">
        <f>ROUND(VLOOKUP($C2110,$B$4:$BH$42,32,FALSE),0)</f>
        <v>0</v>
      </c>
      <c r="AH2110" s="10">
        <f>ROUND(VLOOKUP($C2110,$B$4:$BH$42,33,FALSE),0)</f>
        <v>0</v>
      </c>
      <c r="AI2110" s="10">
        <f>ROUND(VLOOKUP($C2110,$B$4:$BH$42,34,FALSE),0)</f>
        <v>0</v>
      </c>
      <c r="AJ2110" s="3"/>
      <c r="AK2110" s="10">
        <f>ROUND(VLOOKUP($C2110,$B$4:$BH$42,36,FALSE),0)</f>
        <v>0</v>
      </c>
      <c r="AL2110" s="10">
        <f>ROUND(VLOOKUP($C2110,$B$4:$BH$42,37,FALSE),0)</f>
        <v>0</v>
      </c>
      <c r="AM2110" s="3"/>
      <c r="AN2110" s="10">
        <f>ROUND(VLOOKUP($C2110,$B$4:$BH$42,39,FALSE),0)</f>
        <v>0</v>
      </c>
      <c r="AO2110" s="10">
        <f>ROUND(VLOOKUP($C2110,$B$4:$BH$42,40,FALSE),0)</f>
        <v>0</v>
      </c>
      <c r="AP2110" s="10">
        <f>ROUND(VLOOKUP($C2110,$B$4:$BH$42,41,FALSE),0)</f>
        <v>0</v>
      </c>
      <c r="AQ2110" s="10">
        <f>ROUND(VLOOKUP($C2110,$B$4:$BH$42,42,FALSE),0)</f>
        <v>0</v>
      </c>
      <c r="AR2110" s="10">
        <f>ROUND(VLOOKUP($C2110,$B$4:$BH$42,43,FALSE),0)</f>
        <v>0</v>
      </c>
      <c r="AS2110" s="10">
        <f>ROUND(VLOOKUP($C2110,$B$4:$BH$42,44,FALSE),0)</f>
        <v>0</v>
      </c>
      <c r="AT2110" s="10">
        <f>ROUND(VLOOKUP($C2110,$B$4:$BH$42,45,FALSE),0)</f>
        <v>0</v>
      </c>
      <c r="AU2110" s="10">
        <f>ROUND(VLOOKUP($C2110,$B$4:$BH$42,46,FALSE),0)</f>
        <v>0</v>
      </c>
      <c r="AV2110" s="10">
        <f>ROUND(VLOOKUP($C2110,$B$4:$BH$42,47,FALSE),0)</f>
        <v>0</v>
      </c>
      <c r="AW2110" s="10">
        <f>ROUND(VLOOKUP($C2110,$B$4:$BH$42,48,FALSE),0)</f>
        <v>0</v>
      </c>
      <c r="AX2110" s="10">
        <f>ROUND(VLOOKUP($C2110,$B$4:$BH$42,49,FALSE),0)</f>
        <v>0</v>
      </c>
      <c r="AY2110" s="3"/>
      <c r="AZ2110" s="10">
        <v>6000</v>
      </c>
      <c r="BA2110" s="10">
        <v>2000</v>
      </c>
      <c r="BB2110" s="10">
        <v>425</v>
      </c>
      <c r="BC2110" s="10">
        <v>0</v>
      </c>
      <c r="BD2110" s="10">
        <v>0</v>
      </c>
      <c r="BE2110" s="10">
        <v>60</v>
      </c>
      <c r="BF2110" s="3"/>
      <c r="BG2110" s="10">
        <v>1000</v>
      </c>
      <c r="BH2110" s="10">
        <v>5000</v>
      </c>
      <c r="BI2110" s="3"/>
      <c r="BJ2110" s="21">
        <v>1</v>
      </c>
      <c r="BK2110" s="65">
        <v>0</v>
      </c>
      <c r="BL2110" s="65">
        <v>0</v>
      </c>
      <c r="BM2110" s="74">
        <f t="shared" si="8515"/>
        <v>114.66000000000001</v>
      </c>
      <c r="BN2110" s="75">
        <f t="shared" si="8516"/>
        <v>250.60111205013436</v>
      </c>
      <c r="BO2110" s="76">
        <f t="shared" si="8517"/>
        <v>169.5108359594407</v>
      </c>
      <c r="BP2110" s="77">
        <f>(1-'#Constant'!$A$3)/($J2110*'#Constant'!$B$3/'#Constant'!$C$3^($D2110-1)+1)+'#Constant'!$A$3</f>
        <v>0.93932457786116319</v>
      </c>
      <c r="BQ2110" s="78">
        <f>I2139/(BP2110*(1-Q2110/1000*(0.5+R2110/1000))*(1-P2110/1000)*(1-V2110/1000)*(1+U2110/1000))/20</f>
        <v>251.98957376263334</v>
      </c>
      <c r="BR2110" s="77">
        <f>(1-'#Constant'!$A$3)/($K2110*'#Constant'!$B$3/'#Constant'!$C$3^($D2110-1)+1)+'#Constant'!$A$3</f>
        <v>0.9497912713472485</v>
      </c>
      <c r="BS2110" s="78">
        <f>I2139/(BR2110*(1-AB2110/1000*(0.5+AC2110/1000))*(1-AA2110/1000)*(1-AG2110/1000)*(1+AF2110/1000))/20</f>
        <v>249.21265033763538</v>
      </c>
      <c r="BT2110" s="43">
        <f t="shared" si="8518"/>
        <v>128.83465219642812</v>
      </c>
    </row>
    <row r="2111" spans="1:72" s="43" customFormat="1" ht="12" x14ac:dyDescent="0.3">
      <c r="A2111" s="71">
        <v>35104</v>
      </c>
      <c r="B2111" s="72" t="s">
        <v>453</v>
      </c>
      <c r="C2111" s="85" t="s">
        <v>456</v>
      </c>
      <c r="D2111" s="43">
        <v>1</v>
      </c>
      <c r="E2111" s="43">
        <v>1</v>
      </c>
      <c r="F2111" s="72">
        <v>1</v>
      </c>
      <c r="G2111" s="10">
        <f>ROUND(VLOOKUP($C2111,$B$4:$BH$42,6,FALSE),0)</f>
        <v>92</v>
      </c>
      <c r="H2111" s="10">
        <f>ROUND(VLOOKUP($C2111,$B$4:$BH$42,7,FALSE),0)</f>
        <v>92</v>
      </c>
      <c r="I2111" s="10">
        <f>ROUND(VLOOKUP($C2111,$B$4:$BH$42,8,FALSE),0)</f>
        <v>5930</v>
      </c>
      <c r="J2111" s="10">
        <f>ROUND(VLOOKUP($C2111,$B$4:$BH$42,9,FALSE),0)</f>
        <v>30</v>
      </c>
      <c r="K2111" s="10">
        <f>ROUND(VLOOKUP($C2111,$B$4:$BH$42,10,FALSE),0)</f>
        <v>36</v>
      </c>
      <c r="L2111" s="2"/>
      <c r="M2111" s="10">
        <v>0</v>
      </c>
      <c r="N2111" s="10">
        <f>ROUND(VLOOKUP($C2111,$B$4:$BH$42,13,FALSE),0)</f>
        <v>0</v>
      </c>
      <c r="O2111" s="10">
        <f>ROUND(VLOOKUP($C2111,$B$4:$BH$42,14,FALSE),0)</f>
        <v>0</v>
      </c>
      <c r="P2111" s="10">
        <f>ROUND(VLOOKUP($C2111,$B$4:$BH$42,15,FALSE),0)</f>
        <v>100</v>
      </c>
      <c r="Q2111" s="10">
        <f>ROUND(VLOOKUP($C2111,$B$4:$BH$42,16,FALSE),0)</f>
        <v>0</v>
      </c>
      <c r="R2111" s="10">
        <f>ROUND(VLOOKUP($C2111,$B$4:$BH$42,17,FALSE),0)</f>
        <v>0</v>
      </c>
      <c r="S2111" s="10">
        <f>ROUND(VLOOKUP($C2111,$B$4:$BH$42,18,FALSE),0)</f>
        <v>100</v>
      </c>
      <c r="T2111" s="10">
        <f>ROUND(VLOOKUP($C2111,$B$4:$BH$42,19,FALSE),0)</f>
        <v>150</v>
      </c>
      <c r="U2111" s="10">
        <f>ROUND(VLOOKUP($C2111,$B$4:$BH$42,20,FALSE),0)</f>
        <v>0</v>
      </c>
      <c r="V2111" s="10">
        <f>ROUND(VLOOKUP($C2111,$B$4:$BH$42,21,FALSE),0)</f>
        <v>0</v>
      </c>
      <c r="W2111" s="2"/>
      <c r="X2111" s="10">
        <v>0</v>
      </c>
      <c r="Y2111" s="10">
        <f>ROUND(VLOOKUP($C2111,$B$4:$BH$42,24,FALSE),0)</f>
        <v>0</v>
      </c>
      <c r="Z2111" s="10">
        <f>ROUND(VLOOKUP($C2111,$B$4:$BH$42,25,FALSE),0)</f>
        <v>0</v>
      </c>
      <c r="AA2111" s="10">
        <f>ROUND(VLOOKUP($C2111,$B$4:$BH$42,26,FALSE),0)</f>
        <v>100</v>
      </c>
      <c r="AB2111" s="10">
        <v>0</v>
      </c>
      <c r="AC2111" s="10">
        <v>0</v>
      </c>
      <c r="AD2111" s="10">
        <f>ROUND(VLOOKUP($C2111,$B$4:$BH$42,29,FALSE),0)</f>
        <v>100</v>
      </c>
      <c r="AE2111" s="10">
        <f>ROUND(VLOOKUP($C2111,$B$4:$BH$42,30,FALSE),0)</f>
        <v>150</v>
      </c>
      <c r="AF2111" s="10">
        <f>ROUND(VLOOKUP($C2111,$B$4:$BH$42,31,FALSE),0)</f>
        <v>0</v>
      </c>
      <c r="AG2111" s="10">
        <f>ROUND(VLOOKUP($C2111,$B$4:$BH$42,32,FALSE),0)</f>
        <v>0</v>
      </c>
      <c r="AH2111" s="10">
        <f>ROUND(VLOOKUP($C2111,$B$4:$BH$42,33,FALSE),0)</f>
        <v>0</v>
      </c>
      <c r="AI2111" s="10">
        <f>ROUND(VLOOKUP($C2111,$B$4:$BH$42,34,FALSE),0)</f>
        <v>0</v>
      </c>
      <c r="AJ2111" s="3"/>
      <c r="AK2111" s="10">
        <f>ROUND(VLOOKUP($C2111,$B$4:$BH$42,36,FALSE),0)</f>
        <v>150</v>
      </c>
      <c r="AL2111" s="10">
        <f>ROUND(VLOOKUP($C2111,$B$4:$BH$42,37,FALSE),0)</f>
        <v>0</v>
      </c>
      <c r="AM2111" s="3"/>
      <c r="AN2111" s="10">
        <f>ROUND(VLOOKUP($C2111,$B$4:$BH$42,39,FALSE),0)</f>
        <v>0</v>
      </c>
      <c r="AO2111" s="10">
        <f>ROUND(VLOOKUP($C2111,$B$4:$BH$42,40,FALSE),0)</f>
        <v>0</v>
      </c>
      <c r="AP2111" s="10">
        <f>ROUND(VLOOKUP($C2111,$B$4:$BH$42,41,FALSE),0)</f>
        <v>0</v>
      </c>
      <c r="AQ2111" s="10">
        <f>ROUND(VLOOKUP($C2111,$B$4:$BH$42,42,FALSE),0)</f>
        <v>0</v>
      </c>
      <c r="AR2111" s="10">
        <f>ROUND(VLOOKUP($C2111,$B$4:$BH$42,43,FALSE),0)</f>
        <v>0</v>
      </c>
      <c r="AS2111" s="10">
        <f>ROUND(VLOOKUP($C2111,$B$4:$BH$42,44,FALSE),0)</f>
        <v>0</v>
      </c>
      <c r="AT2111" s="10">
        <f>ROUND(VLOOKUP($C2111,$B$4:$BH$42,45,FALSE),0)</f>
        <v>0</v>
      </c>
      <c r="AU2111" s="10">
        <f>ROUND(VLOOKUP($C2111,$B$4:$BH$42,46,FALSE),0)</f>
        <v>0</v>
      </c>
      <c r="AV2111" s="10">
        <f>ROUND(VLOOKUP($C2111,$B$4:$BH$42,47,FALSE),0)</f>
        <v>0</v>
      </c>
      <c r="AW2111" s="10">
        <f>ROUND(VLOOKUP($C2111,$B$4:$BH$42,48,FALSE),0)</f>
        <v>0</v>
      </c>
      <c r="AX2111" s="10">
        <f>ROUND(VLOOKUP($C2111,$B$4:$BH$42,49,FALSE),0)</f>
        <v>0</v>
      </c>
      <c r="AY2111" s="3"/>
      <c r="AZ2111" s="10">
        <v>6000</v>
      </c>
      <c r="BA2111" s="10">
        <v>2000</v>
      </c>
      <c r="BB2111" s="10">
        <v>425</v>
      </c>
      <c r="BC2111" s="10">
        <v>0</v>
      </c>
      <c r="BD2111" s="10">
        <v>0</v>
      </c>
      <c r="BE2111" s="10">
        <v>60</v>
      </c>
      <c r="BF2111" s="3"/>
      <c r="BG2111" s="10">
        <v>1000</v>
      </c>
      <c r="BH2111" s="10">
        <v>5000</v>
      </c>
      <c r="BI2111" s="3"/>
      <c r="BJ2111" s="21">
        <v>1</v>
      </c>
      <c r="BK2111" s="65">
        <v>0</v>
      </c>
      <c r="BL2111" s="65">
        <v>0</v>
      </c>
      <c r="BM2111" s="74">
        <f t="shared" si="8515"/>
        <v>101.37249999999999</v>
      </c>
      <c r="BN2111" s="75">
        <f t="shared" si="8516"/>
        <v>310.10032926602634</v>
      </c>
      <c r="BO2111" s="76">
        <f t="shared" si="8517"/>
        <v>177.30100289767188</v>
      </c>
      <c r="BP2111" s="77">
        <f>(1-'#Constant'!$A$3)/($J2111*'#Constant'!$B$3/'#Constant'!$C$3^($D2111-1)+1)+'#Constant'!$A$3</f>
        <v>0.91908256880733941</v>
      </c>
      <c r="BQ2111" s="78">
        <f>I2140/(BP2111*(1-Q2111/1000*(0.5+R2111/1000))*(1-P2111/1000)*(1-V2111/1000)*(1+U2111/1000))/20</f>
        <v>286.1549211419445</v>
      </c>
      <c r="BR2111" s="77">
        <f>(1-'#Constant'!$A$3)/($K2111*'#Constant'!$B$3/'#Constant'!$C$3^($D2111-1)+1)+'#Constant'!$A$3</f>
        <v>0.90447653429602881</v>
      </c>
      <c r="BS2111" s="78">
        <f>I2140/(BR2111*(1-AB2111/1000*(0.5+AC2111/1000))*(1-AA2111/1000)*(1-AG2111/1000)*(1+AF2111/1000))/20</f>
        <v>290.77592400415102</v>
      </c>
      <c r="BT2111" s="43">
        <f t="shared" si="8518"/>
        <v>134.75547396784145</v>
      </c>
    </row>
    <row r="2112" spans="1:72" s="43" customFormat="1" ht="12" x14ac:dyDescent="0.2">
      <c r="A2112" s="71">
        <v>35105</v>
      </c>
      <c r="B2112" s="72" t="s">
        <v>460</v>
      </c>
      <c r="C2112" s="73" t="s">
        <v>459</v>
      </c>
      <c r="D2112" s="43">
        <v>1</v>
      </c>
      <c r="E2112" s="43">
        <v>1</v>
      </c>
      <c r="F2112" s="72">
        <v>1</v>
      </c>
      <c r="G2112" s="10">
        <v>100</v>
      </c>
      <c r="H2112" s="10">
        <v>100</v>
      </c>
      <c r="I2112" s="10">
        <v>3500</v>
      </c>
      <c r="J2112" s="10">
        <v>17</v>
      </c>
      <c r="K2112" s="10">
        <v>17</v>
      </c>
      <c r="L2112" s="3"/>
      <c r="M2112" s="10">
        <v>100</v>
      </c>
      <c r="N2112" s="10">
        <v>0</v>
      </c>
      <c r="O2112" s="10">
        <v>0</v>
      </c>
      <c r="P2112" s="10">
        <v>100</v>
      </c>
      <c r="Q2112" s="10">
        <v>0</v>
      </c>
      <c r="R2112" s="10">
        <v>0</v>
      </c>
      <c r="S2112" s="10">
        <v>0</v>
      </c>
      <c r="T2112" s="10">
        <v>300</v>
      </c>
      <c r="U2112" s="10">
        <v>0</v>
      </c>
      <c r="V2112" s="10">
        <v>0</v>
      </c>
      <c r="W2112" s="3"/>
      <c r="X2112" s="10">
        <v>100</v>
      </c>
      <c r="Y2112" s="10">
        <v>0</v>
      </c>
      <c r="Z2112" s="10">
        <v>0</v>
      </c>
      <c r="AA2112" s="10">
        <v>100</v>
      </c>
      <c r="AB2112" s="10">
        <v>0</v>
      </c>
      <c r="AC2112" s="10">
        <v>0</v>
      </c>
      <c r="AD2112" s="10">
        <v>0</v>
      </c>
      <c r="AE2112" s="10">
        <v>300</v>
      </c>
      <c r="AF2112" s="10">
        <v>0</v>
      </c>
      <c r="AG2112" s="10">
        <v>0</v>
      </c>
      <c r="AH2112" s="10">
        <v>0</v>
      </c>
      <c r="AI2112" s="10">
        <v>0</v>
      </c>
      <c r="AJ2112" s="3"/>
      <c r="AK2112" s="10">
        <v>200</v>
      </c>
      <c r="AL2112" s="10">
        <v>0</v>
      </c>
      <c r="AM2112" s="3"/>
      <c r="AN2112" s="10">
        <v>0</v>
      </c>
      <c r="AO2112" s="10">
        <v>0</v>
      </c>
      <c r="AP2112" s="10">
        <v>0</v>
      </c>
      <c r="AQ2112" s="10">
        <v>0</v>
      </c>
      <c r="AR2112" s="10">
        <v>0</v>
      </c>
      <c r="AS2112" s="10">
        <v>0</v>
      </c>
      <c r="AT2112" s="10">
        <v>0</v>
      </c>
      <c r="AU2112" s="10">
        <v>0</v>
      </c>
      <c r="AV2112" s="10">
        <v>0</v>
      </c>
      <c r="AW2112" s="10">
        <v>0</v>
      </c>
      <c r="AX2112" s="10">
        <v>0</v>
      </c>
      <c r="AY2112" s="3"/>
      <c r="AZ2112" s="10">
        <v>6000</v>
      </c>
      <c r="BA2112" s="10">
        <v>6000</v>
      </c>
      <c r="BB2112" s="10">
        <v>0</v>
      </c>
      <c r="BC2112" s="10">
        <v>0</v>
      </c>
      <c r="BD2112" s="10">
        <v>0</v>
      </c>
      <c r="BE2112" s="10">
        <v>250</v>
      </c>
      <c r="BF2112" s="3"/>
      <c r="BG2112" s="10">
        <v>1000</v>
      </c>
      <c r="BH2112" s="10">
        <v>5000</v>
      </c>
      <c r="BI2112" s="3"/>
      <c r="BJ2112" s="21">
        <v>1</v>
      </c>
      <c r="BK2112" s="65">
        <v>0</v>
      </c>
      <c r="BL2112" s="65">
        <v>0</v>
      </c>
      <c r="BM2112" s="74">
        <f t="shared" si="8515"/>
        <v>126.5</v>
      </c>
      <c r="BN2112" s="75" t="e">
        <f t="shared" si="8516"/>
        <v>#REF!</v>
      </c>
      <c r="BO2112" s="76" t="e">
        <f t="shared" si="8517"/>
        <v>#REF!</v>
      </c>
      <c r="BP2112" s="77">
        <f>(1-'#Constant'!$A$3)/($J2112*'#Constant'!$B$3/'#Constant'!$C$3^($D2112-1)+1)+'#Constant'!$A$3</f>
        <v>0.95244529019980972</v>
      </c>
      <c r="BQ2112" s="78" t="e">
        <f>#REF!/(BP2112*(1-Q2112/1000*(0.5+R2112/1000))*(1-P2112/1000)*(1-V2112/1000)*(1+U2112/1000))/20</f>
        <v>#REF!</v>
      </c>
      <c r="BR2112" s="77">
        <f>(1-'#Constant'!$A$3)/($K2112*'#Constant'!$B$3/'#Constant'!$C$3^($D2112-1)+1)+'#Constant'!$A$3</f>
        <v>0.95244529019980972</v>
      </c>
      <c r="BS2112" s="78" t="e">
        <f>#REF!/(BR2112*(1-AB2112/1000*(0.5+AC2112/1000))*(1-AA2112/1000)*(1-AG2112/1000)*(1+AF2112/1000))/20</f>
        <v>#REF!</v>
      </c>
      <c r="BT2112" s="43" t="e">
        <f t="shared" si="8518"/>
        <v>#REF!</v>
      </c>
    </row>
    <row r="2113" spans="1:72" x14ac:dyDescent="0.3">
      <c r="A2113">
        <v>35106</v>
      </c>
      <c r="B2113" s="18" t="s">
        <v>461</v>
      </c>
      <c r="C2113" s="43" t="str">
        <f>VLOOKUP($A2113,[2]CreatureTable!$A:$I,9,FALSE)</f>
        <v>Assassin</v>
      </c>
      <c r="D2113">
        <v>1</v>
      </c>
      <c r="E2113">
        <v>1</v>
      </c>
      <c r="F2113" s="18">
        <v>1</v>
      </c>
      <c r="G2113" s="10">
        <f>ROUND(VLOOKUP($C2113,$B$4:$BH$42,6,FALSE),0)</f>
        <v>101</v>
      </c>
      <c r="H2113" s="10">
        <f>ROUND(VLOOKUP($C2113,$B$4:$BH$42,7,FALSE),0)</f>
        <v>101</v>
      </c>
      <c r="I2113" s="10">
        <f>ROUND(VLOOKUP($C2113,$B$4:$BH$42,8,FALSE),0)</f>
        <v>5666</v>
      </c>
      <c r="J2113" s="10">
        <f>ROUND(VLOOKUP($C2113,$B$4:$BH$42,9,FALSE),0)</f>
        <v>32</v>
      </c>
      <c r="K2113" s="10">
        <f>ROUND(VLOOKUP($C2113,$B$4:$BH$42,10,FALSE),0)</f>
        <v>28</v>
      </c>
      <c r="L2113" s="2"/>
      <c r="M2113" s="10">
        <f>ROUND(VLOOKUP($C2113,$B$4:$BH$42,12,FALSE),0)</f>
        <v>200</v>
      </c>
      <c r="N2113" s="10">
        <f>ROUND(VLOOKUP($C2113,$B$4:$BH$42,13,FALSE),0)</f>
        <v>0</v>
      </c>
      <c r="O2113" s="10">
        <f>ROUND(VLOOKUP($C2113,$B$4:$BH$42,14,FALSE),0)</f>
        <v>300</v>
      </c>
      <c r="P2113" s="10">
        <f>ROUND(VLOOKUP($C2113,$B$4:$BH$42,15,FALSE),0)</f>
        <v>200</v>
      </c>
      <c r="Q2113" s="10">
        <f>ROUND(VLOOKUP($C2113,$B$4:$BH$42,16,FALSE),0)</f>
        <v>0</v>
      </c>
      <c r="R2113" s="10">
        <f>ROUND(VLOOKUP($C2113,$B$4:$BH$42,17,FALSE),0)</f>
        <v>0</v>
      </c>
      <c r="S2113" s="10">
        <f>ROUND(VLOOKUP($C2113,$B$4:$BH$42,18,FALSE),0)</f>
        <v>100</v>
      </c>
      <c r="T2113" s="10">
        <f>ROUND(VLOOKUP($C2113,$B$4:$BH$42,19,FALSE),0)</f>
        <v>0</v>
      </c>
      <c r="U2113" s="10">
        <f>ROUND(VLOOKUP($C2113,$B$4:$BH$42,20,FALSE),0)</f>
        <v>0</v>
      </c>
      <c r="V2113" s="10">
        <f>ROUND(VLOOKUP($C2113,$B$4:$BH$42,21,FALSE),0)</f>
        <v>0</v>
      </c>
      <c r="W2113" s="2"/>
      <c r="X2113" s="10">
        <f>ROUND(VLOOKUP($C2113,$B$4:$BH$42,23,FALSE),0)</f>
        <v>200</v>
      </c>
      <c r="Y2113" s="10">
        <f>ROUND(VLOOKUP($C2113,$B$4:$BH$42,24,FALSE),0)</f>
        <v>0</v>
      </c>
      <c r="Z2113" s="10">
        <f>ROUND(VLOOKUP($C2113,$B$4:$BH$42,25,FALSE),0)</f>
        <v>300</v>
      </c>
      <c r="AA2113" s="10">
        <f>ROUND(VLOOKUP($C2113,$B$4:$BH$42,26,FALSE),0)</f>
        <v>200</v>
      </c>
      <c r="AB2113" s="10">
        <f>ROUND(VLOOKUP($C2113,$B$4:$BH$42,27,FALSE),0)</f>
        <v>0</v>
      </c>
      <c r="AC2113" s="10">
        <f>ROUND(VLOOKUP($C2113,$B$4:$BH$42,28,FALSE),0)</f>
        <v>0</v>
      </c>
      <c r="AD2113" s="10">
        <f>ROUND(VLOOKUP($C2113,$B$4:$BH$42,29,FALSE),0)</f>
        <v>100</v>
      </c>
      <c r="AE2113" s="10">
        <f>ROUND(VLOOKUP($C2113,$B$4:$BH$42,30,FALSE),0)</f>
        <v>0</v>
      </c>
      <c r="AF2113" s="10">
        <f>ROUND(VLOOKUP($C2113,$B$4:$BH$42,31,FALSE),0)</f>
        <v>0</v>
      </c>
      <c r="AG2113" s="10">
        <f>ROUND(VLOOKUP($C2113,$B$4:$BH$42,32,FALSE),0)</f>
        <v>0</v>
      </c>
      <c r="AH2113" s="10">
        <f>ROUND(VLOOKUP($C2113,$B$4:$BH$42,33,FALSE),0)</f>
        <v>0</v>
      </c>
      <c r="AI2113" s="10">
        <f>ROUND(VLOOKUP($C2113,$B$4:$BH$42,34,FALSE),0)</f>
        <v>0</v>
      </c>
      <c r="AJ2113" s="3"/>
      <c r="AK2113" s="10">
        <f>ROUND(VLOOKUP($C2113,$B$4:$BH$42,36,FALSE),0)</f>
        <v>0</v>
      </c>
      <c r="AL2113" s="10">
        <f>ROUND(VLOOKUP($C2113,$B$4:$BH$42,37,FALSE),0)</f>
        <v>0</v>
      </c>
      <c r="AM2113" s="3"/>
      <c r="AN2113" s="10">
        <f>ROUND(VLOOKUP($C2113,$B$4:$BH$42,39,FALSE),0)</f>
        <v>0</v>
      </c>
      <c r="AO2113" s="10">
        <f>ROUND(VLOOKUP($C2113,$B$4:$BH$42,40,FALSE),0)</f>
        <v>0</v>
      </c>
      <c r="AP2113" s="10">
        <f>ROUND(VLOOKUP($C2113,$B$4:$BH$42,41,FALSE),0)</f>
        <v>0</v>
      </c>
      <c r="AQ2113" s="10">
        <f>ROUND(VLOOKUP($C2113,$B$4:$BH$42,42,FALSE),0)</f>
        <v>0</v>
      </c>
      <c r="AR2113" s="10">
        <f>ROUND(VLOOKUP($C2113,$B$4:$BH$42,43,FALSE),0)</f>
        <v>0</v>
      </c>
      <c r="AS2113" s="10">
        <f>ROUND(VLOOKUP($C2113,$B$4:$BH$42,44,FALSE),0)</f>
        <v>0</v>
      </c>
      <c r="AT2113" s="10">
        <f>ROUND(VLOOKUP($C2113,$B$4:$BH$42,45,FALSE),0)</f>
        <v>0</v>
      </c>
      <c r="AU2113" s="10">
        <f>ROUND(VLOOKUP($C2113,$B$4:$BH$42,46,FALSE),0)</f>
        <v>0</v>
      </c>
      <c r="AV2113" s="10">
        <f>ROUND(VLOOKUP($C2113,$B$4:$BH$42,47,FALSE),0)</f>
        <v>0</v>
      </c>
      <c r="AW2113" s="10">
        <f>ROUND(VLOOKUP($C2113,$B$4:$BH$42,48,FALSE),0)</f>
        <v>0</v>
      </c>
      <c r="AX2113" s="10">
        <f>ROUND(VLOOKUP($C2113,$B$4:$BH$42,49,FALSE),0)</f>
        <v>0</v>
      </c>
      <c r="AY2113" s="3"/>
      <c r="AZ2113" s="10">
        <v>6000</v>
      </c>
      <c r="BA2113" s="10">
        <v>2000</v>
      </c>
      <c r="BB2113" s="10">
        <v>290</v>
      </c>
      <c r="BC2113" s="10">
        <v>0</v>
      </c>
      <c r="BD2113" s="10">
        <v>0</v>
      </c>
      <c r="BE2113" s="10">
        <v>60</v>
      </c>
      <c r="BF2113" s="3"/>
      <c r="BG2113" s="10">
        <v>1000</v>
      </c>
      <c r="BH2113" s="10">
        <v>5000</v>
      </c>
      <c r="BI2113" s="3"/>
      <c r="BJ2113" s="21">
        <v>1</v>
      </c>
      <c r="BK2113" s="65">
        <v>0</v>
      </c>
      <c r="BL2113" s="65">
        <v>0</v>
      </c>
      <c r="BM2113" s="6">
        <f t="shared" si="8515"/>
        <v>130.44149999999999</v>
      </c>
      <c r="BN2113" s="8">
        <f t="shared" si="8516"/>
        <v>385.30245660461935</v>
      </c>
      <c r="BO2113" s="12">
        <f t="shared" si="8517"/>
        <v>224.18615120740947</v>
      </c>
      <c r="BP2113" s="50">
        <f>(1-'[7]#Constant'!$A$3)/($J2113*'[7]#Constant'!$B$3/'[7]#Constant'!$C$3^($D2113-1)+1)+'[7]#Constant'!$A$3</f>
        <v>0.91416058394160582</v>
      </c>
      <c r="BQ2113" s="4">
        <f t="shared" ref="BQ2113" si="8519">I2113/(BP2113*(1-Q2113/1000*(0.5+R2113/1000))*(1-P2113/1000)*(1-V2113/1000)*(1+U2113/1000))/20</f>
        <v>387.37723570744168</v>
      </c>
      <c r="BR2113" s="50">
        <f>(1-'[7]#Constant'!$A$3)/($K2113*'[7]#Constant'!$B$3/'[7]#Constant'!$C$3^($D2113-1)+1)+'[7]#Constant'!$A$3</f>
        <v>0.92405904059040589</v>
      </c>
      <c r="BS2113" s="4">
        <f t="shared" ref="BS2113" si="8520">I2113/(BR2113*(1-AB2113/1000*(0.5+AC2113/1000))*(1-AA2113/1000)*(1-AG2113/1000)*(1+AF2113/1000))/20</f>
        <v>383.22767750179702</v>
      </c>
      <c r="BT2113">
        <f>BO2113/$BO$4*100</f>
        <v>170.38996153008969</v>
      </c>
    </row>
    <row r="2114" spans="1:72" s="34" customFormat="1" ht="27" thickBot="1" x14ac:dyDescent="0.35">
      <c r="B2114" s="70" t="s">
        <v>424</v>
      </c>
      <c r="C2114"/>
      <c r="F2114" s="35"/>
      <c r="G2114" s="36"/>
      <c r="H2114" s="36"/>
      <c r="I2114" s="36"/>
      <c r="J2114" s="36"/>
      <c r="K2114" s="36"/>
      <c r="L2114" s="16"/>
      <c r="M2114" s="36"/>
      <c r="N2114" s="36"/>
      <c r="O2114" s="36"/>
      <c r="P2114" s="36">
        <v>0</v>
      </c>
      <c r="Q2114" s="36"/>
      <c r="R2114" s="36"/>
      <c r="S2114" s="36"/>
      <c r="T2114" s="36"/>
      <c r="U2114" s="36"/>
      <c r="V2114" s="36"/>
      <c r="W2114" s="16"/>
      <c r="X2114" s="36"/>
      <c r="Y2114" s="36"/>
      <c r="Z2114" s="36"/>
      <c r="AA2114" s="36">
        <v>0</v>
      </c>
      <c r="AB2114" s="36"/>
      <c r="AC2114" s="36"/>
      <c r="AD2114" s="36"/>
      <c r="AE2114" s="36"/>
      <c r="AF2114" s="36"/>
      <c r="AG2114" s="36"/>
      <c r="AH2114" s="36"/>
      <c r="AI2114" s="36"/>
      <c r="AJ2114" s="17"/>
      <c r="AK2114" s="36"/>
      <c r="AL2114" s="36"/>
      <c r="AM2114" s="17"/>
      <c r="AN2114" s="36"/>
      <c r="AO2114" s="36"/>
      <c r="AP2114" s="36"/>
      <c r="AQ2114" s="36"/>
      <c r="AR2114" s="36"/>
      <c r="AS2114" s="36"/>
      <c r="AT2114" s="36"/>
      <c r="AU2114" s="36"/>
      <c r="AV2114" s="36"/>
      <c r="AW2114" s="36"/>
      <c r="AX2114" s="36"/>
      <c r="AY2114" s="17"/>
      <c r="AZ2114" s="36"/>
      <c r="BA2114" s="36"/>
      <c r="BB2114" s="36"/>
      <c r="BC2114" s="36"/>
      <c r="BD2114" s="36"/>
      <c r="BE2114" s="36"/>
      <c r="BF2114" s="17"/>
      <c r="BG2114" s="36"/>
      <c r="BH2114" s="36"/>
      <c r="BI2114" s="17"/>
      <c r="BJ2114" s="37"/>
      <c r="BK2114" s="36"/>
      <c r="BL2114" s="36"/>
      <c r="BM2114" s="38"/>
      <c r="BN2114" s="38"/>
      <c r="BO2114" s="38"/>
      <c r="BP2114" s="38"/>
      <c r="BQ2114" s="38"/>
      <c r="BR2114" s="38"/>
      <c r="BS2114" s="38"/>
    </row>
    <row r="2115" spans="1:72" s="43" customFormat="1" ht="12" x14ac:dyDescent="0.3">
      <c r="A2115" s="71">
        <v>35900</v>
      </c>
      <c r="B2115" s="72" t="s">
        <v>425</v>
      </c>
      <c r="D2115" s="43">
        <v>1</v>
      </c>
      <c r="E2115" s="43">
        <v>1</v>
      </c>
      <c r="F2115" s="72">
        <v>1</v>
      </c>
      <c r="G2115" s="10">
        <v>100</v>
      </c>
      <c r="H2115" s="10">
        <v>100</v>
      </c>
      <c r="I2115" s="10">
        <v>3500</v>
      </c>
      <c r="J2115" s="10">
        <v>17</v>
      </c>
      <c r="K2115" s="10">
        <v>17</v>
      </c>
      <c r="L2115" s="3"/>
      <c r="M2115" s="10">
        <v>0</v>
      </c>
      <c r="N2115" s="10">
        <v>0</v>
      </c>
      <c r="O2115" s="10">
        <v>0</v>
      </c>
      <c r="P2115" s="10">
        <v>0</v>
      </c>
      <c r="Q2115" s="10">
        <v>0</v>
      </c>
      <c r="R2115" s="10">
        <v>0</v>
      </c>
      <c r="S2115" s="10">
        <v>0</v>
      </c>
      <c r="T2115" s="10">
        <v>500</v>
      </c>
      <c r="U2115" s="10">
        <v>0</v>
      </c>
      <c r="V2115" s="10">
        <v>0</v>
      </c>
      <c r="W2115" s="3"/>
      <c r="X2115" s="10">
        <v>0</v>
      </c>
      <c r="Y2115" s="10">
        <v>0</v>
      </c>
      <c r="Z2115" s="10">
        <v>0</v>
      </c>
      <c r="AA2115" s="10">
        <v>0</v>
      </c>
      <c r="AB2115" s="10">
        <v>0</v>
      </c>
      <c r="AC2115" s="10">
        <v>0</v>
      </c>
      <c r="AD2115" s="10">
        <v>0</v>
      </c>
      <c r="AE2115" s="10">
        <v>500</v>
      </c>
      <c r="AF2115" s="10">
        <v>0</v>
      </c>
      <c r="AG2115" s="10">
        <v>0</v>
      </c>
      <c r="AH2115" s="10">
        <v>0</v>
      </c>
      <c r="AI2115" s="10">
        <v>0</v>
      </c>
      <c r="AJ2115" s="3"/>
      <c r="AK2115" s="10">
        <v>0</v>
      </c>
      <c r="AL2115" s="10">
        <v>0</v>
      </c>
      <c r="AM2115" s="3"/>
      <c r="AN2115" s="10">
        <v>0</v>
      </c>
      <c r="AO2115" s="10">
        <v>0</v>
      </c>
      <c r="AP2115" s="10">
        <v>0</v>
      </c>
      <c r="AQ2115" s="10">
        <v>0</v>
      </c>
      <c r="AR2115" s="10">
        <v>0</v>
      </c>
      <c r="AS2115" s="10">
        <v>0</v>
      </c>
      <c r="AT2115" s="10">
        <v>0</v>
      </c>
      <c r="AU2115" s="10">
        <v>0</v>
      </c>
      <c r="AV2115" s="10">
        <v>0</v>
      </c>
      <c r="AW2115" s="10">
        <v>0</v>
      </c>
      <c r="AX2115" s="10">
        <v>0</v>
      </c>
      <c r="AY2115" s="3"/>
      <c r="AZ2115" s="10">
        <v>6000</v>
      </c>
      <c r="BA2115" s="10">
        <v>6000</v>
      </c>
      <c r="BB2115" s="10">
        <v>0</v>
      </c>
      <c r="BC2115" s="10">
        <v>0</v>
      </c>
      <c r="BD2115" s="10">
        <v>0</v>
      </c>
      <c r="BE2115" s="10">
        <v>250</v>
      </c>
      <c r="BF2115" s="3"/>
      <c r="BG2115" s="10">
        <v>1000</v>
      </c>
      <c r="BH2115" s="10">
        <v>5000</v>
      </c>
      <c r="BI2115" s="3"/>
      <c r="BJ2115" s="21">
        <v>1</v>
      </c>
      <c r="BK2115" s="65">
        <v>-200</v>
      </c>
      <c r="BL2115" s="65">
        <v>0</v>
      </c>
      <c r="BM2115" s="74">
        <f>MAX(G2115*(1+M2115/1000*(1+O2115/1000))*(1+0.5*T2115/1000)*(1+0.25*S2115/1000),(H2115*(1+X2115/1000*(1+Z2115/1000))*(1+0.5*AE2115/1000)*(1+0.25*AD2115/1000)))*BG2115/1000</f>
        <v>125</v>
      </c>
      <c r="BN2115" s="75">
        <f>(BQ2115+BS2115)/2*(1+AI2115/2000)*(1+AH2115/2000)*(1+AN2115/2000)*(1+AK2115/2000)</f>
        <v>237.28397035024273</v>
      </c>
      <c r="BO2115" s="76">
        <f>SQRT(BM2115*BN2115)</f>
        <v>172.22222938337646</v>
      </c>
      <c r="BP2115" s="77">
        <f>(1-'#Constant'!$A$3)/($J2115*'#Constant'!$B$3/'#Constant'!$C$3^($D2115-1)+1)+'#Constant'!$A$3</f>
        <v>0.95244529019980972</v>
      </c>
      <c r="BQ2115" s="78">
        <f>I2138/(BP2115*(1-Q2115/1000*(0.5+R2115/1000))*(1-P2115/1000)*(1-V2115/1000)*(1+U2115/1000))/20</f>
        <v>237.28397035024273</v>
      </c>
      <c r="BR2115" s="77">
        <f>(1-'#Constant'!$A$3)/($K2115*'#Constant'!$B$3/'#Constant'!$C$3^($D2115-1)+1)+'#Constant'!$A$3</f>
        <v>0.95244529019980972</v>
      </c>
      <c r="BS2115" s="78">
        <f>I2138/(BR2115*(1-AB2115/1000*(0.5+AC2115/1000))*(1-AA2115/1000)*(1-AG2115/1000)*(1+AF2115/1000))/20</f>
        <v>237.28397035024273</v>
      </c>
      <c r="BT2115" s="43">
        <f>BO2115/$BO$4*100</f>
        <v>130.89541383897014</v>
      </c>
    </row>
    <row r="2116" spans="1:72" s="43" customFormat="1" ht="12" x14ac:dyDescent="0.3">
      <c r="A2116" s="71">
        <v>35910</v>
      </c>
      <c r="B2116" s="72" t="s">
        <v>427</v>
      </c>
      <c r="D2116" s="43">
        <v>1</v>
      </c>
      <c r="E2116" s="43">
        <v>1</v>
      </c>
      <c r="F2116" s="72">
        <v>1</v>
      </c>
      <c r="G2116" s="10">
        <v>100</v>
      </c>
      <c r="H2116" s="10">
        <v>100</v>
      </c>
      <c r="I2116" s="10">
        <v>3500</v>
      </c>
      <c r="J2116" s="10">
        <v>17</v>
      </c>
      <c r="K2116" s="10">
        <v>17</v>
      </c>
      <c r="L2116" s="3"/>
      <c r="M2116" s="10">
        <v>0</v>
      </c>
      <c r="N2116" s="10">
        <v>0</v>
      </c>
      <c r="O2116" s="10">
        <v>0</v>
      </c>
      <c r="P2116" s="10">
        <v>0</v>
      </c>
      <c r="Q2116" s="10">
        <v>0</v>
      </c>
      <c r="R2116" s="10">
        <v>0</v>
      </c>
      <c r="S2116" s="10">
        <v>0</v>
      </c>
      <c r="T2116" s="10">
        <v>500</v>
      </c>
      <c r="U2116" s="10">
        <v>0</v>
      </c>
      <c r="V2116" s="10">
        <v>0</v>
      </c>
      <c r="W2116" s="3"/>
      <c r="X2116" s="10">
        <v>0</v>
      </c>
      <c r="Y2116" s="10">
        <v>0</v>
      </c>
      <c r="Z2116" s="10">
        <v>0</v>
      </c>
      <c r="AA2116" s="10">
        <v>0</v>
      </c>
      <c r="AB2116" s="10">
        <v>0</v>
      </c>
      <c r="AC2116" s="10">
        <v>0</v>
      </c>
      <c r="AD2116" s="10">
        <v>0</v>
      </c>
      <c r="AE2116" s="10">
        <v>500</v>
      </c>
      <c r="AF2116" s="10">
        <v>0</v>
      </c>
      <c r="AG2116" s="10">
        <v>0</v>
      </c>
      <c r="AH2116" s="10">
        <v>0</v>
      </c>
      <c r="AI2116" s="10">
        <v>0</v>
      </c>
      <c r="AJ2116" s="3"/>
      <c r="AK2116" s="10">
        <v>0</v>
      </c>
      <c r="AL2116" s="10">
        <v>0</v>
      </c>
      <c r="AM2116" s="3"/>
      <c r="AN2116" s="10">
        <v>0</v>
      </c>
      <c r="AO2116" s="10">
        <v>0</v>
      </c>
      <c r="AP2116" s="10">
        <v>0</v>
      </c>
      <c r="AQ2116" s="10">
        <v>0</v>
      </c>
      <c r="AR2116" s="10">
        <v>0</v>
      </c>
      <c r="AS2116" s="10">
        <v>0</v>
      </c>
      <c r="AT2116" s="10">
        <v>0</v>
      </c>
      <c r="AU2116" s="10">
        <v>0</v>
      </c>
      <c r="AV2116" s="10">
        <v>0</v>
      </c>
      <c r="AW2116" s="10">
        <v>0</v>
      </c>
      <c r="AX2116" s="10">
        <v>0</v>
      </c>
      <c r="AY2116" s="3"/>
      <c r="AZ2116" s="10">
        <v>6000</v>
      </c>
      <c r="BA2116" s="10">
        <v>0</v>
      </c>
      <c r="BB2116" s="10">
        <v>0</v>
      </c>
      <c r="BC2116" s="10">
        <v>0</v>
      </c>
      <c r="BD2116" s="10">
        <v>0</v>
      </c>
      <c r="BE2116" s="10">
        <v>0</v>
      </c>
      <c r="BF2116" s="3"/>
      <c r="BG2116" s="10">
        <v>1000</v>
      </c>
      <c r="BH2116" s="10">
        <v>5000</v>
      </c>
      <c r="BI2116" s="3"/>
      <c r="BJ2116" s="21">
        <v>1</v>
      </c>
      <c r="BK2116" s="65">
        <v>0</v>
      </c>
      <c r="BL2116" s="65">
        <v>-300</v>
      </c>
      <c r="BM2116" s="74">
        <f>MAX(G2116*(1+M2116/1000*(1+O2116/1000))*(1+0.5*T2116/1000)*(1+0.25*S2116/1000),(H2116*(1+X2116/1000*(1+Z2116/1000))*(1+0.5*AE2116/1000)*(1+0.25*AD2116/1000)))*BG2116/1000</f>
        <v>125</v>
      </c>
      <c r="BN2116" s="75">
        <f>(BQ2116+BS2116)/2*(1+AI2116/2000)*(1+AH2116/2000)*(1+AN2116/2000)*(1+AK2116/2000)</f>
        <v>248.51821142434716</v>
      </c>
      <c r="BO2116" s="76">
        <f>SQRT(BM2116*BN2116)</f>
        <v>176.25202531614607</v>
      </c>
      <c r="BP2116" s="77">
        <f>(1-'#Constant'!$A$3)/($J2116*'#Constant'!$B$3/'#Constant'!$C$3^($D2116-1)+1)+'#Constant'!$A$3</f>
        <v>0.95244529019980972</v>
      </c>
      <c r="BQ2116" s="78">
        <f>I2139/(BP2116*(1-Q2116/1000*(0.5+R2116/1000))*(1-P2116/1000)*(1-V2116/1000)*(1+U2116/1000))/20</f>
        <v>248.51821142434716</v>
      </c>
      <c r="BR2116" s="77">
        <f>(1-'#Constant'!$A$3)/($K2116*'#Constant'!$B$3/'#Constant'!$C$3^($D2116-1)+1)+'#Constant'!$A$3</f>
        <v>0.95244529019980972</v>
      </c>
      <c r="BS2116" s="78">
        <f>I2139/(BR2116*(1-AB2116/1000*(0.5+AC2116/1000))*(1-AA2116/1000)*(1-AG2116/1000)*(1+AF2116/1000))/20</f>
        <v>248.51821142434716</v>
      </c>
      <c r="BT2116" s="43">
        <f>BO2116/$BO$4*100</f>
        <v>133.95821129662164</v>
      </c>
    </row>
    <row r="2117" spans="1:72" s="43" customFormat="1" ht="12" x14ac:dyDescent="0.3">
      <c r="A2117" s="71">
        <v>35920</v>
      </c>
      <c r="B2117" s="72" t="s">
        <v>426</v>
      </c>
      <c r="D2117" s="43">
        <v>1</v>
      </c>
      <c r="E2117" s="43">
        <v>1</v>
      </c>
      <c r="F2117" s="72">
        <v>1</v>
      </c>
      <c r="G2117" s="10">
        <v>100</v>
      </c>
      <c r="H2117" s="10">
        <v>100</v>
      </c>
      <c r="I2117" s="10">
        <v>3500</v>
      </c>
      <c r="J2117" s="10">
        <v>17</v>
      </c>
      <c r="K2117" s="10">
        <v>17</v>
      </c>
      <c r="L2117" s="3"/>
      <c r="M2117" s="10">
        <v>0</v>
      </c>
      <c r="N2117" s="10">
        <v>0</v>
      </c>
      <c r="O2117" s="10">
        <v>0</v>
      </c>
      <c r="P2117" s="10">
        <v>0</v>
      </c>
      <c r="Q2117" s="10">
        <v>0</v>
      </c>
      <c r="R2117" s="10">
        <v>0</v>
      </c>
      <c r="S2117" s="10">
        <v>0</v>
      </c>
      <c r="T2117" s="10">
        <v>500</v>
      </c>
      <c r="U2117" s="10">
        <v>0</v>
      </c>
      <c r="V2117" s="10">
        <v>0</v>
      </c>
      <c r="W2117" s="3"/>
      <c r="X2117" s="10">
        <v>0</v>
      </c>
      <c r="Y2117" s="10">
        <v>0</v>
      </c>
      <c r="Z2117" s="10">
        <v>0</v>
      </c>
      <c r="AA2117" s="10">
        <v>0</v>
      </c>
      <c r="AB2117" s="10">
        <v>0</v>
      </c>
      <c r="AC2117" s="10">
        <v>0</v>
      </c>
      <c r="AD2117" s="10">
        <v>0</v>
      </c>
      <c r="AE2117" s="10">
        <v>500</v>
      </c>
      <c r="AF2117" s="10">
        <v>0</v>
      </c>
      <c r="AG2117" s="10">
        <v>0</v>
      </c>
      <c r="AH2117" s="10">
        <v>0</v>
      </c>
      <c r="AI2117" s="10">
        <v>0</v>
      </c>
      <c r="AJ2117" s="3"/>
      <c r="AK2117" s="10">
        <v>0</v>
      </c>
      <c r="AL2117" s="10">
        <v>0</v>
      </c>
      <c r="AM2117" s="3"/>
      <c r="AN2117" s="10">
        <v>0</v>
      </c>
      <c r="AO2117" s="10">
        <v>0</v>
      </c>
      <c r="AP2117" s="10">
        <v>0</v>
      </c>
      <c r="AQ2117" s="10">
        <v>0</v>
      </c>
      <c r="AR2117" s="10">
        <v>0</v>
      </c>
      <c r="AS2117" s="10">
        <v>0</v>
      </c>
      <c r="AT2117" s="10">
        <v>0</v>
      </c>
      <c r="AU2117" s="10">
        <v>0</v>
      </c>
      <c r="AV2117" s="10">
        <v>0</v>
      </c>
      <c r="AW2117" s="10">
        <v>0</v>
      </c>
      <c r="AX2117" s="10">
        <v>0</v>
      </c>
      <c r="AY2117" s="3"/>
      <c r="AZ2117" s="10">
        <v>6000</v>
      </c>
      <c r="BA2117" s="10">
        <v>6000</v>
      </c>
      <c r="BB2117" s="10">
        <v>0</v>
      </c>
      <c r="BC2117" s="10">
        <v>0</v>
      </c>
      <c r="BD2117" s="10">
        <v>0</v>
      </c>
      <c r="BE2117" s="10">
        <v>250</v>
      </c>
      <c r="BF2117" s="3"/>
      <c r="BG2117" s="10">
        <v>1000</v>
      </c>
      <c r="BH2117" s="10">
        <v>5000</v>
      </c>
      <c r="BI2117" s="3"/>
      <c r="BJ2117" s="21">
        <v>1</v>
      </c>
      <c r="BK2117" s="65">
        <v>0</v>
      </c>
      <c r="BL2117" s="65">
        <v>0</v>
      </c>
      <c r="BM2117" s="74">
        <f>MAX(G2117*(1+M2117/1000*(1+O2117/1000))*(1+0.5*T2117/1000)*(1+0.25*S2117/1000),(H2117*(1+X2117/1000*(1+Z2117/1000))*(1+0.5*AE2117/1000)*(1+0.25*AD2117/1000)))*BG2117/1000</f>
        <v>125</v>
      </c>
      <c r="BN2117" s="75">
        <f>(BQ2117+BS2117)/2*(1+AI2117/2000)*(1+AH2117/2000)*(1+AN2117/2000)*(1+AK2117/2000)</f>
        <v>248.51821142434716</v>
      </c>
      <c r="BO2117" s="76">
        <f>SQRT(BM2117*BN2117)</f>
        <v>176.25202531614607</v>
      </c>
      <c r="BP2117" s="77">
        <f>(1-'#Constant'!$A$3)/($J2117*'#Constant'!$B$3/'#Constant'!$C$3^($D2117-1)+1)+'#Constant'!$A$3</f>
        <v>0.95244529019980972</v>
      </c>
      <c r="BQ2117" s="78">
        <f>I2140/(BP2117*(1-Q2117/1000*(0.5+R2117/1000))*(1-P2117/1000)*(1-V2117/1000)*(1+U2117/1000))/20</f>
        <v>248.51821142434716</v>
      </c>
      <c r="BR2117" s="77">
        <f>(1-'#Constant'!$A$3)/($K2117*'#Constant'!$B$3/'#Constant'!$C$3^($D2117-1)+1)+'#Constant'!$A$3</f>
        <v>0.95244529019980972</v>
      </c>
      <c r="BS2117" s="78">
        <f>I2140/(BR2117*(1-AB2117/1000*(0.5+AC2117/1000))*(1-AA2117/1000)*(1-AG2117/1000)*(1+AF2117/1000))/20</f>
        <v>248.51821142434716</v>
      </c>
      <c r="BT2117" s="43">
        <f>BO2117/$BO$4*100</f>
        <v>133.95821129662164</v>
      </c>
    </row>
    <row r="2118" spans="1:72" s="79" customFormat="1" ht="12.75" thickBot="1" x14ac:dyDescent="0.25">
      <c r="A2118" s="71">
        <v>35921</v>
      </c>
      <c r="B2118" s="130" t="s">
        <v>443</v>
      </c>
      <c r="C2118" s="71" t="s">
        <v>457</v>
      </c>
      <c r="D2118" s="79">
        <v>1</v>
      </c>
      <c r="E2118" s="79">
        <v>1</v>
      </c>
      <c r="F2118" s="80">
        <v>1</v>
      </c>
      <c r="G2118" s="123">
        <v>100</v>
      </c>
      <c r="H2118" s="123">
        <v>100</v>
      </c>
      <c r="I2118" s="123">
        <v>7000</v>
      </c>
      <c r="J2118" s="123">
        <v>17</v>
      </c>
      <c r="K2118" s="123">
        <v>17</v>
      </c>
      <c r="L2118" s="17"/>
      <c r="M2118" s="10">
        <v>0</v>
      </c>
      <c r="N2118" s="10">
        <v>0</v>
      </c>
      <c r="O2118" s="10">
        <v>0</v>
      </c>
      <c r="P2118" s="10">
        <v>0</v>
      </c>
      <c r="Q2118" s="10">
        <v>0</v>
      </c>
      <c r="R2118" s="10">
        <v>0</v>
      </c>
      <c r="S2118" s="10">
        <v>0</v>
      </c>
      <c r="T2118" s="10">
        <v>500</v>
      </c>
      <c r="U2118" s="10">
        <v>0</v>
      </c>
      <c r="V2118" s="10">
        <v>0</v>
      </c>
      <c r="W2118" s="3"/>
      <c r="X2118" s="10">
        <v>0</v>
      </c>
      <c r="Y2118" s="10">
        <v>0</v>
      </c>
      <c r="Z2118" s="10">
        <v>0</v>
      </c>
      <c r="AA2118" s="10">
        <v>0</v>
      </c>
      <c r="AB2118" s="10">
        <v>0</v>
      </c>
      <c r="AC2118" s="10">
        <v>0</v>
      </c>
      <c r="AD2118" s="10">
        <v>0</v>
      </c>
      <c r="AE2118" s="10">
        <v>500</v>
      </c>
      <c r="AF2118" s="10">
        <v>0</v>
      </c>
      <c r="AG2118" s="10">
        <v>0</v>
      </c>
      <c r="AH2118" s="10">
        <v>0</v>
      </c>
      <c r="AI2118" s="10">
        <v>0</v>
      </c>
      <c r="AJ2118" s="3"/>
      <c r="AK2118" s="10">
        <v>0</v>
      </c>
      <c r="AL2118" s="10">
        <v>0</v>
      </c>
      <c r="AM2118" s="3"/>
      <c r="AN2118" s="10">
        <v>0</v>
      </c>
      <c r="AO2118" s="10">
        <v>0</v>
      </c>
      <c r="AP2118" s="10">
        <v>0</v>
      </c>
      <c r="AQ2118" s="10">
        <v>0</v>
      </c>
      <c r="AR2118" s="10">
        <v>0</v>
      </c>
      <c r="AS2118" s="10">
        <v>0</v>
      </c>
      <c r="AT2118" s="10">
        <v>0</v>
      </c>
      <c r="AU2118" s="10">
        <v>0</v>
      </c>
      <c r="AV2118" s="10">
        <v>0</v>
      </c>
      <c r="AW2118" s="10">
        <v>0</v>
      </c>
      <c r="AX2118" s="10">
        <v>0</v>
      </c>
      <c r="AY2118" s="3"/>
      <c r="AZ2118" s="10">
        <v>6000</v>
      </c>
      <c r="BA2118" s="10">
        <v>6000</v>
      </c>
      <c r="BB2118" s="10">
        <v>0</v>
      </c>
      <c r="BC2118" s="10">
        <v>0</v>
      </c>
      <c r="BD2118" s="10">
        <v>0</v>
      </c>
      <c r="BE2118" s="10">
        <v>250</v>
      </c>
      <c r="BF2118" s="3"/>
      <c r="BG2118" s="10">
        <v>1000</v>
      </c>
      <c r="BH2118" s="10">
        <v>5000</v>
      </c>
      <c r="BI2118" s="17"/>
      <c r="BJ2118" s="22">
        <v>1</v>
      </c>
      <c r="BK2118" s="15">
        <v>0</v>
      </c>
      <c r="BL2118" s="15">
        <v>0</v>
      </c>
      <c r="BM2118" s="124">
        <f t="shared" ref="BM2118:BM2121" si="8521">MAX(G2118*(1+M2118/1000*(1+O2118/1000))*(1+0.5*T2118/1000)*(1+0.25*S2118/1000),(H2118*(1+X2118/1000*(1+Z2118/1000))*(1+0.5*AE2118/1000)*(1+0.25*AD2118/1000)))*BG2118/1000</f>
        <v>125</v>
      </c>
      <c r="BN2118" s="125" t="e">
        <f t="shared" ref="BN2118:BN2121" si="8522">(BQ2118+BS2118)/2*(1+AI2118/2000)*(1+AH2118/2000)*(1+AN2118/2000)*(1+AK2118/2000)</f>
        <v>#REF!</v>
      </c>
      <c r="BO2118" s="126" t="e">
        <f t="shared" ref="BO2118:BO2121" si="8523">SQRT(BM2118*BN2118)</f>
        <v>#REF!</v>
      </c>
      <c r="BP2118" s="127">
        <f>(1-'#Constant'!$A$3)/($J2118*'#Constant'!$B$3/'#Constant'!$C$3^($D2118-1)+1)+'#Constant'!$A$3</f>
        <v>0.95244529019980972</v>
      </c>
      <c r="BQ2118" s="128" t="e">
        <f>#REF!/(BP2118*(1-Q2118/1000*(0.5+R2118/1000))*(1-P2118/1000)*(1-V2118/1000)*(1+U2118/1000))/20</f>
        <v>#REF!</v>
      </c>
      <c r="BR2118" s="127">
        <f>(1-'#Constant'!$A$3)/($K2118*'#Constant'!$B$3/'#Constant'!$C$3^($D2118-1)+1)+'#Constant'!$A$3</f>
        <v>0.95244529019980972</v>
      </c>
      <c r="BS2118" s="128" t="e">
        <f>#REF!/(BR2118*(1-AB2118/1000*(0.5+AC2118/1000))*(1-AA2118/1000)*(1-AG2118/1000)*(1+AF2118/1000))/20</f>
        <v>#REF!</v>
      </c>
      <c r="BT2118" s="79" t="e">
        <f t="shared" ref="BT2118:BT2121" si="8524">BO2118/$BO$4*100</f>
        <v>#REF!</v>
      </c>
    </row>
    <row r="2119" spans="1:72" s="79" customFormat="1" ht="12.75" thickBot="1" x14ac:dyDescent="0.25">
      <c r="A2119" s="71">
        <v>35922</v>
      </c>
      <c r="B2119" s="130" t="s">
        <v>444</v>
      </c>
      <c r="C2119" s="71" t="s">
        <v>445</v>
      </c>
      <c r="D2119" s="79">
        <v>1</v>
      </c>
      <c r="E2119" s="79">
        <v>1</v>
      </c>
      <c r="F2119" s="80">
        <v>1</v>
      </c>
      <c r="G2119" s="123">
        <v>100</v>
      </c>
      <c r="H2119" s="123">
        <v>100</v>
      </c>
      <c r="I2119" s="123">
        <v>7000</v>
      </c>
      <c r="J2119" s="123">
        <v>17</v>
      </c>
      <c r="K2119" s="123">
        <v>17</v>
      </c>
      <c r="L2119" s="17"/>
      <c r="M2119" s="10">
        <v>0</v>
      </c>
      <c r="N2119" s="10">
        <v>0</v>
      </c>
      <c r="O2119" s="10">
        <v>0</v>
      </c>
      <c r="P2119" s="10">
        <v>0</v>
      </c>
      <c r="Q2119" s="10">
        <v>0</v>
      </c>
      <c r="R2119" s="10">
        <v>0</v>
      </c>
      <c r="S2119" s="10">
        <v>0</v>
      </c>
      <c r="T2119" s="10">
        <v>500</v>
      </c>
      <c r="U2119" s="10">
        <v>0</v>
      </c>
      <c r="V2119" s="10">
        <v>0</v>
      </c>
      <c r="W2119" s="3"/>
      <c r="X2119" s="10">
        <v>0</v>
      </c>
      <c r="Y2119" s="10">
        <v>0</v>
      </c>
      <c r="Z2119" s="10">
        <v>0</v>
      </c>
      <c r="AA2119" s="10">
        <v>0</v>
      </c>
      <c r="AB2119" s="10">
        <v>0</v>
      </c>
      <c r="AC2119" s="10">
        <v>0</v>
      </c>
      <c r="AD2119" s="10">
        <v>0</v>
      </c>
      <c r="AE2119" s="10">
        <v>500</v>
      </c>
      <c r="AF2119" s="10">
        <v>0</v>
      </c>
      <c r="AG2119" s="10">
        <v>0</v>
      </c>
      <c r="AH2119" s="10">
        <v>0</v>
      </c>
      <c r="AI2119" s="10">
        <v>0</v>
      </c>
      <c r="AJ2119" s="3"/>
      <c r="AK2119" s="10">
        <v>0</v>
      </c>
      <c r="AL2119" s="10">
        <v>0</v>
      </c>
      <c r="AM2119" s="3"/>
      <c r="AN2119" s="10">
        <v>0</v>
      </c>
      <c r="AO2119" s="10">
        <v>0</v>
      </c>
      <c r="AP2119" s="10">
        <v>0</v>
      </c>
      <c r="AQ2119" s="10">
        <v>0</v>
      </c>
      <c r="AR2119" s="10">
        <v>0</v>
      </c>
      <c r="AS2119" s="10">
        <v>0</v>
      </c>
      <c r="AT2119" s="10">
        <v>0</v>
      </c>
      <c r="AU2119" s="10">
        <v>0</v>
      </c>
      <c r="AV2119" s="10">
        <v>0</v>
      </c>
      <c r="AW2119" s="10">
        <v>0</v>
      </c>
      <c r="AX2119" s="10">
        <v>0</v>
      </c>
      <c r="AY2119" s="3"/>
      <c r="AZ2119" s="10">
        <v>6000</v>
      </c>
      <c r="BA2119" s="10">
        <v>6000</v>
      </c>
      <c r="BB2119" s="10">
        <v>0</v>
      </c>
      <c r="BC2119" s="10">
        <v>0</v>
      </c>
      <c r="BD2119" s="10">
        <v>0</v>
      </c>
      <c r="BE2119" s="10">
        <v>250</v>
      </c>
      <c r="BF2119" s="3"/>
      <c r="BG2119" s="10">
        <v>1000</v>
      </c>
      <c r="BH2119" s="10">
        <v>5000</v>
      </c>
      <c r="BI2119" s="17"/>
      <c r="BJ2119" s="22">
        <v>1</v>
      </c>
      <c r="BK2119" s="15">
        <v>-1000</v>
      </c>
      <c r="BL2119" s="15">
        <v>-1000</v>
      </c>
      <c r="BM2119" s="124">
        <f t="shared" si="8521"/>
        <v>125</v>
      </c>
      <c r="BN2119" s="125" t="e">
        <f t="shared" si="8522"/>
        <v>#REF!</v>
      </c>
      <c r="BO2119" s="126" t="e">
        <f t="shared" si="8523"/>
        <v>#REF!</v>
      </c>
      <c r="BP2119" s="127">
        <f>(1-'#Constant'!$A$3)/($J2119*'#Constant'!$B$3/'#Constant'!$C$3^($D2119-1)+1)+'#Constant'!$A$3</f>
        <v>0.95244529019980972</v>
      </c>
      <c r="BQ2119" s="128" t="e">
        <f>#REF!/(BP2119*(1-Q2119/1000*(0.5+R2119/1000))*(1-P2119/1000)*(1-V2119/1000)*(1+U2119/1000))/20</f>
        <v>#REF!</v>
      </c>
      <c r="BR2119" s="127">
        <f>(1-'#Constant'!$A$3)/($K2119*'#Constant'!$B$3/'#Constant'!$C$3^($D2119-1)+1)+'#Constant'!$A$3</f>
        <v>0.95244529019980972</v>
      </c>
      <c r="BS2119" s="128" t="e">
        <f>#REF!/(BR2119*(1-AB2119/1000*(0.5+AC2119/1000))*(1-AA2119/1000)*(1-AG2119/1000)*(1+AF2119/1000))/20</f>
        <v>#REF!</v>
      </c>
      <c r="BT2119" s="79" t="e">
        <f t="shared" si="8524"/>
        <v>#REF!</v>
      </c>
    </row>
    <row r="2120" spans="1:72" s="79" customFormat="1" ht="12.75" thickBot="1" x14ac:dyDescent="0.25">
      <c r="A2120" s="71">
        <v>35923</v>
      </c>
      <c r="B2120" s="130" t="s">
        <v>446</v>
      </c>
      <c r="C2120" s="71" t="s">
        <v>447</v>
      </c>
      <c r="D2120" s="79">
        <v>1</v>
      </c>
      <c r="E2120" s="79">
        <v>1</v>
      </c>
      <c r="F2120" s="80">
        <v>1</v>
      </c>
      <c r="G2120" s="123">
        <v>100</v>
      </c>
      <c r="H2120" s="123">
        <v>100</v>
      </c>
      <c r="I2120" s="123">
        <v>7000</v>
      </c>
      <c r="J2120" s="123">
        <v>17</v>
      </c>
      <c r="K2120" s="123">
        <v>17</v>
      </c>
      <c r="L2120" s="17"/>
      <c r="M2120" s="10">
        <v>0</v>
      </c>
      <c r="N2120" s="10">
        <v>0</v>
      </c>
      <c r="O2120" s="10">
        <v>0</v>
      </c>
      <c r="P2120" s="10">
        <v>0</v>
      </c>
      <c r="Q2120" s="10">
        <v>0</v>
      </c>
      <c r="R2120" s="10">
        <v>0</v>
      </c>
      <c r="S2120" s="10">
        <v>0</v>
      </c>
      <c r="T2120" s="10">
        <v>500</v>
      </c>
      <c r="U2120" s="10">
        <v>0</v>
      </c>
      <c r="V2120" s="10">
        <v>0</v>
      </c>
      <c r="W2120" s="3"/>
      <c r="X2120" s="10">
        <v>0</v>
      </c>
      <c r="Y2120" s="10">
        <v>0</v>
      </c>
      <c r="Z2120" s="10">
        <v>0</v>
      </c>
      <c r="AA2120" s="10">
        <v>0</v>
      </c>
      <c r="AB2120" s="10">
        <v>0</v>
      </c>
      <c r="AC2120" s="10">
        <v>0</v>
      </c>
      <c r="AD2120" s="10">
        <v>0</v>
      </c>
      <c r="AE2120" s="10">
        <v>500</v>
      </c>
      <c r="AF2120" s="10">
        <v>0</v>
      </c>
      <c r="AG2120" s="10">
        <v>0</v>
      </c>
      <c r="AH2120" s="10">
        <v>0</v>
      </c>
      <c r="AI2120" s="10">
        <v>0</v>
      </c>
      <c r="AJ2120" s="3"/>
      <c r="AK2120" s="10">
        <v>0</v>
      </c>
      <c r="AL2120" s="10">
        <v>0</v>
      </c>
      <c r="AM2120" s="3"/>
      <c r="AN2120" s="10">
        <v>0</v>
      </c>
      <c r="AO2120" s="10">
        <v>0</v>
      </c>
      <c r="AP2120" s="10">
        <v>0</v>
      </c>
      <c r="AQ2120" s="10">
        <v>0</v>
      </c>
      <c r="AR2120" s="10">
        <v>0</v>
      </c>
      <c r="AS2120" s="10">
        <v>0</v>
      </c>
      <c r="AT2120" s="10">
        <v>0</v>
      </c>
      <c r="AU2120" s="10">
        <v>0</v>
      </c>
      <c r="AV2120" s="10">
        <v>0</v>
      </c>
      <c r="AW2120" s="10">
        <v>0</v>
      </c>
      <c r="AX2120" s="10">
        <v>0</v>
      </c>
      <c r="AY2120" s="3"/>
      <c r="AZ2120" s="10">
        <v>6000</v>
      </c>
      <c r="BA2120" s="10">
        <v>6000</v>
      </c>
      <c r="BB2120" s="10">
        <v>0</v>
      </c>
      <c r="BC2120" s="10">
        <v>0</v>
      </c>
      <c r="BD2120" s="10">
        <v>0</v>
      </c>
      <c r="BE2120" s="10">
        <v>250</v>
      </c>
      <c r="BF2120" s="3"/>
      <c r="BG2120" s="10">
        <v>1000</v>
      </c>
      <c r="BH2120" s="10">
        <v>5000</v>
      </c>
      <c r="BI2120" s="17"/>
      <c r="BJ2120" s="22">
        <v>1</v>
      </c>
      <c r="BK2120" s="15">
        <v>-1000</v>
      </c>
      <c r="BL2120" s="15">
        <v>-1000</v>
      </c>
      <c r="BM2120" s="124">
        <f t="shared" si="8521"/>
        <v>125</v>
      </c>
      <c r="BN2120" s="125" t="e">
        <f t="shared" si="8522"/>
        <v>#REF!</v>
      </c>
      <c r="BO2120" s="126" t="e">
        <f t="shared" si="8523"/>
        <v>#REF!</v>
      </c>
      <c r="BP2120" s="127">
        <f>(1-'#Constant'!$A$3)/($J2120*'#Constant'!$B$3/'#Constant'!$C$3^($D2120-1)+1)+'#Constant'!$A$3</f>
        <v>0.95244529019980972</v>
      </c>
      <c r="BQ2120" s="128" t="e">
        <f>#REF!/(BP2120*(1-Q2120/1000*(0.5+R2120/1000))*(1-P2120/1000)*(1-V2120/1000)*(1+U2120/1000))/20</f>
        <v>#REF!</v>
      </c>
      <c r="BR2120" s="127">
        <f>(1-'#Constant'!$A$3)/($K2120*'#Constant'!$B$3/'#Constant'!$C$3^($D2120-1)+1)+'#Constant'!$A$3</f>
        <v>0.95244529019980972</v>
      </c>
      <c r="BS2120" s="128" t="e">
        <f>#REF!/(BR2120*(1-AB2120/1000*(0.5+AC2120/1000))*(1-AA2120/1000)*(1-AG2120/1000)*(1+AF2120/1000))/20</f>
        <v>#REF!</v>
      </c>
      <c r="BT2120" s="79" t="e">
        <f t="shared" si="8524"/>
        <v>#REF!</v>
      </c>
    </row>
    <row r="2121" spans="1:72" s="79" customFormat="1" ht="12.75" thickBot="1" x14ac:dyDescent="0.25">
      <c r="A2121" s="71">
        <v>35924</v>
      </c>
      <c r="B2121" s="130" t="s">
        <v>448</v>
      </c>
      <c r="C2121" s="71" t="s">
        <v>449</v>
      </c>
      <c r="D2121" s="79">
        <v>1</v>
      </c>
      <c r="E2121" s="79">
        <v>1</v>
      </c>
      <c r="F2121" s="80">
        <v>1</v>
      </c>
      <c r="G2121" s="123">
        <v>100</v>
      </c>
      <c r="H2121" s="123">
        <v>100</v>
      </c>
      <c r="I2121" s="123">
        <v>7000</v>
      </c>
      <c r="J2121" s="123">
        <v>17</v>
      </c>
      <c r="K2121" s="123">
        <v>17</v>
      </c>
      <c r="L2121" s="17"/>
      <c r="M2121" s="10">
        <v>0</v>
      </c>
      <c r="N2121" s="10">
        <v>0</v>
      </c>
      <c r="O2121" s="10">
        <v>0</v>
      </c>
      <c r="P2121" s="10">
        <v>0</v>
      </c>
      <c r="Q2121" s="10">
        <v>0</v>
      </c>
      <c r="R2121" s="10">
        <v>0</v>
      </c>
      <c r="S2121" s="10">
        <v>0</v>
      </c>
      <c r="T2121" s="10">
        <v>500</v>
      </c>
      <c r="U2121" s="10">
        <v>0</v>
      </c>
      <c r="V2121" s="10">
        <v>0</v>
      </c>
      <c r="W2121" s="3"/>
      <c r="X2121" s="10">
        <v>0</v>
      </c>
      <c r="Y2121" s="10">
        <v>0</v>
      </c>
      <c r="Z2121" s="10">
        <v>0</v>
      </c>
      <c r="AA2121" s="10">
        <v>0</v>
      </c>
      <c r="AB2121" s="10">
        <v>0</v>
      </c>
      <c r="AC2121" s="10">
        <v>0</v>
      </c>
      <c r="AD2121" s="10">
        <v>0</v>
      </c>
      <c r="AE2121" s="10">
        <v>500</v>
      </c>
      <c r="AF2121" s="10">
        <v>0</v>
      </c>
      <c r="AG2121" s="10">
        <v>0</v>
      </c>
      <c r="AH2121" s="10">
        <v>0</v>
      </c>
      <c r="AI2121" s="10">
        <v>0</v>
      </c>
      <c r="AJ2121" s="3"/>
      <c r="AK2121" s="10">
        <v>0</v>
      </c>
      <c r="AL2121" s="10">
        <v>0</v>
      </c>
      <c r="AM2121" s="3"/>
      <c r="AN2121" s="10">
        <v>0</v>
      </c>
      <c r="AO2121" s="10">
        <v>0</v>
      </c>
      <c r="AP2121" s="10">
        <v>0</v>
      </c>
      <c r="AQ2121" s="10">
        <v>0</v>
      </c>
      <c r="AR2121" s="10">
        <v>0</v>
      </c>
      <c r="AS2121" s="10">
        <v>0</v>
      </c>
      <c r="AT2121" s="10">
        <v>0</v>
      </c>
      <c r="AU2121" s="10">
        <v>0</v>
      </c>
      <c r="AV2121" s="10">
        <v>0</v>
      </c>
      <c r="AW2121" s="10">
        <v>0</v>
      </c>
      <c r="AX2121" s="10">
        <v>0</v>
      </c>
      <c r="AY2121" s="3"/>
      <c r="AZ2121" s="10">
        <v>6000</v>
      </c>
      <c r="BA2121" s="10">
        <v>6000</v>
      </c>
      <c r="BB2121" s="10">
        <v>0</v>
      </c>
      <c r="BC2121" s="10">
        <v>0</v>
      </c>
      <c r="BD2121" s="10">
        <v>0</v>
      </c>
      <c r="BE2121" s="10">
        <v>250</v>
      </c>
      <c r="BF2121" s="3"/>
      <c r="BG2121" s="10">
        <v>1000</v>
      </c>
      <c r="BH2121" s="10">
        <v>5000</v>
      </c>
      <c r="BI2121" s="17"/>
      <c r="BJ2121" s="22">
        <v>1</v>
      </c>
      <c r="BK2121" s="15">
        <v>-1000</v>
      </c>
      <c r="BL2121" s="15">
        <v>-1000</v>
      </c>
      <c r="BM2121" s="124">
        <f t="shared" si="8521"/>
        <v>125</v>
      </c>
      <c r="BN2121" s="125" t="e">
        <f t="shared" si="8522"/>
        <v>#REF!</v>
      </c>
      <c r="BO2121" s="126" t="e">
        <f t="shared" si="8523"/>
        <v>#REF!</v>
      </c>
      <c r="BP2121" s="127">
        <f>(1-'#Constant'!$A$3)/($J2121*'#Constant'!$B$3/'#Constant'!$C$3^($D2121-1)+1)+'#Constant'!$A$3</f>
        <v>0.95244529019980972</v>
      </c>
      <c r="BQ2121" s="128" t="e">
        <f>#REF!/(BP2121*(1-Q2121/1000*(0.5+R2121/1000))*(1-P2121/1000)*(1-V2121/1000)*(1+U2121/1000))/20</f>
        <v>#REF!</v>
      </c>
      <c r="BR2121" s="127">
        <f>(1-'#Constant'!$A$3)/($K2121*'#Constant'!$B$3/'#Constant'!$C$3^($D2121-1)+1)+'#Constant'!$A$3</f>
        <v>0.95244529019980972</v>
      </c>
      <c r="BS2121" s="128" t="e">
        <f>#REF!/(BR2121*(1-AB2121/1000*(0.5+AC2121/1000))*(1-AA2121/1000)*(1-AG2121/1000)*(1+AF2121/1000))/20</f>
        <v>#REF!</v>
      </c>
      <c r="BT2121" s="79" t="e">
        <f t="shared" si="8524"/>
        <v>#REF!</v>
      </c>
    </row>
    <row r="2122" spans="1:72" s="79" customFormat="1" ht="12.75" thickBot="1" x14ac:dyDescent="0.25">
      <c r="A2122" s="71">
        <v>35925</v>
      </c>
      <c r="B2122" s="130" t="s">
        <v>458</v>
      </c>
      <c r="C2122" s="71" t="s">
        <v>457</v>
      </c>
      <c r="D2122" s="79">
        <v>1</v>
      </c>
      <c r="E2122" s="79">
        <v>1</v>
      </c>
      <c r="F2122" s="80">
        <v>1</v>
      </c>
      <c r="G2122" s="123">
        <v>100</v>
      </c>
      <c r="H2122" s="123">
        <v>100</v>
      </c>
      <c r="I2122" s="123">
        <v>7000</v>
      </c>
      <c r="J2122" s="123">
        <v>17</v>
      </c>
      <c r="K2122" s="123">
        <v>17</v>
      </c>
      <c r="L2122" s="17"/>
      <c r="M2122" s="10">
        <v>0</v>
      </c>
      <c r="N2122" s="10">
        <v>0</v>
      </c>
      <c r="O2122" s="10">
        <v>0</v>
      </c>
      <c r="P2122" s="10">
        <v>0</v>
      </c>
      <c r="Q2122" s="10">
        <v>0</v>
      </c>
      <c r="R2122" s="10">
        <v>0</v>
      </c>
      <c r="S2122" s="10">
        <v>0</v>
      </c>
      <c r="T2122" s="10">
        <v>500</v>
      </c>
      <c r="U2122" s="10">
        <v>0</v>
      </c>
      <c r="V2122" s="10">
        <v>0</v>
      </c>
      <c r="W2122" s="3"/>
      <c r="X2122" s="10">
        <v>0</v>
      </c>
      <c r="Y2122" s="10">
        <v>0</v>
      </c>
      <c r="Z2122" s="10">
        <v>0</v>
      </c>
      <c r="AA2122" s="10">
        <v>0</v>
      </c>
      <c r="AB2122" s="10">
        <v>0</v>
      </c>
      <c r="AC2122" s="10">
        <v>0</v>
      </c>
      <c r="AD2122" s="10">
        <v>0</v>
      </c>
      <c r="AE2122" s="10">
        <v>500</v>
      </c>
      <c r="AF2122" s="10">
        <v>0</v>
      </c>
      <c r="AG2122" s="10">
        <v>0</v>
      </c>
      <c r="AH2122" s="10">
        <v>0</v>
      </c>
      <c r="AI2122" s="10">
        <v>0</v>
      </c>
      <c r="AJ2122" s="3"/>
      <c r="AK2122" s="10">
        <v>0</v>
      </c>
      <c r="AL2122" s="10">
        <v>0</v>
      </c>
      <c r="AM2122" s="3"/>
      <c r="AN2122" s="10">
        <v>0</v>
      </c>
      <c r="AO2122" s="10">
        <v>0</v>
      </c>
      <c r="AP2122" s="10">
        <v>0</v>
      </c>
      <c r="AQ2122" s="10">
        <v>0</v>
      </c>
      <c r="AR2122" s="10">
        <v>0</v>
      </c>
      <c r="AS2122" s="10">
        <v>0</v>
      </c>
      <c r="AT2122" s="10">
        <v>0</v>
      </c>
      <c r="AU2122" s="10">
        <v>0</v>
      </c>
      <c r="AV2122" s="10">
        <v>0</v>
      </c>
      <c r="AW2122" s="10">
        <v>0</v>
      </c>
      <c r="AX2122" s="10">
        <v>0</v>
      </c>
      <c r="AY2122" s="3"/>
      <c r="AZ2122" s="10">
        <v>6000</v>
      </c>
      <c r="BA2122" s="10">
        <v>6000</v>
      </c>
      <c r="BB2122" s="10">
        <v>0</v>
      </c>
      <c r="BC2122" s="10">
        <v>0</v>
      </c>
      <c r="BD2122" s="10">
        <v>0</v>
      </c>
      <c r="BE2122" s="10">
        <v>250</v>
      </c>
      <c r="BF2122" s="3"/>
      <c r="BG2122" s="10">
        <v>1000</v>
      </c>
      <c r="BH2122" s="10">
        <v>5000</v>
      </c>
      <c r="BI2122" s="17"/>
      <c r="BJ2122" s="22">
        <v>1</v>
      </c>
      <c r="BK2122" s="15">
        <v>-1000</v>
      </c>
      <c r="BL2122" s="15">
        <v>-1000</v>
      </c>
      <c r="BM2122" s="124">
        <f t="shared" ref="BM2122" si="8525">MAX(G2122*(1+M2122/1000*(1+O2122/1000))*(1+0.5*T2122/1000)*(1+0.25*S2122/1000),(H2122*(1+X2122/1000*(1+Z2122/1000))*(1+0.5*AE2122/1000)*(1+0.25*AD2122/1000)))*BG2122/1000</f>
        <v>125</v>
      </c>
      <c r="BN2122" s="125" t="e">
        <f t="shared" ref="BN2122" si="8526">(BQ2122+BS2122)/2*(1+AI2122/2000)*(1+AH2122/2000)*(1+AN2122/2000)*(1+AK2122/2000)</f>
        <v>#REF!</v>
      </c>
      <c r="BO2122" s="126" t="e">
        <f t="shared" ref="BO2122" si="8527">SQRT(BM2122*BN2122)</f>
        <v>#REF!</v>
      </c>
      <c r="BP2122" s="127">
        <f>(1-'#Constant'!$A$3)/($J2122*'#Constant'!$B$3/'#Constant'!$C$3^($D2122-1)+1)+'#Constant'!$A$3</f>
        <v>0.95244529019980972</v>
      </c>
      <c r="BQ2122" s="128" t="e">
        <f>#REF!/(BP2122*(1-Q2122/1000*(0.5+R2122/1000))*(1-P2122/1000)*(1-V2122/1000)*(1+U2122/1000))/20</f>
        <v>#REF!</v>
      </c>
      <c r="BR2122" s="127">
        <f>(1-'#Constant'!$A$3)/($K2122*'#Constant'!$B$3/'#Constant'!$C$3^($D2122-1)+1)+'#Constant'!$A$3</f>
        <v>0.95244529019980972</v>
      </c>
      <c r="BS2122" s="128" t="e">
        <f>#REF!/(BR2122*(1-AB2122/1000*(0.5+AC2122/1000))*(1-AA2122/1000)*(1-AG2122/1000)*(1+AF2122/1000))/20</f>
        <v>#REF!</v>
      </c>
      <c r="BT2122" s="79" t="e">
        <f t="shared" ref="BT2122" si="8528">BO2122/$BO$4*100</f>
        <v>#REF!</v>
      </c>
    </row>
    <row r="2123" spans="1:72" s="34" customFormat="1" ht="27" thickBot="1" x14ac:dyDescent="0.35">
      <c r="B2123" s="70" t="s">
        <v>503</v>
      </c>
      <c r="C2123"/>
      <c r="F2123" s="35"/>
      <c r="G2123" s="36"/>
      <c r="H2123" s="36"/>
      <c r="I2123" s="36"/>
      <c r="J2123" s="36"/>
      <c r="K2123" s="36"/>
      <c r="L2123" s="16"/>
      <c r="M2123" s="36"/>
      <c r="N2123" s="36"/>
      <c r="O2123" s="36"/>
      <c r="P2123" s="36">
        <v>0</v>
      </c>
      <c r="Q2123" s="36"/>
      <c r="R2123" s="36"/>
      <c r="S2123" s="36"/>
      <c r="T2123" s="36"/>
      <c r="U2123" s="36"/>
      <c r="V2123" s="36"/>
      <c r="W2123" s="16"/>
      <c r="X2123" s="36"/>
      <c r="Y2123" s="36"/>
      <c r="Z2123" s="36"/>
      <c r="AA2123" s="36">
        <v>0</v>
      </c>
      <c r="AB2123" s="36"/>
      <c r="AC2123" s="36"/>
      <c r="AD2123" s="36"/>
      <c r="AE2123" s="36"/>
      <c r="AF2123" s="36"/>
      <c r="AG2123" s="36"/>
      <c r="AH2123" s="36"/>
      <c r="AI2123" s="36"/>
      <c r="AJ2123" s="17"/>
      <c r="AK2123" s="36"/>
      <c r="AL2123" s="36"/>
      <c r="AM2123" s="17"/>
      <c r="AN2123" s="36"/>
      <c r="AO2123" s="36"/>
      <c r="AP2123" s="36"/>
      <c r="AQ2123" s="36"/>
      <c r="AR2123" s="36"/>
      <c r="AS2123" s="36"/>
      <c r="AT2123" s="36"/>
      <c r="AU2123" s="36"/>
      <c r="AV2123" s="36"/>
      <c r="AW2123" s="36"/>
      <c r="AX2123" s="36"/>
      <c r="AY2123" s="17"/>
      <c r="AZ2123" s="36"/>
      <c r="BA2123" s="36"/>
      <c r="BB2123" s="36"/>
      <c r="BC2123" s="36"/>
      <c r="BD2123" s="36"/>
      <c r="BE2123" s="36"/>
      <c r="BF2123" s="17"/>
      <c r="BG2123" s="36"/>
      <c r="BH2123" s="36"/>
      <c r="BI2123" s="17"/>
      <c r="BJ2123" s="37"/>
      <c r="BK2123" s="36"/>
      <c r="BL2123" s="36"/>
      <c r="BM2123" s="38"/>
      <c r="BN2123" s="38"/>
      <c r="BO2123" s="38"/>
      <c r="BP2123" s="38"/>
      <c r="BQ2123" s="38"/>
      <c r="BR2123" s="38"/>
      <c r="BS2123" s="38"/>
    </row>
    <row r="2124" spans="1:72" s="43" customFormat="1" ht="12" x14ac:dyDescent="0.3">
      <c r="A2124" s="71">
        <v>35930</v>
      </c>
      <c r="B2124" s="72" t="s">
        <v>504</v>
      </c>
      <c r="D2124" s="43">
        <v>1</v>
      </c>
      <c r="E2124" s="43">
        <v>1</v>
      </c>
      <c r="F2124" s="72">
        <v>1</v>
      </c>
      <c r="G2124" s="10">
        <v>100</v>
      </c>
      <c r="H2124" s="10">
        <v>100</v>
      </c>
      <c r="I2124" s="10">
        <v>3500</v>
      </c>
      <c r="J2124" s="10">
        <v>17</v>
      </c>
      <c r="K2124" s="10">
        <v>17</v>
      </c>
      <c r="L2124" s="3"/>
      <c r="M2124" s="10">
        <v>0</v>
      </c>
      <c r="N2124" s="10">
        <v>0</v>
      </c>
      <c r="O2124" s="10">
        <v>0</v>
      </c>
      <c r="P2124" s="10">
        <v>0</v>
      </c>
      <c r="Q2124" s="10">
        <v>0</v>
      </c>
      <c r="R2124" s="10">
        <v>0</v>
      </c>
      <c r="S2124" s="10">
        <v>0</v>
      </c>
      <c r="T2124" s="10">
        <v>500</v>
      </c>
      <c r="U2124" s="10">
        <v>0</v>
      </c>
      <c r="V2124" s="10">
        <v>0</v>
      </c>
      <c r="W2124" s="3"/>
      <c r="X2124" s="10">
        <v>0</v>
      </c>
      <c r="Y2124" s="10">
        <v>0</v>
      </c>
      <c r="Z2124" s="10">
        <v>0</v>
      </c>
      <c r="AA2124" s="10">
        <v>0</v>
      </c>
      <c r="AB2124" s="10">
        <v>0</v>
      </c>
      <c r="AC2124" s="10">
        <v>0</v>
      </c>
      <c r="AD2124" s="10">
        <v>0</v>
      </c>
      <c r="AE2124" s="10">
        <v>500</v>
      </c>
      <c r="AF2124" s="10">
        <v>0</v>
      </c>
      <c r="AG2124" s="10">
        <v>0</v>
      </c>
      <c r="AH2124" s="10">
        <v>0</v>
      </c>
      <c r="AI2124" s="10">
        <v>0</v>
      </c>
      <c r="AJ2124" s="3"/>
      <c r="AK2124" s="10">
        <v>0</v>
      </c>
      <c r="AL2124" s="10">
        <v>0</v>
      </c>
      <c r="AM2124" s="3"/>
      <c r="AN2124" s="10">
        <v>0</v>
      </c>
      <c r="AO2124" s="10">
        <v>0</v>
      </c>
      <c r="AP2124" s="10">
        <v>0</v>
      </c>
      <c r="AQ2124" s="10">
        <v>0</v>
      </c>
      <c r="AR2124" s="10">
        <v>0</v>
      </c>
      <c r="AS2124" s="10">
        <v>0</v>
      </c>
      <c r="AT2124" s="10">
        <v>0</v>
      </c>
      <c r="AU2124" s="10">
        <v>0</v>
      </c>
      <c r="AV2124" s="10">
        <v>0</v>
      </c>
      <c r="AW2124" s="10">
        <v>0</v>
      </c>
      <c r="AX2124" s="10">
        <v>0</v>
      </c>
      <c r="AY2124" s="3"/>
      <c r="AZ2124" s="10">
        <v>6000</v>
      </c>
      <c r="BA2124" s="10">
        <v>6000</v>
      </c>
      <c r="BB2124" s="10">
        <v>0</v>
      </c>
      <c r="BC2124" s="10">
        <v>0</v>
      </c>
      <c r="BD2124" s="10">
        <v>0</v>
      </c>
      <c r="BE2124" s="10">
        <v>250</v>
      </c>
      <c r="BF2124" s="3"/>
      <c r="BG2124" s="10">
        <v>1000</v>
      </c>
      <c r="BH2124" s="10">
        <v>5000</v>
      </c>
      <c r="BI2124" s="3"/>
      <c r="BJ2124" s="21">
        <v>1</v>
      </c>
      <c r="BK2124" s="65">
        <v>0</v>
      </c>
      <c r="BL2124" s="65">
        <v>0</v>
      </c>
      <c r="BM2124" s="74">
        <f>MAX(G2124*(1+M2124/1000*(1+O2124/1000))*(1+0.5*T2124/1000)*(1+0.25*S2124/1000),(H2124*(1+X2124/1000*(1+Z2124/1000))*(1+0.5*AE2124/1000)*(1+0.25*AD2124/1000)))*BG2124/1000</f>
        <v>125</v>
      </c>
      <c r="BN2124" s="75">
        <f>(BQ2124+BS2124)/2*(1+AI2124/2000)*(1+AH2124/2000)*(1+AN2124/2000)*(1+AK2124/2000)</f>
        <v>366.53023915606082</v>
      </c>
      <c r="BO2124" s="76">
        <f>SQRT(BM2124*BN2124)</f>
        <v>214.04737768659442</v>
      </c>
      <c r="BP2124" s="77">
        <f>(1-'#Constant'!$A$3)/($J2124*'#Constant'!$B$3/'#Constant'!$C$3^($D2124-1)+1)+'#Constant'!$A$3</f>
        <v>0.95244529019980972</v>
      </c>
      <c r="BQ2124" s="78">
        <f>I2147/(BP2124*(1-Q2124/1000*(0.5+R2124/1000))*(1-P2124/1000)*(1-V2124/1000)*(1+U2124/1000))/20</f>
        <v>366.53023915606082</v>
      </c>
      <c r="BR2124" s="77">
        <f>(1-'#Constant'!$A$3)/($K2124*'#Constant'!$B$3/'#Constant'!$C$3^($D2124-1)+1)+'#Constant'!$A$3</f>
        <v>0.95244529019980972</v>
      </c>
      <c r="BS2124" s="78">
        <f>I2147/(BR2124*(1-AB2124/1000*(0.5+AC2124/1000))*(1-AA2124/1000)*(1-AG2124/1000)*(1+AF2124/1000))/20</f>
        <v>366.53023915606082</v>
      </c>
      <c r="BT2124" s="43">
        <f>BO2124/$BO$4*100</f>
        <v>162.68410984893166</v>
      </c>
    </row>
    <row r="2125" spans="1:72" s="43" customFormat="1" ht="12" x14ac:dyDescent="0.3">
      <c r="A2125" s="71">
        <v>35940</v>
      </c>
      <c r="B2125" s="72" t="s">
        <v>505</v>
      </c>
      <c r="D2125" s="43">
        <v>1</v>
      </c>
      <c r="E2125" s="43">
        <v>1</v>
      </c>
      <c r="F2125" s="72">
        <v>1</v>
      </c>
      <c r="G2125" s="10">
        <v>100</v>
      </c>
      <c r="H2125" s="10">
        <v>100</v>
      </c>
      <c r="I2125" s="10">
        <v>3500</v>
      </c>
      <c r="J2125" s="10">
        <v>17</v>
      </c>
      <c r="K2125" s="10">
        <v>17</v>
      </c>
      <c r="L2125" s="3"/>
      <c r="M2125" s="10">
        <v>0</v>
      </c>
      <c r="N2125" s="10">
        <v>0</v>
      </c>
      <c r="O2125" s="10">
        <v>0</v>
      </c>
      <c r="P2125" s="10">
        <v>0</v>
      </c>
      <c r="Q2125" s="10">
        <v>0</v>
      </c>
      <c r="R2125" s="10">
        <v>0</v>
      </c>
      <c r="S2125" s="10">
        <v>0</v>
      </c>
      <c r="T2125" s="10">
        <v>500</v>
      </c>
      <c r="U2125" s="10">
        <v>0</v>
      </c>
      <c r="V2125" s="10">
        <v>0</v>
      </c>
      <c r="W2125" s="3"/>
      <c r="X2125" s="10">
        <v>0</v>
      </c>
      <c r="Y2125" s="10">
        <v>0</v>
      </c>
      <c r="Z2125" s="10">
        <v>0</v>
      </c>
      <c r="AA2125" s="10">
        <v>0</v>
      </c>
      <c r="AB2125" s="10">
        <v>0</v>
      </c>
      <c r="AC2125" s="10">
        <v>0</v>
      </c>
      <c r="AD2125" s="10">
        <v>0</v>
      </c>
      <c r="AE2125" s="10">
        <v>500</v>
      </c>
      <c r="AF2125" s="10">
        <v>0</v>
      </c>
      <c r="AG2125" s="10">
        <v>0</v>
      </c>
      <c r="AH2125" s="10">
        <v>0</v>
      </c>
      <c r="AI2125" s="10">
        <v>0</v>
      </c>
      <c r="AJ2125" s="3"/>
      <c r="AK2125" s="10">
        <v>0</v>
      </c>
      <c r="AL2125" s="10">
        <v>0</v>
      </c>
      <c r="AM2125" s="3"/>
      <c r="AN2125" s="10">
        <v>0</v>
      </c>
      <c r="AO2125" s="10">
        <v>0</v>
      </c>
      <c r="AP2125" s="10">
        <v>0</v>
      </c>
      <c r="AQ2125" s="10">
        <v>0</v>
      </c>
      <c r="AR2125" s="10">
        <v>0</v>
      </c>
      <c r="AS2125" s="10">
        <v>0</v>
      </c>
      <c r="AT2125" s="10">
        <v>0</v>
      </c>
      <c r="AU2125" s="10">
        <v>0</v>
      </c>
      <c r="AV2125" s="10">
        <v>0</v>
      </c>
      <c r="AW2125" s="10">
        <v>0</v>
      </c>
      <c r="AX2125" s="10">
        <v>0</v>
      </c>
      <c r="AY2125" s="3"/>
      <c r="AZ2125" s="10">
        <v>6000</v>
      </c>
      <c r="BA2125" s="10">
        <v>6000</v>
      </c>
      <c r="BB2125" s="10">
        <v>0</v>
      </c>
      <c r="BC2125" s="10">
        <v>0</v>
      </c>
      <c r="BD2125" s="10">
        <v>0</v>
      </c>
      <c r="BE2125" s="10">
        <v>250</v>
      </c>
      <c r="BF2125" s="3"/>
      <c r="BG2125" s="10">
        <v>1000</v>
      </c>
      <c r="BH2125" s="10">
        <v>5000</v>
      </c>
      <c r="BI2125" s="3"/>
      <c r="BJ2125" s="21">
        <v>1</v>
      </c>
      <c r="BK2125" s="65">
        <v>0</v>
      </c>
      <c r="BL2125" s="65">
        <v>0</v>
      </c>
      <c r="BM2125" s="74">
        <f>MAX(G2125*(1+M2125/1000*(1+O2125/1000))*(1+0.5*T2125/1000)*(1+0.25*S2125/1000),(H2125*(1+X2125/1000*(1+Z2125/1000))*(1+0.5*AE2125/1000)*(1+0.25*AD2125/1000)))*BG2125/1000</f>
        <v>125</v>
      </c>
      <c r="BN2125" s="75">
        <f>(BQ2125+BS2125)/2*(1+AI2125/2000)*(1+AH2125/2000)*(1+AN2125/2000)*(1+AK2125/2000)</f>
        <v>366.53023915606082</v>
      </c>
      <c r="BO2125" s="76">
        <f>SQRT(BM2125*BN2125)</f>
        <v>214.04737768659442</v>
      </c>
      <c r="BP2125" s="77">
        <f>(1-'#Constant'!$A$3)/($J2125*'#Constant'!$B$3/'#Constant'!$C$3^($D2125-1)+1)+'#Constant'!$A$3</f>
        <v>0.95244529019980972</v>
      </c>
      <c r="BQ2125" s="78">
        <f>I2148/(BP2125*(1-Q2125/1000*(0.5+R2125/1000))*(1-P2125/1000)*(1-V2125/1000)*(1+U2125/1000))/20</f>
        <v>366.53023915606082</v>
      </c>
      <c r="BR2125" s="77">
        <f>(1-'#Constant'!$A$3)/($K2125*'#Constant'!$B$3/'#Constant'!$C$3^($D2125-1)+1)+'#Constant'!$A$3</f>
        <v>0.95244529019980972</v>
      </c>
      <c r="BS2125" s="78">
        <f>I2148/(BR2125*(1-AB2125/1000*(0.5+AC2125/1000))*(1-AA2125/1000)*(1-AG2125/1000)*(1+AF2125/1000))/20</f>
        <v>366.53023915606082</v>
      </c>
      <c r="BT2125" s="43">
        <f>BO2125/$BO$4*100</f>
        <v>162.68410984893166</v>
      </c>
    </row>
    <row r="2126" spans="1:72" s="43" customFormat="1" ht="12" x14ac:dyDescent="0.3">
      <c r="A2126" s="71">
        <v>35950</v>
      </c>
      <c r="B2126" s="72" t="s">
        <v>506</v>
      </c>
      <c r="D2126" s="43">
        <v>1</v>
      </c>
      <c r="E2126" s="43">
        <v>1</v>
      </c>
      <c r="F2126" s="72">
        <v>1</v>
      </c>
      <c r="G2126" s="10">
        <v>100</v>
      </c>
      <c r="H2126" s="10">
        <v>100</v>
      </c>
      <c r="I2126" s="10">
        <v>3500</v>
      </c>
      <c r="J2126" s="10">
        <v>17</v>
      </c>
      <c r="K2126" s="10">
        <v>17</v>
      </c>
      <c r="L2126" s="3"/>
      <c r="M2126" s="10">
        <v>0</v>
      </c>
      <c r="N2126" s="10">
        <v>0</v>
      </c>
      <c r="O2126" s="10">
        <v>0</v>
      </c>
      <c r="P2126" s="10">
        <v>0</v>
      </c>
      <c r="Q2126" s="10">
        <v>0</v>
      </c>
      <c r="R2126" s="10">
        <v>0</v>
      </c>
      <c r="S2126" s="10">
        <v>0</v>
      </c>
      <c r="T2126" s="10">
        <v>500</v>
      </c>
      <c r="U2126" s="10">
        <v>0</v>
      </c>
      <c r="V2126" s="10">
        <v>0</v>
      </c>
      <c r="W2126" s="3"/>
      <c r="X2126" s="10">
        <v>0</v>
      </c>
      <c r="Y2126" s="10">
        <v>0</v>
      </c>
      <c r="Z2126" s="10">
        <v>0</v>
      </c>
      <c r="AA2126" s="10">
        <v>0</v>
      </c>
      <c r="AB2126" s="10">
        <v>0</v>
      </c>
      <c r="AC2126" s="10">
        <v>0</v>
      </c>
      <c r="AD2126" s="10">
        <v>0</v>
      </c>
      <c r="AE2126" s="10">
        <v>500</v>
      </c>
      <c r="AF2126" s="10">
        <v>0</v>
      </c>
      <c r="AG2126" s="10">
        <v>0</v>
      </c>
      <c r="AH2126" s="10">
        <v>0</v>
      </c>
      <c r="AI2126" s="10">
        <v>0</v>
      </c>
      <c r="AJ2126" s="3"/>
      <c r="AK2126" s="10">
        <v>0</v>
      </c>
      <c r="AL2126" s="10">
        <v>0</v>
      </c>
      <c r="AM2126" s="3"/>
      <c r="AN2126" s="10">
        <v>0</v>
      </c>
      <c r="AO2126" s="10">
        <v>0</v>
      </c>
      <c r="AP2126" s="10">
        <v>0</v>
      </c>
      <c r="AQ2126" s="10">
        <v>0</v>
      </c>
      <c r="AR2126" s="10">
        <v>0</v>
      </c>
      <c r="AS2126" s="10">
        <v>0</v>
      </c>
      <c r="AT2126" s="10">
        <v>0</v>
      </c>
      <c r="AU2126" s="10">
        <v>0</v>
      </c>
      <c r="AV2126" s="10">
        <v>0</v>
      </c>
      <c r="AW2126" s="10">
        <v>0</v>
      </c>
      <c r="AX2126" s="10">
        <v>0</v>
      </c>
      <c r="AY2126" s="3"/>
      <c r="AZ2126" s="10">
        <v>6000</v>
      </c>
      <c r="BA2126" s="10">
        <v>6000</v>
      </c>
      <c r="BB2126" s="10">
        <v>0</v>
      </c>
      <c r="BC2126" s="10">
        <v>0</v>
      </c>
      <c r="BD2126" s="10">
        <v>0</v>
      </c>
      <c r="BE2126" s="10">
        <v>250</v>
      </c>
      <c r="BF2126" s="3"/>
      <c r="BG2126" s="10">
        <v>1000</v>
      </c>
      <c r="BH2126" s="10">
        <v>5000</v>
      </c>
      <c r="BI2126" s="3"/>
      <c r="BJ2126" s="21">
        <v>1</v>
      </c>
      <c r="BK2126" s="65">
        <v>0</v>
      </c>
      <c r="BL2126" s="65">
        <v>0</v>
      </c>
      <c r="BM2126" s="74">
        <f>MAX(G2126*(1+M2126/1000*(1+O2126/1000))*(1+0.5*T2126/1000)*(1+0.25*S2126/1000),(H2126*(1+X2126/1000*(1+Z2126/1000))*(1+0.5*AE2126/1000)*(1+0.25*AD2126/1000)))*BG2126/1000</f>
        <v>125</v>
      </c>
      <c r="BN2126" s="75">
        <f>(BQ2126+BS2126)/2*(1+AI2126/2000)*(1+AH2126/2000)*(1+AN2126/2000)*(1+AK2126/2000)</f>
        <v>297.4449061956804</v>
      </c>
      <c r="BO2126" s="76">
        <f>SQRT(BM2126*BN2126)</f>
        <v>192.82275092545498</v>
      </c>
      <c r="BP2126" s="77">
        <f>(1-'#Constant'!$A$3)/($J2126*'#Constant'!$B$3/'#Constant'!$C$3^($D2126-1)+1)+'#Constant'!$A$3</f>
        <v>0.95244529019980972</v>
      </c>
      <c r="BQ2126" s="78">
        <f>I2149/(BP2126*(1-Q2126/1000*(0.5+R2126/1000))*(1-P2126/1000)*(1-V2126/1000)*(1+U2126/1000))/20</f>
        <v>297.4449061956804</v>
      </c>
      <c r="BR2126" s="77">
        <f>(1-'#Constant'!$A$3)/($K2126*'#Constant'!$B$3/'#Constant'!$C$3^($D2126-1)+1)+'#Constant'!$A$3</f>
        <v>0.95244529019980972</v>
      </c>
      <c r="BS2126" s="78">
        <f>I2149/(BR2126*(1-AB2126/1000*(0.5+AC2126/1000))*(1-AA2126/1000)*(1-AG2126/1000)*(1+AF2126/1000))/20</f>
        <v>297.4449061956804</v>
      </c>
      <c r="BT2126" s="43">
        <f>BO2126/$BO$4*100</f>
        <v>146.55259004789261</v>
      </c>
    </row>
    <row r="2127" spans="1:72" s="43" customFormat="1" ht="12" x14ac:dyDescent="0.3">
      <c r="A2127" s="71">
        <v>35960</v>
      </c>
      <c r="B2127" s="72" t="s">
        <v>507</v>
      </c>
      <c r="D2127" s="43">
        <v>1</v>
      </c>
      <c r="E2127" s="43">
        <v>1</v>
      </c>
      <c r="F2127" s="72">
        <v>1</v>
      </c>
      <c r="G2127" s="10">
        <v>100</v>
      </c>
      <c r="H2127" s="10">
        <v>100</v>
      </c>
      <c r="I2127" s="10">
        <v>3500</v>
      </c>
      <c r="J2127" s="10">
        <v>17</v>
      </c>
      <c r="K2127" s="10">
        <v>17</v>
      </c>
      <c r="L2127" s="3"/>
      <c r="M2127" s="10">
        <v>0</v>
      </c>
      <c r="N2127" s="10">
        <v>0</v>
      </c>
      <c r="O2127" s="10">
        <v>0</v>
      </c>
      <c r="P2127" s="10">
        <v>0</v>
      </c>
      <c r="Q2127" s="10">
        <v>0</v>
      </c>
      <c r="R2127" s="10">
        <v>0</v>
      </c>
      <c r="S2127" s="10">
        <v>0</v>
      </c>
      <c r="T2127" s="10">
        <v>500</v>
      </c>
      <c r="U2127" s="10">
        <v>0</v>
      </c>
      <c r="V2127" s="10">
        <v>0</v>
      </c>
      <c r="W2127" s="3"/>
      <c r="X2127" s="10">
        <v>0</v>
      </c>
      <c r="Y2127" s="10">
        <v>0</v>
      </c>
      <c r="Z2127" s="10">
        <v>0</v>
      </c>
      <c r="AA2127" s="10">
        <v>0</v>
      </c>
      <c r="AB2127" s="10">
        <v>0</v>
      </c>
      <c r="AC2127" s="10">
        <v>0</v>
      </c>
      <c r="AD2127" s="10">
        <v>0</v>
      </c>
      <c r="AE2127" s="10">
        <v>500</v>
      </c>
      <c r="AF2127" s="10">
        <v>0</v>
      </c>
      <c r="AG2127" s="10">
        <v>0</v>
      </c>
      <c r="AH2127" s="10">
        <v>0</v>
      </c>
      <c r="AI2127" s="10">
        <v>0</v>
      </c>
      <c r="AJ2127" s="3"/>
      <c r="AK2127" s="10">
        <v>0</v>
      </c>
      <c r="AL2127" s="10">
        <v>0</v>
      </c>
      <c r="AM2127" s="3"/>
      <c r="AN2127" s="10">
        <v>0</v>
      </c>
      <c r="AO2127" s="10">
        <v>0</v>
      </c>
      <c r="AP2127" s="10">
        <v>0</v>
      </c>
      <c r="AQ2127" s="10">
        <v>0</v>
      </c>
      <c r="AR2127" s="10">
        <v>0</v>
      </c>
      <c r="AS2127" s="10">
        <v>0</v>
      </c>
      <c r="AT2127" s="10">
        <v>0</v>
      </c>
      <c r="AU2127" s="10">
        <v>0</v>
      </c>
      <c r="AV2127" s="10">
        <v>0</v>
      </c>
      <c r="AW2127" s="10">
        <v>0</v>
      </c>
      <c r="AX2127" s="10">
        <v>0</v>
      </c>
      <c r="AY2127" s="3"/>
      <c r="AZ2127" s="10">
        <v>6000</v>
      </c>
      <c r="BA2127" s="10">
        <v>6000</v>
      </c>
      <c r="BB2127" s="10">
        <v>0</v>
      </c>
      <c r="BC2127" s="10">
        <v>0</v>
      </c>
      <c r="BD2127" s="10">
        <v>0</v>
      </c>
      <c r="BE2127" s="10">
        <v>250</v>
      </c>
      <c r="BF2127" s="3"/>
      <c r="BG2127" s="10">
        <v>1000</v>
      </c>
      <c r="BH2127" s="10">
        <v>5000</v>
      </c>
      <c r="BI2127" s="3"/>
      <c r="BJ2127" s="21">
        <v>1</v>
      </c>
      <c r="BK2127" s="65">
        <v>0</v>
      </c>
      <c r="BL2127" s="65">
        <v>0</v>
      </c>
      <c r="BM2127" s="74">
        <f>MAX(G2127*(1+M2127/1000*(1+O2127/1000))*(1+0.5*T2127/1000)*(1+0.25*S2127/1000),(H2127*(1+X2127/1000*(1+Z2127/1000))*(1+0.5*AE2127/1000)*(1+0.25*AD2127/1000)))*BG2127/1000</f>
        <v>125</v>
      </c>
      <c r="BN2127" s="75">
        <f>(BQ2127+BS2127)/2*(1+AI2127/2000)*(1+AH2127/2000)*(1+AN2127/2000)*(1+AK2127/2000)</f>
        <v>297.4449061956804</v>
      </c>
      <c r="BO2127" s="76">
        <f>SQRT(BM2127*BN2127)</f>
        <v>192.82275092545498</v>
      </c>
      <c r="BP2127" s="77">
        <f>(1-'#Constant'!$A$3)/($J2127*'#Constant'!$B$3/'#Constant'!$C$3^($D2127-1)+1)+'#Constant'!$A$3</f>
        <v>0.95244529019980972</v>
      </c>
      <c r="BQ2127" s="78">
        <f>I2150/(BP2127*(1-Q2127/1000*(0.5+R2127/1000))*(1-P2127/1000)*(1-V2127/1000)*(1+U2127/1000))/20</f>
        <v>297.4449061956804</v>
      </c>
      <c r="BR2127" s="77">
        <f>(1-'#Constant'!$A$3)/($K2127*'#Constant'!$B$3/'#Constant'!$C$3^($D2127-1)+1)+'#Constant'!$A$3</f>
        <v>0.95244529019980972</v>
      </c>
      <c r="BS2127" s="78">
        <f>I2150/(BR2127*(1-AB2127/1000*(0.5+AC2127/1000))*(1-AA2127/1000)*(1-AG2127/1000)*(1+AF2127/1000))/20</f>
        <v>297.4449061956804</v>
      </c>
      <c r="BT2127" s="43">
        <f>BO2127/$BO$4*100</f>
        <v>146.55259004789261</v>
      </c>
    </row>
    <row r="2128" spans="1:72" s="34" customFormat="1" ht="27" thickBot="1" x14ac:dyDescent="0.35">
      <c r="B2128" s="70" t="s">
        <v>503</v>
      </c>
      <c r="C2128"/>
      <c r="F2128" s="35"/>
      <c r="G2128" s="36"/>
      <c r="H2128" s="36"/>
      <c r="I2128" s="36"/>
      <c r="J2128" s="36"/>
      <c r="K2128" s="36"/>
      <c r="L2128" s="16"/>
      <c r="M2128" s="36"/>
      <c r="N2128" s="36"/>
      <c r="O2128" s="36"/>
      <c r="P2128" s="36">
        <v>0</v>
      </c>
      <c r="Q2128" s="36"/>
      <c r="R2128" s="36"/>
      <c r="S2128" s="36"/>
      <c r="T2128" s="36"/>
      <c r="U2128" s="36"/>
      <c r="V2128" s="36"/>
      <c r="W2128" s="16"/>
      <c r="X2128" s="36"/>
      <c r="Y2128" s="36"/>
      <c r="Z2128" s="36"/>
      <c r="AA2128" s="36">
        <v>0</v>
      </c>
      <c r="AB2128" s="36"/>
      <c r="AC2128" s="36"/>
      <c r="AD2128" s="36"/>
      <c r="AE2128" s="36"/>
      <c r="AF2128" s="36"/>
      <c r="AG2128" s="36"/>
      <c r="AH2128" s="36"/>
      <c r="AI2128" s="36"/>
      <c r="AJ2128" s="17"/>
      <c r="AK2128" s="36"/>
      <c r="AL2128" s="36"/>
      <c r="AM2128" s="17"/>
      <c r="AN2128" s="36"/>
      <c r="AO2128" s="36"/>
      <c r="AP2128" s="36"/>
      <c r="AQ2128" s="36"/>
      <c r="AR2128" s="36"/>
      <c r="AS2128" s="36"/>
      <c r="AT2128" s="36"/>
      <c r="AU2128" s="36"/>
      <c r="AV2128" s="36"/>
      <c r="AW2128" s="36"/>
      <c r="AX2128" s="36"/>
      <c r="AY2128" s="17"/>
      <c r="AZ2128" s="36"/>
      <c r="BA2128" s="36"/>
      <c r="BB2128" s="36"/>
      <c r="BC2128" s="36"/>
      <c r="BD2128" s="36"/>
      <c r="BE2128" s="36"/>
      <c r="BF2128" s="17"/>
      <c r="BG2128" s="36"/>
      <c r="BH2128" s="36"/>
      <c r="BI2128" s="17"/>
      <c r="BJ2128" s="37"/>
      <c r="BK2128" s="36"/>
      <c r="BL2128" s="36"/>
      <c r="BM2128" s="38"/>
      <c r="BN2128" s="38"/>
      <c r="BO2128" s="38"/>
      <c r="BP2128" s="38"/>
      <c r="BQ2128" s="38"/>
      <c r="BR2128" s="38"/>
      <c r="BS2128" s="38"/>
    </row>
    <row r="2129" spans="1:72" x14ac:dyDescent="0.3">
      <c r="A2129">
        <v>36100</v>
      </c>
      <c r="B2129" s="18" t="s">
        <v>483</v>
      </c>
      <c r="C2129" t="s">
        <v>79</v>
      </c>
      <c r="D2129">
        <v>1</v>
      </c>
      <c r="E2129">
        <v>1</v>
      </c>
      <c r="F2129" s="18">
        <v>1</v>
      </c>
      <c r="G2129" s="10">
        <v>100</v>
      </c>
      <c r="H2129" s="10">
        <v>100</v>
      </c>
      <c r="I2129" s="10">
        <v>2500</v>
      </c>
      <c r="J2129" s="10">
        <v>25</v>
      </c>
      <c r="K2129" s="10">
        <v>25</v>
      </c>
      <c r="L2129" s="2"/>
      <c r="M2129" s="10">
        <v>100</v>
      </c>
      <c r="N2129" s="10">
        <v>0</v>
      </c>
      <c r="O2129" s="10">
        <v>0</v>
      </c>
      <c r="P2129" s="10">
        <v>100</v>
      </c>
      <c r="Q2129" s="10">
        <v>0</v>
      </c>
      <c r="R2129" s="10">
        <v>0</v>
      </c>
      <c r="S2129" s="10">
        <v>0</v>
      </c>
      <c r="T2129" s="10">
        <v>150</v>
      </c>
      <c r="U2129" s="10">
        <v>0</v>
      </c>
      <c r="V2129" s="10">
        <v>0</v>
      </c>
      <c r="W2129" s="2"/>
      <c r="X2129" s="10">
        <v>100</v>
      </c>
      <c r="Y2129" s="10">
        <v>0</v>
      </c>
      <c r="Z2129" s="10">
        <v>0</v>
      </c>
      <c r="AA2129" s="10">
        <v>100</v>
      </c>
      <c r="AB2129" s="10">
        <v>0</v>
      </c>
      <c r="AC2129" s="10">
        <v>0</v>
      </c>
      <c r="AD2129" s="10">
        <v>0</v>
      </c>
      <c r="AE2129" s="10">
        <v>150</v>
      </c>
      <c r="AF2129" s="10">
        <v>0</v>
      </c>
      <c r="AG2129" s="10">
        <v>0</v>
      </c>
      <c r="AH2129" s="10">
        <v>0</v>
      </c>
      <c r="AI2129" s="10">
        <v>0</v>
      </c>
      <c r="AJ2129" s="3"/>
      <c r="AK2129" s="10">
        <v>0</v>
      </c>
      <c r="AL2129" s="10">
        <v>0</v>
      </c>
      <c r="AM2129" s="3"/>
      <c r="AN2129" s="10">
        <v>0</v>
      </c>
      <c r="AO2129" s="10">
        <v>0</v>
      </c>
      <c r="AP2129" s="10">
        <v>0</v>
      </c>
      <c r="AQ2129" s="10">
        <v>0</v>
      </c>
      <c r="AR2129" s="10">
        <v>0</v>
      </c>
      <c r="AS2129" s="10">
        <v>0</v>
      </c>
      <c r="AT2129" s="10">
        <v>0</v>
      </c>
      <c r="AU2129" s="10">
        <v>0</v>
      </c>
      <c r="AV2129" s="10">
        <v>0</v>
      </c>
      <c r="AW2129" s="10">
        <v>0</v>
      </c>
      <c r="AX2129" s="10">
        <v>0</v>
      </c>
      <c r="AY2129" s="3"/>
      <c r="AZ2129" s="10">
        <v>6000</v>
      </c>
      <c r="BA2129" s="10">
        <v>6000</v>
      </c>
      <c r="BB2129" s="10">
        <v>0</v>
      </c>
      <c r="BC2129" s="10">
        <v>0</v>
      </c>
      <c r="BD2129" s="10">
        <v>0</v>
      </c>
      <c r="BE2129" s="10">
        <v>250</v>
      </c>
      <c r="BF2129" s="3"/>
      <c r="BG2129" s="10">
        <v>1000</v>
      </c>
      <c r="BH2129" s="10">
        <v>2625</v>
      </c>
      <c r="BI2129" s="3"/>
      <c r="BJ2129" s="21">
        <v>1</v>
      </c>
      <c r="BK2129" s="65">
        <v>0</v>
      </c>
      <c r="BL2129" s="65">
        <v>0</v>
      </c>
      <c r="BM2129" s="6">
        <f t="shared" ref="BM2129:BM2135" si="8529">MAX(G2129*(1+M2129/1000*(1+O2129/1000))*(1+0.5*T2129/1000)*(1+0.25*S2129/1000),(H2129*(1+X2129/1000*(1+Z2129/1000))*(1+0.5*AE2129/1000)*(1+0.25*AD2129/1000)))*BG2129/1000</f>
        <v>118.25000000000001</v>
      </c>
      <c r="BN2129" s="8" t="e">
        <f t="shared" ref="BN2129:BN2135" si="8530">(BQ2129+BS2129)/2*(1+AI2129/2000)*(1+AH2129/2000)*(1+AN2129/2000)*(1+AK2129/2000)</f>
        <v>#REF!</v>
      </c>
      <c r="BO2129" s="12" t="e">
        <f t="shared" ref="BO2129:BO2135" si="8531">SQRT(BM2129*BN2129)</f>
        <v>#REF!</v>
      </c>
      <c r="BP2129" s="50">
        <f>(1-'#Constant'!$A$3)/($J2129*'#Constant'!$B$3/'#Constant'!$C$3^($D2129-1)+1)+'#Constant'!$A$3</f>
        <v>0.93162790697674425</v>
      </c>
      <c r="BQ2129" s="4" t="e">
        <f>#REF!/(BP2129*(1-Q2129/1000*(0.5+R2129/1000))*(1-P2129/1000)*(1-V2129/1000)*(1+U2129/1000))/20</f>
        <v>#REF!</v>
      </c>
      <c r="BR2129" s="50">
        <f>(1-'#Constant'!$A$3)/($K2129*'#Constant'!$B$3/'#Constant'!$C$3^($D2129-1)+1)+'#Constant'!$A$3</f>
        <v>0.93162790697674425</v>
      </c>
      <c r="BS2129" s="4" t="e">
        <f>#REF!/(BR2129*(1-AB2129/1000*(0.5+AC2129/1000))*(1-AA2129/1000)*(1-AG2129/1000)*(1+AF2129/1000))/20</f>
        <v>#REF!</v>
      </c>
      <c r="BT2129" t="e">
        <f>BO2129/$BO$4*100</f>
        <v>#REF!</v>
      </c>
    </row>
    <row r="2130" spans="1:72" x14ac:dyDescent="0.3">
      <c r="A2130">
        <v>36200</v>
      </c>
      <c r="B2130" s="18" t="s">
        <v>508</v>
      </c>
      <c r="C2130" s="43" t="str">
        <f>VLOOKUP($A2130,[2]CreatureTable!$A:$I,9,FALSE)</f>
        <v>Priest</v>
      </c>
      <c r="D2130">
        <v>1</v>
      </c>
      <c r="E2130">
        <v>1</v>
      </c>
      <c r="F2130" s="18">
        <v>1</v>
      </c>
      <c r="G2130" s="10">
        <f>ROUND(VLOOKUP($C2130,$B$4:$BH$42,6,FALSE),0)</f>
        <v>95</v>
      </c>
      <c r="H2130" s="10">
        <f>ROUND(VLOOKUP($C2130,$B$4:$BH$42,7,FALSE),0)</f>
        <v>95</v>
      </c>
      <c r="I2130" s="10">
        <f>ROUND(VLOOKUP($C2130,$B$4:$BH$42,8,FALSE),0)</f>
        <v>4520</v>
      </c>
      <c r="J2130" s="10">
        <f>ROUND(VLOOKUP($C2130,$B$4:$BH$42,9,FALSE),0)</f>
        <v>20</v>
      </c>
      <c r="K2130" s="10">
        <f>ROUND(VLOOKUP($C2130,$B$4:$BH$42,10,FALSE),0)</f>
        <v>25</v>
      </c>
      <c r="L2130" s="2"/>
      <c r="M2130" s="10">
        <f>ROUND(VLOOKUP($C2130,$B$4:$BH$42,12,FALSE),0)</f>
        <v>100</v>
      </c>
      <c r="N2130" s="10">
        <f>ROUND(VLOOKUP($C2130,$B$4:$BH$42,13,FALSE),0)</f>
        <v>0</v>
      </c>
      <c r="O2130" s="10">
        <f>ROUND(VLOOKUP($C2130,$B$4:$BH$42,14,FALSE),0)</f>
        <v>0</v>
      </c>
      <c r="P2130" s="10">
        <f>ROUND(VLOOKUP($C2130,$B$4:$BH$42,15,FALSE),0)</f>
        <v>0</v>
      </c>
      <c r="Q2130" s="10">
        <f>ROUND(VLOOKUP($C2130,$B$4:$BH$42,16,FALSE),0)</f>
        <v>0</v>
      </c>
      <c r="R2130" s="10">
        <f>ROUND(VLOOKUP($C2130,$B$4:$BH$42,17,FALSE),0)</f>
        <v>0</v>
      </c>
      <c r="S2130" s="10">
        <f>ROUND(VLOOKUP($C2130,$B$4:$BH$42,18,FALSE),0)</f>
        <v>100</v>
      </c>
      <c r="T2130" s="10">
        <f>ROUND(VLOOKUP($C2130,$B$4:$BH$42,19,FALSE),0)</f>
        <v>0</v>
      </c>
      <c r="U2130" s="10">
        <f>ROUND(VLOOKUP($C2130,$B$4:$BH$42,20,FALSE),0)</f>
        <v>0</v>
      </c>
      <c r="V2130" s="10">
        <f>ROUND(VLOOKUP($C2130,$B$4:$BH$42,21,FALSE),0)</f>
        <v>0</v>
      </c>
      <c r="W2130" s="2"/>
      <c r="X2130" s="10">
        <f>ROUND(VLOOKUP($C2130,$B$4:$BH$42,23,FALSE),0)</f>
        <v>100</v>
      </c>
      <c r="Y2130" s="10">
        <f>ROUND(VLOOKUP($C2130,$B$4:$BH$42,24,FALSE),0)</f>
        <v>0</v>
      </c>
      <c r="Z2130" s="10">
        <f>ROUND(VLOOKUP($C2130,$B$4:$BH$42,25,FALSE),0)</f>
        <v>0</v>
      </c>
      <c r="AA2130" s="10">
        <f>ROUND(VLOOKUP($C2130,$B$4:$BH$42,26,FALSE),0)</f>
        <v>0</v>
      </c>
      <c r="AB2130" s="10">
        <f>ROUND(VLOOKUP($C2130,$B$4:$BH$42,27,FALSE),0)</f>
        <v>500</v>
      </c>
      <c r="AC2130" s="10">
        <f>ROUND(VLOOKUP($C2130,$B$4:$BH$42,28,FALSE),0)</f>
        <v>250</v>
      </c>
      <c r="AD2130" s="10">
        <f>ROUND(VLOOKUP($C2130,$B$4:$BH$42,29,FALSE),0)</f>
        <v>100</v>
      </c>
      <c r="AE2130" s="10">
        <f>ROUND(VLOOKUP($C2130,$B$4:$BH$42,30,FALSE),0)</f>
        <v>0</v>
      </c>
      <c r="AF2130" s="10">
        <f>ROUND(VLOOKUP($C2130,$B$4:$BH$42,31,FALSE),0)</f>
        <v>0</v>
      </c>
      <c r="AG2130" s="10">
        <f>ROUND(VLOOKUP($C2130,$B$4:$BH$42,32,FALSE),0)</f>
        <v>150</v>
      </c>
      <c r="AH2130" s="10">
        <f>ROUND(VLOOKUP($C2130,$B$4:$BH$42,33,FALSE),0)</f>
        <v>0</v>
      </c>
      <c r="AI2130" s="10">
        <f>ROUND(VLOOKUP($C2130,$B$4:$BH$42,34,FALSE),0)</f>
        <v>0</v>
      </c>
      <c r="AJ2130" s="3"/>
      <c r="AK2130" s="10">
        <f>ROUND(VLOOKUP($C2130,$B$4:$BH$42,36,FALSE),0)</f>
        <v>0</v>
      </c>
      <c r="AL2130" s="10">
        <f>ROUND(VLOOKUP($C2130,$B$4:$BH$42,37,FALSE),0)</f>
        <v>0</v>
      </c>
      <c r="AM2130" s="3"/>
      <c r="AN2130" s="10">
        <f>ROUND(VLOOKUP($C2130,$B$4:$BH$42,39,FALSE),0)</f>
        <v>0</v>
      </c>
      <c r="AO2130" s="10">
        <f>ROUND(VLOOKUP($C2130,$B$4:$BH$42,40,FALSE),0)</f>
        <v>0</v>
      </c>
      <c r="AP2130" s="10">
        <f>ROUND(VLOOKUP($C2130,$B$4:$BH$42,41,FALSE),0)</f>
        <v>0</v>
      </c>
      <c r="AQ2130" s="10">
        <f>ROUND(VLOOKUP($C2130,$B$4:$BH$42,42,FALSE),0)</f>
        <v>0</v>
      </c>
      <c r="AR2130" s="10">
        <f>ROUND(VLOOKUP($C2130,$B$4:$BH$42,43,FALSE),0)</f>
        <v>0</v>
      </c>
      <c r="AS2130" s="10">
        <f>ROUND(VLOOKUP($C2130,$B$4:$BH$42,44,FALSE),0)</f>
        <v>0</v>
      </c>
      <c r="AT2130" s="10">
        <f>ROUND(VLOOKUP($C2130,$B$4:$BH$42,45,FALSE),0)</f>
        <v>0</v>
      </c>
      <c r="AU2130" s="10">
        <f>ROUND(VLOOKUP($C2130,$B$4:$BH$42,46,FALSE),0)</f>
        <v>0</v>
      </c>
      <c r="AV2130" s="10">
        <f>ROUND(VLOOKUP($C2130,$B$4:$BH$42,47,FALSE),0)</f>
        <v>0</v>
      </c>
      <c r="AW2130" s="10">
        <f>ROUND(VLOOKUP($C2130,$B$4:$BH$42,48,FALSE),0)</f>
        <v>0</v>
      </c>
      <c r="AX2130" s="10">
        <f>ROUND(VLOOKUP($C2130,$B$4:$BH$42,49,FALSE),0)</f>
        <v>0</v>
      </c>
      <c r="AY2130" s="3"/>
      <c r="AZ2130" s="10">
        <v>6000</v>
      </c>
      <c r="BA2130" s="10">
        <v>2000</v>
      </c>
      <c r="BB2130" s="10">
        <v>500</v>
      </c>
      <c r="BC2130" s="10">
        <v>0</v>
      </c>
      <c r="BD2130" s="10">
        <v>0</v>
      </c>
      <c r="BE2130" s="10">
        <v>60</v>
      </c>
      <c r="BF2130" s="3"/>
      <c r="BG2130" s="10">
        <v>1000</v>
      </c>
      <c r="BH2130" s="10">
        <v>5000</v>
      </c>
      <c r="BI2130" s="3"/>
      <c r="BJ2130" s="21">
        <v>1</v>
      </c>
      <c r="BK2130" s="65">
        <v>0</v>
      </c>
      <c r="BL2130" s="65">
        <v>0</v>
      </c>
      <c r="BM2130" s="6">
        <f t="shared" si="8529"/>
        <v>107.11250000000001</v>
      </c>
      <c r="BN2130" s="8">
        <f t="shared" si="8530"/>
        <v>347.95278528237111</v>
      </c>
      <c r="BO2130" s="12">
        <f t="shared" si="8531"/>
        <v>193.05463660207172</v>
      </c>
      <c r="BP2130" s="50">
        <f>(1-'#Constant'!$A$3)/($J2130*'#Constant'!$B$3/'#Constant'!$C$3^($D2130-1)+1)+'#Constant'!$A$3</f>
        <v>0.94452830188679238</v>
      </c>
      <c r="BQ2130" s="4">
        <f t="shared" ref="BQ2130:BQ2135" si="8532">I2130/(BP2130*(1-Q2130/1000*(0.5+R2130/1000))*(1-P2130/1000)*(1-V2130/1000)*(1+U2130/1000))/20</f>
        <v>239.27287255293649</v>
      </c>
      <c r="BR2130" s="50">
        <f>(1-'#Constant'!$A$3)/($K2130*'#Constant'!$B$3/'#Constant'!$C$3^($D2130-1)+1)+'#Constant'!$A$3</f>
        <v>0.93162790697674425</v>
      </c>
      <c r="BS2130" s="4">
        <f t="shared" ref="BS2130:BS2135" si="8533">I2130/(BR2130*(1-AB2130/1000*(0.5+AC2130/1000))*(1-AA2130/1000)*(1-AG2130/1000)*(1+AF2130/1000))/20</f>
        <v>456.63269801180576</v>
      </c>
      <c r="BT2130">
        <f>BO2130/$BO$4*100</f>
        <v>146.72883194020091</v>
      </c>
    </row>
    <row r="2131" spans="1:72" x14ac:dyDescent="0.3">
      <c r="A2131">
        <v>36201</v>
      </c>
      <c r="B2131" s="18" t="s">
        <v>513</v>
      </c>
      <c r="C2131" s="43" t="str">
        <f>VLOOKUP($A2131,[2]CreatureTable!$A:$I,9,FALSE)</f>
        <v>Warrior</v>
      </c>
      <c r="D2131">
        <v>1</v>
      </c>
      <c r="E2131">
        <v>1</v>
      </c>
      <c r="F2131" s="18">
        <v>1</v>
      </c>
      <c r="G2131" s="10">
        <f>ROUND(VLOOKUP($C2131,$B$4:$BH$42,6,FALSE),0)</f>
        <v>92</v>
      </c>
      <c r="H2131" s="10">
        <f>ROUND(VLOOKUP($C2131,$B$4:$BH$42,7,FALSE),0)</f>
        <v>92</v>
      </c>
      <c r="I2131" s="10">
        <f>ROUND(VLOOKUP($C2131,$B$4:$BH$42,8,FALSE),0)</f>
        <v>5930</v>
      </c>
      <c r="J2131" s="10">
        <f>ROUND(VLOOKUP($C2131,$B$4:$BH$42,9,FALSE),0)</f>
        <v>30</v>
      </c>
      <c r="K2131" s="10">
        <f>ROUND(VLOOKUP($C2131,$B$4:$BH$42,10,FALSE),0)</f>
        <v>36</v>
      </c>
      <c r="L2131" s="2"/>
      <c r="M2131" s="10">
        <f>ROUND(VLOOKUP($C2131,$B$4:$BH$42,12,FALSE),0)</f>
        <v>150</v>
      </c>
      <c r="N2131" s="10">
        <f>ROUND(VLOOKUP($C2131,$B$4:$BH$42,13,FALSE),0)</f>
        <v>0</v>
      </c>
      <c r="O2131" s="10">
        <f>ROUND(VLOOKUP($C2131,$B$4:$BH$42,14,FALSE),0)</f>
        <v>0</v>
      </c>
      <c r="P2131" s="10">
        <f>ROUND(VLOOKUP($C2131,$B$4:$BH$42,15,FALSE),0)</f>
        <v>100</v>
      </c>
      <c r="Q2131" s="10">
        <f>ROUND(VLOOKUP($C2131,$B$4:$BH$42,16,FALSE),0)</f>
        <v>0</v>
      </c>
      <c r="R2131" s="10">
        <f>ROUND(VLOOKUP($C2131,$B$4:$BH$42,17,FALSE),0)</f>
        <v>0</v>
      </c>
      <c r="S2131" s="10">
        <f>ROUND(VLOOKUP($C2131,$B$4:$BH$42,18,FALSE),0)</f>
        <v>100</v>
      </c>
      <c r="T2131" s="10">
        <f>ROUND(VLOOKUP($C2131,$B$4:$BH$42,19,FALSE),0)</f>
        <v>150</v>
      </c>
      <c r="U2131" s="10">
        <f>ROUND(VLOOKUP($C2131,$B$4:$BH$42,20,FALSE),0)</f>
        <v>0</v>
      </c>
      <c r="V2131" s="10">
        <f>ROUND(VLOOKUP($C2131,$B$4:$BH$42,21,FALSE),0)</f>
        <v>0</v>
      </c>
      <c r="W2131" s="2"/>
      <c r="X2131" s="10">
        <f>ROUND(VLOOKUP($C2131,$B$4:$BH$42,23,FALSE),0)</f>
        <v>150</v>
      </c>
      <c r="Y2131" s="10">
        <f>ROUND(VLOOKUP($C2131,$B$4:$BH$42,24,FALSE),0)</f>
        <v>0</v>
      </c>
      <c r="Z2131" s="10">
        <f>ROUND(VLOOKUP($C2131,$B$4:$BH$42,25,FALSE),0)</f>
        <v>0</v>
      </c>
      <c r="AA2131" s="10">
        <f>ROUND(VLOOKUP($C2131,$B$4:$BH$42,26,FALSE),0)</f>
        <v>100</v>
      </c>
      <c r="AB2131" s="10">
        <f>ROUND(VLOOKUP($C2131,$B$4:$BH$42,27,FALSE),0)</f>
        <v>0</v>
      </c>
      <c r="AC2131" s="10">
        <f>ROUND(VLOOKUP($C2131,$B$4:$BH$42,28,FALSE),0)</f>
        <v>0</v>
      </c>
      <c r="AD2131" s="10">
        <f>ROUND(VLOOKUP($C2131,$B$4:$BH$42,29,FALSE),0)</f>
        <v>100</v>
      </c>
      <c r="AE2131" s="10">
        <f>ROUND(VLOOKUP($C2131,$B$4:$BH$42,30,FALSE),0)</f>
        <v>150</v>
      </c>
      <c r="AF2131" s="10">
        <f>ROUND(VLOOKUP($C2131,$B$4:$BH$42,31,FALSE),0)</f>
        <v>0</v>
      </c>
      <c r="AG2131" s="10">
        <f>ROUND(VLOOKUP($C2131,$B$4:$BH$42,32,FALSE),0)</f>
        <v>0</v>
      </c>
      <c r="AH2131" s="10">
        <f>ROUND(VLOOKUP($C2131,$B$4:$BH$42,33,FALSE),0)</f>
        <v>0</v>
      </c>
      <c r="AI2131" s="10">
        <f>ROUND(VLOOKUP($C2131,$B$4:$BH$42,34,FALSE),0)</f>
        <v>0</v>
      </c>
      <c r="AJ2131" s="3"/>
      <c r="AK2131" s="10">
        <f>ROUND(VLOOKUP($C2131,$B$4:$BH$42,36,FALSE),0)</f>
        <v>150</v>
      </c>
      <c r="AL2131" s="10">
        <f>ROUND(VLOOKUP($C2131,$B$4:$BH$42,37,FALSE),0)</f>
        <v>0</v>
      </c>
      <c r="AM2131" s="3"/>
      <c r="AN2131" s="10">
        <f>ROUND(VLOOKUP($C2131,$B$4:$BH$42,39,FALSE),0)</f>
        <v>0</v>
      </c>
      <c r="AO2131" s="10">
        <f>ROUND(VLOOKUP($C2131,$B$4:$BH$42,40,FALSE),0)</f>
        <v>0</v>
      </c>
      <c r="AP2131" s="10">
        <f>ROUND(VLOOKUP($C2131,$B$4:$BH$42,41,FALSE),0)</f>
        <v>0</v>
      </c>
      <c r="AQ2131" s="10">
        <f>ROUND(VLOOKUP($C2131,$B$4:$BH$42,42,FALSE),0)</f>
        <v>0</v>
      </c>
      <c r="AR2131" s="10">
        <f>ROUND(VLOOKUP($C2131,$B$4:$BH$42,43,FALSE),0)</f>
        <v>0</v>
      </c>
      <c r="AS2131" s="10">
        <f>ROUND(VLOOKUP($C2131,$B$4:$BH$42,44,FALSE),0)</f>
        <v>0</v>
      </c>
      <c r="AT2131" s="10">
        <f>ROUND(VLOOKUP($C2131,$B$4:$BH$42,45,FALSE),0)</f>
        <v>0</v>
      </c>
      <c r="AU2131" s="10">
        <f>ROUND(VLOOKUP($C2131,$B$4:$BH$42,46,FALSE),0)</f>
        <v>0</v>
      </c>
      <c r="AV2131" s="10">
        <f>ROUND(VLOOKUP($C2131,$B$4:$BH$42,47,FALSE),0)</f>
        <v>0</v>
      </c>
      <c r="AW2131" s="10">
        <f>ROUND(VLOOKUP($C2131,$B$4:$BH$42,48,FALSE),0)</f>
        <v>0</v>
      </c>
      <c r="AX2131" s="10">
        <f>ROUND(VLOOKUP($C2131,$B$4:$BH$42,49,FALSE),0)</f>
        <v>0</v>
      </c>
      <c r="AY2131" s="3"/>
      <c r="AZ2131" s="10">
        <v>6000</v>
      </c>
      <c r="BA2131" s="10">
        <v>2000</v>
      </c>
      <c r="BB2131" s="10">
        <v>292</v>
      </c>
      <c r="BC2131" s="10">
        <v>0</v>
      </c>
      <c r="BD2131" s="10">
        <v>0</v>
      </c>
      <c r="BE2131" s="10">
        <v>60</v>
      </c>
      <c r="BF2131" s="3"/>
      <c r="BG2131" s="10">
        <v>1000</v>
      </c>
      <c r="BH2131" s="10">
        <v>5000</v>
      </c>
      <c r="BI2131" s="3"/>
      <c r="BJ2131" s="21">
        <v>1</v>
      </c>
      <c r="BK2131" s="65">
        <v>0</v>
      </c>
      <c r="BL2131" s="65">
        <v>0</v>
      </c>
      <c r="BM2131" s="6">
        <f t="shared" si="8529"/>
        <v>116.57837499999998</v>
      </c>
      <c r="BN2131" s="8">
        <f t="shared" si="8530"/>
        <v>388.44422318283398</v>
      </c>
      <c r="BO2131" s="12">
        <f t="shared" si="8531"/>
        <v>212.80083720886088</v>
      </c>
      <c r="BP2131" s="50">
        <f>(1-'#Constant'!$A$3)/($J2131*'#Constant'!$B$3/'#Constant'!$C$3^($D2131-1)+1)+'#Constant'!$A$3</f>
        <v>0.91908256880733941</v>
      </c>
      <c r="BQ2131" s="4">
        <f t="shared" si="8532"/>
        <v>358.44923581996852</v>
      </c>
      <c r="BR2131" s="50">
        <f>(1-'#Constant'!$A$3)/($K2131*'#Constant'!$B$3/'#Constant'!$C$3^($D2131-1)+1)+'#Constant'!$A$3</f>
        <v>0.90447653429602881</v>
      </c>
      <c r="BS2131" s="4">
        <f t="shared" si="8533"/>
        <v>364.2376910318157</v>
      </c>
      <c r="BT2131">
        <f>BO2131/$BO$4*100</f>
        <v>161.73669189781026</v>
      </c>
    </row>
    <row r="2132" spans="1:72" x14ac:dyDescent="0.3">
      <c r="A2132">
        <v>36202</v>
      </c>
      <c r="B2132" s="18" t="s">
        <v>490</v>
      </c>
      <c r="C2132" s="43" t="str">
        <f>VLOOKUP($A2132,[2]CreatureTable!$A:$I,9,FALSE)</f>
        <v>Wizard</v>
      </c>
      <c r="D2132">
        <v>1</v>
      </c>
      <c r="E2132">
        <v>1</v>
      </c>
      <c r="F2132" s="18">
        <v>1</v>
      </c>
      <c r="G2132" s="10">
        <f>ROUND(VLOOKUP($C2132,$B$4:$BH$42,6,FALSE),0)</f>
        <v>120</v>
      </c>
      <c r="H2132" s="10">
        <f>ROUND(VLOOKUP($C2132,$B$4:$BH$42,7,FALSE),0)</f>
        <v>120</v>
      </c>
      <c r="I2132" s="10">
        <f>ROUND(VLOOKUP($C2132,$B$4:$BH$42,8,FALSE),0)</f>
        <v>4031</v>
      </c>
      <c r="J2132" s="10">
        <f>ROUND(VLOOKUP($C2132,$B$4:$BH$42,9,FALSE),0)</f>
        <v>16</v>
      </c>
      <c r="K2132" s="10">
        <f>ROUND(VLOOKUP($C2132,$B$4:$BH$42,10,FALSE),0)</f>
        <v>24</v>
      </c>
      <c r="L2132" s="2"/>
      <c r="M2132" s="10">
        <f>ROUND(VLOOKUP($C2132,$B$4:$BH$42,12,FALSE),0)</f>
        <v>100</v>
      </c>
      <c r="N2132" s="10">
        <f>ROUND(VLOOKUP($C2132,$B$4:$BH$42,13,FALSE),0)</f>
        <v>0</v>
      </c>
      <c r="O2132" s="10">
        <f>ROUND(VLOOKUP($C2132,$B$4:$BH$42,14,FALSE),0)</f>
        <v>0</v>
      </c>
      <c r="P2132" s="10">
        <f>ROUND(VLOOKUP($C2132,$B$4:$BH$42,15,FALSE),0)</f>
        <v>0</v>
      </c>
      <c r="Q2132" s="10">
        <f>ROUND(VLOOKUP($C2132,$B$4:$BH$42,16,FALSE),0)</f>
        <v>0</v>
      </c>
      <c r="R2132" s="10">
        <f>ROUND(VLOOKUP($C2132,$B$4:$BH$42,17,FALSE),0)</f>
        <v>0</v>
      </c>
      <c r="S2132" s="10">
        <f>ROUND(VLOOKUP($C2132,$B$4:$BH$42,18,FALSE),0)</f>
        <v>100</v>
      </c>
      <c r="T2132" s="10">
        <f>ROUND(VLOOKUP($C2132,$B$4:$BH$42,19,FALSE),0)</f>
        <v>150</v>
      </c>
      <c r="U2132" s="10">
        <f>ROUND(VLOOKUP($C2132,$B$4:$BH$42,20,FALSE),0)</f>
        <v>0</v>
      </c>
      <c r="V2132" s="10">
        <f>ROUND(VLOOKUP($C2132,$B$4:$BH$42,21,FALSE),0)</f>
        <v>0</v>
      </c>
      <c r="W2132" s="2"/>
      <c r="X2132" s="10">
        <f>ROUND(VLOOKUP($C2132,$B$4:$BH$42,23,FALSE),0)</f>
        <v>100</v>
      </c>
      <c r="Y2132" s="10">
        <f>ROUND(VLOOKUP($C2132,$B$4:$BH$42,24,FALSE),0)</f>
        <v>0</v>
      </c>
      <c r="Z2132" s="10">
        <f>ROUND(VLOOKUP($C2132,$B$4:$BH$42,25,FALSE),0)</f>
        <v>0</v>
      </c>
      <c r="AA2132" s="10">
        <f>ROUND(VLOOKUP($C2132,$B$4:$BH$42,26,FALSE),0)</f>
        <v>200</v>
      </c>
      <c r="AB2132" s="10">
        <f>ROUND(VLOOKUP($C2132,$B$4:$BH$42,27,FALSE),0)</f>
        <v>250</v>
      </c>
      <c r="AC2132" s="10">
        <f>ROUND(VLOOKUP($C2132,$B$4:$BH$42,28,FALSE),0)</f>
        <v>0</v>
      </c>
      <c r="AD2132" s="10">
        <f>ROUND(VLOOKUP($C2132,$B$4:$BH$42,29,FALSE),0)</f>
        <v>100</v>
      </c>
      <c r="AE2132" s="10">
        <f>ROUND(VLOOKUP($C2132,$B$4:$BH$42,30,FALSE),0)</f>
        <v>150</v>
      </c>
      <c r="AF2132" s="10">
        <f>ROUND(VLOOKUP($C2132,$B$4:$BH$42,31,FALSE),0)</f>
        <v>0</v>
      </c>
      <c r="AG2132" s="10">
        <f>ROUND(VLOOKUP($C2132,$B$4:$BH$42,32,FALSE),0)</f>
        <v>0</v>
      </c>
      <c r="AH2132" s="10">
        <f>ROUND(VLOOKUP($C2132,$B$4:$BH$42,33,FALSE),0)</f>
        <v>0</v>
      </c>
      <c r="AI2132" s="10">
        <f>ROUND(VLOOKUP($C2132,$B$4:$BH$42,34,FALSE),0)</f>
        <v>0</v>
      </c>
      <c r="AJ2132" s="3"/>
      <c r="AK2132" s="10">
        <f>ROUND(VLOOKUP($C2132,$B$4:$BH$42,36,FALSE),0)</f>
        <v>0</v>
      </c>
      <c r="AL2132" s="10">
        <f>ROUND(VLOOKUP($C2132,$B$4:$BH$42,37,FALSE),0)</f>
        <v>0</v>
      </c>
      <c r="AM2132" s="3"/>
      <c r="AN2132" s="10">
        <f>ROUND(VLOOKUP($C2132,$B$4:$BH$42,39,FALSE),0)</f>
        <v>0</v>
      </c>
      <c r="AO2132" s="10">
        <f>ROUND(VLOOKUP($C2132,$B$4:$BH$42,40,FALSE),0)</f>
        <v>0</v>
      </c>
      <c r="AP2132" s="10">
        <f>ROUND(VLOOKUP($C2132,$B$4:$BH$42,41,FALSE),0)</f>
        <v>0</v>
      </c>
      <c r="AQ2132" s="10">
        <f>ROUND(VLOOKUP($C2132,$B$4:$BH$42,42,FALSE),0)</f>
        <v>0</v>
      </c>
      <c r="AR2132" s="10">
        <f>ROUND(VLOOKUP($C2132,$B$4:$BH$42,43,FALSE),0)</f>
        <v>0</v>
      </c>
      <c r="AS2132" s="10">
        <f>ROUND(VLOOKUP($C2132,$B$4:$BH$42,44,FALSE),0)</f>
        <v>0</v>
      </c>
      <c r="AT2132" s="10">
        <f>ROUND(VLOOKUP($C2132,$B$4:$BH$42,45,FALSE),0)</f>
        <v>0</v>
      </c>
      <c r="AU2132" s="10">
        <f>ROUND(VLOOKUP($C2132,$B$4:$BH$42,46,FALSE),0)</f>
        <v>0</v>
      </c>
      <c r="AV2132" s="10">
        <f>ROUND(VLOOKUP($C2132,$B$4:$BH$42,47,FALSE),0)</f>
        <v>0</v>
      </c>
      <c r="AW2132" s="10">
        <f>ROUND(VLOOKUP($C2132,$B$4:$BH$42,48,FALSE),0)</f>
        <v>0</v>
      </c>
      <c r="AX2132" s="10">
        <f>ROUND(VLOOKUP($C2132,$B$4:$BH$42,49,FALSE),0)</f>
        <v>0</v>
      </c>
      <c r="AY2132" s="3"/>
      <c r="AZ2132" s="10">
        <v>6000</v>
      </c>
      <c r="BA2132" s="10">
        <v>2000</v>
      </c>
      <c r="BB2132" s="10">
        <v>0</v>
      </c>
      <c r="BC2132" s="10">
        <v>0</v>
      </c>
      <c r="BD2132" s="10">
        <v>0</v>
      </c>
      <c r="BE2132" s="10">
        <v>60</v>
      </c>
      <c r="BF2132" s="3"/>
      <c r="BG2132" s="10">
        <v>1000</v>
      </c>
      <c r="BH2132" s="10">
        <v>5000</v>
      </c>
      <c r="BI2132" s="3"/>
      <c r="BJ2132" s="21">
        <v>1</v>
      </c>
      <c r="BK2132" s="65">
        <v>0</v>
      </c>
      <c r="BL2132" s="65">
        <v>0</v>
      </c>
      <c r="BM2132" s="6">
        <v>116.57837499999998</v>
      </c>
      <c r="BN2132" s="8">
        <v>431.60469242537107</v>
      </c>
      <c r="BO2132" s="12">
        <v>224.31177785690292</v>
      </c>
      <c r="BP2132" s="50">
        <v>0.91908256880733941</v>
      </c>
      <c r="BQ2132" s="4">
        <v>398.2769286888539</v>
      </c>
      <c r="BR2132" s="50">
        <v>0.90447653429602881</v>
      </c>
      <c r="BS2132" s="4">
        <v>404.70854559090628</v>
      </c>
      <c r="BT2132">
        <v>170.48544253932715</v>
      </c>
    </row>
    <row r="2133" spans="1:72" x14ac:dyDescent="0.3">
      <c r="A2133">
        <v>36203</v>
      </c>
      <c r="B2133" s="18" t="s">
        <v>186</v>
      </c>
      <c r="C2133" s="43" t="s">
        <v>82</v>
      </c>
      <c r="D2133">
        <v>1</v>
      </c>
      <c r="E2133">
        <v>1</v>
      </c>
      <c r="F2133" s="18">
        <v>1</v>
      </c>
      <c r="G2133" s="10">
        <f>ROUND(VLOOKUP($C2133,$B$4:$BH$42,6,FALSE),0)</f>
        <v>114</v>
      </c>
      <c r="H2133" s="10">
        <f>ROUND(VLOOKUP($C2133,$B$4:$BH$42,7,FALSE),0)</f>
        <v>114</v>
      </c>
      <c r="I2133" s="10">
        <f>ROUND(VLOOKUP($C2133,$B$4:$BH$42,8,FALSE),0)</f>
        <v>4364</v>
      </c>
      <c r="J2133" s="10">
        <f>ROUND(VLOOKUP($C2133,$B$4:$BH$42,9,FALSE),0)</f>
        <v>22</v>
      </c>
      <c r="K2133" s="10">
        <f>ROUND(VLOOKUP($C2133,$B$4:$BH$42,10,FALSE),0)</f>
        <v>18</v>
      </c>
      <c r="L2133" s="2"/>
      <c r="M2133" s="10">
        <f>ROUND(VLOOKUP($C2133,$B$4:$BH$42,12,FALSE),0)</f>
        <v>150</v>
      </c>
      <c r="N2133" s="10">
        <f>ROUND(VLOOKUP($C2133,$B$4:$BH$42,13,FALSE),0)</f>
        <v>0</v>
      </c>
      <c r="O2133" s="10">
        <f>ROUND(VLOOKUP($C2133,$B$4:$BH$42,14,FALSE),0)</f>
        <v>0</v>
      </c>
      <c r="P2133" s="10">
        <f>ROUND(VLOOKUP($C2133,$B$4:$BH$42,15,FALSE),0)</f>
        <v>0</v>
      </c>
      <c r="Q2133" s="10">
        <f>ROUND(VLOOKUP($C2133,$B$4:$BH$42,16,FALSE),0)</f>
        <v>0</v>
      </c>
      <c r="R2133" s="10">
        <f>ROUND(VLOOKUP($C2133,$B$4:$BH$42,17,FALSE),0)</f>
        <v>0</v>
      </c>
      <c r="S2133" s="10">
        <f>ROUND(VLOOKUP($C2133,$B$4:$BH$42,18,FALSE),0)</f>
        <v>100</v>
      </c>
      <c r="T2133" s="10">
        <f>ROUND(VLOOKUP($C2133,$B$4:$BH$42,19,FALSE),0)</f>
        <v>250</v>
      </c>
      <c r="U2133" s="10">
        <f>ROUND(VLOOKUP($C2133,$B$4:$BH$42,20,FALSE),0)</f>
        <v>0</v>
      </c>
      <c r="V2133" s="10">
        <f>ROUND(VLOOKUP($C2133,$B$4:$BH$42,21,FALSE),0)</f>
        <v>0</v>
      </c>
      <c r="W2133" s="2"/>
      <c r="X2133" s="10">
        <f>ROUND(VLOOKUP($C2133,$B$4:$BH$42,23,FALSE),0)</f>
        <v>150</v>
      </c>
      <c r="Y2133" s="10">
        <f>ROUND(VLOOKUP($C2133,$B$4:$BH$42,24,FALSE),0)</f>
        <v>0</v>
      </c>
      <c r="Z2133" s="10">
        <f>ROUND(VLOOKUP($C2133,$B$4:$BH$42,25,FALSE),0)</f>
        <v>0</v>
      </c>
      <c r="AA2133" s="10">
        <f>ROUND(VLOOKUP($C2133,$B$4:$BH$42,26,FALSE),0)</f>
        <v>0</v>
      </c>
      <c r="AB2133" s="10">
        <f>ROUND(VLOOKUP($C2133,$B$4:$BH$42,27,FALSE),0)</f>
        <v>0</v>
      </c>
      <c r="AC2133" s="10">
        <f>ROUND(VLOOKUP($C2133,$B$4:$BH$42,28,FALSE),0)</f>
        <v>0</v>
      </c>
      <c r="AD2133" s="10">
        <f>ROUND(VLOOKUP($C2133,$B$4:$BH$42,29,FALSE),0)</f>
        <v>100</v>
      </c>
      <c r="AE2133" s="10">
        <f>ROUND(VLOOKUP($C2133,$B$4:$BH$42,30,FALSE),0)</f>
        <v>250</v>
      </c>
      <c r="AF2133" s="10">
        <f>ROUND(VLOOKUP($C2133,$B$4:$BH$42,31,FALSE),0)</f>
        <v>0</v>
      </c>
      <c r="AG2133" s="10">
        <f>ROUND(VLOOKUP($C2133,$B$4:$BH$42,32,FALSE),0)</f>
        <v>0</v>
      </c>
      <c r="AH2133" s="10">
        <f>ROUND(VLOOKUP($C2133,$B$4:$BH$42,33,FALSE),0)</f>
        <v>0</v>
      </c>
      <c r="AI2133" s="10">
        <f>ROUND(VLOOKUP($C2133,$B$4:$BH$42,34,FALSE),0)</f>
        <v>0</v>
      </c>
      <c r="AJ2133" s="3"/>
      <c r="AK2133" s="10">
        <f>ROUND(VLOOKUP($C2133,$B$4:$BH$42,36,FALSE),0)</f>
        <v>0</v>
      </c>
      <c r="AL2133" s="10">
        <f>ROUND(VLOOKUP($C2133,$B$4:$BH$42,37,FALSE),0)</f>
        <v>0</v>
      </c>
      <c r="AM2133" s="3"/>
      <c r="AN2133" s="10">
        <f>ROUND(VLOOKUP($C2133,$B$4:$BH$42,39,FALSE),0)</f>
        <v>0</v>
      </c>
      <c r="AO2133" s="10">
        <f>ROUND(VLOOKUP($C2133,$B$4:$BH$42,40,FALSE),0)</f>
        <v>0</v>
      </c>
      <c r="AP2133" s="10">
        <f>ROUND(VLOOKUP($C2133,$B$4:$BH$42,41,FALSE),0)</f>
        <v>0</v>
      </c>
      <c r="AQ2133" s="10">
        <f>ROUND(VLOOKUP($C2133,$B$4:$BH$42,42,FALSE),0)</f>
        <v>0</v>
      </c>
      <c r="AR2133" s="10">
        <f>ROUND(VLOOKUP($C2133,$B$4:$BH$42,43,FALSE),0)</f>
        <v>0</v>
      </c>
      <c r="AS2133" s="10">
        <f>ROUND(VLOOKUP($C2133,$B$4:$BH$42,44,FALSE),0)</f>
        <v>0</v>
      </c>
      <c r="AT2133" s="10">
        <f>ROUND(VLOOKUP($C2133,$B$4:$BH$42,45,FALSE),0)</f>
        <v>0</v>
      </c>
      <c r="AU2133" s="10">
        <f>ROUND(VLOOKUP($C2133,$B$4:$BH$42,46,FALSE),0)</f>
        <v>0</v>
      </c>
      <c r="AV2133" s="10">
        <f>ROUND(VLOOKUP($C2133,$B$4:$BH$42,47,FALSE),0)</f>
        <v>0</v>
      </c>
      <c r="AW2133" s="10">
        <f>ROUND(VLOOKUP($C2133,$B$4:$BH$42,48,FALSE),0)</f>
        <v>0</v>
      </c>
      <c r="AX2133" s="10">
        <f>ROUND(VLOOKUP($C2133,$B$4:$BH$42,49,FALSE),0)</f>
        <v>0</v>
      </c>
      <c r="AY2133" s="3"/>
      <c r="AZ2133" s="10">
        <v>6000</v>
      </c>
      <c r="BA2133" s="10">
        <v>2000</v>
      </c>
      <c r="BB2133" s="10">
        <v>375</v>
      </c>
      <c r="BC2133" s="10">
        <v>0</v>
      </c>
      <c r="BD2133" s="10">
        <v>0</v>
      </c>
      <c r="BE2133" s="10">
        <v>60</v>
      </c>
      <c r="BF2133" s="3"/>
      <c r="BG2133" s="10">
        <v>1000</v>
      </c>
      <c r="BH2133" s="10">
        <v>5000</v>
      </c>
      <c r="BI2133" s="3"/>
      <c r="BJ2133" s="21">
        <v>1</v>
      </c>
      <c r="BK2133" s="65">
        <v>0</v>
      </c>
      <c r="BL2133" s="65">
        <v>0</v>
      </c>
      <c r="BM2133" s="6">
        <v>151.17468749999998</v>
      </c>
      <c r="BN2133" s="8">
        <v>231.01462885229961</v>
      </c>
      <c r="BO2133" s="12">
        <v>186.87847474943408</v>
      </c>
      <c r="BP2133" s="50">
        <v>0.93932457786116319</v>
      </c>
      <c r="BQ2133" s="4">
        <v>232.29457116606082</v>
      </c>
      <c r="BR2133" s="50">
        <v>0.9497912713472485</v>
      </c>
      <c r="BS2133" s="4">
        <v>229.73468653853837</v>
      </c>
      <c r="BT2133">
        <v>142.03471513233021</v>
      </c>
    </row>
    <row r="2134" spans="1:72" x14ac:dyDescent="0.3">
      <c r="A2134">
        <v>36001</v>
      </c>
      <c r="B2134" s="18" t="s">
        <v>512</v>
      </c>
      <c r="C2134" t="s">
        <v>81</v>
      </c>
      <c r="D2134">
        <v>1</v>
      </c>
      <c r="E2134">
        <v>1</v>
      </c>
      <c r="F2134" s="18">
        <v>1</v>
      </c>
      <c r="G2134" s="10">
        <v>100</v>
      </c>
      <c r="H2134" s="10">
        <v>100</v>
      </c>
      <c r="I2134" s="10">
        <v>2500</v>
      </c>
      <c r="J2134" s="10">
        <v>25</v>
      </c>
      <c r="K2134" s="10">
        <v>25</v>
      </c>
      <c r="L2134" s="2"/>
      <c r="M2134" s="10">
        <v>100</v>
      </c>
      <c r="N2134" s="10">
        <v>0</v>
      </c>
      <c r="O2134" s="10">
        <v>0</v>
      </c>
      <c r="P2134" s="10">
        <v>100</v>
      </c>
      <c r="Q2134" s="10">
        <v>0</v>
      </c>
      <c r="R2134" s="10">
        <v>0</v>
      </c>
      <c r="S2134" s="10">
        <v>0</v>
      </c>
      <c r="T2134" s="10">
        <v>150</v>
      </c>
      <c r="U2134" s="10">
        <v>0</v>
      </c>
      <c r="V2134" s="10">
        <v>0</v>
      </c>
      <c r="W2134" s="2"/>
      <c r="X2134" s="10">
        <v>100</v>
      </c>
      <c r="Y2134" s="10">
        <v>0</v>
      </c>
      <c r="Z2134" s="10">
        <v>0</v>
      </c>
      <c r="AA2134" s="10">
        <v>100</v>
      </c>
      <c r="AB2134" s="10">
        <v>0</v>
      </c>
      <c r="AC2134" s="10">
        <v>0</v>
      </c>
      <c r="AD2134" s="10">
        <v>0</v>
      </c>
      <c r="AE2134" s="10">
        <v>150</v>
      </c>
      <c r="AF2134" s="10">
        <v>0</v>
      </c>
      <c r="AG2134" s="10">
        <v>0</v>
      </c>
      <c r="AH2134" s="10">
        <v>0</v>
      </c>
      <c r="AI2134" s="10">
        <v>0</v>
      </c>
      <c r="AJ2134" s="3"/>
      <c r="AK2134" s="10">
        <v>0</v>
      </c>
      <c r="AL2134" s="10">
        <v>0</v>
      </c>
      <c r="AM2134" s="3"/>
      <c r="AN2134" s="10">
        <v>0</v>
      </c>
      <c r="AO2134" s="10">
        <v>0</v>
      </c>
      <c r="AP2134" s="10">
        <v>0</v>
      </c>
      <c r="AQ2134" s="10">
        <v>0</v>
      </c>
      <c r="AR2134" s="10">
        <v>0</v>
      </c>
      <c r="AS2134" s="10">
        <v>0</v>
      </c>
      <c r="AT2134" s="10">
        <v>0</v>
      </c>
      <c r="AU2134" s="10">
        <v>0</v>
      </c>
      <c r="AV2134" s="10">
        <v>0</v>
      </c>
      <c r="AW2134" s="10">
        <v>0</v>
      </c>
      <c r="AX2134" s="10">
        <v>0</v>
      </c>
      <c r="AY2134" s="3"/>
      <c r="AZ2134" s="10">
        <v>6000</v>
      </c>
      <c r="BA2134" s="10">
        <v>6000</v>
      </c>
      <c r="BB2134" s="10">
        <v>0</v>
      </c>
      <c r="BC2134" s="10">
        <v>0</v>
      </c>
      <c r="BD2134" s="10">
        <v>0</v>
      </c>
      <c r="BE2134" s="10">
        <v>250</v>
      </c>
      <c r="BF2134" s="3"/>
      <c r="BG2134" s="10">
        <v>1000</v>
      </c>
      <c r="BH2134" s="10">
        <v>5000</v>
      </c>
      <c r="BI2134" s="3"/>
      <c r="BJ2134" s="21">
        <v>1</v>
      </c>
      <c r="BK2134" s="65">
        <v>0</v>
      </c>
      <c r="BL2134" s="65">
        <v>0</v>
      </c>
      <c r="BM2134" s="6">
        <f t="shared" si="8529"/>
        <v>118.25000000000001</v>
      </c>
      <c r="BN2134" s="8">
        <f t="shared" si="8530"/>
        <v>149.0819326565707</v>
      </c>
      <c r="BO2134" s="12">
        <f t="shared" si="8531"/>
        <v>132.77401303206696</v>
      </c>
      <c r="BP2134" s="50">
        <f>(1-'[7]#Constant'!$A$3)/($J2134*'[7]#Constant'!$B$3/'[7]#Constant'!$C$3^($D2134-1)+1)+'[7]#Constant'!$A$3</f>
        <v>0.93162790697674425</v>
      </c>
      <c r="BQ2134" s="4">
        <f t="shared" si="8532"/>
        <v>149.0819326565707</v>
      </c>
      <c r="BR2134" s="50">
        <f>(1-'[7]#Constant'!$A$3)/($K2134*'[7]#Constant'!$B$3/'[7]#Constant'!$C$3^($D2134-1)+1)+'[7]#Constant'!$A$3</f>
        <v>0.93162790697674425</v>
      </c>
      <c r="BS2134" s="4">
        <f t="shared" si="8533"/>
        <v>149.0819326565707</v>
      </c>
      <c r="BT2134">
        <f>BO2134/$BO$4*100</f>
        <v>100.91327609170268</v>
      </c>
    </row>
    <row r="2135" spans="1:72" ht="17.25" thickBot="1" x14ac:dyDescent="0.35">
      <c r="A2135">
        <v>36002</v>
      </c>
      <c r="B2135" s="18" t="s">
        <v>511</v>
      </c>
      <c r="C2135" t="s">
        <v>81</v>
      </c>
      <c r="D2135" s="14">
        <v>1</v>
      </c>
      <c r="E2135" s="14">
        <v>1</v>
      </c>
      <c r="F2135" s="19">
        <v>1</v>
      </c>
      <c r="G2135" s="15">
        <f>G2134</f>
        <v>100</v>
      </c>
      <c r="H2135" s="15">
        <f>H2134</f>
        <v>100</v>
      </c>
      <c r="I2135" s="15">
        <v>2500</v>
      </c>
      <c r="J2135" s="15">
        <v>25</v>
      </c>
      <c r="K2135" s="15">
        <v>25</v>
      </c>
      <c r="L2135" s="16"/>
      <c r="M2135" s="15">
        <f>M2134</f>
        <v>100</v>
      </c>
      <c r="N2135" s="15">
        <f>N2134</f>
        <v>0</v>
      </c>
      <c r="O2135" s="15">
        <f>O2134</f>
        <v>0</v>
      </c>
      <c r="P2135" s="15">
        <v>100</v>
      </c>
      <c r="Q2135" s="15">
        <f t="shared" ref="Q2135:V2135" si="8534">Q2134</f>
        <v>0</v>
      </c>
      <c r="R2135" s="15">
        <f t="shared" si="8534"/>
        <v>0</v>
      </c>
      <c r="S2135" s="15">
        <f t="shared" si="8534"/>
        <v>0</v>
      </c>
      <c r="T2135" s="15">
        <f t="shared" si="8534"/>
        <v>150</v>
      </c>
      <c r="U2135" s="15">
        <f t="shared" si="8534"/>
        <v>0</v>
      </c>
      <c r="V2135" s="15">
        <f t="shared" si="8534"/>
        <v>0</v>
      </c>
      <c r="W2135" s="16"/>
      <c r="X2135" s="15">
        <f>X2134</f>
        <v>100</v>
      </c>
      <c r="Y2135" s="15">
        <f>Y2134</f>
        <v>0</v>
      </c>
      <c r="Z2135" s="15">
        <f>Z2134</f>
        <v>0</v>
      </c>
      <c r="AA2135" s="15">
        <v>100</v>
      </c>
      <c r="AB2135" s="15">
        <f t="shared" ref="AB2135:AI2135" si="8535">AB2134</f>
        <v>0</v>
      </c>
      <c r="AC2135" s="15">
        <f t="shared" si="8535"/>
        <v>0</v>
      </c>
      <c r="AD2135" s="15">
        <f t="shared" si="8535"/>
        <v>0</v>
      </c>
      <c r="AE2135" s="15">
        <f t="shared" si="8535"/>
        <v>150</v>
      </c>
      <c r="AF2135" s="15">
        <f t="shared" si="8535"/>
        <v>0</v>
      </c>
      <c r="AG2135" s="15">
        <f t="shared" si="8535"/>
        <v>0</v>
      </c>
      <c r="AH2135" s="15">
        <f t="shared" si="8535"/>
        <v>0</v>
      </c>
      <c r="AI2135" s="15">
        <f t="shared" si="8535"/>
        <v>0</v>
      </c>
      <c r="AJ2135" s="17"/>
      <c r="AK2135" s="15">
        <f>AK2134</f>
        <v>0</v>
      </c>
      <c r="AL2135" s="15">
        <f>AL2134</f>
        <v>0</v>
      </c>
      <c r="AM2135" s="17"/>
      <c r="AN2135" s="15">
        <f t="shared" ref="AN2135:AX2135" si="8536">AN2134</f>
        <v>0</v>
      </c>
      <c r="AO2135" s="15">
        <f t="shared" si="8536"/>
        <v>0</v>
      </c>
      <c r="AP2135" s="15">
        <f t="shared" si="8536"/>
        <v>0</v>
      </c>
      <c r="AQ2135" s="15">
        <f t="shared" si="8536"/>
        <v>0</v>
      </c>
      <c r="AR2135" s="15">
        <f t="shared" si="8536"/>
        <v>0</v>
      </c>
      <c r="AS2135" s="15">
        <f t="shared" si="8536"/>
        <v>0</v>
      </c>
      <c r="AT2135" s="15">
        <f t="shared" si="8536"/>
        <v>0</v>
      </c>
      <c r="AU2135" s="15">
        <f t="shared" si="8536"/>
        <v>0</v>
      </c>
      <c r="AV2135" s="15">
        <f t="shared" si="8536"/>
        <v>0</v>
      </c>
      <c r="AW2135" s="15">
        <f t="shared" si="8536"/>
        <v>0</v>
      </c>
      <c r="AX2135" s="15">
        <f t="shared" si="8536"/>
        <v>0</v>
      </c>
      <c r="AY2135" s="17"/>
      <c r="AZ2135" s="15">
        <f>AZ2134</f>
        <v>6000</v>
      </c>
      <c r="BA2135" s="15">
        <f>BA2134</f>
        <v>6000</v>
      </c>
      <c r="BB2135" s="15">
        <v>0</v>
      </c>
      <c r="BC2135" s="15">
        <f>BC2134</f>
        <v>0</v>
      </c>
      <c r="BD2135" s="15">
        <f>BD2134</f>
        <v>0</v>
      </c>
      <c r="BE2135" s="15">
        <f>BE2134</f>
        <v>250</v>
      </c>
      <c r="BF2135" s="17"/>
      <c r="BG2135" s="15">
        <f>BG2134</f>
        <v>1000</v>
      </c>
      <c r="BH2135" s="15">
        <f>BH2134</f>
        <v>5000</v>
      </c>
      <c r="BI2135" s="17"/>
      <c r="BJ2135" s="22">
        <f>G2135/G2134</f>
        <v>1</v>
      </c>
      <c r="BK2135" s="65">
        <f>BK2134</f>
        <v>0</v>
      </c>
      <c r="BL2135" s="65">
        <f>BL2134</f>
        <v>0</v>
      </c>
      <c r="BM2135" s="6">
        <f t="shared" si="8529"/>
        <v>118.25000000000001</v>
      </c>
      <c r="BN2135" s="8">
        <f t="shared" si="8530"/>
        <v>149.0819326565707</v>
      </c>
      <c r="BO2135" s="12">
        <f t="shared" si="8531"/>
        <v>132.77401303206696</v>
      </c>
      <c r="BP2135" s="50">
        <f>(1-'[7]#Constant'!$A$3)/($J2135*'[7]#Constant'!$B$3/'[7]#Constant'!$C$3^($D2135-1)+1)+'[7]#Constant'!$A$3</f>
        <v>0.93162790697674425</v>
      </c>
      <c r="BQ2135" s="4">
        <f t="shared" si="8532"/>
        <v>149.0819326565707</v>
      </c>
      <c r="BR2135" s="50">
        <f>(1-'[7]#Constant'!$A$3)/($K2135*'[7]#Constant'!$B$3/'[7]#Constant'!$C$3^($D2135-1)+1)+'[7]#Constant'!$A$3</f>
        <v>0.93162790697674425</v>
      </c>
      <c r="BS2135" s="4">
        <f t="shared" si="8533"/>
        <v>149.0819326565707</v>
      </c>
    </row>
    <row r="2136" spans="1:72" s="34" customFormat="1" ht="27" thickBot="1" x14ac:dyDescent="0.35">
      <c r="B2136" s="70" t="s">
        <v>402</v>
      </c>
      <c r="C2136"/>
      <c r="F2136" s="35"/>
      <c r="G2136" s="36"/>
      <c r="H2136" s="36"/>
      <c r="I2136" s="36"/>
      <c r="J2136" s="36"/>
      <c r="K2136" s="36"/>
      <c r="L2136" s="16"/>
      <c r="M2136" s="36"/>
      <c r="N2136" s="36"/>
      <c r="O2136" s="36"/>
      <c r="P2136" s="36">
        <v>0</v>
      </c>
      <c r="Q2136" s="36"/>
      <c r="R2136" s="36"/>
      <c r="S2136" s="36"/>
      <c r="T2136" s="36"/>
      <c r="U2136" s="36"/>
      <c r="V2136" s="36"/>
      <c r="W2136" s="16"/>
      <c r="X2136" s="36"/>
      <c r="Y2136" s="36"/>
      <c r="Z2136" s="36"/>
      <c r="AA2136" s="36">
        <v>0</v>
      </c>
      <c r="AB2136" s="36"/>
      <c r="AC2136" s="36"/>
      <c r="AD2136" s="36"/>
      <c r="AE2136" s="36"/>
      <c r="AF2136" s="36"/>
      <c r="AG2136" s="36"/>
      <c r="AH2136" s="36"/>
      <c r="AI2136" s="36"/>
      <c r="AJ2136" s="17"/>
      <c r="AK2136" s="36"/>
      <c r="AL2136" s="36"/>
      <c r="AM2136" s="17"/>
      <c r="AN2136" s="36"/>
      <c r="AO2136" s="36"/>
      <c r="AP2136" s="36"/>
      <c r="AQ2136" s="36"/>
      <c r="AR2136" s="36"/>
      <c r="AS2136" s="36"/>
      <c r="AT2136" s="36"/>
      <c r="AU2136" s="36"/>
      <c r="AV2136" s="36"/>
      <c r="AW2136" s="36"/>
      <c r="AX2136" s="36"/>
      <c r="AY2136" s="17"/>
      <c r="AZ2136" s="36"/>
      <c r="BA2136" s="36"/>
      <c r="BB2136" s="36"/>
      <c r="BC2136" s="36"/>
      <c r="BD2136" s="36"/>
      <c r="BE2136" s="36"/>
      <c r="BF2136" s="17"/>
      <c r="BG2136" s="36"/>
      <c r="BH2136" s="36"/>
      <c r="BI2136" s="17"/>
      <c r="BJ2136" s="37"/>
      <c r="BK2136" s="36"/>
      <c r="BL2136" s="36"/>
      <c r="BM2136" s="38"/>
      <c r="BN2136" s="38"/>
      <c r="BO2136" s="38"/>
      <c r="BP2136" s="38"/>
      <c r="BQ2136" s="38"/>
      <c r="BR2136" s="38"/>
      <c r="BS2136" s="38"/>
    </row>
    <row r="2137" spans="1:72" ht="17.25" thickBot="1" x14ac:dyDescent="0.35">
      <c r="A2137">
        <v>40182</v>
      </c>
      <c r="B2137" s="80" t="s">
        <v>404</v>
      </c>
      <c r="C2137" s="43" t="str">
        <f>VLOOKUP($A2137,[2]CreatureTable!$A:$I,9,FALSE)</f>
        <v>Priest</v>
      </c>
      <c r="D2137">
        <v>1</v>
      </c>
      <c r="E2137">
        <v>1</v>
      </c>
      <c r="F2137" s="18">
        <v>1</v>
      </c>
      <c r="G2137" s="10">
        <f>ROUND(VLOOKUP($C2137,$B$4:$BH$42,6,FALSE),0)</f>
        <v>95</v>
      </c>
      <c r="H2137" s="10">
        <f>ROUND(VLOOKUP($C2137,$B$4:$BH$42,7,FALSE),0)</f>
        <v>95</v>
      </c>
      <c r="I2137" s="10">
        <f>ROUND(VLOOKUP($C2137,$B$4:$BH$42,8,FALSE),0)</f>
        <v>4520</v>
      </c>
      <c r="J2137" s="10">
        <f>ROUND(VLOOKUP($C2137,$B$4:$BH$42,9,FALSE),0)</f>
        <v>20</v>
      </c>
      <c r="K2137" s="10">
        <f>ROUND(VLOOKUP($C2137,$B$4:$BH$42,10,FALSE),0)</f>
        <v>25</v>
      </c>
      <c r="L2137" s="2"/>
      <c r="M2137" s="10">
        <f>ROUND(VLOOKUP($C2137,$B$4:$BH$42,12,FALSE),0)</f>
        <v>100</v>
      </c>
      <c r="N2137" s="10">
        <f>ROUND(VLOOKUP($C2137,$B$4:$BH$42,13,FALSE),0)</f>
        <v>0</v>
      </c>
      <c r="O2137" s="10">
        <f>ROUND(VLOOKUP($C2137,$B$4:$BH$42,14,FALSE),0)</f>
        <v>0</v>
      </c>
      <c r="P2137" s="10">
        <f>ROUND(VLOOKUP($C2137,$B$4:$BH$42,15,FALSE),0)</f>
        <v>0</v>
      </c>
      <c r="Q2137" s="10">
        <f>ROUND(VLOOKUP($C2137,$B$4:$BH$42,16,FALSE),0)</f>
        <v>0</v>
      </c>
      <c r="R2137" s="10">
        <f>ROUND(VLOOKUP($C2137,$B$4:$BH$42,17,FALSE),0)</f>
        <v>0</v>
      </c>
      <c r="S2137" s="10">
        <f>ROUND(VLOOKUP($C2137,$B$4:$BH$42,18,FALSE),0)</f>
        <v>100</v>
      </c>
      <c r="T2137" s="10">
        <f>ROUND(VLOOKUP($C2137,$B$4:$BH$42,19,FALSE),0)</f>
        <v>0</v>
      </c>
      <c r="U2137" s="10">
        <f>ROUND(VLOOKUP($C2137,$B$4:$BH$42,20,FALSE),0)</f>
        <v>0</v>
      </c>
      <c r="V2137" s="10">
        <f>ROUND(VLOOKUP($C2137,$B$4:$BH$42,21,FALSE),0)</f>
        <v>0</v>
      </c>
      <c r="W2137" s="2"/>
      <c r="X2137" s="10">
        <f>ROUND(VLOOKUP($C2137,$B$4:$BH$42,23,FALSE),0)</f>
        <v>100</v>
      </c>
      <c r="Y2137" s="10">
        <f>ROUND(VLOOKUP($C2137,$B$4:$BH$42,24,FALSE),0)</f>
        <v>0</v>
      </c>
      <c r="Z2137" s="10">
        <f>ROUND(VLOOKUP($C2137,$B$4:$BH$42,25,FALSE),0)</f>
        <v>0</v>
      </c>
      <c r="AA2137" s="10">
        <f>ROUND(VLOOKUP($C2137,$B$4:$BH$42,26,FALSE),0)</f>
        <v>0</v>
      </c>
      <c r="AB2137" s="10">
        <f>ROUND(VLOOKUP($C2137,$B$4:$BH$42,27,FALSE),0)</f>
        <v>500</v>
      </c>
      <c r="AC2137" s="10">
        <f>ROUND(VLOOKUP($C2137,$B$4:$BH$42,28,FALSE),0)</f>
        <v>250</v>
      </c>
      <c r="AD2137" s="10">
        <f>ROUND(VLOOKUP($C2137,$B$4:$BH$42,29,FALSE),0)</f>
        <v>100</v>
      </c>
      <c r="AE2137" s="10">
        <f>ROUND(VLOOKUP($C2137,$B$4:$BH$42,30,FALSE),0)</f>
        <v>0</v>
      </c>
      <c r="AF2137" s="10">
        <f>ROUND(VLOOKUP($C2137,$B$4:$BH$42,31,FALSE),0)</f>
        <v>0</v>
      </c>
      <c r="AG2137" s="10">
        <f>ROUND(VLOOKUP($C2137,$B$4:$BH$42,32,FALSE),0)</f>
        <v>150</v>
      </c>
      <c r="AH2137" s="10">
        <f>ROUND(VLOOKUP($C2137,$B$4:$BH$42,33,FALSE),0)</f>
        <v>0</v>
      </c>
      <c r="AI2137" s="10">
        <f>ROUND(VLOOKUP($C2137,$B$4:$BH$42,34,FALSE),0)</f>
        <v>0</v>
      </c>
      <c r="AJ2137" s="3"/>
      <c r="AK2137" s="10">
        <f>ROUND(VLOOKUP($C2137,$B$4:$BH$42,36,FALSE),0)</f>
        <v>0</v>
      </c>
      <c r="AL2137" s="10">
        <f>ROUND(VLOOKUP($C2137,$B$4:$BH$42,37,FALSE),0)</f>
        <v>0</v>
      </c>
      <c r="AM2137" s="3"/>
      <c r="AN2137" s="10">
        <f>ROUND(VLOOKUP($C2137,$B$4:$BH$42,39,FALSE),0)</f>
        <v>0</v>
      </c>
      <c r="AO2137" s="10">
        <f>ROUND(VLOOKUP($C2137,$B$4:$BH$42,40,FALSE),0)</f>
        <v>0</v>
      </c>
      <c r="AP2137" s="10">
        <f>ROUND(VLOOKUP($C2137,$B$4:$BH$42,41,FALSE),0)</f>
        <v>0</v>
      </c>
      <c r="AQ2137" s="10">
        <f>ROUND(VLOOKUP($C2137,$B$4:$BH$42,42,FALSE),0)</f>
        <v>0</v>
      </c>
      <c r="AR2137" s="10">
        <f>ROUND(VLOOKUP($C2137,$B$4:$BH$42,43,FALSE),0)</f>
        <v>0</v>
      </c>
      <c r="AS2137" s="10">
        <f>ROUND(VLOOKUP($C2137,$B$4:$BH$42,44,FALSE),0)</f>
        <v>0</v>
      </c>
      <c r="AT2137" s="10">
        <f>ROUND(VLOOKUP($C2137,$B$4:$BH$42,45,FALSE),0)</f>
        <v>0</v>
      </c>
      <c r="AU2137" s="10">
        <f>ROUND(VLOOKUP($C2137,$B$4:$BH$42,46,FALSE),0)</f>
        <v>0</v>
      </c>
      <c r="AV2137" s="10">
        <f>ROUND(VLOOKUP($C2137,$B$4:$BH$42,47,FALSE),0)</f>
        <v>0</v>
      </c>
      <c r="AW2137" s="10">
        <f>ROUND(VLOOKUP($C2137,$B$4:$BH$42,48,FALSE),0)</f>
        <v>0</v>
      </c>
      <c r="AX2137" s="10">
        <f>ROUND(VLOOKUP($C2137,$B$4:$BH$42,49,FALSE),0)</f>
        <v>0</v>
      </c>
      <c r="AY2137" s="3"/>
      <c r="AZ2137" s="10">
        <v>6000</v>
      </c>
      <c r="BA2137" s="10">
        <v>2000</v>
      </c>
      <c r="BB2137" s="10">
        <v>375</v>
      </c>
      <c r="BC2137" s="10">
        <v>0</v>
      </c>
      <c r="BD2137" s="10">
        <v>0</v>
      </c>
      <c r="BE2137" s="10">
        <v>60</v>
      </c>
      <c r="BF2137" s="3"/>
      <c r="BG2137" s="10">
        <v>1000</v>
      </c>
      <c r="BH2137" s="10">
        <v>5000</v>
      </c>
      <c r="BI2137" s="3"/>
      <c r="BJ2137" s="21">
        <v>1</v>
      </c>
      <c r="BK2137" s="65">
        <v>0</v>
      </c>
      <c r="BL2137" s="65">
        <v>0</v>
      </c>
      <c r="BM2137" s="6">
        <f t="shared" ref="BM2137:BM2144" si="8537">MAX(G2137*(1+M2137/1000*(1+O2137/1000))*(1+0.5*T2137/1000)*(1+0.25*S2137/1000),(H2137*(1+X2137/1000*(1+Z2137/1000))*(1+0.5*AE2137/1000)*(1+0.25*AD2137/1000)))*BG2137/1000</f>
        <v>107.11250000000001</v>
      </c>
      <c r="BN2137" s="8">
        <f t="shared" ref="BN2137:BN2144" si="8538">(BQ2137+BS2137)/2*(1+AI2137/2000)*(1+AH2137/2000)*(1+AN2137/2000)*(1+AK2137/2000)</f>
        <v>347.95278528237111</v>
      </c>
      <c r="BO2137" s="12">
        <f t="shared" ref="BO2137:BO2144" si="8539">SQRT(BM2137*BN2137)</f>
        <v>193.05463660207172</v>
      </c>
      <c r="BP2137" s="50">
        <f>(1-'#Constant'!$A$3)/($J2137*'#Constant'!$B$3/'#Constant'!$C$3^($D2137-1)+1)+'#Constant'!$A$3</f>
        <v>0.94452830188679238</v>
      </c>
      <c r="BQ2137" s="4">
        <f t="shared" ref="BQ2137:BQ2144" si="8540">I2137/(BP2137*(1-Q2137/1000*(0.5+R2137/1000))*(1-P2137/1000)*(1-V2137/1000)*(1+U2137/1000))/20</f>
        <v>239.27287255293649</v>
      </c>
      <c r="BR2137" s="50">
        <f>(1-'#Constant'!$A$3)/($K2137*'#Constant'!$B$3/'#Constant'!$C$3^($D2137-1)+1)+'#Constant'!$A$3</f>
        <v>0.93162790697674425</v>
      </c>
      <c r="BS2137" s="4">
        <f t="shared" ref="BS2137:BS2144" si="8541">I2137/(BR2137*(1-AB2137/1000*(0.5+AC2137/1000))*(1-AA2137/1000)*(1-AG2137/1000)*(1+AF2137/1000))/20</f>
        <v>456.63269801180576</v>
      </c>
      <c r="BT2137">
        <f>BO2137/$BO$4*100</f>
        <v>146.72883194020091</v>
      </c>
    </row>
    <row r="2138" spans="1:72" s="13" customFormat="1" ht="17.25" thickBot="1" x14ac:dyDescent="0.35">
      <c r="B2138" s="20"/>
      <c r="D2138" s="14">
        <v>1</v>
      </c>
      <c r="E2138" s="14">
        <v>1</v>
      </c>
      <c r="F2138" s="19">
        <v>1</v>
      </c>
      <c r="G2138" s="15">
        <f>G2137</f>
        <v>95</v>
      </c>
      <c r="H2138" s="15">
        <f>H2137</f>
        <v>95</v>
      </c>
      <c r="I2138" s="15">
        <f>I2137</f>
        <v>4520</v>
      </c>
      <c r="J2138" s="15">
        <f>J2137</f>
        <v>20</v>
      </c>
      <c r="K2138" s="15">
        <f>K2137</f>
        <v>25</v>
      </c>
      <c r="L2138" s="16"/>
      <c r="M2138" s="15">
        <f t="shared" ref="M2138:V2138" si="8542">M2137</f>
        <v>100</v>
      </c>
      <c r="N2138" s="15">
        <f t="shared" si="8542"/>
        <v>0</v>
      </c>
      <c r="O2138" s="15">
        <f t="shared" si="8542"/>
        <v>0</v>
      </c>
      <c r="P2138" s="15">
        <f t="shared" si="8542"/>
        <v>0</v>
      </c>
      <c r="Q2138" s="15">
        <f t="shared" si="8542"/>
        <v>0</v>
      </c>
      <c r="R2138" s="15">
        <f t="shared" si="8542"/>
        <v>0</v>
      </c>
      <c r="S2138" s="15">
        <f t="shared" si="8542"/>
        <v>100</v>
      </c>
      <c r="T2138" s="15">
        <f t="shared" si="8542"/>
        <v>0</v>
      </c>
      <c r="U2138" s="15">
        <f t="shared" si="8542"/>
        <v>0</v>
      </c>
      <c r="V2138" s="15">
        <f t="shared" si="8542"/>
        <v>0</v>
      </c>
      <c r="W2138" s="16"/>
      <c r="X2138" s="15">
        <f t="shared" ref="X2138:AI2138" si="8543">X2137</f>
        <v>100</v>
      </c>
      <c r="Y2138" s="15">
        <f t="shared" si="8543"/>
        <v>0</v>
      </c>
      <c r="Z2138" s="15">
        <f t="shared" si="8543"/>
        <v>0</v>
      </c>
      <c r="AA2138" s="15">
        <f t="shared" si="8543"/>
        <v>0</v>
      </c>
      <c r="AB2138" s="15">
        <f t="shared" si="8543"/>
        <v>500</v>
      </c>
      <c r="AC2138" s="15">
        <f t="shared" si="8543"/>
        <v>250</v>
      </c>
      <c r="AD2138" s="15">
        <f t="shared" si="8543"/>
        <v>100</v>
      </c>
      <c r="AE2138" s="15">
        <f t="shared" si="8543"/>
        <v>0</v>
      </c>
      <c r="AF2138" s="15">
        <f t="shared" si="8543"/>
        <v>0</v>
      </c>
      <c r="AG2138" s="15">
        <f t="shared" si="8543"/>
        <v>150</v>
      </c>
      <c r="AH2138" s="15">
        <f t="shared" si="8543"/>
        <v>0</v>
      </c>
      <c r="AI2138" s="15">
        <f t="shared" si="8543"/>
        <v>0</v>
      </c>
      <c r="AJ2138" s="17"/>
      <c r="AK2138" s="15">
        <f>AK2137</f>
        <v>0</v>
      </c>
      <c r="AL2138" s="15">
        <f>AL2137</f>
        <v>0</v>
      </c>
      <c r="AM2138" s="17"/>
      <c r="AN2138" s="15">
        <f t="shared" ref="AN2138:AX2138" si="8544">AN2137</f>
        <v>0</v>
      </c>
      <c r="AO2138" s="15">
        <f t="shared" si="8544"/>
        <v>0</v>
      </c>
      <c r="AP2138" s="15">
        <f t="shared" si="8544"/>
        <v>0</v>
      </c>
      <c r="AQ2138" s="15">
        <f t="shared" si="8544"/>
        <v>0</v>
      </c>
      <c r="AR2138" s="15">
        <f t="shared" si="8544"/>
        <v>0</v>
      </c>
      <c r="AS2138" s="15">
        <f t="shared" si="8544"/>
        <v>0</v>
      </c>
      <c r="AT2138" s="15">
        <f t="shared" si="8544"/>
        <v>0</v>
      </c>
      <c r="AU2138" s="15">
        <f t="shared" si="8544"/>
        <v>0</v>
      </c>
      <c r="AV2138" s="15">
        <f t="shared" si="8544"/>
        <v>0</v>
      </c>
      <c r="AW2138" s="15">
        <f t="shared" si="8544"/>
        <v>0</v>
      </c>
      <c r="AX2138" s="15">
        <f t="shared" si="8544"/>
        <v>0</v>
      </c>
      <c r="AY2138" s="17"/>
      <c r="AZ2138" s="15">
        <f t="shared" ref="AZ2138:BA2138" si="8545">AZ2137</f>
        <v>6000</v>
      </c>
      <c r="BA2138" s="15">
        <f t="shared" si="8545"/>
        <v>2000</v>
      </c>
      <c r="BB2138" s="15">
        <v>375</v>
      </c>
      <c r="BC2138" s="15">
        <f t="shared" ref="BC2138:BE2138" si="8546">BC2137</f>
        <v>0</v>
      </c>
      <c r="BD2138" s="15">
        <f t="shared" si="8546"/>
        <v>0</v>
      </c>
      <c r="BE2138" s="15">
        <f t="shared" si="8546"/>
        <v>60</v>
      </c>
      <c r="BF2138" s="17"/>
      <c r="BG2138" s="15">
        <f t="shared" ref="BG2138:BH2138" si="8547">BG2137</f>
        <v>1000</v>
      </c>
      <c r="BH2138" s="15">
        <f t="shared" si="8547"/>
        <v>5000</v>
      </c>
      <c r="BI2138" s="17"/>
      <c r="BJ2138" s="22">
        <f>G2138/G2137</f>
        <v>1</v>
      </c>
      <c r="BK2138" s="65">
        <f t="shared" ref="BK2138:BL2138" si="8548">BK2137</f>
        <v>0</v>
      </c>
      <c r="BL2138" s="65">
        <f t="shared" si="8548"/>
        <v>0</v>
      </c>
      <c r="BM2138" s="6">
        <f t="shared" si="8537"/>
        <v>107.11250000000001</v>
      </c>
      <c r="BN2138" s="8">
        <f t="shared" si="8538"/>
        <v>347.95278528237111</v>
      </c>
      <c r="BO2138" s="12">
        <f t="shared" si="8539"/>
        <v>193.05463660207172</v>
      </c>
      <c r="BP2138" s="50">
        <f>(1-'#Constant'!$A$3)/($J2138*'#Constant'!$B$3/'#Constant'!$C$3^($D2138-1)+1)+'#Constant'!$A$3</f>
        <v>0.94452830188679238</v>
      </c>
      <c r="BQ2138" s="4">
        <f t="shared" si="8540"/>
        <v>239.27287255293649</v>
      </c>
      <c r="BR2138" s="50">
        <f>(1-'#Constant'!$A$3)/($K2138*'#Constant'!$B$3/'#Constant'!$C$3^($D2138-1)+1)+'#Constant'!$A$3</f>
        <v>0.93162790697674425</v>
      </c>
      <c r="BS2138" s="4">
        <f t="shared" si="8541"/>
        <v>456.63269801180576</v>
      </c>
      <c r="BT2138"/>
    </row>
    <row r="2139" spans="1:72" ht="17.25" thickBot="1" x14ac:dyDescent="0.35">
      <c r="A2139">
        <v>40183</v>
      </c>
      <c r="B2139" s="80" t="s">
        <v>403</v>
      </c>
      <c r="C2139" s="43" t="str">
        <f>VLOOKUP($A2139,[2]CreatureTable!$A:$I,9,FALSE)</f>
        <v>Mechanic</v>
      </c>
      <c r="D2139">
        <v>1</v>
      </c>
      <c r="E2139">
        <v>1</v>
      </c>
      <c r="F2139" s="18">
        <v>1</v>
      </c>
      <c r="G2139" s="10">
        <f>ROUND(VLOOKUP($C2139,$B$4:$BH$42,6,FALSE),0)</f>
        <v>104</v>
      </c>
      <c r="H2139" s="10">
        <f>ROUND(VLOOKUP($C2139,$B$4:$BH$42,7,FALSE),0)</f>
        <v>104</v>
      </c>
      <c r="I2139" s="10">
        <f>ROUND(VLOOKUP($C2139,$B$4:$BH$42,8,FALSE),0)</f>
        <v>4734</v>
      </c>
      <c r="J2139" s="10">
        <f>ROUND(VLOOKUP($C2139,$B$4:$BH$42,9,FALSE),0)</f>
        <v>22</v>
      </c>
      <c r="K2139" s="10">
        <f>ROUND(VLOOKUP($C2139,$B$4:$BH$42,10,FALSE),0)</f>
        <v>18</v>
      </c>
      <c r="L2139" s="2"/>
      <c r="M2139" s="10">
        <f>ROUND(VLOOKUP($C2139,$B$4:$BH$42,12,FALSE),0)</f>
        <v>150</v>
      </c>
      <c r="N2139" s="10">
        <f>ROUND(VLOOKUP($C2139,$B$4:$BH$42,13,FALSE),0)</f>
        <v>0</v>
      </c>
      <c r="O2139" s="10">
        <f>ROUND(VLOOKUP($C2139,$B$4:$BH$42,14,FALSE),0)</f>
        <v>500</v>
      </c>
      <c r="P2139" s="10">
        <f>ROUND(VLOOKUP($C2139,$B$4:$BH$42,15,FALSE),0)</f>
        <v>0</v>
      </c>
      <c r="Q2139" s="10">
        <f>ROUND(VLOOKUP($C2139,$B$4:$BH$42,16,FALSE),0)</f>
        <v>0</v>
      </c>
      <c r="R2139" s="10">
        <f>ROUND(VLOOKUP($C2139,$B$4:$BH$42,17,FALSE),0)</f>
        <v>0</v>
      </c>
      <c r="S2139" s="10">
        <f>ROUND(VLOOKUP($C2139,$B$4:$BH$42,18,FALSE),0)</f>
        <v>200</v>
      </c>
      <c r="T2139" s="10">
        <f>ROUND(VLOOKUP($C2139,$B$4:$BH$42,19,FALSE),0)</f>
        <v>100</v>
      </c>
      <c r="U2139" s="10">
        <f>ROUND(VLOOKUP($C2139,$B$4:$BH$42,20,FALSE),0)</f>
        <v>0</v>
      </c>
      <c r="V2139" s="10">
        <f>ROUND(VLOOKUP($C2139,$B$4:$BH$42,21,FALSE),0)</f>
        <v>0</v>
      </c>
      <c r="W2139" s="2"/>
      <c r="X2139" s="10">
        <f>ROUND(VLOOKUP($C2139,$B$4:$BH$42,23,FALSE),0)</f>
        <v>150</v>
      </c>
      <c r="Y2139" s="10">
        <f>ROUND(VLOOKUP($C2139,$B$4:$BH$42,24,FALSE),0)</f>
        <v>0</v>
      </c>
      <c r="Z2139" s="10">
        <f>ROUND(VLOOKUP($C2139,$B$4:$BH$42,25,FALSE),0)</f>
        <v>500</v>
      </c>
      <c r="AA2139" s="10">
        <f>ROUND(VLOOKUP($C2139,$B$4:$BH$42,26,FALSE),0)</f>
        <v>0</v>
      </c>
      <c r="AB2139" s="10">
        <f>ROUND(VLOOKUP($C2139,$B$4:$BH$42,27,FALSE),0)</f>
        <v>0</v>
      </c>
      <c r="AC2139" s="10">
        <f>ROUND(VLOOKUP($C2139,$B$4:$BH$42,28,FALSE),0)</f>
        <v>0</v>
      </c>
      <c r="AD2139" s="10">
        <f>ROUND(VLOOKUP($C2139,$B$4:$BH$42,29,FALSE),0)</f>
        <v>200</v>
      </c>
      <c r="AE2139" s="10">
        <f>ROUND(VLOOKUP($C2139,$B$4:$BH$42,30,FALSE),0)</f>
        <v>100</v>
      </c>
      <c r="AF2139" s="10">
        <f>ROUND(VLOOKUP($C2139,$B$4:$BH$42,31,FALSE),0)</f>
        <v>0</v>
      </c>
      <c r="AG2139" s="10">
        <f>ROUND(VLOOKUP($C2139,$B$4:$BH$42,32,FALSE),0)</f>
        <v>0</v>
      </c>
      <c r="AH2139" s="10">
        <f>ROUND(VLOOKUP($C2139,$B$4:$BH$42,33,FALSE),0)</f>
        <v>0</v>
      </c>
      <c r="AI2139" s="10">
        <f>ROUND(VLOOKUP($C2139,$B$4:$BH$42,34,FALSE),0)</f>
        <v>0</v>
      </c>
      <c r="AJ2139" s="3"/>
      <c r="AK2139" s="10">
        <f>ROUND(VLOOKUP($C2139,$B$4:$BH$42,36,FALSE),0)</f>
        <v>0</v>
      </c>
      <c r="AL2139" s="10">
        <f>ROUND(VLOOKUP($C2139,$B$4:$BH$42,37,FALSE),0)</f>
        <v>0</v>
      </c>
      <c r="AM2139" s="3"/>
      <c r="AN2139" s="10">
        <f>ROUND(VLOOKUP($C2139,$B$4:$BH$42,39,FALSE),0)</f>
        <v>0</v>
      </c>
      <c r="AO2139" s="10">
        <f>ROUND(VLOOKUP($C2139,$B$4:$BH$42,40,FALSE),0)</f>
        <v>0</v>
      </c>
      <c r="AP2139" s="10">
        <f>ROUND(VLOOKUP($C2139,$B$4:$BH$42,41,FALSE),0)</f>
        <v>0</v>
      </c>
      <c r="AQ2139" s="10">
        <f>ROUND(VLOOKUP($C2139,$B$4:$BH$42,42,FALSE),0)</f>
        <v>0</v>
      </c>
      <c r="AR2139" s="10">
        <f>ROUND(VLOOKUP($C2139,$B$4:$BH$42,43,FALSE),0)</f>
        <v>0</v>
      </c>
      <c r="AS2139" s="10">
        <f>ROUND(VLOOKUP($C2139,$B$4:$BH$42,44,FALSE),0)</f>
        <v>0</v>
      </c>
      <c r="AT2139" s="10">
        <f>ROUND(VLOOKUP($C2139,$B$4:$BH$42,45,FALSE),0)</f>
        <v>0</v>
      </c>
      <c r="AU2139" s="10">
        <f>ROUND(VLOOKUP($C2139,$B$4:$BH$42,46,FALSE),0)</f>
        <v>0</v>
      </c>
      <c r="AV2139" s="10">
        <f>ROUND(VLOOKUP($C2139,$B$4:$BH$42,47,FALSE),0)</f>
        <v>0</v>
      </c>
      <c r="AW2139" s="10">
        <f>ROUND(VLOOKUP($C2139,$B$4:$BH$42,48,FALSE),0)</f>
        <v>0</v>
      </c>
      <c r="AX2139" s="10">
        <f>ROUND(VLOOKUP($C2139,$B$4:$BH$42,49,FALSE),0)</f>
        <v>0</v>
      </c>
      <c r="AY2139" s="3"/>
      <c r="AZ2139" s="10">
        <v>6000</v>
      </c>
      <c r="BA2139" s="10">
        <v>2000</v>
      </c>
      <c r="BB2139" s="10">
        <v>550</v>
      </c>
      <c r="BC2139" s="10">
        <v>0</v>
      </c>
      <c r="BD2139" s="10">
        <v>0</v>
      </c>
      <c r="BE2139" s="10">
        <v>60</v>
      </c>
      <c r="BF2139" s="3"/>
      <c r="BG2139" s="10">
        <v>1000</v>
      </c>
      <c r="BH2139" s="10">
        <v>5000</v>
      </c>
      <c r="BI2139" s="3"/>
      <c r="BJ2139" s="21">
        <v>1</v>
      </c>
      <c r="BK2139" s="65">
        <v>0</v>
      </c>
      <c r="BL2139" s="65">
        <v>0</v>
      </c>
      <c r="BM2139" s="6">
        <f t="shared" si="8537"/>
        <v>140.45850000000002</v>
      </c>
      <c r="BN2139" s="8">
        <f t="shared" si="8538"/>
        <v>250.60111205013436</v>
      </c>
      <c r="BO2139" s="12">
        <f t="shared" si="8539"/>
        <v>187.61411539885214</v>
      </c>
      <c r="BP2139" s="50">
        <f>(1-'#Constant'!$A$3)/($J2139*'#Constant'!$B$3/'#Constant'!$C$3^($D2139-1)+1)+'#Constant'!$A$3</f>
        <v>0.93932457786116319</v>
      </c>
      <c r="BQ2139" s="4">
        <f t="shared" si="8540"/>
        <v>251.98957376263334</v>
      </c>
      <c r="BR2139" s="50">
        <f>(1-'#Constant'!$A$3)/($K2139*'#Constant'!$B$3/'#Constant'!$C$3^($D2139-1)+1)+'#Constant'!$A$3</f>
        <v>0.9497912713472485</v>
      </c>
      <c r="BS2139" s="4">
        <f t="shared" si="8541"/>
        <v>249.21265033763538</v>
      </c>
      <c r="BT2139">
        <f>BO2139/$BO$4*100</f>
        <v>142.5938298737147</v>
      </c>
    </row>
    <row r="2140" spans="1:72" s="13" customFormat="1" ht="17.25" thickBot="1" x14ac:dyDescent="0.35">
      <c r="B2140" s="20"/>
      <c r="C2140" s="43"/>
      <c r="D2140" s="14">
        <v>1</v>
      </c>
      <c r="E2140" s="14">
        <v>1</v>
      </c>
      <c r="F2140" s="19">
        <v>1</v>
      </c>
      <c r="G2140" s="15">
        <f>G2139</f>
        <v>104</v>
      </c>
      <c r="H2140" s="15">
        <f>H2139</f>
        <v>104</v>
      </c>
      <c r="I2140" s="15">
        <f>I2139</f>
        <v>4734</v>
      </c>
      <c r="J2140" s="15">
        <f>J2139</f>
        <v>22</v>
      </c>
      <c r="K2140" s="15">
        <f>K2139</f>
        <v>18</v>
      </c>
      <c r="L2140" s="16"/>
      <c r="M2140" s="15">
        <f t="shared" ref="M2140:V2140" si="8549">M2139</f>
        <v>150</v>
      </c>
      <c r="N2140" s="15">
        <f t="shared" si="8549"/>
        <v>0</v>
      </c>
      <c r="O2140" s="15">
        <f t="shared" si="8549"/>
        <v>500</v>
      </c>
      <c r="P2140" s="15">
        <f t="shared" si="8549"/>
        <v>0</v>
      </c>
      <c r="Q2140" s="15">
        <f t="shared" si="8549"/>
        <v>0</v>
      </c>
      <c r="R2140" s="15">
        <f t="shared" si="8549"/>
        <v>0</v>
      </c>
      <c r="S2140" s="15">
        <f t="shared" si="8549"/>
        <v>200</v>
      </c>
      <c r="T2140" s="15">
        <f t="shared" si="8549"/>
        <v>100</v>
      </c>
      <c r="U2140" s="15">
        <f t="shared" si="8549"/>
        <v>0</v>
      </c>
      <c r="V2140" s="15">
        <f t="shared" si="8549"/>
        <v>0</v>
      </c>
      <c r="W2140" s="16"/>
      <c r="X2140" s="15">
        <f t="shared" ref="X2140:AI2140" si="8550">X2139</f>
        <v>150</v>
      </c>
      <c r="Y2140" s="15">
        <f t="shared" si="8550"/>
        <v>0</v>
      </c>
      <c r="Z2140" s="15">
        <f t="shared" si="8550"/>
        <v>500</v>
      </c>
      <c r="AA2140" s="15">
        <f t="shared" si="8550"/>
        <v>0</v>
      </c>
      <c r="AB2140" s="15">
        <f t="shared" si="8550"/>
        <v>0</v>
      </c>
      <c r="AC2140" s="15">
        <f t="shared" si="8550"/>
        <v>0</v>
      </c>
      <c r="AD2140" s="15">
        <f t="shared" si="8550"/>
        <v>200</v>
      </c>
      <c r="AE2140" s="15">
        <f t="shared" si="8550"/>
        <v>100</v>
      </c>
      <c r="AF2140" s="15">
        <f t="shared" si="8550"/>
        <v>0</v>
      </c>
      <c r="AG2140" s="15">
        <f t="shared" si="8550"/>
        <v>0</v>
      </c>
      <c r="AH2140" s="15">
        <f t="shared" si="8550"/>
        <v>0</v>
      </c>
      <c r="AI2140" s="15">
        <f t="shared" si="8550"/>
        <v>0</v>
      </c>
      <c r="AJ2140" s="17"/>
      <c r="AK2140" s="15">
        <f>AK2139</f>
        <v>0</v>
      </c>
      <c r="AL2140" s="15">
        <f>AL2139</f>
        <v>0</v>
      </c>
      <c r="AM2140" s="17"/>
      <c r="AN2140" s="15">
        <f t="shared" ref="AN2140:AX2140" si="8551">AN2139</f>
        <v>0</v>
      </c>
      <c r="AO2140" s="15">
        <f t="shared" si="8551"/>
        <v>0</v>
      </c>
      <c r="AP2140" s="15">
        <f t="shared" si="8551"/>
        <v>0</v>
      </c>
      <c r="AQ2140" s="15">
        <f t="shared" si="8551"/>
        <v>0</v>
      </c>
      <c r="AR2140" s="15">
        <f t="shared" si="8551"/>
        <v>0</v>
      </c>
      <c r="AS2140" s="15">
        <f t="shared" si="8551"/>
        <v>0</v>
      </c>
      <c r="AT2140" s="15">
        <f t="shared" si="8551"/>
        <v>0</v>
      </c>
      <c r="AU2140" s="15">
        <f t="shared" si="8551"/>
        <v>0</v>
      </c>
      <c r="AV2140" s="15">
        <f t="shared" si="8551"/>
        <v>0</v>
      </c>
      <c r="AW2140" s="15">
        <f t="shared" si="8551"/>
        <v>0</v>
      </c>
      <c r="AX2140" s="15">
        <f t="shared" si="8551"/>
        <v>0</v>
      </c>
      <c r="AY2140" s="17"/>
      <c r="AZ2140" s="15">
        <f t="shared" ref="AZ2140:BA2140" si="8552">AZ2139</f>
        <v>6000</v>
      </c>
      <c r="BA2140" s="15">
        <f t="shared" si="8552"/>
        <v>2000</v>
      </c>
      <c r="BB2140" s="15">
        <v>550</v>
      </c>
      <c r="BC2140" s="15">
        <f t="shared" ref="BC2140:BE2140" si="8553">BC2139</f>
        <v>0</v>
      </c>
      <c r="BD2140" s="15">
        <f t="shared" si="8553"/>
        <v>0</v>
      </c>
      <c r="BE2140" s="15">
        <f t="shared" si="8553"/>
        <v>60</v>
      </c>
      <c r="BF2140" s="17"/>
      <c r="BG2140" s="15">
        <f t="shared" ref="BG2140:BH2140" si="8554">BG2139</f>
        <v>1000</v>
      </c>
      <c r="BH2140" s="15">
        <f t="shared" si="8554"/>
        <v>5000</v>
      </c>
      <c r="BI2140" s="17"/>
      <c r="BJ2140" s="22">
        <f>G2140/G2139</f>
        <v>1</v>
      </c>
      <c r="BK2140" s="65">
        <f t="shared" ref="BK2140:BL2140" si="8555">BK2139</f>
        <v>0</v>
      </c>
      <c r="BL2140" s="65">
        <f t="shared" si="8555"/>
        <v>0</v>
      </c>
      <c r="BM2140" s="6">
        <f t="shared" si="8537"/>
        <v>140.45850000000002</v>
      </c>
      <c r="BN2140" s="8">
        <f t="shared" si="8538"/>
        <v>250.60111205013436</v>
      </c>
      <c r="BO2140" s="12">
        <f t="shared" si="8539"/>
        <v>187.61411539885214</v>
      </c>
      <c r="BP2140" s="50">
        <f>(1-'#Constant'!$A$3)/($J2140*'#Constant'!$B$3/'#Constant'!$C$3^($D2140-1)+1)+'#Constant'!$A$3</f>
        <v>0.93932457786116319</v>
      </c>
      <c r="BQ2140" s="4">
        <f t="shared" si="8540"/>
        <v>251.98957376263334</v>
      </c>
      <c r="BR2140" s="50">
        <f>(1-'#Constant'!$A$3)/($K2140*'#Constant'!$B$3/'#Constant'!$C$3^($D2140-1)+1)+'#Constant'!$A$3</f>
        <v>0.9497912713472485</v>
      </c>
      <c r="BS2140" s="4">
        <f t="shared" si="8541"/>
        <v>249.21265033763538</v>
      </c>
      <c r="BT2140"/>
    </row>
    <row r="2141" spans="1:72" x14ac:dyDescent="0.3">
      <c r="A2141">
        <v>40184</v>
      </c>
      <c r="B2141" s="18" t="s">
        <v>405</v>
      </c>
      <c r="C2141" s="43" t="str">
        <f>VLOOKUP($A2141,[2]CreatureTable!$A:$I,9,FALSE)</f>
        <v>Wizard</v>
      </c>
      <c r="D2141">
        <v>1</v>
      </c>
      <c r="E2141">
        <v>1</v>
      </c>
      <c r="F2141" s="18">
        <v>1</v>
      </c>
      <c r="G2141" s="10">
        <f>ROUND(VLOOKUP($C2141,$B$4:$BH$42,6,FALSE),0)</f>
        <v>120</v>
      </c>
      <c r="H2141" s="10">
        <f>ROUND(VLOOKUP($C2141,$B$4:$BH$42,7,FALSE),0)</f>
        <v>120</v>
      </c>
      <c r="I2141" s="10">
        <f>ROUND(VLOOKUP($C2141,$B$4:$BH$42,8,FALSE),0)</f>
        <v>4031</v>
      </c>
      <c r="J2141" s="10">
        <f>ROUND(VLOOKUP($C2141,$B$4:$BH$42,9,FALSE),0)</f>
        <v>16</v>
      </c>
      <c r="K2141" s="10">
        <f>ROUND(VLOOKUP($C2141,$B$4:$BH$42,10,FALSE),0)</f>
        <v>24</v>
      </c>
      <c r="L2141" s="2"/>
      <c r="M2141" s="10">
        <f>ROUND(VLOOKUP($C2141,$B$4:$BH$42,12,FALSE),0)</f>
        <v>100</v>
      </c>
      <c r="N2141" s="10">
        <f>ROUND(VLOOKUP($C2141,$B$4:$BH$42,13,FALSE),0)</f>
        <v>0</v>
      </c>
      <c r="O2141" s="10">
        <f>ROUND(VLOOKUP($C2141,$B$4:$BH$42,14,FALSE),0)</f>
        <v>0</v>
      </c>
      <c r="P2141" s="10">
        <f>ROUND(VLOOKUP($C2141,$B$4:$BH$42,15,FALSE),0)</f>
        <v>0</v>
      </c>
      <c r="Q2141" s="10">
        <f>ROUND(VLOOKUP($C2141,$B$4:$BH$42,16,FALSE),0)</f>
        <v>0</v>
      </c>
      <c r="R2141" s="10">
        <f>ROUND(VLOOKUP($C2141,$B$4:$BH$42,17,FALSE),0)</f>
        <v>0</v>
      </c>
      <c r="S2141" s="10">
        <f>ROUND(VLOOKUP($C2141,$B$4:$BH$42,18,FALSE),0)</f>
        <v>100</v>
      </c>
      <c r="T2141" s="10">
        <f>ROUND(VLOOKUP($C2141,$B$4:$BH$42,19,FALSE),0)</f>
        <v>150</v>
      </c>
      <c r="U2141" s="10">
        <f>ROUND(VLOOKUP($C2141,$B$4:$BH$42,20,FALSE),0)</f>
        <v>0</v>
      </c>
      <c r="V2141" s="10">
        <f>ROUND(VLOOKUP($C2141,$B$4:$BH$42,21,FALSE),0)</f>
        <v>0</v>
      </c>
      <c r="W2141" s="2"/>
      <c r="X2141" s="10">
        <f>ROUND(VLOOKUP($C2141,$B$4:$BH$42,23,FALSE),0)</f>
        <v>100</v>
      </c>
      <c r="Y2141" s="10">
        <f>ROUND(VLOOKUP($C2141,$B$4:$BH$42,24,FALSE),0)</f>
        <v>0</v>
      </c>
      <c r="Z2141" s="10">
        <f>ROUND(VLOOKUP($C2141,$B$4:$BH$42,25,FALSE),0)</f>
        <v>0</v>
      </c>
      <c r="AA2141" s="10">
        <f>ROUND(VLOOKUP($C2141,$B$4:$BH$42,26,FALSE),0)</f>
        <v>200</v>
      </c>
      <c r="AB2141" s="10">
        <f>ROUND(VLOOKUP($C2141,$B$4:$BH$42,27,FALSE),0)</f>
        <v>250</v>
      </c>
      <c r="AC2141" s="10">
        <f>ROUND(VLOOKUP($C2141,$B$4:$BH$42,28,FALSE),0)</f>
        <v>0</v>
      </c>
      <c r="AD2141" s="10">
        <f>ROUND(VLOOKUP($C2141,$B$4:$BH$42,29,FALSE),0)</f>
        <v>100</v>
      </c>
      <c r="AE2141" s="10">
        <f>ROUND(VLOOKUP($C2141,$B$4:$BH$42,30,FALSE),0)</f>
        <v>150</v>
      </c>
      <c r="AF2141" s="10">
        <f>ROUND(VLOOKUP($C2141,$B$4:$BH$42,31,FALSE),0)</f>
        <v>0</v>
      </c>
      <c r="AG2141" s="10">
        <f>ROUND(VLOOKUP($C2141,$B$4:$BH$42,32,FALSE),0)</f>
        <v>0</v>
      </c>
      <c r="AH2141" s="10">
        <f>ROUND(VLOOKUP($C2141,$B$4:$BH$42,33,FALSE),0)</f>
        <v>0</v>
      </c>
      <c r="AI2141" s="10">
        <f>ROUND(VLOOKUP($C2141,$B$4:$BH$42,34,FALSE),0)</f>
        <v>0</v>
      </c>
      <c r="AJ2141" s="3"/>
      <c r="AK2141" s="10">
        <f>ROUND(VLOOKUP($C2141,$B$4:$BH$42,36,FALSE),0)</f>
        <v>0</v>
      </c>
      <c r="AL2141" s="10">
        <f>ROUND(VLOOKUP($C2141,$B$4:$BH$42,37,FALSE),0)</f>
        <v>0</v>
      </c>
      <c r="AM2141" s="3"/>
      <c r="AN2141" s="10">
        <f>ROUND(VLOOKUP($C2141,$B$4:$BH$42,39,FALSE),0)</f>
        <v>0</v>
      </c>
      <c r="AO2141" s="10">
        <f>ROUND(VLOOKUP($C2141,$B$4:$BH$42,40,FALSE),0)</f>
        <v>0</v>
      </c>
      <c r="AP2141" s="10">
        <f>ROUND(VLOOKUP($C2141,$B$4:$BH$42,41,FALSE),0)</f>
        <v>0</v>
      </c>
      <c r="AQ2141" s="10">
        <f>ROUND(VLOOKUP($C2141,$B$4:$BH$42,42,FALSE),0)</f>
        <v>0</v>
      </c>
      <c r="AR2141" s="10">
        <f>ROUND(VLOOKUP($C2141,$B$4:$BH$42,43,FALSE),0)</f>
        <v>0</v>
      </c>
      <c r="AS2141" s="10">
        <f>ROUND(VLOOKUP($C2141,$B$4:$BH$42,44,FALSE),0)</f>
        <v>0</v>
      </c>
      <c r="AT2141" s="10">
        <f>ROUND(VLOOKUP($C2141,$B$4:$BH$42,45,FALSE),0)</f>
        <v>0</v>
      </c>
      <c r="AU2141" s="10">
        <f>ROUND(VLOOKUP($C2141,$B$4:$BH$42,46,FALSE),0)</f>
        <v>0</v>
      </c>
      <c r="AV2141" s="10">
        <f>ROUND(VLOOKUP($C2141,$B$4:$BH$42,47,FALSE),0)</f>
        <v>0</v>
      </c>
      <c r="AW2141" s="10">
        <f>ROUND(VLOOKUP($C2141,$B$4:$BH$42,48,FALSE),0)</f>
        <v>0</v>
      </c>
      <c r="AX2141" s="10">
        <f>ROUND(VLOOKUP($C2141,$B$4:$BH$42,49,FALSE),0)</f>
        <v>0</v>
      </c>
      <c r="AY2141" s="3"/>
      <c r="AZ2141" s="10">
        <v>6000</v>
      </c>
      <c r="BA2141" s="10">
        <v>2000</v>
      </c>
      <c r="BB2141" s="10">
        <v>160</v>
      </c>
      <c r="BC2141" s="10">
        <v>0</v>
      </c>
      <c r="BD2141" s="10">
        <v>0</v>
      </c>
      <c r="BE2141" s="10">
        <v>60</v>
      </c>
      <c r="BF2141" s="3"/>
      <c r="BG2141" s="10">
        <v>1000</v>
      </c>
      <c r="BH2141" s="10">
        <v>5000</v>
      </c>
      <c r="BI2141" s="3"/>
      <c r="BJ2141" s="21">
        <v>1</v>
      </c>
      <c r="BK2141" s="65">
        <v>0</v>
      </c>
      <c r="BL2141" s="65">
        <v>0</v>
      </c>
      <c r="BM2141" s="6">
        <f t="shared" si="8537"/>
        <v>145.44749999999999</v>
      </c>
      <c r="BN2141" s="8">
        <f t="shared" si="8538"/>
        <v>259.61870858192918</v>
      </c>
      <c r="BO2141" s="12">
        <f t="shared" si="8539"/>
        <v>194.32162030116501</v>
      </c>
      <c r="BP2141" s="50">
        <f>(1-'#Constant'!$A$3)/($J2141*'#Constant'!$B$3/'#Constant'!$C$3^($D2141-1)+1)+'#Constant'!$A$3</f>
        <v>0.95511450381679386</v>
      </c>
      <c r="BQ2141" s="4">
        <f t="shared" si="8540"/>
        <v>211.02181905370844</v>
      </c>
      <c r="BR2141" s="50">
        <f>(1-'#Constant'!$A$3)/($K2141*'#Constant'!$B$3/'#Constant'!$C$3^($D2141-1)+1)+'#Constant'!$A$3</f>
        <v>0.93417910447761188</v>
      </c>
      <c r="BS2141" s="4">
        <f t="shared" si="8541"/>
        <v>308.21559811014993</v>
      </c>
      <c r="BT2141">
        <f>BO2141/$BO$4*100</f>
        <v>147.69178751343802</v>
      </c>
    </row>
    <row r="2142" spans="1:72" s="13" customFormat="1" ht="17.25" thickBot="1" x14ac:dyDescent="0.35">
      <c r="B2142" s="20"/>
      <c r="D2142" s="14">
        <v>1</v>
      </c>
      <c r="E2142" s="14">
        <v>1</v>
      </c>
      <c r="F2142" s="19">
        <v>1</v>
      </c>
      <c r="G2142" s="15">
        <f>G2141</f>
        <v>120</v>
      </c>
      <c r="H2142" s="15">
        <f>H2141</f>
        <v>120</v>
      </c>
      <c r="I2142" s="15">
        <f>I2141</f>
        <v>4031</v>
      </c>
      <c r="J2142" s="15">
        <f>J2141</f>
        <v>16</v>
      </c>
      <c r="K2142" s="15">
        <f>K2141</f>
        <v>24</v>
      </c>
      <c r="L2142" s="16"/>
      <c r="M2142" s="15">
        <f t="shared" ref="M2142:V2142" si="8556">M2141</f>
        <v>100</v>
      </c>
      <c r="N2142" s="15">
        <f t="shared" si="8556"/>
        <v>0</v>
      </c>
      <c r="O2142" s="15">
        <f t="shared" si="8556"/>
        <v>0</v>
      </c>
      <c r="P2142" s="15">
        <f t="shared" si="8556"/>
        <v>0</v>
      </c>
      <c r="Q2142" s="15">
        <f t="shared" si="8556"/>
        <v>0</v>
      </c>
      <c r="R2142" s="15">
        <f t="shared" si="8556"/>
        <v>0</v>
      </c>
      <c r="S2142" s="15">
        <f t="shared" si="8556"/>
        <v>100</v>
      </c>
      <c r="T2142" s="15">
        <f t="shared" si="8556"/>
        <v>150</v>
      </c>
      <c r="U2142" s="15">
        <f t="shared" si="8556"/>
        <v>0</v>
      </c>
      <c r="V2142" s="15">
        <f t="shared" si="8556"/>
        <v>0</v>
      </c>
      <c r="W2142" s="16"/>
      <c r="X2142" s="15">
        <f t="shared" ref="X2142:AI2142" si="8557">X2141</f>
        <v>100</v>
      </c>
      <c r="Y2142" s="15">
        <f t="shared" si="8557"/>
        <v>0</v>
      </c>
      <c r="Z2142" s="15">
        <f t="shared" si="8557"/>
        <v>0</v>
      </c>
      <c r="AA2142" s="15">
        <f t="shared" si="8557"/>
        <v>200</v>
      </c>
      <c r="AB2142" s="15">
        <f t="shared" si="8557"/>
        <v>250</v>
      </c>
      <c r="AC2142" s="15">
        <f t="shared" si="8557"/>
        <v>0</v>
      </c>
      <c r="AD2142" s="15">
        <f t="shared" si="8557"/>
        <v>100</v>
      </c>
      <c r="AE2142" s="15">
        <f t="shared" si="8557"/>
        <v>150</v>
      </c>
      <c r="AF2142" s="15">
        <f t="shared" si="8557"/>
        <v>0</v>
      </c>
      <c r="AG2142" s="15">
        <f t="shared" si="8557"/>
        <v>0</v>
      </c>
      <c r="AH2142" s="15">
        <f t="shared" si="8557"/>
        <v>0</v>
      </c>
      <c r="AI2142" s="15">
        <f t="shared" si="8557"/>
        <v>0</v>
      </c>
      <c r="AJ2142" s="17"/>
      <c r="AK2142" s="15">
        <f>AK2141</f>
        <v>0</v>
      </c>
      <c r="AL2142" s="15">
        <f>AL2141</f>
        <v>0</v>
      </c>
      <c r="AM2142" s="17"/>
      <c r="AN2142" s="15">
        <f t="shared" ref="AN2142:AX2142" si="8558">AN2141</f>
        <v>0</v>
      </c>
      <c r="AO2142" s="15">
        <f t="shared" si="8558"/>
        <v>0</v>
      </c>
      <c r="AP2142" s="15">
        <f t="shared" si="8558"/>
        <v>0</v>
      </c>
      <c r="AQ2142" s="15">
        <f t="shared" si="8558"/>
        <v>0</v>
      </c>
      <c r="AR2142" s="15">
        <f t="shared" si="8558"/>
        <v>0</v>
      </c>
      <c r="AS2142" s="15">
        <f t="shared" si="8558"/>
        <v>0</v>
      </c>
      <c r="AT2142" s="15">
        <f t="shared" si="8558"/>
        <v>0</v>
      </c>
      <c r="AU2142" s="15">
        <f t="shared" si="8558"/>
        <v>0</v>
      </c>
      <c r="AV2142" s="15">
        <f t="shared" si="8558"/>
        <v>0</v>
      </c>
      <c r="AW2142" s="15">
        <f t="shared" si="8558"/>
        <v>0</v>
      </c>
      <c r="AX2142" s="15">
        <f t="shared" si="8558"/>
        <v>0</v>
      </c>
      <c r="AY2142" s="17"/>
      <c r="AZ2142" s="15">
        <f t="shared" ref="AZ2142:BA2142" si="8559">AZ2141</f>
        <v>6000</v>
      </c>
      <c r="BA2142" s="15">
        <f t="shared" si="8559"/>
        <v>2000</v>
      </c>
      <c r="BB2142" s="15">
        <v>160</v>
      </c>
      <c r="BC2142" s="15">
        <f t="shared" ref="BC2142:BE2142" si="8560">BC2141</f>
        <v>0</v>
      </c>
      <c r="BD2142" s="15">
        <f t="shared" si="8560"/>
        <v>0</v>
      </c>
      <c r="BE2142" s="15">
        <f t="shared" si="8560"/>
        <v>60</v>
      </c>
      <c r="BF2142" s="17"/>
      <c r="BG2142" s="15">
        <f t="shared" ref="BG2142:BH2142" si="8561">BG2141</f>
        <v>1000</v>
      </c>
      <c r="BH2142" s="15">
        <f t="shared" si="8561"/>
        <v>5000</v>
      </c>
      <c r="BI2142" s="17"/>
      <c r="BJ2142" s="22">
        <f>G2142/G2141</f>
        <v>1</v>
      </c>
      <c r="BK2142" s="65">
        <f>BK2141</f>
        <v>0</v>
      </c>
      <c r="BL2142" s="65">
        <f>BL2141</f>
        <v>0</v>
      </c>
      <c r="BM2142" s="6">
        <f t="shared" si="8537"/>
        <v>145.44749999999999</v>
      </c>
      <c r="BN2142" s="8">
        <f t="shared" si="8538"/>
        <v>259.61870858192918</v>
      </c>
      <c r="BO2142" s="12">
        <f t="shared" si="8539"/>
        <v>194.32162030116501</v>
      </c>
      <c r="BP2142" s="50">
        <f>(1-'#Constant'!$A$3)/($J2142*'#Constant'!$B$3/'#Constant'!$C$3^($D2142-1)+1)+'#Constant'!$A$3</f>
        <v>0.95511450381679386</v>
      </c>
      <c r="BQ2142" s="4">
        <f t="shared" si="8540"/>
        <v>211.02181905370844</v>
      </c>
      <c r="BR2142" s="50">
        <f>(1-'#Constant'!$A$3)/($K2142*'#Constant'!$B$3/'#Constant'!$C$3^($D2142-1)+1)+'#Constant'!$A$3</f>
        <v>0.93417910447761188</v>
      </c>
      <c r="BS2142" s="4">
        <f t="shared" si="8541"/>
        <v>308.21559811014993</v>
      </c>
      <c r="BT2142"/>
    </row>
    <row r="2143" spans="1:72" x14ac:dyDescent="0.3">
      <c r="A2143">
        <v>40185</v>
      </c>
      <c r="B2143" s="18" t="s">
        <v>406</v>
      </c>
      <c r="C2143" s="43" t="str">
        <f>VLOOKUP($A2143,[2]CreatureTable!$A:$I,9,FALSE)</f>
        <v>Assassin</v>
      </c>
      <c r="D2143">
        <v>1</v>
      </c>
      <c r="E2143">
        <v>1</v>
      </c>
      <c r="F2143" s="18">
        <v>1</v>
      </c>
      <c r="G2143" s="10">
        <f>ROUND(VLOOKUP($C2143,$B$4:$BH$42,6,FALSE),0)</f>
        <v>101</v>
      </c>
      <c r="H2143" s="10">
        <f>ROUND(VLOOKUP($C2143,$B$4:$BH$42,7,FALSE),0)</f>
        <v>101</v>
      </c>
      <c r="I2143" s="10">
        <f>ROUND(VLOOKUP($C2143,$B$4:$BH$42,8,FALSE),0)</f>
        <v>5666</v>
      </c>
      <c r="J2143" s="10">
        <f>ROUND(VLOOKUP($C2143,$B$4:$BH$42,9,FALSE),0)</f>
        <v>32</v>
      </c>
      <c r="K2143" s="10">
        <f>ROUND(VLOOKUP($C2143,$B$4:$BH$42,10,FALSE),0)</f>
        <v>28</v>
      </c>
      <c r="L2143" s="2"/>
      <c r="M2143" s="10">
        <f>ROUND(VLOOKUP($C2143,$B$4:$BH$42,12,FALSE),0)</f>
        <v>200</v>
      </c>
      <c r="N2143" s="10">
        <f>ROUND(VLOOKUP($C2143,$B$4:$BH$42,13,FALSE),0)</f>
        <v>0</v>
      </c>
      <c r="O2143" s="10">
        <f>ROUND(VLOOKUP($C2143,$B$4:$BH$42,14,FALSE),0)</f>
        <v>300</v>
      </c>
      <c r="P2143" s="10">
        <f>ROUND(VLOOKUP($C2143,$B$4:$BH$42,15,FALSE),0)</f>
        <v>200</v>
      </c>
      <c r="Q2143" s="10">
        <f>ROUND(VLOOKUP($C2143,$B$4:$BH$42,16,FALSE),0)</f>
        <v>0</v>
      </c>
      <c r="R2143" s="10">
        <f>ROUND(VLOOKUP($C2143,$B$4:$BH$42,17,FALSE),0)</f>
        <v>0</v>
      </c>
      <c r="S2143" s="10">
        <f>ROUND(VLOOKUP($C2143,$B$4:$BH$42,18,FALSE),0)</f>
        <v>100</v>
      </c>
      <c r="T2143" s="10">
        <f>ROUND(VLOOKUP($C2143,$B$4:$BH$42,19,FALSE),0)</f>
        <v>0</v>
      </c>
      <c r="U2143" s="10">
        <f>ROUND(VLOOKUP($C2143,$B$4:$BH$42,20,FALSE),0)</f>
        <v>0</v>
      </c>
      <c r="V2143" s="10">
        <f>ROUND(VLOOKUP($C2143,$B$4:$BH$42,21,FALSE),0)</f>
        <v>0</v>
      </c>
      <c r="W2143" s="2"/>
      <c r="X2143" s="10">
        <f>ROUND(VLOOKUP($C2143,$B$4:$BH$42,23,FALSE),0)</f>
        <v>200</v>
      </c>
      <c r="Y2143" s="10">
        <f>ROUND(VLOOKUP($C2143,$B$4:$BH$42,24,FALSE),0)</f>
        <v>0</v>
      </c>
      <c r="Z2143" s="10">
        <f>ROUND(VLOOKUP($C2143,$B$4:$BH$42,25,FALSE),0)</f>
        <v>300</v>
      </c>
      <c r="AA2143" s="10">
        <f>ROUND(VLOOKUP($C2143,$B$4:$BH$42,26,FALSE),0)</f>
        <v>200</v>
      </c>
      <c r="AB2143" s="10">
        <f>ROUND(VLOOKUP($C2143,$B$4:$BH$42,27,FALSE),0)</f>
        <v>0</v>
      </c>
      <c r="AC2143" s="10">
        <f>ROUND(VLOOKUP($C2143,$B$4:$BH$42,28,FALSE),0)</f>
        <v>0</v>
      </c>
      <c r="AD2143" s="10">
        <f>ROUND(VLOOKUP($C2143,$B$4:$BH$42,29,FALSE),0)</f>
        <v>100</v>
      </c>
      <c r="AE2143" s="10">
        <f>ROUND(VLOOKUP($C2143,$B$4:$BH$42,30,FALSE),0)</f>
        <v>0</v>
      </c>
      <c r="AF2143" s="10">
        <f>ROUND(VLOOKUP($C2143,$B$4:$BH$42,31,FALSE),0)</f>
        <v>0</v>
      </c>
      <c r="AG2143" s="10">
        <f>ROUND(VLOOKUP($C2143,$B$4:$BH$42,32,FALSE),0)</f>
        <v>0</v>
      </c>
      <c r="AH2143" s="10">
        <f>ROUND(VLOOKUP($C2143,$B$4:$BH$42,33,FALSE),0)</f>
        <v>0</v>
      </c>
      <c r="AI2143" s="10">
        <f>ROUND(VLOOKUP($C2143,$B$4:$BH$42,34,FALSE),0)</f>
        <v>0</v>
      </c>
      <c r="AJ2143" s="3"/>
      <c r="AK2143" s="10">
        <f>ROUND(VLOOKUP($C2143,$B$4:$BH$42,36,FALSE),0)</f>
        <v>0</v>
      </c>
      <c r="AL2143" s="10">
        <f>ROUND(VLOOKUP($C2143,$B$4:$BH$42,37,FALSE),0)</f>
        <v>0</v>
      </c>
      <c r="AM2143" s="3"/>
      <c r="AN2143" s="10">
        <f>ROUND(VLOOKUP($C2143,$B$4:$BH$42,39,FALSE),0)</f>
        <v>0</v>
      </c>
      <c r="AO2143" s="10">
        <f>ROUND(VLOOKUP($C2143,$B$4:$BH$42,40,FALSE),0)</f>
        <v>0</v>
      </c>
      <c r="AP2143" s="10">
        <f>ROUND(VLOOKUP($C2143,$B$4:$BH$42,41,FALSE),0)</f>
        <v>0</v>
      </c>
      <c r="AQ2143" s="10">
        <f>ROUND(VLOOKUP($C2143,$B$4:$BH$42,42,FALSE),0)</f>
        <v>0</v>
      </c>
      <c r="AR2143" s="10">
        <f>ROUND(VLOOKUP($C2143,$B$4:$BH$42,43,FALSE),0)</f>
        <v>0</v>
      </c>
      <c r="AS2143" s="10">
        <f>ROUND(VLOOKUP($C2143,$B$4:$BH$42,44,FALSE),0)</f>
        <v>0</v>
      </c>
      <c r="AT2143" s="10">
        <f>ROUND(VLOOKUP($C2143,$B$4:$BH$42,45,FALSE),0)</f>
        <v>0</v>
      </c>
      <c r="AU2143" s="10">
        <f>ROUND(VLOOKUP($C2143,$B$4:$BH$42,46,FALSE),0)</f>
        <v>0</v>
      </c>
      <c r="AV2143" s="10">
        <f>ROUND(VLOOKUP($C2143,$B$4:$BH$42,47,FALSE),0)</f>
        <v>0</v>
      </c>
      <c r="AW2143" s="10">
        <f>ROUND(VLOOKUP($C2143,$B$4:$BH$42,48,FALSE),0)</f>
        <v>0</v>
      </c>
      <c r="AX2143" s="10">
        <f>ROUND(VLOOKUP($C2143,$B$4:$BH$42,49,FALSE),0)</f>
        <v>0</v>
      </c>
      <c r="AY2143" s="3"/>
      <c r="AZ2143" s="10">
        <v>6000</v>
      </c>
      <c r="BA2143" s="10">
        <v>2000</v>
      </c>
      <c r="BB2143" s="10">
        <v>260</v>
      </c>
      <c r="BC2143" s="10">
        <v>0</v>
      </c>
      <c r="BD2143" s="10">
        <v>0</v>
      </c>
      <c r="BE2143" s="10">
        <v>60</v>
      </c>
      <c r="BF2143" s="3"/>
      <c r="BG2143" s="10">
        <v>1000</v>
      </c>
      <c r="BH2143" s="10">
        <v>5000</v>
      </c>
      <c r="BI2143" s="3"/>
      <c r="BJ2143" s="21">
        <v>1</v>
      </c>
      <c r="BK2143" s="65">
        <v>0</v>
      </c>
      <c r="BL2143" s="65">
        <v>0</v>
      </c>
      <c r="BM2143" s="6">
        <f t="shared" si="8537"/>
        <v>130.44149999999999</v>
      </c>
      <c r="BN2143" s="8">
        <f t="shared" si="8538"/>
        <v>385.30245660461935</v>
      </c>
      <c r="BO2143" s="12">
        <f t="shared" si="8539"/>
        <v>224.18615120740947</v>
      </c>
      <c r="BP2143" s="50">
        <f>(1-'#Constant'!$A$3)/($J2143*'#Constant'!$B$3/'#Constant'!$C$3^($D2143-1)+1)+'#Constant'!$A$3</f>
        <v>0.91416058394160582</v>
      </c>
      <c r="BQ2143" s="4">
        <f t="shared" si="8540"/>
        <v>387.37723570744168</v>
      </c>
      <c r="BR2143" s="50">
        <f>(1-'#Constant'!$A$3)/($K2143*'#Constant'!$B$3/'#Constant'!$C$3^($D2143-1)+1)+'#Constant'!$A$3</f>
        <v>0.92405904059040589</v>
      </c>
      <c r="BS2143" s="4">
        <f t="shared" si="8541"/>
        <v>383.22767750179702</v>
      </c>
      <c r="BT2143">
        <f>BO2143/$BO$4*100</f>
        <v>170.38996153008969</v>
      </c>
    </row>
    <row r="2144" spans="1:72" s="13" customFormat="1" ht="17.25" thickBot="1" x14ac:dyDescent="0.35">
      <c r="B2144" s="20"/>
      <c r="D2144" s="14">
        <v>1</v>
      </c>
      <c r="E2144" s="14">
        <v>1</v>
      </c>
      <c r="F2144" s="19">
        <v>1</v>
      </c>
      <c r="G2144" s="15">
        <f>G2143</f>
        <v>101</v>
      </c>
      <c r="H2144" s="15">
        <f>H2143</f>
        <v>101</v>
      </c>
      <c r="I2144" s="15">
        <f>I2143</f>
        <v>5666</v>
      </c>
      <c r="J2144" s="15">
        <f>J2143</f>
        <v>32</v>
      </c>
      <c r="K2144" s="15">
        <f>K2143</f>
        <v>28</v>
      </c>
      <c r="L2144" s="16"/>
      <c r="M2144" s="15">
        <f t="shared" ref="M2144:V2144" si="8562">M2143</f>
        <v>200</v>
      </c>
      <c r="N2144" s="15">
        <f t="shared" si="8562"/>
        <v>0</v>
      </c>
      <c r="O2144" s="15">
        <f t="shared" si="8562"/>
        <v>300</v>
      </c>
      <c r="P2144" s="15">
        <f t="shared" si="8562"/>
        <v>200</v>
      </c>
      <c r="Q2144" s="15">
        <f t="shared" si="8562"/>
        <v>0</v>
      </c>
      <c r="R2144" s="15">
        <f t="shared" si="8562"/>
        <v>0</v>
      </c>
      <c r="S2144" s="15">
        <f t="shared" si="8562"/>
        <v>100</v>
      </c>
      <c r="T2144" s="15">
        <f t="shared" si="8562"/>
        <v>0</v>
      </c>
      <c r="U2144" s="15">
        <f t="shared" si="8562"/>
        <v>0</v>
      </c>
      <c r="V2144" s="15">
        <f t="shared" si="8562"/>
        <v>0</v>
      </c>
      <c r="W2144" s="16"/>
      <c r="X2144" s="15">
        <f t="shared" ref="X2144:AI2144" si="8563">X2143</f>
        <v>200</v>
      </c>
      <c r="Y2144" s="15">
        <f t="shared" si="8563"/>
        <v>0</v>
      </c>
      <c r="Z2144" s="15">
        <f t="shared" si="8563"/>
        <v>300</v>
      </c>
      <c r="AA2144" s="15">
        <f t="shared" si="8563"/>
        <v>200</v>
      </c>
      <c r="AB2144" s="15">
        <f t="shared" si="8563"/>
        <v>0</v>
      </c>
      <c r="AC2144" s="15">
        <f t="shared" si="8563"/>
        <v>0</v>
      </c>
      <c r="AD2144" s="15">
        <f t="shared" si="8563"/>
        <v>100</v>
      </c>
      <c r="AE2144" s="15">
        <f t="shared" si="8563"/>
        <v>0</v>
      </c>
      <c r="AF2144" s="15">
        <f t="shared" si="8563"/>
        <v>0</v>
      </c>
      <c r="AG2144" s="15">
        <f t="shared" si="8563"/>
        <v>0</v>
      </c>
      <c r="AH2144" s="15">
        <f t="shared" si="8563"/>
        <v>0</v>
      </c>
      <c r="AI2144" s="15">
        <f t="shared" si="8563"/>
        <v>0</v>
      </c>
      <c r="AJ2144" s="17"/>
      <c r="AK2144" s="15">
        <f>AK2143</f>
        <v>0</v>
      </c>
      <c r="AL2144" s="15">
        <f>AL2143</f>
        <v>0</v>
      </c>
      <c r="AM2144" s="17"/>
      <c r="AN2144" s="15">
        <f t="shared" ref="AN2144:AX2144" si="8564">AN2143</f>
        <v>0</v>
      </c>
      <c r="AO2144" s="15">
        <f t="shared" si="8564"/>
        <v>0</v>
      </c>
      <c r="AP2144" s="15">
        <f t="shared" si="8564"/>
        <v>0</v>
      </c>
      <c r="AQ2144" s="15">
        <f t="shared" si="8564"/>
        <v>0</v>
      </c>
      <c r="AR2144" s="15">
        <f t="shared" si="8564"/>
        <v>0</v>
      </c>
      <c r="AS2144" s="15">
        <f t="shared" si="8564"/>
        <v>0</v>
      </c>
      <c r="AT2144" s="15">
        <f t="shared" si="8564"/>
        <v>0</v>
      </c>
      <c r="AU2144" s="15">
        <f t="shared" si="8564"/>
        <v>0</v>
      </c>
      <c r="AV2144" s="15">
        <f t="shared" si="8564"/>
        <v>0</v>
      </c>
      <c r="AW2144" s="15">
        <f t="shared" si="8564"/>
        <v>0</v>
      </c>
      <c r="AX2144" s="15">
        <f t="shared" si="8564"/>
        <v>0</v>
      </c>
      <c r="AY2144" s="17"/>
      <c r="AZ2144" s="15">
        <f t="shared" ref="AZ2144:BA2144" si="8565">AZ2143</f>
        <v>6000</v>
      </c>
      <c r="BA2144" s="15">
        <f t="shared" si="8565"/>
        <v>2000</v>
      </c>
      <c r="BB2144" s="15">
        <v>260</v>
      </c>
      <c r="BC2144" s="15">
        <f t="shared" ref="BC2144:BE2144" si="8566">BC2143</f>
        <v>0</v>
      </c>
      <c r="BD2144" s="15">
        <f t="shared" si="8566"/>
        <v>0</v>
      </c>
      <c r="BE2144" s="15">
        <f t="shared" si="8566"/>
        <v>60</v>
      </c>
      <c r="BF2144" s="17"/>
      <c r="BG2144" s="15">
        <f t="shared" ref="BG2144:BH2144" si="8567">BG2143</f>
        <v>1000</v>
      </c>
      <c r="BH2144" s="15">
        <f t="shared" si="8567"/>
        <v>5000</v>
      </c>
      <c r="BI2144" s="17"/>
      <c r="BJ2144" s="22">
        <f>G2144/G2143</f>
        <v>1</v>
      </c>
      <c r="BK2144" s="65">
        <f t="shared" ref="BK2144:BL2144" si="8568">BK2143</f>
        <v>0</v>
      </c>
      <c r="BL2144" s="65">
        <f t="shared" si="8568"/>
        <v>0</v>
      </c>
      <c r="BM2144" s="6">
        <f t="shared" si="8537"/>
        <v>130.44149999999999</v>
      </c>
      <c r="BN2144" s="8">
        <f t="shared" si="8538"/>
        <v>385.30245660461935</v>
      </c>
      <c r="BO2144" s="12">
        <f t="shared" si="8539"/>
        <v>224.18615120740947</v>
      </c>
      <c r="BP2144" s="50">
        <f>(1-'#Constant'!$A$3)/($J2144*'#Constant'!$B$3/'#Constant'!$C$3^($D2144-1)+1)+'#Constant'!$A$3</f>
        <v>0.91416058394160582</v>
      </c>
      <c r="BQ2144" s="4">
        <f t="shared" si="8540"/>
        <v>387.37723570744168</v>
      </c>
      <c r="BR2144" s="50">
        <f>(1-'#Constant'!$A$3)/($K2144*'#Constant'!$B$3/'#Constant'!$C$3^($D2144-1)+1)+'#Constant'!$A$3</f>
        <v>0.92405904059040589</v>
      </c>
      <c r="BS2144" s="4">
        <f t="shared" si="8541"/>
        <v>383.22767750179702</v>
      </c>
      <c r="BT2144"/>
    </row>
    <row r="2145" spans="1:72" x14ac:dyDescent="0.3">
      <c r="A2145">
        <v>40186</v>
      </c>
      <c r="B2145" s="18" t="s">
        <v>407</v>
      </c>
      <c r="C2145" s="43" t="str">
        <f>VLOOKUP($A2145,[2]CreatureTable!$A:$I,9,FALSE)</f>
        <v>Assassin</v>
      </c>
      <c r="D2145">
        <v>1</v>
      </c>
      <c r="E2145">
        <v>1</v>
      </c>
      <c r="F2145" s="18">
        <v>1</v>
      </c>
      <c r="G2145" s="10">
        <f>ROUND(VLOOKUP($C2145,$B$4:$BH$42,6,FALSE),0)</f>
        <v>101</v>
      </c>
      <c r="H2145" s="10">
        <f>ROUND(VLOOKUP($C2145,$B$4:$BH$42,7,FALSE),0)</f>
        <v>101</v>
      </c>
      <c r="I2145" s="10">
        <f>ROUND(VLOOKUP($C2145,$B$4:$BH$42,8,FALSE),0)</f>
        <v>5666</v>
      </c>
      <c r="J2145" s="10">
        <f>ROUND(VLOOKUP($C2145,$B$4:$BH$42,9,FALSE),0)</f>
        <v>32</v>
      </c>
      <c r="K2145" s="10">
        <f>ROUND(VLOOKUP($C2145,$B$4:$BH$42,10,FALSE),0)</f>
        <v>28</v>
      </c>
      <c r="L2145" s="2"/>
      <c r="M2145" s="10">
        <f>ROUND(VLOOKUP($C2145,$B$4:$BH$42,12,FALSE),0)</f>
        <v>200</v>
      </c>
      <c r="N2145" s="10">
        <f>ROUND(VLOOKUP($C2145,$B$4:$BH$42,13,FALSE),0)</f>
        <v>0</v>
      </c>
      <c r="O2145" s="10">
        <f>ROUND(VLOOKUP($C2145,$B$4:$BH$42,14,FALSE),0)</f>
        <v>300</v>
      </c>
      <c r="P2145" s="10">
        <f>ROUND(VLOOKUP($C2145,$B$4:$BH$42,15,FALSE),0)</f>
        <v>200</v>
      </c>
      <c r="Q2145" s="10">
        <f>ROUND(VLOOKUP($C2145,$B$4:$BH$42,16,FALSE),0)</f>
        <v>0</v>
      </c>
      <c r="R2145" s="10">
        <f>ROUND(VLOOKUP($C2145,$B$4:$BH$42,17,FALSE),0)</f>
        <v>0</v>
      </c>
      <c r="S2145" s="10">
        <f>ROUND(VLOOKUP($C2145,$B$4:$BH$42,18,FALSE),0)</f>
        <v>100</v>
      </c>
      <c r="T2145" s="10">
        <f>ROUND(VLOOKUP($C2145,$B$4:$BH$42,19,FALSE),0)</f>
        <v>0</v>
      </c>
      <c r="U2145" s="10">
        <f>ROUND(VLOOKUP($C2145,$B$4:$BH$42,20,FALSE),0)</f>
        <v>0</v>
      </c>
      <c r="V2145" s="10">
        <f>ROUND(VLOOKUP($C2145,$B$4:$BH$42,21,FALSE),0)</f>
        <v>0</v>
      </c>
      <c r="W2145" s="2"/>
      <c r="X2145" s="10">
        <f>ROUND(VLOOKUP($C2145,$B$4:$BH$42,23,FALSE),0)</f>
        <v>200</v>
      </c>
      <c r="Y2145" s="10">
        <f>ROUND(VLOOKUP($C2145,$B$4:$BH$42,24,FALSE),0)</f>
        <v>0</v>
      </c>
      <c r="Z2145" s="10">
        <f>ROUND(VLOOKUP($C2145,$B$4:$BH$42,25,FALSE),0)</f>
        <v>300</v>
      </c>
      <c r="AA2145" s="10">
        <f>ROUND(VLOOKUP($C2145,$B$4:$BH$42,26,FALSE),0)</f>
        <v>200</v>
      </c>
      <c r="AB2145" s="10">
        <f>ROUND(VLOOKUP($C2145,$B$4:$BH$42,27,FALSE),0)</f>
        <v>0</v>
      </c>
      <c r="AC2145" s="10">
        <f>ROUND(VLOOKUP($C2145,$B$4:$BH$42,28,FALSE),0)</f>
        <v>0</v>
      </c>
      <c r="AD2145" s="10">
        <f>ROUND(VLOOKUP($C2145,$B$4:$BH$42,29,FALSE),0)</f>
        <v>100</v>
      </c>
      <c r="AE2145" s="10">
        <f>ROUND(VLOOKUP($C2145,$B$4:$BH$42,30,FALSE),0)</f>
        <v>0</v>
      </c>
      <c r="AF2145" s="10">
        <f>ROUND(VLOOKUP($C2145,$B$4:$BH$42,31,FALSE),0)</f>
        <v>0</v>
      </c>
      <c r="AG2145" s="10">
        <f>ROUND(VLOOKUP($C2145,$B$4:$BH$42,32,FALSE),0)</f>
        <v>0</v>
      </c>
      <c r="AH2145" s="10">
        <f>ROUND(VLOOKUP($C2145,$B$4:$BH$42,33,FALSE),0)</f>
        <v>0</v>
      </c>
      <c r="AI2145" s="10">
        <f>ROUND(VLOOKUP($C2145,$B$4:$BH$42,34,FALSE),0)</f>
        <v>0</v>
      </c>
      <c r="AJ2145" s="3"/>
      <c r="AK2145" s="10">
        <f>ROUND(VLOOKUP($C2145,$B$4:$BH$42,36,FALSE),0)</f>
        <v>0</v>
      </c>
      <c r="AL2145" s="10">
        <f>ROUND(VLOOKUP($C2145,$B$4:$BH$42,37,FALSE),0)</f>
        <v>0</v>
      </c>
      <c r="AM2145" s="3"/>
      <c r="AN2145" s="10">
        <f>ROUND(VLOOKUP($C2145,$B$4:$BH$42,39,FALSE),0)</f>
        <v>0</v>
      </c>
      <c r="AO2145" s="10">
        <f>ROUND(VLOOKUP($C2145,$B$4:$BH$42,40,FALSE),0)</f>
        <v>0</v>
      </c>
      <c r="AP2145" s="10">
        <f>ROUND(VLOOKUP($C2145,$B$4:$BH$42,41,FALSE),0)</f>
        <v>0</v>
      </c>
      <c r="AQ2145" s="10">
        <f>ROUND(VLOOKUP($C2145,$B$4:$BH$42,42,FALSE),0)</f>
        <v>0</v>
      </c>
      <c r="AR2145" s="10">
        <f>ROUND(VLOOKUP($C2145,$B$4:$BH$42,43,FALSE),0)</f>
        <v>0</v>
      </c>
      <c r="AS2145" s="10">
        <f>ROUND(VLOOKUP($C2145,$B$4:$BH$42,44,FALSE),0)</f>
        <v>0</v>
      </c>
      <c r="AT2145" s="10">
        <f>ROUND(VLOOKUP($C2145,$B$4:$BH$42,45,FALSE),0)</f>
        <v>0</v>
      </c>
      <c r="AU2145" s="10">
        <f>ROUND(VLOOKUP($C2145,$B$4:$BH$42,46,FALSE),0)</f>
        <v>0</v>
      </c>
      <c r="AV2145" s="10">
        <f>ROUND(VLOOKUP($C2145,$B$4:$BH$42,47,FALSE),0)</f>
        <v>0</v>
      </c>
      <c r="AW2145" s="10">
        <f>ROUND(VLOOKUP($C2145,$B$4:$BH$42,48,FALSE),0)</f>
        <v>0</v>
      </c>
      <c r="AX2145" s="10">
        <f>ROUND(VLOOKUP($C2145,$B$4:$BH$42,49,FALSE),0)</f>
        <v>0</v>
      </c>
      <c r="AY2145" s="3"/>
      <c r="AZ2145" s="10">
        <v>6000</v>
      </c>
      <c r="BA2145" s="10">
        <v>2000</v>
      </c>
      <c r="BB2145" s="10">
        <v>260</v>
      </c>
      <c r="BC2145" s="10">
        <v>0</v>
      </c>
      <c r="BD2145" s="10">
        <v>0</v>
      </c>
      <c r="BE2145" s="10">
        <v>60</v>
      </c>
      <c r="BF2145" s="3"/>
      <c r="BG2145" s="10">
        <v>1000</v>
      </c>
      <c r="BH2145" s="10">
        <v>5000</v>
      </c>
      <c r="BI2145" s="3"/>
      <c r="BJ2145" s="21">
        <v>1</v>
      </c>
      <c r="BK2145" s="65">
        <v>0</v>
      </c>
      <c r="BL2145" s="65">
        <v>0</v>
      </c>
      <c r="BM2145" s="6">
        <f t="shared" ref="BM2145:BM2148" si="8569">MAX(G2145*(1+M2145/1000*(1+O2145/1000))*(1+0.5*T2145/1000)*(1+0.25*S2145/1000),(H2145*(1+X2145/1000*(1+Z2145/1000))*(1+0.5*AE2145/1000)*(1+0.25*AD2145/1000)))*BG2145/1000</f>
        <v>130.44149999999999</v>
      </c>
      <c r="BN2145" s="8">
        <f t="shared" ref="BN2145:BN2148" si="8570">(BQ2145+BS2145)/2*(1+AI2145/2000)*(1+AH2145/2000)*(1+AN2145/2000)*(1+AK2145/2000)</f>
        <v>385.30245660461935</v>
      </c>
      <c r="BO2145" s="12">
        <f t="shared" ref="BO2145:BO2148" si="8571">SQRT(BM2145*BN2145)</f>
        <v>224.18615120740947</v>
      </c>
      <c r="BP2145" s="50">
        <f>(1-'#Constant'!$A$3)/($J2145*'#Constant'!$B$3/'#Constant'!$C$3^($D2145-1)+1)+'#Constant'!$A$3</f>
        <v>0.91416058394160582</v>
      </c>
      <c r="BQ2145" s="4">
        <f t="shared" ref="BQ2145:BQ2148" si="8572">I2145/(BP2145*(1-Q2145/1000*(0.5+R2145/1000))*(1-P2145/1000)*(1-V2145/1000)*(1+U2145/1000))/20</f>
        <v>387.37723570744168</v>
      </c>
      <c r="BR2145" s="50">
        <f>(1-'#Constant'!$A$3)/($K2145*'#Constant'!$B$3/'#Constant'!$C$3^($D2145-1)+1)+'#Constant'!$A$3</f>
        <v>0.92405904059040589</v>
      </c>
      <c r="BS2145" s="4">
        <f t="shared" ref="BS2145:BS2148" si="8573">I2145/(BR2145*(1-AB2145/1000*(0.5+AC2145/1000))*(1-AA2145/1000)*(1-AG2145/1000)*(1+AF2145/1000))/20</f>
        <v>383.22767750179702</v>
      </c>
      <c r="BT2145">
        <f>BO2145/$BO$4*100</f>
        <v>170.38996153008969</v>
      </c>
    </row>
    <row r="2146" spans="1:72" s="13" customFormat="1" ht="17.25" thickBot="1" x14ac:dyDescent="0.35">
      <c r="B2146" s="20"/>
      <c r="D2146" s="14">
        <v>1</v>
      </c>
      <c r="E2146" s="14">
        <v>1</v>
      </c>
      <c r="F2146" s="19">
        <v>1</v>
      </c>
      <c r="G2146" s="15">
        <f>G2145</f>
        <v>101</v>
      </c>
      <c r="H2146" s="15">
        <f>H2145</f>
        <v>101</v>
      </c>
      <c r="I2146" s="15">
        <f>I2145</f>
        <v>5666</v>
      </c>
      <c r="J2146" s="15">
        <f>J2145</f>
        <v>32</v>
      </c>
      <c r="K2146" s="15">
        <f>K2145</f>
        <v>28</v>
      </c>
      <c r="L2146" s="16"/>
      <c r="M2146" s="15">
        <f t="shared" ref="M2146:V2146" si="8574">M2145</f>
        <v>200</v>
      </c>
      <c r="N2146" s="15">
        <f t="shared" si="8574"/>
        <v>0</v>
      </c>
      <c r="O2146" s="15">
        <f t="shared" si="8574"/>
        <v>300</v>
      </c>
      <c r="P2146" s="15">
        <f t="shared" si="8574"/>
        <v>200</v>
      </c>
      <c r="Q2146" s="15">
        <f t="shared" si="8574"/>
        <v>0</v>
      </c>
      <c r="R2146" s="15">
        <f t="shared" si="8574"/>
        <v>0</v>
      </c>
      <c r="S2146" s="15">
        <f t="shared" si="8574"/>
        <v>100</v>
      </c>
      <c r="T2146" s="15">
        <f t="shared" si="8574"/>
        <v>0</v>
      </c>
      <c r="U2146" s="15">
        <f t="shared" si="8574"/>
        <v>0</v>
      </c>
      <c r="V2146" s="15">
        <f t="shared" si="8574"/>
        <v>0</v>
      </c>
      <c r="W2146" s="16"/>
      <c r="X2146" s="15">
        <f t="shared" ref="X2146:AI2146" si="8575">X2145</f>
        <v>200</v>
      </c>
      <c r="Y2146" s="15">
        <f t="shared" si="8575"/>
        <v>0</v>
      </c>
      <c r="Z2146" s="15">
        <f t="shared" si="8575"/>
        <v>300</v>
      </c>
      <c r="AA2146" s="15">
        <f t="shared" si="8575"/>
        <v>200</v>
      </c>
      <c r="AB2146" s="15">
        <f t="shared" si="8575"/>
        <v>0</v>
      </c>
      <c r="AC2146" s="15">
        <f t="shared" si="8575"/>
        <v>0</v>
      </c>
      <c r="AD2146" s="15">
        <f t="shared" si="8575"/>
        <v>100</v>
      </c>
      <c r="AE2146" s="15">
        <f t="shared" si="8575"/>
        <v>0</v>
      </c>
      <c r="AF2146" s="15">
        <f t="shared" si="8575"/>
        <v>0</v>
      </c>
      <c r="AG2146" s="15">
        <f t="shared" si="8575"/>
        <v>0</v>
      </c>
      <c r="AH2146" s="15">
        <f t="shared" si="8575"/>
        <v>0</v>
      </c>
      <c r="AI2146" s="15">
        <f t="shared" si="8575"/>
        <v>0</v>
      </c>
      <c r="AJ2146" s="17"/>
      <c r="AK2146" s="15">
        <f>AK2145</f>
        <v>0</v>
      </c>
      <c r="AL2146" s="15">
        <f>AL2145</f>
        <v>0</v>
      </c>
      <c r="AM2146" s="17"/>
      <c r="AN2146" s="15">
        <f t="shared" ref="AN2146:AX2146" si="8576">AN2145</f>
        <v>0</v>
      </c>
      <c r="AO2146" s="15">
        <f t="shared" si="8576"/>
        <v>0</v>
      </c>
      <c r="AP2146" s="15">
        <f t="shared" si="8576"/>
        <v>0</v>
      </c>
      <c r="AQ2146" s="15">
        <f t="shared" si="8576"/>
        <v>0</v>
      </c>
      <c r="AR2146" s="15">
        <f t="shared" si="8576"/>
        <v>0</v>
      </c>
      <c r="AS2146" s="15">
        <f t="shared" si="8576"/>
        <v>0</v>
      </c>
      <c r="AT2146" s="15">
        <f t="shared" si="8576"/>
        <v>0</v>
      </c>
      <c r="AU2146" s="15">
        <f t="shared" si="8576"/>
        <v>0</v>
      </c>
      <c r="AV2146" s="15">
        <f t="shared" si="8576"/>
        <v>0</v>
      </c>
      <c r="AW2146" s="15">
        <f t="shared" si="8576"/>
        <v>0</v>
      </c>
      <c r="AX2146" s="15">
        <f t="shared" si="8576"/>
        <v>0</v>
      </c>
      <c r="AY2146" s="17"/>
      <c r="AZ2146" s="15">
        <f t="shared" ref="AZ2146:BA2146" si="8577">AZ2145</f>
        <v>6000</v>
      </c>
      <c r="BA2146" s="15">
        <f t="shared" si="8577"/>
        <v>2000</v>
      </c>
      <c r="BB2146" s="15">
        <v>260</v>
      </c>
      <c r="BC2146" s="15">
        <f t="shared" ref="BC2146:BE2146" si="8578">BC2145</f>
        <v>0</v>
      </c>
      <c r="BD2146" s="15">
        <f t="shared" si="8578"/>
        <v>0</v>
      </c>
      <c r="BE2146" s="15">
        <f t="shared" si="8578"/>
        <v>60</v>
      </c>
      <c r="BF2146" s="17"/>
      <c r="BG2146" s="15">
        <f t="shared" ref="BG2146:BH2146" si="8579">BG2145</f>
        <v>1000</v>
      </c>
      <c r="BH2146" s="15">
        <f t="shared" si="8579"/>
        <v>5000</v>
      </c>
      <c r="BI2146" s="17"/>
      <c r="BJ2146" s="22">
        <f>G2146/G2145</f>
        <v>1</v>
      </c>
      <c r="BK2146" s="65">
        <f t="shared" ref="BK2146:BL2146" si="8580">BK2145</f>
        <v>0</v>
      </c>
      <c r="BL2146" s="65">
        <f t="shared" si="8580"/>
        <v>0</v>
      </c>
      <c r="BM2146" s="6">
        <f t="shared" si="8569"/>
        <v>130.44149999999999</v>
      </c>
      <c r="BN2146" s="8">
        <f t="shared" si="8570"/>
        <v>385.30245660461935</v>
      </c>
      <c r="BO2146" s="12">
        <f t="shared" si="8571"/>
        <v>224.18615120740947</v>
      </c>
      <c r="BP2146" s="50">
        <f>(1-'#Constant'!$A$3)/($J2146*'#Constant'!$B$3/'#Constant'!$C$3^($D2146-1)+1)+'#Constant'!$A$3</f>
        <v>0.91416058394160582</v>
      </c>
      <c r="BQ2146" s="4">
        <f t="shared" si="8572"/>
        <v>387.37723570744168</v>
      </c>
      <c r="BR2146" s="50">
        <f>(1-'#Constant'!$A$3)/($K2146*'#Constant'!$B$3/'#Constant'!$C$3^($D2146-1)+1)+'#Constant'!$A$3</f>
        <v>0.92405904059040589</v>
      </c>
      <c r="BS2146" s="4">
        <f t="shared" si="8573"/>
        <v>383.22767750179702</v>
      </c>
      <c r="BT2146"/>
    </row>
    <row r="2147" spans="1:72" x14ac:dyDescent="0.3">
      <c r="A2147">
        <v>40187</v>
      </c>
      <c r="B2147" s="18" t="s">
        <v>408</v>
      </c>
      <c r="C2147" s="43" t="str">
        <f>VLOOKUP($A2147,[2]CreatureTable!$A:$I,9,FALSE)</f>
        <v>Knight</v>
      </c>
      <c r="D2147">
        <v>1</v>
      </c>
      <c r="E2147">
        <v>1</v>
      </c>
      <c r="F2147" s="18">
        <v>1</v>
      </c>
      <c r="G2147" s="10">
        <f>ROUND(VLOOKUP($C2147,$B$4:$BH$42,6,FALSE),0)</f>
        <v>81</v>
      </c>
      <c r="H2147" s="10">
        <f>ROUND(VLOOKUP($C2147,$B$4:$BH$42,7,FALSE),0)</f>
        <v>81</v>
      </c>
      <c r="I2147" s="10">
        <f>ROUND(VLOOKUP($C2147,$B$4:$BH$42,8,FALSE),0)</f>
        <v>6982</v>
      </c>
      <c r="J2147" s="10">
        <f>ROUND(VLOOKUP($C2147,$B$4:$BH$42,9,FALSE),0)</f>
        <v>36</v>
      </c>
      <c r="K2147" s="10">
        <f>ROUND(VLOOKUP($C2147,$B$4:$BH$42,10,FALSE),0)</f>
        <v>28</v>
      </c>
      <c r="L2147" s="2"/>
      <c r="M2147" s="10">
        <f>ROUND(VLOOKUP($C2147,$B$4:$BH$42,12,FALSE),0)</f>
        <v>50</v>
      </c>
      <c r="N2147" s="10">
        <f>ROUND(VLOOKUP($C2147,$B$4:$BH$42,13,FALSE),0)</f>
        <v>0</v>
      </c>
      <c r="O2147" s="10">
        <f>ROUND(VLOOKUP($C2147,$B$4:$BH$42,14,FALSE),0)</f>
        <v>0</v>
      </c>
      <c r="P2147" s="10">
        <f>ROUND(VLOOKUP($C2147,$B$4:$BH$42,15,FALSE),0)</f>
        <v>0</v>
      </c>
      <c r="Q2147" s="10">
        <f>ROUND(VLOOKUP($C2147,$B$4:$BH$42,16,FALSE),0)</f>
        <v>100</v>
      </c>
      <c r="R2147" s="10">
        <f>ROUND(VLOOKUP($C2147,$B$4:$BH$42,17,FALSE),0)</f>
        <v>0</v>
      </c>
      <c r="S2147" s="10">
        <f>ROUND(VLOOKUP($C2147,$B$4:$BH$42,18,FALSE),0)</f>
        <v>0</v>
      </c>
      <c r="T2147" s="10">
        <f>ROUND(VLOOKUP($C2147,$B$4:$BH$42,19,FALSE),0)</f>
        <v>0</v>
      </c>
      <c r="U2147" s="10">
        <f>ROUND(VLOOKUP($C2147,$B$4:$BH$42,20,FALSE),0)</f>
        <v>0</v>
      </c>
      <c r="V2147" s="10">
        <f>ROUND(VLOOKUP($C2147,$B$4:$BH$42,21,FALSE),0)</f>
        <v>250</v>
      </c>
      <c r="W2147" s="2"/>
      <c r="X2147" s="10">
        <f>ROUND(VLOOKUP($C2147,$B$4:$BH$42,23,FALSE),0)</f>
        <v>50</v>
      </c>
      <c r="Y2147" s="10">
        <f>ROUND(VLOOKUP($C2147,$B$4:$BH$42,24,FALSE),0)</f>
        <v>0</v>
      </c>
      <c r="Z2147" s="10">
        <f>ROUND(VLOOKUP($C2147,$B$4:$BH$42,25,FALSE),0)</f>
        <v>0</v>
      </c>
      <c r="AA2147" s="10">
        <f>ROUND(VLOOKUP($C2147,$B$4:$BH$42,26,FALSE),0)</f>
        <v>0</v>
      </c>
      <c r="AB2147" s="10">
        <f>ROUND(VLOOKUP($C2147,$B$4:$BH$42,27,FALSE),0)</f>
        <v>100</v>
      </c>
      <c r="AC2147" s="10">
        <f>ROUND(VLOOKUP($C2147,$B$4:$BH$42,28,FALSE),0)</f>
        <v>0</v>
      </c>
      <c r="AD2147" s="10">
        <f>ROUND(VLOOKUP($C2147,$B$4:$BH$42,29,FALSE),0)</f>
        <v>0</v>
      </c>
      <c r="AE2147" s="10">
        <f>ROUND(VLOOKUP($C2147,$B$4:$BH$42,30,FALSE),0)</f>
        <v>0</v>
      </c>
      <c r="AF2147" s="10">
        <f>ROUND(VLOOKUP($C2147,$B$4:$BH$42,31,FALSE),0)</f>
        <v>0</v>
      </c>
      <c r="AG2147" s="10">
        <f>ROUND(VLOOKUP($C2147,$B$4:$BH$42,32,FALSE),0)</f>
        <v>250</v>
      </c>
      <c r="AH2147" s="10">
        <f>ROUND(VLOOKUP($C2147,$B$4:$BH$42,33,FALSE),0)</f>
        <v>0</v>
      </c>
      <c r="AI2147" s="10">
        <f>ROUND(VLOOKUP($C2147,$B$4:$BH$42,34,FALSE),0)</f>
        <v>0</v>
      </c>
      <c r="AJ2147" s="3"/>
      <c r="AK2147" s="10">
        <f>ROUND(VLOOKUP($C2147,$B$4:$BH$42,36,FALSE),0)</f>
        <v>0</v>
      </c>
      <c r="AL2147" s="10">
        <f>ROUND(VLOOKUP($C2147,$B$4:$BH$42,37,FALSE),0)</f>
        <v>0</v>
      </c>
      <c r="AM2147" s="3"/>
      <c r="AN2147" s="10">
        <f>ROUND(VLOOKUP($C2147,$B$4:$BH$42,39,FALSE),0)</f>
        <v>0</v>
      </c>
      <c r="AO2147" s="10">
        <f>ROUND(VLOOKUP($C2147,$B$4:$BH$42,40,FALSE),0)</f>
        <v>0</v>
      </c>
      <c r="AP2147" s="10">
        <f>ROUND(VLOOKUP($C2147,$B$4:$BH$42,41,FALSE),0)</f>
        <v>0</v>
      </c>
      <c r="AQ2147" s="10">
        <f>ROUND(VLOOKUP($C2147,$B$4:$BH$42,42,FALSE),0)</f>
        <v>0</v>
      </c>
      <c r="AR2147" s="10">
        <f>ROUND(VLOOKUP($C2147,$B$4:$BH$42,43,FALSE),0)</f>
        <v>0</v>
      </c>
      <c r="AS2147" s="10">
        <f>ROUND(VLOOKUP($C2147,$B$4:$BH$42,44,FALSE),0)</f>
        <v>0</v>
      </c>
      <c r="AT2147" s="10">
        <f>ROUND(VLOOKUP($C2147,$B$4:$BH$42,45,FALSE),0)</f>
        <v>0</v>
      </c>
      <c r="AU2147" s="10">
        <f>ROUND(VLOOKUP($C2147,$B$4:$BH$42,46,FALSE),0)</f>
        <v>0</v>
      </c>
      <c r="AV2147" s="10">
        <f>ROUND(VLOOKUP($C2147,$B$4:$BH$42,47,FALSE),0)</f>
        <v>0</v>
      </c>
      <c r="AW2147" s="10">
        <f>ROUND(VLOOKUP($C2147,$B$4:$BH$42,48,FALSE),0)</f>
        <v>0</v>
      </c>
      <c r="AX2147" s="10">
        <f>ROUND(VLOOKUP($C2147,$B$4:$BH$42,49,FALSE),0)</f>
        <v>0</v>
      </c>
      <c r="AY2147" s="3"/>
      <c r="AZ2147" s="10">
        <v>6000</v>
      </c>
      <c r="BA2147" s="10">
        <v>2000</v>
      </c>
      <c r="BB2147" s="10">
        <v>205</v>
      </c>
      <c r="BC2147" s="10">
        <v>0</v>
      </c>
      <c r="BD2147" s="10">
        <v>0</v>
      </c>
      <c r="BE2147" s="10">
        <v>60</v>
      </c>
      <c r="BF2147" s="3"/>
      <c r="BG2147" s="10">
        <v>1000</v>
      </c>
      <c r="BH2147" s="10">
        <v>5000</v>
      </c>
      <c r="BI2147" s="3"/>
      <c r="BJ2147" s="21">
        <v>1</v>
      </c>
      <c r="BK2147" s="65">
        <v>0</v>
      </c>
      <c r="BL2147" s="65">
        <v>0</v>
      </c>
      <c r="BM2147" s="6">
        <f t="shared" si="8569"/>
        <v>85.05</v>
      </c>
      <c r="BN2147" s="8">
        <f t="shared" si="8570"/>
        <v>535.97110176221133</v>
      </c>
      <c r="BO2147" s="12">
        <f t="shared" si="8571"/>
        <v>213.50489972100422</v>
      </c>
      <c r="BP2147" s="50">
        <f>(1-'#Constant'!$A$3)/($J2147*'#Constant'!$B$3/'#Constant'!$C$3^($D2147-1)+1)+'#Constant'!$A$3</f>
        <v>0.90447653429602881</v>
      </c>
      <c r="BQ2147" s="4">
        <f t="shared" si="8572"/>
        <v>541.71102698872187</v>
      </c>
      <c r="BR2147" s="50">
        <f>(1-'#Constant'!$A$3)/($K2147*'#Constant'!$B$3/'#Constant'!$C$3^($D2147-1)+1)+'#Constant'!$A$3</f>
        <v>0.92405904059040589</v>
      </c>
      <c r="BS2147" s="4">
        <f t="shared" si="8573"/>
        <v>530.2311765357008</v>
      </c>
      <c r="BT2147">
        <f>BO2147/$BO$4*100</f>
        <v>162.27180605946913</v>
      </c>
    </row>
    <row r="2148" spans="1:72" s="13" customFormat="1" ht="17.25" thickBot="1" x14ac:dyDescent="0.35">
      <c r="B2148" s="20"/>
      <c r="D2148" s="14">
        <v>1</v>
      </c>
      <c r="E2148" s="14">
        <v>1</v>
      </c>
      <c r="F2148" s="19">
        <v>1</v>
      </c>
      <c r="G2148" s="15">
        <f>G2147</f>
        <v>81</v>
      </c>
      <c r="H2148" s="15">
        <f>H2147</f>
        <v>81</v>
      </c>
      <c r="I2148" s="15">
        <f>I2147</f>
        <v>6982</v>
      </c>
      <c r="J2148" s="15">
        <f>J2147</f>
        <v>36</v>
      </c>
      <c r="K2148" s="15">
        <f>K2147</f>
        <v>28</v>
      </c>
      <c r="L2148" s="16"/>
      <c r="M2148" s="15">
        <f t="shared" ref="M2148:V2148" si="8581">M2147</f>
        <v>50</v>
      </c>
      <c r="N2148" s="15">
        <f t="shared" si="8581"/>
        <v>0</v>
      </c>
      <c r="O2148" s="15">
        <f t="shared" si="8581"/>
        <v>0</v>
      </c>
      <c r="P2148" s="15">
        <f t="shared" si="8581"/>
        <v>0</v>
      </c>
      <c r="Q2148" s="15">
        <f t="shared" si="8581"/>
        <v>100</v>
      </c>
      <c r="R2148" s="15">
        <f t="shared" si="8581"/>
        <v>0</v>
      </c>
      <c r="S2148" s="15">
        <f t="shared" si="8581"/>
        <v>0</v>
      </c>
      <c r="T2148" s="15">
        <f t="shared" si="8581"/>
        <v>0</v>
      </c>
      <c r="U2148" s="15">
        <f t="shared" si="8581"/>
        <v>0</v>
      </c>
      <c r="V2148" s="15">
        <f t="shared" si="8581"/>
        <v>250</v>
      </c>
      <c r="W2148" s="16"/>
      <c r="X2148" s="15">
        <f t="shared" ref="X2148:AI2148" si="8582">X2147</f>
        <v>50</v>
      </c>
      <c r="Y2148" s="15">
        <f t="shared" si="8582"/>
        <v>0</v>
      </c>
      <c r="Z2148" s="15">
        <f t="shared" si="8582"/>
        <v>0</v>
      </c>
      <c r="AA2148" s="15">
        <f t="shared" si="8582"/>
        <v>0</v>
      </c>
      <c r="AB2148" s="15">
        <f t="shared" si="8582"/>
        <v>100</v>
      </c>
      <c r="AC2148" s="15">
        <f t="shared" si="8582"/>
        <v>0</v>
      </c>
      <c r="AD2148" s="15">
        <f t="shared" si="8582"/>
        <v>0</v>
      </c>
      <c r="AE2148" s="15">
        <f t="shared" si="8582"/>
        <v>0</v>
      </c>
      <c r="AF2148" s="15">
        <f t="shared" si="8582"/>
        <v>0</v>
      </c>
      <c r="AG2148" s="15">
        <f t="shared" si="8582"/>
        <v>250</v>
      </c>
      <c r="AH2148" s="15">
        <f t="shared" si="8582"/>
        <v>0</v>
      </c>
      <c r="AI2148" s="15">
        <f t="shared" si="8582"/>
        <v>0</v>
      </c>
      <c r="AJ2148" s="17"/>
      <c r="AK2148" s="15">
        <f>AK2147</f>
        <v>0</v>
      </c>
      <c r="AL2148" s="15">
        <f>AL2147</f>
        <v>0</v>
      </c>
      <c r="AM2148" s="17"/>
      <c r="AN2148" s="15">
        <f t="shared" ref="AN2148:AX2148" si="8583">AN2147</f>
        <v>0</v>
      </c>
      <c r="AO2148" s="15">
        <f t="shared" si="8583"/>
        <v>0</v>
      </c>
      <c r="AP2148" s="15">
        <f t="shared" si="8583"/>
        <v>0</v>
      </c>
      <c r="AQ2148" s="15">
        <f t="shared" si="8583"/>
        <v>0</v>
      </c>
      <c r="AR2148" s="15">
        <f t="shared" si="8583"/>
        <v>0</v>
      </c>
      <c r="AS2148" s="15">
        <f t="shared" si="8583"/>
        <v>0</v>
      </c>
      <c r="AT2148" s="15">
        <f t="shared" si="8583"/>
        <v>0</v>
      </c>
      <c r="AU2148" s="15">
        <f t="shared" si="8583"/>
        <v>0</v>
      </c>
      <c r="AV2148" s="15">
        <f t="shared" si="8583"/>
        <v>0</v>
      </c>
      <c r="AW2148" s="15">
        <f t="shared" si="8583"/>
        <v>0</v>
      </c>
      <c r="AX2148" s="15">
        <f t="shared" si="8583"/>
        <v>0</v>
      </c>
      <c r="AY2148" s="17"/>
      <c r="AZ2148" s="15">
        <f t="shared" ref="AZ2148:BA2148" si="8584">AZ2147</f>
        <v>6000</v>
      </c>
      <c r="BA2148" s="15">
        <f t="shared" si="8584"/>
        <v>2000</v>
      </c>
      <c r="BB2148" s="15">
        <v>205</v>
      </c>
      <c r="BC2148" s="15">
        <f t="shared" ref="BC2148:BE2148" si="8585">BC2147</f>
        <v>0</v>
      </c>
      <c r="BD2148" s="15">
        <f t="shared" si="8585"/>
        <v>0</v>
      </c>
      <c r="BE2148" s="15">
        <f t="shared" si="8585"/>
        <v>60</v>
      </c>
      <c r="BF2148" s="17"/>
      <c r="BG2148" s="15">
        <f t="shared" ref="BG2148:BH2148" si="8586">BG2147</f>
        <v>1000</v>
      </c>
      <c r="BH2148" s="15">
        <f t="shared" si="8586"/>
        <v>5000</v>
      </c>
      <c r="BI2148" s="17"/>
      <c r="BJ2148" s="22">
        <f>G2148/G2147</f>
        <v>1</v>
      </c>
      <c r="BK2148" s="65">
        <f t="shared" ref="BK2148:BL2148" si="8587">BK2147</f>
        <v>0</v>
      </c>
      <c r="BL2148" s="65">
        <f t="shared" si="8587"/>
        <v>0</v>
      </c>
      <c r="BM2148" s="6">
        <f t="shared" si="8569"/>
        <v>85.05</v>
      </c>
      <c r="BN2148" s="8">
        <f t="shared" si="8570"/>
        <v>535.97110176221133</v>
      </c>
      <c r="BO2148" s="12">
        <f t="shared" si="8571"/>
        <v>213.50489972100422</v>
      </c>
      <c r="BP2148" s="50">
        <f>(1-'#Constant'!$A$3)/($J2148*'#Constant'!$B$3/'#Constant'!$C$3^($D2148-1)+1)+'#Constant'!$A$3</f>
        <v>0.90447653429602881</v>
      </c>
      <c r="BQ2148" s="4">
        <f t="shared" si="8572"/>
        <v>541.71102698872187</v>
      </c>
      <c r="BR2148" s="50">
        <f>(1-'#Constant'!$A$3)/($K2148*'#Constant'!$B$3/'#Constant'!$C$3^($D2148-1)+1)+'#Constant'!$A$3</f>
        <v>0.92405904059040589</v>
      </c>
      <c r="BS2148" s="4">
        <f t="shared" si="8573"/>
        <v>530.2311765357008</v>
      </c>
      <c r="BT2148"/>
    </row>
    <row r="2149" spans="1:72" x14ac:dyDescent="0.3">
      <c r="A2149">
        <v>40188</v>
      </c>
      <c r="B2149" s="18" t="s">
        <v>409</v>
      </c>
      <c r="C2149" s="43" t="str">
        <f>VLOOKUP($A2149,[2]CreatureTable!$A:$I,9,FALSE)</f>
        <v>Assassin</v>
      </c>
      <c r="D2149">
        <v>1</v>
      </c>
      <c r="E2149">
        <v>1</v>
      </c>
      <c r="F2149" s="18">
        <v>1</v>
      </c>
      <c r="G2149" s="10">
        <f>ROUND(VLOOKUP($C2149,$B$4:$BH$42,6,FALSE),0)</f>
        <v>101</v>
      </c>
      <c r="H2149" s="10">
        <f>ROUND(VLOOKUP($C2149,$B$4:$BH$42,7,FALSE),0)</f>
        <v>101</v>
      </c>
      <c r="I2149" s="10">
        <f>ROUND(VLOOKUP($C2149,$B$4:$BH$42,8,FALSE),0)</f>
        <v>5666</v>
      </c>
      <c r="J2149" s="10">
        <f>ROUND(VLOOKUP($C2149,$B$4:$BH$42,9,FALSE),0)</f>
        <v>32</v>
      </c>
      <c r="K2149" s="10">
        <f>ROUND(VLOOKUP($C2149,$B$4:$BH$42,10,FALSE),0)</f>
        <v>28</v>
      </c>
      <c r="L2149" s="2"/>
      <c r="M2149" s="10">
        <f>ROUND(VLOOKUP($C2149,$B$4:$BH$42,12,FALSE),0)</f>
        <v>200</v>
      </c>
      <c r="N2149" s="10">
        <f>ROUND(VLOOKUP($C2149,$B$4:$BH$42,13,FALSE),0)</f>
        <v>0</v>
      </c>
      <c r="O2149" s="10">
        <f>ROUND(VLOOKUP($C2149,$B$4:$BH$42,14,FALSE),0)</f>
        <v>300</v>
      </c>
      <c r="P2149" s="10">
        <f>ROUND(VLOOKUP($C2149,$B$4:$BH$42,15,FALSE),0)</f>
        <v>200</v>
      </c>
      <c r="Q2149" s="10">
        <f>ROUND(VLOOKUP($C2149,$B$4:$BH$42,16,FALSE),0)</f>
        <v>0</v>
      </c>
      <c r="R2149" s="10">
        <f>ROUND(VLOOKUP($C2149,$B$4:$BH$42,17,FALSE),0)</f>
        <v>0</v>
      </c>
      <c r="S2149" s="10">
        <f>ROUND(VLOOKUP($C2149,$B$4:$BH$42,18,FALSE),0)</f>
        <v>100</v>
      </c>
      <c r="T2149" s="10">
        <f>ROUND(VLOOKUP($C2149,$B$4:$BH$42,19,FALSE),0)</f>
        <v>0</v>
      </c>
      <c r="U2149" s="10">
        <f>ROUND(VLOOKUP($C2149,$B$4:$BH$42,20,FALSE),0)</f>
        <v>0</v>
      </c>
      <c r="V2149" s="10">
        <f>ROUND(VLOOKUP($C2149,$B$4:$BH$42,21,FALSE),0)</f>
        <v>0</v>
      </c>
      <c r="W2149" s="2"/>
      <c r="X2149" s="10">
        <f>ROUND(VLOOKUP($C2149,$B$4:$BH$42,23,FALSE),0)</f>
        <v>200</v>
      </c>
      <c r="Y2149" s="10">
        <f>ROUND(VLOOKUP($C2149,$B$4:$BH$42,24,FALSE),0)</f>
        <v>0</v>
      </c>
      <c r="Z2149" s="10">
        <f>ROUND(VLOOKUP($C2149,$B$4:$BH$42,25,FALSE),0)</f>
        <v>300</v>
      </c>
      <c r="AA2149" s="10">
        <f>ROUND(VLOOKUP($C2149,$B$4:$BH$42,26,FALSE),0)</f>
        <v>200</v>
      </c>
      <c r="AB2149" s="10">
        <f>ROUND(VLOOKUP($C2149,$B$4:$BH$42,27,FALSE),0)</f>
        <v>0</v>
      </c>
      <c r="AC2149" s="10">
        <f>ROUND(VLOOKUP($C2149,$B$4:$BH$42,28,FALSE),0)</f>
        <v>0</v>
      </c>
      <c r="AD2149" s="10">
        <f>ROUND(VLOOKUP($C2149,$B$4:$BH$42,29,FALSE),0)</f>
        <v>100</v>
      </c>
      <c r="AE2149" s="10">
        <f>ROUND(VLOOKUP($C2149,$B$4:$BH$42,30,FALSE),0)</f>
        <v>0</v>
      </c>
      <c r="AF2149" s="10">
        <f>ROUND(VLOOKUP($C2149,$B$4:$BH$42,31,FALSE),0)</f>
        <v>0</v>
      </c>
      <c r="AG2149" s="10">
        <f>ROUND(VLOOKUP($C2149,$B$4:$BH$42,32,FALSE),0)</f>
        <v>0</v>
      </c>
      <c r="AH2149" s="10">
        <f>ROUND(VLOOKUP($C2149,$B$4:$BH$42,33,FALSE),0)</f>
        <v>0</v>
      </c>
      <c r="AI2149" s="10">
        <f>ROUND(VLOOKUP($C2149,$B$4:$BH$42,34,FALSE),0)</f>
        <v>0</v>
      </c>
      <c r="AJ2149" s="3"/>
      <c r="AK2149" s="10">
        <f>ROUND(VLOOKUP($C2149,$B$4:$BH$42,36,FALSE),0)</f>
        <v>0</v>
      </c>
      <c r="AL2149" s="10">
        <f>ROUND(VLOOKUP($C2149,$B$4:$BH$42,37,FALSE),0)</f>
        <v>0</v>
      </c>
      <c r="AM2149" s="3"/>
      <c r="AN2149" s="10">
        <f>ROUND(VLOOKUP($C2149,$B$4:$BH$42,39,FALSE),0)</f>
        <v>0</v>
      </c>
      <c r="AO2149" s="10">
        <f>ROUND(VLOOKUP($C2149,$B$4:$BH$42,40,FALSE),0)</f>
        <v>0</v>
      </c>
      <c r="AP2149" s="10">
        <f>ROUND(VLOOKUP($C2149,$B$4:$BH$42,41,FALSE),0)</f>
        <v>0</v>
      </c>
      <c r="AQ2149" s="10">
        <f>ROUND(VLOOKUP($C2149,$B$4:$BH$42,42,FALSE),0)</f>
        <v>0</v>
      </c>
      <c r="AR2149" s="10">
        <f>ROUND(VLOOKUP($C2149,$B$4:$BH$42,43,FALSE),0)</f>
        <v>0</v>
      </c>
      <c r="AS2149" s="10">
        <f>ROUND(VLOOKUP($C2149,$B$4:$BH$42,44,FALSE),0)</f>
        <v>0</v>
      </c>
      <c r="AT2149" s="10">
        <f>ROUND(VLOOKUP($C2149,$B$4:$BH$42,45,FALSE),0)</f>
        <v>0</v>
      </c>
      <c r="AU2149" s="10">
        <f>ROUND(VLOOKUP($C2149,$B$4:$BH$42,46,FALSE),0)</f>
        <v>0</v>
      </c>
      <c r="AV2149" s="10">
        <f>ROUND(VLOOKUP($C2149,$B$4:$BH$42,47,FALSE),0)</f>
        <v>0</v>
      </c>
      <c r="AW2149" s="10">
        <f>ROUND(VLOOKUP($C2149,$B$4:$BH$42,48,FALSE),0)</f>
        <v>0</v>
      </c>
      <c r="AX2149" s="10">
        <f>ROUND(VLOOKUP($C2149,$B$4:$BH$42,49,FALSE),0)</f>
        <v>0</v>
      </c>
      <c r="AY2149" s="3"/>
      <c r="AZ2149" s="10">
        <v>6000</v>
      </c>
      <c r="BA2149" s="10">
        <v>2000</v>
      </c>
      <c r="BB2149" s="10">
        <v>260</v>
      </c>
      <c r="BC2149" s="10">
        <v>0</v>
      </c>
      <c r="BD2149" s="10">
        <v>0</v>
      </c>
      <c r="BE2149" s="10">
        <v>60</v>
      </c>
      <c r="BF2149" s="3"/>
      <c r="BG2149" s="10">
        <v>1000</v>
      </c>
      <c r="BH2149" s="10">
        <v>5000</v>
      </c>
      <c r="BI2149" s="3"/>
      <c r="BJ2149" s="21">
        <v>1</v>
      </c>
      <c r="BK2149" s="65">
        <v>0</v>
      </c>
      <c r="BL2149" s="65">
        <v>0</v>
      </c>
      <c r="BM2149" s="6">
        <f t="shared" ref="BM2149:BM2154" si="8588">MAX(G2149*(1+M2149/1000*(1+O2149/1000))*(1+0.5*T2149/1000)*(1+0.25*S2149/1000),(H2149*(1+X2149/1000*(1+Z2149/1000))*(1+0.5*AE2149/1000)*(1+0.25*AD2149/1000)))*BG2149/1000</f>
        <v>130.44149999999999</v>
      </c>
      <c r="BN2149" s="8">
        <f t="shared" ref="BN2149:BN2154" si="8589">(BQ2149+BS2149)/2*(1+AI2149/2000)*(1+AH2149/2000)*(1+AN2149/2000)*(1+AK2149/2000)</f>
        <v>385.30245660461935</v>
      </c>
      <c r="BO2149" s="12">
        <f t="shared" ref="BO2149:BO2154" si="8590">SQRT(BM2149*BN2149)</f>
        <v>224.18615120740947</v>
      </c>
      <c r="BP2149" s="50">
        <f>(1-'#Constant'!$A$3)/($J2149*'#Constant'!$B$3/'#Constant'!$C$3^($D2149-1)+1)+'#Constant'!$A$3</f>
        <v>0.91416058394160582</v>
      </c>
      <c r="BQ2149" s="4">
        <f t="shared" ref="BQ2149:BQ2154" si="8591">I2149/(BP2149*(1-Q2149/1000*(0.5+R2149/1000))*(1-P2149/1000)*(1-V2149/1000)*(1+U2149/1000))/20</f>
        <v>387.37723570744168</v>
      </c>
      <c r="BR2149" s="50">
        <f>(1-'#Constant'!$A$3)/($K2149*'#Constant'!$B$3/'#Constant'!$C$3^($D2149-1)+1)+'#Constant'!$A$3</f>
        <v>0.92405904059040589</v>
      </c>
      <c r="BS2149" s="4">
        <f t="shared" ref="BS2149:BS2154" si="8592">I2149/(BR2149*(1-AB2149/1000*(0.5+AC2149/1000))*(1-AA2149/1000)*(1-AG2149/1000)*(1+AF2149/1000))/20</f>
        <v>383.22767750179702</v>
      </c>
      <c r="BT2149">
        <f>BO2149/$BO$4*100</f>
        <v>170.38996153008969</v>
      </c>
    </row>
    <row r="2150" spans="1:72" s="13" customFormat="1" ht="17.25" thickBot="1" x14ac:dyDescent="0.35">
      <c r="B2150" s="20"/>
      <c r="D2150" s="14">
        <v>1</v>
      </c>
      <c r="E2150" s="14">
        <v>1</v>
      </c>
      <c r="F2150" s="19">
        <v>1</v>
      </c>
      <c r="G2150" s="15">
        <f>G2149</f>
        <v>101</v>
      </c>
      <c r="H2150" s="15">
        <f>H2149</f>
        <v>101</v>
      </c>
      <c r="I2150" s="15">
        <f>I2149</f>
        <v>5666</v>
      </c>
      <c r="J2150" s="15">
        <f>J2149</f>
        <v>32</v>
      </c>
      <c r="K2150" s="15">
        <f>K2149</f>
        <v>28</v>
      </c>
      <c r="L2150" s="16"/>
      <c r="M2150" s="15">
        <f t="shared" ref="M2150:V2150" si="8593">M2149</f>
        <v>200</v>
      </c>
      <c r="N2150" s="15">
        <f t="shared" si="8593"/>
        <v>0</v>
      </c>
      <c r="O2150" s="15">
        <f t="shared" si="8593"/>
        <v>300</v>
      </c>
      <c r="P2150" s="15">
        <f t="shared" si="8593"/>
        <v>200</v>
      </c>
      <c r="Q2150" s="15">
        <f t="shared" si="8593"/>
        <v>0</v>
      </c>
      <c r="R2150" s="15">
        <f t="shared" si="8593"/>
        <v>0</v>
      </c>
      <c r="S2150" s="15">
        <f t="shared" si="8593"/>
        <v>100</v>
      </c>
      <c r="T2150" s="15">
        <f t="shared" si="8593"/>
        <v>0</v>
      </c>
      <c r="U2150" s="15">
        <f t="shared" si="8593"/>
        <v>0</v>
      </c>
      <c r="V2150" s="15">
        <f t="shared" si="8593"/>
        <v>0</v>
      </c>
      <c r="W2150" s="16"/>
      <c r="X2150" s="15">
        <f t="shared" ref="X2150:AI2150" si="8594">X2149</f>
        <v>200</v>
      </c>
      <c r="Y2150" s="15">
        <f t="shared" si="8594"/>
        <v>0</v>
      </c>
      <c r="Z2150" s="15">
        <f t="shared" si="8594"/>
        <v>300</v>
      </c>
      <c r="AA2150" s="15">
        <f t="shared" si="8594"/>
        <v>200</v>
      </c>
      <c r="AB2150" s="15">
        <f t="shared" si="8594"/>
        <v>0</v>
      </c>
      <c r="AC2150" s="15">
        <f t="shared" si="8594"/>
        <v>0</v>
      </c>
      <c r="AD2150" s="15">
        <f t="shared" si="8594"/>
        <v>100</v>
      </c>
      <c r="AE2150" s="15">
        <f t="shared" si="8594"/>
        <v>0</v>
      </c>
      <c r="AF2150" s="15">
        <f t="shared" si="8594"/>
        <v>0</v>
      </c>
      <c r="AG2150" s="15">
        <f t="shared" si="8594"/>
        <v>0</v>
      </c>
      <c r="AH2150" s="15">
        <f t="shared" si="8594"/>
        <v>0</v>
      </c>
      <c r="AI2150" s="15">
        <f t="shared" si="8594"/>
        <v>0</v>
      </c>
      <c r="AJ2150" s="17"/>
      <c r="AK2150" s="15">
        <f>AK2149</f>
        <v>0</v>
      </c>
      <c r="AL2150" s="15">
        <f>AL2149</f>
        <v>0</v>
      </c>
      <c r="AM2150" s="17"/>
      <c r="AN2150" s="15">
        <f t="shared" ref="AN2150:AX2150" si="8595">AN2149</f>
        <v>0</v>
      </c>
      <c r="AO2150" s="15">
        <f t="shared" si="8595"/>
        <v>0</v>
      </c>
      <c r="AP2150" s="15">
        <f t="shared" si="8595"/>
        <v>0</v>
      </c>
      <c r="AQ2150" s="15">
        <f t="shared" si="8595"/>
        <v>0</v>
      </c>
      <c r="AR2150" s="15">
        <f t="shared" si="8595"/>
        <v>0</v>
      </c>
      <c r="AS2150" s="15">
        <f t="shared" si="8595"/>
        <v>0</v>
      </c>
      <c r="AT2150" s="15">
        <f t="shared" si="8595"/>
        <v>0</v>
      </c>
      <c r="AU2150" s="15">
        <f t="shared" si="8595"/>
        <v>0</v>
      </c>
      <c r="AV2150" s="15">
        <f t="shared" si="8595"/>
        <v>0</v>
      </c>
      <c r="AW2150" s="15">
        <f t="shared" si="8595"/>
        <v>0</v>
      </c>
      <c r="AX2150" s="15">
        <f t="shared" si="8595"/>
        <v>0</v>
      </c>
      <c r="AY2150" s="17"/>
      <c r="AZ2150" s="15">
        <f t="shared" ref="AZ2150:BA2150" si="8596">AZ2149</f>
        <v>6000</v>
      </c>
      <c r="BA2150" s="15">
        <f t="shared" si="8596"/>
        <v>2000</v>
      </c>
      <c r="BB2150" s="15">
        <v>260</v>
      </c>
      <c r="BC2150" s="15">
        <f t="shared" ref="BC2150:BE2150" si="8597">BC2149</f>
        <v>0</v>
      </c>
      <c r="BD2150" s="15">
        <f t="shared" si="8597"/>
        <v>0</v>
      </c>
      <c r="BE2150" s="15">
        <f t="shared" si="8597"/>
        <v>60</v>
      </c>
      <c r="BF2150" s="17"/>
      <c r="BG2150" s="15">
        <f t="shared" ref="BG2150:BH2150" si="8598">BG2149</f>
        <v>1000</v>
      </c>
      <c r="BH2150" s="15">
        <f t="shared" si="8598"/>
        <v>5000</v>
      </c>
      <c r="BI2150" s="17"/>
      <c r="BJ2150" s="22">
        <f>G2150/G2149</f>
        <v>1</v>
      </c>
      <c r="BK2150" s="65">
        <f t="shared" ref="BK2150:BL2150" si="8599">BK2149</f>
        <v>0</v>
      </c>
      <c r="BL2150" s="65">
        <f t="shared" si="8599"/>
        <v>0</v>
      </c>
      <c r="BM2150" s="6">
        <f t="shared" si="8588"/>
        <v>130.44149999999999</v>
      </c>
      <c r="BN2150" s="8">
        <f t="shared" si="8589"/>
        <v>385.30245660461935</v>
      </c>
      <c r="BO2150" s="12">
        <f t="shared" si="8590"/>
        <v>224.18615120740947</v>
      </c>
      <c r="BP2150" s="50">
        <f>(1-'#Constant'!$A$3)/($J2150*'#Constant'!$B$3/'#Constant'!$C$3^($D2150-1)+1)+'#Constant'!$A$3</f>
        <v>0.91416058394160582</v>
      </c>
      <c r="BQ2150" s="4">
        <f t="shared" si="8591"/>
        <v>387.37723570744168</v>
      </c>
      <c r="BR2150" s="50">
        <f>(1-'#Constant'!$A$3)/($K2150*'#Constant'!$B$3/'#Constant'!$C$3^($D2150-1)+1)+'#Constant'!$A$3</f>
        <v>0.92405904059040589</v>
      </c>
      <c r="BS2150" s="4">
        <f t="shared" si="8592"/>
        <v>383.22767750179702</v>
      </c>
      <c r="BT2150"/>
    </row>
    <row r="2151" spans="1:72" x14ac:dyDescent="0.3">
      <c r="A2151">
        <v>40189</v>
      </c>
      <c r="B2151" s="18" t="s">
        <v>410</v>
      </c>
      <c r="C2151" s="43" t="str">
        <f>VLOOKUP($A2151,[2]CreatureTable!$A:$I,9,FALSE)</f>
        <v>Knight</v>
      </c>
      <c r="D2151">
        <v>1</v>
      </c>
      <c r="E2151">
        <v>1</v>
      </c>
      <c r="F2151" s="18">
        <v>1</v>
      </c>
      <c r="G2151" s="10">
        <f>ROUND(VLOOKUP($C2151,$B$4:$BH$42,6,FALSE),0)</f>
        <v>81</v>
      </c>
      <c r="H2151" s="10">
        <f>ROUND(VLOOKUP($C2151,$B$4:$BH$42,7,FALSE),0)</f>
        <v>81</v>
      </c>
      <c r="I2151" s="10">
        <f>ROUND(VLOOKUP($C2151,$B$4:$BH$42,8,FALSE),0)</f>
        <v>6982</v>
      </c>
      <c r="J2151" s="10">
        <f>ROUND(VLOOKUP($C2151,$B$4:$BH$42,9,FALSE),0)</f>
        <v>36</v>
      </c>
      <c r="K2151" s="10">
        <f>ROUND(VLOOKUP($C2151,$B$4:$BH$42,10,FALSE),0)</f>
        <v>28</v>
      </c>
      <c r="L2151" s="2"/>
      <c r="M2151" s="10">
        <f>ROUND(VLOOKUP($C2151,$B$4:$BH$42,12,FALSE),0)</f>
        <v>50</v>
      </c>
      <c r="N2151" s="10">
        <f>ROUND(VLOOKUP($C2151,$B$4:$BH$42,13,FALSE),0)</f>
        <v>0</v>
      </c>
      <c r="O2151" s="10">
        <f>ROUND(VLOOKUP($C2151,$B$4:$BH$42,14,FALSE),0)</f>
        <v>0</v>
      </c>
      <c r="P2151" s="10">
        <f>ROUND(VLOOKUP($C2151,$B$4:$BH$42,15,FALSE),0)</f>
        <v>0</v>
      </c>
      <c r="Q2151" s="10">
        <f>ROUND(VLOOKUP($C2151,$B$4:$BH$42,16,FALSE),0)</f>
        <v>100</v>
      </c>
      <c r="R2151" s="10">
        <f>ROUND(VLOOKUP($C2151,$B$4:$BH$42,17,FALSE),0)</f>
        <v>0</v>
      </c>
      <c r="S2151" s="10">
        <f>ROUND(VLOOKUP($C2151,$B$4:$BH$42,18,FALSE),0)</f>
        <v>0</v>
      </c>
      <c r="T2151" s="10">
        <f>ROUND(VLOOKUP($C2151,$B$4:$BH$42,19,FALSE),0)</f>
        <v>0</v>
      </c>
      <c r="U2151" s="10">
        <f>ROUND(VLOOKUP($C2151,$B$4:$BH$42,20,FALSE),0)</f>
        <v>0</v>
      </c>
      <c r="V2151" s="10">
        <f>ROUND(VLOOKUP($C2151,$B$4:$BH$42,21,FALSE),0)</f>
        <v>250</v>
      </c>
      <c r="W2151" s="2"/>
      <c r="X2151" s="10">
        <f>ROUND(VLOOKUP($C2151,$B$4:$BH$42,23,FALSE),0)</f>
        <v>50</v>
      </c>
      <c r="Y2151" s="10">
        <f>ROUND(VLOOKUP($C2151,$B$4:$BH$42,24,FALSE),0)</f>
        <v>0</v>
      </c>
      <c r="Z2151" s="10">
        <f>ROUND(VLOOKUP($C2151,$B$4:$BH$42,25,FALSE),0)</f>
        <v>0</v>
      </c>
      <c r="AA2151" s="10">
        <f>ROUND(VLOOKUP($C2151,$B$4:$BH$42,26,FALSE),0)</f>
        <v>0</v>
      </c>
      <c r="AB2151" s="10">
        <f>ROUND(VLOOKUP($C2151,$B$4:$BH$42,27,FALSE),0)</f>
        <v>100</v>
      </c>
      <c r="AC2151" s="10">
        <f>ROUND(VLOOKUP($C2151,$B$4:$BH$42,28,FALSE),0)</f>
        <v>0</v>
      </c>
      <c r="AD2151" s="10">
        <f>ROUND(VLOOKUP($C2151,$B$4:$BH$42,29,FALSE),0)</f>
        <v>0</v>
      </c>
      <c r="AE2151" s="10">
        <f>ROUND(VLOOKUP($C2151,$B$4:$BH$42,30,FALSE),0)</f>
        <v>0</v>
      </c>
      <c r="AF2151" s="10">
        <f>ROUND(VLOOKUP($C2151,$B$4:$BH$42,31,FALSE),0)</f>
        <v>0</v>
      </c>
      <c r="AG2151" s="10">
        <f>ROUND(VLOOKUP($C2151,$B$4:$BH$42,32,FALSE),0)</f>
        <v>250</v>
      </c>
      <c r="AH2151" s="10">
        <f>ROUND(VLOOKUP($C2151,$B$4:$BH$42,33,FALSE),0)</f>
        <v>0</v>
      </c>
      <c r="AI2151" s="10">
        <f>ROUND(VLOOKUP($C2151,$B$4:$BH$42,34,FALSE),0)</f>
        <v>0</v>
      </c>
      <c r="AJ2151" s="3"/>
      <c r="AK2151" s="10">
        <f>ROUND(VLOOKUP($C2151,$B$4:$BH$42,36,FALSE),0)</f>
        <v>0</v>
      </c>
      <c r="AL2151" s="10">
        <f>ROUND(VLOOKUP($C2151,$B$4:$BH$42,37,FALSE),0)</f>
        <v>0</v>
      </c>
      <c r="AM2151" s="3"/>
      <c r="AN2151" s="10">
        <f>ROUND(VLOOKUP($C2151,$B$4:$BH$42,39,FALSE),0)</f>
        <v>0</v>
      </c>
      <c r="AO2151" s="10">
        <f>ROUND(VLOOKUP($C2151,$B$4:$BH$42,40,FALSE),0)</f>
        <v>0</v>
      </c>
      <c r="AP2151" s="10">
        <f>ROUND(VLOOKUP($C2151,$B$4:$BH$42,41,FALSE),0)</f>
        <v>0</v>
      </c>
      <c r="AQ2151" s="10">
        <f>ROUND(VLOOKUP($C2151,$B$4:$BH$42,42,FALSE),0)</f>
        <v>0</v>
      </c>
      <c r="AR2151" s="10">
        <f>ROUND(VLOOKUP($C2151,$B$4:$BH$42,43,FALSE),0)</f>
        <v>0</v>
      </c>
      <c r="AS2151" s="10">
        <f>ROUND(VLOOKUP($C2151,$B$4:$BH$42,44,FALSE),0)</f>
        <v>0</v>
      </c>
      <c r="AT2151" s="10">
        <f>ROUND(VLOOKUP($C2151,$B$4:$BH$42,45,FALSE),0)</f>
        <v>0</v>
      </c>
      <c r="AU2151" s="10">
        <f>ROUND(VLOOKUP($C2151,$B$4:$BH$42,46,FALSE),0)</f>
        <v>0</v>
      </c>
      <c r="AV2151" s="10">
        <f>ROUND(VLOOKUP($C2151,$B$4:$BH$42,47,FALSE),0)</f>
        <v>0</v>
      </c>
      <c r="AW2151" s="10">
        <f>ROUND(VLOOKUP($C2151,$B$4:$BH$42,48,FALSE),0)</f>
        <v>0</v>
      </c>
      <c r="AX2151" s="10">
        <f>ROUND(VLOOKUP($C2151,$B$4:$BH$42,49,FALSE),0)</f>
        <v>0</v>
      </c>
      <c r="AY2151" s="3"/>
      <c r="AZ2151" s="10">
        <v>6000</v>
      </c>
      <c r="BA2151" s="10">
        <v>2000</v>
      </c>
      <c r="BB2151" s="10">
        <v>205</v>
      </c>
      <c r="BC2151" s="10">
        <v>0</v>
      </c>
      <c r="BD2151" s="10">
        <v>0</v>
      </c>
      <c r="BE2151" s="10">
        <v>60</v>
      </c>
      <c r="BF2151" s="3"/>
      <c r="BG2151" s="10">
        <v>1000</v>
      </c>
      <c r="BH2151" s="10">
        <v>5000</v>
      </c>
      <c r="BI2151" s="3"/>
      <c r="BJ2151" s="21">
        <v>1</v>
      </c>
      <c r="BK2151" s="65">
        <v>0</v>
      </c>
      <c r="BL2151" s="65">
        <v>0</v>
      </c>
      <c r="BM2151" s="6">
        <f t="shared" si="8588"/>
        <v>85.05</v>
      </c>
      <c r="BN2151" s="8">
        <f t="shared" si="8589"/>
        <v>535.97110176221133</v>
      </c>
      <c r="BO2151" s="12">
        <f t="shared" si="8590"/>
        <v>213.50489972100422</v>
      </c>
      <c r="BP2151" s="50">
        <f>(1-'#Constant'!$A$3)/($J2151*'#Constant'!$B$3/'#Constant'!$C$3^($D2151-1)+1)+'#Constant'!$A$3</f>
        <v>0.90447653429602881</v>
      </c>
      <c r="BQ2151" s="4">
        <f t="shared" si="8591"/>
        <v>541.71102698872187</v>
      </c>
      <c r="BR2151" s="50">
        <f>(1-'#Constant'!$A$3)/($K2151*'#Constant'!$B$3/'#Constant'!$C$3^($D2151-1)+1)+'#Constant'!$A$3</f>
        <v>0.92405904059040589</v>
      </c>
      <c r="BS2151" s="4">
        <f t="shared" si="8592"/>
        <v>530.2311765357008</v>
      </c>
      <c r="BT2151">
        <f>BO2151/$BO$4*100</f>
        <v>162.27180605946913</v>
      </c>
    </row>
    <row r="2152" spans="1:72" s="13" customFormat="1" ht="17.25" thickBot="1" x14ac:dyDescent="0.35">
      <c r="B2152" s="20"/>
      <c r="D2152" s="14">
        <v>1</v>
      </c>
      <c r="E2152" s="14">
        <v>1</v>
      </c>
      <c r="F2152" s="19">
        <v>1</v>
      </c>
      <c r="G2152" s="15">
        <f>G2151</f>
        <v>81</v>
      </c>
      <c r="H2152" s="15">
        <f>H2151</f>
        <v>81</v>
      </c>
      <c r="I2152" s="15">
        <f>I2151</f>
        <v>6982</v>
      </c>
      <c r="J2152" s="15">
        <f>J2151</f>
        <v>36</v>
      </c>
      <c r="K2152" s="15">
        <f>K2151</f>
        <v>28</v>
      </c>
      <c r="L2152" s="16"/>
      <c r="M2152" s="15">
        <f t="shared" ref="M2152:V2152" si="8600">M2151</f>
        <v>50</v>
      </c>
      <c r="N2152" s="15">
        <f t="shared" si="8600"/>
        <v>0</v>
      </c>
      <c r="O2152" s="15">
        <f t="shared" si="8600"/>
        <v>0</v>
      </c>
      <c r="P2152" s="15">
        <f t="shared" si="8600"/>
        <v>0</v>
      </c>
      <c r="Q2152" s="15">
        <f t="shared" si="8600"/>
        <v>100</v>
      </c>
      <c r="R2152" s="15">
        <f t="shared" si="8600"/>
        <v>0</v>
      </c>
      <c r="S2152" s="15">
        <f t="shared" si="8600"/>
        <v>0</v>
      </c>
      <c r="T2152" s="15">
        <f t="shared" si="8600"/>
        <v>0</v>
      </c>
      <c r="U2152" s="15">
        <f t="shared" si="8600"/>
        <v>0</v>
      </c>
      <c r="V2152" s="15">
        <f t="shared" si="8600"/>
        <v>250</v>
      </c>
      <c r="W2152" s="16"/>
      <c r="X2152" s="15">
        <f t="shared" ref="X2152:AI2152" si="8601">X2151</f>
        <v>50</v>
      </c>
      <c r="Y2152" s="15">
        <f t="shared" si="8601"/>
        <v>0</v>
      </c>
      <c r="Z2152" s="15">
        <f t="shared" si="8601"/>
        <v>0</v>
      </c>
      <c r="AA2152" s="15">
        <f t="shared" si="8601"/>
        <v>0</v>
      </c>
      <c r="AB2152" s="15">
        <f t="shared" si="8601"/>
        <v>100</v>
      </c>
      <c r="AC2152" s="15">
        <f t="shared" si="8601"/>
        <v>0</v>
      </c>
      <c r="AD2152" s="15">
        <f t="shared" si="8601"/>
        <v>0</v>
      </c>
      <c r="AE2152" s="15">
        <f t="shared" si="8601"/>
        <v>0</v>
      </c>
      <c r="AF2152" s="15">
        <f t="shared" si="8601"/>
        <v>0</v>
      </c>
      <c r="AG2152" s="15">
        <f t="shared" si="8601"/>
        <v>250</v>
      </c>
      <c r="AH2152" s="15">
        <f t="shared" si="8601"/>
        <v>0</v>
      </c>
      <c r="AI2152" s="15">
        <f t="shared" si="8601"/>
        <v>0</v>
      </c>
      <c r="AJ2152" s="17"/>
      <c r="AK2152" s="15">
        <f>AK2151</f>
        <v>0</v>
      </c>
      <c r="AL2152" s="15">
        <f>AL2151</f>
        <v>0</v>
      </c>
      <c r="AM2152" s="17"/>
      <c r="AN2152" s="15">
        <f t="shared" ref="AN2152:AX2152" si="8602">AN2151</f>
        <v>0</v>
      </c>
      <c r="AO2152" s="15">
        <f t="shared" si="8602"/>
        <v>0</v>
      </c>
      <c r="AP2152" s="15">
        <f t="shared" si="8602"/>
        <v>0</v>
      </c>
      <c r="AQ2152" s="15">
        <f t="shared" si="8602"/>
        <v>0</v>
      </c>
      <c r="AR2152" s="15">
        <f t="shared" si="8602"/>
        <v>0</v>
      </c>
      <c r="AS2152" s="15">
        <f t="shared" si="8602"/>
        <v>0</v>
      </c>
      <c r="AT2152" s="15">
        <f t="shared" si="8602"/>
        <v>0</v>
      </c>
      <c r="AU2152" s="15">
        <f t="shared" si="8602"/>
        <v>0</v>
      </c>
      <c r="AV2152" s="15">
        <f t="shared" si="8602"/>
        <v>0</v>
      </c>
      <c r="AW2152" s="15">
        <f t="shared" si="8602"/>
        <v>0</v>
      </c>
      <c r="AX2152" s="15">
        <f t="shared" si="8602"/>
        <v>0</v>
      </c>
      <c r="AY2152" s="17"/>
      <c r="AZ2152" s="15">
        <f t="shared" ref="AZ2152:BA2152" si="8603">AZ2151</f>
        <v>6000</v>
      </c>
      <c r="BA2152" s="15">
        <f t="shared" si="8603"/>
        <v>2000</v>
      </c>
      <c r="BB2152" s="15">
        <v>205</v>
      </c>
      <c r="BC2152" s="15">
        <f t="shared" ref="BC2152:BE2152" si="8604">BC2151</f>
        <v>0</v>
      </c>
      <c r="BD2152" s="15">
        <f t="shared" si="8604"/>
        <v>0</v>
      </c>
      <c r="BE2152" s="15">
        <f t="shared" si="8604"/>
        <v>60</v>
      </c>
      <c r="BF2152" s="17"/>
      <c r="BG2152" s="15">
        <f t="shared" ref="BG2152:BH2152" si="8605">BG2151</f>
        <v>1000</v>
      </c>
      <c r="BH2152" s="15">
        <f t="shared" si="8605"/>
        <v>5000</v>
      </c>
      <c r="BI2152" s="17"/>
      <c r="BJ2152" s="22">
        <f>G2152/G2151</f>
        <v>1</v>
      </c>
      <c r="BK2152" s="65">
        <f t="shared" ref="BK2152:BL2152" si="8606">BK2151</f>
        <v>0</v>
      </c>
      <c r="BL2152" s="65">
        <f t="shared" si="8606"/>
        <v>0</v>
      </c>
      <c r="BM2152" s="6">
        <f t="shared" si="8588"/>
        <v>85.05</v>
      </c>
      <c r="BN2152" s="8">
        <f t="shared" si="8589"/>
        <v>535.97110176221133</v>
      </c>
      <c r="BO2152" s="12">
        <f t="shared" si="8590"/>
        <v>213.50489972100422</v>
      </c>
      <c r="BP2152" s="50">
        <f>(1-'#Constant'!$A$3)/($J2152*'#Constant'!$B$3/'#Constant'!$C$3^($D2152-1)+1)+'#Constant'!$A$3</f>
        <v>0.90447653429602881</v>
      </c>
      <c r="BQ2152" s="4">
        <f t="shared" si="8591"/>
        <v>541.71102698872187</v>
      </c>
      <c r="BR2152" s="50">
        <f>(1-'#Constant'!$A$3)/($K2152*'#Constant'!$B$3/'#Constant'!$C$3^($D2152-1)+1)+'#Constant'!$A$3</f>
        <v>0.92405904059040589</v>
      </c>
      <c r="BS2152" s="4">
        <f t="shared" si="8592"/>
        <v>530.2311765357008</v>
      </c>
      <c r="BT2152"/>
    </row>
    <row r="2153" spans="1:72" ht="17.25" thickBot="1" x14ac:dyDescent="0.35">
      <c r="A2153">
        <v>40190</v>
      </c>
      <c r="B2153" s="80" t="s">
        <v>411</v>
      </c>
      <c r="C2153" s="43" t="str">
        <f>VLOOKUP($A2153,[2]CreatureTable!$A:$I,9,FALSE)</f>
        <v>Priest</v>
      </c>
      <c r="D2153">
        <v>1</v>
      </c>
      <c r="E2153">
        <v>1</v>
      </c>
      <c r="F2153" s="18">
        <v>1</v>
      </c>
      <c r="G2153" s="10">
        <f>ROUND(VLOOKUP($C2153,$B$4:$BH$42,6,FALSE),0)</f>
        <v>95</v>
      </c>
      <c r="H2153" s="10">
        <f>ROUND(VLOOKUP($C2153,$B$4:$BH$42,7,FALSE),0)</f>
        <v>95</v>
      </c>
      <c r="I2153" s="10">
        <f>ROUND(VLOOKUP($C2153,$B$4:$BH$42,8,FALSE),0)</f>
        <v>4520</v>
      </c>
      <c r="J2153" s="10">
        <f>ROUND(VLOOKUP($C2153,$B$4:$BH$42,9,FALSE),0)</f>
        <v>20</v>
      </c>
      <c r="K2153" s="10">
        <f>ROUND(VLOOKUP($C2153,$B$4:$BH$42,10,FALSE),0)</f>
        <v>25</v>
      </c>
      <c r="L2153" s="2"/>
      <c r="M2153" s="10">
        <f>ROUND(VLOOKUP($C2153,$B$4:$BH$42,12,FALSE),0)</f>
        <v>100</v>
      </c>
      <c r="N2153" s="10">
        <f>ROUND(VLOOKUP($C2153,$B$4:$BH$42,13,FALSE),0)</f>
        <v>0</v>
      </c>
      <c r="O2153" s="10">
        <f>ROUND(VLOOKUP($C2153,$B$4:$BH$42,14,FALSE),0)</f>
        <v>0</v>
      </c>
      <c r="P2153" s="10">
        <f>ROUND(VLOOKUP($C2153,$B$4:$BH$42,15,FALSE),0)</f>
        <v>0</v>
      </c>
      <c r="Q2153" s="10">
        <f>ROUND(VLOOKUP($C2153,$B$4:$BH$42,16,FALSE),0)</f>
        <v>0</v>
      </c>
      <c r="R2153" s="10">
        <f>ROUND(VLOOKUP($C2153,$B$4:$BH$42,17,FALSE),0)</f>
        <v>0</v>
      </c>
      <c r="S2153" s="10">
        <f>ROUND(VLOOKUP($C2153,$B$4:$BH$42,18,FALSE),0)</f>
        <v>100</v>
      </c>
      <c r="T2153" s="10">
        <f>ROUND(VLOOKUP($C2153,$B$4:$BH$42,19,FALSE),0)</f>
        <v>0</v>
      </c>
      <c r="U2153" s="10">
        <f>ROUND(VLOOKUP($C2153,$B$4:$BH$42,20,FALSE),0)</f>
        <v>0</v>
      </c>
      <c r="V2153" s="10">
        <f>ROUND(VLOOKUP($C2153,$B$4:$BH$42,21,FALSE),0)</f>
        <v>0</v>
      </c>
      <c r="W2153" s="2"/>
      <c r="X2153" s="10">
        <f>ROUND(VLOOKUP($C2153,$B$4:$BH$42,23,FALSE),0)</f>
        <v>100</v>
      </c>
      <c r="Y2153" s="10">
        <f>ROUND(VLOOKUP($C2153,$B$4:$BH$42,24,FALSE),0)</f>
        <v>0</v>
      </c>
      <c r="Z2153" s="10">
        <f>ROUND(VLOOKUP($C2153,$B$4:$BH$42,25,FALSE),0)</f>
        <v>0</v>
      </c>
      <c r="AA2153" s="10">
        <f>ROUND(VLOOKUP($C2153,$B$4:$BH$42,26,FALSE),0)</f>
        <v>0</v>
      </c>
      <c r="AB2153" s="10">
        <f>ROUND(VLOOKUP($C2153,$B$4:$BH$42,27,FALSE),0)</f>
        <v>500</v>
      </c>
      <c r="AC2153" s="10">
        <f>ROUND(VLOOKUP($C2153,$B$4:$BH$42,28,FALSE),0)</f>
        <v>250</v>
      </c>
      <c r="AD2153" s="10">
        <f>ROUND(VLOOKUP($C2153,$B$4:$BH$42,29,FALSE),0)</f>
        <v>100</v>
      </c>
      <c r="AE2153" s="10">
        <f>ROUND(VLOOKUP($C2153,$B$4:$BH$42,30,FALSE),0)</f>
        <v>0</v>
      </c>
      <c r="AF2153" s="10">
        <f>ROUND(VLOOKUP($C2153,$B$4:$BH$42,31,FALSE),0)</f>
        <v>0</v>
      </c>
      <c r="AG2153" s="10">
        <f>ROUND(VLOOKUP($C2153,$B$4:$BH$42,32,FALSE),0)</f>
        <v>150</v>
      </c>
      <c r="AH2153" s="10">
        <f>ROUND(VLOOKUP($C2153,$B$4:$BH$42,33,FALSE),0)</f>
        <v>0</v>
      </c>
      <c r="AI2153" s="10">
        <f>ROUND(VLOOKUP($C2153,$B$4:$BH$42,34,FALSE),0)</f>
        <v>0</v>
      </c>
      <c r="AJ2153" s="3"/>
      <c r="AK2153" s="10">
        <f>ROUND(VLOOKUP($C2153,$B$4:$BH$42,36,FALSE),0)</f>
        <v>0</v>
      </c>
      <c r="AL2153" s="10">
        <f>ROUND(VLOOKUP($C2153,$B$4:$BH$42,37,FALSE),0)</f>
        <v>0</v>
      </c>
      <c r="AM2153" s="3"/>
      <c r="AN2153" s="10">
        <f>ROUND(VLOOKUP($C2153,$B$4:$BH$42,39,FALSE),0)</f>
        <v>0</v>
      </c>
      <c r="AO2153" s="10">
        <f>ROUND(VLOOKUP($C2153,$B$4:$BH$42,40,FALSE),0)</f>
        <v>0</v>
      </c>
      <c r="AP2153" s="10">
        <f>ROUND(VLOOKUP($C2153,$B$4:$BH$42,41,FALSE),0)</f>
        <v>0</v>
      </c>
      <c r="AQ2153" s="10">
        <f>ROUND(VLOOKUP($C2153,$B$4:$BH$42,42,FALSE),0)</f>
        <v>0</v>
      </c>
      <c r="AR2153" s="10">
        <f>ROUND(VLOOKUP($C2153,$B$4:$BH$42,43,FALSE),0)</f>
        <v>0</v>
      </c>
      <c r="AS2153" s="10">
        <f>ROUND(VLOOKUP($C2153,$B$4:$BH$42,44,FALSE),0)</f>
        <v>0</v>
      </c>
      <c r="AT2153" s="10">
        <f>ROUND(VLOOKUP($C2153,$B$4:$BH$42,45,FALSE),0)</f>
        <v>0</v>
      </c>
      <c r="AU2153" s="10">
        <f>ROUND(VLOOKUP($C2153,$B$4:$BH$42,46,FALSE),0)</f>
        <v>0</v>
      </c>
      <c r="AV2153" s="10">
        <f>ROUND(VLOOKUP($C2153,$B$4:$BH$42,47,FALSE),0)</f>
        <v>0</v>
      </c>
      <c r="AW2153" s="10">
        <f>ROUND(VLOOKUP($C2153,$B$4:$BH$42,48,FALSE),0)</f>
        <v>0</v>
      </c>
      <c r="AX2153" s="10">
        <f>ROUND(VLOOKUP($C2153,$B$4:$BH$42,49,FALSE),0)</f>
        <v>0</v>
      </c>
      <c r="AY2153" s="3"/>
      <c r="AZ2153" s="10">
        <v>6000</v>
      </c>
      <c r="BA2153" s="10">
        <v>2000</v>
      </c>
      <c r="BB2153" s="10">
        <v>375</v>
      </c>
      <c r="BC2153" s="10">
        <v>0</v>
      </c>
      <c r="BD2153" s="10">
        <v>0</v>
      </c>
      <c r="BE2153" s="10">
        <v>60</v>
      </c>
      <c r="BF2153" s="3"/>
      <c r="BG2153" s="10">
        <v>1000</v>
      </c>
      <c r="BH2153" s="10">
        <v>5000</v>
      </c>
      <c r="BI2153" s="3"/>
      <c r="BJ2153" s="21">
        <v>1</v>
      </c>
      <c r="BK2153" s="65">
        <v>0</v>
      </c>
      <c r="BL2153" s="65">
        <v>0</v>
      </c>
      <c r="BM2153" s="6">
        <f t="shared" si="8588"/>
        <v>107.11250000000001</v>
      </c>
      <c r="BN2153" s="8">
        <f t="shared" si="8589"/>
        <v>347.95278528237111</v>
      </c>
      <c r="BO2153" s="12">
        <f t="shared" si="8590"/>
        <v>193.05463660207172</v>
      </c>
      <c r="BP2153" s="50">
        <f>(1-'#Constant'!$A$3)/($J2153*'#Constant'!$B$3/'#Constant'!$C$3^($D2153-1)+1)+'#Constant'!$A$3</f>
        <v>0.94452830188679238</v>
      </c>
      <c r="BQ2153" s="4">
        <f t="shared" si="8591"/>
        <v>239.27287255293649</v>
      </c>
      <c r="BR2153" s="50">
        <f>(1-'#Constant'!$A$3)/($K2153*'#Constant'!$B$3/'#Constant'!$C$3^($D2153-1)+1)+'#Constant'!$A$3</f>
        <v>0.93162790697674425</v>
      </c>
      <c r="BS2153" s="4">
        <f t="shared" si="8592"/>
        <v>456.63269801180576</v>
      </c>
      <c r="BT2153">
        <f>BO2153/$BO$4*100</f>
        <v>146.72883194020091</v>
      </c>
    </row>
    <row r="2154" spans="1:72" s="13" customFormat="1" ht="17.25" thickBot="1" x14ac:dyDescent="0.35">
      <c r="B2154" s="20"/>
      <c r="D2154" s="14">
        <v>1</v>
      </c>
      <c r="E2154" s="14">
        <v>1</v>
      </c>
      <c r="F2154" s="19">
        <v>1</v>
      </c>
      <c r="G2154" s="15">
        <f>G2153</f>
        <v>95</v>
      </c>
      <c r="H2154" s="15">
        <f>H2153</f>
        <v>95</v>
      </c>
      <c r="I2154" s="15">
        <f>I2153</f>
        <v>4520</v>
      </c>
      <c r="J2154" s="15">
        <f>J2153</f>
        <v>20</v>
      </c>
      <c r="K2154" s="15">
        <f>K2153</f>
        <v>25</v>
      </c>
      <c r="L2154" s="16"/>
      <c r="M2154" s="15">
        <f t="shared" ref="M2154:V2154" si="8607">M2153</f>
        <v>100</v>
      </c>
      <c r="N2154" s="15">
        <f t="shared" si="8607"/>
        <v>0</v>
      </c>
      <c r="O2154" s="15">
        <f t="shared" si="8607"/>
        <v>0</v>
      </c>
      <c r="P2154" s="15">
        <f t="shared" si="8607"/>
        <v>0</v>
      </c>
      <c r="Q2154" s="15">
        <f t="shared" si="8607"/>
        <v>0</v>
      </c>
      <c r="R2154" s="15">
        <f t="shared" si="8607"/>
        <v>0</v>
      </c>
      <c r="S2154" s="15">
        <f t="shared" si="8607"/>
        <v>100</v>
      </c>
      <c r="T2154" s="15">
        <f t="shared" si="8607"/>
        <v>0</v>
      </c>
      <c r="U2154" s="15">
        <f t="shared" si="8607"/>
        <v>0</v>
      </c>
      <c r="V2154" s="15">
        <f t="shared" si="8607"/>
        <v>0</v>
      </c>
      <c r="W2154" s="16"/>
      <c r="X2154" s="15">
        <f t="shared" ref="X2154:AI2154" si="8608">X2153</f>
        <v>100</v>
      </c>
      <c r="Y2154" s="15">
        <f t="shared" si="8608"/>
        <v>0</v>
      </c>
      <c r="Z2154" s="15">
        <f t="shared" si="8608"/>
        <v>0</v>
      </c>
      <c r="AA2154" s="15">
        <f t="shared" si="8608"/>
        <v>0</v>
      </c>
      <c r="AB2154" s="15">
        <f t="shared" si="8608"/>
        <v>500</v>
      </c>
      <c r="AC2154" s="15">
        <f t="shared" si="8608"/>
        <v>250</v>
      </c>
      <c r="AD2154" s="15">
        <f t="shared" si="8608"/>
        <v>100</v>
      </c>
      <c r="AE2154" s="15">
        <f t="shared" si="8608"/>
        <v>0</v>
      </c>
      <c r="AF2154" s="15">
        <f t="shared" si="8608"/>
        <v>0</v>
      </c>
      <c r="AG2154" s="15">
        <f t="shared" si="8608"/>
        <v>150</v>
      </c>
      <c r="AH2154" s="15">
        <f t="shared" si="8608"/>
        <v>0</v>
      </c>
      <c r="AI2154" s="15">
        <f t="shared" si="8608"/>
        <v>0</v>
      </c>
      <c r="AJ2154" s="17"/>
      <c r="AK2154" s="15">
        <f>AK2153</f>
        <v>0</v>
      </c>
      <c r="AL2154" s="15">
        <f>AL2153</f>
        <v>0</v>
      </c>
      <c r="AM2154" s="17"/>
      <c r="AN2154" s="15">
        <f t="shared" ref="AN2154:AX2154" si="8609">AN2153</f>
        <v>0</v>
      </c>
      <c r="AO2154" s="15">
        <f t="shared" si="8609"/>
        <v>0</v>
      </c>
      <c r="AP2154" s="15">
        <f t="shared" si="8609"/>
        <v>0</v>
      </c>
      <c r="AQ2154" s="15">
        <f t="shared" si="8609"/>
        <v>0</v>
      </c>
      <c r="AR2154" s="15">
        <f t="shared" si="8609"/>
        <v>0</v>
      </c>
      <c r="AS2154" s="15">
        <f t="shared" si="8609"/>
        <v>0</v>
      </c>
      <c r="AT2154" s="15">
        <f t="shared" si="8609"/>
        <v>0</v>
      </c>
      <c r="AU2154" s="15">
        <f t="shared" si="8609"/>
        <v>0</v>
      </c>
      <c r="AV2154" s="15">
        <f t="shared" si="8609"/>
        <v>0</v>
      </c>
      <c r="AW2154" s="15">
        <f t="shared" si="8609"/>
        <v>0</v>
      </c>
      <c r="AX2154" s="15">
        <f t="shared" si="8609"/>
        <v>0</v>
      </c>
      <c r="AY2154" s="17"/>
      <c r="AZ2154" s="15">
        <f t="shared" ref="AZ2154:BA2154" si="8610">AZ2153</f>
        <v>6000</v>
      </c>
      <c r="BA2154" s="15">
        <f t="shared" si="8610"/>
        <v>2000</v>
      </c>
      <c r="BB2154" s="15">
        <v>375</v>
      </c>
      <c r="BC2154" s="15">
        <f t="shared" ref="BC2154:BE2154" si="8611">BC2153</f>
        <v>0</v>
      </c>
      <c r="BD2154" s="15">
        <f t="shared" si="8611"/>
        <v>0</v>
      </c>
      <c r="BE2154" s="15">
        <f t="shared" si="8611"/>
        <v>60</v>
      </c>
      <c r="BF2154" s="17"/>
      <c r="BG2154" s="15">
        <f t="shared" ref="BG2154:BH2154" si="8612">BG2153</f>
        <v>1000</v>
      </c>
      <c r="BH2154" s="15">
        <f t="shared" si="8612"/>
        <v>5000</v>
      </c>
      <c r="BI2154" s="17"/>
      <c r="BJ2154" s="22">
        <f>G2154/G2153</f>
        <v>1</v>
      </c>
      <c r="BK2154" s="65">
        <f t="shared" ref="BK2154:BL2154" si="8613">BK2153</f>
        <v>0</v>
      </c>
      <c r="BL2154" s="65">
        <f t="shared" si="8613"/>
        <v>0</v>
      </c>
      <c r="BM2154" s="6">
        <f t="shared" si="8588"/>
        <v>107.11250000000001</v>
      </c>
      <c r="BN2154" s="8">
        <f t="shared" si="8589"/>
        <v>347.95278528237111</v>
      </c>
      <c r="BO2154" s="12">
        <f t="shared" si="8590"/>
        <v>193.05463660207172</v>
      </c>
      <c r="BP2154" s="50">
        <f>(1-'#Constant'!$A$3)/($J2154*'#Constant'!$B$3/'#Constant'!$C$3^($D2154-1)+1)+'#Constant'!$A$3</f>
        <v>0.94452830188679238</v>
      </c>
      <c r="BQ2154" s="4">
        <f t="shared" si="8591"/>
        <v>239.27287255293649</v>
      </c>
      <c r="BR2154" s="50">
        <f>(1-'#Constant'!$A$3)/($K2154*'#Constant'!$B$3/'#Constant'!$C$3^($D2154-1)+1)+'#Constant'!$A$3</f>
        <v>0.93162790697674425</v>
      </c>
      <c r="BS2154" s="4">
        <f t="shared" si="8592"/>
        <v>456.63269801180576</v>
      </c>
      <c r="BT2154"/>
    </row>
    <row r="2155" spans="1:72" x14ac:dyDescent="0.3">
      <c r="A2155">
        <v>40191</v>
      </c>
      <c r="B2155" s="18" t="s">
        <v>412</v>
      </c>
      <c r="C2155" s="43" t="str">
        <f>VLOOKUP($A2155,[2]CreatureTable!$A:$I,9,FALSE)</f>
        <v>Knight</v>
      </c>
      <c r="D2155">
        <v>1</v>
      </c>
      <c r="E2155">
        <v>1</v>
      </c>
      <c r="F2155" s="18">
        <v>1</v>
      </c>
      <c r="G2155" s="10">
        <f>ROUND(VLOOKUP($C2155,$B$4:$BH$42,6,FALSE),0)</f>
        <v>81</v>
      </c>
      <c r="H2155" s="10">
        <f>ROUND(VLOOKUP($C2155,$B$4:$BH$42,7,FALSE),0)</f>
        <v>81</v>
      </c>
      <c r="I2155" s="10">
        <f>ROUND(VLOOKUP($C2155,$B$4:$BH$42,8,FALSE),0)</f>
        <v>6982</v>
      </c>
      <c r="J2155" s="10">
        <f>ROUND(VLOOKUP($C2155,$B$4:$BH$42,9,FALSE),0)</f>
        <v>36</v>
      </c>
      <c r="K2155" s="10">
        <f>ROUND(VLOOKUP($C2155,$B$4:$BH$42,10,FALSE),0)</f>
        <v>28</v>
      </c>
      <c r="L2155" s="2"/>
      <c r="M2155" s="10">
        <f>ROUND(VLOOKUP($C2155,$B$4:$BH$42,12,FALSE),0)</f>
        <v>50</v>
      </c>
      <c r="N2155" s="10">
        <f>ROUND(VLOOKUP($C2155,$B$4:$BH$42,13,FALSE),0)</f>
        <v>0</v>
      </c>
      <c r="O2155" s="10">
        <f>ROUND(VLOOKUP($C2155,$B$4:$BH$42,14,FALSE),0)</f>
        <v>0</v>
      </c>
      <c r="P2155" s="10">
        <f>ROUND(VLOOKUP($C2155,$B$4:$BH$42,15,FALSE),0)</f>
        <v>0</v>
      </c>
      <c r="Q2155" s="10">
        <f>ROUND(VLOOKUP($C2155,$B$4:$BH$42,16,FALSE),0)</f>
        <v>100</v>
      </c>
      <c r="R2155" s="10">
        <f>ROUND(VLOOKUP($C2155,$B$4:$BH$42,17,FALSE),0)</f>
        <v>0</v>
      </c>
      <c r="S2155" s="10">
        <f>ROUND(VLOOKUP($C2155,$B$4:$BH$42,18,FALSE),0)</f>
        <v>0</v>
      </c>
      <c r="T2155" s="10">
        <f>ROUND(VLOOKUP($C2155,$B$4:$BH$42,19,FALSE),0)</f>
        <v>0</v>
      </c>
      <c r="U2155" s="10">
        <f>ROUND(VLOOKUP($C2155,$B$4:$BH$42,20,FALSE),0)</f>
        <v>0</v>
      </c>
      <c r="V2155" s="10">
        <f>ROUND(VLOOKUP($C2155,$B$4:$BH$42,21,FALSE),0)</f>
        <v>250</v>
      </c>
      <c r="W2155" s="2"/>
      <c r="X2155" s="10">
        <f>ROUND(VLOOKUP($C2155,$B$4:$BH$42,23,FALSE),0)</f>
        <v>50</v>
      </c>
      <c r="Y2155" s="10">
        <f>ROUND(VLOOKUP($C2155,$B$4:$BH$42,24,FALSE),0)</f>
        <v>0</v>
      </c>
      <c r="Z2155" s="10">
        <f>ROUND(VLOOKUP($C2155,$B$4:$BH$42,25,FALSE),0)</f>
        <v>0</v>
      </c>
      <c r="AA2155" s="10">
        <f>ROUND(VLOOKUP($C2155,$B$4:$BH$42,26,FALSE),0)</f>
        <v>0</v>
      </c>
      <c r="AB2155" s="10">
        <f>ROUND(VLOOKUP($C2155,$B$4:$BH$42,27,FALSE),0)</f>
        <v>100</v>
      </c>
      <c r="AC2155" s="10">
        <f>ROUND(VLOOKUP($C2155,$B$4:$BH$42,28,FALSE),0)</f>
        <v>0</v>
      </c>
      <c r="AD2155" s="10">
        <f>ROUND(VLOOKUP($C2155,$B$4:$BH$42,29,FALSE),0)</f>
        <v>0</v>
      </c>
      <c r="AE2155" s="10">
        <f>ROUND(VLOOKUP($C2155,$B$4:$BH$42,30,FALSE),0)</f>
        <v>0</v>
      </c>
      <c r="AF2155" s="10">
        <f>ROUND(VLOOKUP($C2155,$B$4:$BH$42,31,FALSE),0)</f>
        <v>0</v>
      </c>
      <c r="AG2155" s="10">
        <f>ROUND(VLOOKUP($C2155,$B$4:$BH$42,32,FALSE),0)</f>
        <v>250</v>
      </c>
      <c r="AH2155" s="10">
        <f>ROUND(VLOOKUP($C2155,$B$4:$BH$42,33,FALSE),0)</f>
        <v>0</v>
      </c>
      <c r="AI2155" s="10">
        <f>ROUND(VLOOKUP($C2155,$B$4:$BH$42,34,FALSE),0)</f>
        <v>0</v>
      </c>
      <c r="AJ2155" s="3"/>
      <c r="AK2155" s="10">
        <f>ROUND(VLOOKUP($C2155,$B$4:$BH$42,36,FALSE),0)</f>
        <v>0</v>
      </c>
      <c r="AL2155" s="10">
        <f>ROUND(VLOOKUP($C2155,$B$4:$BH$42,37,FALSE),0)</f>
        <v>0</v>
      </c>
      <c r="AM2155" s="3"/>
      <c r="AN2155" s="10">
        <f>ROUND(VLOOKUP($C2155,$B$4:$BH$42,39,FALSE),0)</f>
        <v>0</v>
      </c>
      <c r="AO2155" s="10">
        <f>ROUND(VLOOKUP($C2155,$B$4:$BH$42,40,FALSE),0)</f>
        <v>0</v>
      </c>
      <c r="AP2155" s="10">
        <f>ROUND(VLOOKUP($C2155,$B$4:$BH$42,41,FALSE),0)</f>
        <v>0</v>
      </c>
      <c r="AQ2155" s="10">
        <f>ROUND(VLOOKUP($C2155,$B$4:$BH$42,42,FALSE),0)</f>
        <v>0</v>
      </c>
      <c r="AR2155" s="10">
        <f>ROUND(VLOOKUP($C2155,$B$4:$BH$42,43,FALSE),0)</f>
        <v>0</v>
      </c>
      <c r="AS2155" s="10">
        <f>ROUND(VLOOKUP($C2155,$B$4:$BH$42,44,FALSE),0)</f>
        <v>0</v>
      </c>
      <c r="AT2155" s="10">
        <f>ROUND(VLOOKUP($C2155,$B$4:$BH$42,45,FALSE),0)</f>
        <v>0</v>
      </c>
      <c r="AU2155" s="10">
        <f>ROUND(VLOOKUP($C2155,$B$4:$BH$42,46,FALSE),0)</f>
        <v>0</v>
      </c>
      <c r="AV2155" s="10">
        <f>ROUND(VLOOKUP($C2155,$B$4:$BH$42,47,FALSE),0)</f>
        <v>0</v>
      </c>
      <c r="AW2155" s="10">
        <f>ROUND(VLOOKUP($C2155,$B$4:$BH$42,48,FALSE),0)</f>
        <v>0</v>
      </c>
      <c r="AX2155" s="10">
        <f>ROUND(VLOOKUP($C2155,$B$4:$BH$42,49,FALSE),0)</f>
        <v>0</v>
      </c>
      <c r="AY2155" s="3"/>
      <c r="AZ2155" s="10">
        <v>6000</v>
      </c>
      <c r="BA2155" s="10">
        <v>2000</v>
      </c>
      <c r="BB2155" s="10">
        <v>205</v>
      </c>
      <c r="BC2155" s="10">
        <v>0</v>
      </c>
      <c r="BD2155" s="10">
        <v>0</v>
      </c>
      <c r="BE2155" s="10">
        <v>60</v>
      </c>
      <c r="BF2155" s="3"/>
      <c r="BG2155" s="10">
        <v>1000</v>
      </c>
      <c r="BH2155" s="10">
        <v>5000</v>
      </c>
      <c r="BI2155" s="3"/>
      <c r="BJ2155" s="21">
        <v>1</v>
      </c>
      <c r="BK2155" s="65">
        <v>0</v>
      </c>
      <c r="BL2155" s="65">
        <v>0</v>
      </c>
      <c r="BM2155" s="6">
        <f t="shared" ref="BM2155:BM2158" si="8614">MAX(G2155*(1+M2155/1000*(1+O2155/1000))*(1+0.5*T2155/1000)*(1+0.25*S2155/1000),(H2155*(1+X2155/1000*(1+Z2155/1000))*(1+0.5*AE2155/1000)*(1+0.25*AD2155/1000)))*BG2155/1000</f>
        <v>85.05</v>
      </c>
      <c r="BN2155" s="8">
        <f t="shared" ref="BN2155:BN2158" si="8615">(BQ2155+BS2155)/2*(1+AI2155/2000)*(1+AH2155/2000)*(1+AN2155/2000)*(1+AK2155/2000)</f>
        <v>535.97110176221133</v>
      </c>
      <c r="BO2155" s="12">
        <f t="shared" ref="BO2155:BO2158" si="8616">SQRT(BM2155*BN2155)</f>
        <v>213.50489972100422</v>
      </c>
      <c r="BP2155" s="50">
        <f>(1-'#Constant'!$A$3)/($J2155*'#Constant'!$B$3/'#Constant'!$C$3^($D2155-1)+1)+'#Constant'!$A$3</f>
        <v>0.90447653429602881</v>
      </c>
      <c r="BQ2155" s="4">
        <f t="shared" ref="BQ2155:BQ2158" si="8617">I2155/(BP2155*(1-Q2155/1000*(0.5+R2155/1000))*(1-P2155/1000)*(1-V2155/1000)*(1+U2155/1000))/20</f>
        <v>541.71102698872187</v>
      </c>
      <c r="BR2155" s="50">
        <f>(1-'#Constant'!$A$3)/($K2155*'#Constant'!$B$3/'#Constant'!$C$3^($D2155-1)+1)+'#Constant'!$A$3</f>
        <v>0.92405904059040589</v>
      </c>
      <c r="BS2155" s="4">
        <f t="shared" ref="BS2155:BS2158" si="8618">I2155/(BR2155*(1-AB2155/1000*(0.5+AC2155/1000))*(1-AA2155/1000)*(1-AG2155/1000)*(1+AF2155/1000))/20</f>
        <v>530.2311765357008</v>
      </c>
      <c r="BT2155">
        <f>BO2155/$BO$4*100</f>
        <v>162.27180605946913</v>
      </c>
    </row>
    <row r="2156" spans="1:72" s="13" customFormat="1" ht="17.25" thickBot="1" x14ac:dyDescent="0.35">
      <c r="B2156" s="20"/>
      <c r="D2156" s="14">
        <v>1</v>
      </c>
      <c r="E2156" s="14">
        <v>1</v>
      </c>
      <c r="F2156" s="19">
        <v>1</v>
      </c>
      <c r="G2156" s="15">
        <f>G2155</f>
        <v>81</v>
      </c>
      <c r="H2156" s="15">
        <f>H2155</f>
        <v>81</v>
      </c>
      <c r="I2156" s="15">
        <f>I2155</f>
        <v>6982</v>
      </c>
      <c r="J2156" s="15">
        <f>J2155</f>
        <v>36</v>
      </c>
      <c r="K2156" s="15">
        <f>K2155</f>
        <v>28</v>
      </c>
      <c r="L2156" s="16"/>
      <c r="M2156" s="15">
        <f t="shared" ref="M2156:V2156" si="8619">M2155</f>
        <v>50</v>
      </c>
      <c r="N2156" s="15">
        <f t="shared" si="8619"/>
        <v>0</v>
      </c>
      <c r="O2156" s="15">
        <f t="shared" si="8619"/>
        <v>0</v>
      </c>
      <c r="P2156" s="15">
        <f t="shared" si="8619"/>
        <v>0</v>
      </c>
      <c r="Q2156" s="15">
        <f t="shared" si="8619"/>
        <v>100</v>
      </c>
      <c r="R2156" s="15">
        <f t="shared" si="8619"/>
        <v>0</v>
      </c>
      <c r="S2156" s="15">
        <f t="shared" si="8619"/>
        <v>0</v>
      </c>
      <c r="T2156" s="15">
        <f t="shared" si="8619"/>
        <v>0</v>
      </c>
      <c r="U2156" s="15">
        <f t="shared" si="8619"/>
        <v>0</v>
      </c>
      <c r="V2156" s="15">
        <f t="shared" si="8619"/>
        <v>250</v>
      </c>
      <c r="W2156" s="16"/>
      <c r="X2156" s="15">
        <f t="shared" ref="X2156:AI2156" si="8620">X2155</f>
        <v>50</v>
      </c>
      <c r="Y2156" s="15">
        <f t="shared" si="8620"/>
        <v>0</v>
      </c>
      <c r="Z2156" s="15">
        <f t="shared" si="8620"/>
        <v>0</v>
      </c>
      <c r="AA2156" s="15">
        <f t="shared" si="8620"/>
        <v>0</v>
      </c>
      <c r="AB2156" s="15">
        <f t="shared" si="8620"/>
        <v>100</v>
      </c>
      <c r="AC2156" s="15">
        <f t="shared" si="8620"/>
        <v>0</v>
      </c>
      <c r="AD2156" s="15">
        <f t="shared" si="8620"/>
        <v>0</v>
      </c>
      <c r="AE2156" s="15">
        <f t="shared" si="8620"/>
        <v>0</v>
      </c>
      <c r="AF2156" s="15">
        <f t="shared" si="8620"/>
        <v>0</v>
      </c>
      <c r="AG2156" s="15">
        <f t="shared" si="8620"/>
        <v>250</v>
      </c>
      <c r="AH2156" s="15">
        <f t="shared" si="8620"/>
        <v>0</v>
      </c>
      <c r="AI2156" s="15">
        <f t="shared" si="8620"/>
        <v>0</v>
      </c>
      <c r="AJ2156" s="17"/>
      <c r="AK2156" s="15">
        <f>AK2155</f>
        <v>0</v>
      </c>
      <c r="AL2156" s="15">
        <f>AL2155</f>
        <v>0</v>
      </c>
      <c r="AM2156" s="17"/>
      <c r="AN2156" s="15">
        <f t="shared" ref="AN2156:AX2156" si="8621">AN2155</f>
        <v>0</v>
      </c>
      <c r="AO2156" s="15">
        <f t="shared" si="8621"/>
        <v>0</v>
      </c>
      <c r="AP2156" s="15">
        <f t="shared" si="8621"/>
        <v>0</v>
      </c>
      <c r="AQ2156" s="15">
        <f t="shared" si="8621"/>
        <v>0</v>
      </c>
      <c r="AR2156" s="15">
        <f t="shared" si="8621"/>
        <v>0</v>
      </c>
      <c r="AS2156" s="15">
        <f t="shared" si="8621"/>
        <v>0</v>
      </c>
      <c r="AT2156" s="15">
        <f t="shared" si="8621"/>
        <v>0</v>
      </c>
      <c r="AU2156" s="15">
        <f t="shared" si="8621"/>
        <v>0</v>
      </c>
      <c r="AV2156" s="15">
        <f t="shared" si="8621"/>
        <v>0</v>
      </c>
      <c r="AW2156" s="15">
        <f t="shared" si="8621"/>
        <v>0</v>
      </c>
      <c r="AX2156" s="15">
        <f t="shared" si="8621"/>
        <v>0</v>
      </c>
      <c r="AY2156" s="17"/>
      <c r="AZ2156" s="15">
        <f t="shared" ref="AZ2156:BA2156" si="8622">AZ2155</f>
        <v>6000</v>
      </c>
      <c r="BA2156" s="15">
        <f t="shared" si="8622"/>
        <v>2000</v>
      </c>
      <c r="BB2156" s="15">
        <v>205</v>
      </c>
      <c r="BC2156" s="15">
        <f t="shared" ref="BC2156:BE2156" si="8623">BC2155</f>
        <v>0</v>
      </c>
      <c r="BD2156" s="15">
        <f t="shared" si="8623"/>
        <v>0</v>
      </c>
      <c r="BE2156" s="15">
        <f t="shared" si="8623"/>
        <v>60</v>
      </c>
      <c r="BF2156" s="17"/>
      <c r="BG2156" s="15">
        <f t="shared" ref="BG2156:BH2156" si="8624">BG2155</f>
        <v>1000</v>
      </c>
      <c r="BH2156" s="15">
        <f t="shared" si="8624"/>
        <v>5000</v>
      </c>
      <c r="BI2156" s="17"/>
      <c r="BJ2156" s="22">
        <f>G2156/G2155</f>
        <v>1</v>
      </c>
      <c r="BK2156" s="65">
        <f t="shared" ref="BK2156:BL2156" si="8625">BK2155</f>
        <v>0</v>
      </c>
      <c r="BL2156" s="65">
        <f t="shared" si="8625"/>
        <v>0</v>
      </c>
      <c r="BM2156" s="6">
        <f t="shared" si="8614"/>
        <v>85.05</v>
      </c>
      <c r="BN2156" s="8">
        <f t="shared" si="8615"/>
        <v>535.97110176221133</v>
      </c>
      <c r="BO2156" s="12">
        <f t="shared" si="8616"/>
        <v>213.50489972100422</v>
      </c>
      <c r="BP2156" s="50">
        <f>(1-'#Constant'!$A$3)/($J2156*'#Constant'!$B$3/'#Constant'!$C$3^($D2156-1)+1)+'#Constant'!$A$3</f>
        <v>0.90447653429602881</v>
      </c>
      <c r="BQ2156" s="4">
        <f t="shared" si="8617"/>
        <v>541.71102698872187</v>
      </c>
      <c r="BR2156" s="50">
        <f>(1-'#Constant'!$A$3)/($K2156*'#Constant'!$B$3/'#Constant'!$C$3^($D2156-1)+1)+'#Constant'!$A$3</f>
        <v>0.92405904059040589</v>
      </c>
      <c r="BS2156" s="4">
        <f t="shared" si="8618"/>
        <v>530.2311765357008</v>
      </c>
      <c r="BT2156"/>
    </row>
    <row r="2157" spans="1:72" x14ac:dyDescent="0.3">
      <c r="A2157">
        <v>40192</v>
      </c>
      <c r="B2157" s="18" t="s">
        <v>413</v>
      </c>
      <c r="C2157" s="43" t="str">
        <f>VLOOKUP($A2157,[2]CreatureTable!$A:$I,9,FALSE)</f>
        <v>Wizard</v>
      </c>
      <c r="D2157">
        <v>1</v>
      </c>
      <c r="E2157">
        <v>1</v>
      </c>
      <c r="F2157" s="18">
        <v>1</v>
      </c>
      <c r="G2157" s="10">
        <f>ROUND(VLOOKUP($C2157,$B$4:$BH$42,6,FALSE),0)</f>
        <v>120</v>
      </c>
      <c r="H2157" s="10">
        <f>ROUND(VLOOKUP($C2157,$B$4:$BH$42,7,FALSE),0)</f>
        <v>120</v>
      </c>
      <c r="I2157" s="10">
        <f>ROUND(VLOOKUP($C2157,$B$4:$BH$42,8,FALSE),0)</f>
        <v>4031</v>
      </c>
      <c r="J2157" s="10">
        <f>ROUND(VLOOKUP($C2157,$B$4:$BH$42,9,FALSE),0)</f>
        <v>16</v>
      </c>
      <c r="K2157" s="10">
        <f>ROUND(VLOOKUP($C2157,$B$4:$BH$42,10,FALSE),0)</f>
        <v>24</v>
      </c>
      <c r="L2157" s="2"/>
      <c r="M2157" s="10">
        <f>ROUND(VLOOKUP($C2157,$B$4:$BH$42,12,FALSE),0)</f>
        <v>100</v>
      </c>
      <c r="N2157" s="10">
        <f>ROUND(VLOOKUP($C2157,$B$4:$BH$42,13,FALSE),0)</f>
        <v>0</v>
      </c>
      <c r="O2157" s="10">
        <f>ROUND(VLOOKUP($C2157,$B$4:$BH$42,14,FALSE),0)</f>
        <v>0</v>
      </c>
      <c r="P2157" s="10">
        <f>ROUND(VLOOKUP($C2157,$B$4:$BH$42,15,FALSE),0)</f>
        <v>0</v>
      </c>
      <c r="Q2157" s="10">
        <f>ROUND(VLOOKUP($C2157,$B$4:$BH$42,16,FALSE),0)</f>
        <v>0</v>
      </c>
      <c r="R2157" s="10">
        <f>ROUND(VLOOKUP($C2157,$B$4:$BH$42,17,FALSE),0)</f>
        <v>0</v>
      </c>
      <c r="S2157" s="10">
        <f>ROUND(VLOOKUP($C2157,$B$4:$BH$42,18,FALSE),0)</f>
        <v>100</v>
      </c>
      <c r="T2157" s="10">
        <f>ROUND(VLOOKUP($C2157,$B$4:$BH$42,19,FALSE),0)</f>
        <v>150</v>
      </c>
      <c r="U2157" s="10">
        <f>ROUND(VLOOKUP($C2157,$B$4:$BH$42,20,FALSE),0)</f>
        <v>0</v>
      </c>
      <c r="V2157" s="10">
        <f>ROUND(VLOOKUP($C2157,$B$4:$BH$42,21,FALSE),0)</f>
        <v>0</v>
      </c>
      <c r="W2157" s="2"/>
      <c r="X2157" s="10">
        <f>ROUND(VLOOKUP($C2157,$B$4:$BH$42,23,FALSE),0)</f>
        <v>100</v>
      </c>
      <c r="Y2157" s="10">
        <f>ROUND(VLOOKUP($C2157,$B$4:$BH$42,24,FALSE),0)</f>
        <v>0</v>
      </c>
      <c r="Z2157" s="10">
        <f>ROUND(VLOOKUP($C2157,$B$4:$BH$42,25,FALSE),0)</f>
        <v>0</v>
      </c>
      <c r="AA2157" s="10">
        <f>ROUND(VLOOKUP($C2157,$B$4:$BH$42,26,FALSE),0)</f>
        <v>200</v>
      </c>
      <c r="AB2157" s="10">
        <f>ROUND(VLOOKUP($C2157,$B$4:$BH$42,27,FALSE),0)</f>
        <v>250</v>
      </c>
      <c r="AC2157" s="10">
        <f>ROUND(VLOOKUP($C2157,$B$4:$BH$42,28,FALSE),0)</f>
        <v>0</v>
      </c>
      <c r="AD2157" s="10">
        <f>ROUND(VLOOKUP($C2157,$B$4:$BH$42,29,FALSE),0)</f>
        <v>100</v>
      </c>
      <c r="AE2157" s="10">
        <f>ROUND(VLOOKUP($C2157,$B$4:$BH$42,30,FALSE),0)</f>
        <v>150</v>
      </c>
      <c r="AF2157" s="10">
        <f>ROUND(VLOOKUP($C2157,$B$4:$BH$42,31,FALSE),0)</f>
        <v>0</v>
      </c>
      <c r="AG2157" s="10">
        <f>ROUND(VLOOKUP($C2157,$B$4:$BH$42,32,FALSE),0)</f>
        <v>0</v>
      </c>
      <c r="AH2157" s="10">
        <f>ROUND(VLOOKUP($C2157,$B$4:$BH$42,33,FALSE),0)</f>
        <v>0</v>
      </c>
      <c r="AI2157" s="10">
        <f>ROUND(VLOOKUP($C2157,$B$4:$BH$42,34,FALSE),0)</f>
        <v>0</v>
      </c>
      <c r="AJ2157" s="3"/>
      <c r="AK2157" s="10">
        <f>ROUND(VLOOKUP($C2157,$B$4:$BH$42,36,FALSE),0)</f>
        <v>0</v>
      </c>
      <c r="AL2157" s="10">
        <f>ROUND(VLOOKUP($C2157,$B$4:$BH$42,37,FALSE),0)</f>
        <v>0</v>
      </c>
      <c r="AM2157" s="3"/>
      <c r="AN2157" s="10">
        <f>ROUND(VLOOKUP($C2157,$B$4:$BH$42,39,FALSE),0)</f>
        <v>0</v>
      </c>
      <c r="AO2157" s="10">
        <f>ROUND(VLOOKUP($C2157,$B$4:$BH$42,40,FALSE),0)</f>
        <v>0</v>
      </c>
      <c r="AP2157" s="10">
        <f>ROUND(VLOOKUP($C2157,$B$4:$BH$42,41,FALSE),0)</f>
        <v>0</v>
      </c>
      <c r="AQ2157" s="10">
        <f>ROUND(VLOOKUP($C2157,$B$4:$BH$42,42,FALSE),0)</f>
        <v>0</v>
      </c>
      <c r="AR2157" s="10">
        <f>ROUND(VLOOKUP($C2157,$B$4:$BH$42,43,FALSE),0)</f>
        <v>0</v>
      </c>
      <c r="AS2157" s="10">
        <f>ROUND(VLOOKUP($C2157,$B$4:$BH$42,44,FALSE),0)</f>
        <v>0</v>
      </c>
      <c r="AT2157" s="10">
        <f>ROUND(VLOOKUP($C2157,$B$4:$BH$42,45,FALSE),0)</f>
        <v>0</v>
      </c>
      <c r="AU2157" s="10">
        <f>ROUND(VLOOKUP($C2157,$B$4:$BH$42,46,FALSE),0)</f>
        <v>0</v>
      </c>
      <c r="AV2157" s="10">
        <f>ROUND(VLOOKUP($C2157,$B$4:$BH$42,47,FALSE),0)</f>
        <v>0</v>
      </c>
      <c r="AW2157" s="10">
        <f>ROUND(VLOOKUP($C2157,$B$4:$BH$42,48,FALSE),0)</f>
        <v>0</v>
      </c>
      <c r="AX2157" s="10">
        <f>ROUND(VLOOKUP($C2157,$B$4:$BH$42,49,FALSE),0)</f>
        <v>0</v>
      </c>
      <c r="AY2157" s="3"/>
      <c r="AZ2157" s="10">
        <v>6000</v>
      </c>
      <c r="BA2157" s="10">
        <v>2000</v>
      </c>
      <c r="BB2157" s="10">
        <v>160</v>
      </c>
      <c r="BC2157" s="10">
        <v>0</v>
      </c>
      <c r="BD2157" s="10">
        <v>0</v>
      </c>
      <c r="BE2157" s="10">
        <v>60</v>
      </c>
      <c r="BF2157" s="3"/>
      <c r="BG2157" s="10">
        <v>1000</v>
      </c>
      <c r="BH2157" s="10">
        <v>5000</v>
      </c>
      <c r="BI2157" s="3"/>
      <c r="BJ2157" s="21">
        <v>1</v>
      </c>
      <c r="BK2157" s="65">
        <v>0</v>
      </c>
      <c r="BL2157" s="65">
        <v>0</v>
      </c>
      <c r="BM2157" s="6">
        <f t="shared" si="8614"/>
        <v>145.44749999999999</v>
      </c>
      <c r="BN2157" s="8">
        <f t="shared" si="8615"/>
        <v>259.61870858192918</v>
      </c>
      <c r="BO2157" s="12">
        <f t="shared" si="8616"/>
        <v>194.32162030116501</v>
      </c>
      <c r="BP2157" s="50">
        <f>(1-'#Constant'!$A$3)/($J2157*'#Constant'!$B$3/'#Constant'!$C$3^($D2157-1)+1)+'#Constant'!$A$3</f>
        <v>0.95511450381679386</v>
      </c>
      <c r="BQ2157" s="4">
        <f t="shared" si="8617"/>
        <v>211.02181905370844</v>
      </c>
      <c r="BR2157" s="50">
        <f>(1-'#Constant'!$A$3)/($K2157*'#Constant'!$B$3/'#Constant'!$C$3^($D2157-1)+1)+'#Constant'!$A$3</f>
        <v>0.93417910447761188</v>
      </c>
      <c r="BS2157" s="4">
        <f t="shared" si="8618"/>
        <v>308.21559811014993</v>
      </c>
      <c r="BT2157">
        <f>BO2157/$BO$4*100</f>
        <v>147.69178751343802</v>
      </c>
    </row>
    <row r="2158" spans="1:72" s="13" customFormat="1" ht="17.25" thickBot="1" x14ac:dyDescent="0.35">
      <c r="B2158" s="20"/>
      <c r="D2158" s="14">
        <v>1</v>
      </c>
      <c r="E2158" s="14">
        <v>1</v>
      </c>
      <c r="F2158" s="19">
        <v>1</v>
      </c>
      <c r="G2158" s="15">
        <f>G2157</f>
        <v>120</v>
      </c>
      <c r="H2158" s="15">
        <f>H2157</f>
        <v>120</v>
      </c>
      <c r="I2158" s="15">
        <f>I2157</f>
        <v>4031</v>
      </c>
      <c r="J2158" s="15">
        <f>J2157</f>
        <v>16</v>
      </c>
      <c r="K2158" s="15">
        <f>K2157</f>
        <v>24</v>
      </c>
      <c r="L2158" s="16"/>
      <c r="M2158" s="15">
        <f t="shared" ref="M2158:V2158" si="8626">M2157</f>
        <v>100</v>
      </c>
      <c r="N2158" s="15">
        <f t="shared" si="8626"/>
        <v>0</v>
      </c>
      <c r="O2158" s="15">
        <f t="shared" si="8626"/>
        <v>0</v>
      </c>
      <c r="P2158" s="15">
        <f t="shared" si="8626"/>
        <v>0</v>
      </c>
      <c r="Q2158" s="15">
        <f t="shared" si="8626"/>
        <v>0</v>
      </c>
      <c r="R2158" s="15">
        <f t="shared" si="8626"/>
        <v>0</v>
      </c>
      <c r="S2158" s="15">
        <f t="shared" si="8626"/>
        <v>100</v>
      </c>
      <c r="T2158" s="15">
        <f t="shared" si="8626"/>
        <v>150</v>
      </c>
      <c r="U2158" s="15">
        <f t="shared" si="8626"/>
        <v>0</v>
      </c>
      <c r="V2158" s="15">
        <f t="shared" si="8626"/>
        <v>0</v>
      </c>
      <c r="W2158" s="16"/>
      <c r="X2158" s="15">
        <f t="shared" ref="X2158:AI2158" si="8627">X2157</f>
        <v>100</v>
      </c>
      <c r="Y2158" s="15">
        <f t="shared" si="8627"/>
        <v>0</v>
      </c>
      <c r="Z2158" s="15">
        <f t="shared" si="8627"/>
        <v>0</v>
      </c>
      <c r="AA2158" s="15">
        <f t="shared" si="8627"/>
        <v>200</v>
      </c>
      <c r="AB2158" s="15">
        <f t="shared" si="8627"/>
        <v>250</v>
      </c>
      <c r="AC2158" s="15">
        <f t="shared" si="8627"/>
        <v>0</v>
      </c>
      <c r="AD2158" s="15">
        <f t="shared" si="8627"/>
        <v>100</v>
      </c>
      <c r="AE2158" s="15">
        <f t="shared" si="8627"/>
        <v>150</v>
      </c>
      <c r="AF2158" s="15">
        <f t="shared" si="8627"/>
        <v>0</v>
      </c>
      <c r="AG2158" s="15">
        <f t="shared" si="8627"/>
        <v>0</v>
      </c>
      <c r="AH2158" s="15">
        <f t="shared" si="8627"/>
        <v>0</v>
      </c>
      <c r="AI2158" s="15">
        <f t="shared" si="8627"/>
        <v>0</v>
      </c>
      <c r="AJ2158" s="17"/>
      <c r="AK2158" s="15">
        <f>AK2157</f>
        <v>0</v>
      </c>
      <c r="AL2158" s="15">
        <f>AL2157</f>
        <v>0</v>
      </c>
      <c r="AM2158" s="17"/>
      <c r="AN2158" s="15">
        <f t="shared" ref="AN2158:AX2158" si="8628">AN2157</f>
        <v>0</v>
      </c>
      <c r="AO2158" s="15">
        <f t="shared" si="8628"/>
        <v>0</v>
      </c>
      <c r="AP2158" s="15">
        <f t="shared" si="8628"/>
        <v>0</v>
      </c>
      <c r="AQ2158" s="15">
        <f t="shared" si="8628"/>
        <v>0</v>
      </c>
      <c r="AR2158" s="15">
        <f t="shared" si="8628"/>
        <v>0</v>
      </c>
      <c r="AS2158" s="15">
        <f t="shared" si="8628"/>
        <v>0</v>
      </c>
      <c r="AT2158" s="15">
        <f t="shared" si="8628"/>
        <v>0</v>
      </c>
      <c r="AU2158" s="15">
        <f t="shared" si="8628"/>
        <v>0</v>
      </c>
      <c r="AV2158" s="15">
        <f t="shared" si="8628"/>
        <v>0</v>
      </c>
      <c r="AW2158" s="15">
        <f t="shared" si="8628"/>
        <v>0</v>
      </c>
      <c r="AX2158" s="15">
        <f t="shared" si="8628"/>
        <v>0</v>
      </c>
      <c r="AY2158" s="17"/>
      <c r="AZ2158" s="15">
        <f t="shared" ref="AZ2158:BA2158" si="8629">AZ2157</f>
        <v>6000</v>
      </c>
      <c r="BA2158" s="15">
        <f t="shared" si="8629"/>
        <v>2000</v>
      </c>
      <c r="BB2158" s="15">
        <v>160</v>
      </c>
      <c r="BC2158" s="15">
        <f t="shared" ref="BC2158:BE2158" si="8630">BC2157</f>
        <v>0</v>
      </c>
      <c r="BD2158" s="15">
        <f t="shared" si="8630"/>
        <v>0</v>
      </c>
      <c r="BE2158" s="15">
        <f t="shared" si="8630"/>
        <v>60</v>
      </c>
      <c r="BF2158" s="17"/>
      <c r="BG2158" s="15">
        <f t="shared" ref="BG2158:BH2158" si="8631">BG2157</f>
        <v>1000</v>
      </c>
      <c r="BH2158" s="15">
        <f t="shared" si="8631"/>
        <v>5000</v>
      </c>
      <c r="BI2158" s="17"/>
      <c r="BJ2158" s="22">
        <f>G2158/G2157</f>
        <v>1</v>
      </c>
      <c r="BK2158" s="65">
        <f>BK2157</f>
        <v>0</v>
      </c>
      <c r="BL2158" s="65">
        <f>BL2157</f>
        <v>0</v>
      </c>
      <c r="BM2158" s="6">
        <f t="shared" si="8614"/>
        <v>145.44749999999999</v>
      </c>
      <c r="BN2158" s="8">
        <f t="shared" si="8615"/>
        <v>259.61870858192918</v>
      </c>
      <c r="BO2158" s="12">
        <f t="shared" si="8616"/>
        <v>194.32162030116501</v>
      </c>
      <c r="BP2158" s="50">
        <f>(1-'#Constant'!$A$3)/($J2158*'#Constant'!$B$3/'#Constant'!$C$3^($D2158-1)+1)+'#Constant'!$A$3</f>
        <v>0.95511450381679386</v>
      </c>
      <c r="BQ2158" s="4">
        <f t="shared" si="8617"/>
        <v>211.02181905370844</v>
      </c>
      <c r="BR2158" s="50">
        <f>(1-'#Constant'!$A$3)/($K2158*'#Constant'!$B$3/'#Constant'!$C$3^($D2158-1)+1)+'#Constant'!$A$3</f>
        <v>0.93417910447761188</v>
      </c>
      <c r="BS2158" s="4">
        <f t="shared" si="8618"/>
        <v>308.21559811014993</v>
      </c>
      <c r="BT2158"/>
    </row>
    <row r="2159" spans="1:72" x14ac:dyDescent="0.3">
      <c r="A2159">
        <v>40193</v>
      </c>
      <c r="B2159" s="18" t="s">
        <v>414</v>
      </c>
      <c r="C2159" s="43" t="str">
        <f>VLOOKUP($A2159,[2]CreatureTable!$A:$I,9,FALSE)</f>
        <v>Knight</v>
      </c>
      <c r="D2159">
        <v>1</v>
      </c>
      <c r="E2159">
        <v>1</v>
      </c>
      <c r="F2159" s="18">
        <v>1</v>
      </c>
      <c r="G2159" s="10">
        <f>ROUND(VLOOKUP($C2159,$B$4:$BH$42,6,FALSE),0)</f>
        <v>81</v>
      </c>
      <c r="H2159" s="10">
        <f>ROUND(VLOOKUP($C2159,$B$4:$BH$42,7,FALSE),0)</f>
        <v>81</v>
      </c>
      <c r="I2159" s="10">
        <f>ROUND(VLOOKUP($C2159,$B$4:$BH$42,8,FALSE),0)</f>
        <v>6982</v>
      </c>
      <c r="J2159" s="10">
        <f>ROUND(VLOOKUP($C2159,$B$4:$BH$42,9,FALSE),0)</f>
        <v>36</v>
      </c>
      <c r="K2159" s="10">
        <f>ROUND(VLOOKUP($C2159,$B$4:$BH$42,10,FALSE),0)</f>
        <v>28</v>
      </c>
      <c r="L2159" s="2"/>
      <c r="M2159" s="10">
        <f>ROUND(VLOOKUP($C2159,$B$4:$BH$42,12,FALSE),0)</f>
        <v>50</v>
      </c>
      <c r="N2159" s="10">
        <f>ROUND(VLOOKUP($C2159,$B$4:$BH$42,13,FALSE),0)</f>
        <v>0</v>
      </c>
      <c r="O2159" s="10">
        <f>ROUND(VLOOKUP($C2159,$B$4:$BH$42,14,FALSE),0)</f>
        <v>0</v>
      </c>
      <c r="P2159" s="10">
        <f>ROUND(VLOOKUP($C2159,$B$4:$BH$42,15,FALSE),0)</f>
        <v>0</v>
      </c>
      <c r="Q2159" s="10">
        <f>ROUND(VLOOKUP($C2159,$B$4:$BH$42,16,FALSE),0)</f>
        <v>100</v>
      </c>
      <c r="R2159" s="10">
        <f>ROUND(VLOOKUP($C2159,$B$4:$BH$42,17,FALSE),0)</f>
        <v>0</v>
      </c>
      <c r="S2159" s="10">
        <f>ROUND(VLOOKUP($C2159,$B$4:$BH$42,18,FALSE),0)</f>
        <v>0</v>
      </c>
      <c r="T2159" s="10">
        <f>ROUND(VLOOKUP($C2159,$B$4:$BH$42,19,FALSE),0)</f>
        <v>0</v>
      </c>
      <c r="U2159" s="10">
        <f>ROUND(VLOOKUP($C2159,$B$4:$BH$42,20,FALSE),0)</f>
        <v>0</v>
      </c>
      <c r="V2159" s="10">
        <f>ROUND(VLOOKUP($C2159,$B$4:$BH$42,21,FALSE),0)</f>
        <v>250</v>
      </c>
      <c r="W2159" s="2"/>
      <c r="X2159" s="10">
        <f>ROUND(VLOOKUP($C2159,$B$4:$BH$42,23,FALSE),0)</f>
        <v>50</v>
      </c>
      <c r="Y2159" s="10">
        <f>ROUND(VLOOKUP($C2159,$B$4:$BH$42,24,FALSE),0)</f>
        <v>0</v>
      </c>
      <c r="Z2159" s="10">
        <f>ROUND(VLOOKUP($C2159,$B$4:$BH$42,25,FALSE),0)</f>
        <v>0</v>
      </c>
      <c r="AA2159" s="10">
        <f>ROUND(VLOOKUP($C2159,$B$4:$BH$42,26,FALSE),0)</f>
        <v>0</v>
      </c>
      <c r="AB2159" s="10">
        <f>ROUND(VLOOKUP($C2159,$B$4:$BH$42,27,FALSE),0)</f>
        <v>100</v>
      </c>
      <c r="AC2159" s="10">
        <f>ROUND(VLOOKUP($C2159,$B$4:$BH$42,28,FALSE),0)</f>
        <v>0</v>
      </c>
      <c r="AD2159" s="10">
        <f>ROUND(VLOOKUP($C2159,$B$4:$BH$42,29,FALSE),0)</f>
        <v>0</v>
      </c>
      <c r="AE2159" s="10">
        <f>ROUND(VLOOKUP($C2159,$B$4:$BH$42,30,FALSE),0)</f>
        <v>0</v>
      </c>
      <c r="AF2159" s="10">
        <f>ROUND(VLOOKUP($C2159,$B$4:$BH$42,31,FALSE),0)</f>
        <v>0</v>
      </c>
      <c r="AG2159" s="10">
        <f>ROUND(VLOOKUP($C2159,$B$4:$BH$42,32,FALSE),0)</f>
        <v>250</v>
      </c>
      <c r="AH2159" s="10">
        <f>ROUND(VLOOKUP($C2159,$B$4:$BH$42,33,FALSE),0)</f>
        <v>0</v>
      </c>
      <c r="AI2159" s="10">
        <f>ROUND(VLOOKUP($C2159,$B$4:$BH$42,34,FALSE),0)</f>
        <v>0</v>
      </c>
      <c r="AJ2159" s="3"/>
      <c r="AK2159" s="10">
        <f>ROUND(VLOOKUP($C2159,$B$4:$BH$42,36,FALSE),0)</f>
        <v>0</v>
      </c>
      <c r="AL2159" s="10">
        <f>ROUND(VLOOKUP($C2159,$B$4:$BH$42,37,FALSE),0)</f>
        <v>0</v>
      </c>
      <c r="AM2159" s="3"/>
      <c r="AN2159" s="10">
        <f>ROUND(VLOOKUP($C2159,$B$4:$BH$42,39,FALSE),0)</f>
        <v>0</v>
      </c>
      <c r="AO2159" s="10">
        <f>ROUND(VLOOKUP($C2159,$B$4:$BH$42,40,FALSE),0)</f>
        <v>0</v>
      </c>
      <c r="AP2159" s="10">
        <f>ROUND(VLOOKUP($C2159,$B$4:$BH$42,41,FALSE),0)</f>
        <v>0</v>
      </c>
      <c r="AQ2159" s="10">
        <f>ROUND(VLOOKUP($C2159,$B$4:$BH$42,42,FALSE),0)</f>
        <v>0</v>
      </c>
      <c r="AR2159" s="10">
        <f>ROUND(VLOOKUP($C2159,$B$4:$BH$42,43,FALSE),0)</f>
        <v>0</v>
      </c>
      <c r="AS2159" s="10">
        <f>ROUND(VLOOKUP($C2159,$B$4:$BH$42,44,FALSE),0)</f>
        <v>0</v>
      </c>
      <c r="AT2159" s="10">
        <f>ROUND(VLOOKUP($C2159,$B$4:$BH$42,45,FALSE),0)</f>
        <v>0</v>
      </c>
      <c r="AU2159" s="10">
        <f>ROUND(VLOOKUP($C2159,$B$4:$BH$42,46,FALSE),0)</f>
        <v>0</v>
      </c>
      <c r="AV2159" s="10">
        <f>ROUND(VLOOKUP($C2159,$B$4:$BH$42,47,FALSE),0)</f>
        <v>0</v>
      </c>
      <c r="AW2159" s="10">
        <f>ROUND(VLOOKUP($C2159,$B$4:$BH$42,48,FALSE),0)</f>
        <v>0</v>
      </c>
      <c r="AX2159" s="10">
        <f>ROUND(VLOOKUP($C2159,$B$4:$BH$42,49,FALSE),0)</f>
        <v>0</v>
      </c>
      <c r="AY2159" s="3"/>
      <c r="AZ2159" s="10">
        <v>6000</v>
      </c>
      <c r="BA2159" s="10">
        <v>2000</v>
      </c>
      <c r="BB2159" s="10">
        <v>205</v>
      </c>
      <c r="BC2159" s="10">
        <v>0</v>
      </c>
      <c r="BD2159" s="10">
        <v>0</v>
      </c>
      <c r="BE2159" s="10">
        <v>60</v>
      </c>
      <c r="BF2159" s="3"/>
      <c r="BG2159" s="10">
        <v>1000</v>
      </c>
      <c r="BH2159" s="10">
        <v>5000</v>
      </c>
      <c r="BI2159" s="3"/>
      <c r="BJ2159" s="21">
        <v>1</v>
      </c>
      <c r="BK2159" s="65">
        <v>0</v>
      </c>
      <c r="BL2159" s="65">
        <v>0</v>
      </c>
      <c r="BM2159" s="6">
        <f t="shared" ref="BM2159:BM2166" si="8632">MAX(G2159*(1+M2159/1000*(1+O2159/1000))*(1+0.5*T2159/1000)*(1+0.25*S2159/1000),(H2159*(1+X2159/1000*(1+Z2159/1000))*(1+0.5*AE2159/1000)*(1+0.25*AD2159/1000)))*BG2159/1000</f>
        <v>85.05</v>
      </c>
      <c r="BN2159" s="8">
        <f t="shared" ref="BN2159:BN2166" si="8633">(BQ2159+BS2159)/2*(1+AI2159/2000)*(1+AH2159/2000)*(1+AN2159/2000)*(1+AK2159/2000)</f>
        <v>535.97110176221133</v>
      </c>
      <c r="BO2159" s="12">
        <f t="shared" ref="BO2159:BO2166" si="8634">SQRT(BM2159*BN2159)</f>
        <v>213.50489972100422</v>
      </c>
      <c r="BP2159" s="50">
        <f>(1-'#Constant'!$A$3)/($J2159*'#Constant'!$B$3/'#Constant'!$C$3^($D2159-1)+1)+'#Constant'!$A$3</f>
        <v>0.90447653429602881</v>
      </c>
      <c r="BQ2159" s="4">
        <f t="shared" ref="BQ2159:BQ2166" si="8635">I2159/(BP2159*(1-Q2159/1000*(0.5+R2159/1000))*(1-P2159/1000)*(1-V2159/1000)*(1+U2159/1000))/20</f>
        <v>541.71102698872187</v>
      </c>
      <c r="BR2159" s="50">
        <f>(1-'#Constant'!$A$3)/($K2159*'#Constant'!$B$3/'#Constant'!$C$3^($D2159-1)+1)+'#Constant'!$A$3</f>
        <v>0.92405904059040589</v>
      </c>
      <c r="BS2159" s="4">
        <f t="shared" ref="BS2159:BS2166" si="8636">I2159/(BR2159*(1-AB2159/1000*(0.5+AC2159/1000))*(1-AA2159/1000)*(1-AG2159/1000)*(1+AF2159/1000))/20</f>
        <v>530.2311765357008</v>
      </c>
      <c r="BT2159">
        <f>BO2159/$BO$4*100</f>
        <v>162.27180605946913</v>
      </c>
    </row>
    <row r="2160" spans="1:72" s="13" customFormat="1" ht="17.25" thickBot="1" x14ac:dyDescent="0.35">
      <c r="B2160" s="20"/>
      <c r="D2160" s="14">
        <v>1</v>
      </c>
      <c r="E2160" s="14">
        <v>1</v>
      </c>
      <c r="F2160" s="19">
        <v>1</v>
      </c>
      <c r="G2160" s="15">
        <f>G2159</f>
        <v>81</v>
      </c>
      <c r="H2160" s="15">
        <f>H2159</f>
        <v>81</v>
      </c>
      <c r="I2160" s="15">
        <f>I2159</f>
        <v>6982</v>
      </c>
      <c r="J2160" s="15">
        <f>J2159</f>
        <v>36</v>
      </c>
      <c r="K2160" s="15">
        <f>K2159</f>
        <v>28</v>
      </c>
      <c r="L2160" s="16"/>
      <c r="M2160" s="15">
        <f t="shared" ref="M2160:V2160" si="8637">M2159</f>
        <v>50</v>
      </c>
      <c r="N2160" s="15">
        <f t="shared" si="8637"/>
        <v>0</v>
      </c>
      <c r="O2160" s="15">
        <f t="shared" si="8637"/>
        <v>0</v>
      </c>
      <c r="P2160" s="15">
        <f t="shared" si="8637"/>
        <v>0</v>
      </c>
      <c r="Q2160" s="15">
        <f t="shared" si="8637"/>
        <v>100</v>
      </c>
      <c r="R2160" s="15">
        <f t="shared" si="8637"/>
        <v>0</v>
      </c>
      <c r="S2160" s="15">
        <f t="shared" si="8637"/>
        <v>0</v>
      </c>
      <c r="T2160" s="15">
        <f t="shared" si="8637"/>
        <v>0</v>
      </c>
      <c r="U2160" s="15">
        <f t="shared" si="8637"/>
        <v>0</v>
      </c>
      <c r="V2160" s="15">
        <f t="shared" si="8637"/>
        <v>250</v>
      </c>
      <c r="W2160" s="16"/>
      <c r="X2160" s="15">
        <f t="shared" ref="X2160:AI2160" si="8638">X2159</f>
        <v>50</v>
      </c>
      <c r="Y2160" s="15">
        <f t="shared" si="8638"/>
        <v>0</v>
      </c>
      <c r="Z2160" s="15">
        <f t="shared" si="8638"/>
        <v>0</v>
      </c>
      <c r="AA2160" s="15">
        <f t="shared" si="8638"/>
        <v>0</v>
      </c>
      <c r="AB2160" s="15">
        <f t="shared" si="8638"/>
        <v>100</v>
      </c>
      <c r="AC2160" s="15">
        <f t="shared" si="8638"/>
        <v>0</v>
      </c>
      <c r="AD2160" s="15">
        <f t="shared" si="8638"/>
        <v>0</v>
      </c>
      <c r="AE2160" s="15">
        <f t="shared" si="8638"/>
        <v>0</v>
      </c>
      <c r="AF2160" s="15">
        <f t="shared" si="8638"/>
        <v>0</v>
      </c>
      <c r="AG2160" s="15">
        <f t="shared" si="8638"/>
        <v>250</v>
      </c>
      <c r="AH2160" s="15">
        <f t="shared" si="8638"/>
        <v>0</v>
      </c>
      <c r="AI2160" s="15">
        <f t="shared" si="8638"/>
        <v>0</v>
      </c>
      <c r="AJ2160" s="17"/>
      <c r="AK2160" s="15">
        <f>AK2159</f>
        <v>0</v>
      </c>
      <c r="AL2160" s="15">
        <f>AL2159</f>
        <v>0</v>
      </c>
      <c r="AM2160" s="17"/>
      <c r="AN2160" s="15">
        <f t="shared" ref="AN2160:AX2160" si="8639">AN2159</f>
        <v>0</v>
      </c>
      <c r="AO2160" s="15">
        <f t="shared" si="8639"/>
        <v>0</v>
      </c>
      <c r="AP2160" s="15">
        <f t="shared" si="8639"/>
        <v>0</v>
      </c>
      <c r="AQ2160" s="15">
        <f t="shared" si="8639"/>
        <v>0</v>
      </c>
      <c r="AR2160" s="15">
        <f t="shared" si="8639"/>
        <v>0</v>
      </c>
      <c r="AS2160" s="15">
        <f t="shared" si="8639"/>
        <v>0</v>
      </c>
      <c r="AT2160" s="15">
        <f t="shared" si="8639"/>
        <v>0</v>
      </c>
      <c r="AU2160" s="15">
        <f t="shared" si="8639"/>
        <v>0</v>
      </c>
      <c r="AV2160" s="15">
        <f t="shared" si="8639"/>
        <v>0</v>
      </c>
      <c r="AW2160" s="15">
        <f t="shared" si="8639"/>
        <v>0</v>
      </c>
      <c r="AX2160" s="15">
        <f t="shared" si="8639"/>
        <v>0</v>
      </c>
      <c r="AY2160" s="17"/>
      <c r="AZ2160" s="15">
        <f t="shared" ref="AZ2160:BA2160" si="8640">AZ2159</f>
        <v>6000</v>
      </c>
      <c r="BA2160" s="15">
        <f t="shared" si="8640"/>
        <v>2000</v>
      </c>
      <c r="BB2160" s="15">
        <v>205</v>
      </c>
      <c r="BC2160" s="15">
        <f t="shared" ref="BC2160:BE2160" si="8641">BC2159</f>
        <v>0</v>
      </c>
      <c r="BD2160" s="15">
        <f t="shared" si="8641"/>
        <v>0</v>
      </c>
      <c r="BE2160" s="15">
        <f t="shared" si="8641"/>
        <v>60</v>
      </c>
      <c r="BF2160" s="17"/>
      <c r="BG2160" s="15">
        <f t="shared" ref="BG2160:BH2160" si="8642">BG2159</f>
        <v>1000</v>
      </c>
      <c r="BH2160" s="15">
        <f t="shared" si="8642"/>
        <v>5000</v>
      </c>
      <c r="BI2160" s="17"/>
      <c r="BJ2160" s="22">
        <f>G2160/G2159</f>
        <v>1</v>
      </c>
      <c r="BK2160" s="65">
        <f t="shared" ref="BK2160:BL2160" si="8643">BK2159</f>
        <v>0</v>
      </c>
      <c r="BL2160" s="65">
        <f t="shared" si="8643"/>
        <v>0</v>
      </c>
      <c r="BM2160" s="6">
        <f t="shared" si="8632"/>
        <v>85.05</v>
      </c>
      <c r="BN2160" s="8">
        <f t="shared" si="8633"/>
        <v>535.97110176221133</v>
      </c>
      <c r="BO2160" s="12">
        <f t="shared" si="8634"/>
        <v>213.50489972100422</v>
      </c>
      <c r="BP2160" s="50">
        <f>(1-'#Constant'!$A$3)/($J2160*'#Constant'!$B$3/'#Constant'!$C$3^($D2160-1)+1)+'#Constant'!$A$3</f>
        <v>0.90447653429602881</v>
      </c>
      <c r="BQ2160" s="4">
        <f t="shared" si="8635"/>
        <v>541.71102698872187</v>
      </c>
      <c r="BR2160" s="50">
        <f>(1-'#Constant'!$A$3)/($K2160*'#Constant'!$B$3/'#Constant'!$C$3^($D2160-1)+1)+'#Constant'!$A$3</f>
        <v>0.92405904059040589</v>
      </c>
      <c r="BS2160" s="4">
        <f t="shared" si="8636"/>
        <v>530.2311765357008</v>
      </c>
      <c r="BT2160"/>
    </row>
    <row r="2161" spans="1:72" x14ac:dyDescent="0.3">
      <c r="A2161">
        <v>40194</v>
      </c>
      <c r="B2161" s="18" t="s">
        <v>415</v>
      </c>
      <c r="C2161" s="43" t="str">
        <f>VLOOKUP($A2161,[2]CreatureTable!$A:$I,9,FALSE)</f>
        <v>Wizard</v>
      </c>
      <c r="D2161">
        <v>1</v>
      </c>
      <c r="E2161">
        <v>1</v>
      </c>
      <c r="F2161" s="18">
        <v>1</v>
      </c>
      <c r="G2161" s="10">
        <f>ROUND(VLOOKUP($C2161,$B$4:$BH$42,6,FALSE),0)</f>
        <v>120</v>
      </c>
      <c r="H2161" s="10">
        <f>ROUND(VLOOKUP($C2161,$B$4:$BH$42,7,FALSE),0)</f>
        <v>120</v>
      </c>
      <c r="I2161" s="10">
        <f>ROUND(VLOOKUP($C2161,$B$4:$BH$42,8,FALSE),0)</f>
        <v>4031</v>
      </c>
      <c r="J2161" s="10">
        <f>ROUND(VLOOKUP($C2161,$B$4:$BH$42,9,FALSE),0)</f>
        <v>16</v>
      </c>
      <c r="K2161" s="10">
        <f>ROUND(VLOOKUP($C2161,$B$4:$BH$42,10,FALSE),0)</f>
        <v>24</v>
      </c>
      <c r="L2161" s="2"/>
      <c r="M2161" s="10">
        <f>ROUND(VLOOKUP($C2161,$B$4:$BH$42,12,FALSE),0)</f>
        <v>100</v>
      </c>
      <c r="N2161" s="10">
        <f>ROUND(VLOOKUP($C2161,$B$4:$BH$42,13,FALSE),0)</f>
        <v>0</v>
      </c>
      <c r="O2161" s="10">
        <f>ROUND(VLOOKUP($C2161,$B$4:$BH$42,14,FALSE),0)</f>
        <v>0</v>
      </c>
      <c r="P2161" s="10">
        <f>ROUND(VLOOKUP($C2161,$B$4:$BH$42,15,FALSE),0)</f>
        <v>0</v>
      </c>
      <c r="Q2161" s="10">
        <f>ROUND(VLOOKUP($C2161,$B$4:$BH$42,16,FALSE),0)</f>
        <v>0</v>
      </c>
      <c r="R2161" s="10">
        <f>ROUND(VLOOKUP($C2161,$B$4:$BH$42,17,FALSE),0)</f>
        <v>0</v>
      </c>
      <c r="S2161" s="10">
        <f>ROUND(VLOOKUP($C2161,$B$4:$BH$42,18,FALSE),0)</f>
        <v>100</v>
      </c>
      <c r="T2161" s="10">
        <f>ROUND(VLOOKUP($C2161,$B$4:$BH$42,19,FALSE),0)</f>
        <v>150</v>
      </c>
      <c r="U2161" s="10">
        <f>ROUND(VLOOKUP($C2161,$B$4:$BH$42,20,FALSE),0)</f>
        <v>0</v>
      </c>
      <c r="V2161" s="10">
        <f>ROUND(VLOOKUP($C2161,$B$4:$BH$42,21,FALSE),0)</f>
        <v>0</v>
      </c>
      <c r="W2161" s="2"/>
      <c r="X2161" s="10">
        <f>ROUND(VLOOKUP($C2161,$B$4:$BH$42,23,FALSE),0)</f>
        <v>100</v>
      </c>
      <c r="Y2161" s="10">
        <f>ROUND(VLOOKUP($C2161,$B$4:$BH$42,24,FALSE),0)</f>
        <v>0</v>
      </c>
      <c r="Z2161" s="10">
        <f>ROUND(VLOOKUP($C2161,$B$4:$BH$42,25,FALSE),0)</f>
        <v>0</v>
      </c>
      <c r="AA2161" s="10">
        <f>ROUND(VLOOKUP($C2161,$B$4:$BH$42,26,FALSE),0)</f>
        <v>200</v>
      </c>
      <c r="AB2161" s="10">
        <f>ROUND(VLOOKUP($C2161,$B$4:$BH$42,27,FALSE),0)</f>
        <v>250</v>
      </c>
      <c r="AC2161" s="10">
        <f>ROUND(VLOOKUP($C2161,$B$4:$BH$42,28,FALSE),0)</f>
        <v>0</v>
      </c>
      <c r="AD2161" s="10">
        <f>ROUND(VLOOKUP($C2161,$B$4:$BH$42,29,FALSE),0)</f>
        <v>100</v>
      </c>
      <c r="AE2161" s="10">
        <f>ROUND(VLOOKUP($C2161,$B$4:$BH$42,30,FALSE),0)</f>
        <v>150</v>
      </c>
      <c r="AF2161" s="10">
        <f>ROUND(VLOOKUP($C2161,$B$4:$BH$42,31,FALSE),0)</f>
        <v>0</v>
      </c>
      <c r="AG2161" s="10">
        <f>ROUND(VLOOKUP($C2161,$B$4:$BH$42,32,FALSE),0)</f>
        <v>0</v>
      </c>
      <c r="AH2161" s="10">
        <f>ROUND(VLOOKUP($C2161,$B$4:$BH$42,33,FALSE),0)</f>
        <v>0</v>
      </c>
      <c r="AI2161" s="10">
        <f>ROUND(VLOOKUP($C2161,$B$4:$BH$42,34,FALSE),0)</f>
        <v>0</v>
      </c>
      <c r="AJ2161" s="3"/>
      <c r="AK2161" s="10">
        <f>ROUND(VLOOKUP($C2161,$B$4:$BH$42,36,FALSE),0)</f>
        <v>0</v>
      </c>
      <c r="AL2161" s="10">
        <f>ROUND(VLOOKUP($C2161,$B$4:$BH$42,37,FALSE),0)</f>
        <v>0</v>
      </c>
      <c r="AM2161" s="3"/>
      <c r="AN2161" s="10">
        <f>ROUND(VLOOKUP($C2161,$B$4:$BH$42,39,FALSE),0)</f>
        <v>0</v>
      </c>
      <c r="AO2161" s="10">
        <f>ROUND(VLOOKUP($C2161,$B$4:$BH$42,40,FALSE),0)</f>
        <v>0</v>
      </c>
      <c r="AP2161" s="10">
        <f>ROUND(VLOOKUP($C2161,$B$4:$BH$42,41,FALSE),0)</f>
        <v>0</v>
      </c>
      <c r="AQ2161" s="10">
        <f>ROUND(VLOOKUP($C2161,$B$4:$BH$42,42,FALSE),0)</f>
        <v>0</v>
      </c>
      <c r="AR2161" s="10">
        <f>ROUND(VLOOKUP($C2161,$B$4:$BH$42,43,FALSE),0)</f>
        <v>0</v>
      </c>
      <c r="AS2161" s="10">
        <f>ROUND(VLOOKUP($C2161,$B$4:$BH$42,44,FALSE),0)</f>
        <v>0</v>
      </c>
      <c r="AT2161" s="10">
        <f>ROUND(VLOOKUP($C2161,$B$4:$BH$42,45,FALSE),0)</f>
        <v>0</v>
      </c>
      <c r="AU2161" s="10">
        <f>ROUND(VLOOKUP($C2161,$B$4:$BH$42,46,FALSE),0)</f>
        <v>0</v>
      </c>
      <c r="AV2161" s="10">
        <f>ROUND(VLOOKUP($C2161,$B$4:$BH$42,47,FALSE),0)</f>
        <v>0</v>
      </c>
      <c r="AW2161" s="10">
        <f>ROUND(VLOOKUP($C2161,$B$4:$BH$42,48,FALSE),0)</f>
        <v>0</v>
      </c>
      <c r="AX2161" s="10">
        <f>ROUND(VLOOKUP($C2161,$B$4:$BH$42,49,FALSE),0)</f>
        <v>0</v>
      </c>
      <c r="AY2161" s="3"/>
      <c r="AZ2161" s="10">
        <v>6000</v>
      </c>
      <c r="BA2161" s="10">
        <v>2000</v>
      </c>
      <c r="BB2161" s="10">
        <v>160</v>
      </c>
      <c r="BC2161" s="10">
        <v>0</v>
      </c>
      <c r="BD2161" s="10">
        <v>0</v>
      </c>
      <c r="BE2161" s="10">
        <v>60</v>
      </c>
      <c r="BF2161" s="3"/>
      <c r="BG2161" s="10">
        <v>1000</v>
      </c>
      <c r="BH2161" s="10">
        <v>5000</v>
      </c>
      <c r="BI2161" s="3"/>
      <c r="BJ2161" s="21">
        <v>1</v>
      </c>
      <c r="BK2161" s="65">
        <v>0</v>
      </c>
      <c r="BL2161" s="65">
        <v>0</v>
      </c>
      <c r="BM2161" s="6">
        <f t="shared" si="8632"/>
        <v>145.44749999999999</v>
      </c>
      <c r="BN2161" s="8">
        <f t="shared" si="8633"/>
        <v>259.61870858192918</v>
      </c>
      <c r="BO2161" s="12">
        <f t="shared" si="8634"/>
        <v>194.32162030116501</v>
      </c>
      <c r="BP2161" s="50">
        <f>(1-'#Constant'!$A$3)/($J2161*'#Constant'!$B$3/'#Constant'!$C$3^($D2161-1)+1)+'#Constant'!$A$3</f>
        <v>0.95511450381679386</v>
      </c>
      <c r="BQ2161" s="4">
        <f t="shared" si="8635"/>
        <v>211.02181905370844</v>
      </c>
      <c r="BR2161" s="50">
        <f>(1-'#Constant'!$A$3)/($K2161*'#Constant'!$B$3/'#Constant'!$C$3^($D2161-1)+1)+'#Constant'!$A$3</f>
        <v>0.93417910447761188</v>
      </c>
      <c r="BS2161" s="4">
        <f t="shared" si="8636"/>
        <v>308.21559811014993</v>
      </c>
      <c r="BT2161">
        <f>BO2161/$BO$4*100</f>
        <v>147.69178751343802</v>
      </c>
    </row>
    <row r="2162" spans="1:72" s="13" customFormat="1" ht="17.25" thickBot="1" x14ac:dyDescent="0.35">
      <c r="B2162" s="20"/>
      <c r="D2162" s="14">
        <v>1</v>
      </c>
      <c r="E2162" s="14">
        <v>1</v>
      </c>
      <c r="F2162" s="19">
        <v>1</v>
      </c>
      <c r="G2162" s="15">
        <f>G2161</f>
        <v>120</v>
      </c>
      <c r="H2162" s="15">
        <f>H2161</f>
        <v>120</v>
      </c>
      <c r="I2162" s="15">
        <f>I2161</f>
        <v>4031</v>
      </c>
      <c r="J2162" s="15">
        <f>J2161</f>
        <v>16</v>
      </c>
      <c r="K2162" s="15">
        <f>K2161</f>
        <v>24</v>
      </c>
      <c r="L2162" s="16"/>
      <c r="M2162" s="15">
        <f t="shared" ref="M2162:V2162" si="8644">M2161</f>
        <v>100</v>
      </c>
      <c r="N2162" s="15">
        <f t="shared" si="8644"/>
        <v>0</v>
      </c>
      <c r="O2162" s="15">
        <f t="shared" si="8644"/>
        <v>0</v>
      </c>
      <c r="P2162" s="15">
        <f t="shared" si="8644"/>
        <v>0</v>
      </c>
      <c r="Q2162" s="15">
        <f t="shared" si="8644"/>
        <v>0</v>
      </c>
      <c r="R2162" s="15">
        <f t="shared" si="8644"/>
        <v>0</v>
      </c>
      <c r="S2162" s="15">
        <f t="shared" si="8644"/>
        <v>100</v>
      </c>
      <c r="T2162" s="15">
        <f t="shared" si="8644"/>
        <v>150</v>
      </c>
      <c r="U2162" s="15">
        <f t="shared" si="8644"/>
        <v>0</v>
      </c>
      <c r="V2162" s="15">
        <f t="shared" si="8644"/>
        <v>0</v>
      </c>
      <c r="W2162" s="16"/>
      <c r="X2162" s="15">
        <f t="shared" ref="X2162:AI2162" si="8645">X2161</f>
        <v>100</v>
      </c>
      <c r="Y2162" s="15">
        <f t="shared" si="8645"/>
        <v>0</v>
      </c>
      <c r="Z2162" s="15">
        <f t="shared" si="8645"/>
        <v>0</v>
      </c>
      <c r="AA2162" s="15">
        <f t="shared" si="8645"/>
        <v>200</v>
      </c>
      <c r="AB2162" s="15">
        <f t="shared" si="8645"/>
        <v>250</v>
      </c>
      <c r="AC2162" s="15">
        <f t="shared" si="8645"/>
        <v>0</v>
      </c>
      <c r="AD2162" s="15">
        <f t="shared" si="8645"/>
        <v>100</v>
      </c>
      <c r="AE2162" s="15">
        <f t="shared" si="8645"/>
        <v>150</v>
      </c>
      <c r="AF2162" s="15">
        <f t="shared" si="8645"/>
        <v>0</v>
      </c>
      <c r="AG2162" s="15">
        <f t="shared" si="8645"/>
        <v>0</v>
      </c>
      <c r="AH2162" s="15">
        <f t="shared" si="8645"/>
        <v>0</v>
      </c>
      <c r="AI2162" s="15">
        <f t="shared" si="8645"/>
        <v>0</v>
      </c>
      <c r="AJ2162" s="17"/>
      <c r="AK2162" s="15">
        <f>AK2161</f>
        <v>0</v>
      </c>
      <c r="AL2162" s="15">
        <f>AL2161</f>
        <v>0</v>
      </c>
      <c r="AM2162" s="17"/>
      <c r="AN2162" s="15">
        <f t="shared" ref="AN2162:AX2162" si="8646">AN2161</f>
        <v>0</v>
      </c>
      <c r="AO2162" s="15">
        <f t="shared" si="8646"/>
        <v>0</v>
      </c>
      <c r="AP2162" s="15">
        <f t="shared" si="8646"/>
        <v>0</v>
      </c>
      <c r="AQ2162" s="15">
        <f t="shared" si="8646"/>
        <v>0</v>
      </c>
      <c r="AR2162" s="15">
        <f t="shared" si="8646"/>
        <v>0</v>
      </c>
      <c r="AS2162" s="15">
        <f t="shared" si="8646"/>
        <v>0</v>
      </c>
      <c r="AT2162" s="15">
        <f t="shared" si="8646"/>
        <v>0</v>
      </c>
      <c r="AU2162" s="15">
        <f t="shared" si="8646"/>
        <v>0</v>
      </c>
      <c r="AV2162" s="15">
        <f t="shared" si="8646"/>
        <v>0</v>
      </c>
      <c r="AW2162" s="15">
        <f t="shared" si="8646"/>
        <v>0</v>
      </c>
      <c r="AX2162" s="15">
        <f t="shared" si="8646"/>
        <v>0</v>
      </c>
      <c r="AY2162" s="17"/>
      <c r="AZ2162" s="15">
        <f t="shared" ref="AZ2162:BA2162" si="8647">AZ2161</f>
        <v>6000</v>
      </c>
      <c r="BA2162" s="15">
        <f t="shared" si="8647"/>
        <v>2000</v>
      </c>
      <c r="BB2162" s="15">
        <v>160</v>
      </c>
      <c r="BC2162" s="15">
        <f t="shared" ref="BC2162:BE2162" si="8648">BC2161</f>
        <v>0</v>
      </c>
      <c r="BD2162" s="15">
        <f t="shared" si="8648"/>
        <v>0</v>
      </c>
      <c r="BE2162" s="15">
        <f t="shared" si="8648"/>
        <v>60</v>
      </c>
      <c r="BF2162" s="17"/>
      <c r="BG2162" s="15">
        <f t="shared" ref="BG2162:BH2162" si="8649">BG2161</f>
        <v>1000</v>
      </c>
      <c r="BH2162" s="15">
        <f t="shared" si="8649"/>
        <v>5000</v>
      </c>
      <c r="BI2162" s="17"/>
      <c r="BJ2162" s="22">
        <f>G2162/G2161</f>
        <v>1</v>
      </c>
      <c r="BK2162" s="65">
        <f>BK2161</f>
        <v>0</v>
      </c>
      <c r="BL2162" s="65">
        <f>BL2161</f>
        <v>0</v>
      </c>
      <c r="BM2162" s="6">
        <f t="shared" si="8632"/>
        <v>145.44749999999999</v>
      </c>
      <c r="BN2162" s="8">
        <f t="shared" si="8633"/>
        <v>259.61870858192918</v>
      </c>
      <c r="BO2162" s="12">
        <f t="shared" si="8634"/>
        <v>194.32162030116501</v>
      </c>
      <c r="BP2162" s="50">
        <f>(1-'#Constant'!$A$3)/($J2162*'#Constant'!$B$3/'#Constant'!$C$3^($D2162-1)+1)+'#Constant'!$A$3</f>
        <v>0.95511450381679386</v>
      </c>
      <c r="BQ2162" s="4">
        <f t="shared" si="8635"/>
        <v>211.02181905370844</v>
      </c>
      <c r="BR2162" s="50">
        <f>(1-'#Constant'!$A$3)/($K2162*'#Constant'!$B$3/'#Constant'!$C$3^($D2162-1)+1)+'#Constant'!$A$3</f>
        <v>0.93417910447761188</v>
      </c>
      <c r="BS2162" s="4">
        <f t="shared" si="8636"/>
        <v>308.21559811014993</v>
      </c>
      <c r="BT2162"/>
    </row>
    <row r="2163" spans="1:72" x14ac:dyDescent="0.3">
      <c r="A2163">
        <v>40195</v>
      </c>
      <c r="B2163" s="18" t="s">
        <v>416</v>
      </c>
      <c r="C2163" s="43" t="str">
        <f>VLOOKUP($A2163,[2]CreatureTable!$A:$I,9,FALSE)</f>
        <v>Knight</v>
      </c>
      <c r="D2163">
        <v>1</v>
      </c>
      <c r="E2163">
        <v>1</v>
      </c>
      <c r="F2163" s="18">
        <v>1</v>
      </c>
      <c r="G2163" s="10">
        <f>ROUND(VLOOKUP($C2163,$B$4:$BH$42,6,FALSE),0)</f>
        <v>81</v>
      </c>
      <c r="H2163" s="10">
        <f>ROUND(VLOOKUP($C2163,$B$4:$BH$42,7,FALSE),0)</f>
        <v>81</v>
      </c>
      <c r="I2163" s="10">
        <f>ROUND(VLOOKUP($C2163,$B$4:$BH$42,8,FALSE),0)</f>
        <v>6982</v>
      </c>
      <c r="J2163" s="10">
        <f>ROUND(VLOOKUP($C2163,$B$4:$BH$42,9,FALSE),0)</f>
        <v>36</v>
      </c>
      <c r="K2163" s="10">
        <f>ROUND(VLOOKUP($C2163,$B$4:$BH$42,10,FALSE),0)</f>
        <v>28</v>
      </c>
      <c r="L2163" s="2"/>
      <c r="M2163" s="10">
        <f>ROUND(VLOOKUP($C2163,$B$4:$BH$42,12,FALSE),0)</f>
        <v>50</v>
      </c>
      <c r="N2163" s="10">
        <f>ROUND(VLOOKUP($C2163,$B$4:$BH$42,13,FALSE),0)</f>
        <v>0</v>
      </c>
      <c r="O2163" s="10">
        <f>ROUND(VLOOKUP($C2163,$B$4:$BH$42,14,FALSE),0)</f>
        <v>0</v>
      </c>
      <c r="P2163" s="10">
        <f>ROUND(VLOOKUP($C2163,$B$4:$BH$42,15,FALSE),0)</f>
        <v>0</v>
      </c>
      <c r="Q2163" s="10">
        <f>ROUND(VLOOKUP($C2163,$B$4:$BH$42,16,FALSE),0)</f>
        <v>100</v>
      </c>
      <c r="R2163" s="10">
        <f>ROUND(VLOOKUP($C2163,$B$4:$BH$42,17,FALSE),0)</f>
        <v>0</v>
      </c>
      <c r="S2163" s="10">
        <f>ROUND(VLOOKUP($C2163,$B$4:$BH$42,18,FALSE),0)</f>
        <v>0</v>
      </c>
      <c r="T2163" s="10">
        <f>ROUND(VLOOKUP($C2163,$B$4:$BH$42,19,FALSE),0)</f>
        <v>0</v>
      </c>
      <c r="U2163" s="10">
        <f>ROUND(VLOOKUP($C2163,$B$4:$BH$42,20,FALSE),0)</f>
        <v>0</v>
      </c>
      <c r="V2163" s="10">
        <f>ROUND(VLOOKUP($C2163,$B$4:$BH$42,21,FALSE),0)</f>
        <v>250</v>
      </c>
      <c r="W2163" s="2"/>
      <c r="X2163" s="10">
        <f>ROUND(VLOOKUP($C2163,$B$4:$BH$42,23,FALSE),0)</f>
        <v>50</v>
      </c>
      <c r="Y2163" s="10">
        <f>ROUND(VLOOKUP($C2163,$B$4:$BH$42,24,FALSE),0)</f>
        <v>0</v>
      </c>
      <c r="Z2163" s="10">
        <f>ROUND(VLOOKUP($C2163,$B$4:$BH$42,25,FALSE),0)</f>
        <v>0</v>
      </c>
      <c r="AA2163" s="10">
        <f>ROUND(VLOOKUP($C2163,$B$4:$BH$42,26,FALSE),0)</f>
        <v>0</v>
      </c>
      <c r="AB2163" s="10">
        <f>ROUND(VLOOKUP($C2163,$B$4:$BH$42,27,FALSE),0)</f>
        <v>100</v>
      </c>
      <c r="AC2163" s="10">
        <f>ROUND(VLOOKUP($C2163,$B$4:$BH$42,28,FALSE),0)</f>
        <v>0</v>
      </c>
      <c r="AD2163" s="10">
        <f>ROUND(VLOOKUP($C2163,$B$4:$BH$42,29,FALSE),0)</f>
        <v>0</v>
      </c>
      <c r="AE2163" s="10">
        <f>ROUND(VLOOKUP($C2163,$B$4:$BH$42,30,FALSE),0)</f>
        <v>0</v>
      </c>
      <c r="AF2163" s="10">
        <f>ROUND(VLOOKUP($C2163,$B$4:$BH$42,31,FALSE),0)</f>
        <v>0</v>
      </c>
      <c r="AG2163" s="10">
        <f>ROUND(VLOOKUP($C2163,$B$4:$BH$42,32,FALSE),0)</f>
        <v>250</v>
      </c>
      <c r="AH2163" s="10">
        <f>ROUND(VLOOKUP($C2163,$B$4:$BH$42,33,FALSE),0)</f>
        <v>0</v>
      </c>
      <c r="AI2163" s="10">
        <f>ROUND(VLOOKUP($C2163,$B$4:$BH$42,34,FALSE),0)</f>
        <v>0</v>
      </c>
      <c r="AJ2163" s="3"/>
      <c r="AK2163" s="10">
        <f>ROUND(VLOOKUP($C2163,$B$4:$BH$42,36,FALSE),0)</f>
        <v>0</v>
      </c>
      <c r="AL2163" s="10">
        <f>ROUND(VLOOKUP($C2163,$B$4:$BH$42,37,FALSE),0)</f>
        <v>0</v>
      </c>
      <c r="AM2163" s="3"/>
      <c r="AN2163" s="10">
        <f>ROUND(VLOOKUP($C2163,$B$4:$BH$42,39,FALSE),0)</f>
        <v>0</v>
      </c>
      <c r="AO2163" s="10">
        <f>ROUND(VLOOKUP($C2163,$B$4:$BH$42,40,FALSE),0)</f>
        <v>0</v>
      </c>
      <c r="AP2163" s="10">
        <f>ROUND(VLOOKUP($C2163,$B$4:$BH$42,41,FALSE),0)</f>
        <v>0</v>
      </c>
      <c r="AQ2163" s="10">
        <f>ROUND(VLOOKUP($C2163,$B$4:$BH$42,42,FALSE),0)</f>
        <v>0</v>
      </c>
      <c r="AR2163" s="10">
        <f>ROUND(VLOOKUP($C2163,$B$4:$BH$42,43,FALSE),0)</f>
        <v>0</v>
      </c>
      <c r="AS2163" s="10">
        <f>ROUND(VLOOKUP($C2163,$B$4:$BH$42,44,FALSE),0)</f>
        <v>0</v>
      </c>
      <c r="AT2163" s="10">
        <f>ROUND(VLOOKUP($C2163,$B$4:$BH$42,45,FALSE),0)</f>
        <v>0</v>
      </c>
      <c r="AU2163" s="10">
        <f>ROUND(VLOOKUP($C2163,$B$4:$BH$42,46,FALSE),0)</f>
        <v>0</v>
      </c>
      <c r="AV2163" s="10">
        <f>ROUND(VLOOKUP($C2163,$B$4:$BH$42,47,FALSE),0)</f>
        <v>0</v>
      </c>
      <c r="AW2163" s="10">
        <f>ROUND(VLOOKUP($C2163,$B$4:$BH$42,48,FALSE),0)</f>
        <v>0</v>
      </c>
      <c r="AX2163" s="10">
        <f>ROUND(VLOOKUP($C2163,$B$4:$BH$42,49,FALSE),0)</f>
        <v>0</v>
      </c>
      <c r="AY2163" s="3"/>
      <c r="AZ2163" s="10">
        <v>6000</v>
      </c>
      <c r="BA2163" s="10">
        <v>2000</v>
      </c>
      <c r="BB2163" s="10">
        <v>205</v>
      </c>
      <c r="BC2163" s="10">
        <v>0</v>
      </c>
      <c r="BD2163" s="10">
        <v>0</v>
      </c>
      <c r="BE2163" s="10">
        <v>60</v>
      </c>
      <c r="BF2163" s="3"/>
      <c r="BG2163" s="10">
        <v>1000</v>
      </c>
      <c r="BH2163" s="10">
        <v>5000</v>
      </c>
      <c r="BI2163" s="3"/>
      <c r="BJ2163" s="21">
        <v>1</v>
      </c>
      <c r="BK2163" s="65">
        <v>0</v>
      </c>
      <c r="BL2163" s="65">
        <v>0</v>
      </c>
      <c r="BM2163" s="6">
        <f t="shared" si="8632"/>
        <v>85.05</v>
      </c>
      <c r="BN2163" s="8">
        <f t="shared" si="8633"/>
        <v>535.97110176221133</v>
      </c>
      <c r="BO2163" s="12">
        <f t="shared" si="8634"/>
        <v>213.50489972100422</v>
      </c>
      <c r="BP2163" s="50">
        <f>(1-'#Constant'!$A$3)/($J2163*'#Constant'!$B$3/'#Constant'!$C$3^($D2163-1)+1)+'#Constant'!$A$3</f>
        <v>0.90447653429602881</v>
      </c>
      <c r="BQ2163" s="4">
        <f t="shared" si="8635"/>
        <v>541.71102698872187</v>
      </c>
      <c r="BR2163" s="50">
        <f>(1-'#Constant'!$A$3)/($K2163*'#Constant'!$B$3/'#Constant'!$C$3^($D2163-1)+1)+'#Constant'!$A$3</f>
        <v>0.92405904059040589</v>
      </c>
      <c r="BS2163" s="4">
        <f t="shared" si="8636"/>
        <v>530.2311765357008</v>
      </c>
      <c r="BT2163">
        <f>BO2163/$BO$4*100</f>
        <v>162.27180605946913</v>
      </c>
    </row>
    <row r="2164" spans="1:72" s="13" customFormat="1" ht="17.25" thickBot="1" x14ac:dyDescent="0.35">
      <c r="B2164" s="20"/>
      <c r="D2164" s="14">
        <v>1</v>
      </c>
      <c r="E2164" s="14">
        <v>1</v>
      </c>
      <c r="F2164" s="19">
        <v>1</v>
      </c>
      <c r="G2164" s="15">
        <f>G2163</f>
        <v>81</v>
      </c>
      <c r="H2164" s="15">
        <f>H2163</f>
        <v>81</v>
      </c>
      <c r="I2164" s="15">
        <f>I2163</f>
        <v>6982</v>
      </c>
      <c r="J2164" s="15">
        <f>J2163</f>
        <v>36</v>
      </c>
      <c r="K2164" s="15">
        <f>K2163</f>
        <v>28</v>
      </c>
      <c r="L2164" s="16"/>
      <c r="M2164" s="15">
        <f t="shared" ref="M2164:V2164" si="8650">M2163</f>
        <v>50</v>
      </c>
      <c r="N2164" s="15">
        <f t="shared" si="8650"/>
        <v>0</v>
      </c>
      <c r="O2164" s="15">
        <f t="shared" si="8650"/>
        <v>0</v>
      </c>
      <c r="P2164" s="15">
        <f t="shared" si="8650"/>
        <v>0</v>
      </c>
      <c r="Q2164" s="15">
        <f t="shared" si="8650"/>
        <v>100</v>
      </c>
      <c r="R2164" s="15">
        <f t="shared" si="8650"/>
        <v>0</v>
      </c>
      <c r="S2164" s="15">
        <f t="shared" si="8650"/>
        <v>0</v>
      </c>
      <c r="T2164" s="15">
        <f t="shared" si="8650"/>
        <v>0</v>
      </c>
      <c r="U2164" s="15">
        <f t="shared" si="8650"/>
        <v>0</v>
      </c>
      <c r="V2164" s="15">
        <f t="shared" si="8650"/>
        <v>250</v>
      </c>
      <c r="W2164" s="16"/>
      <c r="X2164" s="15">
        <f t="shared" ref="X2164:AI2164" si="8651">X2163</f>
        <v>50</v>
      </c>
      <c r="Y2164" s="15">
        <f t="shared" si="8651"/>
        <v>0</v>
      </c>
      <c r="Z2164" s="15">
        <f t="shared" si="8651"/>
        <v>0</v>
      </c>
      <c r="AA2164" s="15">
        <f t="shared" si="8651"/>
        <v>0</v>
      </c>
      <c r="AB2164" s="15">
        <f t="shared" si="8651"/>
        <v>100</v>
      </c>
      <c r="AC2164" s="15">
        <f t="shared" si="8651"/>
        <v>0</v>
      </c>
      <c r="AD2164" s="15">
        <f t="shared" si="8651"/>
        <v>0</v>
      </c>
      <c r="AE2164" s="15">
        <f t="shared" si="8651"/>
        <v>0</v>
      </c>
      <c r="AF2164" s="15">
        <f t="shared" si="8651"/>
        <v>0</v>
      </c>
      <c r="AG2164" s="15">
        <f t="shared" si="8651"/>
        <v>250</v>
      </c>
      <c r="AH2164" s="15">
        <f t="shared" si="8651"/>
        <v>0</v>
      </c>
      <c r="AI2164" s="15">
        <f t="shared" si="8651"/>
        <v>0</v>
      </c>
      <c r="AJ2164" s="17"/>
      <c r="AK2164" s="15">
        <f>AK2163</f>
        <v>0</v>
      </c>
      <c r="AL2164" s="15">
        <f>AL2163</f>
        <v>0</v>
      </c>
      <c r="AM2164" s="17"/>
      <c r="AN2164" s="15">
        <f t="shared" ref="AN2164:AX2164" si="8652">AN2163</f>
        <v>0</v>
      </c>
      <c r="AO2164" s="15">
        <f t="shared" si="8652"/>
        <v>0</v>
      </c>
      <c r="AP2164" s="15">
        <f t="shared" si="8652"/>
        <v>0</v>
      </c>
      <c r="AQ2164" s="15">
        <f t="shared" si="8652"/>
        <v>0</v>
      </c>
      <c r="AR2164" s="15">
        <f t="shared" si="8652"/>
        <v>0</v>
      </c>
      <c r="AS2164" s="15">
        <f t="shared" si="8652"/>
        <v>0</v>
      </c>
      <c r="AT2164" s="15">
        <f t="shared" si="8652"/>
        <v>0</v>
      </c>
      <c r="AU2164" s="15">
        <f t="shared" si="8652"/>
        <v>0</v>
      </c>
      <c r="AV2164" s="15">
        <f t="shared" si="8652"/>
        <v>0</v>
      </c>
      <c r="AW2164" s="15">
        <f t="shared" si="8652"/>
        <v>0</v>
      </c>
      <c r="AX2164" s="15">
        <f t="shared" si="8652"/>
        <v>0</v>
      </c>
      <c r="AY2164" s="17"/>
      <c r="AZ2164" s="15">
        <f t="shared" ref="AZ2164:BA2164" si="8653">AZ2163</f>
        <v>6000</v>
      </c>
      <c r="BA2164" s="15">
        <f t="shared" si="8653"/>
        <v>2000</v>
      </c>
      <c r="BB2164" s="15">
        <v>205</v>
      </c>
      <c r="BC2164" s="15">
        <f t="shared" ref="BC2164:BE2164" si="8654">BC2163</f>
        <v>0</v>
      </c>
      <c r="BD2164" s="15">
        <f t="shared" si="8654"/>
        <v>0</v>
      </c>
      <c r="BE2164" s="15">
        <f t="shared" si="8654"/>
        <v>60</v>
      </c>
      <c r="BF2164" s="17"/>
      <c r="BG2164" s="15">
        <f t="shared" ref="BG2164:BH2164" si="8655">BG2163</f>
        <v>1000</v>
      </c>
      <c r="BH2164" s="15">
        <f t="shared" si="8655"/>
        <v>5000</v>
      </c>
      <c r="BI2164" s="17"/>
      <c r="BJ2164" s="22">
        <f>G2164/G2163</f>
        <v>1</v>
      </c>
      <c r="BK2164" s="65">
        <f t="shared" ref="BK2164:BL2164" si="8656">BK2163</f>
        <v>0</v>
      </c>
      <c r="BL2164" s="65">
        <f t="shared" si="8656"/>
        <v>0</v>
      </c>
      <c r="BM2164" s="6">
        <f t="shared" si="8632"/>
        <v>85.05</v>
      </c>
      <c r="BN2164" s="8">
        <f t="shared" si="8633"/>
        <v>535.97110176221133</v>
      </c>
      <c r="BO2164" s="12">
        <f t="shared" si="8634"/>
        <v>213.50489972100422</v>
      </c>
      <c r="BP2164" s="50">
        <f>(1-'#Constant'!$A$3)/($J2164*'#Constant'!$B$3/'#Constant'!$C$3^($D2164-1)+1)+'#Constant'!$A$3</f>
        <v>0.90447653429602881</v>
      </c>
      <c r="BQ2164" s="4">
        <f t="shared" si="8635"/>
        <v>541.71102698872187</v>
      </c>
      <c r="BR2164" s="50">
        <f>(1-'#Constant'!$A$3)/($K2164*'#Constant'!$B$3/'#Constant'!$C$3^($D2164-1)+1)+'#Constant'!$A$3</f>
        <v>0.92405904059040589</v>
      </c>
      <c r="BS2164" s="4">
        <f t="shared" si="8636"/>
        <v>530.2311765357008</v>
      </c>
      <c r="BT2164"/>
    </row>
    <row r="2165" spans="1:72" x14ac:dyDescent="0.3">
      <c r="A2165">
        <v>40196</v>
      </c>
      <c r="B2165" s="18" t="s">
        <v>417</v>
      </c>
      <c r="C2165" s="43" t="str">
        <f>VLOOKUP($A2165,[2]CreatureTable!$A:$I,9,FALSE)</f>
        <v>Assassin</v>
      </c>
      <c r="D2165">
        <v>1</v>
      </c>
      <c r="E2165">
        <v>1</v>
      </c>
      <c r="F2165" s="18">
        <v>1</v>
      </c>
      <c r="G2165" s="10">
        <f>ROUND(VLOOKUP($C2165,$B$4:$BH$42,6,FALSE),0)</f>
        <v>101</v>
      </c>
      <c r="H2165" s="10">
        <f>ROUND(VLOOKUP($C2165,$B$4:$BH$42,7,FALSE),0)</f>
        <v>101</v>
      </c>
      <c r="I2165" s="10">
        <f>ROUND(VLOOKUP($C2165,$B$4:$BH$42,8,FALSE),0)</f>
        <v>5666</v>
      </c>
      <c r="J2165" s="10">
        <f>ROUND(VLOOKUP($C2165,$B$4:$BH$42,9,FALSE),0)</f>
        <v>32</v>
      </c>
      <c r="K2165" s="10">
        <f>ROUND(VLOOKUP($C2165,$B$4:$BH$42,10,FALSE),0)</f>
        <v>28</v>
      </c>
      <c r="L2165" s="2"/>
      <c r="M2165" s="10">
        <f>ROUND(VLOOKUP($C2165,$B$4:$BH$42,12,FALSE),0)</f>
        <v>200</v>
      </c>
      <c r="N2165" s="10">
        <f>ROUND(VLOOKUP($C2165,$B$4:$BH$42,13,FALSE),0)</f>
        <v>0</v>
      </c>
      <c r="O2165" s="10">
        <f>ROUND(VLOOKUP($C2165,$B$4:$BH$42,14,FALSE),0)</f>
        <v>300</v>
      </c>
      <c r="P2165" s="10">
        <f>ROUND(VLOOKUP($C2165,$B$4:$BH$42,15,FALSE),0)</f>
        <v>200</v>
      </c>
      <c r="Q2165" s="10">
        <f>ROUND(VLOOKUP($C2165,$B$4:$BH$42,16,FALSE),0)</f>
        <v>0</v>
      </c>
      <c r="R2165" s="10">
        <f>ROUND(VLOOKUP($C2165,$B$4:$BH$42,17,FALSE),0)</f>
        <v>0</v>
      </c>
      <c r="S2165" s="10">
        <f>ROUND(VLOOKUP($C2165,$B$4:$BH$42,18,FALSE),0)</f>
        <v>100</v>
      </c>
      <c r="T2165" s="10">
        <f>ROUND(VLOOKUP($C2165,$B$4:$BH$42,19,FALSE),0)</f>
        <v>0</v>
      </c>
      <c r="U2165" s="10">
        <f>ROUND(VLOOKUP($C2165,$B$4:$BH$42,20,FALSE),0)</f>
        <v>0</v>
      </c>
      <c r="V2165" s="10">
        <f>ROUND(VLOOKUP($C2165,$B$4:$BH$42,21,FALSE),0)</f>
        <v>0</v>
      </c>
      <c r="W2165" s="2"/>
      <c r="X2165" s="10">
        <f>ROUND(VLOOKUP($C2165,$B$4:$BH$42,23,FALSE),0)</f>
        <v>200</v>
      </c>
      <c r="Y2165" s="10">
        <f>ROUND(VLOOKUP($C2165,$B$4:$BH$42,24,FALSE),0)</f>
        <v>0</v>
      </c>
      <c r="Z2165" s="10">
        <f>ROUND(VLOOKUP($C2165,$B$4:$BH$42,25,FALSE),0)</f>
        <v>300</v>
      </c>
      <c r="AA2165" s="10">
        <f>ROUND(VLOOKUP($C2165,$B$4:$BH$42,26,FALSE),0)</f>
        <v>200</v>
      </c>
      <c r="AB2165" s="10">
        <f>ROUND(VLOOKUP($C2165,$B$4:$BH$42,27,FALSE),0)</f>
        <v>0</v>
      </c>
      <c r="AC2165" s="10">
        <f>ROUND(VLOOKUP($C2165,$B$4:$BH$42,28,FALSE),0)</f>
        <v>0</v>
      </c>
      <c r="AD2165" s="10">
        <f>ROUND(VLOOKUP($C2165,$B$4:$BH$42,29,FALSE),0)</f>
        <v>100</v>
      </c>
      <c r="AE2165" s="10">
        <f>ROUND(VLOOKUP($C2165,$B$4:$BH$42,30,FALSE),0)</f>
        <v>0</v>
      </c>
      <c r="AF2165" s="10">
        <f>ROUND(VLOOKUP($C2165,$B$4:$BH$42,31,FALSE),0)</f>
        <v>0</v>
      </c>
      <c r="AG2165" s="10">
        <f>ROUND(VLOOKUP($C2165,$B$4:$BH$42,32,FALSE),0)</f>
        <v>0</v>
      </c>
      <c r="AH2165" s="10">
        <f>ROUND(VLOOKUP($C2165,$B$4:$BH$42,33,FALSE),0)</f>
        <v>0</v>
      </c>
      <c r="AI2165" s="10">
        <f>ROUND(VLOOKUP($C2165,$B$4:$BH$42,34,FALSE),0)</f>
        <v>0</v>
      </c>
      <c r="AJ2165" s="3"/>
      <c r="AK2165" s="10">
        <f>ROUND(VLOOKUP($C2165,$B$4:$BH$42,36,FALSE),0)</f>
        <v>0</v>
      </c>
      <c r="AL2165" s="10">
        <f>ROUND(VLOOKUP($C2165,$B$4:$BH$42,37,FALSE),0)</f>
        <v>0</v>
      </c>
      <c r="AM2165" s="3"/>
      <c r="AN2165" s="10">
        <f>ROUND(VLOOKUP($C2165,$B$4:$BH$42,39,FALSE),0)</f>
        <v>0</v>
      </c>
      <c r="AO2165" s="10">
        <f>ROUND(VLOOKUP($C2165,$B$4:$BH$42,40,FALSE),0)</f>
        <v>0</v>
      </c>
      <c r="AP2165" s="10">
        <f>ROUND(VLOOKUP($C2165,$B$4:$BH$42,41,FALSE),0)</f>
        <v>0</v>
      </c>
      <c r="AQ2165" s="10">
        <f>ROUND(VLOOKUP($C2165,$B$4:$BH$42,42,FALSE),0)</f>
        <v>0</v>
      </c>
      <c r="AR2165" s="10">
        <f>ROUND(VLOOKUP($C2165,$B$4:$BH$42,43,FALSE),0)</f>
        <v>0</v>
      </c>
      <c r="AS2165" s="10">
        <f>ROUND(VLOOKUP($C2165,$B$4:$BH$42,44,FALSE),0)</f>
        <v>0</v>
      </c>
      <c r="AT2165" s="10">
        <f>ROUND(VLOOKUP($C2165,$B$4:$BH$42,45,FALSE),0)</f>
        <v>0</v>
      </c>
      <c r="AU2165" s="10">
        <f>ROUND(VLOOKUP($C2165,$B$4:$BH$42,46,FALSE),0)</f>
        <v>0</v>
      </c>
      <c r="AV2165" s="10">
        <f>ROUND(VLOOKUP($C2165,$B$4:$BH$42,47,FALSE),0)</f>
        <v>0</v>
      </c>
      <c r="AW2165" s="10">
        <f>ROUND(VLOOKUP($C2165,$B$4:$BH$42,48,FALSE),0)</f>
        <v>0</v>
      </c>
      <c r="AX2165" s="10">
        <f>ROUND(VLOOKUP($C2165,$B$4:$BH$42,49,FALSE),0)</f>
        <v>0</v>
      </c>
      <c r="AY2165" s="3"/>
      <c r="AZ2165" s="10">
        <v>6000</v>
      </c>
      <c r="BA2165" s="10">
        <v>2000</v>
      </c>
      <c r="BB2165" s="10">
        <v>260</v>
      </c>
      <c r="BC2165" s="10">
        <v>0</v>
      </c>
      <c r="BD2165" s="10">
        <v>0</v>
      </c>
      <c r="BE2165" s="10">
        <v>60</v>
      </c>
      <c r="BF2165" s="3"/>
      <c r="BG2165" s="10">
        <v>1000</v>
      </c>
      <c r="BH2165" s="10">
        <v>5000</v>
      </c>
      <c r="BI2165" s="3"/>
      <c r="BJ2165" s="21">
        <v>1</v>
      </c>
      <c r="BK2165" s="65">
        <v>0</v>
      </c>
      <c r="BL2165" s="65">
        <v>0</v>
      </c>
      <c r="BM2165" s="6">
        <f t="shared" si="8632"/>
        <v>130.44149999999999</v>
      </c>
      <c r="BN2165" s="8">
        <f t="shared" si="8633"/>
        <v>385.30245660461935</v>
      </c>
      <c r="BO2165" s="12">
        <f t="shared" si="8634"/>
        <v>224.18615120740947</v>
      </c>
      <c r="BP2165" s="50">
        <f>(1-'#Constant'!$A$3)/($J2165*'#Constant'!$B$3/'#Constant'!$C$3^($D2165-1)+1)+'#Constant'!$A$3</f>
        <v>0.91416058394160582</v>
      </c>
      <c r="BQ2165" s="4">
        <f t="shared" si="8635"/>
        <v>387.37723570744168</v>
      </c>
      <c r="BR2165" s="50">
        <f>(1-'#Constant'!$A$3)/($K2165*'#Constant'!$B$3/'#Constant'!$C$3^($D2165-1)+1)+'#Constant'!$A$3</f>
        <v>0.92405904059040589</v>
      </c>
      <c r="BS2165" s="4">
        <f t="shared" si="8636"/>
        <v>383.22767750179702</v>
      </c>
      <c r="BT2165">
        <f>BO2165/$BO$4*100</f>
        <v>170.38996153008969</v>
      </c>
    </row>
    <row r="2166" spans="1:72" s="13" customFormat="1" ht="17.25" thickBot="1" x14ac:dyDescent="0.35">
      <c r="B2166" s="20"/>
      <c r="D2166" s="14">
        <v>1</v>
      </c>
      <c r="E2166" s="14">
        <v>1</v>
      </c>
      <c r="F2166" s="19">
        <v>1</v>
      </c>
      <c r="G2166" s="15">
        <f>G2165</f>
        <v>101</v>
      </c>
      <c r="H2166" s="15">
        <f>H2165</f>
        <v>101</v>
      </c>
      <c r="I2166" s="15">
        <f>I2165</f>
        <v>5666</v>
      </c>
      <c r="J2166" s="15">
        <f>J2165</f>
        <v>32</v>
      </c>
      <c r="K2166" s="15">
        <f>K2165</f>
        <v>28</v>
      </c>
      <c r="L2166" s="16"/>
      <c r="M2166" s="15">
        <f t="shared" ref="M2166:V2166" si="8657">M2165</f>
        <v>200</v>
      </c>
      <c r="N2166" s="15">
        <f t="shared" si="8657"/>
        <v>0</v>
      </c>
      <c r="O2166" s="15">
        <f t="shared" si="8657"/>
        <v>300</v>
      </c>
      <c r="P2166" s="15">
        <f t="shared" si="8657"/>
        <v>200</v>
      </c>
      <c r="Q2166" s="15">
        <f t="shared" si="8657"/>
        <v>0</v>
      </c>
      <c r="R2166" s="15">
        <f t="shared" si="8657"/>
        <v>0</v>
      </c>
      <c r="S2166" s="15">
        <f t="shared" si="8657"/>
        <v>100</v>
      </c>
      <c r="T2166" s="15">
        <f t="shared" si="8657"/>
        <v>0</v>
      </c>
      <c r="U2166" s="15">
        <f t="shared" si="8657"/>
        <v>0</v>
      </c>
      <c r="V2166" s="15">
        <f t="shared" si="8657"/>
        <v>0</v>
      </c>
      <c r="W2166" s="16"/>
      <c r="X2166" s="15">
        <f t="shared" ref="X2166:AI2166" si="8658">X2165</f>
        <v>200</v>
      </c>
      <c r="Y2166" s="15">
        <f t="shared" si="8658"/>
        <v>0</v>
      </c>
      <c r="Z2166" s="15">
        <f t="shared" si="8658"/>
        <v>300</v>
      </c>
      <c r="AA2166" s="15">
        <f t="shared" si="8658"/>
        <v>200</v>
      </c>
      <c r="AB2166" s="15">
        <f t="shared" si="8658"/>
        <v>0</v>
      </c>
      <c r="AC2166" s="15">
        <f t="shared" si="8658"/>
        <v>0</v>
      </c>
      <c r="AD2166" s="15">
        <f t="shared" si="8658"/>
        <v>100</v>
      </c>
      <c r="AE2166" s="15">
        <f t="shared" si="8658"/>
        <v>0</v>
      </c>
      <c r="AF2166" s="15">
        <f t="shared" si="8658"/>
        <v>0</v>
      </c>
      <c r="AG2166" s="15">
        <f t="shared" si="8658"/>
        <v>0</v>
      </c>
      <c r="AH2166" s="15">
        <f t="shared" si="8658"/>
        <v>0</v>
      </c>
      <c r="AI2166" s="15">
        <f t="shared" si="8658"/>
        <v>0</v>
      </c>
      <c r="AJ2166" s="17"/>
      <c r="AK2166" s="15">
        <f>AK2165</f>
        <v>0</v>
      </c>
      <c r="AL2166" s="15">
        <f>AL2165</f>
        <v>0</v>
      </c>
      <c r="AM2166" s="17"/>
      <c r="AN2166" s="15">
        <f t="shared" ref="AN2166:AX2166" si="8659">AN2165</f>
        <v>0</v>
      </c>
      <c r="AO2166" s="15">
        <f t="shared" si="8659"/>
        <v>0</v>
      </c>
      <c r="AP2166" s="15">
        <f t="shared" si="8659"/>
        <v>0</v>
      </c>
      <c r="AQ2166" s="15">
        <f t="shared" si="8659"/>
        <v>0</v>
      </c>
      <c r="AR2166" s="15">
        <f t="shared" si="8659"/>
        <v>0</v>
      </c>
      <c r="AS2166" s="15">
        <f t="shared" si="8659"/>
        <v>0</v>
      </c>
      <c r="AT2166" s="15">
        <f t="shared" si="8659"/>
        <v>0</v>
      </c>
      <c r="AU2166" s="15">
        <f t="shared" si="8659"/>
        <v>0</v>
      </c>
      <c r="AV2166" s="15">
        <f t="shared" si="8659"/>
        <v>0</v>
      </c>
      <c r="AW2166" s="15">
        <f t="shared" si="8659"/>
        <v>0</v>
      </c>
      <c r="AX2166" s="15">
        <f t="shared" si="8659"/>
        <v>0</v>
      </c>
      <c r="AY2166" s="17"/>
      <c r="AZ2166" s="15">
        <f t="shared" ref="AZ2166:BA2166" si="8660">AZ2165</f>
        <v>6000</v>
      </c>
      <c r="BA2166" s="15">
        <f t="shared" si="8660"/>
        <v>2000</v>
      </c>
      <c r="BB2166" s="15">
        <v>260</v>
      </c>
      <c r="BC2166" s="15">
        <f t="shared" ref="BC2166:BE2166" si="8661">BC2165</f>
        <v>0</v>
      </c>
      <c r="BD2166" s="15">
        <f t="shared" si="8661"/>
        <v>0</v>
      </c>
      <c r="BE2166" s="15">
        <f t="shared" si="8661"/>
        <v>60</v>
      </c>
      <c r="BF2166" s="17"/>
      <c r="BG2166" s="15">
        <f t="shared" ref="BG2166:BH2166" si="8662">BG2165</f>
        <v>1000</v>
      </c>
      <c r="BH2166" s="15">
        <f t="shared" si="8662"/>
        <v>5000</v>
      </c>
      <c r="BI2166" s="17"/>
      <c r="BJ2166" s="22">
        <f>G2166/G2165</f>
        <v>1</v>
      </c>
      <c r="BK2166" s="65">
        <f t="shared" ref="BK2166:BL2166" si="8663">BK2165</f>
        <v>0</v>
      </c>
      <c r="BL2166" s="65">
        <f t="shared" si="8663"/>
        <v>0</v>
      </c>
      <c r="BM2166" s="6">
        <f t="shared" si="8632"/>
        <v>130.44149999999999</v>
      </c>
      <c r="BN2166" s="8">
        <f t="shared" si="8633"/>
        <v>385.30245660461935</v>
      </c>
      <c r="BO2166" s="12">
        <f t="shared" si="8634"/>
        <v>224.18615120740947</v>
      </c>
      <c r="BP2166" s="50">
        <f>(1-'#Constant'!$A$3)/($J2166*'#Constant'!$B$3/'#Constant'!$C$3^($D2166-1)+1)+'#Constant'!$A$3</f>
        <v>0.91416058394160582</v>
      </c>
      <c r="BQ2166" s="4">
        <f t="shared" si="8635"/>
        <v>387.37723570744168</v>
      </c>
      <c r="BR2166" s="50">
        <f>(1-'#Constant'!$A$3)/($K2166*'#Constant'!$B$3/'#Constant'!$C$3^($D2166-1)+1)+'#Constant'!$A$3</f>
        <v>0.92405904059040589</v>
      </c>
      <c r="BS2166" s="4">
        <f t="shared" si="8636"/>
        <v>383.22767750179702</v>
      </c>
      <c r="BT2166"/>
    </row>
    <row r="2167" spans="1:72" x14ac:dyDescent="0.3">
      <c r="A2167">
        <v>40197</v>
      </c>
      <c r="B2167" s="18" t="s">
        <v>418</v>
      </c>
      <c r="C2167" s="43" t="str">
        <f>VLOOKUP($A2167,[2]CreatureTable!$A:$I,9,FALSE)</f>
        <v>Knight</v>
      </c>
      <c r="D2167">
        <v>1</v>
      </c>
      <c r="E2167">
        <v>1</v>
      </c>
      <c r="F2167" s="18">
        <v>1</v>
      </c>
      <c r="G2167" s="10">
        <f>ROUND(VLOOKUP($C2167,$B$4:$BH$42,6,FALSE),0)</f>
        <v>81</v>
      </c>
      <c r="H2167" s="10">
        <f>ROUND(VLOOKUP($C2167,$B$4:$BH$42,7,FALSE),0)</f>
        <v>81</v>
      </c>
      <c r="I2167" s="10">
        <v>10000</v>
      </c>
      <c r="J2167" s="10">
        <f>ROUND(VLOOKUP($C2167,$B$4:$BH$42,9,FALSE),0)</f>
        <v>36</v>
      </c>
      <c r="K2167" s="10">
        <f>ROUND(VLOOKUP($C2167,$B$4:$BH$42,10,FALSE),0)</f>
        <v>28</v>
      </c>
      <c r="L2167" s="2"/>
      <c r="M2167" s="10">
        <f>ROUND(VLOOKUP($C2167,$B$4:$BH$42,12,FALSE),0)</f>
        <v>50</v>
      </c>
      <c r="N2167" s="10">
        <f>ROUND(VLOOKUP($C2167,$B$4:$BH$42,13,FALSE),0)</f>
        <v>0</v>
      </c>
      <c r="O2167" s="10">
        <f>ROUND(VLOOKUP($C2167,$B$4:$BH$42,14,FALSE),0)</f>
        <v>0</v>
      </c>
      <c r="P2167" s="10">
        <f>ROUND(VLOOKUP($C2167,$B$4:$BH$42,15,FALSE),0)</f>
        <v>0</v>
      </c>
      <c r="Q2167" s="10">
        <f>ROUND(VLOOKUP($C2167,$B$4:$BH$42,16,FALSE),0)</f>
        <v>100</v>
      </c>
      <c r="R2167" s="10">
        <f>ROUND(VLOOKUP($C2167,$B$4:$BH$42,17,FALSE),0)</f>
        <v>0</v>
      </c>
      <c r="S2167" s="10">
        <f>ROUND(VLOOKUP($C2167,$B$4:$BH$42,18,FALSE),0)</f>
        <v>0</v>
      </c>
      <c r="T2167" s="10">
        <f>ROUND(VLOOKUP($C2167,$B$4:$BH$42,19,FALSE),0)</f>
        <v>0</v>
      </c>
      <c r="U2167" s="10">
        <f>ROUND(VLOOKUP($C2167,$B$4:$BH$42,20,FALSE),0)</f>
        <v>0</v>
      </c>
      <c r="V2167" s="10">
        <f>ROUND(VLOOKUP($C2167,$B$4:$BH$42,21,FALSE),0)</f>
        <v>250</v>
      </c>
      <c r="W2167" s="2"/>
      <c r="X2167" s="10">
        <f>ROUND(VLOOKUP($C2167,$B$4:$BH$42,23,FALSE),0)</f>
        <v>50</v>
      </c>
      <c r="Y2167" s="10">
        <f>ROUND(VLOOKUP($C2167,$B$4:$BH$42,24,FALSE),0)</f>
        <v>0</v>
      </c>
      <c r="Z2167" s="10">
        <f>ROUND(VLOOKUP($C2167,$B$4:$BH$42,25,FALSE),0)</f>
        <v>0</v>
      </c>
      <c r="AA2167" s="10">
        <f>ROUND(VLOOKUP($C2167,$B$4:$BH$42,26,FALSE),0)</f>
        <v>0</v>
      </c>
      <c r="AB2167" s="10">
        <f>ROUND(VLOOKUP($C2167,$B$4:$BH$42,27,FALSE),0)</f>
        <v>100</v>
      </c>
      <c r="AC2167" s="10">
        <f>ROUND(VLOOKUP($C2167,$B$4:$BH$42,28,FALSE),0)</f>
        <v>0</v>
      </c>
      <c r="AD2167" s="10">
        <f>ROUND(VLOOKUP($C2167,$B$4:$BH$42,29,FALSE),0)</f>
        <v>0</v>
      </c>
      <c r="AE2167" s="10">
        <f>ROUND(VLOOKUP($C2167,$B$4:$BH$42,30,FALSE),0)</f>
        <v>0</v>
      </c>
      <c r="AF2167" s="10">
        <f>ROUND(VLOOKUP($C2167,$B$4:$BH$42,31,FALSE),0)</f>
        <v>0</v>
      </c>
      <c r="AG2167" s="10">
        <f>ROUND(VLOOKUP($C2167,$B$4:$BH$42,32,FALSE),0)</f>
        <v>250</v>
      </c>
      <c r="AH2167" s="10">
        <f>ROUND(VLOOKUP($C2167,$B$4:$BH$42,33,FALSE),0)</f>
        <v>0</v>
      </c>
      <c r="AI2167" s="10">
        <f>ROUND(VLOOKUP($C2167,$B$4:$BH$42,34,FALSE),0)</f>
        <v>0</v>
      </c>
      <c r="AJ2167" s="3"/>
      <c r="AK2167" s="10">
        <f>ROUND(VLOOKUP($C2167,$B$4:$BH$42,36,FALSE),0)</f>
        <v>0</v>
      </c>
      <c r="AL2167" s="10">
        <f>ROUND(VLOOKUP($C2167,$B$4:$BH$42,37,FALSE),0)</f>
        <v>0</v>
      </c>
      <c r="AM2167" s="3"/>
      <c r="AN2167" s="10">
        <f>ROUND(VLOOKUP($C2167,$B$4:$BH$42,39,FALSE),0)</f>
        <v>0</v>
      </c>
      <c r="AO2167" s="10">
        <f>ROUND(VLOOKUP($C2167,$B$4:$BH$42,40,FALSE),0)</f>
        <v>0</v>
      </c>
      <c r="AP2167" s="10">
        <f>ROUND(VLOOKUP($C2167,$B$4:$BH$42,41,FALSE),0)</f>
        <v>0</v>
      </c>
      <c r="AQ2167" s="10">
        <f>ROUND(VLOOKUP($C2167,$B$4:$BH$42,42,FALSE),0)</f>
        <v>0</v>
      </c>
      <c r="AR2167" s="10">
        <f>ROUND(VLOOKUP($C2167,$B$4:$BH$42,43,FALSE),0)</f>
        <v>0</v>
      </c>
      <c r="AS2167" s="10">
        <f>ROUND(VLOOKUP($C2167,$B$4:$BH$42,44,FALSE),0)</f>
        <v>0</v>
      </c>
      <c r="AT2167" s="10">
        <f>ROUND(VLOOKUP($C2167,$B$4:$BH$42,45,FALSE),0)</f>
        <v>0</v>
      </c>
      <c r="AU2167" s="10">
        <f>ROUND(VLOOKUP($C2167,$B$4:$BH$42,46,FALSE),0)</f>
        <v>0</v>
      </c>
      <c r="AV2167" s="10">
        <f>ROUND(VLOOKUP($C2167,$B$4:$BH$42,47,FALSE),0)</f>
        <v>0</v>
      </c>
      <c r="AW2167" s="10">
        <f>ROUND(VLOOKUP($C2167,$B$4:$BH$42,48,FALSE),0)</f>
        <v>0</v>
      </c>
      <c r="AX2167" s="10">
        <f>ROUND(VLOOKUP($C2167,$B$4:$BH$42,49,FALSE),0)</f>
        <v>0</v>
      </c>
      <c r="AY2167" s="3"/>
      <c r="AZ2167" s="10">
        <v>6000</v>
      </c>
      <c r="BA2167" s="10">
        <v>2000</v>
      </c>
      <c r="BB2167" s="10">
        <v>205</v>
      </c>
      <c r="BC2167" s="10">
        <v>0</v>
      </c>
      <c r="BD2167" s="10">
        <v>0</v>
      </c>
      <c r="BE2167" s="10">
        <v>60</v>
      </c>
      <c r="BF2167" s="3"/>
      <c r="BG2167" s="10">
        <v>1000</v>
      </c>
      <c r="BH2167" s="10">
        <v>5000</v>
      </c>
      <c r="BI2167" s="3"/>
      <c r="BJ2167" s="21">
        <v>1</v>
      </c>
      <c r="BK2167" s="65">
        <v>0</v>
      </c>
      <c r="BL2167" s="65">
        <v>0</v>
      </c>
      <c r="BM2167" s="6">
        <f t="shared" ref="BM2167:BM2170" si="8664">MAX(G2167*(1+M2167/1000*(1+O2167/1000))*(1+0.5*T2167/1000)*(1+0.25*S2167/1000),(H2167*(1+X2167/1000*(1+Z2167/1000))*(1+0.5*AE2167/1000)*(1+0.25*AD2167/1000)))*BG2167/1000</f>
        <v>85.05</v>
      </c>
      <c r="BN2167" s="8">
        <f t="shared" ref="BN2167:BN2170" si="8665">(BQ2167+BS2167)/2*(1+AI2167/2000)*(1+AH2167/2000)*(1+AN2167/2000)*(1+AK2167/2000)</f>
        <v>767.64695182213029</v>
      </c>
      <c r="BO2167" s="12">
        <f t="shared" ref="BO2167:BO2170" si="8666">SQRT(BM2167*BN2167)</f>
        <v>255.51589628137069</v>
      </c>
      <c r="BP2167" s="50">
        <f>(1-'#Constant'!$A$3)/($J2167*'#Constant'!$B$3/'#Constant'!$C$3^($D2167-1)+1)+'#Constant'!$A$3</f>
        <v>0.90447653429602881</v>
      </c>
      <c r="BQ2167" s="4">
        <f t="shared" ref="BQ2167:BQ2170" si="8667">I2167/(BP2167*(1-Q2167/1000*(0.5+R2167/1000))*(1-P2167/1000)*(1-V2167/1000)*(1+U2167/1000))/20</f>
        <v>775.86798480195068</v>
      </c>
      <c r="BR2167" s="50">
        <f>(1-'#Constant'!$A$3)/($K2167*'#Constant'!$B$3/'#Constant'!$C$3^($D2167-1)+1)+'#Constant'!$A$3</f>
        <v>0.92405904059040589</v>
      </c>
      <c r="BS2167" s="4">
        <f t="shared" ref="BS2167:BS2170" si="8668">I2167/(BR2167*(1-AB2167/1000*(0.5+AC2167/1000))*(1-AA2167/1000)*(1-AG2167/1000)*(1+AF2167/1000))/20</f>
        <v>759.4259188423099</v>
      </c>
      <c r="BT2167">
        <f>BO2167/$BO$4*100</f>
        <v>194.20175378018715</v>
      </c>
    </row>
    <row r="2168" spans="1:72" s="13" customFormat="1" ht="17.25" thickBot="1" x14ac:dyDescent="0.35">
      <c r="B2168" s="20"/>
      <c r="D2168" s="14">
        <v>1</v>
      </c>
      <c r="E2168" s="14">
        <v>1</v>
      </c>
      <c r="F2168" s="19">
        <v>1</v>
      </c>
      <c r="G2168" s="15">
        <f>G2167</f>
        <v>81</v>
      </c>
      <c r="H2168" s="15">
        <f>H2167</f>
        <v>81</v>
      </c>
      <c r="I2168" s="15">
        <f>I2167</f>
        <v>10000</v>
      </c>
      <c r="J2168" s="15">
        <f>J2167</f>
        <v>36</v>
      </c>
      <c r="K2168" s="15">
        <f>K2167</f>
        <v>28</v>
      </c>
      <c r="L2168" s="16"/>
      <c r="M2168" s="15">
        <f t="shared" ref="M2168:V2168" si="8669">M2167</f>
        <v>50</v>
      </c>
      <c r="N2168" s="15">
        <f t="shared" si="8669"/>
        <v>0</v>
      </c>
      <c r="O2168" s="15">
        <f t="shared" si="8669"/>
        <v>0</v>
      </c>
      <c r="P2168" s="15">
        <f t="shared" si="8669"/>
        <v>0</v>
      </c>
      <c r="Q2168" s="15">
        <f t="shared" si="8669"/>
        <v>100</v>
      </c>
      <c r="R2168" s="15">
        <f t="shared" si="8669"/>
        <v>0</v>
      </c>
      <c r="S2168" s="15">
        <f t="shared" si="8669"/>
        <v>0</v>
      </c>
      <c r="T2168" s="15">
        <f t="shared" si="8669"/>
        <v>0</v>
      </c>
      <c r="U2168" s="15">
        <f t="shared" si="8669"/>
        <v>0</v>
      </c>
      <c r="V2168" s="15">
        <f t="shared" si="8669"/>
        <v>250</v>
      </c>
      <c r="W2168" s="16"/>
      <c r="X2168" s="15">
        <f t="shared" ref="X2168:AI2168" si="8670">X2167</f>
        <v>50</v>
      </c>
      <c r="Y2168" s="15">
        <f t="shared" si="8670"/>
        <v>0</v>
      </c>
      <c r="Z2168" s="15">
        <f t="shared" si="8670"/>
        <v>0</v>
      </c>
      <c r="AA2168" s="15">
        <f t="shared" si="8670"/>
        <v>0</v>
      </c>
      <c r="AB2168" s="15">
        <f t="shared" si="8670"/>
        <v>100</v>
      </c>
      <c r="AC2168" s="15">
        <f t="shared" si="8670"/>
        <v>0</v>
      </c>
      <c r="AD2168" s="15">
        <f t="shared" si="8670"/>
        <v>0</v>
      </c>
      <c r="AE2168" s="15">
        <f t="shared" si="8670"/>
        <v>0</v>
      </c>
      <c r="AF2168" s="15">
        <f t="shared" si="8670"/>
        <v>0</v>
      </c>
      <c r="AG2168" s="15">
        <f t="shared" si="8670"/>
        <v>250</v>
      </c>
      <c r="AH2168" s="15">
        <f t="shared" si="8670"/>
        <v>0</v>
      </c>
      <c r="AI2168" s="15">
        <f t="shared" si="8670"/>
        <v>0</v>
      </c>
      <c r="AJ2168" s="17"/>
      <c r="AK2168" s="15">
        <f>AK2167</f>
        <v>0</v>
      </c>
      <c r="AL2168" s="15">
        <f>AL2167</f>
        <v>0</v>
      </c>
      <c r="AM2168" s="17"/>
      <c r="AN2168" s="15">
        <f t="shared" ref="AN2168:AX2168" si="8671">AN2167</f>
        <v>0</v>
      </c>
      <c r="AO2168" s="15">
        <f t="shared" si="8671"/>
        <v>0</v>
      </c>
      <c r="AP2168" s="15">
        <f t="shared" si="8671"/>
        <v>0</v>
      </c>
      <c r="AQ2168" s="15">
        <f t="shared" si="8671"/>
        <v>0</v>
      </c>
      <c r="AR2168" s="15">
        <f t="shared" si="8671"/>
        <v>0</v>
      </c>
      <c r="AS2168" s="15">
        <f t="shared" si="8671"/>
        <v>0</v>
      </c>
      <c r="AT2168" s="15">
        <f t="shared" si="8671"/>
        <v>0</v>
      </c>
      <c r="AU2168" s="15">
        <f t="shared" si="8671"/>
        <v>0</v>
      </c>
      <c r="AV2168" s="15">
        <f t="shared" si="8671"/>
        <v>0</v>
      </c>
      <c r="AW2168" s="15">
        <f t="shared" si="8671"/>
        <v>0</v>
      </c>
      <c r="AX2168" s="15">
        <f t="shared" si="8671"/>
        <v>0</v>
      </c>
      <c r="AY2168" s="17"/>
      <c r="AZ2168" s="15">
        <f t="shared" ref="AZ2168:BA2168" si="8672">AZ2167</f>
        <v>6000</v>
      </c>
      <c r="BA2168" s="15">
        <f t="shared" si="8672"/>
        <v>2000</v>
      </c>
      <c r="BB2168" s="15">
        <v>205</v>
      </c>
      <c r="BC2168" s="15">
        <f t="shared" ref="BC2168:BE2168" si="8673">BC2167</f>
        <v>0</v>
      </c>
      <c r="BD2168" s="15">
        <f t="shared" si="8673"/>
        <v>0</v>
      </c>
      <c r="BE2168" s="15">
        <f t="shared" si="8673"/>
        <v>60</v>
      </c>
      <c r="BF2168" s="17"/>
      <c r="BG2168" s="15">
        <f t="shared" ref="BG2168:BH2168" si="8674">BG2167</f>
        <v>1000</v>
      </c>
      <c r="BH2168" s="15">
        <f t="shared" si="8674"/>
        <v>5000</v>
      </c>
      <c r="BI2168" s="17"/>
      <c r="BJ2168" s="22">
        <f>G2168/G2167</f>
        <v>1</v>
      </c>
      <c r="BK2168" s="65">
        <f t="shared" ref="BK2168:BL2168" si="8675">BK2167</f>
        <v>0</v>
      </c>
      <c r="BL2168" s="65">
        <f t="shared" si="8675"/>
        <v>0</v>
      </c>
      <c r="BM2168" s="6">
        <f t="shared" si="8664"/>
        <v>85.05</v>
      </c>
      <c r="BN2168" s="8">
        <f t="shared" si="8665"/>
        <v>767.64695182213029</v>
      </c>
      <c r="BO2168" s="12">
        <f t="shared" si="8666"/>
        <v>255.51589628137069</v>
      </c>
      <c r="BP2168" s="50">
        <f>(1-'#Constant'!$A$3)/($J2168*'#Constant'!$B$3/'#Constant'!$C$3^($D2168-1)+1)+'#Constant'!$A$3</f>
        <v>0.90447653429602881</v>
      </c>
      <c r="BQ2168" s="4">
        <f t="shared" si="8667"/>
        <v>775.86798480195068</v>
      </c>
      <c r="BR2168" s="50">
        <f>(1-'#Constant'!$A$3)/($K2168*'#Constant'!$B$3/'#Constant'!$C$3^($D2168-1)+1)+'#Constant'!$A$3</f>
        <v>0.92405904059040589</v>
      </c>
      <c r="BS2168" s="4">
        <f t="shared" si="8668"/>
        <v>759.4259188423099</v>
      </c>
      <c r="BT2168"/>
    </row>
    <row r="2169" spans="1:72" x14ac:dyDescent="0.3">
      <c r="A2169">
        <v>40198</v>
      </c>
      <c r="B2169" s="18" t="s">
        <v>419</v>
      </c>
      <c r="C2169" s="43" t="str">
        <f>VLOOKUP($A2169,[2]CreatureTable!$A:$I,9,FALSE)</f>
        <v>Wizard</v>
      </c>
      <c r="D2169">
        <v>1</v>
      </c>
      <c r="E2169">
        <v>1</v>
      </c>
      <c r="F2169" s="18">
        <v>1</v>
      </c>
      <c r="G2169" s="10">
        <f>ROUND(VLOOKUP($C2169,$B$4:$BH$42,6,FALSE),0)</f>
        <v>120</v>
      </c>
      <c r="H2169" s="10">
        <f>ROUND(VLOOKUP($C2169,$B$4:$BH$42,7,FALSE),0)</f>
        <v>120</v>
      </c>
      <c r="I2169" s="10">
        <f>ROUND(VLOOKUP($C2169,$B$4:$BH$42,8,FALSE),0)</f>
        <v>4031</v>
      </c>
      <c r="J2169" s="10">
        <f>ROUND(VLOOKUP($C2169,$B$4:$BH$42,9,FALSE),0)</f>
        <v>16</v>
      </c>
      <c r="K2169" s="10">
        <f>ROUND(VLOOKUP($C2169,$B$4:$BH$42,10,FALSE),0)</f>
        <v>24</v>
      </c>
      <c r="L2169" s="2"/>
      <c r="M2169" s="10">
        <f>ROUND(VLOOKUP($C2169,$B$4:$BH$42,12,FALSE),0)</f>
        <v>100</v>
      </c>
      <c r="N2169" s="10">
        <f>ROUND(VLOOKUP($C2169,$B$4:$BH$42,13,FALSE),0)</f>
        <v>0</v>
      </c>
      <c r="O2169" s="10">
        <f>ROUND(VLOOKUP($C2169,$B$4:$BH$42,14,FALSE),0)</f>
        <v>0</v>
      </c>
      <c r="P2169" s="10">
        <f>ROUND(VLOOKUP($C2169,$B$4:$BH$42,15,FALSE),0)</f>
        <v>0</v>
      </c>
      <c r="Q2169" s="10">
        <f>ROUND(VLOOKUP($C2169,$B$4:$BH$42,16,FALSE),0)</f>
        <v>0</v>
      </c>
      <c r="R2169" s="10">
        <f>ROUND(VLOOKUP($C2169,$B$4:$BH$42,17,FALSE),0)</f>
        <v>0</v>
      </c>
      <c r="S2169" s="10">
        <f>ROUND(VLOOKUP($C2169,$B$4:$BH$42,18,FALSE),0)</f>
        <v>100</v>
      </c>
      <c r="T2169" s="10">
        <f>ROUND(VLOOKUP($C2169,$B$4:$BH$42,19,FALSE),0)</f>
        <v>150</v>
      </c>
      <c r="U2169" s="10">
        <f>ROUND(VLOOKUP($C2169,$B$4:$BH$42,20,FALSE),0)</f>
        <v>0</v>
      </c>
      <c r="V2169" s="10">
        <f>ROUND(VLOOKUP($C2169,$B$4:$BH$42,21,FALSE),0)</f>
        <v>0</v>
      </c>
      <c r="W2169" s="2"/>
      <c r="X2169" s="10">
        <f>ROUND(VLOOKUP($C2169,$B$4:$BH$42,23,FALSE),0)</f>
        <v>100</v>
      </c>
      <c r="Y2169" s="10">
        <f>ROUND(VLOOKUP($C2169,$B$4:$BH$42,24,FALSE),0)</f>
        <v>0</v>
      </c>
      <c r="Z2169" s="10">
        <f>ROUND(VLOOKUP($C2169,$B$4:$BH$42,25,FALSE),0)</f>
        <v>0</v>
      </c>
      <c r="AA2169" s="10">
        <f>ROUND(VLOOKUP($C2169,$B$4:$BH$42,26,FALSE),0)</f>
        <v>200</v>
      </c>
      <c r="AB2169" s="10">
        <f>ROUND(VLOOKUP($C2169,$B$4:$BH$42,27,FALSE),0)</f>
        <v>250</v>
      </c>
      <c r="AC2169" s="10">
        <f>ROUND(VLOOKUP($C2169,$B$4:$BH$42,28,FALSE),0)</f>
        <v>0</v>
      </c>
      <c r="AD2169" s="10">
        <f>ROUND(VLOOKUP($C2169,$B$4:$BH$42,29,FALSE),0)</f>
        <v>100</v>
      </c>
      <c r="AE2169" s="10">
        <f>ROUND(VLOOKUP($C2169,$B$4:$BH$42,30,FALSE),0)</f>
        <v>150</v>
      </c>
      <c r="AF2169" s="10">
        <f>ROUND(VLOOKUP($C2169,$B$4:$BH$42,31,FALSE),0)</f>
        <v>0</v>
      </c>
      <c r="AG2169" s="10">
        <f>ROUND(VLOOKUP($C2169,$B$4:$BH$42,32,FALSE),0)</f>
        <v>0</v>
      </c>
      <c r="AH2169" s="10">
        <f>ROUND(VLOOKUP($C2169,$B$4:$BH$42,33,FALSE),0)</f>
        <v>0</v>
      </c>
      <c r="AI2169" s="10">
        <f>ROUND(VLOOKUP($C2169,$B$4:$BH$42,34,FALSE),0)</f>
        <v>0</v>
      </c>
      <c r="AJ2169" s="3"/>
      <c r="AK2169" s="10">
        <f>ROUND(VLOOKUP($C2169,$B$4:$BH$42,36,FALSE),0)</f>
        <v>0</v>
      </c>
      <c r="AL2169" s="10">
        <f>ROUND(VLOOKUP($C2169,$B$4:$BH$42,37,FALSE),0)</f>
        <v>0</v>
      </c>
      <c r="AM2169" s="3"/>
      <c r="AN2169" s="10">
        <f>ROUND(VLOOKUP($C2169,$B$4:$BH$42,39,FALSE),0)</f>
        <v>0</v>
      </c>
      <c r="AO2169" s="10">
        <f>ROUND(VLOOKUP($C2169,$B$4:$BH$42,40,FALSE),0)</f>
        <v>0</v>
      </c>
      <c r="AP2169" s="10">
        <f>ROUND(VLOOKUP($C2169,$B$4:$BH$42,41,FALSE),0)</f>
        <v>0</v>
      </c>
      <c r="AQ2169" s="10">
        <f>ROUND(VLOOKUP($C2169,$B$4:$BH$42,42,FALSE),0)</f>
        <v>0</v>
      </c>
      <c r="AR2169" s="10">
        <f>ROUND(VLOOKUP($C2169,$B$4:$BH$42,43,FALSE),0)</f>
        <v>0</v>
      </c>
      <c r="AS2169" s="10">
        <f>ROUND(VLOOKUP($C2169,$B$4:$BH$42,44,FALSE),0)</f>
        <v>0</v>
      </c>
      <c r="AT2169" s="10">
        <f>ROUND(VLOOKUP($C2169,$B$4:$BH$42,45,FALSE),0)</f>
        <v>0</v>
      </c>
      <c r="AU2169" s="10">
        <f>ROUND(VLOOKUP($C2169,$B$4:$BH$42,46,FALSE),0)</f>
        <v>0</v>
      </c>
      <c r="AV2169" s="10">
        <f>ROUND(VLOOKUP($C2169,$B$4:$BH$42,47,FALSE),0)</f>
        <v>0</v>
      </c>
      <c r="AW2169" s="10">
        <f>ROUND(VLOOKUP($C2169,$B$4:$BH$42,48,FALSE),0)</f>
        <v>0</v>
      </c>
      <c r="AX2169" s="10">
        <f>ROUND(VLOOKUP($C2169,$B$4:$BH$42,49,FALSE),0)</f>
        <v>0</v>
      </c>
      <c r="AY2169" s="3"/>
      <c r="AZ2169" s="10">
        <v>6000</v>
      </c>
      <c r="BA2169" s="10">
        <v>2000</v>
      </c>
      <c r="BB2169" s="10">
        <v>160</v>
      </c>
      <c r="BC2169" s="10">
        <v>0</v>
      </c>
      <c r="BD2169" s="10">
        <v>0</v>
      </c>
      <c r="BE2169" s="10">
        <v>60</v>
      </c>
      <c r="BF2169" s="3"/>
      <c r="BG2169" s="10">
        <v>1000</v>
      </c>
      <c r="BH2169" s="10">
        <v>5000</v>
      </c>
      <c r="BI2169" s="3"/>
      <c r="BJ2169" s="21">
        <v>1</v>
      </c>
      <c r="BK2169" s="65">
        <v>0</v>
      </c>
      <c r="BL2169" s="65">
        <v>0</v>
      </c>
      <c r="BM2169" s="6">
        <f t="shared" si="8664"/>
        <v>145.44749999999999</v>
      </c>
      <c r="BN2169" s="8">
        <f t="shared" si="8665"/>
        <v>259.61870858192918</v>
      </c>
      <c r="BO2169" s="12">
        <f t="shared" si="8666"/>
        <v>194.32162030116501</v>
      </c>
      <c r="BP2169" s="50">
        <f>(1-'#Constant'!$A$3)/($J2169*'#Constant'!$B$3/'#Constant'!$C$3^($D2169-1)+1)+'#Constant'!$A$3</f>
        <v>0.95511450381679386</v>
      </c>
      <c r="BQ2169" s="4">
        <f t="shared" si="8667"/>
        <v>211.02181905370844</v>
      </c>
      <c r="BR2169" s="50">
        <f>(1-'#Constant'!$A$3)/($K2169*'#Constant'!$B$3/'#Constant'!$C$3^($D2169-1)+1)+'#Constant'!$A$3</f>
        <v>0.93417910447761188</v>
      </c>
      <c r="BS2169" s="4">
        <f t="shared" si="8668"/>
        <v>308.21559811014993</v>
      </c>
      <c r="BT2169">
        <f>BO2169/$BO$4*100</f>
        <v>147.69178751343802</v>
      </c>
    </row>
    <row r="2170" spans="1:72" s="13" customFormat="1" ht="17.25" thickBot="1" x14ac:dyDescent="0.35">
      <c r="B2170" s="20"/>
      <c r="D2170" s="14">
        <v>1</v>
      </c>
      <c r="E2170" s="14">
        <v>1</v>
      </c>
      <c r="F2170" s="19">
        <v>1</v>
      </c>
      <c r="G2170" s="15">
        <f>G2169</f>
        <v>120</v>
      </c>
      <c r="H2170" s="15">
        <f>H2169</f>
        <v>120</v>
      </c>
      <c r="I2170" s="15">
        <f>I2169</f>
        <v>4031</v>
      </c>
      <c r="J2170" s="15">
        <f>J2169</f>
        <v>16</v>
      </c>
      <c r="K2170" s="15">
        <f>K2169</f>
        <v>24</v>
      </c>
      <c r="L2170" s="16"/>
      <c r="M2170" s="15">
        <f t="shared" ref="M2170:V2170" si="8676">M2169</f>
        <v>100</v>
      </c>
      <c r="N2170" s="15">
        <f t="shared" si="8676"/>
        <v>0</v>
      </c>
      <c r="O2170" s="15">
        <f t="shared" si="8676"/>
        <v>0</v>
      </c>
      <c r="P2170" s="15">
        <f t="shared" si="8676"/>
        <v>0</v>
      </c>
      <c r="Q2170" s="15">
        <f t="shared" si="8676"/>
        <v>0</v>
      </c>
      <c r="R2170" s="15">
        <f t="shared" si="8676"/>
        <v>0</v>
      </c>
      <c r="S2170" s="15">
        <f t="shared" si="8676"/>
        <v>100</v>
      </c>
      <c r="T2170" s="15">
        <f t="shared" si="8676"/>
        <v>150</v>
      </c>
      <c r="U2170" s="15">
        <f t="shared" si="8676"/>
        <v>0</v>
      </c>
      <c r="V2170" s="15">
        <f t="shared" si="8676"/>
        <v>0</v>
      </c>
      <c r="W2170" s="16"/>
      <c r="X2170" s="15">
        <f t="shared" ref="X2170:AI2170" si="8677">X2169</f>
        <v>100</v>
      </c>
      <c r="Y2170" s="15">
        <f t="shared" si="8677"/>
        <v>0</v>
      </c>
      <c r="Z2170" s="15">
        <f t="shared" si="8677"/>
        <v>0</v>
      </c>
      <c r="AA2170" s="15">
        <f t="shared" si="8677"/>
        <v>200</v>
      </c>
      <c r="AB2170" s="15">
        <f t="shared" si="8677"/>
        <v>250</v>
      </c>
      <c r="AC2170" s="15">
        <f t="shared" si="8677"/>
        <v>0</v>
      </c>
      <c r="AD2170" s="15">
        <f t="shared" si="8677"/>
        <v>100</v>
      </c>
      <c r="AE2170" s="15">
        <f t="shared" si="8677"/>
        <v>150</v>
      </c>
      <c r="AF2170" s="15">
        <f t="shared" si="8677"/>
        <v>0</v>
      </c>
      <c r="AG2170" s="15">
        <f t="shared" si="8677"/>
        <v>0</v>
      </c>
      <c r="AH2170" s="15">
        <f t="shared" si="8677"/>
        <v>0</v>
      </c>
      <c r="AI2170" s="15">
        <f t="shared" si="8677"/>
        <v>0</v>
      </c>
      <c r="AJ2170" s="17"/>
      <c r="AK2170" s="15">
        <f>AK2169</f>
        <v>0</v>
      </c>
      <c r="AL2170" s="15">
        <f>AL2169</f>
        <v>0</v>
      </c>
      <c r="AM2170" s="17"/>
      <c r="AN2170" s="15">
        <f t="shared" ref="AN2170:AX2170" si="8678">AN2169</f>
        <v>0</v>
      </c>
      <c r="AO2170" s="15">
        <f t="shared" si="8678"/>
        <v>0</v>
      </c>
      <c r="AP2170" s="15">
        <f t="shared" si="8678"/>
        <v>0</v>
      </c>
      <c r="AQ2170" s="15">
        <f t="shared" si="8678"/>
        <v>0</v>
      </c>
      <c r="AR2170" s="15">
        <f t="shared" si="8678"/>
        <v>0</v>
      </c>
      <c r="AS2170" s="15">
        <f t="shared" si="8678"/>
        <v>0</v>
      </c>
      <c r="AT2170" s="15">
        <f t="shared" si="8678"/>
        <v>0</v>
      </c>
      <c r="AU2170" s="15">
        <f t="shared" si="8678"/>
        <v>0</v>
      </c>
      <c r="AV2170" s="15">
        <f t="shared" si="8678"/>
        <v>0</v>
      </c>
      <c r="AW2170" s="15">
        <f t="shared" si="8678"/>
        <v>0</v>
      </c>
      <c r="AX2170" s="15">
        <f t="shared" si="8678"/>
        <v>0</v>
      </c>
      <c r="AY2170" s="17"/>
      <c r="AZ2170" s="15">
        <f t="shared" ref="AZ2170:BA2170" si="8679">AZ2169</f>
        <v>6000</v>
      </c>
      <c r="BA2170" s="15">
        <f t="shared" si="8679"/>
        <v>2000</v>
      </c>
      <c r="BB2170" s="15">
        <v>160</v>
      </c>
      <c r="BC2170" s="15">
        <f t="shared" ref="BC2170:BE2170" si="8680">BC2169</f>
        <v>0</v>
      </c>
      <c r="BD2170" s="15">
        <f t="shared" si="8680"/>
        <v>0</v>
      </c>
      <c r="BE2170" s="15">
        <f t="shared" si="8680"/>
        <v>60</v>
      </c>
      <c r="BF2170" s="17"/>
      <c r="BG2170" s="15">
        <f t="shared" ref="BG2170:BH2170" si="8681">BG2169</f>
        <v>1000</v>
      </c>
      <c r="BH2170" s="15">
        <f t="shared" si="8681"/>
        <v>5000</v>
      </c>
      <c r="BI2170" s="17"/>
      <c r="BJ2170" s="22">
        <f>G2170/G2169</f>
        <v>1</v>
      </c>
      <c r="BK2170" s="65">
        <f>BK2169</f>
        <v>0</v>
      </c>
      <c r="BL2170" s="65">
        <f>BL2169</f>
        <v>0</v>
      </c>
      <c r="BM2170" s="6">
        <f t="shared" si="8664"/>
        <v>145.44749999999999</v>
      </c>
      <c r="BN2170" s="8">
        <f t="shared" si="8665"/>
        <v>259.61870858192918</v>
      </c>
      <c r="BO2170" s="12">
        <f t="shared" si="8666"/>
        <v>194.32162030116501</v>
      </c>
      <c r="BP2170" s="50">
        <f>(1-'#Constant'!$A$3)/($J2170*'#Constant'!$B$3/'#Constant'!$C$3^($D2170-1)+1)+'#Constant'!$A$3</f>
        <v>0.95511450381679386</v>
      </c>
      <c r="BQ2170" s="4">
        <f t="shared" si="8667"/>
        <v>211.02181905370844</v>
      </c>
      <c r="BR2170" s="50">
        <f>(1-'#Constant'!$A$3)/($K2170*'#Constant'!$B$3/'#Constant'!$C$3^($D2170-1)+1)+'#Constant'!$A$3</f>
        <v>0.93417910447761188</v>
      </c>
      <c r="BS2170" s="4">
        <f t="shared" si="8668"/>
        <v>308.21559811014993</v>
      </c>
      <c r="BT2170"/>
    </row>
    <row r="2171" spans="1:72" s="34" customFormat="1" ht="27" thickBot="1" x14ac:dyDescent="0.35">
      <c r="B2171" s="70" t="s">
        <v>462</v>
      </c>
      <c r="C2171"/>
      <c r="F2171" s="35"/>
      <c r="G2171" s="36"/>
      <c r="H2171" s="36"/>
      <c r="I2171" s="36"/>
      <c r="J2171" s="36"/>
      <c r="K2171" s="36"/>
      <c r="L2171" s="16"/>
      <c r="M2171" s="36"/>
      <c r="N2171" s="36"/>
      <c r="O2171" s="36"/>
      <c r="P2171" s="36">
        <v>0</v>
      </c>
      <c r="Q2171" s="36"/>
      <c r="R2171" s="36"/>
      <c r="S2171" s="36"/>
      <c r="T2171" s="36"/>
      <c r="U2171" s="36"/>
      <c r="V2171" s="36"/>
      <c r="W2171" s="16"/>
      <c r="X2171" s="36"/>
      <c r="Y2171" s="36"/>
      <c r="Z2171" s="36"/>
      <c r="AA2171" s="36">
        <v>0</v>
      </c>
      <c r="AB2171" s="36"/>
      <c r="AC2171" s="36"/>
      <c r="AD2171" s="36"/>
      <c r="AE2171" s="36"/>
      <c r="AF2171" s="36"/>
      <c r="AG2171" s="36"/>
      <c r="AH2171" s="36"/>
      <c r="AI2171" s="36"/>
      <c r="AJ2171" s="17"/>
      <c r="AK2171" s="36"/>
      <c r="AL2171" s="36"/>
      <c r="AM2171" s="17"/>
      <c r="AN2171" s="36"/>
      <c r="AO2171" s="36"/>
      <c r="AP2171" s="36"/>
      <c r="AQ2171" s="36"/>
      <c r="AR2171" s="36"/>
      <c r="AS2171" s="36"/>
      <c r="AT2171" s="36"/>
      <c r="AU2171" s="36"/>
      <c r="AV2171" s="36"/>
      <c r="AW2171" s="36"/>
      <c r="AX2171" s="36"/>
      <c r="AY2171" s="17"/>
      <c r="AZ2171" s="36"/>
      <c r="BA2171" s="36"/>
      <c r="BB2171" s="36"/>
      <c r="BC2171" s="36"/>
      <c r="BD2171" s="36"/>
      <c r="BE2171" s="36"/>
      <c r="BF2171" s="17"/>
      <c r="BG2171" s="36"/>
      <c r="BH2171" s="36"/>
      <c r="BI2171" s="17"/>
      <c r="BJ2171" s="37"/>
      <c r="BK2171" s="36"/>
      <c r="BL2171" s="36"/>
      <c r="BM2171" s="38"/>
      <c r="BN2171" s="38"/>
      <c r="BO2171" s="38"/>
      <c r="BP2171" s="38"/>
      <c r="BQ2171" s="38"/>
      <c r="BR2171" s="38"/>
      <c r="BS2171" s="38"/>
    </row>
    <row r="2172" spans="1:72" x14ac:dyDescent="0.3">
      <c r="A2172">
        <v>40204</v>
      </c>
      <c r="B2172" s="18" t="s">
        <v>463</v>
      </c>
      <c r="C2172" s="43" t="s">
        <v>77</v>
      </c>
      <c r="D2172">
        <v>1</v>
      </c>
      <c r="E2172">
        <v>1</v>
      </c>
      <c r="F2172" s="18">
        <v>1</v>
      </c>
      <c r="G2172" s="10">
        <f>ROUND(VLOOKUP($C2172,$B$4:$BH$42,6,FALSE),0)</f>
        <v>92</v>
      </c>
      <c r="H2172" s="10">
        <f>ROUND(VLOOKUP($C2172,$B$4:$BH$42,7,FALSE),0)</f>
        <v>92</v>
      </c>
      <c r="I2172" s="10">
        <f>ROUND(VLOOKUP($C2172,$B$4:$BH$42,8,FALSE),0)</f>
        <v>5930</v>
      </c>
      <c r="J2172" s="10">
        <f>ROUND(VLOOKUP($C2172,$B$4:$BH$42,9,FALSE),0)</f>
        <v>30</v>
      </c>
      <c r="K2172" s="10">
        <f>ROUND(VLOOKUP($C2172,$B$4:$BH$42,10,FALSE),0)</f>
        <v>36</v>
      </c>
      <c r="L2172" s="2"/>
      <c r="M2172" s="10">
        <f>ROUND(VLOOKUP($C2172,$B$4:$BH$42,12,FALSE),0)</f>
        <v>150</v>
      </c>
      <c r="N2172" s="10">
        <f>ROUND(VLOOKUP($C2172,$B$4:$BH$42,13,FALSE),0)</f>
        <v>0</v>
      </c>
      <c r="O2172" s="10">
        <f>ROUND(VLOOKUP($C2172,$B$4:$BH$42,14,FALSE),0)</f>
        <v>0</v>
      </c>
      <c r="P2172" s="10">
        <f>ROUND(VLOOKUP($C2172,$B$4:$BH$42,15,FALSE),0)</f>
        <v>100</v>
      </c>
      <c r="Q2172" s="10">
        <f>ROUND(VLOOKUP($C2172,$B$4:$BH$42,16,FALSE),0)</f>
        <v>0</v>
      </c>
      <c r="R2172" s="10">
        <f>ROUND(VLOOKUP($C2172,$B$4:$BH$42,17,FALSE),0)</f>
        <v>0</v>
      </c>
      <c r="S2172" s="10">
        <f>ROUND(VLOOKUP($C2172,$B$4:$BH$42,18,FALSE),0)</f>
        <v>100</v>
      </c>
      <c r="T2172" s="10">
        <f>ROUND(VLOOKUP($C2172,$B$4:$BH$42,19,FALSE),0)</f>
        <v>150</v>
      </c>
      <c r="U2172" s="10">
        <f>ROUND(VLOOKUP($C2172,$B$4:$BH$42,20,FALSE),0)</f>
        <v>0</v>
      </c>
      <c r="V2172" s="10">
        <f>ROUND(VLOOKUP($C2172,$B$4:$BH$42,21,FALSE),0)</f>
        <v>0</v>
      </c>
      <c r="W2172" s="2"/>
      <c r="X2172" s="10">
        <f>ROUND(VLOOKUP($C2172,$B$4:$BH$42,23,FALSE),0)</f>
        <v>150</v>
      </c>
      <c r="Y2172" s="10">
        <f>ROUND(VLOOKUP($C2172,$B$4:$BH$42,24,FALSE),0)</f>
        <v>0</v>
      </c>
      <c r="Z2172" s="10">
        <f>ROUND(VLOOKUP($C2172,$B$4:$BH$42,25,FALSE),0)</f>
        <v>0</v>
      </c>
      <c r="AA2172" s="10">
        <f>ROUND(VLOOKUP($C2172,$B$4:$BH$42,26,FALSE),0)</f>
        <v>100</v>
      </c>
      <c r="AB2172" s="10">
        <f>ROUND(VLOOKUP($C2172,$B$4:$BH$42,27,FALSE),0)</f>
        <v>0</v>
      </c>
      <c r="AC2172" s="10">
        <f>ROUND(VLOOKUP($C2172,$B$4:$BH$42,28,FALSE),0)</f>
        <v>0</v>
      </c>
      <c r="AD2172" s="10">
        <f>ROUND(VLOOKUP($C2172,$B$4:$BH$42,29,FALSE),0)</f>
        <v>100</v>
      </c>
      <c r="AE2172" s="10">
        <f>ROUND(VLOOKUP($C2172,$B$4:$BH$42,30,FALSE),0)</f>
        <v>150</v>
      </c>
      <c r="AF2172" s="10">
        <f>ROUND(VLOOKUP($C2172,$B$4:$BH$42,31,FALSE),0)</f>
        <v>0</v>
      </c>
      <c r="AG2172" s="10">
        <f>ROUND(VLOOKUP($C2172,$B$4:$BH$42,32,FALSE),0)</f>
        <v>0</v>
      </c>
      <c r="AH2172" s="10">
        <f>ROUND(VLOOKUP($C2172,$B$4:$BH$42,33,FALSE),0)</f>
        <v>0</v>
      </c>
      <c r="AI2172" s="10">
        <f>ROUND(VLOOKUP($C2172,$B$4:$BH$42,34,FALSE),0)</f>
        <v>0</v>
      </c>
      <c r="AJ2172" s="3"/>
      <c r="AK2172" s="10">
        <f>ROUND(VLOOKUP($C2172,$B$4:$BH$42,36,FALSE),0)</f>
        <v>150</v>
      </c>
      <c r="AL2172" s="10">
        <f>ROUND(VLOOKUP($C2172,$B$4:$BH$42,37,FALSE),0)</f>
        <v>0</v>
      </c>
      <c r="AM2172" s="3"/>
      <c r="AN2172" s="10">
        <f>ROUND(VLOOKUP($C2172,$B$4:$BH$42,39,FALSE),0)</f>
        <v>0</v>
      </c>
      <c r="AO2172" s="10">
        <f>ROUND(VLOOKUP($C2172,$B$4:$BH$42,40,FALSE),0)</f>
        <v>0</v>
      </c>
      <c r="AP2172" s="10">
        <f>ROUND(VLOOKUP($C2172,$B$4:$BH$42,41,FALSE),0)</f>
        <v>0</v>
      </c>
      <c r="AQ2172" s="10">
        <f>ROUND(VLOOKUP($C2172,$B$4:$BH$42,42,FALSE),0)</f>
        <v>0</v>
      </c>
      <c r="AR2172" s="10">
        <f>ROUND(VLOOKUP($C2172,$B$4:$BH$42,43,FALSE),0)</f>
        <v>0</v>
      </c>
      <c r="AS2172" s="10">
        <f>ROUND(VLOOKUP($C2172,$B$4:$BH$42,44,FALSE),0)</f>
        <v>0</v>
      </c>
      <c r="AT2172" s="10">
        <f>ROUND(VLOOKUP($C2172,$B$4:$BH$42,45,FALSE),0)</f>
        <v>0</v>
      </c>
      <c r="AU2172" s="10">
        <f>ROUND(VLOOKUP($C2172,$B$4:$BH$42,46,FALSE),0)</f>
        <v>0</v>
      </c>
      <c r="AV2172" s="10">
        <f>ROUND(VLOOKUP($C2172,$B$4:$BH$42,47,FALSE),0)</f>
        <v>0</v>
      </c>
      <c r="AW2172" s="10">
        <f>ROUND(VLOOKUP($C2172,$B$4:$BH$42,48,FALSE),0)</f>
        <v>0</v>
      </c>
      <c r="AX2172" s="10">
        <f>ROUND(VLOOKUP($C2172,$B$4:$BH$42,49,FALSE),0)</f>
        <v>0</v>
      </c>
      <c r="AY2172" s="3"/>
      <c r="AZ2172" s="10">
        <v>6000</v>
      </c>
      <c r="BA2172" s="10">
        <v>2000</v>
      </c>
      <c r="BB2172" s="10">
        <v>235</v>
      </c>
      <c r="BC2172" s="10">
        <v>0</v>
      </c>
      <c r="BD2172" s="10">
        <v>0</v>
      </c>
      <c r="BE2172" s="10">
        <v>60</v>
      </c>
      <c r="BF2172" s="3"/>
      <c r="BG2172" s="10">
        <v>1000</v>
      </c>
      <c r="BH2172" s="10">
        <v>5000</v>
      </c>
      <c r="BI2172" s="3"/>
      <c r="BJ2172" s="21">
        <v>1</v>
      </c>
      <c r="BK2172" s="65">
        <v>0</v>
      </c>
      <c r="BL2172" s="65">
        <v>0</v>
      </c>
      <c r="BM2172" s="6">
        <v>116.57837499999998</v>
      </c>
      <c r="BN2172" s="8">
        <v>431.60469242537107</v>
      </c>
      <c r="BO2172" s="12">
        <v>224.31177785690292</v>
      </c>
      <c r="BP2172" s="50">
        <v>0.91908256880733941</v>
      </c>
      <c r="BQ2172" s="4">
        <v>398.2769286888539</v>
      </c>
      <c r="BR2172" s="50">
        <v>0.90447653429602881</v>
      </c>
      <c r="BS2172" s="4">
        <v>404.70854559090628</v>
      </c>
      <c r="BT2172">
        <v>170.48544253932715</v>
      </c>
    </row>
    <row r="2173" spans="1:72" s="13" customFormat="1" ht="17.25" thickBot="1" x14ac:dyDescent="0.35">
      <c r="B2173" s="20"/>
      <c r="D2173" s="14">
        <v>1</v>
      </c>
      <c r="E2173" s="14">
        <v>1</v>
      </c>
      <c r="F2173" s="19">
        <v>1</v>
      </c>
      <c r="G2173" s="15">
        <f>G2172</f>
        <v>92</v>
      </c>
      <c r="H2173" s="15">
        <f>H2172</f>
        <v>92</v>
      </c>
      <c r="I2173" s="15">
        <f>I2172</f>
        <v>5930</v>
      </c>
      <c r="J2173" s="15">
        <f>J2172</f>
        <v>30</v>
      </c>
      <c r="K2173" s="15">
        <f>K2172</f>
        <v>36</v>
      </c>
      <c r="L2173" s="16"/>
      <c r="M2173" s="15">
        <f t="shared" ref="M2173:V2173" si="8682">M2172</f>
        <v>150</v>
      </c>
      <c r="N2173" s="15">
        <f t="shared" si="8682"/>
        <v>0</v>
      </c>
      <c r="O2173" s="15">
        <f t="shared" si="8682"/>
        <v>0</v>
      </c>
      <c r="P2173" s="15">
        <f t="shared" si="8682"/>
        <v>100</v>
      </c>
      <c r="Q2173" s="15">
        <f t="shared" si="8682"/>
        <v>0</v>
      </c>
      <c r="R2173" s="15">
        <f t="shared" si="8682"/>
        <v>0</v>
      </c>
      <c r="S2173" s="15">
        <f t="shared" si="8682"/>
        <v>100</v>
      </c>
      <c r="T2173" s="15">
        <f t="shared" si="8682"/>
        <v>150</v>
      </c>
      <c r="U2173" s="15">
        <f t="shared" si="8682"/>
        <v>0</v>
      </c>
      <c r="V2173" s="15">
        <f t="shared" si="8682"/>
        <v>0</v>
      </c>
      <c r="W2173" s="16"/>
      <c r="X2173" s="15">
        <f t="shared" ref="X2173:AI2173" si="8683">X2172</f>
        <v>150</v>
      </c>
      <c r="Y2173" s="15">
        <f t="shared" si="8683"/>
        <v>0</v>
      </c>
      <c r="Z2173" s="15">
        <f t="shared" si="8683"/>
        <v>0</v>
      </c>
      <c r="AA2173" s="15">
        <f t="shared" si="8683"/>
        <v>100</v>
      </c>
      <c r="AB2173" s="15">
        <f t="shared" si="8683"/>
        <v>0</v>
      </c>
      <c r="AC2173" s="15">
        <f t="shared" si="8683"/>
        <v>0</v>
      </c>
      <c r="AD2173" s="15">
        <f t="shared" si="8683"/>
        <v>100</v>
      </c>
      <c r="AE2173" s="15">
        <f t="shared" si="8683"/>
        <v>150</v>
      </c>
      <c r="AF2173" s="15">
        <f t="shared" si="8683"/>
        <v>0</v>
      </c>
      <c r="AG2173" s="15">
        <f t="shared" si="8683"/>
        <v>0</v>
      </c>
      <c r="AH2173" s="15">
        <f t="shared" si="8683"/>
        <v>0</v>
      </c>
      <c r="AI2173" s="15">
        <f t="shared" si="8683"/>
        <v>0</v>
      </c>
      <c r="AJ2173" s="17"/>
      <c r="AK2173" s="15">
        <f>AK2172</f>
        <v>150</v>
      </c>
      <c r="AL2173" s="15">
        <f>AL2172</f>
        <v>0</v>
      </c>
      <c r="AM2173" s="17"/>
      <c r="AN2173" s="15">
        <f t="shared" ref="AN2173:AX2173" si="8684">AN2172</f>
        <v>0</v>
      </c>
      <c r="AO2173" s="15">
        <f t="shared" si="8684"/>
        <v>0</v>
      </c>
      <c r="AP2173" s="15">
        <f t="shared" si="8684"/>
        <v>0</v>
      </c>
      <c r="AQ2173" s="15">
        <f t="shared" si="8684"/>
        <v>0</v>
      </c>
      <c r="AR2173" s="15">
        <f t="shared" si="8684"/>
        <v>0</v>
      </c>
      <c r="AS2173" s="15">
        <f t="shared" si="8684"/>
        <v>0</v>
      </c>
      <c r="AT2173" s="15">
        <f t="shared" si="8684"/>
        <v>0</v>
      </c>
      <c r="AU2173" s="15">
        <f t="shared" si="8684"/>
        <v>0</v>
      </c>
      <c r="AV2173" s="15">
        <f t="shared" si="8684"/>
        <v>0</v>
      </c>
      <c r="AW2173" s="15">
        <f t="shared" si="8684"/>
        <v>0</v>
      </c>
      <c r="AX2173" s="15">
        <f t="shared" si="8684"/>
        <v>0</v>
      </c>
      <c r="AY2173" s="17"/>
      <c r="AZ2173" s="15">
        <v>6000</v>
      </c>
      <c r="BA2173" s="15">
        <v>2000</v>
      </c>
      <c r="BB2173" s="15">
        <f>BB2172</f>
        <v>235</v>
      </c>
      <c r="BC2173" s="15">
        <v>0</v>
      </c>
      <c r="BD2173" s="15">
        <v>0</v>
      </c>
      <c r="BE2173" s="15">
        <v>60</v>
      </c>
      <c r="BF2173" s="17"/>
      <c r="BG2173" s="15">
        <v>1000</v>
      </c>
      <c r="BH2173" s="15">
        <v>5000</v>
      </c>
      <c r="BI2173" s="17"/>
      <c r="BJ2173" s="22">
        <v>1</v>
      </c>
      <c r="BK2173" s="65">
        <v>0</v>
      </c>
      <c r="BL2173" s="65">
        <v>0</v>
      </c>
      <c r="BM2173" s="6">
        <v>116.57837499999998</v>
      </c>
      <c r="BN2173" s="8">
        <v>431.60469242537107</v>
      </c>
      <c r="BO2173" s="12">
        <v>224.31177785690292</v>
      </c>
      <c r="BP2173" s="50">
        <v>0.91908256880733941</v>
      </c>
      <c r="BQ2173" s="4">
        <v>398.2769286888539</v>
      </c>
      <c r="BR2173" s="50">
        <v>0.90447653429602881</v>
      </c>
      <c r="BS2173" s="4">
        <v>404.70854559090628</v>
      </c>
      <c r="BT2173"/>
    </row>
    <row r="2174" spans="1:72" x14ac:dyDescent="0.3">
      <c r="A2174">
        <v>40205</v>
      </c>
      <c r="B2174" s="18" t="s">
        <v>464</v>
      </c>
      <c r="C2174" s="43" t="str">
        <f>VLOOKUP($A2174,[2]CreatureTable!$A:$I,9,FALSE)</f>
        <v>Priest</v>
      </c>
      <c r="D2174">
        <v>1</v>
      </c>
      <c r="E2174">
        <v>1</v>
      </c>
      <c r="F2174" s="18">
        <v>1</v>
      </c>
      <c r="G2174" s="10">
        <f>ROUND(VLOOKUP($C2174,$B$4:$BH$42,6,FALSE),0)</f>
        <v>95</v>
      </c>
      <c r="H2174" s="10">
        <f>ROUND(VLOOKUP($C2174,$B$4:$BH$42,7,FALSE),0)</f>
        <v>95</v>
      </c>
      <c r="I2174" s="10">
        <f>ROUND(VLOOKUP($C2174,$B$4:$BH$42,8,FALSE),0)</f>
        <v>4520</v>
      </c>
      <c r="J2174" s="10">
        <f>ROUND(VLOOKUP($C2174,$B$4:$BH$42,9,FALSE),0)</f>
        <v>20</v>
      </c>
      <c r="K2174" s="10">
        <f>ROUND(VLOOKUP($C2174,$B$4:$BH$42,10,FALSE),0)</f>
        <v>25</v>
      </c>
      <c r="L2174" s="2"/>
      <c r="M2174" s="10">
        <f>ROUND(VLOOKUP($C2174,$B$4:$BH$42,12,FALSE),0)</f>
        <v>100</v>
      </c>
      <c r="N2174" s="10">
        <f>ROUND(VLOOKUP($C2174,$B$4:$BH$42,13,FALSE),0)</f>
        <v>0</v>
      </c>
      <c r="O2174" s="10">
        <f>ROUND(VLOOKUP($C2174,$B$4:$BH$42,14,FALSE),0)</f>
        <v>0</v>
      </c>
      <c r="P2174" s="10">
        <f>ROUND(VLOOKUP($C2174,$B$4:$BH$42,15,FALSE),0)</f>
        <v>0</v>
      </c>
      <c r="Q2174" s="10">
        <f>ROUND(VLOOKUP($C2174,$B$4:$BH$42,16,FALSE),0)</f>
        <v>0</v>
      </c>
      <c r="R2174" s="10">
        <f>ROUND(VLOOKUP($C2174,$B$4:$BH$42,17,FALSE),0)</f>
        <v>0</v>
      </c>
      <c r="S2174" s="10">
        <f>ROUND(VLOOKUP($C2174,$B$4:$BH$42,18,FALSE),0)</f>
        <v>100</v>
      </c>
      <c r="T2174" s="10">
        <f>ROUND(VLOOKUP($C2174,$B$4:$BH$42,19,FALSE),0)</f>
        <v>0</v>
      </c>
      <c r="U2174" s="10">
        <f>ROUND(VLOOKUP($C2174,$B$4:$BH$42,20,FALSE),0)</f>
        <v>0</v>
      </c>
      <c r="V2174" s="10">
        <f>ROUND(VLOOKUP($C2174,$B$4:$BH$42,21,FALSE),0)</f>
        <v>0</v>
      </c>
      <c r="W2174" s="2"/>
      <c r="X2174" s="10">
        <f>ROUND(VLOOKUP($C2174,$B$4:$BH$42,23,FALSE),0)</f>
        <v>100</v>
      </c>
      <c r="Y2174" s="10">
        <f>ROUND(VLOOKUP($C2174,$B$4:$BH$42,24,FALSE),0)</f>
        <v>0</v>
      </c>
      <c r="Z2174" s="10">
        <f>ROUND(VLOOKUP($C2174,$B$4:$BH$42,25,FALSE),0)</f>
        <v>0</v>
      </c>
      <c r="AA2174" s="10">
        <f>ROUND(VLOOKUP($C2174,$B$4:$BH$42,26,FALSE),0)</f>
        <v>0</v>
      </c>
      <c r="AB2174" s="10">
        <f>ROUND(VLOOKUP($C2174,$B$4:$BH$42,27,FALSE),0)</f>
        <v>500</v>
      </c>
      <c r="AC2174" s="10">
        <f>ROUND(VLOOKUP($C2174,$B$4:$BH$42,28,FALSE),0)</f>
        <v>250</v>
      </c>
      <c r="AD2174" s="10">
        <f>ROUND(VLOOKUP($C2174,$B$4:$BH$42,29,FALSE),0)</f>
        <v>100</v>
      </c>
      <c r="AE2174" s="10">
        <f>ROUND(VLOOKUP($C2174,$B$4:$BH$42,30,FALSE),0)</f>
        <v>0</v>
      </c>
      <c r="AF2174" s="10">
        <f>ROUND(VLOOKUP($C2174,$B$4:$BH$42,31,FALSE),0)</f>
        <v>0</v>
      </c>
      <c r="AG2174" s="10">
        <f>ROUND(VLOOKUP($C2174,$B$4:$BH$42,32,FALSE),0)</f>
        <v>150</v>
      </c>
      <c r="AH2174" s="10">
        <f>ROUND(VLOOKUP($C2174,$B$4:$BH$42,33,FALSE),0)</f>
        <v>0</v>
      </c>
      <c r="AI2174" s="10">
        <f>ROUND(VLOOKUP($C2174,$B$4:$BH$42,34,FALSE),0)</f>
        <v>0</v>
      </c>
      <c r="AJ2174" s="3"/>
      <c r="AK2174" s="10">
        <f>ROUND(VLOOKUP($C2174,$B$4:$BH$42,36,FALSE),0)</f>
        <v>0</v>
      </c>
      <c r="AL2174" s="10">
        <f>ROUND(VLOOKUP($C2174,$B$4:$BH$42,37,FALSE),0)</f>
        <v>0</v>
      </c>
      <c r="AM2174" s="3"/>
      <c r="AN2174" s="10">
        <f>ROUND(VLOOKUP($C2174,$B$4:$BH$42,39,FALSE),0)</f>
        <v>0</v>
      </c>
      <c r="AO2174" s="10">
        <f>ROUND(VLOOKUP($C2174,$B$4:$BH$42,40,FALSE),0)</f>
        <v>0</v>
      </c>
      <c r="AP2174" s="10">
        <f>ROUND(VLOOKUP($C2174,$B$4:$BH$42,41,FALSE),0)</f>
        <v>0</v>
      </c>
      <c r="AQ2174" s="10">
        <f>ROUND(VLOOKUP($C2174,$B$4:$BH$42,42,FALSE),0)</f>
        <v>0</v>
      </c>
      <c r="AR2174" s="10">
        <f>ROUND(VLOOKUP($C2174,$B$4:$BH$42,43,FALSE),0)</f>
        <v>0</v>
      </c>
      <c r="AS2174" s="10">
        <f>ROUND(VLOOKUP($C2174,$B$4:$BH$42,44,FALSE),0)</f>
        <v>0</v>
      </c>
      <c r="AT2174" s="10">
        <f>ROUND(VLOOKUP($C2174,$B$4:$BH$42,45,FALSE),0)</f>
        <v>0</v>
      </c>
      <c r="AU2174" s="10">
        <f>ROUND(VLOOKUP($C2174,$B$4:$BH$42,46,FALSE),0)</f>
        <v>0</v>
      </c>
      <c r="AV2174" s="10">
        <f>ROUND(VLOOKUP($C2174,$B$4:$BH$42,47,FALSE),0)</f>
        <v>0</v>
      </c>
      <c r="AW2174" s="10">
        <f>ROUND(VLOOKUP($C2174,$B$4:$BH$42,48,FALSE),0)</f>
        <v>0</v>
      </c>
      <c r="AX2174" s="10">
        <f>ROUND(VLOOKUP($C2174,$B$4:$BH$42,49,FALSE),0)</f>
        <v>0</v>
      </c>
      <c r="AY2174" s="3"/>
      <c r="AZ2174" s="10">
        <v>6000</v>
      </c>
      <c r="BA2174" s="10">
        <v>2000</v>
      </c>
      <c r="BB2174" s="10">
        <v>450</v>
      </c>
      <c r="BC2174" s="10">
        <v>0</v>
      </c>
      <c r="BD2174" s="10">
        <v>0</v>
      </c>
      <c r="BE2174" s="10">
        <v>60</v>
      </c>
      <c r="BF2174" s="3"/>
      <c r="BG2174" s="10">
        <v>1000</v>
      </c>
      <c r="BH2174" s="10">
        <v>5000</v>
      </c>
      <c r="BI2174" s="3"/>
      <c r="BJ2174" s="21">
        <v>1</v>
      </c>
      <c r="BK2174" s="65">
        <v>0</v>
      </c>
      <c r="BL2174" s="65">
        <v>0</v>
      </c>
      <c r="BM2174" s="6">
        <f t="shared" ref="BM2174:BM2179" si="8685">MAX(G2174*(1+M2174/1000*(1+O2174/1000))*(1+0.5*T2174/1000)*(1+0.25*S2174/1000),(H2174*(1+X2174/1000*(1+Z2174/1000))*(1+0.5*AE2174/1000)*(1+0.25*AD2174/1000)))*BG2174/1000</f>
        <v>107.11250000000001</v>
      </c>
      <c r="BN2174" s="8">
        <f t="shared" ref="BN2174:BN2179" si="8686">(BQ2174+BS2174)/2*(1+AI2174/2000)*(1+AH2174/2000)*(1+AN2174/2000)*(1+AK2174/2000)</f>
        <v>347.95278528237111</v>
      </c>
      <c r="BO2174" s="12">
        <f t="shared" ref="BO2174:BO2179" si="8687">SQRT(BM2174*BN2174)</f>
        <v>193.05463660207172</v>
      </c>
      <c r="BP2174" s="50">
        <f>(1-'#Constant'!$A$3)/($J2174*'#Constant'!$B$3/'#Constant'!$C$3^($D2174-1)+1)+'#Constant'!$A$3</f>
        <v>0.94452830188679238</v>
      </c>
      <c r="BQ2174" s="4">
        <f t="shared" ref="BQ2174:BQ2179" si="8688">I2174/(BP2174*(1-Q2174/1000*(0.5+R2174/1000))*(1-P2174/1000)*(1-V2174/1000)*(1+U2174/1000))/20</f>
        <v>239.27287255293649</v>
      </c>
      <c r="BR2174" s="50">
        <f>(1-'#Constant'!$A$3)/($K2174*'#Constant'!$B$3/'#Constant'!$C$3^($D2174-1)+1)+'#Constant'!$A$3</f>
        <v>0.93162790697674425</v>
      </c>
      <c r="BS2174" s="4">
        <f t="shared" ref="BS2174:BS2179" si="8689">I2174/(BR2174*(1-AB2174/1000*(0.5+AC2174/1000))*(1-AA2174/1000)*(1-AG2174/1000)*(1+AF2174/1000))/20</f>
        <v>456.63269801180576</v>
      </c>
      <c r="BT2174">
        <f>BO2174/$BO$4*100</f>
        <v>146.72883194020091</v>
      </c>
    </row>
    <row r="2175" spans="1:72" s="13" customFormat="1" ht="17.25" thickBot="1" x14ac:dyDescent="0.35">
      <c r="B2175" s="20"/>
      <c r="C2175" s="43"/>
      <c r="D2175" s="14">
        <v>1</v>
      </c>
      <c r="E2175" s="14">
        <v>1</v>
      </c>
      <c r="F2175" s="19">
        <v>1</v>
      </c>
      <c r="G2175" s="15">
        <f>G2174</f>
        <v>95</v>
      </c>
      <c r="H2175" s="15">
        <f>H2174</f>
        <v>95</v>
      </c>
      <c r="I2175" s="15">
        <f>I2174</f>
        <v>4520</v>
      </c>
      <c r="J2175" s="15">
        <f>J2174</f>
        <v>20</v>
      </c>
      <c r="K2175" s="15">
        <f>K2174</f>
        <v>25</v>
      </c>
      <c r="L2175" s="16"/>
      <c r="M2175" s="15">
        <f t="shared" ref="M2175:V2175" si="8690">M2174</f>
        <v>100</v>
      </c>
      <c r="N2175" s="15">
        <f t="shared" si="8690"/>
        <v>0</v>
      </c>
      <c r="O2175" s="15">
        <f t="shared" si="8690"/>
        <v>0</v>
      </c>
      <c r="P2175" s="15">
        <f t="shared" si="8690"/>
        <v>0</v>
      </c>
      <c r="Q2175" s="15">
        <f t="shared" si="8690"/>
        <v>0</v>
      </c>
      <c r="R2175" s="15">
        <f t="shared" si="8690"/>
        <v>0</v>
      </c>
      <c r="S2175" s="15">
        <f t="shared" si="8690"/>
        <v>100</v>
      </c>
      <c r="T2175" s="15">
        <f t="shared" si="8690"/>
        <v>0</v>
      </c>
      <c r="U2175" s="15">
        <f t="shared" si="8690"/>
        <v>0</v>
      </c>
      <c r="V2175" s="15">
        <f t="shared" si="8690"/>
        <v>0</v>
      </c>
      <c r="W2175" s="16"/>
      <c r="X2175" s="15">
        <f t="shared" ref="X2175:AI2175" si="8691">X2174</f>
        <v>100</v>
      </c>
      <c r="Y2175" s="15">
        <f t="shared" si="8691"/>
        <v>0</v>
      </c>
      <c r="Z2175" s="15">
        <f t="shared" si="8691"/>
        <v>0</v>
      </c>
      <c r="AA2175" s="15">
        <f t="shared" si="8691"/>
        <v>0</v>
      </c>
      <c r="AB2175" s="15">
        <f t="shared" si="8691"/>
        <v>500</v>
      </c>
      <c r="AC2175" s="15">
        <f t="shared" si="8691"/>
        <v>250</v>
      </c>
      <c r="AD2175" s="15">
        <f t="shared" si="8691"/>
        <v>100</v>
      </c>
      <c r="AE2175" s="15">
        <f t="shared" si="8691"/>
        <v>0</v>
      </c>
      <c r="AF2175" s="15">
        <f t="shared" si="8691"/>
        <v>0</v>
      </c>
      <c r="AG2175" s="15">
        <f t="shared" si="8691"/>
        <v>150</v>
      </c>
      <c r="AH2175" s="15">
        <f t="shared" si="8691"/>
        <v>0</v>
      </c>
      <c r="AI2175" s="15">
        <f t="shared" si="8691"/>
        <v>0</v>
      </c>
      <c r="AJ2175" s="17"/>
      <c r="AK2175" s="15">
        <f>AK2174</f>
        <v>0</v>
      </c>
      <c r="AL2175" s="15">
        <f>AL2174</f>
        <v>0</v>
      </c>
      <c r="AM2175" s="17"/>
      <c r="AN2175" s="15">
        <f t="shared" ref="AN2175:AX2175" si="8692">AN2174</f>
        <v>0</v>
      </c>
      <c r="AO2175" s="15">
        <f t="shared" si="8692"/>
        <v>0</v>
      </c>
      <c r="AP2175" s="15">
        <f t="shared" si="8692"/>
        <v>0</v>
      </c>
      <c r="AQ2175" s="15">
        <f t="shared" si="8692"/>
        <v>0</v>
      </c>
      <c r="AR2175" s="15">
        <f t="shared" si="8692"/>
        <v>0</v>
      </c>
      <c r="AS2175" s="15">
        <f t="shared" si="8692"/>
        <v>0</v>
      </c>
      <c r="AT2175" s="15">
        <f t="shared" si="8692"/>
        <v>0</v>
      </c>
      <c r="AU2175" s="15">
        <f t="shared" si="8692"/>
        <v>0</v>
      </c>
      <c r="AV2175" s="15">
        <f t="shared" si="8692"/>
        <v>0</v>
      </c>
      <c r="AW2175" s="15">
        <f t="shared" si="8692"/>
        <v>0</v>
      </c>
      <c r="AX2175" s="15">
        <f t="shared" si="8692"/>
        <v>0</v>
      </c>
      <c r="AY2175" s="17"/>
      <c r="AZ2175" s="15">
        <f t="shared" ref="AZ2175:BE2175" si="8693">AZ2174</f>
        <v>6000</v>
      </c>
      <c r="BA2175" s="15">
        <f t="shared" si="8693"/>
        <v>2000</v>
      </c>
      <c r="BB2175" s="15">
        <f t="shared" si="8693"/>
        <v>450</v>
      </c>
      <c r="BC2175" s="15">
        <f t="shared" si="8693"/>
        <v>0</v>
      </c>
      <c r="BD2175" s="15">
        <f t="shared" si="8693"/>
        <v>0</v>
      </c>
      <c r="BE2175" s="15">
        <f t="shared" si="8693"/>
        <v>60</v>
      </c>
      <c r="BF2175" s="17"/>
      <c r="BG2175" s="15">
        <f t="shared" ref="BG2175:BH2175" si="8694">BG2174</f>
        <v>1000</v>
      </c>
      <c r="BH2175" s="15">
        <f t="shared" si="8694"/>
        <v>5000</v>
      </c>
      <c r="BI2175" s="17"/>
      <c r="BJ2175" s="22">
        <f>G2175/G2174</f>
        <v>1</v>
      </c>
      <c r="BK2175" s="65">
        <f t="shared" ref="BK2175:BL2175" si="8695">BK2174</f>
        <v>0</v>
      </c>
      <c r="BL2175" s="65">
        <f t="shared" si="8695"/>
        <v>0</v>
      </c>
      <c r="BM2175" s="6">
        <f t="shared" si="8685"/>
        <v>107.11250000000001</v>
      </c>
      <c r="BN2175" s="8">
        <f t="shared" si="8686"/>
        <v>347.95278528237111</v>
      </c>
      <c r="BO2175" s="12">
        <f t="shared" si="8687"/>
        <v>193.05463660207172</v>
      </c>
      <c r="BP2175" s="50">
        <f>(1-'#Constant'!$A$3)/($J2175*'#Constant'!$B$3/'#Constant'!$C$3^($D2175-1)+1)+'#Constant'!$A$3</f>
        <v>0.94452830188679238</v>
      </c>
      <c r="BQ2175" s="4">
        <f t="shared" si="8688"/>
        <v>239.27287255293649</v>
      </c>
      <c r="BR2175" s="50">
        <f>(1-'#Constant'!$A$3)/($K2175*'#Constant'!$B$3/'#Constant'!$C$3^($D2175-1)+1)+'#Constant'!$A$3</f>
        <v>0.93162790697674425</v>
      </c>
      <c r="BS2175" s="4">
        <f t="shared" si="8689"/>
        <v>456.63269801180576</v>
      </c>
      <c r="BT2175"/>
    </row>
    <row r="2176" spans="1:72" x14ac:dyDescent="0.3">
      <c r="A2176">
        <v>40206</v>
      </c>
      <c r="B2176" s="18" t="s">
        <v>465</v>
      </c>
      <c r="C2176" s="43" t="str">
        <f>VLOOKUP($A2176,[2]CreatureTable!$A:$I,9,FALSE)</f>
        <v>Priest</v>
      </c>
      <c r="D2176">
        <v>1</v>
      </c>
      <c r="E2176">
        <v>1</v>
      </c>
      <c r="F2176" s="18">
        <v>1</v>
      </c>
      <c r="G2176" s="10">
        <f>ROUND(VLOOKUP($C2176,$B$4:$BH$42,6,FALSE),0)</f>
        <v>95</v>
      </c>
      <c r="H2176" s="10">
        <f>ROUND(VLOOKUP($C2176,$B$4:$BH$42,7,FALSE),0)</f>
        <v>95</v>
      </c>
      <c r="I2176" s="10">
        <f>ROUND(VLOOKUP($C2176,$B$4:$BH$42,8,FALSE),0)</f>
        <v>4520</v>
      </c>
      <c r="J2176" s="10">
        <f>ROUND(VLOOKUP($C2176,$B$4:$BH$42,9,FALSE),0)</f>
        <v>20</v>
      </c>
      <c r="K2176" s="10">
        <f>ROUND(VLOOKUP($C2176,$B$4:$BH$42,10,FALSE),0)</f>
        <v>25</v>
      </c>
      <c r="L2176" s="2"/>
      <c r="M2176" s="10">
        <f>ROUND(VLOOKUP($C2176,$B$4:$BH$42,12,FALSE),0)</f>
        <v>100</v>
      </c>
      <c r="N2176" s="10">
        <f>ROUND(VLOOKUP($C2176,$B$4:$BH$42,13,FALSE),0)</f>
        <v>0</v>
      </c>
      <c r="O2176" s="10">
        <f>ROUND(VLOOKUP($C2176,$B$4:$BH$42,14,FALSE),0)</f>
        <v>0</v>
      </c>
      <c r="P2176" s="10">
        <f>ROUND(VLOOKUP($C2176,$B$4:$BH$42,15,FALSE),0)</f>
        <v>0</v>
      </c>
      <c r="Q2176" s="10">
        <f>ROUND(VLOOKUP($C2176,$B$4:$BH$42,16,FALSE),0)</f>
        <v>0</v>
      </c>
      <c r="R2176" s="10">
        <f>ROUND(VLOOKUP($C2176,$B$4:$BH$42,17,FALSE),0)</f>
        <v>0</v>
      </c>
      <c r="S2176" s="10">
        <f>ROUND(VLOOKUP($C2176,$B$4:$BH$42,18,FALSE),0)</f>
        <v>100</v>
      </c>
      <c r="T2176" s="10">
        <f>ROUND(VLOOKUP($C2176,$B$4:$BH$42,19,FALSE),0)</f>
        <v>0</v>
      </c>
      <c r="U2176" s="10">
        <f>ROUND(VLOOKUP($C2176,$B$4:$BH$42,20,FALSE),0)</f>
        <v>0</v>
      </c>
      <c r="V2176" s="10">
        <f>ROUND(VLOOKUP($C2176,$B$4:$BH$42,21,FALSE),0)</f>
        <v>0</v>
      </c>
      <c r="W2176" s="2"/>
      <c r="X2176" s="10">
        <f>ROUND(VLOOKUP($C2176,$B$4:$BH$42,23,FALSE),0)</f>
        <v>100</v>
      </c>
      <c r="Y2176" s="10">
        <f>ROUND(VLOOKUP($C2176,$B$4:$BH$42,24,FALSE),0)</f>
        <v>0</v>
      </c>
      <c r="Z2176" s="10">
        <f>ROUND(VLOOKUP($C2176,$B$4:$BH$42,25,FALSE),0)</f>
        <v>0</v>
      </c>
      <c r="AA2176" s="10">
        <f>ROUND(VLOOKUP($C2176,$B$4:$BH$42,26,FALSE),0)</f>
        <v>0</v>
      </c>
      <c r="AB2176" s="10">
        <f>ROUND(VLOOKUP($C2176,$B$4:$BH$42,27,FALSE),0)</f>
        <v>500</v>
      </c>
      <c r="AC2176" s="10">
        <f>ROUND(VLOOKUP($C2176,$B$4:$BH$42,28,FALSE),0)</f>
        <v>250</v>
      </c>
      <c r="AD2176" s="10">
        <f>ROUND(VLOOKUP($C2176,$B$4:$BH$42,29,FALSE),0)</f>
        <v>100</v>
      </c>
      <c r="AE2176" s="10">
        <f>ROUND(VLOOKUP($C2176,$B$4:$BH$42,30,FALSE),0)</f>
        <v>0</v>
      </c>
      <c r="AF2176" s="10">
        <f>ROUND(VLOOKUP($C2176,$B$4:$BH$42,31,FALSE),0)</f>
        <v>0</v>
      </c>
      <c r="AG2176" s="10">
        <f>ROUND(VLOOKUP($C2176,$B$4:$BH$42,32,FALSE),0)</f>
        <v>150</v>
      </c>
      <c r="AH2176" s="10">
        <f>ROUND(VLOOKUP($C2176,$B$4:$BH$42,33,FALSE),0)</f>
        <v>0</v>
      </c>
      <c r="AI2176" s="10">
        <f>ROUND(VLOOKUP($C2176,$B$4:$BH$42,34,FALSE),0)</f>
        <v>0</v>
      </c>
      <c r="AJ2176" s="3"/>
      <c r="AK2176" s="10">
        <f>ROUND(VLOOKUP($C2176,$B$4:$BH$42,36,FALSE),0)</f>
        <v>0</v>
      </c>
      <c r="AL2176" s="10">
        <f>ROUND(VLOOKUP($C2176,$B$4:$BH$42,37,FALSE),0)</f>
        <v>0</v>
      </c>
      <c r="AM2176" s="3"/>
      <c r="AN2176" s="10">
        <f>ROUND(VLOOKUP($C2176,$B$4:$BH$42,39,FALSE),0)</f>
        <v>0</v>
      </c>
      <c r="AO2176" s="10">
        <f>ROUND(VLOOKUP($C2176,$B$4:$BH$42,40,FALSE),0)</f>
        <v>0</v>
      </c>
      <c r="AP2176" s="10">
        <f>ROUND(VLOOKUP($C2176,$B$4:$BH$42,41,FALSE),0)</f>
        <v>0</v>
      </c>
      <c r="AQ2176" s="10">
        <f>ROUND(VLOOKUP($C2176,$B$4:$BH$42,42,FALSE),0)</f>
        <v>0</v>
      </c>
      <c r="AR2176" s="10">
        <f>ROUND(VLOOKUP($C2176,$B$4:$BH$42,43,FALSE),0)</f>
        <v>0</v>
      </c>
      <c r="AS2176" s="10">
        <f>ROUND(VLOOKUP($C2176,$B$4:$BH$42,44,FALSE),0)</f>
        <v>0</v>
      </c>
      <c r="AT2176" s="10">
        <f>ROUND(VLOOKUP($C2176,$B$4:$BH$42,45,FALSE),0)</f>
        <v>0</v>
      </c>
      <c r="AU2176" s="10">
        <f>ROUND(VLOOKUP($C2176,$B$4:$BH$42,46,FALSE),0)</f>
        <v>0</v>
      </c>
      <c r="AV2176" s="10">
        <f>ROUND(VLOOKUP($C2176,$B$4:$BH$42,47,FALSE),0)</f>
        <v>0</v>
      </c>
      <c r="AW2176" s="10">
        <f>ROUND(VLOOKUP($C2176,$B$4:$BH$42,48,FALSE),0)</f>
        <v>0</v>
      </c>
      <c r="AX2176" s="10">
        <f>ROUND(VLOOKUP($C2176,$B$4:$BH$42,49,FALSE),0)</f>
        <v>0</v>
      </c>
      <c r="AY2176" s="3"/>
      <c r="AZ2176" s="10">
        <v>6000</v>
      </c>
      <c r="BA2176" s="10">
        <v>2000</v>
      </c>
      <c r="BB2176" s="10">
        <v>400</v>
      </c>
      <c r="BC2176" s="10">
        <v>0</v>
      </c>
      <c r="BD2176" s="10">
        <v>0</v>
      </c>
      <c r="BE2176" s="10">
        <v>60</v>
      </c>
      <c r="BF2176" s="3"/>
      <c r="BG2176" s="10">
        <v>1000</v>
      </c>
      <c r="BH2176" s="10">
        <v>5000</v>
      </c>
      <c r="BI2176" s="3"/>
      <c r="BJ2176" s="21">
        <v>1</v>
      </c>
      <c r="BK2176" s="65">
        <v>0</v>
      </c>
      <c r="BL2176" s="65">
        <v>0</v>
      </c>
      <c r="BM2176" s="6">
        <f t="shared" si="8685"/>
        <v>107.11250000000001</v>
      </c>
      <c r="BN2176" s="8">
        <f t="shared" si="8686"/>
        <v>347.95278528237111</v>
      </c>
      <c r="BO2176" s="12">
        <f t="shared" si="8687"/>
        <v>193.05463660207172</v>
      </c>
      <c r="BP2176" s="50">
        <f>(1-'#Constant'!$A$3)/($J2176*'#Constant'!$B$3/'#Constant'!$C$3^($D2176-1)+1)+'#Constant'!$A$3</f>
        <v>0.94452830188679238</v>
      </c>
      <c r="BQ2176" s="4">
        <f t="shared" si="8688"/>
        <v>239.27287255293649</v>
      </c>
      <c r="BR2176" s="50">
        <f>(1-'#Constant'!$A$3)/($K2176*'#Constant'!$B$3/'#Constant'!$C$3^($D2176-1)+1)+'#Constant'!$A$3</f>
        <v>0.93162790697674425</v>
      </c>
      <c r="BS2176" s="4">
        <f t="shared" si="8689"/>
        <v>456.63269801180576</v>
      </c>
      <c r="BT2176">
        <f>BO2176/$BO$4*100</f>
        <v>146.72883194020091</v>
      </c>
    </row>
    <row r="2177" spans="1:72" s="13" customFormat="1" ht="17.25" thickBot="1" x14ac:dyDescent="0.35">
      <c r="B2177" s="20"/>
      <c r="D2177" s="14">
        <v>1</v>
      </c>
      <c r="E2177" s="14">
        <v>1</v>
      </c>
      <c r="F2177" s="19">
        <v>1</v>
      </c>
      <c r="G2177" s="15">
        <f>G2176</f>
        <v>95</v>
      </c>
      <c r="H2177" s="15">
        <f>H2176</f>
        <v>95</v>
      </c>
      <c r="I2177" s="15">
        <f>I2176</f>
        <v>4520</v>
      </c>
      <c r="J2177" s="15">
        <f>J2176</f>
        <v>20</v>
      </c>
      <c r="K2177" s="15">
        <f>K2176</f>
        <v>25</v>
      </c>
      <c r="L2177" s="16"/>
      <c r="M2177" s="15">
        <f t="shared" ref="M2177:V2177" si="8696">M2176</f>
        <v>100</v>
      </c>
      <c r="N2177" s="15">
        <f t="shared" si="8696"/>
        <v>0</v>
      </c>
      <c r="O2177" s="15">
        <f t="shared" si="8696"/>
        <v>0</v>
      </c>
      <c r="P2177" s="15">
        <f t="shared" si="8696"/>
        <v>0</v>
      </c>
      <c r="Q2177" s="15">
        <f t="shared" si="8696"/>
        <v>0</v>
      </c>
      <c r="R2177" s="15">
        <f t="shared" si="8696"/>
        <v>0</v>
      </c>
      <c r="S2177" s="15">
        <f t="shared" si="8696"/>
        <v>100</v>
      </c>
      <c r="T2177" s="15">
        <f t="shared" si="8696"/>
        <v>0</v>
      </c>
      <c r="U2177" s="15">
        <f t="shared" si="8696"/>
        <v>0</v>
      </c>
      <c r="V2177" s="15">
        <f t="shared" si="8696"/>
        <v>0</v>
      </c>
      <c r="W2177" s="16"/>
      <c r="X2177" s="15">
        <f t="shared" ref="X2177:AI2177" si="8697">X2176</f>
        <v>100</v>
      </c>
      <c r="Y2177" s="15">
        <f t="shared" si="8697"/>
        <v>0</v>
      </c>
      <c r="Z2177" s="15">
        <f t="shared" si="8697"/>
        <v>0</v>
      </c>
      <c r="AA2177" s="15">
        <f t="shared" si="8697"/>
        <v>0</v>
      </c>
      <c r="AB2177" s="15">
        <f t="shared" si="8697"/>
        <v>500</v>
      </c>
      <c r="AC2177" s="15">
        <f t="shared" si="8697"/>
        <v>250</v>
      </c>
      <c r="AD2177" s="15">
        <f t="shared" si="8697"/>
        <v>100</v>
      </c>
      <c r="AE2177" s="15">
        <f t="shared" si="8697"/>
        <v>0</v>
      </c>
      <c r="AF2177" s="15">
        <f t="shared" si="8697"/>
        <v>0</v>
      </c>
      <c r="AG2177" s="15">
        <f t="shared" si="8697"/>
        <v>150</v>
      </c>
      <c r="AH2177" s="15">
        <f t="shared" si="8697"/>
        <v>0</v>
      </c>
      <c r="AI2177" s="15">
        <f t="shared" si="8697"/>
        <v>0</v>
      </c>
      <c r="AJ2177" s="17"/>
      <c r="AK2177" s="15">
        <f>AK2176</f>
        <v>0</v>
      </c>
      <c r="AL2177" s="15">
        <f>AL2176</f>
        <v>0</v>
      </c>
      <c r="AM2177" s="17"/>
      <c r="AN2177" s="15">
        <f t="shared" ref="AN2177:AX2177" si="8698">AN2176</f>
        <v>0</v>
      </c>
      <c r="AO2177" s="15">
        <f t="shared" si="8698"/>
        <v>0</v>
      </c>
      <c r="AP2177" s="15">
        <f t="shared" si="8698"/>
        <v>0</v>
      </c>
      <c r="AQ2177" s="15">
        <f t="shared" si="8698"/>
        <v>0</v>
      </c>
      <c r="AR2177" s="15">
        <f t="shared" si="8698"/>
        <v>0</v>
      </c>
      <c r="AS2177" s="15">
        <f t="shared" si="8698"/>
        <v>0</v>
      </c>
      <c r="AT2177" s="15">
        <f t="shared" si="8698"/>
        <v>0</v>
      </c>
      <c r="AU2177" s="15">
        <f t="shared" si="8698"/>
        <v>0</v>
      </c>
      <c r="AV2177" s="15">
        <f t="shared" si="8698"/>
        <v>0</v>
      </c>
      <c r="AW2177" s="15">
        <f t="shared" si="8698"/>
        <v>0</v>
      </c>
      <c r="AX2177" s="15">
        <f t="shared" si="8698"/>
        <v>0</v>
      </c>
      <c r="AY2177" s="17"/>
      <c r="AZ2177" s="15">
        <f t="shared" ref="AZ2177:BA2177" si="8699">AZ2176</f>
        <v>6000</v>
      </c>
      <c r="BA2177" s="15">
        <f t="shared" si="8699"/>
        <v>2000</v>
      </c>
      <c r="BB2177" s="15">
        <v>400</v>
      </c>
      <c r="BC2177" s="15">
        <f t="shared" ref="BC2177:BE2177" si="8700">BC2176</f>
        <v>0</v>
      </c>
      <c r="BD2177" s="15">
        <f t="shared" si="8700"/>
        <v>0</v>
      </c>
      <c r="BE2177" s="15">
        <f t="shared" si="8700"/>
        <v>60</v>
      </c>
      <c r="BF2177" s="17"/>
      <c r="BG2177" s="15">
        <f t="shared" ref="BG2177:BH2177" si="8701">BG2176</f>
        <v>1000</v>
      </c>
      <c r="BH2177" s="15">
        <f t="shared" si="8701"/>
        <v>5000</v>
      </c>
      <c r="BI2177" s="17"/>
      <c r="BJ2177" s="22">
        <f>G2177/G2176</f>
        <v>1</v>
      </c>
      <c r="BK2177" s="65">
        <f t="shared" ref="BK2177:BL2177" si="8702">BK2176</f>
        <v>0</v>
      </c>
      <c r="BL2177" s="65">
        <f t="shared" si="8702"/>
        <v>0</v>
      </c>
      <c r="BM2177" s="6">
        <f t="shared" si="8685"/>
        <v>107.11250000000001</v>
      </c>
      <c r="BN2177" s="8">
        <f t="shared" si="8686"/>
        <v>347.95278528237111</v>
      </c>
      <c r="BO2177" s="12">
        <f t="shared" si="8687"/>
        <v>193.05463660207172</v>
      </c>
      <c r="BP2177" s="50">
        <f>(1-'#Constant'!$A$3)/($J2177*'#Constant'!$B$3/'#Constant'!$C$3^($D2177-1)+1)+'#Constant'!$A$3</f>
        <v>0.94452830188679238</v>
      </c>
      <c r="BQ2177" s="4">
        <f t="shared" si="8688"/>
        <v>239.27287255293649</v>
      </c>
      <c r="BR2177" s="50">
        <f>(1-'#Constant'!$A$3)/($K2177*'#Constant'!$B$3/'#Constant'!$C$3^($D2177-1)+1)+'#Constant'!$A$3</f>
        <v>0.93162790697674425</v>
      </c>
      <c r="BS2177" s="4">
        <f t="shared" si="8689"/>
        <v>456.63269801180576</v>
      </c>
      <c r="BT2177"/>
    </row>
    <row r="2178" spans="1:72" x14ac:dyDescent="0.3">
      <c r="A2178">
        <v>40207</v>
      </c>
      <c r="B2178" s="18" t="s">
        <v>466</v>
      </c>
      <c r="C2178" s="43" t="str">
        <f>VLOOKUP($A2178,[2]CreatureTable!$A:$I,9,FALSE)</f>
        <v>Knight</v>
      </c>
      <c r="D2178">
        <v>1</v>
      </c>
      <c r="E2178">
        <v>1</v>
      </c>
      <c r="F2178" s="18">
        <v>1</v>
      </c>
      <c r="G2178" s="10">
        <f>ROUND(VLOOKUP($C2178,$B$4:$BH$42,6,FALSE),0)</f>
        <v>81</v>
      </c>
      <c r="H2178" s="10">
        <f>ROUND(VLOOKUP($C2178,$B$4:$BH$42,7,FALSE),0)</f>
        <v>81</v>
      </c>
      <c r="I2178" s="10">
        <f>ROUND(VLOOKUP($C2178,$B$4:$BH$42,8,FALSE),0)</f>
        <v>6982</v>
      </c>
      <c r="J2178" s="10">
        <f>ROUND(VLOOKUP($C2178,$B$4:$BH$42,9,FALSE),0)</f>
        <v>36</v>
      </c>
      <c r="K2178" s="10">
        <f>ROUND(VLOOKUP($C2178,$B$4:$BH$42,10,FALSE),0)</f>
        <v>28</v>
      </c>
      <c r="L2178" s="2"/>
      <c r="M2178" s="10">
        <f>ROUND(VLOOKUP($C2178,$B$4:$BH$42,12,FALSE),0)</f>
        <v>50</v>
      </c>
      <c r="N2178" s="10">
        <f>ROUND(VLOOKUP($C2178,$B$4:$BH$42,13,FALSE),0)</f>
        <v>0</v>
      </c>
      <c r="O2178" s="10">
        <f>ROUND(VLOOKUP($C2178,$B$4:$BH$42,14,FALSE),0)</f>
        <v>0</v>
      </c>
      <c r="P2178" s="10">
        <f>ROUND(VLOOKUP($C2178,$B$4:$BH$42,15,FALSE),0)</f>
        <v>0</v>
      </c>
      <c r="Q2178" s="10">
        <f>ROUND(VLOOKUP($C2178,$B$4:$BH$42,16,FALSE),0)</f>
        <v>100</v>
      </c>
      <c r="R2178" s="10">
        <f>ROUND(VLOOKUP($C2178,$B$4:$BH$42,17,FALSE),0)</f>
        <v>0</v>
      </c>
      <c r="S2178" s="10">
        <f>ROUND(VLOOKUP($C2178,$B$4:$BH$42,18,FALSE),0)</f>
        <v>0</v>
      </c>
      <c r="T2178" s="10">
        <f>ROUND(VLOOKUP($C2178,$B$4:$BH$42,19,FALSE),0)</f>
        <v>0</v>
      </c>
      <c r="U2178" s="10">
        <f>ROUND(VLOOKUP($C2178,$B$4:$BH$42,20,FALSE),0)</f>
        <v>0</v>
      </c>
      <c r="V2178" s="10">
        <f>ROUND(VLOOKUP($C2178,$B$4:$BH$42,21,FALSE),0)</f>
        <v>250</v>
      </c>
      <c r="W2178" s="2"/>
      <c r="X2178" s="10">
        <f>ROUND(VLOOKUP($C2178,$B$4:$BH$42,23,FALSE),0)</f>
        <v>50</v>
      </c>
      <c r="Y2178" s="10">
        <f>ROUND(VLOOKUP($C2178,$B$4:$BH$42,24,FALSE),0)</f>
        <v>0</v>
      </c>
      <c r="Z2178" s="10">
        <f>ROUND(VLOOKUP($C2178,$B$4:$BH$42,25,FALSE),0)</f>
        <v>0</v>
      </c>
      <c r="AA2178" s="10">
        <f>ROUND(VLOOKUP($C2178,$B$4:$BH$42,26,FALSE),0)</f>
        <v>0</v>
      </c>
      <c r="AB2178" s="10">
        <f>ROUND(VLOOKUP($C2178,$B$4:$BH$42,27,FALSE),0)</f>
        <v>100</v>
      </c>
      <c r="AC2178" s="10">
        <f>ROUND(VLOOKUP($C2178,$B$4:$BH$42,28,FALSE),0)</f>
        <v>0</v>
      </c>
      <c r="AD2178" s="10">
        <f>ROUND(VLOOKUP($C2178,$B$4:$BH$42,29,FALSE),0)</f>
        <v>0</v>
      </c>
      <c r="AE2178" s="10">
        <f>ROUND(VLOOKUP($C2178,$B$4:$BH$42,30,FALSE),0)</f>
        <v>0</v>
      </c>
      <c r="AF2178" s="10">
        <f>ROUND(VLOOKUP($C2178,$B$4:$BH$42,31,FALSE),0)</f>
        <v>0</v>
      </c>
      <c r="AG2178" s="10">
        <f>ROUND(VLOOKUP($C2178,$B$4:$BH$42,32,FALSE),0)</f>
        <v>250</v>
      </c>
      <c r="AH2178" s="10">
        <f>ROUND(VLOOKUP($C2178,$B$4:$BH$42,33,FALSE),0)</f>
        <v>0</v>
      </c>
      <c r="AI2178" s="10">
        <f>ROUND(VLOOKUP($C2178,$B$4:$BH$42,34,FALSE),0)</f>
        <v>0</v>
      </c>
      <c r="AJ2178" s="3"/>
      <c r="AK2178" s="10">
        <f>ROUND(VLOOKUP($C2178,$B$4:$BH$42,36,FALSE),0)</f>
        <v>0</v>
      </c>
      <c r="AL2178" s="10">
        <f>ROUND(VLOOKUP($C2178,$B$4:$BH$42,37,FALSE),0)</f>
        <v>0</v>
      </c>
      <c r="AM2178" s="3"/>
      <c r="AN2178" s="10">
        <f>ROUND(VLOOKUP($C2178,$B$4:$BH$42,39,FALSE),0)</f>
        <v>0</v>
      </c>
      <c r="AO2178" s="10">
        <f>ROUND(VLOOKUP($C2178,$B$4:$BH$42,40,FALSE),0)</f>
        <v>0</v>
      </c>
      <c r="AP2178" s="10">
        <f>ROUND(VLOOKUP($C2178,$B$4:$BH$42,41,FALSE),0)</f>
        <v>0</v>
      </c>
      <c r="AQ2178" s="10">
        <f>ROUND(VLOOKUP($C2178,$B$4:$BH$42,42,FALSE),0)</f>
        <v>0</v>
      </c>
      <c r="AR2178" s="10">
        <f>ROUND(VLOOKUP($C2178,$B$4:$BH$42,43,FALSE),0)</f>
        <v>0</v>
      </c>
      <c r="AS2178" s="10">
        <f>ROUND(VLOOKUP($C2178,$B$4:$BH$42,44,FALSE),0)</f>
        <v>0</v>
      </c>
      <c r="AT2178" s="10">
        <f>ROUND(VLOOKUP($C2178,$B$4:$BH$42,45,FALSE),0)</f>
        <v>0</v>
      </c>
      <c r="AU2178" s="10">
        <f>ROUND(VLOOKUP($C2178,$B$4:$BH$42,46,FALSE),0)</f>
        <v>0</v>
      </c>
      <c r="AV2178" s="10">
        <f>ROUND(VLOOKUP($C2178,$B$4:$BH$42,47,FALSE),0)</f>
        <v>0</v>
      </c>
      <c r="AW2178" s="10">
        <f>ROUND(VLOOKUP($C2178,$B$4:$BH$42,48,FALSE),0)</f>
        <v>0</v>
      </c>
      <c r="AX2178" s="10">
        <f>ROUND(VLOOKUP($C2178,$B$4:$BH$42,49,FALSE),0)</f>
        <v>0</v>
      </c>
      <c r="AY2178" s="3"/>
      <c r="AZ2178" s="10">
        <v>6000</v>
      </c>
      <c r="BA2178" s="10">
        <v>2000</v>
      </c>
      <c r="BB2178" s="10">
        <v>240</v>
      </c>
      <c r="BC2178" s="10">
        <v>0</v>
      </c>
      <c r="BD2178" s="10">
        <v>0</v>
      </c>
      <c r="BE2178" s="10">
        <v>60</v>
      </c>
      <c r="BF2178" s="3"/>
      <c r="BG2178" s="10">
        <v>1000</v>
      </c>
      <c r="BH2178" s="10">
        <v>5000</v>
      </c>
      <c r="BI2178" s="3"/>
      <c r="BJ2178" s="21">
        <v>1</v>
      </c>
      <c r="BK2178" s="65">
        <v>0</v>
      </c>
      <c r="BL2178" s="65">
        <v>0</v>
      </c>
      <c r="BM2178" s="6">
        <f t="shared" si="8685"/>
        <v>85.05</v>
      </c>
      <c r="BN2178" s="8">
        <f t="shared" si="8686"/>
        <v>535.97110176221133</v>
      </c>
      <c r="BO2178" s="12">
        <f t="shared" si="8687"/>
        <v>213.50489972100422</v>
      </c>
      <c r="BP2178" s="50">
        <f>(1-'#Constant'!$A$3)/($J2178*'#Constant'!$B$3/'#Constant'!$C$3^($D2178-1)+1)+'#Constant'!$A$3</f>
        <v>0.90447653429602881</v>
      </c>
      <c r="BQ2178" s="4">
        <f t="shared" si="8688"/>
        <v>541.71102698872187</v>
      </c>
      <c r="BR2178" s="50">
        <f>(1-'#Constant'!$A$3)/($K2178*'#Constant'!$B$3/'#Constant'!$C$3^($D2178-1)+1)+'#Constant'!$A$3</f>
        <v>0.92405904059040589</v>
      </c>
      <c r="BS2178" s="4">
        <f t="shared" si="8689"/>
        <v>530.2311765357008</v>
      </c>
      <c r="BT2178">
        <f>BO2178/$BO$4*100</f>
        <v>162.27180605946913</v>
      </c>
    </row>
    <row r="2179" spans="1:72" s="13" customFormat="1" ht="17.25" thickBot="1" x14ac:dyDescent="0.35">
      <c r="B2179" s="20"/>
      <c r="D2179" s="14">
        <v>1</v>
      </c>
      <c r="E2179" s="14">
        <v>1</v>
      </c>
      <c r="F2179" s="19">
        <v>1</v>
      </c>
      <c r="G2179" s="15">
        <f>G2178</f>
        <v>81</v>
      </c>
      <c r="H2179" s="15">
        <f>H2178</f>
        <v>81</v>
      </c>
      <c r="I2179" s="15">
        <f>I2178</f>
        <v>6982</v>
      </c>
      <c r="J2179" s="15">
        <f>J2178</f>
        <v>36</v>
      </c>
      <c r="K2179" s="15">
        <f>K2178</f>
        <v>28</v>
      </c>
      <c r="L2179" s="16"/>
      <c r="M2179" s="15">
        <f t="shared" ref="M2179:V2179" si="8703">M2178</f>
        <v>50</v>
      </c>
      <c r="N2179" s="15">
        <f t="shared" si="8703"/>
        <v>0</v>
      </c>
      <c r="O2179" s="15">
        <f t="shared" si="8703"/>
        <v>0</v>
      </c>
      <c r="P2179" s="15">
        <f t="shared" si="8703"/>
        <v>0</v>
      </c>
      <c r="Q2179" s="15">
        <f t="shared" si="8703"/>
        <v>100</v>
      </c>
      <c r="R2179" s="15">
        <f t="shared" si="8703"/>
        <v>0</v>
      </c>
      <c r="S2179" s="15">
        <f t="shared" si="8703"/>
        <v>0</v>
      </c>
      <c r="T2179" s="15">
        <f t="shared" si="8703"/>
        <v>0</v>
      </c>
      <c r="U2179" s="15">
        <f t="shared" si="8703"/>
        <v>0</v>
      </c>
      <c r="V2179" s="15">
        <f t="shared" si="8703"/>
        <v>250</v>
      </c>
      <c r="W2179" s="16"/>
      <c r="X2179" s="15">
        <f t="shared" ref="X2179:AI2179" si="8704">X2178</f>
        <v>50</v>
      </c>
      <c r="Y2179" s="15">
        <f t="shared" si="8704"/>
        <v>0</v>
      </c>
      <c r="Z2179" s="15">
        <f t="shared" si="8704"/>
        <v>0</v>
      </c>
      <c r="AA2179" s="15">
        <f t="shared" si="8704"/>
        <v>0</v>
      </c>
      <c r="AB2179" s="15">
        <f t="shared" si="8704"/>
        <v>100</v>
      </c>
      <c r="AC2179" s="15">
        <f t="shared" si="8704"/>
        <v>0</v>
      </c>
      <c r="AD2179" s="15">
        <f t="shared" si="8704"/>
        <v>0</v>
      </c>
      <c r="AE2179" s="15">
        <f t="shared" si="8704"/>
        <v>0</v>
      </c>
      <c r="AF2179" s="15">
        <f t="shared" si="8704"/>
        <v>0</v>
      </c>
      <c r="AG2179" s="15">
        <f t="shared" si="8704"/>
        <v>250</v>
      </c>
      <c r="AH2179" s="15">
        <f t="shared" si="8704"/>
        <v>0</v>
      </c>
      <c r="AI2179" s="15">
        <f t="shared" si="8704"/>
        <v>0</v>
      </c>
      <c r="AJ2179" s="17"/>
      <c r="AK2179" s="15">
        <f>AK2178</f>
        <v>0</v>
      </c>
      <c r="AL2179" s="15">
        <f>AL2178</f>
        <v>0</v>
      </c>
      <c r="AM2179" s="17"/>
      <c r="AN2179" s="15">
        <f t="shared" ref="AN2179:AX2179" si="8705">AN2178</f>
        <v>0</v>
      </c>
      <c r="AO2179" s="15">
        <f t="shared" si="8705"/>
        <v>0</v>
      </c>
      <c r="AP2179" s="15">
        <f t="shared" si="8705"/>
        <v>0</v>
      </c>
      <c r="AQ2179" s="15">
        <f t="shared" si="8705"/>
        <v>0</v>
      </c>
      <c r="AR2179" s="15">
        <f t="shared" si="8705"/>
        <v>0</v>
      </c>
      <c r="AS2179" s="15">
        <f t="shared" si="8705"/>
        <v>0</v>
      </c>
      <c r="AT2179" s="15">
        <f t="shared" si="8705"/>
        <v>0</v>
      </c>
      <c r="AU2179" s="15">
        <f t="shared" si="8705"/>
        <v>0</v>
      </c>
      <c r="AV2179" s="15">
        <f t="shared" si="8705"/>
        <v>0</v>
      </c>
      <c r="AW2179" s="15">
        <f t="shared" si="8705"/>
        <v>0</v>
      </c>
      <c r="AX2179" s="15">
        <f t="shared" si="8705"/>
        <v>0</v>
      </c>
      <c r="AY2179" s="17"/>
      <c r="AZ2179" s="15">
        <f t="shared" ref="AZ2179:BA2179" si="8706">AZ2178</f>
        <v>6000</v>
      </c>
      <c r="BA2179" s="15">
        <f t="shared" si="8706"/>
        <v>2000</v>
      </c>
      <c r="BB2179" s="15">
        <v>240</v>
      </c>
      <c r="BC2179" s="15">
        <f t="shared" ref="BC2179:BE2179" si="8707">BC2178</f>
        <v>0</v>
      </c>
      <c r="BD2179" s="15">
        <f t="shared" si="8707"/>
        <v>0</v>
      </c>
      <c r="BE2179" s="15">
        <f t="shared" si="8707"/>
        <v>60</v>
      </c>
      <c r="BF2179" s="17"/>
      <c r="BG2179" s="15">
        <f t="shared" ref="BG2179:BH2179" si="8708">BG2178</f>
        <v>1000</v>
      </c>
      <c r="BH2179" s="15">
        <f t="shared" si="8708"/>
        <v>5000</v>
      </c>
      <c r="BI2179" s="17"/>
      <c r="BJ2179" s="22">
        <f>G2179/G2178</f>
        <v>1</v>
      </c>
      <c r="BK2179" s="65">
        <f t="shared" ref="BK2179:BL2179" si="8709">BK2178</f>
        <v>0</v>
      </c>
      <c r="BL2179" s="65">
        <f t="shared" si="8709"/>
        <v>0</v>
      </c>
      <c r="BM2179" s="6">
        <f t="shared" si="8685"/>
        <v>85.05</v>
      </c>
      <c r="BN2179" s="8">
        <f t="shared" si="8686"/>
        <v>535.97110176221133</v>
      </c>
      <c r="BO2179" s="12">
        <f t="shared" si="8687"/>
        <v>213.50489972100422</v>
      </c>
      <c r="BP2179" s="50">
        <f>(1-'#Constant'!$A$3)/($J2179*'#Constant'!$B$3/'#Constant'!$C$3^($D2179-1)+1)+'#Constant'!$A$3</f>
        <v>0.90447653429602881</v>
      </c>
      <c r="BQ2179" s="4">
        <f t="shared" si="8688"/>
        <v>541.71102698872187</v>
      </c>
      <c r="BR2179" s="50">
        <f>(1-'#Constant'!$A$3)/($K2179*'#Constant'!$B$3/'#Constant'!$C$3^($D2179-1)+1)+'#Constant'!$A$3</f>
        <v>0.92405904059040589</v>
      </c>
      <c r="BS2179" s="4">
        <f t="shared" si="8689"/>
        <v>530.2311765357008</v>
      </c>
      <c r="BT2179"/>
    </row>
    <row r="2180" spans="1:72" x14ac:dyDescent="0.3">
      <c r="A2180">
        <v>40208</v>
      </c>
      <c r="B2180" s="18" t="s">
        <v>467</v>
      </c>
      <c r="C2180" s="43" t="s">
        <v>83</v>
      </c>
      <c r="D2180">
        <v>1</v>
      </c>
      <c r="E2180">
        <v>1</v>
      </c>
      <c r="F2180" s="18">
        <v>1</v>
      </c>
      <c r="G2180" s="10">
        <f>ROUND(VLOOKUP($C2180,$B$4:$BH$42,6,FALSE),0)</f>
        <v>104</v>
      </c>
      <c r="H2180" s="10">
        <f>ROUND(VLOOKUP($C2180,$B$4:$BH$42,7,FALSE),0)</f>
        <v>104</v>
      </c>
      <c r="I2180" s="10">
        <f>ROUND(VLOOKUP($C2180,$B$4:$BH$42,8,FALSE),0)</f>
        <v>4734</v>
      </c>
      <c r="J2180" s="10">
        <f>ROUND(VLOOKUP($C2180,$B$4:$BH$42,9,FALSE),0)</f>
        <v>22</v>
      </c>
      <c r="K2180" s="10">
        <f>ROUND(VLOOKUP($C2180,$B$4:$BH$42,10,FALSE),0)</f>
        <v>18</v>
      </c>
      <c r="L2180" s="2"/>
      <c r="M2180" s="10">
        <f>ROUND(VLOOKUP($C2180,$B$4:$BH$42,12,FALSE),0)</f>
        <v>150</v>
      </c>
      <c r="N2180" s="10">
        <f>ROUND(VLOOKUP($C2180,$B$4:$BH$42,13,FALSE),0)</f>
        <v>0</v>
      </c>
      <c r="O2180" s="10">
        <f>ROUND(VLOOKUP($C2180,$B$4:$BH$42,14,FALSE),0)</f>
        <v>500</v>
      </c>
      <c r="P2180" s="10">
        <f>ROUND(VLOOKUP($C2180,$B$4:$BH$42,15,FALSE),0)</f>
        <v>0</v>
      </c>
      <c r="Q2180" s="10">
        <f>ROUND(VLOOKUP($C2180,$B$4:$BH$42,16,FALSE),0)</f>
        <v>0</v>
      </c>
      <c r="R2180" s="10">
        <f>ROUND(VLOOKUP($C2180,$B$4:$BH$42,17,FALSE),0)</f>
        <v>0</v>
      </c>
      <c r="S2180" s="10">
        <f>ROUND(VLOOKUP($C2180,$B$4:$BH$42,18,FALSE),0)</f>
        <v>200</v>
      </c>
      <c r="T2180" s="10">
        <f>ROUND(VLOOKUP($C2180,$B$4:$BH$42,19,FALSE),0)</f>
        <v>100</v>
      </c>
      <c r="U2180" s="10">
        <f>ROUND(VLOOKUP($C2180,$B$4:$BH$42,20,FALSE),0)</f>
        <v>0</v>
      </c>
      <c r="V2180" s="10">
        <f>ROUND(VLOOKUP($C2180,$B$4:$BH$42,21,FALSE),0)</f>
        <v>0</v>
      </c>
      <c r="W2180" s="2"/>
      <c r="X2180" s="10">
        <f>ROUND(VLOOKUP($C2180,$B$4:$BH$42,23,FALSE),0)</f>
        <v>150</v>
      </c>
      <c r="Y2180" s="10">
        <f>ROUND(VLOOKUP($C2180,$B$4:$BH$42,24,FALSE),0)</f>
        <v>0</v>
      </c>
      <c r="Z2180" s="10">
        <f>ROUND(VLOOKUP($C2180,$B$4:$BH$42,25,FALSE),0)</f>
        <v>500</v>
      </c>
      <c r="AA2180" s="10">
        <f>ROUND(VLOOKUP($C2180,$B$4:$BH$42,26,FALSE),0)</f>
        <v>0</v>
      </c>
      <c r="AB2180" s="10">
        <f>ROUND(VLOOKUP($C2180,$B$4:$BH$42,27,FALSE),0)</f>
        <v>0</v>
      </c>
      <c r="AC2180" s="10">
        <f>ROUND(VLOOKUP($C2180,$B$4:$BH$42,28,FALSE),0)</f>
        <v>0</v>
      </c>
      <c r="AD2180" s="10">
        <f>ROUND(VLOOKUP($C2180,$B$4:$BH$42,29,FALSE),0)</f>
        <v>200</v>
      </c>
      <c r="AE2180" s="10">
        <f>ROUND(VLOOKUP($C2180,$B$4:$BH$42,30,FALSE),0)</f>
        <v>100</v>
      </c>
      <c r="AF2180" s="10">
        <f>ROUND(VLOOKUP($C2180,$B$4:$BH$42,31,FALSE),0)</f>
        <v>0</v>
      </c>
      <c r="AG2180" s="10">
        <f>ROUND(VLOOKUP($C2180,$B$4:$BH$42,32,FALSE),0)</f>
        <v>0</v>
      </c>
      <c r="AH2180" s="10">
        <f>ROUND(VLOOKUP($C2180,$B$4:$BH$42,33,FALSE),0)</f>
        <v>0</v>
      </c>
      <c r="AI2180" s="10">
        <f>ROUND(VLOOKUP($C2180,$B$4:$BH$42,34,FALSE),0)</f>
        <v>0</v>
      </c>
      <c r="AJ2180" s="3"/>
      <c r="AK2180" s="10">
        <f>ROUND(VLOOKUP($C2180,$B$4:$BH$42,36,FALSE),0)</f>
        <v>0</v>
      </c>
      <c r="AL2180" s="10">
        <f>ROUND(VLOOKUP($C2180,$B$4:$BH$42,37,FALSE),0)</f>
        <v>0</v>
      </c>
      <c r="AM2180" s="3"/>
      <c r="AN2180" s="10">
        <f>ROUND(VLOOKUP($C2180,$B$4:$BH$42,39,FALSE),0)</f>
        <v>0</v>
      </c>
      <c r="AO2180" s="10">
        <f>ROUND(VLOOKUP($C2180,$B$4:$BH$42,40,FALSE),0)</f>
        <v>0</v>
      </c>
      <c r="AP2180" s="10">
        <f>ROUND(VLOOKUP($C2180,$B$4:$BH$42,41,FALSE),0)</f>
        <v>0</v>
      </c>
      <c r="AQ2180" s="10">
        <f>ROUND(VLOOKUP($C2180,$B$4:$BH$42,42,FALSE),0)</f>
        <v>0</v>
      </c>
      <c r="AR2180" s="10">
        <f>ROUND(VLOOKUP($C2180,$B$4:$BH$42,43,FALSE),0)</f>
        <v>0</v>
      </c>
      <c r="AS2180" s="10">
        <f>ROUND(VLOOKUP($C2180,$B$4:$BH$42,44,FALSE),0)</f>
        <v>0</v>
      </c>
      <c r="AT2180" s="10">
        <f>ROUND(VLOOKUP($C2180,$B$4:$BH$42,45,FALSE),0)</f>
        <v>0</v>
      </c>
      <c r="AU2180" s="10">
        <f>ROUND(VLOOKUP($C2180,$B$4:$BH$42,46,FALSE),0)</f>
        <v>0</v>
      </c>
      <c r="AV2180" s="10">
        <f>ROUND(VLOOKUP($C2180,$B$4:$BH$42,47,FALSE),0)</f>
        <v>0</v>
      </c>
      <c r="AW2180" s="10">
        <f>ROUND(VLOOKUP($C2180,$B$4:$BH$42,48,FALSE),0)</f>
        <v>0</v>
      </c>
      <c r="AX2180" s="10">
        <f>ROUND(VLOOKUP($C2180,$B$4:$BH$42,49,FALSE),0)</f>
        <v>0</v>
      </c>
      <c r="AY2180" s="3"/>
      <c r="AZ2180" s="10">
        <v>6000</v>
      </c>
      <c r="BA2180" s="10">
        <v>2000</v>
      </c>
      <c r="BB2180" s="10">
        <v>475</v>
      </c>
      <c r="BC2180" s="10">
        <v>0</v>
      </c>
      <c r="BD2180" s="10">
        <v>0</v>
      </c>
      <c r="BE2180" s="10">
        <v>60</v>
      </c>
      <c r="BF2180" s="3"/>
      <c r="BG2180" s="10">
        <v>1000</v>
      </c>
      <c r="BH2180" s="10">
        <v>5000</v>
      </c>
      <c r="BI2180" s="3"/>
      <c r="BJ2180" s="21">
        <v>1</v>
      </c>
      <c r="BK2180" s="65">
        <v>0</v>
      </c>
      <c r="BL2180" s="65">
        <v>0</v>
      </c>
      <c r="BM2180" s="6">
        <v>140.45850000000002</v>
      </c>
      <c r="BN2180" s="8">
        <v>250.60111205013436</v>
      </c>
      <c r="BO2180" s="12">
        <v>187.61411539885214</v>
      </c>
      <c r="BP2180" s="50">
        <v>0.93932457786116319</v>
      </c>
      <c r="BQ2180" s="4">
        <v>251.98957376263334</v>
      </c>
      <c r="BR2180" s="50">
        <v>0.9497912713472485</v>
      </c>
      <c r="BS2180" s="4">
        <v>249.21265033763538</v>
      </c>
      <c r="BT2180">
        <v>142.5938298737147</v>
      </c>
    </row>
    <row r="2181" spans="1:72" s="13" customFormat="1" ht="17.25" thickBot="1" x14ac:dyDescent="0.35">
      <c r="B2181" s="20"/>
      <c r="C2181" s="43"/>
      <c r="D2181" s="14">
        <v>1</v>
      </c>
      <c r="E2181" s="14">
        <v>1</v>
      </c>
      <c r="F2181" s="19">
        <v>1</v>
      </c>
      <c r="G2181" s="15">
        <f>G2180</f>
        <v>104</v>
      </c>
      <c r="H2181" s="15">
        <f>H2180</f>
        <v>104</v>
      </c>
      <c r="I2181" s="15">
        <f>I2180</f>
        <v>4734</v>
      </c>
      <c r="J2181" s="15">
        <f>J2180</f>
        <v>22</v>
      </c>
      <c r="K2181" s="15">
        <f>K2180</f>
        <v>18</v>
      </c>
      <c r="L2181" s="16"/>
      <c r="M2181" s="15">
        <f t="shared" ref="M2181:V2181" si="8710">M2180</f>
        <v>150</v>
      </c>
      <c r="N2181" s="15">
        <f t="shared" si="8710"/>
        <v>0</v>
      </c>
      <c r="O2181" s="15">
        <f t="shared" si="8710"/>
        <v>500</v>
      </c>
      <c r="P2181" s="15">
        <f t="shared" si="8710"/>
        <v>0</v>
      </c>
      <c r="Q2181" s="15">
        <f t="shared" si="8710"/>
        <v>0</v>
      </c>
      <c r="R2181" s="15">
        <f t="shared" si="8710"/>
        <v>0</v>
      </c>
      <c r="S2181" s="15">
        <f t="shared" si="8710"/>
        <v>200</v>
      </c>
      <c r="T2181" s="15">
        <f t="shared" si="8710"/>
        <v>100</v>
      </c>
      <c r="U2181" s="15">
        <f t="shared" si="8710"/>
        <v>0</v>
      </c>
      <c r="V2181" s="15">
        <f t="shared" si="8710"/>
        <v>0</v>
      </c>
      <c r="W2181" s="16"/>
      <c r="X2181" s="15">
        <f t="shared" ref="X2181:AI2181" si="8711">X2180</f>
        <v>150</v>
      </c>
      <c r="Y2181" s="15">
        <f t="shared" si="8711"/>
        <v>0</v>
      </c>
      <c r="Z2181" s="15">
        <f t="shared" si="8711"/>
        <v>500</v>
      </c>
      <c r="AA2181" s="15">
        <f t="shared" si="8711"/>
        <v>0</v>
      </c>
      <c r="AB2181" s="15">
        <f t="shared" si="8711"/>
        <v>0</v>
      </c>
      <c r="AC2181" s="15">
        <f t="shared" si="8711"/>
        <v>0</v>
      </c>
      <c r="AD2181" s="15">
        <f t="shared" si="8711"/>
        <v>200</v>
      </c>
      <c r="AE2181" s="15">
        <f t="shared" si="8711"/>
        <v>100</v>
      </c>
      <c r="AF2181" s="15">
        <f t="shared" si="8711"/>
        <v>0</v>
      </c>
      <c r="AG2181" s="15">
        <f t="shared" si="8711"/>
        <v>0</v>
      </c>
      <c r="AH2181" s="15">
        <f t="shared" si="8711"/>
        <v>0</v>
      </c>
      <c r="AI2181" s="15">
        <f t="shared" si="8711"/>
        <v>0</v>
      </c>
      <c r="AJ2181" s="17"/>
      <c r="AK2181" s="15">
        <f>AK2180</f>
        <v>0</v>
      </c>
      <c r="AL2181" s="15">
        <f>AL2180</f>
        <v>0</v>
      </c>
      <c r="AM2181" s="17"/>
      <c r="AN2181" s="15">
        <f t="shared" ref="AN2181:AX2181" si="8712">AN2180</f>
        <v>0</v>
      </c>
      <c r="AO2181" s="15">
        <f t="shared" si="8712"/>
        <v>0</v>
      </c>
      <c r="AP2181" s="15">
        <f t="shared" si="8712"/>
        <v>0</v>
      </c>
      <c r="AQ2181" s="15">
        <f t="shared" si="8712"/>
        <v>0</v>
      </c>
      <c r="AR2181" s="15">
        <f t="shared" si="8712"/>
        <v>0</v>
      </c>
      <c r="AS2181" s="15">
        <f t="shared" si="8712"/>
        <v>0</v>
      </c>
      <c r="AT2181" s="15">
        <f t="shared" si="8712"/>
        <v>0</v>
      </c>
      <c r="AU2181" s="15">
        <f t="shared" si="8712"/>
        <v>0</v>
      </c>
      <c r="AV2181" s="15">
        <f t="shared" si="8712"/>
        <v>0</v>
      </c>
      <c r="AW2181" s="15">
        <f t="shared" si="8712"/>
        <v>0</v>
      </c>
      <c r="AX2181" s="15">
        <f t="shared" si="8712"/>
        <v>0</v>
      </c>
      <c r="AY2181" s="17"/>
      <c r="AZ2181" s="15">
        <v>6000</v>
      </c>
      <c r="BA2181" s="15">
        <v>2000</v>
      </c>
      <c r="BB2181" s="15">
        <f>BB2180</f>
        <v>475</v>
      </c>
      <c r="BC2181" s="15">
        <v>0</v>
      </c>
      <c r="BD2181" s="15">
        <v>0</v>
      </c>
      <c r="BE2181" s="15">
        <v>60</v>
      </c>
      <c r="BF2181" s="17"/>
      <c r="BG2181" s="15">
        <v>1000</v>
      </c>
      <c r="BH2181" s="15">
        <v>5000</v>
      </c>
      <c r="BI2181" s="17"/>
      <c r="BJ2181" s="22">
        <v>1</v>
      </c>
      <c r="BK2181" s="65">
        <v>0</v>
      </c>
      <c r="BL2181" s="65">
        <v>0</v>
      </c>
      <c r="BM2181" s="6">
        <v>140.45850000000002</v>
      </c>
      <c r="BN2181" s="8">
        <v>250.60111205013436</v>
      </c>
      <c r="BO2181" s="12">
        <v>187.61411539885214</v>
      </c>
      <c r="BP2181" s="50">
        <v>0.93932457786116319</v>
      </c>
      <c r="BQ2181" s="4">
        <v>251.98957376263334</v>
      </c>
      <c r="BR2181" s="50">
        <v>0.9497912713472485</v>
      </c>
      <c r="BS2181" s="4">
        <v>249.21265033763538</v>
      </c>
      <c r="BT2181"/>
    </row>
    <row r="2182" spans="1:72" x14ac:dyDescent="0.3">
      <c r="A2182">
        <v>40209</v>
      </c>
      <c r="B2182" s="18" t="s">
        <v>469</v>
      </c>
      <c r="C2182" s="43" t="s">
        <v>77</v>
      </c>
      <c r="D2182">
        <v>1</v>
      </c>
      <c r="E2182">
        <v>1</v>
      </c>
      <c r="F2182" s="18">
        <v>1</v>
      </c>
      <c r="G2182" s="10">
        <f>ROUND(VLOOKUP($C2182,$B$4:$BH$42,6,FALSE),0)</f>
        <v>92</v>
      </c>
      <c r="H2182" s="10">
        <f>ROUND(VLOOKUP($C2182,$B$4:$BH$42,7,FALSE),0)</f>
        <v>92</v>
      </c>
      <c r="I2182" s="10">
        <f>ROUND(VLOOKUP($C2182,$B$4:$BH$42,8,FALSE),0)</f>
        <v>5930</v>
      </c>
      <c r="J2182" s="10">
        <f>ROUND(VLOOKUP($C2182,$B$4:$BH$42,9,FALSE),0)</f>
        <v>30</v>
      </c>
      <c r="K2182" s="10">
        <f>ROUND(VLOOKUP($C2182,$B$4:$BH$42,10,FALSE),0)</f>
        <v>36</v>
      </c>
      <c r="L2182" s="2"/>
      <c r="M2182" s="10">
        <v>0</v>
      </c>
      <c r="N2182" s="10">
        <f>ROUND(VLOOKUP($C2182,$B$4:$BH$42,13,FALSE),0)</f>
        <v>0</v>
      </c>
      <c r="O2182" s="10">
        <f>ROUND(VLOOKUP($C2182,$B$4:$BH$42,14,FALSE),0)</f>
        <v>0</v>
      </c>
      <c r="P2182" s="10">
        <v>0</v>
      </c>
      <c r="Q2182" s="10">
        <f>ROUND(VLOOKUP($C2182,$B$4:$BH$42,16,FALSE),0)</f>
        <v>0</v>
      </c>
      <c r="R2182" s="10">
        <f>ROUND(VLOOKUP($C2182,$B$4:$BH$42,17,FALSE),0)</f>
        <v>0</v>
      </c>
      <c r="S2182" s="10">
        <f>ROUND(VLOOKUP($C2182,$B$4:$BH$42,18,FALSE),0)</f>
        <v>100</v>
      </c>
      <c r="T2182" s="10">
        <f>ROUND(VLOOKUP($C2182,$B$4:$BH$42,19,FALSE),0)</f>
        <v>150</v>
      </c>
      <c r="U2182" s="10">
        <f>ROUND(VLOOKUP($C2182,$B$4:$BH$42,20,FALSE),0)</f>
        <v>0</v>
      </c>
      <c r="V2182" s="10">
        <f>ROUND(VLOOKUP($C2182,$B$4:$BH$42,21,FALSE),0)</f>
        <v>0</v>
      </c>
      <c r="W2182" s="2"/>
      <c r="X2182" s="10">
        <v>0</v>
      </c>
      <c r="Y2182" s="10">
        <f>ROUND(VLOOKUP($C2182,$B$4:$BH$42,24,FALSE),0)</f>
        <v>0</v>
      </c>
      <c r="Z2182" s="10">
        <f>ROUND(VLOOKUP($C2182,$B$4:$BH$42,25,FALSE),0)</f>
        <v>0</v>
      </c>
      <c r="AA2182" s="10">
        <v>0</v>
      </c>
      <c r="AB2182" s="10">
        <f>ROUND(VLOOKUP($C2182,$B$4:$BH$42,27,FALSE),0)</f>
        <v>0</v>
      </c>
      <c r="AC2182" s="10">
        <f>ROUND(VLOOKUP($C2182,$B$4:$BH$42,28,FALSE),0)</f>
        <v>0</v>
      </c>
      <c r="AD2182" s="10">
        <v>0</v>
      </c>
      <c r="AE2182" s="10">
        <f>ROUND(VLOOKUP($C2182,$B$4:$BH$42,30,FALSE),0)</f>
        <v>150</v>
      </c>
      <c r="AF2182" s="10">
        <f>ROUND(VLOOKUP($C2182,$B$4:$BH$42,31,FALSE),0)</f>
        <v>0</v>
      </c>
      <c r="AG2182" s="10">
        <f>ROUND(VLOOKUP($C2182,$B$4:$BH$42,32,FALSE),0)</f>
        <v>0</v>
      </c>
      <c r="AH2182" s="10">
        <f>ROUND(VLOOKUP($C2182,$B$4:$BH$42,33,FALSE),0)</f>
        <v>0</v>
      </c>
      <c r="AI2182" s="10">
        <f>ROUND(VLOOKUP($C2182,$B$4:$BH$42,34,FALSE),0)</f>
        <v>0</v>
      </c>
      <c r="AJ2182" s="3"/>
      <c r="AK2182" s="10">
        <v>0</v>
      </c>
      <c r="AL2182" s="10">
        <f>ROUND(VLOOKUP($C2182,$B$4:$BH$42,37,FALSE),0)</f>
        <v>0</v>
      </c>
      <c r="AM2182" s="3"/>
      <c r="AN2182" s="10">
        <f>ROUND(VLOOKUP($C2182,$B$4:$BH$42,39,FALSE),0)</f>
        <v>0</v>
      </c>
      <c r="AO2182" s="10">
        <f>ROUND(VLOOKUP($C2182,$B$4:$BH$42,40,FALSE),0)</f>
        <v>0</v>
      </c>
      <c r="AP2182" s="10">
        <f>ROUND(VLOOKUP($C2182,$B$4:$BH$42,41,FALSE),0)</f>
        <v>0</v>
      </c>
      <c r="AQ2182" s="10">
        <f>ROUND(VLOOKUP($C2182,$B$4:$BH$42,42,FALSE),0)</f>
        <v>0</v>
      </c>
      <c r="AR2182" s="10">
        <f>ROUND(VLOOKUP($C2182,$B$4:$BH$42,43,FALSE),0)</f>
        <v>0</v>
      </c>
      <c r="AS2182" s="10">
        <f>ROUND(VLOOKUP($C2182,$B$4:$BH$42,44,FALSE),0)</f>
        <v>0</v>
      </c>
      <c r="AT2182" s="10">
        <f>ROUND(VLOOKUP($C2182,$B$4:$BH$42,45,FALSE),0)</f>
        <v>0</v>
      </c>
      <c r="AU2182" s="10">
        <f>ROUND(VLOOKUP($C2182,$B$4:$BH$42,46,FALSE),0)</f>
        <v>0</v>
      </c>
      <c r="AV2182" s="10">
        <f>ROUND(VLOOKUP($C2182,$B$4:$BH$42,47,FALSE),0)</f>
        <v>0</v>
      </c>
      <c r="AW2182" s="10">
        <f>ROUND(VLOOKUP($C2182,$B$4:$BH$42,48,FALSE),0)</f>
        <v>0</v>
      </c>
      <c r="AX2182" s="10">
        <f>ROUND(VLOOKUP($C2182,$B$4:$BH$42,49,FALSE),0)</f>
        <v>0</v>
      </c>
      <c r="AY2182" s="3"/>
      <c r="AZ2182" s="10">
        <v>6000</v>
      </c>
      <c r="BA2182" s="10">
        <v>2000</v>
      </c>
      <c r="BB2182" s="10">
        <v>235</v>
      </c>
      <c r="BC2182" s="10">
        <v>0</v>
      </c>
      <c r="BD2182" s="10">
        <v>0</v>
      </c>
      <c r="BE2182" s="10">
        <v>60</v>
      </c>
      <c r="BF2182" s="3"/>
      <c r="BG2182" s="10">
        <v>1000</v>
      </c>
      <c r="BH2182" s="10">
        <v>5000</v>
      </c>
      <c r="BI2182" s="3"/>
      <c r="BJ2182" s="21">
        <v>1</v>
      </c>
      <c r="BK2182" s="65">
        <v>0</v>
      </c>
      <c r="BL2182" s="65">
        <v>0</v>
      </c>
      <c r="BM2182" s="6">
        <v>116.57837499999998</v>
      </c>
      <c r="BN2182" s="8">
        <v>431.60469242537107</v>
      </c>
      <c r="BO2182" s="12">
        <v>224.31177785690292</v>
      </c>
      <c r="BP2182" s="50">
        <v>0.91908256880733941</v>
      </c>
      <c r="BQ2182" s="4">
        <v>398.2769286888539</v>
      </c>
      <c r="BR2182" s="50">
        <v>0.90447653429602881</v>
      </c>
      <c r="BS2182" s="4">
        <v>404.70854559090628</v>
      </c>
      <c r="BT2182">
        <v>170.48544253932715</v>
      </c>
    </row>
    <row r="2183" spans="1:72" s="13" customFormat="1" ht="17.25" thickBot="1" x14ac:dyDescent="0.35">
      <c r="B2183" s="20"/>
      <c r="D2183" s="14">
        <v>1</v>
      </c>
      <c r="E2183" s="14">
        <v>1</v>
      </c>
      <c r="F2183" s="19">
        <v>1</v>
      </c>
      <c r="G2183" s="15">
        <f>G2182</f>
        <v>92</v>
      </c>
      <c r="H2183" s="15">
        <f>H2182</f>
        <v>92</v>
      </c>
      <c r="I2183" s="15">
        <f>I2182</f>
        <v>5930</v>
      </c>
      <c r="J2183" s="15">
        <f>J2182</f>
        <v>30</v>
      </c>
      <c r="K2183" s="15">
        <f>K2182</f>
        <v>36</v>
      </c>
      <c r="L2183" s="16"/>
      <c r="M2183" s="15">
        <f t="shared" ref="M2183:V2183" si="8713">M2182</f>
        <v>0</v>
      </c>
      <c r="N2183" s="15">
        <f t="shared" si="8713"/>
        <v>0</v>
      </c>
      <c r="O2183" s="15">
        <f t="shared" si="8713"/>
        <v>0</v>
      </c>
      <c r="P2183" s="15">
        <f t="shared" si="8713"/>
        <v>0</v>
      </c>
      <c r="Q2183" s="15">
        <f t="shared" si="8713"/>
        <v>0</v>
      </c>
      <c r="R2183" s="15">
        <f t="shared" si="8713"/>
        <v>0</v>
      </c>
      <c r="S2183" s="15">
        <f t="shared" si="8713"/>
        <v>100</v>
      </c>
      <c r="T2183" s="15">
        <f t="shared" si="8713"/>
        <v>150</v>
      </c>
      <c r="U2183" s="15">
        <f t="shared" si="8713"/>
        <v>0</v>
      </c>
      <c r="V2183" s="15">
        <f t="shared" si="8713"/>
        <v>0</v>
      </c>
      <c r="W2183" s="16"/>
      <c r="X2183" s="15">
        <f t="shared" ref="X2183:AI2183" si="8714">X2182</f>
        <v>0</v>
      </c>
      <c r="Y2183" s="15">
        <f t="shared" si="8714"/>
        <v>0</v>
      </c>
      <c r="Z2183" s="15">
        <f t="shared" si="8714"/>
        <v>0</v>
      </c>
      <c r="AA2183" s="15">
        <f t="shared" si="8714"/>
        <v>0</v>
      </c>
      <c r="AB2183" s="15">
        <f t="shared" si="8714"/>
        <v>0</v>
      </c>
      <c r="AC2183" s="15">
        <f t="shared" si="8714"/>
        <v>0</v>
      </c>
      <c r="AD2183" s="15">
        <f t="shared" si="8714"/>
        <v>0</v>
      </c>
      <c r="AE2183" s="15">
        <f t="shared" si="8714"/>
        <v>150</v>
      </c>
      <c r="AF2183" s="15">
        <f t="shared" si="8714"/>
        <v>0</v>
      </c>
      <c r="AG2183" s="15">
        <f t="shared" si="8714"/>
        <v>0</v>
      </c>
      <c r="AH2183" s="15">
        <f t="shared" si="8714"/>
        <v>0</v>
      </c>
      <c r="AI2183" s="15">
        <f t="shared" si="8714"/>
        <v>0</v>
      </c>
      <c r="AJ2183" s="17"/>
      <c r="AK2183" s="15">
        <f>AK2182</f>
        <v>0</v>
      </c>
      <c r="AL2183" s="15">
        <f>AL2182</f>
        <v>0</v>
      </c>
      <c r="AM2183" s="17"/>
      <c r="AN2183" s="15">
        <f t="shared" ref="AN2183:AX2183" si="8715">AN2182</f>
        <v>0</v>
      </c>
      <c r="AO2183" s="15">
        <f t="shared" si="8715"/>
        <v>0</v>
      </c>
      <c r="AP2183" s="15">
        <f t="shared" si="8715"/>
        <v>0</v>
      </c>
      <c r="AQ2183" s="15">
        <f t="shared" si="8715"/>
        <v>0</v>
      </c>
      <c r="AR2183" s="15">
        <f t="shared" si="8715"/>
        <v>0</v>
      </c>
      <c r="AS2183" s="15">
        <f t="shared" si="8715"/>
        <v>0</v>
      </c>
      <c r="AT2183" s="15">
        <f t="shared" si="8715"/>
        <v>0</v>
      </c>
      <c r="AU2183" s="15">
        <f t="shared" si="8715"/>
        <v>0</v>
      </c>
      <c r="AV2183" s="15">
        <f t="shared" si="8715"/>
        <v>0</v>
      </c>
      <c r="AW2183" s="15">
        <f t="shared" si="8715"/>
        <v>0</v>
      </c>
      <c r="AX2183" s="15">
        <f t="shared" si="8715"/>
        <v>0</v>
      </c>
      <c r="AY2183" s="17"/>
      <c r="AZ2183" s="15">
        <v>6000</v>
      </c>
      <c r="BA2183" s="15">
        <v>2000</v>
      </c>
      <c r="BB2183" s="15">
        <f>BB2182</f>
        <v>235</v>
      </c>
      <c r="BC2183" s="15">
        <v>0</v>
      </c>
      <c r="BD2183" s="15">
        <v>0</v>
      </c>
      <c r="BE2183" s="15">
        <v>60</v>
      </c>
      <c r="BF2183" s="17"/>
      <c r="BG2183" s="15">
        <v>1000</v>
      </c>
      <c r="BH2183" s="15">
        <v>5000</v>
      </c>
      <c r="BI2183" s="17"/>
      <c r="BJ2183" s="22">
        <v>1</v>
      </c>
      <c r="BK2183" s="65">
        <v>0</v>
      </c>
      <c r="BL2183" s="65">
        <v>0</v>
      </c>
      <c r="BM2183" s="6">
        <v>116.57837499999998</v>
      </c>
      <c r="BN2183" s="8">
        <v>431.60469242537107</v>
      </c>
      <c r="BO2183" s="12">
        <v>224.31177785690292</v>
      </c>
      <c r="BP2183" s="50">
        <v>0.91908256880733941</v>
      </c>
      <c r="BQ2183" s="4">
        <v>398.2769286888539</v>
      </c>
      <c r="BR2183" s="50">
        <v>0.90447653429602881</v>
      </c>
      <c r="BS2183" s="4">
        <v>404.70854559090628</v>
      </c>
      <c r="BT2183"/>
    </row>
    <row r="2184" spans="1:72" x14ac:dyDescent="0.3">
      <c r="A2184">
        <v>40210</v>
      </c>
      <c r="B2184" s="18" t="s">
        <v>468</v>
      </c>
      <c r="C2184" s="43" t="str">
        <f>VLOOKUP($A2184,[2]CreatureTable!$A:$I,9,FALSE)</f>
        <v>Knight</v>
      </c>
      <c r="D2184">
        <v>1</v>
      </c>
      <c r="E2184">
        <v>1</v>
      </c>
      <c r="F2184" s="18">
        <v>1</v>
      </c>
      <c r="G2184" s="10">
        <f>ROUND(VLOOKUP($C2184,$B$4:$BH$42,6,FALSE),0)</f>
        <v>81</v>
      </c>
      <c r="H2184" s="10">
        <f>ROUND(VLOOKUP($C2184,$B$4:$BH$42,7,FALSE),0)</f>
        <v>81</v>
      </c>
      <c r="I2184" s="10">
        <f>ROUND(VLOOKUP($C2184,$B$4:$BH$42,8,FALSE),0)</f>
        <v>6982</v>
      </c>
      <c r="J2184" s="10">
        <f>ROUND(VLOOKUP($C2184,$B$4:$BH$42,9,FALSE),0)</f>
        <v>36</v>
      </c>
      <c r="K2184" s="10">
        <f>ROUND(VLOOKUP($C2184,$B$4:$BH$42,10,FALSE),0)</f>
        <v>28</v>
      </c>
      <c r="L2184" s="2"/>
      <c r="M2184" s="10">
        <v>0</v>
      </c>
      <c r="N2184" s="10">
        <f>ROUND(VLOOKUP($C2184,$B$4:$BH$42,13,FALSE),0)</f>
        <v>0</v>
      </c>
      <c r="O2184" s="10">
        <f>ROUND(VLOOKUP($C2184,$B$4:$BH$42,14,FALSE),0)</f>
        <v>0</v>
      </c>
      <c r="P2184" s="10">
        <f>ROUND(VLOOKUP($C2184,$B$4:$BH$42,15,FALSE),0)</f>
        <v>0</v>
      </c>
      <c r="Q2184" s="10">
        <v>0</v>
      </c>
      <c r="R2184" s="10">
        <f>ROUND(VLOOKUP($C2184,$B$4:$BH$42,17,FALSE),0)</f>
        <v>0</v>
      </c>
      <c r="S2184" s="10">
        <f>ROUND(VLOOKUP($C2184,$B$4:$BH$42,18,FALSE),0)</f>
        <v>0</v>
      </c>
      <c r="T2184" s="10">
        <f>ROUND(VLOOKUP($C2184,$B$4:$BH$42,19,FALSE),0)</f>
        <v>0</v>
      </c>
      <c r="U2184" s="10">
        <f>ROUND(VLOOKUP($C2184,$B$4:$BH$42,20,FALSE),0)</f>
        <v>0</v>
      </c>
      <c r="V2184" s="10">
        <f>ROUND(VLOOKUP($C2184,$B$4:$BH$42,21,FALSE),0)</f>
        <v>250</v>
      </c>
      <c r="W2184" s="2"/>
      <c r="X2184" s="10">
        <v>0</v>
      </c>
      <c r="Y2184" s="10">
        <f>ROUND(VLOOKUP($C2184,$B$4:$BH$42,24,FALSE),0)</f>
        <v>0</v>
      </c>
      <c r="Z2184" s="10">
        <f>ROUND(VLOOKUP($C2184,$B$4:$BH$42,25,FALSE),0)</f>
        <v>0</v>
      </c>
      <c r="AA2184" s="10">
        <f>ROUND(VLOOKUP($C2184,$B$4:$BH$42,26,FALSE),0)</f>
        <v>0</v>
      </c>
      <c r="AB2184" s="10">
        <v>0</v>
      </c>
      <c r="AC2184" s="10">
        <f>ROUND(VLOOKUP($C2184,$B$4:$BH$42,28,FALSE),0)</f>
        <v>0</v>
      </c>
      <c r="AD2184" s="10">
        <f>ROUND(VLOOKUP($C2184,$B$4:$BH$42,29,FALSE),0)</f>
        <v>0</v>
      </c>
      <c r="AE2184" s="10">
        <f>ROUND(VLOOKUP($C2184,$B$4:$BH$42,30,FALSE),0)</f>
        <v>0</v>
      </c>
      <c r="AF2184" s="10">
        <f>ROUND(VLOOKUP($C2184,$B$4:$BH$42,31,FALSE),0)</f>
        <v>0</v>
      </c>
      <c r="AG2184" s="10">
        <f>ROUND(VLOOKUP($C2184,$B$4:$BH$42,32,FALSE),0)</f>
        <v>250</v>
      </c>
      <c r="AH2184" s="10">
        <f>ROUND(VLOOKUP($C2184,$B$4:$BH$42,33,FALSE),0)</f>
        <v>0</v>
      </c>
      <c r="AI2184" s="10">
        <f>ROUND(VLOOKUP($C2184,$B$4:$BH$42,34,FALSE),0)</f>
        <v>0</v>
      </c>
      <c r="AJ2184" s="3"/>
      <c r="AK2184" s="10">
        <f>ROUND(VLOOKUP($C2184,$B$4:$BH$42,36,FALSE),0)</f>
        <v>0</v>
      </c>
      <c r="AL2184" s="10">
        <f>ROUND(VLOOKUP($C2184,$B$4:$BH$42,37,FALSE),0)</f>
        <v>0</v>
      </c>
      <c r="AM2184" s="3"/>
      <c r="AN2184" s="10">
        <f>ROUND(VLOOKUP($C2184,$B$4:$BH$42,39,FALSE),0)</f>
        <v>0</v>
      </c>
      <c r="AO2184" s="10">
        <f>ROUND(VLOOKUP($C2184,$B$4:$BH$42,40,FALSE),0)</f>
        <v>0</v>
      </c>
      <c r="AP2184" s="10">
        <f>ROUND(VLOOKUP($C2184,$B$4:$BH$42,41,FALSE),0)</f>
        <v>0</v>
      </c>
      <c r="AQ2184" s="10">
        <f>ROUND(VLOOKUP($C2184,$B$4:$BH$42,42,FALSE),0)</f>
        <v>0</v>
      </c>
      <c r="AR2184" s="10">
        <f>ROUND(VLOOKUP($C2184,$B$4:$BH$42,43,FALSE),0)</f>
        <v>0</v>
      </c>
      <c r="AS2184" s="10">
        <f>ROUND(VLOOKUP($C2184,$B$4:$BH$42,44,FALSE),0)</f>
        <v>0</v>
      </c>
      <c r="AT2184" s="10">
        <f>ROUND(VLOOKUP($C2184,$B$4:$BH$42,45,FALSE),0)</f>
        <v>0</v>
      </c>
      <c r="AU2184" s="10">
        <f>ROUND(VLOOKUP($C2184,$B$4:$BH$42,46,FALSE),0)</f>
        <v>0</v>
      </c>
      <c r="AV2184" s="10">
        <f>ROUND(VLOOKUP($C2184,$B$4:$BH$42,47,FALSE),0)</f>
        <v>0</v>
      </c>
      <c r="AW2184" s="10">
        <f>ROUND(VLOOKUP($C2184,$B$4:$BH$42,48,FALSE),0)</f>
        <v>0</v>
      </c>
      <c r="AX2184" s="10">
        <f>ROUND(VLOOKUP($C2184,$B$4:$BH$42,49,FALSE),0)</f>
        <v>0</v>
      </c>
      <c r="AY2184" s="3"/>
      <c r="AZ2184" s="10">
        <v>6000</v>
      </c>
      <c r="BA2184" s="10">
        <v>2000</v>
      </c>
      <c r="BB2184" s="10">
        <v>240</v>
      </c>
      <c r="BC2184" s="10">
        <v>0</v>
      </c>
      <c r="BD2184" s="10">
        <v>0</v>
      </c>
      <c r="BE2184" s="10">
        <v>60</v>
      </c>
      <c r="BF2184" s="3"/>
      <c r="BG2184" s="10">
        <v>1000</v>
      </c>
      <c r="BH2184" s="10">
        <v>5000</v>
      </c>
      <c r="BI2184" s="3"/>
      <c r="BJ2184" s="21">
        <v>1</v>
      </c>
      <c r="BK2184" s="65">
        <v>0</v>
      </c>
      <c r="BL2184" s="65">
        <v>0</v>
      </c>
      <c r="BM2184" s="6">
        <f t="shared" ref="BM2184:BM2185" si="8716">MAX(G2184*(1+M2184/1000*(1+O2184/1000))*(1+0.5*T2184/1000)*(1+0.25*S2184/1000),(H2184*(1+X2184/1000*(1+Z2184/1000))*(1+0.5*AE2184/1000)*(1+0.25*AD2184/1000)))*BG2184/1000</f>
        <v>81</v>
      </c>
      <c r="BN2184" s="8">
        <f t="shared" ref="BN2184:BN2185" si="8717">(BQ2184+BS2184)/2*(1+AI2184/2000)*(1+AH2184/2000)*(1+AN2184/2000)*(1+AK2184/2000)</f>
        <v>509.17254667410077</v>
      </c>
      <c r="BO2184" s="12">
        <f t="shared" ref="BO2184:BO2185" si="8718">SQRT(BM2184*BN2184)</f>
        <v>203.08366817792651</v>
      </c>
      <c r="BP2184" s="50">
        <f>(1-'#Constant'!$A$3)/($J2184*'#Constant'!$B$3/'#Constant'!$C$3^($D2184-1)+1)+'#Constant'!$A$3</f>
        <v>0.90447653429602881</v>
      </c>
      <c r="BQ2184" s="4">
        <f t="shared" ref="BQ2184:BQ2185" si="8719">I2184/(BP2184*(1-Q2184/1000*(0.5+R2184/1000))*(1-P2184/1000)*(1-V2184/1000)*(1+U2184/1000))/20</f>
        <v>514.62547563928581</v>
      </c>
      <c r="BR2184" s="50">
        <f>(1-'#Constant'!$A$3)/($K2184*'#Constant'!$B$3/'#Constant'!$C$3^($D2184-1)+1)+'#Constant'!$A$3</f>
        <v>0.92405904059040589</v>
      </c>
      <c r="BS2184" s="4">
        <f t="shared" ref="BS2184:BS2185" si="8720">I2184/(BR2184*(1-AB2184/1000*(0.5+AC2184/1000))*(1-AA2184/1000)*(1-AG2184/1000)*(1+AF2184/1000))/20</f>
        <v>503.71961770891568</v>
      </c>
      <c r="BT2184">
        <f>BO2184/$BO$4*100</f>
        <v>154.35127558888544</v>
      </c>
    </row>
    <row r="2185" spans="1:72" s="13" customFormat="1" ht="17.25" thickBot="1" x14ac:dyDescent="0.35">
      <c r="B2185" s="20"/>
      <c r="D2185" s="14">
        <v>1</v>
      </c>
      <c r="E2185" s="14">
        <v>1</v>
      </c>
      <c r="F2185" s="19">
        <v>1</v>
      </c>
      <c r="G2185" s="15">
        <f>G2184</f>
        <v>81</v>
      </c>
      <c r="H2185" s="15">
        <f>H2184</f>
        <v>81</v>
      </c>
      <c r="I2185" s="15">
        <f>I2184</f>
        <v>6982</v>
      </c>
      <c r="J2185" s="15">
        <f>J2184</f>
        <v>36</v>
      </c>
      <c r="K2185" s="15">
        <f>K2184</f>
        <v>28</v>
      </c>
      <c r="L2185" s="16"/>
      <c r="M2185" s="15">
        <f t="shared" ref="M2185:V2185" si="8721">M2184</f>
        <v>0</v>
      </c>
      <c r="N2185" s="15">
        <f t="shared" si="8721"/>
        <v>0</v>
      </c>
      <c r="O2185" s="15">
        <f t="shared" si="8721"/>
        <v>0</v>
      </c>
      <c r="P2185" s="15">
        <f t="shared" si="8721"/>
        <v>0</v>
      </c>
      <c r="Q2185" s="15">
        <f t="shared" si="8721"/>
        <v>0</v>
      </c>
      <c r="R2185" s="15">
        <f t="shared" si="8721"/>
        <v>0</v>
      </c>
      <c r="S2185" s="15">
        <f t="shared" si="8721"/>
        <v>0</v>
      </c>
      <c r="T2185" s="15">
        <f t="shared" si="8721"/>
        <v>0</v>
      </c>
      <c r="U2185" s="15">
        <f t="shared" si="8721"/>
        <v>0</v>
      </c>
      <c r="V2185" s="15">
        <f t="shared" si="8721"/>
        <v>250</v>
      </c>
      <c r="W2185" s="16"/>
      <c r="X2185" s="15">
        <f t="shared" ref="X2185:AI2185" si="8722">X2184</f>
        <v>0</v>
      </c>
      <c r="Y2185" s="15">
        <f t="shared" si="8722"/>
        <v>0</v>
      </c>
      <c r="Z2185" s="15">
        <f t="shared" si="8722"/>
        <v>0</v>
      </c>
      <c r="AA2185" s="15">
        <f t="shared" si="8722"/>
        <v>0</v>
      </c>
      <c r="AB2185" s="15">
        <f t="shared" si="8722"/>
        <v>0</v>
      </c>
      <c r="AC2185" s="15">
        <f t="shared" si="8722"/>
        <v>0</v>
      </c>
      <c r="AD2185" s="15">
        <f t="shared" si="8722"/>
        <v>0</v>
      </c>
      <c r="AE2185" s="15">
        <f t="shared" si="8722"/>
        <v>0</v>
      </c>
      <c r="AF2185" s="15">
        <f t="shared" si="8722"/>
        <v>0</v>
      </c>
      <c r="AG2185" s="15">
        <f t="shared" si="8722"/>
        <v>250</v>
      </c>
      <c r="AH2185" s="15">
        <f t="shared" si="8722"/>
        <v>0</v>
      </c>
      <c r="AI2185" s="15">
        <f t="shared" si="8722"/>
        <v>0</v>
      </c>
      <c r="AJ2185" s="17"/>
      <c r="AK2185" s="15">
        <f>AK2184</f>
        <v>0</v>
      </c>
      <c r="AL2185" s="15">
        <f>AL2184</f>
        <v>0</v>
      </c>
      <c r="AM2185" s="17"/>
      <c r="AN2185" s="15">
        <f t="shared" ref="AN2185:AX2185" si="8723">AN2184</f>
        <v>0</v>
      </c>
      <c r="AO2185" s="15">
        <f t="shared" si="8723"/>
        <v>0</v>
      </c>
      <c r="AP2185" s="15">
        <f t="shared" si="8723"/>
        <v>0</v>
      </c>
      <c r="AQ2185" s="15">
        <f t="shared" si="8723"/>
        <v>0</v>
      </c>
      <c r="AR2185" s="15">
        <f t="shared" si="8723"/>
        <v>0</v>
      </c>
      <c r="AS2185" s="15">
        <f t="shared" si="8723"/>
        <v>0</v>
      </c>
      <c r="AT2185" s="15">
        <f t="shared" si="8723"/>
        <v>0</v>
      </c>
      <c r="AU2185" s="15">
        <f t="shared" si="8723"/>
        <v>0</v>
      </c>
      <c r="AV2185" s="15">
        <f t="shared" si="8723"/>
        <v>0</v>
      </c>
      <c r="AW2185" s="15">
        <f t="shared" si="8723"/>
        <v>0</v>
      </c>
      <c r="AX2185" s="15">
        <f t="shared" si="8723"/>
        <v>0</v>
      </c>
      <c r="AY2185" s="17"/>
      <c r="AZ2185" s="15">
        <f t="shared" ref="AZ2185:BA2185" si="8724">AZ2184</f>
        <v>6000</v>
      </c>
      <c r="BA2185" s="15">
        <f t="shared" si="8724"/>
        <v>2000</v>
      </c>
      <c r="BB2185" s="15">
        <v>240</v>
      </c>
      <c r="BC2185" s="15">
        <f t="shared" ref="BC2185:BE2185" si="8725">BC2184</f>
        <v>0</v>
      </c>
      <c r="BD2185" s="15">
        <f t="shared" si="8725"/>
        <v>0</v>
      </c>
      <c r="BE2185" s="15">
        <f t="shared" si="8725"/>
        <v>60</v>
      </c>
      <c r="BF2185" s="17"/>
      <c r="BG2185" s="15">
        <f t="shared" ref="BG2185:BH2185" si="8726">BG2184</f>
        <v>1000</v>
      </c>
      <c r="BH2185" s="15">
        <f t="shared" si="8726"/>
        <v>5000</v>
      </c>
      <c r="BI2185" s="17"/>
      <c r="BJ2185" s="22">
        <f>G2185/G2184</f>
        <v>1</v>
      </c>
      <c r="BK2185" s="65">
        <f t="shared" ref="BK2185:BL2185" si="8727">BK2184</f>
        <v>0</v>
      </c>
      <c r="BL2185" s="65">
        <f t="shared" si="8727"/>
        <v>0</v>
      </c>
      <c r="BM2185" s="6">
        <f t="shared" si="8716"/>
        <v>81</v>
      </c>
      <c r="BN2185" s="8">
        <f t="shared" si="8717"/>
        <v>509.17254667410077</v>
      </c>
      <c r="BO2185" s="12">
        <f t="shared" si="8718"/>
        <v>203.08366817792651</v>
      </c>
      <c r="BP2185" s="50">
        <f>(1-'#Constant'!$A$3)/($J2185*'#Constant'!$B$3/'#Constant'!$C$3^($D2185-1)+1)+'#Constant'!$A$3</f>
        <v>0.90447653429602881</v>
      </c>
      <c r="BQ2185" s="4">
        <f t="shared" si="8719"/>
        <v>514.62547563928581</v>
      </c>
      <c r="BR2185" s="50">
        <f>(1-'#Constant'!$A$3)/($K2185*'#Constant'!$B$3/'#Constant'!$C$3^($D2185-1)+1)+'#Constant'!$A$3</f>
        <v>0.92405904059040589</v>
      </c>
      <c r="BS2185" s="4">
        <f t="shared" si="8720"/>
        <v>503.71961770891568</v>
      </c>
      <c r="BT2185"/>
    </row>
    <row r="2186" spans="1:72" x14ac:dyDescent="0.3">
      <c r="A2186">
        <v>40211</v>
      </c>
      <c r="B2186" s="18" t="s">
        <v>470</v>
      </c>
      <c r="C2186" s="43" t="s">
        <v>77</v>
      </c>
      <c r="D2186">
        <v>1</v>
      </c>
      <c r="E2186">
        <v>1</v>
      </c>
      <c r="F2186" s="18">
        <v>1</v>
      </c>
      <c r="G2186" s="10">
        <f>ROUND(VLOOKUP($C2186,$B$4:$BH$42,6,FALSE),0)</f>
        <v>92</v>
      </c>
      <c r="H2186" s="10">
        <f>ROUND(VLOOKUP($C2186,$B$4:$BH$42,7,FALSE),0)</f>
        <v>92</v>
      </c>
      <c r="I2186" s="10">
        <f>ROUND(VLOOKUP($C2186,$B$4:$BH$42,8,FALSE),0)</f>
        <v>5930</v>
      </c>
      <c r="J2186" s="10">
        <f>ROUND(VLOOKUP($C2186,$B$4:$BH$42,9,FALSE),0)</f>
        <v>30</v>
      </c>
      <c r="K2186" s="10">
        <f>ROUND(VLOOKUP($C2186,$B$4:$BH$42,10,FALSE),0)</f>
        <v>36</v>
      </c>
      <c r="L2186" s="2"/>
      <c r="M2186" s="10">
        <v>0</v>
      </c>
      <c r="N2186" s="10">
        <f>ROUND(VLOOKUP($C2186,$B$4:$BH$42,13,FALSE),0)</f>
        <v>0</v>
      </c>
      <c r="O2186" s="10">
        <f>ROUND(VLOOKUP($C2186,$B$4:$BH$42,14,FALSE),0)</f>
        <v>0</v>
      </c>
      <c r="P2186" s="10">
        <v>0</v>
      </c>
      <c r="Q2186" s="10">
        <f>ROUND(VLOOKUP($C2186,$B$4:$BH$42,16,FALSE),0)</f>
        <v>0</v>
      </c>
      <c r="R2186" s="10">
        <f>ROUND(VLOOKUP($C2186,$B$4:$BH$42,17,FALSE),0)</f>
        <v>0</v>
      </c>
      <c r="S2186" s="10">
        <f>ROUND(VLOOKUP($C2186,$B$4:$BH$42,18,FALSE),0)</f>
        <v>100</v>
      </c>
      <c r="T2186" s="10">
        <f>ROUND(VLOOKUP($C2186,$B$4:$BH$42,19,FALSE),0)</f>
        <v>150</v>
      </c>
      <c r="U2186" s="10">
        <f>ROUND(VLOOKUP($C2186,$B$4:$BH$42,20,FALSE),0)</f>
        <v>0</v>
      </c>
      <c r="V2186" s="10">
        <f>ROUND(VLOOKUP($C2186,$B$4:$BH$42,21,FALSE),0)</f>
        <v>0</v>
      </c>
      <c r="W2186" s="2"/>
      <c r="X2186" s="10">
        <v>0</v>
      </c>
      <c r="Y2186" s="10">
        <f>ROUND(VLOOKUP($C2186,$B$4:$BH$42,24,FALSE),0)</f>
        <v>0</v>
      </c>
      <c r="Z2186" s="10">
        <f>ROUND(VLOOKUP($C2186,$B$4:$BH$42,25,FALSE),0)</f>
        <v>0</v>
      </c>
      <c r="AA2186" s="10">
        <v>0</v>
      </c>
      <c r="AB2186" s="10">
        <f>ROUND(VLOOKUP($C2186,$B$4:$BH$42,27,FALSE),0)</f>
        <v>0</v>
      </c>
      <c r="AC2186" s="10">
        <f>ROUND(VLOOKUP($C2186,$B$4:$BH$42,28,FALSE),0)</f>
        <v>0</v>
      </c>
      <c r="AD2186" s="10">
        <v>0</v>
      </c>
      <c r="AE2186" s="10">
        <f>ROUND(VLOOKUP($C2186,$B$4:$BH$42,30,FALSE),0)</f>
        <v>150</v>
      </c>
      <c r="AF2186" s="10">
        <f>ROUND(VLOOKUP($C2186,$B$4:$BH$42,31,FALSE),0)</f>
        <v>0</v>
      </c>
      <c r="AG2186" s="10">
        <f>ROUND(VLOOKUP($C2186,$B$4:$BH$42,32,FALSE),0)</f>
        <v>0</v>
      </c>
      <c r="AH2186" s="10">
        <f>ROUND(VLOOKUP($C2186,$B$4:$BH$42,33,FALSE),0)</f>
        <v>0</v>
      </c>
      <c r="AI2186" s="10">
        <f>ROUND(VLOOKUP($C2186,$B$4:$BH$42,34,FALSE),0)</f>
        <v>0</v>
      </c>
      <c r="AJ2186" s="3"/>
      <c r="AK2186" s="10">
        <v>0</v>
      </c>
      <c r="AL2186" s="10">
        <f>ROUND(VLOOKUP($C2186,$B$4:$BH$42,37,FALSE),0)</f>
        <v>0</v>
      </c>
      <c r="AM2186" s="3"/>
      <c r="AN2186" s="10">
        <f>ROUND(VLOOKUP($C2186,$B$4:$BH$42,39,FALSE),0)</f>
        <v>0</v>
      </c>
      <c r="AO2186" s="10">
        <f>ROUND(VLOOKUP($C2186,$B$4:$BH$42,40,FALSE),0)</f>
        <v>0</v>
      </c>
      <c r="AP2186" s="10">
        <f>ROUND(VLOOKUP($C2186,$B$4:$BH$42,41,FALSE),0)</f>
        <v>0</v>
      </c>
      <c r="AQ2186" s="10">
        <f>ROUND(VLOOKUP($C2186,$B$4:$BH$42,42,FALSE),0)</f>
        <v>0</v>
      </c>
      <c r="AR2186" s="10">
        <f>ROUND(VLOOKUP($C2186,$B$4:$BH$42,43,FALSE),0)</f>
        <v>0</v>
      </c>
      <c r="AS2186" s="10">
        <f>ROUND(VLOOKUP($C2186,$B$4:$BH$42,44,FALSE),0)</f>
        <v>0</v>
      </c>
      <c r="AT2186" s="10">
        <f>ROUND(VLOOKUP($C2186,$B$4:$BH$42,45,FALSE),0)</f>
        <v>0</v>
      </c>
      <c r="AU2186" s="10">
        <f>ROUND(VLOOKUP($C2186,$B$4:$BH$42,46,FALSE),0)</f>
        <v>0</v>
      </c>
      <c r="AV2186" s="10">
        <f>ROUND(VLOOKUP($C2186,$B$4:$BH$42,47,FALSE),0)</f>
        <v>0</v>
      </c>
      <c r="AW2186" s="10">
        <f>ROUND(VLOOKUP($C2186,$B$4:$BH$42,48,FALSE),0)</f>
        <v>0</v>
      </c>
      <c r="AX2186" s="10">
        <f>ROUND(VLOOKUP($C2186,$B$4:$BH$42,49,FALSE),0)</f>
        <v>0</v>
      </c>
      <c r="AY2186" s="3"/>
      <c r="AZ2186" s="10">
        <v>6000</v>
      </c>
      <c r="BA2186" s="10">
        <v>2000</v>
      </c>
      <c r="BB2186" s="10">
        <v>235</v>
      </c>
      <c r="BC2186" s="10">
        <v>0</v>
      </c>
      <c r="BD2186" s="10">
        <v>0</v>
      </c>
      <c r="BE2186" s="10">
        <v>60</v>
      </c>
      <c r="BF2186" s="3"/>
      <c r="BG2186" s="10">
        <v>1000</v>
      </c>
      <c r="BH2186" s="10">
        <v>5000</v>
      </c>
      <c r="BI2186" s="3"/>
      <c r="BJ2186" s="21">
        <v>1</v>
      </c>
      <c r="BK2186" s="65">
        <v>0</v>
      </c>
      <c r="BL2186" s="65">
        <v>0</v>
      </c>
      <c r="BM2186" s="6">
        <v>116.57837499999998</v>
      </c>
      <c r="BN2186" s="8">
        <f t="shared" ref="BN2186:BN2188" si="8728">(BQ2186+BS2186)/2*(1+AI2186/2000)*(1+AH2186/2000)*(1+AN2186/2000)*(1+AK2186/2000)</f>
        <v>325.20911708330289</v>
      </c>
      <c r="BO2186" s="12">
        <f t="shared" ref="BO2186:BO2188" si="8729">SQRT(BM2186*BN2186)</f>
        <v>194.71094063959575</v>
      </c>
      <c r="BP2186" s="50">
        <f>(1-'#Constant'!$A$3)/($J2186*'#Constant'!$B$3/'#Constant'!$C$3^($D2186-1)+1)+'#Constant'!$A$3</f>
        <v>0.91908256880733941</v>
      </c>
      <c r="BQ2186" s="4">
        <f t="shared" ref="BQ2186:BQ2188" si="8730">I2186/(BP2186*(1-Q2186/1000*(0.5+R2186/1000))*(1-P2186/1000)*(1-V2186/1000)*(1+U2186/1000))/20</f>
        <v>322.60431223797167</v>
      </c>
      <c r="BR2186" s="50">
        <f>(1-'#Constant'!$A$3)/($K2186*'#Constant'!$B$3/'#Constant'!$C$3^($D2186-1)+1)+'#Constant'!$A$3</f>
        <v>0.90447653429602881</v>
      </c>
      <c r="BS2186" s="4">
        <f t="shared" ref="BS2186:BS2188" si="8731">I2186/(BR2186*(1-AB2186/1000*(0.5+AC2186/1000))*(1-AA2186/1000)*(1-AG2186/1000)*(1+AF2186/1000))/20</f>
        <v>327.81392192863416</v>
      </c>
      <c r="BT2186">
        <v>170.48544253932715</v>
      </c>
    </row>
    <row r="2187" spans="1:72" s="13" customFormat="1" ht="17.25" thickBot="1" x14ac:dyDescent="0.35">
      <c r="B2187" s="20"/>
      <c r="D2187" s="14">
        <v>1</v>
      </c>
      <c r="E2187" s="14">
        <v>1</v>
      </c>
      <c r="F2187" s="19">
        <v>1</v>
      </c>
      <c r="G2187" s="15">
        <f>G2186</f>
        <v>92</v>
      </c>
      <c r="H2187" s="15">
        <f>H2186</f>
        <v>92</v>
      </c>
      <c r="I2187" s="15">
        <f>I2186</f>
        <v>5930</v>
      </c>
      <c r="J2187" s="15">
        <f>J2186</f>
        <v>30</v>
      </c>
      <c r="K2187" s="15">
        <f>K2186</f>
        <v>36</v>
      </c>
      <c r="L2187" s="16"/>
      <c r="M2187" s="15">
        <f t="shared" ref="M2187:V2187" si="8732">M2186</f>
        <v>0</v>
      </c>
      <c r="N2187" s="15">
        <f t="shared" si="8732"/>
        <v>0</v>
      </c>
      <c r="O2187" s="15">
        <f t="shared" si="8732"/>
        <v>0</v>
      </c>
      <c r="P2187" s="15">
        <f t="shared" si="8732"/>
        <v>0</v>
      </c>
      <c r="Q2187" s="15">
        <f t="shared" si="8732"/>
        <v>0</v>
      </c>
      <c r="R2187" s="15">
        <f t="shared" si="8732"/>
        <v>0</v>
      </c>
      <c r="S2187" s="15">
        <f t="shared" si="8732"/>
        <v>100</v>
      </c>
      <c r="T2187" s="15">
        <f t="shared" si="8732"/>
        <v>150</v>
      </c>
      <c r="U2187" s="15">
        <f t="shared" si="8732"/>
        <v>0</v>
      </c>
      <c r="V2187" s="15">
        <f t="shared" si="8732"/>
        <v>0</v>
      </c>
      <c r="W2187" s="16"/>
      <c r="X2187" s="15">
        <f t="shared" ref="X2187:AI2187" si="8733">X2186</f>
        <v>0</v>
      </c>
      <c r="Y2187" s="15">
        <f t="shared" si="8733"/>
        <v>0</v>
      </c>
      <c r="Z2187" s="15">
        <f t="shared" si="8733"/>
        <v>0</v>
      </c>
      <c r="AA2187" s="15">
        <f t="shared" si="8733"/>
        <v>0</v>
      </c>
      <c r="AB2187" s="15">
        <f t="shared" si="8733"/>
        <v>0</v>
      </c>
      <c r="AC2187" s="15">
        <f t="shared" si="8733"/>
        <v>0</v>
      </c>
      <c r="AD2187" s="15">
        <f t="shared" si="8733"/>
        <v>0</v>
      </c>
      <c r="AE2187" s="15">
        <f t="shared" si="8733"/>
        <v>150</v>
      </c>
      <c r="AF2187" s="15">
        <f t="shared" si="8733"/>
        <v>0</v>
      </c>
      <c r="AG2187" s="15">
        <f t="shared" si="8733"/>
        <v>0</v>
      </c>
      <c r="AH2187" s="15">
        <f t="shared" si="8733"/>
        <v>0</v>
      </c>
      <c r="AI2187" s="15">
        <f t="shared" si="8733"/>
        <v>0</v>
      </c>
      <c r="AJ2187" s="17"/>
      <c r="AK2187" s="15">
        <f>AK2186</f>
        <v>0</v>
      </c>
      <c r="AL2187" s="15">
        <f>AL2186</f>
        <v>0</v>
      </c>
      <c r="AM2187" s="17"/>
      <c r="AN2187" s="15">
        <f t="shared" ref="AN2187:AX2187" si="8734">AN2186</f>
        <v>0</v>
      </c>
      <c r="AO2187" s="15">
        <f t="shared" si="8734"/>
        <v>0</v>
      </c>
      <c r="AP2187" s="15">
        <f t="shared" si="8734"/>
        <v>0</v>
      </c>
      <c r="AQ2187" s="15">
        <f t="shared" si="8734"/>
        <v>0</v>
      </c>
      <c r="AR2187" s="15">
        <f t="shared" si="8734"/>
        <v>0</v>
      </c>
      <c r="AS2187" s="15">
        <f t="shared" si="8734"/>
        <v>0</v>
      </c>
      <c r="AT2187" s="15">
        <f t="shared" si="8734"/>
        <v>0</v>
      </c>
      <c r="AU2187" s="15">
        <f t="shared" si="8734"/>
        <v>0</v>
      </c>
      <c r="AV2187" s="15">
        <f t="shared" si="8734"/>
        <v>0</v>
      </c>
      <c r="AW2187" s="15">
        <f t="shared" si="8734"/>
        <v>0</v>
      </c>
      <c r="AX2187" s="15">
        <f t="shared" si="8734"/>
        <v>0</v>
      </c>
      <c r="AY2187" s="17"/>
      <c r="AZ2187" s="15">
        <v>6000</v>
      </c>
      <c r="BA2187" s="15">
        <v>2000</v>
      </c>
      <c r="BB2187" s="15">
        <f>BB2186</f>
        <v>235</v>
      </c>
      <c r="BC2187" s="15">
        <v>0</v>
      </c>
      <c r="BD2187" s="15">
        <v>0</v>
      </c>
      <c r="BE2187" s="15">
        <v>60</v>
      </c>
      <c r="BF2187" s="17"/>
      <c r="BG2187" s="15">
        <v>1000</v>
      </c>
      <c r="BH2187" s="15">
        <v>5000</v>
      </c>
      <c r="BI2187" s="17"/>
      <c r="BJ2187" s="22">
        <v>1</v>
      </c>
      <c r="BK2187" s="65">
        <v>0</v>
      </c>
      <c r="BL2187" s="65">
        <v>0</v>
      </c>
      <c r="BM2187" s="6">
        <v>116.57837499999998</v>
      </c>
      <c r="BN2187" s="8">
        <f t="shared" si="8728"/>
        <v>325.20911708330289</v>
      </c>
      <c r="BO2187" s="12">
        <f t="shared" si="8729"/>
        <v>194.71094063959575</v>
      </c>
      <c r="BP2187" s="50">
        <f>(1-'#Constant'!$A$3)/($J2187*'#Constant'!$B$3/'#Constant'!$C$3^($D2187-1)+1)+'#Constant'!$A$3</f>
        <v>0.91908256880733941</v>
      </c>
      <c r="BQ2187" s="4">
        <f t="shared" si="8730"/>
        <v>322.60431223797167</v>
      </c>
      <c r="BR2187" s="50">
        <f>(1-'#Constant'!$A$3)/($K2187*'#Constant'!$B$3/'#Constant'!$C$3^($D2187-1)+1)+'#Constant'!$A$3</f>
        <v>0.90447653429602881</v>
      </c>
      <c r="BS2187" s="4">
        <f t="shared" si="8731"/>
        <v>327.81392192863416</v>
      </c>
      <c r="BT2187"/>
    </row>
    <row r="2188" spans="1:72" s="43" customFormat="1" x14ac:dyDescent="0.3">
      <c r="A2188" s="71">
        <v>40212</v>
      </c>
      <c r="B2188" s="72" t="e">
        <f>VLOOKUP(CONCATENATE("CREATURE_NAME_",A2188),[1]Localization_Hero!$A:$E,2,FALSE)</f>
        <v>#N/A</v>
      </c>
      <c r="C2188" s="83" t="s">
        <v>471</v>
      </c>
      <c r="D2188" s="43">
        <v>1</v>
      </c>
      <c r="E2188" s="43">
        <v>1</v>
      </c>
      <c r="F2188" s="72">
        <v>1</v>
      </c>
      <c r="G2188" s="10">
        <v>100</v>
      </c>
      <c r="H2188" s="10">
        <v>100</v>
      </c>
      <c r="I2188" s="10">
        <v>3500</v>
      </c>
      <c r="J2188" s="10">
        <v>17</v>
      </c>
      <c r="K2188" s="10">
        <v>17</v>
      </c>
      <c r="L2188" s="3"/>
      <c r="M2188" s="10">
        <v>100</v>
      </c>
      <c r="N2188" s="10">
        <v>0</v>
      </c>
      <c r="O2188" s="10">
        <v>0</v>
      </c>
      <c r="P2188" s="10">
        <v>100</v>
      </c>
      <c r="Q2188" s="10">
        <v>0</v>
      </c>
      <c r="R2188" s="10">
        <v>0</v>
      </c>
      <c r="S2188" s="10">
        <v>0</v>
      </c>
      <c r="T2188" s="10">
        <v>300</v>
      </c>
      <c r="U2188" s="10">
        <v>0</v>
      </c>
      <c r="V2188" s="10">
        <v>0</v>
      </c>
      <c r="W2188" s="3"/>
      <c r="X2188" s="10">
        <v>100</v>
      </c>
      <c r="Y2188" s="10">
        <v>0</v>
      </c>
      <c r="Z2188" s="10">
        <v>0</v>
      </c>
      <c r="AA2188" s="10">
        <v>100</v>
      </c>
      <c r="AB2188" s="10">
        <v>0</v>
      </c>
      <c r="AC2188" s="10">
        <v>0</v>
      </c>
      <c r="AD2188" s="10">
        <v>0</v>
      </c>
      <c r="AE2188" s="10">
        <v>300</v>
      </c>
      <c r="AF2188" s="10">
        <v>0</v>
      </c>
      <c r="AG2188" s="10">
        <v>0</v>
      </c>
      <c r="AH2188" s="10">
        <v>0</v>
      </c>
      <c r="AI2188" s="10">
        <v>0</v>
      </c>
      <c r="AJ2188" s="3"/>
      <c r="AK2188" s="10">
        <v>200</v>
      </c>
      <c r="AL2188" s="10">
        <v>0</v>
      </c>
      <c r="AM2188" s="3"/>
      <c r="AN2188" s="10">
        <v>0</v>
      </c>
      <c r="AO2188" s="10">
        <v>0</v>
      </c>
      <c r="AP2188" s="10">
        <v>0</v>
      </c>
      <c r="AQ2188" s="10">
        <v>0</v>
      </c>
      <c r="AR2188" s="10">
        <v>0</v>
      </c>
      <c r="AS2188" s="10">
        <v>0</v>
      </c>
      <c r="AT2188" s="10">
        <v>0</v>
      </c>
      <c r="AU2188" s="10">
        <v>0</v>
      </c>
      <c r="AV2188" s="10">
        <v>0</v>
      </c>
      <c r="AW2188" s="10">
        <v>0</v>
      </c>
      <c r="AX2188" s="10">
        <v>0</v>
      </c>
      <c r="AY2188" s="3"/>
      <c r="AZ2188" s="10">
        <v>6000</v>
      </c>
      <c r="BA2188" s="10">
        <v>6000</v>
      </c>
      <c r="BB2188" s="10">
        <v>0</v>
      </c>
      <c r="BC2188" s="10">
        <v>0</v>
      </c>
      <c r="BD2188" s="10">
        <v>0</v>
      </c>
      <c r="BE2188" s="10">
        <v>250</v>
      </c>
      <c r="BF2188" s="3"/>
      <c r="BG2188" s="10">
        <v>1000</v>
      </c>
      <c r="BH2188" s="10">
        <v>5000</v>
      </c>
      <c r="BI2188" s="3"/>
      <c r="BJ2188" s="21">
        <v>1</v>
      </c>
      <c r="BK2188" s="65">
        <v>0</v>
      </c>
      <c r="BL2188" s="65">
        <v>0</v>
      </c>
      <c r="BM2188" s="74">
        <f t="shared" ref="BM2188" si="8735">MAX(G2188*(1+M2188/1000*(1+O2188/1000))*(1+0.5*T2188/1000)*(1+0.25*S2188/1000),(H2188*(1+X2188/1000*(1+Z2188/1000))*(1+0.5*AE2188/1000)*(1+0.25*AD2188/1000)))*BG2188/1000</f>
        <v>126.5</v>
      </c>
      <c r="BN2188" s="8">
        <f t="shared" si="8728"/>
        <v>224.56816269627203</v>
      </c>
      <c r="BO2188" s="12">
        <f t="shared" si="8729"/>
        <v>168.54635143211618</v>
      </c>
      <c r="BP2188" s="50">
        <f>(1-'#Constant'!$A$3)/($J2188*'#Constant'!$B$3/'#Constant'!$C$3^($D2188-1)+1)+'#Constant'!$A$3</f>
        <v>0.95244529019980972</v>
      </c>
      <c r="BQ2188" s="4">
        <f t="shared" si="8730"/>
        <v>204.1528751784291</v>
      </c>
      <c r="BR2188" s="50">
        <f>(1-'#Constant'!$A$3)/($K2188*'#Constant'!$B$3/'#Constant'!$C$3^($D2188-1)+1)+'#Constant'!$A$3</f>
        <v>0.95244529019980972</v>
      </c>
      <c r="BS2188" s="4">
        <f t="shared" si="8731"/>
        <v>204.1528751784291</v>
      </c>
      <c r="BT2188" s="43">
        <f t="shared" ref="BT2188" si="8736">BO2188/$BO$4*100</f>
        <v>128.1016074449031</v>
      </c>
    </row>
    <row r="2189" spans="1:72" s="34" customFormat="1" ht="27" thickBot="1" x14ac:dyDescent="0.35">
      <c r="B2189" s="70" t="s">
        <v>485</v>
      </c>
      <c r="C2189"/>
      <c r="F2189" s="35"/>
      <c r="G2189" s="36"/>
      <c r="H2189" s="36"/>
      <c r="I2189" s="36"/>
      <c r="J2189" s="36"/>
      <c r="K2189" s="36"/>
      <c r="L2189" s="16"/>
      <c r="M2189" s="36"/>
      <c r="N2189" s="36"/>
      <c r="O2189" s="36"/>
      <c r="P2189" s="36">
        <v>0</v>
      </c>
      <c r="Q2189" s="36"/>
      <c r="R2189" s="36"/>
      <c r="S2189" s="36"/>
      <c r="T2189" s="36"/>
      <c r="U2189" s="36"/>
      <c r="V2189" s="36"/>
      <c r="W2189" s="16"/>
      <c r="X2189" s="36"/>
      <c r="Y2189" s="36"/>
      <c r="Z2189" s="36"/>
      <c r="AA2189" s="36">
        <v>0</v>
      </c>
      <c r="AB2189" s="36"/>
      <c r="AC2189" s="36"/>
      <c r="AD2189" s="36"/>
      <c r="AE2189" s="36"/>
      <c r="AF2189" s="36"/>
      <c r="AG2189" s="36"/>
      <c r="AH2189" s="36"/>
      <c r="AI2189" s="36"/>
      <c r="AJ2189" s="17"/>
      <c r="AK2189" s="36"/>
      <c r="AL2189" s="36"/>
      <c r="AM2189" s="17"/>
      <c r="AN2189" s="36"/>
      <c r="AO2189" s="36"/>
      <c r="AP2189" s="36"/>
      <c r="AQ2189" s="36"/>
      <c r="AR2189" s="36"/>
      <c r="AS2189" s="36"/>
      <c r="AT2189" s="36"/>
      <c r="AU2189" s="36"/>
      <c r="AV2189" s="36"/>
      <c r="AW2189" s="36"/>
      <c r="AX2189" s="36"/>
      <c r="AY2189" s="17"/>
      <c r="AZ2189" s="36"/>
      <c r="BA2189" s="36"/>
      <c r="BB2189" s="36"/>
      <c r="BC2189" s="36"/>
      <c r="BD2189" s="36"/>
      <c r="BE2189" s="36"/>
      <c r="BF2189" s="17"/>
      <c r="BG2189" s="36"/>
      <c r="BH2189" s="36"/>
      <c r="BI2189" s="17"/>
      <c r="BJ2189" s="37"/>
      <c r="BK2189" s="36"/>
      <c r="BL2189" s="36"/>
      <c r="BM2189" s="38"/>
      <c r="BN2189" s="38"/>
      <c r="BO2189" s="38"/>
      <c r="BP2189" s="38"/>
      <c r="BQ2189" s="38"/>
      <c r="BR2189" s="38"/>
      <c r="BS2189" s="38"/>
    </row>
    <row r="2190" spans="1:72" x14ac:dyDescent="0.3">
      <c r="A2190">
        <v>40213</v>
      </c>
      <c r="B2190" s="18" t="s">
        <v>474</v>
      </c>
      <c r="C2190" s="43" t="s">
        <v>79</v>
      </c>
      <c r="D2190">
        <v>1</v>
      </c>
      <c r="E2190">
        <v>1</v>
      </c>
      <c r="F2190" s="18">
        <v>1</v>
      </c>
      <c r="G2190" s="10">
        <f>ROUND(VLOOKUP($C2190,$B$4:$BH$42,6,FALSE),0)</f>
        <v>120</v>
      </c>
      <c r="H2190" s="10">
        <f>ROUND(VLOOKUP($C2190,$B$4:$BH$42,7,FALSE),0)</f>
        <v>120</v>
      </c>
      <c r="I2190" s="10">
        <f>ROUND(VLOOKUP($C2190,$B$4:$BH$42,8,FALSE),0)</f>
        <v>4031</v>
      </c>
      <c r="J2190" s="10">
        <f>ROUND(VLOOKUP($C2190,$B$4:$BH$42,9,FALSE),0)</f>
        <v>16</v>
      </c>
      <c r="K2190" s="10">
        <f>ROUND(VLOOKUP($C2190,$B$4:$BH$42,10,FALSE),0)</f>
        <v>24</v>
      </c>
      <c r="L2190" s="2"/>
      <c r="M2190" s="10">
        <f>ROUND(VLOOKUP($C2190,$B$4:$BH$42,12,FALSE),0)</f>
        <v>100</v>
      </c>
      <c r="N2190" s="10">
        <f>ROUND(VLOOKUP($C2190,$B$4:$BH$42,13,FALSE),0)</f>
        <v>0</v>
      </c>
      <c r="O2190" s="10">
        <f>ROUND(VLOOKUP($C2190,$B$4:$BH$42,14,FALSE),0)</f>
        <v>0</v>
      </c>
      <c r="P2190" s="10">
        <f>ROUND(VLOOKUP($C2190,$B$4:$BH$42,15,FALSE),0)</f>
        <v>0</v>
      </c>
      <c r="Q2190" s="10">
        <f>ROUND(VLOOKUP($C2190,$B$4:$BH$42,16,FALSE),0)</f>
        <v>0</v>
      </c>
      <c r="R2190" s="10">
        <f>ROUND(VLOOKUP($C2190,$B$4:$BH$42,17,FALSE),0)</f>
        <v>0</v>
      </c>
      <c r="S2190" s="10">
        <f>ROUND(VLOOKUP($C2190,$B$4:$BH$42,18,FALSE),0)</f>
        <v>100</v>
      </c>
      <c r="T2190" s="10">
        <f>ROUND(VLOOKUP($C2190,$B$4:$BH$42,19,FALSE),0)</f>
        <v>150</v>
      </c>
      <c r="U2190" s="10">
        <f>ROUND(VLOOKUP($C2190,$B$4:$BH$42,20,FALSE),0)</f>
        <v>0</v>
      </c>
      <c r="V2190" s="10">
        <f>ROUND(VLOOKUP($C2190,$B$4:$BH$42,21,FALSE),0)</f>
        <v>0</v>
      </c>
      <c r="W2190" s="2"/>
      <c r="X2190" s="10">
        <f>ROUND(VLOOKUP($C2190,$B$4:$BH$42,23,FALSE),0)</f>
        <v>100</v>
      </c>
      <c r="Y2190" s="10">
        <f>ROUND(VLOOKUP($C2190,$B$4:$BH$42,24,FALSE),0)</f>
        <v>0</v>
      </c>
      <c r="Z2190" s="10">
        <f>ROUND(VLOOKUP($C2190,$B$4:$BH$42,25,FALSE),0)</f>
        <v>0</v>
      </c>
      <c r="AA2190" s="10">
        <f>ROUND(VLOOKUP($C2190,$B$4:$BH$42,26,FALSE),0)</f>
        <v>200</v>
      </c>
      <c r="AB2190" s="10">
        <f>ROUND(VLOOKUP($C2190,$B$4:$BH$42,27,FALSE),0)</f>
        <v>250</v>
      </c>
      <c r="AC2190" s="10">
        <f>ROUND(VLOOKUP($C2190,$B$4:$BH$42,28,FALSE),0)</f>
        <v>0</v>
      </c>
      <c r="AD2190" s="10">
        <f>ROUND(VLOOKUP($C2190,$B$4:$BH$42,29,FALSE),0)</f>
        <v>100</v>
      </c>
      <c r="AE2190" s="10">
        <f>ROUND(VLOOKUP($C2190,$B$4:$BH$42,30,FALSE),0)</f>
        <v>150</v>
      </c>
      <c r="AF2190" s="10">
        <f>ROUND(VLOOKUP($C2190,$B$4:$BH$42,31,FALSE),0)</f>
        <v>0</v>
      </c>
      <c r="AG2190" s="10">
        <f>ROUND(VLOOKUP($C2190,$B$4:$BH$42,32,FALSE),0)</f>
        <v>0</v>
      </c>
      <c r="AH2190" s="10">
        <f>ROUND(VLOOKUP($C2190,$B$4:$BH$42,33,FALSE),0)</f>
        <v>0</v>
      </c>
      <c r="AI2190" s="10">
        <f>ROUND(VLOOKUP($C2190,$B$4:$BH$42,34,FALSE),0)</f>
        <v>0</v>
      </c>
      <c r="AJ2190" s="3"/>
      <c r="AK2190" s="10">
        <f>ROUND(VLOOKUP($C2190,$B$4:$BH$42,36,FALSE),0)</f>
        <v>0</v>
      </c>
      <c r="AL2190" s="10">
        <f>ROUND(VLOOKUP($C2190,$B$4:$BH$42,37,FALSE),0)</f>
        <v>0</v>
      </c>
      <c r="AM2190" s="3"/>
      <c r="AN2190" s="10">
        <f>ROUND(VLOOKUP($C2190,$B$4:$BH$42,39,FALSE),0)</f>
        <v>0</v>
      </c>
      <c r="AO2190" s="10">
        <f>ROUND(VLOOKUP($C2190,$B$4:$BH$42,40,FALSE),0)</f>
        <v>0</v>
      </c>
      <c r="AP2190" s="10">
        <f>ROUND(VLOOKUP($C2190,$B$4:$BH$42,41,FALSE),0)</f>
        <v>0</v>
      </c>
      <c r="AQ2190" s="10">
        <f>ROUND(VLOOKUP($C2190,$B$4:$BH$42,42,FALSE),0)</f>
        <v>0</v>
      </c>
      <c r="AR2190" s="10">
        <f>ROUND(VLOOKUP($C2190,$B$4:$BH$42,43,FALSE),0)</f>
        <v>0</v>
      </c>
      <c r="AS2190" s="10">
        <f>ROUND(VLOOKUP($C2190,$B$4:$BH$42,44,FALSE),0)</f>
        <v>0</v>
      </c>
      <c r="AT2190" s="10">
        <f>ROUND(VLOOKUP($C2190,$B$4:$BH$42,45,FALSE),0)</f>
        <v>0</v>
      </c>
      <c r="AU2190" s="10">
        <f>ROUND(VLOOKUP($C2190,$B$4:$BH$42,46,FALSE),0)</f>
        <v>0</v>
      </c>
      <c r="AV2190" s="10">
        <f>ROUND(VLOOKUP($C2190,$B$4:$BH$42,47,FALSE),0)</f>
        <v>0</v>
      </c>
      <c r="AW2190" s="10">
        <f>ROUND(VLOOKUP($C2190,$B$4:$BH$42,48,FALSE),0)</f>
        <v>0</v>
      </c>
      <c r="AX2190" s="10">
        <f>ROUND(VLOOKUP($C2190,$B$4:$BH$42,49,FALSE),0)</f>
        <v>0</v>
      </c>
      <c r="AY2190" s="3"/>
      <c r="AZ2190" s="10">
        <v>6000</v>
      </c>
      <c r="BA2190" s="10">
        <v>2000</v>
      </c>
      <c r="BB2190" s="10">
        <v>525</v>
      </c>
      <c r="BC2190" s="10">
        <v>0</v>
      </c>
      <c r="BD2190" s="10">
        <v>0</v>
      </c>
      <c r="BE2190" s="10">
        <v>60</v>
      </c>
      <c r="BF2190" s="3"/>
      <c r="BG2190" s="10">
        <v>1000</v>
      </c>
      <c r="BH2190" s="10">
        <v>5000</v>
      </c>
      <c r="BI2190" s="3"/>
      <c r="BJ2190" s="21">
        <v>1</v>
      </c>
      <c r="BK2190" s="65">
        <v>0</v>
      </c>
      <c r="BL2190" s="65">
        <v>0</v>
      </c>
      <c r="BM2190" s="6">
        <f t="shared" ref="BM2190:BM2194" si="8737">MAX(G2190*(1+M2190/1000*(1+O2190/1000))*(1+0.5*T2190/1000)*(1+0.25*S2190/1000),(H2190*(1+X2190/1000*(1+Z2190/1000))*(1+0.5*AE2190/1000)*(1+0.25*AD2190/1000)))*BG2190/1000</f>
        <v>145.44749999999999</v>
      </c>
      <c r="BN2190" s="8">
        <f t="shared" ref="BN2190:BN2194" si="8738">(BQ2190+BS2190)/2*(1+AI2190/2000)*(1+AH2190/2000)*(1+AN2190/2000)*(1+AK2190/2000)</f>
        <v>259.61870858192918</v>
      </c>
      <c r="BO2190" s="12">
        <f t="shared" ref="BO2190:BO2194" si="8739">SQRT(BM2190*BN2190)</f>
        <v>194.32162030116501</v>
      </c>
      <c r="BP2190" s="50">
        <f>(1-'#Constant'!$A$3)/($J2190*'#Constant'!$B$3/'#Constant'!$C$3^($D2190-1)+1)+'#Constant'!$A$3</f>
        <v>0.95511450381679386</v>
      </c>
      <c r="BQ2190" s="4">
        <f t="shared" ref="BQ2190" si="8740">I2190/(BP2190*(1-Q2190/1000*(0.5+R2190/1000))*(1-P2190/1000)*(1-V2190/1000)*(1+U2190/1000))/20</f>
        <v>211.02181905370844</v>
      </c>
      <c r="BR2190" s="50">
        <f>(1-'#Constant'!$A$3)/($K2190*'#Constant'!$B$3/'#Constant'!$C$3^($D2190-1)+1)+'#Constant'!$A$3</f>
        <v>0.93417910447761188</v>
      </c>
      <c r="BS2190" s="4">
        <f t="shared" ref="BS2190" si="8741">I2190/(BR2190*(1-AB2190/1000*(0.5+AC2190/1000))*(1-AA2190/1000)*(1-AG2190/1000)*(1+AF2190/1000))/20</f>
        <v>308.21559811014993</v>
      </c>
      <c r="BT2190">
        <f>BO2190/$BO$4*100</f>
        <v>147.69178751343802</v>
      </c>
    </row>
    <row r="2191" spans="1:72" x14ac:dyDescent="0.2">
      <c r="A2191" s="132">
        <v>40214</v>
      </c>
      <c r="B2191" s="131" t="s">
        <v>475</v>
      </c>
      <c r="C2191" t="s">
        <v>81</v>
      </c>
      <c r="D2191">
        <v>1</v>
      </c>
      <c r="E2191">
        <v>1</v>
      </c>
      <c r="F2191" s="18">
        <v>1</v>
      </c>
      <c r="G2191" s="10">
        <v>100</v>
      </c>
      <c r="H2191" s="10">
        <v>100</v>
      </c>
      <c r="I2191" s="10">
        <v>2500</v>
      </c>
      <c r="J2191" s="10">
        <v>25</v>
      </c>
      <c r="K2191" s="10">
        <v>25</v>
      </c>
      <c r="L2191" s="2"/>
      <c r="M2191" s="10">
        <v>0</v>
      </c>
      <c r="N2191" s="10">
        <v>0</v>
      </c>
      <c r="O2191" s="10">
        <v>0</v>
      </c>
      <c r="P2191" s="10">
        <v>100</v>
      </c>
      <c r="Q2191" s="10">
        <v>0</v>
      </c>
      <c r="R2191" s="10">
        <v>0</v>
      </c>
      <c r="S2191" s="10">
        <v>0</v>
      </c>
      <c r="T2191" s="10">
        <v>150</v>
      </c>
      <c r="U2191" s="10">
        <v>0</v>
      </c>
      <c r="V2191" s="10">
        <v>0</v>
      </c>
      <c r="W2191" s="2"/>
      <c r="X2191" s="10">
        <v>0</v>
      </c>
      <c r="Y2191" s="10">
        <v>0</v>
      </c>
      <c r="Z2191" s="10">
        <v>0</v>
      </c>
      <c r="AA2191" s="10">
        <v>100</v>
      </c>
      <c r="AB2191" s="10">
        <v>0</v>
      </c>
      <c r="AC2191" s="10">
        <v>0</v>
      </c>
      <c r="AD2191" s="10">
        <v>0</v>
      </c>
      <c r="AE2191" s="10">
        <v>150</v>
      </c>
      <c r="AF2191" s="10">
        <v>0</v>
      </c>
      <c r="AG2191" s="10">
        <v>0</v>
      </c>
      <c r="AH2191" s="10">
        <v>0</v>
      </c>
      <c r="AI2191" s="10">
        <v>0</v>
      </c>
      <c r="AJ2191" s="3"/>
      <c r="AK2191" s="10">
        <v>0</v>
      </c>
      <c r="AL2191" s="10">
        <v>0</v>
      </c>
      <c r="AM2191" s="3"/>
      <c r="AN2191" s="10">
        <v>0</v>
      </c>
      <c r="AO2191" s="10">
        <v>0</v>
      </c>
      <c r="AP2191" s="10">
        <v>0</v>
      </c>
      <c r="AQ2191" s="10">
        <v>0</v>
      </c>
      <c r="AR2191" s="10">
        <v>0</v>
      </c>
      <c r="AS2191" s="10">
        <v>0</v>
      </c>
      <c r="AT2191" s="10">
        <v>0</v>
      </c>
      <c r="AU2191" s="10">
        <v>0</v>
      </c>
      <c r="AV2191" s="10">
        <v>0</v>
      </c>
      <c r="AW2191" s="10">
        <v>0</v>
      </c>
      <c r="AX2191" s="10">
        <v>0</v>
      </c>
      <c r="AY2191" s="3"/>
      <c r="AZ2191" s="10">
        <v>6000</v>
      </c>
      <c r="BA2191" s="10">
        <v>6000</v>
      </c>
      <c r="BB2191" s="10">
        <v>0</v>
      </c>
      <c r="BC2191" s="10">
        <v>0</v>
      </c>
      <c r="BD2191" s="10">
        <v>0</v>
      </c>
      <c r="BE2191" s="10">
        <v>250</v>
      </c>
      <c r="BF2191" s="3"/>
      <c r="BG2191" s="10">
        <v>1000</v>
      </c>
      <c r="BH2191" s="10">
        <v>1500</v>
      </c>
      <c r="BI2191" s="3"/>
      <c r="BJ2191" s="21">
        <v>1</v>
      </c>
      <c r="BK2191" s="65">
        <v>0</v>
      </c>
      <c r="BL2191" s="65">
        <v>0</v>
      </c>
      <c r="BM2191" s="6">
        <f t="shared" si="8737"/>
        <v>107.5</v>
      </c>
      <c r="BN2191" s="8">
        <f t="shared" si="8738"/>
        <v>149.0819326565707</v>
      </c>
      <c r="BO2191" s="12">
        <f t="shared" si="8739"/>
        <v>126.59505425008257</v>
      </c>
      <c r="BP2191" s="50">
        <f>(1-'#Constant'!$A$3)/($J2191*'#Constant'!$B$3/'#Constant'!$C$3^($D2191-1)+1)+'#Constant'!$A$3</f>
        <v>0.93162790697674425</v>
      </c>
      <c r="BQ2191" s="4">
        <f>I2192/(BP2191*(1-Q2191/1000*(0.5+R2191/1000))*(1-P2191/1000)*(1-V2191/1000)*(1+U2191/1000))/20</f>
        <v>149.0819326565707</v>
      </c>
      <c r="BR2191" s="50">
        <f>(1-'#Constant'!$A$3)/($K2191*'#Constant'!$B$3/'#Constant'!$C$3^($D2191-1)+1)+'#Constant'!$A$3</f>
        <v>0.93162790697674425</v>
      </c>
      <c r="BS2191" s="4">
        <f>I2192/(BR2191*(1-AB2191/1000*(0.5+AC2191/1000))*(1-AA2191/1000)*(1-AG2191/1000)*(1+AF2191/1000))/20</f>
        <v>149.0819326565707</v>
      </c>
      <c r="BT2191">
        <f>BO2191/$BO$4*100</f>
        <v>96.217033511650158</v>
      </c>
    </row>
    <row r="2192" spans="1:72" x14ac:dyDescent="0.2">
      <c r="A2192" s="132">
        <v>40215</v>
      </c>
      <c r="B2192" s="131" t="s">
        <v>476</v>
      </c>
      <c r="C2192" t="s">
        <v>77</v>
      </c>
      <c r="D2192">
        <v>1</v>
      </c>
      <c r="E2192">
        <v>1</v>
      </c>
      <c r="F2192" s="18">
        <v>1</v>
      </c>
      <c r="G2192" s="10">
        <v>100</v>
      </c>
      <c r="H2192" s="10">
        <v>100</v>
      </c>
      <c r="I2192" s="10">
        <v>2500</v>
      </c>
      <c r="J2192" s="10">
        <v>25</v>
      </c>
      <c r="K2192" s="10">
        <v>25</v>
      </c>
      <c r="L2192" s="2"/>
      <c r="M2192" s="10">
        <v>100</v>
      </c>
      <c r="N2192" s="10">
        <v>0</v>
      </c>
      <c r="O2192" s="10">
        <v>0</v>
      </c>
      <c r="P2192" s="10">
        <v>100</v>
      </c>
      <c r="Q2192" s="10">
        <v>0</v>
      </c>
      <c r="R2192" s="10">
        <v>0</v>
      </c>
      <c r="S2192" s="10">
        <v>0</v>
      </c>
      <c r="T2192" s="10">
        <v>150</v>
      </c>
      <c r="U2192" s="10">
        <v>0</v>
      </c>
      <c r="V2192" s="10">
        <v>0</v>
      </c>
      <c r="W2192" s="2"/>
      <c r="X2192" s="10">
        <v>100</v>
      </c>
      <c r="Y2192" s="10">
        <v>0</v>
      </c>
      <c r="Z2192" s="10">
        <v>0</v>
      </c>
      <c r="AA2192" s="10">
        <v>100</v>
      </c>
      <c r="AB2192" s="10">
        <v>0</v>
      </c>
      <c r="AC2192" s="10">
        <v>0</v>
      </c>
      <c r="AD2192" s="10">
        <v>0</v>
      </c>
      <c r="AE2192" s="10">
        <v>150</v>
      </c>
      <c r="AF2192" s="10">
        <v>0</v>
      </c>
      <c r="AG2192" s="10">
        <v>0</v>
      </c>
      <c r="AH2192" s="10">
        <v>0</v>
      </c>
      <c r="AI2192" s="10">
        <v>0</v>
      </c>
      <c r="AJ2192" s="3"/>
      <c r="AK2192" s="10">
        <v>0</v>
      </c>
      <c r="AL2192" s="10">
        <v>0</v>
      </c>
      <c r="AM2192" s="3"/>
      <c r="AN2192" s="10">
        <v>0</v>
      </c>
      <c r="AO2192" s="10">
        <v>0</v>
      </c>
      <c r="AP2192" s="10">
        <v>0</v>
      </c>
      <c r="AQ2192" s="10">
        <v>0</v>
      </c>
      <c r="AR2192" s="10">
        <v>0</v>
      </c>
      <c r="AS2192" s="10">
        <v>0</v>
      </c>
      <c r="AT2192" s="10">
        <v>0</v>
      </c>
      <c r="AU2192" s="10">
        <v>0</v>
      </c>
      <c r="AV2192" s="10">
        <v>0</v>
      </c>
      <c r="AW2192" s="10">
        <v>0</v>
      </c>
      <c r="AX2192" s="10">
        <v>0</v>
      </c>
      <c r="AY2192" s="3"/>
      <c r="AZ2192" s="10">
        <v>6000</v>
      </c>
      <c r="BA2192" s="10">
        <v>6000</v>
      </c>
      <c r="BB2192" s="10">
        <v>0</v>
      </c>
      <c r="BC2192" s="10">
        <v>0</v>
      </c>
      <c r="BD2192" s="10">
        <v>0</v>
      </c>
      <c r="BE2192" s="10">
        <v>250</v>
      </c>
      <c r="BF2192" s="3"/>
      <c r="BG2192" s="10">
        <v>1000</v>
      </c>
      <c r="BH2192" s="10">
        <v>2625</v>
      </c>
      <c r="BI2192" s="3"/>
      <c r="BJ2192" s="21">
        <v>1</v>
      </c>
      <c r="BK2192" s="65">
        <v>0</v>
      </c>
      <c r="BL2192" s="65">
        <v>0</v>
      </c>
      <c r="BM2192" s="6">
        <f t="shared" si="8737"/>
        <v>118.25000000000001</v>
      </c>
      <c r="BN2192" s="8">
        <f t="shared" si="8738"/>
        <v>149.0819326565707</v>
      </c>
      <c r="BO2192" s="12">
        <f t="shared" si="8739"/>
        <v>132.77401303206696</v>
      </c>
      <c r="BP2192" s="50">
        <f>(1-'#Constant'!$A$3)/($J2192*'#Constant'!$B$3/'#Constant'!$C$3^($D2192-1)+1)+'#Constant'!$A$3</f>
        <v>0.93162790697674425</v>
      </c>
      <c r="BQ2192" s="4">
        <f t="shared" ref="BQ2192" si="8742">I2193/(BP2192*(1-Q2192/1000*(0.5+R2192/1000))*(1-P2192/1000)*(1-V2192/1000)*(1+U2192/1000))/20</f>
        <v>149.0819326565707</v>
      </c>
      <c r="BR2192" s="50">
        <f>(1-'#Constant'!$A$3)/($K2192*'#Constant'!$B$3/'#Constant'!$C$3^($D2192-1)+1)+'#Constant'!$A$3</f>
        <v>0.93162790697674425</v>
      </c>
      <c r="BS2192" s="4">
        <f t="shared" ref="BS2192" si="8743">I2193/(BR2192*(1-AB2192/1000*(0.5+AC2192/1000))*(1-AA2192/1000)*(1-AG2192/1000)*(1+AF2192/1000))/20</f>
        <v>149.0819326565707</v>
      </c>
      <c r="BT2192">
        <f>BO2192/$BO$4*100</f>
        <v>100.91327609170268</v>
      </c>
    </row>
    <row r="2193" spans="1:72" x14ac:dyDescent="0.2">
      <c r="A2193" s="132">
        <v>40216</v>
      </c>
      <c r="B2193" s="131" t="s">
        <v>477</v>
      </c>
      <c r="C2193" t="s">
        <v>79</v>
      </c>
      <c r="D2193">
        <v>1</v>
      </c>
      <c r="E2193">
        <v>1</v>
      </c>
      <c r="F2193" s="18">
        <v>1</v>
      </c>
      <c r="G2193" s="10">
        <v>100</v>
      </c>
      <c r="H2193" s="10">
        <v>100</v>
      </c>
      <c r="I2193" s="10">
        <v>2500</v>
      </c>
      <c r="J2193" s="10">
        <v>25</v>
      </c>
      <c r="K2193" s="10">
        <v>25</v>
      </c>
      <c r="L2193" s="2"/>
      <c r="M2193" s="10">
        <v>100</v>
      </c>
      <c r="N2193" s="10">
        <v>0</v>
      </c>
      <c r="O2193" s="10">
        <v>0</v>
      </c>
      <c r="P2193" s="10">
        <v>100</v>
      </c>
      <c r="Q2193" s="10">
        <v>0</v>
      </c>
      <c r="R2193" s="10">
        <v>0</v>
      </c>
      <c r="S2193" s="10">
        <v>0</v>
      </c>
      <c r="T2193" s="10">
        <v>150</v>
      </c>
      <c r="U2193" s="10">
        <v>0</v>
      </c>
      <c r="V2193" s="10">
        <v>0</v>
      </c>
      <c r="W2193" s="2"/>
      <c r="X2193" s="10">
        <v>100</v>
      </c>
      <c r="Y2193" s="10">
        <v>0</v>
      </c>
      <c r="Z2193" s="10">
        <v>0</v>
      </c>
      <c r="AA2193" s="10">
        <v>100</v>
      </c>
      <c r="AB2193" s="10">
        <v>0</v>
      </c>
      <c r="AC2193" s="10">
        <v>0</v>
      </c>
      <c r="AD2193" s="10">
        <v>0</v>
      </c>
      <c r="AE2193" s="10">
        <v>150</v>
      </c>
      <c r="AF2193" s="10">
        <v>0</v>
      </c>
      <c r="AG2193" s="10">
        <v>0</v>
      </c>
      <c r="AH2193" s="10">
        <v>0</v>
      </c>
      <c r="AI2193" s="10">
        <v>0</v>
      </c>
      <c r="AJ2193" s="3"/>
      <c r="AK2193" s="10">
        <v>0</v>
      </c>
      <c r="AL2193" s="10">
        <v>0</v>
      </c>
      <c r="AM2193" s="3"/>
      <c r="AN2193" s="10">
        <v>0</v>
      </c>
      <c r="AO2193" s="10">
        <v>0</v>
      </c>
      <c r="AP2193" s="10">
        <v>0</v>
      </c>
      <c r="AQ2193" s="10">
        <v>0</v>
      </c>
      <c r="AR2193" s="10">
        <v>0</v>
      </c>
      <c r="AS2193" s="10">
        <v>0</v>
      </c>
      <c r="AT2193" s="10">
        <v>0</v>
      </c>
      <c r="AU2193" s="10">
        <v>0</v>
      </c>
      <c r="AV2193" s="10">
        <v>0</v>
      </c>
      <c r="AW2193" s="10">
        <v>0</v>
      </c>
      <c r="AX2193" s="10">
        <v>0</v>
      </c>
      <c r="AY2193" s="3"/>
      <c r="AZ2193" s="10">
        <v>6000</v>
      </c>
      <c r="BA2193" s="10">
        <v>6000</v>
      </c>
      <c r="BB2193" s="10">
        <v>0</v>
      </c>
      <c r="BC2193" s="10">
        <v>0</v>
      </c>
      <c r="BD2193" s="10">
        <v>0</v>
      </c>
      <c r="BE2193" s="10">
        <v>250</v>
      </c>
      <c r="BF2193" s="3"/>
      <c r="BG2193" s="10">
        <v>1000</v>
      </c>
      <c r="BH2193" s="10">
        <v>2500</v>
      </c>
      <c r="BI2193" s="3"/>
      <c r="BJ2193" s="21">
        <v>1</v>
      </c>
      <c r="BK2193" s="65">
        <v>0</v>
      </c>
      <c r="BL2193" s="65">
        <v>0</v>
      </c>
      <c r="BM2193" s="6">
        <f t="shared" si="8737"/>
        <v>118.25000000000001</v>
      </c>
      <c r="BN2193" s="8">
        <f t="shared" si="8738"/>
        <v>149.0819326565707</v>
      </c>
      <c r="BO2193" s="12">
        <f t="shared" si="8739"/>
        <v>132.77401303206696</v>
      </c>
      <c r="BP2193" s="50">
        <f>(1-'#Constant'!$A$3)/($J2193*'#Constant'!$B$3/'#Constant'!$C$3^($D2193-1)+1)+'#Constant'!$A$3</f>
        <v>0.93162790697674425</v>
      </c>
      <c r="BQ2193" s="4">
        <f t="shared" ref="BQ2193:BQ2194" si="8744">I2193/(BP2193*(1-Q2193/1000*(0.5+R2193/1000))*(1-P2193/1000)*(1-V2193/1000)*(1+U2193/1000))/20</f>
        <v>149.0819326565707</v>
      </c>
      <c r="BR2193" s="50">
        <f>(1-'#Constant'!$A$3)/($K2193*'#Constant'!$B$3/'#Constant'!$C$3^($D2193-1)+1)+'#Constant'!$A$3</f>
        <v>0.93162790697674425</v>
      </c>
      <c r="BS2193" s="4">
        <f t="shared" ref="BS2193:BS2194" si="8745">I2193/(BR2193*(1-AB2193/1000*(0.5+AC2193/1000))*(1-AA2193/1000)*(1-AG2193/1000)*(1+AF2193/1000))/20</f>
        <v>149.0819326565707</v>
      </c>
      <c r="BT2193">
        <f>BO2193/$BO$4*100</f>
        <v>100.91327609170268</v>
      </c>
    </row>
    <row r="2194" spans="1:72" x14ac:dyDescent="0.2">
      <c r="A2194" s="132">
        <v>40217</v>
      </c>
      <c r="B2194" s="131" t="s">
        <v>478</v>
      </c>
      <c r="C2194" s="43" t="s">
        <v>300</v>
      </c>
      <c r="D2194">
        <v>1</v>
      </c>
      <c r="E2194">
        <v>1</v>
      </c>
      <c r="F2194" s="18">
        <v>1</v>
      </c>
      <c r="G2194" s="10">
        <v>100</v>
      </c>
      <c r="H2194" s="10">
        <v>100</v>
      </c>
      <c r="I2194" s="10">
        <v>2500</v>
      </c>
      <c r="J2194" s="10">
        <v>25</v>
      </c>
      <c r="K2194" s="10">
        <v>25</v>
      </c>
      <c r="L2194" s="2"/>
      <c r="M2194" s="10">
        <v>100</v>
      </c>
      <c r="N2194" s="10">
        <v>0</v>
      </c>
      <c r="O2194" s="10">
        <v>0</v>
      </c>
      <c r="P2194" s="10">
        <v>100</v>
      </c>
      <c r="Q2194" s="10">
        <v>0</v>
      </c>
      <c r="R2194" s="10">
        <v>0</v>
      </c>
      <c r="S2194" s="10">
        <v>0</v>
      </c>
      <c r="T2194" s="10">
        <v>150</v>
      </c>
      <c r="U2194" s="10">
        <v>0</v>
      </c>
      <c r="V2194" s="10">
        <v>0</v>
      </c>
      <c r="W2194" s="2"/>
      <c r="X2194" s="10">
        <v>100</v>
      </c>
      <c r="Y2194" s="10">
        <v>0</v>
      </c>
      <c r="Z2194" s="10">
        <v>0</v>
      </c>
      <c r="AA2194" s="10">
        <v>100</v>
      </c>
      <c r="AB2194" s="10">
        <v>0</v>
      </c>
      <c r="AC2194" s="10">
        <v>0</v>
      </c>
      <c r="AD2194" s="10">
        <v>0</v>
      </c>
      <c r="AE2194" s="10">
        <v>150</v>
      </c>
      <c r="AF2194" s="10">
        <v>0</v>
      </c>
      <c r="AG2194" s="10">
        <v>0</v>
      </c>
      <c r="AH2194" s="10">
        <v>0</v>
      </c>
      <c r="AI2194" s="10">
        <v>0</v>
      </c>
      <c r="AJ2194" s="3"/>
      <c r="AK2194" s="10">
        <v>0</v>
      </c>
      <c r="AL2194" s="10">
        <v>0</v>
      </c>
      <c r="AM2194" s="3"/>
      <c r="AN2194" s="10">
        <v>0</v>
      </c>
      <c r="AO2194" s="10">
        <v>0</v>
      </c>
      <c r="AP2194" s="10">
        <v>0</v>
      </c>
      <c r="AQ2194" s="10">
        <v>0</v>
      </c>
      <c r="AR2194" s="10">
        <v>0</v>
      </c>
      <c r="AS2194" s="10">
        <v>0</v>
      </c>
      <c r="AT2194" s="10">
        <v>0</v>
      </c>
      <c r="AU2194" s="10">
        <v>0</v>
      </c>
      <c r="AV2194" s="10">
        <v>0</v>
      </c>
      <c r="AW2194" s="10">
        <v>0</v>
      </c>
      <c r="AX2194" s="10">
        <v>0</v>
      </c>
      <c r="AY2194" s="3"/>
      <c r="AZ2194" s="10">
        <v>6000</v>
      </c>
      <c r="BA2194" s="10">
        <v>6000</v>
      </c>
      <c r="BB2194" s="10">
        <v>0</v>
      </c>
      <c r="BC2194" s="10">
        <v>0</v>
      </c>
      <c r="BD2194" s="10">
        <v>0</v>
      </c>
      <c r="BE2194" s="10">
        <v>250</v>
      </c>
      <c r="BF2194" s="3"/>
      <c r="BG2194" s="10">
        <v>1000</v>
      </c>
      <c r="BH2194" s="10">
        <v>2500</v>
      </c>
      <c r="BI2194" s="3"/>
      <c r="BJ2194" s="21">
        <v>1</v>
      </c>
      <c r="BK2194" s="65">
        <v>0</v>
      </c>
      <c r="BL2194" s="65">
        <v>0</v>
      </c>
      <c r="BM2194" s="6">
        <f t="shared" si="8737"/>
        <v>118.25000000000001</v>
      </c>
      <c r="BN2194" s="8">
        <f t="shared" si="8738"/>
        <v>149.0819326565707</v>
      </c>
      <c r="BO2194" s="12">
        <f t="shared" si="8739"/>
        <v>132.77401303206696</v>
      </c>
      <c r="BP2194" s="50">
        <f>(1-'#Constant'!$A$3)/($J2194*'#Constant'!$B$3/'#Constant'!$C$3^($D2194-1)+1)+'#Constant'!$A$3</f>
        <v>0.93162790697674425</v>
      </c>
      <c r="BQ2194" s="4">
        <f t="shared" si="8744"/>
        <v>149.0819326565707</v>
      </c>
      <c r="BR2194" s="50">
        <f>(1-'#Constant'!$A$3)/($K2194*'#Constant'!$B$3/'#Constant'!$C$3^($D2194-1)+1)+'#Constant'!$A$3</f>
        <v>0.93162790697674425</v>
      </c>
      <c r="BS2194" s="4">
        <f t="shared" si="8745"/>
        <v>149.0819326565707</v>
      </c>
      <c r="BT2194">
        <f>BO2194/$BO$4*100</f>
        <v>100.91327609170268</v>
      </c>
    </row>
    <row r="2195" spans="1:72" x14ac:dyDescent="0.2">
      <c r="A2195" s="132">
        <v>40218</v>
      </c>
      <c r="B2195" s="131" t="s">
        <v>479</v>
      </c>
      <c r="C2195" t="s">
        <v>77</v>
      </c>
      <c r="D2195">
        <v>1</v>
      </c>
      <c r="E2195">
        <v>1</v>
      </c>
      <c r="F2195" s="18">
        <v>1</v>
      </c>
      <c r="G2195" s="10">
        <v>100</v>
      </c>
      <c r="H2195" s="10">
        <v>100</v>
      </c>
      <c r="I2195" s="10">
        <v>2500</v>
      </c>
      <c r="J2195" s="10">
        <v>25</v>
      </c>
      <c r="K2195" s="10">
        <v>25</v>
      </c>
      <c r="L2195" s="2"/>
      <c r="M2195" s="10">
        <v>100</v>
      </c>
      <c r="N2195" s="10">
        <v>0</v>
      </c>
      <c r="O2195" s="10">
        <v>0</v>
      </c>
      <c r="P2195" s="10">
        <v>100</v>
      </c>
      <c r="Q2195" s="10">
        <v>0</v>
      </c>
      <c r="R2195" s="10">
        <v>0</v>
      </c>
      <c r="S2195" s="10">
        <v>0</v>
      </c>
      <c r="T2195" s="10">
        <v>150</v>
      </c>
      <c r="U2195" s="10">
        <v>0</v>
      </c>
      <c r="V2195" s="10">
        <v>0</v>
      </c>
      <c r="W2195" s="2"/>
      <c r="X2195" s="10">
        <v>100</v>
      </c>
      <c r="Y2195" s="10">
        <v>0</v>
      </c>
      <c r="Z2195" s="10">
        <v>0</v>
      </c>
      <c r="AA2195" s="10">
        <v>100</v>
      </c>
      <c r="AB2195" s="10">
        <v>0</v>
      </c>
      <c r="AC2195" s="10">
        <v>0</v>
      </c>
      <c r="AD2195" s="10">
        <v>0</v>
      </c>
      <c r="AE2195" s="10">
        <v>150</v>
      </c>
      <c r="AF2195" s="10">
        <v>0</v>
      </c>
      <c r="AG2195" s="10">
        <v>0</v>
      </c>
      <c r="AH2195" s="10">
        <v>0</v>
      </c>
      <c r="AI2195" s="10">
        <v>0</v>
      </c>
      <c r="AJ2195" s="3"/>
      <c r="AK2195" s="10">
        <v>0</v>
      </c>
      <c r="AL2195" s="10">
        <v>0</v>
      </c>
      <c r="AM2195" s="3"/>
      <c r="AN2195" s="10">
        <v>0</v>
      </c>
      <c r="AO2195" s="10">
        <v>0</v>
      </c>
      <c r="AP2195" s="10">
        <v>0</v>
      </c>
      <c r="AQ2195" s="10">
        <v>0</v>
      </c>
      <c r="AR2195" s="10">
        <v>0</v>
      </c>
      <c r="AS2195" s="10">
        <v>0</v>
      </c>
      <c r="AT2195" s="10">
        <v>0</v>
      </c>
      <c r="AU2195" s="10">
        <v>0</v>
      </c>
      <c r="AV2195" s="10">
        <v>0</v>
      </c>
      <c r="AW2195" s="10">
        <v>0</v>
      </c>
      <c r="AX2195" s="10">
        <v>0</v>
      </c>
      <c r="AY2195" s="3"/>
      <c r="AZ2195" s="10">
        <v>6000</v>
      </c>
      <c r="BA2195" s="10">
        <v>6000</v>
      </c>
      <c r="BB2195" s="10">
        <v>0</v>
      </c>
      <c r="BC2195" s="10">
        <v>0</v>
      </c>
      <c r="BD2195" s="10">
        <v>0</v>
      </c>
      <c r="BE2195" s="10">
        <v>250</v>
      </c>
      <c r="BF2195" s="3"/>
      <c r="BG2195" s="10">
        <v>1000</v>
      </c>
      <c r="BH2195" s="10">
        <v>2500</v>
      </c>
      <c r="BI2195" s="3"/>
      <c r="BJ2195" s="21">
        <v>1</v>
      </c>
      <c r="BK2195" s="65">
        <v>0</v>
      </c>
      <c r="BL2195" s="65">
        <v>0</v>
      </c>
      <c r="BM2195" s="6">
        <f t="shared" ref="BM2195:BM2207" si="8746">MAX(G2195*(1+M2195/1000*(1+O2195/1000))*(1+0.5*T2195/1000)*(1+0.25*S2195/1000),(H2195*(1+X2195/1000*(1+Z2195/1000))*(1+0.5*AE2195/1000)*(1+0.25*AD2195/1000)))*BG2195/1000</f>
        <v>118.25000000000001</v>
      </c>
      <c r="BN2195" s="8">
        <f t="shared" ref="BN2195:BN2207" si="8747">(BQ2195+BS2195)/2*(1+AI2195/2000)*(1+AH2195/2000)*(1+AN2195/2000)*(1+AK2195/2000)</f>
        <v>149.0819326565707</v>
      </c>
      <c r="BO2195" s="12">
        <f t="shared" ref="BO2195:BO2207" si="8748">SQRT(BM2195*BN2195)</f>
        <v>132.77401303206696</v>
      </c>
      <c r="BP2195" s="50">
        <f>(1-'#Constant'!$A$3)/($J2195*'#Constant'!$B$3/'#Constant'!$C$3^($D2195-1)+1)+'#Constant'!$A$3</f>
        <v>0.93162790697674425</v>
      </c>
      <c r="BQ2195" s="4">
        <f t="shared" ref="BQ2195:BQ2207" si="8749">I2195/(BP2195*(1-Q2195/1000*(0.5+R2195/1000))*(1-P2195/1000)*(1-V2195/1000)*(1+U2195/1000))/20</f>
        <v>149.0819326565707</v>
      </c>
      <c r="BR2195" s="50">
        <f>(1-'#Constant'!$A$3)/($K2195*'#Constant'!$B$3/'#Constant'!$C$3^($D2195-1)+1)+'#Constant'!$A$3</f>
        <v>0.93162790697674425</v>
      </c>
      <c r="BS2195" s="4">
        <f t="shared" ref="BS2195:BS2207" si="8750">I2195/(BR2195*(1-AB2195/1000*(0.5+AC2195/1000))*(1-AA2195/1000)*(1-AG2195/1000)*(1+AF2195/1000))/20</f>
        <v>149.0819326565707</v>
      </c>
      <c r="BT2195">
        <f t="shared" ref="BT2195:BT2198" si="8751">BO2195/$BO$4*100</f>
        <v>100.91327609170268</v>
      </c>
    </row>
    <row r="2196" spans="1:72" x14ac:dyDescent="0.2">
      <c r="A2196" s="132">
        <v>40219</v>
      </c>
      <c r="B2196" s="131" t="s">
        <v>480</v>
      </c>
      <c r="C2196" t="s">
        <v>77</v>
      </c>
      <c r="D2196">
        <v>1</v>
      </c>
      <c r="E2196">
        <v>1</v>
      </c>
      <c r="F2196" s="18">
        <v>1</v>
      </c>
      <c r="G2196" s="10">
        <v>100</v>
      </c>
      <c r="H2196" s="10">
        <v>100</v>
      </c>
      <c r="I2196" s="10">
        <v>2500</v>
      </c>
      <c r="J2196" s="10">
        <v>25</v>
      </c>
      <c r="K2196" s="10">
        <v>25</v>
      </c>
      <c r="L2196" s="2"/>
      <c r="M2196" s="10">
        <v>100</v>
      </c>
      <c r="N2196" s="10">
        <v>0</v>
      </c>
      <c r="O2196" s="10">
        <v>0</v>
      </c>
      <c r="P2196" s="10">
        <v>100</v>
      </c>
      <c r="Q2196" s="10">
        <v>0</v>
      </c>
      <c r="R2196" s="10">
        <v>0</v>
      </c>
      <c r="S2196" s="10">
        <v>0</v>
      </c>
      <c r="T2196" s="10">
        <v>150</v>
      </c>
      <c r="U2196" s="10">
        <v>0</v>
      </c>
      <c r="V2196" s="10">
        <v>0</v>
      </c>
      <c r="W2196" s="2"/>
      <c r="X2196" s="10">
        <v>100</v>
      </c>
      <c r="Y2196" s="10">
        <v>0</v>
      </c>
      <c r="Z2196" s="10">
        <v>0</v>
      </c>
      <c r="AA2196" s="10">
        <v>100</v>
      </c>
      <c r="AB2196" s="10">
        <v>0</v>
      </c>
      <c r="AC2196" s="10">
        <v>0</v>
      </c>
      <c r="AD2196" s="10">
        <v>0</v>
      </c>
      <c r="AE2196" s="10">
        <v>150</v>
      </c>
      <c r="AF2196" s="10">
        <v>0</v>
      </c>
      <c r="AG2196" s="10">
        <v>0</v>
      </c>
      <c r="AH2196" s="10">
        <v>0</v>
      </c>
      <c r="AI2196" s="10">
        <v>0</v>
      </c>
      <c r="AJ2196" s="3"/>
      <c r="AK2196" s="10">
        <v>0</v>
      </c>
      <c r="AL2196" s="10">
        <v>0</v>
      </c>
      <c r="AM2196" s="3"/>
      <c r="AN2196" s="10">
        <v>0</v>
      </c>
      <c r="AO2196" s="10">
        <v>0</v>
      </c>
      <c r="AP2196" s="10">
        <v>0</v>
      </c>
      <c r="AQ2196" s="10">
        <v>0</v>
      </c>
      <c r="AR2196" s="10">
        <v>0</v>
      </c>
      <c r="AS2196" s="10">
        <v>0</v>
      </c>
      <c r="AT2196" s="10">
        <v>0</v>
      </c>
      <c r="AU2196" s="10">
        <v>0</v>
      </c>
      <c r="AV2196" s="10">
        <v>0</v>
      </c>
      <c r="AW2196" s="10">
        <v>0</v>
      </c>
      <c r="AX2196" s="10">
        <v>0</v>
      </c>
      <c r="AY2196" s="3"/>
      <c r="AZ2196" s="10">
        <v>6000</v>
      </c>
      <c r="BA2196" s="10">
        <v>6000</v>
      </c>
      <c r="BB2196" s="10">
        <v>0</v>
      </c>
      <c r="BC2196" s="10">
        <v>0</v>
      </c>
      <c r="BD2196" s="10">
        <v>0</v>
      </c>
      <c r="BE2196" s="10">
        <v>250</v>
      </c>
      <c r="BF2196" s="3"/>
      <c r="BG2196" s="10">
        <v>1000</v>
      </c>
      <c r="BH2196" s="10">
        <v>2500</v>
      </c>
      <c r="BI2196" s="3"/>
      <c r="BJ2196" s="21">
        <v>1</v>
      </c>
      <c r="BK2196" s="65">
        <v>0</v>
      </c>
      <c r="BL2196" s="65">
        <v>0</v>
      </c>
      <c r="BM2196" s="6">
        <f t="shared" si="8746"/>
        <v>118.25000000000001</v>
      </c>
      <c r="BN2196" s="8">
        <f t="shared" si="8747"/>
        <v>149.0819326565707</v>
      </c>
      <c r="BO2196" s="12">
        <f t="shared" si="8748"/>
        <v>132.77401303206696</v>
      </c>
      <c r="BP2196" s="50">
        <f>(1-'#Constant'!$A$3)/($J2196*'#Constant'!$B$3/'#Constant'!$C$3^($D2196-1)+1)+'#Constant'!$A$3</f>
        <v>0.93162790697674425</v>
      </c>
      <c r="BQ2196" s="4">
        <f t="shared" si="8749"/>
        <v>149.0819326565707</v>
      </c>
      <c r="BR2196" s="50">
        <f>(1-'#Constant'!$A$3)/($K2196*'#Constant'!$B$3/'#Constant'!$C$3^($D2196-1)+1)+'#Constant'!$A$3</f>
        <v>0.93162790697674425</v>
      </c>
      <c r="BS2196" s="4">
        <f t="shared" si="8750"/>
        <v>149.0819326565707</v>
      </c>
      <c r="BT2196">
        <f t="shared" si="8751"/>
        <v>100.91327609170268</v>
      </c>
    </row>
    <row r="2197" spans="1:72" x14ac:dyDescent="0.2">
      <c r="A2197" s="132">
        <v>40220</v>
      </c>
      <c r="B2197" s="131" t="s">
        <v>481</v>
      </c>
      <c r="C2197" t="s">
        <v>79</v>
      </c>
      <c r="D2197">
        <v>1</v>
      </c>
      <c r="E2197">
        <v>1</v>
      </c>
      <c r="F2197" s="18">
        <v>1</v>
      </c>
      <c r="G2197" s="10">
        <v>100</v>
      </c>
      <c r="H2197" s="10">
        <v>100</v>
      </c>
      <c r="I2197" s="10">
        <v>2500</v>
      </c>
      <c r="J2197" s="10">
        <v>25</v>
      </c>
      <c r="K2197" s="10">
        <v>25</v>
      </c>
      <c r="L2197" s="2"/>
      <c r="M2197" s="10">
        <v>100</v>
      </c>
      <c r="N2197" s="10">
        <v>0</v>
      </c>
      <c r="O2197" s="10">
        <v>0</v>
      </c>
      <c r="P2197" s="10">
        <v>100</v>
      </c>
      <c r="Q2197" s="10">
        <v>0</v>
      </c>
      <c r="R2197" s="10">
        <v>0</v>
      </c>
      <c r="S2197" s="10">
        <v>0</v>
      </c>
      <c r="T2197" s="10">
        <v>150</v>
      </c>
      <c r="U2197" s="10">
        <v>0</v>
      </c>
      <c r="V2197" s="10">
        <v>0</v>
      </c>
      <c r="W2197" s="2"/>
      <c r="X2197" s="10">
        <v>100</v>
      </c>
      <c r="Y2197" s="10">
        <v>0</v>
      </c>
      <c r="Z2197" s="10">
        <v>0</v>
      </c>
      <c r="AA2197" s="10">
        <v>100</v>
      </c>
      <c r="AB2197" s="10">
        <v>0</v>
      </c>
      <c r="AC2197" s="10">
        <v>0</v>
      </c>
      <c r="AD2197" s="10">
        <v>0</v>
      </c>
      <c r="AE2197" s="10">
        <v>150</v>
      </c>
      <c r="AF2197" s="10">
        <v>0</v>
      </c>
      <c r="AG2197" s="10">
        <v>0</v>
      </c>
      <c r="AH2197" s="10">
        <v>0</v>
      </c>
      <c r="AI2197" s="10">
        <v>0</v>
      </c>
      <c r="AJ2197" s="3"/>
      <c r="AK2197" s="10">
        <v>0</v>
      </c>
      <c r="AL2197" s="10">
        <v>0</v>
      </c>
      <c r="AM2197" s="3"/>
      <c r="AN2197" s="10">
        <v>0</v>
      </c>
      <c r="AO2197" s="10">
        <v>0</v>
      </c>
      <c r="AP2197" s="10">
        <v>0</v>
      </c>
      <c r="AQ2197" s="10">
        <v>0</v>
      </c>
      <c r="AR2197" s="10">
        <v>0</v>
      </c>
      <c r="AS2197" s="10">
        <v>0</v>
      </c>
      <c r="AT2197" s="10">
        <v>0</v>
      </c>
      <c r="AU2197" s="10">
        <v>0</v>
      </c>
      <c r="AV2197" s="10">
        <v>0</v>
      </c>
      <c r="AW2197" s="10">
        <v>0</v>
      </c>
      <c r="AX2197" s="10">
        <v>0</v>
      </c>
      <c r="AY2197" s="3"/>
      <c r="AZ2197" s="10">
        <v>6000</v>
      </c>
      <c r="BA2197" s="10">
        <v>6000</v>
      </c>
      <c r="BB2197" s="10">
        <v>0</v>
      </c>
      <c r="BC2197" s="10">
        <v>0</v>
      </c>
      <c r="BD2197" s="10">
        <v>0</v>
      </c>
      <c r="BE2197" s="10">
        <v>250</v>
      </c>
      <c r="BF2197" s="3"/>
      <c r="BG2197" s="10">
        <v>1000</v>
      </c>
      <c r="BH2197" s="10">
        <v>2500</v>
      </c>
      <c r="BI2197" s="3"/>
      <c r="BJ2197" s="21">
        <v>1</v>
      </c>
      <c r="BK2197" s="65">
        <v>0</v>
      </c>
      <c r="BL2197" s="65">
        <v>0</v>
      </c>
      <c r="BM2197" s="6">
        <f t="shared" si="8746"/>
        <v>118.25000000000001</v>
      </c>
      <c r="BN2197" s="8">
        <f t="shared" si="8747"/>
        <v>149.0819326565707</v>
      </c>
      <c r="BO2197" s="12">
        <f t="shared" si="8748"/>
        <v>132.77401303206696</v>
      </c>
      <c r="BP2197" s="50">
        <f>(1-'#Constant'!$A$3)/($J2197*'#Constant'!$B$3/'#Constant'!$C$3^($D2197-1)+1)+'#Constant'!$A$3</f>
        <v>0.93162790697674425</v>
      </c>
      <c r="BQ2197" s="4">
        <f t="shared" si="8749"/>
        <v>149.0819326565707</v>
      </c>
      <c r="BR2197" s="50">
        <f>(1-'#Constant'!$A$3)/($K2197*'#Constant'!$B$3/'#Constant'!$C$3^($D2197-1)+1)+'#Constant'!$A$3</f>
        <v>0.93162790697674425</v>
      </c>
      <c r="BS2197" s="4">
        <f t="shared" si="8750"/>
        <v>149.0819326565707</v>
      </c>
      <c r="BT2197">
        <f t="shared" si="8751"/>
        <v>100.91327609170268</v>
      </c>
    </row>
    <row r="2198" spans="1:72" x14ac:dyDescent="0.2">
      <c r="A2198" s="132">
        <v>40221</v>
      </c>
      <c r="B2198" s="131" t="s">
        <v>482</v>
      </c>
      <c r="C2198" t="s">
        <v>79</v>
      </c>
      <c r="D2198">
        <v>1</v>
      </c>
      <c r="E2198">
        <v>1</v>
      </c>
      <c r="F2198" s="18">
        <v>1</v>
      </c>
      <c r="G2198" s="10">
        <v>100</v>
      </c>
      <c r="H2198" s="10">
        <v>100</v>
      </c>
      <c r="I2198" s="10">
        <v>2500</v>
      </c>
      <c r="J2198" s="10">
        <v>25</v>
      </c>
      <c r="K2198" s="10">
        <v>25</v>
      </c>
      <c r="L2198" s="2"/>
      <c r="M2198" s="10">
        <v>100</v>
      </c>
      <c r="N2198" s="10">
        <v>0</v>
      </c>
      <c r="O2198" s="10">
        <v>0</v>
      </c>
      <c r="P2198" s="10">
        <v>100</v>
      </c>
      <c r="Q2198" s="10">
        <v>0</v>
      </c>
      <c r="R2198" s="10">
        <v>0</v>
      </c>
      <c r="S2198" s="10">
        <v>0</v>
      </c>
      <c r="T2198" s="10">
        <v>150</v>
      </c>
      <c r="U2198" s="10">
        <v>0</v>
      </c>
      <c r="V2198" s="10">
        <v>0</v>
      </c>
      <c r="W2198" s="2"/>
      <c r="X2198" s="10">
        <v>100</v>
      </c>
      <c r="Y2198" s="10">
        <v>0</v>
      </c>
      <c r="Z2198" s="10">
        <v>0</v>
      </c>
      <c r="AA2198" s="10">
        <v>100</v>
      </c>
      <c r="AB2198" s="10">
        <v>0</v>
      </c>
      <c r="AC2198" s="10">
        <v>0</v>
      </c>
      <c r="AD2198" s="10">
        <v>0</v>
      </c>
      <c r="AE2198" s="10">
        <v>150</v>
      </c>
      <c r="AF2198" s="10">
        <v>0</v>
      </c>
      <c r="AG2198" s="10">
        <v>0</v>
      </c>
      <c r="AH2198" s="10">
        <v>0</v>
      </c>
      <c r="AI2198" s="10">
        <v>0</v>
      </c>
      <c r="AJ2198" s="3"/>
      <c r="AK2198" s="10">
        <v>0</v>
      </c>
      <c r="AL2198" s="10">
        <v>0</v>
      </c>
      <c r="AM2198" s="3"/>
      <c r="AN2198" s="10">
        <v>0</v>
      </c>
      <c r="AO2198" s="10">
        <v>0</v>
      </c>
      <c r="AP2198" s="10">
        <v>0</v>
      </c>
      <c r="AQ2198" s="10">
        <v>0</v>
      </c>
      <c r="AR2198" s="10">
        <v>0</v>
      </c>
      <c r="AS2198" s="10">
        <v>0</v>
      </c>
      <c r="AT2198" s="10">
        <v>0</v>
      </c>
      <c r="AU2198" s="10">
        <v>0</v>
      </c>
      <c r="AV2198" s="10">
        <v>0</v>
      </c>
      <c r="AW2198" s="10">
        <v>0</v>
      </c>
      <c r="AX2198" s="10">
        <v>0</v>
      </c>
      <c r="AY2198" s="3"/>
      <c r="AZ2198" s="10">
        <v>6000</v>
      </c>
      <c r="BA2198" s="10">
        <v>6000</v>
      </c>
      <c r="BB2198" s="10">
        <v>0</v>
      </c>
      <c r="BC2198" s="10">
        <v>0</v>
      </c>
      <c r="BD2198" s="10">
        <v>0</v>
      </c>
      <c r="BE2198" s="10">
        <v>250</v>
      </c>
      <c r="BF2198" s="3"/>
      <c r="BG2198" s="10">
        <v>1000</v>
      </c>
      <c r="BH2198" s="10">
        <v>2500</v>
      </c>
      <c r="BI2198" s="3"/>
      <c r="BJ2198" s="21">
        <v>1</v>
      </c>
      <c r="BK2198" s="65">
        <v>0</v>
      </c>
      <c r="BL2198" s="65">
        <v>0</v>
      </c>
      <c r="BM2198" s="6">
        <f t="shared" si="8746"/>
        <v>118.25000000000001</v>
      </c>
      <c r="BN2198" s="8">
        <f t="shared" si="8747"/>
        <v>149.0819326565707</v>
      </c>
      <c r="BO2198" s="12">
        <f t="shared" si="8748"/>
        <v>132.77401303206696</v>
      </c>
      <c r="BP2198" s="50">
        <f>(1-'#Constant'!$A$3)/($J2198*'#Constant'!$B$3/'#Constant'!$C$3^($D2198-1)+1)+'#Constant'!$A$3</f>
        <v>0.93162790697674425</v>
      </c>
      <c r="BQ2198" s="4">
        <f t="shared" si="8749"/>
        <v>149.0819326565707</v>
      </c>
      <c r="BR2198" s="50">
        <f>(1-'#Constant'!$A$3)/($K2198*'#Constant'!$B$3/'#Constant'!$C$3^($D2198-1)+1)+'#Constant'!$A$3</f>
        <v>0.93162790697674425</v>
      </c>
      <c r="BS2198" s="4">
        <f t="shared" si="8750"/>
        <v>149.0819326565707</v>
      </c>
      <c r="BT2198">
        <f t="shared" si="8751"/>
        <v>100.91327609170268</v>
      </c>
    </row>
    <row r="2199" spans="1:72" x14ac:dyDescent="0.3">
      <c r="A2199">
        <v>40222</v>
      </c>
      <c r="B2199" s="18" t="s">
        <v>484</v>
      </c>
      <c r="C2199" s="43" t="s">
        <v>77</v>
      </c>
      <c r="D2199">
        <v>1</v>
      </c>
      <c r="E2199">
        <v>1</v>
      </c>
      <c r="F2199" s="18">
        <v>1</v>
      </c>
      <c r="G2199" s="10">
        <f>ROUND(VLOOKUP($C2199,$B$4:$BH$42,6,FALSE),0)</f>
        <v>92</v>
      </c>
      <c r="H2199" s="10">
        <f>ROUND(VLOOKUP($C2199,$B$4:$BH$42,7,FALSE),0)</f>
        <v>92</v>
      </c>
      <c r="I2199" s="10">
        <f>ROUND(VLOOKUP($C2199,$B$4:$BH$42,8,FALSE),0)</f>
        <v>5930</v>
      </c>
      <c r="J2199" s="10">
        <f>ROUND(VLOOKUP($C2199,$B$4:$BH$42,9,FALSE),0)</f>
        <v>30</v>
      </c>
      <c r="K2199" s="10">
        <f>ROUND(VLOOKUP($C2199,$B$4:$BH$42,10,FALSE),0)</f>
        <v>36</v>
      </c>
      <c r="L2199" s="2"/>
      <c r="M2199" s="10">
        <f>ROUND(VLOOKUP($C2199,$B$4:$BH$42,12,FALSE),0)</f>
        <v>150</v>
      </c>
      <c r="N2199" s="10">
        <f>ROUND(VLOOKUP($C2199,$B$4:$BH$42,13,FALSE),0)</f>
        <v>0</v>
      </c>
      <c r="O2199" s="10">
        <f>ROUND(VLOOKUP($C2199,$B$4:$BH$42,14,FALSE),0)</f>
        <v>0</v>
      </c>
      <c r="P2199" s="10">
        <f>ROUND(VLOOKUP($C2199,$B$4:$BH$42,15,FALSE),0)</f>
        <v>100</v>
      </c>
      <c r="Q2199" s="10">
        <f>ROUND(VLOOKUP($C2199,$B$4:$BH$42,16,FALSE),0)</f>
        <v>0</v>
      </c>
      <c r="R2199" s="10">
        <f>ROUND(VLOOKUP($C2199,$B$4:$BH$42,17,FALSE),0)</f>
        <v>0</v>
      </c>
      <c r="S2199" s="10">
        <f>ROUND(VLOOKUP($C2199,$B$4:$BH$42,18,FALSE),0)</f>
        <v>100</v>
      </c>
      <c r="T2199" s="10">
        <f>ROUND(VLOOKUP($C2199,$B$4:$BH$42,19,FALSE),0)</f>
        <v>150</v>
      </c>
      <c r="U2199" s="10">
        <f>ROUND(VLOOKUP($C2199,$B$4:$BH$42,20,FALSE),0)</f>
        <v>0</v>
      </c>
      <c r="V2199" s="10">
        <f>ROUND(VLOOKUP($C2199,$B$4:$BH$42,21,FALSE),0)</f>
        <v>0</v>
      </c>
      <c r="W2199" s="2"/>
      <c r="X2199" s="10">
        <f>ROUND(VLOOKUP($C2199,$B$4:$BH$42,23,FALSE),0)</f>
        <v>150</v>
      </c>
      <c r="Y2199" s="10">
        <f>ROUND(VLOOKUP($C2199,$B$4:$BH$42,24,FALSE),0)</f>
        <v>0</v>
      </c>
      <c r="Z2199" s="10">
        <f>ROUND(VLOOKUP($C2199,$B$4:$BH$42,25,FALSE),0)</f>
        <v>0</v>
      </c>
      <c r="AA2199" s="10">
        <f>ROUND(VLOOKUP($C2199,$B$4:$BH$42,26,FALSE),0)</f>
        <v>100</v>
      </c>
      <c r="AB2199" s="10">
        <f>ROUND(VLOOKUP($C2199,$B$4:$BH$42,27,FALSE),0)</f>
        <v>0</v>
      </c>
      <c r="AC2199" s="10">
        <f>ROUND(VLOOKUP($C2199,$B$4:$BH$42,28,FALSE),0)</f>
        <v>0</v>
      </c>
      <c r="AD2199" s="10">
        <f>ROUND(VLOOKUP($C2199,$B$4:$BH$42,29,FALSE),0)</f>
        <v>100</v>
      </c>
      <c r="AE2199" s="10">
        <f>ROUND(VLOOKUP($C2199,$B$4:$BH$42,30,FALSE),0)</f>
        <v>150</v>
      </c>
      <c r="AF2199" s="10">
        <f>ROUND(VLOOKUP($C2199,$B$4:$BH$42,31,FALSE),0)</f>
        <v>0</v>
      </c>
      <c r="AG2199" s="10">
        <f>ROUND(VLOOKUP($C2199,$B$4:$BH$42,32,FALSE),0)</f>
        <v>0</v>
      </c>
      <c r="AH2199" s="10">
        <f>ROUND(VLOOKUP($C2199,$B$4:$BH$42,33,FALSE),0)</f>
        <v>0</v>
      </c>
      <c r="AI2199" s="10">
        <f>ROUND(VLOOKUP($C2199,$B$4:$BH$42,34,FALSE),0)</f>
        <v>0</v>
      </c>
      <c r="AJ2199" s="3"/>
      <c r="AK2199" s="10">
        <f>ROUND(VLOOKUP($C2199,$B$4:$BH$42,36,FALSE),0)</f>
        <v>150</v>
      </c>
      <c r="AL2199" s="10">
        <f>ROUND(VLOOKUP($C2199,$B$4:$BH$42,37,FALSE),0)</f>
        <v>0</v>
      </c>
      <c r="AM2199" s="3"/>
      <c r="AN2199" s="10">
        <f>ROUND(VLOOKUP($C2199,$B$4:$BH$42,39,FALSE),0)</f>
        <v>0</v>
      </c>
      <c r="AO2199" s="10">
        <f>ROUND(VLOOKUP($C2199,$B$4:$BH$42,40,FALSE),0)</f>
        <v>0</v>
      </c>
      <c r="AP2199" s="10">
        <f>ROUND(VLOOKUP($C2199,$B$4:$BH$42,41,FALSE),0)</f>
        <v>0</v>
      </c>
      <c r="AQ2199" s="10">
        <f>ROUND(VLOOKUP($C2199,$B$4:$BH$42,42,FALSE),0)</f>
        <v>0</v>
      </c>
      <c r="AR2199" s="10">
        <f>ROUND(VLOOKUP($C2199,$B$4:$BH$42,43,FALSE),0)</f>
        <v>0</v>
      </c>
      <c r="AS2199" s="10">
        <f>ROUND(VLOOKUP($C2199,$B$4:$BH$42,44,FALSE),0)</f>
        <v>0</v>
      </c>
      <c r="AT2199" s="10">
        <f>ROUND(VLOOKUP($C2199,$B$4:$BH$42,45,FALSE),0)</f>
        <v>0</v>
      </c>
      <c r="AU2199" s="10">
        <f>ROUND(VLOOKUP($C2199,$B$4:$BH$42,46,FALSE),0)</f>
        <v>0</v>
      </c>
      <c r="AV2199" s="10">
        <f>ROUND(VLOOKUP($C2199,$B$4:$BH$42,47,FALSE),0)</f>
        <v>0</v>
      </c>
      <c r="AW2199" s="10">
        <f>ROUND(VLOOKUP($C2199,$B$4:$BH$42,48,FALSE),0)</f>
        <v>0</v>
      </c>
      <c r="AX2199" s="10">
        <f>ROUND(VLOOKUP($C2199,$B$4:$BH$42,49,FALSE),0)</f>
        <v>0</v>
      </c>
      <c r="AY2199" s="3"/>
      <c r="AZ2199" s="10">
        <v>6000</v>
      </c>
      <c r="BA2199" s="10">
        <v>2000</v>
      </c>
      <c r="BB2199" s="10">
        <v>525</v>
      </c>
      <c r="BC2199" s="10">
        <v>0</v>
      </c>
      <c r="BD2199" s="10">
        <v>0</v>
      </c>
      <c r="BE2199" s="10">
        <v>60</v>
      </c>
      <c r="BF2199" s="3"/>
      <c r="BG2199" s="10">
        <v>1000</v>
      </c>
      <c r="BH2199" s="10">
        <v>5000</v>
      </c>
      <c r="BI2199" s="3"/>
      <c r="BJ2199" s="21">
        <v>1</v>
      </c>
      <c r="BK2199" s="65">
        <v>0</v>
      </c>
      <c r="BL2199" s="65">
        <v>0</v>
      </c>
      <c r="BM2199" s="6">
        <f t="shared" si="8746"/>
        <v>116.57837499999998</v>
      </c>
      <c r="BN2199" s="8">
        <f t="shared" si="8747"/>
        <v>388.44422318283398</v>
      </c>
      <c r="BO2199" s="12">
        <f t="shared" si="8748"/>
        <v>212.80083720886088</v>
      </c>
      <c r="BP2199" s="50">
        <f>(1-'#Constant'!$A$3)/($J2199*'#Constant'!$B$3/'#Constant'!$C$3^($D2199-1)+1)+'#Constant'!$A$3</f>
        <v>0.91908256880733941</v>
      </c>
      <c r="BQ2199" s="4">
        <f t="shared" si="8749"/>
        <v>358.44923581996852</v>
      </c>
      <c r="BR2199" s="50">
        <f>(1-'#Constant'!$A$3)/($K2199*'#Constant'!$B$3/'#Constant'!$C$3^($D2199-1)+1)+'#Constant'!$A$3</f>
        <v>0.90447653429602881</v>
      </c>
      <c r="BS2199" s="4">
        <f t="shared" si="8750"/>
        <v>364.2376910318157</v>
      </c>
      <c r="BT2199">
        <f>BO2199/$BO$4*100</f>
        <v>161.73669189781026</v>
      </c>
    </row>
    <row r="2200" spans="1:72" x14ac:dyDescent="0.3">
      <c r="A2200">
        <v>40223</v>
      </c>
      <c r="B2200" s="18" t="s">
        <v>486</v>
      </c>
      <c r="C2200" s="43" t="s">
        <v>77</v>
      </c>
      <c r="D2200">
        <v>1</v>
      </c>
      <c r="E2200">
        <v>1</v>
      </c>
      <c r="F2200" s="18">
        <v>1</v>
      </c>
      <c r="G2200" s="10">
        <f>ROUND(VLOOKUP($C2200,$B$4:$BH$42,6,FALSE),0)</f>
        <v>92</v>
      </c>
      <c r="H2200" s="10">
        <f>ROUND(VLOOKUP($C2200,$B$4:$BH$42,7,FALSE),0)</f>
        <v>92</v>
      </c>
      <c r="I2200" s="10">
        <f>ROUND(VLOOKUP($C2200,$B$4:$BH$42,8,FALSE),0)</f>
        <v>5930</v>
      </c>
      <c r="J2200" s="10">
        <f>ROUND(VLOOKUP($C2200,$B$4:$BH$42,9,FALSE),0)</f>
        <v>30</v>
      </c>
      <c r="K2200" s="10">
        <f>ROUND(VLOOKUP($C2200,$B$4:$BH$42,10,FALSE),0)</f>
        <v>36</v>
      </c>
      <c r="L2200" s="2"/>
      <c r="M2200" s="10">
        <v>0</v>
      </c>
      <c r="N2200" s="10">
        <f>ROUND(VLOOKUP($C2200,$B$4:$BH$42,13,FALSE),0)</f>
        <v>0</v>
      </c>
      <c r="O2200" s="10">
        <f>ROUND(VLOOKUP($C2200,$B$4:$BH$42,14,FALSE),0)</f>
        <v>0</v>
      </c>
      <c r="P2200" s="10">
        <v>0</v>
      </c>
      <c r="Q2200" s="10">
        <f>ROUND(VLOOKUP($C2200,$B$4:$BH$42,16,FALSE),0)</f>
        <v>0</v>
      </c>
      <c r="R2200" s="10">
        <f>ROUND(VLOOKUP($C2200,$B$4:$BH$42,17,FALSE),0)</f>
        <v>0</v>
      </c>
      <c r="S2200" s="10">
        <v>1000</v>
      </c>
      <c r="T2200" s="10">
        <v>0</v>
      </c>
      <c r="U2200" s="10">
        <f>ROUND(VLOOKUP($C2200,$B$4:$BH$42,20,FALSE),0)</f>
        <v>0</v>
      </c>
      <c r="V2200" s="10">
        <f>ROUND(VLOOKUP($C2200,$B$4:$BH$42,21,FALSE),0)</f>
        <v>0</v>
      </c>
      <c r="W2200" s="2"/>
      <c r="X2200" s="10">
        <v>0</v>
      </c>
      <c r="Y2200" s="10">
        <f>ROUND(VLOOKUP($C2200,$B$4:$BH$42,24,FALSE),0)</f>
        <v>0</v>
      </c>
      <c r="Z2200" s="10">
        <f>ROUND(VLOOKUP($C2200,$B$4:$BH$42,25,FALSE),0)</f>
        <v>0</v>
      </c>
      <c r="AA2200" s="10">
        <v>0</v>
      </c>
      <c r="AB2200" s="10">
        <f>ROUND(VLOOKUP($C2200,$B$4:$BH$42,27,FALSE),0)</f>
        <v>0</v>
      </c>
      <c r="AC2200" s="10">
        <f>ROUND(VLOOKUP($C2200,$B$4:$BH$42,28,FALSE),0)</f>
        <v>0</v>
      </c>
      <c r="AD2200" s="10">
        <v>1000</v>
      </c>
      <c r="AE2200" s="10">
        <v>0</v>
      </c>
      <c r="AF2200" s="10">
        <f>ROUND(VLOOKUP($C2200,$B$4:$BH$42,31,FALSE),0)</f>
        <v>0</v>
      </c>
      <c r="AG2200" s="10">
        <f>ROUND(VLOOKUP($C2200,$B$4:$BH$42,32,FALSE),0)</f>
        <v>0</v>
      </c>
      <c r="AH2200" s="10">
        <f>ROUND(VLOOKUP($C2200,$B$4:$BH$42,33,FALSE),0)</f>
        <v>0</v>
      </c>
      <c r="AI2200" s="10">
        <f>ROUND(VLOOKUP($C2200,$B$4:$BH$42,34,FALSE),0)</f>
        <v>0</v>
      </c>
      <c r="AJ2200" s="3"/>
      <c r="AK2200" s="10">
        <v>0</v>
      </c>
      <c r="AL2200" s="10">
        <f>ROUND(VLOOKUP($C2200,$B$4:$BH$42,37,FALSE),0)</f>
        <v>0</v>
      </c>
      <c r="AM2200" s="3"/>
      <c r="AN2200" s="10">
        <f>ROUND(VLOOKUP($C2200,$B$4:$BH$42,39,FALSE),0)</f>
        <v>0</v>
      </c>
      <c r="AO2200" s="10">
        <f>ROUND(VLOOKUP($C2200,$B$4:$BH$42,40,FALSE),0)</f>
        <v>0</v>
      </c>
      <c r="AP2200" s="10">
        <f>ROUND(VLOOKUP($C2200,$B$4:$BH$42,41,FALSE),0)</f>
        <v>0</v>
      </c>
      <c r="AQ2200" s="10">
        <f>ROUND(VLOOKUP($C2200,$B$4:$BH$42,42,FALSE),0)</f>
        <v>0</v>
      </c>
      <c r="AR2200" s="10">
        <f>ROUND(VLOOKUP($C2200,$B$4:$BH$42,43,FALSE),0)</f>
        <v>0</v>
      </c>
      <c r="AS2200" s="10">
        <f>ROUND(VLOOKUP($C2200,$B$4:$BH$42,44,FALSE),0)</f>
        <v>0</v>
      </c>
      <c r="AT2200" s="10">
        <f>ROUND(VLOOKUP($C2200,$B$4:$BH$42,45,FALSE),0)</f>
        <v>0</v>
      </c>
      <c r="AU2200" s="10">
        <f>ROUND(VLOOKUP($C2200,$B$4:$BH$42,46,FALSE),0)</f>
        <v>0</v>
      </c>
      <c r="AV2200" s="10">
        <f>ROUND(VLOOKUP($C2200,$B$4:$BH$42,47,FALSE),0)</f>
        <v>0</v>
      </c>
      <c r="AW2200" s="10">
        <f>ROUND(VLOOKUP($C2200,$B$4:$BH$42,48,FALSE),0)</f>
        <v>0</v>
      </c>
      <c r="AX2200" s="10">
        <f>ROUND(VLOOKUP($C2200,$B$4:$BH$42,49,FALSE),0)</f>
        <v>0</v>
      </c>
      <c r="AY2200" s="3"/>
      <c r="AZ2200" s="10">
        <v>6000</v>
      </c>
      <c r="BA2200" s="10">
        <v>2000</v>
      </c>
      <c r="BB2200" s="10">
        <v>235</v>
      </c>
      <c r="BC2200" s="10">
        <v>0</v>
      </c>
      <c r="BD2200" s="10">
        <v>0</v>
      </c>
      <c r="BE2200" s="10">
        <v>60</v>
      </c>
      <c r="BF2200" s="3"/>
      <c r="BG2200" s="10">
        <v>1000</v>
      </c>
      <c r="BH2200" s="10">
        <v>5000</v>
      </c>
      <c r="BI2200" s="3"/>
      <c r="BJ2200" s="21">
        <v>1</v>
      </c>
      <c r="BK2200" s="65">
        <v>0</v>
      </c>
      <c r="BL2200" s="65">
        <v>0</v>
      </c>
      <c r="BM2200" s="6">
        <v>116.57837499999998</v>
      </c>
      <c r="BN2200" s="8">
        <v>431.60469242537107</v>
      </c>
      <c r="BO2200" s="12">
        <v>224.31177785690292</v>
      </c>
      <c r="BP2200" s="50">
        <v>0.91908256880733941</v>
      </c>
      <c r="BQ2200" s="4">
        <v>398.2769286888539</v>
      </c>
      <c r="BR2200" s="50">
        <v>0.90447653429602881</v>
      </c>
      <c r="BS2200" s="4">
        <v>404.70854559090628</v>
      </c>
      <c r="BT2200">
        <v>170.48544253932715</v>
      </c>
    </row>
    <row r="2201" spans="1:72" s="13" customFormat="1" ht="17.25" thickBot="1" x14ac:dyDescent="0.35">
      <c r="B2201" s="20"/>
      <c r="D2201" s="14">
        <v>1</v>
      </c>
      <c r="E2201" s="14">
        <v>1</v>
      </c>
      <c r="F2201" s="19">
        <v>1</v>
      </c>
      <c r="G2201" s="15">
        <f>G2200</f>
        <v>92</v>
      </c>
      <c r="H2201" s="15">
        <f>H2200</f>
        <v>92</v>
      </c>
      <c r="I2201" s="15">
        <f>I2200</f>
        <v>5930</v>
      </c>
      <c r="J2201" s="15">
        <f>J2200</f>
        <v>30</v>
      </c>
      <c r="K2201" s="15">
        <f>K2200</f>
        <v>36</v>
      </c>
      <c r="L2201" s="16"/>
      <c r="M2201" s="15">
        <f t="shared" ref="M2201:V2201" si="8752">M2200</f>
        <v>0</v>
      </c>
      <c r="N2201" s="15">
        <f t="shared" si="8752"/>
        <v>0</v>
      </c>
      <c r="O2201" s="15">
        <f t="shared" si="8752"/>
        <v>0</v>
      </c>
      <c r="P2201" s="15">
        <f t="shared" si="8752"/>
        <v>0</v>
      </c>
      <c r="Q2201" s="15">
        <f t="shared" si="8752"/>
        <v>0</v>
      </c>
      <c r="R2201" s="15">
        <f t="shared" si="8752"/>
        <v>0</v>
      </c>
      <c r="S2201" s="15">
        <f t="shared" si="8752"/>
        <v>1000</v>
      </c>
      <c r="T2201" s="15">
        <f t="shared" si="8752"/>
        <v>0</v>
      </c>
      <c r="U2201" s="15">
        <f t="shared" si="8752"/>
        <v>0</v>
      </c>
      <c r="V2201" s="15">
        <f t="shared" si="8752"/>
        <v>0</v>
      </c>
      <c r="W2201" s="16"/>
      <c r="X2201" s="15">
        <f t="shared" ref="X2201:AI2201" si="8753">X2200</f>
        <v>0</v>
      </c>
      <c r="Y2201" s="15">
        <f t="shared" si="8753"/>
        <v>0</v>
      </c>
      <c r="Z2201" s="15">
        <f t="shared" si="8753"/>
        <v>0</v>
      </c>
      <c r="AA2201" s="15">
        <f t="shared" si="8753"/>
        <v>0</v>
      </c>
      <c r="AB2201" s="15">
        <f t="shared" si="8753"/>
        <v>0</v>
      </c>
      <c r="AC2201" s="15">
        <f t="shared" si="8753"/>
        <v>0</v>
      </c>
      <c r="AD2201" s="15">
        <f t="shared" si="8753"/>
        <v>1000</v>
      </c>
      <c r="AE2201" s="15">
        <f t="shared" si="8753"/>
        <v>0</v>
      </c>
      <c r="AF2201" s="15">
        <f t="shared" si="8753"/>
        <v>0</v>
      </c>
      <c r="AG2201" s="15">
        <f t="shared" si="8753"/>
        <v>0</v>
      </c>
      <c r="AH2201" s="15">
        <f t="shared" si="8753"/>
        <v>0</v>
      </c>
      <c r="AI2201" s="15">
        <f t="shared" si="8753"/>
        <v>0</v>
      </c>
      <c r="AJ2201" s="17"/>
      <c r="AK2201" s="15">
        <f>AK2200</f>
        <v>0</v>
      </c>
      <c r="AL2201" s="15">
        <f>AL2200</f>
        <v>0</v>
      </c>
      <c r="AM2201" s="17"/>
      <c r="AN2201" s="15">
        <f t="shared" ref="AN2201:AX2201" si="8754">AN2200</f>
        <v>0</v>
      </c>
      <c r="AO2201" s="15">
        <f t="shared" si="8754"/>
        <v>0</v>
      </c>
      <c r="AP2201" s="15">
        <f t="shared" si="8754"/>
        <v>0</v>
      </c>
      <c r="AQ2201" s="15">
        <f t="shared" si="8754"/>
        <v>0</v>
      </c>
      <c r="AR2201" s="15">
        <f t="shared" si="8754"/>
        <v>0</v>
      </c>
      <c r="AS2201" s="15">
        <f t="shared" si="8754"/>
        <v>0</v>
      </c>
      <c r="AT2201" s="15">
        <f t="shared" si="8754"/>
        <v>0</v>
      </c>
      <c r="AU2201" s="15">
        <f t="shared" si="8754"/>
        <v>0</v>
      </c>
      <c r="AV2201" s="15">
        <f t="shared" si="8754"/>
        <v>0</v>
      </c>
      <c r="AW2201" s="15">
        <f t="shared" si="8754"/>
        <v>0</v>
      </c>
      <c r="AX2201" s="15">
        <f t="shared" si="8754"/>
        <v>0</v>
      </c>
      <c r="AY2201" s="17"/>
      <c r="AZ2201" s="15">
        <v>6000</v>
      </c>
      <c r="BA2201" s="15">
        <v>2000</v>
      </c>
      <c r="BB2201" s="15">
        <f>BB2200</f>
        <v>235</v>
      </c>
      <c r="BC2201" s="15">
        <v>0</v>
      </c>
      <c r="BD2201" s="15">
        <v>0</v>
      </c>
      <c r="BE2201" s="15">
        <v>60</v>
      </c>
      <c r="BF2201" s="17"/>
      <c r="BG2201" s="15">
        <v>1000</v>
      </c>
      <c r="BH2201" s="15">
        <v>5000</v>
      </c>
      <c r="BI2201" s="17"/>
      <c r="BJ2201" s="22">
        <v>1</v>
      </c>
      <c r="BK2201" s="65">
        <v>0</v>
      </c>
      <c r="BL2201" s="65">
        <v>0</v>
      </c>
      <c r="BM2201" s="6">
        <v>116.57837499999998</v>
      </c>
      <c r="BN2201" s="8">
        <v>431.60469242537107</v>
      </c>
      <c r="BO2201" s="12">
        <v>224.31177785690292</v>
      </c>
      <c r="BP2201" s="50">
        <v>0.91908256880733941</v>
      </c>
      <c r="BQ2201" s="4">
        <v>398.2769286888539</v>
      </c>
      <c r="BR2201" s="50">
        <v>0.90447653429602881</v>
      </c>
      <c r="BS2201" s="4">
        <v>404.70854559090628</v>
      </c>
      <c r="BT2201"/>
    </row>
    <row r="2202" spans="1:72" x14ac:dyDescent="0.3">
      <c r="A2202">
        <v>40224</v>
      </c>
      <c r="B2202" s="18" t="s">
        <v>487</v>
      </c>
      <c r="C2202" s="43" t="str">
        <f>VLOOKUP($A2202,[2]CreatureTable!$A:$I,9,FALSE)</f>
        <v>Knight</v>
      </c>
      <c r="D2202">
        <v>1</v>
      </c>
      <c r="E2202">
        <v>1</v>
      </c>
      <c r="F2202" s="18">
        <v>1</v>
      </c>
      <c r="G2202" s="10">
        <f>ROUND(VLOOKUP($C2202,$B$4:$BH$42,6,FALSE),0)</f>
        <v>81</v>
      </c>
      <c r="H2202" s="10">
        <f>ROUND(VLOOKUP($C2202,$B$4:$BH$42,7,FALSE),0)</f>
        <v>81</v>
      </c>
      <c r="I2202" s="10">
        <f>ROUND(VLOOKUP($C2202,$B$4:$BH$42,8,FALSE),0)</f>
        <v>6982</v>
      </c>
      <c r="J2202" s="10">
        <f>ROUND(VLOOKUP($C2202,$B$4:$BH$42,9,FALSE),0)</f>
        <v>36</v>
      </c>
      <c r="K2202" s="10">
        <f>ROUND(VLOOKUP($C2202,$B$4:$BH$42,10,FALSE),0)</f>
        <v>28</v>
      </c>
      <c r="L2202" s="2"/>
      <c r="M2202" s="10">
        <v>0</v>
      </c>
      <c r="N2202" s="10">
        <f>ROUND(VLOOKUP($C2202,$B$4:$BH$42,13,FALSE),0)</f>
        <v>0</v>
      </c>
      <c r="O2202" s="10">
        <f>ROUND(VLOOKUP($C2202,$B$4:$BH$42,14,FALSE),0)</f>
        <v>0</v>
      </c>
      <c r="P2202" s="10">
        <f>ROUND(VLOOKUP($C2202,$B$4:$BH$42,15,FALSE),0)</f>
        <v>0</v>
      </c>
      <c r="Q2202" s="10">
        <v>0</v>
      </c>
      <c r="R2202" s="10">
        <f>ROUND(VLOOKUP($C2202,$B$4:$BH$42,17,FALSE),0)</f>
        <v>0</v>
      </c>
      <c r="S2202" s="10">
        <v>1000</v>
      </c>
      <c r="T2202" s="10">
        <f>ROUND(VLOOKUP($C2202,$B$4:$BH$42,19,FALSE),0)</f>
        <v>0</v>
      </c>
      <c r="U2202" s="10">
        <f>ROUND(VLOOKUP($C2202,$B$4:$BH$42,20,FALSE),0)</f>
        <v>0</v>
      </c>
      <c r="V2202" s="10">
        <v>0</v>
      </c>
      <c r="W2202" s="2"/>
      <c r="X2202" s="10">
        <v>0</v>
      </c>
      <c r="Y2202" s="10">
        <f>ROUND(VLOOKUP($C2202,$B$4:$BH$42,24,FALSE),0)</f>
        <v>0</v>
      </c>
      <c r="Z2202" s="10">
        <f>ROUND(VLOOKUP($C2202,$B$4:$BH$42,25,FALSE),0)</f>
        <v>0</v>
      </c>
      <c r="AA2202" s="10">
        <f>ROUND(VLOOKUP($C2202,$B$4:$BH$42,26,FALSE),0)</f>
        <v>0</v>
      </c>
      <c r="AB2202" s="10">
        <v>0</v>
      </c>
      <c r="AC2202" s="10">
        <f>ROUND(VLOOKUP($C2202,$B$4:$BH$42,28,FALSE),0)</f>
        <v>0</v>
      </c>
      <c r="AD2202" s="10">
        <v>1000</v>
      </c>
      <c r="AE2202" s="10">
        <f>ROUND(VLOOKUP($C2202,$B$4:$BH$42,30,FALSE),0)</f>
        <v>0</v>
      </c>
      <c r="AF2202" s="10">
        <f>ROUND(VLOOKUP($C2202,$B$4:$BH$42,31,FALSE),0)</f>
        <v>0</v>
      </c>
      <c r="AG2202" s="10">
        <v>0</v>
      </c>
      <c r="AH2202" s="10">
        <f>ROUND(VLOOKUP($C2202,$B$4:$BH$42,33,FALSE),0)</f>
        <v>0</v>
      </c>
      <c r="AI2202" s="10">
        <f>ROUND(VLOOKUP($C2202,$B$4:$BH$42,34,FALSE),0)</f>
        <v>0</v>
      </c>
      <c r="AJ2202" s="3"/>
      <c r="AK2202" s="10">
        <f>ROUND(VLOOKUP($C2202,$B$4:$BH$42,36,FALSE),0)</f>
        <v>0</v>
      </c>
      <c r="AL2202" s="10">
        <f>ROUND(VLOOKUP($C2202,$B$4:$BH$42,37,FALSE),0)</f>
        <v>0</v>
      </c>
      <c r="AM2202" s="3"/>
      <c r="AN2202" s="10">
        <f>ROUND(VLOOKUP($C2202,$B$4:$BH$42,39,FALSE),0)</f>
        <v>0</v>
      </c>
      <c r="AO2202" s="10">
        <f>ROUND(VLOOKUP($C2202,$B$4:$BH$42,40,FALSE),0)</f>
        <v>0</v>
      </c>
      <c r="AP2202" s="10">
        <f>ROUND(VLOOKUP($C2202,$B$4:$BH$42,41,FALSE),0)</f>
        <v>0</v>
      </c>
      <c r="AQ2202" s="10">
        <f>ROUND(VLOOKUP($C2202,$B$4:$BH$42,42,FALSE),0)</f>
        <v>0</v>
      </c>
      <c r="AR2202" s="10">
        <f>ROUND(VLOOKUP($C2202,$B$4:$BH$42,43,FALSE),0)</f>
        <v>0</v>
      </c>
      <c r="AS2202" s="10">
        <f>ROUND(VLOOKUP($C2202,$B$4:$BH$42,44,FALSE),0)</f>
        <v>0</v>
      </c>
      <c r="AT2202" s="10">
        <f>ROUND(VLOOKUP($C2202,$B$4:$BH$42,45,FALSE),0)</f>
        <v>0</v>
      </c>
      <c r="AU2202" s="10">
        <f>ROUND(VLOOKUP($C2202,$B$4:$BH$42,46,FALSE),0)</f>
        <v>0</v>
      </c>
      <c r="AV2202" s="10">
        <f>ROUND(VLOOKUP($C2202,$B$4:$BH$42,47,FALSE),0)</f>
        <v>0</v>
      </c>
      <c r="AW2202" s="10">
        <f>ROUND(VLOOKUP($C2202,$B$4:$BH$42,48,FALSE),0)</f>
        <v>0</v>
      </c>
      <c r="AX2202" s="10">
        <f>ROUND(VLOOKUP($C2202,$B$4:$BH$42,49,FALSE),0)</f>
        <v>0</v>
      </c>
      <c r="AY2202" s="3"/>
      <c r="AZ2202" s="10">
        <v>6000</v>
      </c>
      <c r="BA2202" s="10">
        <v>2000</v>
      </c>
      <c r="BB2202" s="10">
        <v>240</v>
      </c>
      <c r="BC2202" s="10">
        <v>0</v>
      </c>
      <c r="BD2202" s="10">
        <v>0</v>
      </c>
      <c r="BE2202" s="10">
        <v>60</v>
      </c>
      <c r="BF2202" s="3"/>
      <c r="BG2202" s="10">
        <v>1000</v>
      </c>
      <c r="BH2202" s="10">
        <v>5000</v>
      </c>
      <c r="BI2202" s="3"/>
      <c r="BJ2202" s="21">
        <v>1</v>
      </c>
      <c r="BK2202" s="65">
        <v>0</v>
      </c>
      <c r="BL2202" s="65">
        <v>0</v>
      </c>
      <c r="BM2202" s="6">
        <f t="shared" si="8746"/>
        <v>101.25</v>
      </c>
      <c r="BN2202" s="8">
        <f t="shared" si="8747"/>
        <v>381.87941000557555</v>
      </c>
      <c r="BO2202" s="12">
        <f t="shared" si="8748"/>
        <v>196.63491618495564</v>
      </c>
      <c r="BP2202" s="50">
        <f>(1-'#Constant'!$A$3)/($J2202*'#Constant'!$B$3/'#Constant'!$C$3^($D2202-1)+1)+'#Constant'!$A$3</f>
        <v>0.90447653429602881</v>
      </c>
      <c r="BQ2202" s="4">
        <f t="shared" si="8749"/>
        <v>385.96910672946439</v>
      </c>
      <c r="BR2202" s="50">
        <f>(1-'#Constant'!$A$3)/($K2202*'#Constant'!$B$3/'#Constant'!$C$3^($D2202-1)+1)+'#Constant'!$A$3</f>
        <v>0.92405904059040589</v>
      </c>
      <c r="BS2202" s="4">
        <f t="shared" si="8750"/>
        <v>377.78971328168677</v>
      </c>
      <c r="BT2202">
        <f>BO2202/$BO$4*100</f>
        <v>149.44997995540618</v>
      </c>
    </row>
    <row r="2203" spans="1:72" s="13" customFormat="1" ht="17.25" thickBot="1" x14ac:dyDescent="0.35">
      <c r="B2203" s="20"/>
      <c r="D2203" s="14">
        <v>1</v>
      </c>
      <c r="E2203" s="14">
        <v>1</v>
      </c>
      <c r="F2203" s="19">
        <v>1</v>
      </c>
      <c r="G2203" s="15">
        <f>G2202</f>
        <v>81</v>
      </c>
      <c r="H2203" s="15">
        <f>H2202</f>
        <v>81</v>
      </c>
      <c r="I2203" s="15">
        <f>I2202</f>
        <v>6982</v>
      </c>
      <c r="J2203" s="15">
        <f>J2202</f>
        <v>36</v>
      </c>
      <c r="K2203" s="15">
        <f>K2202</f>
        <v>28</v>
      </c>
      <c r="L2203" s="16"/>
      <c r="M2203" s="15">
        <f t="shared" ref="M2203:V2203" si="8755">M2202</f>
        <v>0</v>
      </c>
      <c r="N2203" s="15">
        <f t="shared" si="8755"/>
        <v>0</v>
      </c>
      <c r="O2203" s="15">
        <f t="shared" si="8755"/>
        <v>0</v>
      </c>
      <c r="P2203" s="15">
        <f t="shared" si="8755"/>
        <v>0</v>
      </c>
      <c r="Q2203" s="15">
        <f t="shared" si="8755"/>
        <v>0</v>
      </c>
      <c r="R2203" s="15">
        <f t="shared" si="8755"/>
        <v>0</v>
      </c>
      <c r="S2203" s="15">
        <f t="shared" si="8755"/>
        <v>1000</v>
      </c>
      <c r="T2203" s="15">
        <f t="shared" si="8755"/>
        <v>0</v>
      </c>
      <c r="U2203" s="15">
        <f t="shared" si="8755"/>
        <v>0</v>
      </c>
      <c r="V2203" s="15">
        <f t="shared" si="8755"/>
        <v>0</v>
      </c>
      <c r="W2203" s="16"/>
      <c r="X2203" s="15">
        <f t="shared" ref="X2203:AI2203" si="8756">X2202</f>
        <v>0</v>
      </c>
      <c r="Y2203" s="15">
        <f t="shared" si="8756"/>
        <v>0</v>
      </c>
      <c r="Z2203" s="15">
        <f t="shared" si="8756"/>
        <v>0</v>
      </c>
      <c r="AA2203" s="15">
        <f t="shared" si="8756"/>
        <v>0</v>
      </c>
      <c r="AB2203" s="15">
        <f t="shared" si="8756"/>
        <v>0</v>
      </c>
      <c r="AC2203" s="15">
        <f t="shared" si="8756"/>
        <v>0</v>
      </c>
      <c r="AD2203" s="15">
        <f t="shared" si="8756"/>
        <v>1000</v>
      </c>
      <c r="AE2203" s="15">
        <f t="shared" si="8756"/>
        <v>0</v>
      </c>
      <c r="AF2203" s="15">
        <f t="shared" si="8756"/>
        <v>0</v>
      </c>
      <c r="AG2203" s="15">
        <f t="shared" si="8756"/>
        <v>0</v>
      </c>
      <c r="AH2203" s="15">
        <f t="shared" si="8756"/>
        <v>0</v>
      </c>
      <c r="AI2203" s="15">
        <f t="shared" si="8756"/>
        <v>0</v>
      </c>
      <c r="AJ2203" s="17"/>
      <c r="AK2203" s="15">
        <f>AK2202</f>
        <v>0</v>
      </c>
      <c r="AL2203" s="15">
        <f>AL2202</f>
        <v>0</v>
      </c>
      <c r="AM2203" s="17"/>
      <c r="AN2203" s="15">
        <f t="shared" ref="AN2203:AX2203" si="8757">AN2202</f>
        <v>0</v>
      </c>
      <c r="AO2203" s="15">
        <f t="shared" si="8757"/>
        <v>0</v>
      </c>
      <c r="AP2203" s="15">
        <f t="shared" si="8757"/>
        <v>0</v>
      </c>
      <c r="AQ2203" s="15">
        <f t="shared" si="8757"/>
        <v>0</v>
      </c>
      <c r="AR2203" s="15">
        <f t="shared" si="8757"/>
        <v>0</v>
      </c>
      <c r="AS2203" s="15">
        <f t="shared" si="8757"/>
        <v>0</v>
      </c>
      <c r="AT2203" s="15">
        <f t="shared" si="8757"/>
        <v>0</v>
      </c>
      <c r="AU2203" s="15">
        <f t="shared" si="8757"/>
        <v>0</v>
      </c>
      <c r="AV2203" s="15">
        <f t="shared" si="8757"/>
        <v>0</v>
      </c>
      <c r="AW2203" s="15">
        <f t="shared" si="8757"/>
        <v>0</v>
      </c>
      <c r="AX2203" s="15">
        <f t="shared" si="8757"/>
        <v>0</v>
      </c>
      <c r="AY2203" s="17"/>
      <c r="AZ2203" s="15">
        <f t="shared" ref="AZ2203:BA2203" si="8758">AZ2202</f>
        <v>6000</v>
      </c>
      <c r="BA2203" s="15">
        <f t="shared" si="8758"/>
        <v>2000</v>
      </c>
      <c r="BB2203" s="15">
        <v>240</v>
      </c>
      <c r="BC2203" s="15">
        <f t="shared" ref="BC2203:BE2203" si="8759">BC2202</f>
        <v>0</v>
      </c>
      <c r="BD2203" s="15">
        <f t="shared" si="8759"/>
        <v>0</v>
      </c>
      <c r="BE2203" s="15">
        <f t="shared" si="8759"/>
        <v>60</v>
      </c>
      <c r="BF2203" s="17"/>
      <c r="BG2203" s="15">
        <f t="shared" ref="BG2203:BH2203" si="8760">BG2202</f>
        <v>1000</v>
      </c>
      <c r="BH2203" s="15">
        <f t="shared" si="8760"/>
        <v>5000</v>
      </c>
      <c r="BI2203" s="17"/>
      <c r="BJ2203" s="22">
        <f>G2203/G2202</f>
        <v>1</v>
      </c>
      <c r="BK2203" s="65">
        <f t="shared" ref="BK2203:BL2203" si="8761">BK2202</f>
        <v>0</v>
      </c>
      <c r="BL2203" s="65">
        <f t="shared" si="8761"/>
        <v>0</v>
      </c>
      <c r="BM2203" s="6">
        <f t="shared" si="8746"/>
        <v>101.25</v>
      </c>
      <c r="BN2203" s="8">
        <f t="shared" si="8747"/>
        <v>381.87941000557555</v>
      </c>
      <c r="BO2203" s="12">
        <f t="shared" si="8748"/>
        <v>196.63491618495564</v>
      </c>
      <c r="BP2203" s="50">
        <f>(1-'#Constant'!$A$3)/($J2203*'#Constant'!$B$3/'#Constant'!$C$3^($D2203-1)+1)+'#Constant'!$A$3</f>
        <v>0.90447653429602881</v>
      </c>
      <c r="BQ2203" s="4">
        <f t="shared" si="8749"/>
        <v>385.96910672946439</v>
      </c>
      <c r="BR2203" s="50">
        <f>(1-'#Constant'!$A$3)/($K2203*'#Constant'!$B$3/'#Constant'!$C$3^($D2203-1)+1)+'#Constant'!$A$3</f>
        <v>0.92405904059040589</v>
      </c>
      <c r="BS2203" s="4">
        <f t="shared" si="8750"/>
        <v>377.78971328168677</v>
      </c>
      <c r="BT2203"/>
    </row>
    <row r="2204" spans="1:72" x14ac:dyDescent="0.3">
      <c r="A2204">
        <v>40225</v>
      </c>
      <c r="B2204" s="18" t="s">
        <v>488</v>
      </c>
      <c r="C2204" s="43" t="str">
        <f>VLOOKUP($A2204,[2]CreatureTable!$A:$I,9,FALSE)</f>
        <v>Knight</v>
      </c>
      <c r="D2204">
        <v>1</v>
      </c>
      <c r="E2204">
        <v>1</v>
      </c>
      <c r="F2204" s="18">
        <v>1</v>
      </c>
      <c r="G2204" s="10">
        <f>ROUND(VLOOKUP($C2204,$B$4:$BH$42,6,FALSE),0)</f>
        <v>81</v>
      </c>
      <c r="H2204" s="10">
        <f>ROUND(VLOOKUP($C2204,$B$4:$BH$42,7,FALSE),0)</f>
        <v>81</v>
      </c>
      <c r="I2204" s="10">
        <f>ROUND(VLOOKUP($C2204,$B$4:$BH$42,8,FALSE),0)</f>
        <v>6982</v>
      </c>
      <c r="J2204" s="10">
        <f>ROUND(VLOOKUP($C2204,$B$4:$BH$42,9,FALSE),0)</f>
        <v>36</v>
      </c>
      <c r="K2204" s="10">
        <f>ROUND(VLOOKUP($C2204,$B$4:$BH$42,10,FALSE),0)</f>
        <v>28</v>
      </c>
      <c r="L2204" s="2"/>
      <c r="M2204" s="10">
        <v>0</v>
      </c>
      <c r="N2204" s="10">
        <f>ROUND(VLOOKUP($C2204,$B$4:$BH$42,13,FALSE),0)</f>
        <v>0</v>
      </c>
      <c r="O2204" s="10">
        <f>ROUND(VLOOKUP($C2204,$B$4:$BH$42,14,FALSE),0)</f>
        <v>0</v>
      </c>
      <c r="P2204" s="10">
        <f>ROUND(VLOOKUP($C2204,$B$4:$BH$42,15,FALSE),0)</f>
        <v>0</v>
      </c>
      <c r="Q2204" s="10">
        <v>0</v>
      </c>
      <c r="R2204" s="10">
        <f>ROUND(VLOOKUP($C2204,$B$4:$BH$42,17,FALSE),0)</f>
        <v>0</v>
      </c>
      <c r="S2204" s="10">
        <v>1000</v>
      </c>
      <c r="T2204" s="10">
        <f>ROUND(VLOOKUP($C2204,$B$4:$BH$42,19,FALSE),0)</f>
        <v>0</v>
      </c>
      <c r="U2204" s="10">
        <f>ROUND(VLOOKUP($C2204,$B$4:$BH$42,20,FALSE),0)</f>
        <v>0</v>
      </c>
      <c r="V2204" s="10">
        <v>0</v>
      </c>
      <c r="W2204" s="2"/>
      <c r="X2204" s="10">
        <v>0</v>
      </c>
      <c r="Y2204" s="10">
        <f>ROUND(VLOOKUP($C2204,$B$4:$BH$42,24,FALSE),0)</f>
        <v>0</v>
      </c>
      <c r="Z2204" s="10">
        <f>ROUND(VLOOKUP($C2204,$B$4:$BH$42,25,FALSE),0)</f>
        <v>0</v>
      </c>
      <c r="AA2204" s="10">
        <f>ROUND(VLOOKUP($C2204,$B$4:$BH$42,26,FALSE),0)</f>
        <v>0</v>
      </c>
      <c r="AB2204" s="10">
        <v>0</v>
      </c>
      <c r="AC2204" s="10">
        <f>ROUND(VLOOKUP($C2204,$B$4:$BH$42,28,FALSE),0)</f>
        <v>0</v>
      </c>
      <c r="AD2204" s="10">
        <v>1000</v>
      </c>
      <c r="AE2204" s="10">
        <f>ROUND(VLOOKUP($C2204,$B$4:$BH$42,30,FALSE),0)</f>
        <v>0</v>
      </c>
      <c r="AF2204" s="10">
        <f>ROUND(VLOOKUP($C2204,$B$4:$BH$42,31,FALSE),0)</f>
        <v>0</v>
      </c>
      <c r="AG2204" s="10">
        <v>0</v>
      </c>
      <c r="AH2204" s="10">
        <f>ROUND(VLOOKUP($C2204,$B$4:$BH$42,33,FALSE),0)</f>
        <v>0</v>
      </c>
      <c r="AI2204" s="10">
        <f>ROUND(VLOOKUP($C2204,$B$4:$BH$42,34,FALSE),0)</f>
        <v>0</v>
      </c>
      <c r="AJ2204" s="3"/>
      <c r="AK2204" s="10">
        <f>ROUND(VLOOKUP($C2204,$B$4:$BH$42,36,FALSE),0)</f>
        <v>0</v>
      </c>
      <c r="AL2204" s="10">
        <f>ROUND(VLOOKUP($C2204,$B$4:$BH$42,37,FALSE),0)</f>
        <v>0</v>
      </c>
      <c r="AM2204" s="3"/>
      <c r="AN2204" s="10">
        <f>ROUND(VLOOKUP($C2204,$B$4:$BH$42,39,FALSE),0)</f>
        <v>0</v>
      </c>
      <c r="AO2204" s="10">
        <f>ROUND(VLOOKUP($C2204,$B$4:$BH$42,40,FALSE),0)</f>
        <v>0</v>
      </c>
      <c r="AP2204" s="10">
        <f>ROUND(VLOOKUP($C2204,$B$4:$BH$42,41,FALSE),0)</f>
        <v>0</v>
      </c>
      <c r="AQ2204" s="10">
        <f>ROUND(VLOOKUP($C2204,$B$4:$BH$42,42,FALSE),0)</f>
        <v>0</v>
      </c>
      <c r="AR2204" s="10">
        <f>ROUND(VLOOKUP($C2204,$B$4:$BH$42,43,FALSE),0)</f>
        <v>0</v>
      </c>
      <c r="AS2204" s="10">
        <f>ROUND(VLOOKUP($C2204,$B$4:$BH$42,44,FALSE),0)</f>
        <v>0</v>
      </c>
      <c r="AT2204" s="10">
        <f>ROUND(VLOOKUP($C2204,$B$4:$BH$42,45,FALSE),0)</f>
        <v>0</v>
      </c>
      <c r="AU2204" s="10">
        <f>ROUND(VLOOKUP($C2204,$B$4:$BH$42,46,FALSE),0)</f>
        <v>0</v>
      </c>
      <c r="AV2204" s="10">
        <f>ROUND(VLOOKUP($C2204,$B$4:$BH$42,47,FALSE),0)</f>
        <v>0</v>
      </c>
      <c r="AW2204" s="10">
        <f>ROUND(VLOOKUP($C2204,$B$4:$BH$42,48,FALSE),0)</f>
        <v>0</v>
      </c>
      <c r="AX2204" s="10">
        <f>ROUND(VLOOKUP($C2204,$B$4:$BH$42,49,FALSE),0)</f>
        <v>0</v>
      </c>
      <c r="AY2204" s="3"/>
      <c r="AZ2204" s="10">
        <v>6000</v>
      </c>
      <c r="BA2204" s="10">
        <v>2000</v>
      </c>
      <c r="BB2204" s="10">
        <v>240</v>
      </c>
      <c r="BC2204" s="10">
        <v>0</v>
      </c>
      <c r="BD2204" s="10">
        <v>0</v>
      </c>
      <c r="BE2204" s="10">
        <v>60</v>
      </c>
      <c r="BF2204" s="3"/>
      <c r="BG2204" s="10">
        <v>1000</v>
      </c>
      <c r="BH2204" s="10">
        <v>5000</v>
      </c>
      <c r="BI2204" s="3"/>
      <c r="BJ2204" s="21">
        <v>1</v>
      </c>
      <c r="BK2204" s="65">
        <v>0</v>
      </c>
      <c r="BL2204" s="65">
        <v>0</v>
      </c>
      <c r="BM2204" s="6">
        <f t="shared" si="8746"/>
        <v>101.25</v>
      </c>
      <c r="BN2204" s="8">
        <f t="shared" si="8747"/>
        <v>381.87941000557555</v>
      </c>
      <c r="BO2204" s="12">
        <f t="shared" si="8748"/>
        <v>196.63491618495564</v>
      </c>
      <c r="BP2204" s="50">
        <f>(1-'#Constant'!$A$3)/($J2204*'#Constant'!$B$3/'#Constant'!$C$3^($D2204-1)+1)+'#Constant'!$A$3</f>
        <v>0.90447653429602881</v>
      </c>
      <c r="BQ2204" s="4">
        <f t="shared" si="8749"/>
        <v>385.96910672946439</v>
      </c>
      <c r="BR2204" s="50">
        <f>(1-'#Constant'!$A$3)/($K2204*'#Constant'!$B$3/'#Constant'!$C$3^($D2204-1)+1)+'#Constant'!$A$3</f>
        <v>0.92405904059040589</v>
      </c>
      <c r="BS2204" s="4">
        <f t="shared" si="8750"/>
        <v>377.78971328168677</v>
      </c>
      <c r="BT2204">
        <f>BO2204/$BO$4*100</f>
        <v>149.44997995540618</v>
      </c>
    </row>
    <row r="2205" spans="1:72" s="13" customFormat="1" ht="17.25" thickBot="1" x14ac:dyDescent="0.35">
      <c r="B2205" s="20"/>
      <c r="D2205" s="14">
        <v>1</v>
      </c>
      <c r="E2205" s="14">
        <v>1</v>
      </c>
      <c r="F2205" s="19">
        <v>1</v>
      </c>
      <c r="G2205" s="15">
        <f>G2204</f>
        <v>81</v>
      </c>
      <c r="H2205" s="15">
        <f>H2204</f>
        <v>81</v>
      </c>
      <c r="I2205" s="15">
        <f>I2204</f>
        <v>6982</v>
      </c>
      <c r="J2205" s="15">
        <f>J2204</f>
        <v>36</v>
      </c>
      <c r="K2205" s="15">
        <f>K2204</f>
        <v>28</v>
      </c>
      <c r="L2205" s="16"/>
      <c r="M2205" s="15">
        <f t="shared" ref="M2205:V2205" si="8762">M2204</f>
        <v>0</v>
      </c>
      <c r="N2205" s="15">
        <f t="shared" si="8762"/>
        <v>0</v>
      </c>
      <c r="O2205" s="15">
        <f t="shared" si="8762"/>
        <v>0</v>
      </c>
      <c r="P2205" s="15">
        <f t="shared" si="8762"/>
        <v>0</v>
      </c>
      <c r="Q2205" s="15">
        <f t="shared" si="8762"/>
        <v>0</v>
      </c>
      <c r="R2205" s="15">
        <f t="shared" si="8762"/>
        <v>0</v>
      </c>
      <c r="S2205" s="15">
        <f t="shared" si="8762"/>
        <v>1000</v>
      </c>
      <c r="T2205" s="15">
        <f t="shared" si="8762"/>
        <v>0</v>
      </c>
      <c r="U2205" s="15">
        <f t="shared" si="8762"/>
        <v>0</v>
      </c>
      <c r="V2205" s="15">
        <f t="shared" si="8762"/>
        <v>0</v>
      </c>
      <c r="W2205" s="16"/>
      <c r="X2205" s="15">
        <f t="shared" ref="X2205:AI2205" si="8763">X2204</f>
        <v>0</v>
      </c>
      <c r="Y2205" s="15">
        <f t="shared" si="8763"/>
        <v>0</v>
      </c>
      <c r="Z2205" s="15">
        <f t="shared" si="8763"/>
        <v>0</v>
      </c>
      <c r="AA2205" s="15">
        <f t="shared" si="8763"/>
        <v>0</v>
      </c>
      <c r="AB2205" s="15">
        <f t="shared" si="8763"/>
        <v>0</v>
      </c>
      <c r="AC2205" s="15">
        <f t="shared" si="8763"/>
        <v>0</v>
      </c>
      <c r="AD2205" s="15">
        <f t="shared" si="8763"/>
        <v>1000</v>
      </c>
      <c r="AE2205" s="15">
        <f t="shared" si="8763"/>
        <v>0</v>
      </c>
      <c r="AF2205" s="15">
        <f t="shared" si="8763"/>
        <v>0</v>
      </c>
      <c r="AG2205" s="15">
        <f t="shared" si="8763"/>
        <v>0</v>
      </c>
      <c r="AH2205" s="15">
        <f t="shared" si="8763"/>
        <v>0</v>
      </c>
      <c r="AI2205" s="15">
        <f t="shared" si="8763"/>
        <v>0</v>
      </c>
      <c r="AJ2205" s="17"/>
      <c r="AK2205" s="15">
        <f>AK2204</f>
        <v>0</v>
      </c>
      <c r="AL2205" s="15">
        <f>AL2204</f>
        <v>0</v>
      </c>
      <c r="AM2205" s="17"/>
      <c r="AN2205" s="15">
        <f t="shared" ref="AN2205:AX2205" si="8764">AN2204</f>
        <v>0</v>
      </c>
      <c r="AO2205" s="15">
        <f t="shared" si="8764"/>
        <v>0</v>
      </c>
      <c r="AP2205" s="15">
        <f t="shared" si="8764"/>
        <v>0</v>
      </c>
      <c r="AQ2205" s="15">
        <f t="shared" si="8764"/>
        <v>0</v>
      </c>
      <c r="AR2205" s="15">
        <f t="shared" si="8764"/>
        <v>0</v>
      </c>
      <c r="AS2205" s="15">
        <f t="shared" si="8764"/>
        <v>0</v>
      </c>
      <c r="AT2205" s="15">
        <f t="shared" si="8764"/>
        <v>0</v>
      </c>
      <c r="AU2205" s="15">
        <f t="shared" si="8764"/>
        <v>0</v>
      </c>
      <c r="AV2205" s="15">
        <f t="shared" si="8764"/>
        <v>0</v>
      </c>
      <c r="AW2205" s="15">
        <f t="shared" si="8764"/>
        <v>0</v>
      </c>
      <c r="AX2205" s="15">
        <f t="shared" si="8764"/>
        <v>0</v>
      </c>
      <c r="AY2205" s="17"/>
      <c r="AZ2205" s="15">
        <f t="shared" ref="AZ2205:BA2205" si="8765">AZ2204</f>
        <v>6000</v>
      </c>
      <c r="BA2205" s="15">
        <f t="shared" si="8765"/>
        <v>2000</v>
      </c>
      <c r="BB2205" s="15">
        <v>240</v>
      </c>
      <c r="BC2205" s="15">
        <f t="shared" ref="BC2205:BE2205" si="8766">BC2204</f>
        <v>0</v>
      </c>
      <c r="BD2205" s="15">
        <f t="shared" si="8766"/>
        <v>0</v>
      </c>
      <c r="BE2205" s="15">
        <f t="shared" si="8766"/>
        <v>60</v>
      </c>
      <c r="BF2205" s="17"/>
      <c r="BG2205" s="15">
        <f t="shared" ref="BG2205:BH2205" si="8767">BG2204</f>
        <v>1000</v>
      </c>
      <c r="BH2205" s="15">
        <f t="shared" si="8767"/>
        <v>5000</v>
      </c>
      <c r="BI2205" s="17"/>
      <c r="BJ2205" s="22">
        <f>G2205/G2204</f>
        <v>1</v>
      </c>
      <c r="BK2205" s="65">
        <f t="shared" ref="BK2205:BL2205" si="8768">BK2204</f>
        <v>0</v>
      </c>
      <c r="BL2205" s="65">
        <f t="shared" si="8768"/>
        <v>0</v>
      </c>
      <c r="BM2205" s="6">
        <f t="shared" si="8746"/>
        <v>101.25</v>
      </c>
      <c r="BN2205" s="8">
        <f t="shared" si="8747"/>
        <v>381.87941000557555</v>
      </c>
      <c r="BO2205" s="12">
        <f t="shared" si="8748"/>
        <v>196.63491618495564</v>
      </c>
      <c r="BP2205" s="50">
        <f>(1-'#Constant'!$A$3)/($J2205*'#Constant'!$B$3/'#Constant'!$C$3^($D2205-1)+1)+'#Constant'!$A$3</f>
        <v>0.90447653429602881</v>
      </c>
      <c r="BQ2205" s="4">
        <f t="shared" si="8749"/>
        <v>385.96910672946439</v>
      </c>
      <c r="BR2205" s="50">
        <f>(1-'#Constant'!$A$3)/($K2205*'#Constant'!$B$3/'#Constant'!$C$3^($D2205-1)+1)+'#Constant'!$A$3</f>
        <v>0.92405904059040589</v>
      </c>
      <c r="BS2205" s="4">
        <f t="shared" si="8750"/>
        <v>377.78971328168677</v>
      </c>
      <c r="BT2205"/>
    </row>
    <row r="2206" spans="1:72" x14ac:dyDescent="0.3">
      <c r="A2206">
        <v>40226</v>
      </c>
      <c r="B2206" s="18" t="s">
        <v>489</v>
      </c>
      <c r="C2206" s="43" t="str">
        <f>VLOOKUP($A2206,[2]CreatureTable!$A:$I,9,FALSE)</f>
        <v>Priest</v>
      </c>
      <c r="D2206">
        <v>1</v>
      </c>
      <c r="E2206">
        <v>1</v>
      </c>
      <c r="F2206" s="18">
        <v>1</v>
      </c>
      <c r="G2206" s="10">
        <f>ROUND(VLOOKUP($C2206,$B$4:$BH$42,6,FALSE),0)</f>
        <v>95</v>
      </c>
      <c r="H2206" s="10">
        <f>ROUND(VLOOKUP($C2206,$B$4:$BH$42,7,FALSE),0)</f>
        <v>95</v>
      </c>
      <c r="I2206" s="10">
        <f>ROUND(VLOOKUP($C2206,$B$4:$BH$42,8,FALSE),0)</f>
        <v>4520</v>
      </c>
      <c r="J2206" s="10">
        <f>ROUND(VLOOKUP($C2206,$B$4:$BH$42,9,FALSE),0)</f>
        <v>20</v>
      </c>
      <c r="K2206" s="10">
        <f>ROUND(VLOOKUP($C2206,$B$4:$BH$42,10,FALSE),0)</f>
        <v>25</v>
      </c>
      <c r="L2206" s="2"/>
      <c r="M2206" s="10">
        <v>0</v>
      </c>
      <c r="N2206" s="10">
        <f>ROUND(VLOOKUP($C2206,$B$4:$BH$42,13,FALSE),0)</f>
        <v>0</v>
      </c>
      <c r="O2206" s="10">
        <f>ROUND(VLOOKUP($C2206,$B$4:$BH$42,14,FALSE),0)</f>
        <v>0</v>
      </c>
      <c r="P2206" s="10">
        <f>ROUND(VLOOKUP($C2206,$B$4:$BH$42,15,FALSE),0)</f>
        <v>0</v>
      </c>
      <c r="Q2206" s="10">
        <f>ROUND(VLOOKUP($C2206,$B$4:$BH$42,16,FALSE),0)</f>
        <v>0</v>
      </c>
      <c r="R2206" s="10">
        <f>ROUND(VLOOKUP($C2206,$B$4:$BH$42,17,FALSE),0)</f>
        <v>0</v>
      </c>
      <c r="S2206" s="10">
        <v>1000</v>
      </c>
      <c r="T2206" s="10">
        <f>ROUND(VLOOKUP($C2206,$B$4:$BH$42,19,FALSE),0)</f>
        <v>0</v>
      </c>
      <c r="U2206" s="10">
        <f>ROUND(VLOOKUP($C2206,$B$4:$BH$42,20,FALSE),0)</f>
        <v>0</v>
      </c>
      <c r="V2206" s="10">
        <f>ROUND(VLOOKUP($C2206,$B$4:$BH$42,21,FALSE),0)</f>
        <v>0</v>
      </c>
      <c r="W2206" s="2"/>
      <c r="X2206" s="10">
        <v>0</v>
      </c>
      <c r="Y2206" s="10">
        <f>ROUND(VLOOKUP($C2206,$B$4:$BH$42,24,FALSE),0)</f>
        <v>0</v>
      </c>
      <c r="Z2206" s="10">
        <f>ROUND(VLOOKUP($C2206,$B$4:$BH$42,25,FALSE),0)</f>
        <v>0</v>
      </c>
      <c r="AA2206" s="10">
        <f>ROUND(VLOOKUP($C2206,$B$4:$BH$42,26,FALSE),0)</f>
        <v>0</v>
      </c>
      <c r="AB2206" s="10">
        <v>0</v>
      </c>
      <c r="AC2206" s="10">
        <v>0</v>
      </c>
      <c r="AD2206" s="10">
        <v>1000</v>
      </c>
      <c r="AE2206" s="10">
        <f>ROUND(VLOOKUP($C2206,$B$4:$BH$42,30,FALSE),0)</f>
        <v>0</v>
      </c>
      <c r="AF2206" s="10">
        <f>ROUND(VLOOKUP($C2206,$B$4:$BH$42,31,FALSE),0)</f>
        <v>0</v>
      </c>
      <c r="AG2206" s="10">
        <v>0</v>
      </c>
      <c r="AH2206" s="10">
        <f>ROUND(VLOOKUP($C2206,$B$4:$BH$42,33,FALSE),0)</f>
        <v>0</v>
      </c>
      <c r="AI2206" s="10">
        <f>ROUND(VLOOKUP($C2206,$B$4:$BH$42,34,FALSE),0)</f>
        <v>0</v>
      </c>
      <c r="AJ2206" s="3"/>
      <c r="AK2206" s="10">
        <f>ROUND(VLOOKUP($C2206,$B$4:$BH$42,36,FALSE),0)</f>
        <v>0</v>
      </c>
      <c r="AL2206" s="10">
        <f>ROUND(VLOOKUP($C2206,$B$4:$BH$42,37,FALSE),0)</f>
        <v>0</v>
      </c>
      <c r="AM2206" s="3"/>
      <c r="AN2206" s="10">
        <f>ROUND(VLOOKUP($C2206,$B$4:$BH$42,39,FALSE),0)</f>
        <v>0</v>
      </c>
      <c r="AO2206" s="10">
        <f>ROUND(VLOOKUP($C2206,$B$4:$BH$42,40,FALSE),0)</f>
        <v>0</v>
      </c>
      <c r="AP2206" s="10">
        <f>ROUND(VLOOKUP($C2206,$B$4:$BH$42,41,FALSE),0)</f>
        <v>0</v>
      </c>
      <c r="AQ2206" s="10">
        <f>ROUND(VLOOKUP($C2206,$B$4:$BH$42,42,FALSE),0)</f>
        <v>0</v>
      </c>
      <c r="AR2206" s="10">
        <f>ROUND(VLOOKUP($C2206,$B$4:$BH$42,43,FALSE),0)</f>
        <v>0</v>
      </c>
      <c r="AS2206" s="10">
        <f>ROUND(VLOOKUP($C2206,$B$4:$BH$42,44,FALSE),0)</f>
        <v>0</v>
      </c>
      <c r="AT2206" s="10">
        <f>ROUND(VLOOKUP($C2206,$B$4:$BH$42,45,FALSE),0)</f>
        <v>0</v>
      </c>
      <c r="AU2206" s="10">
        <f>ROUND(VLOOKUP($C2206,$B$4:$BH$42,46,FALSE),0)</f>
        <v>0</v>
      </c>
      <c r="AV2206" s="10">
        <f>ROUND(VLOOKUP($C2206,$B$4:$BH$42,47,FALSE),0)</f>
        <v>0</v>
      </c>
      <c r="AW2206" s="10">
        <f>ROUND(VLOOKUP($C2206,$B$4:$BH$42,48,FALSE),0)</f>
        <v>0</v>
      </c>
      <c r="AX2206" s="10">
        <f>ROUND(VLOOKUP($C2206,$B$4:$BH$42,49,FALSE),0)</f>
        <v>0</v>
      </c>
      <c r="AY2206" s="3"/>
      <c r="AZ2206" s="10">
        <v>6000</v>
      </c>
      <c r="BA2206" s="10">
        <v>2000</v>
      </c>
      <c r="BB2206" s="10">
        <v>400</v>
      </c>
      <c r="BC2206" s="10">
        <v>0</v>
      </c>
      <c r="BD2206" s="10">
        <v>0</v>
      </c>
      <c r="BE2206" s="10">
        <v>60</v>
      </c>
      <c r="BF2206" s="3"/>
      <c r="BG2206" s="10">
        <v>1000</v>
      </c>
      <c r="BH2206" s="10">
        <v>5000</v>
      </c>
      <c r="BI2206" s="3"/>
      <c r="BJ2206" s="21">
        <v>1</v>
      </c>
      <c r="BK2206" s="65">
        <v>0</v>
      </c>
      <c r="BL2206" s="65">
        <v>0</v>
      </c>
      <c r="BM2206" s="6">
        <f t="shared" si="8746"/>
        <v>118.75</v>
      </c>
      <c r="BN2206" s="8">
        <f t="shared" si="8747"/>
        <v>240.92949668585413</v>
      </c>
      <c r="BO2206" s="12">
        <f t="shared" si="8748"/>
        <v>169.14602487627423</v>
      </c>
      <c r="BP2206" s="50">
        <f>(1-'#Constant'!$A$3)/($J2206*'#Constant'!$B$3/'#Constant'!$C$3^($D2206-1)+1)+'#Constant'!$A$3</f>
        <v>0.94452830188679238</v>
      </c>
      <c r="BQ2206" s="4">
        <f t="shared" si="8749"/>
        <v>239.27287255293649</v>
      </c>
      <c r="BR2206" s="50">
        <f>(1-'#Constant'!$A$3)/($K2206*'#Constant'!$B$3/'#Constant'!$C$3^($D2206-1)+1)+'#Constant'!$A$3</f>
        <v>0.93162790697674425</v>
      </c>
      <c r="BS2206" s="4">
        <f t="shared" si="8750"/>
        <v>242.5861208187718</v>
      </c>
      <c r="BT2206">
        <f>BO2206/$BO$4*100</f>
        <v>128.55738196322369</v>
      </c>
    </row>
    <row r="2207" spans="1:72" s="13" customFormat="1" ht="17.25" thickBot="1" x14ac:dyDescent="0.35">
      <c r="B2207" s="20"/>
      <c r="D2207" s="14">
        <v>1</v>
      </c>
      <c r="E2207" s="14">
        <v>1</v>
      </c>
      <c r="F2207" s="19">
        <v>1</v>
      </c>
      <c r="G2207" s="15">
        <f>G2206</f>
        <v>95</v>
      </c>
      <c r="H2207" s="15">
        <f>H2206</f>
        <v>95</v>
      </c>
      <c r="I2207" s="15">
        <f>I2206</f>
        <v>4520</v>
      </c>
      <c r="J2207" s="15">
        <f>J2206</f>
        <v>20</v>
      </c>
      <c r="K2207" s="15">
        <f>K2206</f>
        <v>25</v>
      </c>
      <c r="L2207" s="16"/>
      <c r="M2207" s="15">
        <f t="shared" ref="M2207:V2207" si="8769">M2206</f>
        <v>0</v>
      </c>
      <c r="N2207" s="15">
        <f t="shared" si="8769"/>
        <v>0</v>
      </c>
      <c r="O2207" s="15">
        <f t="shared" si="8769"/>
        <v>0</v>
      </c>
      <c r="P2207" s="15">
        <f t="shared" si="8769"/>
        <v>0</v>
      </c>
      <c r="Q2207" s="15">
        <f t="shared" si="8769"/>
        <v>0</v>
      </c>
      <c r="R2207" s="15">
        <f t="shared" si="8769"/>
        <v>0</v>
      </c>
      <c r="S2207" s="15">
        <f t="shared" si="8769"/>
        <v>1000</v>
      </c>
      <c r="T2207" s="15">
        <f t="shared" si="8769"/>
        <v>0</v>
      </c>
      <c r="U2207" s="15">
        <f t="shared" si="8769"/>
        <v>0</v>
      </c>
      <c r="V2207" s="15">
        <f t="shared" si="8769"/>
        <v>0</v>
      </c>
      <c r="W2207" s="16"/>
      <c r="X2207" s="15">
        <f t="shared" ref="X2207:AI2207" si="8770">X2206</f>
        <v>0</v>
      </c>
      <c r="Y2207" s="15">
        <f t="shared" si="8770"/>
        <v>0</v>
      </c>
      <c r="Z2207" s="15">
        <f t="shared" si="8770"/>
        <v>0</v>
      </c>
      <c r="AA2207" s="15">
        <f t="shared" si="8770"/>
        <v>0</v>
      </c>
      <c r="AB2207" s="15">
        <f t="shared" si="8770"/>
        <v>0</v>
      </c>
      <c r="AC2207" s="15">
        <f t="shared" si="8770"/>
        <v>0</v>
      </c>
      <c r="AD2207" s="15">
        <f t="shared" si="8770"/>
        <v>1000</v>
      </c>
      <c r="AE2207" s="15">
        <f t="shared" si="8770"/>
        <v>0</v>
      </c>
      <c r="AF2207" s="15">
        <f t="shared" si="8770"/>
        <v>0</v>
      </c>
      <c r="AG2207" s="15">
        <f t="shared" si="8770"/>
        <v>0</v>
      </c>
      <c r="AH2207" s="15">
        <f t="shared" si="8770"/>
        <v>0</v>
      </c>
      <c r="AI2207" s="15">
        <f t="shared" si="8770"/>
        <v>0</v>
      </c>
      <c r="AJ2207" s="17"/>
      <c r="AK2207" s="15">
        <f>AK2206</f>
        <v>0</v>
      </c>
      <c r="AL2207" s="15">
        <f>AL2206</f>
        <v>0</v>
      </c>
      <c r="AM2207" s="17"/>
      <c r="AN2207" s="15">
        <f t="shared" ref="AN2207:AX2207" si="8771">AN2206</f>
        <v>0</v>
      </c>
      <c r="AO2207" s="15">
        <f t="shared" si="8771"/>
        <v>0</v>
      </c>
      <c r="AP2207" s="15">
        <f t="shared" si="8771"/>
        <v>0</v>
      </c>
      <c r="AQ2207" s="15">
        <f t="shared" si="8771"/>
        <v>0</v>
      </c>
      <c r="AR2207" s="15">
        <f t="shared" si="8771"/>
        <v>0</v>
      </c>
      <c r="AS2207" s="15">
        <f t="shared" si="8771"/>
        <v>0</v>
      </c>
      <c r="AT2207" s="15">
        <f t="shared" si="8771"/>
        <v>0</v>
      </c>
      <c r="AU2207" s="15">
        <f t="shared" si="8771"/>
        <v>0</v>
      </c>
      <c r="AV2207" s="15">
        <f t="shared" si="8771"/>
        <v>0</v>
      </c>
      <c r="AW2207" s="15">
        <f t="shared" si="8771"/>
        <v>0</v>
      </c>
      <c r="AX2207" s="15">
        <f t="shared" si="8771"/>
        <v>0</v>
      </c>
      <c r="AY2207" s="17"/>
      <c r="AZ2207" s="15">
        <f t="shared" ref="AZ2207:BA2207" si="8772">AZ2206</f>
        <v>6000</v>
      </c>
      <c r="BA2207" s="15">
        <f t="shared" si="8772"/>
        <v>2000</v>
      </c>
      <c r="BB2207" s="15">
        <v>400</v>
      </c>
      <c r="BC2207" s="15">
        <f t="shared" ref="BC2207:BE2207" si="8773">BC2206</f>
        <v>0</v>
      </c>
      <c r="BD2207" s="15">
        <f t="shared" si="8773"/>
        <v>0</v>
      </c>
      <c r="BE2207" s="15">
        <f t="shared" si="8773"/>
        <v>60</v>
      </c>
      <c r="BF2207" s="17"/>
      <c r="BG2207" s="15">
        <f t="shared" ref="BG2207:BH2207" si="8774">BG2206</f>
        <v>1000</v>
      </c>
      <c r="BH2207" s="15">
        <f t="shared" si="8774"/>
        <v>5000</v>
      </c>
      <c r="BI2207" s="17"/>
      <c r="BJ2207" s="22">
        <f>G2207/G2206</f>
        <v>1</v>
      </c>
      <c r="BK2207" s="65">
        <f t="shared" ref="BK2207:BL2207" si="8775">BK2206</f>
        <v>0</v>
      </c>
      <c r="BL2207" s="65">
        <f t="shared" si="8775"/>
        <v>0</v>
      </c>
      <c r="BM2207" s="6">
        <f t="shared" si="8746"/>
        <v>118.75</v>
      </c>
      <c r="BN2207" s="8">
        <f t="shared" si="8747"/>
        <v>240.92949668585413</v>
      </c>
      <c r="BO2207" s="12">
        <f t="shared" si="8748"/>
        <v>169.14602487627423</v>
      </c>
      <c r="BP2207" s="50">
        <f>(1-'#Constant'!$A$3)/($J2207*'#Constant'!$B$3/'#Constant'!$C$3^($D2207-1)+1)+'#Constant'!$A$3</f>
        <v>0.94452830188679238</v>
      </c>
      <c r="BQ2207" s="4">
        <f t="shared" si="8749"/>
        <v>239.27287255293649</v>
      </c>
      <c r="BR2207" s="50">
        <f>(1-'#Constant'!$A$3)/($K2207*'#Constant'!$B$3/'#Constant'!$C$3^($D2207-1)+1)+'#Constant'!$A$3</f>
        <v>0.93162790697674425</v>
      </c>
      <c r="BS2207" s="4">
        <f t="shared" si="8750"/>
        <v>242.5861208187718</v>
      </c>
      <c r="BT2207"/>
    </row>
    <row r="2208" spans="1:72" x14ac:dyDescent="0.3">
      <c r="A2208">
        <v>40227</v>
      </c>
      <c r="B2208" s="18" t="s">
        <v>491</v>
      </c>
      <c r="C2208" s="43" t="str">
        <f>VLOOKUP($A2208,[2]CreatureTable!$A:$I,9,FALSE)</f>
        <v>Archer</v>
      </c>
      <c r="D2208">
        <v>1</v>
      </c>
      <c r="E2208">
        <v>1</v>
      </c>
      <c r="F2208" s="18">
        <v>1</v>
      </c>
      <c r="G2208" s="10">
        <f>ROUND(VLOOKUP($C2208,$B$4:$BH$42,6,FALSE),0)</f>
        <v>114</v>
      </c>
      <c r="H2208" s="10">
        <f>ROUND(VLOOKUP($C2208,$B$4:$BH$42,7,FALSE),0)</f>
        <v>114</v>
      </c>
      <c r="I2208" s="10">
        <f>ROUND(VLOOKUP($C2208,$B$4:$BH$42,8,FALSE),0)</f>
        <v>4364</v>
      </c>
      <c r="J2208" s="10">
        <f>ROUND(VLOOKUP($C2208,$B$4:$BH$42,9,FALSE),0)</f>
        <v>22</v>
      </c>
      <c r="K2208" s="10">
        <f>ROUND(VLOOKUP($C2208,$B$4:$BH$42,10,FALSE),0)</f>
        <v>18</v>
      </c>
      <c r="L2208" s="2"/>
      <c r="M2208" s="10">
        <v>0</v>
      </c>
      <c r="N2208" s="10">
        <f>ROUND(VLOOKUP($C2208,$B$4:$BH$42,13,FALSE),0)</f>
        <v>0</v>
      </c>
      <c r="O2208" s="10">
        <f>ROUND(VLOOKUP($C2208,$B$4:$BH$42,14,FALSE),0)</f>
        <v>0</v>
      </c>
      <c r="P2208" s="10">
        <f>ROUND(VLOOKUP($C2208,$B$4:$BH$42,15,FALSE),0)</f>
        <v>0</v>
      </c>
      <c r="Q2208" s="10">
        <v>0</v>
      </c>
      <c r="R2208" s="10">
        <f>ROUND(VLOOKUP($C2208,$B$4:$BH$42,17,FALSE),0)</f>
        <v>0</v>
      </c>
      <c r="S2208" s="10">
        <v>1000</v>
      </c>
      <c r="T2208" s="10">
        <f>ROUND(VLOOKUP($C2208,$B$4:$BH$42,19,FALSE),0)</f>
        <v>250</v>
      </c>
      <c r="U2208" s="10">
        <f>ROUND(VLOOKUP($C2208,$B$4:$BH$42,20,FALSE),0)</f>
        <v>0</v>
      </c>
      <c r="V2208" s="10">
        <v>0</v>
      </c>
      <c r="W2208" s="2"/>
      <c r="X2208" s="10">
        <v>0</v>
      </c>
      <c r="Y2208" s="10">
        <f>ROUND(VLOOKUP($C2208,$B$4:$BH$42,24,FALSE),0)</f>
        <v>0</v>
      </c>
      <c r="Z2208" s="10">
        <f>ROUND(VLOOKUP($C2208,$B$4:$BH$42,25,FALSE),0)</f>
        <v>0</v>
      </c>
      <c r="AA2208" s="10">
        <f>ROUND(VLOOKUP($C2208,$B$4:$BH$42,26,FALSE),0)</f>
        <v>0</v>
      </c>
      <c r="AB2208" s="10">
        <v>0</v>
      </c>
      <c r="AC2208" s="10">
        <f>ROUND(VLOOKUP($C2208,$B$4:$BH$42,28,FALSE),0)</f>
        <v>0</v>
      </c>
      <c r="AD2208" s="10">
        <v>1000</v>
      </c>
      <c r="AE2208" s="10">
        <f>ROUND(VLOOKUP($C2208,$B$4:$BH$42,30,FALSE),0)</f>
        <v>250</v>
      </c>
      <c r="AF2208" s="10">
        <f>ROUND(VLOOKUP($C2208,$B$4:$BH$42,31,FALSE),0)</f>
        <v>0</v>
      </c>
      <c r="AG2208" s="10">
        <v>0</v>
      </c>
      <c r="AH2208" s="10">
        <f>ROUND(VLOOKUP($C2208,$B$4:$BH$42,33,FALSE),0)</f>
        <v>0</v>
      </c>
      <c r="AI2208" s="10">
        <f>ROUND(VLOOKUP($C2208,$B$4:$BH$42,34,FALSE),0)</f>
        <v>0</v>
      </c>
      <c r="AJ2208" s="3"/>
      <c r="AK2208" s="10">
        <f>ROUND(VLOOKUP($C2208,$B$4:$BH$42,36,FALSE),0)</f>
        <v>0</v>
      </c>
      <c r="AL2208" s="10">
        <f>ROUND(VLOOKUP($C2208,$B$4:$BH$42,37,FALSE),0)</f>
        <v>0</v>
      </c>
      <c r="AM2208" s="3"/>
      <c r="AN2208" s="10">
        <f>ROUND(VLOOKUP($C2208,$B$4:$BH$42,39,FALSE),0)</f>
        <v>0</v>
      </c>
      <c r="AO2208" s="10">
        <f>ROUND(VLOOKUP($C2208,$B$4:$BH$42,40,FALSE),0)</f>
        <v>0</v>
      </c>
      <c r="AP2208" s="10">
        <f>ROUND(VLOOKUP($C2208,$B$4:$BH$42,41,FALSE),0)</f>
        <v>0</v>
      </c>
      <c r="AQ2208" s="10">
        <f>ROUND(VLOOKUP($C2208,$B$4:$BH$42,42,FALSE),0)</f>
        <v>0</v>
      </c>
      <c r="AR2208" s="10">
        <f>ROUND(VLOOKUP($C2208,$B$4:$BH$42,43,FALSE),0)</f>
        <v>0</v>
      </c>
      <c r="AS2208" s="10">
        <f>ROUND(VLOOKUP($C2208,$B$4:$BH$42,44,FALSE),0)</f>
        <v>0</v>
      </c>
      <c r="AT2208" s="10">
        <f>ROUND(VLOOKUP($C2208,$B$4:$BH$42,45,FALSE),0)</f>
        <v>0</v>
      </c>
      <c r="AU2208" s="10">
        <f>ROUND(VLOOKUP($C2208,$B$4:$BH$42,46,FALSE),0)</f>
        <v>0</v>
      </c>
      <c r="AV2208" s="10">
        <f>ROUND(VLOOKUP($C2208,$B$4:$BH$42,47,FALSE),0)</f>
        <v>0</v>
      </c>
      <c r="AW2208" s="10">
        <f>ROUND(VLOOKUP($C2208,$B$4:$BH$42,48,FALSE),0)</f>
        <v>0</v>
      </c>
      <c r="AX2208" s="10">
        <f>ROUND(VLOOKUP($C2208,$B$4:$BH$42,49,FALSE),0)</f>
        <v>0</v>
      </c>
      <c r="AY2208" s="3"/>
      <c r="AZ2208" s="10">
        <v>6000</v>
      </c>
      <c r="BA2208" s="10">
        <v>2000</v>
      </c>
      <c r="BB2208" s="10">
        <v>240</v>
      </c>
      <c r="BC2208" s="10">
        <v>0</v>
      </c>
      <c r="BD2208" s="10">
        <v>0</v>
      </c>
      <c r="BE2208" s="10">
        <v>60</v>
      </c>
      <c r="BF2208" s="3"/>
      <c r="BG2208" s="10">
        <v>1000</v>
      </c>
      <c r="BH2208" s="10">
        <v>5000</v>
      </c>
      <c r="BI2208" s="3"/>
      <c r="BJ2208" s="21">
        <v>1</v>
      </c>
      <c r="BK2208" s="65">
        <v>0</v>
      </c>
      <c r="BL2208" s="65">
        <v>0</v>
      </c>
      <c r="BM2208" s="6">
        <f t="shared" ref="BM2208:BM2211" si="8776">MAX(G2208*(1+M2208/1000*(1+O2208/1000))*(1+0.5*T2208/1000)*(1+0.25*S2208/1000),(H2208*(1+X2208/1000*(1+Z2208/1000))*(1+0.5*AE2208/1000)*(1+0.25*AD2208/1000)))*BG2208/1000</f>
        <v>160.3125</v>
      </c>
      <c r="BN2208" s="8">
        <f t="shared" ref="BN2208:BN2211" si="8777">(BQ2208+BS2208)/2*(1+AI2208/2000)*(1+AH2208/2000)*(1+AN2208/2000)*(1+AK2208/2000)</f>
        <v>231.01462885229961</v>
      </c>
      <c r="BO2208" s="12">
        <f t="shared" ref="BO2208:BO2211" si="8778">SQRT(BM2208*BN2208)</f>
        <v>192.4435831299248</v>
      </c>
      <c r="BP2208" s="50">
        <f>(1-'#Constant'!$A$3)/($J2208*'#Constant'!$B$3/'#Constant'!$C$3^($D2208-1)+1)+'#Constant'!$A$3</f>
        <v>0.93932457786116319</v>
      </c>
      <c r="BQ2208" s="4">
        <f t="shared" ref="BQ2208:BQ2211" si="8779">I2208/(BP2208*(1-Q2208/1000*(0.5+R2208/1000))*(1-P2208/1000)*(1-V2208/1000)*(1+U2208/1000))/20</f>
        <v>232.29457116606082</v>
      </c>
      <c r="BR2208" s="50">
        <f>(1-'#Constant'!$A$3)/($K2208*'#Constant'!$B$3/'#Constant'!$C$3^($D2208-1)+1)+'#Constant'!$A$3</f>
        <v>0.9497912713472485</v>
      </c>
      <c r="BS2208" s="4">
        <f t="shared" ref="BS2208:BS2211" si="8780">I2208/(BR2208*(1-AB2208/1000*(0.5+AC2208/1000))*(1-AA2208/1000)*(1-AG2208/1000)*(1+AF2208/1000))/20</f>
        <v>229.73468653853837</v>
      </c>
      <c r="BT2208">
        <f>BO2208/$BO$4*100</f>
        <v>146.26440816981548</v>
      </c>
    </row>
    <row r="2209" spans="1:72" s="13" customFormat="1" ht="17.25" thickBot="1" x14ac:dyDescent="0.35">
      <c r="B2209" s="20"/>
      <c r="D2209" s="14">
        <v>1</v>
      </c>
      <c r="E2209" s="14">
        <v>1</v>
      </c>
      <c r="F2209" s="19">
        <v>1</v>
      </c>
      <c r="G2209" s="15">
        <f>G2208</f>
        <v>114</v>
      </c>
      <c r="H2209" s="15">
        <f>H2208</f>
        <v>114</v>
      </c>
      <c r="I2209" s="15">
        <f>I2208</f>
        <v>4364</v>
      </c>
      <c r="J2209" s="15">
        <f>J2208</f>
        <v>22</v>
      </c>
      <c r="K2209" s="15">
        <f>K2208</f>
        <v>18</v>
      </c>
      <c r="L2209" s="16"/>
      <c r="M2209" s="15">
        <f t="shared" ref="M2209:V2209" si="8781">M2208</f>
        <v>0</v>
      </c>
      <c r="N2209" s="15">
        <f t="shared" si="8781"/>
        <v>0</v>
      </c>
      <c r="O2209" s="15">
        <f t="shared" si="8781"/>
        <v>0</v>
      </c>
      <c r="P2209" s="15">
        <f t="shared" si="8781"/>
        <v>0</v>
      </c>
      <c r="Q2209" s="15">
        <f t="shared" si="8781"/>
        <v>0</v>
      </c>
      <c r="R2209" s="15">
        <f t="shared" si="8781"/>
        <v>0</v>
      </c>
      <c r="S2209" s="15">
        <f t="shared" si="8781"/>
        <v>1000</v>
      </c>
      <c r="T2209" s="15">
        <f t="shared" si="8781"/>
        <v>250</v>
      </c>
      <c r="U2209" s="15">
        <f t="shared" si="8781"/>
        <v>0</v>
      </c>
      <c r="V2209" s="15">
        <f t="shared" si="8781"/>
        <v>0</v>
      </c>
      <c r="W2209" s="16"/>
      <c r="X2209" s="15">
        <f t="shared" ref="X2209:AI2209" si="8782">X2208</f>
        <v>0</v>
      </c>
      <c r="Y2209" s="15">
        <f t="shared" si="8782"/>
        <v>0</v>
      </c>
      <c r="Z2209" s="15">
        <f t="shared" si="8782"/>
        <v>0</v>
      </c>
      <c r="AA2209" s="15">
        <f t="shared" si="8782"/>
        <v>0</v>
      </c>
      <c r="AB2209" s="15">
        <f t="shared" si="8782"/>
        <v>0</v>
      </c>
      <c r="AC2209" s="15">
        <f t="shared" si="8782"/>
        <v>0</v>
      </c>
      <c r="AD2209" s="15">
        <f t="shared" si="8782"/>
        <v>1000</v>
      </c>
      <c r="AE2209" s="15">
        <f t="shared" si="8782"/>
        <v>250</v>
      </c>
      <c r="AF2209" s="15">
        <f t="shared" si="8782"/>
        <v>0</v>
      </c>
      <c r="AG2209" s="15">
        <f t="shared" si="8782"/>
        <v>0</v>
      </c>
      <c r="AH2209" s="15">
        <f t="shared" si="8782"/>
        <v>0</v>
      </c>
      <c r="AI2209" s="15">
        <f t="shared" si="8782"/>
        <v>0</v>
      </c>
      <c r="AJ2209" s="17"/>
      <c r="AK2209" s="15">
        <f>AK2208</f>
        <v>0</v>
      </c>
      <c r="AL2209" s="15">
        <f>AL2208</f>
        <v>0</v>
      </c>
      <c r="AM2209" s="17"/>
      <c r="AN2209" s="15">
        <f t="shared" ref="AN2209:AX2209" si="8783">AN2208</f>
        <v>0</v>
      </c>
      <c r="AO2209" s="15">
        <f t="shared" si="8783"/>
        <v>0</v>
      </c>
      <c r="AP2209" s="15">
        <f t="shared" si="8783"/>
        <v>0</v>
      </c>
      <c r="AQ2209" s="15">
        <f t="shared" si="8783"/>
        <v>0</v>
      </c>
      <c r="AR2209" s="15">
        <f t="shared" si="8783"/>
        <v>0</v>
      </c>
      <c r="AS2209" s="15">
        <f t="shared" si="8783"/>
        <v>0</v>
      </c>
      <c r="AT2209" s="15">
        <f t="shared" si="8783"/>
        <v>0</v>
      </c>
      <c r="AU2209" s="15">
        <f t="shared" si="8783"/>
        <v>0</v>
      </c>
      <c r="AV2209" s="15">
        <f t="shared" si="8783"/>
        <v>0</v>
      </c>
      <c r="AW2209" s="15">
        <f t="shared" si="8783"/>
        <v>0</v>
      </c>
      <c r="AX2209" s="15">
        <f t="shared" si="8783"/>
        <v>0</v>
      </c>
      <c r="AY2209" s="17"/>
      <c r="AZ2209" s="15">
        <f t="shared" ref="AZ2209:BA2209" si="8784">AZ2208</f>
        <v>6000</v>
      </c>
      <c r="BA2209" s="15">
        <f t="shared" si="8784"/>
        <v>2000</v>
      </c>
      <c r="BB2209" s="15">
        <v>240</v>
      </c>
      <c r="BC2209" s="15">
        <f t="shared" ref="BC2209:BE2209" si="8785">BC2208</f>
        <v>0</v>
      </c>
      <c r="BD2209" s="15">
        <f t="shared" si="8785"/>
        <v>0</v>
      </c>
      <c r="BE2209" s="15">
        <f t="shared" si="8785"/>
        <v>60</v>
      </c>
      <c r="BF2209" s="17"/>
      <c r="BG2209" s="15">
        <f t="shared" ref="BG2209:BH2209" si="8786">BG2208</f>
        <v>1000</v>
      </c>
      <c r="BH2209" s="15">
        <f t="shared" si="8786"/>
        <v>5000</v>
      </c>
      <c r="BI2209" s="17"/>
      <c r="BJ2209" s="22">
        <f>G2209/G2208</f>
        <v>1</v>
      </c>
      <c r="BK2209" s="65">
        <f t="shared" ref="BK2209:BL2209" si="8787">BK2208</f>
        <v>0</v>
      </c>
      <c r="BL2209" s="65">
        <f t="shared" si="8787"/>
        <v>0</v>
      </c>
      <c r="BM2209" s="6">
        <f t="shared" si="8776"/>
        <v>160.3125</v>
      </c>
      <c r="BN2209" s="8">
        <f t="shared" si="8777"/>
        <v>231.01462885229961</v>
      </c>
      <c r="BO2209" s="12">
        <f t="shared" si="8778"/>
        <v>192.4435831299248</v>
      </c>
      <c r="BP2209" s="50">
        <f>(1-'#Constant'!$A$3)/($J2209*'#Constant'!$B$3/'#Constant'!$C$3^($D2209-1)+1)+'#Constant'!$A$3</f>
        <v>0.93932457786116319</v>
      </c>
      <c r="BQ2209" s="4">
        <f t="shared" si="8779"/>
        <v>232.29457116606082</v>
      </c>
      <c r="BR2209" s="50">
        <f>(1-'#Constant'!$A$3)/($K2209*'#Constant'!$B$3/'#Constant'!$C$3^($D2209-1)+1)+'#Constant'!$A$3</f>
        <v>0.9497912713472485</v>
      </c>
      <c r="BS2209" s="4">
        <f t="shared" si="8780"/>
        <v>229.73468653853837</v>
      </c>
      <c r="BT2209"/>
    </row>
    <row r="2210" spans="1:72" x14ac:dyDescent="0.3">
      <c r="A2210">
        <v>40228</v>
      </c>
      <c r="B2210" s="18" t="s">
        <v>492</v>
      </c>
      <c r="C2210" s="43" t="str">
        <f>VLOOKUP($A2210,[2]CreatureTable!$A:$I,9,FALSE)</f>
        <v>Assassin</v>
      </c>
      <c r="D2210">
        <v>1</v>
      </c>
      <c r="E2210">
        <v>1</v>
      </c>
      <c r="F2210" s="18">
        <v>1</v>
      </c>
      <c r="G2210" s="10">
        <f>ROUND(VLOOKUP($C2210,$B$4:$BH$42,6,FALSE),0)</f>
        <v>101</v>
      </c>
      <c r="H2210" s="10">
        <f>ROUND(VLOOKUP($C2210,$B$4:$BH$42,7,FALSE),0)</f>
        <v>101</v>
      </c>
      <c r="I2210" s="10">
        <f>ROUND(VLOOKUP($C2210,$B$4:$BH$42,8,FALSE),0)</f>
        <v>5666</v>
      </c>
      <c r="J2210" s="10">
        <f>ROUND(VLOOKUP($C2210,$B$4:$BH$42,9,FALSE),0)</f>
        <v>32</v>
      </c>
      <c r="K2210" s="10">
        <f>ROUND(VLOOKUP($C2210,$B$4:$BH$42,10,FALSE),0)</f>
        <v>28</v>
      </c>
      <c r="L2210" s="2"/>
      <c r="M2210" s="10">
        <v>0</v>
      </c>
      <c r="N2210" s="10">
        <f>ROUND(VLOOKUP($C2210,$B$4:$BH$42,13,FALSE),0)</f>
        <v>0</v>
      </c>
      <c r="O2210" s="10">
        <f>ROUND(VLOOKUP($C2210,$B$4:$BH$42,14,FALSE),0)</f>
        <v>300</v>
      </c>
      <c r="P2210" s="10">
        <f>ROUND(VLOOKUP($C2210,$B$4:$BH$42,15,FALSE),0)</f>
        <v>200</v>
      </c>
      <c r="Q2210" s="10">
        <f>ROUND(VLOOKUP($C2210,$B$4:$BH$42,16,FALSE),0)</f>
        <v>0</v>
      </c>
      <c r="R2210" s="10">
        <f>ROUND(VLOOKUP($C2210,$B$4:$BH$42,17,FALSE),0)</f>
        <v>0</v>
      </c>
      <c r="S2210" s="10">
        <v>1000</v>
      </c>
      <c r="T2210" s="10">
        <f>ROUND(VLOOKUP($C2210,$B$4:$BH$42,19,FALSE),0)</f>
        <v>0</v>
      </c>
      <c r="U2210" s="10">
        <f>ROUND(VLOOKUP($C2210,$B$4:$BH$42,20,FALSE),0)</f>
        <v>0</v>
      </c>
      <c r="V2210" s="10">
        <f>ROUND(VLOOKUP($C2210,$B$4:$BH$42,21,FALSE),0)</f>
        <v>0</v>
      </c>
      <c r="W2210" s="2"/>
      <c r="X2210" s="10">
        <v>0</v>
      </c>
      <c r="Y2210" s="10">
        <f>ROUND(VLOOKUP($C2210,$B$4:$BH$42,24,FALSE),0)</f>
        <v>0</v>
      </c>
      <c r="Z2210" s="10">
        <f>ROUND(VLOOKUP($C2210,$B$4:$BH$42,25,FALSE),0)</f>
        <v>300</v>
      </c>
      <c r="AA2210" s="10">
        <f>ROUND(VLOOKUP($C2210,$B$4:$BH$42,26,FALSE),0)</f>
        <v>200</v>
      </c>
      <c r="AB2210" s="10">
        <v>0</v>
      </c>
      <c r="AC2210" s="10">
        <v>0</v>
      </c>
      <c r="AD2210" s="10">
        <v>1000</v>
      </c>
      <c r="AE2210" s="10">
        <f>ROUND(VLOOKUP($C2210,$B$4:$BH$42,30,FALSE),0)</f>
        <v>0</v>
      </c>
      <c r="AF2210" s="10">
        <f>ROUND(VLOOKUP($C2210,$B$4:$BH$42,31,FALSE),0)</f>
        <v>0</v>
      </c>
      <c r="AG2210" s="10">
        <v>0</v>
      </c>
      <c r="AH2210" s="10">
        <f>ROUND(VLOOKUP($C2210,$B$4:$BH$42,33,FALSE),0)</f>
        <v>0</v>
      </c>
      <c r="AI2210" s="10">
        <f>ROUND(VLOOKUP($C2210,$B$4:$BH$42,34,FALSE),0)</f>
        <v>0</v>
      </c>
      <c r="AJ2210" s="3"/>
      <c r="AK2210" s="10">
        <f>ROUND(VLOOKUP($C2210,$B$4:$BH$42,36,FALSE),0)</f>
        <v>0</v>
      </c>
      <c r="AL2210" s="10">
        <f>ROUND(VLOOKUP($C2210,$B$4:$BH$42,37,FALSE),0)</f>
        <v>0</v>
      </c>
      <c r="AM2210" s="3"/>
      <c r="AN2210" s="10">
        <f>ROUND(VLOOKUP($C2210,$B$4:$BH$42,39,FALSE),0)</f>
        <v>0</v>
      </c>
      <c r="AO2210" s="10">
        <f>ROUND(VLOOKUP($C2210,$B$4:$BH$42,40,FALSE),0)</f>
        <v>0</v>
      </c>
      <c r="AP2210" s="10">
        <f>ROUND(VLOOKUP($C2210,$B$4:$BH$42,41,FALSE),0)</f>
        <v>0</v>
      </c>
      <c r="AQ2210" s="10">
        <f>ROUND(VLOOKUP($C2210,$B$4:$BH$42,42,FALSE),0)</f>
        <v>0</v>
      </c>
      <c r="AR2210" s="10">
        <f>ROUND(VLOOKUP($C2210,$B$4:$BH$42,43,FALSE),0)</f>
        <v>0</v>
      </c>
      <c r="AS2210" s="10">
        <f>ROUND(VLOOKUP($C2210,$B$4:$BH$42,44,FALSE),0)</f>
        <v>0</v>
      </c>
      <c r="AT2210" s="10">
        <f>ROUND(VLOOKUP($C2210,$B$4:$BH$42,45,FALSE),0)</f>
        <v>0</v>
      </c>
      <c r="AU2210" s="10">
        <f>ROUND(VLOOKUP($C2210,$B$4:$BH$42,46,FALSE),0)</f>
        <v>0</v>
      </c>
      <c r="AV2210" s="10">
        <f>ROUND(VLOOKUP($C2210,$B$4:$BH$42,47,FALSE),0)</f>
        <v>0</v>
      </c>
      <c r="AW2210" s="10">
        <f>ROUND(VLOOKUP($C2210,$B$4:$BH$42,48,FALSE),0)</f>
        <v>0</v>
      </c>
      <c r="AX2210" s="10">
        <f>ROUND(VLOOKUP($C2210,$B$4:$BH$42,49,FALSE),0)</f>
        <v>0</v>
      </c>
      <c r="AY2210" s="3"/>
      <c r="AZ2210" s="10">
        <v>6000</v>
      </c>
      <c r="BA2210" s="10">
        <v>2000</v>
      </c>
      <c r="BB2210" s="10">
        <v>400</v>
      </c>
      <c r="BC2210" s="10">
        <v>0</v>
      </c>
      <c r="BD2210" s="10">
        <v>0</v>
      </c>
      <c r="BE2210" s="10">
        <v>60</v>
      </c>
      <c r="BF2210" s="3"/>
      <c r="BG2210" s="10">
        <v>1000</v>
      </c>
      <c r="BH2210" s="10">
        <v>5000</v>
      </c>
      <c r="BI2210" s="3"/>
      <c r="BJ2210" s="21">
        <v>1</v>
      </c>
      <c r="BK2210" s="65">
        <v>0</v>
      </c>
      <c r="BL2210" s="65">
        <v>0</v>
      </c>
      <c r="BM2210" s="6">
        <f t="shared" si="8776"/>
        <v>126.25</v>
      </c>
      <c r="BN2210" s="8">
        <f t="shared" si="8777"/>
        <v>385.30245660461935</v>
      </c>
      <c r="BO2210" s="12">
        <f t="shared" si="8778"/>
        <v>220.55483478340074</v>
      </c>
      <c r="BP2210" s="50">
        <f>(1-'#Constant'!$A$3)/($J2210*'#Constant'!$B$3/'#Constant'!$C$3^($D2210-1)+1)+'#Constant'!$A$3</f>
        <v>0.91416058394160582</v>
      </c>
      <c r="BQ2210" s="4">
        <f t="shared" si="8779"/>
        <v>387.37723570744168</v>
      </c>
      <c r="BR2210" s="50">
        <f>(1-'#Constant'!$A$3)/($K2210*'#Constant'!$B$3/'#Constant'!$C$3^($D2210-1)+1)+'#Constant'!$A$3</f>
        <v>0.92405904059040589</v>
      </c>
      <c r="BS2210" s="4">
        <f t="shared" si="8780"/>
        <v>383.22767750179702</v>
      </c>
      <c r="BT2210">
        <f>BO2210/$BO$4*100</f>
        <v>167.63002358361953</v>
      </c>
    </row>
    <row r="2211" spans="1:72" s="13" customFormat="1" ht="17.25" thickBot="1" x14ac:dyDescent="0.35">
      <c r="B2211" s="20"/>
      <c r="D2211" s="14">
        <v>1</v>
      </c>
      <c r="E2211" s="14">
        <v>1</v>
      </c>
      <c r="F2211" s="19">
        <v>1</v>
      </c>
      <c r="G2211" s="15">
        <f>G2210</f>
        <v>101</v>
      </c>
      <c r="H2211" s="15">
        <f>H2210</f>
        <v>101</v>
      </c>
      <c r="I2211" s="15">
        <f>I2210</f>
        <v>5666</v>
      </c>
      <c r="J2211" s="15">
        <f>J2210</f>
        <v>32</v>
      </c>
      <c r="K2211" s="15">
        <f>K2210</f>
        <v>28</v>
      </c>
      <c r="L2211" s="16"/>
      <c r="M2211" s="15">
        <f t="shared" ref="M2211:V2211" si="8788">M2210</f>
        <v>0</v>
      </c>
      <c r="N2211" s="15">
        <f t="shared" si="8788"/>
        <v>0</v>
      </c>
      <c r="O2211" s="15">
        <f t="shared" si="8788"/>
        <v>300</v>
      </c>
      <c r="P2211" s="15">
        <f t="shared" si="8788"/>
        <v>200</v>
      </c>
      <c r="Q2211" s="15">
        <f t="shared" si="8788"/>
        <v>0</v>
      </c>
      <c r="R2211" s="15">
        <f t="shared" si="8788"/>
        <v>0</v>
      </c>
      <c r="S2211" s="15">
        <f t="shared" si="8788"/>
        <v>1000</v>
      </c>
      <c r="T2211" s="15">
        <f t="shared" si="8788"/>
        <v>0</v>
      </c>
      <c r="U2211" s="15">
        <f t="shared" si="8788"/>
        <v>0</v>
      </c>
      <c r="V2211" s="15">
        <f t="shared" si="8788"/>
        <v>0</v>
      </c>
      <c r="W2211" s="16"/>
      <c r="X2211" s="15">
        <f t="shared" ref="X2211:AI2211" si="8789">X2210</f>
        <v>0</v>
      </c>
      <c r="Y2211" s="15">
        <f t="shared" si="8789"/>
        <v>0</v>
      </c>
      <c r="Z2211" s="15">
        <f t="shared" si="8789"/>
        <v>300</v>
      </c>
      <c r="AA2211" s="15">
        <f t="shared" si="8789"/>
        <v>200</v>
      </c>
      <c r="AB2211" s="15">
        <f t="shared" si="8789"/>
        <v>0</v>
      </c>
      <c r="AC2211" s="15">
        <f t="shared" si="8789"/>
        <v>0</v>
      </c>
      <c r="AD2211" s="15">
        <f t="shared" si="8789"/>
        <v>1000</v>
      </c>
      <c r="AE2211" s="15">
        <f t="shared" si="8789"/>
        <v>0</v>
      </c>
      <c r="AF2211" s="15">
        <f t="shared" si="8789"/>
        <v>0</v>
      </c>
      <c r="AG2211" s="15">
        <f t="shared" si="8789"/>
        <v>0</v>
      </c>
      <c r="AH2211" s="15">
        <f t="shared" si="8789"/>
        <v>0</v>
      </c>
      <c r="AI2211" s="15">
        <f t="shared" si="8789"/>
        <v>0</v>
      </c>
      <c r="AJ2211" s="17"/>
      <c r="AK2211" s="15">
        <f>AK2210</f>
        <v>0</v>
      </c>
      <c r="AL2211" s="15">
        <f>AL2210</f>
        <v>0</v>
      </c>
      <c r="AM2211" s="17"/>
      <c r="AN2211" s="15">
        <f t="shared" ref="AN2211:AX2211" si="8790">AN2210</f>
        <v>0</v>
      </c>
      <c r="AO2211" s="15">
        <f t="shared" si="8790"/>
        <v>0</v>
      </c>
      <c r="AP2211" s="15">
        <f t="shared" si="8790"/>
        <v>0</v>
      </c>
      <c r="AQ2211" s="15">
        <f t="shared" si="8790"/>
        <v>0</v>
      </c>
      <c r="AR2211" s="15">
        <f t="shared" si="8790"/>
        <v>0</v>
      </c>
      <c r="AS2211" s="15">
        <f t="shared" si="8790"/>
        <v>0</v>
      </c>
      <c r="AT2211" s="15">
        <f t="shared" si="8790"/>
        <v>0</v>
      </c>
      <c r="AU2211" s="15">
        <f t="shared" si="8790"/>
        <v>0</v>
      </c>
      <c r="AV2211" s="15">
        <f t="shared" si="8790"/>
        <v>0</v>
      </c>
      <c r="AW2211" s="15">
        <f t="shared" si="8790"/>
        <v>0</v>
      </c>
      <c r="AX2211" s="15">
        <f t="shared" si="8790"/>
        <v>0</v>
      </c>
      <c r="AY2211" s="17"/>
      <c r="AZ2211" s="15">
        <f t="shared" ref="AZ2211:BA2211" si="8791">AZ2210</f>
        <v>6000</v>
      </c>
      <c r="BA2211" s="15">
        <f t="shared" si="8791"/>
        <v>2000</v>
      </c>
      <c r="BB2211" s="15">
        <v>400</v>
      </c>
      <c r="BC2211" s="15">
        <f t="shared" ref="BC2211:BE2211" si="8792">BC2210</f>
        <v>0</v>
      </c>
      <c r="BD2211" s="15">
        <f t="shared" si="8792"/>
        <v>0</v>
      </c>
      <c r="BE2211" s="15">
        <f t="shared" si="8792"/>
        <v>60</v>
      </c>
      <c r="BF2211" s="17"/>
      <c r="BG2211" s="15">
        <f t="shared" ref="BG2211:BH2211" si="8793">BG2210</f>
        <v>1000</v>
      </c>
      <c r="BH2211" s="15">
        <f t="shared" si="8793"/>
        <v>5000</v>
      </c>
      <c r="BI2211" s="17"/>
      <c r="BJ2211" s="22">
        <f>G2211/G2210</f>
        <v>1</v>
      </c>
      <c r="BK2211" s="65">
        <f t="shared" ref="BK2211:BL2211" si="8794">BK2210</f>
        <v>0</v>
      </c>
      <c r="BL2211" s="65">
        <f t="shared" si="8794"/>
        <v>0</v>
      </c>
      <c r="BM2211" s="6">
        <f t="shared" si="8776"/>
        <v>126.25</v>
      </c>
      <c r="BN2211" s="8">
        <f t="shared" si="8777"/>
        <v>385.30245660461935</v>
      </c>
      <c r="BO2211" s="12">
        <f t="shared" si="8778"/>
        <v>220.55483478340074</v>
      </c>
      <c r="BP2211" s="50">
        <f>(1-'#Constant'!$A$3)/($J2211*'#Constant'!$B$3/'#Constant'!$C$3^($D2211-1)+1)+'#Constant'!$A$3</f>
        <v>0.91416058394160582</v>
      </c>
      <c r="BQ2211" s="4">
        <f t="shared" si="8779"/>
        <v>387.37723570744168</v>
      </c>
      <c r="BR2211" s="50">
        <f>(1-'#Constant'!$A$3)/($K2211*'#Constant'!$B$3/'#Constant'!$C$3^($D2211-1)+1)+'#Constant'!$A$3</f>
        <v>0.92405904059040589</v>
      </c>
      <c r="BS2211" s="4">
        <f t="shared" si="8780"/>
        <v>383.22767750179702</v>
      </c>
      <c r="BT2211"/>
    </row>
    <row r="2212" spans="1:72" s="34" customFormat="1" ht="27" thickBot="1" x14ac:dyDescent="0.35">
      <c r="B2212" s="70" t="s">
        <v>497</v>
      </c>
      <c r="C2212"/>
      <c r="F2212" s="35"/>
      <c r="G2212" s="36"/>
      <c r="H2212" s="36"/>
      <c r="I2212" s="36"/>
      <c r="J2212" s="36"/>
      <c r="K2212" s="36"/>
      <c r="L2212" s="16"/>
      <c r="M2212" s="36"/>
      <c r="N2212" s="36"/>
      <c r="O2212" s="36"/>
      <c r="P2212" s="36">
        <v>0</v>
      </c>
      <c r="Q2212" s="36"/>
      <c r="R2212" s="36"/>
      <c r="S2212" s="36"/>
      <c r="T2212" s="36"/>
      <c r="U2212" s="36"/>
      <c r="V2212" s="36"/>
      <c r="W2212" s="16"/>
      <c r="X2212" s="36"/>
      <c r="Y2212" s="36"/>
      <c r="Z2212" s="36"/>
      <c r="AA2212" s="36">
        <v>0</v>
      </c>
      <c r="AB2212" s="36"/>
      <c r="AC2212" s="36"/>
      <c r="AD2212" s="36"/>
      <c r="AE2212" s="36"/>
      <c r="AF2212" s="36"/>
      <c r="AG2212" s="36"/>
      <c r="AH2212" s="36"/>
      <c r="AI2212" s="36"/>
      <c r="AJ2212" s="17"/>
      <c r="AK2212" s="36"/>
      <c r="AL2212" s="36"/>
      <c r="AM2212" s="17"/>
      <c r="AN2212" s="36"/>
      <c r="AO2212" s="36"/>
      <c r="AP2212" s="36"/>
      <c r="AQ2212" s="36"/>
      <c r="AR2212" s="36"/>
      <c r="AS2212" s="36"/>
      <c r="AT2212" s="36"/>
      <c r="AU2212" s="36"/>
      <c r="AV2212" s="36"/>
      <c r="AW2212" s="36"/>
      <c r="AX2212" s="36"/>
      <c r="AY2212" s="17"/>
      <c r="AZ2212" s="36"/>
      <c r="BA2212" s="36"/>
      <c r="BB2212" s="36"/>
      <c r="BC2212" s="36"/>
      <c r="BD2212" s="36"/>
      <c r="BE2212" s="36"/>
      <c r="BF2212" s="17"/>
      <c r="BG2212" s="36"/>
      <c r="BH2212" s="36"/>
      <c r="BI2212" s="17"/>
      <c r="BJ2212" s="37"/>
      <c r="BK2212" s="36"/>
      <c r="BL2212" s="36"/>
      <c r="BM2212" s="38"/>
      <c r="BN2212" s="38"/>
      <c r="BO2212" s="38"/>
      <c r="BP2212" s="38"/>
      <c r="BQ2212" s="38"/>
      <c r="BR2212" s="38"/>
      <c r="BS2212" s="38"/>
    </row>
    <row r="2213" spans="1:72" x14ac:dyDescent="0.3">
      <c r="A2213">
        <v>40229</v>
      </c>
      <c r="B2213" s="18" t="s">
        <v>498</v>
      </c>
      <c r="C2213" s="43" t="str">
        <f>VLOOKUP($A2213,[2]CreatureTable!$A:$I,9,FALSE)</f>
        <v>Archer</v>
      </c>
      <c r="D2213">
        <v>1</v>
      </c>
      <c r="E2213">
        <v>1</v>
      </c>
      <c r="F2213" s="18">
        <v>1</v>
      </c>
      <c r="G2213" s="10">
        <f>ROUND(VLOOKUP($C2213,$B$4:$BH$42,6,FALSE),0)</f>
        <v>114</v>
      </c>
      <c r="H2213" s="10">
        <f>ROUND(VLOOKUP($C2213,$B$4:$BH$42,7,FALSE),0)</f>
        <v>114</v>
      </c>
      <c r="I2213" s="10">
        <f>ROUND(VLOOKUP($C2213,$B$4:$BH$42,8,FALSE),0)</f>
        <v>4364</v>
      </c>
      <c r="J2213" s="10">
        <f>ROUND(VLOOKUP($C2213,$B$4:$BH$42,9,FALSE),0)</f>
        <v>22</v>
      </c>
      <c r="K2213" s="10">
        <f>ROUND(VLOOKUP($C2213,$B$4:$BH$42,10,FALSE),0)</f>
        <v>18</v>
      </c>
      <c r="L2213" s="2"/>
      <c r="M2213" s="10">
        <v>0</v>
      </c>
      <c r="N2213" s="10">
        <f>ROUND(VLOOKUP($C2213,$B$4:$BH$42,13,FALSE),0)</f>
        <v>0</v>
      </c>
      <c r="O2213" s="10">
        <f>ROUND(VLOOKUP($C2213,$B$4:$BH$42,14,FALSE),0)</f>
        <v>0</v>
      </c>
      <c r="P2213" s="10">
        <f>ROUND(VLOOKUP($C2213,$B$4:$BH$42,15,FALSE),0)</f>
        <v>0</v>
      </c>
      <c r="Q2213" s="10">
        <v>0</v>
      </c>
      <c r="R2213" s="10">
        <f>ROUND(VLOOKUP($C2213,$B$4:$BH$42,17,FALSE),0)</f>
        <v>0</v>
      </c>
      <c r="S2213" s="10">
        <v>1000</v>
      </c>
      <c r="T2213" s="10">
        <v>0</v>
      </c>
      <c r="U2213" s="10">
        <f>ROUND(VLOOKUP($C2213,$B$4:$BH$42,20,FALSE),0)</f>
        <v>0</v>
      </c>
      <c r="V2213" s="10">
        <v>0</v>
      </c>
      <c r="W2213" s="2"/>
      <c r="X2213" s="10">
        <v>0</v>
      </c>
      <c r="Y2213" s="10">
        <f>ROUND(VLOOKUP($C2213,$B$4:$BH$42,24,FALSE),0)</f>
        <v>0</v>
      </c>
      <c r="Z2213" s="10">
        <f>ROUND(VLOOKUP($C2213,$B$4:$BH$42,25,FALSE),0)</f>
        <v>0</v>
      </c>
      <c r="AA2213" s="10">
        <f>ROUND(VLOOKUP($C2213,$B$4:$BH$42,26,FALSE),0)</f>
        <v>0</v>
      </c>
      <c r="AB2213" s="10">
        <v>0</v>
      </c>
      <c r="AC2213" s="10">
        <f>ROUND(VLOOKUP($C2213,$B$4:$BH$42,28,FALSE),0)</f>
        <v>0</v>
      </c>
      <c r="AD2213" s="10">
        <v>1000</v>
      </c>
      <c r="AE2213" s="10">
        <v>0</v>
      </c>
      <c r="AF2213" s="10">
        <f>ROUND(VLOOKUP($C2213,$B$4:$BH$42,31,FALSE),0)</f>
        <v>0</v>
      </c>
      <c r="AG2213" s="10">
        <v>0</v>
      </c>
      <c r="AH2213" s="10">
        <f>ROUND(VLOOKUP($C2213,$B$4:$BH$42,33,FALSE),0)</f>
        <v>0</v>
      </c>
      <c r="AI2213" s="10">
        <f>ROUND(VLOOKUP($C2213,$B$4:$BH$42,34,FALSE),0)</f>
        <v>0</v>
      </c>
      <c r="AJ2213" s="3"/>
      <c r="AK2213" s="10">
        <f>ROUND(VLOOKUP($C2213,$B$4:$BH$42,36,FALSE),0)</f>
        <v>0</v>
      </c>
      <c r="AL2213" s="10">
        <f>ROUND(VLOOKUP($C2213,$B$4:$BH$42,37,FALSE),0)</f>
        <v>0</v>
      </c>
      <c r="AM2213" s="3"/>
      <c r="AN2213" s="10">
        <f>ROUND(VLOOKUP($C2213,$B$4:$BH$42,39,FALSE),0)</f>
        <v>0</v>
      </c>
      <c r="AO2213" s="10">
        <f>ROUND(VLOOKUP($C2213,$B$4:$BH$42,40,FALSE),0)</f>
        <v>0</v>
      </c>
      <c r="AP2213" s="10">
        <f>ROUND(VLOOKUP($C2213,$B$4:$BH$42,41,FALSE),0)</f>
        <v>0</v>
      </c>
      <c r="AQ2213" s="10">
        <f>ROUND(VLOOKUP($C2213,$B$4:$BH$42,42,FALSE),0)</f>
        <v>0</v>
      </c>
      <c r="AR2213" s="10">
        <f>ROUND(VLOOKUP($C2213,$B$4:$BH$42,43,FALSE),0)</f>
        <v>0</v>
      </c>
      <c r="AS2213" s="10">
        <f>ROUND(VLOOKUP($C2213,$B$4:$BH$42,44,FALSE),0)</f>
        <v>0</v>
      </c>
      <c r="AT2213" s="10">
        <f>ROUND(VLOOKUP($C2213,$B$4:$BH$42,45,FALSE),0)</f>
        <v>0</v>
      </c>
      <c r="AU2213" s="10">
        <f>ROUND(VLOOKUP($C2213,$B$4:$BH$42,46,FALSE),0)</f>
        <v>0</v>
      </c>
      <c r="AV2213" s="10">
        <f>ROUND(VLOOKUP($C2213,$B$4:$BH$42,47,FALSE),0)</f>
        <v>0</v>
      </c>
      <c r="AW2213" s="10">
        <f>ROUND(VLOOKUP($C2213,$B$4:$BH$42,48,FALSE),0)</f>
        <v>0</v>
      </c>
      <c r="AX2213" s="10">
        <f>ROUND(VLOOKUP($C2213,$B$4:$BH$42,49,FALSE),0)</f>
        <v>0</v>
      </c>
      <c r="AY2213" s="3"/>
      <c r="AZ2213" s="10">
        <v>6000</v>
      </c>
      <c r="BA2213" s="10">
        <v>2000</v>
      </c>
      <c r="BB2213" s="10">
        <v>240</v>
      </c>
      <c r="BC2213" s="10">
        <v>0</v>
      </c>
      <c r="BD2213" s="10">
        <v>0</v>
      </c>
      <c r="BE2213" s="10">
        <v>60</v>
      </c>
      <c r="BF2213" s="3"/>
      <c r="BG2213" s="10">
        <v>1000</v>
      </c>
      <c r="BH2213" s="10">
        <v>5000</v>
      </c>
      <c r="BI2213" s="3"/>
      <c r="BJ2213" s="21">
        <v>1</v>
      </c>
      <c r="BK2213" s="65">
        <v>0</v>
      </c>
      <c r="BL2213" s="65">
        <v>0</v>
      </c>
      <c r="BM2213" s="6">
        <f t="shared" ref="BM2213:BM2218" si="8795">MAX(G2213*(1+M2213/1000*(1+O2213/1000))*(1+0.5*T2213/1000)*(1+0.25*S2213/1000),(H2213*(1+X2213/1000*(1+Z2213/1000))*(1+0.5*AE2213/1000)*(1+0.25*AD2213/1000)))*BG2213/1000</f>
        <v>142.5</v>
      </c>
      <c r="BN2213" s="8">
        <f t="shared" ref="BN2213:BN2218" si="8796">(BQ2213+BS2213)/2*(1+AI2213/2000)*(1+AH2213/2000)*(1+AN2213/2000)*(1+AK2213/2000)</f>
        <v>231.01462885229961</v>
      </c>
      <c r="BO2213" s="12">
        <f t="shared" ref="BO2213:BO2218" si="8797">SQRT(BM2213*BN2213)</f>
        <v>181.43755016934256</v>
      </c>
      <c r="BP2213" s="50">
        <f>(1-'#Constant'!$A$3)/($J2213*'#Constant'!$B$3/'#Constant'!$C$3^($D2213-1)+1)+'#Constant'!$A$3</f>
        <v>0.93932457786116319</v>
      </c>
      <c r="BQ2213" s="4">
        <f t="shared" ref="BQ2213:BQ2218" si="8798">I2213/(BP2213*(1-Q2213/1000*(0.5+R2213/1000))*(1-P2213/1000)*(1-V2213/1000)*(1+U2213/1000))/20</f>
        <v>232.29457116606082</v>
      </c>
      <c r="BR2213" s="50">
        <f>(1-'#Constant'!$A$3)/($K2213*'#Constant'!$B$3/'#Constant'!$C$3^($D2213-1)+1)+'#Constant'!$A$3</f>
        <v>0.9497912713472485</v>
      </c>
      <c r="BS2213" s="4">
        <f t="shared" ref="BS2213:BS2218" si="8799">I2213/(BR2213*(1-AB2213/1000*(0.5+AC2213/1000))*(1-AA2213/1000)*(1-AG2213/1000)*(1+AF2213/1000))/20</f>
        <v>229.73468653853837</v>
      </c>
      <c r="BT2213">
        <f>BO2213/$BO$4*100</f>
        <v>137.89940648415146</v>
      </c>
    </row>
    <row r="2214" spans="1:72" s="13" customFormat="1" ht="17.25" thickBot="1" x14ac:dyDescent="0.35">
      <c r="B2214" s="20"/>
      <c r="D2214" s="14">
        <v>1</v>
      </c>
      <c r="E2214" s="14">
        <v>1</v>
      </c>
      <c r="F2214" s="19">
        <v>1</v>
      </c>
      <c r="G2214" s="15">
        <f>G2213</f>
        <v>114</v>
      </c>
      <c r="H2214" s="15">
        <f>H2213</f>
        <v>114</v>
      </c>
      <c r="I2214" s="15">
        <f>I2213</f>
        <v>4364</v>
      </c>
      <c r="J2214" s="15">
        <f>J2213</f>
        <v>22</v>
      </c>
      <c r="K2214" s="15">
        <f>K2213</f>
        <v>18</v>
      </c>
      <c r="L2214" s="16"/>
      <c r="M2214" s="15">
        <f t="shared" ref="M2214:V2214" si="8800">M2213</f>
        <v>0</v>
      </c>
      <c r="N2214" s="15">
        <f t="shared" si="8800"/>
        <v>0</v>
      </c>
      <c r="O2214" s="15">
        <f t="shared" si="8800"/>
        <v>0</v>
      </c>
      <c r="P2214" s="15">
        <f t="shared" si="8800"/>
        <v>0</v>
      </c>
      <c r="Q2214" s="15">
        <f t="shared" si="8800"/>
        <v>0</v>
      </c>
      <c r="R2214" s="15">
        <f t="shared" si="8800"/>
        <v>0</v>
      </c>
      <c r="S2214" s="15">
        <f t="shared" si="8800"/>
        <v>1000</v>
      </c>
      <c r="T2214" s="15">
        <f t="shared" si="8800"/>
        <v>0</v>
      </c>
      <c r="U2214" s="15">
        <f t="shared" si="8800"/>
        <v>0</v>
      </c>
      <c r="V2214" s="15">
        <f t="shared" si="8800"/>
        <v>0</v>
      </c>
      <c r="W2214" s="16"/>
      <c r="X2214" s="15">
        <f t="shared" ref="X2214:AI2214" si="8801">X2213</f>
        <v>0</v>
      </c>
      <c r="Y2214" s="15">
        <f t="shared" si="8801"/>
        <v>0</v>
      </c>
      <c r="Z2214" s="15">
        <f t="shared" si="8801"/>
        <v>0</v>
      </c>
      <c r="AA2214" s="15">
        <f t="shared" si="8801"/>
        <v>0</v>
      </c>
      <c r="AB2214" s="15">
        <f t="shared" si="8801"/>
        <v>0</v>
      </c>
      <c r="AC2214" s="15">
        <f t="shared" si="8801"/>
        <v>0</v>
      </c>
      <c r="AD2214" s="15">
        <f t="shared" si="8801"/>
        <v>1000</v>
      </c>
      <c r="AE2214" s="15">
        <f t="shared" si="8801"/>
        <v>0</v>
      </c>
      <c r="AF2214" s="15">
        <f t="shared" si="8801"/>
        <v>0</v>
      </c>
      <c r="AG2214" s="15">
        <f t="shared" si="8801"/>
        <v>0</v>
      </c>
      <c r="AH2214" s="15">
        <f t="shared" si="8801"/>
        <v>0</v>
      </c>
      <c r="AI2214" s="15">
        <f t="shared" si="8801"/>
        <v>0</v>
      </c>
      <c r="AJ2214" s="17"/>
      <c r="AK2214" s="15">
        <f>AK2213</f>
        <v>0</v>
      </c>
      <c r="AL2214" s="15">
        <f>AL2213</f>
        <v>0</v>
      </c>
      <c r="AM2214" s="17"/>
      <c r="AN2214" s="15">
        <f t="shared" ref="AN2214:AX2214" si="8802">AN2213</f>
        <v>0</v>
      </c>
      <c r="AO2214" s="15">
        <f t="shared" si="8802"/>
        <v>0</v>
      </c>
      <c r="AP2214" s="15">
        <f t="shared" si="8802"/>
        <v>0</v>
      </c>
      <c r="AQ2214" s="15">
        <f t="shared" si="8802"/>
        <v>0</v>
      </c>
      <c r="AR2214" s="15">
        <f t="shared" si="8802"/>
        <v>0</v>
      </c>
      <c r="AS2214" s="15">
        <f t="shared" si="8802"/>
        <v>0</v>
      </c>
      <c r="AT2214" s="15">
        <f t="shared" si="8802"/>
        <v>0</v>
      </c>
      <c r="AU2214" s="15">
        <f t="shared" si="8802"/>
        <v>0</v>
      </c>
      <c r="AV2214" s="15">
        <f t="shared" si="8802"/>
        <v>0</v>
      </c>
      <c r="AW2214" s="15">
        <f t="shared" si="8802"/>
        <v>0</v>
      </c>
      <c r="AX2214" s="15">
        <f t="shared" si="8802"/>
        <v>0</v>
      </c>
      <c r="AY2214" s="17"/>
      <c r="AZ2214" s="15">
        <f t="shared" ref="AZ2214:BA2214" si="8803">AZ2213</f>
        <v>6000</v>
      </c>
      <c r="BA2214" s="15">
        <f t="shared" si="8803"/>
        <v>2000</v>
      </c>
      <c r="BB2214" s="15">
        <v>240</v>
      </c>
      <c r="BC2214" s="15">
        <f t="shared" ref="BC2214:BE2214" si="8804">BC2213</f>
        <v>0</v>
      </c>
      <c r="BD2214" s="15">
        <f t="shared" si="8804"/>
        <v>0</v>
      </c>
      <c r="BE2214" s="15">
        <f t="shared" si="8804"/>
        <v>60</v>
      </c>
      <c r="BF2214" s="17"/>
      <c r="BG2214" s="15">
        <f t="shared" ref="BG2214:BH2214" si="8805">BG2213</f>
        <v>1000</v>
      </c>
      <c r="BH2214" s="15">
        <f t="shared" si="8805"/>
        <v>5000</v>
      </c>
      <c r="BI2214" s="17"/>
      <c r="BJ2214" s="22">
        <f>G2214/G2213</f>
        <v>1</v>
      </c>
      <c r="BK2214" s="65">
        <f t="shared" ref="BK2214:BL2214" si="8806">BK2213</f>
        <v>0</v>
      </c>
      <c r="BL2214" s="65">
        <f t="shared" si="8806"/>
        <v>0</v>
      </c>
      <c r="BM2214" s="6">
        <f t="shared" si="8795"/>
        <v>142.5</v>
      </c>
      <c r="BN2214" s="8">
        <f t="shared" si="8796"/>
        <v>231.01462885229961</v>
      </c>
      <c r="BO2214" s="12">
        <f t="shared" si="8797"/>
        <v>181.43755016934256</v>
      </c>
      <c r="BP2214" s="50">
        <f>(1-'#Constant'!$A$3)/($J2214*'#Constant'!$B$3/'#Constant'!$C$3^($D2214-1)+1)+'#Constant'!$A$3</f>
        <v>0.93932457786116319</v>
      </c>
      <c r="BQ2214" s="4">
        <f t="shared" si="8798"/>
        <v>232.29457116606082</v>
      </c>
      <c r="BR2214" s="50">
        <f>(1-'#Constant'!$A$3)/($K2214*'#Constant'!$B$3/'#Constant'!$C$3^($D2214-1)+1)+'#Constant'!$A$3</f>
        <v>0.9497912713472485</v>
      </c>
      <c r="BS2214" s="4">
        <f t="shared" si="8799"/>
        <v>229.73468653853837</v>
      </c>
      <c r="BT2214"/>
    </row>
    <row r="2215" spans="1:72" x14ac:dyDescent="0.3">
      <c r="A2215">
        <v>40230</v>
      </c>
      <c r="B2215" s="18" t="s">
        <v>499</v>
      </c>
      <c r="C2215" s="43" t="str">
        <f>VLOOKUP($A2215,[2]CreatureTable!$A:$I,9,FALSE)</f>
        <v>Assassin</v>
      </c>
      <c r="D2215">
        <v>1</v>
      </c>
      <c r="E2215">
        <v>1</v>
      </c>
      <c r="F2215" s="18">
        <v>1</v>
      </c>
      <c r="G2215" s="10">
        <f>ROUND(VLOOKUP($C2215,$B$4:$BH$42,6,FALSE),0)</f>
        <v>101</v>
      </c>
      <c r="H2215" s="10">
        <f>ROUND(VLOOKUP($C2215,$B$4:$BH$42,7,FALSE),0)</f>
        <v>101</v>
      </c>
      <c r="I2215" s="10">
        <f>ROUND(VLOOKUP($C2215,$B$4:$BH$42,8,FALSE),0)</f>
        <v>5666</v>
      </c>
      <c r="J2215" s="10">
        <f>ROUND(VLOOKUP($C2215,$B$4:$BH$42,9,FALSE),0)</f>
        <v>32</v>
      </c>
      <c r="K2215" s="10">
        <f>ROUND(VLOOKUP($C2215,$B$4:$BH$42,10,FALSE),0)</f>
        <v>28</v>
      </c>
      <c r="L2215" s="2"/>
      <c r="M2215" s="10">
        <v>0</v>
      </c>
      <c r="N2215" s="10">
        <f>ROUND(VLOOKUP($C2215,$B$4:$BH$42,13,FALSE),0)</f>
        <v>0</v>
      </c>
      <c r="O2215" s="10">
        <v>0</v>
      </c>
      <c r="P2215" s="10">
        <v>0</v>
      </c>
      <c r="Q2215" s="10">
        <f>ROUND(VLOOKUP($C2215,$B$4:$BH$42,16,FALSE),0)</f>
        <v>0</v>
      </c>
      <c r="R2215" s="10">
        <f>ROUND(VLOOKUP($C2215,$B$4:$BH$42,17,FALSE),0)</f>
        <v>0</v>
      </c>
      <c r="S2215" s="10">
        <v>1000</v>
      </c>
      <c r="T2215" s="10">
        <f>ROUND(VLOOKUP($C2215,$B$4:$BH$42,19,FALSE),0)</f>
        <v>0</v>
      </c>
      <c r="U2215" s="10">
        <f>ROUND(VLOOKUP($C2215,$B$4:$BH$42,20,FALSE),0)</f>
        <v>0</v>
      </c>
      <c r="V2215" s="10">
        <f>ROUND(VLOOKUP($C2215,$B$4:$BH$42,21,FALSE),0)</f>
        <v>0</v>
      </c>
      <c r="W2215" s="2"/>
      <c r="X2215" s="10">
        <v>0</v>
      </c>
      <c r="Y2215" s="10">
        <f>ROUND(VLOOKUP($C2215,$B$4:$BH$42,24,FALSE),0)</f>
        <v>0</v>
      </c>
      <c r="Z2215" s="10">
        <v>0</v>
      </c>
      <c r="AA2215" s="10">
        <v>0</v>
      </c>
      <c r="AB2215" s="10">
        <v>0</v>
      </c>
      <c r="AC2215" s="10">
        <v>0</v>
      </c>
      <c r="AD2215" s="10">
        <v>1000</v>
      </c>
      <c r="AE2215" s="10">
        <f>ROUND(VLOOKUP($C2215,$B$4:$BH$42,30,FALSE),0)</f>
        <v>0</v>
      </c>
      <c r="AF2215" s="10">
        <f>ROUND(VLOOKUP($C2215,$B$4:$BH$42,31,FALSE),0)</f>
        <v>0</v>
      </c>
      <c r="AG2215" s="10">
        <v>0</v>
      </c>
      <c r="AH2215" s="10">
        <f>ROUND(VLOOKUP($C2215,$B$4:$BH$42,33,FALSE),0)</f>
        <v>0</v>
      </c>
      <c r="AI2215" s="10">
        <f>ROUND(VLOOKUP($C2215,$B$4:$BH$42,34,FALSE),0)</f>
        <v>0</v>
      </c>
      <c r="AJ2215" s="3"/>
      <c r="AK2215" s="10">
        <f>ROUND(VLOOKUP($C2215,$B$4:$BH$42,36,FALSE),0)</f>
        <v>0</v>
      </c>
      <c r="AL2215" s="10">
        <f>ROUND(VLOOKUP($C2215,$B$4:$BH$42,37,FALSE),0)</f>
        <v>0</v>
      </c>
      <c r="AM2215" s="3"/>
      <c r="AN2215" s="10">
        <f>ROUND(VLOOKUP($C2215,$B$4:$BH$42,39,FALSE),0)</f>
        <v>0</v>
      </c>
      <c r="AO2215" s="10">
        <f>ROUND(VLOOKUP($C2215,$B$4:$BH$42,40,FALSE),0)</f>
        <v>0</v>
      </c>
      <c r="AP2215" s="10">
        <f>ROUND(VLOOKUP($C2215,$B$4:$BH$42,41,FALSE),0)</f>
        <v>0</v>
      </c>
      <c r="AQ2215" s="10">
        <f>ROUND(VLOOKUP($C2215,$B$4:$BH$42,42,FALSE),0)</f>
        <v>0</v>
      </c>
      <c r="AR2215" s="10">
        <f>ROUND(VLOOKUP($C2215,$B$4:$BH$42,43,FALSE),0)</f>
        <v>0</v>
      </c>
      <c r="AS2215" s="10">
        <f>ROUND(VLOOKUP($C2215,$B$4:$BH$42,44,FALSE),0)</f>
        <v>0</v>
      </c>
      <c r="AT2215" s="10">
        <f>ROUND(VLOOKUP($C2215,$B$4:$BH$42,45,FALSE),0)</f>
        <v>0</v>
      </c>
      <c r="AU2215" s="10">
        <f>ROUND(VLOOKUP($C2215,$B$4:$BH$42,46,FALSE),0)</f>
        <v>0</v>
      </c>
      <c r="AV2215" s="10">
        <f>ROUND(VLOOKUP($C2215,$B$4:$BH$42,47,FALSE),0)</f>
        <v>0</v>
      </c>
      <c r="AW2215" s="10">
        <f>ROUND(VLOOKUP($C2215,$B$4:$BH$42,48,FALSE),0)</f>
        <v>0</v>
      </c>
      <c r="AX2215" s="10">
        <f>ROUND(VLOOKUP($C2215,$B$4:$BH$42,49,FALSE),0)</f>
        <v>0</v>
      </c>
      <c r="AY2215" s="3"/>
      <c r="AZ2215" s="10">
        <v>6000</v>
      </c>
      <c r="BA2215" s="10">
        <v>2000</v>
      </c>
      <c r="BB2215" s="10">
        <v>400</v>
      </c>
      <c r="BC2215" s="10">
        <v>0</v>
      </c>
      <c r="BD2215" s="10">
        <v>0</v>
      </c>
      <c r="BE2215" s="10">
        <v>60</v>
      </c>
      <c r="BF2215" s="3"/>
      <c r="BG2215" s="10">
        <v>1000</v>
      </c>
      <c r="BH2215" s="10">
        <v>5000</v>
      </c>
      <c r="BI2215" s="3"/>
      <c r="BJ2215" s="21">
        <v>1</v>
      </c>
      <c r="BK2215" s="65">
        <v>0</v>
      </c>
      <c r="BL2215" s="65">
        <v>0</v>
      </c>
      <c r="BM2215" s="6">
        <f t="shared" si="8795"/>
        <v>126.25</v>
      </c>
      <c r="BN2215" s="8">
        <f t="shared" si="8796"/>
        <v>308.24196528369544</v>
      </c>
      <c r="BO2215" s="12">
        <f t="shared" si="8797"/>
        <v>197.27024133676764</v>
      </c>
      <c r="BP2215" s="50">
        <f>(1-'#Constant'!$A$3)/($J2215*'#Constant'!$B$3/'#Constant'!$C$3^($D2215-1)+1)+'#Constant'!$A$3</f>
        <v>0.91416058394160582</v>
      </c>
      <c r="BQ2215" s="4">
        <f t="shared" si="8798"/>
        <v>309.90178856595338</v>
      </c>
      <c r="BR2215" s="50">
        <f>(1-'#Constant'!$A$3)/($K2215*'#Constant'!$B$3/'#Constant'!$C$3^($D2215-1)+1)+'#Constant'!$A$3</f>
        <v>0.92405904059040589</v>
      </c>
      <c r="BS2215" s="4">
        <f t="shared" si="8799"/>
        <v>306.58214200143755</v>
      </c>
      <c r="BT2215">
        <f>BO2215/$BO$4*100</f>
        <v>149.93285112114646</v>
      </c>
    </row>
    <row r="2216" spans="1:72" s="13" customFormat="1" ht="17.25" thickBot="1" x14ac:dyDescent="0.35">
      <c r="B2216" s="20"/>
      <c r="D2216" s="14">
        <v>1</v>
      </c>
      <c r="E2216" s="14">
        <v>1</v>
      </c>
      <c r="F2216" s="19">
        <v>1</v>
      </c>
      <c r="G2216" s="15">
        <f>G2215</f>
        <v>101</v>
      </c>
      <c r="H2216" s="15">
        <f>H2215</f>
        <v>101</v>
      </c>
      <c r="I2216" s="15">
        <f>I2215</f>
        <v>5666</v>
      </c>
      <c r="J2216" s="15">
        <f>J2215</f>
        <v>32</v>
      </c>
      <c r="K2216" s="15">
        <f>K2215</f>
        <v>28</v>
      </c>
      <c r="L2216" s="16"/>
      <c r="M2216" s="15">
        <f t="shared" ref="M2216:V2216" si="8807">M2215</f>
        <v>0</v>
      </c>
      <c r="N2216" s="15">
        <f t="shared" si="8807"/>
        <v>0</v>
      </c>
      <c r="O2216" s="15">
        <f t="shared" si="8807"/>
        <v>0</v>
      </c>
      <c r="P2216" s="15">
        <f t="shared" si="8807"/>
        <v>0</v>
      </c>
      <c r="Q2216" s="15">
        <f t="shared" si="8807"/>
        <v>0</v>
      </c>
      <c r="R2216" s="15">
        <f t="shared" si="8807"/>
        <v>0</v>
      </c>
      <c r="S2216" s="15">
        <f t="shared" si="8807"/>
        <v>1000</v>
      </c>
      <c r="T2216" s="15">
        <f t="shared" si="8807"/>
        <v>0</v>
      </c>
      <c r="U2216" s="15">
        <f t="shared" si="8807"/>
        <v>0</v>
      </c>
      <c r="V2216" s="15">
        <f t="shared" si="8807"/>
        <v>0</v>
      </c>
      <c r="W2216" s="16"/>
      <c r="X2216" s="15">
        <f t="shared" ref="X2216:AI2216" si="8808">X2215</f>
        <v>0</v>
      </c>
      <c r="Y2216" s="15">
        <f t="shared" si="8808"/>
        <v>0</v>
      </c>
      <c r="Z2216" s="15">
        <f t="shared" si="8808"/>
        <v>0</v>
      </c>
      <c r="AA2216" s="15">
        <f t="shared" si="8808"/>
        <v>0</v>
      </c>
      <c r="AB2216" s="15">
        <f t="shared" si="8808"/>
        <v>0</v>
      </c>
      <c r="AC2216" s="15">
        <f t="shared" si="8808"/>
        <v>0</v>
      </c>
      <c r="AD2216" s="15">
        <f t="shared" si="8808"/>
        <v>1000</v>
      </c>
      <c r="AE2216" s="15">
        <f t="shared" si="8808"/>
        <v>0</v>
      </c>
      <c r="AF2216" s="15">
        <f t="shared" si="8808"/>
        <v>0</v>
      </c>
      <c r="AG2216" s="15">
        <f t="shared" si="8808"/>
        <v>0</v>
      </c>
      <c r="AH2216" s="15">
        <f t="shared" si="8808"/>
        <v>0</v>
      </c>
      <c r="AI2216" s="15">
        <f t="shared" si="8808"/>
        <v>0</v>
      </c>
      <c r="AJ2216" s="17"/>
      <c r="AK2216" s="15">
        <f>AK2215</f>
        <v>0</v>
      </c>
      <c r="AL2216" s="15">
        <f>AL2215</f>
        <v>0</v>
      </c>
      <c r="AM2216" s="17"/>
      <c r="AN2216" s="15">
        <f t="shared" ref="AN2216:AX2216" si="8809">AN2215</f>
        <v>0</v>
      </c>
      <c r="AO2216" s="15">
        <f t="shared" si="8809"/>
        <v>0</v>
      </c>
      <c r="AP2216" s="15">
        <f t="shared" si="8809"/>
        <v>0</v>
      </c>
      <c r="AQ2216" s="15">
        <f t="shared" si="8809"/>
        <v>0</v>
      </c>
      <c r="AR2216" s="15">
        <f t="shared" si="8809"/>
        <v>0</v>
      </c>
      <c r="AS2216" s="15">
        <f t="shared" si="8809"/>
        <v>0</v>
      </c>
      <c r="AT2216" s="15">
        <f t="shared" si="8809"/>
        <v>0</v>
      </c>
      <c r="AU2216" s="15">
        <f t="shared" si="8809"/>
        <v>0</v>
      </c>
      <c r="AV2216" s="15">
        <f t="shared" si="8809"/>
        <v>0</v>
      </c>
      <c r="AW2216" s="15">
        <f t="shared" si="8809"/>
        <v>0</v>
      </c>
      <c r="AX2216" s="15">
        <f t="shared" si="8809"/>
        <v>0</v>
      </c>
      <c r="AY2216" s="17"/>
      <c r="AZ2216" s="15">
        <f t="shared" ref="AZ2216:BA2216" si="8810">AZ2215</f>
        <v>6000</v>
      </c>
      <c r="BA2216" s="15">
        <f t="shared" si="8810"/>
        <v>2000</v>
      </c>
      <c r="BB2216" s="15">
        <v>400</v>
      </c>
      <c r="BC2216" s="15">
        <f t="shared" ref="BC2216:BE2216" si="8811">BC2215</f>
        <v>0</v>
      </c>
      <c r="BD2216" s="15">
        <f t="shared" si="8811"/>
        <v>0</v>
      </c>
      <c r="BE2216" s="15">
        <f t="shared" si="8811"/>
        <v>60</v>
      </c>
      <c r="BF2216" s="17"/>
      <c r="BG2216" s="15">
        <f t="shared" ref="BG2216:BH2216" si="8812">BG2215</f>
        <v>1000</v>
      </c>
      <c r="BH2216" s="15">
        <f t="shared" si="8812"/>
        <v>5000</v>
      </c>
      <c r="BI2216" s="17"/>
      <c r="BJ2216" s="22">
        <f>G2216/G2215</f>
        <v>1</v>
      </c>
      <c r="BK2216" s="65">
        <f t="shared" ref="BK2216:BL2216" si="8813">BK2215</f>
        <v>0</v>
      </c>
      <c r="BL2216" s="65">
        <f t="shared" si="8813"/>
        <v>0</v>
      </c>
      <c r="BM2216" s="6">
        <f t="shared" si="8795"/>
        <v>126.25</v>
      </c>
      <c r="BN2216" s="8">
        <f t="shared" si="8796"/>
        <v>308.24196528369544</v>
      </c>
      <c r="BO2216" s="12">
        <f t="shared" si="8797"/>
        <v>197.27024133676764</v>
      </c>
      <c r="BP2216" s="50">
        <f>(1-'#Constant'!$A$3)/($J2216*'#Constant'!$B$3/'#Constant'!$C$3^($D2216-1)+1)+'#Constant'!$A$3</f>
        <v>0.91416058394160582</v>
      </c>
      <c r="BQ2216" s="4">
        <f t="shared" si="8798"/>
        <v>309.90178856595338</v>
      </c>
      <c r="BR2216" s="50">
        <f>(1-'#Constant'!$A$3)/($K2216*'#Constant'!$B$3/'#Constant'!$C$3^($D2216-1)+1)+'#Constant'!$A$3</f>
        <v>0.92405904059040589</v>
      </c>
      <c r="BS2216" s="4">
        <f t="shared" si="8799"/>
        <v>306.58214200143755</v>
      </c>
      <c r="BT2216"/>
    </row>
    <row r="2217" spans="1:72" x14ac:dyDescent="0.3">
      <c r="A2217">
        <v>40231</v>
      </c>
      <c r="B2217" s="18" t="s">
        <v>500</v>
      </c>
      <c r="C2217" s="43" t="str">
        <f>VLOOKUP($A2217,[2]CreatureTable!$A:$I,9,FALSE)</f>
        <v>Wizard</v>
      </c>
      <c r="D2217">
        <v>1</v>
      </c>
      <c r="E2217">
        <v>1</v>
      </c>
      <c r="F2217" s="18">
        <v>1</v>
      </c>
      <c r="G2217" s="10">
        <f>ROUND(VLOOKUP($C2217,$B$4:$BH$42,6,FALSE),0)</f>
        <v>120</v>
      </c>
      <c r="H2217" s="10">
        <f>ROUND(VLOOKUP($C2217,$B$4:$BH$42,7,FALSE),0)</f>
        <v>120</v>
      </c>
      <c r="I2217" s="10">
        <f>ROUND(VLOOKUP($C2217,$B$4:$BH$42,8,FALSE),0)</f>
        <v>4031</v>
      </c>
      <c r="J2217" s="10">
        <f>ROUND(VLOOKUP($C2217,$B$4:$BH$42,9,FALSE),0)</f>
        <v>16</v>
      </c>
      <c r="K2217" s="10">
        <f>ROUND(VLOOKUP($C2217,$B$4:$BH$42,10,FALSE),0)</f>
        <v>24</v>
      </c>
      <c r="L2217" s="2"/>
      <c r="M2217" s="10">
        <v>0</v>
      </c>
      <c r="N2217" s="10">
        <f>ROUND(VLOOKUP($C2217,$B$4:$BH$42,13,FALSE),0)</f>
        <v>0</v>
      </c>
      <c r="O2217" s="10">
        <f>ROUND(VLOOKUP($C2217,$B$4:$BH$42,14,FALSE),0)</f>
        <v>0</v>
      </c>
      <c r="P2217" s="10">
        <f>ROUND(VLOOKUP($C2217,$B$4:$BH$42,15,FALSE),0)</f>
        <v>0</v>
      </c>
      <c r="Q2217" s="10">
        <f>ROUND(VLOOKUP($C2217,$B$4:$BH$42,16,FALSE),0)</f>
        <v>0</v>
      </c>
      <c r="R2217" s="10">
        <f>ROUND(VLOOKUP($C2217,$B$4:$BH$42,17,FALSE),0)</f>
        <v>0</v>
      </c>
      <c r="S2217" s="10">
        <v>1000</v>
      </c>
      <c r="T2217" s="10">
        <v>0</v>
      </c>
      <c r="U2217" s="10">
        <f>ROUND(VLOOKUP($C2217,$B$4:$BH$42,20,FALSE),0)</f>
        <v>0</v>
      </c>
      <c r="V2217" s="10">
        <f>ROUND(VLOOKUP($C2217,$B$4:$BH$42,21,FALSE),0)</f>
        <v>0</v>
      </c>
      <c r="W2217" s="2"/>
      <c r="X2217" s="10">
        <v>0</v>
      </c>
      <c r="Y2217" s="10">
        <f>ROUND(VLOOKUP($C2217,$B$4:$BH$42,24,FALSE),0)</f>
        <v>0</v>
      </c>
      <c r="Z2217" s="10">
        <f>ROUND(VLOOKUP($C2217,$B$4:$BH$42,25,FALSE),0)</f>
        <v>0</v>
      </c>
      <c r="AA2217" s="10">
        <v>0</v>
      </c>
      <c r="AB2217" s="10">
        <v>0</v>
      </c>
      <c r="AC2217" s="10">
        <f>ROUND(VLOOKUP($C2217,$B$4:$BH$42,28,FALSE),0)</f>
        <v>0</v>
      </c>
      <c r="AD2217" s="10">
        <v>1000</v>
      </c>
      <c r="AE2217" s="10">
        <v>0</v>
      </c>
      <c r="AF2217" s="10">
        <f>ROUND(VLOOKUP($C2217,$B$4:$BH$42,31,FALSE),0)</f>
        <v>0</v>
      </c>
      <c r="AG2217" s="10">
        <f>ROUND(VLOOKUP($C2217,$B$4:$BH$42,32,FALSE),0)</f>
        <v>0</v>
      </c>
      <c r="AH2217" s="10">
        <f>ROUND(VLOOKUP($C2217,$B$4:$BH$42,33,FALSE),0)</f>
        <v>0</v>
      </c>
      <c r="AI2217" s="10">
        <f>ROUND(VLOOKUP($C2217,$B$4:$BH$42,34,FALSE),0)</f>
        <v>0</v>
      </c>
      <c r="AJ2217" s="3"/>
      <c r="AK2217" s="10">
        <f>ROUND(VLOOKUP($C2217,$B$4:$BH$42,36,FALSE),0)</f>
        <v>0</v>
      </c>
      <c r="AL2217" s="10">
        <f>ROUND(VLOOKUP($C2217,$B$4:$BH$42,37,FALSE),0)</f>
        <v>0</v>
      </c>
      <c r="AM2217" s="3"/>
      <c r="AN2217" s="10">
        <f>ROUND(VLOOKUP($C2217,$B$4:$BH$42,39,FALSE),0)</f>
        <v>0</v>
      </c>
      <c r="AO2217" s="10">
        <f>ROUND(VLOOKUP($C2217,$B$4:$BH$42,40,FALSE),0)</f>
        <v>0</v>
      </c>
      <c r="AP2217" s="10">
        <f>ROUND(VLOOKUP($C2217,$B$4:$BH$42,41,FALSE),0)</f>
        <v>0</v>
      </c>
      <c r="AQ2217" s="10">
        <f>ROUND(VLOOKUP($C2217,$B$4:$BH$42,42,FALSE),0)</f>
        <v>0</v>
      </c>
      <c r="AR2217" s="10">
        <f>ROUND(VLOOKUP($C2217,$B$4:$BH$42,43,FALSE),0)</f>
        <v>0</v>
      </c>
      <c r="AS2217" s="10">
        <f>ROUND(VLOOKUP($C2217,$B$4:$BH$42,44,FALSE),0)</f>
        <v>0</v>
      </c>
      <c r="AT2217" s="10">
        <f>ROUND(VLOOKUP($C2217,$B$4:$BH$42,45,FALSE),0)</f>
        <v>0</v>
      </c>
      <c r="AU2217" s="10">
        <f>ROUND(VLOOKUP($C2217,$B$4:$BH$42,46,FALSE),0)</f>
        <v>0</v>
      </c>
      <c r="AV2217" s="10">
        <f>ROUND(VLOOKUP($C2217,$B$4:$BH$42,47,FALSE),0)</f>
        <v>0</v>
      </c>
      <c r="AW2217" s="10">
        <f>ROUND(VLOOKUP($C2217,$B$4:$BH$42,48,FALSE),0)</f>
        <v>0</v>
      </c>
      <c r="AX2217" s="10">
        <f>ROUND(VLOOKUP($C2217,$B$4:$BH$42,49,FALSE),0)</f>
        <v>0</v>
      </c>
      <c r="AY2217" s="3"/>
      <c r="AZ2217" s="10">
        <v>6000</v>
      </c>
      <c r="BA2217" s="10">
        <v>2000</v>
      </c>
      <c r="BB2217" s="10">
        <v>160</v>
      </c>
      <c r="BC2217" s="10">
        <v>0</v>
      </c>
      <c r="BD2217" s="10">
        <v>0</v>
      </c>
      <c r="BE2217" s="10">
        <v>60</v>
      </c>
      <c r="BF2217" s="3"/>
      <c r="BG2217" s="10">
        <v>1000</v>
      </c>
      <c r="BH2217" s="10">
        <v>5000</v>
      </c>
      <c r="BI2217" s="3"/>
      <c r="BJ2217" s="21">
        <v>1</v>
      </c>
      <c r="BK2217" s="65">
        <v>0</v>
      </c>
      <c r="BL2217" s="65">
        <v>0</v>
      </c>
      <c r="BM2217" s="6">
        <f t="shared" si="8795"/>
        <v>150</v>
      </c>
      <c r="BN2217" s="8">
        <f t="shared" si="8796"/>
        <v>213.38636886540672</v>
      </c>
      <c r="BO2217" s="12">
        <f t="shared" si="8797"/>
        <v>178.90767264097704</v>
      </c>
      <c r="BP2217" s="50">
        <f>(1-'#Constant'!$A$3)/($J2217*'#Constant'!$B$3/'#Constant'!$C$3^($D2217-1)+1)+'#Constant'!$A$3</f>
        <v>0.95511450381679386</v>
      </c>
      <c r="BQ2217" s="4">
        <f t="shared" si="8798"/>
        <v>211.02181905370844</v>
      </c>
      <c r="BR2217" s="50">
        <f>(1-'#Constant'!$A$3)/($K2217*'#Constant'!$B$3/'#Constant'!$C$3^($D2217-1)+1)+'#Constant'!$A$3</f>
        <v>0.93417910447761188</v>
      </c>
      <c r="BS2217" s="4">
        <f t="shared" si="8799"/>
        <v>215.75091867710498</v>
      </c>
      <c r="BT2217">
        <f>BO2217/$BO$4*100</f>
        <v>135.97660379356407</v>
      </c>
    </row>
    <row r="2218" spans="1:72" s="13" customFormat="1" ht="17.25" thickBot="1" x14ac:dyDescent="0.35">
      <c r="B2218" s="20"/>
      <c r="D2218" s="14">
        <v>1</v>
      </c>
      <c r="E2218" s="14">
        <v>1</v>
      </c>
      <c r="F2218" s="19">
        <v>1</v>
      </c>
      <c r="G2218" s="15">
        <f>G2217</f>
        <v>120</v>
      </c>
      <c r="H2218" s="15">
        <f>H2217</f>
        <v>120</v>
      </c>
      <c r="I2218" s="15">
        <f>I2217</f>
        <v>4031</v>
      </c>
      <c r="J2218" s="15">
        <f>J2217</f>
        <v>16</v>
      </c>
      <c r="K2218" s="15">
        <f>K2217</f>
        <v>24</v>
      </c>
      <c r="L2218" s="16"/>
      <c r="M2218" s="15">
        <f t="shared" ref="M2218:V2218" si="8814">M2217</f>
        <v>0</v>
      </c>
      <c r="N2218" s="15">
        <f t="shared" si="8814"/>
        <v>0</v>
      </c>
      <c r="O2218" s="15">
        <f t="shared" si="8814"/>
        <v>0</v>
      </c>
      <c r="P2218" s="15">
        <f t="shared" si="8814"/>
        <v>0</v>
      </c>
      <c r="Q2218" s="15">
        <f t="shared" si="8814"/>
        <v>0</v>
      </c>
      <c r="R2218" s="15">
        <f t="shared" si="8814"/>
        <v>0</v>
      </c>
      <c r="S2218" s="15">
        <f t="shared" si="8814"/>
        <v>1000</v>
      </c>
      <c r="T2218" s="15">
        <f t="shared" si="8814"/>
        <v>0</v>
      </c>
      <c r="U2218" s="15">
        <f t="shared" si="8814"/>
        <v>0</v>
      </c>
      <c r="V2218" s="15">
        <f t="shared" si="8814"/>
        <v>0</v>
      </c>
      <c r="W2218" s="16"/>
      <c r="X2218" s="15">
        <f t="shared" ref="X2218:AI2218" si="8815">X2217</f>
        <v>0</v>
      </c>
      <c r="Y2218" s="15">
        <f t="shared" si="8815"/>
        <v>0</v>
      </c>
      <c r="Z2218" s="15">
        <f t="shared" si="8815"/>
        <v>0</v>
      </c>
      <c r="AA2218" s="15">
        <f t="shared" si="8815"/>
        <v>0</v>
      </c>
      <c r="AB2218" s="15">
        <f t="shared" si="8815"/>
        <v>0</v>
      </c>
      <c r="AC2218" s="15">
        <f t="shared" si="8815"/>
        <v>0</v>
      </c>
      <c r="AD2218" s="15">
        <f t="shared" si="8815"/>
        <v>1000</v>
      </c>
      <c r="AE2218" s="15">
        <f t="shared" si="8815"/>
        <v>0</v>
      </c>
      <c r="AF2218" s="15">
        <f t="shared" si="8815"/>
        <v>0</v>
      </c>
      <c r="AG2218" s="15">
        <f t="shared" si="8815"/>
        <v>0</v>
      </c>
      <c r="AH2218" s="15">
        <f t="shared" si="8815"/>
        <v>0</v>
      </c>
      <c r="AI2218" s="15">
        <f t="shared" si="8815"/>
        <v>0</v>
      </c>
      <c r="AJ2218" s="17"/>
      <c r="AK2218" s="15">
        <f>AK2217</f>
        <v>0</v>
      </c>
      <c r="AL2218" s="15">
        <f>AL2217</f>
        <v>0</v>
      </c>
      <c r="AM2218" s="17"/>
      <c r="AN2218" s="15">
        <f t="shared" ref="AN2218:AX2218" si="8816">AN2217</f>
        <v>0</v>
      </c>
      <c r="AO2218" s="15">
        <f t="shared" si="8816"/>
        <v>0</v>
      </c>
      <c r="AP2218" s="15">
        <f t="shared" si="8816"/>
        <v>0</v>
      </c>
      <c r="AQ2218" s="15">
        <f t="shared" si="8816"/>
        <v>0</v>
      </c>
      <c r="AR2218" s="15">
        <f t="shared" si="8816"/>
        <v>0</v>
      </c>
      <c r="AS2218" s="15">
        <f t="shared" si="8816"/>
        <v>0</v>
      </c>
      <c r="AT2218" s="15">
        <f t="shared" si="8816"/>
        <v>0</v>
      </c>
      <c r="AU2218" s="15">
        <f t="shared" si="8816"/>
        <v>0</v>
      </c>
      <c r="AV2218" s="15">
        <f t="shared" si="8816"/>
        <v>0</v>
      </c>
      <c r="AW2218" s="15">
        <f t="shared" si="8816"/>
        <v>0</v>
      </c>
      <c r="AX2218" s="15">
        <f t="shared" si="8816"/>
        <v>0</v>
      </c>
      <c r="AY2218" s="17"/>
      <c r="AZ2218" s="15">
        <f t="shared" ref="AZ2218:BA2218" si="8817">AZ2217</f>
        <v>6000</v>
      </c>
      <c r="BA2218" s="15">
        <f t="shared" si="8817"/>
        <v>2000</v>
      </c>
      <c r="BB2218" s="15">
        <v>160</v>
      </c>
      <c r="BC2218" s="15">
        <f t="shared" ref="BC2218:BE2218" si="8818">BC2217</f>
        <v>0</v>
      </c>
      <c r="BD2218" s="15">
        <f t="shared" si="8818"/>
        <v>0</v>
      </c>
      <c r="BE2218" s="15">
        <f t="shared" si="8818"/>
        <v>60</v>
      </c>
      <c r="BF2218" s="17"/>
      <c r="BG2218" s="15">
        <f t="shared" ref="BG2218:BH2218" si="8819">BG2217</f>
        <v>1000</v>
      </c>
      <c r="BH2218" s="15">
        <f t="shared" si="8819"/>
        <v>5000</v>
      </c>
      <c r="BI2218" s="17"/>
      <c r="BJ2218" s="22">
        <f>G2218/G2217</f>
        <v>1</v>
      </c>
      <c r="BK2218" s="65">
        <f>BK2217</f>
        <v>0</v>
      </c>
      <c r="BL2218" s="65">
        <f>BL2217</f>
        <v>0</v>
      </c>
      <c r="BM2218" s="6">
        <f t="shared" si="8795"/>
        <v>150</v>
      </c>
      <c r="BN2218" s="8">
        <f t="shared" si="8796"/>
        <v>213.38636886540672</v>
      </c>
      <c r="BO2218" s="12">
        <f t="shared" si="8797"/>
        <v>178.90767264097704</v>
      </c>
      <c r="BP2218" s="50">
        <f>(1-'#Constant'!$A$3)/($J2218*'#Constant'!$B$3/'#Constant'!$C$3^($D2218-1)+1)+'#Constant'!$A$3</f>
        <v>0.95511450381679386</v>
      </c>
      <c r="BQ2218" s="4">
        <f t="shared" si="8798"/>
        <v>211.02181905370844</v>
      </c>
      <c r="BR2218" s="50">
        <f>(1-'#Constant'!$A$3)/($K2218*'#Constant'!$B$3/'#Constant'!$C$3^($D2218-1)+1)+'#Constant'!$A$3</f>
        <v>0.93417910447761188</v>
      </c>
      <c r="BS2218" s="4">
        <f t="shared" si="8799"/>
        <v>215.75091867710498</v>
      </c>
      <c r="BT2218"/>
    </row>
    <row r="2219" spans="1:72" s="34" customFormat="1" ht="27" thickBot="1" x14ac:dyDescent="0.35">
      <c r="B2219" s="70" t="s">
        <v>514</v>
      </c>
      <c r="C2219"/>
      <c r="F2219" s="35"/>
      <c r="G2219" s="36"/>
      <c r="H2219" s="36"/>
      <c r="I2219" s="36"/>
      <c r="J2219" s="36"/>
      <c r="K2219" s="36"/>
      <c r="L2219" s="16"/>
      <c r="M2219" s="36"/>
      <c r="N2219" s="36"/>
      <c r="O2219" s="36"/>
      <c r="P2219" s="36">
        <v>0</v>
      </c>
      <c r="Q2219" s="36"/>
      <c r="R2219" s="36"/>
      <c r="S2219" s="36"/>
      <c r="T2219" s="36"/>
      <c r="U2219" s="36"/>
      <c r="V2219" s="36"/>
      <c r="W2219" s="16"/>
      <c r="X2219" s="36"/>
      <c r="Y2219" s="36"/>
      <c r="Z2219" s="36"/>
      <c r="AA2219" s="36">
        <v>0</v>
      </c>
      <c r="AB2219" s="36"/>
      <c r="AC2219" s="36"/>
      <c r="AD2219" s="36"/>
      <c r="AE2219" s="36"/>
      <c r="AF2219" s="36"/>
      <c r="AG2219" s="36"/>
      <c r="AH2219" s="36"/>
      <c r="AI2219" s="36"/>
      <c r="AJ2219" s="17"/>
      <c r="AK2219" s="36"/>
      <c r="AL2219" s="36"/>
      <c r="AM2219" s="17"/>
      <c r="AN2219" s="36"/>
      <c r="AO2219" s="36"/>
      <c r="AP2219" s="36"/>
      <c r="AQ2219" s="36"/>
      <c r="AR2219" s="36"/>
      <c r="AS2219" s="36"/>
      <c r="AT2219" s="36"/>
      <c r="AU2219" s="36"/>
      <c r="AV2219" s="36"/>
      <c r="AW2219" s="36"/>
      <c r="AX2219" s="36"/>
      <c r="AY2219" s="17"/>
      <c r="AZ2219" s="36"/>
      <c r="BA2219" s="36"/>
      <c r="BB2219" s="36"/>
      <c r="BC2219" s="36"/>
      <c r="BD2219" s="36"/>
      <c r="BE2219" s="36"/>
      <c r="BF2219" s="17"/>
      <c r="BG2219" s="36"/>
      <c r="BH2219" s="36"/>
      <c r="BI2219" s="17"/>
      <c r="BJ2219" s="37"/>
      <c r="BK2219" s="36"/>
      <c r="BL2219" s="36"/>
      <c r="BM2219" s="38"/>
      <c r="BN2219" s="38"/>
      <c r="BO2219" s="38"/>
      <c r="BP2219" s="38"/>
      <c r="BQ2219" s="38"/>
      <c r="BR2219" s="38"/>
      <c r="BS2219" s="38"/>
    </row>
    <row r="2220" spans="1:72" x14ac:dyDescent="0.3">
      <c r="A2220">
        <v>80001</v>
      </c>
      <c r="B2220" s="18" t="s">
        <v>493</v>
      </c>
      <c r="C2220" t="s">
        <v>81</v>
      </c>
      <c r="D2220">
        <v>1</v>
      </c>
      <c r="E2220">
        <v>1</v>
      </c>
      <c r="F2220" s="18">
        <v>1</v>
      </c>
      <c r="G2220" s="10">
        <v>100</v>
      </c>
      <c r="H2220" s="10">
        <v>100</v>
      </c>
      <c r="I2220" s="10">
        <v>10</v>
      </c>
      <c r="J2220" s="10">
        <v>1</v>
      </c>
      <c r="K2220" s="10">
        <v>1</v>
      </c>
      <c r="L2220" s="2"/>
      <c r="M2220" s="10">
        <v>0</v>
      </c>
      <c r="N2220" s="10">
        <v>0</v>
      </c>
      <c r="O2220" s="10">
        <v>0</v>
      </c>
      <c r="P2220" s="10">
        <v>0</v>
      </c>
      <c r="Q2220" s="10">
        <v>0</v>
      </c>
      <c r="R2220" s="10">
        <v>0</v>
      </c>
      <c r="S2220" s="10">
        <v>0</v>
      </c>
      <c r="T2220" s="10">
        <v>0</v>
      </c>
      <c r="U2220" s="10">
        <v>0</v>
      </c>
      <c r="V2220" s="10">
        <v>0</v>
      </c>
      <c r="W2220" s="2"/>
      <c r="X2220" s="10">
        <v>0</v>
      </c>
      <c r="Y2220" s="10">
        <v>0</v>
      </c>
      <c r="Z2220" s="10">
        <v>0</v>
      </c>
      <c r="AA2220" s="10">
        <v>0</v>
      </c>
      <c r="AB2220" s="10">
        <v>0</v>
      </c>
      <c r="AC2220" s="10">
        <v>0</v>
      </c>
      <c r="AD2220" s="10">
        <v>0</v>
      </c>
      <c r="AE2220" s="10">
        <v>0</v>
      </c>
      <c r="AF2220" s="10">
        <v>0</v>
      </c>
      <c r="AG2220" s="10">
        <v>0</v>
      </c>
      <c r="AH2220" s="10">
        <v>0</v>
      </c>
      <c r="AI2220" s="10">
        <v>0</v>
      </c>
      <c r="AJ2220" s="3"/>
      <c r="AK2220" s="10">
        <v>0</v>
      </c>
      <c r="AL2220" s="10">
        <v>0</v>
      </c>
      <c r="AM2220" s="3"/>
      <c r="AN2220" s="10">
        <v>0</v>
      </c>
      <c r="AO2220" s="10">
        <v>0</v>
      </c>
      <c r="AP2220" s="10">
        <v>0</v>
      </c>
      <c r="AQ2220" s="10">
        <v>0</v>
      </c>
      <c r="AR2220" s="10">
        <v>0</v>
      </c>
      <c r="AS2220" s="10">
        <v>0</v>
      </c>
      <c r="AT2220" s="10">
        <v>0</v>
      </c>
      <c r="AU2220" s="10">
        <v>0</v>
      </c>
      <c r="AV2220" s="10">
        <v>0</v>
      </c>
      <c r="AW2220" s="10">
        <v>0</v>
      </c>
      <c r="AX2220" s="10">
        <v>0</v>
      </c>
      <c r="AY2220" s="3"/>
      <c r="AZ2220" s="10">
        <v>6000</v>
      </c>
      <c r="BA2220" s="10">
        <v>6000</v>
      </c>
      <c r="BB2220" s="10">
        <v>0</v>
      </c>
      <c r="BC2220" s="10">
        <v>0</v>
      </c>
      <c r="BD2220" s="10">
        <v>0</v>
      </c>
      <c r="BE2220" s="10">
        <v>250</v>
      </c>
      <c r="BF2220" s="3"/>
      <c r="BG2220" s="10">
        <v>1000</v>
      </c>
      <c r="BH2220" s="10">
        <v>2000</v>
      </c>
      <c r="BI2220" s="3"/>
      <c r="BJ2220" s="21">
        <v>1</v>
      </c>
      <c r="BK2220" s="65">
        <v>0</v>
      </c>
      <c r="BL2220" s="65">
        <v>0</v>
      </c>
      <c r="BM2220" s="6">
        <f t="shared" ref="BM2220:BM2225" si="8820">MAX(G2220*(1+M2220/1000*(1+O2220/1000))*(1+0.5*T2220/1000)*(1+0.25*S2220/1000),(H2220*(1+X2220/1000*(1+Z2220/1000))*(1+0.5*AE2220/1000)*(1+0.25*AD2220/1000)))*BG2220/1000</f>
        <v>100</v>
      </c>
      <c r="BN2220" s="8">
        <f t="shared" ref="BN2220:BN2225" si="8821">(BQ2220+BS2220)/2*(1+AI2220/2000)*(1+AH2220/2000)*(1+AN2220/2000)*(1+AK2220/2000)</f>
        <v>0.50146991180529166</v>
      </c>
      <c r="BO2220" s="12">
        <f t="shared" ref="BO2220:BO2225" si="8822">SQRT(BM2220*BN2220)</f>
        <v>7.0814540301077411</v>
      </c>
      <c r="BP2220" s="50">
        <f>(1-'#Constant'!$A$3)/($J2220*'#Constant'!$B$3/'#Constant'!$C$3^($D2220-1)+1)+'#Constant'!$A$3</f>
        <v>0.99706879361914269</v>
      </c>
      <c r="BQ2220" s="4">
        <f t="shared" ref="BQ2220:BQ2225" si="8823">I2220/(BP2220*(1-Q2220/1000*(0.5+R2220/1000))*(1-P2220/1000)*(1-V2220/1000)*(1+U2220/1000))/20</f>
        <v>0.50146991180529166</v>
      </c>
      <c r="BR2220" s="50">
        <f>(1-'#Constant'!$A$3)/($K2220*'#Constant'!$B$3/'#Constant'!$C$3^($D2220-1)+1)+'#Constant'!$A$3</f>
        <v>0.99706879361914269</v>
      </c>
      <c r="BS2220" s="4">
        <f t="shared" ref="BS2220:BS2225" si="8824">I2220/(BR2220*(1-AB2220/1000*(0.5+AC2220/1000))*(1-AA2220/1000)*(1-AG2220/1000)*(1+AF2220/1000))/20</f>
        <v>0.50146991180529166</v>
      </c>
      <c r="BT2220">
        <f>BO2220/$BO$4*100</f>
        <v>5.3821731327678801</v>
      </c>
    </row>
    <row r="2221" spans="1:72" s="13" customFormat="1" ht="17.25" thickBot="1" x14ac:dyDescent="0.35">
      <c r="B2221" s="20"/>
      <c r="D2221" s="14">
        <v>1</v>
      </c>
      <c r="E2221" s="14">
        <v>1</v>
      </c>
      <c r="F2221" s="19">
        <v>1</v>
      </c>
      <c r="G2221" s="15">
        <f t="shared" ref="G2221:H2221" si="8825">G2220</f>
        <v>100</v>
      </c>
      <c r="H2221" s="15">
        <f t="shared" si="8825"/>
        <v>100</v>
      </c>
      <c r="I2221" s="15">
        <f>I2220</f>
        <v>10</v>
      </c>
      <c r="J2221" s="15">
        <v>1</v>
      </c>
      <c r="K2221" s="15">
        <v>1</v>
      </c>
      <c r="L2221" s="16"/>
      <c r="M2221" s="15">
        <f t="shared" ref="M2221:O2221" si="8826">M2220</f>
        <v>0</v>
      </c>
      <c r="N2221" s="15">
        <f t="shared" si="8826"/>
        <v>0</v>
      </c>
      <c r="O2221" s="15">
        <f t="shared" si="8826"/>
        <v>0</v>
      </c>
      <c r="P2221" s="15">
        <f>P2220</f>
        <v>0</v>
      </c>
      <c r="Q2221" s="15">
        <f t="shared" ref="Q2221:V2221" si="8827">Q2220</f>
        <v>0</v>
      </c>
      <c r="R2221" s="15">
        <f t="shared" si="8827"/>
        <v>0</v>
      </c>
      <c r="S2221" s="15">
        <f t="shared" si="8827"/>
        <v>0</v>
      </c>
      <c r="T2221" s="15">
        <f t="shared" si="8827"/>
        <v>0</v>
      </c>
      <c r="U2221" s="15">
        <f t="shared" si="8827"/>
        <v>0</v>
      </c>
      <c r="V2221" s="15">
        <f t="shared" si="8827"/>
        <v>0</v>
      </c>
      <c r="W2221" s="16"/>
      <c r="X2221" s="15">
        <f t="shared" ref="X2221:Z2221" si="8828">X2220</f>
        <v>0</v>
      </c>
      <c r="Y2221" s="15">
        <f t="shared" si="8828"/>
        <v>0</v>
      </c>
      <c r="Z2221" s="15">
        <f t="shared" si="8828"/>
        <v>0</v>
      </c>
      <c r="AA2221" s="15">
        <f>AA2220</f>
        <v>0</v>
      </c>
      <c r="AB2221" s="15">
        <f t="shared" ref="AB2221:AI2221" si="8829">AB2220</f>
        <v>0</v>
      </c>
      <c r="AC2221" s="15">
        <f t="shared" si="8829"/>
        <v>0</v>
      </c>
      <c r="AD2221" s="15">
        <f t="shared" si="8829"/>
        <v>0</v>
      </c>
      <c r="AE2221" s="15">
        <f t="shared" si="8829"/>
        <v>0</v>
      </c>
      <c r="AF2221" s="15">
        <f t="shared" si="8829"/>
        <v>0</v>
      </c>
      <c r="AG2221" s="15">
        <f t="shared" si="8829"/>
        <v>0</v>
      </c>
      <c r="AH2221" s="15">
        <f t="shared" si="8829"/>
        <v>0</v>
      </c>
      <c r="AI2221" s="15">
        <f t="shared" si="8829"/>
        <v>0</v>
      </c>
      <c r="AJ2221" s="17"/>
      <c r="AK2221" s="15">
        <f>AK2220</f>
        <v>0</v>
      </c>
      <c r="AL2221" s="15">
        <f>AL2220</f>
        <v>0</v>
      </c>
      <c r="AM2221" s="17"/>
      <c r="AN2221" s="15">
        <f t="shared" ref="AN2221:AX2221" si="8830">AN2220</f>
        <v>0</v>
      </c>
      <c r="AO2221" s="15">
        <f t="shared" si="8830"/>
        <v>0</v>
      </c>
      <c r="AP2221" s="15">
        <f t="shared" si="8830"/>
        <v>0</v>
      </c>
      <c r="AQ2221" s="15">
        <f t="shared" si="8830"/>
        <v>0</v>
      </c>
      <c r="AR2221" s="15">
        <f t="shared" si="8830"/>
        <v>0</v>
      </c>
      <c r="AS2221" s="15">
        <f t="shared" si="8830"/>
        <v>0</v>
      </c>
      <c r="AT2221" s="15">
        <f t="shared" si="8830"/>
        <v>0</v>
      </c>
      <c r="AU2221" s="15">
        <f t="shared" si="8830"/>
        <v>0</v>
      </c>
      <c r="AV2221" s="15">
        <f t="shared" si="8830"/>
        <v>0</v>
      </c>
      <c r="AW2221" s="15">
        <f t="shared" si="8830"/>
        <v>0</v>
      </c>
      <c r="AX2221" s="15">
        <f t="shared" si="8830"/>
        <v>0</v>
      </c>
      <c r="AY2221" s="17"/>
      <c r="AZ2221" s="15">
        <f t="shared" ref="AZ2221:BA2221" si="8831">AZ2220</f>
        <v>6000</v>
      </c>
      <c r="BA2221" s="15">
        <f t="shared" si="8831"/>
        <v>6000</v>
      </c>
      <c r="BB2221" s="15">
        <v>0</v>
      </c>
      <c r="BC2221" s="15">
        <f t="shared" ref="BC2221:BE2221" si="8832">BC2220</f>
        <v>0</v>
      </c>
      <c r="BD2221" s="15">
        <f t="shared" si="8832"/>
        <v>0</v>
      </c>
      <c r="BE2221" s="15">
        <f t="shared" si="8832"/>
        <v>250</v>
      </c>
      <c r="BF2221" s="17"/>
      <c r="BG2221" s="15">
        <f t="shared" ref="BG2221:BH2221" si="8833">BG2220</f>
        <v>1000</v>
      </c>
      <c r="BH2221" s="15">
        <f t="shared" si="8833"/>
        <v>2000</v>
      </c>
      <c r="BI2221" s="17"/>
      <c r="BJ2221" s="22">
        <f>G2221/G2220</f>
        <v>1</v>
      </c>
      <c r="BK2221" s="65">
        <f t="shared" ref="BK2221:BL2221" si="8834">BK2220</f>
        <v>0</v>
      </c>
      <c r="BL2221" s="65">
        <f t="shared" si="8834"/>
        <v>0</v>
      </c>
      <c r="BM2221" s="6">
        <f t="shared" si="8820"/>
        <v>100</v>
      </c>
      <c r="BN2221" s="8">
        <f t="shared" si="8821"/>
        <v>0.50146991180529166</v>
      </c>
      <c r="BO2221" s="12">
        <f t="shared" si="8822"/>
        <v>7.0814540301077411</v>
      </c>
      <c r="BP2221" s="50">
        <f>(1-'#Constant'!$A$3)/($J2221*'#Constant'!$B$3/'#Constant'!$C$3^($D2221-1)+1)+'#Constant'!$A$3</f>
        <v>0.99706879361914269</v>
      </c>
      <c r="BQ2221" s="4">
        <f t="shared" si="8823"/>
        <v>0.50146991180529166</v>
      </c>
      <c r="BR2221" s="50">
        <f>(1-'#Constant'!$A$3)/($K2221*'#Constant'!$B$3/'#Constant'!$C$3^($D2221-1)+1)+'#Constant'!$A$3</f>
        <v>0.99706879361914269</v>
      </c>
      <c r="BS2221" s="4">
        <f t="shared" si="8824"/>
        <v>0.50146991180529166</v>
      </c>
      <c r="BT2221"/>
    </row>
    <row r="2222" spans="1:72" x14ac:dyDescent="0.3">
      <c r="A2222">
        <v>80002</v>
      </c>
      <c r="B2222" s="18" t="s">
        <v>493</v>
      </c>
      <c r="C2222" t="s">
        <v>81</v>
      </c>
      <c r="D2222">
        <v>1</v>
      </c>
      <c r="E2222">
        <v>1</v>
      </c>
      <c r="F2222" s="18">
        <v>1</v>
      </c>
      <c r="G2222" s="10">
        <v>100</v>
      </c>
      <c r="H2222" s="10">
        <v>100</v>
      </c>
      <c r="I2222" s="10">
        <v>10</v>
      </c>
      <c r="J2222" s="10">
        <v>1</v>
      </c>
      <c r="K2222" s="10">
        <v>1</v>
      </c>
      <c r="L2222" s="2"/>
      <c r="M2222" s="10">
        <v>0</v>
      </c>
      <c r="N2222" s="10">
        <v>0</v>
      </c>
      <c r="O2222" s="10">
        <v>0</v>
      </c>
      <c r="P2222" s="10">
        <v>0</v>
      </c>
      <c r="Q2222" s="10">
        <v>0</v>
      </c>
      <c r="R2222" s="10">
        <v>0</v>
      </c>
      <c r="S2222" s="10">
        <v>0</v>
      </c>
      <c r="T2222" s="10">
        <v>0</v>
      </c>
      <c r="U2222" s="10">
        <v>0</v>
      </c>
      <c r="V2222" s="10">
        <v>0</v>
      </c>
      <c r="W2222" s="2"/>
      <c r="X2222" s="10">
        <v>0</v>
      </c>
      <c r="Y2222" s="10">
        <v>0</v>
      </c>
      <c r="Z2222" s="10">
        <v>0</v>
      </c>
      <c r="AA2222" s="10">
        <v>0</v>
      </c>
      <c r="AB2222" s="10">
        <v>0</v>
      </c>
      <c r="AC2222" s="10">
        <v>0</v>
      </c>
      <c r="AD2222" s="10">
        <v>0</v>
      </c>
      <c r="AE2222" s="10">
        <v>0</v>
      </c>
      <c r="AF2222" s="10">
        <v>0</v>
      </c>
      <c r="AG2222" s="10">
        <v>0</v>
      </c>
      <c r="AH2222" s="10">
        <v>0</v>
      </c>
      <c r="AI2222" s="10">
        <v>0</v>
      </c>
      <c r="AJ2222" s="3"/>
      <c r="AK2222" s="10">
        <v>0</v>
      </c>
      <c r="AL2222" s="10">
        <v>0</v>
      </c>
      <c r="AM2222" s="3"/>
      <c r="AN2222" s="10">
        <v>0</v>
      </c>
      <c r="AO2222" s="10">
        <v>0</v>
      </c>
      <c r="AP2222" s="10">
        <v>0</v>
      </c>
      <c r="AQ2222" s="10">
        <v>0</v>
      </c>
      <c r="AR2222" s="10">
        <v>0</v>
      </c>
      <c r="AS2222" s="10">
        <v>0</v>
      </c>
      <c r="AT2222" s="10">
        <v>0</v>
      </c>
      <c r="AU2222" s="10">
        <v>0</v>
      </c>
      <c r="AV2222" s="10">
        <v>0</v>
      </c>
      <c r="AW2222" s="10">
        <v>0</v>
      </c>
      <c r="AX2222" s="10">
        <v>0</v>
      </c>
      <c r="AY2222" s="3"/>
      <c r="AZ2222" s="10">
        <v>6000</v>
      </c>
      <c r="BA2222" s="10">
        <v>6000</v>
      </c>
      <c r="BB2222" s="10">
        <v>0</v>
      </c>
      <c r="BC2222" s="10">
        <v>0</v>
      </c>
      <c r="BD2222" s="10">
        <v>0</v>
      </c>
      <c r="BE2222" s="10">
        <v>250</v>
      </c>
      <c r="BF2222" s="3"/>
      <c r="BG2222" s="10">
        <v>1000</v>
      </c>
      <c r="BH2222" s="10">
        <v>2000</v>
      </c>
      <c r="BI2222" s="3"/>
      <c r="BJ2222" s="21">
        <v>1</v>
      </c>
      <c r="BK2222" s="65">
        <v>0</v>
      </c>
      <c r="BL2222" s="65">
        <v>0</v>
      </c>
      <c r="BM2222" s="6">
        <f t="shared" si="8820"/>
        <v>100</v>
      </c>
      <c r="BN2222" s="8">
        <f t="shared" si="8821"/>
        <v>0.50146991180529166</v>
      </c>
      <c r="BO2222" s="12">
        <f t="shared" si="8822"/>
        <v>7.0814540301077411</v>
      </c>
      <c r="BP2222" s="50">
        <f>(1-'#Constant'!$A$3)/($J2222*'#Constant'!$B$3/'#Constant'!$C$3^($D2222-1)+1)+'#Constant'!$A$3</f>
        <v>0.99706879361914269</v>
      </c>
      <c r="BQ2222" s="4">
        <f t="shared" si="8823"/>
        <v>0.50146991180529166</v>
      </c>
      <c r="BR2222" s="50">
        <f>(1-'#Constant'!$A$3)/($K2222*'#Constant'!$B$3/'#Constant'!$C$3^($D2222-1)+1)+'#Constant'!$A$3</f>
        <v>0.99706879361914269</v>
      </c>
      <c r="BS2222" s="4">
        <f t="shared" si="8824"/>
        <v>0.50146991180529166</v>
      </c>
      <c r="BT2222">
        <f>BO2222/$BO$4*100</f>
        <v>5.3821731327678801</v>
      </c>
    </row>
    <row r="2223" spans="1:72" s="13" customFormat="1" ht="17.25" thickBot="1" x14ac:dyDescent="0.35">
      <c r="B2223" s="20"/>
      <c r="D2223" s="14">
        <v>1</v>
      </c>
      <c r="E2223" s="14">
        <v>1</v>
      </c>
      <c r="F2223" s="19">
        <v>1</v>
      </c>
      <c r="G2223" s="15">
        <f t="shared" ref="G2223:H2223" si="8835">G2222</f>
        <v>100</v>
      </c>
      <c r="H2223" s="15">
        <f t="shared" si="8835"/>
        <v>100</v>
      </c>
      <c r="I2223" s="15">
        <f>I2222</f>
        <v>10</v>
      </c>
      <c r="J2223" s="15">
        <v>1</v>
      </c>
      <c r="K2223" s="15">
        <v>1</v>
      </c>
      <c r="L2223" s="16"/>
      <c r="M2223" s="15">
        <f t="shared" ref="M2223:O2223" si="8836">M2222</f>
        <v>0</v>
      </c>
      <c r="N2223" s="15">
        <f t="shared" si="8836"/>
        <v>0</v>
      </c>
      <c r="O2223" s="15">
        <f t="shared" si="8836"/>
        <v>0</v>
      </c>
      <c r="P2223" s="15">
        <f>P2222</f>
        <v>0</v>
      </c>
      <c r="Q2223" s="15">
        <f t="shared" ref="Q2223:V2223" si="8837">Q2222</f>
        <v>0</v>
      </c>
      <c r="R2223" s="15">
        <f t="shared" si="8837"/>
        <v>0</v>
      </c>
      <c r="S2223" s="15">
        <f t="shared" si="8837"/>
        <v>0</v>
      </c>
      <c r="T2223" s="15">
        <f t="shared" si="8837"/>
        <v>0</v>
      </c>
      <c r="U2223" s="15">
        <f t="shared" si="8837"/>
        <v>0</v>
      </c>
      <c r="V2223" s="15">
        <f t="shared" si="8837"/>
        <v>0</v>
      </c>
      <c r="W2223" s="16"/>
      <c r="X2223" s="15">
        <f t="shared" ref="X2223:Z2223" si="8838">X2222</f>
        <v>0</v>
      </c>
      <c r="Y2223" s="15">
        <f t="shared" si="8838"/>
        <v>0</v>
      </c>
      <c r="Z2223" s="15">
        <f t="shared" si="8838"/>
        <v>0</v>
      </c>
      <c r="AA2223" s="15">
        <f>AA2222</f>
        <v>0</v>
      </c>
      <c r="AB2223" s="15">
        <f t="shared" ref="AB2223:AI2223" si="8839">AB2222</f>
        <v>0</v>
      </c>
      <c r="AC2223" s="15">
        <f t="shared" si="8839"/>
        <v>0</v>
      </c>
      <c r="AD2223" s="15">
        <f t="shared" si="8839"/>
        <v>0</v>
      </c>
      <c r="AE2223" s="15">
        <f t="shared" si="8839"/>
        <v>0</v>
      </c>
      <c r="AF2223" s="15">
        <f t="shared" si="8839"/>
        <v>0</v>
      </c>
      <c r="AG2223" s="15">
        <f t="shared" si="8839"/>
        <v>0</v>
      </c>
      <c r="AH2223" s="15">
        <f t="shared" si="8839"/>
        <v>0</v>
      </c>
      <c r="AI2223" s="15">
        <f t="shared" si="8839"/>
        <v>0</v>
      </c>
      <c r="AJ2223" s="17"/>
      <c r="AK2223" s="15">
        <f>AK2222</f>
        <v>0</v>
      </c>
      <c r="AL2223" s="15">
        <f>AL2222</f>
        <v>0</v>
      </c>
      <c r="AM2223" s="17"/>
      <c r="AN2223" s="15">
        <f t="shared" ref="AN2223:AX2223" si="8840">AN2222</f>
        <v>0</v>
      </c>
      <c r="AO2223" s="15">
        <f t="shared" si="8840"/>
        <v>0</v>
      </c>
      <c r="AP2223" s="15">
        <f t="shared" si="8840"/>
        <v>0</v>
      </c>
      <c r="AQ2223" s="15">
        <f t="shared" si="8840"/>
        <v>0</v>
      </c>
      <c r="AR2223" s="15">
        <f t="shared" si="8840"/>
        <v>0</v>
      </c>
      <c r="AS2223" s="15">
        <f t="shared" si="8840"/>
        <v>0</v>
      </c>
      <c r="AT2223" s="15">
        <f t="shared" si="8840"/>
        <v>0</v>
      </c>
      <c r="AU2223" s="15">
        <f t="shared" si="8840"/>
        <v>0</v>
      </c>
      <c r="AV2223" s="15">
        <f t="shared" si="8840"/>
        <v>0</v>
      </c>
      <c r="AW2223" s="15">
        <f t="shared" si="8840"/>
        <v>0</v>
      </c>
      <c r="AX2223" s="15">
        <f t="shared" si="8840"/>
        <v>0</v>
      </c>
      <c r="AY2223" s="17"/>
      <c r="AZ2223" s="15">
        <f t="shared" ref="AZ2223:BA2223" si="8841">AZ2222</f>
        <v>6000</v>
      </c>
      <c r="BA2223" s="15">
        <f t="shared" si="8841"/>
        <v>6000</v>
      </c>
      <c r="BB2223" s="15">
        <v>0</v>
      </c>
      <c r="BC2223" s="15">
        <f t="shared" ref="BC2223:BE2223" si="8842">BC2222</f>
        <v>0</v>
      </c>
      <c r="BD2223" s="15">
        <f t="shared" si="8842"/>
        <v>0</v>
      </c>
      <c r="BE2223" s="15">
        <f t="shared" si="8842"/>
        <v>250</v>
      </c>
      <c r="BF2223" s="17"/>
      <c r="BG2223" s="15">
        <f t="shared" ref="BG2223:BH2223" si="8843">BG2222</f>
        <v>1000</v>
      </c>
      <c r="BH2223" s="15">
        <f t="shared" si="8843"/>
        <v>2000</v>
      </c>
      <c r="BI2223" s="17"/>
      <c r="BJ2223" s="22">
        <f>G2223/G2222</f>
        <v>1</v>
      </c>
      <c r="BK2223" s="65">
        <f t="shared" ref="BK2223:BL2223" si="8844">BK2222</f>
        <v>0</v>
      </c>
      <c r="BL2223" s="65">
        <f t="shared" si="8844"/>
        <v>0</v>
      </c>
      <c r="BM2223" s="6">
        <f t="shared" si="8820"/>
        <v>100</v>
      </c>
      <c r="BN2223" s="8">
        <f t="shared" si="8821"/>
        <v>0.50146991180529166</v>
      </c>
      <c r="BO2223" s="12">
        <f t="shared" si="8822"/>
        <v>7.0814540301077411</v>
      </c>
      <c r="BP2223" s="50">
        <f>(1-'#Constant'!$A$3)/($J2223*'#Constant'!$B$3/'#Constant'!$C$3^($D2223-1)+1)+'#Constant'!$A$3</f>
        <v>0.99706879361914269</v>
      </c>
      <c r="BQ2223" s="4">
        <f t="shared" si="8823"/>
        <v>0.50146991180529166</v>
      </c>
      <c r="BR2223" s="50">
        <f>(1-'#Constant'!$A$3)/($K2223*'#Constant'!$B$3/'#Constant'!$C$3^($D2223-1)+1)+'#Constant'!$A$3</f>
        <v>0.99706879361914269</v>
      </c>
      <c r="BS2223" s="4">
        <f t="shared" si="8824"/>
        <v>0.50146991180529166</v>
      </c>
      <c r="BT2223"/>
    </row>
    <row r="2224" spans="1:72" x14ac:dyDescent="0.3">
      <c r="A2224">
        <v>80003</v>
      </c>
      <c r="B2224" s="18" t="s">
        <v>493</v>
      </c>
      <c r="C2224" t="s">
        <v>81</v>
      </c>
      <c r="D2224">
        <v>1</v>
      </c>
      <c r="E2224">
        <v>1</v>
      </c>
      <c r="F2224" s="18">
        <v>1</v>
      </c>
      <c r="G2224" s="10">
        <v>100</v>
      </c>
      <c r="H2224" s="10">
        <v>100</v>
      </c>
      <c r="I2224" s="10">
        <v>10</v>
      </c>
      <c r="J2224" s="10">
        <v>1</v>
      </c>
      <c r="K2224" s="10">
        <v>1</v>
      </c>
      <c r="L2224" s="2"/>
      <c r="M2224" s="10">
        <v>0</v>
      </c>
      <c r="N2224" s="10">
        <v>0</v>
      </c>
      <c r="O2224" s="10">
        <v>0</v>
      </c>
      <c r="P2224" s="10">
        <v>0</v>
      </c>
      <c r="Q2224" s="10">
        <v>0</v>
      </c>
      <c r="R2224" s="10">
        <v>0</v>
      </c>
      <c r="S2224" s="10">
        <v>0</v>
      </c>
      <c r="T2224" s="10">
        <v>0</v>
      </c>
      <c r="U2224" s="10">
        <v>0</v>
      </c>
      <c r="V2224" s="10">
        <v>0</v>
      </c>
      <c r="W2224" s="2"/>
      <c r="X2224" s="10">
        <v>0</v>
      </c>
      <c r="Y2224" s="10">
        <v>0</v>
      </c>
      <c r="Z2224" s="10">
        <v>0</v>
      </c>
      <c r="AA2224" s="10">
        <v>0</v>
      </c>
      <c r="AB2224" s="10">
        <v>0</v>
      </c>
      <c r="AC2224" s="10">
        <v>0</v>
      </c>
      <c r="AD2224" s="10">
        <v>0</v>
      </c>
      <c r="AE2224" s="10">
        <v>0</v>
      </c>
      <c r="AF2224" s="10">
        <v>0</v>
      </c>
      <c r="AG2224" s="10">
        <v>0</v>
      </c>
      <c r="AH2224" s="10">
        <v>0</v>
      </c>
      <c r="AI2224" s="10">
        <v>0</v>
      </c>
      <c r="AJ2224" s="3"/>
      <c r="AK2224" s="10">
        <v>0</v>
      </c>
      <c r="AL2224" s="10">
        <v>0</v>
      </c>
      <c r="AM2224" s="3"/>
      <c r="AN2224" s="10">
        <v>0</v>
      </c>
      <c r="AO2224" s="10">
        <v>0</v>
      </c>
      <c r="AP2224" s="10">
        <v>0</v>
      </c>
      <c r="AQ2224" s="10">
        <v>0</v>
      </c>
      <c r="AR2224" s="10">
        <v>0</v>
      </c>
      <c r="AS2224" s="10">
        <v>0</v>
      </c>
      <c r="AT2224" s="10">
        <v>0</v>
      </c>
      <c r="AU2224" s="10">
        <v>0</v>
      </c>
      <c r="AV2224" s="10">
        <v>0</v>
      </c>
      <c r="AW2224" s="10">
        <v>0</v>
      </c>
      <c r="AX2224" s="10">
        <v>0</v>
      </c>
      <c r="AY2224" s="3"/>
      <c r="AZ2224" s="10">
        <v>6000</v>
      </c>
      <c r="BA2224" s="10">
        <v>6000</v>
      </c>
      <c r="BB2224" s="10">
        <v>0</v>
      </c>
      <c r="BC2224" s="10">
        <v>0</v>
      </c>
      <c r="BD2224" s="10">
        <v>0</v>
      </c>
      <c r="BE2224" s="10">
        <v>250</v>
      </c>
      <c r="BF2224" s="3"/>
      <c r="BG2224" s="10">
        <v>1000</v>
      </c>
      <c r="BH2224" s="10">
        <v>2000</v>
      </c>
      <c r="BI2224" s="3"/>
      <c r="BJ2224" s="21">
        <v>1</v>
      </c>
      <c r="BK2224" s="65">
        <v>0</v>
      </c>
      <c r="BL2224" s="65">
        <v>0</v>
      </c>
      <c r="BM2224" s="6">
        <f t="shared" si="8820"/>
        <v>100</v>
      </c>
      <c r="BN2224" s="8">
        <f t="shared" si="8821"/>
        <v>0.50146991180529166</v>
      </c>
      <c r="BO2224" s="12">
        <f t="shared" si="8822"/>
        <v>7.0814540301077411</v>
      </c>
      <c r="BP2224" s="50">
        <f>(1-'#Constant'!$A$3)/($J2224*'#Constant'!$B$3/'#Constant'!$C$3^($D2224-1)+1)+'#Constant'!$A$3</f>
        <v>0.99706879361914269</v>
      </c>
      <c r="BQ2224" s="4">
        <f t="shared" si="8823"/>
        <v>0.50146991180529166</v>
      </c>
      <c r="BR2224" s="50">
        <f>(1-'#Constant'!$A$3)/($K2224*'#Constant'!$B$3/'#Constant'!$C$3^($D2224-1)+1)+'#Constant'!$A$3</f>
        <v>0.99706879361914269</v>
      </c>
      <c r="BS2224" s="4">
        <f t="shared" si="8824"/>
        <v>0.50146991180529166</v>
      </c>
      <c r="BT2224">
        <f>BO2224/$BO$4*100</f>
        <v>5.3821731327678801</v>
      </c>
    </row>
    <row r="2225" spans="1:72" s="13" customFormat="1" ht="17.25" thickBot="1" x14ac:dyDescent="0.35">
      <c r="B2225" s="20"/>
      <c r="D2225" s="14">
        <v>1</v>
      </c>
      <c r="E2225" s="14">
        <v>1</v>
      </c>
      <c r="F2225" s="19">
        <v>1</v>
      </c>
      <c r="G2225" s="15">
        <f t="shared" ref="G2225:H2225" si="8845">G2224</f>
        <v>100</v>
      </c>
      <c r="H2225" s="15">
        <f t="shared" si="8845"/>
        <v>100</v>
      </c>
      <c r="I2225" s="15">
        <f>I2224</f>
        <v>10</v>
      </c>
      <c r="J2225" s="15">
        <v>1</v>
      </c>
      <c r="K2225" s="15">
        <v>1</v>
      </c>
      <c r="L2225" s="16"/>
      <c r="M2225" s="15">
        <f t="shared" ref="M2225:O2225" si="8846">M2224</f>
        <v>0</v>
      </c>
      <c r="N2225" s="15">
        <f t="shared" si="8846"/>
        <v>0</v>
      </c>
      <c r="O2225" s="15">
        <f t="shared" si="8846"/>
        <v>0</v>
      </c>
      <c r="P2225" s="15">
        <f>P2224</f>
        <v>0</v>
      </c>
      <c r="Q2225" s="15">
        <f t="shared" ref="Q2225:V2225" si="8847">Q2224</f>
        <v>0</v>
      </c>
      <c r="R2225" s="15">
        <f t="shared" si="8847"/>
        <v>0</v>
      </c>
      <c r="S2225" s="15">
        <f t="shared" si="8847"/>
        <v>0</v>
      </c>
      <c r="T2225" s="15">
        <f t="shared" si="8847"/>
        <v>0</v>
      </c>
      <c r="U2225" s="15">
        <f t="shared" si="8847"/>
        <v>0</v>
      </c>
      <c r="V2225" s="15">
        <f t="shared" si="8847"/>
        <v>0</v>
      </c>
      <c r="W2225" s="16"/>
      <c r="X2225" s="15">
        <f t="shared" ref="X2225:Z2225" si="8848">X2224</f>
        <v>0</v>
      </c>
      <c r="Y2225" s="15">
        <f t="shared" si="8848"/>
        <v>0</v>
      </c>
      <c r="Z2225" s="15">
        <f t="shared" si="8848"/>
        <v>0</v>
      </c>
      <c r="AA2225" s="15">
        <f>AA2224</f>
        <v>0</v>
      </c>
      <c r="AB2225" s="15">
        <f t="shared" ref="AB2225:AI2225" si="8849">AB2224</f>
        <v>0</v>
      </c>
      <c r="AC2225" s="15">
        <f t="shared" si="8849"/>
        <v>0</v>
      </c>
      <c r="AD2225" s="15">
        <f t="shared" si="8849"/>
        <v>0</v>
      </c>
      <c r="AE2225" s="15">
        <f t="shared" si="8849"/>
        <v>0</v>
      </c>
      <c r="AF2225" s="15">
        <f t="shared" si="8849"/>
        <v>0</v>
      </c>
      <c r="AG2225" s="15">
        <f t="shared" si="8849"/>
        <v>0</v>
      </c>
      <c r="AH2225" s="15">
        <f t="shared" si="8849"/>
        <v>0</v>
      </c>
      <c r="AI2225" s="15">
        <f t="shared" si="8849"/>
        <v>0</v>
      </c>
      <c r="AJ2225" s="17"/>
      <c r="AK2225" s="15">
        <f>AK2224</f>
        <v>0</v>
      </c>
      <c r="AL2225" s="15">
        <f>AL2224</f>
        <v>0</v>
      </c>
      <c r="AM2225" s="17"/>
      <c r="AN2225" s="15">
        <f t="shared" ref="AN2225:AX2225" si="8850">AN2224</f>
        <v>0</v>
      </c>
      <c r="AO2225" s="15">
        <f t="shared" si="8850"/>
        <v>0</v>
      </c>
      <c r="AP2225" s="15">
        <f t="shared" si="8850"/>
        <v>0</v>
      </c>
      <c r="AQ2225" s="15">
        <f t="shared" si="8850"/>
        <v>0</v>
      </c>
      <c r="AR2225" s="15">
        <f t="shared" si="8850"/>
        <v>0</v>
      </c>
      <c r="AS2225" s="15">
        <f t="shared" si="8850"/>
        <v>0</v>
      </c>
      <c r="AT2225" s="15">
        <f t="shared" si="8850"/>
        <v>0</v>
      </c>
      <c r="AU2225" s="15">
        <f t="shared" si="8850"/>
        <v>0</v>
      </c>
      <c r="AV2225" s="15">
        <f t="shared" si="8850"/>
        <v>0</v>
      </c>
      <c r="AW2225" s="15">
        <f t="shared" si="8850"/>
        <v>0</v>
      </c>
      <c r="AX2225" s="15">
        <f t="shared" si="8850"/>
        <v>0</v>
      </c>
      <c r="AY2225" s="17"/>
      <c r="AZ2225" s="15">
        <f t="shared" ref="AZ2225:BA2225" si="8851">AZ2224</f>
        <v>6000</v>
      </c>
      <c r="BA2225" s="15">
        <f t="shared" si="8851"/>
        <v>6000</v>
      </c>
      <c r="BB2225" s="15">
        <v>0</v>
      </c>
      <c r="BC2225" s="15">
        <f t="shared" ref="BC2225:BE2225" si="8852">BC2224</f>
        <v>0</v>
      </c>
      <c r="BD2225" s="15">
        <f t="shared" si="8852"/>
        <v>0</v>
      </c>
      <c r="BE2225" s="15">
        <f t="shared" si="8852"/>
        <v>250</v>
      </c>
      <c r="BF2225" s="17"/>
      <c r="BG2225" s="15">
        <f t="shared" ref="BG2225:BH2225" si="8853">BG2224</f>
        <v>1000</v>
      </c>
      <c r="BH2225" s="15">
        <f t="shared" si="8853"/>
        <v>2000</v>
      </c>
      <c r="BI2225" s="17"/>
      <c r="BJ2225" s="22">
        <f>G2225/G2224</f>
        <v>1</v>
      </c>
      <c r="BK2225" s="65">
        <f t="shared" ref="BK2225:BL2225" si="8854">BK2224</f>
        <v>0</v>
      </c>
      <c r="BL2225" s="65">
        <f t="shared" si="8854"/>
        <v>0</v>
      </c>
      <c r="BM2225" s="6">
        <f t="shared" si="8820"/>
        <v>100</v>
      </c>
      <c r="BN2225" s="8">
        <f t="shared" si="8821"/>
        <v>0.50146991180529166</v>
      </c>
      <c r="BO2225" s="12">
        <f t="shared" si="8822"/>
        <v>7.0814540301077411</v>
      </c>
      <c r="BP2225" s="50">
        <f>(1-'#Constant'!$A$3)/($J2225*'#Constant'!$B$3/'#Constant'!$C$3^($D2225-1)+1)+'#Constant'!$A$3</f>
        <v>0.99706879361914269</v>
      </c>
      <c r="BQ2225" s="4">
        <f t="shared" si="8823"/>
        <v>0.50146991180529166</v>
      </c>
      <c r="BR2225" s="50">
        <f>(1-'#Constant'!$A$3)/($K2225*'#Constant'!$B$3/'#Constant'!$C$3^($D2225-1)+1)+'#Constant'!$A$3</f>
        <v>0.99706879361914269</v>
      </c>
      <c r="BS2225" s="4">
        <f t="shared" si="8824"/>
        <v>0.50146991180529166</v>
      </c>
      <c r="BT2225"/>
    </row>
    <row r="2226" spans="1:72" x14ac:dyDescent="0.3">
      <c r="A2226">
        <v>80004</v>
      </c>
      <c r="B2226" s="18" t="e">
        <f>VLOOKUP(CONCATENATE("CREATURE_NAME_",A2226),[1]Localization_Hero!$A:$E,2,FALSE)</f>
        <v>#N/A</v>
      </c>
      <c r="C2226" t="s">
        <v>173</v>
      </c>
      <c r="D2226">
        <v>1</v>
      </c>
      <c r="E2226">
        <v>1</v>
      </c>
      <c r="F2226" s="18">
        <v>1</v>
      </c>
      <c r="G2226" s="10">
        <v>100</v>
      </c>
      <c r="H2226" s="10">
        <v>100</v>
      </c>
      <c r="I2226" s="10">
        <v>10</v>
      </c>
      <c r="J2226" s="10">
        <v>1</v>
      </c>
      <c r="K2226" s="10">
        <v>1</v>
      </c>
      <c r="L2226" s="2"/>
      <c r="M2226" s="10">
        <v>0</v>
      </c>
      <c r="N2226" s="10">
        <v>0</v>
      </c>
      <c r="O2226" s="10">
        <v>0</v>
      </c>
      <c r="P2226" s="10">
        <v>0</v>
      </c>
      <c r="Q2226" s="10">
        <v>0</v>
      </c>
      <c r="R2226" s="10">
        <v>0</v>
      </c>
      <c r="S2226" s="10">
        <v>0</v>
      </c>
      <c r="T2226" s="10">
        <v>0</v>
      </c>
      <c r="U2226" s="10">
        <v>0</v>
      </c>
      <c r="V2226" s="10">
        <v>0</v>
      </c>
      <c r="W2226" s="2"/>
      <c r="X2226" s="10">
        <v>0</v>
      </c>
      <c r="Y2226" s="10">
        <v>0</v>
      </c>
      <c r="Z2226" s="10">
        <v>0</v>
      </c>
      <c r="AA2226" s="10">
        <v>0</v>
      </c>
      <c r="AB2226" s="10">
        <v>0</v>
      </c>
      <c r="AC2226" s="10">
        <v>0</v>
      </c>
      <c r="AD2226" s="10">
        <v>0</v>
      </c>
      <c r="AE2226" s="10">
        <v>0</v>
      </c>
      <c r="AF2226" s="10">
        <v>0</v>
      </c>
      <c r="AG2226" s="10">
        <v>0</v>
      </c>
      <c r="AH2226" s="10">
        <v>0</v>
      </c>
      <c r="AI2226" s="10">
        <v>0</v>
      </c>
      <c r="AJ2226" s="3"/>
      <c r="AK2226" s="10">
        <v>0</v>
      </c>
      <c r="AL2226" s="10">
        <v>0</v>
      </c>
      <c r="AM2226" s="3"/>
      <c r="AN2226" s="10">
        <v>0</v>
      </c>
      <c r="AO2226" s="10">
        <v>0</v>
      </c>
      <c r="AP2226" s="10">
        <v>0</v>
      </c>
      <c r="AQ2226" s="10">
        <v>0</v>
      </c>
      <c r="AR2226" s="10">
        <v>0</v>
      </c>
      <c r="AS2226" s="10">
        <v>0</v>
      </c>
      <c r="AT2226" s="10">
        <v>0</v>
      </c>
      <c r="AU2226" s="10">
        <v>0</v>
      </c>
      <c r="AV2226" s="10">
        <v>0</v>
      </c>
      <c r="AW2226" s="10">
        <v>0</v>
      </c>
      <c r="AX2226" s="10">
        <v>0</v>
      </c>
      <c r="AY2226" s="3"/>
      <c r="AZ2226" s="10">
        <v>6000</v>
      </c>
      <c r="BA2226" s="10">
        <v>6000</v>
      </c>
      <c r="BB2226" s="10">
        <v>0</v>
      </c>
      <c r="BC2226" s="10">
        <v>0</v>
      </c>
      <c r="BD2226" s="10">
        <v>0</v>
      </c>
      <c r="BE2226" s="10">
        <v>250</v>
      </c>
      <c r="BF2226" s="3"/>
      <c r="BG2226" s="10">
        <v>1000</v>
      </c>
      <c r="BH2226" s="10">
        <v>2000</v>
      </c>
      <c r="BI2226" s="3"/>
      <c r="BJ2226" s="21">
        <v>1</v>
      </c>
      <c r="BK2226" s="65">
        <v>0</v>
      </c>
      <c r="BL2226" s="65">
        <v>0</v>
      </c>
      <c r="BM2226" s="6">
        <f t="shared" ref="BM2226:BM2227" si="8855">MAX(G2226*(1+M2226/1000*(1+O2226/1000))*(1+0.5*T2226/1000)*(1+0.25*S2226/1000),(H2226*(1+X2226/1000*(1+Z2226/1000))*(1+0.5*AE2226/1000)*(1+0.25*AD2226/1000)))*BG2226/1000</f>
        <v>100</v>
      </c>
      <c r="BN2226" s="8">
        <f t="shared" ref="BN2226:BN2227" si="8856">(BQ2226+BS2226)/2*(1+AI2226/2000)*(1+AH2226/2000)*(1+AN2226/2000)*(1+AK2226/2000)</f>
        <v>0.50146991180529166</v>
      </c>
      <c r="BO2226" s="12">
        <f t="shared" ref="BO2226:BO2227" si="8857">SQRT(BM2226*BN2226)</f>
        <v>7.0814540301077411</v>
      </c>
      <c r="BP2226" s="50">
        <f>(1-'#Constant'!$A$3)/($J2226*'#Constant'!$B$3/'#Constant'!$C$3^($D2226-1)+1)+'#Constant'!$A$3</f>
        <v>0.99706879361914269</v>
      </c>
      <c r="BQ2226" s="4">
        <f t="shared" ref="BQ2226:BQ2227" si="8858">I2226/(BP2226*(1-Q2226/1000*(0.5+R2226/1000))*(1-P2226/1000)*(1-V2226/1000)*(1+U2226/1000))/20</f>
        <v>0.50146991180529166</v>
      </c>
      <c r="BR2226" s="50">
        <f>(1-'#Constant'!$A$3)/($K2226*'#Constant'!$B$3/'#Constant'!$C$3^($D2226-1)+1)+'#Constant'!$A$3</f>
        <v>0.99706879361914269</v>
      </c>
      <c r="BS2226" s="4">
        <f t="shared" ref="BS2226:BS2227" si="8859">I2226/(BR2226*(1-AB2226/1000*(0.5+AC2226/1000))*(1-AA2226/1000)*(1-AG2226/1000)*(1+AF2226/1000))/20</f>
        <v>0.50146991180529166</v>
      </c>
      <c r="BT2226">
        <f>BO2226/$BO$4*100</f>
        <v>5.3821731327678801</v>
      </c>
    </row>
    <row r="2227" spans="1:72" s="13" customFormat="1" ht="17.25" thickBot="1" x14ac:dyDescent="0.35">
      <c r="B2227" s="20"/>
      <c r="D2227" s="14">
        <v>1</v>
      </c>
      <c r="E2227" s="14">
        <v>1</v>
      </c>
      <c r="F2227" s="19">
        <v>1</v>
      </c>
      <c r="G2227" s="15">
        <f t="shared" ref="G2227:H2227" si="8860">G2226</f>
        <v>100</v>
      </c>
      <c r="H2227" s="15">
        <f t="shared" si="8860"/>
        <v>100</v>
      </c>
      <c r="I2227" s="15">
        <f>I2226</f>
        <v>10</v>
      </c>
      <c r="J2227" s="15">
        <v>1</v>
      </c>
      <c r="K2227" s="15">
        <v>1</v>
      </c>
      <c r="L2227" s="16"/>
      <c r="M2227" s="15">
        <f t="shared" ref="M2227:O2227" si="8861">M2226</f>
        <v>0</v>
      </c>
      <c r="N2227" s="15">
        <f t="shared" si="8861"/>
        <v>0</v>
      </c>
      <c r="O2227" s="15">
        <f t="shared" si="8861"/>
        <v>0</v>
      </c>
      <c r="P2227" s="15">
        <f>P2226</f>
        <v>0</v>
      </c>
      <c r="Q2227" s="15">
        <f t="shared" ref="Q2227:V2227" si="8862">Q2226</f>
        <v>0</v>
      </c>
      <c r="R2227" s="15">
        <f t="shared" si="8862"/>
        <v>0</v>
      </c>
      <c r="S2227" s="15">
        <f t="shared" si="8862"/>
        <v>0</v>
      </c>
      <c r="T2227" s="15">
        <f t="shared" si="8862"/>
        <v>0</v>
      </c>
      <c r="U2227" s="15">
        <f t="shared" si="8862"/>
        <v>0</v>
      </c>
      <c r="V2227" s="15">
        <f t="shared" si="8862"/>
        <v>0</v>
      </c>
      <c r="W2227" s="16"/>
      <c r="X2227" s="15">
        <f t="shared" ref="X2227:Z2227" si="8863">X2226</f>
        <v>0</v>
      </c>
      <c r="Y2227" s="15">
        <f t="shared" si="8863"/>
        <v>0</v>
      </c>
      <c r="Z2227" s="15">
        <f t="shared" si="8863"/>
        <v>0</v>
      </c>
      <c r="AA2227" s="15">
        <f>AA2226</f>
        <v>0</v>
      </c>
      <c r="AB2227" s="15">
        <f t="shared" ref="AB2227:AI2227" si="8864">AB2226</f>
        <v>0</v>
      </c>
      <c r="AC2227" s="15">
        <f t="shared" si="8864"/>
        <v>0</v>
      </c>
      <c r="AD2227" s="15">
        <f t="shared" si="8864"/>
        <v>0</v>
      </c>
      <c r="AE2227" s="15">
        <f t="shared" si="8864"/>
        <v>0</v>
      </c>
      <c r="AF2227" s="15">
        <f t="shared" si="8864"/>
        <v>0</v>
      </c>
      <c r="AG2227" s="15">
        <f t="shared" si="8864"/>
        <v>0</v>
      </c>
      <c r="AH2227" s="15">
        <f t="shared" si="8864"/>
        <v>0</v>
      </c>
      <c r="AI2227" s="15">
        <f t="shared" si="8864"/>
        <v>0</v>
      </c>
      <c r="AJ2227" s="17"/>
      <c r="AK2227" s="15">
        <f>AK2226</f>
        <v>0</v>
      </c>
      <c r="AL2227" s="15">
        <f>AL2226</f>
        <v>0</v>
      </c>
      <c r="AM2227" s="17"/>
      <c r="AN2227" s="15">
        <f t="shared" ref="AN2227:AX2227" si="8865">AN2226</f>
        <v>0</v>
      </c>
      <c r="AO2227" s="15">
        <f t="shared" si="8865"/>
        <v>0</v>
      </c>
      <c r="AP2227" s="15">
        <f t="shared" si="8865"/>
        <v>0</v>
      </c>
      <c r="AQ2227" s="15">
        <f t="shared" si="8865"/>
        <v>0</v>
      </c>
      <c r="AR2227" s="15">
        <f t="shared" si="8865"/>
        <v>0</v>
      </c>
      <c r="AS2227" s="15">
        <f t="shared" si="8865"/>
        <v>0</v>
      </c>
      <c r="AT2227" s="15">
        <f t="shared" si="8865"/>
        <v>0</v>
      </c>
      <c r="AU2227" s="15">
        <f t="shared" si="8865"/>
        <v>0</v>
      </c>
      <c r="AV2227" s="15">
        <f t="shared" si="8865"/>
        <v>0</v>
      </c>
      <c r="AW2227" s="15">
        <f t="shared" si="8865"/>
        <v>0</v>
      </c>
      <c r="AX2227" s="15">
        <f t="shared" si="8865"/>
        <v>0</v>
      </c>
      <c r="AY2227" s="17"/>
      <c r="AZ2227" s="15">
        <f t="shared" ref="AZ2227:BA2227" si="8866">AZ2226</f>
        <v>6000</v>
      </c>
      <c r="BA2227" s="15">
        <f t="shared" si="8866"/>
        <v>6000</v>
      </c>
      <c r="BB2227" s="15">
        <v>0</v>
      </c>
      <c r="BC2227" s="15">
        <f t="shared" ref="BC2227:BE2227" si="8867">BC2226</f>
        <v>0</v>
      </c>
      <c r="BD2227" s="15">
        <f t="shared" si="8867"/>
        <v>0</v>
      </c>
      <c r="BE2227" s="15">
        <f t="shared" si="8867"/>
        <v>250</v>
      </c>
      <c r="BF2227" s="17"/>
      <c r="BG2227" s="15">
        <f t="shared" ref="BG2227:BH2227" si="8868">BG2226</f>
        <v>1000</v>
      </c>
      <c r="BH2227" s="15">
        <f t="shared" si="8868"/>
        <v>2000</v>
      </c>
      <c r="BI2227" s="17"/>
      <c r="BJ2227" s="22">
        <f>G2227/G2226</f>
        <v>1</v>
      </c>
      <c r="BK2227" s="65">
        <f t="shared" ref="BK2227:BL2227" si="8869">BK2226</f>
        <v>0</v>
      </c>
      <c r="BL2227" s="65">
        <f t="shared" si="8869"/>
        <v>0</v>
      </c>
      <c r="BM2227" s="6">
        <f t="shared" si="8855"/>
        <v>100</v>
      </c>
      <c r="BN2227" s="8">
        <f t="shared" si="8856"/>
        <v>0.50146991180529166</v>
      </c>
      <c r="BO2227" s="12">
        <f t="shared" si="8857"/>
        <v>7.0814540301077411</v>
      </c>
      <c r="BP2227" s="50">
        <f>(1-'#Constant'!$A$3)/($J2227*'#Constant'!$B$3/'#Constant'!$C$3^($D2227-1)+1)+'#Constant'!$A$3</f>
        <v>0.99706879361914269</v>
      </c>
      <c r="BQ2227" s="4">
        <f t="shared" si="8858"/>
        <v>0.50146991180529166</v>
      </c>
      <c r="BR2227" s="50">
        <f>(1-'#Constant'!$A$3)/($K2227*'#Constant'!$B$3/'#Constant'!$C$3^($D2227-1)+1)+'#Constant'!$A$3</f>
        <v>0.99706879361914269</v>
      </c>
      <c r="BS2227" s="4">
        <f t="shared" si="8859"/>
        <v>0.50146991180529166</v>
      </c>
      <c r="BT2227"/>
    </row>
    <row r="2228" spans="1:72" x14ac:dyDescent="0.3">
      <c r="A2228">
        <v>80005</v>
      </c>
      <c r="B2228" s="18" t="e">
        <f>VLOOKUP(CONCATENATE("CREATURE_NAME_",A2228),[1]Localization_Hero!$A:$E,2,FALSE)</f>
        <v>#N/A</v>
      </c>
      <c r="C2228" t="s">
        <v>173</v>
      </c>
      <c r="D2228">
        <v>1</v>
      </c>
      <c r="E2228">
        <v>1</v>
      </c>
      <c r="F2228" s="18">
        <v>1</v>
      </c>
      <c r="G2228" s="10">
        <v>100</v>
      </c>
      <c r="H2228" s="10">
        <v>100</v>
      </c>
      <c r="I2228" s="10">
        <v>10</v>
      </c>
      <c r="J2228" s="10">
        <v>1</v>
      </c>
      <c r="K2228" s="10">
        <v>1</v>
      </c>
      <c r="L2228" s="2"/>
      <c r="M2228" s="10">
        <v>0</v>
      </c>
      <c r="N2228" s="10">
        <v>0</v>
      </c>
      <c r="O2228" s="10">
        <v>0</v>
      </c>
      <c r="P2228" s="10">
        <v>0</v>
      </c>
      <c r="Q2228" s="10">
        <v>0</v>
      </c>
      <c r="R2228" s="10">
        <v>0</v>
      </c>
      <c r="S2228" s="10">
        <v>0</v>
      </c>
      <c r="T2228" s="10">
        <v>0</v>
      </c>
      <c r="U2228" s="10">
        <v>0</v>
      </c>
      <c r="V2228" s="10">
        <v>0</v>
      </c>
      <c r="W2228" s="2"/>
      <c r="X2228" s="10">
        <v>0</v>
      </c>
      <c r="Y2228" s="10">
        <v>0</v>
      </c>
      <c r="Z2228" s="10">
        <v>0</v>
      </c>
      <c r="AA2228" s="10">
        <v>0</v>
      </c>
      <c r="AB2228" s="10">
        <v>0</v>
      </c>
      <c r="AC2228" s="10">
        <v>0</v>
      </c>
      <c r="AD2228" s="10">
        <v>0</v>
      </c>
      <c r="AE2228" s="10">
        <v>0</v>
      </c>
      <c r="AF2228" s="10">
        <v>0</v>
      </c>
      <c r="AG2228" s="10">
        <v>0</v>
      </c>
      <c r="AH2228" s="10">
        <v>0</v>
      </c>
      <c r="AI2228" s="10">
        <v>0</v>
      </c>
      <c r="AJ2228" s="3"/>
      <c r="AK2228" s="10">
        <v>0</v>
      </c>
      <c r="AL2228" s="10">
        <v>0</v>
      </c>
      <c r="AM2228" s="3"/>
      <c r="AN2228" s="10">
        <v>0</v>
      </c>
      <c r="AO2228" s="10">
        <v>0</v>
      </c>
      <c r="AP2228" s="10">
        <v>0</v>
      </c>
      <c r="AQ2228" s="10">
        <v>0</v>
      </c>
      <c r="AR2228" s="10">
        <v>0</v>
      </c>
      <c r="AS2228" s="10">
        <v>0</v>
      </c>
      <c r="AT2228" s="10">
        <v>0</v>
      </c>
      <c r="AU2228" s="10">
        <v>0</v>
      </c>
      <c r="AV2228" s="10">
        <v>0</v>
      </c>
      <c r="AW2228" s="10">
        <v>0</v>
      </c>
      <c r="AX2228" s="10">
        <v>0</v>
      </c>
      <c r="AY2228" s="3"/>
      <c r="AZ2228" s="10">
        <v>6000</v>
      </c>
      <c r="BA2228" s="10">
        <v>6000</v>
      </c>
      <c r="BB2228" s="10">
        <v>0</v>
      </c>
      <c r="BC2228" s="10">
        <v>0</v>
      </c>
      <c r="BD2228" s="10">
        <v>0</v>
      </c>
      <c r="BE2228" s="10">
        <v>250</v>
      </c>
      <c r="BF2228" s="3"/>
      <c r="BG2228" s="10">
        <v>1000</v>
      </c>
      <c r="BH2228" s="10">
        <v>2000</v>
      </c>
      <c r="BI2228" s="3"/>
      <c r="BJ2228" s="21">
        <v>1</v>
      </c>
      <c r="BK2228" s="65">
        <v>0</v>
      </c>
      <c r="BL2228" s="65">
        <v>0</v>
      </c>
      <c r="BM2228" s="6">
        <f t="shared" ref="BM2228:BM2229" si="8870">MAX(G2228*(1+M2228/1000*(1+O2228/1000))*(1+0.5*T2228/1000)*(1+0.25*S2228/1000),(H2228*(1+X2228/1000*(1+Z2228/1000))*(1+0.5*AE2228/1000)*(1+0.25*AD2228/1000)))*BG2228/1000</f>
        <v>100</v>
      </c>
      <c r="BN2228" s="8">
        <f t="shared" ref="BN2228:BN2229" si="8871">(BQ2228+BS2228)/2*(1+AI2228/2000)*(1+AH2228/2000)*(1+AN2228/2000)*(1+AK2228/2000)</f>
        <v>0.50146991180529166</v>
      </c>
      <c r="BO2228" s="12">
        <f t="shared" ref="BO2228:BO2229" si="8872">SQRT(BM2228*BN2228)</f>
        <v>7.0814540301077411</v>
      </c>
      <c r="BP2228" s="50">
        <f>(1-'#Constant'!$A$3)/($J2228*'#Constant'!$B$3/'#Constant'!$C$3^($D2228-1)+1)+'#Constant'!$A$3</f>
        <v>0.99706879361914269</v>
      </c>
      <c r="BQ2228" s="4">
        <f t="shared" ref="BQ2228:BQ2229" si="8873">I2228/(BP2228*(1-Q2228/1000*(0.5+R2228/1000))*(1-P2228/1000)*(1-V2228/1000)*(1+U2228/1000))/20</f>
        <v>0.50146991180529166</v>
      </c>
      <c r="BR2228" s="50">
        <f>(1-'#Constant'!$A$3)/($K2228*'#Constant'!$B$3/'#Constant'!$C$3^($D2228-1)+1)+'#Constant'!$A$3</f>
        <v>0.99706879361914269</v>
      </c>
      <c r="BS2228" s="4">
        <f t="shared" ref="BS2228:BS2229" si="8874">I2228/(BR2228*(1-AB2228/1000*(0.5+AC2228/1000))*(1-AA2228/1000)*(1-AG2228/1000)*(1+AF2228/1000))/20</f>
        <v>0.50146991180529166</v>
      </c>
      <c r="BT2228">
        <f>BO2228/$BO$4*100</f>
        <v>5.3821731327678801</v>
      </c>
    </row>
    <row r="2229" spans="1:72" s="13" customFormat="1" ht="17.25" thickBot="1" x14ac:dyDescent="0.35">
      <c r="B2229" s="20"/>
      <c r="D2229" s="14">
        <v>1</v>
      </c>
      <c r="E2229" s="14">
        <v>1</v>
      </c>
      <c r="F2229" s="19">
        <v>1</v>
      </c>
      <c r="G2229" s="15">
        <f t="shared" ref="G2229:H2229" si="8875">G2228</f>
        <v>100</v>
      </c>
      <c r="H2229" s="15">
        <f t="shared" si="8875"/>
        <v>100</v>
      </c>
      <c r="I2229" s="15">
        <f>I2228</f>
        <v>10</v>
      </c>
      <c r="J2229" s="15">
        <v>1</v>
      </c>
      <c r="K2229" s="15">
        <v>1</v>
      </c>
      <c r="L2229" s="16"/>
      <c r="M2229" s="15">
        <f t="shared" ref="M2229:O2229" si="8876">M2228</f>
        <v>0</v>
      </c>
      <c r="N2229" s="15">
        <f t="shared" si="8876"/>
        <v>0</v>
      </c>
      <c r="O2229" s="15">
        <f t="shared" si="8876"/>
        <v>0</v>
      </c>
      <c r="P2229" s="15">
        <f>P2228</f>
        <v>0</v>
      </c>
      <c r="Q2229" s="15">
        <f t="shared" ref="Q2229:V2229" si="8877">Q2228</f>
        <v>0</v>
      </c>
      <c r="R2229" s="15">
        <f t="shared" si="8877"/>
        <v>0</v>
      </c>
      <c r="S2229" s="15">
        <f t="shared" si="8877"/>
        <v>0</v>
      </c>
      <c r="T2229" s="15">
        <f t="shared" si="8877"/>
        <v>0</v>
      </c>
      <c r="U2229" s="15">
        <f t="shared" si="8877"/>
        <v>0</v>
      </c>
      <c r="V2229" s="15">
        <f t="shared" si="8877"/>
        <v>0</v>
      </c>
      <c r="W2229" s="16"/>
      <c r="X2229" s="15">
        <f t="shared" ref="X2229:Z2229" si="8878">X2228</f>
        <v>0</v>
      </c>
      <c r="Y2229" s="15">
        <f t="shared" si="8878"/>
        <v>0</v>
      </c>
      <c r="Z2229" s="15">
        <f t="shared" si="8878"/>
        <v>0</v>
      </c>
      <c r="AA2229" s="15">
        <f>AA2228</f>
        <v>0</v>
      </c>
      <c r="AB2229" s="15">
        <f t="shared" ref="AB2229:AI2229" si="8879">AB2228</f>
        <v>0</v>
      </c>
      <c r="AC2229" s="15">
        <f t="shared" si="8879"/>
        <v>0</v>
      </c>
      <c r="AD2229" s="15">
        <f t="shared" si="8879"/>
        <v>0</v>
      </c>
      <c r="AE2229" s="15">
        <f t="shared" si="8879"/>
        <v>0</v>
      </c>
      <c r="AF2229" s="15">
        <f t="shared" si="8879"/>
        <v>0</v>
      </c>
      <c r="AG2229" s="15">
        <f t="shared" si="8879"/>
        <v>0</v>
      </c>
      <c r="AH2229" s="15">
        <f t="shared" si="8879"/>
        <v>0</v>
      </c>
      <c r="AI2229" s="15">
        <f t="shared" si="8879"/>
        <v>0</v>
      </c>
      <c r="AJ2229" s="17"/>
      <c r="AK2229" s="15">
        <f>AK2228</f>
        <v>0</v>
      </c>
      <c r="AL2229" s="15">
        <f>AL2228</f>
        <v>0</v>
      </c>
      <c r="AM2229" s="17"/>
      <c r="AN2229" s="15">
        <f t="shared" ref="AN2229:AX2229" si="8880">AN2228</f>
        <v>0</v>
      </c>
      <c r="AO2229" s="15">
        <f t="shared" si="8880"/>
        <v>0</v>
      </c>
      <c r="AP2229" s="15">
        <f t="shared" si="8880"/>
        <v>0</v>
      </c>
      <c r="AQ2229" s="15">
        <f t="shared" si="8880"/>
        <v>0</v>
      </c>
      <c r="AR2229" s="15">
        <f t="shared" si="8880"/>
        <v>0</v>
      </c>
      <c r="AS2229" s="15">
        <f t="shared" si="8880"/>
        <v>0</v>
      </c>
      <c r="AT2229" s="15">
        <f t="shared" si="8880"/>
        <v>0</v>
      </c>
      <c r="AU2229" s="15">
        <f t="shared" si="8880"/>
        <v>0</v>
      </c>
      <c r="AV2229" s="15">
        <f t="shared" si="8880"/>
        <v>0</v>
      </c>
      <c r="AW2229" s="15">
        <f t="shared" si="8880"/>
        <v>0</v>
      </c>
      <c r="AX2229" s="15">
        <f t="shared" si="8880"/>
        <v>0</v>
      </c>
      <c r="AY2229" s="17"/>
      <c r="AZ2229" s="15">
        <f t="shared" ref="AZ2229:BA2229" si="8881">AZ2228</f>
        <v>6000</v>
      </c>
      <c r="BA2229" s="15">
        <f t="shared" si="8881"/>
        <v>6000</v>
      </c>
      <c r="BB2229" s="15">
        <v>0</v>
      </c>
      <c r="BC2229" s="15">
        <f t="shared" ref="BC2229:BE2229" si="8882">BC2228</f>
        <v>0</v>
      </c>
      <c r="BD2229" s="15">
        <f t="shared" si="8882"/>
        <v>0</v>
      </c>
      <c r="BE2229" s="15">
        <f t="shared" si="8882"/>
        <v>250</v>
      </c>
      <c r="BF2229" s="17"/>
      <c r="BG2229" s="15">
        <f t="shared" ref="BG2229:BH2229" si="8883">BG2228</f>
        <v>1000</v>
      </c>
      <c r="BH2229" s="15">
        <f t="shared" si="8883"/>
        <v>2000</v>
      </c>
      <c r="BI2229" s="17"/>
      <c r="BJ2229" s="22">
        <f>G2229/G2228</f>
        <v>1</v>
      </c>
      <c r="BK2229" s="65">
        <f t="shared" ref="BK2229:BL2229" si="8884">BK2228</f>
        <v>0</v>
      </c>
      <c r="BL2229" s="65">
        <f t="shared" si="8884"/>
        <v>0</v>
      </c>
      <c r="BM2229" s="6">
        <f t="shared" si="8870"/>
        <v>100</v>
      </c>
      <c r="BN2229" s="8">
        <f t="shared" si="8871"/>
        <v>0.50146991180529166</v>
      </c>
      <c r="BO2229" s="12">
        <f t="shared" si="8872"/>
        <v>7.0814540301077411</v>
      </c>
      <c r="BP2229" s="50">
        <f>(1-'#Constant'!$A$3)/($J2229*'#Constant'!$B$3/'#Constant'!$C$3^($D2229-1)+1)+'#Constant'!$A$3</f>
        <v>0.99706879361914269</v>
      </c>
      <c r="BQ2229" s="4">
        <f t="shared" si="8873"/>
        <v>0.50146991180529166</v>
      </c>
      <c r="BR2229" s="50">
        <f>(1-'#Constant'!$A$3)/($K2229*'#Constant'!$B$3/'#Constant'!$C$3^($D2229-1)+1)+'#Constant'!$A$3</f>
        <v>0.99706879361914269</v>
      </c>
      <c r="BS2229" s="4">
        <f t="shared" si="8874"/>
        <v>0.50146991180529166</v>
      </c>
      <c r="BT2229"/>
    </row>
    <row r="2230" spans="1:72" x14ac:dyDescent="0.3">
      <c r="A2230">
        <v>80006</v>
      </c>
      <c r="B2230" s="18" t="e">
        <f>VLOOKUP(CONCATENATE("CREATURE_NAME_",A2230),[1]Localization_Hero!$A:$E,2,FALSE)</f>
        <v>#N/A</v>
      </c>
      <c r="C2230" t="s">
        <v>173</v>
      </c>
      <c r="D2230">
        <v>1</v>
      </c>
      <c r="E2230">
        <v>1</v>
      </c>
      <c r="F2230" s="18">
        <v>1</v>
      </c>
      <c r="G2230" s="10">
        <v>100</v>
      </c>
      <c r="H2230" s="10">
        <v>100</v>
      </c>
      <c r="I2230" s="10">
        <v>10</v>
      </c>
      <c r="J2230" s="10">
        <v>1</v>
      </c>
      <c r="K2230" s="10">
        <v>1</v>
      </c>
      <c r="L2230" s="2"/>
      <c r="M2230" s="10">
        <v>0</v>
      </c>
      <c r="N2230" s="10">
        <v>0</v>
      </c>
      <c r="O2230" s="10">
        <v>0</v>
      </c>
      <c r="P2230" s="10">
        <v>0</v>
      </c>
      <c r="Q2230" s="10">
        <v>0</v>
      </c>
      <c r="R2230" s="10">
        <v>0</v>
      </c>
      <c r="S2230" s="10">
        <v>0</v>
      </c>
      <c r="T2230" s="10">
        <v>0</v>
      </c>
      <c r="U2230" s="10">
        <v>0</v>
      </c>
      <c r="V2230" s="10">
        <v>0</v>
      </c>
      <c r="W2230" s="2"/>
      <c r="X2230" s="10">
        <v>0</v>
      </c>
      <c r="Y2230" s="10">
        <v>0</v>
      </c>
      <c r="Z2230" s="10">
        <v>0</v>
      </c>
      <c r="AA2230" s="10">
        <v>0</v>
      </c>
      <c r="AB2230" s="10">
        <v>0</v>
      </c>
      <c r="AC2230" s="10">
        <v>0</v>
      </c>
      <c r="AD2230" s="10">
        <v>0</v>
      </c>
      <c r="AE2230" s="10">
        <v>0</v>
      </c>
      <c r="AF2230" s="10">
        <v>0</v>
      </c>
      <c r="AG2230" s="10">
        <v>0</v>
      </c>
      <c r="AH2230" s="10">
        <v>0</v>
      </c>
      <c r="AI2230" s="10">
        <v>0</v>
      </c>
      <c r="AJ2230" s="3"/>
      <c r="AK2230" s="10">
        <v>0</v>
      </c>
      <c r="AL2230" s="10">
        <v>0</v>
      </c>
      <c r="AM2230" s="3"/>
      <c r="AN2230" s="10">
        <v>0</v>
      </c>
      <c r="AO2230" s="10">
        <v>0</v>
      </c>
      <c r="AP2230" s="10">
        <v>0</v>
      </c>
      <c r="AQ2230" s="10">
        <v>0</v>
      </c>
      <c r="AR2230" s="10">
        <v>0</v>
      </c>
      <c r="AS2230" s="10">
        <v>0</v>
      </c>
      <c r="AT2230" s="10">
        <v>0</v>
      </c>
      <c r="AU2230" s="10">
        <v>0</v>
      </c>
      <c r="AV2230" s="10">
        <v>0</v>
      </c>
      <c r="AW2230" s="10">
        <v>0</v>
      </c>
      <c r="AX2230" s="10">
        <v>0</v>
      </c>
      <c r="AY2230" s="3"/>
      <c r="AZ2230" s="10">
        <v>6000</v>
      </c>
      <c r="BA2230" s="10">
        <v>6000</v>
      </c>
      <c r="BB2230" s="10">
        <v>0</v>
      </c>
      <c r="BC2230" s="10">
        <v>0</v>
      </c>
      <c r="BD2230" s="10">
        <v>0</v>
      </c>
      <c r="BE2230" s="10">
        <v>250</v>
      </c>
      <c r="BF2230" s="3"/>
      <c r="BG2230" s="10">
        <v>1000</v>
      </c>
      <c r="BH2230" s="10">
        <v>2000</v>
      </c>
      <c r="BI2230" s="3"/>
      <c r="BJ2230" s="21">
        <v>1</v>
      </c>
      <c r="BK2230" s="65">
        <v>0</v>
      </c>
      <c r="BL2230" s="65">
        <v>0</v>
      </c>
      <c r="BM2230" s="6">
        <f t="shared" ref="BM2230:BM2235" si="8885">MAX(G2230*(1+M2230/1000*(1+O2230/1000))*(1+0.5*T2230/1000)*(1+0.25*S2230/1000),(H2230*(1+X2230/1000*(1+Z2230/1000))*(1+0.5*AE2230/1000)*(1+0.25*AD2230/1000)))*BG2230/1000</f>
        <v>100</v>
      </c>
      <c r="BN2230" s="8">
        <f t="shared" ref="BN2230:BN2235" si="8886">(BQ2230+BS2230)/2*(1+AI2230/2000)*(1+AH2230/2000)*(1+AN2230/2000)*(1+AK2230/2000)</f>
        <v>0.50146991180529166</v>
      </c>
      <c r="BO2230" s="12">
        <f t="shared" ref="BO2230:BO2235" si="8887">SQRT(BM2230*BN2230)</f>
        <v>7.0814540301077411</v>
      </c>
      <c r="BP2230" s="50">
        <f>(1-'#Constant'!$A$3)/($J2230*'#Constant'!$B$3/'#Constant'!$C$3^($D2230-1)+1)+'#Constant'!$A$3</f>
        <v>0.99706879361914269</v>
      </c>
      <c r="BQ2230" s="4">
        <f t="shared" ref="BQ2230:BQ2235" si="8888">I2230/(BP2230*(1-Q2230/1000*(0.5+R2230/1000))*(1-P2230/1000)*(1-V2230/1000)*(1+U2230/1000))/20</f>
        <v>0.50146991180529166</v>
      </c>
      <c r="BR2230" s="50">
        <f>(1-'#Constant'!$A$3)/($K2230*'#Constant'!$B$3/'#Constant'!$C$3^($D2230-1)+1)+'#Constant'!$A$3</f>
        <v>0.99706879361914269</v>
      </c>
      <c r="BS2230" s="4">
        <f t="shared" ref="BS2230:BS2235" si="8889">I2230/(BR2230*(1-AB2230/1000*(0.5+AC2230/1000))*(1-AA2230/1000)*(1-AG2230/1000)*(1+AF2230/1000))/20</f>
        <v>0.50146991180529166</v>
      </c>
      <c r="BT2230">
        <f>BO2230/$BO$4*100</f>
        <v>5.3821731327678801</v>
      </c>
    </row>
    <row r="2231" spans="1:72" s="13" customFormat="1" ht="17.25" thickBot="1" x14ac:dyDescent="0.35">
      <c r="B2231" s="20"/>
      <c r="D2231" s="14">
        <v>1</v>
      </c>
      <c r="E2231" s="14">
        <v>1</v>
      </c>
      <c r="F2231" s="19">
        <v>1</v>
      </c>
      <c r="G2231" s="15">
        <f t="shared" ref="G2231:H2231" si="8890">G2230</f>
        <v>100</v>
      </c>
      <c r="H2231" s="15">
        <f t="shared" si="8890"/>
        <v>100</v>
      </c>
      <c r="I2231" s="15">
        <f>I2230</f>
        <v>10</v>
      </c>
      <c r="J2231" s="15">
        <v>1</v>
      </c>
      <c r="K2231" s="15">
        <v>1</v>
      </c>
      <c r="L2231" s="16"/>
      <c r="M2231" s="15">
        <f t="shared" ref="M2231:O2231" si="8891">M2230</f>
        <v>0</v>
      </c>
      <c r="N2231" s="15">
        <f t="shared" si="8891"/>
        <v>0</v>
      </c>
      <c r="O2231" s="15">
        <f t="shared" si="8891"/>
        <v>0</v>
      </c>
      <c r="P2231" s="15">
        <f>P2230</f>
        <v>0</v>
      </c>
      <c r="Q2231" s="15">
        <f t="shared" ref="Q2231:V2231" si="8892">Q2230</f>
        <v>0</v>
      </c>
      <c r="R2231" s="15">
        <f t="shared" si="8892"/>
        <v>0</v>
      </c>
      <c r="S2231" s="15">
        <f t="shared" si="8892"/>
        <v>0</v>
      </c>
      <c r="T2231" s="15">
        <f t="shared" si="8892"/>
        <v>0</v>
      </c>
      <c r="U2231" s="15">
        <f t="shared" si="8892"/>
        <v>0</v>
      </c>
      <c r="V2231" s="15">
        <f t="shared" si="8892"/>
        <v>0</v>
      </c>
      <c r="W2231" s="16"/>
      <c r="X2231" s="15">
        <f t="shared" ref="X2231:Z2231" si="8893">X2230</f>
        <v>0</v>
      </c>
      <c r="Y2231" s="15">
        <f t="shared" si="8893"/>
        <v>0</v>
      </c>
      <c r="Z2231" s="15">
        <f t="shared" si="8893"/>
        <v>0</v>
      </c>
      <c r="AA2231" s="15">
        <f>AA2230</f>
        <v>0</v>
      </c>
      <c r="AB2231" s="15">
        <f t="shared" ref="AB2231:AI2231" si="8894">AB2230</f>
        <v>0</v>
      </c>
      <c r="AC2231" s="15">
        <f t="shared" si="8894"/>
        <v>0</v>
      </c>
      <c r="AD2231" s="15">
        <f t="shared" si="8894"/>
        <v>0</v>
      </c>
      <c r="AE2231" s="15">
        <f t="shared" si="8894"/>
        <v>0</v>
      </c>
      <c r="AF2231" s="15">
        <f t="shared" si="8894"/>
        <v>0</v>
      </c>
      <c r="AG2231" s="15">
        <f t="shared" si="8894"/>
        <v>0</v>
      </c>
      <c r="AH2231" s="15">
        <f t="shared" si="8894"/>
        <v>0</v>
      </c>
      <c r="AI2231" s="15">
        <f t="shared" si="8894"/>
        <v>0</v>
      </c>
      <c r="AJ2231" s="17"/>
      <c r="AK2231" s="15">
        <f>AK2230</f>
        <v>0</v>
      </c>
      <c r="AL2231" s="15">
        <f>AL2230</f>
        <v>0</v>
      </c>
      <c r="AM2231" s="17"/>
      <c r="AN2231" s="15">
        <f t="shared" ref="AN2231:AX2231" si="8895">AN2230</f>
        <v>0</v>
      </c>
      <c r="AO2231" s="15">
        <f t="shared" si="8895"/>
        <v>0</v>
      </c>
      <c r="AP2231" s="15">
        <f t="shared" si="8895"/>
        <v>0</v>
      </c>
      <c r="AQ2231" s="15">
        <f t="shared" si="8895"/>
        <v>0</v>
      </c>
      <c r="AR2231" s="15">
        <f t="shared" si="8895"/>
        <v>0</v>
      </c>
      <c r="AS2231" s="15">
        <f t="shared" si="8895"/>
        <v>0</v>
      </c>
      <c r="AT2231" s="15">
        <f t="shared" si="8895"/>
        <v>0</v>
      </c>
      <c r="AU2231" s="15">
        <f t="shared" si="8895"/>
        <v>0</v>
      </c>
      <c r="AV2231" s="15">
        <f t="shared" si="8895"/>
        <v>0</v>
      </c>
      <c r="AW2231" s="15">
        <f t="shared" si="8895"/>
        <v>0</v>
      </c>
      <c r="AX2231" s="15">
        <f t="shared" si="8895"/>
        <v>0</v>
      </c>
      <c r="AY2231" s="17"/>
      <c r="AZ2231" s="15">
        <f t="shared" ref="AZ2231:BA2231" si="8896">AZ2230</f>
        <v>6000</v>
      </c>
      <c r="BA2231" s="15">
        <f t="shared" si="8896"/>
        <v>6000</v>
      </c>
      <c r="BB2231" s="15">
        <v>0</v>
      </c>
      <c r="BC2231" s="15">
        <f t="shared" ref="BC2231:BE2231" si="8897">BC2230</f>
        <v>0</v>
      </c>
      <c r="BD2231" s="15">
        <f t="shared" si="8897"/>
        <v>0</v>
      </c>
      <c r="BE2231" s="15">
        <f t="shared" si="8897"/>
        <v>250</v>
      </c>
      <c r="BF2231" s="17"/>
      <c r="BG2231" s="15">
        <f t="shared" ref="BG2231:BH2231" si="8898">BG2230</f>
        <v>1000</v>
      </c>
      <c r="BH2231" s="15">
        <f t="shared" si="8898"/>
        <v>2000</v>
      </c>
      <c r="BI2231" s="17"/>
      <c r="BJ2231" s="22">
        <f>G2231/G2230</f>
        <v>1</v>
      </c>
      <c r="BK2231" s="65">
        <f t="shared" ref="BK2231:BL2231" si="8899">BK2230</f>
        <v>0</v>
      </c>
      <c r="BL2231" s="65">
        <f t="shared" si="8899"/>
        <v>0</v>
      </c>
      <c r="BM2231" s="6">
        <f t="shared" si="8885"/>
        <v>100</v>
      </c>
      <c r="BN2231" s="8">
        <f t="shared" si="8886"/>
        <v>0.50146991180529166</v>
      </c>
      <c r="BO2231" s="12">
        <f t="shared" si="8887"/>
        <v>7.0814540301077411</v>
      </c>
      <c r="BP2231" s="50">
        <f>(1-'#Constant'!$A$3)/($J2231*'#Constant'!$B$3/'#Constant'!$C$3^($D2231-1)+1)+'#Constant'!$A$3</f>
        <v>0.99706879361914269</v>
      </c>
      <c r="BQ2231" s="4">
        <f t="shared" si="8888"/>
        <v>0.50146991180529166</v>
      </c>
      <c r="BR2231" s="50">
        <f>(1-'#Constant'!$A$3)/($K2231*'#Constant'!$B$3/'#Constant'!$C$3^($D2231-1)+1)+'#Constant'!$A$3</f>
        <v>0.99706879361914269</v>
      </c>
      <c r="BS2231" s="4">
        <f t="shared" si="8889"/>
        <v>0.50146991180529166</v>
      </c>
      <c r="BT2231"/>
    </row>
    <row r="2232" spans="1:72" x14ac:dyDescent="0.3">
      <c r="A2232">
        <v>80007</v>
      </c>
      <c r="B2232" s="18" t="e">
        <f>VLOOKUP(CONCATENATE("CREATURE_NAME_",A2232),[1]Localization_Hero!$A:$E,2,FALSE)</f>
        <v>#N/A</v>
      </c>
      <c r="C2232" t="s">
        <v>77</v>
      </c>
      <c r="D2232">
        <v>1</v>
      </c>
      <c r="E2232">
        <v>1</v>
      </c>
      <c r="F2232" s="18">
        <v>1</v>
      </c>
      <c r="G2232" s="10">
        <v>100</v>
      </c>
      <c r="H2232" s="10">
        <v>100</v>
      </c>
      <c r="I2232" s="10">
        <v>10</v>
      </c>
      <c r="J2232" s="10">
        <v>1</v>
      </c>
      <c r="K2232" s="10">
        <v>1</v>
      </c>
      <c r="L2232" s="2"/>
      <c r="M2232" s="10">
        <v>0</v>
      </c>
      <c r="N2232" s="10">
        <v>0</v>
      </c>
      <c r="O2232" s="10">
        <v>0</v>
      </c>
      <c r="P2232" s="10">
        <v>0</v>
      </c>
      <c r="Q2232" s="10">
        <v>0</v>
      </c>
      <c r="R2232" s="10">
        <v>0</v>
      </c>
      <c r="S2232" s="10">
        <v>0</v>
      </c>
      <c r="T2232" s="10">
        <v>0</v>
      </c>
      <c r="U2232" s="10">
        <v>0</v>
      </c>
      <c r="V2232" s="10">
        <v>0</v>
      </c>
      <c r="W2232" s="2"/>
      <c r="X2232" s="10">
        <v>0</v>
      </c>
      <c r="Y2232" s="10">
        <v>0</v>
      </c>
      <c r="Z2232" s="10">
        <v>0</v>
      </c>
      <c r="AA2232" s="10">
        <v>0</v>
      </c>
      <c r="AB2232" s="10">
        <v>0</v>
      </c>
      <c r="AC2232" s="10">
        <v>0</v>
      </c>
      <c r="AD2232" s="10">
        <v>0</v>
      </c>
      <c r="AE2232" s="10">
        <v>0</v>
      </c>
      <c r="AF2232" s="10">
        <v>0</v>
      </c>
      <c r="AG2232" s="10">
        <v>0</v>
      </c>
      <c r="AH2232" s="10">
        <v>0</v>
      </c>
      <c r="AI2232" s="10">
        <v>0</v>
      </c>
      <c r="AJ2232" s="3"/>
      <c r="AK2232" s="10">
        <v>0</v>
      </c>
      <c r="AL2232" s="10">
        <v>0</v>
      </c>
      <c r="AM2232" s="3"/>
      <c r="AN2232" s="10">
        <v>0</v>
      </c>
      <c r="AO2232" s="10">
        <v>0</v>
      </c>
      <c r="AP2232" s="10">
        <v>0</v>
      </c>
      <c r="AQ2232" s="10">
        <v>0</v>
      </c>
      <c r="AR2232" s="10">
        <v>0</v>
      </c>
      <c r="AS2232" s="10">
        <v>0</v>
      </c>
      <c r="AT2232" s="10">
        <v>0</v>
      </c>
      <c r="AU2232" s="10">
        <v>0</v>
      </c>
      <c r="AV2232" s="10">
        <v>0</v>
      </c>
      <c r="AW2232" s="10">
        <v>0</v>
      </c>
      <c r="AX2232" s="10">
        <v>0</v>
      </c>
      <c r="AY2232" s="3"/>
      <c r="AZ2232" s="10">
        <v>6000</v>
      </c>
      <c r="BA2232" s="10">
        <v>6000</v>
      </c>
      <c r="BB2232" s="10">
        <v>0</v>
      </c>
      <c r="BC2232" s="10">
        <v>0</v>
      </c>
      <c r="BD2232" s="10">
        <v>0</v>
      </c>
      <c r="BE2232" s="10">
        <v>250</v>
      </c>
      <c r="BF2232" s="3"/>
      <c r="BG2232" s="10">
        <v>1000</v>
      </c>
      <c r="BH2232" s="10">
        <v>2000</v>
      </c>
      <c r="BI2232" s="3"/>
      <c r="BJ2232" s="21">
        <v>1</v>
      </c>
      <c r="BK2232" s="65">
        <v>0</v>
      </c>
      <c r="BL2232" s="65">
        <v>0</v>
      </c>
      <c r="BM2232" s="6">
        <f t="shared" si="8885"/>
        <v>100</v>
      </c>
      <c r="BN2232" s="8">
        <f t="shared" si="8886"/>
        <v>0.50146991180529166</v>
      </c>
      <c r="BO2232" s="12">
        <f t="shared" si="8887"/>
        <v>7.0814540301077411</v>
      </c>
      <c r="BP2232" s="50">
        <f>(1-'#Constant'!$A$3)/($J2232*'#Constant'!$B$3/'#Constant'!$C$3^($D2232-1)+1)+'#Constant'!$A$3</f>
        <v>0.99706879361914269</v>
      </c>
      <c r="BQ2232" s="4">
        <f t="shared" si="8888"/>
        <v>0.50146991180529166</v>
      </c>
      <c r="BR2232" s="50">
        <f>(1-'#Constant'!$A$3)/($K2232*'#Constant'!$B$3/'#Constant'!$C$3^($D2232-1)+1)+'#Constant'!$A$3</f>
        <v>0.99706879361914269</v>
      </c>
      <c r="BS2232" s="4">
        <f t="shared" si="8889"/>
        <v>0.50146991180529166</v>
      </c>
      <c r="BT2232">
        <f>BO2232/$BO$4*100</f>
        <v>5.3821731327678801</v>
      </c>
    </row>
    <row r="2233" spans="1:72" s="13" customFormat="1" ht="17.25" thickBot="1" x14ac:dyDescent="0.35">
      <c r="B2233" s="20"/>
      <c r="D2233" s="14">
        <v>1</v>
      </c>
      <c r="E2233" s="14">
        <v>1</v>
      </c>
      <c r="F2233" s="19">
        <v>1</v>
      </c>
      <c r="G2233" s="15">
        <f t="shared" ref="G2233:H2233" si="8900">G2232</f>
        <v>100</v>
      </c>
      <c r="H2233" s="15">
        <f t="shared" si="8900"/>
        <v>100</v>
      </c>
      <c r="I2233" s="15">
        <f>I2232</f>
        <v>10</v>
      </c>
      <c r="J2233" s="15">
        <v>1</v>
      </c>
      <c r="K2233" s="15">
        <v>1</v>
      </c>
      <c r="L2233" s="16"/>
      <c r="M2233" s="15">
        <f t="shared" ref="M2233:O2233" si="8901">M2232</f>
        <v>0</v>
      </c>
      <c r="N2233" s="15">
        <f t="shared" si="8901"/>
        <v>0</v>
      </c>
      <c r="O2233" s="15">
        <f t="shared" si="8901"/>
        <v>0</v>
      </c>
      <c r="P2233" s="15">
        <f>P2232</f>
        <v>0</v>
      </c>
      <c r="Q2233" s="15">
        <f t="shared" ref="Q2233:V2233" si="8902">Q2232</f>
        <v>0</v>
      </c>
      <c r="R2233" s="15">
        <f t="shared" si="8902"/>
        <v>0</v>
      </c>
      <c r="S2233" s="15">
        <f t="shared" si="8902"/>
        <v>0</v>
      </c>
      <c r="T2233" s="15">
        <f t="shared" si="8902"/>
        <v>0</v>
      </c>
      <c r="U2233" s="15">
        <f t="shared" si="8902"/>
        <v>0</v>
      </c>
      <c r="V2233" s="15">
        <f t="shared" si="8902"/>
        <v>0</v>
      </c>
      <c r="W2233" s="16"/>
      <c r="X2233" s="15">
        <f t="shared" ref="X2233:Z2233" si="8903">X2232</f>
        <v>0</v>
      </c>
      <c r="Y2233" s="15">
        <f t="shared" si="8903"/>
        <v>0</v>
      </c>
      <c r="Z2233" s="15">
        <f t="shared" si="8903"/>
        <v>0</v>
      </c>
      <c r="AA2233" s="15">
        <f>AA2232</f>
        <v>0</v>
      </c>
      <c r="AB2233" s="15">
        <f t="shared" ref="AB2233:AI2233" si="8904">AB2232</f>
        <v>0</v>
      </c>
      <c r="AC2233" s="15">
        <f t="shared" si="8904"/>
        <v>0</v>
      </c>
      <c r="AD2233" s="15">
        <f t="shared" si="8904"/>
        <v>0</v>
      </c>
      <c r="AE2233" s="15">
        <f t="shared" si="8904"/>
        <v>0</v>
      </c>
      <c r="AF2233" s="15">
        <f t="shared" si="8904"/>
        <v>0</v>
      </c>
      <c r="AG2233" s="15">
        <f t="shared" si="8904"/>
        <v>0</v>
      </c>
      <c r="AH2233" s="15">
        <f t="shared" si="8904"/>
        <v>0</v>
      </c>
      <c r="AI2233" s="15">
        <f t="shared" si="8904"/>
        <v>0</v>
      </c>
      <c r="AJ2233" s="17"/>
      <c r="AK2233" s="15">
        <f>AK2232</f>
        <v>0</v>
      </c>
      <c r="AL2233" s="15">
        <f>AL2232</f>
        <v>0</v>
      </c>
      <c r="AM2233" s="17"/>
      <c r="AN2233" s="15">
        <f t="shared" ref="AN2233:AX2233" si="8905">AN2232</f>
        <v>0</v>
      </c>
      <c r="AO2233" s="15">
        <f t="shared" si="8905"/>
        <v>0</v>
      </c>
      <c r="AP2233" s="15">
        <f t="shared" si="8905"/>
        <v>0</v>
      </c>
      <c r="AQ2233" s="15">
        <f t="shared" si="8905"/>
        <v>0</v>
      </c>
      <c r="AR2233" s="15">
        <f t="shared" si="8905"/>
        <v>0</v>
      </c>
      <c r="AS2233" s="15">
        <f t="shared" si="8905"/>
        <v>0</v>
      </c>
      <c r="AT2233" s="15">
        <f t="shared" si="8905"/>
        <v>0</v>
      </c>
      <c r="AU2233" s="15">
        <f t="shared" si="8905"/>
        <v>0</v>
      </c>
      <c r="AV2233" s="15">
        <f t="shared" si="8905"/>
        <v>0</v>
      </c>
      <c r="AW2233" s="15">
        <f t="shared" si="8905"/>
        <v>0</v>
      </c>
      <c r="AX2233" s="15">
        <f t="shared" si="8905"/>
        <v>0</v>
      </c>
      <c r="AY2233" s="17"/>
      <c r="AZ2233" s="15">
        <f t="shared" ref="AZ2233:BA2233" si="8906">AZ2232</f>
        <v>6000</v>
      </c>
      <c r="BA2233" s="15">
        <f t="shared" si="8906"/>
        <v>6000</v>
      </c>
      <c r="BB2233" s="15">
        <v>0</v>
      </c>
      <c r="BC2233" s="15">
        <f t="shared" ref="BC2233:BE2233" si="8907">BC2232</f>
        <v>0</v>
      </c>
      <c r="BD2233" s="15">
        <f t="shared" si="8907"/>
        <v>0</v>
      </c>
      <c r="BE2233" s="15">
        <f t="shared" si="8907"/>
        <v>250</v>
      </c>
      <c r="BF2233" s="17"/>
      <c r="BG2233" s="15">
        <f t="shared" ref="BG2233:BH2233" si="8908">BG2232</f>
        <v>1000</v>
      </c>
      <c r="BH2233" s="15">
        <f t="shared" si="8908"/>
        <v>2000</v>
      </c>
      <c r="BI2233" s="17"/>
      <c r="BJ2233" s="22">
        <f>G2233/G2232</f>
        <v>1</v>
      </c>
      <c r="BK2233" s="65">
        <f t="shared" ref="BK2233:BL2233" si="8909">BK2232</f>
        <v>0</v>
      </c>
      <c r="BL2233" s="65">
        <f t="shared" si="8909"/>
        <v>0</v>
      </c>
      <c r="BM2233" s="6">
        <f t="shared" si="8885"/>
        <v>100</v>
      </c>
      <c r="BN2233" s="8">
        <f t="shared" si="8886"/>
        <v>0.50146991180529166</v>
      </c>
      <c r="BO2233" s="12">
        <f t="shared" si="8887"/>
        <v>7.0814540301077411</v>
      </c>
      <c r="BP2233" s="50">
        <f>(1-'#Constant'!$A$3)/($J2233*'#Constant'!$B$3/'#Constant'!$C$3^($D2233-1)+1)+'#Constant'!$A$3</f>
        <v>0.99706879361914269</v>
      </c>
      <c r="BQ2233" s="4">
        <f t="shared" si="8888"/>
        <v>0.50146991180529166</v>
      </c>
      <c r="BR2233" s="50">
        <f>(1-'#Constant'!$A$3)/($K2233*'#Constant'!$B$3/'#Constant'!$C$3^($D2233-1)+1)+'#Constant'!$A$3</f>
        <v>0.99706879361914269</v>
      </c>
      <c r="BS2233" s="4">
        <f t="shared" si="8889"/>
        <v>0.50146991180529166</v>
      </c>
      <c r="BT2233"/>
    </row>
    <row r="2234" spans="1:72" x14ac:dyDescent="0.3">
      <c r="A2234">
        <v>80008</v>
      </c>
      <c r="B2234" s="18" t="e">
        <f>VLOOKUP(CONCATENATE("CREATURE_NAME_",A2234),[1]Localization_Hero!$A:$E,2,FALSE)</f>
        <v>#N/A</v>
      </c>
      <c r="C2234" t="s">
        <v>77</v>
      </c>
      <c r="D2234">
        <v>1</v>
      </c>
      <c r="E2234">
        <v>1</v>
      </c>
      <c r="F2234" s="18">
        <v>1</v>
      </c>
      <c r="G2234" s="10">
        <v>100</v>
      </c>
      <c r="H2234" s="10">
        <v>100</v>
      </c>
      <c r="I2234" s="10">
        <v>10</v>
      </c>
      <c r="J2234" s="10">
        <v>1</v>
      </c>
      <c r="K2234" s="10">
        <v>1</v>
      </c>
      <c r="L2234" s="2"/>
      <c r="M2234" s="10">
        <v>0</v>
      </c>
      <c r="N2234" s="10">
        <v>0</v>
      </c>
      <c r="O2234" s="10">
        <v>0</v>
      </c>
      <c r="P2234" s="10">
        <v>0</v>
      </c>
      <c r="Q2234" s="10">
        <v>0</v>
      </c>
      <c r="R2234" s="10">
        <v>0</v>
      </c>
      <c r="S2234" s="10">
        <v>0</v>
      </c>
      <c r="T2234" s="10">
        <v>0</v>
      </c>
      <c r="U2234" s="10">
        <v>0</v>
      </c>
      <c r="V2234" s="10">
        <v>0</v>
      </c>
      <c r="W2234" s="2"/>
      <c r="X2234" s="10">
        <v>0</v>
      </c>
      <c r="Y2234" s="10">
        <v>0</v>
      </c>
      <c r="Z2234" s="10">
        <v>0</v>
      </c>
      <c r="AA2234" s="10">
        <v>0</v>
      </c>
      <c r="AB2234" s="10">
        <v>0</v>
      </c>
      <c r="AC2234" s="10">
        <v>0</v>
      </c>
      <c r="AD2234" s="10">
        <v>0</v>
      </c>
      <c r="AE2234" s="10">
        <v>0</v>
      </c>
      <c r="AF2234" s="10">
        <v>0</v>
      </c>
      <c r="AG2234" s="10">
        <v>0</v>
      </c>
      <c r="AH2234" s="10">
        <v>0</v>
      </c>
      <c r="AI2234" s="10">
        <v>0</v>
      </c>
      <c r="AJ2234" s="3"/>
      <c r="AK2234" s="10">
        <v>0</v>
      </c>
      <c r="AL2234" s="10">
        <v>0</v>
      </c>
      <c r="AM2234" s="3"/>
      <c r="AN2234" s="10">
        <v>0</v>
      </c>
      <c r="AO2234" s="10">
        <v>0</v>
      </c>
      <c r="AP2234" s="10">
        <v>0</v>
      </c>
      <c r="AQ2234" s="10">
        <v>0</v>
      </c>
      <c r="AR2234" s="10">
        <v>0</v>
      </c>
      <c r="AS2234" s="10">
        <v>0</v>
      </c>
      <c r="AT2234" s="10">
        <v>0</v>
      </c>
      <c r="AU2234" s="10">
        <v>0</v>
      </c>
      <c r="AV2234" s="10">
        <v>0</v>
      </c>
      <c r="AW2234" s="10">
        <v>0</v>
      </c>
      <c r="AX2234" s="10">
        <v>0</v>
      </c>
      <c r="AY2234" s="3"/>
      <c r="AZ2234" s="10">
        <v>6000</v>
      </c>
      <c r="BA2234" s="10">
        <v>6000</v>
      </c>
      <c r="BB2234" s="10">
        <v>0</v>
      </c>
      <c r="BC2234" s="10">
        <v>0</v>
      </c>
      <c r="BD2234" s="10">
        <v>0</v>
      </c>
      <c r="BE2234" s="10">
        <v>250</v>
      </c>
      <c r="BF2234" s="3"/>
      <c r="BG2234" s="10">
        <v>1000</v>
      </c>
      <c r="BH2234" s="10">
        <v>2000</v>
      </c>
      <c r="BI2234" s="3"/>
      <c r="BJ2234" s="21">
        <v>1</v>
      </c>
      <c r="BK2234" s="65">
        <v>0</v>
      </c>
      <c r="BL2234" s="65">
        <v>0</v>
      </c>
      <c r="BM2234" s="6">
        <f t="shared" si="8885"/>
        <v>100</v>
      </c>
      <c r="BN2234" s="8">
        <f t="shared" si="8886"/>
        <v>0.50146991180529166</v>
      </c>
      <c r="BO2234" s="12">
        <f t="shared" si="8887"/>
        <v>7.0814540301077411</v>
      </c>
      <c r="BP2234" s="50">
        <f>(1-'#Constant'!$A$3)/($J2234*'#Constant'!$B$3/'#Constant'!$C$3^($D2234-1)+1)+'#Constant'!$A$3</f>
        <v>0.99706879361914269</v>
      </c>
      <c r="BQ2234" s="4">
        <f t="shared" si="8888"/>
        <v>0.50146991180529166</v>
      </c>
      <c r="BR2234" s="50">
        <f>(1-'#Constant'!$A$3)/($K2234*'#Constant'!$B$3/'#Constant'!$C$3^($D2234-1)+1)+'#Constant'!$A$3</f>
        <v>0.99706879361914269</v>
      </c>
      <c r="BS2234" s="4">
        <f t="shared" si="8889"/>
        <v>0.50146991180529166</v>
      </c>
      <c r="BT2234">
        <f>BO2234/$BO$4*100</f>
        <v>5.3821731327678801</v>
      </c>
    </row>
    <row r="2235" spans="1:72" s="13" customFormat="1" ht="17.25" thickBot="1" x14ac:dyDescent="0.35">
      <c r="B2235" s="20"/>
      <c r="D2235" s="14">
        <v>1</v>
      </c>
      <c r="E2235" s="14">
        <v>1</v>
      </c>
      <c r="F2235" s="19">
        <v>1</v>
      </c>
      <c r="G2235" s="15">
        <f t="shared" ref="G2235:H2235" si="8910">G2234</f>
        <v>100</v>
      </c>
      <c r="H2235" s="15">
        <f t="shared" si="8910"/>
        <v>100</v>
      </c>
      <c r="I2235" s="15">
        <f>I2234</f>
        <v>10</v>
      </c>
      <c r="J2235" s="15">
        <v>1</v>
      </c>
      <c r="K2235" s="15">
        <v>1</v>
      </c>
      <c r="L2235" s="16"/>
      <c r="M2235" s="15">
        <f t="shared" ref="M2235:O2235" si="8911">M2234</f>
        <v>0</v>
      </c>
      <c r="N2235" s="15">
        <f t="shared" si="8911"/>
        <v>0</v>
      </c>
      <c r="O2235" s="15">
        <f t="shared" si="8911"/>
        <v>0</v>
      </c>
      <c r="P2235" s="15">
        <f>P2234</f>
        <v>0</v>
      </c>
      <c r="Q2235" s="15">
        <f t="shared" ref="Q2235:V2235" si="8912">Q2234</f>
        <v>0</v>
      </c>
      <c r="R2235" s="15">
        <f t="shared" si="8912"/>
        <v>0</v>
      </c>
      <c r="S2235" s="15">
        <f t="shared" si="8912"/>
        <v>0</v>
      </c>
      <c r="T2235" s="15">
        <f t="shared" si="8912"/>
        <v>0</v>
      </c>
      <c r="U2235" s="15">
        <f t="shared" si="8912"/>
        <v>0</v>
      </c>
      <c r="V2235" s="15">
        <f t="shared" si="8912"/>
        <v>0</v>
      </c>
      <c r="W2235" s="16"/>
      <c r="X2235" s="15">
        <f t="shared" ref="X2235:Z2235" si="8913">X2234</f>
        <v>0</v>
      </c>
      <c r="Y2235" s="15">
        <f t="shared" si="8913"/>
        <v>0</v>
      </c>
      <c r="Z2235" s="15">
        <f t="shared" si="8913"/>
        <v>0</v>
      </c>
      <c r="AA2235" s="15">
        <f>AA2234</f>
        <v>0</v>
      </c>
      <c r="AB2235" s="15">
        <f t="shared" ref="AB2235:AI2235" si="8914">AB2234</f>
        <v>0</v>
      </c>
      <c r="AC2235" s="15">
        <f t="shared" si="8914"/>
        <v>0</v>
      </c>
      <c r="AD2235" s="15">
        <f t="shared" si="8914"/>
        <v>0</v>
      </c>
      <c r="AE2235" s="15">
        <f t="shared" si="8914"/>
        <v>0</v>
      </c>
      <c r="AF2235" s="15">
        <f t="shared" si="8914"/>
        <v>0</v>
      </c>
      <c r="AG2235" s="15">
        <f t="shared" si="8914"/>
        <v>0</v>
      </c>
      <c r="AH2235" s="15">
        <f t="shared" si="8914"/>
        <v>0</v>
      </c>
      <c r="AI2235" s="15">
        <f t="shared" si="8914"/>
        <v>0</v>
      </c>
      <c r="AJ2235" s="17"/>
      <c r="AK2235" s="15">
        <f>AK2234</f>
        <v>0</v>
      </c>
      <c r="AL2235" s="15">
        <f>AL2234</f>
        <v>0</v>
      </c>
      <c r="AM2235" s="17"/>
      <c r="AN2235" s="15">
        <f t="shared" ref="AN2235:AX2235" si="8915">AN2234</f>
        <v>0</v>
      </c>
      <c r="AO2235" s="15">
        <f t="shared" si="8915"/>
        <v>0</v>
      </c>
      <c r="AP2235" s="15">
        <f t="shared" si="8915"/>
        <v>0</v>
      </c>
      <c r="AQ2235" s="15">
        <f t="shared" si="8915"/>
        <v>0</v>
      </c>
      <c r="AR2235" s="15">
        <f t="shared" si="8915"/>
        <v>0</v>
      </c>
      <c r="AS2235" s="15">
        <f t="shared" si="8915"/>
        <v>0</v>
      </c>
      <c r="AT2235" s="15">
        <f t="shared" si="8915"/>
        <v>0</v>
      </c>
      <c r="AU2235" s="15">
        <f t="shared" si="8915"/>
        <v>0</v>
      </c>
      <c r="AV2235" s="15">
        <f t="shared" si="8915"/>
        <v>0</v>
      </c>
      <c r="AW2235" s="15">
        <f t="shared" si="8915"/>
        <v>0</v>
      </c>
      <c r="AX2235" s="15">
        <f t="shared" si="8915"/>
        <v>0</v>
      </c>
      <c r="AY2235" s="17"/>
      <c r="AZ2235" s="15">
        <f t="shared" ref="AZ2235:BA2235" si="8916">AZ2234</f>
        <v>6000</v>
      </c>
      <c r="BA2235" s="15">
        <f t="shared" si="8916"/>
        <v>6000</v>
      </c>
      <c r="BB2235" s="15">
        <v>0</v>
      </c>
      <c r="BC2235" s="15">
        <f t="shared" ref="BC2235:BE2235" si="8917">BC2234</f>
        <v>0</v>
      </c>
      <c r="BD2235" s="15">
        <f t="shared" si="8917"/>
        <v>0</v>
      </c>
      <c r="BE2235" s="15">
        <f t="shared" si="8917"/>
        <v>250</v>
      </c>
      <c r="BF2235" s="17"/>
      <c r="BG2235" s="15">
        <f t="shared" ref="BG2235:BH2235" si="8918">BG2234</f>
        <v>1000</v>
      </c>
      <c r="BH2235" s="15">
        <f t="shared" si="8918"/>
        <v>2000</v>
      </c>
      <c r="BI2235" s="17"/>
      <c r="BJ2235" s="22">
        <f>G2235/G2234</f>
        <v>1</v>
      </c>
      <c r="BK2235" s="65">
        <f t="shared" ref="BK2235:BL2235" si="8919">BK2234</f>
        <v>0</v>
      </c>
      <c r="BL2235" s="65">
        <f t="shared" si="8919"/>
        <v>0</v>
      </c>
      <c r="BM2235" s="6">
        <f t="shared" si="8885"/>
        <v>100</v>
      </c>
      <c r="BN2235" s="8">
        <f t="shared" si="8886"/>
        <v>0.50146991180529166</v>
      </c>
      <c r="BO2235" s="12">
        <f t="shared" si="8887"/>
        <v>7.0814540301077411</v>
      </c>
      <c r="BP2235" s="50">
        <f>(1-'#Constant'!$A$3)/($J2235*'#Constant'!$B$3/'#Constant'!$C$3^($D2235-1)+1)+'#Constant'!$A$3</f>
        <v>0.99706879361914269</v>
      </c>
      <c r="BQ2235" s="4">
        <f t="shared" si="8888"/>
        <v>0.50146991180529166</v>
      </c>
      <c r="BR2235" s="50">
        <f>(1-'#Constant'!$A$3)/($K2235*'#Constant'!$B$3/'#Constant'!$C$3^($D2235-1)+1)+'#Constant'!$A$3</f>
        <v>0.99706879361914269</v>
      </c>
      <c r="BS2235" s="4">
        <f t="shared" si="8889"/>
        <v>0.50146991180529166</v>
      </c>
      <c r="BT2235"/>
    </row>
    <row r="2236" spans="1:72" x14ac:dyDescent="0.3">
      <c r="A2236">
        <v>80009</v>
      </c>
      <c r="B2236" s="18" t="e">
        <f>VLOOKUP(CONCATENATE("CREATURE_NAME_",A2236),[1]Localization_Hero!$A:$E,2,FALSE)</f>
        <v>#N/A</v>
      </c>
      <c r="C2236" t="s">
        <v>77</v>
      </c>
      <c r="D2236">
        <v>1</v>
      </c>
      <c r="E2236">
        <v>1</v>
      </c>
      <c r="F2236" s="18">
        <v>1</v>
      </c>
      <c r="G2236" s="10">
        <v>100</v>
      </c>
      <c r="H2236" s="10">
        <v>100</v>
      </c>
      <c r="I2236" s="10">
        <v>10</v>
      </c>
      <c r="J2236" s="10">
        <v>1</v>
      </c>
      <c r="K2236" s="10">
        <v>1</v>
      </c>
      <c r="L2236" s="2"/>
      <c r="M2236" s="10">
        <v>0</v>
      </c>
      <c r="N2236" s="10">
        <v>0</v>
      </c>
      <c r="O2236" s="10">
        <v>0</v>
      </c>
      <c r="P2236" s="10">
        <v>0</v>
      </c>
      <c r="Q2236" s="10">
        <v>0</v>
      </c>
      <c r="R2236" s="10">
        <v>0</v>
      </c>
      <c r="S2236" s="10">
        <v>0</v>
      </c>
      <c r="T2236" s="10">
        <v>0</v>
      </c>
      <c r="U2236" s="10">
        <v>0</v>
      </c>
      <c r="V2236" s="10">
        <v>0</v>
      </c>
      <c r="W2236" s="2"/>
      <c r="X2236" s="10">
        <v>0</v>
      </c>
      <c r="Y2236" s="10">
        <v>0</v>
      </c>
      <c r="Z2236" s="10">
        <v>0</v>
      </c>
      <c r="AA2236" s="10">
        <v>0</v>
      </c>
      <c r="AB2236" s="10">
        <v>0</v>
      </c>
      <c r="AC2236" s="10">
        <v>0</v>
      </c>
      <c r="AD2236" s="10">
        <v>0</v>
      </c>
      <c r="AE2236" s="10">
        <v>0</v>
      </c>
      <c r="AF2236" s="10">
        <v>0</v>
      </c>
      <c r="AG2236" s="10">
        <v>0</v>
      </c>
      <c r="AH2236" s="10">
        <v>0</v>
      </c>
      <c r="AI2236" s="10">
        <v>0</v>
      </c>
      <c r="AJ2236" s="3"/>
      <c r="AK2236" s="10">
        <v>0</v>
      </c>
      <c r="AL2236" s="10">
        <v>0</v>
      </c>
      <c r="AM2236" s="3"/>
      <c r="AN2236" s="10">
        <v>0</v>
      </c>
      <c r="AO2236" s="10">
        <v>0</v>
      </c>
      <c r="AP2236" s="10">
        <v>0</v>
      </c>
      <c r="AQ2236" s="10">
        <v>0</v>
      </c>
      <c r="AR2236" s="10">
        <v>0</v>
      </c>
      <c r="AS2236" s="10">
        <v>0</v>
      </c>
      <c r="AT2236" s="10">
        <v>0</v>
      </c>
      <c r="AU2236" s="10">
        <v>0</v>
      </c>
      <c r="AV2236" s="10">
        <v>0</v>
      </c>
      <c r="AW2236" s="10">
        <v>0</v>
      </c>
      <c r="AX2236" s="10">
        <v>0</v>
      </c>
      <c r="AY2236" s="3"/>
      <c r="AZ2236" s="10">
        <v>6000</v>
      </c>
      <c r="BA2236" s="10">
        <v>6000</v>
      </c>
      <c r="BB2236" s="10">
        <v>0</v>
      </c>
      <c r="BC2236" s="10">
        <v>0</v>
      </c>
      <c r="BD2236" s="10">
        <v>0</v>
      </c>
      <c r="BE2236" s="10">
        <v>250</v>
      </c>
      <c r="BF2236" s="3"/>
      <c r="BG2236" s="10">
        <v>1000</v>
      </c>
      <c r="BH2236" s="10">
        <v>2000</v>
      </c>
      <c r="BI2236" s="3"/>
      <c r="BJ2236" s="21">
        <v>1</v>
      </c>
      <c r="BK2236" s="65">
        <v>0</v>
      </c>
      <c r="BL2236" s="65">
        <v>0</v>
      </c>
      <c r="BM2236" s="6">
        <f t="shared" ref="BM2236:BM2237" si="8920">MAX(G2236*(1+M2236/1000*(1+O2236/1000))*(1+0.5*T2236/1000)*(1+0.25*S2236/1000),(H2236*(1+X2236/1000*(1+Z2236/1000))*(1+0.5*AE2236/1000)*(1+0.25*AD2236/1000)))*BG2236/1000</f>
        <v>100</v>
      </c>
      <c r="BN2236" s="8">
        <f t="shared" ref="BN2236:BN2237" si="8921">(BQ2236+BS2236)/2*(1+AI2236/2000)*(1+AH2236/2000)*(1+AN2236/2000)*(1+AK2236/2000)</f>
        <v>0.50146991180529166</v>
      </c>
      <c r="BO2236" s="12">
        <f t="shared" ref="BO2236:BO2237" si="8922">SQRT(BM2236*BN2236)</f>
        <v>7.0814540301077411</v>
      </c>
      <c r="BP2236" s="50">
        <f>(1-'#Constant'!$A$3)/($J2236*'#Constant'!$B$3/'#Constant'!$C$3^($D2236-1)+1)+'#Constant'!$A$3</f>
        <v>0.99706879361914269</v>
      </c>
      <c r="BQ2236" s="4">
        <f t="shared" ref="BQ2236:BQ2237" si="8923">I2236/(BP2236*(1-Q2236/1000*(0.5+R2236/1000))*(1-P2236/1000)*(1-V2236/1000)*(1+U2236/1000))/20</f>
        <v>0.50146991180529166</v>
      </c>
      <c r="BR2236" s="50">
        <f>(1-'#Constant'!$A$3)/($K2236*'#Constant'!$B$3/'#Constant'!$C$3^($D2236-1)+1)+'#Constant'!$A$3</f>
        <v>0.99706879361914269</v>
      </c>
      <c r="BS2236" s="4">
        <f t="shared" ref="BS2236:BS2237" si="8924">I2236/(BR2236*(1-AB2236/1000*(0.5+AC2236/1000))*(1-AA2236/1000)*(1-AG2236/1000)*(1+AF2236/1000))/20</f>
        <v>0.50146991180529166</v>
      </c>
      <c r="BT2236">
        <f>BO2236/$BO$4*100</f>
        <v>5.3821731327678801</v>
      </c>
    </row>
    <row r="2237" spans="1:72" s="13" customFormat="1" ht="17.25" thickBot="1" x14ac:dyDescent="0.35">
      <c r="B2237" s="20"/>
      <c r="D2237" s="14">
        <v>1</v>
      </c>
      <c r="E2237" s="14">
        <v>1</v>
      </c>
      <c r="F2237" s="19">
        <v>1</v>
      </c>
      <c r="G2237" s="15">
        <f t="shared" ref="G2237:H2237" si="8925">G2236</f>
        <v>100</v>
      </c>
      <c r="H2237" s="15">
        <f t="shared" si="8925"/>
        <v>100</v>
      </c>
      <c r="I2237" s="15">
        <f>I2236</f>
        <v>10</v>
      </c>
      <c r="J2237" s="15">
        <v>1</v>
      </c>
      <c r="K2237" s="15">
        <v>1</v>
      </c>
      <c r="L2237" s="16"/>
      <c r="M2237" s="15">
        <f t="shared" ref="M2237:O2237" si="8926">M2236</f>
        <v>0</v>
      </c>
      <c r="N2237" s="15">
        <f t="shared" si="8926"/>
        <v>0</v>
      </c>
      <c r="O2237" s="15">
        <f t="shared" si="8926"/>
        <v>0</v>
      </c>
      <c r="P2237" s="15">
        <f>P2236</f>
        <v>0</v>
      </c>
      <c r="Q2237" s="15">
        <f t="shared" ref="Q2237:V2237" si="8927">Q2236</f>
        <v>0</v>
      </c>
      <c r="R2237" s="15">
        <f t="shared" si="8927"/>
        <v>0</v>
      </c>
      <c r="S2237" s="15">
        <f t="shared" si="8927"/>
        <v>0</v>
      </c>
      <c r="T2237" s="15">
        <f t="shared" si="8927"/>
        <v>0</v>
      </c>
      <c r="U2237" s="15">
        <f t="shared" si="8927"/>
        <v>0</v>
      </c>
      <c r="V2237" s="15">
        <f t="shared" si="8927"/>
        <v>0</v>
      </c>
      <c r="W2237" s="16"/>
      <c r="X2237" s="15">
        <f t="shared" ref="X2237:Z2237" si="8928">X2236</f>
        <v>0</v>
      </c>
      <c r="Y2237" s="15">
        <f t="shared" si="8928"/>
        <v>0</v>
      </c>
      <c r="Z2237" s="15">
        <f t="shared" si="8928"/>
        <v>0</v>
      </c>
      <c r="AA2237" s="15">
        <f>AA2236</f>
        <v>0</v>
      </c>
      <c r="AB2237" s="15">
        <f t="shared" ref="AB2237:AI2237" si="8929">AB2236</f>
        <v>0</v>
      </c>
      <c r="AC2237" s="15">
        <f t="shared" si="8929"/>
        <v>0</v>
      </c>
      <c r="AD2237" s="15">
        <f t="shared" si="8929"/>
        <v>0</v>
      </c>
      <c r="AE2237" s="15">
        <f t="shared" si="8929"/>
        <v>0</v>
      </c>
      <c r="AF2237" s="15">
        <f t="shared" si="8929"/>
        <v>0</v>
      </c>
      <c r="AG2237" s="15">
        <f t="shared" si="8929"/>
        <v>0</v>
      </c>
      <c r="AH2237" s="15">
        <f t="shared" si="8929"/>
        <v>0</v>
      </c>
      <c r="AI2237" s="15">
        <f t="shared" si="8929"/>
        <v>0</v>
      </c>
      <c r="AJ2237" s="17"/>
      <c r="AK2237" s="15">
        <f>AK2236</f>
        <v>0</v>
      </c>
      <c r="AL2237" s="15">
        <f>AL2236</f>
        <v>0</v>
      </c>
      <c r="AM2237" s="17"/>
      <c r="AN2237" s="15">
        <f t="shared" ref="AN2237:AX2237" si="8930">AN2236</f>
        <v>0</v>
      </c>
      <c r="AO2237" s="15">
        <f t="shared" si="8930"/>
        <v>0</v>
      </c>
      <c r="AP2237" s="15">
        <f t="shared" si="8930"/>
        <v>0</v>
      </c>
      <c r="AQ2237" s="15">
        <f t="shared" si="8930"/>
        <v>0</v>
      </c>
      <c r="AR2237" s="15">
        <f t="shared" si="8930"/>
        <v>0</v>
      </c>
      <c r="AS2237" s="15">
        <f t="shared" si="8930"/>
        <v>0</v>
      </c>
      <c r="AT2237" s="15">
        <f t="shared" si="8930"/>
        <v>0</v>
      </c>
      <c r="AU2237" s="15">
        <f t="shared" si="8930"/>
        <v>0</v>
      </c>
      <c r="AV2237" s="15">
        <f t="shared" si="8930"/>
        <v>0</v>
      </c>
      <c r="AW2237" s="15">
        <f t="shared" si="8930"/>
        <v>0</v>
      </c>
      <c r="AX2237" s="15">
        <f t="shared" si="8930"/>
        <v>0</v>
      </c>
      <c r="AY2237" s="17"/>
      <c r="AZ2237" s="15">
        <f t="shared" ref="AZ2237:BA2237" si="8931">AZ2236</f>
        <v>6000</v>
      </c>
      <c r="BA2237" s="15">
        <f t="shared" si="8931"/>
        <v>6000</v>
      </c>
      <c r="BB2237" s="15">
        <v>0</v>
      </c>
      <c r="BC2237" s="15">
        <f t="shared" ref="BC2237:BE2237" si="8932">BC2236</f>
        <v>0</v>
      </c>
      <c r="BD2237" s="15">
        <f t="shared" si="8932"/>
        <v>0</v>
      </c>
      <c r="BE2237" s="15">
        <f t="shared" si="8932"/>
        <v>250</v>
      </c>
      <c r="BF2237" s="17"/>
      <c r="BG2237" s="15">
        <f t="shared" ref="BG2237:BH2237" si="8933">BG2236</f>
        <v>1000</v>
      </c>
      <c r="BH2237" s="15">
        <f t="shared" si="8933"/>
        <v>2000</v>
      </c>
      <c r="BI2237" s="17"/>
      <c r="BJ2237" s="22">
        <f>G2237/G2236</f>
        <v>1</v>
      </c>
      <c r="BK2237" s="65">
        <f t="shared" ref="BK2237:BL2237" si="8934">BK2236</f>
        <v>0</v>
      </c>
      <c r="BL2237" s="65">
        <f t="shared" si="8934"/>
        <v>0</v>
      </c>
      <c r="BM2237" s="6">
        <f t="shared" si="8920"/>
        <v>100</v>
      </c>
      <c r="BN2237" s="8">
        <f t="shared" si="8921"/>
        <v>0.50146991180529166</v>
      </c>
      <c r="BO2237" s="12">
        <f t="shared" si="8922"/>
        <v>7.0814540301077411</v>
      </c>
      <c r="BP2237" s="50">
        <f>(1-'#Constant'!$A$3)/($J2237*'#Constant'!$B$3/'#Constant'!$C$3^($D2237-1)+1)+'#Constant'!$A$3</f>
        <v>0.99706879361914269</v>
      </c>
      <c r="BQ2237" s="4">
        <f t="shared" si="8923"/>
        <v>0.50146991180529166</v>
      </c>
      <c r="BR2237" s="50">
        <f>(1-'#Constant'!$A$3)/($K2237*'#Constant'!$B$3/'#Constant'!$C$3^($D2237-1)+1)+'#Constant'!$A$3</f>
        <v>0.99706879361914269</v>
      </c>
      <c r="BS2237" s="4">
        <f t="shared" si="8924"/>
        <v>0.50146991180529166</v>
      </c>
      <c r="BT2237"/>
    </row>
    <row r="2239" spans="1:72" s="34" customFormat="1" ht="27" thickBot="1" x14ac:dyDescent="0.35">
      <c r="B2239" s="70" t="s">
        <v>515</v>
      </c>
      <c r="C2239"/>
      <c r="F2239" s="35"/>
      <c r="G2239" s="36"/>
      <c r="H2239" s="36"/>
      <c r="I2239" s="36"/>
      <c r="J2239" s="36"/>
      <c r="K2239" s="36"/>
      <c r="L2239" s="16"/>
      <c r="M2239" s="36"/>
      <c r="N2239" s="36"/>
      <c r="O2239" s="36"/>
      <c r="P2239" s="36">
        <v>0</v>
      </c>
      <c r="Q2239" s="36"/>
      <c r="R2239" s="36"/>
      <c r="S2239" s="36"/>
      <c r="T2239" s="36"/>
      <c r="U2239" s="36"/>
      <c r="V2239" s="36"/>
      <c r="W2239" s="16"/>
      <c r="X2239" s="36"/>
      <c r="Y2239" s="36"/>
      <c r="Z2239" s="36"/>
      <c r="AA2239" s="36">
        <v>0</v>
      </c>
      <c r="AB2239" s="36"/>
      <c r="AC2239" s="36"/>
      <c r="AD2239" s="36"/>
      <c r="AE2239" s="36"/>
      <c r="AF2239" s="36"/>
      <c r="AG2239" s="36"/>
      <c r="AH2239" s="36"/>
      <c r="AI2239" s="36"/>
      <c r="AJ2239" s="17"/>
      <c r="AK2239" s="36"/>
      <c r="AL2239" s="36"/>
      <c r="AM2239" s="17"/>
      <c r="AN2239" s="36"/>
      <c r="AO2239" s="36"/>
      <c r="AP2239" s="36"/>
      <c r="AQ2239" s="36"/>
      <c r="AR2239" s="36"/>
      <c r="AS2239" s="36"/>
      <c r="AT2239" s="36"/>
      <c r="AU2239" s="36"/>
      <c r="AV2239" s="36"/>
      <c r="AW2239" s="36"/>
      <c r="AX2239" s="36"/>
      <c r="AY2239" s="17"/>
      <c r="AZ2239" s="36"/>
      <c r="BA2239" s="36"/>
      <c r="BB2239" s="36"/>
      <c r="BC2239" s="36"/>
      <c r="BD2239" s="36"/>
      <c r="BE2239" s="36"/>
      <c r="BF2239" s="17"/>
      <c r="BG2239" s="36"/>
      <c r="BH2239" s="36"/>
      <c r="BI2239" s="17"/>
      <c r="BJ2239" s="37"/>
      <c r="BK2239" s="36"/>
      <c r="BL2239" s="36"/>
      <c r="BM2239" s="38"/>
      <c r="BN2239" s="38"/>
      <c r="BO2239" s="38"/>
      <c r="BP2239" s="38"/>
      <c r="BQ2239" s="38"/>
      <c r="BR2239" s="38"/>
      <c r="BS2239" s="38"/>
    </row>
    <row r="2240" spans="1:72" x14ac:dyDescent="0.3">
      <c r="A2240">
        <v>50076</v>
      </c>
      <c r="B2240" s="18" t="s">
        <v>516</v>
      </c>
      <c r="C2240" t="s">
        <v>81</v>
      </c>
      <c r="D2240">
        <v>1</v>
      </c>
      <c r="E2240">
        <v>1</v>
      </c>
      <c r="F2240" s="18">
        <v>1</v>
      </c>
      <c r="G2240" s="10">
        <v>100</v>
      </c>
      <c r="H2240" s="10">
        <v>100</v>
      </c>
      <c r="I2240" s="10">
        <v>2500</v>
      </c>
      <c r="J2240" s="10">
        <v>25</v>
      </c>
      <c r="K2240" s="10">
        <v>25</v>
      </c>
      <c r="L2240" s="2"/>
      <c r="M2240" s="10">
        <v>0</v>
      </c>
      <c r="N2240" s="10">
        <v>0</v>
      </c>
      <c r="O2240" s="10">
        <v>0</v>
      </c>
      <c r="P2240" s="10">
        <v>100</v>
      </c>
      <c r="Q2240" s="10">
        <v>0</v>
      </c>
      <c r="R2240" s="10">
        <v>0</v>
      </c>
      <c r="S2240" s="10">
        <v>0</v>
      </c>
      <c r="T2240" s="10">
        <v>150</v>
      </c>
      <c r="U2240" s="10">
        <v>0</v>
      </c>
      <c r="V2240" s="10">
        <v>0</v>
      </c>
      <c r="W2240" s="2"/>
      <c r="X2240" s="10">
        <v>0</v>
      </c>
      <c r="Y2240" s="10">
        <v>0</v>
      </c>
      <c r="Z2240" s="10">
        <v>0</v>
      </c>
      <c r="AA2240" s="10">
        <v>100</v>
      </c>
      <c r="AB2240" s="10">
        <v>0</v>
      </c>
      <c r="AC2240" s="10">
        <v>0</v>
      </c>
      <c r="AD2240" s="10">
        <v>0</v>
      </c>
      <c r="AE2240" s="10">
        <v>150</v>
      </c>
      <c r="AF2240" s="10">
        <v>0</v>
      </c>
      <c r="AG2240" s="10">
        <v>0</v>
      </c>
      <c r="AH2240" s="10">
        <v>0</v>
      </c>
      <c r="AI2240" s="10">
        <v>0</v>
      </c>
      <c r="AJ2240" s="3"/>
      <c r="AK2240" s="10">
        <v>0</v>
      </c>
      <c r="AL2240" s="10">
        <v>0</v>
      </c>
      <c r="AM2240" s="3"/>
      <c r="AN2240" s="10">
        <v>0</v>
      </c>
      <c r="AO2240" s="10">
        <v>0</v>
      </c>
      <c r="AP2240" s="10">
        <v>0</v>
      </c>
      <c r="AQ2240" s="10">
        <v>0</v>
      </c>
      <c r="AR2240" s="10">
        <v>0</v>
      </c>
      <c r="AS2240" s="10">
        <v>0</v>
      </c>
      <c r="AT2240" s="10">
        <v>0</v>
      </c>
      <c r="AU2240" s="10">
        <v>0</v>
      </c>
      <c r="AV2240" s="10">
        <v>0</v>
      </c>
      <c r="AW2240" s="10">
        <v>0</v>
      </c>
      <c r="AX2240" s="10">
        <v>0</v>
      </c>
      <c r="AY2240" s="3"/>
      <c r="AZ2240" s="10">
        <v>6000</v>
      </c>
      <c r="BA2240" s="10">
        <v>6000</v>
      </c>
      <c r="BB2240" s="10">
        <v>0</v>
      </c>
      <c r="BC2240" s="10">
        <v>0</v>
      </c>
      <c r="BD2240" s="10">
        <v>0</v>
      </c>
      <c r="BE2240" s="10">
        <v>250</v>
      </c>
      <c r="BF2240" s="3"/>
      <c r="BG2240" s="10">
        <v>1000</v>
      </c>
      <c r="BH2240" s="10">
        <v>5000</v>
      </c>
      <c r="BI2240" s="3"/>
      <c r="BJ2240" s="21">
        <v>1</v>
      </c>
      <c r="BK2240" s="65">
        <v>0</v>
      </c>
      <c r="BL2240" s="65">
        <v>0</v>
      </c>
      <c r="BM2240" s="6">
        <f t="shared" ref="BM2240" si="8935">MAX(G2240*(1+M2240/1000*(1+O2240/1000))*(1+0.5*T2240/1000)*(1+0.25*S2240/1000),(H2240*(1+X2240/1000*(1+Z2240/1000))*(1+0.5*AE2240/1000)*(1+0.25*AD2240/1000)))*BG2240/1000</f>
        <v>107.5</v>
      </c>
      <c r="BN2240" s="8">
        <f t="shared" ref="BN2240" si="8936">(BQ2240+BS2240)/2*(1+AI2240/2000)*(1+AH2240/2000)*(1+AN2240/2000)*(1+AK2240/2000)</f>
        <v>149.0819326565707</v>
      </c>
      <c r="BO2240" s="12">
        <f t="shared" ref="BO2240" si="8937">SQRT(BM2240*BN2240)</f>
        <v>126.59505425008257</v>
      </c>
      <c r="BP2240" s="50">
        <f>(1-'#Constant'!$A$3)/($J2240*'#Constant'!$B$3/'#Constant'!$C$3^($D2240-1)+1)+'#Constant'!$A$3</f>
        <v>0.93162790697674425</v>
      </c>
      <c r="BQ2240" s="4">
        <f t="shared" ref="BQ2240" si="8938">I2240/(BP2240*(1-Q2240/1000*(0.5+R2240/1000))*(1-P2240/1000)*(1-V2240/1000)*(1+U2240/1000))/20</f>
        <v>149.0819326565707</v>
      </c>
      <c r="BR2240" s="50">
        <f>(1-'#Constant'!$A$3)/($K2240*'#Constant'!$B$3/'#Constant'!$C$3^($D2240-1)+1)+'#Constant'!$A$3</f>
        <v>0.93162790697674425</v>
      </c>
      <c r="BS2240" s="4">
        <f t="shared" ref="BS2240" si="8939">I2240/(BR2240*(1-AB2240/1000*(0.5+AC2240/1000))*(1-AA2240/1000)*(1-AG2240/1000)*(1+AF2240/1000))/20</f>
        <v>149.0819326565707</v>
      </c>
      <c r="BT2240">
        <f>BO2240/$BO$4*100</f>
        <v>96.217033511650158</v>
      </c>
    </row>
    <row r="2241" spans="1:72" x14ac:dyDescent="0.3">
      <c r="A2241">
        <v>50077</v>
      </c>
      <c r="B2241" s="18" t="s">
        <v>517</v>
      </c>
      <c r="C2241" t="s">
        <v>81</v>
      </c>
      <c r="D2241">
        <v>1</v>
      </c>
      <c r="E2241">
        <v>1</v>
      </c>
      <c r="F2241" s="18">
        <v>1</v>
      </c>
      <c r="G2241" s="10">
        <v>100</v>
      </c>
      <c r="H2241" s="10">
        <v>100</v>
      </c>
      <c r="I2241" s="10">
        <v>2500</v>
      </c>
      <c r="J2241" s="10">
        <v>25</v>
      </c>
      <c r="K2241" s="10">
        <v>25</v>
      </c>
      <c r="L2241" s="2"/>
      <c r="M2241" s="10">
        <v>0</v>
      </c>
      <c r="N2241" s="10">
        <v>0</v>
      </c>
      <c r="O2241" s="10">
        <v>0</v>
      </c>
      <c r="P2241" s="10">
        <v>100</v>
      </c>
      <c r="Q2241" s="10">
        <v>0</v>
      </c>
      <c r="R2241" s="10">
        <v>0</v>
      </c>
      <c r="S2241" s="10">
        <v>0</v>
      </c>
      <c r="T2241" s="10">
        <v>150</v>
      </c>
      <c r="U2241" s="10">
        <v>0</v>
      </c>
      <c r="V2241" s="10">
        <v>0</v>
      </c>
      <c r="W2241" s="2"/>
      <c r="X2241" s="10">
        <v>0</v>
      </c>
      <c r="Y2241" s="10">
        <v>0</v>
      </c>
      <c r="Z2241" s="10">
        <v>0</v>
      </c>
      <c r="AA2241" s="10">
        <v>100</v>
      </c>
      <c r="AB2241" s="10">
        <v>0</v>
      </c>
      <c r="AC2241" s="10">
        <v>0</v>
      </c>
      <c r="AD2241" s="10">
        <v>0</v>
      </c>
      <c r="AE2241" s="10">
        <v>150</v>
      </c>
      <c r="AF2241" s="10">
        <v>0</v>
      </c>
      <c r="AG2241" s="10">
        <v>0</v>
      </c>
      <c r="AH2241" s="10">
        <v>0</v>
      </c>
      <c r="AI2241" s="10">
        <v>0</v>
      </c>
      <c r="AJ2241" s="3"/>
      <c r="AK2241" s="10">
        <v>0</v>
      </c>
      <c r="AL2241" s="10">
        <v>0</v>
      </c>
      <c r="AM2241" s="3"/>
      <c r="AN2241" s="10">
        <v>0</v>
      </c>
      <c r="AO2241" s="10">
        <v>0</v>
      </c>
      <c r="AP2241" s="10">
        <v>0</v>
      </c>
      <c r="AQ2241" s="10">
        <v>0</v>
      </c>
      <c r="AR2241" s="10">
        <v>0</v>
      </c>
      <c r="AS2241" s="10">
        <v>0</v>
      </c>
      <c r="AT2241" s="10">
        <v>0</v>
      </c>
      <c r="AU2241" s="10">
        <v>0</v>
      </c>
      <c r="AV2241" s="10">
        <v>0</v>
      </c>
      <c r="AW2241" s="10">
        <v>0</v>
      </c>
      <c r="AX2241" s="10">
        <v>0</v>
      </c>
      <c r="AY2241" s="3"/>
      <c r="AZ2241" s="10">
        <v>6000</v>
      </c>
      <c r="BA2241" s="10">
        <v>6000</v>
      </c>
      <c r="BB2241" s="10">
        <v>0</v>
      </c>
      <c r="BC2241" s="10">
        <v>0</v>
      </c>
      <c r="BD2241" s="10">
        <v>0</v>
      </c>
      <c r="BE2241" s="10">
        <v>250</v>
      </c>
      <c r="BF2241" s="3"/>
      <c r="BG2241" s="10">
        <v>1000</v>
      </c>
      <c r="BH2241" s="10">
        <v>5000</v>
      </c>
      <c r="BI2241" s="3"/>
      <c r="BJ2241" s="21">
        <v>1</v>
      </c>
      <c r="BK2241" s="65">
        <v>0</v>
      </c>
      <c r="BL2241" s="65">
        <v>0</v>
      </c>
      <c r="BM2241" s="6">
        <f t="shared" ref="BM2241:BM2242" si="8940">MAX(G2241*(1+M2241/1000*(1+O2241/1000))*(1+0.5*T2241/1000)*(1+0.25*S2241/1000),(H2241*(1+X2241/1000*(1+Z2241/1000))*(1+0.5*AE2241/1000)*(1+0.25*AD2241/1000)))*BG2241/1000</f>
        <v>107.5</v>
      </c>
      <c r="BN2241" s="8">
        <f t="shared" ref="BN2241:BN2242" si="8941">(BQ2241+BS2241)/2*(1+AI2241/2000)*(1+AH2241/2000)*(1+AN2241/2000)*(1+AK2241/2000)</f>
        <v>149.0819326565707</v>
      </c>
      <c r="BO2241" s="12">
        <f t="shared" ref="BO2241:BO2242" si="8942">SQRT(BM2241*BN2241)</f>
        <v>126.59505425008257</v>
      </c>
      <c r="BP2241" s="50">
        <f>(1-'#Constant'!$A$3)/($J2241*'#Constant'!$B$3/'#Constant'!$C$3^($D2241-1)+1)+'#Constant'!$A$3</f>
        <v>0.93162790697674425</v>
      </c>
      <c r="BQ2241" s="4">
        <f t="shared" ref="BQ2241:BQ2242" si="8943">I2241/(BP2241*(1-Q2241/1000*(0.5+R2241/1000))*(1-P2241/1000)*(1-V2241/1000)*(1+U2241/1000))/20</f>
        <v>149.0819326565707</v>
      </c>
      <c r="BR2241" s="50">
        <f>(1-'#Constant'!$A$3)/($K2241*'#Constant'!$B$3/'#Constant'!$C$3^($D2241-1)+1)+'#Constant'!$A$3</f>
        <v>0.93162790697674425</v>
      </c>
      <c r="BS2241" s="4">
        <f t="shared" ref="BS2241:BS2242" si="8944">I2241/(BR2241*(1-AB2241/1000*(0.5+AC2241/1000))*(1-AA2241/1000)*(1-AG2241/1000)*(1+AF2241/1000))/20</f>
        <v>149.0819326565707</v>
      </c>
      <c r="BT2241">
        <f t="shared" ref="BT2241:BT2242" si="8945">BO2241/$BO$4*100</f>
        <v>96.217033511650158</v>
      </c>
    </row>
    <row r="2242" spans="1:72" x14ac:dyDescent="0.3">
      <c r="A2242">
        <v>50078</v>
      </c>
      <c r="B2242" s="18" t="s">
        <v>518</v>
      </c>
      <c r="C2242" t="s">
        <v>81</v>
      </c>
      <c r="D2242">
        <v>1</v>
      </c>
      <c r="E2242">
        <v>1</v>
      </c>
      <c r="F2242" s="18">
        <v>1</v>
      </c>
      <c r="G2242" s="10">
        <v>100</v>
      </c>
      <c r="H2242" s="10">
        <v>100</v>
      </c>
      <c r="I2242" s="10">
        <v>2500</v>
      </c>
      <c r="J2242" s="10">
        <v>25</v>
      </c>
      <c r="K2242" s="10">
        <v>25</v>
      </c>
      <c r="L2242" s="2"/>
      <c r="M2242" s="10">
        <v>0</v>
      </c>
      <c r="N2242" s="10">
        <v>0</v>
      </c>
      <c r="O2242" s="10">
        <v>0</v>
      </c>
      <c r="P2242" s="10">
        <v>100</v>
      </c>
      <c r="Q2242" s="10">
        <v>0</v>
      </c>
      <c r="R2242" s="10">
        <v>0</v>
      </c>
      <c r="S2242" s="10">
        <v>0</v>
      </c>
      <c r="T2242" s="10">
        <v>150</v>
      </c>
      <c r="U2242" s="10">
        <v>0</v>
      </c>
      <c r="V2242" s="10">
        <v>0</v>
      </c>
      <c r="W2242" s="2"/>
      <c r="X2242" s="10">
        <v>0</v>
      </c>
      <c r="Y2242" s="10">
        <v>0</v>
      </c>
      <c r="Z2242" s="10">
        <v>0</v>
      </c>
      <c r="AA2242" s="10">
        <v>100</v>
      </c>
      <c r="AB2242" s="10">
        <v>0</v>
      </c>
      <c r="AC2242" s="10">
        <v>0</v>
      </c>
      <c r="AD2242" s="10">
        <v>0</v>
      </c>
      <c r="AE2242" s="10">
        <v>150</v>
      </c>
      <c r="AF2242" s="10">
        <v>0</v>
      </c>
      <c r="AG2242" s="10">
        <v>0</v>
      </c>
      <c r="AH2242" s="10">
        <v>0</v>
      </c>
      <c r="AI2242" s="10">
        <v>0</v>
      </c>
      <c r="AJ2242" s="3"/>
      <c r="AK2242" s="10">
        <v>0</v>
      </c>
      <c r="AL2242" s="10">
        <v>0</v>
      </c>
      <c r="AM2242" s="3"/>
      <c r="AN2242" s="10">
        <v>0</v>
      </c>
      <c r="AO2242" s="10">
        <v>0</v>
      </c>
      <c r="AP2242" s="10">
        <v>0</v>
      </c>
      <c r="AQ2242" s="10">
        <v>0</v>
      </c>
      <c r="AR2242" s="10">
        <v>0</v>
      </c>
      <c r="AS2242" s="10">
        <v>0</v>
      </c>
      <c r="AT2242" s="10">
        <v>0</v>
      </c>
      <c r="AU2242" s="10">
        <v>0</v>
      </c>
      <c r="AV2242" s="10">
        <v>0</v>
      </c>
      <c r="AW2242" s="10">
        <v>0</v>
      </c>
      <c r="AX2242" s="10">
        <v>0</v>
      </c>
      <c r="AY2242" s="3"/>
      <c r="AZ2242" s="10">
        <v>6000</v>
      </c>
      <c r="BA2242" s="10">
        <v>6000</v>
      </c>
      <c r="BB2242" s="10">
        <v>0</v>
      </c>
      <c r="BC2242" s="10">
        <v>0</v>
      </c>
      <c r="BD2242" s="10">
        <v>0</v>
      </c>
      <c r="BE2242" s="10">
        <v>250</v>
      </c>
      <c r="BF2242" s="3"/>
      <c r="BG2242" s="10">
        <v>1000</v>
      </c>
      <c r="BH2242" s="10">
        <v>1500</v>
      </c>
      <c r="BI2242" s="3"/>
      <c r="BJ2242" s="21">
        <v>1</v>
      </c>
      <c r="BK2242" s="65">
        <v>0</v>
      </c>
      <c r="BL2242" s="65">
        <v>0</v>
      </c>
      <c r="BM2242" s="6">
        <f t="shared" si="8940"/>
        <v>107.5</v>
      </c>
      <c r="BN2242" s="8">
        <f t="shared" si="8941"/>
        <v>149.0819326565707</v>
      </c>
      <c r="BO2242" s="12">
        <f t="shared" si="8942"/>
        <v>126.59505425008257</v>
      </c>
      <c r="BP2242" s="50">
        <f>(1-'#Constant'!$A$3)/($J2242*'#Constant'!$B$3/'#Constant'!$C$3^($D2242-1)+1)+'#Constant'!$A$3</f>
        <v>0.93162790697674425</v>
      </c>
      <c r="BQ2242" s="4">
        <f t="shared" si="8943"/>
        <v>149.0819326565707</v>
      </c>
      <c r="BR2242" s="50">
        <f>(1-'#Constant'!$A$3)/($K2242*'#Constant'!$B$3/'#Constant'!$C$3^($D2242-1)+1)+'#Constant'!$A$3</f>
        <v>0.93162790697674425</v>
      </c>
      <c r="BS2242" s="4">
        <f t="shared" si="8944"/>
        <v>149.0819326565707</v>
      </c>
      <c r="BT2242">
        <f t="shared" si="8945"/>
        <v>96.217033511650158</v>
      </c>
    </row>
    <row r="2243" spans="1:72" s="34" customFormat="1" ht="27" thickBot="1" x14ac:dyDescent="0.35">
      <c r="B2243" s="70" t="s">
        <v>519</v>
      </c>
      <c r="C2243"/>
      <c r="F2243" s="35"/>
      <c r="G2243" s="36"/>
      <c r="H2243" s="36"/>
      <c r="I2243" s="36"/>
      <c r="J2243" s="36"/>
      <c r="K2243" s="36"/>
      <c r="L2243" s="16"/>
      <c r="M2243" s="36"/>
      <c r="N2243" s="36"/>
      <c r="O2243" s="36"/>
      <c r="P2243" s="36">
        <v>0</v>
      </c>
      <c r="Q2243" s="36"/>
      <c r="R2243" s="36"/>
      <c r="S2243" s="36"/>
      <c r="T2243" s="36"/>
      <c r="U2243" s="36"/>
      <c r="V2243" s="36"/>
      <c r="W2243" s="16"/>
      <c r="X2243" s="36"/>
      <c r="Y2243" s="36"/>
      <c r="Z2243" s="36"/>
      <c r="AA2243" s="36">
        <v>0</v>
      </c>
      <c r="AB2243" s="36"/>
      <c r="AC2243" s="36"/>
      <c r="AD2243" s="36"/>
      <c r="AE2243" s="36"/>
      <c r="AF2243" s="36"/>
      <c r="AG2243" s="36"/>
      <c r="AH2243" s="36"/>
      <c r="AI2243" s="36"/>
      <c r="AJ2243" s="17"/>
      <c r="AK2243" s="36"/>
      <c r="AL2243" s="36"/>
      <c r="AM2243" s="17"/>
      <c r="AN2243" s="36"/>
      <c r="AO2243" s="36"/>
      <c r="AP2243" s="36"/>
      <c r="AQ2243" s="36"/>
      <c r="AR2243" s="36"/>
      <c r="AS2243" s="36"/>
      <c r="AT2243" s="36"/>
      <c r="AU2243" s="36"/>
      <c r="AV2243" s="36"/>
      <c r="AW2243" s="36"/>
      <c r="AX2243" s="36"/>
      <c r="AY2243" s="17"/>
      <c r="AZ2243" s="36"/>
      <c r="BA2243" s="36"/>
      <c r="BB2243" s="36"/>
      <c r="BC2243" s="36"/>
      <c r="BD2243" s="36"/>
      <c r="BE2243" s="36"/>
      <c r="BF2243" s="17"/>
      <c r="BG2243" s="36"/>
      <c r="BH2243" s="36"/>
      <c r="BI2243" s="17"/>
      <c r="BJ2243" s="37"/>
      <c r="BK2243" s="36"/>
      <c r="BL2243" s="36"/>
      <c r="BM2243" s="38"/>
      <c r="BN2243" s="38"/>
      <c r="BO2243" s="38"/>
      <c r="BP2243" s="38"/>
      <c r="BQ2243" s="38"/>
      <c r="BR2243" s="38"/>
      <c r="BS2243" s="38"/>
    </row>
    <row r="2244" spans="1:72" x14ac:dyDescent="0.3">
      <c r="A2244">
        <v>60001</v>
      </c>
      <c r="B2244" s="18" t="s">
        <v>520</v>
      </c>
      <c r="C2244" t="s">
        <v>77</v>
      </c>
      <c r="D2244">
        <v>1</v>
      </c>
      <c r="E2244">
        <v>1</v>
      </c>
      <c r="F2244" s="18">
        <v>1</v>
      </c>
      <c r="G2244" s="10">
        <v>70</v>
      </c>
      <c r="H2244" s="10">
        <v>70</v>
      </c>
      <c r="I2244" s="10">
        <v>3000</v>
      </c>
      <c r="J2244" s="10">
        <v>35</v>
      </c>
      <c r="K2244" s="10">
        <v>35</v>
      </c>
      <c r="L2244" s="2"/>
      <c r="M2244" s="10">
        <v>0</v>
      </c>
      <c r="N2244" s="10">
        <v>0</v>
      </c>
      <c r="O2244" s="10">
        <v>0</v>
      </c>
      <c r="P2244" s="10">
        <v>0</v>
      </c>
      <c r="Q2244" s="10">
        <v>0</v>
      </c>
      <c r="R2244" s="10">
        <v>0</v>
      </c>
      <c r="S2244" s="10">
        <v>0</v>
      </c>
      <c r="T2244" s="10">
        <v>400</v>
      </c>
      <c r="U2244" s="10">
        <v>0</v>
      </c>
      <c r="V2244" s="10">
        <v>0</v>
      </c>
      <c r="W2244" s="2"/>
      <c r="X2244" s="10">
        <v>0</v>
      </c>
      <c r="Y2244" s="10">
        <v>0</v>
      </c>
      <c r="Z2244" s="10">
        <v>0</v>
      </c>
      <c r="AA2244" s="10">
        <v>0</v>
      </c>
      <c r="AB2244" s="10">
        <v>0</v>
      </c>
      <c r="AC2244" s="10">
        <v>0</v>
      </c>
      <c r="AD2244" s="10">
        <v>0</v>
      </c>
      <c r="AE2244" s="10">
        <v>400</v>
      </c>
      <c r="AF2244" s="10">
        <v>0</v>
      </c>
      <c r="AG2244" s="10">
        <v>0</v>
      </c>
      <c r="AH2244" s="10">
        <v>0</v>
      </c>
      <c r="AI2244" s="10">
        <v>0</v>
      </c>
      <c r="AJ2244" s="3"/>
      <c r="AK2244" s="10">
        <v>0</v>
      </c>
      <c r="AL2244" s="10">
        <v>0</v>
      </c>
      <c r="AM2244" s="3"/>
      <c r="AN2244" s="10">
        <v>0</v>
      </c>
      <c r="AO2244" s="10">
        <v>0</v>
      </c>
      <c r="AP2244" s="10">
        <v>0</v>
      </c>
      <c r="AQ2244" s="10">
        <v>0</v>
      </c>
      <c r="AR2244" s="10">
        <v>0</v>
      </c>
      <c r="AS2244" s="10">
        <v>0</v>
      </c>
      <c r="AT2244" s="10">
        <v>0</v>
      </c>
      <c r="AU2244" s="10">
        <v>0</v>
      </c>
      <c r="AV2244" s="10">
        <v>0</v>
      </c>
      <c r="AW2244" s="10">
        <v>0</v>
      </c>
      <c r="AX2244" s="10">
        <v>0</v>
      </c>
      <c r="AY2244" s="3"/>
      <c r="AZ2244" s="10">
        <v>6000</v>
      </c>
      <c r="BA2244" s="10">
        <v>6000</v>
      </c>
      <c r="BB2244" s="10">
        <v>0</v>
      </c>
      <c r="BC2244" s="10">
        <v>0</v>
      </c>
      <c r="BD2244" s="10">
        <v>0</v>
      </c>
      <c r="BE2244" s="10">
        <v>250</v>
      </c>
      <c r="BF2244" s="3"/>
      <c r="BG2244" s="10">
        <v>1000</v>
      </c>
      <c r="BH2244" s="10">
        <v>0</v>
      </c>
      <c r="BI2244" s="3"/>
      <c r="BJ2244" s="21">
        <v>1</v>
      </c>
      <c r="BK2244" s="65">
        <v>0</v>
      </c>
      <c r="BL2244" s="65">
        <v>0</v>
      </c>
      <c r="BM2244" s="6">
        <f t="shared" ref="BM2244:BM2255" si="8946">MAX(G2244*(1+M2244/1000*(1+O2244/1000))*(1+0.5*T2244/1000)*(1+0.25*S2244/1000),(H2244*(1+X2244/1000*(1+Z2244/1000))*(1+0.5*AE2244/1000)*(1+0.25*AD2244/1000)))*BG2244/1000</f>
        <v>84</v>
      </c>
      <c r="BN2244" s="8">
        <f t="shared" ref="BN2244:BN2255" si="8947">(BQ2244+BS2244)/2*(1+AI2244/2000)*(1+AH2244/2000)*(1+AN2244/2000)*(1+AK2244/2000)</f>
        <v>165.40265442570603</v>
      </c>
      <c r="BO2244" s="12">
        <f t="shared" ref="BO2244:BO2255" si="8948">SQRT(BM2244*BN2244)</f>
        <v>117.87206187964689</v>
      </c>
      <c r="BP2244" s="50">
        <f>(1-'#Constant'!$A$3)/($J2244*'#Constant'!$B$3/'#Constant'!$C$3^($D2244-1)+1)+'#Constant'!$A$3</f>
        <v>0.90687782805429862</v>
      </c>
      <c r="BQ2244" s="4">
        <f t="shared" ref="BQ2244" si="8949">I2245/(BP2244*(1-Q2244/1000*(0.5+R2244/1000))*(1-P2244/1000)*(1-V2244/1000)*(1+U2244/1000))/20</f>
        <v>165.40265442570603</v>
      </c>
      <c r="BR2244" s="50">
        <f>(1-'#Constant'!$A$3)/($K2244*'#Constant'!$B$3/'#Constant'!$C$3^($D2244-1)+1)+'#Constant'!$A$3</f>
        <v>0.90687782805429862</v>
      </c>
      <c r="BS2244" s="4">
        <f t="shared" ref="BS2244" si="8950">I2245/(BR2244*(1-AB2244/1000*(0.5+AC2244/1000))*(1-AA2244/1000)*(1-AG2244/1000)*(1+AF2244/1000))/20</f>
        <v>165.40265442570603</v>
      </c>
      <c r="BT2244">
        <f>BO2244/$BO$4*100</f>
        <v>89.587229099464523</v>
      </c>
    </row>
    <row r="2245" spans="1:72" s="13" customFormat="1" ht="17.25" thickBot="1" x14ac:dyDescent="0.35">
      <c r="B2245" s="20"/>
      <c r="D2245" s="14">
        <v>1</v>
      </c>
      <c r="E2245" s="14">
        <v>1</v>
      </c>
      <c r="F2245" s="19">
        <v>1</v>
      </c>
      <c r="G2245" s="15">
        <f t="shared" ref="G2245:H2245" si="8951">G2244</f>
        <v>70</v>
      </c>
      <c r="H2245" s="15">
        <f t="shared" si="8951"/>
        <v>70</v>
      </c>
      <c r="I2245" s="15">
        <v>3000</v>
      </c>
      <c r="J2245" s="15">
        <v>35</v>
      </c>
      <c r="K2245" s="15">
        <v>35</v>
      </c>
      <c r="L2245" s="16"/>
      <c r="M2245" s="15">
        <v>0</v>
      </c>
      <c r="N2245" s="15">
        <f t="shared" ref="N2245:O2245" si="8952">N2244</f>
        <v>0</v>
      </c>
      <c r="O2245" s="15">
        <f t="shared" si="8952"/>
        <v>0</v>
      </c>
      <c r="P2245" s="15">
        <v>0</v>
      </c>
      <c r="Q2245" s="15">
        <v>0</v>
      </c>
      <c r="R2245" s="15">
        <v>0</v>
      </c>
      <c r="S2245" s="15">
        <f t="shared" ref="S2245:V2245" si="8953">S2244</f>
        <v>0</v>
      </c>
      <c r="T2245" s="15">
        <f t="shared" si="8953"/>
        <v>400</v>
      </c>
      <c r="U2245" s="15">
        <f t="shared" si="8953"/>
        <v>0</v>
      </c>
      <c r="V2245" s="15">
        <f t="shared" si="8953"/>
        <v>0</v>
      </c>
      <c r="W2245" s="16"/>
      <c r="X2245" s="15">
        <v>0</v>
      </c>
      <c r="Y2245" s="15">
        <f t="shared" ref="Y2245:Z2245" si="8954">Y2244</f>
        <v>0</v>
      </c>
      <c r="Z2245" s="15">
        <f t="shared" si="8954"/>
        <v>0</v>
      </c>
      <c r="AA2245" s="15">
        <v>0</v>
      </c>
      <c r="AB2245" s="15">
        <v>0</v>
      </c>
      <c r="AC2245" s="15">
        <v>0</v>
      </c>
      <c r="AD2245" s="15">
        <f t="shared" ref="AD2245:AI2245" si="8955">AD2244</f>
        <v>0</v>
      </c>
      <c r="AE2245" s="15">
        <f t="shared" si="8955"/>
        <v>400</v>
      </c>
      <c r="AF2245" s="15">
        <f t="shared" si="8955"/>
        <v>0</v>
      </c>
      <c r="AG2245" s="15">
        <f t="shared" si="8955"/>
        <v>0</v>
      </c>
      <c r="AH2245" s="15">
        <f t="shared" si="8955"/>
        <v>0</v>
      </c>
      <c r="AI2245" s="15">
        <f t="shared" si="8955"/>
        <v>0</v>
      </c>
      <c r="AJ2245" s="17"/>
      <c r="AK2245" s="15">
        <f>AK2244</f>
        <v>0</v>
      </c>
      <c r="AL2245" s="15">
        <f>AL2244</f>
        <v>0</v>
      </c>
      <c r="AM2245" s="17"/>
      <c r="AN2245" s="15">
        <f t="shared" ref="AN2245:AX2245" si="8956">AN2244</f>
        <v>0</v>
      </c>
      <c r="AO2245" s="15">
        <f t="shared" si="8956"/>
        <v>0</v>
      </c>
      <c r="AP2245" s="15">
        <f t="shared" si="8956"/>
        <v>0</v>
      </c>
      <c r="AQ2245" s="15">
        <f t="shared" si="8956"/>
        <v>0</v>
      </c>
      <c r="AR2245" s="15">
        <f t="shared" si="8956"/>
        <v>0</v>
      </c>
      <c r="AS2245" s="15">
        <f t="shared" si="8956"/>
        <v>0</v>
      </c>
      <c r="AT2245" s="15">
        <f t="shared" si="8956"/>
        <v>0</v>
      </c>
      <c r="AU2245" s="15">
        <f t="shared" si="8956"/>
        <v>0</v>
      </c>
      <c r="AV2245" s="15">
        <f t="shared" si="8956"/>
        <v>0</v>
      </c>
      <c r="AW2245" s="15">
        <f t="shared" si="8956"/>
        <v>0</v>
      </c>
      <c r="AX2245" s="15">
        <f t="shared" si="8956"/>
        <v>0</v>
      </c>
      <c r="AY2245" s="17"/>
      <c r="AZ2245" s="15">
        <f t="shared" ref="AZ2245:BA2245" si="8957">AZ2244</f>
        <v>6000</v>
      </c>
      <c r="BA2245" s="15">
        <f t="shared" si="8957"/>
        <v>6000</v>
      </c>
      <c r="BB2245" s="15">
        <v>0</v>
      </c>
      <c r="BC2245" s="15">
        <f t="shared" ref="BC2245:BE2245" si="8958">BC2244</f>
        <v>0</v>
      </c>
      <c r="BD2245" s="15">
        <f t="shared" si="8958"/>
        <v>0</v>
      </c>
      <c r="BE2245" s="15">
        <f t="shared" si="8958"/>
        <v>250</v>
      </c>
      <c r="BF2245" s="17"/>
      <c r="BG2245" s="15">
        <f t="shared" ref="BG2245" si="8959">BG2244</f>
        <v>1000</v>
      </c>
      <c r="BH2245" s="15">
        <v>0</v>
      </c>
      <c r="BI2245" s="17"/>
      <c r="BJ2245" s="22">
        <f>G2245/G2244</f>
        <v>1</v>
      </c>
      <c r="BK2245" s="65">
        <f t="shared" ref="BK2245:BL2245" si="8960">BK2244</f>
        <v>0</v>
      </c>
      <c r="BL2245" s="65">
        <f t="shared" si="8960"/>
        <v>0</v>
      </c>
      <c r="BM2245" s="6">
        <f t="shared" si="8946"/>
        <v>84</v>
      </c>
      <c r="BN2245" s="8">
        <f t="shared" si="8947"/>
        <v>0</v>
      </c>
      <c r="BO2245" s="12">
        <f t="shared" si="8948"/>
        <v>0</v>
      </c>
      <c r="BP2245" s="50">
        <f>(1-'#Constant'!$A$3)/($J2245*'#Constant'!$B$3/'#Constant'!$C$3^($D2245-1)+1)+'#Constant'!$A$3</f>
        <v>0.90687782805429862</v>
      </c>
      <c r="BQ2245" s="4">
        <f>I2331/(BP2245*(1-Q2245/1000*(0.5+R2245/1000))*(1-P2245/1000)*(1-V2245/1000)*(1+U2245/1000))/20</f>
        <v>0</v>
      </c>
      <c r="BR2245" s="50">
        <f>(1-'#Constant'!$A$3)/($K2245*'#Constant'!$B$3/'#Constant'!$C$3^($D2245-1)+1)+'#Constant'!$A$3</f>
        <v>0.90687782805429862</v>
      </c>
      <c r="BS2245" s="4">
        <f>I2331/(BR2245*(1-AB2245/1000*(0.5+AC2245/1000))*(1-AA2245/1000)*(1-AG2245/1000)*(1+AF2245/1000))/20</f>
        <v>0</v>
      </c>
      <c r="BT2245"/>
    </row>
    <row r="2246" spans="1:72" x14ac:dyDescent="0.3">
      <c r="A2246">
        <v>60002</v>
      </c>
      <c r="B2246" s="18" t="s">
        <v>521</v>
      </c>
      <c r="C2246" t="s">
        <v>77</v>
      </c>
      <c r="D2246">
        <v>1</v>
      </c>
      <c r="E2246">
        <v>1</v>
      </c>
      <c r="F2246" s="18">
        <v>1</v>
      </c>
      <c r="G2246" s="10">
        <v>70</v>
      </c>
      <c r="H2246" s="10">
        <v>70</v>
      </c>
      <c r="I2246" s="10">
        <v>3000</v>
      </c>
      <c r="J2246" s="10">
        <v>35</v>
      </c>
      <c r="K2246" s="10">
        <v>35</v>
      </c>
      <c r="L2246" s="2"/>
      <c r="M2246" s="10">
        <v>0</v>
      </c>
      <c r="N2246" s="10">
        <v>0</v>
      </c>
      <c r="O2246" s="10">
        <v>0</v>
      </c>
      <c r="P2246" s="10">
        <v>0</v>
      </c>
      <c r="Q2246" s="10">
        <v>0</v>
      </c>
      <c r="R2246" s="10">
        <v>0</v>
      </c>
      <c r="S2246" s="10">
        <v>0</v>
      </c>
      <c r="T2246" s="10">
        <v>400</v>
      </c>
      <c r="U2246" s="10">
        <v>0</v>
      </c>
      <c r="V2246" s="10">
        <v>0</v>
      </c>
      <c r="W2246" s="2"/>
      <c r="X2246" s="10">
        <v>0</v>
      </c>
      <c r="Y2246" s="10">
        <v>0</v>
      </c>
      <c r="Z2246" s="10">
        <v>0</v>
      </c>
      <c r="AA2246" s="10">
        <v>0</v>
      </c>
      <c r="AB2246" s="10">
        <v>0</v>
      </c>
      <c r="AC2246" s="10">
        <v>0</v>
      </c>
      <c r="AD2246" s="10">
        <v>0</v>
      </c>
      <c r="AE2246" s="10">
        <v>400</v>
      </c>
      <c r="AF2246" s="10">
        <v>0</v>
      </c>
      <c r="AG2246" s="10">
        <v>0</v>
      </c>
      <c r="AH2246" s="10">
        <v>0</v>
      </c>
      <c r="AI2246" s="10">
        <v>0</v>
      </c>
      <c r="AJ2246" s="3"/>
      <c r="AK2246" s="10">
        <v>0</v>
      </c>
      <c r="AL2246" s="10">
        <v>0</v>
      </c>
      <c r="AM2246" s="3"/>
      <c r="AN2246" s="10">
        <v>0</v>
      </c>
      <c r="AO2246" s="10">
        <v>0</v>
      </c>
      <c r="AP2246" s="10">
        <v>0</v>
      </c>
      <c r="AQ2246" s="10">
        <v>0</v>
      </c>
      <c r="AR2246" s="10">
        <v>0</v>
      </c>
      <c r="AS2246" s="10">
        <v>0</v>
      </c>
      <c r="AT2246" s="10">
        <v>0</v>
      </c>
      <c r="AU2246" s="10">
        <v>0</v>
      </c>
      <c r="AV2246" s="10">
        <v>0</v>
      </c>
      <c r="AW2246" s="10">
        <v>0</v>
      </c>
      <c r="AX2246" s="10">
        <v>0</v>
      </c>
      <c r="AY2246" s="3"/>
      <c r="AZ2246" s="10">
        <v>6000</v>
      </c>
      <c r="BA2246" s="10">
        <v>6000</v>
      </c>
      <c r="BB2246" s="10">
        <v>0</v>
      </c>
      <c r="BC2246" s="10">
        <v>0</v>
      </c>
      <c r="BD2246" s="10">
        <v>0</v>
      </c>
      <c r="BE2246" s="10">
        <v>250</v>
      </c>
      <c r="BF2246" s="3"/>
      <c r="BG2246" s="10">
        <v>1000</v>
      </c>
      <c r="BH2246" s="10">
        <v>0</v>
      </c>
      <c r="BI2246" s="3"/>
      <c r="BJ2246" s="21">
        <v>1</v>
      </c>
      <c r="BK2246" s="65">
        <v>0</v>
      </c>
      <c r="BL2246" s="65">
        <v>0</v>
      </c>
      <c r="BM2246" s="6">
        <f t="shared" si="8946"/>
        <v>84</v>
      </c>
      <c r="BN2246" s="8">
        <f t="shared" si="8947"/>
        <v>165.40265442570603</v>
      </c>
      <c r="BO2246" s="12">
        <f t="shared" si="8948"/>
        <v>117.87206187964689</v>
      </c>
      <c r="BP2246" s="50">
        <f>(1-'#Constant'!$A$3)/($J2246*'#Constant'!$B$3/'#Constant'!$C$3^($D2246-1)+1)+'#Constant'!$A$3</f>
        <v>0.90687782805429862</v>
      </c>
      <c r="BQ2246" s="4">
        <f t="shared" ref="BQ2246" si="8961">I2247/(BP2246*(1-Q2246/1000*(0.5+R2246/1000))*(1-P2246/1000)*(1-V2246/1000)*(1+U2246/1000))/20</f>
        <v>165.40265442570603</v>
      </c>
      <c r="BR2246" s="50">
        <f>(1-'#Constant'!$A$3)/($K2246*'#Constant'!$B$3/'#Constant'!$C$3^($D2246-1)+1)+'#Constant'!$A$3</f>
        <v>0.90687782805429862</v>
      </c>
      <c r="BS2246" s="4">
        <f t="shared" ref="BS2246" si="8962">I2247/(BR2246*(1-AB2246/1000*(0.5+AC2246/1000))*(1-AA2246/1000)*(1-AG2246/1000)*(1+AF2246/1000))/20</f>
        <v>165.40265442570603</v>
      </c>
      <c r="BT2246">
        <f>BO2246/$BO$4*100</f>
        <v>89.587229099464523</v>
      </c>
    </row>
    <row r="2247" spans="1:72" s="13" customFormat="1" ht="17.25" thickBot="1" x14ac:dyDescent="0.35">
      <c r="B2247" s="20"/>
      <c r="D2247" s="14">
        <v>1</v>
      </c>
      <c r="E2247" s="14">
        <v>1</v>
      </c>
      <c r="F2247" s="19">
        <v>1</v>
      </c>
      <c r="G2247" s="15">
        <f t="shared" ref="G2247:H2247" si="8963">G2246</f>
        <v>70</v>
      </c>
      <c r="H2247" s="15">
        <f t="shared" si="8963"/>
        <v>70</v>
      </c>
      <c r="I2247" s="15">
        <v>3000</v>
      </c>
      <c r="J2247" s="15">
        <v>35</v>
      </c>
      <c r="K2247" s="15">
        <v>35</v>
      </c>
      <c r="L2247" s="16"/>
      <c r="M2247" s="15">
        <v>0</v>
      </c>
      <c r="N2247" s="15">
        <f t="shared" ref="N2247:O2247" si="8964">N2246</f>
        <v>0</v>
      </c>
      <c r="O2247" s="15">
        <f t="shared" si="8964"/>
        <v>0</v>
      </c>
      <c r="P2247" s="15">
        <v>0</v>
      </c>
      <c r="Q2247" s="15">
        <v>0</v>
      </c>
      <c r="R2247" s="15">
        <v>0</v>
      </c>
      <c r="S2247" s="15">
        <f t="shared" ref="S2247:V2247" si="8965">S2246</f>
        <v>0</v>
      </c>
      <c r="T2247" s="15">
        <f t="shared" si="8965"/>
        <v>400</v>
      </c>
      <c r="U2247" s="15">
        <f t="shared" si="8965"/>
        <v>0</v>
      </c>
      <c r="V2247" s="15">
        <f t="shared" si="8965"/>
        <v>0</v>
      </c>
      <c r="W2247" s="16"/>
      <c r="X2247" s="15">
        <v>0</v>
      </c>
      <c r="Y2247" s="15">
        <f t="shared" ref="Y2247:Z2247" si="8966">Y2246</f>
        <v>0</v>
      </c>
      <c r="Z2247" s="15">
        <f t="shared" si="8966"/>
        <v>0</v>
      </c>
      <c r="AA2247" s="15">
        <v>0</v>
      </c>
      <c r="AB2247" s="15">
        <v>0</v>
      </c>
      <c r="AC2247" s="15">
        <v>0</v>
      </c>
      <c r="AD2247" s="15">
        <f t="shared" ref="AD2247:AI2247" si="8967">AD2246</f>
        <v>0</v>
      </c>
      <c r="AE2247" s="15">
        <f t="shared" si="8967"/>
        <v>400</v>
      </c>
      <c r="AF2247" s="15">
        <f t="shared" si="8967"/>
        <v>0</v>
      </c>
      <c r="AG2247" s="15">
        <f t="shared" si="8967"/>
        <v>0</v>
      </c>
      <c r="AH2247" s="15">
        <f t="shared" si="8967"/>
        <v>0</v>
      </c>
      <c r="AI2247" s="15">
        <f t="shared" si="8967"/>
        <v>0</v>
      </c>
      <c r="AJ2247" s="17"/>
      <c r="AK2247" s="15">
        <f>AK2246</f>
        <v>0</v>
      </c>
      <c r="AL2247" s="15">
        <f>AL2246</f>
        <v>0</v>
      </c>
      <c r="AM2247" s="17"/>
      <c r="AN2247" s="15">
        <f t="shared" ref="AN2247:AX2247" si="8968">AN2246</f>
        <v>0</v>
      </c>
      <c r="AO2247" s="15">
        <f t="shared" si="8968"/>
        <v>0</v>
      </c>
      <c r="AP2247" s="15">
        <f t="shared" si="8968"/>
        <v>0</v>
      </c>
      <c r="AQ2247" s="15">
        <f t="shared" si="8968"/>
        <v>0</v>
      </c>
      <c r="AR2247" s="15">
        <f t="shared" si="8968"/>
        <v>0</v>
      </c>
      <c r="AS2247" s="15">
        <f t="shared" si="8968"/>
        <v>0</v>
      </c>
      <c r="AT2247" s="15">
        <f t="shared" si="8968"/>
        <v>0</v>
      </c>
      <c r="AU2247" s="15">
        <f t="shared" si="8968"/>
        <v>0</v>
      </c>
      <c r="AV2247" s="15">
        <f t="shared" si="8968"/>
        <v>0</v>
      </c>
      <c r="AW2247" s="15">
        <f t="shared" si="8968"/>
        <v>0</v>
      </c>
      <c r="AX2247" s="15">
        <f t="shared" si="8968"/>
        <v>0</v>
      </c>
      <c r="AY2247" s="17"/>
      <c r="AZ2247" s="15">
        <f t="shared" ref="AZ2247:BA2247" si="8969">AZ2246</f>
        <v>6000</v>
      </c>
      <c r="BA2247" s="15">
        <f t="shared" si="8969"/>
        <v>6000</v>
      </c>
      <c r="BB2247" s="15">
        <v>0</v>
      </c>
      <c r="BC2247" s="15">
        <f t="shared" ref="BC2247:BE2247" si="8970">BC2246</f>
        <v>0</v>
      </c>
      <c r="BD2247" s="15">
        <f t="shared" si="8970"/>
        <v>0</v>
      </c>
      <c r="BE2247" s="15">
        <f t="shared" si="8970"/>
        <v>250</v>
      </c>
      <c r="BF2247" s="17"/>
      <c r="BG2247" s="15">
        <f t="shared" ref="BG2247" si="8971">BG2246</f>
        <v>1000</v>
      </c>
      <c r="BH2247" s="15">
        <v>0</v>
      </c>
      <c r="BI2247" s="17"/>
      <c r="BJ2247" s="22">
        <f>G2247/G2246</f>
        <v>1</v>
      </c>
      <c r="BK2247" s="65">
        <f t="shared" ref="BK2247:BL2247" si="8972">BK2246</f>
        <v>0</v>
      </c>
      <c r="BL2247" s="65">
        <f t="shared" si="8972"/>
        <v>0</v>
      </c>
      <c r="BM2247" s="6">
        <f t="shared" si="8946"/>
        <v>84</v>
      </c>
      <c r="BN2247" s="8">
        <f t="shared" si="8947"/>
        <v>0</v>
      </c>
      <c r="BO2247" s="12">
        <f t="shared" si="8948"/>
        <v>0</v>
      </c>
      <c r="BP2247" s="50">
        <f>(1-'#Constant'!$A$3)/($J2247*'#Constant'!$B$3/'#Constant'!$C$3^($D2247-1)+1)+'#Constant'!$A$3</f>
        <v>0.90687782805429862</v>
      </c>
      <c r="BQ2247" s="4">
        <f>I2333/(BP2247*(1-Q2247/1000*(0.5+R2247/1000))*(1-P2247/1000)*(1-V2247/1000)*(1+U2247/1000))/20</f>
        <v>0</v>
      </c>
      <c r="BR2247" s="50">
        <f>(1-'#Constant'!$A$3)/($K2247*'#Constant'!$B$3/'#Constant'!$C$3^($D2247-1)+1)+'#Constant'!$A$3</f>
        <v>0.90687782805429862</v>
      </c>
      <c r="BS2247" s="4">
        <f>I2333/(BR2247*(1-AB2247/1000*(0.5+AC2247/1000))*(1-AA2247/1000)*(1-AG2247/1000)*(1+AF2247/1000))/20</f>
        <v>0</v>
      </c>
      <c r="BT2247"/>
    </row>
    <row r="2248" spans="1:72" x14ac:dyDescent="0.3">
      <c r="A2248">
        <v>60003</v>
      </c>
      <c r="B2248" s="18" t="s">
        <v>522</v>
      </c>
      <c r="C2248" t="s">
        <v>77</v>
      </c>
      <c r="D2248">
        <v>1</v>
      </c>
      <c r="E2248">
        <v>1</v>
      </c>
      <c r="F2248" s="18">
        <v>1</v>
      </c>
      <c r="G2248" s="10">
        <v>65</v>
      </c>
      <c r="H2248" s="10">
        <v>65</v>
      </c>
      <c r="I2248" s="10">
        <v>3000</v>
      </c>
      <c r="J2248" s="10">
        <v>50</v>
      </c>
      <c r="K2248" s="10">
        <v>35</v>
      </c>
      <c r="L2248" s="2"/>
      <c r="M2248" s="10">
        <v>250</v>
      </c>
      <c r="N2248" s="10">
        <v>0</v>
      </c>
      <c r="O2248" s="10">
        <v>0</v>
      </c>
      <c r="P2248" s="10">
        <v>150</v>
      </c>
      <c r="Q2248" s="10">
        <v>1000</v>
      </c>
      <c r="R2248" s="10">
        <v>0</v>
      </c>
      <c r="S2248" s="10">
        <v>250</v>
      </c>
      <c r="T2248" s="10">
        <v>400</v>
      </c>
      <c r="U2248" s="10">
        <v>0</v>
      </c>
      <c r="V2248" s="10">
        <v>900</v>
      </c>
      <c r="W2248" s="2"/>
      <c r="X2248" s="10">
        <v>250</v>
      </c>
      <c r="Y2248" s="10">
        <v>0</v>
      </c>
      <c r="Z2248" s="10">
        <v>0</v>
      </c>
      <c r="AA2248" s="10">
        <v>150</v>
      </c>
      <c r="AB2248" s="10">
        <v>0</v>
      </c>
      <c r="AC2248" s="10">
        <v>0</v>
      </c>
      <c r="AD2248" s="10">
        <v>250</v>
      </c>
      <c r="AE2248" s="10">
        <v>400</v>
      </c>
      <c r="AF2248" s="10">
        <v>0</v>
      </c>
      <c r="AG2248" s="10">
        <v>0</v>
      </c>
      <c r="AH2248" s="10">
        <v>0</v>
      </c>
      <c r="AI2248" s="10">
        <v>0</v>
      </c>
      <c r="AJ2248" s="3"/>
      <c r="AK2248" s="10">
        <v>0</v>
      </c>
      <c r="AL2248" s="10">
        <v>0</v>
      </c>
      <c r="AM2248" s="3"/>
      <c r="AN2248" s="10">
        <v>0</v>
      </c>
      <c r="AO2248" s="10">
        <v>0</v>
      </c>
      <c r="AP2248" s="10">
        <v>0</v>
      </c>
      <c r="AQ2248" s="10">
        <v>0</v>
      </c>
      <c r="AR2248" s="10">
        <v>0</v>
      </c>
      <c r="AS2248" s="10">
        <v>0</v>
      </c>
      <c r="AT2248" s="10">
        <v>0</v>
      </c>
      <c r="AU2248" s="10">
        <v>0</v>
      </c>
      <c r="AV2248" s="10">
        <v>0</v>
      </c>
      <c r="AW2248" s="10">
        <v>0</v>
      </c>
      <c r="AX2248" s="10">
        <v>0</v>
      </c>
      <c r="AY2248" s="3"/>
      <c r="AZ2248" s="10">
        <v>6000</v>
      </c>
      <c r="BA2248" s="10">
        <v>6000</v>
      </c>
      <c r="BB2248" s="10">
        <v>0</v>
      </c>
      <c r="BC2248" s="10">
        <v>0</v>
      </c>
      <c r="BD2248" s="10">
        <v>0</v>
      </c>
      <c r="BE2248" s="10">
        <v>250</v>
      </c>
      <c r="BF2248" s="3"/>
      <c r="BG2248" s="10">
        <v>1000</v>
      </c>
      <c r="BH2248" s="10">
        <v>5000</v>
      </c>
      <c r="BI2248" s="3"/>
      <c r="BJ2248" s="21">
        <v>1</v>
      </c>
      <c r="BK2248" s="65">
        <v>0</v>
      </c>
      <c r="BL2248" s="65">
        <v>0</v>
      </c>
      <c r="BM2248" s="6">
        <f t="shared" si="8946"/>
        <v>103.59375</v>
      </c>
      <c r="BN2248" s="8">
        <f t="shared" si="8947"/>
        <v>2120.6374185613649</v>
      </c>
      <c r="BO2248" s="12">
        <f t="shared" si="8948"/>
        <v>468.70543263236391</v>
      </c>
      <c r="BP2248" s="50">
        <f>(1-'#Constant'!$A$3)/($J2248*'#Constant'!$B$3/'#Constant'!$C$3^($D2248-1)+1)+'#Constant'!$A$3</f>
        <v>0.87217391304347835</v>
      </c>
      <c r="BQ2248" s="4">
        <f t="shared" ref="BQ2248:BQ2254" si="8973">I2249/(BP2248*(1-Q2248/1000*(0.5+R2248/1000))*(1-P2248/1000)*(1-V2248/1000)*(1+U2248/1000))/20</f>
        <v>4046.6834789748405</v>
      </c>
      <c r="BR2248" s="50">
        <f>(1-'#Constant'!$A$3)/($K2248*'#Constant'!$B$3/'#Constant'!$C$3^($D2248-1)+1)+'#Constant'!$A$3</f>
        <v>0.90687782805429862</v>
      </c>
      <c r="BS2248" s="4">
        <f t="shared" ref="BS2248:BS2254" si="8974">I2249/(BR2248*(1-AB2248/1000*(0.5+AC2248/1000))*(1-AA2248/1000)*(1-AG2248/1000)*(1+AF2248/1000))/20</f>
        <v>194.59135814788942</v>
      </c>
      <c r="BT2248">
        <f>BO2248/$BO$4*100</f>
        <v>356.23387174030324</v>
      </c>
    </row>
    <row r="2249" spans="1:72" s="13" customFormat="1" ht="17.25" thickBot="1" x14ac:dyDescent="0.35">
      <c r="B2249" s="20"/>
      <c r="D2249" s="14">
        <v>1</v>
      </c>
      <c r="E2249" s="14">
        <v>1</v>
      </c>
      <c r="F2249" s="19">
        <v>1</v>
      </c>
      <c r="G2249" s="15">
        <f t="shared" ref="G2249:H2249" si="8975">G2248</f>
        <v>65</v>
      </c>
      <c r="H2249" s="15">
        <f t="shared" si="8975"/>
        <v>65</v>
      </c>
      <c r="I2249" s="15">
        <v>3000</v>
      </c>
      <c r="J2249" s="15">
        <f>J2248</f>
        <v>50</v>
      </c>
      <c r="K2249" s="15">
        <v>35</v>
      </c>
      <c r="L2249" s="16"/>
      <c r="M2249" s="15">
        <v>250</v>
      </c>
      <c r="N2249" s="15">
        <f t="shared" ref="N2249:O2249" si="8976">N2248</f>
        <v>0</v>
      </c>
      <c r="O2249" s="15">
        <f t="shared" si="8976"/>
        <v>0</v>
      </c>
      <c r="P2249" s="15">
        <v>150</v>
      </c>
      <c r="Q2249" s="15">
        <f t="shared" ref="Q2249" si="8977">Q2248</f>
        <v>1000</v>
      </c>
      <c r="R2249" s="15">
        <v>0</v>
      </c>
      <c r="S2249" s="15">
        <v>250</v>
      </c>
      <c r="T2249" s="15">
        <f t="shared" ref="T2249:U2249" si="8978">T2248</f>
        <v>400</v>
      </c>
      <c r="U2249" s="15">
        <f t="shared" si="8978"/>
        <v>0</v>
      </c>
      <c r="V2249" s="15">
        <v>900</v>
      </c>
      <c r="W2249" s="16"/>
      <c r="X2249" s="15">
        <f t="shared" ref="X2249:Z2249" si="8979">X2248</f>
        <v>250</v>
      </c>
      <c r="Y2249" s="15">
        <f t="shared" si="8979"/>
        <v>0</v>
      </c>
      <c r="Z2249" s="15">
        <f t="shared" si="8979"/>
        <v>0</v>
      </c>
      <c r="AA2249" s="15">
        <v>150</v>
      </c>
      <c r="AB2249" s="15">
        <f t="shared" ref="AB2249:AI2249" si="8980">AB2248</f>
        <v>0</v>
      </c>
      <c r="AC2249" s="15">
        <f t="shared" si="8980"/>
        <v>0</v>
      </c>
      <c r="AD2249" s="15">
        <f t="shared" si="8980"/>
        <v>250</v>
      </c>
      <c r="AE2249" s="15">
        <f t="shared" si="8980"/>
        <v>400</v>
      </c>
      <c r="AF2249" s="15">
        <f t="shared" si="8980"/>
        <v>0</v>
      </c>
      <c r="AG2249" s="15">
        <f t="shared" si="8980"/>
        <v>0</v>
      </c>
      <c r="AH2249" s="15">
        <f t="shared" si="8980"/>
        <v>0</v>
      </c>
      <c r="AI2249" s="15">
        <f t="shared" si="8980"/>
        <v>0</v>
      </c>
      <c r="AJ2249" s="17"/>
      <c r="AK2249" s="15">
        <f>AK2248</f>
        <v>0</v>
      </c>
      <c r="AL2249" s="15">
        <f>AL2248</f>
        <v>0</v>
      </c>
      <c r="AM2249" s="17"/>
      <c r="AN2249" s="15">
        <f t="shared" ref="AN2249:AX2249" si="8981">AN2248</f>
        <v>0</v>
      </c>
      <c r="AO2249" s="15">
        <f t="shared" si="8981"/>
        <v>0</v>
      </c>
      <c r="AP2249" s="15">
        <f t="shared" si="8981"/>
        <v>0</v>
      </c>
      <c r="AQ2249" s="15">
        <f t="shared" si="8981"/>
        <v>0</v>
      </c>
      <c r="AR2249" s="15">
        <f t="shared" si="8981"/>
        <v>0</v>
      </c>
      <c r="AS2249" s="15">
        <f t="shared" si="8981"/>
        <v>0</v>
      </c>
      <c r="AT2249" s="15">
        <f t="shared" si="8981"/>
        <v>0</v>
      </c>
      <c r="AU2249" s="15">
        <f t="shared" si="8981"/>
        <v>0</v>
      </c>
      <c r="AV2249" s="15">
        <f t="shared" si="8981"/>
        <v>0</v>
      </c>
      <c r="AW2249" s="15">
        <f t="shared" si="8981"/>
        <v>0</v>
      </c>
      <c r="AX2249" s="15">
        <f t="shared" si="8981"/>
        <v>0</v>
      </c>
      <c r="AY2249" s="17"/>
      <c r="AZ2249" s="15">
        <f t="shared" ref="AZ2249:BA2249" si="8982">AZ2248</f>
        <v>6000</v>
      </c>
      <c r="BA2249" s="15">
        <f t="shared" si="8982"/>
        <v>6000</v>
      </c>
      <c r="BB2249" s="15">
        <v>0</v>
      </c>
      <c r="BC2249" s="15">
        <f t="shared" ref="BC2249:BE2249" si="8983">BC2248</f>
        <v>0</v>
      </c>
      <c r="BD2249" s="15">
        <f t="shared" si="8983"/>
        <v>0</v>
      </c>
      <c r="BE2249" s="15">
        <f t="shared" si="8983"/>
        <v>250</v>
      </c>
      <c r="BF2249" s="17"/>
      <c r="BG2249" s="15">
        <f t="shared" ref="BG2249:BH2249" si="8984">BG2248</f>
        <v>1000</v>
      </c>
      <c r="BH2249" s="15">
        <f t="shared" si="8984"/>
        <v>5000</v>
      </c>
      <c r="BI2249" s="17"/>
      <c r="BJ2249" s="22">
        <f>G2249/G2248</f>
        <v>1</v>
      </c>
      <c r="BK2249" s="65">
        <f t="shared" ref="BK2249:BL2249" si="8985">BK2248</f>
        <v>0</v>
      </c>
      <c r="BL2249" s="65">
        <f t="shared" si="8985"/>
        <v>0</v>
      </c>
      <c r="BM2249" s="6">
        <f t="shared" si="8946"/>
        <v>103.59375</v>
      </c>
      <c r="BN2249" s="8">
        <f t="shared" si="8947"/>
        <v>2120.6374185613649</v>
      </c>
      <c r="BO2249" s="12">
        <f t="shared" si="8948"/>
        <v>468.70543263236391</v>
      </c>
      <c r="BP2249" s="50">
        <f>(1-'#Constant'!$A$3)/($J2249*'#Constant'!$B$3/'#Constant'!$C$3^($D2249-1)+1)+'#Constant'!$A$3</f>
        <v>0.87217391304347835</v>
      </c>
      <c r="BQ2249" s="4">
        <f t="shared" si="8973"/>
        <v>4046.6834789748405</v>
      </c>
      <c r="BR2249" s="50">
        <f>(1-'#Constant'!$A$3)/($K2249*'#Constant'!$B$3/'#Constant'!$C$3^($D2249-1)+1)+'#Constant'!$A$3</f>
        <v>0.90687782805429862</v>
      </c>
      <c r="BS2249" s="4">
        <f t="shared" si="8974"/>
        <v>194.59135814788942</v>
      </c>
      <c r="BT2249"/>
    </row>
    <row r="2250" spans="1:72" x14ac:dyDescent="0.3">
      <c r="A2250">
        <v>60004</v>
      </c>
      <c r="B2250" s="18" t="s">
        <v>523</v>
      </c>
      <c r="C2250" t="s">
        <v>77</v>
      </c>
      <c r="D2250">
        <v>1</v>
      </c>
      <c r="E2250">
        <v>1</v>
      </c>
      <c r="F2250" s="18">
        <v>1</v>
      </c>
      <c r="G2250" s="10">
        <v>70</v>
      </c>
      <c r="H2250" s="10">
        <v>70</v>
      </c>
      <c r="I2250" s="10">
        <v>3000</v>
      </c>
      <c r="J2250" s="10">
        <v>35</v>
      </c>
      <c r="K2250" s="10">
        <v>50</v>
      </c>
      <c r="L2250" s="2"/>
      <c r="M2250" s="10">
        <v>250</v>
      </c>
      <c r="N2250" s="10">
        <v>0</v>
      </c>
      <c r="O2250" s="10">
        <v>0</v>
      </c>
      <c r="P2250" s="10">
        <v>150</v>
      </c>
      <c r="Q2250" s="10">
        <v>0</v>
      </c>
      <c r="R2250" s="10">
        <v>0</v>
      </c>
      <c r="S2250" s="10">
        <v>250</v>
      </c>
      <c r="T2250" s="10">
        <v>400</v>
      </c>
      <c r="U2250" s="10">
        <v>0</v>
      </c>
      <c r="V2250" s="10">
        <v>0</v>
      </c>
      <c r="W2250" s="2"/>
      <c r="X2250" s="10">
        <v>250</v>
      </c>
      <c r="Y2250" s="10">
        <v>0</v>
      </c>
      <c r="Z2250" s="10">
        <v>0</v>
      </c>
      <c r="AA2250" s="10">
        <v>150</v>
      </c>
      <c r="AB2250" s="10">
        <v>1000</v>
      </c>
      <c r="AC2250" s="10">
        <v>1000</v>
      </c>
      <c r="AD2250" s="10">
        <v>250</v>
      </c>
      <c r="AE2250" s="10">
        <v>400</v>
      </c>
      <c r="AF2250" s="10">
        <v>0</v>
      </c>
      <c r="AG2250" s="10">
        <v>200</v>
      </c>
      <c r="AH2250" s="10">
        <v>0</v>
      </c>
      <c r="AI2250" s="10">
        <v>0</v>
      </c>
      <c r="AJ2250" s="3"/>
      <c r="AK2250" s="10">
        <v>0</v>
      </c>
      <c r="AL2250" s="10">
        <v>0</v>
      </c>
      <c r="AM2250" s="3"/>
      <c r="AN2250" s="10">
        <v>0</v>
      </c>
      <c r="AO2250" s="10">
        <v>0</v>
      </c>
      <c r="AP2250" s="10">
        <v>0</v>
      </c>
      <c r="AQ2250" s="10">
        <v>0</v>
      </c>
      <c r="AR2250" s="10">
        <v>0</v>
      </c>
      <c r="AS2250" s="10">
        <v>0</v>
      </c>
      <c r="AT2250" s="10">
        <v>0</v>
      </c>
      <c r="AU2250" s="10">
        <v>0</v>
      </c>
      <c r="AV2250" s="10">
        <v>0</v>
      </c>
      <c r="AW2250" s="10">
        <v>0</v>
      </c>
      <c r="AX2250" s="10">
        <v>0</v>
      </c>
      <c r="AY2250" s="3"/>
      <c r="AZ2250" s="10">
        <v>6000</v>
      </c>
      <c r="BA2250" s="10">
        <v>6000</v>
      </c>
      <c r="BB2250" s="10">
        <v>0</v>
      </c>
      <c r="BC2250" s="10">
        <v>0</v>
      </c>
      <c r="BD2250" s="10">
        <v>0</v>
      </c>
      <c r="BE2250" s="10">
        <v>250</v>
      </c>
      <c r="BF2250" s="3"/>
      <c r="BG2250" s="10">
        <v>1000</v>
      </c>
      <c r="BH2250" s="10">
        <v>5000</v>
      </c>
      <c r="BI2250" s="3"/>
      <c r="BJ2250" s="21">
        <v>1</v>
      </c>
      <c r="BK2250" s="65">
        <v>0</v>
      </c>
      <c r="BL2250" s="65">
        <v>600</v>
      </c>
      <c r="BM2250" s="6">
        <f t="shared" si="8946"/>
        <v>111.5625</v>
      </c>
      <c r="BN2250" s="8">
        <f t="shared" si="8947"/>
        <v>-155.62203836198279</v>
      </c>
      <c r="BO2250" s="12" t="e">
        <f t="shared" si="8948"/>
        <v>#NUM!</v>
      </c>
      <c r="BP2250" s="50">
        <f>(1-'#Constant'!$A$3)/($J2250*'#Constant'!$B$3/'#Constant'!$C$3^($D2250-1)+1)+'#Constant'!$A$3</f>
        <v>0.90687782805429862</v>
      </c>
      <c r="BQ2250" s="4">
        <f t="shared" si="8973"/>
        <v>194.59135814788942</v>
      </c>
      <c r="BR2250" s="50">
        <f>(1-'#Constant'!$A$3)/($K2250*'#Constant'!$B$3/'#Constant'!$C$3^($D2250-1)+1)+'#Constant'!$A$3</f>
        <v>0.87217391304347835</v>
      </c>
      <c r="BS2250" s="4">
        <f t="shared" si="8974"/>
        <v>-505.835434871855</v>
      </c>
      <c r="BT2250" t="e">
        <f>BO2250/$BO$4*100</f>
        <v>#NUM!</v>
      </c>
    </row>
    <row r="2251" spans="1:72" s="13" customFormat="1" ht="17.25" thickBot="1" x14ac:dyDescent="0.35">
      <c r="B2251" s="20"/>
      <c r="D2251" s="14">
        <v>1</v>
      </c>
      <c r="E2251" s="14">
        <v>1</v>
      </c>
      <c r="F2251" s="19">
        <v>1</v>
      </c>
      <c r="G2251" s="15">
        <f t="shared" ref="G2251:H2251" si="8986">G2250</f>
        <v>70</v>
      </c>
      <c r="H2251" s="15">
        <f t="shared" si="8986"/>
        <v>70</v>
      </c>
      <c r="I2251" s="15">
        <v>3000</v>
      </c>
      <c r="J2251" s="15">
        <v>35</v>
      </c>
      <c r="K2251" s="15">
        <f>K2250</f>
        <v>50</v>
      </c>
      <c r="L2251" s="16"/>
      <c r="M2251" s="15">
        <f t="shared" ref="M2251:O2251" si="8987">M2250</f>
        <v>250</v>
      </c>
      <c r="N2251" s="15">
        <f t="shared" si="8987"/>
        <v>0</v>
      </c>
      <c r="O2251" s="15">
        <f t="shared" si="8987"/>
        <v>0</v>
      </c>
      <c r="P2251" s="15">
        <v>150</v>
      </c>
      <c r="Q2251" s="15">
        <f t="shared" ref="Q2251:V2251" si="8988">Q2250</f>
        <v>0</v>
      </c>
      <c r="R2251" s="15">
        <f t="shared" si="8988"/>
        <v>0</v>
      </c>
      <c r="S2251" s="15">
        <f t="shared" si="8988"/>
        <v>250</v>
      </c>
      <c r="T2251" s="15">
        <f t="shared" si="8988"/>
        <v>400</v>
      </c>
      <c r="U2251" s="15">
        <f t="shared" si="8988"/>
        <v>0</v>
      </c>
      <c r="V2251" s="15">
        <f t="shared" si="8988"/>
        <v>0</v>
      </c>
      <c r="W2251" s="16"/>
      <c r="X2251" s="15">
        <f t="shared" ref="X2251:Z2251" si="8989">X2250</f>
        <v>250</v>
      </c>
      <c r="Y2251" s="15">
        <f t="shared" si="8989"/>
        <v>0</v>
      </c>
      <c r="Z2251" s="15">
        <f t="shared" si="8989"/>
        <v>0</v>
      </c>
      <c r="AA2251" s="15">
        <v>150</v>
      </c>
      <c r="AB2251" s="15">
        <f t="shared" ref="AB2251:AI2251" si="8990">AB2250</f>
        <v>1000</v>
      </c>
      <c r="AC2251" s="15">
        <f t="shared" si="8990"/>
        <v>1000</v>
      </c>
      <c r="AD2251" s="15">
        <f t="shared" si="8990"/>
        <v>250</v>
      </c>
      <c r="AE2251" s="15">
        <f t="shared" si="8990"/>
        <v>400</v>
      </c>
      <c r="AF2251" s="15">
        <f t="shared" si="8990"/>
        <v>0</v>
      </c>
      <c r="AG2251" s="15">
        <f t="shared" si="8990"/>
        <v>200</v>
      </c>
      <c r="AH2251" s="15">
        <f t="shared" si="8990"/>
        <v>0</v>
      </c>
      <c r="AI2251" s="15">
        <f t="shared" si="8990"/>
        <v>0</v>
      </c>
      <c r="AJ2251" s="17"/>
      <c r="AK2251" s="15">
        <f>AK2250</f>
        <v>0</v>
      </c>
      <c r="AL2251" s="15">
        <f>AL2250</f>
        <v>0</v>
      </c>
      <c r="AM2251" s="17"/>
      <c r="AN2251" s="15">
        <f t="shared" ref="AN2251:AX2251" si="8991">AN2250</f>
        <v>0</v>
      </c>
      <c r="AO2251" s="15">
        <f t="shared" si="8991"/>
        <v>0</v>
      </c>
      <c r="AP2251" s="15">
        <f t="shared" si="8991"/>
        <v>0</v>
      </c>
      <c r="AQ2251" s="15">
        <f t="shared" si="8991"/>
        <v>0</v>
      </c>
      <c r="AR2251" s="15">
        <f t="shared" si="8991"/>
        <v>0</v>
      </c>
      <c r="AS2251" s="15">
        <f t="shared" si="8991"/>
        <v>0</v>
      </c>
      <c r="AT2251" s="15">
        <f t="shared" si="8991"/>
        <v>0</v>
      </c>
      <c r="AU2251" s="15">
        <f t="shared" si="8991"/>
        <v>0</v>
      </c>
      <c r="AV2251" s="15">
        <f t="shared" si="8991"/>
        <v>0</v>
      </c>
      <c r="AW2251" s="15">
        <f t="shared" si="8991"/>
        <v>0</v>
      </c>
      <c r="AX2251" s="15">
        <f t="shared" si="8991"/>
        <v>0</v>
      </c>
      <c r="AY2251" s="17"/>
      <c r="AZ2251" s="15">
        <f t="shared" ref="AZ2251:BA2251" si="8992">AZ2250</f>
        <v>6000</v>
      </c>
      <c r="BA2251" s="15">
        <f t="shared" si="8992"/>
        <v>6000</v>
      </c>
      <c r="BB2251" s="15">
        <v>0</v>
      </c>
      <c r="BC2251" s="15">
        <f t="shared" ref="BC2251:BE2251" si="8993">BC2250</f>
        <v>0</v>
      </c>
      <c r="BD2251" s="15">
        <f t="shared" si="8993"/>
        <v>0</v>
      </c>
      <c r="BE2251" s="15">
        <f t="shared" si="8993"/>
        <v>250</v>
      </c>
      <c r="BF2251" s="17"/>
      <c r="BG2251" s="15">
        <f t="shared" ref="BG2251:BH2251" si="8994">BG2250</f>
        <v>1000</v>
      </c>
      <c r="BH2251" s="15">
        <f t="shared" si="8994"/>
        <v>5000</v>
      </c>
      <c r="BI2251" s="17"/>
      <c r="BJ2251" s="22">
        <f>G2251/G2250</f>
        <v>1</v>
      </c>
      <c r="BK2251" s="65">
        <f t="shared" ref="BK2251:BL2251" si="8995">BK2250</f>
        <v>0</v>
      </c>
      <c r="BL2251" s="65">
        <f t="shared" si="8995"/>
        <v>600</v>
      </c>
      <c r="BM2251" s="6">
        <f t="shared" si="8946"/>
        <v>111.5625</v>
      </c>
      <c r="BN2251" s="8">
        <f t="shared" si="8947"/>
        <v>-155.62203836198279</v>
      </c>
      <c r="BO2251" s="12" t="e">
        <f t="shared" si="8948"/>
        <v>#NUM!</v>
      </c>
      <c r="BP2251" s="50">
        <f>(1-'#Constant'!$A$3)/($J2251*'#Constant'!$B$3/'#Constant'!$C$3^($D2251-1)+1)+'#Constant'!$A$3</f>
        <v>0.90687782805429862</v>
      </c>
      <c r="BQ2251" s="4">
        <f t="shared" si="8973"/>
        <v>194.59135814788942</v>
      </c>
      <c r="BR2251" s="50">
        <f>(1-'#Constant'!$A$3)/($K2251*'#Constant'!$B$3/'#Constant'!$C$3^($D2251-1)+1)+'#Constant'!$A$3</f>
        <v>0.87217391304347835</v>
      </c>
      <c r="BS2251" s="4">
        <f t="shared" si="8974"/>
        <v>-505.835434871855</v>
      </c>
      <c r="BT2251"/>
    </row>
    <row r="2252" spans="1:72" x14ac:dyDescent="0.3">
      <c r="A2252">
        <v>60005</v>
      </c>
      <c r="B2252" s="18" t="s">
        <v>524</v>
      </c>
      <c r="C2252" t="s">
        <v>77</v>
      </c>
      <c r="D2252">
        <v>1</v>
      </c>
      <c r="E2252">
        <v>1</v>
      </c>
      <c r="F2252" s="18">
        <v>1</v>
      </c>
      <c r="G2252" s="10">
        <v>70</v>
      </c>
      <c r="H2252" s="10">
        <v>70</v>
      </c>
      <c r="I2252" s="10">
        <v>3000</v>
      </c>
      <c r="J2252" s="10">
        <v>35</v>
      </c>
      <c r="K2252" s="10">
        <v>35</v>
      </c>
      <c r="L2252" s="2"/>
      <c r="M2252" s="10">
        <v>250</v>
      </c>
      <c r="N2252" s="10">
        <v>500</v>
      </c>
      <c r="O2252" s="10">
        <v>0</v>
      </c>
      <c r="P2252" s="10">
        <v>150</v>
      </c>
      <c r="Q2252" s="10">
        <v>0</v>
      </c>
      <c r="R2252" s="10">
        <v>0</v>
      </c>
      <c r="S2252" s="10">
        <v>250</v>
      </c>
      <c r="T2252" s="10">
        <v>400</v>
      </c>
      <c r="U2252" s="10">
        <v>0</v>
      </c>
      <c r="V2252" s="10">
        <v>900</v>
      </c>
      <c r="W2252" s="2"/>
      <c r="X2252" s="10">
        <v>250</v>
      </c>
      <c r="Y2252" s="10">
        <v>500</v>
      </c>
      <c r="Z2252" s="10">
        <v>0</v>
      </c>
      <c r="AA2252" s="10">
        <v>150</v>
      </c>
      <c r="AB2252" s="10">
        <v>0</v>
      </c>
      <c r="AC2252" s="10">
        <v>0</v>
      </c>
      <c r="AD2252" s="10">
        <v>250</v>
      </c>
      <c r="AE2252" s="10">
        <v>400</v>
      </c>
      <c r="AF2252" s="10">
        <v>0</v>
      </c>
      <c r="AG2252" s="10">
        <v>900</v>
      </c>
      <c r="AH2252" s="10">
        <v>0</v>
      </c>
      <c r="AI2252" s="10">
        <v>0</v>
      </c>
      <c r="AJ2252" s="3"/>
      <c r="AK2252" s="10">
        <v>0</v>
      </c>
      <c r="AL2252" s="10">
        <v>0</v>
      </c>
      <c r="AM2252" s="3"/>
      <c r="AN2252" s="10">
        <v>0</v>
      </c>
      <c r="AO2252" s="10">
        <v>0</v>
      </c>
      <c r="AP2252" s="10">
        <v>0</v>
      </c>
      <c r="AQ2252" s="10">
        <v>0</v>
      </c>
      <c r="AR2252" s="10">
        <v>0</v>
      </c>
      <c r="AS2252" s="10">
        <v>0</v>
      </c>
      <c r="AT2252" s="10">
        <v>0</v>
      </c>
      <c r="AU2252" s="10">
        <v>0</v>
      </c>
      <c r="AV2252" s="10">
        <v>0</v>
      </c>
      <c r="AW2252" s="10">
        <v>0</v>
      </c>
      <c r="AX2252" s="10">
        <v>0</v>
      </c>
      <c r="AY2252" s="3"/>
      <c r="AZ2252" s="10">
        <v>6000</v>
      </c>
      <c r="BA2252" s="10">
        <v>6000</v>
      </c>
      <c r="BB2252" s="10">
        <v>0</v>
      </c>
      <c r="BC2252" s="10">
        <v>0</v>
      </c>
      <c r="BD2252" s="10">
        <v>0</v>
      </c>
      <c r="BE2252" s="10">
        <v>250</v>
      </c>
      <c r="BF2252" s="3"/>
      <c r="BG2252" s="10">
        <v>1000</v>
      </c>
      <c r="BH2252" s="10">
        <v>5000</v>
      </c>
      <c r="BI2252" s="3"/>
      <c r="BJ2252" s="21">
        <v>1</v>
      </c>
      <c r="BK2252" s="65">
        <v>0</v>
      </c>
      <c r="BL2252" s="65">
        <v>0</v>
      </c>
      <c r="BM2252" s="6">
        <f t="shared" si="8946"/>
        <v>111.5625</v>
      </c>
      <c r="BN2252" s="8">
        <f t="shared" si="8947"/>
        <v>1945.9135814788947</v>
      </c>
      <c r="BO2252" s="12">
        <f t="shared" si="8948"/>
        <v>465.9302350499903</v>
      </c>
      <c r="BP2252" s="50">
        <f>(1-'#Constant'!$A$3)/($J2252*'#Constant'!$B$3/'#Constant'!$C$3^($D2252-1)+1)+'#Constant'!$A$3</f>
        <v>0.90687782805429862</v>
      </c>
      <c r="BQ2252" s="4">
        <f t="shared" si="8973"/>
        <v>1945.9135814788947</v>
      </c>
      <c r="BR2252" s="50">
        <f>(1-'#Constant'!$A$3)/($K2252*'#Constant'!$B$3/'#Constant'!$C$3^($D2252-1)+1)+'#Constant'!$A$3</f>
        <v>0.90687782805429862</v>
      </c>
      <c r="BS2252" s="4">
        <f t="shared" si="8974"/>
        <v>1945.9135814788947</v>
      </c>
      <c r="BT2252">
        <f>BO2252/$BO$4*100</f>
        <v>354.12461652202904</v>
      </c>
    </row>
    <row r="2253" spans="1:72" s="13" customFormat="1" ht="17.25" thickBot="1" x14ac:dyDescent="0.35">
      <c r="B2253" s="20"/>
      <c r="D2253" s="14">
        <v>1</v>
      </c>
      <c r="E2253" s="14">
        <v>1</v>
      </c>
      <c r="F2253" s="19">
        <v>1</v>
      </c>
      <c r="G2253" s="15">
        <f t="shared" ref="G2253:H2253" si="8996">G2252</f>
        <v>70</v>
      </c>
      <c r="H2253" s="15">
        <f t="shared" si="8996"/>
        <v>70</v>
      </c>
      <c r="I2253" s="15">
        <v>3000</v>
      </c>
      <c r="J2253" s="15">
        <v>35</v>
      </c>
      <c r="K2253" s="15">
        <v>35</v>
      </c>
      <c r="L2253" s="16"/>
      <c r="M2253" s="15">
        <f t="shared" ref="M2253:O2253" si="8997">M2252</f>
        <v>250</v>
      </c>
      <c r="N2253" s="15">
        <f t="shared" si="8997"/>
        <v>500</v>
      </c>
      <c r="O2253" s="15">
        <f t="shared" si="8997"/>
        <v>0</v>
      </c>
      <c r="P2253" s="15">
        <v>150</v>
      </c>
      <c r="Q2253" s="15">
        <v>0</v>
      </c>
      <c r="R2253" s="15">
        <v>0</v>
      </c>
      <c r="S2253" s="15">
        <f t="shared" ref="S2253:V2253" si="8998">S2252</f>
        <v>250</v>
      </c>
      <c r="T2253" s="15">
        <f t="shared" si="8998"/>
        <v>400</v>
      </c>
      <c r="U2253" s="15">
        <f t="shared" si="8998"/>
        <v>0</v>
      </c>
      <c r="V2253" s="15">
        <f t="shared" si="8998"/>
        <v>900</v>
      </c>
      <c r="W2253" s="16"/>
      <c r="X2253" s="15">
        <f t="shared" ref="X2253:Z2253" si="8999">X2252</f>
        <v>250</v>
      </c>
      <c r="Y2253" s="15">
        <f t="shared" si="8999"/>
        <v>500</v>
      </c>
      <c r="Z2253" s="15">
        <f t="shared" si="8999"/>
        <v>0</v>
      </c>
      <c r="AA2253" s="15">
        <v>150</v>
      </c>
      <c r="AB2253" s="15">
        <f t="shared" ref="AB2253:AI2253" si="9000">AB2252</f>
        <v>0</v>
      </c>
      <c r="AC2253" s="15">
        <f t="shared" si="9000"/>
        <v>0</v>
      </c>
      <c r="AD2253" s="15">
        <f t="shared" si="9000"/>
        <v>250</v>
      </c>
      <c r="AE2253" s="15">
        <f t="shared" si="9000"/>
        <v>400</v>
      </c>
      <c r="AF2253" s="15">
        <f t="shared" si="9000"/>
        <v>0</v>
      </c>
      <c r="AG2253" s="15">
        <f t="shared" si="9000"/>
        <v>900</v>
      </c>
      <c r="AH2253" s="15">
        <f t="shared" si="9000"/>
        <v>0</v>
      </c>
      <c r="AI2253" s="15">
        <f t="shared" si="9000"/>
        <v>0</v>
      </c>
      <c r="AJ2253" s="17"/>
      <c r="AK2253" s="15">
        <f>AK2252</f>
        <v>0</v>
      </c>
      <c r="AL2253" s="15">
        <f>AL2252</f>
        <v>0</v>
      </c>
      <c r="AM2253" s="17"/>
      <c r="AN2253" s="15">
        <f t="shared" ref="AN2253:AX2253" si="9001">AN2252</f>
        <v>0</v>
      </c>
      <c r="AO2253" s="15">
        <f t="shared" si="9001"/>
        <v>0</v>
      </c>
      <c r="AP2253" s="15">
        <f t="shared" si="9001"/>
        <v>0</v>
      </c>
      <c r="AQ2253" s="15">
        <f t="shared" si="9001"/>
        <v>0</v>
      </c>
      <c r="AR2253" s="15">
        <f t="shared" si="9001"/>
        <v>0</v>
      </c>
      <c r="AS2253" s="15">
        <f t="shared" si="9001"/>
        <v>0</v>
      </c>
      <c r="AT2253" s="15">
        <f t="shared" si="9001"/>
        <v>0</v>
      </c>
      <c r="AU2253" s="15">
        <f t="shared" si="9001"/>
        <v>0</v>
      </c>
      <c r="AV2253" s="15">
        <f t="shared" si="9001"/>
        <v>0</v>
      </c>
      <c r="AW2253" s="15">
        <f t="shared" si="9001"/>
        <v>0</v>
      </c>
      <c r="AX2253" s="15">
        <f t="shared" si="9001"/>
        <v>0</v>
      </c>
      <c r="AY2253" s="17"/>
      <c r="AZ2253" s="15">
        <f t="shared" ref="AZ2253:BA2253" si="9002">AZ2252</f>
        <v>6000</v>
      </c>
      <c r="BA2253" s="15">
        <f t="shared" si="9002"/>
        <v>6000</v>
      </c>
      <c r="BB2253" s="15">
        <v>0</v>
      </c>
      <c r="BC2253" s="15">
        <f t="shared" ref="BC2253:BE2253" si="9003">BC2252</f>
        <v>0</v>
      </c>
      <c r="BD2253" s="15">
        <f t="shared" si="9003"/>
        <v>0</v>
      </c>
      <c r="BE2253" s="15">
        <f t="shared" si="9003"/>
        <v>250</v>
      </c>
      <c r="BF2253" s="17"/>
      <c r="BG2253" s="15">
        <f t="shared" ref="BG2253:BH2253" si="9004">BG2252</f>
        <v>1000</v>
      </c>
      <c r="BH2253" s="15">
        <f t="shared" si="9004"/>
        <v>5000</v>
      </c>
      <c r="BI2253" s="17"/>
      <c r="BJ2253" s="22">
        <f>G2253/G2252</f>
        <v>1</v>
      </c>
      <c r="BK2253" s="65">
        <f>BK2252</f>
        <v>0</v>
      </c>
      <c r="BL2253" s="65">
        <f>BL2252</f>
        <v>0</v>
      </c>
      <c r="BM2253" s="6">
        <f t="shared" si="8946"/>
        <v>111.5625</v>
      </c>
      <c r="BN2253" s="8">
        <f t="shared" si="8947"/>
        <v>1945.9135814788947</v>
      </c>
      <c r="BO2253" s="12">
        <f t="shared" si="8948"/>
        <v>465.9302350499903</v>
      </c>
      <c r="BP2253" s="50">
        <f>(1-'#Constant'!$A$3)/($J2253*'#Constant'!$B$3/'#Constant'!$C$3^($D2253-1)+1)+'#Constant'!$A$3</f>
        <v>0.90687782805429862</v>
      </c>
      <c r="BQ2253" s="4">
        <f t="shared" si="8973"/>
        <v>1945.9135814788947</v>
      </c>
      <c r="BR2253" s="50">
        <f>(1-'#Constant'!$A$3)/($K2253*'#Constant'!$B$3/'#Constant'!$C$3^($D2253-1)+1)+'#Constant'!$A$3</f>
        <v>0.90687782805429862</v>
      </c>
      <c r="BS2253" s="4">
        <f t="shared" si="8974"/>
        <v>1945.9135814788947</v>
      </c>
      <c r="BT2253"/>
    </row>
    <row r="2254" spans="1:72" x14ac:dyDescent="0.3">
      <c r="A2254">
        <v>60006</v>
      </c>
      <c r="B2254" s="18" t="s">
        <v>525</v>
      </c>
      <c r="C2254" t="s">
        <v>77</v>
      </c>
      <c r="D2254">
        <v>1</v>
      </c>
      <c r="E2254">
        <v>1</v>
      </c>
      <c r="F2254" s="18">
        <v>1</v>
      </c>
      <c r="G2254" s="10">
        <v>70</v>
      </c>
      <c r="H2254" s="10">
        <v>70</v>
      </c>
      <c r="I2254" s="10">
        <v>3000</v>
      </c>
      <c r="J2254" s="10">
        <v>35</v>
      </c>
      <c r="K2254" s="10">
        <v>35</v>
      </c>
      <c r="L2254" s="2"/>
      <c r="M2254" s="10">
        <v>250</v>
      </c>
      <c r="N2254" s="10">
        <v>0</v>
      </c>
      <c r="O2254" s="10">
        <v>0</v>
      </c>
      <c r="P2254" s="10">
        <v>150</v>
      </c>
      <c r="Q2254" s="10">
        <v>0</v>
      </c>
      <c r="R2254" s="10">
        <v>0</v>
      </c>
      <c r="S2254" s="10">
        <v>250</v>
      </c>
      <c r="T2254" s="10">
        <v>400</v>
      </c>
      <c r="U2254" s="10">
        <v>0</v>
      </c>
      <c r="V2254" s="10">
        <v>0</v>
      </c>
      <c r="W2254" s="2"/>
      <c r="X2254" s="10">
        <v>250</v>
      </c>
      <c r="Y2254" s="10">
        <v>0</v>
      </c>
      <c r="Z2254" s="10">
        <v>0</v>
      </c>
      <c r="AA2254" s="10">
        <v>150</v>
      </c>
      <c r="AB2254" s="10">
        <v>0</v>
      </c>
      <c r="AC2254" s="10">
        <v>0</v>
      </c>
      <c r="AD2254" s="10">
        <v>250</v>
      </c>
      <c r="AE2254" s="10">
        <v>400</v>
      </c>
      <c r="AF2254" s="10">
        <v>0</v>
      </c>
      <c r="AG2254" s="10">
        <v>0</v>
      </c>
      <c r="AH2254" s="10">
        <v>0</v>
      </c>
      <c r="AI2254" s="10">
        <v>0</v>
      </c>
      <c r="AJ2254" s="3"/>
      <c r="AK2254" s="10">
        <v>0</v>
      </c>
      <c r="AL2254" s="10">
        <v>0</v>
      </c>
      <c r="AM2254" s="3"/>
      <c r="AN2254" s="10">
        <v>0</v>
      </c>
      <c r="AO2254" s="10">
        <v>0</v>
      </c>
      <c r="AP2254" s="10">
        <v>0</v>
      </c>
      <c r="AQ2254" s="10">
        <v>0</v>
      </c>
      <c r="AR2254" s="10">
        <v>0</v>
      </c>
      <c r="AS2254" s="10">
        <v>0</v>
      </c>
      <c r="AT2254" s="10">
        <v>0</v>
      </c>
      <c r="AU2254" s="10">
        <v>0</v>
      </c>
      <c r="AV2254" s="10">
        <v>0</v>
      </c>
      <c r="AW2254" s="10">
        <v>0</v>
      </c>
      <c r="AX2254" s="10">
        <v>0</v>
      </c>
      <c r="AY2254" s="3"/>
      <c r="AZ2254" s="10">
        <v>6000</v>
      </c>
      <c r="BA2254" s="10">
        <v>6000</v>
      </c>
      <c r="BB2254" s="10">
        <v>0</v>
      </c>
      <c r="BC2254" s="10">
        <v>0</v>
      </c>
      <c r="BD2254" s="10">
        <v>0</v>
      </c>
      <c r="BE2254" s="10">
        <v>250</v>
      </c>
      <c r="BF2254" s="3"/>
      <c r="BG2254" s="10">
        <v>1000</v>
      </c>
      <c r="BH2254" s="10">
        <v>5000</v>
      </c>
      <c r="BI2254" s="3"/>
      <c r="BJ2254" s="21">
        <v>1</v>
      </c>
      <c r="BK2254" s="65">
        <v>0</v>
      </c>
      <c r="BL2254" s="65">
        <v>0</v>
      </c>
      <c r="BM2254" s="6">
        <f t="shared" si="8946"/>
        <v>111.5625</v>
      </c>
      <c r="BN2254" s="8">
        <f t="shared" si="8947"/>
        <v>194.59135814788942</v>
      </c>
      <c r="BO2254" s="12">
        <f t="shared" si="8948"/>
        <v>147.34007734955861</v>
      </c>
      <c r="BP2254" s="50">
        <f>(1-'#Constant'!$A$3)/($J2254*'#Constant'!$B$3/'#Constant'!$C$3^($D2254-1)+1)+'#Constant'!$A$3</f>
        <v>0.90687782805429862</v>
      </c>
      <c r="BQ2254" s="4">
        <f t="shared" si="8973"/>
        <v>194.59135814788942</v>
      </c>
      <c r="BR2254" s="50">
        <f>(1-'#Constant'!$A$3)/($K2254*'#Constant'!$B$3/'#Constant'!$C$3^($D2254-1)+1)+'#Constant'!$A$3</f>
        <v>0.90687782805429862</v>
      </c>
      <c r="BS2254" s="4">
        <f t="shared" si="8974"/>
        <v>194.59135814788942</v>
      </c>
      <c r="BT2254">
        <f>BO2254/$BO$4*100</f>
        <v>111.98403637433066</v>
      </c>
    </row>
    <row r="2255" spans="1:72" s="13" customFormat="1" ht="17.25" thickBot="1" x14ac:dyDescent="0.35">
      <c r="B2255" s="20"/>
      <c r="D2255" s="14">
        <v>1</v>
      </c>
      <c r="E2255" s="14">
        <v>1</v>
      </c>
      <c r="F2255" s="19">
        <v>1</v>
      </c>
      <c r="G2255" s="15">
        <f t="shared" ref="G2255:H2255" si="9005">G2254</f>
        <v>70</v>
      </c>
      <c r="H2255" s="15">
        <f t="shared" si="9005"/>
        <v>70</v>
      </c>
      <c r="I2255" s="15">
        <v>3000</v>
      </c>
      <c r="J2255" s="15">
        <v>35</v>
      </c>
      <c r="K2255" s="15">
        <v>35</v>
      </c>
      <c r="L2255" s="16"/>
      <c r="M2255" s="15">
        <f t="shared" ref="M2255:O2255" si="9006">M2254</f>
        <v>250</v>
      </c>
      <c r="N2255" s="15">
        <f t="shared" si="9006"/>
        <v>0</v>
      </c>
      <c r="O2255" s="15">
        <f t="shared" si="9006"/>
        <v>0</v>
      </c>
      <c r="P2255" s="15">
        <v>150</v>
      </c>
      <c r="Q2255" s="15">
        <v>0</v>
      </c>
      <c r="R2255" s="15">
        <v>0</v>
      </c>
      <c r="S2255" s="15">
        <f t="shared" ref="S2255:V2255" si="9007">S2254</f>
        <v>250</v>
      </c>
      <c r="T2255" s="15">
        <f t="shared" si="9007"/>
        <v>400</v>
      </c>
      <c r="U2255" s="15">
        <f t="shared" si="9007"/>
        <v>0</v>
      </c>
      <c r="V2255" s="15">
        <f t="shared" si="9007"/>
        <v>0</v>
      </c>
      <c r="W2255" s="16"/>
      <c r="X2255" s="15">
        <f t="shared" ref="X2255:Z2255" si="9008">X2254</f>
        <v>250</v>
      </c>
      <c r="Y2255" s="15">
        <f t="shared" si="9008"/>
        <v>0</v>
      </c>
      <c r="Z2255" s="15">
        <f t="shared" si="9008"/>
        <v>0</v>
      </c>
      <c r="AA2255" s="15">
        <v>150</v>
      </c>
      <c r="AB2255" s="15">
        <v>0</v>
      </c>
      <c r="AC2255" s="15">
        <v>0</v>
      </c>
      <c r="AD2255" s="15">
        <f t="shared" ref="AD2255:AI2255" si="9009">AD2254</f>
        <v>250</v>
      </c>
      <c r="AE2255" s="15">
        <f t="shared" si="9009"/>
        <v>400</v>
      </c>
      <c r="AF2255" s="15">
        <f t="shared" si="9009"/>
        <v>0</v>
      </c>
      <c r="AG2255" s="15">
        <f t="shared" si="9009"/>
        <v>0</v>
      </c>
      <c r="AH2255" s="15">
        <f t="shared" si="9009"/>
        <v>0</v>
      </c>
      <c r="AI2255" s="15">
        <f t="shared" si="9009"/>
        <v>0</v>
      </c>
      <c r="AJ2255" s="17"/>
      <c r="AK2255" s="15">
        <f>AK2254</f>
        <v>0</v>
      </c>
      <c r="AL2255" s="15">
        <f>AL2254</f>
        <v>0</v>
      </c>
      <c r="AM2255" s="17"/>
      <c r="AN2255" s="15">
        <f t="shared" ref="AN2255:AX2255" si="9010">AN2254</f>
        <v>0</v>
      </c>
      <c r="AO2255" s="15">
        <f t="shared" si="9010"/>
        <v>0</v>
      </c>
      <c r="AP2255" s="15">
        <f t="shared" si="9010"/>
        <v>0</v>
      </c>
      <c r="AQ2255" s="15">
        <f t="shared" si="9010"/>
        <v>0</v>
      </c>
      <c r="AR2255" s="15">
        <f t="shared" si="9010"/>
        <v>0</v>
      </c>
      <c r="AS2255" s="15">
        <f t="shared" si="9010"/>
        <v>0</v>
      </c>
      <c r="AT2255" s="15">
        <f t="shared" si="9010"/>
        <v>0</v>
      </c>
      <c r="AU2255" s="15">
        <f t="shared" si="9010"/>
        <v>0</v>
      </c>
      <c r="AV2255" s="15">
        <f t="shared" si="9010"/>
        <v>0</v>
      </c>
      <c r="AW2255" s="15">
        <f t="shared" si="9010"/>
        <v>0</v>
      </c>
      <c r="AX2255" s="15">
        <f t="shared" si="9010"/>
        <v>0</v>
      </c>
      <c r="AY2255" s="17"/>
      <c r="AZ2255" s="15">
        <f t="shared" ref="AZ2255:BA2255" si="9011">AZ2254</f>
        <v>6000</v>
      </c>
      <c r="BA2255" s="15">
        <f t="shared" si="9011"/>
        <v>6000</v>
      </c>
      <c r="BB2255" s="15">
        <v>0</v>
      </c>
      <c r="BC2255" s="15">
        <f t="shared" ref="BC2255:BE2255" si="9012">BC2254</f>
        <v>0</v>
      </c>
      <c r="BD2255" s="15">
        <f t="shared" si="9012"/>
        <v>0</v>
      </c>
      <c r="BE2255" s="15">
        <f t="shared" si="9012"/>
        <v>250</v>
      </c>
      <c r="BF2255" s="17"/>
      <c r="BG2255" s="15">
        <f t="shared" ref="BG2255:BH2255" si="9013">BG2254</f>
        <v>1000</v>
      </c>
      <c r="BH2255" s="15">
        <f t="shared" si="9013"/>
        <v>5000</v>
      </c>
      <c r="BI2255" s="17"/>
      <c r="BJ2255" s="22">
        <f>G2255/G2254</f>
        <v>1</v>
      </c>
      <c r="BK2255" s="65">
        <f t="shared" ref="BK2255:BL2255" si="9014">BK2254</f>
        <v>0</v>
      </c>
      <c r="BL2255" s="65">
        <f t="shared" si="9014"/>
        <v>0</v>
      </c>
      <c r="BM2255" s="6">
        <f t="shared" si="8946"/>
        <v>111.5625</v>
      </c>
      <c r="BN2255" s="8">
        <f t="shared" si="8947"/>
        <v>0</v>
      </c>
      <c r="BO2255" s="12">
        <f t="shared" si="8948"/>
        <v>0</v>
      </c>
      <c r="BP2255" s="50">
        <f>(1-'#Constant'!$A$3)/($J2255*'#Constant'!$B$3/'#Constant'!$C$3^($D2255-1)+1)+'#Constant'!$A$3</f>
        <v>0.90687782805429862</v>
      </c>
      <c r="BQ2255" s="4">
        <f>I2341/(BP2255*(1-Q2255/1000*(0.5+R2255/1000))*(1-P2255/1000)*(1-V2255/1000)*(1+U2255/1000))/20</f>
        <v>0</v>
      </c>
      <c r="BR2255" s="50">
        <f>(1-'#Constant'!$A$3)/($K2255*'#Constant'!$B$3/'#Constant'!$C$3^($D2255-1)+1)+'#Constant'!$A$3</f>
        <v>0.90687782805429862</v>
      </c>
      <c r="BS2255" s="4">
        <f>I2341/(BR2255*(1-AB2255/1000*(0.5+AC2255/1000))*(1-AA2255/1000)*(1-AG2255/1000)*(1+AF2255/1000))/20</f>
        <v>0</v>
      </c>
      <c r="BT2255"/>
    </row>
    <row r="2256" spans="1:72" s="34" customFormat="1" ht="27" thickBot="1" x14ac:dyDescent="0.35">
      <c r="B2256" s="70" t="s">
        <v>526</v>
      </c>
      <c r="C2256"/>
      <c r="F2256" s="35"/>
      <c r="G2256" s="36"/>
      <c r="H2256" s="36"/>
      <c r="I2256" s="36"/>
      <c r="J2256" s="36"/>
      <c r="K2256" s="36"/>
      <c r="L2256" s="16"/>
      <c r="M2256" s="36"/>
      <c r="N2256" s="36"/>
      <c r="O2256" s="36"/>
      <c r="P2256" s="36">
        <v>0</v>
      </c>
      <c r="Q2256" s="36"/>
      <c r="R2256" s="36"/>
      <c r="S2256" s="36"/>
      <c r="T2256" s="36"/>
      <c r="U2256" s="36"/>
      <c r="V2256" s="36"/>
      <c r="W2256" s="16"/>
      <c r="X2256" s="36"/>
      <c r="Y2256" s="36"/>
      <c r="Z2256" s="36"/>
      <c r="AA2256" s="36">
        <v>0</v>
      </c>
      <c r="AB2256" s="36"/>
      <c r="AC2256" s="36"/>
      <c r="AD2256" s="36"/>
      <c r="AE2256" s="36"/>
      <c r="AF2256" s="36"/>
      <c r="AG2256" s="36"/>
      <c r="AH2256" s="36"/>
      <c r="AI2256" s="36"/>
      <c r="AJ2256" s="17"/>
      <c r="AK2256" s="36"/>
      <c r="AL2256" s="36"/>
      <c r="AM2256" s="17"/>
      <c r="AN2256" s="36"/>
      <c r="AO2256" s="36"/>
      <c r="AP2256" s="36"/>
      <c r="AQ2256" s="36"/>
      <c r="AR2256" s="36"/>
      <c r="AS2256" s="36"/>
      <c r="AT2256" s="36"/>
      <c r="AU2256" s="36"/>
      <c r="AV2256" s="36"/>
      <c r="AW2256" s="36"/>
      <c r="AX2256" s="36"/>
      <c r="AY2256" s="17"/>
      <c r="AZ2256" s="36"/>
      <c r="BA2256" s="36"/>
      <c r="BB2256" s="36"/>
      <c r="BC2256" s="36"/>
      <c r="BD2256" s="36"/>
      <c r="BE2256" s="36"/>
      <c r="BF2256" s="17"/>
      <c r="BG2256" s="36"/>
      <c r="BH2256" s="36"/>
      <c r="BI2256" s="17"/>
      <c r="BJ2256" s="37"/>
      <c r="BK2256" s="36"/>
      <c r="BL2256" s="36"/>
      <c r="BM2256" s="38"/>
      <c r="BN2256" s="38"/>
      <c r="BO2256" s="38"/>
      <c r="BP2256" s="38"/>
      <c r="BQ2256" s="38"/>
      <c r="BR2256" s="38"/>
      <c r="BS2256" s="38"/>
    </row>
    <row r="2257" spans="1:72" x14ac:dyDescent="0.3">
      <c r="A2257" s="133">
        <v>40232</v>
      </c>
      <c r="B2257" s="134" t="s">
        <v>527</v>
      </c>
      <c r="C2257" t="s">
        <v>172</v>
      </c>
      <c r="D2257">
        <v>1</v>
      </c>
      <c r="E2257">
        <v>1</v>
      </c>
      <c r="F2257" s="18">
        <v>1</v>
      </c>
      <c r="G2257" s="10">
        <v>100</v>
      </c>
      <c r="H2257" s="10">
        <v>100</v>
      </c>
      <c r="I2257" s="10">
        <v>2500</v>
      </c>
      <c r="J2257" s="10">
        <v>25</v>
      </c>
      <c r="K2257" s="10">
        <v>25</v>
      </c>
      <c r="L2257" s="2"/>
      <c r="M2257" s="10">
        <v>0</v>
      </c>
      <c r="N2257" s="10">
        <v>0</v>
      </c>
      <c r="O2257" s="10">
        <v>0</v>
      </c>
      <c r="P2257" s="10">
        <v>100</v>
      </c>
      <c r="Q2257" s="10">
        <v>0</v>
      </c>
      <c r="R2257" s="10">
        <v>0</v>
      </c>
      <c r="S2257" s="10">
        <v>0</v>
      </c>
      <c r="T2257" s="10">
        <v>150</v>
      </c>
      <c r="U2257" s="10">
        <v>0</v>
      </c>
      <c r="V2257" s="10">
        <v>0</v>
      </c>
      <c r="W2257" s="2"/>
      <c r="X2257" s="10">
        <v>0</v>
      </c>
      <c r="Y2257" s="10">
        <v>0</v>
      </c>
      <c r="Z2257" s="10">
        <v>0</v>
      </c>
      <c r="AA2257" s="10">
        <v>100</v>
      </c>
      <c r="AB2257" s="10">
        <v>0</v>
      </c>
      <c r="AC2257" s="10">
        <v>0</v>
      </c>
      <c r="AD2257" s="10">
        <v>0</v>
      </c>
      <c r="AE2257" s="10">
        <v>150</v>
      </c>
      <c r="AF2257" s="10">
        <v>0</v>
      </c>
      <c r="AG2257" s="10">
        <v>0</v>
      </c>
      <c r="AH2257" s="10">
        <v>0</v>
      </c>
      <c r="AI2257" s="10">
        <v>0</v>
      </c>
      <c r="AJ2257" s="3"/>
      <c r="AK2257" s="10">
        <v>0</v>
      </c>
      <c r="AL2257" s="10">
        <v>0</v>
      </c>
      <c r="AM2257" s="3"/>
      <c r="AN2257" s="10">
        <v>0</v>
      </c>
      <c r="AO2257" s="10">
        <v>0</v>
      </c>
      <c r="AP2257" s="10">
        <v>0</v>
      </c>
      <c r="AQ2257" s="10">
        <v>0</v>
      </c>
      <c r="AR2257" s="10">
        <v>0</v>
      </c>
      <c r="AS2257" s="10">
        <v>0</v>
      </c>
      <c r="AT2257" s="10">
        <v>0</v>
      </c>
      <c r="AU2257" s="10">
        <v>0</v>
      </c>
      <c r="AV2257" s="10">
        <v>0</v>
      </c>
      <c r="AW2257" s="10">
        <v>0</v>
      </c>
      <c r="AX2257" s="10">
        <v>0</v>
      </c>
      <c r="AY2257" s="3"/>
      <c r="AZ2257" s="10">
        <v>6000</v>
      </c>
      <c r="BA2257" s="10">
        <v>6000</v>
      </c>
      <c r="BB2257" s="10">
        <v>0</v>
      </c>
      <c r="BC2257" s="10">
        <v>0</v>
      </c>
      <c r="BD2257" s="10">
        <v>0</v>
      </c>
      <c r="BE2257" s="10">
        <v>250</v>
      </c>
      <c r="BF2257" s="3"/>
      <c r="BG2257" s="10">
        <v>1000</v>
      </c>
      <c r="BH2257" s="10">
        <v>0</v>
      </c>
      <c r="BI2257" s="3"/>
      <c r="BJ2257" s="21">
        <v>1</v>
      </c>
      <c r="BK2257" s="65">
        <v>0</v>
      </c>
      <c r="BL2257" s="65">
        <v>0</v>
      </c>
      <c r="BM2257" s="6">
        <f t="shared" ref="BM2257:BM2264" si="9015">MAX(G2257*(1+M2257/1000*(1+O2257/1000))*(1+0.5*T2257/1000)*(1+0.25*S2257/1000),(H2257*(1+X2257/1000*(1+Z2257/1000))*(1+0.5*AE2257/1000)*(1+0.25*AD2257/1000)))*BG2257/1000</f>
        <v>107.5</v>
      </c>
      <c r="BN2257" s="8">
        <f t="shared" ref="BN2257:BN2264" si="9016">(BQ2257+BS2257)/2*(1+AI2257/2000)*(1+AH2257/2000)*(1+AN2257/2000)*(1+AK2257/2000)</f>
        <v>149.0819326565707</v>
      </c>
      <c r="BO2257" s="12">
        <f t="shared" ref="BO2257:BO2264" si="9017">SQRT(BM2257*BN2257)</f>
        <v>126.59505425008257</v>
      </c>
      <c r="BP2257" s="50">
        <f>(1-'#Constant'!$A$3)/($J2257*'#Constant'!$B$3/'#Constant'!$C$3^($D2257-1)+1)+'#Constant'!$A$3</f>
        <v>0.93162790697674425</v>
      </c>
      <c r="BQ2257" s="4">
        <f t="shared" ref="BQ2257:BQ2264" si="9018">I2257/(BP2257*(1-Q2257/1000*(0.5+R2257/1000))*(1-P2257/1000)*(1-V2257/1000)*(1+U2257/1000))/20</f>
        <v>149.0819326565707</v>
      </c>
      <c r="BR2257" s="50">
        <f>(1-'#Constant'!$A$3)/($K2257*'#Constant'!$B$3/'#Constant'!$C$3^($D2257-1)+1)+'#Constant'!$A$3</f>
        <v>0.93162790697674425</v>
      </c>
      <c r="BS2257" s="4">
        <f t="shared" ref="BS2257:BS2264" si="9019">I2257/(BR2257*(1-AB2257/1000*(0.5+AC2257/1000))*(1-AA2257/1000)*(1-AG2257/1000)*(1+AF2257/1000))/20</f>
        <v>149.0819326565707</v>
      </c>
      <c r="BT2257">
        <f t="shared" ref="BT2257:BT2263" si="9020">BO2257/$BO$4*100</f>
        <v>96.217033511650158</v>
      </c>
    </row>
    <row r="2258" spans="1:72" x14ac:dyDescent="0.3">
      <c r="A2258" s="133">
        <v>40233</v>
      </c>
      <c r="B2258" s="134" t="s">
        <v>528</v>
      </c>
      <c r="C2258" t="s">
        <v>78</v>
      </c>
      <c r="D2258">
        <v>1</v>
      </c>
      <c r="E2258">
        <v>1</v>
      </c>
      <c r="F2258" s="18">
        <v>1</v>
      </c>
      <c r="G2258" s="10">
        <v>100</v>
      </c>
      <c r="H2258" s="10">
        <v>100</v>
      </c>
      <c r="I2258" s="10">
        <v>2500</v>
      </c>
      <c r="J2258" s="10">
        <v>25</v>
      </c>
      <c r="K2258" s="10">
        <v>25</v>
      </c>
      <c r="L2258" s="2"/>
      <c r="M2258" s="10">
        <v>0</v>
      </c>
      <c r="N2258" s="10">
        <v>0</v>
      </c>
      <c r="O2258" s="10">
        <v>0</v>
      </c>
      <c r="P2258" s="10">
        <v>100</v>
      </c>
      <c r="Q2258" s="10">
        <v>0</v>
      </c>
      <c r="R2258" s="10">
        <v>0</v>
      </c>
      <c r="S2258" s="10">
        <v>0</v>
      </c>
      <c r="T2258" s="10">
        <v>150</v>
      </c>
      <c r="U2258" s="10">
        <v>0</v>
      </c>
      <c r="V2258" s="10">
        <v>0</v>
      </c>
      <c r="W2258" s="2"/>
      <c r="X2258" s="10">
        <v>0</v>
      </c>
      <c r="Y2258" s="10">
        <v>0</v>
      </c>
      <c r="Z2258" s="10">
        <v>0</v>
      </c>
      <c r="AA2258" s="10">
        <v>100</v>
      </c>
      <c r="AB2258" s="10">
        <v>0</v>
      </c>
      <c r="AC2258" s="10">
        <v>0</v>
      </c>
      <c r="AD2258" s="10">
        <v>0</v>
      </c>
      <c r="AE2258" s="10">
        <v>150</v>
      </c>
      <c r="AF2258" s="10">
        <v>0</v>
      </c>
      <c r="AG2258" s="10">
        <v>0</v>
      </c>
      <c r="AH2258" s="10">
        <v>0</v>
      </c>
      <c r="AI2258" s="10">
        <v>0</v>
      </c>
      <c r="AJ2258" s="3"/>
      <c r="AK2258" s="10">
        <v>0</v>
      </c>
      <c r="AL2258" s="10">
        <v>0</v>
      </c>
      <c r="AM2258" s="3"/>
      <c r="AN2258" s="10">
        <v>0</v>
      </c>
      <c r="AO2258" s="10">
        <v>0</v>
      </c>
      <c r="AP2258" s="10">
        <v>0</v>
      </c>
      <c r="AQ2258" s="10">
        <v>0</v>
      </c>
      <c r="AR2258" s="10">
        <v>0</v>
      </c>
      <c r="AS2258" s="10">
        <v>0</v>
      </c>
      <c r="AT2258" s="10">
        <v>0</v>
      </c>
      <c r="AU2258" s="10">
        <v>0</v>
      </c>
      <c r="AV2258" s="10">
        <v>0</v>
      </c>
      <c r="AW2258" s="10">
        <v>0</v>
      </c>
      <c r="AX2258" s="10">
        <v>0</v>
      </c>
      <c r="AY2258" s="3"/>
      <c r="AZ2258" s="10">
        <v>6000</v>
      </c>
      <c r="BA2258" s="10">
        <v>6000</v>
      </c>
      <c r="BB2258" s="10">
        <v>0</v>
      </c>
      <c r="BC2258" s="10">
        <v>0</v>
      </c>
      <c r="BD2258" s="10">
        <v>0</v>
      </c>
      <c r="BE2258" s="10">
        <v>250</v>
      </c>
      <c r="BF2258" s="3"/>
      <c r="BG2258" s="10">
        <v>1000</v>
      </c>
      <c r="BH2258" s="10">
        <v>5000</v>
      </c>
      <c r="BI2258" s="3"/>
      <c r="BJ2258" s="21">
        <v>1</v>
      </c>
      <c r="BK2258" s="65">
        <v>0</v>
      </c>
      <c r="BL2258" s="65">
        <v>0</v>
      </c>
      <c r="BM2258" s="6">
        <f t="shared" si="9015"/>
        <v>107.5</v>
      </c>
      <c r="BN2258" s="8">
        <f t="shared" si="9016"/>
        <v>149.0819326565707</v>
      </c>
      <c r="BO2258" s="12">
        <f t="shared" si="9017"/>
        <v>126.59505425008257</v>
      </c>
      <c r="BP2258" s="50">
        <f>(1-'#Constant'!$A$3)/($J2258*'#Constant'!$B$3/'#Constant'!$C$3^($D2258-1)+1)+'#Constant'!$A$3</f>
        <v>0.93162790697674425</v>
      </c>
      <c r="BQ2258" s="4">
        <f t="shared" si="9018"/>
        <v>149.0819326565707</v>
      </c>
      <c r="BR2258" s="50">
        <f>(1-'#Constant'!$A$3)/($K2258*'#Constant'!$B$3/'#Constant'!$C$3^($D2258-1)+1)+'#Constant'!$A$3</f>
        <v>0.93162790697674425</v>
      </c>
      <c r="BS2258" s="4">
        <f t="shared" si="9019"/>
        <v>149.0819326565707</v>
      </c>
      <c r="BT2258">
        <f t="shared" si="9020"/>
        <v>96.217033511650158</v>
      </c>
    </row>
    <row r="2259" spans="1:72" x14ac:dyDescent="0.3">
      <c r="A2259" s="133">
        <v>40234</v>
      </c>
      <c r="B2259" s="134" t="s">
        <v>529</v>
      </c>
      <c r="C2259" t="s">
        <v>83</v>
      </c>
      <c r="D2259">
        <v>1</v>
      </c>
      <c r="E2259">
        <v>1</v>
      </c>
      <c r="F2259" s="18">
        <v>1</v>
      </c>
      <c r="G2259" s="10">
        <v>100</v>
      </c>
      <c r="H2259" s="10">
        <v>100</v>
      </c>
      <c r="I2259" s="10">
        <v>2500</v>
      </c>
      <c r="J2259" s="10">
        <v>25</v>
      </c>
      <c r="K2259" s="10">
        <v>25</v>
      </c>
      <c r="L2259" s="2"/>
      <c r="M2259" s="10">
        <v>0</v>
      </c>
      <c r="N2259" s="10">
        <v>0</v>
      </c>
      <c r="O2259" s="10">
        <v>0</v>
      </c>
      <c r="P2259" s="10">
        <v>100</v>
      </c>
      <c r="Q2259" s="10">
        <v>0</v>
      </c>
      <c r="R2259" s="10">
        <v>0</v>
      </c>
      <c r="S2259" s="10">
        <v>0</v>
      </c>
      <c r="T2259" s="10">
        <v>150</v>
      </c>
      <c r="U2259" s="10">
        <v>0</v>
      </c>
      <c r="V2259" s="10">
        <v>0</v>
      </c>
      <c r="W2259" s="2"/>
      <c r="X2259" s="10">
        <v>0</v>
      </c>
      <c r="Y2259" s="10">
        <v>0</v>
      </c>
      <c r="Z2259" s="10">
        <v>0</v>
      </c>
      <c r="AA2259" s="10">
        <v>100</v>
      </c>
      <c r="AB2259" s="10">
        <v>0</v>
      </c>
      <c r="AC2259" s="10">
        <v>0</v>
      </c>
      <c r="AD2259" s="10">
        <v>0</v>
      </c>
      <c r="AE2259" s="10">
        <v>150</v>
      </c>
      <c r="AF2259" s="10">
        <v>0</v>
      </c>
      <c r="AG2259" s="10">
        <v>0</v>
      </c>
      <c r="AH2259" s="10">
        <v>0</v>
      </c>
      <c r="AI2259" s="10">
        <v>0</v>
      </c>
      <c r="AJ2259" s="3"/>
      <c r="AK2259" s="10">
        <v>0</v>
      </c>
      <c r="AL2259" s="10">
        <v>0</v>
      </c>
      <c r="AM2259" s="3"/>
      <c r="AN2259" s="10">
        <v>0</v>
      </c>
      <c r="AO2259" s="10">
        <v>0</v>
      </c>
      <c r="AP2259" s="10">
        <v>0</v>
      </c>
      <c r="AQ2259" s="10">
        <v>0</v>
      </c>
      <c r="AR2259" s="10">
        <v>0</v>
      </c>
      <c r="AS2259" s="10">
        <v>0</v>
      </c>
      <c r="AT2259" s="10">
        <v>0</v>
      </c>
      <c r="AU2259" s="10">
        <v>0</v>
      </c>
      <c r="AV2259" s="10">
        <v>0</v>
      </c>
      <c r="AW2259" s="10">
        <v>0</v>
      </c>
      <c r="AX2259" s="10">
        <v>0</v>
      </c>
      <c r="AY2259" s="3"/>
      <c r="AZ2259" s="10">
        <v>6000</v>
      </c>
      <c r="BA2259" s="10">
        <v>6000</v>
      </c>
      <c r="BB2259" s="10">
        <v>0</v>
      </c>
      <c r="BC2259" s="10">
        <v>0</v>
      </c>
      <c r="BD2259" s="10">
        <v>0</v>
      </c>
      <c r="BE2259" s="10">
        <v>250</v>
      </c>
      <c r="BF2259" s="3"/>
      <c r="BG2259" s="10">
        <v>1000</v>
      </c>
      <c r="BH2259" s="10">
        <v>5000</v>
      </c>
      <c r="BI2259" s="3"/>
      <c r="BJ2259" s="21">
        <v>1</v>
      </c>
      <c r="BK2259" s="65">
        <v>0</v>
      </c>
      <c r="BL2259" s="65">
        <v>0</v>
      </c>
      <c r="BM2259" s="6">
        <f t="shared" si="9015"/>
        <v>107.5</v>
      </c>
      <c r="BN2259" s="8">
        <f t="shared" si="9016"/>
        <v>149.0819326565707</v>
      </c>
      <c r="BO2259" s="12">
        <f t="shared" si="9017"/>
        <v>126.59505425008257</v>
      </c>
      <c r="BP2259" s="50">
        <f>(1-'#Constant'!$A$3)/($J2259*'#Constant'!$B$3/'#Constant'!$C$3^($D2259-1)+1)+'#Constant'!$A$3</f>
        <v>0.93162790697674425</v>
      </c>
      <c r="BQ2259" s="4">
        <f t="shared" si="9018"/>
        <v>149.0819326565707</v>
      </c>
      <c r="BR2259" s="50">
        <f>(1-'#Constant'!$A$3)/($K2259*'#Constant'!$B$3/'#Constant'!$C$3^($D2259-1)+1)+'#Constant'!$A$3</f>
        <v>0.93162790697674425</v>
      </c>
      <c r="BS2259" s="4">
        <f t="shared" si="9019"/>
        <v>149.0819326565707</v>
      </c>
      <c r="BT2259">
        <f t="shared" si="9020"/>
        <v>96.217033511650158</v>
      </c>
    </row>
    <row r="2260" spans="1:72" x14ac:dyDescent="0.3">
      <c r="A2260" s="133">
        <v>40235</v>
      </c>
      <c r="B2260" s="134" t="s">
        <v>530</v>
      </c>
      <c r="C2260" t="s">
        <v>83</v>
      </c>
      <c r="D2260">
        <v>1</v>
      </c>
      <c r="E2260">
        <v>1</v>
      </c>
      <c r="F2260" s="18">
        <v>1</v>
      </c>
      <c r="G2260" s="10">
        <v>100</v>
      </c>
      <c r="H2260" s="10">
        <v>100</v>
      </c>
      <c r="I2260" s="10">
        <v>2500</v>
      </c>
      <c r="J2260" s="10">
        <v>25</v>
      </c>
      <c r="K2260" s="10">
        <v>25</v>
      </c>
      <c r="L2260" s="2"/>
      <c r="M2260" s="10">
        <v>0</v>
      </c>
      <c r="N2260" s="10">
        <v>0</v>
      </c>
      <c r="O2260" s="10">
        <v>0</v>
      </c>
      <c r="P2260" s="10">
        <v>100</v>
      </c>
      <c r="Q2260" s="10">
        <v>0</v>
      </c>
      <c r="R2260" s="10">
        <v>0</v>
      </c>
      <c r="S2260" s="10">
        <v>0</v>
      </c>
      <c r="T2260" s="10">
        <v>150</v>
      </c>
      <c r="U2260" s="10">
        <v>0</v>
      </c>
      <c r="V2260" s="10">
        <v>0</v>
      </c>
      <c r="W2260" s="2"/>
      <c r="X2260" s="10">
        <v>0</v>
      </c>
      <c r="Y2260" s="10">
        <v>0</v>
      </c>
      <c r="Z2260" s="10">
        <v>0</v>
      </c>
      <c r="AA2260" s="10">
        <v>100</v>
      </c>
      <c r="AB2260" s="10">
        <v>0</v>
      </c>
      <c r="AC2260" s="10">
        <v>0</v>
      </c>
      <c r="AD2260" s="10">
        <v>0</v>
      </c>
      <c r="AE2260" s="10">
        <v>150</v>
      </c>
      <c r="AF2260" s="10">
        <v>0</v>
      </c>
      <c r="AG2260" s="10">
        <v>0</v>
      </c>
      <c r="AH2260" s="10">
        <v>0</v>
      </c>
      <c r="AI2260" s="10">
        <v>0</v>
      </c>
      <c r="AJ2260" s="3"/>
      <c r="AK2260" s="10">
        <v>0</v>
      </c>
      <c r="AL2260" s="10">
        <v>0</v>
      </c>
      <c r="AM2260" s="3"/>
      <c r="AN2260" s="10">
        <v>0</v>
      </c>
      <c r="AO2260" s="10">
        <v>0</v>
      </c>
      <c r="AP2260" s="10">
        <v>0</v>
      </c>
      <c r="AQ2260" s="10">
        <v>0</v>
      </c>
      <c r="AR2260" s="10">
        <v>0</v>
      </c>
      <c r="AS2260" s="10">
        <v>0</v>
      </c>
      <c r="AT2260" s="10">
        <v>0</v>
      </c>
      <c r="AU2260" s="10">
        <v>0</v>
      </c>
      <c r="AV2260" s="10">
        <v>0</v>
      </c>
      <c r="AW2260" s="10">
        <v>0</v>
      </c>
      <c r="AX2260" s="10">
        <v>0</v>
      </c>
      <c r="AY2260" s="3"/>
      <c r="AZ2260" s="10">
        <v>6000</v>
      </c>
      <c r="BA2260" s="10">
        <v>6000</v>
      </c>
      <c r="BB2260" s="10">
        <v>0</v>
      </c>
      <c r="BC2260" s="10">
        <v>0</v>
      </c>
      <c r="BD2260" s="10">
        <v>0</v>
      </c>
      <c r="BE2260" s="10">
        <v>250</v>
      </c>
      <c r="BF2260" s="3"/>
      <c r="BG2260" s="10">
        <v>1000</v>
      </c>
      <c r="BH2260" s="10">
        <v>5000</v>
      </c>
      <c r="BI2260" s="3"/>
      <c r="BJ2260" s="21">
        <v>1</v>
      </c>
      <c r="BK2260" s="65">
        <v>0</v>
      </c>
      <c r="BL2260" s="65">
        <v>0</v>
      </c>
      <c r="BM2260" s="6">
        <f t="shared" si="9015"/>
        <v>107.5</v>
      </c>
      <c r="BN2260" s="8">
        <f t="shared" si="9016"/>
        <v>149.0819326565707</v>
      </c>
      <c r="BO2260" s="12">
        <f t="shared" si="9017"/>
        <v>126.59505425008257</v>
      </c>
      <c r="BP2260" s="50">
        <f>(1-'#Constant'!$A$3)/($J2260*'#Constant'!$B$3/'#Constant'!$C$3^($D2260-1)+1)+'#Constant'!$A$3</f>
        <v>0.93162790697674425</v>
      </c>
      <c r="BQ2260" s="4">
        <f t="shared" si="9018"/>
        <v>149.0819326565707</v>
      </c>
      <c r="BR2260" s="50">
        <f>(1-'#Constant'!$A$3)/($K2260*'#Constant'!$B$3/'#Constant'!$C$3^($D2260-1)+1)+'#Constant'!$A$3</f>
        <v>0.93162790697674425</v>
      </c>
      <c r="BS2260" s="4">
        <f t="shared" si="9019"/>
        <v>149.0819326565707</v>
      </c>
      <c r="BT2260">
        <f t="shared" si="9020"/>
        <v>96.217033511650158</v>
      </c>
    </row>
    <row r="2261" spans="1:72" x14ac:dyDescent="0.3">
      <c r="A2261" s="133">
        <v>40236</v>
      </c>
      <c r="B2261" s="134" t="s">
        <v>531</v>
      </c>
      <c r="C2261" t="s">
        <v>77</v>
      </c>
      <c r="D2261">
        <v>1</v>
      </c>
      <c r="E2261">
        <v>1</v>
      </c>
      <c r="F2261" s="18">
        <v>1</v>
      </c>
      <c r="G2261" s="10">
        <v>100</v>
      </c>
      <c r="H2261" s="10">
        <v>100</v>
      </c>
      <c r="I2261" s="10">
        <v>2500</v>
      </c>
      <c r="J2261" s="10">
        <v>25</v>
      </c>
      <c r="K2261" s="10">
        <v>25</v>
      </c>
      <c r="L2261" s="2"/>
      <c r="M2261" s="10">
        <v>0</v>
      </c>
      <c r="N2261" s="10">
        <v>0</v>
      </c>
      <c r="O2261" s="10">
        <v>0</v>
      </c>
      <c r="P2261" s="10">
        <v>100</v>
      </c>
      <c r="Q2261" s="10">
        <v>0</v>
      </c>
      <c r="R2261" s="10">
        <v>0</v>
      </c>
      <c r="S2261" s="10">
        <v>0</v>
      </c>
      <c r="T2261" s="10">
        <v>150</v>
      </c>
      <c r="U2261" s="10">
        <v>0</v>
      </c>
      <c r="V2261" s="10">
        <v>0</v>
      </c>
      <c r="W2261" s="2"/>
      <c r="X2261" s="10">
        <v>0</v>
      </c>
      <c r="Y2261" s="10">
        <v>0</v>
      </c>
      <c r="Z2261" s="10">
        <v>0</v>
      </c>
      <c r="AA2261" s="10">
        <v>100</v>
      </c>
      <c r="AB2261" s="10">
        <v>0</v>
      </c>
      <c r="AC2261" s="10">
        <v>0</v>
      </c>
      <c r="AD2261" s="10">
        <v>0</v>
      </c>
      <c r="AE2261" s="10">
        <v>150</v>
      </c>
      <c r="AF2261" s="10">
        <v>0</v>
      </c>
      <c r="AG2261" s="10">
        <v>0</v>
      </c>
      <c r="AH2261" s="10">
        <v>0</v>
      </c>
      <c r="AI2261" s="10">
        <v>0</v>
      </c>
      <c r="AJ2261" s="3"/>
      <c r="AK2261" s="10">
        <v>0</v>
      </c>
      <c r="AL2261" s="10">
        <v>0</v>
      </c>
      <c r="AM2261" s="3"/>
      <c r="AN2261" s="10">
        <v>0</v>
      </c>
      <c r="AO2261" s="10">
        <v>0</v>
      </c>
      <c r="AP2261" s="10">
        <v>0</v>
      </c>
      <c r="AQ2261" s="10">
        <v>0</v>
      </c>
      <c r="AR2261" s="10">
        <v>0</v>
      </c>
      <c r="AS2261" s="10">
        <v>0</v>
      </c>
      <c r="AT2261" s="10">
        <v>0</v>
      </c>
      <c r="AU2261" s="10">
        <v>0</v>
      </c>
      <c r="AV2261" s="10">
        <v>0</v>
      </c>
      <c r="AW2261" s="10">
        <v>0</v>
      </c>
      <c r="AX2261" s="10">
        <v>0</v>
      </c>
      <c r="AY2261" s="3"/>
      <c r="AZ2261" s="10">
        <v>6000</v>
      </c>
      <c r="BA2261" s="10">
        <v>6000</v>
      </c>
      <c r="BB2261" s="10">
        <v>0</v>
      </c>
      <c r="BC2261" s="10">
        <v>0</v>
      </c>
      <c r="BD2261" s="10">
        <v>0</v>
      </c>
      <c r="BE2261" s="10">
        <v>250</v>
      </c>
      <c r="BF2261" s="3"/>
      <c r="BG2261" s="10">
        <v>1000</v>
      </c>
      <c r="BH2261" s="10">
        <v>5000</v>
      </c>
      <c r="BI2261" s="3"/>
      <c r="BJ2261" s="21">
        <v>1</v>
      </c>
      <c r="BK2261" s="65">
        <v>0</v>
      </c>
      <c r="BL2261" s="65">
        <v>0</v>
      </c>
      <c r="BM2261" s="6">
        <f t="shared" si="9015"/>
        <v>107.5</v>
      </c>
      <c r="BN2261" s="8">
        <f t="shared" si="9016"/>
        <v>149.0819326565707</v>
      </c>
      <c r="BO2261" s="12">
        <f t="shared" si="9017"/>
        <v>126.59505425008257</v>
      </c>
      <c r="BP2261" s="50">
        <f>(1-'#Constant'!$A$3)/($J2261*'#Constant'!$B$3/'#Constant'!$C$3^($D2261-1)+1)+'#Constant'!$A$3</f>
        <v>0.93162790697674425</v>
      </c>
      <c r="BQ2261" s="4">
        <f t="shared" si="9018"/>
        <v>149.0819326565707</v>
      </c>
      <c r="BR2261" s="50">
        <f>(1-'#Constant'!$A$3)/($K2261*'#Constant'!$B$3/'#Constant'!$C$3^($D2261-1)+1)+'#Constant'!$A$3</f>
        <v>0.93162790697674425</v>
      </c>
      <c r="BS2261" s="4">
        <f t="shared" si="9019"/>
        <v>149.0819326565707</v>
      </c>
      <c r="BT2261">
        <f t="shared" si="9020"/>
        <v>96.217033511650158</v>
      </c>
    </row>
    <row r="2262" spans="1:72" x14ac:dyDescent="0.3">
      <c r="A2262" s="133">
        <v>40237</v>
      </c>
      <c r="B2262" s="134" t="s">
        <v>532</v>
      </c>
      <c r="C2262" t="s">
        <v>81</v>
      </c>
      <c r="D2262">
        <v>1</v>
      </c>
      <c r="E2262">
        <v>1</v>
      </c>
      <c r="F2262" s="18">
        <v>1</v>
      </c>
      <c r="G2262" s="10">
        <v>100</v>
      </c>
      <c r="H2262" s="10">
        <v>100</v>
      </c>
      <c r="I2262" s="10">
        <v>2500</v>
      </c>
      <c r="J2262" s="10">
        <v>25</v>
      </c>
      <c r="K2262" s="10">
        <v>25</v>
      </c>
      <c r="L2262" s="2"/>
      <c r="M2262" s="10">
        <v>0</v>
      </c>
      <c r="N2262" s="10">
        <v>0</v>
      </c>
      <c r="O2262" s="10">
        <v>0</v>
      </c>
      <c r="P2262" s="10">
        <v>100</v>
      </c>
      <c r="Q2262" s="10">
        <v>0</v>
      </c>
      <c r="R2262" s="10">
        <v>0</v>
      </c>
      <c r="S2262" s="10">
        <v>0</v>
      </c>
      <c r="T2262" s="10">
        <v>150</v>
      </c>
      <c r="U2262" s="10">
        <v>0</v>
      </c>
      <c r="V2262" s="10">
        <v>0</v>
      </c>
      <c r="W2262" s="2"/>
      <c r="X2262" s="10">
        <v>0</v>
      </c>
      <c r="Y2262" s="10">
        <v>0</v>
      </c>
      <c r="Z2262" s="10">
        <v>0</v>
      </c>
      <c r="AA2262" s="10">
        <v>100</v>
      </c>
      <c r="AB2262" s="10">
        <v>0</v>
      </c>
      <c r="AC2262" s="10">
        <v>0</v>
      </c>
      <c r="AD2262" s="10">
        <v>0</v>
      </c>
      <c r="AE2262" s="10">
        <v>150</v>
      </c>
      <c r="AF2262" s="10">
        <v>0</v>
      </c>
      <c r="AG2262" s="10">
        <v>0</v>
      </c>
      <c r="AH2262" s="10">
        <v>0</v>
      </c>
      <c r="AI2262" s="10">
        <v>0</v>
      </c>
      <c r="AJ2262" s="3"/>
      <c r="AK2262" s="10">
        <v>0</v>
      </c>
      <c r="AL2262" s="10">
        <v>0</v>
      </c>
      <c r="AM2262" s="3"/>
      <c r="AN2262" s="10">
        <v>0</v>
      </c>
      <c r="AO2262" s="10">
        <v>0</v>
      </c>
      <c r="AP2262" s="10">
        <v>0</v>
      </c>
      <c r="AQ2262" s="10">
        <v>0</v>
      </c>
      <c r="AR2262" s="10">
        <v>0</v>
      </c>
      <c r="AS2262" s="10">
        <v>0</v>
      </c>
      <c r="AT2262" s="10">
        <v>0</v>
      </c>
      <c r="AU2262" s="10">
        <v>0</v>
      </c>
      <c r="AV2262" s="10">
        <v>0</v>
      </c>
      <c r="AW2262" s="10">
        <v>0</v>
      </c>
      <c r="AX2262" s="10">
        <v>0</v>
      </c>
      <c r="AY2262" s="3"/>
      <c r="AZ2262" s="10">
        <v>6000</v>
      </c>
      <c r="BA2262" s="10">
        <v>6000</v>
      </c>
      <c r="BB2262" s="10">
        <v>0</v>
      </c>
      <c r="BC2262" s="10">
        <v>0</v>
      </c>
      <c r="BD2262" s="10">
        <v>0</v>
      </c>
      <c r="BE2262" s="10">
        <v>250</v>
      </c>
      <c r="BF2262" s="3"/>
      <c r="BG2262" s="10">
        <v>1000</v>
      </c>
      <c r="BH2262" s="10">
        <v>5000</v>
      </c>
      <c r="BI2262" s="3"/>
      <c r="BJ2262" s="21">
        <v>1</v>
      </c>
      <c r="BK2262" s="65">
        <v>0</v>
      </c>
      <c r="BL2262" s="65">
        <v>0</v>
      </c>
      <c r="BM2262" s="6">
        <f t="shared" si="9015"/>
        <v>107.5</v>
      </c>
      <c r="BN2262" s="8">
        <f t="shared" si="9016"/>
        <v>149.0819326565707</v>
      </c>
      <c r="BO2262" s="12">
        <f t="shared" si="9017"/>
        <v>126.59505425008257</v>
      </c>
      <c r="BP2262" s="50">
        <f>(1-'#Constant'!$A$3)/($J2262*'#Constant'!$B$3/'#Constant'!$C$3^($D2262-1)+1)+'#Constant'!$A$3</f>
        <v>0.93162790697674425</v>
      </c>
      <c r="BQ2262" s="4">
        <f t="shared" si="9018"/>
        <v>149.0819326565707</v>
      </c>
      <c r="BR2262" s="50">
        <f>(1-'#Constant'!$A$3)/($K2262*'#Constant'!$B$3/'#Constant'!$C$3^($D2262-1)+1)+'#Constant'!$A$3</f>
        <v>0.93162790697674425</v>
      </c>
      <c r="BS2262" s="4">
        <f t="shared" si="9019"/>
        <v>149.0819326565707</v>
      </c>
      <c r="BT2262">
        <f t="shared" si="9020"/>
        <v>96.217033511650158</v>
      </c>
    </row>
    <row r="2263" spans="1:72" x14ac:dyDescent="0.3">
      <c r="A2263" s="133">
        <v>40238</v>
      </c>
      <c r="B2263" s="134" t="s">
        <v>533</v>
      </c>
      <c r="C2263" t="s">
        <v>79</v>
      </c>
      <c r="D2263">
        <v>1</v>
      </c>
      <c r="E2263">
        <v>1</v>
      </c>
      <c r="F2263" s="18">
        <v>1</v>
      </c>
      <c r="G2263" s="10">
        <v>100</v>
      </c>
      <c r="H2263" s="10">
        <v>100</v>
      </c>
      <c r="I2263" s="10">
        <v>2500</v>
      </c>
      <c r="J2263" s="10">
        <v>25</v>
      </c>
      <c r="K2263" s="10">
        <v>25</v>
      </c>
      <c r="L2263" s="2"/>
      <c r="M2263" s="10">
        <v>0</v>
      </c>
      <c r="N2263" s="10">
        <v>0</v>
      </c>
      <c r="O2263" s="10">
        <v>0</v>
      </c>
      <c r="P2263" s="10">
        <v>100</v>
      </c>
      <c r="Q2263" s="10">
        <v>0</v>
      </c>
      <c r="R2263" s="10">
        <v>0</v>
      </c>
      <c r="S2263" s="10">
        <v>0</v>
      </c>
      <c r="T2263" s="10">
        <v>150</v>
      </c>
      <c r="U2263" s="10">
        <v>0</v>
      </c>
      <c r="V2263" s="10">
        <v>0</v>
      </c>
      <c r="W2263" s="2"/>
      <c r="X2263" s="10">
        <v>0</v>
      </c>
      <c r="Y2263" s="10">
        <v>0</v>
      </c>
      <c r="Z2263" s="10">
        <v>0</v>
      </c>
      <c r="AA2263" s="10">
        <v>100</v>
      </c>
      <c r="AB2263" s="10">
        <v>0</v>
      </c>
      <c r="AC2263" s="10">
        <v>0</v>
      </c>
      <c r="AD2263" s="10">
        <v>0</v>
      </c>
      <c r="AE2263" s="10">
        <v>150</v>
      </c>
      <c r="AF2263" s="10">
        <v>0</v>
      </c>
      <c r="AG2263" s="10">
        <v>0</v>
      </c>
      <c r="AH2263" s="10">
        <v>0</v>
      </c>
      <c r="AI2263" s="10">
        <v>0</v>
      </c>
      <c r="AJ2263" s="3"/>
      <c r="AK2263" s="10">
        <v>0</v>
      </c>
      <c r="AL2263" s="10">
        <v>0</v>
      </c>
      <c r="AM2263" s="3"/>
      <c r="AN2263" s="10">
        <v>0</v>
      </c>
      <c r="AO2263" s="10">
        <v>0</v>
      </c>
      <c r="AP2263" s="10">
        <v>0</v>
      </c>
      <c r="AQ2263" s="10">
        <v>0</v>
      </c>
      <c r="AR2263" s="10">
        <v>0</v>
      </c>
      <c r="AS2263" s="10">
        <v>0</v>
      </c>
      <c r="AT2263" s="10">
        <v>0</v>
      </c>
      <c r="AU2263" s="10">
        <v>0</v>
      </c>
      <c r="AV2263" s="10">
        <v>0</v>
      </c>
      <c r="AW2263" s="10">
        <v>0</v>
      </c>
      <c r="AX2263" s="10">
        <v>0</v>
      </c>
      <c r="AY2263" s="3"/>
      <c r="AZ2263" s="10">
        <v>6000</v>
      </c>
      <c r="BA2263" s="10">
        <v>6000</v>
      </c>
      <c r="BB2263" s="10">
        <v>0</v>
      </c>
      <c r="BC2263" s="10">
        <v>0</v>
      </c>
      <c r="BD2263" s="10">
        <v>0</v>
      </c>
      <c r="BE2263" s="10">
        <v>250</v>
      </c>
      <c r="BF2263" s="3"/>
      <c r="BG2263" s="10">
        <v>1000</v>
      </c>
      <c r="BH2263" s="10">
        <v>2000</v>
      </c>
      <c r="BI2263" s="3"/>
      <c r="BJ2263" s="21">
        <v>1</v>
      </c>
      <c r="BK2263" s="65">
        <v>0</v>
      </c>
      <c r="BL2263" s="65">
        <v>0</v>
      </c>
      <c r="BM2263" s="6">
        <f t="shared" si="9015"/>
        <v>107.5</v>
      </c>
      <c r="BN2263" s="8">
        <f t="shared" si="9016"/>
        <v>149.0819326565707</v>
      </c>
      <c r="BO2263" s="12">
        <f t="shared" si="9017"/>
        <v>126.59505425008257</v>
      </c>
      <c r="BP2263" s="50">
        <f>(1-'#Constant'!$A$3)/($J2263*'#Constant'!$B$3/'#Constant'!$C$3^($D2263-1)+1)+'#Constant'!$A$3</f>
        <v>0.93162790697674425</v>
      </c>
      <c r="BQ2263" s="4">
        <f t="shared" si="9018"/>
        <v>149.0819326565707</v>
      </c>
      <c r="BR2263" s="50">
        <f>(1-'#Constant'!$A$3)/($K2263*'#Constant'!$B$3/'#Constant'!$C$3^($D2263-1)+1)+'#Constant'!$A$3</f>
        <v>0.93162790697674425</v>
      </c>
      <c r="BS2263" s="4">
        <f t="shared" si="9019"/>
        <v>149.0819326565707</v>
      </c>
      <c r="BT2263">
        <f t="shared" si="9020"/>
        <v>96.217033511650158</v>
      </c>
    </row>
    <row r="2264" spans="1:72" x14ac:dyDescent="0.3">
      <c r="A2264" s="133">
        <v>40239</v>
      </c>
      <c r="B2264" s="135" t="s">
        <v>534</v>
      </c>
      <c r="C2264" t="s">
        <v>79</v>
      </c>
      <c r="D2264">
        <v>1</v>
      </c>
      <c r="E2264">
        <v>1</v>
      </c>
      <c r="F2264" s="18">
        <v>1</v>
      </c>
      <c r="G2264" s="10">
        <v>100</v>
      </c>
      <c r="H2264" s="10">
        <v>100</v>
      </c>
      <c r="I2264" s="10">
        <v>2500</v>
      </c>
      <c r="J2264" s="10">
        <v>25</v>
      </c>
      <c r="K2264" s="10">
        <v>25</v>
      </c>
      <c r="L2264" s="2"/>
      <c r="M2264" s="10">
        <v>0</v>
      </c>
      <c r="N2264" s="10">
        <v>0</v>
      </c>
      <c r="O2264" s="10">
        <v>0</v>
      </c>
      <c r="P2264" s="10">
        <v>0</v>
      </c>
      <c r="Q2264" s="10">
        <v>0</v>
      </c>
      <c r="R2264" s="10">
        <v>0</v>
      </c>
      <c r="S2264" s="10">
        <v>0</v>
      </c>
      <c r="T2264" s="10">
        <v>0</v>
      </c>
      <c r="U2264" s="10">
        <v>0</v>
      </c>
      <c r="V2264" s="10">
        <v>0</v>
      </c>
      <c r="W2264" s="2"/>
      <c r="X2264" s="10">
        <v>0</v>
      </c>
      <c r="Y2264" s="10">
        <v>0</v>
      </c>
      <c r="Z2264" s="10">
        <v>0</v>
      </c>
      <c r="AA2264" s="10">
        <v>0</v>
      </c>
      <c r="AB2264" s="10">
        <v>0</v>
      </c>
      <c r="AC2264" s="10">
        <v>0</v>
      </c>
      <c r="AD2264" s="10">
        <v>0</v>
      </c>
      <c r="AE2264" s="10">
        <v>0</v>
      </c>
      <c r="AF2264" s="10">
        <v>0</v>
      </c>
      <c r="AG2264" s="10">
        <v>0</v>
      </c>
      <c r="AH2264" s="10">
        <v>0</v>
      </c>
      <c r="AI2264" s="10">
        <v>0</v>
      </c>
      <c r="AJ2264" s="3"/>
      <c r="AK2264" s="10">
        <v>0</v>
      </c>
      <c r="AL2264" s="10">
        <v>0</v>
      </c>
      <c r="AM2264" s="3"/>
      <c r="AN2264" s="10">
        <v>0</v>
      </c>
      <c r="AO2264" s="10">
        <v>0</v>
      </c>
      <c r="AP2264" s="10">
        <v>0</v>
      </c>
      <c r="AQ2264" s="10">
        <v>0</v>
      </c>
      <c r="AR2264" s="10">
        <v>0</v>
      </c>
      <c r="AS2264" s="10">
        <v>0</v>
      </c>
      <c r="AT2264" s="10">
        <v>0</v>
      </c>
      <c r="AU2264" s="10">
        <v>0</v>
      </c>
      <c r="AV2264" s="10">
        <v>0</v>
      </c>
      <c r="AW2264" s="10">
        <v>0</v>
      </c>
      <c r="AX2264" s="10">
        <v>0</v>
      </c>
      <c r="AY2264" s="3"/>
      <c r="AZ2264" s="10">
        <v>6000</v>
      </c>
      <c r="BA2264" s="10">
        <v>6000</v>
      </c>
      <c r="BB2264" s="10">
        <v>0</v>
      </c>
      <c r="BC2264" s="10">
        <v>0</v>
      </c>
      <c r="BD2264" s="10">
        <v>0</v>
      </c>
      <c r="BE2264" s="10">
        <v>250</v>
      </c>
      <c r="BF2264" s="3"/>
      <c r="BG2264" s="10">
        <v>1000</v>
      </c>
      <c r="BH2264" s="10">
        <v>2000</v>
      </c>
      <c r="BI2264" s="3"/>
      <c r="BJ2264" s="21">
        <v>1</v>
      </c>
      <c r="BK2264" s="65">
        <v>0</v>
      </c>
      <c r="BL2264" s="65">
        <v>0</v>
      </c>
      <c r="BM2264" s="6">
        <f t="shared" si="9015"/>
        <v>100</v>
      </c>
      <c r="BN2264" s="8">
        <f t="shared" si="9016"/>
        <v>134.17373939091362</v>
      </c>
      <c r="BO2264" s="12">
        <f t="shared" si="9017"/>
        <v>115.83338870589672</v>
      </c>
      <c r="BP2264" s="50">
        <f>(1-'#Constant'!$A$3)/($J2264*'#Constant'!$B$3/'#Constant'!$C$3^($D2264-1)+1)+'#Constant'!$A$3</f>
        <v>0.93162790697674425</v>
      </c>
      <c r="BQ2264" s="4">
        <f t="shared" si="9018"/>
        <v>134.17373939091362</v>
      </c>
      <c r="BR2264" s="50">
        <f>(1-'#Constant'!$A$3)/($K2264*'#Constant'!$B$3/'#Constant'!$C$3^($D2264-1)+1)+'#Constant'!$A$3</f>
        <v>0.93162790697674425</v>
      </c>
      <c r="BS2264" s="4">
        <f t="shared" si="9019"/>
        <v>134.17373939091362</v>
      </c>
      <c r="BT2264">
        <f>BO2264/$BO$4*100</f>
        <v>88.037760313025785</v>
      </c>
    </row>
    <row r="2265" spans="1:72" x14ac:dyDescent="0.3">
      <c r="A2265" s="133">
        <v>40240</v>
      </c>
      <c r="B2265" s="135" t="s">
        <v>535</v>
      </c>
      <c r="C2265" t="s">
        <v>184</v>
      </c>
      <c r="D2265">
        <v>1</v>
      </c>
      <c r="E2265">
        <v>1</v>
      </c>
      <c r="F2265" s="18">
        <v>1</v>
      </c>
      <c r="G2265" s="10">
        <v>100</v>
      </c>
      <c r="H2265" s="10">
        <v>100</v>
      </c>
      <c r="I2265" s="10">
        <v>2500</v>
      </c>
      <c r="J2265" s="10">
        <v>25</v>
      </c>
      <c r="K2265" s="10">
        <v>25</v>
      </c>
      <c r="L2265" s="2"/>
      <c r="M2265" s="10">
        <v>0</v>
      </c>
      <c r="N2265" s="10">
        <v>0</v>
      </c>
      <c r="O2265" s="10">
        <v>0</v>
      </c>
      <c r="P2265" s="10">
        <v>0</v>
      </c>
      <c r="Q2265" s="10">
        <v>0</v>
      </c>
      <c r="R2265" s="10">
        <v>0</v>
      </c>
      <c r="S2265" s="10">
        <v>0</v>
      </c>
      <c r="T2265" s="10">
        <v>0</v>
      </c>
      <c r="U2265" s="10">
        <v>0</v>
      </c>
      <c r="V2265" s="10">
        <v>0</v>
      </c>
      <c r="W2265" s="2"/>
      <c r="X2265" s="10">
        <v>0</v>
      </c>
      <c r="Y2265" s="10">
        <v>0</v>
      </c>
      <c r="Z2265" s="10">
        <v>0</v>
      </c>
      <c r="AA2265" s="10">
        <v>0</v>
      </c>
      <c r="AB2265" s="10">
        <v>0</v>
      </c>
      <c r="AC2265" s="10">
        <v>0</v>
      </c>
      <c r="AD2265" s="10">
        <v>0</v>
      </c>
      <c r="AE2265" s="10">
        <v>0</v>
      </c>
      <c r="AF2265" s="10">
        <v>0</v>
      </c>
      <c r="AG2265" s="10">
        <v>0</v>
      </c>
      <c r="AH2265" s="10">
        <v>0</v>
      </c>
      <c r="AI2265" s="10">
        <v>0</v>
      </c>
      <c r="AJ2265" s="3"/>
      <c r="AK2265" s="10">
        <v>0</v>
      </c>
      <c r="AL2265" s="10">
        <v>0</v>
      </c>
      <c r="AM2265" s="3"/>
      <c r="AN2265" s="10">
        <v>0</v>
      </c>
      <c r="AO2265" s="10">
        <v>0</v>
      </c>
      <c r="AP2265" s="10">
        <v>0</v>
      </c>
      <c r="AQ2265" s="10">
        <v>0</v>
      </c>
      <c r="AR2265" s="10">
        <v>0</v>
      </c>
      <c r="AS2265" s="10">
        <v>0</v>
      </c>
      <c r="AT2265" s="10">
        <v>0</v>
      </c>
      <c r="AU2265" s="10">
        <v>0</v>
      </c>
      <c r="AV2265" s="10">
        <v>0</v>
      </c>
      <c r="AW2265" s="10">
        <v>0</v>
      </c>
      <c r="AX2265" s="10">
        <v>0</v>
      </c>
      <c r="AY2265" s="3"/>
      <c r="AZ2265" s="10">
        <v>6000</v>
      </c>
      <c r="BA2265" s="10">
        <v>6000</v>
      </c>
      <c r="BB2265" s="10">
        <v>0</v>
      </c>
      <c r="BC2265" s="10">
        <v>0</v>
      </c>
      <c r="BD2265" s="10">
        <v>0</v>
      </c>
      <c r="BE2265" s="10">
        <v>250</v>
      </c>
      <c r="BF2265" s="3"/>
      <c r="BG2265" s="10">
        <v>1000</v>
      </c>
      <c r="BH2265" s="10">
        <v>5000</v>
      </c>
      <c r="BI2265" s="3"/>
      <c r="BJ2265" s="21">
        <v>1</v>
      </c>
      <c r="BK2265" s="65">
        <v>0</v>
      </c>
      <c r="BL2265" s="65">
        <v>0</v>
      </c>
      <c r="BM2265" s="6">
        <v>151.17468749999998</v>
      </c>
      <c r="BN2265" s="8">
        <v>231.01462885229961</v>
      </c>
      <c r="BO2265" s="12">
        <v>186.87847474943408</v>
      </c>
      <c r="BP2265" s="50">
        <v>0.93932457786116319</v>
      </c>
      <c r="BQ2265" s="4">
        <v>232.29457116606082</v>
      </c>
      <c r="BR2265" s="50">
        <v>0.9497912713472485</v>
      </c>
      <c r="BS2265" s="4">
        <v>229.73468653853837</v>
      </c>
      <c r="BT2265">
        <v>142.03471513233021</v>
      </c>
    </row>
    <row r="2266" spans="1:72" x14ac:dyDescent="0.3">
      <c r="A2266" s="133">
        <v>40241</v>
      </c>
      <c r="B2266" s="135" t="s">
        <v>536</v>
      </c>
      <c r="C2266" t="s">
        <v>538</v>
      </c>
      <c r="D2266">
        <v>1</v>
      </c>
      <c r="E2266">
        <v>1</v>
      </c>
      <c r="F2266" s="18">
        <v>1</v>
      </c>
      <c r="G2266" s="10">
        <v>100</v>
      </c>
      <c r="H2266" s="10">
        <v>100</v>
      </c>
      <c r="I2266" s="10">
        <v>2500</v>
      </c>
      <c r="J2266" s="10">
        <v>25</v>
      </c>
      <c r="K2266" s="10">
        <v>25</v>
      </c>
      <c r="L2266" s="2"/>
      <c r="M2266" s="10">
        <v>0</v>
      </c>
      <c r="N2266" s="10">
        <v>0</v>
      </c>
      <c r="O2266" s="10">
        <v>0</v>
      </c>
      <c r="P2266" s="10">
        <v>0</v>
      </c>
      <c r="Q2266" s="10">
        <v>0</v>
      </c>
      <c r="R2266" s="10">
        <v>0</v>
      </c>
      <c r="S2266" s="10">
        <v>0</v>
      </c>
      <c r="T2266" s="10">
        <v>0</v>
      </c>
      <c r="U2266" s="10">
        <v>0</v>
      </c>
      <c r="V2266" s="10">
        <v>0</v>
      </c>
      <c r="W2266" s="2"/>
      <c r="X2266" s="10">
        <v>0</v>
      </c>
      <c r="Y2266" s="10">
        <v>0</v>
      </c>
      <c r="Z2266" s="10">
        <v>0</v>
      </c>
      <c r="AA2266" s="10">
        <v>0</v>
      </c>
      <c r="AB2266" s="10">
        <v>0</v>
      </c>
      <c r="AC2266" s="10">
        <v>0</v>
      </c>
      <c r="AD2266" s="10">
        <v>0</v>
      </c>
      <c r="AE2266" s="10">
        <v>0</v>
      </c>
      <c r="AF2266" s="10">
        <v>0</v>
      </c>
      <c r="AG2266" s="10">
        <v>0</v>
      </c>
      <c r="AH2266" s="10">
        <v>0</v>
      </c>
      <c r="AI2266" s="10">
        <v>0</v>
      </c>
      <c r="AJ2266" s="3"/>
      <c r="AK2266" s="10">
        <v>0</v>
      </c>
      <c r="AL2266" s="10">
        <v>0</v>
      </c>
      <c r="AM2266" s="3"/>
      <c r="AN2266" s="10">
        <v>0</v>
      </c>
      <c r="AO2266" s="10">
        <v>0</v>
      </c>
      <c r="AP2266" s="10">
        <v>0</v>
      </c>
      <c r="AQ2266" s="10">
        <v>0</v>
      </c>
      <c r="AR2266" s="10">
        <v>0</v>
      </c>
      <c r="AS2266" s="10">
        <v>0</v>
      </c>
      <c r="AT2266" s="10">
        <v>0</v>
      </c>
      <c r="AU2266" s="10">
        <v>0</v>
      </c>
      <c r="AV2266" s="10">
        <v>0</v>
      </c>
      <c r="AW2266" s="10">
        <v>0</v>
      </c>
      <c r="AX2266" s="10">
        <v>0</v>
      </c>
      <c r="AY2266" s="3"/>
      <c r="AZ2266" s="10">
        <v>6000</v>
      </c>
      <c r="BA2266" s="10">
        <v>6000</v>
      </c>
      <c r="BB2266" s="10">
        <v>0</v>
      </c>
      <c r="BC2266" s="10">
        <v>0</v>
      </c>
      <c r="BD2266" s="10">
        <v>0</v>
      </c>
      <c r="BE2266" s="10">
        <v>250</v>
      </c>
      <c r="BF2266" s="3"/>
      <c r="BG2266" s="10">
        <v>1000</v>
      </c>
      <c r="BH2266" s="10">
        <v>2000</v>
      </c>
      <c r="BI2266" s="3"/>
      <c r="BJ2266" s="21">
        <v>1</v>
      </c>
      <c r="BK2266" s="65">
        <v>0</v>
      </c>
      <c r="BL2266" s="65">
        <v>0</v>
      </c>
      <c r="BM2266" s="6">
        <f t="shared" ref="BM2266" si="9021">MAX(G2266*(1+M2266/1000*(1+O2266/1000))*(1+0.5*T2266/1000)*(1+0.25*S2266/1000),(H2266*(1+X2266/1000*(1+Z2266/1000))*(1+0.5*AE2266/1000)*(1+0.25*AD2266/1000)))*BG2266/1000</f>
        <v>100</v>
      </c>
      <c r="BN2266" s="8">
        <f t="shared" ref="BN2266" si="9022">(BQ2266+BS2266)/2*(1+AI2266/2000)*(1+AH2266/2000)*(1+AN2266/2000)*(1+AK2266/2000)</f>
        <v>134.17373939091362</v>
      </c>
      <c r="BO2266" s="12">
        <f t="shared" ref="BO2266" si="9023">SQRT(BM2266*BN2266)</f>
        <v>115.83338870589672</v>
      </c>
      <c r="BP2266" s="50">
        <f>(1-'#Constant'!$A$3)/($J2266*'#Constant'!$B$3/'#Constant'!$C$3^($D2266-1)+1)+'#Constant'!$A$3</f>
        <v>0.93162790697674425</v>
      </c>
      <c r="BQ2266" s="4">
        <f t="shared" ref="BQ2266" si="9024">I2266/(BP2266*(1-Q2266/1000*(0.5+R2266/1000))*(1-P2266/1000)*(1-V2266/1000)*(1+U2266/1000))/20</f>
        <v>134.17373939091362</v>
      </c>
      <c r="BR2266" s="50">
        <f>(1-'#Constant'!$A$3)/($K2266*'#Constant'!$B$3/'#Constant'!$C$3^($D2266-1)+1)+'#Constant'!$A$3</f>
        <v>0.93162790697674425</v>
      </c>
      <c r="BS2266" s="4">
        <f t="shared" ref="BS2266" si="9025">I2266/(BR2266*(1-AB2266/1000*(0.5+AC2266/1000))*(1-AA2266/1000)*(1-AG2266/1000)*(1+AF2266/1000))/20</f>
        <v>134.17373939091362</v>
      </c>
      <c r="BT2266">
        <f t="shared" ref="BT2266" si="9026">BO2266/$BO$4*100</f>
        <v>88.037760313025785</v>
      </c>
    </row>
    <row r="2267" spans="1:72" x14ac:dyDescent="0.3">
      <c r="A2267" s="133">
        <v>40242</v>
      </c>
      <c r="B2267" s="135" t="s">
        <v>537</v>
      </c>
      <c r="C2267" t="s">
        <v>172</v>
      </c>
      <c r="D2267">
        <v>1</v>
      </c>
      <c r="E2267">
        <v>1</v>
      </c>
      <c r="F2267" s="18">
        <v>1</v>
      </c>
      <c r="G2267" s="10">
        <v>100</v>
      </c>
      <c r="H2267" s="10">
        <v>100</v>
      </c>
      <c r="I2267" s="10">
        <v>2500</v>
      </c>
      <c r="J2267" s="10">
        <v>25</v>
      </c>
      <c r="K2267" s="10">
        <v>25</v>
      </c>
      <c r="L2267" s="2"/>
      <c r="M2267" s="10">
        <v>0</v>
      </c>
      <c r="N2267" s="10">
        <v>0</v>
      </c>
      <c r="O2267" s="10">
        <v>0</v>
      </c>
      <c r="P2267" s="10">
        <v>0</v>
      </c>
      <c r="Q2267" s="10">
        <v>0</v>
      </c>
      <c r="R2267" s="10">
        <v>0</v>
      </c>
      <c r="S2267" s="10">
        <v>0</v>
      </c>
      <c r="T2267" s="10">
        <v>0</v>
      </c>
      <c r="U2267" s="10">
        <v>0</v>
      </c>
      <c r="V2267" s="10">
        <v>0</v>
      </c>
      <c r="W2267" s="2"/>
      <c r="X2267" s="10">
        <v>0</v>
      </c>
      <c r="Y2267" s="10">
        <v>0</v>
      </c>
      <c r="Z2267" s="10">
        <v>0</v>
      </c>
      <c r="AA2267" s="10">
        <v>0</v>
      </c>
      <c r="AB2267" s="10">
        <v>0</v>
      </c>
      <c r="AC2267" s="10">
        <v>0</v>
      </c>
      <c r="AD2267" s="10">
        <v>0</v>
      </c>
      <c r="AE2267" s="10">
        <v>0</v>
      </c>
      <c r="AF2267" s="10">
        <v>0</v>
      </c>
      <c r="AG2267" s="10">
        <v>0</v>
      </c>
      <c r="AH2267" s="10">
        <v>0</v>
      </c>
      <c r="AI2267" s="10">
        <v>0</v>
      </c>
      <c r="AJ2267" s="3"/>
      <c r="AK2267" s="10">
        <v>0</v>
      </c>
      <c r="AL2267" s="10">
        <v>0</v>
      </c>
      <c r="AM2267" s="3"/>
      <c r="AN2267" s="10">
        <v>0</v>
      </c>
      <c r="AO2267" s="10">
        <v>0</v>
      </c>
      <c r="AP2267" s="10">
        <v>0</v>
      </c>
      <c r="AQ2267" s="10">
        <v>0</v>
      </c>
      <c r="AR2267" s="10">
        <v>0</v>
      </c>
      <c r="AS2267" s="10">
        <v>0</v>
      </c>
      <c r="AT2267" s="10">
        <v>0</v>
      </c>
      <c r="AU2267" s="10">
        <v>0</v>
      </c>
      <c r="AV2267" s="10">
        <v>0</v>
      </c>
      <c r="AW2267" s="10">
        <v>0</v>
      </c>
      <c r="AX2267" s="10">
        <v>0</v>
      </c>
      <c r="AY2267" s="3"/>
      <c r="AZ2267" s="10">
        <v>6000</v>
      </c>
      <c r="BA2267" s="10">
        <v>6000</v>
      </c>
      <c r="BB2267" s="10">
        <v>0</v>
      </c>
      <c r="BC2267" s="10">
        <v>0</v>
      </c>
      <c r="BD2267" s="10">
        <v>0</v>
      </c>
      <c r="BE2267" s="10">
        <v>250</v>
      </c>
      <c r="BF2267" s="3"/>
      <c r="BG2267" s="10">
        <v>1000</v>
      </c>
      <c r="BH2267" s="10">
        <v>2000</v>
      </c>
      <c r="BI2267" s="3"/>
      <c r="BJ2267" s="21">
        <v>1</v>
      </c>
      <c r="BK2267" s="65">
        <v>0</v>
      </c>
      <c r="BL2267" s="65">
        <v>0</v>
      </c>
      <c r="BM2267" s="6">
        <f t="shared" ref="BM2267:BM2268" si="9027">MAX(G2267*(1+M2267/1000*(1+O2267/1000))*(1+0.5*T2267/1000)*(1+0.25*S2267/1000),(H2267*(1+X2267/1000*(1+Z2267/1000))*(1+0.5*AE2267/1000)*(1+0.25*AD2267/1000)))*BG2267/1000</f>
        <v>100</v>
      </c>
      <c r="BN2267" s="8">
        <f t="shared" ref="BN2267:BN2268" si="9028">(BQ2267+BS2267)/2*(1+AI2267/2000)*(1+AH2267/2000)*(1+AN2267/2000)*(1+AK2267/2000)</f>
        <v>134.17373939091362</v>
      </c>
      <c r="BO2267" s="12">
        <f t="shared" ref="BO2267:BO2268" si="9029">SQRT(BM2267*BN2267)</f>
        <v>115.83338870589672</v>
      </c>
      <c r="BP2267" s="50">
        <f>(1-'#Constant'!$A$3)/($J2267*'#Constant'!$B$3/'#Constant'!$C$3^($D2267-1)+1)+'#Constant'!$A$3</f>
        <v>0.93162790697674425</v>
      </c>
      <c r="BQ2267" s="4">
        <f t="shared" ref="BQ2267:BQ2268" si="9030">I2267/(BP2267*(1-Q2267/1000*(0.5+R2267/1000))*(1-P2267/1000)*(1-V2267/1000)*(1+U2267/1000))/20</f>
        <v>134.17373939091362</v>
      </c>
      <c r="BR2267" s="50">
        <f>(1-'#Constant'!$A$3)/($K2267*'#Constant'!$B$3/'#Constant'!$C$3^($D2267-1)+1)+'#Constant'!$A$3</f>
        <v>0.93162790697674425</v>
      </c>
      <c r="BS2267" s="4">
        <f t="shared" ref="BS2267:BS2268" si="9031">I2267/(BR2267*(1-AB2267/1000*(0.5+AC2267/1000))*(1-AA2267/1000)*(1-AG2267/1000)*(1+AF2267/1000))/20</f>
        <v>134.17373939091362</v>
      </c>
      <c r="BT2267">
        <f t="shared" ref="BT2267:BT2268" si="9032">BO2267/$BO$4*100</f>
        <v>88.037760313025785</v>
      </c>
    </row>
    <row r="2268" spans="1:72" x14ac:dyDescent="0.3">
      <c r="A2268" s="133">
        <v>40243</v>
      </c>
      <c r="B2268" s="134" t="s">
        <v>532</v>
      </c>
      <c r="C2268" t="s">
        <v>81</v>
      </c>
      <c r="D2268">
        <v>1</v>
      </c>
      <c r="E2268">
        <v>1</v>
      </c>
      <c r="F2268" s="18">
        <v>1</v>
      </c>
      <c r="G2268" s="10">
        <v>100</v>
      </c>
      <c r="H2268" s="10">
        <v>100</v>
      </c>
      <c r="I2268" s="10">
        <v>2500</v>
      </c>
      <c r="J2268" s="10">
        <v>25</v>
      </c>
      <c r="K2268" s="10">
        <v>25</v>
      </c>
      <c r="L2268" s="2"/>
      <c r="M2268" s="10">
        <v>0</v>
      </c>
      <c r="N2268" s="10">
        <v>0</v>
      </c>
      <c r="O2268" s="10">
        <v>0</v>
      </c>
      <c r="P2268" s="10">
        <v>100</v>
      </c>
      <c r="Q2268" s="10">
        <v>0</v>
      </c>
      <c r="R2268" s="10">
        <v>0</v>
      </c>
      <c r="S2268" s="10">
        <v>0</v>
      </c>
      <c r="T2268" s="10">
        <v>150</v>
      </c>
      <c r="U2268" s="10">
        <v>0</v>
      </c>
      <c r="V2268" s="10">
        <v>0</v>
      </c>
      <c r="W2268" s="2"/>
      <c r="X2268" s="10">
        <v>0</v>
      </c>
      <c r="Y2268" s="10">
        <v>0</v>
      </c>
      <c r="Z2268" s="10">
        <v>0</v>
      </c>
      <c r="AA2268" s="10">
        <v>100</v>
      </c>
      <c r="AB2268" s="10">
        <v>0</v>
      </c>
      <c r="AC2268" s="10">
        <v>0</v>
      </c>
      <c r="AD2268" s="10">
        <v>0</v>
      </c>
      <c r="AE2268" s="10">
        <v>150</v>
      </c>
      <c r="AF2268" s="10">
        <v>0</v>
      </c>
      <c r="AG2268" s="10">
        <v>0</v>
      </c>
      <c r="AH2268" s="10">
        <v>0</v>
      </c>
      <c r="AI2268" s="10">
        <v>0</v>
      </c>
      <c r="AJ2268" s="3"/>
      <c r="AK2268" s="10">
        <v>0</v>
      </c>
      <c r="AL2268" s="10">
        <v>0</v>
      </c>
      <c r="AM2268" s="3"/>
      <c r="AN2268" s="10">
        <v>0</v>
      </c>
      <c r="AO2268" s="10">
        <v>0</v>
      </c>
      <c r="AP2268" s="10">
        <v>0</v>
      </c>
      <c r="AQ2268" s="10">
        <v>0</v>
      </c>
      <c r="AR2268" s="10">
        <v>0</v>
      </c>
      <c r="AS2268" s="10">
        <v>0</v>
      </c>
      <c r="AT2268" s="10">
        <v>0</v>
      </c>
      <c r="AU2268" s="10">
        <v>0</v>
      </c>
      <c r="AV2268" s="10">
        <v>0</v>
      </c>
      <c r="AW2268" s="10">
        <v>0</v>
      </c>
      <c r="AX2268" s="10">
        <v>0</v>
      </c>
      <c r="AY2268" s="3"/>
      <c r="AZ2268" s="10">
        <v>6000</v>
      </c>
      <c r="BA2268" s="10">
        <v>6000</v>
      </c>
      <c r="BB2268" s="10">
        <v>0</v>
      </c>
      <c r="BC2268" s="10">
        <v>0</v>
      </c>
      <c r="BD2268" s="10">
        <v>0</v>
      </c>
      <c r="BE2268" s="10">
        <v>250</v>
      </c>
      <c r="BF2268" s="3"/>
      <c r="BG2268" s="10">
        <v>1000</v>
      </c>
      <c r="BH2268" s="10">
        <v>5000</v>
      </c>
      <c r="BI2268" s="3"/>
      <c r="BJ2268" s="21">
        <v>1</v>
      </c>
      <c r="BK2268" s="65">
        <v>0</v>
      </c>
      <c r="BL2268" s="65">
        <v>0</v>
      </c>
      <c r="BM2268" s="6">
        <f t="shared" si="9027"/>
        <v>107.5</v>
      </c>
      <c r="BN2268" s="8">
        <f t="shared" si="9028"/>
        <v>149.0819326565707</v>
      </c>
      <c r="BO2268" s="12">
        <f t="shared" si="9029"/>
        <v>126.59505425008257</v>
      </c>
      <c r="BP2268" s="50">
        <f>(1-'#Constant'!$A$3)/($J2268*'#Constant'!$B$3/'#Constant'!$C$3^($D2268-1)+1)+'#Constant'!$A$3</f>
        <v>0.93162790697674425</v>
      </c>
      <c r="BQ2268" s="4">
        <f t="shared" si="9030"/>
        <v>149.0819326565707</v>
      </c>
      <c r="BR2268" s="50">
        <f>(1-'#Constant'!$A$3)/($K2268*'#Constant'!$B$3/'#Constant'!$C$3^($D2268-1)+1)+'#Constant'!$A$3</f>
        <v>0.93162790697674425</v>
      </c>
      <c r="BS2268" s="4">
        <f t="shared" si="9031"/>
        <v>149.0819326565707</v>
      </c>
      <c r="BT2268">
        <f t="shared" si="9032"/>
        <v>96.217033511650158</v>
      </c>
    </row>
    <row r="2269" spans="1:72" x14ac:dyDescent="0.3">
      <c r="A2269" s="133">
        <v>40244</v>
      </c>
      <c r="B2269" s="135" t="s">
        <v>539</v>
      </c>
      <c r="C2269" t="s">
        <v>184</v>
      </c>
      <c r="D2269">
        <v>1</v>
      </c>
      <c r="E2269">
        <v>1</v>
      </c>
      <c r="F2269" s="18">
        <v>1</v>
      </c>
      <c r="G2269" s="10">
        <v>100</v>
      </c>
      <c r="H2269" s="10">
        <v>100</v>
      </c>
      <c r="I2269" s="10">
        <v>2500</v>
      </c>
      <c r="J2269" s="10">
        <v>25</v>
      </c>
      <c r="K2269" s="10">
        <v>25</v>
      </c>
      <c r="L2269" s="2"/>
      <c r="M2269" s="10">
        <v>0</v>
      </c>
      <c r="N2269" s="10">
        <v>0</v>
      </c>
      <c r="O2269" s="10">
        <v>0</v>
      </c>
      <c r="P2269" s="10">
        <v>0</v>
      </c>
      <c r="Q2269" s="10">
        <v>0</v>
      </c>
      <c r="R2269" s="10">
        <v>0</v>
      </c>
      <c r="S2269" s="10">
        <v>0</v>
      </c>
      <c r="T2269" s="10">
        <v>0</v>
      </c>
      <c r="U2269" s="10">
        <v>0</v>
      </c>
      <c r="V2269" s="10">
        <v>0</v>
      </c>
      <c r="W2269" s="2"/>
      <c r="X2269" s="10">
        <v>0</v>
      </c>
      <c r="Y2269" s="10">
        <v>0</v>
      </c>
      <c r="Z2269" s="10">
        <v>0</v>
      </c>
      <c r="AA2269" s="10">
        <v>0</v>
      </c>
      <c r="AB2269" s="10">
        <v>0</v>
      </c>
      <c r="AC2269" s="10">
        <v>0</v>
      </c>
      <c r="AD2269" s="10">
        <v>0</v>
      </c>
      <c r="AE2269" s="10">
        <v>0</v>
      </c>
      <c r="AF2269" s="10">
        <v>0</v>
      </c>
      <c r="AG2269" s="10">
        <v>0</v>
      </c>
      <c r="AH2269" s="10">
        <v>0</v>
      </c>
      <c r="AI2269" s="10">
        <v>0</v>
      </c>
      <c r="AJ2269" s="3"/>
      <c r="AK2269" s="10">
        <v>0</v>
      </c>
      <c r="AL2269" s="10">
        <v>0</v>
      </c>
      <c r="AM2269" s="3"/>
      <c r="AN2269" s="10">
        <v>0</v>
      </c>
      <c r="AO2269" s="10">
        <v>0</v>
      </c>
      <c r="AP2269" s="10">
        <v>0</v>
      </c>
      <c r="AQ2269" s="10">
        <v>0</v>
      </c>
      <c r="AR2269" s="10">
        <v>0</v>
      </c>
      <c r="AS2269" s="10">
        <v>0</v>
      </c>
      <c r="AT2269" s="10">
        <v>0</v>
      </c>
      <c r="AU2269" s="10">
        <v>0</v>
      </c>
      <c r="AV2269" s="10">
        <v>0</v>
      </c>
      <c r="AW2269" s="10">
        <v>0</v>
      </c>
      <c r="AX2269" s="10">
        <v>0</v>
      </c>
      <c r="AY2269" s="3"/>
      <c r="AZ2269" s="10">
        <v>6000</v>
      </c>
      <c r="BA2269" s="10">
        <v>6000</v>
      </c>
      <c r="BB2269" s="10">
        <v>0</v>
      </c>
      <c r="BC2269" s="10">
        <v>0</v>
      </c>
      <c r="BD2269" s="10">
        <v>0</v>
      </c>
      <c r="BE2269" s="10">
        <v>250</v>
      </c>
      <c r="BF2269" s="3"/>
      <c r="BG2269" s="10">
        <v>1000</v>
      </c>
      <c r="BH2269" s="10">
        <v>5000</v>
      </c>
      <c r="BI2269" s="3"/>
      <c r="BJ2269" s="21">
        <v>1</v>
      </c>
      <c r="BK2269" s="65">
        <v>0</v>
      </c>
      <c r="BL2269" s="65">
        <v>0</v>
      </c>
      <c r="BM2269" s="6">
        <v>151.17468749999998</v>
      </c>
      <c r="BN2269" s="8">
        <v>231.01462885229961</v>
      </c>
      <c r="BO2269" s="12">
        <v>186.87847474943408</v>
      </c>
      <c r="BP2269" s="50">
        <v>0.93932457786116319</v>
      </c>
      <c r="BQ2269" s="4">
        <v>232.29457116606082</v>
      </c>
      <c r="BR2269" s="50">
        <v>0.9497912713472485</v>
      </c>
      <c r="BS2269" s="4">
        <v>229.73468653853837</v>
      </c>
      <c r="BT2269">
        <v>142.03471513233021</v>
      </c>
    </row>
    <row r="2270" spans="1:72" x14ac:dyDescent="0.3">
      <c r="A2270" s="133">
        <v>40245</v>
      </c>
      <c r="B2270" s="135" t="s">
        <v>540</v>
      </c>
      <c r="C2270" t="s">
        <v>300</v>
      </c>
      <c r="D2270">
        <v>1</v>
      </c>
      <c r="E2270">
        <v>1</v>
      </c>
      <c r="F2270" s="18">
        <v>1</v>
      </c>
      <c r="G2270" s="10">
        <v>100</v>
      </c>
      <c r="H2270" s="10">
        <v>100</v>
      </c>
      <c r="I2270" s="10">
        <v>2500</v>
      </c>
      <c r="J2270" s="10">
        <v>25</v>
      </c>
      <c r="K2270" s="10">
        <v>25</v>
      </c>
      <c r="L2270" s="2"/>
      <c r="M2270" s="10">
        <v>0</v>
      </c>
      <c r="N2270" s="10">
        <v>0</v>
      </c>
      <c r="O2270" s="10">
        <v>0</v>
      </c>
      <c r="P2270" s="10">
        <v>0</v>
      </c>
      <c r="Q2270" s="10">
        <v>0</v>
      </c>
      <c r="R2270" s="10">
        <v>0</v>
      </c>
      <c r="S2270" s="10">
        <v>0</v>
      </c>
      <c r="T2270" s="10">
        <v>0</v>
      </c>
      <c r="U2270" s="10">
        <v>0</v>
      </c>
      <c r="V2270" s="10">
        <v>0</v>
      </c>
      <c r="W2270" s="2"/>
      <c r="X2270" s="10">
        <v>0</v>
      </c>
      <c r="Y2270" s="10">
        <v>0</v>
      </c>
      <c r="Z2270" s="10">
        <v>0</v>
      </c>
      <c r="AA2270" s="10">
        <v>0</v>
      </c>
      <c r="AB2270" s="10">
        <v>0</v>
      </c>
      <c r="AC2270" s="10">
        <v>0</v>
      </c>
      <c r="AD2270" s="10">
        <v>0</v>
      </c>
      <c r="AE2270" s="10">
        <v>0</v>
      </c>
      <c r="AF2270" s="10">
        <v>0</v>
      </c>
      <c r="AG2270" s="10">
        <v>0</v>
      </c>
      <c r="AH2270" s="10">
        <v>0</v>
      </c>
      <c r="AI2270" s="10">
        <v>0</v>
      </c>
      <c r="AJ2270" s="3"/>
      <c r="AK2270" s="10">
        <v>0</v>
      </c>
      <c r="AL2270" s="10">
        <v>0</v>
      </c>
      <c r="AM2270" s="3"/>
      <c r="AN2270" s="10">
        <v>0</v>
      </c>
      <c r="AO2270" s="10">
        <v>0</v>
      </c>
      <c r="AP2270" s="10">
        <v>0</v>
      </c>
      <c r="AQ2270" s="10">
        <v>0</v>
      </c>
      <c r="AR2270" s="10">
        <v>0</v>
      </c>
      <c r="AS2270" s="10">
        <v>0</v>
      </c>
      <c r="AT2270" s="10">
        <v>0</v>
      </c>
      <c r="AU2270" s="10">
        <v>0</v>
      </c>
      <c r="AV2270" s="10">
        <v>0</v>
      </c>
      <c r="AW2270" s="10">
        <v>0</v>
      </c>
      <c r="AX2270" s="10">
        <v>0</v>
      </c>
      <c r="AY2270" s="3"/>
      <c r="AZ2270" s="10">
        <v>6000</v>
      </c>
      <c r="BA2270" s="10">
        <v>6000</v>
      </c>
      <c r="BB2270" s="10">
        <v>0</v>
      </c>
      <c r="BC2270" s="10">
        <v>0</v>
      </c>
      <c r="BD2270" s="10">
        <v>0</v>
      </c>
      <c r="BE2270" s="10">
        <v>250</v>
      </c>
      <c r="BF2270" s="3"/>
      <c r="BG2270" s="10">
        <v>1000</v>
      </c>
      <c r="BH2270" s="10">
        <v>5000</v>
      </c>
      <c r="BI2270" s="3"/>
      <c r="BJ2270" s="21">
        <v>1</v>
      </c>
      <c r="BK2270" s="65">
        <v>0</v>
      </c>
      <c r="BL2270" s="65">
        <v>0</v>
      </c>
      <c r="BM2270" s="6">
        <f t="shared" ref="BM2270:BM2272" si="9033">MAX(G2270*(1+M2270/1000*(1+O2270/1000))*(1+0.5*T2270/1000)*(1+0.25*S2270/1000),(H2270*(1+X2270/1000*(1+Z2270/1000))*(1+0.5*AE2270/1000)*(1+0.25*AD2270/1000)))*BG2270/1000</f>
        <v>100</v>
      </c>
      <c r="BN2270" s="8">
        <f t="shared" ref="BN2270:BN2272" si="9034">(BQ2270+BS2270)/2*(1+AI2270/2000)*(1+AH2270/2000)*(1+AN2270/2000)*(1+AK2270/2000)</f>
        <v>134.17373939091362</v>
      </c>
      <c r="BO2270" s="12">
        <f t="shared" ref="BO2270:BO2272" si="9035">SQRT(BM2270*BN2270)</f>
        <v>115.83338870589672</v>
      </c>
      <c r="BP2270" s="50">
        <f>(1-'#Constant'!$A$3)/($J2270*'#Constant'!$B$3/'#Constant'!$C$3^($D2270-1)+1)+'#Constant'!$A$3</f>
        <v>0.93162790697674425</v>
      </c>
      <c r="BQ2270" s="4">
        <f t="shared" ref="BQ2270:BQ2272" si="9036">I2270/(BP2270*(1-Q2270/1000*(0.5+R2270/1000))*(1-P2270/1000)*(1-V2270/1000)*(1+U2270/1000))/20</f>
        <v>134.17373939091362</v>
      </c>
      <c r="BR2270" s="50">
        <f>(1-'#Constant'!$A$3)/($K2270*'#Constant'!$B$3/'#Constant'!$C$3^($D2270-1)+1)+'#Constant'!$A$3</f>
        <v>0.93162790697674425</v>
      </c>
      <c r="BS2270" s="4">
        <f t="shared" ref="BS2270:BS2272" si="9037">I2270/(BR2270*(1-AB2270/1000*(0.5+AC2270/1000))*(1-AA2270/1000)*(1-AG2270/1000)*(1+AF2270/1000))/20</f>
        <v>134.17373939091362</v>
      </c>
      <c r="BT2270">
        <f t="shared" ref="BT2270:BT2272" si="9038">BO2270/$BO$4*100</f>
        <v>88.037760313025785</v>
      </c>
    </row>
    <row r="2271" spans="1:72" x14ac:dyDescent="0.3">
      <c r="A2271" s="133">
        <v>40246</v>
      </c>
      <c r="B2271" s="135" t="s">
        <v>541</v>
      </c>
      <c r="C2271" t="s">
        <v>297</v>
      </c>
      <c r="D2271">
        <v>1</v>
      </c>
      <c r="E2271">
        <v>1</v>
      </c>
      <c r="F2271" s="18">
        <v>1</v>
      </c>
      <c r="G2271" s="10">
        <v>100</v>
      </c>
      <c r="H2271" s="10">
        <v>100</v>
      </c>
      <c r="I2271" s="10">
        <v>2500</v>
      </c>
      <c r="J2271" s="10">
        <v>25</v>
      </c>
      <c r="K2271" s="10">
        <v>25</v>
      </c>
      <c r="L2271" s="2"/>
      <c r="M2271" s="10">
        <v>0</v>
      </c>
      <c r="N2271" s="10">
        <v>0</v>
      </c>
      <c r="O2271" s="10">
        <v>0</v>
      </c>
      <c r="P2271" s="10">
        <v>0</v>
      </c>
      <c r="Q2271" s="10">
        <v>0</v>
      </c>
      <c r="R2271" s="10">
        <v>0</v>
      </c>
      <c r="S2271" s="10">
        <v>0</v>
      </c>
      <c r="T2271" s="10">
        <v>0</v>
      </c>
      <c r="U2271" s="10">
        <v>0</v>
      </c>
      <c r="V2271" s="10">
        <v>0</v>
      </c>
      <c r="W2271" s="2"/>
      <c r="X2271" s="10">
        <v>0</v>
      </c>
      <c r="Y2271" s="10">
        <v>0</v>
      </c>
      <c r="Z2271" s="10">
        <v>0</v>
      </c>
      <c r="AA2271" s="10">
        <v>0</v>
      </c>
      <c r="AB2271" s="10">
        <v>0</v>
      </c>
      <c r="AC2271" s="10">
        <v>0</v>
      </c>
      <c r="AD2271" s="10">
        <v>0</v>
      </c>
      <c r="AE2271" s="10">
        <v>0</v>
      </c>
      <c r="AF2271" s="10">
        <v>0</v>
      </c>
      <c r="AG2271" s="10">
        <v>0</v>
      </c>
      <c r="AH2271" s="10">
        <v>0</v>
      </c>
      <c r="AI2271" s="10">
        <v>0</v>
      </c>
      <c r="AJ2271" s="3"/>
      <c r="AK2271" s="10">
        <v>0</v>
      </c>
      <c r="AL2271" s="10">
        <v>0</v>
      </c>
      <c r="AM2271" s="3"/>
      <c r="AN2271" s="10">
        <v>0</v>
      </c>
      <c r="AO2271" s="10">
        <v>0</v>
      </c>
      <c r="AP2271" s="10">
        <v>0</v>
      </c>
      <c r="AQ2271" s="10">
        <v>0</v>
      </c>
      <c r="AR2271" s="10">
        <v>0</v>
      </c>
      <c r="AS2271" s="10">
        <v>0</v>
      </c>
      <c r="AT2271" s="10">
        <v>0</v>
      </c>
      <c r="AU2271" s="10">
        <v>0</v>
      </c>
      <c r="AV2271" s="10">
        <v>0</v>
      </c>
      <c r="AW2271" s="10">
        <v>0</v>
      </c>
      <c r="AX2271" s="10">
        <v>0</v>
      </c>
      <c r="AY2271" s="3"/>
      <c r="AZ2271" s="10">
        <v>6000</v>
      </c>
      <c r="BA2271" s="10">
        <v>6000</v>
      </c>
      <c r="BB2271" s="10">
        <v>0</v>
      </c>
      <c r="BC2271" s="10">
        <v>0</v>
      </c>
      <c r="BD2271" s="10">
        <v>0</v>
      </c>
      <c r="BE2271" s="10">
        <v>250</v>
      </c>
      <c r="BF2271" s="3"/>
      <c r="BG2271" s="10">
        <v>1000</v>
      </c>
      <c r="BH2271" s="10">
        <v>5000</v>
      </c>
      <c r="BI2271" s="3"/>
      <c r="BJ2271" s="21">
        <v>1</v>
      </c>
      <c r="BK2271" s="65">
        <v>0</v>
      </c>
      <c r="BL2271" s="65">
        <v>0</v>
      </c>
      <c r="BM2271" s="6">
        <f t="shared" si="9033"/>
        <v>100</v>
      </c>
      <c r="BN2271" s="8">
        <f t="shared" si="9034"/>
        <v>134.17373939091362</v>
      </c>
      <c r="BO2271" s="12">
        <f t="shared" si="9035"/>
        <v>115.83338870589672</v>
      </c>
      <c r="BP2271" s="50">
        <f>(1-'#Constant'!$A$3)/($J2271*'#Constant'!$B$3/'#Constant'!$C$3^($D2271-1)+1)+'#Constant'!$A$3</f>
        <v>0.93162790697674425</v>
      </c>
      <c r="BQ2271" s="4">
        <f t="shared" si="9036"/>
        <v>134.17373939091362</v>
      </c>
      <c r="BR2271" s="50">
        <f>(1-'#Constant'!$A$3)/($K2271*'#Constant'!$B$3/'#Constant'!$C$3^($D2271-1)+1)+'#Constant'!$A$3</f>
        <v>0.93162790697674425</v>
      </c>
      <c r="BS2271" s="4">
        <f t="shared" si="9037"/>
        <v>134.17373939091362</v>
      </c>
      <c r="BT2271">
        <f t="shared" si="9038"/>
        <v>88.037760313025785</v>
      </c>
    </row>
    <row r="2272" spans="1:72" x14ac:dyDescent="0.3">
      <c r="A2272" s="133">
        <v>40247</v>
      </c>
      <c r="B2272" s="134" t="s">
        <v>542</v>
      </c>
      <c r="C2272" t="s">
        <v>300</v>
      </c>
      <c r="D2272">
        <v>1</v>
      </c>
      <c r="E2272">
        <v>1</v>
      </c>
      <c r="F2272" s="18">
        <v>1</v>
      </c>
      <c r="G2272" s="10">
        <v>100</v>
      </c>
      <c r="H2272" s="10">
        <v>100</v>
      </c>
      <c r="I2272" s="10">
        <v>2500</v>
      </c>
      <c r="J2272" s="10">
        <v>25</v>
      </c>
      <c r="K2272" s="10">
        <v>25</v>
      </c>
      <c r="L2272" s="2"/>
      <c r="M2272" s="10">
        <v>0</v>
      </c>
      <c r="N2272" s="10">
        <v>0</v>
      </c>
      <c r="O2272" s="10">
        <v>0</v>
      </c>
      <c r="P2272" s="10">
        <v>0</v>
      </c>
      <c r="Q2272" s="10">
        <v>0</v>
      </c>
      <c r="R2272" s="10">
        <v>0</v>
      </c>
      <c r="S2272" s="10">
        <v>0</v>
      </c>
      <c r="T2272" s="10">
        <v>0</v>
      </c>
      <c r="U2272" s="10">
        <v>0</v>
      </c>
      <c r="V2272" s="10">
        <v>0</v>
      </c>
      <c r="W2272" s="2"/>
      <c r="X2272" s="10">
        <v>0</v>
      </c>
      <c r="Y2272" s="10">
        <v>0</v>
      </c>
      <c r="Z2272" s="10">
        <v>0</v>
      </c>
      <c r="AA2272" s="10">
        <v>0</v>
      </c>
      <c r="AB2272" s="10">
        <v>0</v>
      </c>
      <c r="AC2272" s="10">
        <v>0</v>
      </c>
      <c r="AD2272" s="10">
        <v>0</v>
      </c>
      <c r="AE2272" s="10">
        <v>0</v>
      </c>
      <c r="AF2272" s="10">
        <v>0</v>
      </c>
      <c r="AG2272" s="10">
        <v>0</v>
      </c>
      <c r="AH2272" s="10">
        <v>0</v>
      </c>
      <c r="AI2272" s="10">
        <v>0</v>
      </c>
      <c r="AJ2272" s="3"/>
      <c r="AK2272" s="10">
        <v>0</v>
      </c>
      <c r="AL2272" s="10">
        <v>0</v>
      </c>
      <c r="AM2272" s="3"/>
      <c r="AN2272" s="10">
        <v>0</v>
      </c>
      <c r="AO2272" s="10">
        <v>0</v>
      </c>
      <c r="AP2272" s="10">
        <v>0</v>
      </c>
      <c r="AQ2272" s="10">
        <v>0</v>
      </c>
      <c r="AR2272" s="10">
        <v>0</v>
      </c>
      <c r="AS2272" s="10">
        <v>0</v>
      </c>
      <c r="AT2272" s="10">
        <v>0</v>
      </c>
      <c r="AU2272" s="10">
        <v>0</v>
      </c>
      <c r="AV2272" s="10">
        <v>0</v>
      </c>
      <c r="AW2272" s="10">
        <v>0</v>
      </c>
      <c r="AX2272" s="10">
        <v>0</v>
      </c>
      <c r="AY2272" s="3"/>
      <c r="AZ2272" s="10">
        <v>6000</v>
      </c>
      <c r="BA2272" s="10">
        <v>6000</v>
      </c>
      <c r="BB2272" s="10">
        <v>0</v>
      </c>
      <c r="BC2272" s="10">
        <v>0</v>
      </c>
      <c r="BD2272" s="10">
        <v>0</v>
      </c>
      <c r="BE2272" s="10">
        <v>250</v>
      </c>
      <c r="BF2272" s="3"/>
      <c r="BG2272" s="10">
        <v>1000</v>
      </c>
      <c r="BH2272" s="10">
        <v>5000</v>
      </c>
      <c r="BI2272" s="3"/>
      <c r="BJ2272" s="21">
        <v>1</v>
      </c>
      <c r="BK2272" s="65">
        <v>0</v>
      </c>
      <c r="BL2272" s="65">
        <v>0</v>
      </c>
      <c r="BM2272" s="6">
        <f t="shared" si="9033"/>
        <v>100</v>
      </c>
      <c r="BN2272" s="8">
        <f t="shared" si="9034"/>
        <v>134.17373939091362</v>
      </c>
      <c r="BO2272" s="12">
        <f t="shared" si="9035"/>
        <v>115.83338870589672</v>
      </c>
      <c r="BP2272" s="50">
        <f>(1-'#Constant'!$A$3)/($J2272*'#Constant'!$B$3/'#Constant'!$C$3^($D2272-1)+1)+'#Constant'!$A$3</f>
        <v>0.93162790697674425</v>
      </c>
      <c r="BQ2272" s="4">
        <f t="shared" si="9036"/>
        <v>134.17373939091362</v>
      </c>
      <c r="BR2272" s="50">
        <f>(1-'#Constant'!$A$3)/($K2272*'#Constant'!$B$3/'#Constant'!$C$3^($D2272-1)+1)+'#Constant'!$A$3</f>
        <v>0.93162790697674425</v>
      </c>
      <c r="BS2272" s="4">
        <f t="shared" si="9037"/>
        <v>134.17373939091362</v>
      </c>
      <c r="BT2272">
        <f t="shared" si="9038"/>
        <v>88.037760313025785</v>
      </c>
    </row>
    <row r="2273" spans="1:72" s="34" customFormat="1" ht="27" thickBot="1" x14ac:dyDescent="0.35">
      <c r="B2273" s="70" t="s">
        <v>545</v>
      </c>
      <c r="C2273"/>
      <c r="F2273" s="35"/>
      <c r="G2273" s="36"/>
      <c r="H2273" s="36"/>
      <c r="I2273" s="36"/>
      <c r="J2273" s="36"/>
      <c r="K2273" s="36"/>
      <c r="L2273" s="16"/>
      <c r="M2273" s="36"/>
      <c r="N2273" s="36"/>
      <c r="O2273" s="36"/>
      <c r="P2273" s="36">
        <v>0</v>
      </c>
      <c r="Q2273" s="36"/>
      <c r="R2273" s="36"/>
      <c r="S2273" s="36"/>
      <c r="T2273" s="36"/>
      <c r="U2273" s="36"/>
      <c r="V2273" s="36"/>
      <c r="W2273" s="16"/>
      <c r="X2273" s="36"/>
      <c r="Y2273" s="36"/>
      <c r="Z2273" s="36"/>
      <c r="AA2273" s="36">
        <v>0</v>
      </c>
      <c r="AB2273" s="36"/>
      <c r="AC2273" s="36"/>
      <c r="AD2273" s="36"/>
      <c r="AE2273" s="36"/>
      <c r="AF2273" s="36"/>
      <c r="AG2273" s="36"/>
      <c r="AH2273" s="36"/>
      <c r="AI2273" s="36"/>
      <c r="AJ2273" s="17"/>
      <c r="AK2273" s="36"/>
      <c r="AL2273" s="36"/>
      <c r="AM2273" s="17"/>
      <c r="AN2273" s="36"/>
      <c r="AO2273" s="36"/>
      <c r="AP2273" s="36"/>
      <c r="AQ2273" s="36"/>
      <c r="AR2273" s="36"/>
      <c r="AS2273" s="36"/>
      <c r="AT2273" s="36"/>
      <c r="AU2273" s="36"/>
      <c r="AV2273" s="36"/>
      <c r="AW2273" s="36"/>
      <c r="AX2273" s="36"/>
      <c r="AY2273" s="17"/>
      <c r="AZ2273" s="36"/>
      <c r="BA2273" s="36"/>
      <c r="BB2273" s="36"/>
      <c r="BC2273" s="36"/>
      <c r="BD2273" s="36"/>
      <c r="BE2273" s="36"/>
      <c r="BF2273" s="17"/>
      <c r="BG2273" s="36"/>
      <c r="BH2273" s="36"/>
      <c r="BI2273" s="17"/>
      <c r="BJ2273" s="37"/>
      <c r="BK2273" s="36"/>
      <c r="BL2273" s="36"/>
      <c r="BM2273" s="38"/>
      <c r="BN2273" s="38"/>
      <c r="BO2273" s="38"/>
      <c r="BP2273" s="38"/>
      <c r="BQ2273" s="38"/>
      <c r="BR2273" s="38"/>
      <c r="BS2273" s="38"/>
    </row>
    <row r="2274" spans="1:72" x14ac:dyDescent="0.3">
      <c r="A2274" s="133">
        <v>40248</v>
      </c>
      <c r="B2274" s="134" t="s">
        <v>546</v>
      </c>
      <c r="C2274" t="s">
        <v>172</v>
      </c>
      <c r="D2274">
        <v>1</v>
      </c>
      <c r="E2274">
        <v>1</v>
      </c>
      <c r="F2274" s="18">
        <v>1</v>
      </c>
      <c r="G2274" s="10">
        <v>100</v>
      </c>
      <c r="H2274" s="10">
        <v>100</v>
      </c>
      <c r="I2274" s="10">
        <v>2500</v>
      </c>
      <c r="J2274" s="10">
        <v>25</v>
      </c>
      <c r="K2274" s="10">
        <v>25</v>
      </c>
      <c r="L2274" s="2"/>
      <c r="M2274" s="10">
        <v>0</v>
      </c>
      <c r="N2274" s="10">
        <v>0</v>
      </c>
      <c r="O2274" s="10">
        <v>0</v>
      </c>
      <c r="P2274" s="10">
        <v>100</v>
      </c>
      <c r="Q2274" s="10">
        <v>0</v>
      </c>
      <c r="R2274" s="10">
        <v>0</v>
      </c>
      <c r="S2274" s="10">
        <v>0</v>
      </c>
      <c r="T2274" s="10">
        <v>150</v>
      </c>
      <c r="U2274" s="10">
        <v>0</v>
      </c>
      <c r="V2274" s="10">
        <v>0</v>
      </c>
      <c r="W2274" s="2"/>
      <c r="X2274" s="10">
        <v>0</v>
      </c>
      <c r="Y2274" s="10">
        <v>0</v>
      </c>
      <c r="Z2274" s="10">
        <v>0</v>
      </c>
      <c r="AA2274" s="10">
        <v>100</v>
      </c>
      <c r="AB2274" s="10">
        <v>0</v>
      </c>
      <c r="AC2274" s="10">
        <v>0</v>
      </c>
      <c r="AD2274" s="10">
        <v>0</v>
      </c>
      <c r="AE2274" s="10">
        <v>150</v>
      </c>
      <c r="AF2274" s="10">
        <v>0</v>
      </c>
      <c r="AG2274" s="10">
        <v>0</v>
      </c>
      <c r="AH2274" s="10">
        <v>0</v>
      </c>
      <c r="AI2274" s="10">
        <v>0</v>
      </c>
      <c r="AJ2274" s="3"/>
      <c r="AK2274" s="10">
        <v>0</v>
      </c>
      <c r="AL2274" s="10">
        <v>0</v>
      </c>
      <c r="AM2274" s="3"/>
      <c r="AN2274" s="10">
        <v>0</v>
      </c>
      <c r="AO2274" s="10">
        <v>0</v>
      </c>
      <c r="AP2274" s="10">
        <v>0</v>
      </c>
      <c r="AQ2274" s="10">
        <v>0</v>
      </c>
      <c r="AR2274" s="10">
        <v>0</v>
      </c>
      <c r="AS2274" s="10">
        <v>0</v>
      </c>
      <c r="AT2274" s="10">
        <v>0</v>
      </c>
      <c r="AU2274" s="10">
        <v>0</v>
      </c>
      <c r="AV2274" s="10">
        <v>0</v>
      </c>
      <c r="AW2274" s="10">
        <v>0</v>
      </c>
      <c r="AX2274" s="10">
        <v>0</v>
      </c>
      <c r="AY2274" s="3"/>
      <c r="AZ2274" s="10">
        <v>6000</v>
      </c>
      <c r="BA2274" s="10">
        <v>6000</v>
      </c>
      <c r="BB2274" s="10">
        <v>0</v>
      </c>
      <c r="BC2274" s="10">
        <v>0</v>
      </c>
      <c r="BD2274" s="10">
        <v>0</v>
      </c>
      <c r="BE2274" s="10">
        <v>250</v>
      </c>
      <c r="BF2274" s="3"/>
      <c r="BG2274" s="10">
        <v>1000</v>
      </c>
      <c r="BH2274" s="10">
        <v>0</v>
      </c>
      <c r="BI2274" s="3"/>
      <c r="BJ2274" s="21">
        <v>1</v>
      </c>
      <c r="BK2274" s="65">
        <v>0</v>
      </c>
      <c r="BL2274" s="65">
        <v>0</v>
      </c>
      <c r="BM2274" s="6">
        <f t="shared" ref="BM2274:BM2276" si="9039">MAX(G2274*(1+M2274/1000*(1+O2274/1000))*(1+0.5*T2274/1000)*(1+0.25*S2274/1000),(H2274*(1+X2274/1000*(1+Z2274/1000))*(1+0.5*AE2274/1000)*(1+0.25*AD2274/1000)))*BG2274/1000</f>
        <v>107.5</v>
      </c>
      <c r="BN2274" s="8">
        <f t="shared" ref="BN2274:BN2276" si="9040">(BQ2274+BS2274)/2*(1+AI2274/2000)*(1+AH2274/2000)*(1+AN2274/2000)*(1+AK2274/2000)</f>
        <v>149.0819326565707</v>
      </c>
      <c r="BO2274" s="12">
        <f t="shared" ref="BO2274:BO2276" si="9041">SQRT(BM2274*BN2274)</f>
        <v>126.59505425008257</v>
      </c>
      <c r="BP2274" s="50">
        <f>(1-'#Constant'!$A$3)/($J2274*'#Constant'!$B$3/'#Constant'!$C$3^($D2274-1)+1)+'#Constant'!$A$3</f>
        <v>0.93162790697674425</v>
      </c>
      <c r="BQ2274" s="4">
        <f t="shared" ref="BQ2274:BQ2276" si="9042">I2274/(BP2274*(1-Q2274/1000*(0.5+R2274/1000))*(1-P2274/1000)*(1-V2274/1000)*(1+U2274/1000))/20</f>
        <v>149.0819326565707</v>
      </c>
      <c r="BR2274" s="50">
        <f>(1-'#Constant'!$A$3)/($K2274*'#Constant'!$B$3/'#Constant'!$C$3^($D2274-1)+1)+'#Constant'!$A$3</f>
        <v>0.93162790697674425</v>
      </c>
      <c r="BS2274" s="4">
        <f t="shared" ref="BS2274:BS2276" si="9043">I2274/(BR2274*(1-AB2274/1000*(0.5+AC2274/1000))*(1-AA2274/1000)*(1-AG2274/1000)*(1+AF2274/1000))/20</f>
        <v>149.0819326565707</v>
      </c>
      <c r="BT2274">
        <f t="shared" ref="BT2274:BT2276" si="9044">BO2274/$BO$4*100</f>
        <v>96.217033511650158</v>
      </c>
    </row>
    <row r="2275" spans="1:72" x14ac:dyDescent="0.3">
      <c r="A2275" s="133">
        <v>40249</v>
      </c>
      <c r="B2275" s="134" t="s">
        <v>547</v>
      </c>
      <c r="C2275" t="s">
        <v>172</v>
      </c>
      <c r="D2275">
        <v>1</v>
      </c>
      <c r="E2275">
        <v>1</v>
      </c>
      <c r="F2275" s="18">
        <v>1</v>
      </c>
      <c r="G2275" s="10">
        <v>100</v>
      </c>
      <c r="H2275" s="10">
        <v>100</v>
      </c>
      <c r="I2275" s="10">
        <v>2500</v>
      </c>
      <c r="J2275" s="10">
        <v>25</v>
      </c>
      <c r="K2275" s="10">
        <v>25</v>
      </c>
      <c r="L2275" s="2"/>
      <c r="M2275" s="10">
        <v>0</v>
      </c>
      <c r="N2275" s="10">
        <v>0</v>
      </c>
      <c r="O2275" s="10">
        <v>0</v>
      </c>
      <c r="P2275" s="10">
        <v>100</v>
      </c>
      <c r="Q2275" s="10">
        <v>0</v>
      </c>
      <c r="R2275" s="10">
        <v>0</v>
      </c>
      <c r="S2275" s="10">
        <v>0</v>
      </c>
      <c r="T2275" s="10">
        <v>150</v>
      </c>
      <c r="U2275" s="10">
        <v>0</v>
      </c>
      <c r="V2275" s="10">
        <v>0</v>
      </c>
      <c r="W2275" s="2"/>
      <c r="X2275" s="10">
        <v>0</v>
      </c>
      <c r="Y2275" s="10">
        <v>0</v>
      </c>
      <c r="Z2275" s="10">
        <v>0</v>
      </c>
      <c r="AA2275" s="10">
        <v>100</v>
      </c>
      <c r="AB2275" s="10">
        <v>0</v>
      </c>
      <c r="AC2275" s="10">
        <v>0</v>
      </c>
      <c r="AD2275" s="10">
        <v>0</v>
      </c>
      <c r="AE2275" s="10">
        <v>150</v>
      </c>
      <c r="AF2275" s="10">
        <v>0</v>
      </c>
      <c r="AG2275" s="10">
        <v>0</v>
      </c>
      <c r="AH2275" s="10">
        <v>0</v>
      </c>
      <c r="AI2275" s="10">
        <v>0</v>
      </c>
      <c r="AJ2275" s="3"/>
      <c r="AK2275" s="10">
        <v>0</v>
      </c>
      <c r="AL2275" s="10">
        <v>0</v>
      </c>
      <c r="AM2275" s="3"/>
      <c r="AN2275" s="10">
        <v>0</v>
      </c>
      <c r="AO2275" s="10">
        <v>0</v>
      </c>
      <c r="AP2275" s="10">
        <v>0</v>
      </c>
      <c r="AQ2275" s="10">
        <v>0</v>
      </c>
      <c r="AR2275" s="10">
        <v>0</v>
      </c>
      <c r="AS2275" s="10">
        <v>0</v>
      </c>
      <c r="AT2275" s="10">
        <v>0</v>
      </c>
      <c r="AU2275" s="10">
        <v>0</v>
      </c>
      <c r="AV2275" s="10">
        <v>0</v>
      </c>
      <c r="AW2275" s="10">
        <v>0</v>
      </c>
      <c r="AX2275" s="10">
        <v>0</v>
      </c>
      <c r="AY2275" s="3"/>
      <c r="AZ2275" s="10">
        <v>6000</v>
      </c>
      <c r="BA2275" s="10">
        <v>6000</v>
      </c>
      <c r="BB2275" s="10">
        <v>0</v>
      </c>
      <c r="BC2275" s="10">
        <v>0</v>
      </c>
      <c r="BD2275" s="10">
        <v>0</v>
      </c>
      <c r="BE2275" s="10">
        <v>250</v>
      </c>
      <c r="BF2275" s="3"/>
      <c r="BG2275" s="10">
        <v>1000</v>
      </c>
      <c r="BH2275" s="10">
        <v>0</v>
      </c>
      <c r="BI2275" s="3"/>
      <c r="BJ2275" s="21">
        <v>1</v>
      </c>
      <c r="BK2275" s="65">
        <v>0</v>
      </c>
      <c r="BL2275" s="65">
        <v>0</v>
      </c>
      <c r="BM2275" s="6">
        <f t="shared" si="9039"/>
        <v>107.5</v>
      </c>
      <c r="BN2275" s="8">
        <f t="shared" si="9040"/>
        <v>149.0819326565707</v>
      </c>
      <c r="BO2275" s="12">
        <f t="shared" si="9041"/>
        <v>126.59505425008257</v>
      </c>
      <c r="BP2275" s="50">
        <f>(1-'#Constant'!$A$3)/($J2275*'#Constant'!$B$3/'#Constant'!$C$3^($D2275-1)+1)+'#Constant'!$A$3</f>
        <v>0.93162790697674425</v>
      </c>
      <c r="BQ2275" s="4">
        <f t="shared" si="9042"/>
        <v>149.0819326565707</v>
      </c>
      <c r="BR2275" s="50">
        <f>(1-'#Constant'!$A$3)/($K2275*'#Constant'!$B$3/'#Constant'!$C$3^($D2275-1)+1)+'#Constant'!$A$3</f>
        <v>0.93162790697674425</v>
      </c>
      <c r="BS2275" s="4">
        <f t="shared" si="9043"/>
        <v>149.0819326565707</v>
      </c>
      <c r="BT2275">
        <f t="shared" si="9044"/>
        <v>96.217033511650158</v>
      </c>
    </row>
    <row r="2276" spans="1:72" x14ac:dyDescent="0.3">
      <c r="A2276" s="133">
        <v>40250</v>
      </c>
      <c r="B2276" s="134" t="s">
        <v>548</v>
      </c>
      <c r="C2276" t="s">
        <v>172</v>
      </c>
      <c r="D2276">
        <v>1</v>
      </c>
      <c r="E2276">
        <v>1</v>
      </c>
      <c r="F2276" s="18">
        <v>1</v>
      </c>
      <c r="G2276" s="10">
        <v>100</v>
      </c>
      <c r="H2276" s="10">
        <v>100</v>
      </c>
      <c r="I2276" s="10">
        <v>2500</v>
      </c>
      <c r="J2276" s="10">
        <v>25</v>
      </c>
      <c r="K2276" s="10">
        <v>25</v>
      </c>
      <c r="L2276" s="2"/>
      <c r="M2276" s="10">
        <v>0</v>
      </c>
      <c r="N2276" s="10">
        <v>0</v>
      </c>
      <c r="O2276" s="10">
        <v>0</v>
      </c>
      <c r="P2276" s="10">
        <v>100</v>
      </c>
      <c r="Q2276" s="10">
        <v>0</v>
      </c>
      <c r="R2276" s="10">
        <v>0</v>
      </c>
      <c r="S2276" s="10">
        <v>0</v>
      </c>
      <c r="T2276" s="10">
        <v>150</v>
      </c>
      <c r="U2276" s="10">
        <v>0</v>
      </c>
      <c r="V2276" s="10">
        <v>0</v>
      </c>
      <c r="W2276" s="2"/>
      <c r="X2276" s="10">
        <v>0</v>
      </c>
      <c r="Y2276" s="10">
        <v>0</v>
      </c>
      <c r="Z2276" s="10">
        <v>0</v>
      </c>
      <c r="AA2276" s="10">
        <v>100</v>
      </c>
      <c r="AB2276" s="10">
        <v>0</v>
      </c>
      <c r="AC2276" s="10">
        <v>0</v>
      </c>
      <c r="AD2276" s="10">
        <v>0</v>
      </c>
      <c r="AE2276" s="10">
        <v>150</v>
      </c>
      <c r="AF2276" s="10">
        <v>0</v>
      </c>
      <c r="AG2276" s="10">
        <v>0</v>
      </c>
      <c r="AH2276" s="10">
        <v>0</v>
      </c>
      <c r="AI2276" s="10">
        <v>0</v>
      </c>
      <c r="AJ2276" s="3"/>
      <c r="AK2276" s="10">
        <v>0</v>
      </c>
      <c r="AL2276" s="10">
        <v>0</v>
      </c>
      <c r="AM2276" s="3"/>
      <c r="AN2276" s="10">
        <v>0</v>
      </c>
      <c r="AO2276" s="10">
        <v>0</v>
      </c>
      <c r="AP2276" s="10">
        <v>0</v>
      </c>
      <c r="AQ2276" s="10">
        <v>0</v>
      </c>
      <c r="AR2276" s="10">
        <v>0</v>
      </c>
      <c r="AS2276" s="10">
        <v>0</v>
      </c>
      <c r="AT2276" s="10">
        <v>0</v>
      </c>
      <c r="AU2276" s="10">
        <v>0</v>
      </c>
      <c r="AV2276" s="10">
        <v>0</v>
      </c>
      <c r="AW2276" s="10">
        <v>0</v>
      </c>
      <c r="AX2276" s="10">
        <v>0</v>
      </c>
      <c r="AY2276" s="3"/>
      <c r="AZ2276" s="10">
        <v>6000</v>
      </c>
      <c r="BA2276" s="10">
        <v>6000</v>
      </c>
      <c r="BB2276" s="10">
        <v>0</v>
      </c>
      <c r="BC2276" s="10">
        <v>0</v>
      </c>
      <c r="BD2276" s="10">
        <v>0</v>
      </c>
      <c r="BE2276" s="10">
        <v>250</v>
      </c>
      <c r="BF2276" s="3"/>
      <c r="BG2276" s="10">
        <v>1000</v>
      </c>
      <c r="BH2276" s="10">
        <v>0</v>
      </c>
      <c r="BI2276" s="3"/>
      <c r="BJ2276" s="21">
        <v>1</v>
      </c>
      <c r="BK2276" s="65">
        <v>0</v>
      </c>
      <c r="BL2276" s="65">
        <v>0</v>
      </c>
      <c r="BM2276" s="6">
        <f t="shared" si="9039"/>
        <v>107.5</v>
      </c>
      <c r="BN2276" s="8">
        <f t="shared" si="9040"/>
        <v>149.0819326565707</v>
      </c>
      <c r="BO2276" s="12">
        <f t="shared" si="9041"/>
        <v>126.59505425008257</v>
      </c>
      <c r="BP2276" s="50">
        <f>(1-'#Constant'!$A$3)/($J2276*'#Constant'!$B$3/'#Constant'!$C$3^($D2276-1)+1)+'#Constant'!$A$3</f>
        <v>0.93162790697674425</v>
      </c>
      <c r="BQ2276" s="4">
        <f t="shared" si="9042"/>
        <v>149.0819326565707</v>
      </c>
      <c r="BR2276" s="50">
        <f>(1-'#Constant'!$A$3)/($K2276*'#Constant'!$B$3/'#Constant'!$C$3^($D2276-1)+1)+'#Constant'!$A$3</f>
        <v>0.93162790697674425</v>
      </c>
      <c r="BS2276" s="4">
        <f t="shared" si="9043"/>
        <v>149.0819326565707</v>
      </c>
      <c r="BT2276">
        <f t="shared" si="9044"/>
        <v>96.217033511650158</v>
      </c>
    </row>
    <row r="2277" spans="1:72" x14ac:dyDescent="0.3">
      <c r="A2277" s="133">
        <v>40251</v>
      </c>
      <c r="B2277" s="134" t="s">
        <v>549</v>
      </c>
      <c r="C2277" t="s">
        <v>172</v>
      </c>
      <c r="D2277">
        <v>1</v>
      </c>
      <c r="E2277">
        <v>1</v>
      </c>
      <c r="F2277" s="18">
        <v>1</v>
      </c>
      <c r="G2277" s="10">
        <v>100</v>
      </c>
      <c r="H2277" s="10">
        <v>100</v>
      </c>
      <c r="I2277" s="10">
        <v>2500</v>
      </c>
      <c r="J2277" s="10">
        <v>25</v>
      </c>
      <c r="K2277" s="10">
        <v>25</v>
      </c>
      <c r="L2277" s="2"/>
      <c r="M2277" s="10">
        <v>0</v>
      </c>
      <c r="N2277" s="10">
        <v>0</v>
      </c>
      <c r="O2277" s="10">
        <v>0</v>
      </c>
      <c r="P2277" s="10">
        <v>100</v>
      </c>
      <c r="Q2277" s="10">
        <v>0</v>
      </c>
      <c r="R2277" s="10">
        <v>0</v>
      </c>
      <c r="S2277" s="10">
        <v>0</v>
      </c>
      <c r="T2277" s="10">
        <v>150</v>
      </c>
      <c r="U2277" s="10">
        <v>0</v>
      </c>
      <c r="V2277" s="10">
        <v>0</v>
      </c>
      <c r="W2277" s="2"/>
      <c r="X2277" s="10">
        <v>0</v>
      </c>
      <c r="Y2277" s="10">
        <v>0</v>
      </c>
      <c r="Z2277" s="10">
        <v>0</v>
      </c>
      <c r="AA2277" s="10">
        <v>100</v>
      </c>
      <c r="AB2277" s="10">
        <v>0</v>
      </c>
      <c r="AC2277" s="10">
        <v>0</v>
      </c>
      <c r="AD2277" s="10">
        <v>0</v>
      </c>
      <c r="AE2277" s="10">
        <v>150</v>
      </c>
      <c r="AF2277" s="10">
        <v>0</v>
      </c>
      <c r="AG2277" s="10">
        <v>0</v>
      </c>
      <c r="AH2277" s="10">
        <v>0</v>
      </c>
      <c r="AI2277" s="10">
        <v>0</v>
      </c>
      <c r="AJ2277" s="3"/>
      <c r="AK2277" s="10">
        <v>0</v>
      </c>
      <c r="AL2277" s="10">
        <v>0</v>
      </c>
      <c r="AM2277" s="3"/>
      <c r="AN2277" s="10">
        <v>0</v>
      </c>
      <c r="AO2277" s="10">
        <v>0</v>
      </c>
      <c r="AP2277" s="10">
        <v>0</v>
      </c>
      <c r="AQ2277" s="10">
        <v>0</v>
      </c>
      <c r="AR2277" s="10">
        <v>0</v>
      </c>
      <c r="AS2277" s="10">
        <v>0</v>
      </c>
      <c r="AT2277" s="10">
        <v>0</v>
      </c>
      <c r="AU2277" s="10">
        <v>0</v>
      </c>
      <c r="AV2277" s="10">
        <v>0</v>
      </c>
      <c r="AW2277" s="10">
        <v>0</v>
      </c>
      <c r="AX2277" s="10">
        <v>0</v>
      </c>
      <c r="AY2277" s="3"/>
      <c r="AZ2277" s="10">
        <v>6000</v>
      </c>
      <c r="BA2277" s="10">
        <v>6000</v>
      </c>
      <c r="BB2277" s="10">
        <v>0</v>
      </c>
      <c r="BC2277" s="10">
        <v>0</v>
      </c>
      <c r="BD2277" s="10">
        <v>0</v>
      </c>
      <c r="BE2277" s="10">
        <v>250</v>
      </c>
      <c r="BF2277" s="3"/>
      <c r="BG2277" s="10">
        <v>1000</v>
      </c>
      <c r="BH2277" s="10">
        <v>0</v>
      </c>
      <c r="BI2277" s="3"/>
      <c r="BJ2277" s="21">
        <v>1</v>
      </c>
      <c r="BK2277" s="65">
        <v>0</v>
      </c>
      <c r="BL2277" s="65">
        <v>0</v>
      </c>
      <c r="BM2277" s="6">
        <f t="shared" ref="BM2277" si="9045">MAX(G2277*(1+M2277/1000*(1+O2277/1000))*(1+0.5*T2277/1000)*(1+0.25*S2277/1000),(H2277*(1+X2277/1000*(1+Z2277/1000))*(1+0.5*AE2277/1000)*(1+0.25*AD2277/1000)))*BG2277/1000</f>
        <v>107.5</v>
      </c>
      <c r="BN2277" s="8">
        <f t="shared" ref="BN2277" si="9046">(BQ2277+BS2277)/2*(1+AI2277/2000)*(1+AH2277/2000)*(1+AN2277/2000)*(1+AK2277/2000)</f>
        <v>149.0819326565707</v>
      </c>
      <c r="BO2277" s="12">
        <f t="shared" ref="BO2277" si="9047">SQRT(BM2277*BN2277)</f>
        <v>126.59505425008257</v>
      </c>
      <c r="BP2277" s="50">
        <f>(1-'#Constant'!$A$3)/($J2277*'#Constant'!$B$3/'#Constant'!$C$3^($D2277-1)+1)+'#Constant'!$A$3</f>
        <v>0.93162790697674425</v>
      </c>
      <c r="BQ2277" s="4">
        <f t="shared" ref="BQ2277" si="9048">I2277/(BP2277*(1-Q2277/1000*(0.5+R2277/1000))*(1-P2277/1000)*(1-V2277/1000)*(1+U2277/1000))/20</f>
        <v>149.0819326565707</v>
      </c>
      <c r="BR2277" s="50">
        <f>(1-'#Constant'!$A$3)/($K2277*'#Constant'!$B$3/'#Constant'!$C$3^($D2277-1)+1)+'#Constant'!$A$3</f>
        <v>0.93162790697674425</v>
      </c>
      <c r="BS2277" s="4">
        <f t="shared" ref="BS2277" si="9049">I2277/(BR2277*(1-AB2277/1000*(0.5+AC2277/1000))*(1-AA2277/1000)*(1-AG2277/1000)*(1+AF2277/1000))/20</f>
        <v>149.0819326565707</v>
      </c>
      <c r="BT2277">
        <f t="shared" ref="BT2277" si="9050">BO2277/$BO$4*100</f>
        <v>96.217033511650158</v>
      </c>
    </row>
    <row r="2278" spans="1:72" s="34" customFormat="1" ht="27" thickBot="1" x14ac:dyDescent="0.35">
      <c r="B2278" s="70" t="s">
        <v>551</v>
      </c>
      <c r="C2278"/>
      <c r="F2278" s="35"/>
      <c r="G2278" s="36"/>
      <c r="H2278" s="36"/>
      <c r="I2278" s="36"/>
      <c r="J2278" s="36"/>
      <c r="K2278" s="36"/>
      <c r="L2278" s="16"/>
      <c r="M2278" s="36"/>
      <c r="N2278" s="36"/>
      <c r="O2278" s="36"/>
      <c r="P2278" s="36">
        <v>0</v>
      </c>
      <c r="Q2278" s="36"/>
      <c r="R2278" s="36"/>
      <c r="S2278" s="36"/>
      <c r="T2278" s="36"/>
      <c r="U2278" s="36"/>
      <c r="V2278" s="36"/>
      <c r="W2278" s="16"/>
      <c r="X2278" s="36"/>
      <c r="Y2278" s="36"/>
      <c r="Z2278" s="36"/>
      <c r="AA2278" s="36">
        <v>0</v>
      </c>
      <c r="AB2278" s="36"/>
      <c r="AC2278" s="36"/>
      <c r="AD2278" s="36"/>
      <c r="AE2278" s="36"/>
      <c r="AF2278" s="36"/>
      <c r="AG2278" s="36"/>
      <c r="AH2278" s="36"/>
      <c r="AI2278" s="36"/>
      <c r="AJ2278" s="17"/>
      <c r="AK2278" s="36"/>
      <c r="AL2278" s="36"/>
      <c r="AM2278" s="17"/>
      <c r="AN2278" s="36"/>
      <c r="AO2278" s="36"/>
      <c r="AP2278" s="36"/>
      <c r="AQ2278" s="36"/>
      <c r="AR2278" s="36"/>
      <c r="AS2278" s="36"/>
      <c r="AT2278" s="36"/>
      <c r="AU2278" s="36"/>
      <c r="AV2278" s="36"/>
      <c r="AW2278" s="36"/>
      <c r="AX2278" s="36"/>
      <c r="AY2278" s="17"/>
      <c r="AZ2278" s="36"/>
      <c r="BA2278" s="36"/>
      <c r="BB2278" s="36"/>
      <c r="BC2278" s="36"/>
      <c r="BD2278" s="36"/>
      <c r="BE2278" s="36"/>
      <c r="BF2278" s="17"/>
      <c r="BG2278" s="36"/>
      <c r="BH2278" s="36"/>
      <c r="BI2278" s="17"/>
      <c r="BJ2278" s="37"/>
      <c r="BK2278" s="36"/>
      <c r="BL2278" s="36"/>
      <c r="BM2278" s="38"/>
      <c r="BN2278" s="38"/>
      <c r="BO2278" s="38"/>
      <c r="BP2278" s="38"/>
      <c r="BQ2278" s="38"/>
      <c r="BR2278" s="38"/>
      <c r="BS2278" s="38"/>
    </row>
    <row r="2279" spans="1:72" x14ac:dyDescent="0.3">
      <c r="A2279" s="133">
        <v>40252</v>
      </c>
      <c r="B2279" s="134" t="s">
        <v>552</v>
      </c>
      <c r="C2279" t="s">
        <v>172</v>
      </c>
      <c r="D2279">
        <v>1</v>
      </c>
      <c r="E2279">
        <v>1</v>
      </c>
      <c r="F2279" s="18">
        <v>1</v>
      </c>
      <c r="G2279" s="10">
        <v>100</v>
      </c>
      <c r="H2279" s="10">
        <v>100</v>
      </c>
      <c r="I2279" s="10">
        <v>2500</v>
      </c>
      <c r="J2279" s="10">
        <v>25</v>
      </c>
      <c r="K2279" s="10">
        <v>25</v>
      </c>
      <c r="L2279" s="2"/>
      <c r="M2279" s="10">
        <v>0</v>
      </c>
      <c r="N2279" s="10">
        <v>0</v>
      </c>
      <c r="O2279" s="10">
        <v>0</v>
      </c>
      <c r="P2279" s="10">
        <v>100</v>
      </c>
      <c r="Q2279" s="10">
        <v>0</v>
      </c>
      <c r="R2279" s="10">
        <v>0</v>
      </c>
      <c r="S2279" s="10">
        <v>0</v>
      </c>
      <c r="T2279" s="10">
        <v>150</v>
      </c>
      <c r="U2279" s="10">
        <v>0</v>
      </c>
      <c r="V2279" s="10">
        <v>0</v>
      </c>
      <c r="W2279" s="2"/>
      <c r="X2279" s="10">
        <v>0</v>
      </c>
      <c r="Y2279" s="10">
        <v>0</v>
      </c>
      <c r="Z2279" s="10">
        <v>0</v>
      </c>
      <c r="AA2279" s="10">
        <v>100</v>
      </c>
      <c r="AB2279" s="10">
        <v>0</v>
      </c>
      <c r="AC2279" s="10">
        <v>0</v>
      </c>
      <c r="AD2279" s="10">
        <v>0</v>
      </c>
      <c r="AE2279" s="10">
        <v>150</v>
      </c>
      <c r="AF2279" s="10">
        <v>0</v>
      </c>
      <c r="AG2279" s="10">
        <v>0</v>
      </c>
      <c r="AH2279" s="10">
        <v>0</v>
      </c>
      <c r="AI2279" s="10">
        <v>0</v>
      </c>
      <c r="AJ2279" s="3"/>
      <c r="AK2279" s="10">
        <v>0</v>
      </c>
      <c r="AL2279" s="10">
        <v>0</v>
      </c>
      <c r="AM2279" s="3"/>
      <c r="AN2279" s="10">
        <v>0</v>
      </c>
      <c r="AO2279" s="10">
        <v>0</v>
      </c>
      <c r="AP2279" s="10">
        <v>0</v>
      </c>
      <c r="AQ2279" s="10">
        <v>0</v>
      </c>
      <c r="AR2279" s="10">
        <v>0</v>
      </c>
      <c r="AS2279" s="10">
        <v>0</v>
      </c>
      <c r="AT2279" s="10">
        <v>0</v>
      </c>
      <c r="AU2279" s="10">
        <v>0</v>
      </c>
      <c r="AV2279" s="10">
        <v>0</v>
      </c>
      <c r="AW2279" s="10">
        <v>0</v>
      </c>
      <c r="AX2279" s="10">
        <v>0</v>
      </c>
      <c r="AY2279" s="3"/>
      <c r="AZ2279" s="10">
        <v>6000</v>
      </c>
      <c r="BA2279" s="10">
        <v>6000</v>
      </c>
      <c r="BB2279" s="10">
        <v>0</v>
      </c>
      <c r="BC2279" s="10">
        <v>0</v>
      </c>
      <c r="BD2279" s="10">
        <v>0</v>
      </c>
      <c r="BE2279" s="10">
        <v>250</v>
      </c>
      <c r="BF2279" s="3"/>
      <c r="BG2279" s="10">
        <v>1000</v>
      </c>
      <c r="BH2279" s="10">
        <v>0</v>
      </c>
      <c r="BI2279" s="3"/>
      <c r="BJ2279" s="21">
        <v>1</v>
      </c>
      <c r="BK2279" s="65">
        <v>0</v>
      </c>
      <c r="BL2279" s="65">
        <v>0</v>
      </c>
      <c r="BM2279" s="6">
        <f t="shared" ref="BM2279:BM2286" si="9051">MAX(G2279*(1+M2279/1000*(1+O2279/1000))*(1+0.5*T2279/1000)*(1+0.25*S2279/1000),(H2279*(1+X2279/1000*(1+Z2279/1000))*(1+0.5*AE2279/1000)*(1+0.25*AD2279/1000)))*BG2279/1000</f>
        <v>107.5</v>
      </c>
      <c r="BN2279" s="8">
        <f t="shared" ref="BN2279:BN2286" si="9052">(BQ2279+BS2279)/2*(1+AI2279/2000)*(1+AH2279/2000)*(1+AN2279/2000)*(1+AK2279/2000)</f>
        <v>149.0819326565707</v>
      </c>
      <c r="BO2279" s="12">
        <f t="shared" ref="BO2279:BO2286" si="9053">SQRT(BM2279*BN2279)</f>
        <v>126.59505425008257</v>
      </c>
      <c r="BP2279" s="50">
        <f>(1-'[8]#Constant'!$A$3)/($J2279*'[8]#Constant'!$B$3/'[8]#Constant'!$C$3^($D2279-1)+1)+'[8]#Constant'!$A$3</f>
        <v>0.93162790697674425</v>
      </c>
      <c r="BQ2279" s="4">
        <f t="shared" ref="BQ2279:BQ2286" si="9054">I2279/(BP2279*(1-Q2279/1000*(0.5+R2279/1000))*(1-P2279/1000)*(1-V2279/1000)*(1+U2279/1000))/20</f>
        <v>149.0819326565707</v>
      </c>
      <c r="BR2279" s="50">
        <f>(1-'[8]#Constant'!$A$3)/($K2279*'[8]#Constant'!$B$3/'[8]#Constant'!$C$3^($D2279-1)+1)+'[8]#Constant'!$A$3</f>
        <v>0.93162790697674425</v>
      </c>
      <c r="BS2279" s="4">
        <f t="shared" ref="BS2279:BS2286" si="9055">I2279/(BR2279*(1-AB2279/1000*(0.5+AC2279/1000))*(1-AA2279/1000)*(1-AG2279/1000)*(1+AF2279/1000))/20</f>
        <v>149.0819326565707</v>
      </c>
      <c r="BT2279">
        <f t="shared" ref="BT2279:BT2286" si="9056">BO2279/$BO$4*100</f>
        <v>96.217033511650158</v>
      </c>
    </row>
    <row r="2280" spans="1:72" x14ac:dyDescent="0.3">
      <c r="A2280" s="133">
        <v>40253</v>
      </c>
      <c r="B2280" s="134" t="s">
        <v>553</v>
      </c>
      <c r="C2280" t="s">
        <v>172</v>
      </c>
      <c r="D2280">
        <v>1</v>
      </c>
      <c r="E2280">
        <v>1</v>
      </c>
      <c r="F2280" s="18">
        <v>1</v>
      </c>
      <c r="G2280" s="10">
        <v>100</v>
      </c>
      <c r="H2280" s="10">
        <v>100</v>
      </c>
      <c r="I2280" s="10">
        <v>2500</v>
      </c>
      <c r="J2280" s="10">
        <v>25</v>
      </c>
      <c r="K2280" s="10">
        <v>25</v>
      </c>
      <c r="L2280" s="2"/>
      <c r="M2280" s="10">
        <v>0</v>
      </c>
      <c r="N2280" s="10">
        <v>0</v>
      </c>
      <c r="O2280" s="10">
        <v>0</v>
      </c>
      <c r="P2280" s="10">
        <v>100</v>
      </c>
      <c r="Q2280" s="10">
        <v>0</v>
      </c>
      <c r="R2280" s="10">
        <v>0</v>
      </c>
      <c r="S2280" s="10">
        <v>0</v>
      </c>
      <c r="T2280" s="10">
        <v>150</v>
      </c>
      <c r="U2280" s="10">
        <v>0</v>
      </c>
      <c r="V2280" s="10">
        <v>0</v>
      </c>
      <c r="W2280" s="2"/>
      <c r="X2280" s="10">
        <v>0</v>
      </c>
      <c r="Y2280" s="10">
        <v>0</v>
      </c>
      <c r="Z2280" s="10">
        <v>0</v>
      </c>
      <c r="AA2280" s="10">
        <v>100</v>
      </c>
      <c r="AB2280" s="10">
        <v>0</v>
      </c>
      <c r="AC2280" s="10">
        <v>0</v>
      </c>
      <c r="AD2280" s="10">
        <v>0</v>
      </c>
      <c r="AE2280" s="10">
        <v>150</v>
      </c>
      <c r="AF2280" s="10">
        <v>0</v>
      </c>
      <c r="AG2280" s="10">
        <v>0</v>
      </c>
      <c r="AH2280" s="10">
        <v>0</v>
      </c>
      <c r="AI2280" s="10">
        <v>0</v>
      </c>
      <c r="AJ2280" s="3"/>
      <c r="AK2280" s="10">
        <v>0</v>
      </c>
      <c r="AL2280" s="10">
        <v>0</v>
      </c>
      <c r="AM2280" s="3"/>
      <c r="AN2280" s="10">
        <v>0</v>
      </c>
      <c r="AO2280" s="10">
        <v>0</v>
      </c>
      <c r="AP2280" s="10">
        <v>0</v>
      </c>
      <c r="AQ2280" s="10">
        <v>0</v>
      </c>
      <c r="AR2280" s="10">
        <v>0</v>
      </c>
      <c r="AS2280" s="10">
        <v>0</v>
      </c>
      <c r="AT2280" s="10">
        <v>0</v>
      </c>
      <c r="AU2280" s="10">
        <v>0</v>
      </c>
      <c r="AV2280" s="10">
        <v>0</v>
      </c>
      <c r="AW2280" s="10">
        <v>0</v>
      </c>
      <c r="AX2280" s="10">
        <v>0</v>
      </c>
      <c r="AY2280" s="3"/>
      <c r="AZ2280" s="10">
        <v>6000</v>
      </c>
      <c r="BA2280" s="10">
        <v>6000</v>
      </c>
      <c r="BB2280" s="10">
        <v>0</v>
      </c>
      <c r="BC2280" s="10">
        <v>0</v>
      </c>
      <c r="BD2280" s="10">
        <v>0</v>
      </c>
      <c r="BE2280" s="10">
        <v>250</v>
      </c>
      <c r="BF2280" s="3"/>
      <c r="BG2280" s="10">
        <v>1000</v>
      </c>
      <c r="BH2280" s="10">
        <v>5000</v>
      </c>
      <c r="BI2280" s="3"/>
      <c r="BJ2280" s="21">
        <v>1</v>
      </c>
      <c r="BK2280" s="65">
        <v>0</v>
      </c>
      <c r="BL2280" s="65">
        <v>0</v>
      </c>
      <c r="BM2280" s="6">
        <f t="shared" si="9051"/>
        <v>107.5</v>
      </c>
      <c r="BN2280" s="8">
        <f t="shared" si="9052"/>
        <v>149.0819326565707</v>
      </c>
      <c r="BO2280" s="12">
        <f t="shared" si="9053"/>
        <v>126.59505425008257</v>
      </c>
      <c r="BP2280" s="50">
        <f>(1-'[8]#Constant'!$A$3)/($J2280*'[8]#Constant'!$B$3/'[8]#Constant'!$C$3^($D2280-1)+1)+'[8]#Constant'!$A$3</f>
        <v>0.93162790697674425</v>
      </c>
      <c r="BQ2280" s="4">
        <f t="shared" si="9054"/>
        <v>149.0819326565707</v>
      </c>
      <c r="BR2280" s="50">
        <f>(1-'[8]#Constant'!$A$3)/($K2280*'[8]#Constant'!$B$3/'[8]#Constant'!$C$3^($D2280-1)+1)+'[8]#Constant'!$A$3</f>
        <v>0.93162790697674425</v>
      </c>
      <c r="BS2280" s="4">
        <f t="shared" si="9055"/>
        <v>149.0819326565707</v>
      </c>
      <c r="BT2280">
        <f t="shared" si="9056"/>
        <v>96.217033511650158</v>
      </c>
    </row>
    <row r="2281" spans="1:72" x14ac:dyDescent="0.3">
      <c r="A2281" s="133">
        <v>40254</v>
      </c>
      <c r="B2281" s="134" t="s">
        <v>554</v>
      </c>
      <c r="C2281" t="s">
        <v>172</v>
      </c>
      <c r="D2281">
        <v>1</v>
      </c>
      <c r="E2281">
        <v>1</v>
      </c>
      <c r="F2281" s="18">
        <v>1</v>
      </c>
      <c r="G2281" s="10">
        <v>100</v>
      </c>
      <c r="H2281" s="10">
        <v>100</v>
      </c>
      <c r="I2281" s="10">
        <v>2500</v>
      </c>
      <c r="J2281" s="10">
        <v>25</v>
      </c>
      <c r="K2281" s="10">
        <v>25</v>
      </c>
      <c r="L2281" s="2"/>
      <c r="M2281" s="10">
        <v>0</v>
      </c>
      <c r="N2281" s="10">
        <v>0</v>
      </c>
      <c r="O2281" s="10">
        <v>0</v>
      </c>
      <c r="P2281" s="10">
        <v>100</v>
      </c>
      <c r="Q2281" s="10">
        <v>0</v>
      </c>
      <c r="R2281" s="10">
        <v>0</v>
      </c>
      <c r="S2281" s="10">
        <v>0</v>
      </c>
      <c r="T2281" s="10">
        <v>150</v>
      </c>
      <c r="U2281" s="10">
        <v>0</v>
      </c>
      <c r="V2281" s="10">
        <v>0</v>
      </c>
      <c r="W2281" s="2"/>
      <c r="X2281" s="10">
        <v>0</v>
      </c>
      <c r="Y2281" s="10">
        <v>0</v>
      </c>
      <c r="Z2281" s="10">
        <v>0</v>
      </c>
      <c r="AA2281" s="10">
        <v>100</v>
      </c>
      <c r="AB2281" s="10">
        <v>0</v>
      </c>
      <c r="AC2281" s="10">
        <v>0</v>
      </c>
      <c r="AD2281" s="10">
        <v>0</v>
      </c>
      <c r="AE2281" s="10">
        <v>150</v>
      </c>
      <c r="AF2281" s="10">
        <v>0</v>
      </c>
      <c r="AG2281" s="10">
        <v>0</v>
      </c>
      <c r="AH2281" s="10">
        <v>0</v>
      </c>
      <c r="AI2281" s="10">
        <v>0</v>
      </c>
      <c r="AJ2281" s="3"/>
      <c r="AK2281" s="10">
        <v>0</v>
      </c>
      <c r="AL2281" s="10">
        <v>0</v>
      </c>
      <c r="AM2281" s="3"/>
      <c r="AN2281" s="10">
        <v>0</v>
      </c>
      <c r="AO2281" s="10">
        <v>0</v>
      </c>
      <c r="AP2281" s="10">
        <v>0</v>
      </c>
      <c r="AQ2281" s="10">
        <v>0</v>
      </c>
      <c r="AR2281" s="10">
        <v>0</v>
      </c>
      <c r="AS2281" s="10">
        <v>0</v>
      </c>
      <c r="AT2281" s="10">
        <v>0</v>
      </c>
      <c r="AU2281" s="10">
        <v>0</v>
      </c>
      <c r="AV2281" s="10">
        <v>0</v>
      </c>
      <c r="AW2281" s="10">
        <v>0</v>
      </c>
      <c r="AX2281" s="10">
        <v>0</v>
      </c>
      <c r="AY2281" s="3"/>
      <c r="AZ2281" s="10">
        <v>6000</v>
      </c>
      <c r="BA2281" s="10">
        <v>6000</v>
      </c>
      <c r="BB2281" s="10">
        <v>0</v>
      </c>
      <c r="BC2281" s="10">
        <v>0</v>
      </c>
      <c r="BD2281" s="10">
        <v>0</v>
      </c>
      <c r="BE2281" s="10">
        <v>250</v>
      </c>
      <c r="BF2281" s="3"/>
      <c r="BG2281" s="10">
        <v>1000</v>
      </c>
      <c r="BH2281" s="10">
        <v>5000</v>
      </c>
      <c r="BI2281" s="3"/>
      <c r="BJ2281" s="21">
        <v>1</v>
      </c>
      <c r="BK2281" s="65">
        <v>0</v>
      </c>
      <c r="BL2281" s="65">
        <v>0</v>
      </c>
      <c r="BM2281" s="6">
        <f t="shared" si="9051"/>
        <v>107.5</v>
      </c>
      <c r="BN2281" s="8">
        <f t="shared" si="9052"/>
        <v>149.0819326565707</v>
      </c>
      <c r="BO2281" s="12">
        <f t="shared" si="9053"/>
        <v>126.59505425008257</v>
      </c>
      <c r="BP2281" s="50">
        <f>(1-'[8]#Constant'!$A$3)/($J2281*'[8]#Constant'!$B$3/'[8]#Constant'!$C$3^($D2281-1)+1)+'[8]#Constant'!$A$3</f>
        <v>0.93162790697674425</v>
      </c>
      <c r="BQ2281" s="4">
        <f t="shared" si="9054"/>
        <v>149.0819326565707</v>
      </c>
      <c r="BR2281" s="50">
        <f>(1-'[8]#Constant'!$A$3)/($K2281*'[8]#Constant'!$B$3/'[8]#Constant'!$C$3^($D2281-1)+1)+'[8]#Constant'!$A$3</f>
        <v>0.93162790697674425</v>
      </c>
      <c r="BS2281" s="4">
        <f t="shared" si="9055"/>
        <v>149.0819326565707</v>
      </c>
      <c r="BT2281">
        <f t="shared" si="9056"/>
        <v>96.217033511650158</v>
      </c>
    </row>
    <row r="2282" spans="1:72" x14ac:dyDescent="0.3">
      <c r="A2282" s="133">
        <v>40255</v>
      </c>
      <c r="B2282" s="134" t="s">
        <v>555</v>
      </c>
      <c r="C2282" t="s">
        <v>83</v>
      </c>
      <c r="D2282">
        <v>1</v>
      </c>
      <c r="E2282">
        <v>1</v>
      </c>
      <c r="F2282" s="18">
        <v>1</v>
      </c>
      <c r="G2282" s="10">
        <v>100</v>
      </c>
      <c r="H2282" s="10">
        <v>100</v>
      </c>
      <c r="I2282" s="10">
        <v>2500</v>
      </c>
      <c r="J2282" s="10">
        <v>25</v>
      </c>
      <c r="K2282" s="10">
        <v>25</v>
      </c>
      <c r="L2282" s="2"/>
      <c r="M2282" s="10">
        <v>0</v>
      </c>
      <c r="N2282" s="10">
        <v>0</v>
      </c>
      <c r="O2282" s="10">
        <v>0</v>
      </c>
      <c r="P2282" s="10">
        <v>100</v>
      </c>
      <c r="Q2282" s="10">
        <v>0</v>
      </c>
      <c r="R2282" s="10">
        <v>0</v>
      </c>
      <c r="S2282" s="10">
        <v>0</v>
      </c>
      <c r="T2282" s="10">
        <v>150</v>
      </c>
      <c r="U2282" s="10">
        <v>0</v>
      </c>
      <c r="V2282" s="10">
        <v>0</v>
      </c>
      <c r="W2282" s="2"/>
      <c r="X2282" s="10">
        <v>0</v>
      </c>
      <c r="Y2282" s="10">
        <v>0</v>
      </c>
      <c r="Z2282" s="10">
        <v>0</v>
      </c>
      <c r="AA2282" s="10">
        <v>100</v>
      </c>
      <c r="AB2282" s="10">
        <v>0</v>
      </c>
      <c r="AC2282" s="10">
        <v>0</v>
      </c>
      <c r="AD2282" s="10">
        <v>0</v>
      </c>
      <c r="AE2282" s="10">
        <v>150</v>
      </c>
      <c r="AF2282" s="10">
        <v>0</v>
      </c>
      <c r="AG2282" s="10">
        <v>0</v>
      </c>
      <c r="AH2282" s="10">
        <v>0</v>
      </c>
      <c r="AI2282" s="10">
        <v>0</v>
      </c>
      <c r="AJ2282" s="3"/>
      <c r="AK2282" s="10">
        <v>0</v>
      </c>
      <c r="AL2282" s="10">
        <v>0</v>
      </c>
      <c r="AM2282" s="3"/>
      <c r="AN2282" s="10">
        <v>0</v>
      </c>
      <c r="AO2282" s="10">
        <v>0</v>
      </c>
      <c r="AP2282" s="10">
        <v>0</v>
      </c>
      <c r="AQ2282" s="10">
        <v>0</v>
      </c>
      <c r="AR2282" s="10">
        <v>0</v>
      </c>
      <c r="AS2282" s="10">
        <v>0</v>
      </c>
      <c r="AT2282" s="10">
        <v>0</v>
      </c>
      <c r="AU2282" s="10">
        <v>0</v>
      </c>
      <c r="AV2282" s="10">
        <v>0</v>
      </c>
      <c r="AW2282" s="10">
        <v>0</v>
      </c>
      <c r="AX2282" s="10">
        <v>0</v>
      </c>
      <c r="AY2282" s="3"/>
      <c r="AZ2282" s="10">
        <v>6000</v>
      </c>
      <c r="BA2282" s="10">
        <v>6000</v>
      </c>
      <c r="BB2282" s="10">
        <v>0</v>
      </c>
      <c r="BC2282" s="10">
        <v>0</v>
      </c>
      <c r="BD2282" s="10">
        <v>0</v>
      </c>
      <c r="BE2282" s="10">
        <v>250</v>
      </c>
      <c r="BF2282" s="3"/>
      <c r="BG2282" s="10">
        <v>1000</v>
      </c>
      <c r="BH2282" s="10">
        <v>5000</v>
      </c>
      <c r="BI2282" s="3"/>
      <c r="BJ2282" s="21">
        <v>1</v>
      </c>
      <c r="BK2282" s="65">
        <v>0</v>
      </c>
      <c r="BL2282" s="65">
        <v>0</v>
      </c>
      <c r="BM2282" s="6">
        <f t="shared" si="9051"/>
        <v>107.5</v>
      </c>
      <c r="BN2282" s="8">
        <f t="shared" si="9052"/>
        <v>149.0819326565707</v>
      </c>
      <c r="BO2282" s="12">
        <f t="shared" si="9053"/>
        <v>126.59505425008257</v>
      </c>
      <c r="BP2282" s="50">
        <f>(1-'[8]#Constant'!$A$3)/($J2282*'[8]#Constant'!$B$3/'[8]#Constant'!$C$3^($D2282-1)+1)+'[8]#Constant'!$A$3</f>
        <v>0.93162790697674425</v>
      </c>
      <c r="BQ2282" s="4">
        <f t="shared" si="9054"/>
        <v>149.0819326565707</v>
      </c>
      <c r="BR2282" s="50">
        <f>(1-'[8]#Constant'!$A$3)/($K2282*'[8]#Constant'!$B$3/'[8]#Constant'!$C$3^($D2282-1)+1)+'[8]#Constant'!$A$3</f>
        <v>0.93162790697674425</v>
      </c>
      <c r="BS2282" s="4">
        <f t="shared" si="9055"/>
        <v>149.0819326565707</v>
      </c>
      <c r="BT2282">
        <f t="shared" si="9056"/>
        <v>96.217033511650158</v>
      </c>
    </row>
    <row r="2283" spans="1:72" x14ac:dyDescent="0.3">
      <c r="A2283" s="133">
        <v>40256</v>
      </c>
      <c r="B2283" s="134" t="s">
        <v>556</v>
      </c>
      <c r="C2283" t="s">
        <v>172</v>
      </c>
      <c r="D2283">
        <v>1</v>
      </c>
      <c r="E2283">
        <v>1</v>
      </c>
      <c r="F2283" s="18">
        <v>1</v>
      </c>
      <c r="G2283" s="10">
        <v>100</v>
      </c>
      <c r="H2283" s="10">
        <v>100</v>
      </c>
      <c r="I2283" s="10">
        <v>2500</v>
      </c>
      <c r="J2283" s="10">
        <v>25</v>
      </c>
      <c r="K2283" s="10">
        <v>25</v>
      </c>
      <c r="L2283" s="2"/>
      <c r="M2283" s="10">
        <v>0</v>
      </c>
      <c r="N2283" s="10">
        <v>0</v>
      </c>
      <c r="O2283" s="10">
        <v>0</v>
      </c>
      <c r="P2283" s="10">
        <v>100</v>
      </c>
      <c r="Q2283" s="10">
        <v>0</v>
      </c>
      <c r="R2283" s="10">
        <v>0</v>
      </c>
      <c r="S2283" s="10">
        <v>0</v>
      </c>
      <c r="T2283" s="10">
        <v>150</v>
      </c>
      <c r="U2283" s="10">
        <v>0</v>
      </c>
      <c r="V2283" s="10">
        <v>0</v>
      </c>
      <c r="W2283" s="2"/>
      <c r="X2283" s="10">
        <v>0</v>
      </c>
      <c r="Y2283" s="10">
        <v>0</v>
      </c>
      <c r="Z2283" s="10">
        <v>0</v>
      </c>
      <c r="AA2283" s="10">
        <v>100</v>
      </c>
      <c r="AB2283" s="10">
        <v>0</v>
      </c>
      <c r="AC2283" s="10">
        <v>0</v>
      </c>
      <c r="AD2283" s="10">
        <v>0</v>
      </c>
      <c r="AE2283" s="10">
        <v>150</v>
      </c>
      <c r="AF2283" s="10">
        <v>0</v>
      </c>
      <c r="AG2283" s="10">
        <v>0</v>
      </c>
      <c r="AH2283" s="10">
        <v>0</v>
      </c>
      <c r="AI2283" s="10">
        <v>0</v>
      </c>
      <c r="AJ2283" s="3"/>
      <c r="AK2283" s="10">
        <v>0</v>
      </c>
      <c r="AL2283" s="10">
        <v>0</v>
      </c>
      <c r="AM2283" s="3"/>
      <c r="AN2283" s="10">
        <v>0</v>
      </c>
      <c r="AO2283" s="10">
        <v>0</v>
      </c>
      <c r="AP2283" s="10">
        <v>0</v>
      </c>
      <c r="AQ2283" s="10">
        <v>0</v>
      </c>
      <c r="AR2283" s="10">
        <v>0</v>
      </c>
      <c r="AS2283" s="10">
        <v>0</v>
      </c>
      <c r="AT2283" s="10">
        <v>0</v>
      </c>
      <c r="AU2283" s="10">
        <v>0</v>
      </c>
      <c r="AV2283" s="10">
        <v>0</v>
      </c>
      <c r="AW2283" s="10">
        <v>0</v>
      </c>
      <c r="AX2283" s="10">
        <v>0</v>
      </c>
      <c r="AY2283" s="3"/>
      <c r="AZ2283" s="10">
        <v>6000</v>
      </c>
      <c r="BA2283" s="10">
        <v>6000</v>
      </c>
      <c r="BB2283" s="10">
        <v>0</v>
      </c>
      <c r="BC2283" s="10">
        <v>0</v>
      </c>
      <c r="BD2283" s="10">
        <v>0</v>
      </c>
      <c r="BE2283" s="10">
        <v>250</v>
      </c>
      <c r="BF2283" s="3"/>
      <c r="BG2283" s="10">
        <v>1000</v>
      </c>
      <c r="BH2283" s="10">
        <v>5000</v>
      </c>
      <c r="BI2283" s="3"/>
      <c r="BJ2283" s="21">
        <v>1</v>
      </c>
      <c r="BK2283" s="65">
        <v>0</v>
      </c>
      <c r="BL2283" s="65">
        <v>0</v>
      </c>
      <c r="BM2283" s="6">
        <f t="shared" si="9051"/>
        <v>107.5</v>
      </c>
      <c r="BN2283" s="8">
        <f t="shared" si="9052"/>
        <v>149.0819326565707</v>
      </c>
      <c r="BO2283" s="12">
        <f t="shared" si="9053"/>
        <v>126.59505425008257</v>
      </c>
      <c r="BP2283" s="50">
        <f>(1-'[8]#Constant'!$A$3)/($J2283*'[8]#Constant'!$B$3/'[8]#Constant'!$C$3^($D2283-1)+1)+'[8]#Constant'!$A$3</f>
        <v>0.93162790697674425</v>
      </c>
      <c r="BQ2283" s="4">
        <f t="shared" si="9054"/>
        <v>149.0819326565707</v>
      </c>
      <c r="BR2283" s="50">
        <f>(1-'[8]#Constant'!$A$3)/($K2283*'[8]#Constant'!$B$3/'[8]#Constant'!$C$3^($D2283-1)+1)+'[8]#Constant'!$A$3</f>
        <v>0.93162790697674425</v>
      </c>
      <c r="BS2283" s="4">
        <f t="shared" si="9055"/>
        <v>149.0819326565707</v>
      </c>
      <c r="BT2283">
        <f t="shared" si="9056"/>
        <v>96.217033511650158</v>
      </c>
    </row>
    <row r="2284" spans="1:72" x14ac:dyDescent="0.3">
      <c r="A2284" s="133">
        <v>40257</v>
      </c>
      <c r="B2284" s="134" t="s">
        <v>557</v>
      </c>
      <c r="C2284" t="s">
        <v>172</v>
      </c>
      <c r="D2284">
        <v>1</v>
      </c>
      <c r="E2284">
        <v>1</v>
      </c>
      <c r="F2284" s="18">
        <v>1</v>
      </c>
      <c r="G2284" s="10">
        <v>100</v>
      </c>
      <c r="H2284" s="10">
        <v>100</v>
      </c>
      <c r="I2284" s="10">
        <v>2500</v>
      </c>
      <c r="J2284" s="10">
        <v>25</v>
      </c>
      <c r="K2284" s="10">
        <v>25</v>
      </c>
      <c r="L2284" s="2"/>
      <c r="M2284" s="10">
        <v>0</v>
      </c>
      <c r="N2284" s="10">
        <v>0</v>
      </c>
      <c r="O2284" s="10">
        <v>0</v>
      </c>
      <c r="P2284" s="10">
        <v>100</v>
      </c>
      <c r="Q2284" s="10">
        <v>0</v>
      </c>
      <c r="R2284" s="10">
        <v>0</v>
      </c>
      <c r="S2284" s="10">
        <v>0</v>
      </c>
      <c r="T2284" s="10">
        <v>150</v>
      </c>
      <c r="U2284" s="10">
        <v>0</v>
      </c>
      <c r="V2284" s="10">
        <v>0</v>
      </c>
      <c r="W2284" s="2"/>
      <c r="X2284" s="10">
        <v>0</v>
      </c>
      <c r="Y2284" s="10">
        <v>0</v>
      </c>
      <c r="Z2284" s="10">
        <v>0</v>
      </c>
      <c r="AA2284" s="10">
        <v>100</v>
      </c>
      <c r="AB2284" s="10">
        <v>0</v>
      </c>
      <c r="AC2284" s="10">
        <v>0</v>
      </c>
      <c r="AD2284" s="10">
        <v>0</v>
      </c>
      <c r="AE2284" s="10">
        <v>150</v>
      </c>
      <c r="AF2284" s="10">
        <v>0</v>
      </c>
      <c r="AG2284" s="10">
        <v>0</v>
      </c>
      <c r="AH2284" s="10">
        <v>0</v>
      </c>
      <c r="AI2284" s="10">
        <v>0</v>
      </c>
      <c r="AJ2284" s="3"/>
      <c r="AK2284" s="10">
        <v>0</v>
      </c>
      <c r="AL2284" s="10">
        <v>0</v>
      </c>
      <c r="AM2284" s="3"/>
      <c r="AN2284" s="10">
        <v>0</v>
      </c>
      <c r="AO2284" s="10">
        <v>0</v>
      </c>
      <c r="AP2284" s="10">
        <v>0</v>
      </c>
      <c r="AQ2284" s="10">
        <v>0</v>
      </c>
      <c r="AR2284" s="10">
        <v>0</v>
      </c>
      <c r="AS2284" s="10">
        <v>0</v>
      </c>
      <c r="AT2284" s="10">
        <v>0</v>
      </c>
      <c r="AU2284" s="10">
        <v>0</v>
      </c>
      <c r="AV2284" s="10">
        <v>0</v>
      </c>
      <c r="AW2284" s="10">
        <v>0</v>
      </c>
      <c r="AX2284" s="10">
        <v>0</v>
      </c>
      <c r="AY2284" s="3"/>
      <c r="AZ2284" s="10">
        <v>6000</v>
      </c>
      <c r="BA2284" s="10">
        <v>6000</v>
      </c>
      <c r="BB2284" s="10">
        <v>0</v>
      </c>
      <c r="BC2284" s="10">
        <v>0</v>
      </c>
      <c r="BD2284" s="10">
        <v>0</v>
      </c>
      <c r="BE2284" s="10">
        <v>250</v>
      </c>
      <c r="BF2284" s="3"/>
      <c r="BG2284" s="10">
        <v>1000</v>
      </c>
      <c r="BH2284" s="10">
        <v>5000</v>
      </c>
      <c r="BI2284" s="3"/>
      <c r="BJ2284" s="21">
        <v>1</v>
      </c>
      <c r="BK2284" s="65">
        <v>0</v>
      </c>
      <c r="BL2284" s="65">
        <v>0</v>
      </c>
      <c r="BM2284" s="6">
        <f t="shared" si="9051"/>
        <v>107.5</v>
      </c>
      <c r="BN2284" s="8">
        <f t="shared" si="9052"/>
        <v>149.0819326565707</v>
      </c>
      <c r="BO2284" s="12">
        <f t="shared" si="9053"/>
        <v>126.59505425008257</v>
      </c>
      <c r="BP2284" s="50">
        <f>(1-'[8]#Constant'!$A$3)/($J2284*'[8]#Constant'!$B$3/'[8]#Constant'!$C$3^($D2284-1)+1)+'[8]#Constant'!$A$3</f>
        <v>0.93162790697674425</v>
      </c>
      <c r="BQ2284" s="4">
        <f t="shared" si="9054"/>
        <v>149.0819326565707</v>
      </c>
      <c r="BR2284" s="50">
        <f>(1-'[8]#Constant'!$A$3)/($K2284*'[8]#Constant'!$B$3/'[8]#Constant'!$C$3^($D2284-1)+1)+'[8]#Constant'!$A$3</f>
        <v>0.93162790697674425</v>
      </c>
      <c r="BS2284" s="4">
        <f t="shared" si="9055"/>
        <v>149.0819326565707</v>
      </c>
      <c r="BT2284">
        <f t="shared" si="9056"/>
        <v>96.217033511650158</v>
      </c>
    </row>
    <row r="2285" spans="1:72" x14ac:dyDescent="0.3">
      <c r="A2285" s="133">
        <v>40258</v>
      </c>
      <c r="B2285" s="134" t="s">
        <v>558</v>
      </c>
      <c r="C2285" t="s">
        <v>172</v>
      </c>
      <c r="D2285">
        <v>1</v>
      </c>
      <c r="E2285">
        <v>1</v>
      </c>
      <c r="F2285" s="18">
        <v>1</v>
      </c>
      <c r="G2285" s="10">
        <v>100</v>
      </c>
      <c r="H2285" s="10">
        <v>100</v>
      </c>
      <c r="I2285" s="10">
        <v>2500</v>
      </c>
      <c r="J2285" s="10">
        <v>25</v>
      </c>
      <c r="K2285" s="10">
        <v>25</v>
      </c>
      <c r="L2285" s="2"/>
      <c r="M2285" s="10">
        <v>0</v>
      </c>
      <c r="N2285" s="10">
        <v>0</v>
      </c>
      <c r="O2285" s="10">
        <v>0</v>
      </c>
      <c r="P2285" s="10">
        <v>100</v>
      </c>
      <c r="Q2285" s="10">
        <v>0</v>
      </c>
      <c r="R2285" s="10">
        <v>0</v>
      </c>
      <c r="S2285" s="10">
        <v>0</v>
      </c>
      <c r="T2285" s="10">
        <v>150</v>
      </c>
      <c r="U2285" s="10">
        <v>0</v>
      </c>
      <c r="V2285" s="10">
        <v>0</v>
      </c>
      <c r="W2285" s="2"/>
      <c r="X2285" s="10">
        <v>0</v>
      </c>
      <c r="Y2285" s="10">
        <v>0</v>
      </c>
      <c r="Z2285" s="10">
        <v>0</v>
      </c>
      <c r="AA2285" s="10">
        <v>100</v>
      </c>
      <c r="AB2285" s="10">
        <v>0</v>
      </c>
      <c r="AC2285" s="10">
        <v>0</v>
      </c>
      <c r="AD2285" s="10">
        <v>0</v>
      </c>
      <c r="AE2285" s="10">
        <v>150</v>
      </c>
      <c r="AF2285" s="10">
        <v>0</v>
      </c>
      <c r="AG2285" s="10">
        <v>0</v>
      </c>
      <c r="AH2285" s="10">
        <v>0</v>
      </c>
      <c r="AI2285" s="10">
        <v>0</v>
      </c>
      <c r="AJ2285" s="3"/>
      <c r="AK2285" s="10">
        <v>0</v>
      </c>
      <c r="AL2285" s="10">
        <v>0</v>
      </c>
      <c r="AM2285" s="3"/>
      <c r="AN2285" s="10">
        <v>0</v>
      </c>
      <c r="AO2285" s="10">
        <v>0</v>
      </c>
      <c r="AP2285" s="10">
        <v>0</v>
      </c>
      <c r="AQ2285" s="10">
        <v>0</v>
      </c>
      <c r="AR2285" s="10">
        <v>0</v>
      </c>
      <c r="AS2285" s="10">
        <v>0</v>
      </c>
      <c r="AT2285" s="10">
        <v>0</v>
      </c>
      <c r="AU2285" s="10">
        <v>0</v>
      </c>
      <c r="AV2285" s="10">
        <v>0</v>
      </c>
      <c r="AW2285" s="10">
        <v>0</v>
      </c>
      <c r="AX2285" s="10">
        <v>0</v>
      </c>
      <c r="AY2285" s="3"/>
      <c r="AZ2285" s="10">
        <v>6000</v>
      </c>
      <c r="BA2285" s="10">
        <v>6000</v>
      </c>
      <c r="BB2285" s="10">
        <v>0</v>
      </c>
      <c r="BC2285" s="10">
        <v>0</v>
      </c>
      <c r="BD2285" s="10">
        <v>0</v>
      </c>
      <c r="BE2285" s="10">
        <v>250</v>
      </c>
      <c r="BF2285" s="3"/>
      <c r="BG2285" s="10">
        <v>1000</v>
      </c>
      <c r="BH2285" s="10">
        <v>5000</v>
      </c>
      <c r="BI2285" s="3"/>
      <c r="BJ2285" s="21">
        <v>1</v>
      </c>
      <c r="BK2285" s="65">
        <v>0</v>
      </c>
      <c r="BL2285" s="65">
        <v>0</v>
      </c>
      <c r="BM2285" s="6">
        <f t="shared" si="9051"/>
        <v>107.5</v>
      </c>
      <c r="BN2285" s="8">
        <f t="shared" si="9052"/>
        <v>149.0819326565707</v>
      </c>
      <c r="BO2285" s="12">
        <f t="shared" si="9053"/>
        <v>126.59505425008257</v>
      </c>
      <c r="BP2285" s="50">
        <f>(1-'[8]#Constant'!$A$3)/($J2285*'[8]#Constant'!$B$3/'[8]#Constant'!$C$3^($D2285-1)+1)+'[8]#Constant'!$A$3</f>
        <v>0.93162790697674425</v>
      </c>
      <c r="BQ2285" s="4">
        <f t="shared" si="9054"/>
        <v>149.0819326565707</v>
      </c>
      <c r="BR2285" s="50">
        <f>(1-'[8]#Constant'!$A$3)/($K2285*'[8]#Constant'!$B$3/'[8]#Constant'!$C$3^($D2285-1)+1)+'[8]#Constant'!$A$3</f>
        <v>0.93162790697674425</v>
      </c>
      <c r="BS2285" s="4">
        <f t="shared" si="9055"/>
        <v>149.0819326565707</v>
      </c>
      <c r="BT2285">
        <f t="shared" si="9056"/>
        <v>96.217033511650158</v>
      </c>
    </row>
    <row r="2286" spans="1:72" x14ac:dyDescent="0.3">
      <c r="A2286" s="133">
        <v>40259</v>
      </c>
      <c r="B2286" s="134" t="s">
        <v>559</v>
      </c>
      <c r="C2286" t="s">
        <v>172</v>
      </c>
      <c r="D2286">
        <v>1</v>
      </c>
      <c r="E2286">
        <v>1</v>
      </c>
      <c r="F2286" s="18">
        <v>1</v>
      </c>
      <c r="G2286" s="10">
        <v>100</v>
      </c>
      <c r="H2286" s="10">
        <v>100</v>
      </c>
      <c r="I2286" s="10">
        <v>2500</v>
      </c>
      <c r="J2286" s="10">
        <v>25</v>
      </c>
      <c r="K2286" s="10">
        <v>25</v>
      </c>
      <c r="L2286" s="2"/>
      <c r="M2286" s="10">
        <v>0</v>
      </c>
      <c r="N2286" s="10">
        <v>0</v>
      </c>
      <c r="O2286" s="10">
        <v>0</v>
      </c>
      <c r="P2286" s="10">
        <v>100</v>
      </c>
      <c r="Q2286" s="10">
        <v>0</v>
      </c>
      <c r="R2286" s="10">
        <v>0</v>
      </c>
      <c r="S2286" s="10">
        <v>0</v>
      </c>
      <c r="T2286" s="10">
        <v>150</v>
      </c>
      <c r="U2286" s="10">
        <v>0</v>
      </c>
      <c r="V2286" s="10">
        <v>0</v>
      </c>
      <c r="W2286" s="2"/>
      <c r="X2286" s="10">
        <v>0</v>
      </c>
      <c r="Y2286" s="10">
        <v>0</v>
      </c>
      <c r="Z2286" s="10">
        <v>0</v>
      </c>
      <c r="AA2286" s="10">
        <v>100</v>
      </c>
      <c r="AB2286" s="10">
        <v>0</v>
      </c>
      <c r="AC2286" s="10">
        <v>0</v>
      </c>
      <c r="AD2286" s="10">
        <v>0</v>
      </c>
      <c r="AE2286" s="10">
        <v>150</v>
      </c>
      <c r="AF2286" s="10">
        <v>0</v>
      </c>
      <c r="AG2286" s="10">
        <v>0</v>
      </c>
      <c r="AH2286" s="10">
        <v>0</v>
      </c>
      <c r="AI2286" s="10">
        <v>0</v>
      </c>
      <c r="AJ2286" s="3"/>
      <c r="AK2286" s="10">
        <v>0</v>
      </c>
      <c r="AL2286" s="10">
        <v>0</v>
      </c>
      <c r="AM2286" s="3"/>
      <c r="AN2286" s="10">
        <v>0</v>
      </c>
      <c r="AO2286" s="10">
        <v>0</v>
      </c>
      <c r="AP2286" s="10">
        <v>0</v>
      </c>
      <c r="AQ2286" s="10">
        <v>0</v>
      </c>
      <c r="AR2286" s="10">
        <v>0</v>
      </c>
      <c r="AS2286" s="10">
        <v>0</v>
      </c>
      <c r="AT2286" s="10">
        <v>0</v>
      </c>
      <c r="AU2286" s="10">
        <v>0</v>
      </c>
      <c r="AV2286" s="10">
        <v>0</v>
      </c>
      <c r="AW2286" s="10">
        <v>0</v>
      </c>
      <c r="AX2286" s="10">
        <v>0</v>
      </c>
      <c r="AY2286" s="3"/>
      <c r="AZ2286" s="10">
        <v>6000</v>
      </c>
      <c r="BA2286" s="10">
        <v>6000</v>
      </c>
      <c r="BB2286" s="10">
        <v>0</v>
      </c>
      <c r="BC2286" s="10">
        <v>0</v>
      </c>
      <c r="BD2286" s="10">
        <v>0</v>
      </c>
      <c r="BE2286" s="10">
        <v>250</v>
      </c>
      <c r="BF2286" s="3"/>
      <c r="BG2286" s="10">
        <v>1000</v>
      </c>
      <c r="BH2286" s="10">
        <v>5000</v>
      </c>
      <c r="BI2286" s="3"/>
      <c r="BJ2286" s="21">
        <v>1</v>
      </c>
      <c r="BK2286" s="65">
        <v>0</v>
      </c>
      <c r="BL2286" s="65">
        <v>0</v>
      </c>
      <c r="BM2286" s="6">
        <f t="shared" si="9051"/>
        <v>107.5</v>
      </c>
      <c r="BN2286" s="8">
        <f t="shared" si="9052"/>
        <v>149.0819326565707</v>
      </c>
      <c r="BO2286" s="12">
        <f t="shared" si="9053"/>
        <v>126.59505425008257</v>
      </c>
      <c r="BP2286" s="50">
        <f>(1-'[8]#Constant'!$A$3)/($J2286*'[8]#Constant'!$B$3/'[8]#Constant'!$C$3^($D2286-1)+1)+'[8]#Constant'!$A$3</f>
        <v>0.93162790697674425</v>
      </c>
      <c r="BQ2286" s="4">
        <f t="shared" si="9054"/>
        <v>149.0819326565707</v>
      </c>
      <c r="BR2286" s="50">
        <f>(1-'[8]#Constant'!$A$3)/($K2286*'[8]#Constant'!$B$3/'[8]#Constant'!$C$3^($D2286-1)+1)+'[8]#Constant'!$A$3</f>
        <v>0.93162790697674425</v>
      </c>
      <c r="BS2286" s="4">
        <f t="shared" si="9055"/>
        <v>149.0819326565707</v>
      </c>
      <c r="BT2286">
        <f t="shared" si="9056"/>
        <v>96.217033511650158</v>
      </c>
    </row>
  </sheetData>
  <phoneticPr fontId="1" type="noConversion"/>
  <conditionalFormatting sqref="A2287:A1048576 A1903:A1904 A1379 A655:A671 A1:A117 A250:A330 A453:A528 A126:A133 A222:A223 A339:A346 A537:A544 A425:A426 A627:A628 A998:A1051 A848:A891 A1054:A1103 A120:A121 A333:A334 A531:A532 A1427:A1441 A1323:A1326 A704:A805 A894:A927 A1246:A1260 A1106:A1123 A1402:A1424 A1499:A1511 A812:A845 A934:A995 A1337:A1346 A1382:A1383 A676:A701 A1907:A1908 A1917:A1920 A1945:A1954 A1275:A1294 A1263:A1272 A1299:A1314 A2238 A2266">
    <cfRule type="duplicateValues" dxfId="682" priority="753"/>
  </conditionalFormatting>
  <conditionalFormatting sqref="A224:A225">
    <cfRule type="duplicateValues" dxfId="681" priority="752"/>
  </conditionalFormatting>
  <conditionalFormatting sqref="A629:A630">
    <cfRule type="duplicateValues" dxfId="680" priority="751"/>
  </conditionalFormatting>
  <conditionalFormatting sqref="A427:A428">
    <cfRule type="duplicateValues" dxfId="679" priority="750"/>
  </conditionalFormatting>
  <conditionalFormatting sqref="A1512:A1513">
    <cfRule type="duplicateValues" dxfId="678" priority="749"/>
  </conditionalFormatting>
  <conditionalFormatting sqref="A1514:A1515">
    <cfRule type="duplicateValues" dxfId="677" priority="748"/>
  </conditionalFormatting>
  <conditionalFormatting sqref="A1516:A1517">
    <cfRule type="duplicateValues" dxfId="676" priority="747"/>
  </conditionalFormatting>
  <conditionalFormatting sqref="A124:A125">
    <cfRule type="duplicateValues" dxfId="675" priority="746"/>
  </conditionalFormatting>
  <conditionalFormatting sqref="A122:A123">
    <cfRule type="duplicateValues" dxfId="674" priority="745"/>
  </conditionalFormatting>
  <conditionalFormatting sqref="A170:A171">
    <cfRule type="duplicateValues" dxfId="673" priority="744"/>
  </conditionalFormatting>
  <conditionalFormatting sqref="A337:A338">
    <cfRule type="duplicateValues" dxfId="672" priority="743"/>
  </conditionalFormatting>
  <conditionalFormatting sqref="A335:A336">
    <cfRule type="duplicateValues" dxfId="671" priority="742"/>
  </conditionalFormatting>
  <conditionalFormatting sqref="A535:A536">
    <cfRule type="duplicateValues" dxfId="670" priority="741"/>
  </conditionalFormatting>
  <conditionalFormatting sqref="A533:A534">
    <cfRule type="duplicateValues" dxfId="669" priority="740"/>
  </conditionalFormatting>
  <conditionalFormatting sqref="A383:A384">
    <cfRule type="duplicateValues" dxfId="668" priority="739"/>
  </conditionalFormatting>
  <conditionalFormatting sqref="A581:A582">
    <cfRule type="duplicateValues" dxfId="667" priority="738"/>
  </conditionalFormatting>
  <conditionalFormatting sqref="A1347:A1348">
    <cfRule type="duplicateValues" dxfId="666" priority="737"/>
  </conditionalFormatting>
  <conditionalFormatting sqref="A1519">
    <cfRule type="duplicateValues" dxfId="665" priority="736"/>
  </conditionalFormatting>
  <conditionalFormatting sqref="A1521">
    <cfRule type="duplicateValues" dxfId="664" priority="735"/>
  </conditionalFormatting>
  <conditionalFormatting sqref="A1523">
    <cfRule type="duplicateValues" dxfId="663" priority="734"/>
  </conditionalFormatting>
  <conditionalFormatting sqref="A1525">
    <cfRule type="duplicateValues" dxfId="662" priority="733"/>
  </conditionalFormatting>
  <conditionalFormatting sqref="A1527">
    <cfRule type="duplicateValues" dxfId="661" priority="732"/>
  </conditionalFormatting>
  <conditionalFormatting sqref="A1518">
    <cfRule type="duplicateValues" dxfId="660" priority="731"/>
  </conditionalFormatting>
  <conditionalFormatting sqref="A1520">
    <cfRule type="duplicateValues" dxfId="659" priority="730"/>
  </conditionalFormatting>
  <conditionalFormatting sqref="A1522">
    <cfRule type="duplicateValues" dxfId="658" priority="729"/>
  </conditionalFormatting>
  <conditionalFormatting sqref="A1524">
    <cfRule type="duplicateValues" dxfId="657" priority="728"/>
  </conditionalFormatting>
  <conditionalFormatting sqref="A1526">
    <cfRule type="duplicateValues" dxfId="656" priority="727"/>
  </conditionalFormatting>
  <conditionalFormatting sqref="A996:A997">
    <cfRule type="duplicateValues" dxfId="655" priority="726"/>
  </conditionalFormatting>
  <conditionalFormatting sqref="A846:A847">
    <cfRule type="duplicateValues" dxfId="654" priority="725"/>
  </conditionalFormatting>
  <conditionalFormatting sqref="A1052:A1053">
    <cfRule type="duplicateValues" dxfId="653" priority="724"/>
  </conditionalFormatting>
  <conditionalFormatting sqref="A168:A169">
    <cfRule type="duplicateValues" dxfId="652" priority="723"/>
  </conditionalFormatting>
  <conditionalFormatting sqref="A166:A167">
    <cfRule type="duplicateValues" dxfId="651" priority="722"/>
  </conditionalFormatting>
  <conditionalFormatting sqref="A172:A173">
    <cfRule type="duplicateValues" dxfId="650" priority="721"/>
  </conditionalFormatting>
  <conditionalFormatting sqref="A379:A382">
    <cfRule type="duplicateValues" dxfId="649" priority="720"/>
  </conditionalFormatting>
  <conditionalFormatting sqref="A385:A386">
    <cfRule type="duplicateValues" dxfId="648" priority="719"/>
  </conditionalFormatting>
  <conditionalFormatting sqref="A577:A580">
    <cfRule type="duplicateValues" dxfId="647" priority="718"/>
  </conditionalFormatting>
  <conditionalFormatting sqref="A583:A584">
    <cfRule type="duplicateValues" dxfId="646" priority="717"/>
  </conditionalFormatting>
  <conditionalFormatting sqref="A1617:A1620">
    <cfRule type="duplicateValues" dxfId="645" priority="716"/>
  </conditionalFormatting>
  <conditionalFormatting sqref="A1616">
    <cfRule type="duplicateValues" dxfId="644" priority="715"/>
  </conditionalFormatting>
  <conditionalFormatting sqref="A1621:A1622">
    <cfRule type="duplicateValues" dxfId="643" priority="714"/>
  </conditionalFormatting>
  <conditionalFormatting sqref="A1623:A1624">
    <cfRule type="duplicateValues" dxfId="642" priority="713"/>
  </conditionalFormatting>
  <conditionalFormatting sqref="A1349:A1350">
    <cfRule type="duplicateValues" dxfId="641" priority="711"/>
  </conditionalFormatting>
  <conditionalFormatting sqref="A1625">
    <cfRule type="duplicateValues" dxfId="640" priority="710"/>
  </conditionalFormatting>
  <conditionalFormatting sqref="A1626:A1627">
    <cfRule type="duplicateValues" dxfId="639" priority="709"/>
  </conditionalFormatting>
  <conditionalFormatting sqref="A1351:A1352">
    <cfRule type="duplicateValues" dxfId="638" priority="708"/>
  </conditionalFormatting>
  <conditionalFormatting sqref="A1353:A1354">
    <cfRule type="duplicateValues" dxfId="637" priority="707"/>
  </conditionalFormatting>
  <conditionalFormatting sqref="A1355:A1356">
    <cfRule type="duplicateValues" dxfId="636" priority="706"/>
  </conditionalFormatting>
  <conditionalFormatting sqref="A1357:A1358">
    <cfRule type="duplicateValues" dxfId="635" priority="705"/>
  </conditionalFormatting>
  <conditionalFormatting sqref="A118:A119">
    <cfRule type="duplicateValues" dxfId="634" priority="704"/>
  </conditionalFormatting>
  <conditionalFormatting sqref="A140:A143">
    <cfRule type="duplicateValues" dxfId="633" priority="703"/>
  </conditionalFormatting>
  <conditionalFormatting sqref="A331:A332">
    <cfRule type="duplicateValues" dxfId="632" priority="702"/>
  </conditionalFormatting>
  <conditionalFormatting sqref="A353:A356">
    <cfRule type="duplicateValues" dxfId="631" priority="701"/>
  </conditionalFormatting>
  <conditionalFormatting sqref="A529:A530">
    <cfRule type="duplicateValues" dxfId="630" priority="700"/>
  </conditionalFormatting>
  <conditionalFormatting sqref="A551:A554">
    <cfRule type="duplicateValues" dxfId="629" priority="699"/>
  </conditionalFormatting>
  <conditionalFormatting sqref="A1425:A1426">
    <cfRule type="duplicateValues" dxfId="628" priority="698"/>
  </conditionalFormatting>
  <conditionalFormatting sqref="A1315:A1322">
    <cfRule type="duplicateValues" dxfId="627" priority="697"/>
  </conditionalFormatting>
  <conditionalFormatting sqref="A226:A227">
    <cfRule type="duplicateValues" dxfId="626" priority="696"/>
  </conditionalFormatting>
  <conditionalFormatting sqref="A146:A147">
    <cfRule type="duplicateValues" dxfId="625" priority="695"/>
  </conditionalFormatting>
  <conditionalFormatting sqref="A144:A145">
    <cfRule type="duplicateValues" dxfId="624" priority="694"/>
  </conditionalFormatting>
  <conditionalFormatting sqref="A174:A175">
    <cfRule type="duplicateValues" dxfId="623" priority="693"/>
  </conditionalFormatting>
  <conditionalFormatting sqref="A357:A360">
    <cfRule type="duplicateValues" dxfId="622" priority="692"/>
  </conditionalFormatting>
  <conditionalFormatting sqref="A555:A558">
    <cfRule type="duplicateValues" dxfId="621" priority="691"/>
  </conditionalFormatting>
  <conditionalFormatting sqref="A585:A586">
    <cfRule type="duplicateValues" dxfId="620" priority="690"/>
  </conditionalFormatting>
  <conditionalFormatting sqref="A631:A632">
    <cfRule type="duplicateValues" dxfId="619" priority="689"/>
  </conditionalFormatting>
  <conditionalFormatting sqref="A429:A430">
    <cfRule type="duplicateValues" dxfId="618" priority="688"/>
  </conditionalFormatting>
  <conditionalFormatting sqref="A387:A388">
    <cfRule type="duplicateValues" dxfId="617" priority="687"/>
  </conditionalFormatting>
  <conditionalFormatting sqref="A1359:A1360">
    <cfRule type="duplicateValues" dxfId="616" priority="686"/>
  </conditionalFormatting>
  <conditionalFormatting sqref="A1631:A1632">
    <cfRule type="duplicateValues" dxfId="615" priority="685"/>
  </conditionalFormatting>
  <conditionalFormatting sqref="A1630">
    <cfRule type="duplicateValues" dxfId="614" priority="684"/>
  </conditionalFormatting>
  <conditionalFormatting sqref="A1633:A1634">
    <cfRule type="duplicateValues" dxfId="613" priority="683"/>
  </conditionalFormatting>
  <conditionalFormatting sqref="A1639:A1640">
    <cfRule type="duplicateValues" dxfId="612" priority="682"/>
  </conditionalFormatting>
  <conditionalFormatting sqref="A1649:A1650">
    <cfRule type="duplicateValues" dxfId="611" priority="681"/>
  </conditionalFormatting>
  <conditionalFormatting sqref="A1637:A1638">
    <cfRule type="duplicateValues" dxfId="610" priority="680"/>
  </conditionalFormatting>
  <conditionalFormatting sqref="A1641:A1642">
    <cfRule type="duplicateValues" dxfId="609" priority="679"/>
  </conditionalFormatting>
  <conditionalFormatting sqref="A1643:A1644">
    <cfRule type="duplicateValues" dxfId="608" priority="678"/>
  </conditionalFormatting>
  <conditionalFormatting sqref="A1635:A1636">
    <cfRule type="duplicateValues" dxfId="607" priority="677"/>
  </conditionalFormatting>
  <conditionalFormatting sqref="A1651:A1652">
    <cfRule type="duplicateValues" dxfId="606" priority="676"/>
  </conditionalFormatting>
  <conditionalFormatting sqref="A1645:A1646">
    <cfRule type="duplicateValues" dxfId="605" priority="675"/>
  </conditionalFormatting>
  <conditionalFormatting sqref="A1647:A1648">
    <cfRule type="duplicateValues" dxfId="604" priority="674"/>
  </conditionalFormatting>
  <conditionalFormatting sqref="A1653:A1654">
    <cfRule type="duplicateValues" dxfId="603" priority="673"/>
  </conditionalFormatting>
  <conditionalFormatting sqref="A1655:A1660">
    <cfRule type="duplicateValues" dxfId="602" priority="672"/>
  </conditionalFormatting>
  <conditionalFormatting sqref="A702:A703">
    <cfRule type="duplicateValues" dxfId="601" priority="671"/>
  </conditionalFormatting>
  <conditionalFormatting sqref="A892:A893">
    <cfRule type="duplicateValues" dxfId="600" priority="670"/>
  </conditionalFormatting>
  <conditionalFormatting sqref="A148:A149">
    <cfRule type="duplicateValues" dxfId="599" priority="669"/>
  </conditionalFormatting>
  <conditionalFormatting sqref="A176:A177">
    <cfRule type="duplicateValues" dxfId="598" priority="668"/>
  </conditionalFormatting>
  <conditionalFormatting sqref="A188:A189">
    <cfRule type="duplicateValues" dxfId="597" priority="667"/>
  </conditionalFormatting>
  <conditionalFormatting sqref="A361:A362">
    <cfRule type="duplicateValues" dxfId="596" priority="666"/>
  </conditionalFormatting>
  <conditionalFormatting sqref="A389:A390">
    <cfRule type="duplicateValues" dxfId="595" priority="665"/>
  </conditionalFormatting>
  <conditionalFormatting sqref="A401:A402">
    <cfRule type="duplicateValues" dxfId="594" priority="664"/>
  </conditionalFormatting>
  <conditionalFormatting sqref="A559:A560">
    <cfRule type="duplicateValues" dxfId="593" priority="663"/>
  </conditionalFormatting>
  <conditionalFormatting sqref="A587:A588">
    <cfRule type="duplicateValues" dxfId="592" priority="662"/>
  </conditionalFormatting>
  <conditionalFormatting sqref="A599:A600">
    <cfRule type="duplicateValues" dxfId="591" priority="661"/>
  </conditionalFormatting>
  <conditionalFormatting sqref="A1661">
    <cfRule type="duplicateValues" dxfId="590" priority="660"/>
  </conditionalFormatting>
  <conditionalFormatting sqref="A1662:A1663">
    <cfRule type="duplicateValues" dxfId="589" priority="659"/>
  </conditionalFormatting>
  <conditionalFormatting sqref="A1683:A1684">
    <cfRule type="duplicateValues" dxfId="588" priority="658"/>
  </conditionalFormatting>
  <conditionalFormatting sqref="A1682">
    <cfRule type="duplicateValues" dxfId="587" priority="657"/>
  </conditionalFormatting>
  <conditionalFormatting sqref="A1685:A1686">
    <cfRule type="duplicateValues" dxfId="586" priority="656"/>
  </conditionalFormatting>
  <conditionalFormatting sqref="A1664:A1665">
    <cfRule type="duplicateValues" dxfId="585" priority="655"/>
  </conditionalFormatting>
  <conditionalFormatting sqref="A1687:A1688">
    <cfRule type="duplicateValues" dxfId="584" priority="654"/>
  </conditionalFormatting>
  <conditionalFormatting sqref="A1689:A1690">
    <cfRule type="duplicateValues" dxfId="583" priority="653"/>
  </conditionalFormatting>
  <conditionalFormatting sqref="A1691:A1692">
    <cfRule type="duplicateValues" dxfId="582" priority="652"/>
  </conditionalFormatting>
  <conditionalFormatting sqref="A1693:A1694">
    <cfRule type="duplicateValues" dxfId="581" priority="651"/>
  </conditionalFormatting>
  <conditionalFormatting sqref="A1361:A1362">
    <cfRule type="duplicateValues" dxfId="580" priority="650"/>
  </conditionalFormatting>
  <conditionalFormatting sqref="A1125">
    <cfRule type="duplicateValues" dxfId="579" priority="649"/>
  </conditionalFormatting>
  <conditionalFormatting sqref="A1131">
    <cfRule type="duplicateValues" dxfId="578" priority="648"/>
  </conditionalFormatting>
  <conditionalFormatting sqref="A1133">
    <cfRule type="duplicateValues" dxfId="577" priority="647"/>
  </conditionalFormatting>
  <conditionalFormatting sqref="A1135">
    <cfRule type="duplicateValues" dxfId="576" priority="646"/>
  </conditionalFormatting>
  <conditionalFormatting sqref="A1137">
    <cfRule type="duplicateValues" dxfId="575" priority="645"/>
  </conditionalFormatting>
  <conditionalFormatting sqref="A1139">
    <cfRule type="duplicateValues" dxfId="574" priority="644"/>
  </conditionalFormatting>
  <conditionalFormatting sqref="A1141">
    <cfRule type="duplicateValues" dxfId="573" priority="643"/>
  </conditionalFormatting>
  <conditionalFormatting sqref="A1143">
    <cfRule type="duplicateValues" dxfId="572" priority="642"/>
  </conditionalFormatting>
  <conditionalFormatting sqref="A1145">
    <cfRule type="duplicateValues" dxfId="571" priority="641"/>
  </conditionalFormatting>
  <conditionalFormatting sqref="A1147">
    <cfRule type="duplicateValues" dxfId="570" priority="640"/>
  </conditionalFormatting>
  <conditionalFormatting sqref="A1149">
    <cfRule type="duplicateValues" dxfId="569" priority="639"/>
  </conditionalFormatting>
  <conditionalFormatting sqref="A1151">
    <cfRule type="duplicateValues" dxfId="568" priority="638"/>
  </conditionalFormatting>
  <conditionalFormatting sqref="A1153">
    <cfRule type="duplicateValues" dxfId="567" priority="637"/>
  </conditionalFormatting>
  <conditionalFormatting sqref="A1155">
    <cfRule type="duplicateValues" dxfId="566" priority="636"/>
  </conditionalFormatting>
  <conditionalFormatting sqref="A1157">
    <cfRule type="duplicateValues" dxfId="565" priority="635"/>
  </conditionalFormatting>
  <conditionalFormatting sqref="A1159">
    <cfRule type="duplicateValues" dxfId="564" priority="634"/>
  </conditionalFormatting>
  <conditionalFormatting sqref="A1163">
    <cfRule type="duplicateValues" dxfId="563" priority="633"/>
  </conditionalFormatting>
  <conditionalFormatting sqref="A1165">
    <cfRule type="duplicateValues" dxfId="562" priority="632"/>
  </conditionalFormatting>
  <conditionalFormatting sqref="A1167">
    <cfRule type="duplicateValues" dxfId="561" priority="631"/>
  </conditionalFormatting>
  <conditionalFormatting sqref="A1169">
    <cfRule type="duplicateValues" dxfId="560" priority="630"/>
  </conditionalFormatting>
  <conditionalFormatting sqref="A1171">
    <cfRule type="duplicateValues" dxfId="559" priority="629"/>
  </conditionalFormatting>
  <conditionalFormatting sqref="A1173">
    <cfRule type="duplicateValues" dxfId="558" priority="628"/>
  </conditionalFormatting>
  <conditionalFormatting sqref="A1175">
    <cfRule type="duplicateValues" dxfId="557" priority="627"/>
  </conditionalFormatting>
  <conditionalFormatting sqref="A1177">
    <cfRule type="duplicateValues" dxfId="556" priority="626"/>
  </conditionalFormatting>
  <conditionalFormatting sqref="A1179">
    <cfRule type="duplicateValues" dxfId="555" priority="625"/>
  </conditionalFormatting>
  <conditionalFormatting sqref="A1181">
    <cfRule type="duplicateValues" dxfId="554" priority="624"/>
  </conditionalFormatting>
  <conditionalFormatting sqref="A1183">
    <cfRule type="duplicateValues" dxfId="553" priority="623"/>
  </conditionalFormatting>
  <conditionalFormatting sqref="A1185">
    <cfRule type="duplicateValues" dxfId="552" priority="622"/>
  </conditionalFormatting>
  <conditionalFormatting sqref="A1187">
    <cfRule type="duplicateValues" dxfId="551" priority="621"/>
  </conditionalFormatting>
  <conditionalFormatting sqref="A1189">
    <cfRule type="duplicateValues" dxfId="550" priority="620"/>
  </conditionalFormatting>
  <conditionalFormatting sqref="A1191">
    <cfRule type="duplicateValues" dxfId="549" priority="619"/>
  </conditionalFormatting>
  <conditionalFormatting sqref="A1193">
    <cfRule type="duplicateValues" dxfId="548" priority="618"/>
  </conditionalFormatting>
  <conditionalFormatting sqref="A1371:A1372">
    <cfRule type="duplicateValues" dxfId="547" priority="617"/>
  </conditionalFormatting>
  <conditionalFormatting sqref="A1373:A1374">
    <cfRule type="duplicateValues" dxfId="546" priority="616"/>
  </conditionalFormatting>
  <conditionalFormatting sqref="A1127">
    <cfRule type="duplicateValues" dxfId="545" priority="615"/>
  </conditionalFormatting>
  <conditionalFormatting sqref="A1129">
    <cfRule type="duplicateValues" dxfId="544" priority="614"/>
  </conditionalFormatting>
  <conditionalFormatting sqref="A1195">
    <cfRule type="duplicateValues" dxfId="543" priority="612"/>
  </conditionalFormatting>
  <conditionalFormatting sqref="A1666:A1667">
    <cfRule type="duplicateValues" dxfId="542" priority="611"/>
  </conditionalFormatting>
  <conditionalFormatting sqref="A228:A229">
    <cfRule type="duplicateValues" dxfId="541" priority="610"/>
  </conditionalFormatting>
  <conditionalFormatting sqref="A431:A432">
    <cfRule type="duplicateValues" dxfId="540" priority="609"/>
  </conditionalFormatting>
  <conditionalFormatting sqref="A633:A634">
    <cfRule type="duplicateValues" dxfId="539" priority="608"/>
  </conditionalFormatting>
  <conditionalFormatting sqref="A1363:A1364">
    <cfRule type="duplicateValues" dxfId="538" priority="607"/>
  </conditionalFormatting>
  <conditionalFormatting sqref="A1695:A1698">
    <cfRule type="duplicateValues" dxfId="537" priority="606"/>
  </conditionalFormatting>
  <conditionalFormatting sqref="A1699:A1700">
    <cfRule type="duplicateValues" dxfId="536" priority="605"/>
  </conditionalFormatting>
  <conditionalFormatting sqref="A1701:A1702">
    <cfRule type="duplicateValues" dxfId="535" priority="604"/>
  </conditionalFormatting>
  <conditionalFormatting sqref="A1703:A1704">
    <cfRule type="duplicateValues" dxfId="534" priority="603"/>
  </conditionalFormatting>
  <conditionalFormatting sqref="A1705:A1706">
    <cfRule type="duplicateValues" dxfId="533" priority="602"/>
  </conditionalFormatting>
  <conditionalFormatting sqref="A158:A159">
    <cfRule type="duplicateValues" dxfId="532" priority="601"/>
  </conditionalFormatting>
  <conditionalFormatting sqref="A134:A135">
    <cfRule type="duplicateValues" dxfId="531" priority="600"/>
  </conditionalFormatting>
  <conditionalFormatting sqref="A156:A157">
    <cfRule type="duplicateValues" dxfId="530" priority="599"/>
  </conditionalFormatting>
  <conditionalFormatting sqref="A347:A348">
    <cfRule type="duplicateValues" dxfId="529" priority="598"/>
  </conditionalFormatting>
  <conditionalFormatting sqref="A371:A372">
    <cfRule type="duplicateValues" dxfId="528" priority="596"/>
  </conditionalFormatting>
  <conditionalFormatting sqref="A369:A370">
    <cfRule type="duplicateValues" dxfId="527" priority="595"/>
  </conditionalFormatting>
  <conditionalFormatting sqref="A545:A546">
    <cfRule type="duplicateValues" dxfId="526" priority="594"/>
  </conditionalFormatting>
  <conditionalFormatting sqref="A567:A568">
    <cfRule type="duplicateValues" dxfId="525" priority="593"/>
  </conditionalFormatting>
  <conditionalFormatting sqref="A569:A570">
    <cfRule type="duplicateValues" dxfId="524" priority="592"/>
  </conditionalFormatting>
  <conditionalFormatting sqref="A1670:A1671">
    <cfRule type="duplicateValues" dxfId="523" priority="591"/>
  </conditionalFormatting>
  <conditionalFormatting sqref="A1707:A1708">
    <cfRule type="duplicateValues" dxfId="522" priority="590"/>
  </conditionalFormatting>
  <conditionalFormatting sqref="A1709:A1710">
    <cfRule type="duplicateValues" dxfId="521" priority="589"/>
  </conditionalFormatting>
  <conditionalFormatting sqref="A1711:A1712">
    <cfRule type="duplicateValues" dxfId="520" priority="588"/>
  </conditionalFormatting>
  <conditionalFormatting sqref="A1528:A1529">
    <cfRule type="duplicateValues" dxfId="519" priority="587"/>
  </conditionalFormatting>
  <conditionalFormatting sqref="A1530:A1531">
    <cfRule type="duplicateValues" dxfId="518" priority="586"/>
  </conditionalFormatting>
  <conditionalFormatting sqref="A1532:A1533">
    <cfRule type="duplicateValues" dxfId="517" priority="585"/>
  </conditionalFormatting>
  <conditionalFormatting sqref="A1534:A1535">
    <cfRule type="duplicateValues" dxfId="516" priority="584"/>
  </conditionalFormatting>
  <conditionalFormatting sqref="A1536:A1537">
    <cfRule type="duplicateValues" dxfId="515" priority="583"/>
  </conditionalFormatting>
  <conditionalFormatting sqref="A1538:A1539">
    <cfRule type="duplicateValues" dxfId="514" priority="582"/>
  </conditionalFormatting>
  <conditionalFormatting sqref="A1540:A1541">
    <cfRule type="duplicateValues" dxfId="513" priority="581"/>
  </conditionalFormatting>
  <conditionalFormatting sqref="A1542:A1543">
    <cfRule type="duplicateValues" dxfId="512" priority="580"/>
  </conditionalFormatting>
  <conditionalFormatting sqref="A1544:A1545">
    <cfRule type="duplicateValues" dxfId="511" priority="579"/>
  </conditionalFormatting>
  <conditionalFormatting sqref="A1546:A1547">
    <cfRule type="duplicateValues" dxfId="510" priority="578"/>
  </conditionalFormatting>
  <conditionalFormatting sqref="A1548:A1549">
    <cfRule type="duplicateValues" dxfId="509" priority="577"/>
  </conditionalFormatting>
  <conditionalFormatting sqref="A1550:A1551">
    <cfRule type="duplicateValues" dxfId="508" priority="576"/>
  </conditionalFormatting>
  <conditionalFormatting sqref="A1552:A1553">
    <cfRule type="duplicateValues" dxfId="507" priority="575"/>
  </conditionalFormatting>
  <conditionalFormatting sqref="A1554:A1555">
    <cfRule type="duplicateValues" dxfId="506" priority="574"/>
  </conditionalFormatting>
  <conditionalFormatting sqref="A1715:A1718">
    <cfRule type="duplicateValues" dxfId="505" priority="573"/>
  </conditionalFormatting>
  <conditionalFormatting sqref="A1719:A1720">
    <cfRule type="duplicateValues" dxfId="504" priority="572"/>
  </conditionalFormatting>
  <conditionalFormatting sqref="A230:A231">
    <cfRule type="duplicateValues" dxfId="503" priority="571"/>
  </conditionalFormatting>
  <conditionalFormatting sqref="A433:A434">
    <cfRule type="duplicateValues" dxfId="502" priority="570"/>
  </conditionalFormatting>
  <conditionalFormatting sqref="A635:A636">
    <cfRule type="duplicateValues" dxfId="501" priority="569"/>
  </conditionalFormatting>
  <conditionalFormatting sqref="A1556:A1557">
    <cfRule type="duplicateValues" dxfId="500" priority="568"/>
  </conditionalFormatting>
  <conditionalFormatting sqref="A1558:A1559">
    <cfRule type="duplicateValues" dxfId="499" priority="567"/>
  </conditionalFormatting>
  <conditionalFormatting sqref="A1713:A1714">
    <cfRule type="duplicateValues" dxfId="498" priority="566"/>
  </conditionalFormatting>
  <conditionalFormatting sqref="A1721:A1722">
    <cfRule type="duplicateValues" dxfId="497" priority="565"/>
  </conditionalFormatting>
  <conditionalFormatting sqref="A1104:A1105">
    <cfRule type="duplicateValues" dxfId="496" priority="564"/>
  </conditionalFormatting>
  <conditionalFormatting sqref="A154:A155">
    <cfRule type="duplicateValues" dxfId="495" priority="563"/>
  </conditionalFormatting>
  <conditionalFormatting sqref="A367:A368">
    <cfRule type="duplicateValues" dxfId="494" priority="562"/>
  </conditionalFormatting>
  <conditionalFormatting sqref="A565:A566">
    <cfRule type="duplicateValues" dxfId="493" priority="561"/>
  </conditionalFormatting>
  <conditionalFormatting sqref="A164:A165">
    <cfRule type="duplicateValues" dxfId="492" priority="560"/>
  </conditionalFormatting>
  <conditionalFormatting sqref="A377:A378">
    <cfRule type="duplicateValues" dxfId="491" priority="559"/>
  </conditionalFormatting>
  <conditionalFormatting sqref="A575:A576">
    <cfRule type="duplicateValues" dxfId="490" priority="558"/>
  </conditionalFormatting>
  <conditionalFormatting sqref="A1672:A1673">
    <cfRule type="duplicateValues" dxfId="489" priority="557"/>
  </conditionalFormatting>
  <conditionalFormatting sqref="A1385">
    <cfRule type="duplicateValues" dxfId="488" priority="556"/>
  </conditionalFormatting>
  <conditionalFormatting sqref="A1387">
    <cfRule type="duplicateValues" dxfId="487" priority="555"/>
  </conditionalFormatting>
  <conditionalFormatting sqref="A1390:A1391">
    <cfRule type="duplicateValues" dxfId="486" priority="554"/>
  </conditionalFormatting>
  <conditionalFormatting sqref="A1392:A1393">
    <cfRule type="duplicateValues" dxfId="485" priority="553"/>
  </conditionalFormatting>
  <conditionalFormatting sqref="A1394:A1395">
    <cfRule type="duplicateValues" dxfId="484" priority="552"/>
  </conditionalFormatting>
  <conditionalFormatting sqref="A1397">
    <cfRule type="duplicateValues" dxfId="483" priority="551"/>
  </conditionalFormatting>
  <conditionalFormatting sqref="A1399">
    <cfRule type="duplicateValues" dxfId="482" priority="550"/>
  </conditionalFormatting>
  <conditionalFormatting sqref="A1389">
    <cfRule type="duplicateValues" dxfId="481" priority="549"/>
  </conditionalFormatting>
  <conditionalFormatting sqref="A1723:A1724">
    <cfRule type="duplicateValues" dxfId="480" priority="548"/>
  </conditionalFormatting>
  <conditionalFormatting sqref="A1725:A1726">
    <cfRule type="duplicateValues" dxfId="479" priority="547"/>
  </conditionalFormatting>
  <conditionalFormatting sqref="A1727:A1728">
    <cfRule type="duplicateValues" dxfId="478" priority="546"/>
  </conditionalFormatting>
  <conditionalFormatting sqref="A1729:A1730">
    <cfRule type="duplicateValues" dxfId="477" priority="545"/>
  </conditionalFormatting>
  <conditionalFormatting sqref="A1731:A1732">
    <cfRule type="duplicateValues" dxfId="476" priority="544"/>
  </conditionalFormatting>
  <conditionalFormatting sqref="A1733:A1734">
    <cfRule type="duplicateValues" dxfId="475" priority="543"/>
  </conditionalFormatting>
  <conditionalFormatting sqref="A1735:A1736">
    <cfRule type="duplicateValues" dxfId="474" priority="542"/>
  </conditionalFormatting>
  <conditionalFormatting sqref="A1674:A1675">
    <cfRule type="duplicateValues" dxfId="473" priority="541"/>
  </conditionalFormatting>
  <conditionalFormatting sqref="A1628:A1629">
    <cfRule type="duplicateValues" dxfId="472" priority="539"/>
  </conditionalFormatting>
  <conditionalFormatting sqref="A1442:A1443">
    <cfRule type="duplicateValues" dxfId="471" priority="538"/>
  </conditionalFormatting>
  <conditionalFormatting sqref="A152:A153">
    <cfRule type="duplicateValues" dxfId="470" priority="537"/>
  </conditionalFormatting>
  <conditionalFormatting sqref="A1448:A1462">
    <cfRule type="duplicateValues" dxfId="469" priority="536"/>
  </conditionalFormatting>
  <conditionalFormatting sqref="A1463:A1464">
    <cfRule type="duplicateValues" dxfId="468" priority="535"/>
  </conditionalFormatting>
  <conditionalFormatting sqref="A1375:A1376">
    <cfRule type="duplicateValues" dxfId="467" priority="534"/>
  </conditionalFormatting>
  <conditionalFormatting sqref="A365:A366">
    <cfRule type="duplicateValues" dxfId="466" priority="533"/>
  </conditionalFormatting>
  <conditionalFormatting sqref="A563:A564">
    <cfRule type="duplicateValues" dxfId="465" priority="532"/>
  </conditionalFormatting>
  <conditionalFormatting sqref="A162:A163">
    <cfRule type="duplicateValues" dxfId="464" priority="531"/>
  </conditionalFormatting>
  <conditionalFormatting sqref="A375:A376">
    <cfRule type="duplicateValues" dxfId="463" priority="530"/>
  </conditionalFormatting>
  <conditionalFormatting sqref="A573:A574">
    <cfRule type="duplicateValues" dxfId="462" priority="529"/>
  </conditionalFormatting>
  <conditionalFormatting sqref="A1560:A1561">
    <cfRule type="duplicateValues" dxfId="461" priority="528"/>
  </conditionalFormatting>
  <conditionalFormatting sqref="A1562:A1563">
    <cfRule type="duplicateValues" dxfId="460" priority="527"/>
  </conditionalFormatting>
  <conditionalFormatting sqref="A1564:A1565">
    <cfRule type="duplicateValues" dxfId="459" priority="526"/>
  </conditionalFormatting>
  <conditionalFormatting sqref="A1566:A1567">
    <cfRule type="duplicateValues" dxfId="458" priority="525"/>
  </conditionalFormatting>
  <conditionalFormatting sqref="A1568:A1569">
    <cfRule type="duplicateValues" dxfId="457" priority="524"/>
  </conditionalFormatting>
  <conditionalFormatting sqref="A1570:A1571">
    <cfRule type="duplicateValues" dxfId="456" priority="523"/>
  </conditionalFormatting>
  <conditionalFormatting sqref="A1572:A1573">
    <cfRule type="duplicateValues" dxfId="455" priority="522"/>
  </conditionalFormatting>
  <conditionalFormatting sqref="A1574:A1575">
    <cfRule type="duplicateValues" dxfId="454" priority="521"/>
  </conditionalFormatting>
  <conditionalFormatting sqref="A1576:A1577">
    <cfRule type="duplicateValues" dxfId="453" priority="520"/>
  </conditionalFormatting>
  <conditionalFormatting sqref="A1578:A1579">
    <cfRule type="duplicateValues" dxfId="452" priority="519"/>
  </conditionalFormatting>
  <conditionalFormatting sqref="A1580:A1581">
    <cfRule type="duplicateValues" dxfId="451" priority="518"/>
  </conditionalFormatting>
  <conditionalFormatting sqref="A1582:A1583">
    <cfRule type="duplicateValues" dxfId="450" priority="517"/>
  </conditionalFormatting>
  <conditionalFormatting sqref="A1584:A1585">
    <cfRule type="duplicateValues" dxfId="449" priority="516"/>
  </conditionalFormatting>
  <conditionalFormatting sqref="A806:A807">
    <cfRule type="duplicateValues" dxfId="448" priority="515"/>
  </conditionalFormatting>
  <conditionalFormatting sqref="A808:A809">
    <cfRule type="duplicateValues" dxfId="447" priority="514"/>
  </conditionalFormatting>
  <conditionalFormatting sqref="A810:A811">
    <cfRule type="duplicateValues" dxfId="446" priority="513"/>
  </conditionalFormatting>
  <conditionalFormatting sqref="A928:A929">
    <cfRule type="duplicateValues" dxfId="445" priority="512"/>
  </conditionalFormatting>
  <conditionalFormatting sqref="A930:A931">
    <cfRule type="duplicateValues" dxfId="444" priority="511"/>
  </conditionalFormatting>
  <conditionalFormatting sqref="A932:A933">
    <cfRule type="duplicateValues" dxfId="443" priority="510"/>
  </conditionalFormatting>
  <conditionalFormatting sqref="A160:A161">
    <cfRule type="duplicateValues" dxfId="442" priority="509"/>
  </conditionalFormatting>
  <conditionalFormatting sqref="A232:A233">
    <cfRule type="duplicateValues" dxfId="441" priority="508"/>
  </conditionalFormatting>
  <conditionalFormatting sqref="A1329:A1330">
    <cfRule type="duplicateValues" dxfId="440" priority="507"/>
  </conditionalFormatting>
  <conditionalFormatting sqref="A1333:A1334">
    <cfRule type="duplicateValues" dxfId="439" priority="506"/>
  </conditionalFormatting>
  <conditionalFormatting sqref="A373:A374">
    <cfRule type="duplicateValues" dxfId="438" priority="505"/>
  </conditionalFormatting>
  <conditionalFormatting sqref="A571:A572">
    <cfRule type="duplicateValues" dxfId="437" priority="504"/>
  </conditionalFormatting>
  <conditionalFormatting sqref="A1335:A1336">
    <cfRule type="duplicateValues" dxfId="436" priority="503"/>
  </conditionalFormatting>
  <conditionalFormatting sqref="A435:A436">
    <cfRule type="duplicateValues" dxfId="435" priority="502"/>
  </conditionalFormatting>
  <conditionalFormatting sqref="A637:A638">
    <cfRule type="duplicateValues" dxfId="434" priority="501"/>
  </conditionalFormatting>
  <conditionalFormatting sqref="A178:A179">
    <cfRule type="duplicateValues" dxfId="433" priority="500"/>
  </conditionalFormatting>
  <conditionalFormatting sqref="A1737:A1738">
    <cfRule type="duplicateValues" dxfId="432" priority="499"/>
  </conditionalFormatting>
  <conditionalFormatting sqref="A1739:A1740">
    <cfRule type="duplicateValues" dxfId="431" priority="498"/>
  </conditionalFormatting>
  <conditionalFormatting sqref="A1741:A1744">
    <cfRule type="duplicateValues" dxfId="430" priority="491"/>
  </conditionalFormatting>
  <conditionalFormatting sqref="A1741:A1746">
    <cfRule type="duplicateValues" dxfId="429" priority="782"/>
  </conditionalFormatting>
  <conditionalFormatting sqref="A391:A392">
    <cfRule type="duplicateValues" dxfId="428" priority="489"/>
  </conditionalFormatting>
  <conditionalFormatting sqref="A589:A590">
    <cfRule type="duplicateValues" dxfId="427" priority="488"/>
  </conditionalFormatting>
  <conditionalFormatting sqref="A180:A181">
    <cfRule type="duplicateValues" dxfId="426" priority="487"/>
  </conditionalFormatting>
  <conditionalFormatting sqref="A1586:A1587">
    <cfRule type="duplicateValues" dxfId="425" priority="486"/>
  </conditionalFormatting>
  <conditionalFormatting sqref="A1588:A1589">
    <cfRule type="duplicateValues" dxfId="424" priority="485"/>
  </conditionalFormatting>
  <conditionalFormatting sqref="A1590:A1591">
    <cfRule type="duplicateValues" dxfId="423" priority="484"/>
  </conditionalFormatting>
  <conditionalFormatting sqref="A1592:A1593">
    <cfRule type="duplicateValues" dxfId="422" priority="483"/>
  </conditionalFormatting>
  <conditionalFormatting sqref="A1594:A1595">
    <cfRule type="duplicateValues" dxfId="421" priority="482"/>
  </conditionalFormatting>
  <conditionalFormatting sqref="A1596:A1597">
    <cfRule type="duplicateValues" dxfId="420" priority="481"/>
  </conditionalFormatting>
  <conditionalFormatting sqref="A1598:A1599">
    <cfRule type="duplicateValues" dxfId="419" priority="480"/>
  </conditionalFormatting>
  <conditionalFormatting sqref="A1600:A1601">
    <cfRule type="duplicateValues" dxfId="418" priority="479"/>
  </conditionalFormatting>
  <conditionalFormatting sqref="A1602:A1603">
    <cfRule type="duplicateValues" dxfId="417" priority="478"/>
  </conditionalFormatting>
  <conditionalFormatting sqref="A1604:A1605">
    <cfRule type="duplicateValues" dxfId="416" priority="477"/>
  </conditionalFormatting>
  <conditionalFormatting sqref="A1606:A1607">
    <cfRule type="duplicateValues" dxfId="415" priority="476"/>
  </conditionalFormatting>
  <conditionalFormatting sqref="A1608:A1609">
    <cfRule type="duplicateValues" dxfId="414" priority="475"/>
  </conditionalFormatting>
  <conditionalFormatting sqref="A1610:A1611">
    <cfRule type="duplicateValues" dxfId="413" priority="474"/>
  </conditionalFormatting>
  <conditionalFormatting sqref="A1612:A1613">
    <cfRule type="duplicateValues" dxfId="412" priority="473"/>
  </conditionalFormatting>
  <conditionalFormatting sqref="A1614:A1615">
    <cfRule type="duplicateValues" dxfId="411" priority="472"/>
  </conditionalFormatting>
  <conditionalFormatting sqref="A150:A151">
    <cfRule type="duplicateValues" dxfId="410" priority="471"/>
  </conditionalFormatting>
  <conditionalFormatting sqref="A1377:A1378">
    <cfRule type="duplicateValues" dxfId="409" priority="470"/>
  </conditionalFormatting>
  <conditionalFormatting sqref="A363:A364">
    <cfRule type="duplicateValues" dxfId="408" priority="469"/>
  </conditionalFormatting>
  <conditionalFormatting sqref="A393:A394">
    <cfRule type="duplicateValues" dxfId="407" priority="468"/>
  </conditionalFormatting>
  <conditionalFormatting sqref="A561:A562">
    <cfRule type="duplicateValues" dxfId="406" priority="467"/>
  </conditionalFormatting>
  <conditionalFormatting sqref="A591:A592">
    <cfRule type="duplicateValues" dxfId="405" priority="466"/>
  </conditionalFormatting>
  <conditionalFormatting sqref="A216:A217">
    <cfRule type="duplicateValues" dxfId="404" priority="465"/>
  </conditionalFormatting>
  <conditionalFormatting sqref="A234:A235">
    <cfRule type="duplicateValues" dxfId="403" priority="464"/>
  </conditionalFormatting>
  <conditionalFormatting sqref="A437:A438">
    <cfRule type="duplicateValues" dxfId="402" priority="463"/>
  </conditionalFormatting>
  <conditionalFormatting sqref="A639:A640">
    <cfRule type="duplicateValues" dxfId="401" priority="462"/>
  </conditionalFormatting>
  <conditionalFormatting sqref="C1196">
    <cfRule type="duplicateValues" dxfId="400" priority="459"/>
  </conditionalFormatting>
  <conditionalFormatting sqref="C1197">
    <cfRule type="duplicateValues" dxfId="399" priority="458"/>
  </conditionalFormatting>
  <conditionalFormatting sqref="C1198">
    <cfRule type="duplicateValues" dxfId="398" priority="457"/>
  </conditionalFormatting>
  <conditionalFormatting sqref="C1199">
    <cfRule type="duplicateValues" dxfId="397" priority="456"/>
  </conditionalFormatting>
  <conditionalFormatting sqref="C1200">
    <cfRule type="duplicateValues" dxfId="396" priority="455"/>
  </conditionalFormatting>
  <conditionalFormatting sqref="C1201">
    <cfRule type="duplicateValues" dxfId="395" priority="454"/>
  </conditionalFormatting>
  <conditionalFormatting sqref="C1202">
    <cfRule type="duplicateValues" dxfId="394" priority="453"/>
  </conditionalFormatting>
  <conditionalFormatting sqref="C1203">
    <cfRule type="duplicateValues" dxfId="393" priority="452"/>
  </conditionalFormatting>
  <conditionalFormatting sqref="C1204">
    <cfRule type="duplicateValues" dxfId="392" priority="451"/>
  </conditionalFormatting>
  <conditionalFormatting sqref="C1205">
    <cfRule type="duplicateValues" dxfId="391" priority="450"/>
  </conditionalFormatting>
  <conditionalFormatting sqref="C1206">
    <cfRule type="duplicateValues" dxfId="390" priority="449"/>
  </conditionalFormatting>
  <conditionalFormatting sqref="C1216:C1227">
    <cfRule type="duplicateValues" dxfId="389" priority="448"/>
  </conditionalFormatting>
  <conditionalFormatting sqref="C1228">
    <cfRule type="duplicateValues" dxfId="388" priority="446"/>
  </conditionalFormatting>
  <conditionalFormatting sqref="C1229:C1230">
    <cfRule type="duplicateValues" dxfId="387" priority="445"/>
  </conditionalFormatting>
  <conditionalFormatting sqref="A1327:A1328">
    <cfRule type="duplicateValues" dxfId="386" priority="444"/>
  </conditionalFormatting>
  <conditionalFormatting sqref="A423:A424">
    <cfRule type="duplicateValues" dxfId="385" priority="443"/>
  </conditionalFormatting>
  <conditionalFormatting sqref="A621:A622">
    <cfRule type="duplicateValues" dxfId="384" priority="442"/>
  </conditionalFormatting>
  <conditionalFormatting sqref="C1207 C1210 C1213">
    <cfRule type="duplicateValues" dxfId="383" priority="437"/>
  </conditionalFormatting>
  <conditionalFormatting sqref="C1214 C1211 C1208">
    <cfRule type="duplicateValues" dxfId="382" priority="438"/>
  </conditionalFormatting>
  <conditionalFormatting sqref="C1215 C1212 C1209">
    <cfRule type="duplicateValues" dxfId="381" priority="439"/>
  </conditionalFormatting>
  <conditionalFormatting sqref="C1231">
    <cfRule type="duplicateValues" dxfId="380" priority="435"/>
  </conditionalFormatting>
  <conditionalFormatting sqref="C1233">
    <cfRule type="duplicateValues" dxfId="379" priority="434"/>
  </conditionalFormatting>
  <conditionalFormatting sqref="C1232">
    <cfRule type="duplicateValues" dxfId="378" priority="433"/>
  </conditionalFormatting>
  <conditionalFormatting sqref="C1234">
    <cfRule type="duplicateValues" dxfId="377" priority="432"/>
  </conditionalFormatting>
  <conditionalFormatting sqref="C1235">
    <cfRule type="duplicateValues" dxfId="376" priority="431"/>
  </conditionalFormatting>
  <conditionalFormatting sqref="C1236">
    <cfRule type="duplicateValues" dxfId="375" priority="430"/>
  </conditionalFormatting>
  <conditionalFormatting sqref="C1237">
    <cfRule type="duplicateValues" dxfId="374" priority="428"/>
  </conditionalFormatting>
  <conditionalFormatting sqref="C1238">
    <cfRule type="duplicateValues" dxfId="373" priority="427"/>
  </conditionalFormatting>
  <conditionalFormatting sqref="A1747">
    <cfRule type="duplicateValues" dxfId="372" priority="426"/>
  </conditionalFormatting>
  <conditionalFormatting sqref="A1749">
    <cfRule type="duplicateValues" dxfId="371" priority="425"/>
  </conditionalFormatting>
  <conditionalFormatting sqref="A1748">
    <cfRule type="duplicateValues" dxfId="370" priority="424"/>
  </conditionalFormatting>
  <conditionalFormatting sqref="A1748">
    <cfRule type="duplicateValues" dxfId="369" priority="423"/>
  </conditionalFormatting>
  <conditionalFormatting sqref="A1750:A1751">
    <cfRule type="duplicateValues" dxfId="368" priority="422"/>
  </conditionalFormatting>
  <conditionalFormatting sqref="A1752:A1753">
    <cfRule type="duplicateValues" dxfId="367" priority="421"/>
  </conditionalFormatting>
  <conditionalFormatting sqref="A1754:A1755">
    <cfRule type="duplicateValues" dxfId="366" priority="420"/>
  </conditionalFormatting>
  <conditionalFormatting sqref="A1756:A1757">
    <cfRule type="duplicateValues" dxfId="365" priority="419"/>
  </conditionalFormatting>
  <conditionalFormatting sqref="A1758:A1759">
    <cfRule type="duplicateValues" dxfId="364" priority="418"/>
  </conditionalFormatting>
  <conditionalFormatting sqref="A1760:A1761">
    <cfRule type="duplicateValues" dxfId="363" priority="417"/>
  </conditionalFormatting>
  <conditionalFormatting sqref="A1762:A1763">
    <cfRule type="duplicateValues" dxfId="362" priority="416"/>
  </conditionalFormatting>
  <conditionalFormatting sqref="A198:A199">
    <cfRule type="duplicateValues" dxfId="361" priority="415"/>
  </conditionalFormatting>
  <conditionalFormatting sqref="A411:A412">
    <cfRule type="duplicateValues" dxfId="360" priority="414"/>
  </conditionalFormatting>
  <conditionalFormatting sqref="A609:A610">
    <cfRule type="duplicateValues" dxfId="359" priority="413"/>
  </conditionalFormatting>
  <conditionalFormatting sqref="C1239">
    <cfRule type="duplicateValues" dxfId="358" priority="412"/>
  </conditionalFormatting>
  <conditionalFormatting sqref="C1240">
    <cfRule type="duplicateValues" dxfId="357" priority="411"/>
  </conditionalFormatting>
  <conditionalFormatting sqref="A136:A137">
    <cfRule type="duplicateValues" dxfId="356" priority="410"/>
  </conditionalFormatting>
  <conditionalFormatting sqref="A349:A350">
    <cfRule type="duplicateValues" dxfId="355" priority="409"/>
  </conditionalFormatting>
  <conditionalFormatting sqref="A547:A548">
    <cfRule type="duplicateValues" dxfId="354" priority="408"/>
  </conditionalFormatting>
  <conditionalFormatting sqref="C1242">
    <cfRule type="duplicateValues" dxfId="353" priority="407"/>
  </conditionalFormatting>
  <conditionalFormatting sqref="C1241">
    <cfRule type="duplicateValues" dxfId="352" priority="406"/>
  </conditionalFormatting>
  <conditionalFormatting sqref="A1764">
    <cfRule type="duplicateValues" dxfId="351" priority="405"/>
  </conditionalFormatting>
  <conditionalFormatting sqref="A1765:A1766">
    <cfRule type="duplicateValues" dxfId="350" priority="404"/>
  </conditionalFormatting>
  <conditionalFormatting sqref="A1767:A1768">
    <cfRule type="duplicateValues" dxfId="349" priority="403"/>
  </conditionalFormatting>
  <conditionalFormatting sqref="A1769:A1770">
    <cfRule type="duplicateValues" dxfId="348" priority="402"/>
  </conditionalFormatting>
  <conditionalFormatting sqref="A1771:A1772">
    <cfRule type="duplicateValues" dxfId="347" priority="401"/>
  </conditionalFormatting>
  <conditionalFormatting sqref="A1331:A1332">
    <cfRule type="duplicateValues" dxfId="346" priority="400"/>
  </conditionalFormatting>
  <conditionalFormatting sqref="A182:A183">
    <cfRule type="duplicateValues" dxfId="345" priority="399"/>
  </conditionalFormatting>
  <conditionalFormatting sqref="A395:A396">
    <cfRule type="duplicateValues" dxfId="344" priority="398"/>
  </conditionalFormatting>
  <conditionalFormatting sqref="A593:A594">
    <cfRule type="duplicateValues" dxfId="343" priority="397"/>
  </conditionalFormatting>
  <conditionalFormatting sqref="A1365:A1366">
    <cfRule type="duplicateValues" dxfId="342" priority="396"/>
  </conditionalFormatting>
  <conditionalFormatting sqref="A1676:A1677">
    <cfRule type="duplicateValues" dxfId="341" priority="395"/>
  </conditionalFormatting>
  <conditionalFormatting sqref="A1776 A1778">
    <cfRule type="duplicateValues" dxfId="340" priority="394"/>
  </conditionalFormatting>
  <conditionalFormatting sqref="A1773:A1774">
    <cfRule type="duplicateValues" dxfId="339" priority="393"/>
  </conditionalFormatting>
  <conditionalFormatting sqref="A1775">
    <cfRule type="duplicateValues" dxfId="338" priority="392"/>
  </conditionalFormatting>
  <conditionalFormatting sqref="A1777">
    <cfRule type="duplicateValues" dxfId="337" priority="391"/>
  </conditionalFormatting>
  <conditionalFormatting sqref="A1779:A1780">
    <cfRule type="duplicateValues" dxfId="336" priority="390"/>
  </conditionalFormatting>
  <conditionalFormatting sqref="A1781:A1782">
    <cfRule type="duplicateValues" dxfId="335" priority="389"/>
  </conditionalFormatting>
  <conditionalFormatting sqref="A192:A193">
    <cfRule type="duplicateValues" dxfId="334" priority="388"/>
  </conditionalFormatting>
  <conditionalFormatting sqref="A184:A185">
    <cfRule type="duplicateValues" dxfId="333" priority="387"/>
  </conditionalFormatting>
  <conditionalFormatting sqref="A397:A398">
    <cfRule type="duplicateValues" dxfId="332" priority="386"/>
  </conditionalFormatting>
  <conditionalFormatting sqref="A595:A596">
    <cfRule type="duplicateValues" dxfId="331" priority="385"/>
  </conditionalFormatting>
  <conditionalFormatting sqref="A405:A406">
    <cfRule type="duplicateValues" dxfId="330" priority="384"/>
  </conditionalFormatting>
  <conditionalFormatting sqref="A603:A604">
    <cfRule type="duplicateValues" dxfId="329" priority="383"/>
  </conditionalFormatting>
  <conditionalFormatting sqref="A236:A237">
    <cfRule type="duplicateValues" dxfId="328" priority="382"/>
  </conditionalFormatting>
  <conditionalFormatting sqref="A641:A642">
    <cfRule type="duplicateValues" dxfId="327" priority="381"/>
  </conditionalFormatting>
  <conditionalFormatting sqref="A439:A440">
    <cfRule type="duplicateValues" dxfId="326" priority="380"/>
  </conditionalFormatting>
  <conditionalFormatting sqref="A1783">
    <cfRule type="duplicateValues" dxfId="325" priority="379"/>
  </conditionalFormatting>
  <conditionalFormatting sqref="A1784:A1785">
    <cfRule type="duplicateValues" dxfId="324" priority="374"/>
  </conditionalFormatting>
  <conditionalFormatting sqref="A1786:A1787">
    <cfRule type="duplicateValues" dxfId="323" priority="373"/>
  </conditionalFormatting>
  <conditionalFormatting sqref="A1788:A1789">
    <cfRule type="duplicateValues" dxfId="322" priority="372"/>
  </conditionalFormatting>
  <conditionalFormatting sqref="A1790:A1791">
    <cfRule type="duplicateValues" dxfId="321" priority="371"/>
  </conditionalFormatting>
  <conditionalFormatting sqref="A1792:A1793">
    <cfRule type="duplicateValues" dxfId="320" priority="370"/>
  </conditionalFormatting>
  <conditionalFormatting sqref="A1794:A1795">
    <cfRule type="duplicateValues" dxfId="319" priority="369"/>
  </conditionalFormatting>
  <conditionalFormatting sqref="A1796:A1797">
    <cfRule type="duplicateValues" dxfId="318" priority="368"/>
  </conditionalFormatting>
  <conditionalFormatting sqref="A1798:A1799">
    <cfRule type="duplicateValues" dxfId="317" priority="367"/>
  </conditionalFormatting>
  <conditionalFormatting sqref="A1800:A1801">
    <cfRule type="duplicateValues" dxfId="316" priority="366"/>
  </conditionalFormatting>
  <conditionalFormatting sqref="A1802:A1803">
    <cfRule type="duplicateValues" dxfId="315" priority="365"/>
  </conditionalFormatting>
  <conditionalFormatting sqref="A1804:A1805">
    <cfRule type="duplicateValues" dxfId="314" priority="364"/>
  </conditionalFormatting>
  <conditionalFormatting sqref="A1806:A1807">
    <cfRule type="duplicateValues" dxfId="313" priority="363"/>
  </conditionalFormatting>
  <conditionalFormatting sqref="A1808:A1809">
    <cfRule type="duplicateValues" dxfId="312" priority="362"/>
  </conditionalFormatting>
  <conditionalFormatting sqref="A1810:A1811">
    <cfRule type="duplicateValues" dxfId="311" priority="361"/>
  </conditionalFormatting>
  <conditionalFormatting sqref="A1812:A1813">
    <cfRule type="duplicateValues" dxfId="310" priority="360"/>
  </conditionalFormatting>
  <conditionalFormatting sqref="A1814:A1815">
    <cfRule type="duplicateValues" dxfId="309" priority="359"/>
  </conditionalFormatting>
  <conditionalFormatting sqref="A1380:A1381">
    <cfRule type="duplicateValues" dxfId="308" priority="358"/>
  </conditionalFormatting>
  <conditionalFormatting sqref="A1400:A1401">
    <cfRule type="duplicateValues" dxfId="307" priority="357"/>
  </conditionalFormatting>
  <conditionalFormatting sqref="A672:A673">
    <cfRule type="duplicateValues" dxfId="306" priority="356"/>
  </conditionalFormatting>
  <conditionalFormatting sqref="C1243">
    <cfRule type="duplicateValues" dxfId="305" priority="355"/>
  </conditionalFormatting>
  <conditionalFormatting sqref="C1245">
    <cfRule type="duplicateValues" dxfId="304" priority="352"/>
  </conditionalFormatting>
  <conditionalFormatting sqref="C1244">
    <cfRule type="duplicateValues" dxfId="303" priority="351"/>
  </conditionalFormatting>
  <conditionalFormatting sqref="A238:A239">
    <cfRule type="duplicateValues" dxfId="302" priority="350"/>
  </conditionalFormatting>
  <conditionalFormatting sqref="A441:A442">
    <cfRule type="duplicateValues" dxfId="301" priority="349"/>
  </conditionalFormatting>
  <conditionalFormatting sqref="A643:A644">
    <cfRule type="duplicateValues" dxfId="300" priority="348"/>
  </conditionalFormatting>
  <conditionalFormatting sqref="A1817:A1818">
    <cfRule type="duplicateValues" dxfId="299" priority="347"/>
  </conditionalFormatting>
  <conditionalFormatting sqref="A1816">
    <cfRule type="duplicateValues" dxfId="298" priority="346"/>
  </conditionalFormatting>
  <conditionalFormatting sqref="A1820:A1821">
    <cfRule type="duplicateValues" dxfId="297" priority="345"/>
  </conditionalFormatting>
  <conditionalFormatting sqref="A1819">
    <cfRule type="duplicateValues" dxfId="296" priority="344"/>
  </conditionalFormatting>
  <conditionalFormatting sqref="A1822:A1823">
    <cfRule type="duplicateValues" dxfId="295" priority="343"/>
  </conditionalFormatting>
  <conditionalFormatting sqref="A1824:A1825">
    <cfRule type="duplicateValues" dxfId="294" priority="342"/>
  </conditionalFormatting>
  <conditionalFormatting sqref="A1826:A1827">
    <cfRule type="duplicateValues" dxfId="293" priority="341"/>
  </conditionalFormatting>
  <conditionalFormatting sqref="A1828:A1829">
    <cfRule type="duplicateValues" dxfId="292" priority="340"/>
  </conditionalFormatting>
  <conditionalFormatting sqref="A1830:A1831">
    <cfRule type="duplicateValues" dxfId="291" priority="339"/>
  </conditionalFormatting>
  <conditionalFormatting sqref="A1832:A1833">
    <cfRule type="duplicateValues" dxfId="290" priority="338"/>
  </conditionalFormatting>
  <conditionalFormatting sqref="A1834:A1837">
    <cfRule type="duplicateValues" dxfId="289" priority="337"/>
  </conditionalFormatting>
  <conditionalFormatting sqref="A1838:A1839">
    <cfRule type="duplicateValues" dxfId="288" priority="336"/>
  </conditionalFormatting>
  <conditionalFormatting sqref="A1840:A1841">
    <cfRule type="duplicateValues" dxfId="287" priority="335"/>
  </conditionalFormatting>
  <conditionalFormatting sqref="A1842:A1843">
    <cfRule type="duplicateValues" dxfId="286" priority="334"/>
  </conditionalFormatting>
  <conditionalFormatting sqref="A1844:A1845">
    <cfRule type="duplicateValues" dxfId="285" priority="333"/>
  </conditionalFormatting>
  <conditionalFormatting sqref="A138:A139">
    <cfRule type="duplicateValues" dxfId="284" priority="332"/>
  </conditionalFormatting>
  <conditionalFormatting sqref="A351:A352">
    <cfRule type="duplicateValues" dxfId="283" priority="331"/>
  </conditionalFormatting>
  <conditionalFormatting sqref="A549:A550">
    <cfRule type="duplicateValues" dxfId="282" priority="330"/>
  </conditionalFormatting>
  <conditionalFormatting sqref="A1161">
    <cfRule type="duplicateValues" dxfId="281" priority="328"/>
  </conditionalFormatting>
  <conditionalFormatting sqref="A1846:A1847">
    <cfRule type="duplicateValues" dxfId="280" priority="327"/>
  </conditionalFormatting>
  <conditionalFormatting sqref="A1851:A1852">
    <cfRule type="duplicateValues" dxfId="279" priority="326"/>
  </conditionalFormatting>
  <conditionalFormatting sqref="A1854">
    <cfRule type="duplicateValues" dxfId="278" priority="325"/>
  </conditionalFormatting>
  <conditionalFormatting sqref="A1856">
    <cfRule type="duplicateValues" dxfId="277" priority="324"/>
  </conditionalFormatting>
  <conditionalFormatting sqref="A1853">
    <cfRule type="duplicateValues" dxfId="276" priority="323"/>
  </conditionalFormatting>
  <conditionalFormatting sqref="A1855">
    <cfRule type="duplicateValues" dxfId="275" priority="322"/>
  </conditionalFormatting>
  <conditionalFormatting sqref="A1850">
    <cfRule type="duplicateValues" dxfId="274" priority="321"/>
  </conditionalFormatting>
  <conditionalFormatting sqref="A1857:A1858">
    <cfRule type="duplicateValues" dxfId="273" priority="320"/>
  </conditionalFormatting>
  <conditionalFormatting sqref="A1848:A1849">
    <cfRule type="duplicateValues" dxfId="272" priority="319"/>
  </conditionalFormatting>
  <conditionalFormatting sqref="A1900">
    <cfRule type="duplicateValues" dxfId="271" priority="318"/>
  </conditionalFormatting>
  <conditionalFormatting sqref="A1901:A1902">
    <cfRule type="duplicateValues" dxfId="270" priority="315"/>
  </conditionalFormatting>
  <conditionalFormatting sqref="A1905:A1906">
    <cfRule type="duplicateValues" dxfId="269" priority="314"/>
  </conditionalFormatting>
  <conditionalFormatting sqref="A1909:A1910">
    <cfRule type="duplicateValues" dxfId="268" priority="313"/>
  </conditionalFormatting>
  <conditionalFormatting sqref="A1911:A1912">
    <cfRule type="duplicateValues" dxfId="267" priority="312"/>
  </conditionalFormatting>
  <conditionalFormatting sqref="A1913:A1914">
    <cfRule type="duplicateValues" dxfId="266" priority="311"/>
  </conditionalFormatting>
  <conditionalFormatting sqref="A1915:A1916">
    <cfRule type="duplicateValues" dxfId="265" priority="310"/>
  </conditionalFormatting>
  <conditionalFormatting sqref="A1921:A1922">
    <cfRule type="duplicateValues" dxfId="264" priority="309"/>
  </conditionalFormatting>
  <conditionalFormatting sqref="A1923:A1924">
    <cfRule type="duplicateValues" dxfId="263" priority="308"/>
  </conditionalFormatting>
  <conditionalFormatting sqref="A1925:A1926">
    <cfRule type="duplicateValues" dxfId="262" priority="307"/>
  </conditionalFormatting>
  <conditionalFormatting sqref="A1927">
    <cfRule type="duplicateValues" dxfId="261" priority="306"/>
  </conditionalFormatting>
  <conditionalFormatting sqref="A1928:A1929">
    <cfRule type="duplicateValues" dxfId="260" priority="305"/>
  </conditionalFormatting>
  <conditionalFormatting sqref="A1932:A1933">
    <cfRule type="duplicateValues" dxfId="259" priority="297"/>
  </conditionalFormatting>
  <conditionalFormatting sqref="A1934:A1935">
    <cfRule type="duplicateValues" dxfId="258" priority="296"/>
  </conditionalFormatting>
  <conditionalFormatting sqref="A1936:A1937">
    <cfRule type="duplicateValues" dxfId="257" priority="295"/>
  </conditionalFormatting>
  <conditionalFormatting sqref="A1938:A1939">
    <cfRule type="duplicateValues" dxfId="256" priority="294"/>
  </conditionalFormatting>
  <conditionalFormatting sqref="A1940:A1941">
    <cfRule type="duplicateValues" dxfId="255" priority="293"/>
  </conditionalFormatting>
  <conditionalFormatting sqref="A1930:A1931">
    <cfRule type="duplicateValues" dxfId="254" priority="292"/>
  </conditionalFormatting>
  <conditionalFormatting sqref="A1273:A1274">
    <cfRule type="duplicateValues" dxfId="253" priority="291"/>
  </conditionalFormatting>
  <conditionalFormatting sqref="A1942">
    <cfRule type="duplicateValues" dxfId="252" priority="290"/>
  </conditionalFormatting>
  <conditionalFormatting sqref="A1943:A1944">
    <cfRule type="duplicateValues" dxfId="251" priority="289"/>
  </conditionalFormatting>
  <conditionalFormatting sqref="A1955:A1960">
    <cfRule type="duplicateValues" dxfId="250" priority="288"/>
  </conditionalFormatting>
  <conditionalFormatting sqref="A186:A187">
    <cfRule type="duplicateValues" dxfId="249" priority="287"/>
  </conditionalFormatting>
  <conditionalFormatting sqref="A1961">
    <cfRule type="duplicateValues" dxfId="248" priority="286"/>
  </conditionalFormatting>
  <conditionalFormatting sqref="A1962:A1963">
    <cfRule type="duplicateValues" dxfId="247" priority="285"/>
  </conditionalFormatting>
  <conditionalFormatting sqref="A399:A400">
    <cfRule type="duplicateValues" dxfId="246" priority="284"/>
  </conditionalFormatting>
  <conditionalFormatting sqref="A597:A598">
    <cfRule type="duplicateValues" dxfId="245" priority="283"/>
  </conditionalFormatting>
  <conditionalFormatting sqref="A1964">
    <cfRule type="duplicateValues" dxfId="244" priority="282"/>
  </conditionalFormatting>
  <conditionalFormatting sqref="A1965:A1966">
    <cfRule type="duplicateValues" dxfId="243" priority="281"/>
  </conditionalFormatting>
  <conditionalFormatting sqref="A1967:A1968">
    <cfRule type="duplicateValues" dxfId="242" priority="280"/>
  </conditionalFormatting>
  <conditionalFormatting sqref="A1969:A1970">
    <cfRule type="duplicateValues" dxfId="241" priority="279"/>
  </conditionalFormatting>
  <conditionalFormatting sqref="A1971:A1972">
    <cfRule type="duplicateValues" dxfId="240" priority="278"/>
  </conditionalFormatting>
  <conditionalFormatting sqref="A1973:A1974">
    <cfRule type="duplicateValues" dxfId="239" priority="277"/>
  </conditionalFormatting>
  <conditionalFormatting sqref="A1975:A1976">
    <cfRule type="duplicateValues" dxfId="238" priority="276"/>
  </conditionalFormatting>
  <conditionalFormatting sqref="A1977:A1978">
    <cfRule type="duplicateValues" dxfId="237" priority="275"/>
  </conditionalFormatting>
  <conditionalFormatting sqref="A1979:A1980">
    <cfRule type="duplicateValues" dxfId="236" priority="274"/>
  </conditionalFormatting>
  <conditionalFormatting sqref="A1981:A1982">
    <cfRule type="duplicateValues" dxfId="235" priority="273"/>
  </conditionalFormatting>
  <conditionalFormatting sqref="A1983:A1984">
    <cfRule type="duplicateValues" dxfId="234" priority="272"/>
  </conditionalFormatting>
  <conditionalFormatting sqref="A1985:A1986">
    <cfRule type="duplicateValues" dxfId="233" priority="271"/>
  </conditionalFormatting>
  <conditionalFormatting sqref="A1987:A1988">
    <cfRule type="duplicateValues" dxfId="232" priority="270"/>
  </conditionalFormatting>
  <conditionalFormatting sqref="A1989:A1990">
    <cfRule type="duplicateValues" dxfId="231" priority="269"/>
  </conditionalFormatting>
  <conditionalFormatting sqref="A1991:A1992">
    <cfRule type="duplicateValues" dxfId="230" priority="268"/>
  </conditionalFormatting>
  <conditionalFormatting sqref="A1993:A1994">
    <cfRule type="duplicateValues" dxfId="229" priority="267"/>
  </conditionalFormatting>
  <conditionalFormatting sqref="A1997:A1998">
    <cfRule type="duplicateValues" dxfId="228" priority="265"/>
  </conditionalFormatting>
  <conditionalFormatting sqref="A1999:A2000">
    <cfRule type="duplicateValues" dxfId="227" priority="263"/>
  </conditionalFormatting>
  <conditionalFormatting sqref="A1999:A2000">
    <cfRule type="duplicateValues" dxfId="226" priority="264"/>
  </conditionalFormatting>
  <conditionalFormatting sqref="A190:A191">
    <cfRule type="duplicateValues" dxfId="225" priority="262"/>
  </conditionalFormatting>
  <conditionalFormatting sqref="A403:A404">
    <cfRule type="duplicateValues" dxfId="224" priority="261"/>
  </conditionalFormatting>
  <conditionalFormatting sqref="A601:A602">
    <cfRule type="duplicateValues" dxfId="223" priority="260"/>
  </conditionalFormatting>
  <conditionalFormatting sqref="A1995:A1996">
    <cfRule type="duplicateValues" dxfId="222" priority="259"/>
  </conditionalFormatting>
  <conditionalFormatting sqref="A2002:A2003">
    <cfRule type="duplicateValues" dxfId="221" priority="258"/>
  </conditionalFormatting>
  <conditionalFormatting sqref="A2001">
    <cfRule type="duplicateValues" dxfId="220" priority="257"/>
  </conditionalFormatting>
  <conditionalFormatting sqref="A2004:A2005">
    <cfRule type="duplicateValues" dxfId="219" priority="256"/>
  </conditionalFormatting>
  <conditionalFormatting sqref="A2006:A2007">
    <cfRule type="duplicateValues" dxfId="218" priority="255"/>
  </conditionalFormatting>
  <conditionalFormatting sqref="A2008">
    <cfRule type="duplicateValues" dxfId="217" priority="254"/>
  </conditionalFormatting>
  <conditionalFormatting sqref="A2014">
    <cfRule type="duplicateValues" dxfId="216" priority="252"/>
  </conditionalFormatting>
  <conditionalFormatting sqref="A2013">
    <cfRule type="duplicateValues" dxfId="215" priority="248"/>
  </conditionalFormatting>
  <conditionalFormatting sqref="A2015">
    <cfRule type="duplicateValues" dxfId="214" priority="247"/>
  </conditionalFormatting>
  <conditionalFormatting sqref="A2009:A2010">
    <cfRule type="duplicateValues" dxfId="213" priority="246"/>
  </conditionalFormatting>
  <conditionalFormatting sqref="A2011:A2012">
    <cfRule type="duplicateValues" dxfId="212" priority="245"/>
  </conditionalFormatting>
  <conditionalFormatting sqref="A2016">
    <cfRule type="duplicateValues" dxfId="211" priority="244"/>
  </conditionalFormatting>
  <conditionalFormatting sqref="A194:A195">
    <cfRule type="duplicateValues" dxfId="210" priority="243"/>
  </conditionalFormatting>
  <conditionalFormatting sqref="A407:A408">
    <cfRule type="duplicateValues" dxfId="209" priority="242"/>
  </conditionalFormatting>
  <conditionalFormatting sqref="A605:A606">
    <cfRule type="duplicateValues" dxfId="208" priority="241"/>
  </conditionalFormatting>
  <conditionalFormatting sqref="A2017">
    <cfRule type="duplicateValues" dxfId="207" priority="240"/>
  </conditionalFormatting>
  <conditionalFormatting sqref="A2018:A2019">
    <cfRule type="duplicateValues" dxfId="206" priority="239"/>
  </conditionalFormatting>
  <conditionalFormatting sqref="A2020:A2021">
    <cfRule type="duplicateValues" dxfId="205" priority="238"/>
  </conditionalFormatting>
  <conditionalFormatting sqref="A1860:A1861">
    <cfRule type="duplicateValues" dxfId="204" priority="237"/>
  </conditionalFormatting>
  <conditionalFormatting sqref="A1859">
    <cfRule type="duplicateValues" dxfId="203" priority="236"/>
  </conditionalFormatting>
  <conditionalFormatting sqref="A196:A197">
    <cfRule type="duplicateValues" dxfId="202" priority="235"/>
  </conditionalFormatting>
  <conditionalFormatting sqref="A409:A410">
    <cfRule type="duplicateValues" dxfId="201" priority="234"/>
  </conditionalFormatting>
  <conditionalFormatting sqref="A607:A608">
    <cfRule type="duplicateValues" dxfId="200" priority="233"/>
  </conditionalFormatting>
  <conditionalFormatting sqref="A1870:A1871">
    <cfRule type="duplicateValues" dxfId="199" priority="232"/>
  </conditionalFormatting>
  <conditionalFormatting sqref="A1872:A1873">
    <cfRule type="duplicateValues" dxfId="198" priority="231"/>
  </conditionalFormatting>
  <conditionalFormatting sqref="A1874:A1875">
    <cfRule type="duplicateValues" dxfId="197" priority="230"/>
  </conditionalFormatting>
  <conditionalFormatting sqref="A1876:A1877">
    <cfRule type="duplicateValues" dxfId="196" priority="229"/>
  </conditionalFormatting>
  <conditionalFormatting sqref="A1878:A1879">
    <cfRule type="duplicateValues" dxfId="195" priority="228"/>
  </conditionalFormatting>
  <conditionalFormatting sqref="A1880:A1881">
    <cfRule type="duplicateValues" dxfId="194" priority="227"/>
  </conditionalFormatting>
  <conditionalFormatting sqref="A1882:A1883 A1888:A1889 A1894:A1895">
    <cfRule type="duplicateValues" dxfId="193" priority="226"/>
  </conditionalFormatting>
  <conditionalFormatting sqref="A1884:A1885 A1890:A1891 A1896:A1897">
    <cfRule type="duplicateValues" dxfId="192" priority="225"/>
  </conditionalFormatting>
  <conditionalFormatting sqref="A1886:A1887 A1892:A1893 A1898:A1899">
    <cfRule type="duplicateValues" dxfId="191" priority="224"/>
  </conditionalFormatting>
  <conditionalFormatting sqref="A2022">
    <cfRule type="duplicateValues" dxfId="190" priority="223"/>
  </conditionalFormatting>
  <conditionalFormatting sqref="A2023:A2036">
    <cfRule type="duplicateValues" dxfId="189" priority="818"/>
  </conditionalFormatting>
  <conditionalFormatting sqref="A1864:A1865">
    <cfRule type="duplicateValues" dxfId="188" priority="204"/>
  </conditionalFormatting>
  <conditionalFormatting sqref="A1866:A1867">
    <cfRule type="duplicateValues" dxfId="187" priority="203"/>
  </conditionalFormatting>
  <conditionalFormatting sqref="A2037:A2038">
    <cfRule type="duplicateValues" dxfId="186" priority="202"/>
  </conditionalFormatting>
  <conditionalFormatting sqref="A2039:A2040">
    <cfRule type="duplicateValues" dxfId="185" priority="201"/>
  </conditionalFormatting>
  <conditionalFormatting sqref="A2042">
    <cfRule type="duplicateValues" dxfId="184" priority="200"/>
  </conditionalFormatting>
  <conditionalFormatting sqref="A1862:A1863">
    <cfRule type="duplicateValues" dxfId="183" priority="199"/>
  </conditionalFormatting>
  <conditionalFormatting sqref="A1868:A1869">
    <cfRule type="duplicateValues" dxfId="182" priority="198"/>
  </conditionalFormatting>
  <conditionalFormatting sqref="A200:A201">
    <cfRule type="duplicateValues" dxfId="181" priority="197"/>
  </conditionalFormatting>
  <conditionalFormatting sqref="A413:A414">
    <cfRule type="duplicateValues" dxfId="180" priority="196"/>
  </conditionalFormatting>
  <conditionalFormatting sqref="A611:A612">
    <cfRule type="duplicateValues" dxfId="179" priority="194"/>
  </conditionalFormatting>
  <conditionalFormatting sqref="A1369:A1370">
    <cfRule type="duplicateValues" dxfId="178" priority="193"/>
  </conditionalFormatting>
  <conditionalFormatting sqref="A1367:A1368">
    <cfRule type="duplicateValues" dxfId="177" priority="192"/>
  </conditionalFormatting>
  <conditionalFormatting sqref="A2043">
    <cfRule type="duplicateValues" dxfId="176" priority="191"/>
  </conditionalFormatting>
  <conditionalFormatting sqref="A2044:A2047">
    <cfRule type="duplicateValues" dxfId="175" priority="190"/>
  </conditionalFormatting>
  <conditionalFormatting sqref="A2048:A2049">
    <cfRule type="duplicateValues" dxfId="174" priority="189"/>
  </conditionalFormatting>
  <conditionalFormatting sqref="A2050:A2057">
    <cfRule type="duplicateValues" dxfId="173" priority="188"/>
  </conditionalFormatting>
  <conditionalFormatting sqref="A210:A211">
    <cfRule type="duplicateValues" dxfId="172" priority="187"/>
  </conditionalFormatting>
  <conditionalFormatting sqref="A212:A213">
    <cfRule type="duplicateValues" dxfId="171" priority="186"/>
  </conditionalFormatting>
  <conditionalFormatting sqref="A1680:A1681">
    <cfRule type="duplicateValues" dxfId="170" priority="185"/>
  </conditionalFormatting>
  <conditionalFormatting sqref="A1678:A1679">
    <cfRule type="duplicateValues" dxfId="169" priority="184"/>
  </conditionalFormatting>
  <conditionalFormatting sqref="A2058:A2059">
    <cfRule type="duplicateValues" dxfId="168" priority="183"/>
  </conditionalFormatting>
  <conditionalFormatting sqref="A2060:A2061">
    <cfRule type="duplicateValues" dxfId="167" priority="182"/>
  </conditionalFormatting>
  <conditionalFormatting sqref="A2062:A2063">
    <cfRule type="duplicateValues" dxfId="166" priority="181"/>
  </conditionalFormatting>
  <conditionalFormatting sqref="A2064:A2065">
    <cfRule type="duplicateValues" dxfId="165" priority="180"/>
  </conditionalFormatting>
  <conditionalFormatting sqref="A240:A241">
    <cfRule type="duplicateValues" dxfId="164" priority="179"/>
  </conditionalFormatting>
  <conditionalFormatting sqref="A443:A444">
    <cfRule type="duplicateValues" dxfId="163" priority="178"/>
  </conditionalFormatting>
  <conditionalFormatting sqref="A645:A646">
    <cfRule type="duplicateValues" dxfId="162" priority="177"/>
  </conditionalFormatting>
  <conditionalFormatting sqref="A204:A205">
    <cfRule type="duplicateValues" dxfId="161" priority="176"/>
  </conditionalFormatting>
  <conditionalFormatting sqref="A417:A418">
    <cfRule type="duplicateValues" dxfId="160" priority="175"/>
  </conditionalFormatting>
  <conditionalFormatting sqref="A615:A616">
    <cfRule type="duplicateValues" dxfId="159" priority="174"/>
  </conditionalFormatting>
  <conditionalFormatting sqref="A2066">
    <cfRule type="duplicateValues" dxfId="158" priority="173"/>
  </conditionalFormatting>
  <conditionalFormatting sqref="A2067:A2068">
    <cfRule type="duplicateValues" dxfId="157" priority="172"/>
  </conditionalFormatting>
  <conditionalFormatting sqref="A2069:A2070">
    <cfRule type="duplicateValues" dxfId="156" priority="171"/>
  </conditionalFormatting>
  <conditionalFormatting sqref="A2073:A2074">
    <cfRule type="duplicateValues" dxfId="155" priority="169"/>
  </conditionalFormatting>
  <conditionalFormatting sqref="A2075:A2076">
    <cfRule type="duplicateValues" dxfId="154" priority="168"/>
  </conditionalFormatting>
  <conditionalFormatting sqref="A2077:A2078">
    <cfRule type="duplicateValues" dxfId="153" priority="167"/>
  </conditionalFormatting>
  <conditionalFormatting sqref="C2079:C2080 C2071:C2072">
    <cfRule type="duplicateValues" dxfId="152" priority="998"/>
  </conditionalFormatting>
  <conditionalFormatting sqref="C2094">
    <cfRule type="duplicateValues" dxfId="151" priority="165"/>
  </conditionalFormatting>
  <conditionalFormatting sqref="C2095">
    <cfRule type="duplicateValues" dxfId="150" priority="164"/>
  </conditionalFormatting>
  <conditionalFormatting sqref="C2096">
    <cfRule type="duplicateValues" dxfId="149" priority="163"/>
  </conditionalFormatting>
  <conditionalFormatting sqref="A2081:A2082">
    <cfRule type="duplicateValues" dxfId="148" priority="162"/>
  </conditionalFormatting>
  <conditionalFormatting sqref="A2083:A2084">
    <cfRule type="duplicateValues" dxfId="147" priority="161"/>
  </conditionalFormatting>
  <conditionalFormatting sqref="A2093">
    <cfRule type="duplicateValues" dxfId="146" priority="160"/>
  </conditionalFormatting>
  <conditionalFormatting sqref="A2137:A2138">
    <cfRule type="duplicateValues" dxfId="145" priority="159"/>
  </conditionalFormatting>
  <conditionalFormatting sqref="A2136">
    <cfRule type="duplicateValues" dxfId="144" priority="158"/>
  </conditionalFormatting>
  <conditionalFormatting sqref="A2139:A2140">
    <cfRule type="duplicateValues" dxfId="143" priority="157"/>
  </conditionalFormatting>
  <conditionalFormatting sqref="A2141:A2142">
    <cfRule type="duplicateValues" dxfId="142" priority="156"/>
  </conditionalFormatting>
  <conditionalFormatting sqref="A2143:A2144">
    <cfRule type="duplicateValues" dxfId="141" priority="155"/>
  </conditionalFormatting>
  <conditionalFormatting sqref="A2145:A2146">
    <cfRule type="duplicateValues" dxfId="140" priority="154"/>
  </conditionalFormatting>
  <conditionalFormatting sqref="A2147:A2148">
    <cfRule type="duplicateValues" dxfId="139" priority="153"/>
  </conditionalFormatting>
  <conditionalFormatting sqref="A2149:A2150">
    <cfRule type="duplicateValues" dxfId="138" priority="152"/>
  </conditionalFormatting>
  <conditionalFormatting sqref="A2151:A2152">
    <cfRule type="duplicateValues" dxfId="137" priority="151"/>
  </conditionalFormatting>
  <conditionalFormatting sqref="A2153:A2154">
    <cfRule type="duplicateValues" dxfId="136" priority="150"/>
  </conditionalFormatting>
  <conditionalFormatting sqref="A2155:A2156">
    <cfRule type="duplicateValues" dxfId="135" priority="149"/>
  </conditionalFormatting>
  <conditionalFormatting sqref="A2157:A2158">
    <cfRule type="duplicateValues" dxfId="134" priority="148"/>
  </conditionalFormatting>
  <conditionalFormatting sqref="A2159:A2160">
    <cfRule type="duplicateValues" dxfId="133" priority="147"/>
  </conditionalFormatting>
  <conditionalFormatting sqref="A2161:A2162">
    <cfRule type="duplicateValues" dxfId="132" priority="146"/>
  </conditionalFormatting>
  <conditionalFormatting sqref="A2163:A2164">
    <cfRule type="duplicateValues" dxfId="131" priority="145"/>
  </conditionalFormatting>
  <conditionalFormatting sqref="A2165:A2166">
    <cfRule type="duplicateValues" dxfId="130" priority="144"/>
  </conditionalFormatting>
  <conditionalFormatting sqref="A2167:A2168">
    <cfRule type="duplicateValues" dxfId="129" priority="143"/>
  </conditionalFormatting>
  <conditionalFormatting sqref="A2169:A2170">
    <cfRule type="duplicateValues" dxfId="128" priority="142"/>
  </conditionalFormatting>
  <conditionalFormatting sqref="C2086">
    <cfRule type="duplicateValues" dxfId="127" priority="141"/>
  </conditionalFormatting>
  <conditionalFormatting sqref="C2085">
    <cfRule type="duplicateValues" dxfId="126" priority="139"/>
  </conditionalFormatting>
  <conditionalFormatting sqref="A2114">
    <cfRule type="duplicateValues" dxfId="125" priority="138"/>
  </conditionalFormatting>
  <conditionalFormatting sqref="A2087:A2088">
    <cfRule type="duplicateValues" dxfId="124" priority="137"/>
  </conditionalFormatting>
  <conditionalFormatting sqref="A2089:A2090">
    <cfRule type="duplicateValues" dxfId="123" priority="136"/>
  </conditionalFormatting>
  <conditionalFormatting sqref="A2091:A2092">
    <cfRule type="duplicateValues" dxfId="122" priority="135"/>
  </conditionalFormatting>
  <conditionalFormatting sqref="C2097:C2106">
    <cfRule type="duplicateValues" dxfId="121" priority="134"/>
  </conditionalFormatting>
  <conditionalFormatting sqref="C2110">
    <cfRule type="duplicateValues" dxfId="120" priority="133"/>
  </conditionalFormatting>
  <conditionalFormatting sqref="C2110">
    <cfRule type="duplicateValues" dxfId="119" priority="132"/>
  </conditionalFormatting>
  <conditionalFormatting sqref="C2111">
    <cfRule type="duplicateValues" dxfId="118" priority="131"/>
  </conditionalFormatting>
  <conditionalFormatting sqref="C2111">
    <cfRule type="duplicateValues" dxfId="117" priority="130"/>
  </conditionalFormatting>
  <conditionalFormatting sqref="C2118:C2121">
    <cfRule type="duplicateValues" dxfId="116" priority="129"/>
  </conditionalFormatting>
  <conditionalFormatting sqref="C2122">
    <cfRule type="duplicateValues" dxfId="115" priority="128"/>
  </conditionalFormatting>
  <conditionalFormatting sqref="C2112">
    <cfRule type="duplicateValues" dxfId="114" priority="127"/>
  </conditionalFormatting>
  <conditionalFormatting sqref="A2113">
    <cfRule type="duplicateValues" dxfId="113" priority="126"/>
  </conditionalFormatting>
  <conditionalFormatting sqref="A206:A207">
    <cfRule type="duplicateValues" dxfId="112" priority="124"/>
  </conditionalFormatting>
  <conditionalFormatting sqref="A419:A420">
    <cfRule type="duplicateValues" dxfId="111" priority="123"/>
  </conditionalFormatting>
  <conditionalFormatting sqref="A617:A618">
    <cfRule type="duplicateValues" dxfId="110" priority="122"/>
  </conditionalFormatting>
  <conditionalFormatting sqref="A208:A209">
    <cfRule type="duplicateValues" dxfId="109" priority="121"/>
  </conditionalFormatting>
  <conditionalFormatting sqref="A2172:A2173">
    <cfRule type="duplicateValues" dxfId="108" priority="120"/>
  </conditionalFormatting>
  <conditionalFormatting sqref="A2171">
    <cfRule type="duplicateValues" dxfId="107" priority="119"/>
  </conditionalFormatting>
  <conditionalFormatting sqref="A2174:A2175">
    <cfRule type="duplicateValues" dxfId="106" priority="118"/>
  </conditionalFormatting>
  <conditionalFormatting sqref="A2176:A2177">
    <cfRule type="duplicateValues" dxfId="105" priority="117"/>
  </conditionalFormatting>
  <conditionalFormatting sqref="A2178:A2179">
    <cfRule type="duplicateValues" dxfId="104" priority="116"/>
  </conditionalFormatting>
  <conditionalFormatting sqref="A2180:A2181">
    <cfRule type="duplicateValues" dxfId="103" priority="115"/>
  </conditionalFormatting>
  <conditionalFormatting sqref="A2182:A2183">
    <cfRule type="duplicateValues" dxfId="102" priority="114"/>
  </conditionalFormatting>
  <conditionalFormatting sqref="A2186:A2187">
    <cfRule type="duplicateValues" dxfId="101" priority="113"/>
  </conditionalFormatting>
  <conditionalFormatting sqref="A2184:A2185">
    <cfRule type="duplicateValues" dxfId="100" priority="112"/>
  </conditionalFormatting>
  <conditionalFormatting sqref="C2188">
    <cfRule type="duplicateValues" dxfId="99" priority="110"/>
  </conditionalFormatting>
  <conditionalFormatting sqref="A214:A215">
    <cfRule type="duplicateValues" dxfId="98" priority="109"/>
  </conditionalFormatting>
  <conditionalFormatting sqref="A421:A422">
    <cfRule type="duplicateValues" dxfId="97" priority="108"/>
  </conditionalFormatting>
  <conditionalFormatting sqref="A619:A620">
    <cfRule type="duplicateValues" dxfId="96" priority="107"/>
  </conditionalFormatting>
  <conditionalFormatting sqref="A2189">
    <cfRule type="duplicateValues" dxfId="95" priority="106"/>
  </conditionalFormatting>
  <conditionalFormatting sqref="A2190">
    <cfRule type="duplicateValues" dxfId="94" priority="105"/>
  </conditionalFormatting>
  <conditionalFormatting sqref="A2191:A2198">
    <cfRule type="duplicateValues" dxfId="93" priority="104"/>
  </conditionalFormatting>
  <conditionalFormatting sqref="A2191:A2198">
    <cfRule type="duplicateValues" dxfId="92" priority="103"/>
  </conditionalFormatting>
  <conditionalFormatting sqref="A1261:A1262">
    <cfRule type="duplicateValues" dxfId="91" priority="102"/>
  </conditionalFormatting>
  <conditionalFormatting sqref="A2199">
    <cfRule type="duplicateValues" dxfId="90" priority="101"/>
  </conditionalFormatting>
  <conditionalFormatting sqref="A218:A219">
    <cfRule type="duplicateValues" dxfId="89" priority="100"/>
  </conditionalFormatting>
  <conditionalFormatting sqref="A220:A221">
    <cfRule type="duplicateValues" dxfId="88" priority="99"/>
  </conditionalFormatting>
  <conditionalFormatting sqref="A623:A624">
    <cfRule type="duplicateValues" dxfId="87" priority="98"/>
  </conditionalFormatting>
  <conditionalFormatting sqref="A625:A626">
    <cfRule type="duplicateValues" dxfId="86" priority="97"/>
  </conditionalFormatting>
  <conditionalFormatting sqref="A2202:A2203">
    <cfRule type="duplicateValues" dxfId="85" priority="95"/>
  </conditionalFormatting>
  <conditionalFormatting sqref="A2200:A2201">
    <cfRule type="duplicateValues" dxfId="84" priority="94"/>
  </conditionalFormatting>
  <conditionalFormatting sqref="A2204:A2205">
    <cfRule type="duplicateValues" dxfId="83" priority="93"/>
  </conditionalFormatting>
  <conditionalFormatting sqref="A2206:A2207">
    <cfRule type="duplicateValues" dxfId="82" priority="92"/>
  </conditionalFormatting>
  <conditionalFormatting sqref="A242:A243">
    <cfRule type="duplicateValues" dxfId="81" priority="91"/>
  </conditionalFormatting>
  <conditionalFormatting sqref="A445:A446">
    <cfRule type="duplicateValues" dxfId="80" priority="90"/>
  </conditionalFormatting>
  <conditionalFormatting sqref="A647:A648">
    <cfRule type="duplicateValues" dxfId="79" priority="89"/>
  </conditionalFormatting>
  <conditionalFormatting sqref="A202:A203">
    <cfRule type="duplicateValues" dxfId="78" priority="88"/>
  </conditionalFormatting>
  <conditionalFormatting sqref="A415:A416">
    <cfRule type="duplicateValues" dxfId="77" priority="87"/>
  </conditionalFormatting>
  <conditionalFormatting sqref="A613:A614">
    <cfRule type="duplicateValues" dxfId="76" priority="86"/>
  </conditionalFormatting>
  <conditionalFormatting sqref="A2208:A2209">
    <cfRule type="duplicateValues" dxfId="75" priority="85"/>
  </conditionalFormatting>
  <conditionalFormatting sqref="A2210:A2211">
    <cfRule type="duplicateValues" dxfId="74" priority="84"/>
  </conditionalFormatting>
  <conditionalFormatting sqref="A674:A675">
    <cfRule type="duplicateValues" dxfId="73" priority="83"/>
  </conditionalFormatting>
  <conditionalFormatting sqref="A244:A245">
    <cfRule type="duplicateValues" dxfId="72" priority="81"/>
  </conditionalFormatting>
  <conditionalFormatting sqref="A447:A448">
    <cfRule type="duplicateValues" dxfId="71" priority="80"/>
  </conditionalFormatting>
  <conditionalFormatting sqref="A649:A650">
    <cfRule type="duplicateValues" dxfId="70" priority="79"/>
  </conditionalFormatting>
  <conditionalFormatting sqref="A2212">
    <cfRule type="duplicateValues" dxfId="69" priority="78"/>
  </conditionalFormatting>
  <conditionalFormatting sqref="A2213:A2214">
    <cfRule type="duplicateValues" dxfId="68" priority="77"/>
  </conditionalFormatting>
  <conditionalFormatting sqref="A2215:A2216">
    <cfRule type="duplicateValues" dxfId="67" priority="76"/>
  </conditionalFormatting>
  <conditionalFormatting sqref="A2217:A2218">
    <cfRule type="duplicateValues" dxfId="66" priority="75"/>
  </conditionalFormatting>
  <conditionalFormatting sqref="A1478:A1479">
    <cfRule type="duplicateValues" dxfId="65" priority="73"/>
  </conditionalFormatting>
  <conditionalFormatting sqref="A1480:A1481">
    <cfRule type="duplicateValues" dxfId="64" priority="72"/>
  </conditionalFormatting>
  <conditionalFormatting sqref="A1465:A1477">
    <cfRule type="duplicateValues" dxfId="63" priority="1043"/>
  </conditionalFormatting>
  <conditionalFormatting sqref="A1495:A1496">
    <cfRule type="duplicateValues" dxfId="62" priority="70"/>
  </conditionalFormatting>
  <conditionalFormatting sqref="A1497:A1498">
    <cfRule type="duplicateValues" dxfId="61" priority="69"/>
  </conditionalFormatting>
  <conditionalFormatting sqref="A1482:A1494">
    <cfRule type="duplicateValues" dxfId="60" priority="71"/>
  </conditionalFormatting>
  <conditionalFormatting sqref="A1444:A1445">
    <cfRule type="duplicateValues" dxfId="59" priority="68"/>
  </conditionalFormatting>
  <conditionalFormatting sqref="A1446:A1447">
    <cfRule type="duplicateValues" dxfId="58" priority="67"/>
  </conditionalFormatting>
  <conditionalFormatting sqref="A1295:A1296">
    <cfRule type="duplicateValues" dxfId="57" priority="66"/>
  </conditionalFormatting>
  <conditionalFormatting sqref="A1297:A1298">
    <cfRule type="duplicateValues" dxfId="56" priority="65"/>
  </conditionalFormatting>
  <conditionalFormatting sqref="A2123">
    <cfRule type="duplicateValues" dxfId="55" priority="64"/>
  </conditionalFormatting>
  <conditionalFormatting sqref="A246:A247">
    <cfRule type="duplicateValues" dxfId="54" priority="63"/>
  </conditionalFormatting>
  <conditionalFormatting sqref="A449:A450">
    <cfRule type="duplicateValues" dxfId="53" priority="62"/>
  </conditionalFormatting>
  <conditionalFormatting sqref="A651:A652">
    <cfRule type="duplicateValues" dxfId="52" priority="61"/>
  </conditionalFormatting>
  <conditionalFormatting sqref="A2128">
    <cfRule type="duplicateValues" dxfId="51" priority="59"/>
  </conditionalFormatting>
  <conditionalFormatting sqref="A2129">
    <cfRule type="duplicateValues" dxfId="50" priority="1081"/>
  </conditionalFormatting>
  <conditionalFormatting sqref="A2134:A2135">
    <cfRule type="duplicateValues" dxfId="49" priority="1196"/>
  </conditionalFormatting>
  <conditionalFormatting sqref="A2132">
    <cfRule type="duplicateValues" dxfId="48" priority="54"/>
  </conditionalFormatting>
  <conditionalFormatting sqref="A2130">
    <cfRule type="duplicateValues" dxfId="47" priority="1234"/>
  </conditionalFormatting>
  <conditionalFormatting sqref="A2131">
    <cfRule type="duplicateValues" dxfId="46" priority="53"/>
  </conditionalFormatting>
  <conditionalFormatting sqref="A2133">
    <cfRule type="duplicateValues" dxfId="45" priority="52"/>
  </conditionalFormatting>
  <conditionalFormatting sqref="A2219">
    <cfRule type="duplicateValues" dxfId="44" priority="50"/>
  </conditionalFormatting>
  <conditionalFormatting sqref="A2226:A2227">
    <cfRule type="duplicateValues" dxfId="43" priority="47"/>
  </conditionalFormatting>
  <conditionalFormatting sqref="A2228:A2229">
    <cfRule type="duplicateValues" dxfId="42" priority="46"/>
  </conditionalFormatting>
  <conditionalFormatting sqref="A2220:A2221">
    <cfRule type="duplicateValues" dxfId="41" priority="45"/>
  </conditionalFormatting>
  <conditionalFormatting sqref="A2222:A2223">
    <cfRule type="duplicateValues" dxfId="40" priority="44"/>
  </conditionalFormatting>
  <conditionalFormatting sqref="A2224:A2225">
    <cfRule type="duplicateValues" dxfId="39" priority="43"/>
  </conditionalFormatting>
  <conditionalFormatting sqref="A2230:A2231">
    <cfRule type="duplicateValues" dxfId="38" priority="42"/>
  </conditionalFormatting>
  <conditionalFormatting sqref="A2232:A2233">
    <cfRule type="duplicateValues" dxfId="37" priority="41"/>
  </conditionalFormatting>
  <conditionalFormatting sqref="A2234:A2235">
    <cfRule type="duplicateValues" dxfId="36" priority="40"/>
  </conditionalFormatting>
  <conditionalFormatting sqref="A2236:A2237">
    <cfRule type="duplicateValues" dxfId="35" priority="39"/>
  </conditionalFormatting>
  <conditionalFormatting sqref="A2239">
    <cfRule type="duplicateValues" dxfId="34" priority="38"/>
  </conditionalFormatting>
  <conditionalFormatting sqref="A2241:A2242">
    <cfRule type="duplicateValues" dxfId="33" priority="37"/>
  </conditionalFormatting>
  <conditionalFormatting sqref="A2241:A2242">
    <cfRule type="duplicateValues" dxfId="32" priority="36"/>
  </conditionalFormatting>
  <conditionalFormatting sqref="A2240:A2242">
    <cfRule type="duplicateValues" dxfId="31" priority="35"/>
  </conditionalFormatting>
  <conditionalFormatting sqref="A1668:A1669">
    <cfRule type="duplicateValues" dxfId="30" priority="34"/>
  </conditionalFormatting>
  <conditionalFormatting sqref="A2243">
    <cfRule type="duplicateValues" dxfId="29" priority="33"/>
  </conditionalFormatting>
  <conditionalFormatting sqref="A2244:A2245">
    <cfRule type="duplicateValues" dxfId="28" priority="32"/>
  </conditionalFormatting>
  <conditionalFormatting sqref="A2246:A2247">
    <cfRule type="duplicateValues" dxfId="27" priority="31"/>
  </conditionalFormatting>
  <conditionalFormatting sqref="A2248:A2255">
    <cfRule type="duplicateValues" dxfId="26" priority="30"/>
  </conditionalFormatting>
  <conditionalFormatting sqref="A2256">
    <cfRule type="duplicateValues" dxfId="25" priority="29"/>
  </conditionalFormatting>
  <conditionalFormatting sqref="A2258 A2260 A2262">
    <cfRule type="duplicateValues" dxfId="24" priority="28"/>
  </conditionalFormatting>
  <conditionalFormatting sqref="A2258">
    <cfRule type="duplicateValues" dxfId="23" priority="27"/>
  </conditionalFormatting>
  <conditionalFormatting sqref="A2257:A2262">
    <cfRule type="duplicateValues" dxfId="22" priority="26"/>
  </conditionalFormatting>
  <conditionalFormatting sqref="A2263">
    <cfRule type="duplicateValues" dxfId="21" priority="25"/>
  </conditionalFormatting>
  <conditionalFormatting sqref="A2263">
    <cfRule type="duplicateValues" dxfId="20" priority="24"/>
  </conditionalFormatting>
  <conditionalFormatting sqref="A2263">
    <cfRule type="duplicateValues" dxfId="19" priority="23"/>
  </conditionalFormatting>
  <conditionalFormatting sqref="A2265">
    <cfRule type="duplicateValues" dxfId="18" priority="22"/>
  </conditionalFormatting>
  <conditionalFormatting sqref="A2264">
    <cfRule type="duplicateValues" dxfId="17" priority="21"/>
  </conditionalFormatting>
  <conditionalFormatting sqref="A2267">
    <cfRule type="duplicateValues" dxfId="16" priority="20"/>
  </conditionalFormatting>
  <conditionalFormatting sqref="A2268">
    <cfRule type="duplicateValues" dxfId="15" priority="19"/>
  </conditionalFormatting>
  <conditionalFormatting sqref="A2268">
    <cfRule type="duplicateValues" dxfId="14" priority="18"/>
  </conditionalFormatting>
  <conditionalFormatting sqref="A2268">
    <cfRule type="duplicateValues" dxfId="13" priority="17"/>
  </conditionalFormatting>
  <conditionalFormatting sqref="A2270">
    <cfRule type="duplicateValues" dxfId="12" priority="16"/>
  </conditionalFormatting>
  <conditionalFormatting sqref="A2269">
    <cfRule type="duplicateValues" dxfId="11" priority="15"/>
  </conditionalFormatting>
  <conditionalFormatting sqref="A2271">
    <cfRule type="duplicateValues" dxfId="10" priority="14"/>
  </conditionalFormatting>
  <conditionalFormatting sqref="A2272">
    <cfRule type="duplicateValues" dxfId="9" priority="13"/>
  </conditionalFormatting>
  <conditionalFormatting sqref="A2272">
    <cfRule type="duplicateValues" dxfId="8" priority="12"/>
  </conditionalFormatting>
  <conditionalFormatting sqref="A2272">
    <cfRule type="duplicateValues" dxfId="7" priority="11"/>
  </conditionalFormatting>
  <conditionalFormatting sqref="A248:A249">
    <cfRule type="duplicateValues" dxfId="6" priority="10"/>
  </conditionalFormatting>
  <conditionalFormatting sqref="A451:A452">
    <cfRule type="duplicateValues" dxfId="5" priority="9"/>
  </conditionalFormatting>
  <conditionalFormatting sqref="A653:A654">
    <cfRule type="duplicateValues" dxfId="4" priority="8"/>
  </conditionalFormatting>
  <conditionalFormatting sqref="A2273">
    <cfRule type="duplicateValues" dxfId="3" priority="7"/>
  </conditionalFormatting>
  <conditionalFormatting sqref="A2274:A2277">
    <cfRule type="duplicateValues" dxfId="2" priority="6"/>
  </conditionalFormatting>
  <conditionalFormatting sqref="A2278">
    <cfRule type="duplicateValues" dxfId="1" priority="2"/>
  </conditionalFormatting>
  <conditionalFormatting sqref="A2279:A2286">
    <cfRule type="duplicateValues" dxfId="0" priority="1274"/>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1237B-AFBD-47E1-90E0-A95676B907A9}">
  <dimension ref="A1"/>
  <sheetViews>
    <sheetView workbookViewId="0"/>
  </sheetViews>
  <sheetFormatPr defaultRowHeight="16.5"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B853"/>
  <sheetViews>
    <sheetView workbookViewId="0">
      <selection activeCell="I13" sqref="I13"/>
    </sheetView>
  </sheetViews>
  <sheetFormatPr defaultRowHeight="16.5" x14ac:dyDescent="0.3"/>
  <cols>
    <col min="1" max="1" width="9" bestFit="1" customWidth="1"/>
    <col min="2" max="2" width="6.5" bestFit="1" customWidth="1"/>
    <col min="3" max="3" width="9.5" bestFit="1" customWidth="1"/>
    <col min="4" max="4" width="12.75" bestFit="1" customWidth="1"/>
  </cols>
  <sheetData>
    <row r="1" spans="1:14" x14ac:dyDescent="0.3">
      <c r="A1" s="136" t="s">
        <v>109</v>
      </c>
      <c r="B1" s="136"/>
      <c r="C1" s="136"/>
      <c r="D1" s="40" t="s">
        <v>108</v>
      </c>
      <c r="E1" s="136" t="s">
        <v>107</v>
      </c>
      <c r="F1" s="136"/>
      <c r="G1" s="136"/>
      <c r="H1" s="136"/>
      <c r="I1" s="136"/>
    </row>
    <row r="2" spans="1:14" ht="147" x14ac:dyDescent="0.3">
      <c r="A2" s="32" t="s">
        <v>101</v>
      </c>
      <c r="B2" s="32" t="s">
        <v>102</v>
      </c>
      <c r="C2" s="32" t="s">
        <v>103</v>
      </c>
      <c r="D2" s="32" t="s">
        <v>106</v>
      </c>
      <c r="E2" s="48">
        <v>1</v>
      </c>
      <c r="F2" s="48">
        <v>2</v>
      </c>
      <c r="G2" s="48">
        <v>3</v>
      </c>
      <c r="H2" s="48">
        <v>4</v>
      </c>
      <c r="I2" s="48">
        <v>5</v>
      </c>
    </row>
    <row r="3" spans="1:14" x14ac:dyDescent="0.3">
      <c r="A3" s="50">
        <v>0.02</v>
      </c>
      <c r="B3">
        <v>3.0000000000000001E-3</v>
      </c>
      <c r="C3">
        <v>1.0472939999999999</v>
      </c>
      <c r="D3">
        <f>[9]CreatureLevelStatTable!$J$4</f>
        <v>0</v>
      </c>
      <c r="E3" s="41">
        <f>[10]CreatureStarGradeStatTable!$BB$3</f>
        <v>0</v>
      </c>
      <c r="F3" s="41">
        <f>[10]CreatureStarGradeStatTable!$BC$3</f>
        <v>0</v>
      </c>
      <c r="G3" s="41">
        <f>[10]CreatureStarGradeStatTable!$BD$3</f>
        <v>0</v>
      </c>
      <c r="H3" s="41">
        <f>[10]CreatureStarGradeStatTable!$BE$3</f>
        <v>0</v>
      </c>
      <c r="I3" s="41">
        <f>[10]CreatureStarGradeStatTable!$BF$3</f>
        <v>0</v>
      </c>
    </row>
    <row r="5" spans="1:14" x14ac:dyDescent="0.3">
      <c r="A5" s="11" t="s">
        <v>120</v>
      </c>
      <c r="B5" t="s">
        <v>124</v>
      </c>
      <c r="D5" t="s">
        <v>115</v>
      </c>
      <c r="E5" t="s">
        <v>124</v>
      </c>
      <c r="G5" t="s">
        <v>114</v>
      </c>
      <c r="H5" t="s">
        <v>124</v>
      </c>
      <c r="J5" t="s">
        <v>125</v>
      </c>
      <c r="K5" t="s">
        <v>126</v>
      </c>
      <c r="M5" t="s">
        <v>132</v>
      </c>
    </row>
    <row r="6" spans="1:14" x14ac:dyDescent="0.3">
      <c r="A6">
        <v>1</v>
      </c>
      <c r="B6">
        <v>0.5</v>
      </c>
      <c r="D6">
        <v>0</v>
      </c>
      <c r="E6">
        <v>1</v>
      </c>
      <c r="G6">
        <v>1</v>
      </c>
      <c r="H6">
        <v>0.1</v>
      </c>
      <c r="J6" s="11" t="s">
        <v>127</v>
      </c>
      <c r="K6">
        <v>1</v>
      </c>
      <c r="M6" s="11" t="s">
        <v>133</v>
      </c>
      <c r="N6">
        <v>1</v>
      </c>
    </row>
    <row r="7" spans="1:14" x14ac:dyDescent="0.3">
      <c r="D7">
        <v>1000</v>
      </c>
      <c r="E7">
        <v>1.25</v>
      </c>
      <c r="J7" s="11" t="s">
        <v>128</v>
      </c>
      <c r="K7">
        <v>1.1000000000000001</v>
      </c>
      <c r="M7" s="11" t="s">
        <v>127</v>
      </c>
      <c r="N7">
        <v>1</v>
      </c>
    </row>
    <row r="8" spans="1:14" x14ac:dyDescent="0.3">
      <c r="D8">
        <v>2000</v>
      </c>
      <c r="E8">
        <v>3</v>
      </c>
      <c r="J8" s="11" t="s">
        <v>129</v>
      </c>
      <c r="K8">
        <v>1.2</v>
      </c>
      <c r="M8" s="11" t="s">
        <v>128</v>
      </c>
      <c r="N8">
        <v>1.1000000000000001</v>
      </c>
    </row>
    <row r="9" spans="1:14" x14ac:dyDescent="0.3">
      <c r="D9">
        <v>3000</v>
      </c>
      <c r="E9">
        <v>5.25</v>
      </c>
      <c r="J9" s="11" t="s">
        <v>130</v>
      </c>
      <c r="K9">
        <v>1.35</v>
      </c>
      <c r="M9" s="11" t="s">
        <v>129</v>
      </c>
      <c r="N9">
        <v>1.25</v>
      </c>
    </row>
    <row r="10" spans="1:14" x14ac:dyDescent="0.3">
      <c r="D10">
        <v>4000</v>
      </c>
      <c r="E10">
        <v>8</v>
      </c>
      <c r="J10" s="11" t="s">
        <v>131</v>
      </c>
      <c r="K10">
        <v>1.5</v>
      </c>
      <c r="M10" s="11" t="s">
        <v>130</v>
      </c>
      <c r="N10">
        <v>1</v>
      </c>
    </row>
    <row r="11" spans="1:14" x14ac:dyDescent="0.3">
      <c r="D11">
        <v>5000</v>
      </c>
      <c r="E11">
        <v>11.25</v>
      </c>
      <c r="M11" s="11" t="s">
        <v>134</v>
      </c>
      <c r="N11">
        <v>1</v>
      </c>
    </row>
    <row r="12" spans="1:14" x14ac:dyDescent="0.3">
      <c r="D12">
        <v>6000</v>
      </c>
      <c r="E12">
        <v>15</v>
      </c>
    </row>
    <row r="15" spans="1:14" ht="15.75" customHeight="1" x14ac:dyDescent="0.3">
      <c r="D15">
        <v>1.25</v>
      </c>
      <c r="E15">
        <v>0</v>
      </c>
      <c r="F15">
        <f t="shared" ref="F15:F20" si="0">D15+E15</f>
        <v>1.25</v>
      </c>
      <c r="G15">
        <f>F15/1</f>
        <v>1.25</v>
      </c>
    </row>
    <row r="16" spans="1:14" x14ac:dyDescent="0.3">
      <c r="D16">
        <v>2.5</v>
      </c>
      <c r="E16">
        <v>0.5</v>
      </c>
      <c r="F16">
        <f t="shared" si="0"/>
        <v>3</v>
      </c>
      <c r="G16">
        <f>F16/2</f>
        <v>1.5</v>
      </c>
    </row>
    <row r="17" spans="4:7" x14ac:dyDescent="0.3">
      <c r="D17">
        <v>3.75</v>
      </c>
      <c r="E17">
        <v>1.5</v>
      </c>
      <c r="F17">
        <f t="shared" si="0"/>
        <v>5.25</v>
      </c>
      <c r="G17">
        <f>F17/3</f>
        <v>1.75</v>
      </c>
    </row>
    <row r="18" spans="4:7" x14ac:dyDescent="0.3">
      <c r="D18">
        <v>5</v>
      </c>
      <c r="E18">
        <v>3</v>
      </c>
      <c r="F18">
        <f t="shared" si="0"/>
        <v>8</v>
      </c>
      <c r="G18">
        <f>F18/4</f>
        <v>2</v>
      </c>
    </row>
    <row r="19" spans="4:7" x14ac:dyDescent="0.3">
      <c r="D19">
        <v>6.25</v>
      </c>
      <c r="E19">
        <v>5</v>
      </c>
      <c r="F19">
        <f t="shared" si="0"/>
        <v>11.25</v>
      </c>
      <c r="G19">
        <f>F19/5</f>
        <v>2.25</v>
      </c>
    </row>
    <row r="20" spans="4:7" x14ac:dyDescent="0.3">
      <c r="D20">
        <v>7.5</v>
      </c>
      <c r="E20">
        <v>7.5</v>
      </c>
      <c r="F20">
        <f t="shared" si="0"/>
        <v>15</v>
      </c>
      <c r="G20">
        <f>F20/6</f>
        <v>2.5</v>
      </c>
    </row>
    <row r="44" spans="54:54" x14ac:dyDescent="0.3">
      <c r="BB44">
        <v>275</v>
      </c>
    </row>
    <row r="45" spans="54:54" x14ac:dyDescent="0.3">
      <c r="BB45">
        <v>275</v>
      </c>
    </row>
    <row r="46" spans="54:54" x14ac:dyDescent="0.3">
      <c r="BB46">
        <v>325</v>
      </c>
    </row>
    <row r="47" spans="54:54" x14ac:dyDescent="0.3">
      <c r="BB47">
        <v>325</v>
      </c>
    </row>
    <row r="48" spans="54:54" x14ac:dyDescent="0.3">
      <c r="BB48">
        <v>475</v>
      </c>
    </row>
    <row r="49" spans="54:54" x14ac:dyDescent="0.3">
      <c r="BB49">
        <v>475</v>
      </c>
    </row>
    <row r="50" spans="54:54" x14ac:dyDescent="0.3">
      <c r="BB50">
        <v>290</v>
      </c>
    </row>
    <row r="51" spans="54:54" x14ac:dyDescent="0.3">
      <c r="BB51">
        <v>290</v>
      </c>
    </row>
    <row r="52" spans="54:54" x14ac:dyDescent="0.3">
      <c r="BB52">
        <v>340</v>
      </c>
    </row>
    <row r="53" spans="54:54" x14ac:dyDescent="0.3">
      <c r="BB53">
        <v>340</v>
      </c>
    </row>
    <row r="54" spans="54:54" x14ac:dyDescent="0.3">
      <c r="BB54">
        <v>275</v>
      </c>
    </row>
    <row r="55" spans="54:54" x14ac:dyDescent="0.3">
      <c r="BB55">
        <v>275</v>
      </c>
    </row>
    <row r="56" spans="54:54" x14ac:dyDescent="0.3">
      <c r="BB56">
        <v>325</v>
      </c>
    </row>
    <row r="57" spans="54:54" x14ac:dyDescent="0.3">
      <c r="BB57">
        <v>325</v>
      </c>
    </row>
    <row r="58" spans="54:54" x14ac:dyDescent="0.3">
      <c r="BB58">
        <v>375</v>
      </c>
    </row>
    <row r="59" spans="54:54" x14ac:dyDescent="0.3">
      <c r="BB59">
        <v>375</v>
      </c>
    </row>
    <row r="60" spans="54:54" x14ac:dyDescent="0.3">
      <c r="BB60">
        <v>300</v>
      </c>
    </row>
    <row r="61" spans="54:54" x14ac:dyDescent="0.3">
      <c r="BB61">
        <v>300</v>
      </c>
    </row>
    <row r="62" spans="54:54" x14ac:dyDescent="0.3">
      <c r="BB62">
        <v>500</v>
      </c>
    </row>
    <row r="63" spans="54:54" x14ac:dyDescent="0.3">
      <c r="BB63">
        <v>500</v>
      </c>
    </row>
    <row r="64" spans="54:54" x14ac:dyDescent="0.3">
      <c r="BB64">
        <v>350</v>
      </c>
    </row>
    <row r="65" spans="54:54" x14ac:dyDescent="0.3">
      <c r="BB65">
        <v>350</v>
      </c>
    </row>
    <row r="66" spans="54:54" x14ac:dyDescent="0.3">
      <c r="BB66">
        <v>450</v>
      </c>
    </row>
    <row r="67" spans="54:54" x14ac:dyDescent="0.3">
      <c r="BB67">
        <v>450</v>
      </c>
    </row>
    <row r="68" spans="54:54" x14ac:dyDescent="0.3">
      <c r="BB68">
        <v>325</v>
      </c>
    </row>
    <row r="69" spans="54:54" x14ac:dyDescent="0.3">
      <c r="BB69">
        <v>325</v>
      </c>
    </row>
    <row r="70" spans="54:54" x14ac:dyDescent="0.3">
      <c r="BB70">
        <v>260</v>
      </c>
    </row>
    <row r="71" spans="54:54" x14ac:dyDescent="0.3">
      <c r="BB71">
        <v>260</v>
      </c>
    </row>
    <row r="72" spans="54:54" x14ac:dyDescent="0.3">
      <c r="BB72">
        <v>330</v>
      </c>
    </row>
    <row r="73" spans="54:54" x14ac:dyDescent="0.3">
      <c r="BB73">
        <v>330</v>
      </c>
    </row>
    <row r="74" spans="54:54" x14ac:dyDescent="0.3">
      <c r="BB74">
        <v>375</v>
      </c>
    </row>
    <row r="75" spans="54:54" x14ac:dyDescent="0.3">
      <c r="BB75">
        <v>375</v>
      </c>
    </row>
    <row r="76" spans="54:54" x14ac:dyDescent="0.3">
      <c r="BB76">
        <v>215</v>
      </c>
    </row>
    <row r="77" spans="54:54" x14ac:dyDescent="0.3">
      <c r="BB77">
        <v>215</v>
      </c>
    </row>
    <row r="78" spans="54:54" x14ac:dyDescent="0.3">
      <c r="BB78">
        <v>260</v>
      </c>
    </row>
    <row r="79" spans="54:54" x14ac:dyDescent="0.3">
      <c r="BB79">
        <v>260</v>
      </c>
    </row>
    <row r="80" spans="54:54" x14ac:dyDescent="0.3">
      <c r="BB80">
        <v>425</v>
      </c>
    </row>
    <row r="81" spans="54:54" x14ac:dyDescent="0.3">
      <c r="BB81">
        <v>425</v>
      </c>
    </row>
    <row r="82" spans="54:54" x14ac:dyDescent="0.3">
      <c r="BB82">
        <v>300</v>
      </c>
    </row>
    <row r="83" spans="54:54" x14ac:dyDescent="0.3">
      <c r="BB83">
        <v>300</v>
      </c>
    </row>
    <row r="84" spans="54:54" x14ac:dyDescent="0.3">
      <c r="BB84">
        <v>235</v>
      </c>
    </row>
    <row r="85" spans="54:54" x14ac:dyDescent="0.3">
      <c r="BB85">
        <v>235</v>
      </c>
    </row>
    <row r="86" spans="54:54" x14ac:dyDescent="0.3">
      <c r="BB86">
        <v>675</v>
      </c>
    </row>
    <row r="87" spans="54:54" x14ac:dyDescent="0.3">
      <c r="BB87">
        <v>675</v>
      </c>
    </row>
    <row r="88" spans="54:54" x14ac:dyDescent="0.3">
      <c r="BB88">
        <v>240</v>
      </c>
    </row>
    <row r="89" spans="54:54" x14ac:dyDescent="0.3">
      <c r="BB89">
        <v>240</v>
      </c>
    </row>
    <row r="90" spans="54:54" x14ac:dyDescent="0.3">
      <c r="BB90">
        <v>400</v>
      </c>
    </row>
    <row r="91" spans="54:54" x14ac:dyDescent="0.3">
      <c r="BB91">
        <v>400</v>
      </c>
    </row>
    <row r="92" spans="54:54" x14ac:dyDescent="0.3">
      <c r="BB92">
        <v>440</v>
      </c>
    </row>
    <row r="93" spans="54:54" x14ac:dyDescent="0.3">
      <c r="BB93">
        <v>440</v>
      </c>
    </row>
    <row r="94" spans="54:54" x14ac:dyDescent="0.3">
      <c r="BB94">
        <v>525</v>
      </c>
    </row>
    <row r="95" spans="54:54" x14ac:dyDescent="0.3">
      <c r="BB95">
        <v>525</v>
      </c>
    </row>
    <row r="96" spans="54:54" x14ac:dyDescent="0.3">
      <c r="BB96">
        <v>375</v>
      </c>
    </row>
    <row r="97" spans="54:54" x14ac:dyDescent="0.3">
      <c r="BB97">
        <v>375</v>
      </c>
    </row>
    <row r="98" spans="54:54" x14ac:dyDescent="0.3">
      <c r="BB98">
        <v>180</v>
      </c>
    </row>
    <row r="99" spans="54:54" x14ac:dyDescent="0.3">
      <c r="BB99">
        <v>180</v>
      </c>
    </row>
    <row r="100" spans="54:54" x14ac:dyDescent="0.3">
      <c r="BB100">
        <v>500</v>
      </c>
    </row>
    <row r="101" spans="54:54" x14ac:dyDescent="0.3">
      <c r="BB101">
        <v>500</v>
      </c>
    </row>
    <row r="102" spans="54:54" x14ac:dyDescent="0.3">
      <c r="BB102">
        <v>425</v>
      </c>
    </row>
    <row r="103" spans="54:54" x14ac:dyDescent="0.3">
      <c r="BB103">
        <v>425</v>
      </c>
    </row>
    <row r="104" spans="54:54" x14ac:dyDescent="0.3">
      <c r="BB104">
        <v>375</v>
      </c>
    </row>
    <row r="105" spans="54:54" x14ac:dyDescent="0.3">
      <c r="BB105">
        <v>375</v>
      </c>
    </row>
    <row r="106" spans="54:54" x14ac:dyDescent="0.3">
      <c r="BB106">
        <v>425</v>
      </c>
    </row>
    <row r="107" spans="54:54" x14ac:dyDescent="0.3">
      <c r="BB107">
        <v>425</v>
      </c>
    </row>
    <row r="108" spans="54:54" x14ac:dyDescent="0.3">
      <c r="BB108">
        <v>160</v>
      </c>
    </row>
    <row r="109" spans="54:54" x14ac:dyDescent="0.3">
      <c r="BB109">
        <v>160</v>
      </c>
    </row>
    <row r="110" spans="54:54" x14ac:dyDescent="0.3">
      <c r="BB110">
        <v>425</v>
      </c>
    </row>
    <row r="111" spans="54:54" x14ac:dyDescent="0.3">
      <c r="BB111">
        <v>425</v>
      </c>
    </row>
    <row r="112" spans="54:54" x14ac:dyDescent="0.3">
      <c r="BB112">
        <v>175</v>
      </c>
    </row>
    <row r="113" spans="54:54" x14ac:dyDescent="0.3">
      <c r="BB113">
        <v>175</v>
      </c>
    </row>
    <row r="114" spans="54:54" x14ac:dyDescent="0.3">
      <c r="BB114">
        <v>360</v>
      </c>
    </row>
    <row r="115" spans="54:54" x14ac:dyDescent="0.3">
      <c r="BB115">
        <v>360</v>
      </c>
    </row>
    <row r="116" spans="54:54" x14ac:dyDescent="0.3">
      <c r="BB116">
        <v>285</v>
      </c>
    </row>
    <row r="117" spans="54:54" x14ac:dyDescent="0.3">
      <c r="BB117">
        <v>285</v>
      </c>
    </row>
    <row r="118" spans="54:54" x14ac:dyDescent="0.3">
      <c r="BB118">
        <v>310</v>
      </c>
    </row>
    <row r="119" spans="54:54" x14ac:dyDescent="0.3">
      <c r="BB119">
        <v>310</v>
      </c>
    </row>
    <row r="120" spans="54:54" x14ac:dyDescent="0.3">
      <c r="BB120">
        <v>240</v>
      </c>
    </row>
    <row r="121" spans="54:54" x14ac:dyDescent="0.3">
      <c r="BB121">
        <v>240</v>
      </c>
    </row>
    <row r="122" spans="54:54" x14ac:dyDescent="0.3">
      <c r="BB122">
        <v>350</v>
      </c>
    </row>
    <row r="123" spans="54:54" x14ac:dyDescent="0.3">
      <c r="BB123">
        <v>350</v>
      </c>
    </row>
    <row r="124" spans="54:54" x14ac:dyDescent="0.3">
      <c r="BB124">
        <v>550</v>
      </c>
    </row>
    <row r="125" spans="54:54" x14ac:dyDescent="0.3">
      <c r="BB125">
        <v>550</v>
      </c>
    </row>
    <row r="126" spans="54:54" x14ac:dyDescent="0.3">
      <c r="BB126">
        <v>325</v>
      </c>
    </row>
    <row r="127" spans="54:54" x14ac:dyDescent="0.3">
      <c r="BB127">
        <v>325</v>
      </c>
    </row>
    <row r="128" spans="54:54" x14ac:dyDescent="0.3">
      <c r="BB128">
        <v>330</v>
      </c>
    </row>
    <row r="129" spans="1:54" x14ac:dyDescent="0.3">
      <c r="BB129">
        <v>330</v>
      </c>
    </row>
    <row r="130" spans="1:54" x14ac:dyDescent="0.3">
      <c r="BB130">
        <v>375</v>
      </c>
    </row>
    <row r="131" spans="1:54" x14ac:dyDescent="0.3">
      <c r="BB131">
        <v>375</v>
      </c>
    </row>
    <row r="132" spans="1:54" x14ac:dyDescent="0.3">
      <c r="A132">
        <v>64</v>
      </c>
      <c r="BB132">
        <v>475</v>
      </c>
    </row>
    <row r="133" spans="1:54" x14ac:dyDescent="0.3">
      <c r="BB133">
        <v>475</v>
      </c>
    </row>
    <row r="134" spans="1:54" x14ac:dyDescent="0.3">
      <c r="BB134">
        <v>425</v>
      </c>
    </row>
    <row r="135" spans="1:54" x14ac:dyDescent="0.3">
      <c r="BB135">
        <v>425</v>
      </c>
    </row>
    <row r="136" spans="1:54" x14ac:dyDescent="0.3">
      <c r="BB136">
        <v>210</v>
      </c>
    </row>
    <row r="137" spans="1:54" x14ac:dyDescent="0.3">
      <c r="BB137">
        <v>210</v>
      </c>
    </row>
    <row r="147" spans="54:54" x14ac:dyDescent="0.3">
      <c r="BB147">
        <v>275</v>
      </c>
    </row>
    <row r="148" spans="54:54" x14ac:dyDescent="0.3">
      <c r="BB148">
        <v>275</v>
      </c>
    </row>
    <row r="149" spans="54:54" x14ac:dyDescent="0.3">
      <c r="BB149">
        <v>325</v>
      </c>
    </row>
    <row r="150" spans="54:54" x14ac:dyDescent="0.3">
      <c r="BB150">
        <v>325</v>
      </c>
    </row>
    <row r="151" spans="54:54" x14ac:dyDescent="0.3">
      <c r="BB151">
        <v>475</v>
      </c>
    </row>
    <row r="152" spans="54:54" x14ac:dyDescent="0.3">
      <c r="BB152">
        <v>475</v>
      </c>
    </row>
    <row r="153" spans="54:54" x14ac:dyDescent="0.3">
      <c r="BB153">
        <v>290</v>
      </c>
    </row>
    <row r="154" spans="54:54" x14ac:dyDescent="0.3">
      <c r="BB154">
        <v>290</v>
      </c>
    </row>
    <row r="155" spans="54:54" x14ac:dyDescent="0.3">
      <c r="BB155">
        <v>340</v>
      </c>
    </row>
    <row r="156" spans="54:54" x14ac:dyDescent="0.3">
      <c r="BB156">
        <v>340</v>
      </c>
    </row>
    <row r="157" spans="54:54" x14ac:dyDescent="0.3">
      <c r="BB157">
        <v>275</v>
      </c>
    </row>
    <row r="158" spans="54:54" x14ac:dyDescent="0.3">
      <c r="BB158">
        <v>275</v>
      </c>
    </row>
    <row r="159" spans="54:54" x14ac:dyDescent="0.3">
      <c r="BB159">
        <v>325</v>
      </c>
    </row>
    <row r="160" spans="54:54" x14ac:dyDescent="0.3">
      <c r="BB160">
        <v>325</v>
      </c>
    </row>
    <row r="161" spans="54:54" x14ac:dyDescent="0.3">
      <c r="BB161">
        <v>375</v>
      </c>
    </row>
    <row r="162" spans="54:54" x14ac:dyDescent="0.3">
      <c r="BB162">
        <v>375</v>
      </c>
    </row>
    <row r="163" spans="54:54" x14ac:dyDescent="0.3">
      <c r="BB163">
        <v>300</v>
      </c>
    </row>
    <row r="164" spans="54:54" x14ac:dyDescent="0.3">
      <c r="BB164">
        <v>300</v>
      </c>
    </row>
    <row r="165" spans="54:54" x14ac:dyDescent="0.3">
      <c r="BB165">
        <v>500</v>
      </c>
    </row>
    <row r="166" spans="54:54" x14ac:dyDescent="0.3">
      <c r="BB166">
        <v>500</v>
      </c>
    </row>
    <row r="167" spans="54:54" x14ac:dyDescent="0.3">
      <c r="BB167">
        <v>350</v>
      </c>
    </row>
    <row r="168" spans="54:54" x14ac:dyDescent="0.3">
      <c r="BB168">
        <v>350</v>
      </c>
    </row>
    <row r="169" spans="54:54" x14ac:dyDescent="0.3">
      <c r="BB169">
        <v>450</v>
      </c>
    </row>
    <row r="170" spans="54:54" x14ac:dyDescent="0.3">
      <c r="BB170">
        <v>450</v>
      </c>
    </row>
    <row r="171" spans="54:54" x14ac:dyDescent="0.3">
      <c r="BB171">
        <v>325</v>
      </c>
    </row>
    <row r="172" spans="54:54" x14ac:dyDescent="0.3">
      <c r="BB172">
        <v>325</v>
      </c>
    </row>
    <row r="173" spans="54:54" x14ac:dyDescent="0.3">
      <c r="BB173">
        <v>260</v>
      </c>
    </row>
    <row r="174" spans="54:54" x14ac:dyDescent="0.3">
      <c r="BB174">
        <v>260</v>
      </c>
    </row>
    <row r="175" spans="54:54" x14ac:dyDescent="0.3">
      <c r="BB175">
        <v>330</v>
      </c>
    </row>
    <row r="176" spans="54:54" x14ac:dyDescent="0.3">
      <c r="BB176">
        <v>330</v>
      </c>
    </row>
    <row r="177" spans="54:54" x14ac:dyDescent="0.3">
      <c r="BB177">
        <v>375</v>
      </c>
    </row>
    <row r="178" spans="54:54" x14ac:dyDescent="0.3">
      <c r="BB178">
        <v>375</v>
      </c>
    </row>
    <row r="179" spans="54:54" x14ac:dyDescent="0.3">
      <c r="BB179">
        <v>215</v>
      </c>
    </row>
    <row r="180" spans="54:54" x14ac:dyDescent="0.3">
      <c r="BB180">
        <v>215</v>
      </c>
    </row>
    <row r="181" spans="54:54" x14ac:dyDescent="0.3">
      <c r="BB181">
        <v>260</v>
      </c>
    </row>
    <row r="182" spans="54:54" x14ac:dyDescent="0.3">
      <c r="BB182">
        <v>260</v>
      </c>
    </row>
    <row r="183" spans="54:54" x14ac:dyDescent="0.3">
      <c r="BB183">
        <v>425</v>
      </c>
    </row>
    <row r="184" spans="54:54" x14ac:dyDescent="0.3">
      <c r="BB184">
        <v>425</v>
      </c>
    </row>
    <row r="185" spans="54:54" x14ac:dyDescent="0.3">
      <c r="BB185">
        <v>300</v>
      </c>
    </row>
    <row r="186" spans="54:54" x14ac:dyDescent="0.3">
      <c r="BB186">
        <v>300</v>
      </c>
    </row>
    <row r="187" spans="54:54" x14ac:dyDescent="0.3">
      <c r="BB187">
        <v>235</v>
      </c>
    </row>
    <row r="188" spans="54:54" x14ac:dyDescent="0.3">
      <c r="BB188">
        <v>235</v>
      </c>
    </row>
    <row r="189" spans="54:54" x14ac:dyDescent="0.3">
      <c r="BB189">
        <v>675</v>
      </c>
    </row>
    <row r="190" spans="54:54" x14ac:dyDescent="0.3">
      <c r="BB190">
        <v>675</v>
      </c>
    </row>
    <row r="191" spans="54:54" x14ac:dyDescent="0.3">
      <c r="BB191">
        <v>240</v>
      </c>
    </row>
    <row r="192" spans="54:54" x14ac:dyDescent="0.3">
      <c r="BB192">
        <v>240</v>
      </c>
    </row>
    <row r="193" spans="54:54" x14ac:dyDescent="0.3">
      <c r="BB193">
        <v>400</v>
      </c>
    </row>
    <row r="194" spans="54:54" x14ac:dyDescent="0.3">
      <c r="BB194">
        <v>400</v>
      </c>
    </row>
    <row r="195" spans="54:54" x14ac:dyDescent="0.3">
      <c r="BB195">
        <v>440</v>
      </c>
    </row>
    <row r="196" spans="54:54" x14ac:dyDescent="0.3">
      <c r="BB196">
        <v>440</v>
      </c>
    </row>
    <row r="197" spans="54:54" x14ac:dyDescent="0.3">
      <c r="BB197">
        <v>525</v>
      </c>
    </row>
    <row r="198" spans="54:54" x14ac:dyDescent="0.3">
      <c r="BB198">
        <v>525</v>
      </c>
    </row>
    <row r="199" spans="54:54" x14ac:dyDescent="0.3">
      <c r="BB199">
        <v>375</v>
      </c>
    </row>
    <row r="200" spans="54:54" x14ac:dyDescent="0.3">
      <c r="BB200">
        <v>375</v>
      </c>
    </row>
    <row r="201" spans="54:54" x14ac:dyDescent="0.3">
      <c r="BB201">
        <v>180</v>
      </c>
    </row>
    <row r="202" spans="54:54" x14ac:dyDescent="0.3">
      <c r="BB202">
        <v>180</v>
      </c>
    </row>
    <row r="203" spans="54:54" x14ac:dyDescent="0.3">
      <c r="BB203">
        <v>500</v>
      </c>
    </row>
    <row r="204" spans="54:54" x14ac:dyDescent="0.3">
      <c r="BB204">
        <v>500</v>
      </c>
    </row>
    <row r="205" spans="54:54" x14ac:dyDescent="0.3">
      <c r="BB205">
        <v>425</v>
      </c>
    </row>
    <row r="206" spans="54:54" x14ac:dyDescent="0.3">
      <c r="BB206">
        <v>425</v>
      </c>
    </row>
    <row r="207" spans="54:54" x14ac:dyDescent="0.3">
      <c r="BB207">
        <v>375</v>
      </c>
    </row>
    <row r="208" spans="54:54" x14ac:dyDescent="0.3">
      <c r="BB208">
        <v>375</v>
      </c>
    </row>
    <row r="209" spans="1:54" x14ac:dyDescent="0.3">
      <c r="BB209">
        <v>425</v>
      </c>
    </row>
    <row r="210" spans="1:54" x14ac:dyDescent="0.3">
      <c r="BB210">
        <v>425</v>
      </c>
    </row>
    <row r="211" spans="1:54" x14ac:dyDescent="0.3">
      <c r="BB211">
        <v>160</v>
      </c>
    </row>
    <row r="212" spans="1:54" x14ac:dyDescent="0.3">
      <c r="BB212">
        <v>160</v>
      </c>
    </row>
    <row r="213" spans="1:54" x14ac:dyDescent="0.3">
      <c r="BB213">
        <v>425</v>
      </c>
    </row>
    <row r="214" spans="1:54" x14ac:dyDescent="0.3">
      <c r="BB214">
        <v>425</v>
      </c>
    </row>
    <row r="215" spans="1:54" x14ac:dyDescent="0.3">
      <c r="BB215">
        <v>175</v>
      </c>
    </row>
    <row r="216" spans="1:54" x14ac:dyDescent="0.3">
      <c r="BB216">
        <v>175</v>
      </c>
    </row>
    <row r="217" spans="1:54" x14ac:dyDescent="0.3">
      <c r="BB217">
        <v>360</v>
      </c>
    </row>
    <row r="218" spans="1:54" x14ac:dyDescent="0.3">
      <c r="BB218">
        <v>360</v>
      </c>
    </row>
    <row r="219" spans="1:54" x14ac:dyDescent="0.3">
      <c r="BB219">
        <v>285</v>
      </c>
    </row>
    <row r="220" spans="1:54" x14ac:dyDescent="0.3">
      <c r="BB220">
        <v>285</v>
      </c>
    </row>
    <row r="221" spans="1:54" x14ac:dyDescent="0.3">
      <c r="BB221">
        <v>310</v>
      </c>
    </row>
    <row r="222" spans="1:54" x14ac:dyDescent="0.3">
      <c r="BB222">
        <v>310</v>
      </c>
    </row>
    <row r="223" spans="1:54" x14ac:dyDescent="0.3">
      <c r="A223">
        <v>540</v>
      </c>
      <c r="BB223">
        <v>240</v>
      </c>
    </row>
    <row r="224" spans="1:54" x14ac:dyDescent="0.3">
      <c r="BB224">
        <v>240</v>
      </c>
    </row>
    <row r="225" spans="1:54" x14ac:dyDescent="0.3">
      <c r="A225">
        <v>541</v>
      </c>
      <c r="BB225">
        <v>350</v>
      </c>
    </row>
    <row r="226" spans="1:54" x14ac:dyDescent="0.3">
      <c r="BB226">
        <v>350</v>
      </c>
    </row>
    <row r="227" spans="1:54" x14ac:dyDescent="0.3">
      <c r="BB227">
        <v>550</v>
      </c>
    </row>
    <row r="228" spans="1:54" x14ac:dyDescent="0.3">
      <c r="BB228">
        <v>550</v>
      </c>
    </row>
    <row r="229" spans="1:54" x14ac:dyDescent="0.3">
      <c r="BB229">
        <v>325</v>
      </c>
    </row>
    <row r="230" spans="1:54" x14ac:dyDescent="0.3">
      <c r="BB230">
        <v>325</v>
      </c>
    </row>
    <row r="231" spans="1:54" x14ac:dyDescent="0.3">
      <c r="BB231">
        <v>330</v>
      </c>
    </row>
    <row r="232" spans="1:54" x14ac:dyDescent="0.3">
      <c r="BB232">
        <v>330</v>
      </c>
    </row>
    <row r="233" spans="1:54" x14ac:dyDescent="0.3">
      <c r="BB233">
        <v>375</v>
      </c>
    </row>
    <row r="234" spans="1:54" x14ac:dyDescent="0.3">
      <c r="BB234">
        <v>375</v>
      </c>
    </row>
    <row r="235" spans="1:54" x14ac:dyDescent="0.3">
      <c r="A235">
        <v>564</v>
      </c>
      <c r="BB235">
        <v>475</v>
      </c>
    </row>
    <row r="236" spans="1:54" x14ac:dyDescent="0.3">
      <c r="BB236">
        <v>475</v>
      </c>
    </row>
    <row r="237" spans="1:54" x14ac:dyDescent="0.3">
      <c r="BB237">
        <v>425</v>
      </c>
    </row>
    <row r="238" spans="1:54" x14ac:dyDescent="0.3">
      <c r="BB238">
        <v>425</v>
      </c>
    </row>
    <row r="239" spans="1:54" x14ac:dyDescent="0.3">
      <c r="BB239">
        <v>210</v>
      </c>
    </row>
    <row r="240" spans="1:54" x14ac:dyDescent="0.3">
      <c r="BB240">
        <v>210</v>
      </c>
    </row>
    <row r="243" spans="54:54" x14ac:dyDescent="0.3">
      <c r="BB243">
        <v>275</v>
      </c>
    </row>
    <row r="244" spans="54:54" x14ac:dyDescent="0.3">
      <c r="BB244">
        <v>275</v>
      </c>
    </row>
    <row r="245" spans="54:54" x14ac:dyDescent="0.3">
      <c r="BB245">
        <v>325</v>
      </c>
    </row>
    <row r="246" spans="54:54" x14ac:dyDescent="0.3">
      <c r="BB246">
        <v>325</v>
      </c>
    </row>
    <row r="247" spans="54:54" x14ac:dyDescent="0.3">
      <c r="BB247">
        <v>475</v>
      </c>
    </row>
    <row r="248" spans="54:54" x14ac:dyDescent="0.3">
      <c r="BB248">
        <v>475</v>
      </c>
    </row>
    <row r="249" spans="54:54" x14ac:dyDescent="0.3">
      <c r="BB249">
        <v>290</v>
      </c>
    </row>
    <row r="250" spans="54:54" x14ac:dyDescent="0.3">
      <c r="BB250">
        <v>290</v>
      </c>
    </row>
    <row r="251" spans="54:54" x14ac:dyDescent="0.3">
      <c r="BB251">
        <v>340</v>
      </c>
    </row>
    <row r="252" spans="54:54" x14ac:dyDescent="0.3">
      <c r="BB252">
        <v>340</v>
      </c>
    </row>
    <row r="253" spans="54:54" x14ac:dyDescent="0.3">
      <c r="BB253">
        <v>275</v>
      </c>
    </row>
    <row r="254" spans="54:54" x14ac:dyDescent="0.3">
      <c r="BB254">
        <v>275</v>
      </c>
    </row>
    <row r="255" spans="54:54" x14ac:dyDescent="0.3">
      <c r="BB255">
        <v>325</v>
      </c>
    </row>
    <row r="256" spans="54:54" x14ac:dyDescent="0.3">
      <c r="BB256">
        <v>325</v>
      </c>
    </row>
    <row r="257" spans="54:54" x14ac:dyDescent="0.3">
      <c r="BB257">
        <v>375</v>
      </c>
    </row>
    <row r="258" spans="54:54" x14ac:dyDescent="0.3">
      <c r="BB258">
        <v>375</v>
      </c>
    </row>
    <row r="259" spans="54:54" x14ac:dyDescent="0.3">
      <c r="BB259">
        <v>300</v>
      </c>
    </row>
    <row r="260" spans="54:54" x14ac:dyDescent="0.3">
      <c r="BB260">
        <v>300</v>
      </c>
    </row>
    <row r="261" spans="54:54" x14ac:dyDescent="0.3">
      <c r="BB261">
        <v>500</v>
      </c>
    </row>
    <row r="262" spans="54:54" x14ac:dyDescent="0.3">
      <c r="BB262">
        <v>500</v>
      </c>
    </row>
    <row r="263" spans="54:54" x14ac:dyDescent="0.3">
      <c r="BB263">
        <v>350</v>
      </c>
    </row>
    <row r="264" spans="54:54" x14ac:dyDescent="0.3">
      <c r="BB264">
        <v>350</v>
      </c>
    </row>
    <row r="265" spans="54:54" x14ac:dyDescent="0.3">
      <c r="BB265">
        <v>450</v>
      </c>
    </row>
    <row r="266" spans="54:54" x14ac:dyDescent="0.3">
      <c r="BB266">
        <v>450</v>
      </c>
    </row>
    <row r="267" spans="54:54" x14ac:dyDescent="0.3">
      <c r="BB267">
        <v>325</v>
      </c>
    </row>
    <row r="268" spans="54:54" x14ac:dyDescent="0.3">
      <c r="BB268">
        <v>325</v>
      </c>
    </row>
    <row r="269" spans="54:54" x14ac:dyDescent="0.3">
      <c r="BB269">
        <v>260</v>
      </c>
    </row>
    <row r="270" spans="54:54" x14ac:dyDescent="0.3">
      <c r="BB270">
        <v>260</v>
      </c>
    </row>
    <row r="271" spans="54:54" x14ac:dyDescent="0.3">
      <c r="BB271">
        <v>330</v>
      </c>
    </row>
    <row r="272" spans="54:54" x14ac:dyDescent="0.3">
      <c r="BB272">
        <v>330</v>
      </c>
    </row>
    <row r="273" spans="54:54" x14ac:dyDescent="0.3">
      <c r="BB273">
        <v>375</v>
      </c>
    </row>
    <row r="274" spans="54:54" x14ac:dyDescent="0.3">
      <c r="BB274">
        <v>375</v>
      </c>
    </row>
    <row r="275" spans="54:54" x14ac:dyDescent="0.3">
      <c r="BB275">
        <v>215</v>
      </c>
    </row>
    <row r="276" spans="54:54" x14ac:dyDescent="0.3">
      <c r="BB276">
        <v>215</v>
      </c>
    </row>
    <row r="277" spans="54:54" x14ac:dyDescent="0.3">
      <c r="BB277">
        <v>260</v>
      </c>
    </row>
    <row r="278" spans="54:54" x14ac:dyDescent="0.3">
      <c r="BB278">
        <v>260</v>
      </c>
    </row>
    <row r="279" spans="54:54" x14ac:dyDescent="0.3">
      <c r="BB279">
        <v>425</v>
      </c>
    </row>
    <row r="280" spans="54:54" x14ac:dyDescent="0.3">
      <c r="BB280">
        <v>425</v>
      </c>
    </row>
    <row r="281" spans="54:54" x14ac:dyDescent="0.3">
      <c r="BB281">
        <v>300</v>
      </c>
    </row>
    <row r="282" spans="54:54" x14ac:dyDescent="0.3">
      <c r="BB282">
        <v>300</v>
      </c>
    </row>
    <row r="283" spans="54:54" x14ac:dyDescent="0.3">
      <c r="BB283">
        <v>235</v>
      </c>
    </row>
    <row r="284" spans="54:54" x14ac:dyDescent="0.3">
      <c r="BB284">
        <v>235</v>
      </c>
    </row>
    <row r="285" spans="54:54" x14ac:dyDescent="0.3">
      <c r="BB285">
        <v>675</v>
      </c>
    </row>
    <row r="286" spans="54:54" x14ac:dyDescent="0.3">
      <c r="BB286">
        <v>675</v>
      </c>
    </row>
    <row r="287" spans="54:54" x14ac:dyDescent="0.3">
      <c r="BB287">
        <v>240</v>
      </c>
    </row>
    <row r="288" spans="54:54" x14ac:dyDescent="0.3">
      <c r="BB288">
        <v>240</v>
      </c>
    </row>
    <row r="289" spans="54:54" x14ac:dyDescent="0.3">
      <c r="BB289">
        <v>400</v>
      </c>
    </row>
    <row r="290" spans="54:54" x14ac:dyDescent="0.3">
      <c r="BB290">
        <v>400</v>
      </c>
    </row>
    <row r="291" spans="54:54" x14ac:dyDescent="0.3">
      <c r="BB291">
        <v>440</v>
      </c>
    </row>
    <row r="292" spans="54:54" x14ac:dyDescent="0.3">
      <c r="BB292">
        <v>440</v>
      </c>
    </row>
    <row r="293" spans="54:54" x14ac:dyDescent="0.3">
      <c r="BB293">
        <v>525</v>
      </c>
    </row>
    <row r="294" spans="54:54" x14ac:dyDescent="0.3">
      <c r="BB294">
        <v>525</v>
      </c>
    </row>
    <row r="295" spans="54:54" x14ac:dyDescent="0.3">
      <c r="BB295">
        <v>375</v>
      </c>
    </row>
    <row r="296" spans="54:54" x14ac:dyDescent="0.3">
      <c r="BB296">
        <v>375</v>
      </c>
    </row>
    <row r="297" spans="54:54" x14ac:dyDescent="0.3">
      <c r="BB297">
        <v>180</v>
      </c>
    </row>
    <row r="298" spans="54:54" x14ac:dyDescent="0.3">
      <c r="BB298">
        <v>180</v>
      </c>
    </row>
    <row r="299" spans="54:54" x14ac:dyDescent="0.3">
      <c r="BB299">
        <v>500</v>
      </c>
    </row>
    <row r="300" spans="54:54" x14ac:dyDescent="0.3">
      <c r="BB300">
        <v>500</v>
      </c>
    </row>
    <row r="301" spans="54:54" x14ac:dyDescent="0.3">
      <c r="BB301">
        <v>425</v>
      </c>
    </row>
    <row r="302" spans="54:54" x14ac:dyDescent="0.3">
      <c r="BB302">
        <v>425</v>
      </c>
    </row>
    <row r="303" spans="54:54" x14ac:dyDescent="0.3">
      <c r="BB303">
        <v>375</v>
      </c>
    </row>
    <row r="304" spans="54:54" x14ac:dyDescent="0.3">
      <c r="BB304">
        <v>375</v>
      </c>
    </row>
    <row r="305" spans="1:54" x14ac:dyDescent="0.3">
      <c r="BB305">
        <v>425</v>
      </c>
    </row>
    <row r="306" spans="1:54" x14ac:dyDescent="0.3">
      <c r="BB306">
        <v>425</v>
      </c>
    </row>
    <row r="307" spans="1:54" x14ac:dyDescent="0.3">
      <c r="BB307">
        <v>160</v>
      </c>
    </row>
    <row r="308" spans="1:54" x14ac:dyDescent="0.3">
      <c r="BB308">
        <v>160</v>
      </c>
    </row>
    <row r="309" spans="1:54" x14ac:dyDescent="0.3">
      <c r="BB309">
        <v>425</v>
      </c>
    </row>
    <row r="310" spans="1:54" x14ac:dyDescent="0.3">
      <c r="BB310">
        <v>425</v>
      </c>
    </row>
    <row r="311" spans="1:54" x14ac:dyDescent="0.3">
      <c r="BB311">
        <v>175</v>
      </c>
    </row>
    <row r="312" spans="1:54" x14ac:dyDescent="0.3">
      <c r="BB312">
        <v>175</v>
      </c>
    </row>
    <row r="313" spans="1:54" x14ac:dyDescent="0.3">
      <c r="BB313">
        <v>360</v>
      </c>
    </row>
    <row r="314" spans="1:54" x14ac:dyDescent="0.3">
      <c r="BB314">
        <v>360</v>
      </c>
    </row>
    <row r="315" spans="1:54" x14ac:dyDescent="0.3">
      <c r="BB315">
        <v>285</v>
      </c>
    </row>
    <row r="316" spans="1:54" x14ac:dyDescent="0.3">
      <c r="BB316">
        <v>285</v>
      </c>
    </row>
    <row r="317" spans="1:54" x14ac:dyDescent="0.3">
      <c r="BB317">
        <v>310</v>
      </c>
    </row>
    <row r="318" spans="1:54" x14ac:dyDescent="0.3">
      <c r="BB318">
        <v>310</v>
      </c>
    </row>
    <row r="319" spans="1:54" x14ac:dyDescent="0.3">
      <c r="A319">
        <v>640</v>
      </c>
      <c r="BB319">
        <v>240</v>
      </c>
    </row>
    <row r="320" spans="1:54" x14ac:dyDescent="0.3">
      <c r="BB320">
        <v>240</v>
      </c>
    </row>
    <row r="321" spans="1:54" x14ac:dyDescent="0.3">
      <c r="A321">
        <v>641</v>
      </c>
      <c r="BB321">
        <v>350</v>
      </c>
    </row>
    <row r="322" spans="1:54" x14ac:dyDescent="0.3">
      <c r="BB322">
        <v>350</v>
      </c>
    </row>
    <row r="323" spans="1:54" x14ac:dyDescent="0.3">
      <c r="BB323">
        <v>550</v>
      </c>
    </row>
    <row r="324" spans="1:54" x14ac:dyDescent="0.3">
      <c r="BB324">
        <v>550</v>
      </c>
    </row>
    <row r="325" spans="1:54" x14ac:dyDescent="0.3">
      <c r="BB325">
        <v>325</v>
      </c>
    </row>
    <row r="326" spans="1:54" x14ac:dyDescent="0.3">
      <c r="BB326">
        <v>325</v>
      </c>
    </row>
    <row r="327" spans="1:54" x14ac:dyDescent="0.3">
      <c r="BB327">
        <v>330</v>
      </c>
    </row>
    <row r="328" spans="1:54" x14ac:dyDescent="0.3">
      <c r="BB328">
        <v>330</v>
      </c>
    </row>
    <row r="329" spans="1:54" x14ac:dyDescent="0.3">
      <c r="BB329">
        <v>375</v>
      </c>
    </row>
    <row r="330" spans="1:54" x14ac:dyDescent="0.3">
      <c r="BB330">
        <v>375</v>
      </c>
    </row>
    <row r="331" spans="1:54" x14ac:dyDescent="0.3">
      <c r="A331">
        <v>664</v>
      </c>
      <c r="BB331">
        <v>475</v>
      </c>
    </row>
    <row r="332" spans="1:54" x14ac:dyDescent="0.3">
      <c r="BB332">
        <v>475</v>
      </c>
    </row>
    <row r="333" spans="1:54" x14ac:dyDescent="0.3">
      <c r="BB333">
        <v>425</v>
      </c>
    </row>
    <row r="334" spans="1:54" x14ac:dyDescent="0.3">
      <c r="BB334">
        <v>425</v>
      </c>
    </row>
    <row r="335" spans="1:54" x14ac:dyDescent="0.3">
      <c r="BB335">
        <v>210</v>
      </c>
    </row>
    <row r="336" spans="1:54" x14ac:dyDescent="0.3">
      <c r="BB336">
        <v>210</v>
      </c>
    </row>
    <row r="853" spans="1:1" x14ac:dyDescent="0.3">
      <c r="A853">
        <v>6601</v>
      </c>
    </row>
  </sheetData>
  <mergeCells count="2">
    <mergeCell ref="E1:I1"/>
    <mergeCell ref="A1:C1"/>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P197"/>
  <sheetViews>
    <sheetView workbookViewId="0">
      <pane xSplit="2" ySplit="2" topLeftCell="G180" activePane="bottomRight" state="frozen"/>
      <selection pane="topRight" activeCell="C1" sqref="C1"/>
      <selection pane="bottomLeft" activeCell="A3" sqref="A3"/>
      <selection pane="bottomRight" activeCell="K41" sqref="K41"/>
    </sheetView>
  </sheetViews>
  <sheetFormatPr defaultColWidth="9" defaultRowHeight="13.5" x14ac:dyDescent="0.3"/>
  <cols>
    <col min="1" max="1" width="5.625" style="52" bestFit="1" customWidth="1"/>
    <col min="2" max="2" width="8" style="52" bestFit="1" customWidth="1"/>
    <col min="3" max="3" width="7.75" style="52" bestFit="1" customWidth="1"/>
    <col min="4" max="4" width="8.625" style="52" bestFit="1" customWidth="1"/>
    <col min="5" max="6" width="4.125" style="52" bestFit="1" customWidth="1"/>
    <col min="7" max="7" width="5" style="52" bestFit="1" customWidth="1"/>
    <col min="8" max="8" width="5.125" style="52" bestFit="1" customWidth="1"/>
    <col min="9" max="9" width="5.75" style="52" bestFit="1" customWidth="1"/>
    <col min="10" max="10" width="4.375" style="52" bestFit="1" customWidth="1"/>
    <col min="11" max="11" width="14" style="52" bestFit="1" customWidth="1"/>
    <col min="12" max="12" width="8" style="52" bestFit="1" customWidth="1"/>
    <col min="13" max="13" width="5" style="52" bestFit="1" customWidth="1"/>
    <col min="14" max="14" width="5.875" style="52" bestFit="1" customWidth="1"/>
    <col min="15" max="15" width="6.375" style="52" bestFit="1" customWidth="1"/>
    <col min="16" max="16" width="9.625" style="52" bestFit="1" customWidth="1"/>
    <col min="17" max="17" width="15.625" style="52" bestFit="1" customWidth="1"/>
    <col min="18" max="18" width="8.625" style="59" bestFit="1" customWidth="1"/>
    <col min="19" max="19" width="7" style="52" customWidth="1"/>
    <col min="20" max="20" width="8.625" style="59" bestFit="1" customWidth="1"/>
    <col min="21" max="21" width="5.625" style="59" bestFit="1" customWidth="1"/>
    <col min="22" max="22" width="7.625" style="59" bestFit="1" customWidth="1"/>
    <col min="23" max="23" width="10.25" style="52" bestFit="1" customWidth="1"/>
    <col min="24" max="24" width="13.875" style="52" bestFit="1" customWidth="1"/>
    <col min="25" max="25" width="8.625" style="59" bestFit="1" customWidth="1"/>
    <col min="26" max="26" width="10.25" style="59" bestFit="1" customWidth="1"/>
    <col min="27" max="27" width="6.625" style="52" customWidth="1"/>
    <col min="28" max="29" width="12.125" style="52" bestFit="1" customWidth="1"/>
    <col min="30" max="30" width="5.625" style="59" bestFit="1" customWidth="1"/>
    <col min="31" max="31" width="7.625" style="59" bestFit="1" customWidth="1"/>
    <col min="32" max="32" width="10.25" style="52" bestFit="1" customWidth="1"/>
    <col min="33" max="33" width="13.875" style="52" bestFit="1" customWidth="1"/>
    <col min="34" max="34" width="8.625" style="59" bestFit="1" customWidth="1"/>
    <col min="35" max="35" width="10.25" style="59" bestFit="1" customWidth="1"/>
    <col min="36" max="16384" width="9" style="52"/>
  </cols>
  <sheetData>
    <row r="1" spans="1:40" x14ac:dyDescent="0.3">
      <c r="A1" s="137" t="s">
        <v>110</v>
      </c>
      <c r="B1" s="137" t="s">
        <v>111</v>
      </c>
      <c r="C1" s="137" t="s">
        <v>112</v>
      </c>
      <c r="D1" s="140" t="s">
        <v>116</v>
      </c>
      <c r="E1" s="137" t="s">
        <v>117</v>
      </c>
      <c r="F1" s="137"/>
      <c r="G1" s="137"/>
      <c r="H1" s="137"/>
      <c r="I1" s="137"/>
      <c r="J1" s="137" t="s">
        <v>113</v>
      </c>
      <c r="K1" s="139" t="s">
        <v>140</v>
      </c>
      <c r="L1" s="138"/>
      <c r="M1" s="138"/>
      <c r="N1" s="138"/>
      <c r="O1" s="138"/>
      <c r="P1" s="51"/>
      <c r="Q1" s="51"/>
      <c r="R1" s="58"/>
      <c r="S1" s="51"/>
      <c r="T1" s="138" t="s">
        <v>141</v>
      </c>
      <c r="U1" s="138"/>
      <c r="V1" s="138"/>
      <c r="W1" s="138"/>
      <c r="X1" s="138"/>
      <c r="Y1" s="138"/>
      <c r="Z1" s="138"/>
      <c r="AB1" s="138" t="s">
        <v>142</v>
      </c>
      <c r="AC1" s="138"/>
      <c r="AD1" s="138"/>
      <c r="AE1" s="138"/>
      <c r="AF1" s="138"/>
      <c r="AG1" s="138"/>
      <c r="AH1" s="138"/>
      <c r="AI1" s="138"/>
    </row>
    <row r="2" spans="1:40" x14ac:dyDescent="0.3">
      <c r="A2" s="137"/>
      <c r="B2" s="137"/>
      <c r="C2" s="137"/>
      <c r="D2" s="141"/>
      <c r="E2" s="53" t="s">
        <v>143</v>
      </c>
      <c r="F2" s="53" t="s">
        <v>144</v>
      </c>
      <c r="G2" s="53" t="s">
        <v>145</v>
      </c>
      <c r="H2" s="53" t="s">
        <v>161</v>
      </c>
      <c r="I2" s="53" t="s">
        <v>162</v>
      </c>
      <c r="J2" s="137"/>
      <c r="K2" s="51" t="s">
        <v>121</v>
      </c>
      <c r="L2" s="51" t="s">
        <v>120</v>
      </c>
      <c r="M2" s="51" t="s">
        <v>123</v>
      </c>
      <c r="N2" s="51" t="s">
        <v>115</v>
      </c>
      <c r="O2" s="51" t="s">
        <v>114</v>
      </c>
      <c r="P2" s="51" t="s">
        <v>151</v>
      </c>
      <c r="Q2" s="51" t="s">
        <v>150</v>
      </c>
      <c r="R2" s="58" t="s">
        <v>148</v>
      </c>
      <c r="S2" s="51"/>
      <c r="T2" s="58" t="s">
        <v>153</v>
      </c>
      <c r="U2" s="58" t="s">
        <v>135</v>
      </c>
      <c r="V2" s="58" t="s">
        <v>152</v>
      </c>
      <c r="W2" s="51" t="s">
        <v>139</v>
      </c>
      <c r="X2" s="51" t="s">
        <v>149</v>
      </c>
      <c r="Y2" s="58" t="s">
        <v>137</v>
      </c>
      <c r="Z2" s="58" t="s">
        <v>136</v>
      </c>
      <c r="AB2" s="51" t="s">
        <v>147</v>
      </c>
      <c r="AC2" s="51" t="s">
        <v>138</v>
      </c>
      <c r="AD2" s="58" t="s">
        <v>135</v>
      </c>
      <c r="AE2" s="58" t="s">
        <v>152</v>
      </c>
      <c r="AF2" s="51" t="s">
        <v>139</v>
      </c>
      <c r="AG2" s="51" t="s">
        <v>149</v>
      </c>
      <c r="AH2" s="58" t="s">
        <v>137</v>
      </c>
      <c r="AI2" s="58" t="s">
        <v>136</v>
      </c>
    </row>
    <row r="3" spans="1:40" x14ac:dyDescent="0.3">
      <c r="A3" s="60">
        <v>1</v>
      </c>
      <c r="B3" s="54" t="str">
        <f>VLOOKUP($A3,'#Stat'!$A:$K,2,FALSE)</f>
        <v>카셀</v>
      </c>
      <c r="C3" s="54" t="str">
        <f>VLOOKUP($A3,[5]CreatureTable!$A:$AV,48,FALSE)</f>
        <v>1</v>
      </c>
      <c r="D3" s="54" t="str">
        <f>VLOOKUP($A3,'#Stat'!$A:$K,3,FALSE)</f>
        <v>Warrior</v>
      </c>
      <c r="E3" s="54">
        <f>VLOOKUP($A3,'#Stat'!$A:$K,7,FALSE)</f>
        <v>92</v>
      </c>
      <c r="F3" s="54">
        <f>VLOOKUP($A3,'#Stat'!$A:$K,8,FALSE)</f>
        <v>92</v>
      </c>
      <c r="G3" s="54">
        <f>VLOOKUP($A3,'#Stat'!$A:$K,9,FALSE)</f>
        <v>5930</v>
      </c>
      <c r="H3" s="54">
        <f>VLOOKUP($A3,'#Stat'!$A:$K,10,FALSE)*2</f>
        <v>60</v>
      </c>
      <c r="I3" s="54">
        <f>VLOOKUP($A3,'#Stat'!$A:$K,11,FALSE)*2</f>
        <v>72</v>
      </c>
      <c r="J3" s="55" t="s">
        <v>133</v>
      </c>
      <c r="K3" s="56" t="s">
        <v>118</v>
      </c>
      <c r="L3" s="56">
        <v>4400</v>
      </c>
      <c r="M3" s="56">
        <v>100</v>
      </c>
      <c r="N3" s="56">
        <v>0</v>
      </c>
      <c r="O3" s="56">
        <v>0</v>
      </c>
      <c r="P3" s="56">
        <v>1</v>
      </c>
      <c r="Q3" s="56">
        <v>0</v>
      </c>
      <c r="R3" s="59">
        <f>(($L3*'#Constant'!$B$6+($O3-$N3*2)*'#Constant'!$H$6)*(VLOOKUP($N3,'#Constant'!$D$6:$E$12,2,FALSE)/$M3*100*VLOOKUP($C3,'#Constant'!$J$6:$K$10,2,FALSE)*VLOOKUP($J3,'#Constant'!$M$6:$N$11,2,FALSE)*(1-$Q3)/$P3))</f>
        <v>2200</v>
      </c>
      <c r="T3" s="59">
        <f>$R3*(1-$AB3)</f>
        <v>2200</v>
      </c>
      <c r="U3" s="59">
        <f t="shared" ref="U3:U8" si="0">T3/IF(L3=0,1000,L3)*1000</f>
        <v>500</v>
      </c>
      <c r="V3" s="59">
        <f>$U3*$P3</f>
        <v>500</v>
      </c>
      <c r="W3" s="56" t="s">
        <v>146</v>
      </c>
      <c r="X3" s="56">
        <v>0</v>
      </c>
      <c r="Y3" s="59">
        <f t="shared" ref="Y3:Y8" si="1">T3*(1-X3)</f>
        <v>2200</v>
      </c>
      <c r="Z3" s="59">
        <f ca="1">T3*X3/1000*OFFSET($E3,0,IF($W3="PA",0,IF($W3="MA",1,IF($W3="HP",2,IF($W3="PD",3,IF($W3="MD",4,0))))))*2</f>
        <v>0</v>
      </c>
      <c r="AB3" s="56">
        <v>0</v>
      </c>
      <c r="AC3" s="56">
        <v>0</v>
      </c>
      <c r="AD3" s="59">
        <f>$R3/(IF($AC3=0,1,$AC3)/2000)*$AB3</f>
        <v>0</v>
      </c>
      <c r="AE3" s="59">
        <f t="shared" ref="AE3:AE8" si="2">$AD3*$P3</f>
        <v>0</v>
      </c>
      <c r="AF3" s="56" t="s">
        <v>146</v>
      </c>
      <c r="AG3" s="56">
        <v>0</v>
      </c>
      <c r="AH3" s="59">
        <f t="shared" ref="AH3:AH5" si="3">$AD3*(1-$AG3)</f>
        <v>0</v>
      </c>
      <c r="AI3" s="59">
        <f ca="1">$AD3*$AG3/1000*OFFSET($E3,0,IF($W3="PA",0,IF($W3="MA",1,IF($W3="HP",2,IF($W3="PD",3,IF($W3="MD",4,0))))))*2</f>
        <v>0</v>
      </c>
    </row>
    <row r="4" spans="1:40" x14ac:dyDescent="0.3">
      <c r="A4" s="60">
        <f>A3</f>
        <v>1</v>
      </c>
      <c r="B4" s="54" t="str">
        <f>VLOOKUP($A4,'#Stat'!$A:$K,2,FALSE)</f>
        <v>카셀</v>
      </c>
      <c r="C4" s="54" t="str">
        <f>VLOOKUP($A4,[5]CreatureTable!$A:$AV,48,FALSE)</f>
        <v>1</v>
      </c>
      <c r="D4" s="54" t="str">
        <f>VLOOKUP($A4,'#Stat'!$A:$K,3,FALSE)</f>
        <v>Warrior</v>
      </c>
      <c r="E4" s="54">
        <f>VLOOKUP($A4,'#Stat'!$A:$K,7,FALSE)</f>
        <v>92</v>
      </c>
      <c r="F4" s="54">
        <f>VLOOKUP($A4,'#Stat'!$A:$K,8,FALSE)</f>
        <v>92</v>
      </c>
      <c r="G4" s="54">
        <f>VLOOKUP($A4,'#Stat'!$A:$K,9,FALSE)</f>
        <v>5930</v>
      </c>
      <c r="H4" s="54">
        <f>VLOOKUP($A4,'#Stat'!$A:$K,10,FALSE)*2</f>
        <v>60</v>
      </c>
      <c r="I4" s="54">
        <f>VLOOKUP($A4,'#Stat'!$A:$K,11,FALSE)*2</f>
        <v>72</v>
      </c>
      <c r="J4" s="55" t="s">
        <v>127</v>
      </c>
      <c r="K4" s="56" t="s">
        <v>118</v>
      </c>
      <c r="L4" s="56">
        <v>2600</v>
      </c>
      <c r="M4" s="56">
        <v>100</v>
      </c>
      <c r="N4" s="56">
        <v>3000</v>
      </c>
      <c r="O4" s="56">
        <v>12000</v>
      </c>
      <c r="P4" s="56">
        <v>2</v>
      </c>
      <c r="Q4" s="56">
        <v>0.3</v>
      </c>
      <c r="R4" s="59">
        <f>(($L4*'#Constant'!$B$6+($O4-$N4*2)*'#Constant'!$H$6)*(VLOOKUP($N4,'#Constant'!$D$6:$E$12,2,FALSE)/$M4*100*VLOOKUP($C4,'#Constant'!$J$6:$K$10,2,FALSE)*VLOOKUP($J4,'#Constant'!$M$6:$N$11,2,FALSE)*(1-$Q4)/$P4))</f>
        <v>3491.25</v>
      </c>
      <c r="T4" s="59">
        <f t="shared" ref="T4:T8" si="4">$R4*(1-$AB4)</f>
        <v>3491.25</v>
      </c>
      <c r="U4" s="59">
        <f t="shared" si="0"/>
        <v>1342.7884615384614</v>
      </c>
      <c r="V4" s="59">
        <f t="shared" ref="V4:V8" si="5">$U4*$P4</f>
        <v>2685.5769230769229</v>
      </c>
      <c r="W4" s="56" t="s">
        <v>146</v>
      </c>
      <c r="X4" s="56">
        <v>0.5</v>
      </c>
      <c r="Y4" s="59">
        <f t="shared" si="1"/>
        <v>1745.625</v>
      </c>
      <c r="Z4" s="59">
        <f t="shared" ref="Z4:Z8" ca="1" si="6">T4*X4/1000*OFFSET($E4,0,IF($W4="PA",0,IF($W4="MA",1,IF($W4="HP",2,IF($W4="PD",3,IF($W4="MD",4,0))))))*2</f>
        <v>321.19499999999999</v>
      </c>
      <c r="AB4" s="56">
        <v>0</v>
      </c>
      <c r="AC4" s="56">
        <v>0</v>
      </c>
      <c r="AD4" s="59">
        <f t="shared" ref="AD4:AD8" si="7">$R4/(IF($AC4=0,1,$AC4)/2000)*$AB4</f>
        <v>0</v>
      </c>
      <c r="AE4" s="59">
        <f t="shared" si="2"/>
        <v>0</v>
      </c>
      <c r="AF4" s="56" t="s">
        <v>146</v>
      </c>
      <c r="AG4" s="56">
        <v>0</v>
      </c>
      <c r="AH4" s="59">
        <f t="shared" si="3"/>
        <v>0</v>
      </c>
      <c r="AI4" s="59">
        <f t="shared" ref="AI4:AI8" ca="1" si="8">$AD4*$AG4/1000*OFFSET($E4,0,IF($W4="PA",0,IF($W4="MA",1,IF($W4="HP",2,IF($W4="PD",3,IF($W4="MD",4,0))))))*2</f>
        <v>0</v>
      </c>
    </row>
    <row r="5" spans="1:40" x14ac:dyDescent="0.3">
      <c r="A5" s="60">
        <f t="shared" ref="A5:A8" si="9">A4</f>
        <v>1</v>
      </c>
      <c r="B5" s="54" t="str">
        <f>VLOOKUP($A5,'#Stat'!$A:$K,2,FALSE)</f>
        <v>카셀</v>
      </c>
      <c r="C5" s="54" t="str">
        <f>VLOOKUP($A5,[5]CreatureTable!$A:$AV,48,FALSE)</f>
        <v>1</v>
      </c>
      <c r="D5" s="54" t="str">
        <f>VLOOKUP($A5,'#Stat'!$A:$K,3,FALSE)</f>
        <v>Warrior</v>
      </c>
      <c r="E5" s="54">
        <f>VLOOKUP($A5,'#Stat'!$A:$K,7,FALSE)</f>
        <v>92</v>
      </c>
      <c r="F5" s="54">
        <f>VLOOKUP($A5,'#Stat'!$A:$K,8,FALSE)</f>
        <v>92</v>
      </c>
      <c r="G5" s="54">
        <f>VLOOKUP($A5,'#Stat'!$A:$K,9,FALSE)</f>
        <v>5930</v>
      </c>
      <c r="H5" s="54">
        <f>VLOOKUP($A5,'#Stat'!$A:$K,10,FALSE)*2</f>
        <v>60</v>
      </c>
      <c r="I5" s="54">
        <f>VLOOKUP($A5,'#Stat'!$A:$K,11,FALSE)*2</f>
        <v>72</v>
      </c>
      <c r="J5" s="55" t="s">
        <v>128</v>
      </c>
      <c r="K5" s="56" t="s">
        <v>118</v>
      </c>
      <c r="L5" s="56">
        <v>2400</v>
      </c>
      <c r="M5" s="56">
        <v>100</v>
      </c>
      <c r="N5" s="56">
        <v>2000</v>
      </c>
      <c r="O5" s="56">
        <v>9000</v>
      </c>
      <c r="P5" s="56">
        <v>1</v>
      </c>
      <c r="Q5" s="56">
        <v>0</v>
      </c>
      <c r="R5" s="59">
        <f>(($L5*'#Constant'!$B$6+($O5-$N5*2)*'#Constant'!$H$6)*(VLOOKUP($N5,'#Constant'!$D$6:$E$12,2,FALSE)/$M5*100*VLOOKUP($C5,'#Constant'!$J$6:$K$10,2,FALSE)*VLOOKUP($J5,'#Constant'!$M$6:$N$11,2,FALSE)*(1-$Q5)/$P5))</f>
        <v>5610</v>
      </c>
      <c r="T5" s="59">
        <f t="shared" si="4"/>
        <v>5610</v>
      </c>
      <c r="U5" s="59">
        <f t="shared" si="0"/>
        <v>2337.5</v>
      </c>
      <c r="V5" s="59">
        <f t="shared" si="5"/>
        <v>2337.5</v>
      </c>
      <c r="W5" s="56" t="s">
        <v>146</v>
      </c>
      <c r="X5" s="56">
        <v>0.5</v>
      </c>
      <c r="Y5" s="59">
        <f t="shared" si="1"/>
        <v>2805</v>
      </c>
      <c r="Z5" s="59">
        <f t="shared" ca="1" si="6"/>
        <v>516.12</v>
      </c>
      <c r="AB5" s="56">
        <v>0</v>
      </c>
      <c r="AC5" s="56">
        <v>0</v>
      </c>
      <c r="AD5" s="59">
        <f t="shared" si="7"/>
        <v>0</v>
      </c>
      <c r="AE5" s="59">
        <f t="shared" si="2"/>
        <v>0</v>
      </c>
      <c r="AF5" s="56" t="s">
        <v>146</v>
      </c>
      <c r="AG5" s="56">
        <v>0</v>
      </c>
      <c r="AH5" s="59">
        <f t="shared" si="3"/>
        <v>0</v>
      </c>
      <c r="AI5" s="59">
        <f t="shared" ca="1" si="8"/>
        <v>0</v>
      </c>
    </row>
    <row r="6" spans="1:40" x14ac:dyDescent="0.3">
      <c r="A6" s="60">
        <f t="shared" si="9"/>
        <v>1</v>
      </c>
      <c r="B6" s="54" t="str">
        <f>VLOOKUP($A6,'#Stat'!$A:$K,2,FALSE)</f>
        <v>카셀</v>
      </c>
      <c r="C6" s="54" t="str">
        <f>VLOOKUP($A6,[5]CreatureTable!$A:$AV,48,FALSE)</f>
        <v>1</v>
      </c>
      <c r="D6" s="54" t="str">
        <f>VLOOKUP($A6,'#Stat'!$A:$K,3,FALSE)</f>
        <v>Warrior</v>
      </c>
      <c r="E6" s="54">
        <f>VLOOKUP($A6,'#Stat'!$A:$K,7,FALSE)</f>
        <v>92</v>
      </c>
      <c r="F6" s="54">
        <f>VLOOKUP($A6,'#Stat'!$A:$K,8,FALSE)</f>
        <v>92</v>
      </c>
      <c r="G6" s="54">
        <f>VLOOKUP($A6,'#Stat'!$A:$K,9,FALSE)</f>
        <v>5930</v>
      </c>
      <c r="H6" s="54">
        <f>VLOOKUP($A6,'#Stat'!$A:$K,10,FALSE)*2</f>
        <v>60</v>
      </c>
      <c r="I6" s="54">
        <f>VLOOKUP($A6,'#Stat'!$A:$K,11,FALSE)*2</f>
        <v>72</v>
      </c>
      <c r="J6" s="55" t="s">
        <v>129</v>
      </c>
      <c r="K6" s="56" t="s">
        <v>119</v>
      </c>
      <c r="L6" s="56">
        <v>2700</v>
      </c>
      <c r="M6" s="56">
        <v>100</v>
      </c>
      <c r="N6" s="56">
        <v>4000</v>
      </c>
      <c r="O6" s="56">
        <v>20000</v>
      </c>
      <c r="P6" s="56">
        <v>1</v>
      </c>
      <c r="Q6" s="56">
        <v>0.5</v>
      </c>
      <c r="R6" s="59">
        <f>(($L6*'#Constant'!$B$6+($O6-$N6*2)*'#Constant'!$H$6)*(VLOOKUP($N6,'#Constant'!$D$6:$E$12,2,FALSE)/$M6*100*VLOOKUP($C6,'#Constant'!$J$6:$K$10,2,FALSE)*VLOOKUP($J6,'#Constant'!$M$6:$N$11,2,FALSE)*(1-$Q6)/$P6))</f>
        <v>12750</v>
      </c>
      <c r="T6" s="59">
        <f t="shared" si="4"/>
        <v>1274.9999999999998</v>
      </c>
      <c r="U6" s="59">
        <f t="shared" si="0"/>
        <v>472.22222222222217</v>
      </c>
      <c r="V6" s="59">
        <f t="shared" si="5"/>
        <v>472.22222222222217</v>
      </c>
      <c r="W6" s="56" t="s">
        <v>146</v>
      </c>
      <c r="X6" s="56">
        <v>0.5</v>
      </c>
      <c r="Y6" s="59">
        <f t="shared" si="1"/>
        <v>637.49999999999989</v>
      </c>
      <c r="Z6" s="59">
        <f t="shared" ca="1" si="6"/>
        <v>117.29999999999997</v>
      </c>
      <c r="AB6" s="56">
        <v>0.9</v>
      </c>
      <c r="AC6" s="56">
        <v>20000</v>
      </c>
      <c r="AD6" s="59">
        <f t="shared" si="7"/>
        <v>1147.5</v>
      </c>
      <c r="AE6" s="59">
        <f t="shared" si="2"/>
        <v>1147.5</v>
      </c>
      <c r="AF6" s="56" t="s">
        <v>146</v>
      </c>
      <c r="AG6" s="56">
        <v>1</v>
      </c>
      <c r="AH6" s="59">
        <f>$AD6*(1-$AG6)</f>
        <v>0</v>
      </c>
      <c r="AI6" s="59">
        <f t="shared" ca="1" si="8"/>
        <v>211.14</v>
      </c>
    </row>
    <row r="7" spans="1:40" x14ac:dyDescent="0.3">
      <c r="A7" s="60">
        <f t="shared" si="9"/>
        <v>1</v>
      </c>
      <c r="B7" s="54" t="str">
        <f>VLOOKUP($A7,'#Stat'!$A:$K,2,FALSE)</f>
        <v>카셀</v>
      </c>
      <c r="C7" s="54" t="str">
        <f>VLOOKUP($A7,[5]CreatureTable!$A:$AV,48,FALSE)</f>
        <v>1</v>
      </c>
      <c r="D7" s="54" t="str">
        <f>VLOOKUP($A7,'#Stat'!$A:$K,3,FALSE)</f>
        <v>Warrior</v>
      </c>
      <c r="E7" s="54">
        <f>VLOOKUP($A7,'#Stat'!$A:$K,7,FALSE)</f>
        <v>92</v>
      </c>
      <c r="F7" s="54">
        <f>VLOOKUP($A7,'#Stat'!$A:$K,8,FALSE)</f>
        <v>92</v>
      </c>
      <c r="G7" s="54">
        <f>VLOOKUP($A7,'#Stat'!$A:$K,9,FALSE)</f>
        <v>5930</v>
      </c>
      <c r="H7" s="54">
        <f>VLOOKUP($A7,'#Stat'!$A:$K,10,FALSE)*2</f>
        <v>60</v>
      </c>
      <c r="I7" s="54">
        <f>VLOOKUP($A7,'#Stat'!$A:$K,11,FALSE)*2</f>
        <v>72</v>
      </c>
      <c r="J7" s="55" t="s">
        <v>130</v>
      </c>
      <c r="K7" s="56" t="s">
        <v>118</v>
      </c>
      <c r="L7" s="56">
        <v>1300</v>
      </c>
      <c r="M7" s="56">
        <v>30</v>
      </c>
      <c r="N7" s="56">
        <v>0</v>
      </c>
      <c r="O7" s="56">
        <v>4000</v>
      </c>
      <c r="P7" s="56">
        <v>2</v>
      </c>
      <c r="Q7" s="56">
        <v>0</v>
      </c>
      <c r="R7" s="59">
        <f>(($L7*'#Constant'!$B$6+($O7-$N7*2)*'#Constant'!$H$6)*(VLOOKUP($N7,'#Constant'!$D$6:$E$12,2,FALSE)/$M7*100*VLOOKUP($C7,'#Constant'!$J$6:$K$10,2,FALSE)*VLOOKUP($J7,'#Constant'!$M$6:$N$11,2,FALSE)*(1-$Q7)/$P7))</f>
        <v>1750</v>
      </c>
      <c r="T7" s="59">
        <f t="shared" si="4"/>
        <v>1750</v>
      </c>
      <c r="U7" s="59">
        <f t="shared" si="0"/>
        <v>1346.1538461538462</v>
      </c>
      <c r="V7" s="59">
        <f t="shared" si="5"/>
        <v>2692.3076923076924</v>
      </c>
      <c r="W7" s="56" t="s">
        <v>146</v>
      </c>
      <c r="X7" s="56">
        <v>0.5</v>
      </c>
      <c r="Y7" s="59">
        <f t="shared" si="1"/>
        <v>875</v>
      </c>
      <c r="Z7" s="59">
        <f t="shared" ca="1" si="6"/>
        <v>161</v>
      </c>
      <c r="AB7" s="56">
        <v>0</v>
      </c>
      <c r="AC7" s="56">
        <v>0</v>
      </c>
      <c r="AD7" s="59">
        <f t="shared" si="7"/>
        <v>0</v>
      </c>
      <c r="AE7" s="59">
        <f t="shared" si="2"/>
        <v>0</v>
      </c>
      <c r="AF7" s="56" t="s">
        <v>146</v>
      </c>
      <c r="AG7" s="56">
        <v>0</v>
      </c>
      <c r="AH7" s="59">
        <f t="shared" ref="AH7" si="10">$AD7*(1-$AG7)</f>
        <v>0</v>
      </c>
      <c r="AI7" s="59">
        <f t="shared" ca="1" si="8"/>
        <v>0</v>
      </c>
    </row>
    <row r="8" spans="1:40" x14ac:dyDescent="0.3">
      <c r="A8" s="60">
        <f t="shared" si="9"/>
        <v>1</v>
      </c>
      <c r="B8" s="54" t="str">
        <f>VLOOKUP($A8,'#Stat'!$A:$K,2,FALSE)</f>
        <v>카셀</v>
      </c>
      <c r="C8" s="54" t="str">
        <f>VLOOKUP($A8,[5]CreatureTable!$A:$AV,48,FALSE)</f>
        <v>1</v>
      </c>
      <c r="D8" s="54" t="str">
        <f>VLOOKUP($A8,'#Stat'!$A:$K,3,FALSE)</f>
        <v>Warrior</v>
      </c>
      <c r="E8" s="54">
        <f>VLOOKUP($A8,'#Stat'!$A:$K,7,FALSE)</f>
        <v>92</v>
      </c>
      <c r="F8" s="54">
        <f>VLOOKUP($A8,'#Stat'!$A:$K,8,FALSE)</f>
        <v>92</v>
      </c>
      <c r="G8" s="54">
        <f>VLOOKUP($A8,'#Stat'!$A:$K,9,FALSE)</f>
        <v>5930</v>
      </c>
      <c r="H8" s="54">
        <f>VLOOKUP($A8,'#Stat'!$A:$K,10,FALSE)*2</f>
        <v>60</v>
      </c>
      <c r="I8" s="54">
        <f>VLOOKUP($A8,'#Stat'!$A:$K,11,FALSE)*2</f>
        <v>72</v>
      </c>
      <c r="J8" s="55" t="s">
        <v>134</v>
      </c>
      <c r="K8" s="56" t="s">
        <v>118</v>
      </c>
      <c r="L8" s="56">
        <v>0</v>
      </c>
      <c r="M8" s="56">
        <v>25</v>
      </c>
      <c r="N8" s="56">
        <v>0</v>
      </c>
      <c r="O8" s="56">
        <v>2000</v>
      </c>
      <c r="P8" s="56">
        <v>1</v>
      </c>
      <c r="Q8" s="56">
        <v>0</v>
      </c>
      <c r="R8" s="59">
        <f>(($L8*'#Constant'!$B$6+($O8-$N8*2)*'#Constant'!$H$6)*(VLOOKUP($N8,'#Constant'!$D$6:$E$12,2,FALSE)/$M8*100*VLOOKUP($C8,'#Constant'!$J$6:$K$10,2,FALSE)*VLOOKUP($J8,'#Constant'!$M$6:$N$11,2,FALSE)*(1-$Q8)/$P8))</f>
        <v>800</v>
      </c>
      <c r="T8" s="59">
        <f t="shared" si="4"/>
        <v>800</v>
      </c>
      <c r="U8" s="59">
        <f t="shared" si="0"/>
        <v>800</v>
      </c>
      <c r="V8" s="59">
        <f t="shared" si="5"/>
        <v>800</v>
      </c>
      <c r="W8" s="56" t="s">
        <v>146</v>
      </c>
      <c r="X8" s="56">
        <v>0</v>
      </c>
      <c r="Y8" s="59">
        <f t="shared" si="1"/>
        <v>800</v>
      </c>
      <c r="Z8" s="59">
        <f t="shared" ca="1" si="6"/>
        <v>0</v>
      </c>
      <c r="AB8" s="56">
        <v>0</v>
      </c>
      <c r="AC8" s="56">
        <v>0</v>
      </c>
      <c r="AD8" s="59">
        <f t="shared" si="7"/>
        <v>0</v>
      </c>
      <c r="AE8" s="59">
        <f t="shared" si="2"/>
        <v>0</v>
      </c>
      <c r="AF8" s="56" t="s">
        <v>146</v>
      </c>
      <c r="AG8" s="56">
        <v>0</v>
      </c>
      <c r="AH8" s="59">
        <f t="shared" ref="AH8" si="11">AD8*(1-AG8)</f>
        <v>0</v>
      </c>
      <c r="AI8" s="59">
        <f t="shared" ca="1" si="8"/>
        <v>0</v>
      </c>
    </row>
    <row r="10" spans="1:40" x14ac:dyDescent="0.3">
      <c r="A10" s="60">
        <v>2</v>
      </c>
      <c r="B10" s="54" t="str">
        <f>VLOOKUP($A10,'#Stat'!$A:$K,2,FALSE)</f>
        <v>프레이</v>
      </c>
      <c r="C10" s="54" t="str">
        <f>VLOOKUP($A10,[5]CreatureTable!$A:$AV,48,FALSE)</f>
        <v>1</v>
      </c>
      <c r="D10" s="54" t="str">
        <f>VLOOKUP($A10,'#Stat'!$A:$K,3,FALSE)</f>
        <v>Priest</v>
      </c>
      <c r="E10" s="54">
        <f>VLOOKUP($A10,'#Stat'!$A:$K,7,FALSE)</f>
        <v>95</v>
      </c>
      <c r="F10" s="54">
        <f>VLOOKUP($A10,'#Stat'!$A:$K,8,FALSE)</f>
        <v>95</v>
      </c>
      <c r="G10" s="54">
        <f>VLOOKUP($A10,'#Stat'!$A:$K,9,FALSE)</f>
        <v>4520</v>
      </c>
      <c r="H10" s="54">
        <f>VLOOKUP($A10,'#Stat'!$A:$K,10,FALSE)*2</f>
        <v>40</v>
      </c>
      <c r="I10" s="54">
        <f>VLOOKUP($A10,'#Stat'!$A:$K,11,FALSE)*2</f>
        <v>50</v>
      </c>
      <c r="J10" s="55" t="s">
        <v>133</v>
      </c>
      <c r="K10" s="56" t="s">
        <v>118</v>
      </c>
      <c r="L10" s="56">
        <v>1300</v>
      </c>
      <c r="M10" s="56">
        <v>100</v>
      </c>
      <c r="N10" s="56">
        <v>0</v>
      </c>
      <c r="O10" s="56">
        <v>0</v>
      </c>
      <c r="P10" s="56">
        <v>1</v>
      </c>
      <c r="Q10" s="56">
        <v>0.2</v>
      </c>
      <c r="R10" s="59">
        <f>(($L10*'#Constant'!$B$6+($O10-$N10*2)*'#Constant'!$H$6)*(VLOOKUP($N10,'#Constant'!$D$6:$E$12,2,FALSE)/$M10*100*VLOOKUP($C10,'#Constant'!$J$6:$K$10,2,FALSE)*VLOOKUP($J10,'#Constant'!$M$6:$N$11,2,FALSE)*(1-$Q10)/$P10))</f>
        <v>520</v>
      </c>
      <c r="T10" s="59">
        <f>$R10*(1-$AB10)</f>
        <v>520</v>
      </c>
      <c r="U10" s="59">
        <f t="shared" ref="U10:U15" si="12">T10/IF(L10=0,1000,L10)*1000</f>
        <v>400</v>
      </c>
      <c r="V10" s="59">
        <f>$U10*$P10</f>
        <v>400</v>
      </c>
      <c r="W10" s="56" t="s">
        <v>158</v>
      </c>
      <c r="X10" s="56">
        <v>0</v>
      </c>
      <c r="Y10" s="59">
        <f t="shared" ref="Y10:Y15" si="13">T10*(1-X10)</f>
        <v>520</v>
      </c>
      <c r="Z10" s="59">
        <f ca="1">T10*X10/1000*OFFSET($E10,0,IF($W10="PA",0,IF($W10="MA",1,IF($W10="HP",2,IF($W10="PD",3,IF($W10="MD",4,0))))))*2</f>
        <v>0</v>
      </c>
      <c r="AB10" s="56">
        <v>0</v>
      </c>
      <c r="AC10" s="56">
        <v>0</v>
      </c>
      <c r="AD10" s="59">
        <f>$R10/(IF($AC10=0,1,$AC10)/2000)*$AB10</f>
        <v>0</v>
      </c>
      <c r="AE10" s="59">
        <f t="shared" ref="AE10:AE15" si="14">$AD10*$P10</f>
        <v>0</v>
      </c>
      <c r="AF10" s="56" t="s">
        <v>158</v>
      </c>
      <c r="AG10" s="56">
        <v>0</v>
      </c>
      <c r="AH10" s="59">
        <f t="shared" ref="AH10:AH12" si="15">$AD10*(1-$AG10)</f>
        <v>0</v>
      </c>
      <c r="AI10" s="59">
        <f ca="1">$AD10*$AG10/1000*OFFSET($E10,0,IF($W10="PA",0,IF($W10="MA",1,IF($W10="HP",2,IF($W10="PD",3,IF($W10="MD",4,0))))))*2</f>
        <v>0</v>
      </c>
      <c r="AK10" s="52">
        <v>520</v>
      </c>
    </row>
    <row r="11" spans="1:40" x14ac:dyDescent="0.3">
      <c r="A11" s="60">
        <f>A10</f>
        <v>2</v>
      </c>
      <c r="B11" s="54" t="str">
        <f>VLOOKUP($A11,'#Stat'!$A:$K,2,FALSE)</f>
        <v>프레이</v>
      </c>
      <c r="C11" s="54" t="str">
        <f>VLOOKUP($A11,[5]CreatureTable!$A:$AV,48,FALSE)</f>
        <v>1</v>
      </c>
      <c r="D11" s="54" t="str">
        <f>VLOOKUP($A11,'#Stat'!$A:$K,3,FALSE)</f>
        <v>Priest</v>
      </c>
      <c r="E11" s="54">
        <f>VLOOKUP($A11,'#Stat'!$A:$K,7,FALSE)</f>
        <v>95</v>
      </c>
      <c r="F11" s="54">
        <f>VLOOKUP($A11,'#Stat'!$A:$K,8,FALSE)</f>
        <v>95</v>
      </c>
      <c r="G11" s="54">
        <f>VLOOKUP($A11,'#Stat'!$A:$K,9,FALSE)</f>
        <v>4520</v>
      </c>
      <c r="H11" s="54">
        <f>VLOOKUP($A11,'#Stat'!$A:$K,10,FALSE)*2</f>
        <v>40</v>
      </c>
      <c r="I11" s="54">
        <f>VLOOKUP($A11,'#Stat'!$A:$K,11,FALSE)*2</f>
        <v>50</v>
      </c>
      <c r="J11" s="55" t="s">
        <v>127</v>
      </c>
      <c r="K11" s="56" t="s">
        <v>154</v>
      </c>
      <c r="L11" s="56">
        <v>2700</v>
      </c>
      <c r="M11" s="56">
        <v>100</v>
      </c>
      <c r="N11" s="56">
        <v>2000</v>
      </c>
      <c r="O11" s="56">
        <v>8000</v>
      </c>
      <c r="P11" s="56">
        <v>1</v>
      </c>
      <c r="Q11" s="56">
        <v>-0.5</v>
      </c>
      <c r="R11" s="59">
        <f>(($L11*'#Constant'!$B$6+($O11-$N11*2)*'#Constant'!$H$6)*(VLOOKUP($N11,'#Constant'!$D$6:$E$12,2,FALSE)/$M11*100*VLOOKUP($C11,'#Constant'!$J$6:$K$10,2,FALSE)*VLOOKUP($J11,'#Constant'!$M$6:$N$11,2,FALSE)*(1-$Q11)/$P11))</f>
        <v>7875</v>
      </c>
      <c r="T11" s="59">
        <f t="shared" ref="T11:T15" si="16">$R11*(1-$AB11)</f>
        <v>7875</v>
      </c>
      <c r="U11" s="59">
        <f t="shared" si="12"/>
        <v>2916.6666666666665</v>
      </c>
      <c r="V11" s="59">
        <f t="shared" ref="V11:V15" si="17">$U11*$P11</f>
        <v>2916.6666666666665</v>
      </c>
      <c r="W11" s="56" t="s">
        <v>158</v>
      </c>
      <c r="X11" s="56">
        <v>0.5</v>
      </c>
      <c r="Y11" s="59">
        <f t="shared" si="13"/>
        <v>3937.5</v>
      </c>
      <c r="Z11" s="59">
        <f t="shared" ref="Z11:Z15" ca="1" si="18">T11*X11/1000*OFFSET($E11,0,IF($W11="PA",0,IF($W11="MA",1,IF($W11="HP",2,IF($W11="PD",3,IF($W11="MD",4,0))))))*2</f>
        <v>748.125</v>
      </c>
      <c r="AB11" s="56">
        <v>0</v>
      </c>
      <c r="AC11" s="56">
        <v>0</v>
      </c>
      <c r="AD11" s="59">
        <f t="shared" ref="AD11:AD15" si="19">$R11/(IF($AC11=0,1,$AC11)/2000)*$AB11</f>
        <v>0</v>
      </c>
      <c r="AE11" s="59">
        <f t="shared" si="14"/>
        <v>0</v>
      </c>
      <c r="AF11" s="56" t="s">
        <v>158</v>
      </c>
      <c r="AG11" s="56">
        <v>0</v>
      </c>
      <c r="AH11" s="59">
        <f t="shared" si="15"/>
        <v>0</v>
      </c>
      <c r="AI11" s="59">
        <f t="shared" ref="AI11:AI15" ca="1" si="20">$AD11*$AG11/1000*OFFSET($E11,0,IF($W11="PA",0,IF($W11="MA",1,IF($W11="HP",2,IF($W11="PD",3,IF($W11="MD",4,0))))))*2</f>
        <v>0</v>
      </c>
      <c r="AK11" s="52">
        <v>3281</v>
      </c>
      <c r="AL11" s="52">
        <v>525</v>
      </c>
      <c r="AN11" s="52">
        <f>Y11/AK11</f>
        <v>1.2000914355379457</v>
      </c>
    </row>
    <row r="12" spans="1:40" x14ac:dyDescent="0.3">
      <c r="A12" s="60">
        <f t="shared" ref="A12:A15" si="21">A11</f>
        <v>2</v>
      </c>
      <c r="B12" s="54" t="str">
        <f>VLOOKUP($A12,'#Stat'!$A:$K,2,FALSE)</f>
        <v>프레이</v>
      </c>
      <c r="C12" s="54" t="str">
        <f>VLOOKUP($A12,[5]CreatureTable!$A:$AV,48,FALSE)</f>
        <v>1</v>
      </c>
      <c r="D12" s="54" t="str">
        <f>VLOOKUP($A12,'#Stat'!$A:$K,3,FALSE)</f>
        <v>Priest</v>
      </c>
      <c r="E12" s="54">
        <f>VLOOKUP($A12,'#Stat'!$A:$K,7,FALSE)</f>
        <v>95</v>
      </c>
      <c r="F12" s="54">
        <f>VLOOKUP($A12,'#Stat'!$A:$K,8,FALSE)</f>
        <v>95</v>
      </c>
      <c r="G12" s="54">
        <f>VLOOKUP($A12,'#Stat'!$A:$K,9,FALSE)</f>
        <v>4520</v>
      </c>
      <c r="H12" s="54">
        <f>VLOOKUP($A12,'#Stat'!$A:$K,10,FALSE)*2</f>
        <v>40</v>
      </c>
      <c r="I12" s="54">
        <f>VLOOKUP($A12,'#Stat'!$A:$K,11,FALSE)*2</f>
        <v>50</v>
      </c>
      <c r="J12" s="55" t="s">
        <v>128</v>
      </c>
      <c r="K12" s="56" t="s">
        <v>157</v>
      </c>
      <c r="L12" s="56">
        <v>2300</v>
      </c>
      <c r="M12" s="56">
        <v>100</v>
      </c>
      <c r="N12" s="56">
        <v>2000</v>
      </c>
      <c r="O12" s="56">
        <v>15000</v>
      </c>
      <c r="P12" s="56">
        <v>3</v>
      </c>
      <c r="Q12" s="56">
        <v>-11</v>
      </c>
      <c r="R12" s="59">
        <f>(($L12*'#Constant'!$B$6+($O12-$N12*2)*'#Constant'!$H$6)*(VLOOKUP($N12,'#Constant'!$D$6:$E$12,2,FALSE)/$M12*100*VLOOKUP($C12,'#Constant'!$J$6:$K$10,2,FALSE)*VLOOKUP($J12,'#Constant'!$M$6:$N$11,2,FALSE)*(1-$Q12)/$P12))</f>
        <v>29700.000000000004</v>
      </c>
      <c r="T12" s="59">
        <f t="shared" si="16"/>
        <v>0</v>
      </c>
      <c r="U12" s="59">
        <f t="shared" si="12"/>
        <v>0</v>
      </c>
      <c r="V12" s="59">
        <f t="shared" si="17"/>
        <v>0</v>
      </c>
      <c r="W12" s="56" t="s">
        <v>158</v>
      </c>
      <c r="X12" s="56">
        <v>0.5</v>
      </c>
      <c r="Y12" s="59">
        <f t="shared" si="13"/>
        <v>0</v>
      </c>
      <c r="Z12" s="59">
        <f t="shared" ca="1" si="18"/>
        <v>0</v>
      </c>
      <c r="AB12" s="56">
        <v>1</v>
      </c>
      <c r="AC12" s="56">
        <v>12000</v>
      </c>
      <c r="AD12" s="59">
        <f t="shared" si="19"/>
        <v>4950.0000000000009</v>
      </c>
      <c r="AE12" s="59">
        <f t="shared" si="14"/>
        <v>14850.000000000004</v>
      </c>
      <c r="AF12" s="56" t="s">
        <v>158</v>
      </c>
      <c r="AG12" s="56">
        <v>0.5</v>
      </c>
      <c r="AH12" s="59">
        <f t="shared" si="15"/>
        <v>2475.0000000000005</v>
      </c>
      <c r="AI12" s="59">
        <f t="shared" ca="1" si="20"/>
        <v>470.25000000000011</v>
      </c>
      <c r="AK12" s="52">
        <v>1650</v>
      </c>
      <c r="AL12" s="52">
        <v>264</v>
      </c>
      <c r="AN12" s="52">
        <f>AH12/AK12</f>
        <v>1.5000000000000002</v>
      </c>
    </row>
    <row r="13" spans="1:40" x14ac:dyDescent="0.3">
      <c r="A13" s="60">
        <f t="shared" si="21"/>
        <v>2</v>
      </c>
      <c r="B13" s="54" t="str">
        <f>VLOOKUP($A13,'#Stat'!$A:$K,2,FALSE)</f>
        <v>프레이</v>
      </c>
      <c r="C13" s="54" t="str">
        <f>VLOOKUP($A13,[5]CreatureTable!$A:$AV,48,FALSE)</f>
        <v>1</v>
      </c>
      <c r="D13" s="54" t="str">
        <f>VLOOKUP($A13,'#Stat'!$A:$K,3,FALSE)</f>
        <v>Priest</v>
      </c>
      <c r="E13" s="54">
        <f>VLOOKUP($A13,'#Stat'!$A:$K,7,FALSE)</f>
        <v>95</v>
      </c>
      <c r="F13" s="54">
        <f>VLOOKUP($A13,'#Stat'!$A:$K,8,FALSE)</f>
        <v>95</v>
      </c>
      <c r="G13" s="54">
        <f>VLOOKUP($A13,'#Stat'!$A:$K,9,FALSE)</f>
        <v>4520</v>
      </c>
      <c r="H13" s="54">
        <f>VLOOKUP($A13,'#Stat'!$A:$K,10,FALSE)*2</f>
        <v>40</v>
      </c>
      <c r="I13" s="54">
        <f>VLOOKUP($A13,'#Stat'!$A:$K,11,FALSE)*2</f>
        <v>50</v>
      </c>
      <c r="J13" s="55" t="s">
        <v>129</v>
      </c>
      <c r="K13" s="56" t="s">
        <v>155</v>
      </c>
      <c r="L13" s="56">
        <v>3300</v>
      </c>
      <c r="M13" s="56">
        <v>100</v>
      </c>
      <c r="N13" s="56">
        <v>4000</v>
      </c>
      <c r="O13" s="56">
        <v>20000</v>
      </c>
      <c r="P13" s="56">
        <v>1.5</v>
      </c>
      <c r="Q13" s="56">
        <v>0.3</v>
      </c>
      <c r="R13" s="59">
        <f>(($L13*'#Constant'!$B$6+($O13-$N13*2)*'#Constant'!$H$6)*(VLOOKUP($N13,'#Constant'!$D$6:$E$12,2,FALSE)/$M13*100*VLOOKUP($C13,'#Constant'!$J$6:$K$10,2,FALSE)*VLOOKUP($J13,'#Constant'!$M$6:$N$11,2,FALSE)*(1-$Q13)/$P13))</f>
        <v>13300</v>
      </c>
      <c r="T13" s="59">
        <f t="shared" si="16"/>
        <v>13300</v>
      </c>
      <c r="U13" s="59">
        <f t="shared" si="12"/>
        <v>4030.3030303030305</v>
      </c>
      <c r="V13" s="59">
        <f t="shared" si="17"/>
        <v>6045.454545454546</v>
      </c>
      <c r="W13" s="56" t="s">
        <v>158</v>
      </c>
      <c r="X13" s="56">
        <v>0.5</v>
      </c>
      <c r="Y13" s="59">
        <f t="shared" si="13"/>
        <v>6650</v>
      </c>
      <c r="Z13" s="59">
        <f t="shared" ca="1" si="18"/>
        <v>1263.5</v>
      </c>
      <c r="AB13" s="56">
        <v>0</v>
      </c>
      <c r="AC13" s="56">
        <v>0</v>
      </c>
      <c r="AD13" s="59">
        <f t="shared" si="19"/>
        <v>0</v>
      </c>
      <c r="AE13" s="59">
        <f t="shared" si="14"/>
        <v>0</v>
      </c>
      <c r="AF13" s="56" t="s">
        <v>158</v>
      </c>
      <c r="AG13" s="56">
        <v>0</v>
      </c>
      <c r="AH13" s="59">
        <f>$AD13*(1-$AG13)</f>
        <v>0</v>
      </c>
      <c r="AI13" s="59">
        <f t="shared" ca="1" si="20"/>
        <v>0</v>
      </c>
    </row>
    <row r="14" spans="1:40" x14ac:dyDescent="0.3">
      <c r="A14" s="60">
        <f t="shared" si="21"/>
        <v>2</v>
      </c>
      <c r="B14" s="54" t="str">
        <f>VLOOKUP($A14,'#Stat'!$A:$K,2,FALSE)</f>
        <v>프레이</v>
      </c>
      <c r="C14" s="54" t="str">
        <f>VLOOKUP($A14,[5]CreatureTable!$A:$AV,48,FALSE)</f>
        <v>1</v>
      </c>
      <c r="D14" s="54" t="str">
        <f>VLOOKUP($A14,'#Stat'!$A:$K,3,FALSE)</f>
        <v>Priest</v>
      </c>
      <c r="E14" s="54">
        <f>VLOOKUP($A14,'#Stat'!$A:$K,7,FALSE)</f>
        <v>95</v>
      </c>
      <c r="F14" s="54">
        <f>VLOOKUP($A14,'#Stat'!$A:$K,8,FALSE)</f>
        <v>95</v>
      </c>
      <c r="G14" s="54">
        <f>VLOOKUP($A14,'#Stat'!$A:$K,9,FALSE)</f>
        <v>4520</v>
      </c>
      <c r="H14" s="54">
        <f>VLOOKUP($A14,'#Stat'!$A:$K,10,FALSE)*2</f>
        <v>40</v>
      </c>
      <c r="I14" s="54">
        <f>VLOOKUP($A14,'#Stat'!$A:$K,11,FALSE)*2</f>
        <v>50</v>
      </c>
      <c r="J14" s="55" t="s">
        <v>130</v>
      </c>
      <c r="K14" s="56" t="s">
        <v>156</v>
      </c>
      <c r="L14" s="56">
        <v>1600</v>
      </c>
      <c r="M14" s="56">
        <v>100</v>
      </c>
      <c r="N14" s="56">
        <v>0</v>
      </c>
      <c r="O14" s="56">
        <v>15000</v>
      </c>
      <c r="P14" s="56">
        <v>1</v>
      </c>
      <c r="Q14" s="56">
        <v>0</v>
      </c>
      <c r="R14" s="59">
        <f>(($L14*'#Constant'!$B$6+($O14-$N14*2)*'#Constant'!$H$6)*(VLOOKUP($N14,'#Constant'!$D$6:$E$12,2,FALSE)/$M14*100*VLOOKUP($C14,'#Constant'!$J$6:$K$10,2,FALSE)*VLOOKUP($J14,'#Constant'!$M$6:$N$11,2,FALSE)*(1-$Q14)/$P14))</f>
        <v>2300</v>
      </c>
      <c r="T14" s="59">
        <f t="shared" si="16"/>
        <v>0</v>
      </c>
      <c r="U14" s="59">
        <f t="shared" si="12"/>
        <v>0</v>
      </c>
      <c r="V14" s="59">
        <f t="shared" si="17"/>
        <v>0</v>
      </c>
      <c r="W14" s="56" t="s">
        <v>159</v>
      </c>
      <c r="X14" s="56">
        <v>0</v>
      </c>
      <c r="Y14" s="59">
        <f t="shared" si="13"/>
        <v>0</v>
      </c>
      <c r="Z14" s="59">
        <f t="shared" ca="1" si="18"/>
        <v>0</v>
      </c>
      <c r="AB14" s="56">
        <v>1</v>
      </c>
      <c r="AC14" s="56">
        <v>10000</v>
      </c>
      <c r="AD14" s="59">
        <f t="shared" si="19"/>
        <v>460</v>
      </c>
      <c r="AE14" s="59">
        <f t="shared" si="14"/>
        <v>460</v>
      </c>
      <c r="AF14" s="56" t="s">
        <v>159</v>
      </c>
      <c r="AG14" s="56">
        <v>1</v>
      </c>
      <c r="AH14" s="59">
        <f t="shared" ref="AH14" si="22">$AD14*(1-$AG14)</f>
        <v>0</v>
      </c>
      <c r="AI14" s="59">
        <f t="shared" ca="1" si="20"/>
        <v>46</v>
      </c>
      <c r="AK14" s="52">
        <v>0</v>
      </c>
      <c r="AL14" s="52">
        <v>46</v>
      </c>
    </row>
    <row r="15" spans="1:40" x14ac:dyDescent="0.3">
      <c r="A15" s="60">
        <f t="shared" si="21"/>
        <v>2</v>
      </c>
      <c r="B15" s="54" t="str">
        <f>VLOOKUP($A15,'#Stat'!$A:$K,2,FALSE)</f>
        <v>프레이</v>
      </c>
      <c r="C15" s="54" t="str">
        <f>VLOOKUP($A15,[5]CreatureTable!$A:$AV,48,FALSE)</f>
        <v>1</v>
      </c>
      <c r="D15" s="54" t="str">
        <f>VLOOKUP($A15,'#Stat'!$A:$K,3,FALSE)</f>
        <v>Priest</v>
      </c>
      <c r="E15" s="54">
        <f>VLOOKUP($A15,'#Stat'!$A:$K,7,FALSE)</f>
        <v>95</v>
      </c>
      <c r="F15" s="54">
        <f>VLOOKUP($A15,'#Stat'!$A:$K,8,FALSE)</f>
        <v>95</v>
      </c>
      <c r="G15" s="54">
        <f>VLOOKUP($A15,'#Stat'!$A:$K,9,FALSE)</f>
        <v>4520</v>
      </c>
      <c r="H15" s="54">
        <f>VLOOKUP($A15,'#Stat'!$A:$K,10,FALSE)*2</f>
        <v>40</v>
      </c>
      <c r="I15" s="54">
        <f>VLOOKUP($A15,'#Stat'!$A:$K,11,FALSE)*2</f>
        <v>50</v>
      </c>
      <c r="J15" s="55" t="s">
        <v>134</v>
      </c>
      <c r="K15" s="56" t="s">
        <v>154</v>
      </c>
      <c r="L15" s="56">
        <v>0</v>
      </c>
      <c r="M15" s="56">
        <v>25</v>
      </c>
      <c r="N15" s="56">
        <v>0</v>
      </c>
      <c r="O15" s="56">
        <v>2000</v>
      </c>
      <c r="P15" s="56">
        <v>1</v>
      </c>
      <c r="Q15" s="56">
        <v>0</v>
      </c>
      <c r="R15" s="59">
        <f>(($L15*'#Constant'!$B$6+($O15-$N15*2)*'#Constant'!$H$6)*(VLOOKUP($N15,'#Constant'!$D$6:$E$12,2,FALSE)/$M15*100*VLOOKUP($C15,'#Constant'!$J$6:$K$10,2,FALSE)*VLOOKUP($J15,'#Constant'!$M$6:$N$11,2,FALSE)*(1-$Q15)/$P15))</f>
        <v>800</v>
      </c>
      <c r="T15" s="59">
        <f t="shared" si="16"/>
        <v>800</v>
      </c>
      <c r="U15" s="59">
        <f t="shared" si="12"/>
        <v>800</v>
      </c>
      <c r="V15" s="59">
        <f t="shared" si="17"/>
        <v>800</v>
      </c>
      <c r="W15" s="56" t="s">
        <v>158</v>
      </c>
      <c r="X15" s="56">
        <v>0</v>
      </c>
      <c r="Y15" s="59">
        <f t="shared" si="13"/>
        <v>800</v>
      </c>
      <c r="Z15" s="59">
        <f t="shared" ca="1" si="18"/>
        <v>0</v>
      </c>
      <c r="AB15" s="56">
        <v>0</v>
      </c>
      <c r="AC15" s="56">
        <v>0</v>
      </c>
      <c r="AD15" s="59">
        <f t="shared" si="19"/>
        <v>0</v>
      </c>
      <c r="AE15" s="59">
        <f t="shared" si="14"/>
        <v>0</v>
      </c>
      <c r="AF15" s="56" t="s">
        <v>158</v>
      </c>
      <c r="AG15" s="56">
        <v>0</v>
      </c>
      <c r="AH15" s="59">
        <f t="shared" ref="AH15" si="23">AD15*(1-AG15)</f>
        <v>0</v>
      </c>
      <c r="AI15" s="59">
        <f t="shared" ca="1" si="20"/>
        <v>0</v>
      </c>
    </row>
    <row r="17" spans="1:42" x14ac:dyDescent="0.3">
      <c r="A17" s="60">
        <v>3</v>
      </c>
      <c r="B17" s="54" t="str">
        <f>VLOOKUP($A17,'#Stat'!$A:$K,2,FALSE)</f>
        <v>클레오</v>
      </c>
      <c r="C17" s="54" t="str">
        <f>VLOOKUP($A17,[5]CreatureTable!$A:$AV,48,FALSE)</f>
        <v>1</v>
      </c>
      <c r="D17" s="54" t="str">
        <f>VLOOKUP($A17,'#Stat'!$A:$K,3,FALSE)</f>
        <v>Wizard</v>
      </c>
      <c r="E17" s="54">
        <f>VLOOKUP($A17,'#Stat'!$A:$K,7,FALSE)</f>
        <v>120</v>
      </c>
      <c r="F17" s="54">
        <f>VLOOKUP($A17,'#Stat'!$A:$K,8,FALSE)</f>
        <v>120</v>
      </c>
      <c r="G17" s="54">
        <f>VLOOKUP($A17,'#Stat'!$A:$K,9,FALSE)</f>
        <v>4031</v>
      </c>
      <c r="H17" s="54">
        <f>VLOOKUP($A17,'#Stat'!$A:$K,10,FALSE)*2</f>
        <v>32</v>
      </c>
      <c r="I17" s="54">
        <f>VLOOKUP($A17,'#Stat'!$A:$K,11,FALSE)*2</f>
        <v>48</v>
      </c>
      <c r="J17" s="55" t="s">
        <v>133</v>
      </c>
      <c r="K17" s="56" t="s">
        <v>118</v>
      </c>
      <c r="L17" s="56">
        <v>1900</v>
      </c>
      <c r="M17" s="56">
        <v>100</v>
      </c>
      <c r="N17" s="56">
        <v>0</v>
      </c>
      <c r="O17" s="56">
        <v>0</v>
      </c>
      <c r="P17" s="56">
        <v>1</v>
      </c>
      <c r="Q17" s="56">
        <v>0</v>
      </c>
      <c r="R17" s="59">
        <f>(($L17*'#Constant'!$B$6+($O17-$N17*2)*'#Constant'!$H$6)*(VLOOKUP($N17,'#Constant'!$D$6:$E$12,2,FALSE)/$M17*100*VLOOKUP($C17,'#Constant'!$J$6:$K$10,2,FALSE)*VLOOKUP($J17,'#Constant'!$M$6:$N$11,2,FALSE)*(1-$Q17)/$P17))</f>
        <v>950</v>
      </c>
      <c r="T17" s="59">
        <f>$R17*(1-$AB17)</f>
        <v>855</v>
      </c>
      <c r="U17" s="59">
        <f t="shared" ref="U17:U22" si="24">T17/IF(L17=0,1000,L17)*1000</f>
        <v>450</v>
      </c>
      <c r="V17" s="59">
        <f>$U17*$P17</f>
        <v>450</v>
      </c>
      <c r="W17" s="56" t="s">
        <v>158</v>
      </c>
      <c r="X17" s="56">
        <v>0</v>
      </c>
      <c r="Y17" s="59">
        <f t="shared" ref="Y17:Y22" si="25">T17*(1-X17)</f>
        <v>855</v>
      </c>
      <c r="Z17" s="59">
        <f ca="1">T17*X17/1000*OFFSET($E17,0,IF($W17="PA",0,IF($W17="MA",1,IF($W17="HP",2,IF($W17="PD",3,IF($W17="MD",4,0))))))*2</f>
        <v>0</v>
      </c>
      <c r="AB17" s="56">
        <v>0.1</v>
      </c>
      <c r="AC17" s="56">
        <v>20000</v>
      </c>
      <c r="AD17" s="59">
        <f>$R17/(IF($AC17=0,1,$AC17)/2000)*$AB17</f>
        <v>9.5</v>
      </c>
      <c r="AE17" s="59">
        <f t="shared" ref="AE17:AE22" si="26">$AD17*$P17</f>
        <v>9.5</v>
      </c>
      <c r="AF17" s="56" t="s">
        <v>158</v>
      </c>
      <c r="AG17" s="56">
        <v>0</v>
      </c>
      <c r="AH17" s="59">
        <f t="shared" ref="AH17:AH19" si="27">$AD17*(1-$AG17)</f>
        <v>9.5</v>
      </c>
      <c r="AI17" s="59">
        <f ca="1">$AD17*$AG17/1000*OFFSET($E17,0,IF($W17="PA",0,IF($W17="MA",1,IF($W17="HP",2,IF($W17="PD",3,IF($W17="MD",4,0))))))*2</f>
        <v>0</v>
      </c>
    </row>
    <row r="18" spans="1:42" x14ac:dyDescent="0.3">
      <c r="A18" s="60">
        <f>A17</f>
        <v>3</v>
      </c>
      <c r="B18" s="54" t="str">
        <f>VLOOKUP($A18,'#Stat'!$A:$K,2,FALSE)</f>
        <v>클레오</v>
      </c>
      <c r="C18" s="54" t="str">
        <f>VLOOKUP($A18,[5]CreatureTable!$A:$AV,48,FALSE)</f>
        <v>1</v>
      </c>
      <c r="D18" s="54" t="str">
        <f>VLOOKUP($A18,'#Stat'!$A:$K,3,FALSE)</f>
        <v>Wizard</v>
      </c>
      <c r="E18" s="54">
        <f>VLOOKUP($A18,'#Stat'!$A:$K,7,FALSE)</f>
        <v>120</v>
      </c>
      <c r="F18" s="54">
        <f>VLOOKUP($A18,'#Stat'!$A:$K,8,FALSE)</f>
        <v>120</v>
      </c>
      <c r="G18" s="54">
        <f>VLOOKUP($A18,'#Stat'!$A:$K,9,FALSE)</f>
        <v>4031</v>
      </c>
      <c r="H18" s="54">
        <f>VLOOKUP($A18,'#Stat'!$A:$K,10,FALSE)*2</f>
        <v>32</v>
      </c>
      <c r="I18" s="54">
        <f>VLOOKUP($A18,'#Stat'!$A:$K,11,FALSE)*2</f>
        <v>48</v>
      </c>
      <c r="J18" s="55" t="s">
        <v>127</v>
      </c>
      <c r="K18" s="56" t="s">
        <v>118</v>
      </c>
      <c r="L18" s="56">
        <v>3000</v>
      </c>
      <c r="M18" s="56">
        <v>100</v>
      </c>
      <c r="N18" s="56">
        <v>2000</v>
      </c>
      <c r="O18" s="56">
        <v>8000</v>
      </c>
      <c r="P18" s="56">
        <v>1</v>
      </c>
      <c r="Q18" s="56">
        <v>-0.2</v>
      </c>
      <c r="R18" s="59">
        <f>(($L18*'#Constant'!$B$6+($O18-$N18*2)*'#Constant'!$H$6)*(VLOOKUP($N18,'#Constant'!$D$6:$E$12,2,FALSE)/$M18*100*VLOOKUP($C18,'#Constant'!$J$6:$K$10,2,FALSE)*VLOOKUP($J18,'#Constant'!$M$6:$N$11,2,FALSE)*(1-$Q18)/$P18))</f>
        <v>6839.9999999999991</v>
      </c>
      <c r="T18" s="59">
        <f t="shared" ref="T18:T22" si="28">$R18*(1-$AB18)</f>
        <v>6839.9999999999991</v>
      </c>
      <c r="U18" s="59">
        <f t="shared" si="24"/>
        <v>2280</v>
      </c>
      <c r="V18" s="59">
        <f t="shared" ref="V18:V22" si="29">$U18*$P18</f>
        <v>2280</v>
      </c>
      <c r="W18" s="56" t="s">
        <v>158</v>
      </c>
      <c r="X18" s="56">
        <v>0.5</v>
      </c>
      <c r="Y18" s="59">
        <f t="shared" si="25"/>
        <v>3419.9999999999995</v>
      </c>
      <c r="Z18" s="59">
        <f t="shared" ref="Z18:Z22" ca="1" si="30">T18*X18/1000*OFFSET($E18,0,IF($W18="PA",0,IF($W18="MA",1,IF($W18="HP",2,IF($W18="PD",3,IF($W18="MD",4,0))))))*2</f>
        <v>820.79999999999984</v>
      </c>
      <c r="AB18" s="56">
        <v>0</v>
      </c>
      <c r="AC18" s="56">
        <v>20000</v>
      </c>
      <c r="AD18" s="59">
        <f t="shared" ref="AD18:AD22" si="31">$R18/(IF($AC18=0,1,$AC18)/2000)*$AB18</f>
        <v>0</v>
      </c>
      <c r="AE18" s="59">
        <f t="shared" si="26"/>
        <v>0</v>
      </c>
      <c r="AF18" s="56" t="s">
        <v>158</v>
      </c>
      <c r="AG18" s="56">
        <v>0</v>
      </c>
      <c r="AH18" s="59">
        <f t="shared" si="27"/>
        <v>0</v>
      </c>
      <c r="AI18" s="59">
        <f t="shared" ref="AI18:AI22" ca="1" si="32">$AD18*$AG18/1000*OFFSET($E18,0,IF($W18="PA",0,IF($W18="MA",1,IF($W18="HP",2,IF($W18="PD",3,IF($W18="MD",4,0))))))*2</f>
        <v>0</v>
      </c>
      <c r="AK18" s="52">
        <v>2565</v>
      </c>
      <c r="AL18" s="52">
        <v>616</v>
      </c>
      <c r="AN18" s="52">
        <f>Y18/AK18</f>
        <v>1.3333333333333333</v>
      </c>
    </row>
    <row r="19" spans="1:42" x14ac:dyDescent="0.3">
      <c r="A19" s="60">
        <f t="shared" ref="A19:A22" si="33">A18</f>
        <v>3</v>
      </c>
      <c r="B19" s="54" t="str">
        <f>VLOOKUP($A19,'#Stat'!$A:$K,2,FALSE)</f>
        <v>클레오</v>
      </c>
      <c r="C19" s="54" t="str">
        <f>VLOOKUP($A19,[5]CreatureTable!$A:$AV,48,FALSE)</f>
        <v>1</v>
      </c>
      <c r="D19" s="54" t="str">
        <f>VLOOKUP($A19,'#Stat'!$A:$K,3,FALSE)</f>
        <v>Wizard</v>
      </c>
      <c r="E19" s="54">
        <f>VLOOKUP($A19,'#Stat'!$A:$K,7,FALSE)</f>
        <v>120</v>
      </c>
      <c r="F19" s="54">
        <f>VLOOKUP($A19,'#Stat'!$A:$K,8,FALSE)</f>
        <v>120</v>
      </c>
      <c r="G19" s="54">
        <f>VLOOKUP($A19,'#Stat'!$A:$K,9,FALSE)</f>
        <v>4031</v>
      </c>
      <c r="H19" s="54">
        <f>VLOOKUP($A19,'#Stat'!$A:$K,10,FALSE)*2</f>
        <v>32</v>
      </c>
      <c r="I19" s="54">
        <f>VLOOKUP($A19,'#Stat'!$A:$K,11,FALSE)*2</f>
        <v>48</v>
      </c>
      <c r="J19" s="55" t="s">
        <v>128</v>
      </c>
      <c r="K19" s="56" t="s">
        <v>118</v>
      </c>
      <c r="L19" s="56">
        <v>2300</v>
      </c>
      <c r="M19" s="56">
        <v>100</v>
      </c>
      <c r="N19" s="56">
        <v>2000</v>
      </c>
      <c r="O19" s="56">
        <v>10000</v>
      </c>
      <c r="P19" s="56">
        <v>1.5</v>
      </c>
      <c r="Q19" s="56">
        <v>0.2</v>
      </c>
      <c r="R19" s="59">
        <f>(($L19*'#Constant'!$B$6+($O19-$N19*2)*'#Constant'!$H$6)*(VLOOKUP($N19,'#Constant'!$D$6:$E$12,2,FALSE)/$M19*100*VLOOKUP($C19,'#Constant'!$J$6:$K$10,2,FALSE)*VLOOKUP($J19,'#Constant'!$M$6:$N$11,2,FALSE)*(1-$Q19)/$P19))</f>
        <v>3080.0000000000009</v>
      </c>
      <c r="T19" s="59">
        <f t="shared" si="28"/>
        <v>3080.0000000000009</v>
      </c>
      <c r="U19" s="59">
        <f t="shared" si="24"/>
        <v>1339.1304347826092</v>
      </c>
      <c r="V19" s="59">
        <f t="shared" si="29"/>
        <v>2008.6956521739139</v>
      </c>
      <c r="W19" s="56" t="s">
        <v>158</v>
      </c>
      <c r="X19" s="56">
        <v>0.5</v>
      </c>
      <c r="Y19" s="59">
        <f t="shared" si="25"/>
        <v>1540.0000000000005</v>
      </c>
      <c r="Z19" s="59">
        <f t="shared" ca="1" si="30"/>
        <v>369.60000000000014</v>
      </c>
      <c r="AB19" s="56">
        <v>0</v>
      </c>
      <c r="AC19" s="56">
        <v>0</v>
      </c>
      <c r="AD19" s="59">
        <f t="shared" si="31"/>
        <v>0</v>
      </c>
      <c r="AE19" s="59">
        <f t="shared" si="26"/>
        <v>0</v>
      </c>
      <c r="AF19" s="56" t="s">
        <v>158</v>
      </c>
      <c r="AG19" s="56">
        <v>0</v>
      </c>
      <c r="AH19" s="59">
        <f t="shared" si="27"/>
        <v>0</v>
      </c>
      <c r="AI19" s="59">
        <f t="shared" ca="1" si="32"/>
        <v>0</v>
      </c>
      <c r="AK19" s="52">
        <v>1566</v>
      </c>
      <c r="AL19" s="52">
        <v>376</v>
      </c>
      <c r="AN19" s="52">
        <f>Y19/AK19</f>
        <v>0.98339719029374228</v>
      </c>
    </row>
    <row r="20" spans="1:42" x14ac:dyDescent="0.3">
      <c r="A20" s="60">
        <f t="shared" si="33"/>
        <v>3</v>
      </c>
      <c r="B20" s="54" t="str">
        <f>VLOOKUP($A20,'#Stat'!$A:$K,2,FALSE)</f>
        <v>클레오</v>
      </c>
      <c r="C20" s="54" t="str">
        <f>VLOOKUP($A20,[5]CreatureTable!$A:$AV,48,FALSE)</f>
        <v>1</v>
      </c>
      <c r="D20" s="54" t="str">
        <f>VLOOKUP($A20,'#Stat'!$A:$K,3,FALSE)</f>
        <v>Wizard</v>
      </c>
      <c r="E20" s="54">
        <f>VLOOKUP($A20,'#Stat'!$A:$K,7,FALSE)</f>
        <v>120</v>
      </c>
      <c r="F20" s="54">
        <f>VLOOKUP($A20,'#Stat'!$A:$K,8,FALSE)</f>
        <v>120</v>
      </c>
      <c r="G20" s="54">
        <f>VLOOKUP($A20,'#Stat'!$A:$K,9,FALSE)</f>
        <v>4031</v>
      </c>
      <c r="H20" s="54">
        <f>VLOOKUP($A20,'#Stat'!$A:$K,10,FALSE)*2</f>
        <v>32</v>
      </c>
      <c r="I20" s="54">
        <f>VLOOKUP($A20,'#Stat'!$A:$K,11,FALSE)*2</f>
        <v>48</v>
      </c>
      <c r="J20" s="55" t="s">
        <v>129</v>
      </c>
      <c r="K20" s="56" t="s">
        <v>118</v>
      </c>
      <c r="L20" s="56">
        <v>4000</v>
      </c>
      <c r="M20" s="56">
        <v>100</v>
      </c>
      <c r="N20" s="56">
        <v>4000</v>
      </c>
      <c r="O20" s="56">
        <v>20000</v>
      </c>
      <c r="P20" s="56">
        <v>3</v>
      </c>
      <c r="Q20" s="56">
        <v>0.25</v>
      </c>
      <c r="R20" s="59">
        <f>(($L20*'#Constant'!$B$6+($O20-$N20*2)*'#Constant'!$H$6)*(VLOOKUP($N20,'#Constant'!$D$6:$E$12,2,FALSE)/$M20*100*VLOOKUP($C20,'#Constant'!$J$6:$K$10,2,FALSE)*VLOOKUP($J20,'#Constant'!$M$6:$N$11,2,FALSE)*(1-$Q20)/$P20))</f>
        <v>8000</v>
      </c>
      <c r="T20" s="59">
        <f t="shared" si="28"/>
        <v>8000</v>
      </c>
      <c r="U20" s="59">
        <f t="shared" si="24"/>
        <v>2000</v>
      </c>
      <c r="V20" s="59">
        <f t="shared" si="29"/>
        <v>6000</v>
      </c>
      <c r="W20" s="56" t="s">
        <v>158</v>
      </c>
      <c r="X20" s="56">
        <v>0.5</v>
      </c>
      <c r="Y20" s="59">
        <f t="shared" si="25"/>
        <v>4000</v>
      </c>
      <c r="Z20" s="59">
        <f t="shared" ca="1" si="30"/>
        <v>960</v>
      </c>
      <c r="AB20" s="56">
        <v>0</v>
      </c>
      <c r="AC20" s="56">
        <v>0</v>
      </c>
      <c r="AD20" s="59">
        <f t="shared" si="31"/>
        <v>0</v>
      </c>
      <c r="AE20" s="59">
        <f t="shared" si="26"/>
        <v>0</v>
      </c>
      <c r="AF20" s="56" t="s">
        <v>158</v>
      </c>
      <c r="AG20" s="56">
        <v>0</v>
      </c>
      <c r="AH20" s="59">
        <f>$AD20*(1-$AG20)</f>
        <v>0</v>
      </c>
      <c r="AI20" s="59">
        <f t="shared" ca="1" si="32"/>
        <v>0</v>
      </c>
      <c r="AK20" s="52">
        <v>3238</v>
      </c>
      <c r="AL20" s="52">
        <v>777</v>
      </c>
      <c r="AN20" s="52">
        <f>Y20/AK20</f>
        <v>1.2353304508956147</v>
      </c>
    </row>
    <row r="21" spans="1:42" x14ac:dyDescent="0.3">
      <c r="A21" s="60">
        <f t="shared" si="33"/>
        <v>3</v>
      </c>
      <c r="B21" s="54" t="str">
        <f>VLOOKUP($A21,'#Stat'!$A:$K,2,FALSE)</f>
        <v>클레오</v>
      </c>
      <c r="C21" s="54" t="str">
        <f>VLOOKUP($A21,[5]CreatureTable!$A:$AV,48,FALSE)</f>
        <v>1</v>
      </c>
      <c r="D21" s="54" t="str">
        <f>VLOOKUP($A21,'#Stat'!$A:$K,3,FALSE)</f>
        <v>Wizard</v>
      </c>
      <c r="E21" s="54">
        <f>VLOOKUP($A21,'#Stat'!$A:$K,7,FALSE)</f>
        <v>120</v>
      </c>
      <c r="F21" s="54">
        <f>VLOOKUP($A21,'#Stat'!$A:$K,8,FALSE)</f>
        <v>120</v>
      </c>
      <c r="G21" s="54">
        <f>VLOOKUP($A21,'#Stat'!$A:$K,9,FALSE)</f>
        <v>4031</v>
      </c>
      <c r="H21" s="54">
        <f>VLOOKUP($A21,'#Stat'!$A:$K,10,FALSE)*2</f>
        <v>32</v>
      </c>
      <c r="I21" s="54">
        <f>VLOOKUP($A21,'#Stat'!$A:$K,11,FALSE)*2</f>
        <v>48</v>
      </c>
      <c r="J21" s="55" t="s">
        <v>130</v>
      </c>
      <c r="K21" s="56" t="s">
        <v>118</v>
      </c>
      <c r="L21" s="56">
        <v>1700</v>
      </c>
      <c r="M21" s="56">
        <v>100</v>
      </c>
      <c r="N21" s="56">
        <v>0</v>
      </c>
      <c r="O21" s="56">
        <v>12000</v>
      </c>
      <c r="P21" s="56">
        <v>2.5</v>
      </c>
      <c r="Q21" s="56">
        <v>-0.3</v>
      </c>
      <c r="R21" s="59">
        <f>(($L21*'#Constant'!$B$6+($O21-$N21*2)*'#Constant'!$H$6)*(VLOOKUP($N21,'#Constant'!$D$6:$E$12,2,FALSE)/$M21*100*VLOOKUP($C21,'#Constant'!$J$6:$K$10,2,FALSE)*VLOOKUP($J21,'#Constant'!$M$6:$N$11,2,FALSE)*(1-$Q21)/$P21))</f>
        <v>1066</v>
      </c>
      <c r="T21" s="59">
        <f t="shared" si="28"/>
        <v>1066</v>
      </c>
      <c r="U21" s="59">
        <f t="shared" si="24"/>
        <v>627.05882352941182</v>
      </c>
      <c r="V21" s="59">
        <f t="shared" si="29"/>
        <v>1567.6470588235295</v>
      </c>
      <c r="W21" s="56" t="s">
        <v>158</v>
      </c>
      <c r="X21" s="56">
        <v>0.5</v>
      </c>
      <c r="Y21" s="59">
        <f t="shared" si="25"/>
        <v>533</v>
      </c>
      <c r="Z21" s="59">
        <f t="shared" ca="1" si="30"/>
        <v>127.92</v>
      </c>
      <c r="AB21" s="56">
        <v>0</v>
      </c>
      <c r="AC21" s="56">
        <v>0</v>
      </c>
      <c r="AD21" s="59">
        <f t="shared" si="31"/>
        <v>0</v>
      </c>
      <c r="AE21" s="59">
        <f t="shared" si="26"/>
        <v>0</v>
      </c>
      <c r="AF21" s="56" t="s">
        <v>158</v>
      </c>
      <c r="AG21" s="56">
        <v>0</v>
      </c>
      <c r="AH21" s="59">
        <f t="shared" ref="AH21" si="34">$AD21*(1-$AG21)</f>
        <v>0</v>
      </c>
      <c r="AI21" s="59">
        <f t="shared" ca="1" si="32"/>
        <v>0</v>
      </c>
      <c r="AK21" s="52">
        <v>308</v>
      </c>
      <c r="AL21" s="52">
        <v>74</v>
      </c>
      <c r="AN21" s="52">
        <f>Y21/AK21</f>
        <v>1.7305194805194806</v>
      </c>
    </row>
    <row r="22" spans="1:42" x14ac:dyDescent="0.3">
      <c r="A22" s="60">
        <f t="shared" si="33"/>
        <v>3</v>
      </c>
      <c r="B22" s="54" t="str">
        <f>VLOOKUP($A22,'#Stat'!$A:$K,2,FALSE)</f>
        <v>클레오</v>
      </c>
      <c r="C22" s="54" t="str">
        <f>VLOOKUP($A22,[5]CreatureTable!$A:$AV,48,FALSE)</f>
        <v>1</v>
      </c>
      <c r="D22" s="54" t="str">
        <f>VLOOKUP($A22,'#Stat'!$A:$K,3,FALSE)</f>
        <v>Wizard</v>
      </c>
      <c r="E22" s="54">
        <f>VLOOKUP($A22,'#Stat'!$A:$K,7,FALSE)</f>
        <v>120</v>
      </c>
      <c r="F22" s="54">
        <f>VLOOKUP($A22,'#Stat'!$A:$K,8,FALSE)</f>
        <v>120</v>
      </c>
      <c r="G22" s="54">
        <f>VLOOKUP($A22,'#Stat'!$A:$K,9,FALSE)</f>
        <v>4031</v>
      </c>
      <c r="H22" s="54">
        <f>VLOOKUP($A22,'#Stat'!$A:$K,10,FALSE)*2</f>
        <v>32</v>
      </c>
      <c r="I22" s="54">
        <f>VLOOKUP($A22,'#Stat'!$A:$K,11,FALSE)*2</f>
        <v>48</v>
      </c>
      <c r="J22" s="55" t="s">
        <v>134</v>
      </c>
      <c r="K22" s="56" t="s">
        <v>118</v>
      </c>
      <c r="L22" s="56">
        <v>0</v>
      </c>
      <c r="M22" s="56">
        <v>25</v>
      </c>
      <c r="N22" s="56">
        <v>0</v>
      </c>
      <c r="O22" s="56">
        <v>2000</v>
      </c>
      <c r="P22" s="56">
        <v>1</v>
      </c>
      <c r="Q22" s="56">
        <v>0</v>
      </c>
      <c r="R22" s="59">
        <f>(($L22*'#Constant'!$B$6+($O22-$N22*2)*'#Constant'!$H$6)*(VLOOKUP($N22,'#Constant'!$D$6:$E$12,2,FALSE)/$M22*100*VLOOKUP($C22,'#Constant'!$J$6:$K$10,2,FALSE)*VLOOKUP($J22,'#Constant'!$M$6:$N$11,2,FALSE)*(1-$Q22)/$P22))</f>
        <v>800</v>
      </c>
      <c r="T22" s="59">
        <f t="shared" si="28"/>
        <v>800</v>
      </c>
      <c r="U22" s="59">
        <f t="shared" si="24"/>
        <v>800</v>
      </c>
      <c r="V22" s="59">
        <f t="shared" si="29"/>
        <v>800</v>
      </c>
      <c r="W22" s="56" t="s">
        <v>158</v>
      </c>
      <c r="X22" s="56">
        <v>0</v>
      </c>
      <c r="Y22" s="59">
        <f t="shared" si="25"/>
        <v>800</v>
      </c>
      <c r="Z22" s="59">
        <f t="shared" ca="1" si="30"/>
        <v>0</v>
      </c>
      <c r="AB22" s="56">
        <v>0</v>
      </c>
      <c r="AC22" s="56">
        <v>0</v>
      </c>
      <c r="AD22" s="59">
        <f t="shared" si="31"/>
        <v>0</v>
      </c>
      <c r="AE22" s="59">
        <f t="shared" si="26"/>
        <v>0</v>
      </c>
      <c r="AF22" s="56" t="s">
        <v>158</v>
      </c>
      <c r="AG22" s="56">
        <v>0</v>
      </c>
      <c r="AH22" s="59">
        <f t="shared" ref="AH22" si="35">AD22*(1-AG22)</f>
        <v>0</v>
      </c>
      <c r="AI22" s="59">
        <f t="shared" ca="1" si="32"/>
        <v>0</v>
      </c>
    </row>
    <row r="24" spans="1:42" x14ac:dyDescent="0.3">
      <c r="A24" s="60">
        <v>4</v>
      </c>
      <c r="B24" s="54" t="str">
        <f>VLOOKUP($A24,'#Stat'!$A:$K,2,FALSE)</f>
        <v>로이</v>
      </c>
      <c r="C24" s="54" t="str">
        <f>VLOOKUP($A24,[5]CreatureTable!$A:$AV,48,FALSE)</f>
        <v>1</v>
      </c>
      <c r="D24" s="54" t="str">
        <f>VLOOKUP($A24,'#Stat'!$A:$K,3,FALSE)</f>
        <v>Assassin</v>
      </c>
      <c r="E24" s="54">
        <f>VLOOKUP($A24,'#Stat'!$A:$K,7,FALSE)</f>
        <v>101</v>
      </c>
      <c r="F24" s="54">
        <f>VLOOKUP($A24,'#Stat'!$A:$K,8,FALSE)</f>
        <v>101</v>
      </c>
      <c r="G24" s="54">
        <f>VLOOKUP($A24,'#Stat'!$A:$K,9,FALSE)</f>
        <v>5666</v>
      </c>
      <c r="H24" s="54">
        <f>VLOOKUP($A24,'#Stat'!$A:$K,10,FALSE)*2</f>
        <v>64</v>
      </c>
      <c r="I24" s="54">
        <f>VLOOKUP($A24,'#Stat'!$A:$K,11,FALSE)*2</f>
        <v>56</v>
      </c>
      <c r="J24" s="55" t="s">
        <v>133</v>
      </c>
      <c r="K24" s="56" t="s">
        <v>118</v>
      </c>
      <c r="L24" s="56">
        <v>3500</v>
      </c>
      <c r="M24" s="56">
        <v>100</v>
      </c>
      <c r="N24" s="56">
        <v>0</v>
      </c>
      <c r="O24" s="56">
        <v>0</v>
      </c>
      <c r="P24" s="56">
        <v>1</v>
      </c>
      <c r="Q24" s="56">
        <v>-0.25</v>
      </c>
      <c r="R24" s="59">
        <f>(($L24*'#Constant'!$B$6+($O24-$N24*2)*'#Constant'!$H$6)*(VLOOKUP($N24,'#Constant'!$D$6:$E$12,2,FALSE)/$M24*100*VLOOKUP($C24,'#Constant'!$J$6:$K$10,2,FALSE)*VLOOKUP($J24,'#Constant'!$M$6:$N$11,2,FALSE)*(1-$Q24)/$P24))</f>
        <v>2187.5</v>
      </c>
      <c r="T24" s="59">
        <f>$R24*(1-$AB24)</f>
        <v>2187.5</v>
      </c>
      <c r="U24" s="59">
        <f t="shared" ref="U24:U29" si="36">T24/IF(L24=0,1000,L24)*1000</f>
        <v>625</v>
      </c>
      <c r="V24" s="59">
        <f>$U24*$P24</f>
        <v>625</v>
      </c>
      <c r="W24" s="56" t="s">
        <v>146</v>
      </c>
      <c r="X24" s="56">
        <v>0</v>
      </c>
      <c r="Y24" s="59">
        <f t="shared" ref="Y24:Y29" si="37">T24*(1-X24)</f>
        <v>2187.5</v>
      </c>
      <c r="Z24" s="59">
        <f ca="1">T24*X24/1000*OFFSET($E24,0,IF($W24="PA",0,IF($W24="MA",1,IF($W24="HP",2,IF($W24="PD",3,IF($W24="MD",4,0))))))*2</f>
        <v>0</v>
      </c>
      <c r="AB24" s="56">
        <v>0</v>
      </c>
      <c r="AC24" s="56">
        <v>0</v>
      </c>
      <c r="AD24" s="59">
        <f>$R24/(IF($AC24=0,1,$AC24)/2000)*$AB24</f>
        <v>0</v>
      </c>
      <c r="AE24" s="59">
        <f t="shared" ref="AE24:AE29" si="38">$AD24*$P24</f>
        <v>0</v>
      </c>
      <c r="AF24" s="56" t="s">
        <v>146</v>
      </c>
      <c r="AG24" s="56">
        <v>0</v>
      </c>
      <c r="AH24" s="59">
        <f t="shared" ref="AH24:AH26" si="39">$AD24*(1-$AG24)</f>
        <v>0</v>
      </c>
      <c r="AI24" s="59">
        <f ca="1">$AD24*$AG24/1000*OFFSET($E24,0,IF($W24="PA",0,IF($W24="MA",1,IF($W24="HP",2,IF($W24="PD",3,IF($W24="MD",4,0))))))*2</f>
        <v>0</v>
      </c>
      <c r="AK24" s="52">
        <v>2188</v>
      </c>
      <c r="AN24" s="52">
        <f>Y24/AK24</f>
        <v>0.9997714808043876</v>
      </c>
    </row>
    <row r="25" spans="1:42" x14ac:dyDescent="0.3">
      <c r="A25" s="60">
        <f>A24</f>
        <v>4</v>
      </c>
      <c r="B25" s="54" t="str">
        <f>VLOOKUP($A25,'#Stat'!$A:$K,2,FALSE)</f>
        <v>로이</v>
      </c>
      <c r="C25" s="54" t="str">
        <f>VLOOKUP($A25,[5]CreatureTable!$A:$AV,48,FALSE)</f>
        <v>1</v>
      </c>
      <c r="D25" s="54" t="str">
        <f>VLOOKUP($A25,'#Stat'!$A:$K,3,FALSE)</f>
        <v>Assassin</v>
      </c>
      <c r="E25" s="54">
        <f>VLOOKUP($A25,'#Stat'!$A:$K,7,FALSE)</f>
        <v>101</v>
      </c>
      <c r="F25" s="54">
        <f>VLOOKUP($A25,'#Stat'!$A:$K,8,FALSE)</f>
        <v>101</v>
      </c>
      <c r="G25" s="54">
        <f>VLOOKUP($A25,'#Stat'!$A:$K,9,FALSE)</f>
        <v>5666</v>
      </c>
      <c r="H25" s="54">
        <f>VLOOKUP($A25,'#Stat'!$A:$K,10,FALSE)*2</f>
        <v>64</v>
      </c>
      <c r="I25" s="54">
        <f>VLOOKUP($A25,'#Stat'!$A:$K,11,FALSE)*2</f>
        <v>56</v>
      </c>
      <c r="J25" s="55" t="s">
        <v>127</v>
      </c>
      <c r="K25" s="56" t="s">
        <v>118</v>
      </c>
      <c r="L25" s="56">
        <v>2700</v>
      </c>
      <c r="M25" s="56">
        <v>100</v>
      </c>
      <c r="N25" s="56">
        <v>2000</v>
      </c>
      <c r="O25" s="56">
        <v>8000</v>
      </c>
      <c r="P25" s="56">
        <v>1</v>
      </c>
      <c r="Q25" s="56">
        <v>-0.6</v>
      </c>
      <c r="R25" s="59">
        <f>(($L25*'#Constant'!$B$6+($O25-$N25*2)*'#Constant'!$H$6)*(VLOOKUP($N25,'#Constant'!$D$6:$E$12,2,FALSE)/$M25*100*VLOOKUP($C25,'#Constant'!$J$6:$K$10,2,FALSE)*VLOOKUP($J25,'#Constant'!$M$6:$N$11,2,FALSE)*(1-$Q25)/$P25))</f>
        <v>8400.0000000000018</v>
      </c>
      <c r="T25" s="59">
        <f t="shared" ref="T25:T29" si="40">$R25*(1-$AB25)</f>
        <v>8400.0000000000018</v>
      </c>
      <c r="U25" s="59">
        <f t="shared" si="36"/>
        <v>3111.1111111111118</v>
      </c>
      <c r="V25" s="59">
        <f t="shared" ref="V25:V29" si="41">$U25*$P25</f>
        <v>3111.1111111111118</v>
      </c>
      <c r="W25" s="56" t="s">
        <v>146</v>
      </c>
      <c r="X25" s="56">
        <v>0.5</v>
      </c>
      <c r="Y25" s="59">
        <f t="shared" si="37"/>
        <v>4200.0000000000009</v>
      </c>
      <c r="Z25" s="59">
        <f t="shared" ref="Z25:Z29" ca="1" si="42">T25*X25/1000*OFFSET($E25,0,IF($W25="PA",0,IF($W25="MA",1,IF($W25="HP",2,IF($W25="PD",3,IF($W25="MD",4,0))))))*2</f>
        <v>848.4000000000002</v>
      </c>
      <c r="AB25" s="56">
        <v>0</v>
      </c>
      <c r="AC25" s="56">
        <v>10000</v>
      </c>
      <c r="AD25" s="59">
        <f t="shared" ref="AD25:AD29" si="43">$R25/(IF($AC25=0,1,$AC25)/2000)*$AB25</f>
        <v>0</v>
      </c>
      <c r="AE25" s="59">
        <f t="shared" si="38"/>
        <v>0</v>
      </c>
      <c r="AF25" s="56" t="s">
        <v>146</v>
      </c>
      <c r="AG25" s="56">
        <v>0</v>
      </c>
      <c r="AH25" s="59">
        <f t="shared" si="39"/>
        <v>0</v>
      </c>
      <c r="AI25" s="59">
        <f t="shared" ref="AI25:AI29" ca="1" si="44">$AD25*$AG25/1000*OFFSET($E25,0,IF($W25="PA",0,IF($W25="MA",1,IF($W25="HP",2,IF($W25="PD",3,IF($W25="MD",4,0))))))*2</f>
        <v>0</v>
      </c>
      <c r="AK25" s="52">
        <v>2363</v>
      </c>
      <c r="AL25" s="52">
        <v>411</v>
      </c>
      <c r="AN25" s="52">
        <f>Y25/AK25</f>
        <v>1.7774016081252648</v>
      </c>
      <c r="AP25" s="52">
        <v>105</v>
      </c>
    </row>
    <row r="26" spans="1:42" x14ac:dyDescent="0.3">
      <c r="A26" s="60">
        <f t="shared" ref="A26:A29" si="45">A25</f>
        <v>4</v>
      </c>
      <c r="B26" s="54" t="str">
        <f>VLOOKUP($A26,'#Stat'!$A:$K,2,FALSE)</f>
        <v>로이</v>
      </c>
      <c r="C26" s="54" t="str">
        <f>VLOOKUP($A26,[5]CreatureTable!$A:$AV,48,FALSE)</f>
        <v>1</v>
      </c>
      <c r="D26" s="54" t="str">
        <f>VLOOKUP($A26,'#Stat'!$A:$K,3,FALSE)</f>
        <v>Assassin</v>
      </c>
      <c r="E26" s="54">
        <f>VLOOKUP($A26,'#Stat'!$A:$K,7,FALSE)</f>
        <v>101</v>
      </c>
      <c r="F26" s="54">
        <f>VLOOKUP($A26,'#Stat'!$A:$K,8,FALSE)</f>
        <v>101</v>
      </c>
      <c r="G26" s="54">
        <f>VLOOKUP($A26,'#Stat'!$A:$K,9,FALSE)</f>
        <v>5666</v>
      </c>
      <c r="H26" s="54">
        <f>VLOOKUP($A26,'#Stat'!$A:$K,10,FALSE)*2</f>
        <v>64</v>
      </c>
      <c r="I26" s="54">
        <f>VLOOKUP($A26,'#Stat'!$A:$K,11,FALSE)*2</f>
        <v>56</v>
      </c>
      <c r="J26" s="55" t="s">
        <v>128</v>
      </c>
      <c r="K26" s="56" t="s">
        <v>119</v>
      </c>
      <c r="L26" s="56">
        <v>2400</v>
      </c>
      <c r="M26" s="56">
        <v>100</v>
      </c>
      <c r="N26" s="56">
        <v>2000</v>
      </c>
      <c r="O26" s="56">
        <v>15000</v>
      </c>
      <c r="P26" s="56">
        <v>1</v>
      </c>
      <c r="Q26" s="56">
        <v>0.5</v>
      </c>
      <c r="R26" s="59">
        <f>(($L26*'#Constant'!$B$6+($O26-$N26*2)*'#Constant'!$H$6)*(VLOOKUP($N26,'#Constant'!$D$6:$E$12,2,FALSE)/$M26*100*VLOOKUP($C26,'#Constant'!$J$6:$K$10,2,FALSE)*VLOOKUP($J26,'#Constant'!$M$6:$N$11,2,FALSE)*(1-$Q26)/$P26))</f>
        <v>3795.0000000000005</v>
      </c>
      <c r="T26" s="59">
        <f t="shared" si="40"/>
        <v>0</v>
      </c>
      <c r="U26" s="59">
        <f t="shared" si="36"/>
        <v>0</v>
      </c>
      <c r="V26" s="59">
        <f t="shared" si="41"/>
        <v>0</v>
      </c>
      <c r="W26" s="56" t="s">
        <v>146</v>
      </c>
      <c r="X26" s="56">
        <v>0.5</v>
      </c>
      <c r="Y26" s="59">
        <f t="shared" si="37"/>
        <v>0</v>
      </c>
      <c r="Z26" s="59">
        <f t="shared" ca="1" si="42"/>
        <v>0</v>
      </c>
      <c r="AB26" s="56">
        <v>1</v>
      </c>
      <c r="AC26" s="56">
        <v>10000</v>
      </c>
      <c r="AD26" s="59">
        <f t="shared" si="43"/>
        <v>759.00000000000011</v>
      </c>
      <c r="AE26" s="59">
        <f t="shared" si="38"/>
        <v>759.00000000000011</v>
      </c>
      <c r="AF26" s="56" t="s">
        <v>146</v>
      </c>
      <c r="AG26" s="56">
        <v>1</v>
      </c>
      <c r="AH26" s="59">
        <f t="shared" si="39"/>
        <v>0</v>
      </c>
      <c r="AI26" s="59">
        <f t="shared" ca="1" si="44"/>
        <v>153.31800000000001</v>
      </c>
      <c r="AP26" s="52">
        <v>132</v>
      </c>
    </row>
    <row r="27" spans="1:42" x14ac:dyDescent="0.3">
      <c r="A27" s="60">
        <f t="shared" si="45"/>
        <v>4</v>
      </c>
      <c r="B27" s="54" t="str">
        <f>VLOOKUP($A27,'#Stat'!$A:$K,2,FALSE)</f>
        <v>로이</v>
      </c>
      <c r="C27" s="54" t="str">
        <f>VLOOKUP($A27,[5]CreatureTable!$A:$AV,48,FALSE)</f>
        <v>1</v>
      </c>
      <c r="D27" s="54" t="str">
        <f>VLOOKUP($A27,'#Stat'!$A:$K,3,FALSE)</f>
        <v>Assassin</v>
      </c>
      <c r="E27" s="54">
        <f>VLOOKUP($A27,'#Stat'!$A:$K,7,FALSE)</f>
        <v>101</v>
      </c>
      <c r="F27" s="54">
        <f>VLOOKUP($A27,'#Stat'!$A:$K,8,FALSE)</f>
        <v>101</v>
      </c>
      <c r="G27" s="54">
        <f>VLOOKUP($A27,'#Stat'!$A:$K,9,FALSE)</f>
        <v>5666</v>
      </c>
      <c r="H27" s="54">
        <f>VLOOKUP($A27,'#Stat'!$A:$K,10,FALSE)*2</f>
        <v>64</v>
      </c>
      <c r="I27" s="54">
        <f>VLOOKUP($A27,'#Stat'!$A:$K,11,FALSE)*2</f>
        <v>56</v>
      </c>
      <c r="J27" s="55" t="s">
        <v>129</v>
      </c>
      <c r="K27" s="56" t="s">
        <v>118</v>
      </c>
      <c r="L27" s="56">
        <v>1200</v>
      </c>
      <c r="M27" s="56">
        <v>100</v>
      </c>
      <c r="N27" s="56">
        <v>3000</v>
      </c>
      <c r="O27" s="56">
        <v>20000</v>
      </c>
      <c r="P27" s="56">
        <v>1</v>
      </c>
      <c r="Q27" s="56">
        <v>0.3</v>
      </c>
      <c r="R27" s="59">
        <f>(($L27*'#Constant'!$B$6+($O27-$N27*2)*'#Constant'!$H$6)*(VLOOKUP($N27,'#Constant'!$D$6:$E$12,2,FALSE)/$M27*100*VLOOKUP($C27,'#Constant'!$J$6:$K$10,2,FALSE)*VLOOKUP($J27,'#Constant'!$M$6:$N$11,2,FALSE)*(1-$Q27)/$P27))</f>
        <v>9187.5</v>
      </c>
      <c r="T27" s="59">
        <f t="shared" si="40"/>
        <v>9187.5</v>
      </c>
      <c r="U27" s="59">
        <f t="shared" si="36"/>
        <v>7656.25</v>
      </c>
      <c r="V27" s="59">
        <f t="shared" si="41"/>
        <v>7656.25</v>
      </c>
      <c r="W27" s="56" t="s">
        <v>146</v>
      </c>
      <c r="X27" s="56">
        <v>0.5</v>
      </c>
      <c r="Y27" s="59">
        <f t="shared" si="37"/>
        <v>4593.75</v>
      </c>
      <c r="Z27" s="59">
        <f t="shared" ca="1" si="42"/>
        <v>927.9375</v>
      </c>
      <c r="AB27" s="56">
        <v>0</v>
      </c>
      <c r="AC27" s="56">
        <v>0</v>
      </c>
      <c r="AD27" s="59">
        <f t="shared" si="43"/>
        <v>0</v>
      </c>
      <c r="AE27" s="59">
        <f t="shared" si="38"/>
        <v>0</v>
      </c>
      <c r="AF27" s="56" t="s">
        <v>146</v>
      </c>
      <c r="AG27" s="56">
        <v>1</v>
      </c>
      <c r="AH27" s="59">
        <f>$AD27*(1-$AG27)</f>
        <v>0</v>
      </c>
      <c r="AI27" s="59">
        <f t="shared" ca="1" si="44"/>
        <v>0</v>
      </c>
      <c r="AK27" s="52">
        <v>3000</v>
      </c>
      <c r="AL27" s="52">
        <v>522</v>
      </c>
      <c r="AN27" s="52">
        <f>Y27/AK27</f>
        <v>1.53125</v>
      </c>
    </row>
    <row r="28" spans="1:42" x14ac:dyDescent="0.3">
      <c r="A28" s="60">
        <f t="shared" si="45"/>
        <v>4</v>
      </c>
      <c r="B28" s="54" t="str">
        <f>VLOOKUP($A28,'#Stat'!$A:$K,2,FALSE)</f>
        <v>로이</v>
      </c>
      <c r="C28" s="54" t="str">
        <f>VLOOKUP($A28,[5]CreatureTable!$A:$AV,48,FALSE)</f>
        <v>1</v>
      </c>
      <c r="D28" s="54" t="str">
        <f>VLOOKUP($A28,'#Stat'!$A:$K,3,FALSE)</f>
        <v>Assassin</v>
      </c>
      <c r="E28" s="54">
        <f>VLOOKUP($A28,'#Stat'!$A:$K,7,FALSE)</f>
        <v>101</v>
      </c>
      <c r="F28" s="54">
        <f>VLOOKUP($A28,'#Stat'!$A:$K,8,FALSE)</f>
        <v>101</v>
      </c>
      <c r="G28" s="54">
        <f>VLOOKUP($A28,'#Stat'!$A:$K,9,FALSE)</f>
        <v>5666</v>
      </c>
      <c r="H28" s="54">
        <f>VLOOKUP($A28,'#Stat'!$A:$K,10,FALSE)*2</f>
        <v>64</v>
      </c>
      <c r="I28" s="54">
        <f>VLOOKUP($A28,'#Stat'!$A:$K,11,FALSE)*2</f>
        <v>56</v>
      </c>
      <c r="J28" s="55" t="s">
        <v>130</v>
      </c>
      <c r="K28" s="56" t="s">
        <v>118</v>
      </c>
      <c r="L28" s="56">
        <v>1400</v>
      </c>
      <c r="M28" s="56">
        <v>60</v>
      </c>
      <c r="N28" s="56">
        <v>0</v>
      </c>
      <c r="O28" s="56">
        <v>4000</v>
      </c>
      <c r="P28" s="56">
        <v>1</v>
      </c>
      <c r="Q28" s="56">
        <v>-0.2</v>
      </c>
      <c r="R28" s="59">
        <f>(($L28*'#Constant'!$B$6+($O28-$N28*2)*'#Constant'!$H$6)*(VLOOKUP($N28,'#Constant'!$D$6:$E$12,2,FALSE)/$M28*100*VLOOKUP($C28,'#Constant'!$J$6:$K$10,2,FALSE)*VLOOKUP($J28,'#Constant'!$M$6:$N$11,2,FALSE)*(1-$Q28)/$P28))</f>
        <v>2200</v>
      </c>
      <c r="T28" s="59">
        <f t="shared" si="40"/>
        <v>2200</v>
      </c>
      <c r="U28" s="59">
        <f t="shared" si="36"/>
        <v>1571.4285714285713</v>
      </c>
      <c r="V28" s="59">
        <f t="shared" si="41"/>
        <v>1571.4285714285713</v>
      </c>
      <c r="W28" s="56" t="s">
        <v>146</v>
      </c>
      <c r="X28" s="56">
        <v>0.5</v>
      </c>
      <c r="Y28" s="59">
        <f t="shared" si="37"/>
        <v>1100</v>
      </c>
      <c r="Z28" s="59">
        <f t="shared" ca="1" si="42"/>
        <v>222.20000000000002</v>
      </c>
      <c r="AB28" s="56">
        <v>0</v>
      </c>
      <c r="AC28" s="56">
        <v>0</v>
      </c>
      <c r="AD28" s="59">
        <f t="shared" si="43"/>
        <v>0</v>
      </c>
      <c r="AE28" s="59">
        <f t="shared" si="38"/>
        <v>0</v>
      </c>
      <c r="AF28" s="56" t="s">
        <v>146</v>
      </c>
      <c r="AG28" s="56">
        <v>0</v>
      </c>
      <c r="AH28" s="59">
        <f t="shared" ref="AH28" si="46">$AD28*(1-$AG28)</f>
        <v>0</v>
      </c>
      <c r="AI28" s="59">
        <f t="shared" ca="1" si="44"/>
        <v>0</v>
      </c>
      <c r="AK28" s="52">
        <v>916.66666666666674</v>
      </c>
      <c r="AL28" s="52">
        <v>159.5</v>
      </c>
      <c r="AN28" s="52">
        <f>Y28/AK28</f>
        <v>1.2</v>
      </c>
    </row>
    <row r="29" spans="1:42" x14ac:dyDescent="0.3">
      <c r="A29" s="60">
        <f t="shared" si="45"/>
        <v>4</v>
      </c>
      <c r="B29" s="54" t="str">
        <f>VLOOKUP($A29,'#Stat'!$A:$K,2,FALSE)</f>
        <v>로이</v>
      </c>
      <c r="C29" s="54" t="str">
        <f>VLOOKUP($A29,[5]CreatureTable!$A:$AV,48,FALSE)</f>
        <v>1</v>
      </c>
      <c r="D29" s="54" t="str">
        <f>VLOOKUP($A29,'#Stat'!$A:$K,3,FALSE)</f>
        <v>Assassin</v>
      </c>
      <c r="E29" s="54">
        <f>VLOOKUP($A29,'#Stat'!$A:$K,7,FALSE)</f>
        <v>101</v>
      </c>
      <c r="F29" s="54">
        <f>VLOOKUP($A29,'#Stat'!$A:$K,8,FALSE)</f>
        <v>101</v>
      </c>
      <c r="G29" s="54">
        <f>VLOOKUP($A29,'#Stat'!$A:$K,9,FALSE)</f>
        <v>5666</v>
      </c>
      <c r="H29" s="54">
        <f>VLOOKUP($A29,'#Stat'!$A:$K,10,FALSE)*2</f>
        <v>64</v>
      </c>
      <c r="I29" s="54">
        <f>VLOOKUP($A29,'#Stat'!$A:$K,11,FALSE)*2</f>
        <v>56</v>
      </c>
      <c r="J29" s="55" t="s">
        <v>134</v>
      </c>
      <c r="K29" s="56" t="s">
        <v>119</v>
      </c>
      <c r="L29" s="56">
        <v>0</v>
      </c>
      <c r="M29" s="56">
        <v>25</v>
      </c>
      <c r="N29" s="56">
        <v>0</v>
      </c>
      <c r="O29" s="56">
        <v>2000</v>
      </c>
      <c r="P29" s="56">
        <v>1</v>
      </c>
      <c r="Q29" s="56">
        <v>0</v>
      </c>
      <c r="R29" s="59">
        <f>(($L29*'#Constant'!$B$6+($O29-$N29*2)*'#Constant'!$H$6)*(VLOOKUP($N29,'#Constant'!$D$6:$E$12,2,FALSE)/$M29*100*VLOOKUP($C29,'#Constant'!$J$6:$K$10,2,FALSE)*VLOOKUP($J29,'#Constant'!$M$6:$N$11,2,FALSE)*(1-$Q29)/$P29))</f>
        <v>800</v>
      </c>
      <c r="T29" s="59">
        <f t="shared" si="40"/>
        <v>800</v>
      </c>
      <c r="U29" s="59">
        <f t="shared" si="36"/>
        <v>800</v>
      </c>
      <c r="V29" s="59">
        <f t="shared" si="41"/>
        <v>800</v>
      </c>
      <c r="W29" s="56" t="s">
        <v>146</v>
      </c>
      <c r="X29" s="56">
        <v>0</v>
      </c>
      <c r="Y29" s="59">
        <f t="shared" si="37"/>
        <v>800</v>
      </c>
      <c r="Z29" s="59">
        <f t="shared" ca="1" si="42"/>
        <v>0</v>
      </c>
      <c r="AB29" s="56">
        <v>0</v>
      </c>
      <c r="AC29" s="56">
        <v>0</v>
      </c>
      <c r="AD29" s="59">
        <f t="shared" si="43"/>
        <v>0</v>
      </c>
      <c r="AE29" s="59">
        <f t="shared" si="38"/>
        <v>0</v>
      </c>
      <c r="AF29" s="56" t="s">
        <v>146</v>
      </c>
      <c r="AG29" s="56">
        <v>0</v>
      </c>
      <c r="AH29" s="59">
        <f t="shared" ref="AH29" si="47">AD29*(1-AG29)</f>
        <v>0</v>
      </c>
      <c r="AI29" s="59">
        <f t="shared" ca="1" si="44"/>
        <v>0</v>
      </c>
      <c r="AN29" s="52" t="e">
        <f t="shared" ref="AN29:AN92" si="48">Y29/AK29</f>
        <v>#DIV/0!</v>
      </c>
    </row>
    <row r="30" spans="1:42" x14ac:dyDescent="0.3">
      <c r="AN30" s="52" t="e">
        <f t="shared" si="48"/>
        <v>#DIV/0!</v>
      </c>
    </row>
    <row r="31" spans="1:42" x14ac:dyDescent="0.3">
      <c r="A31" s="60">
        <v>5</v>
      </c>
      <c r="B31" s="54" t="str">
        <f>VLOOKUP($A31,'#Stat'!$A:$K,2,FALSE)</f>
        <v>가우</v>
      </c>
      <c r="C31" s="54" t="str">
        <f>VLOOKUP($A31,[5]CreatureTable!$A:$AV,48,FALSE)</f>
        <v>2</v>
      </c>
      <c r="D31" s="54" t="str">
        <f>VLOOKUP($A31,'#Stat'!$A:$K,3,FALSE)</f>
        <v>Warrior</v>
      </c>
      <c r="E31" s="54">
        <f>VLOOKUP($A31,'#Stat'!$A:$K,7,FALSE)</f>
        <v>92</v>
      </c>
      <c r="F31" s="54">
        <f>VLOOKUP($A31,'#Stat'!$A:$K,8,FALSE)</f>
        <v>92</v>
      </c>
      <c r="G31" s="54">
        <f>VLOOKUP($A31,'#Stat'!$A:$K,9,FALSE)</f>
        <v>5930</v>
      </c>
      <c r="H31" s="54">
        <f>VLOOKUP($A31,'#Stat'!$A:$K,10,FALSE)*2</f>
        <v>60</v>
      </c>
      <c r="I31" s="54">
        <f>VLOOKUP($A31,'#Stat'!$A:$K,11,FALSE)*2</f>
        <v>72</v>
      </c>
      <c r="J31" s="55" t="s">
        <v>133</v>
      </c>
      <c r="K31" s="56" t="s">
        <v>118</v>
      </c>
      <c r="L31" s="56">
        <v>4100</v>
      </c>
      <c r="M31" s="56">
        <v>100</v>
      </c>
      <c r="N31" s="56">
        <v>0</v>
      </c>
      <c r="O31" s="56">
        <v>0</v>
      </c>
      <c r="P31" s="56">
        <v>1</v>
      </c>
      <c r="Q31" s="56">
        <v>0</v>
      </c>
      <c r="R31" s="59">
        <f>(($L31*'#Constant'!$B$6+($O31-$N31*2)*'#Constant'!$H$6)*(VLOOKUP($N31,'#Constant'!$D$6:$E$12,2,FALSE)/$M31*100*VLOOKUP($C31,'#Constant'!$J$6:$K$10,2,FALSE)*VLOOKUP($J31,'#Constant'!$M$6:$N$11,2,FALSE)*(1-$Q31)/$P31))</f>
        <v>2255</v>
      </c>
      <c r="T31" s="59">
        <f>$R31*(1-$AB31)</f>
        <v>2255</v>
      </c>
      <c r="U31" s="59">
        <f t="shared" ref="U31:U36" si="49">T31/IF(L31=0,1000,L31)*1000</f>
        <v>550</v>
      </c>
      <c r="V31" s="59">
        <f>$U31*$P31</f>
        <v>550</v>
      </c>
      <c r="W31" s="56" t="s">
        <v>146</v>
      </c>
      <c r="X31" s="56">
        <v>0</v>
      </c>
      <c r="Y31" s="59">
        <f t="shared" ref="Y31:Y36" si="50">T31*(1-X31)</f>
        <v>2255</v>
      </c>
      <c r="Z31" s="59">
        <f ca="1">T31*X31/1000*OFFSET($E31,0,IF($W31="PA",0,IF($W31="MA",1,IF($W31="HP",2,IF($W31="PD",3,IF($W31="MD",4,0))))))*2</f>
        <v>0</v>
      </c>
      <c r="AB31" s="56">
        <v>0</v>
      </c>
      <c r="AC31" s="56">
        <v>0</v>
      </c>
      <c r="AD31" s="59">
        <f>$R31/(IF($AC31=0,1,$AC31)/2000)*$AB31</f>
        <v>0</v>
      </c>
      <c r="AE31" s="59">
        <f t="shared" ref="AE31:AE36" si="51">$AD31*$P31</f>
        <v>0</v>
      </c>
      <c r="AF31" s="56" t="s">
        <v>146</v>
      </c>
      <c r="AG31" s="56">
        <v>0</v>
      </c>
      <c r="AH31" s="59">
        <f t="shared" ref="AH31:AH33" si="52">$AD31*(1-$AG31)</f>
        <v>0</v>
      </c>
      <c r="AI31" s="59">
        <f ca="1">$AD31*$AG31/1000*OFFSET($E31,0,IF($W31="PA",0,IF($W31="MA",1,IF($W31="HP",2,IF($W31="PD",3,IF($W31="MD",4,0))))))*2</f>
        <v>0</v>
      </c>
      <c r="AN31" s="52" t="e">
        <f t="shared" si="48"/>
        <v>#DIV/0!</v>
      </c>
    </row>
    <row r="32" spans="1:42" x14ac:dyDescent="0.3">
      <c r="A32" s="60">
        <f>A31</f>
        <v>5</v>
      </c>
      <c r="B32" s="54" t="str">
        <f>VLOOKUP($A32,'#Stat'!$A:$K,2,FALSE)</f>
        <v>가우</v>
      </c>
      <c r="C32" s="54" t="str">
        <f>VLOOKUP($A32,[5]CreatureTable!$A:$AV,48,FALSE)</f>
        <v>2</v>
      </c>
      <c r="D32" s="54" t="str">
        <f>VLOOKUP($A32,'#Stat'!$A:$K,3,FALSE)</f>
        <v>Warrior</v>
      </c>
      <c r="E32" s="54">
        <f>VLOOKUP($A32,'#Stat'!$A:$K,7,FALSE)</f>
        <v>92</v>
      </c>
      <c r="F32" s="54">
        <f>VLOOKUP($A32,'#Stat'!$A:$K,8,FALSE)</f>
        <v>92</v>
      </c>
      <c r="G32" s="54">
        <f>VLOOKUP($A32,'#Stat'!$A:$K,9,FALSE)</f>
        <v>5930</v>
      </c>
      <c r="H32" s="54">
        <f>VLOOKUP($A32,'#Stat'!$A:$K,10,FALSE)*2</f>
        <v>60</v>
      </c>
      <c r="I32" s="54">
        <f>VLOOKUP($A32,'#Stat'!$A:$K,11,FALSE)*2</f>
        <v>72</v>
      </c>
      <c r="J32" s="55" t="s">
        <v>127</v>
      </c>
      <c r="K32" s="56" t="s">
        <v>118</v>
      </c>
      <c r="L32" s="56">
        <v>2200</v>
      </c>
      <c r="M32" s="56">
        <v>100</v>
      </c>
      <c r="N32" s="56">
        <v>2000</v>
      </c>
      <c r="O32" s="56">
        <v>10000</v>
      </c>
      <c r="P32" s="56">
        <v>1.25</v>
      </c>
      <c r="Q32" s="56">
        <v>0.2</v>
      </c>
      <c r="R32" s="59">
        <f>(($L32*'#Constant'!$B$6+($O32-$N32*2)*'#Constant'!$H$6)*(VLOOKUP($N32,'#Constant'!$D$6:$E$12,2,FALSE)/$M32*100*VLOOKUP($C32,'#Constant'!$J$6:$K$10,2,FALSE)*VLOOKUP($J32,'#Constant'!$M$6:$N$11,2,FALSE)*(1-$Q32)/$P32))</f>
        <v>3590.400000000001</v>
      </c>
      <c r="T32" s="59">
        <f t="shared" ref="T32:T36" si="53">$R32*(1-$AB32)</f>
        <v>3590.400000000001</v>
      </c>
      <c r="U32" s="59">
        <f t="shared" si="49"/>
        <v>1632.0000000000005</v>
      </c>
      <c r="V32" s="59">
        <f t="shared" ref="V32:V36" si="54">$U32*$P32</f>
        <v>2040.0000000000005</v>
      </c>
      <c r="W32" s="56" t="s">
        <v>146</v>
      </c>
      <c r="X32" s="56">
        <v>0.5</v>
      </c>
      <c r="Y32" s="59">
        <f t="shared" si="50"/>
        <v>1795.2000000000005</v>
      </c>
      <c r="Z32" s="59">
        <f t="shared" ref="Z32:Z36" ca="1" si="55">T32*X32/1000*OFFSET($E32,0,IF($W32="PA",0,IF($W32="MA",1,IF($W32="HP",2,IF($W32="PD",3,IF($W32="MD",4,0))))))*2</f>
        <v>330.31680000000011</v>
      </c>
      <c r="AB32" s="56">
        <v>0</v>
      </c>
      <c r="AC32" s="56">
        <v>0</v>
      </c>
      <c r="AD32" s="59">
        <f t="shared" ref="AD32:AD36" si="56">$R32/(IF($AC32=0,1,$AC32)/2000)*$AB32</f>
        <v>0</v>
      </c>
      <c r="AE32" s="59">
        <f t="shared" si="51"/>
        <v>0</v>
      </c>
      <c r="AF32" s="56" t="s">
        <v>146</v>
      </c>
      <c r="AG32" s="56">
        <v>0</v>
      </c>
      <c r="AH32" s="59">
        <f t="shared" si="52"/>
        <v>0</v>
      </c>
      <c r="AI32" s="59">
        <f t="shared" ref="AI32:AI36" ca="1" si="57">$AD32*$AG32/1000*OFFSET($E32,0,IF($W32="PA",0,IF($W32="MA",1,IF($W32="HP",2,IF($W32="PD",3,IF($W32="MD",4,0))))))*2</f>
        <v>0</v>
      </c>
      <c r="AN32" s="52" t="e">
        <f t="shared" si="48"/>
        <v>#DIV/0!</v>
      </c>
    </row>
    <row r="33" spans="1:40" x14ac:dyDescent="0.3">
      <c r="A33" s="60">
        <f t="shared" ref="A33:A36" si="58">A32</f>
        <v>5</v>
      </c>
      <c r="B33" s="54" t="str">
        <f>VLOOKUP($A33,'#Stat'!$A:$K,2,FALSE)</f>
        <v>가우</v>
      </c>
      <c r="C33" s="54" t="str">
        <f>VLOOKUP($A33,[5]CreatureTable!$A:$AV,48,FALSE)</f>
        <v>2</v>
      </c>
      <c r="D33" s="54" t="str">
        <f>VLOOKUP($A33,'#Stat'!$A:$K,3,FALSE)</f>
        <v>Warrior</v>
      </c>
      <c r="E33" s="54">
        <f>VLOOKUP($A33,'#Stat'!$A:$K,7,FALSE)</f>
        <v>92</v>
      </c>
      <c r="F33" s="54">
        <f>VLOOKUP($A33,'#Stat'!$A:$K,8,FALSE)</f>
        <v>92</v>
      </c>
      <c r="G33" s="54">
        <f>VLOOKUP($A33,'#Stat'!$A:$K,9,FALSE)</f>
        <v>5930</v>
      </c>
      <c r="H33" s="54">
        <f>VLOOKUP($A33,'#Stat'!$A:$K,10,FALSE)*2</f>
        <v>60</v>
      </c>
      <c r="I33" s="54">
        <f>VLOOKUP($A33,'#Stat'!$A:$K,11,FALSE)*2</f>
        <v>72</v>
      </c>
      <c r="J33" s="55" t="s">
        <v>128</v>
      </c>
      <c r="K33" s="56" t="s">
        <v>119</v>
      </c>
      <c r="L33" s="56">
        <v>2300</v>
      </c>
      <c r="M33" s="56">
        <v>100</v>
      </c>
      <c r="N33" s="56">
        <v>3000</v>
      </c>
      <c r="O33" s="56">
        <v>15000</v>
      </c>
      <c r="P33" s="56">
        <v>3</v>
      </c>
      <c r="Q33" s="56">
        <v>0.2</v>
      </c>
      <c r="R33" s="59">
        <f>(($L33*'#Constant'!$B$6+($O33-$N33*2)*'#Constant'!$H$6)*(VLOOKUP($N33,'#Constant'!$D$6:$E$12,2,FALSE)/$M33*100*VLOOKUP($C33,'#Constant'!$J$6:$K$10,2,FALSE)*VLOOKUP($J33,'#Constant'!$M$6:$N$11,2,FALSE)*(1-$Q33)/$P33))</f>
        <v>3472.7000000000003</v>
      </c>
      <c r="T33" s="59">
        <f t="shared" si="53"/>
        <v>0</v>
      </c>
      <c r="U33" s="59">
        <f t="shared" si="49"/>
        <v>0</v>
      </c>
      <c r="V33" s="59">
        <f t="shared" si="54"/>
        <v>0</v>
      </c>
      <c r="W33" s="56" t="s">
        <v>146</v>
      </c>
      <c r="X33" s="56">
        <v>0.5</v>
      </c>
      <c r="Y33" s="59">
        <f t="shared" si="50"/>
        <v>0</v>
      </c>
      <c r="Z33" s="59">
        <f t="shared" ca="1" si="55"/>
        <v>0</v>
      </c>
      <c r="AB33" s="56">
        <v>1</v>
      </c>
      <c r="AC33" s="56">
        <v>15000</v>
      </c>
      <c r="AD33" s="59">
        <f t="shared" si="56"/>
        <v>463.0266666666667</v>
      </c>
      <c r="AE33" s="59">
        <f t="shared" si="51"/>
        <v>1389.0800000000002</v>
      </c>
      <c r="AF33" s="56" t="s">
        <v>146</v>
      </c>
      <c r="AG33" s="56">
        <v>1</v>
      </c>
      <c r="AH33" s="59">
        <f t="shared" si="52"/>
        <v>0</v>
      </c>
      <c r="AI33" s="59">
        <f t="shared" ca="1" si="57"/>
        <v>85.196906666666678</v>
      </c>
      <c r="AN33" s="52" t="e">
        <f t="shared" si="48"/>
        <v>#DIV/0!</v>
      </c>
    </row>
    <row r="34" spans="1:40" x14ac:dyDescent="0.3">
      <c r="A34" s="60">
        <f t="shared" si="58"/>
        <v>5</v>
      </c>
      <c r="B34" s="54" t="str">
        <f>VLOOKUP($A34,'#Stat'!$A:$K,2,FALSE)</f>
        <v>가우</v>
      </c>
      <c r="C34" s="54" t="str">
        <f>VLOOKUP($A34,[5]CreatureTable!$A:$AV,48,FALSE)</f>
        <v>2</v>
      </c>
      <c r="D34" s="54" t="str">
        <f>VLOOKUP($A34,'#Stat'!$A:$K,3,FALSE)</f>
        <v>Warrior</v>
      </c>
      <c r="E34" s="54">
        <f>VLOOKUP($A34,'#Stat'!$A:$K,7,FALSE)</f>
        <v>92</v>
      </c>
      <c r="F34" s="54">
        <f>VLOOKUP($A34,'#Stat'!$A:$K,8,FALSE)</f>
        <v>92</v>
      </c>
      <c r="G34" s="54">
        <f>VLOOKUP($A34,'#Stat'!$A:$K,9,FALSE)</f>
        <v>5930</v>
      </c>
      <c r="H34" s="54">
        <f>VLOOKUP($A34,'#Stat'!$A:$K,10,FALSE)*2</f>
        <v>60</v>
      </c>
      <c r="I34" s="54">
        <f>VLOOKUP($A34,'#Stat'!$A:$K,11,FALSE)*2</f>
        <v>72</v>
      </c>
      <c r="J34" s="55" t="s">
        <v>129</v>
      </c>
      <c r="K34" s="56" t="s">
        <v>118</v>
      </c>
      <c r="L34" s="56">
        <v>4100</v>
      </c>
      <c r="M34" s="56">
        <v>100</v>
      </c>
      <c r="N34" s="56">
        <v>4000</v>
      </c>
      <c r="O34" s="56">
        <v>20000</v>
      </c>
      <c r="P34" s="56">
        <v>2.5</v>
      </c>
      <c r="Q34" s="56">
        <v>0.3</v>
      </c>
      <c r="R34" s="59">
        <f>(($L34*'#Constant'!$B$6+($O34-$N34*2)*'#Constant'!$H$6)*(VLOOKUP($N34,'#Constant'!$D$6:$E$12,2,FALSE)/$M34*100*VLOOKUP($C34,'#Constant'!$J$6:$K$10,2,FALSE)*VLOOKUP($J34,'#Constant'!$M$6:$N$11,2,FALSE)*(1-$Q34)/$P34))</f>
        <v>10009.999999999998</v>
      </c>
      <c r="T34" s="59">
        <f t="shared" si="53"/>
        <v>10009.999999999998</v>
      </c>
      <c r="U34" s="59">
        <f t="shared" si="49"/>
        <v>2441.4634146341459</v>
      </c>
      <c r="V34" s="59">
        <f t="shared" si="54"/>
        <v>6103.6585365853643</v>
      </c>
      <c r="W34" s="56" t="s">
        <v>146</v>
      </c>
      <c r="X34" s="56">
        <v>0.5</v>
      </c>
      <c r="Y34" s="59">
        <f t="shared" si="50"/>
        <v>5004.9999999999991</v>
      </c>
      <c r="Z34" s="59">
        <f t="shared" ca="1" si="55"/>
        <v>920.91999999999985</v>
      </c>
      <c r="AB34" s="56">
        <v>0</v>
      </c>
      <c r="AC34" s="56">
        <v>0</v>
      </c>
      <c r="AD34" s="59">
        <f t="shared" si="56"/>
        <v>0</v>
      </c>
      <c r="AE34" s="59">
        <f t="shared" si="51"/>
        <v>0</v>
      </c>
      <c r="AF34" s="56" t="s">
        <v>146</v>
      </c>
      <c r="AG34" s="56">
        <v>1</v>
      </c>
      <c r="AH34" s="59">
        <f>$AD34*(1-$AG34)</f>
        <v>0</v>
      </c>
      <c r="AI34" s="59">
        <f t="shared" ca="1" si="57"/>
        <v>0</v>
      </c>
      <c r="AN34" s="52" t="e">
        <f t="shared" si="48"/>
        <v>#DIV/0!</v>
      </c>
    </row>
    <row r="35" spans="1:40" x14ac:dyDescent="0.3">
      <c r="A35" s="60">
        <f t="shared" si="58"/>
        <v>5</v>
      </c>
      <c r="B35" s="54" t="str">
        <f>VLOOKUP($A35,'#Stat'!$A:$K,2,FALSE)</f>
        <v>가우</v>
      </c>
      <c r="C35" s="54" t="str">
        <f>VLOOKUP($A35,[5]CreatureTable!$A:$AV,48,FALSE)</f>
        <v>2</v>
      </c>
      <c r="D35" s="54" t="str">
        <f>VLOOKUP($A35,'#Stat'!$A:$K,3,FALSE)</f>
        <v>Warrior</v>
      </c>
      <c r="E35" s="54">
        <f>VLOOKUP($A35,'#Stat'!$A:$K,7,FALSE)</f>
        <v>92</v>
      </c>
      <c r="F35" s="54">
        <f>VLOOKUP($A35,'#Stat'!$A:$K,8,FALSE)</f>
        <v>92</v>
      </c>
      <c r="G35" s="54">
        <f>VLOOKUP($A35,'#Stat'!$A:$K,9,FALSE)</f>
        <v>5930</v>
      </c>
      <c r="H35" s="54">
        <f>VLOOKUP($A35,'#Stat'!$A:$K,10,FALSE)*2</f>
        <v>60</v>
      </c>
      <c r="I35" s="54">
        <f>VLOOKUP($A35,'#Stat'!$A:$K,11,FALSE)*2</f>
        <v>72</v>
      </c>
      <c r="J35" s="55" t="s">
        <v>130</v>
      </c>
      <c r="K35" s="56" t="s">
        <v>156</v>
      </c>
      <c r="L35" s="56">
        <v>1000</v>
      </c>
      <c r="M35" s="56">
        <v>100</v>
      </c>
      <c r="N35" s="56">
        <v>0</v>
      </c>
      <c r="O35" s="56">
        <v>0</v>
      </c>
      <c r="P35" s="56">
        <v>1</v>
      </c>
      <c r="Q35" s="56">
        <v>0.6</v>
      </c>
      <c r="R35" s="59">
        <f>(($L35*'#Constant'!$B$6+($O35-$N35*2)*'#Constant'!$H$6)*(VLOOKUP($N35,'#Constant'!$D$6:$E$12,2,FALSE)/$M35*100*VLOOKUP($C35,'#Constant'!$J$6:$K$10,2,FALSE)*VLOOKUP($J35,'#Constant'!$M$6:$N$11,2,FALSE)*(1-$Q35)/$P35))</f>
        <v>220.00000000000003</v>
      </c>
      <c r="T35" s="59">
        <f t="shared" si="53"/>
        <v>0</v>
      </c>
      <c r="U35" s="59">
        <f t="shared" si="49"/>
        <v>0</v>
      </c>
      <c r="V35" s="59">
        <f t="shared" si="54"/>
        <v>0</v>
      </c>
      <c r="W35" s="56" t="s">
        <v>146</v>
      </c>
      <c r="X35" s="56">
        <v>0.5</v>
      </c>
      <c r="Y35" s="59">
        <f t="shared" si="50"/>
        <v>0</v>
      </c>
      <c r="Z35" s="59">
        <f t="shared" ca="1" si="55"/>
        <v>0</v>
      </c>
      <c r="AB35" s="56">
        <v>1</v>
      </c>
      <c r="AC35" s="56">
        <v>5000</v>
      </c>
      <c r="AD35" s="59">
        <f t="shared" si="56"/>
        <v>88.000000000000014</v>
      </c>
      <c r="AE35" s="59">
        <f t="shared" si="51"/>
        <v>88.000000000000014</v>
      </c>
      <c r="AF35" s="56" t="s">
        <v>146</v>
      </c>
      <c r="AG35" s="56">
        <v>1</v>
      </c>
      <c r="AH35" s="59">
        <f t="shared" ref="AH35" si="59">$AD35*(1-$AG35)</f>
        <v>0</v>
      </c>
      <c r="AI35" s="59">
        <f t="shared" ca="1" si="57"/>
        <v>16.192</v>
      </c>
      <c r="AN35" s="52" t="e">
        <f t="shared" si="48"/>
        <v>#DIV/0!</v>
      </c>
    </row>
    <row r="36" spans="1:40" x14ac:dyDescent="0.3">
      <c r="A36" s="60">
        <f t="shared" si="58"/>
        <v>5</v>
      </c>
      <c r="B36" s="54" t="str">
        <f>VLOOKUP($A36,'#Stat'!$A:$K,2,FALSE)</f>
        <v>가우</v>
      </c>
      <c r="C36" s="54" t="str">
        <f>VLOOKUP($A36,[5]CreatureTable!$A:$AV,48,FALSE)</f>
        <v>2</v>
      </c>
      <c r="D36" s="54" t="str">
        <f>VLOOKUP($A36,'#Stat'!$A:$K,3,FALSE)</f>
        <v>Warrior</v>
      </c>
      <c r="E36" s="54">
        <f>VLOOKUP($A36,'#Stat'!$A:$K,7,FALSE)</f>
        <v>92</v>
      </c>
      <c r="F36" s="54">
        <f>VLOOKUP($A36,'#Stat'!$A:$K,8,FALSE)</f>
        <v>92</v>
      </c>
      <c r="G36" s="54">
        <f>VLOOKUP($A36,'#Stat'!$A:$K,9,FALSE)</f>
        <v>5930</v>
      </c>
      <c r="H36" s="54">
        <f>VLOOKUP($A36,'#Stat'!$A:$K,10,FALSE)*2</f>
        <v>60</v>
      </c>
      <c r="I36" s="54">
        <f>VLOOKUP($A36,'#Stat'!$A:$K,11,FALSE)*2</f>
        <v>72</v>
      </c>
      <c r="J36" s="55" t="s">
        <v>134</v>
      </c>
      <c r="K36" s="56" t="s">
        <v>156</v>
      </c>
      <c r="L36" s="56">
        <v>0</v>
      </c>
      <c r="M36" s="56">
        <v>25</v>
      </c>
      <c r="N36" s="56">
        <v>0</v>
      </c>
      <c r="O36" s="56">
        <v>2000</v>
      </c>
      <c r="P36" s="56">
        <v>1</v>
      </c>
      <c r="Q36" s="56">
        <v>0</v>
      </c>
      <c r="R36" s="59">
        <f>(($L36*'#Constant'!$B$6+($O36-$N36*2)*'#Constant'!$H$6)*(VLOOKUP($N36,'#Constant'!$D$6:$E$12,2,FALSE)/$M36*100*VLOOKUP($C36,'#Constant'!$J$6:$K$10,2,FALSE)*VLOOKUP($J36,'#Constant'!$M$6:$N$11,2,FALSE)*(1-$Q36)/$P36))</f>
        <v>880.00000000000011</v>
      </c>
      <c r="T36" s="59">
        <f t="shared" si="53"/>
        <v>880.00000000000011</v>
      </c>
      <c r="U36" s="59">
        <f t="shared" si="49"/>
        <v>880.00000000000011</v>
      </c>
      <c r="V36" s="59">
        <f t="shared" si="54"/>
        <v>880.00000000000011</v>
      </c>
      <c r="W36" s="56" t="s">
        <v>146</v>
      </c>
      <c r="X36" s="56">
        <v>0</v>
      </c>
      <c r="Y36" s="59">
        <f t="shared" si="50"/>
        <v>880.00000000000011</v>
      </c>
      <c r="Z36" s="59">
        <f t="shared" ca="1" si="55"/>
        <v>0</v>
      </c>
      <c r="AB36" s="56">
        <v>0</v>
      </c>
      <c r="AC36" s="56">
        <v>0</v>
      </c>
      <c r="AD36" s="59">
        <f t="shared" si="56"/>
        <v>0</v>
      </c>
      <c r="AE36" s="59">
        <f t="shared" si="51"/>
        <v>0</v>
      </c>
      <c r="AF36" s="56" t="s">
        <v>146</v>
      </c>
      <c r="AG36" s="56">
        <v>0</v>
      </c>
      <c r="AH36" s="59">
        <f t="shared" ref="AH36" si="60">AD36*(1-AG36)</f>
        <v>0</v>
      </c>
      <c r="AI36" s="59">
        <f t="shared" ca="1" si="57"/>
        <v>0</v>
      </c>
      <c r="AN36" s="52" t="e">
        <f t="shared" si="48"/>
        <v>#DIV/0!</v>
      </c>
    </row>
    <row r="37" spans="1:40" x14ac:dyDescent="0.3">
      <c r="AN37" s="52" t="e">
        <f t="shared" si="48"/>
        <v>#DIV/0!</v>
      </c>
    </row>
    <row r="38" spans="1:40" x14ac:dyDescent="0.3">
      <c r="A38" s="60">
        <v>6</v>
      </c>
      <c r="B38" s="54" t="str">
        <f>VLOOKUP($A38,'#Stat'!$A:$K,2,FALSE)</f>
        <v>필롭</v>
      </c>
      <c r="C38" s="54" t="str">
        <f>VLOOKUP($A38,[5]CreatureTable!$A:$AV,48,FALSE)</f>
        <v>3</v>
      </c>
      <c r="D38" s="54" t="str">
        <f>VLOOKUP($A38,'#Stat'!$A:$K,3,FALSE)</f>
        <v>Knight</v>
      </c>
      <c r="E38" s="54">
        <f>VLOOKUP($A38,'#Stat'!$A:$K,7,FALSE)</f>
        <v>81</v>
      </c>
      <c r="F38" s="54">
        <f>VLOOKUP($A38,'#Stat'!$A:$K,8,FALSE)</f>
        <v>81</v>
      </c>
      <c r="G38" s="54">
        <f>VLOOKUP($A38,'#Stat'!$A:$K,9,FALSE)</f>
        <v>6982</v>
      </c>
      <c r="H38" s="54">
        <f>VLOOKUP($A38,'#Stat'!$A:$K,10,FALSE)*2</f>
        <v>72</v>
      </c>
      <c r="I38" s="54">
        <f>VLOOKUP($A38,'#Stat'!$A:$K,11,FALSE)*2</f>
        <v>56</v>
      </c>
      <c r="J38" s="55" t="s">
        <v>133</v>
      </c>
      <c r="K38" s="56" t="s">
        <v>118</v>
      </c>
      <c r="L38" s="56">
        <v>4400</v>
      </c>
      <c r="M38" s="56">
        <v>100</v>
      </c>
      <c r="N38" s="56">
        <v>0</v>
      </c>
      <c r="O38" s="56">
        <v>0</v>
      </c>
      <c r="P38" s="56">
        <v>1</v>
      </c>
      <c r="Q38" s="56">
        <v>0</v>
      </c>
      <c r="R38" s="59">
        <f>(($L38*'#Constant'!$B$6+($O38-$N38*2)*'#Constant'!$H$6)*(VLOOKUP($N38,'#Constant'!$D$6:$E$12,2,FALSE)/$M38*100*VLOOKUP($C38,'#Constant'!$J$6:$K$10,2,FALSE)*VLOOKUP($J38,'#Constant'!$M$6:$N$11,2,FALSE)*(1-$Q38)/$P38))</f>
        <v>2640</v>
      </c>
      <c r="T38" s="59">
        <f>$R38*(1-$AB38)</f>
        <v>2640</v>
      </c>
      <c r="U38" s="59">
        <f t="shared" ref="U38:U43" si="61">T38/IF(L38=0,1000,L38)*1000</f>
        <v>600</v>
      </c>
      <c r="V38" s="59">
        <f>$U38*$P38</f>
        <v>600</v>
      </c>
      <c r="W38" s="56" t="s">
        <v>146</v>
      </c>
      <c r="X38" s="56">
        <v>0</v>
      </c>
      <c r="Y38" s="59">
        <f t="shared" ref="Y38:Y43" si="62">T38*(1-X38)</f>
        <v>2640</v>
      </c>
      <c r="Z38" s="59">
        <f ca="1">T38*X38/1000*OFFSET($E38,0,IF($W38="PA",0,IF($W38="MA",1,IF($W38="HP",2,IF($W38="PD",3,IF($W38="MD",4,0))))))*2</f>
        <v>0</v>
      </c>
      <c r="AB38" s="56">
        <v>0</v>
      </c>
      <c r="AC38" s="56">
        <v>0</v>
      </c>
      <c r="AD38" s="59">
        <f>$R38/(IF($AC38=0,1,$AC38)/2000)*$AB38</f>
        <v>0</v>
      </c>
      <c r="AE38" s="59">
        <f t="shared" ref="AE38:AE43" si="63">$AD38*$P38</f>
        <v>0</v>
      </c>
      <c r="AF38" s="56" t="s">
        <v>146</v>
      </c>
      <c r="AG38" s="56">
        <v>0</v>
      </c>
      <c r="AH38" s="59">
        <f t="shared" ref="AH38:AH40" si="64">$AD38*(1-$AG38)</f>
        <v>0</v>
      </c>
      <c r="AI38" s="59">
        <f ca="1">$AD38*$AG38/1000*OFFSET($E38,0,IF($W38="PA",0,IF($W38="MA",1,IF($W38="HP",2,IF($W38="PD",3,IF($W38="MD",4,0))))))*2</f>
        <v>0</v>
      </c>
      <c r="AN38" s="52" t="e">
        <f t="shared" si="48"/>
        <v>#DIV/0!</v>
      </c>
    </row>
    <row r="39" spans="1:40" x14ac:dyDescent="0.3">
      <c r="A39" s="60">
        <f>A38</f>
        <v>6</v>
      </c>
      <c r="B39" s="54" t="str">
        <f>VLOOKUP($A39,'#Stat'!$A:$K,2,FALSE)</f>
        <v>필롭</v>
      </c>
      <c r="C39" s="54" t="str">
        <f>VLOOKUP($A39,[5]CreatureTable!$A:$AV,48,FALSE)</f>
        <v>3</v>
      </c>
      <c r="D39" s="54" t="str">
        <f>VLOOKUP($A39,'#Stat'!$A:$K,3,FALSE)</f>
        <v>Knight</v>
      </c>
      <c r="E39" s="54">
        <f>VLOOKUP($A39,'#Stat'!$A:$K,7,FALSE)</f>
        <v>81</v>
      </c>
      <c r="F39" s="54">
        <f>VLOOKUP($A39,'#Stat'!$A:$K,8,FALSE)</f>
        <v>81</v>
      </c>
      <c r="G39" s="54">
        <f>VLOOKUP($A39,'#Stat'!$A:$K,9,FALSE)</f>
        <v>6982</v>
      </c>
      <c r="H39" s="54">
        <f>VLOOKUP($A39,'#Stat'!$A:$K,10,FALSE)*2</f>
        <v>72</v>
      </c>
      <c r="I39" s="54">
        <f>VLOOKUP($A39,'#Stat'!$A:$K,11,FALSE)*2</f>
        <v>56</v>
      </c>
      <c r="J39" s="55" t="s">
        <v>127</v>
      </c>
      <c r="K39" s="56" t="s">
        <v>118</v>
      </c>
      <c r="L39" s="56">
        <v>2100</v>
      </c>
      <c r="M39" s="56">
        <v>100</v>
      </c>
      <c r="N39" s="56">
        <v>3000</v>
      </c>
      <c r="O39" s="56">
        <v>12000</v>
      </c>
      <c r="P39" s="56">
        <v>2</v>
      </c>
      <c r="Q39" s="56">
        <v>0.25</v>
      </c>
      <c r="R39" s="59">
        <f>(($L39*'#Constant'!$B$6+($O39-$N39*2)*'#Constant'!$H$6)*(VLOOKUP($N39,'#Constant'!$D$6:$E$12,2,FALSE)/$M39*100*VLOOKUP($C39,'#Constant'!$J$6:$K$10,2,FALSE)*VLOOKUP($J39,'#Constant'!$M$6:$N$11,2,FALSE)*(1-$Q39)/$P39))</f>
        <v>3898.1249999999995</v>
      </c>
      <c r="T39" s="59">
        <f t="shared" ref="T39:T43" si="65">$R39*(1-$AB39)</f>
        <v>3898.1249999999995</v>
      </c>
      <c r="U39" s="59">
        <f t="shared" si="61"/>
        <v>1856.2499999999998</v>
      </c>
      <c r="V39" s="59">
        <f t="shared" ref="V39:V43" si="66">$U39*$P39</f>
        <v>3712.4999999999995</v>
      </c>
      <c r="W39" s="56" t="s">
        <v>146</v>
      </c>
      <c r="X39" s="56">
        <v>0.5</v>
      </c>
      <c r="Y39" s="59">
        <f t="shared" si="62"/>
        <v>1949.0624999999998</v>
      </c>
      <c r="Z39" s="59">
        <f t="shared" ref="Z39:Z43" ca="1" si="67">T39*X39/1000*OFFSET($E39,0,IF($W39="PA",0,IF($W39="MA",1,IF($W39="HP",2,IF($W39="PD",3,IF($W39="MD",4,0))))))*2</f>
        <v>315.74812499999996</v>
      </c>
      <c r="AB39" s="56">
        <v>0</v>
      </c>
      <c r="AC39" s="56">
        <v>0</v>
      </c>
      <c r="AD39" s="59">
        <f t="shared" ref="AD39:AD43" si="68">$R39/(IF($AC39=0,1,$AC39)/2000)*$AB39</f>
        <v>0</v>
      </c>
      <c r="AE39" s="59">
        <f t="shared" si="63"/>
        <v>0</v>
      </c>
      <c r="AF39" s="56" t="s">
        <v>146</v>
      </c>
      <c r="AG39" s="56">
        <v>0</v>
      </c>
      <c r="AH39" s="59">
        <f t="shared" si="64"/>
        <v>0</v>
      </c>
      <c r="AI39" s="59">
        <f t="shared" ref="AI39:AI43" ca="1" si="69">$AD39*$AG39/1000*OFFSET($E39,0,IF($W39="PA",0,IF($W39="MA",1,IF($W39="HP",2,IF($W39="PD",3,IF($W39="MD",4,0))))))*2</f>
        <v>0</v>
      </c>
      <c r="AN39" s="52" t="e">
        <f t="shared" si="48"/>
        <v>#DIV/0!</v>
      </c>
    </row>
    <row r="40" spans="1:40" x14ac:dyDescent="0.3">
      <c r="A40" s="60">
        <f t="shared" ref="A40:A43" si="70">A39</f>
        <v>6</v>
      </c>
      <c r="B40" s="54" t="str">
        <f>VLOOKUP($A40,'#Stat'!$A:$K,2,FALSE)</f>
        <v>필롭</v>
      </c>
      <c r="C40" s="54" t="str">
        <f>VLOOKUP($A40,[5]CreatureTable!$A:$AV,48,FALSE)</f>
        <v>3</v>
      </c>
      <c r="D40" s="54" t="str">
        <f>VLOOKUP($A40,'#Stat'!$A:$K,3,FALSE)</f>
        <v>Knight</v>
      </c>
      <c r="E40" s="54">
        <f>VLOOKUP($A40,'#Stat'!$A:$K,7,FALSE)</f>
        <v>81</v>
      </c>
      <c r="F40" s="54">
        <f>VLOOKUP($A40,'#Stat'!$A:$K,8,FALSE)</f>
        <v>81</v>
      </c>
      <c r="G40" s="54">
        <f>VLOOKUP($A40,'#Stat'!$A:$K,9,FALSE)</f>
        <v>6982</v>
      </c>
      <c r="H40" s="54">
        <f>VLOOKUP($A40,'#Stat'!$A:$K,10,FALSE)*2</f>
        <v>72</v>
      </c>
      <c r="I40" s="54">
        <f>VLOOKUP($A40,'#Stat'!$A:$K,11,FALSE)*2</f>
        <v>56</v>
      </c>
      <c r="J40" s="55" t="s">
        <v>128</v>
      </c>
      <c r="K40" s="56" t="s">
        <v>118</v>
      </c>
      <c r="L40" s="56">
        <v>1900</v>
      </c>
      <c r="M40" s="56">
        <v>100</v>
      </c>
      <c r="N40" s="56">
        <v>2000</v>
      </c>
      <c r="O40" s="56">
        <v>8000</v>
      </c>
      <c r="P40" s="56">
        <v>1.5</v>
      </c>
      <c r="Q40" s="56">
        <v>0.1</v>
      </c>
      <c r="R40" s="59">
        <f>(($L40*'#Constant'!$B$6+($O40-$N40*2)*'#Constant'!$H$6)*(VLOOKUP($N40,'#Constant'!$D$6:$E$12,2,FALSE)/$M40*100*VLOOKUP($C40,'#Constant'!$J$6:$K$10,2,FALSE)*VLOOKUP($J40,'#Constant'!$M$6:$N$11,2,FALSE)*(1-$Q40)/$P40))</f>
        <v>3207.6</v>
      </c>
      <c r="T40" s="59">
        <f t="shared" si="65"/>
        <v>3207.6</v>
      </c>
      <c r="U40" s="59">
        <f t="shared" si="61"/>
        <v>1688.2105263157894</v>
      </c>
      <c r="V40" s="59">
        <f t="shared" si="66"/>
        <v>2532.3157894736842</v>
      </c>
      <c r="W40" s="56" t="s">
        <v>146</v>
      </c>
      <c r="X40" s="56">
        <v>0.5</v>
      </c>
      <c r="Y40" s="59">
        <f t="shared" si="62"/>
        <v>1603.8</v>
      </c>
      <c r="Z40" s="59">
        <f t="shared" ca="1" si="67"/>
        <v>259.81559999999996</v>
      </c>
      <c r="AB40" s="56">
        <v>0</v>
      </c>
      <c r="AC40" s="56">
        <v>0</v>
      </c>
      <c r="AD40" s="59">
        <f t="shared" si="68"/>
        <v>0</v>
      </c>
      <c r="AE40" s="59">
        <f t="shared" si="63"/>
        <v>0</v>
      </c>
      <c r="AF40" s="56" t="s">
        <v>146</v>
      </c>
      <c r="AG40" s="56">
        <v>0</v>
      </c>
      <c r="AH40" s="59">
        <f t="shared" si="64"/>
        <v>0</v>
      </c>
      <c r="AI40" s="59">
        <f t="shared" ca="1" si="69"/>
        <v>0</v>
      </c>
      <c r="AN40" s="52" t="e">
        <f t="shared" si="48"/>
        <v>#DIV/0!</v>
      </c>
    </row>
    <row r="41" spans="1:40" x14ac:dyDescent="0.3">
      <c r="A41" s="60">
        <f t="shared" si="70"/>
        <v>6</v>
      </c>
      <c r="B41" s="54" t="str">
        <f>VLOOKUP($A41,'#Stat'!$A:$K,2,FALSE)</f>
        <v>필롭</v>
      </c>
      <c r="C41" s="54" t="str">
        <f>VLOOKUP($A41,[5]CreatureTable!$A:$AV,48,FALSE)</f>
        <v>3</v>
      </c>
      <c r="D41" s="54" t="str">
        <f>VLOOKUP($A41,'#Stat'!$A:$K,3,FALSE)</f>
        <v>Knight</v>
      </c>
      <c r="E41" s="54">
        <f>VLOOKUP($A41,'#Stat'!$A:$K,7,FALSE)</f>
        <v>81</v>
      </c>
      <c r="F41" s="54">
        <f>VLOOKUP($A41,'#Stat'!$A:$K,8,FALSE)</f>
        <v>81</v>
      </c>
      <c r="G41" s="54">
        <f>VLOOKUP($A41,'#Stat'!$A:$K,9,FALSE)</f>
        <v>6982</v>
      </c>
      <c r="H41" s="54">
        <f>VLOOKUP($A41,'#Stat'!$A:$K,10,FALSE)*2</f>
        <v>72</v>
      </c>
      <c r="I41" s="54">
        <f>VLOOKUP($A41,'#Stat'!$A:$K,11,FALSE)*2</f>
        <v>56</v>
      </c>
      <c r="J41" s="55" t="s">
        <v>129</v>
      </c>
      <c r="K41" s="56" t="s">
        <v>119</v>
      </c>
      <c r="L41" s="56">
        <v>1900</v>
      </c>
      <c r="M41" s="56">
        <v>100</v>
      </c>
      <c r="N41" s="56">
        <v>3000</v>
      </c>
      <c r="O41" s="56">
        <v>30000</v>
      </c>
      <c r="P41" s="56">
        <v>1</v>
      </c>
      <c r="Q41" s="56">
        <v>0.5</v>
      </c>
      <c r="R41" s="59">
        <f>(($L41*'#Constant'!$B$6+($O41-$N41*2)*'#Constant'!$H$6)*(VLOOKUP($N41,'#Constant'!$D$6:$E$12,2,FALSE)/$M41*100*VLOOKUP($C41,'#Constant'!$J$6:$K$10,2,FALSE)*VLOOKUP($J41,'#Constant'!$M$6:$N$11,2,FALSE)*(1-$Q41)/$P41))</f>
        <v>13190.625</v>
      </c>
      <c r="T41" s="59">
        <f t="shared" si="65"/>
        <v>0</v>
      </c>
      <c r="U41" s="59">
        <f t="shared" si="61"/>
        <v>0</v>
      </c>
      <c r="V41" s="59">
        <f t="shared" si="66"/>
        <v>0</v>
      </c>
      <c r="W41" s="56" t="s">
        <v>160</v>
      </c>
      <c r="X41" s="56">
        <v>0</v>
      </c>
      <c r="Y41" s="59">
        <f t="shared" si="62"/>
        <v>0</v>
      </c>
      <c r="Z41" s="59">
        <f t="shared" ca="1" si="67"/>
        <v>0</v>
      </c>
      <c r="AB41" s="56">
        <v>1</v>
      </c>
      <c r="AC41" s="56">
        <v>15000</v>
      </c>
      <c r="AD41" s="59">
        <f t="shared" si="68"/>
        <v>1758.75</v>
      </c>
      <c r="AE41" s="59">
        <f t="shared" si="63"/>
        <v>1758.75</v>
      </c>
      <c r="AF41" s="56" t="s">
        <v>160</v>
      </c>
      <c r="AG41" s="56">
        <v>1</v>
      </c>
      <c r="AH41" s="59">
        <f>$AD41*(1-$AG41)</f>
        <v>0</v>
      </c>
      <c r="AI41" s="59">
        <f t="shared" ca="1" si="69"/>
        <v>253.26</v>
      </c>
      <c r="AN41" s="52" t="e">
        <f t="shared" si="48"/>
        <v>#DIV/0!</v>
      </c>
    </row>
    <row r="42" spans="1:40" x14ac:dyDescent="0.3">
      <c r="A42" s="60">
        <f t="shared" si="70"/>
        <v>6</v>
      </c>
      <c r="B42" s="54" t="str">
        <f>VLOOKUP($A42,'#Stat'!$A:$K,2,FALSE)</f>
        <v>필롭</v>
      </c>
      <c r="C42" s="54" t="str">
        <f>VLOOKUP($A42,[5]CreatureTable!$A:$AV,48,FALSE)</f>
        <v>3</v>
      </c>
      <c r="D42" s="54" t="str">
        <f>VLOOKUP($A42,'#Stat'!$A:$K,3,FALSE)</f>
        <v>Knight</v>
      </c>
      <c r="E42" s="54">
        <f>VLOOKUP($A42,'#Stat'!$A:$K,7,FALSE)</f>
        <v>81</v>
      </c>
      <c r="F42" s="54">
        <f>VLOOKUP($A42,'#Stat'!$A:$K,8,FALSE)</f>
        <v>81</v>
      </c>
      <c r="G42" s="54">
        <f>VLOOKUP($A42,'#Stat'!$A:$K,9,FALSE)</f>
        <v>6982</v>
      </c>
      <c r="H42" s="54">
        <f>VLOOKUP($A42,'#Stat'!$A:$K,10,FALSE)*2</f>
        <v>72</v>
      </c>
      <c r="I42" s="54">
        <f>VLOOKUP($A42,'#Stat'!$A:$K,11,FALSE)*2</f>
        <v>56</v>
      </c>
      <c r="J42" s="55" t="s">
        <v>130</v>
      </c>
      <c r="K42" s="56" t="s">
        <v>163</v>
      </c>
      <c r="L42" s="56">
        <v>1000</v>
      </c>
      <c r="M42" s="56">
        <v>100</v>
      </c>
      <c r="N42" s="56">
        <v>0</v>
      </c>
      <c r="O42" s="56">
        <v>4000</v>
      </c>
      <c r="P42" s="56">
        <v>1</v>
      </c>
      <c r="Q42" s="56">
        <v>0.3</v>
      </c>
      <c r="R42" s="59">
        <f>(($L42*'#Constant'!$B$6+($O42-$N42*2)*'#Constant'!$H$6)*(VLOOKUP($N42,'#Constant'!$D$6:$E$12,2,FALSE)/$M42*100*VLOOKUP($C42,'#Constant'!$J$6:$K$10,2,FALSE)*VLOOKUP($J42,'#Constant'!$M$6:$N$11,2,FALSE)*(1-$Q42)/$P42))</f>
        <v>756</v>
      </c>
      <c r="T42" s="59">
        <f t="shared" si="65"/>
        <v>0</v>
      </c>
      <c r="U42" s="59">
        <f t="shared" si="61"/>
        <v>0</v>
      </c>
      <c r="V42" s="59">
        <f t="shared" si="66"/>
        <v>0</v>
      </c>
      <c r="W42" s="56" t="s">
        <v>160</v>
      </c>
      <c r="X42" s="56">
        <v>0.5</v>
      </c>
      <c r="Y42" s="59">
        <f t="shared" si="62"/>
        <v>0</v>
      </c>
      <c r="Z42" s="59">
        <f t="shared" ca="1" si="67"/>
        <v>0</v>
      </c>
      <c r="AB42" s="56">
        <v>1</v>
      </c>
      <c r="AC42" s="56">
        <v>15000</v>
      </c>
      <c r="AD42" s="59">
        <f t="shared" si="68"/>
        <v>100.8</v>
      </c>
      <c r="AE42" s="59">
        <f t="shared" si="63"/>
        <v>100.8</v>
      </c>
      <c r="AF42" s="56" t="s">
        <v>160</v>
      </c>
      <c r="AG42" s="56">
        <v>1</v>
      </c>
      <c r="AH42" s="59">
        <f t="shared" ref="AH42" si="71">$AD42*(1-$AG42)</f>
        <v>0</v>
      </c>
      <c r="AI42" s="59">
        <f t="shared" ca="1" si="69"/>
        <v>14.5152</v>
      </c>
      <c r="AN42" s="52" t="e">
        <f t="shared" si="48"/>
        <v>#DIV/0!</v>
      </c>
    </row>
    <row r="43" spans="1:40" x14ac:dyDescent="0.3">
      <c r="A43" s="60">
        <f t="shared" si="70"/>
        <v>6</v>
      </c>
      <c r="B43" s="54" t="str">
        <f>VLOOKUP($A43,'#Stat'!$A:$K,2,FALSE)</f>
        <v>필롭</v>
      </c>
      <c r="C43" s="54" t="str">
        <f>VLOOKUP($A43,[5]CreatureTable!$A:$AV,48,FALSE)</f>
        <v>3</v>
      </c>
      <c r="D43" s="54" t="str">
        <f>VLOOKUP($A43,'#Stat'!$A:$K,3,FALSE)</f>
        <v>Knight</v>
      </c>
      <c r="E43" s="54">
        <f>VLOOKUP($A43,'#Stat'!$A:$K,7,FALSE)</f>
        <v>81</v>
      </c>
      <c r="F43" s="54">
        <f>VLOOKUP($A43,'#Stat'!$A:$K,8,FALSE)</f>
        <v>81</v>
      </c>
      <c r="G43" s="54">
        <f>VLOOKUP($A43,'#Stat'!$A:$K,9,FALSE)</f>
        <v>6982</v>
      </c>
      <c r="H43" s="54">
        <f>VLOOKUP($A43,'#Stat'!$A:$K,10,FALSE)*2</f>
        <v>72</v>
      </c>
      <c r="I43" s="54">
        <f>VLOOKUP($A43,'#Stat'!$A:$K,11,FALSE)*2</f>
        <v>56</v>
      </c>
      <c r="J43" s="55" t="s">
        <v>134</v>
      </c>
      <c r="K43" s="56" t="s">
        <v>119</v>
      </c>
      <c r="L43" s="56">
        <v>0</v>
      </c>
      <c r="M43" s="56">
        <v>25</v>
      </c>
      <c r="N43" s="56">
        <v>0</v>
      </c>
      <c r="O43" s="56">
        <v>2000</v>
      </c>
      <c r="P43" s="56">
        <v>1</v>
      </c>
      <c r="Q43" s="56">
        <v>0</v>
      </c>
      <c r="R43" s="59">
        <f>(($L43*'#Constant'!$B$6+($O43-$N43*2)*'#Constant'!$H$6)*(VLOOKUP($N43,'#Constant'!$D$6:$E$12,2,FALSE)/$M43*100*VLOOKUP($C43,'#Constant'!$J$6:$K$10,2,FALSE)*VLOOKUP($J43,'#Constant'!$M$6:$N$11,2,FALSE)*(1-$Q43)/$P43))</f>
        <v>960</v>
      </c>
      <c r="T43" s="59">
        <f t="shared" si="65"/>
        <v>960</v>
      </c>
      <c r="U43" s="59">
        <f t="shared" si="61"/>
        <v>960</v>
      </c>
      <c r="V43" s="59">
        <f t="shared" si="66"/>
        <v>960</v>
      </c>
      <c r="W43" s="56" t="s">
        <v>146</v>
      </c>
      <c r="X43" s="56">
        <v>0</v>
      </c>
      <c r="Y43" s="59">
        <f t="shared" si="62"/>
        <v>960</v>
      </c>
      <c r="Z43" s="59">
        <f t="shared" ca="1" si="67"/>
        <v>0</v>
      </c>
      <c r="AB43" s="56">
        <v>0</v>
      </c>
      <c r="AC43" s="56">
        <v>0</v>
      </c>
      <c r="AD43" s="59">
        <f t="shared" si="68"/>
        <v>0</v>
      </c>
      <c r="AE43" s="59">
        <f t="shared" si="63"/>
        <v>0</v>
      </c>
      <c r="AF43" s="56" t="s">
        <v>146</v>
      </c>
      <c r="AG43" s="56">
        <v>0</v>
      </c>
      <c r="AH43" s="59">
        <f t="shared" ref="AH43" si="72">AD43*(1-AG43)</f>
        <v>0</v>
      </c>
      <c r="AI43" s="59">
        <f t="shared" ca="1" si="69"/>
        <v>0</v>
      </c>
      <c r="AN43" s="52" t="e">
        <f t="shared" si="48"/>
        <v>#DIV/0!</v>
      </c>
    </row>
    <row r="44" spans="1:40" x14ac:dyDescent="0.3">
      <c r="AN44" s="52" t="e">
        <f t="shared" si="48"/>
        <v>#DIV/0!</v>
      </c>
    </row>
    <row r="45" spans="1:40" x14ac:dyDescent="0.3">
      <c r="A45" s="60">
        <v>7</v>
      </c>
      <c r="B45" s="54" t="str">
        <f>VLOOKUP($A45,'#Stat'!$A:$K,2,FALSE)</f>
        <v>라크락</v>
      </c>
      <c r="C45" s="54" t="str">
        <f>VLOOKUP($A45,[5]CreatureTable!$A:$AV,48,FALSE)</f>
        <v>2</v>
      </c>
      <c r="D45" s="54" t="str">
        <f>VLOOKUP($A45,'#Stat'!$A:$K,3,FALSE)</f>
        <v>Mechanic</v>
      </c>
      <c r="E45" s="54">
        <f>VLOOKUP($A45,'#Stat'!$A:$K,7,FALSE)</f>
        <v>104</v>
      </c>
      <c r="F45" s="54">
        <f>VLOOKUP($A45,'#Stat'!$A:$K,8,FALSE)</f>
        <v>104</v>
      </c>
      <c r="G45" s="54">
        <f>VLOOKUP($A45,'#Stat'!$A:$K,9,FALSE)</f>
        <v>4734</v>
      </c>
      <c r="H45" s="54">
        <f>VLOOKUP($A45,'#Stat'!$A:$K,10,FALSE)*2</f>
        <v>44</v>
      </c>
      <c r="I45" s="54">
        <f>VLOOKUP($A45,'#Stat'!$A:$K,11,FALSE)*2</f>
        <v>36</v>
      </c>
      <c r="J45" s="55" t="s">
        <v>133</v>
      </c>
      <c r="K45" s="56" t="s">
        <v>118</v>
      </c>
      <c r="L45" s="56">
        <v>1300</v>
      </c>
      <c r="M45" s="56">
        <v>100</v>
      </c>
      <c r="N45" s="56">
        <v>0</v>
      </c>
      <c r="O45" s="56">
        <v>0</v>
      </c>
      <c r="P45" s="56">
        <v>1</v>
      </c>
      <c r="Q45" s="56">
        <v>0</v>
      </c>
      <c r="R45" s="59">
        <f>(($L45*'#Constant'!$B$6+($O45-$N45*2)*'#Constant'!$H$6)*(VLOOKUP($N45,'#Constant'!$D$6:$E$12,2,FALSE)/$M45*100*VLOOKUP($C45,'#Constant'!$J$6:$K$10,2,FALSE)*VLOOKUP($J45,'#Constant'!$M$6:$N$11,2,FALSE)*(1-$Q45)/$P45))</f>
        <v>715.00000000000011</v>
      </c>
      <c r="T45" s="59">
        <f>$R45*(1-$AB45)</f>
        <v>715.00000000000011</v>
      </c>
      <c r="U45" s="59">
        <f t="shared" ref="U45:U50" si="73">T45/IF(L45=0,1000,L45)*1000</f>
        <v>550</v>
      </c>
      <c r="V45" s="59">
        <f>$U45*$P45</f>
        <v>550</v>
      </c>
      <c r="W45" s="56" t="s">
        <v>146</v>
      </c>
      <c r="X45" s="56">
        <v>0</v>
      </c>
      <c r="Y45" s="59">
        <f t="shared" ref="Y45:Y50" si="74">T45*(1-X45)</f>
        <v>715.00000000000011</v>
      </c>
      <c r="Z45" s="59">
        <f ca="1">T45*X45/1000*OFFSET($E45,0,IF($W45="PA",0,IF($W45="MA",1,IF($W45="HP",2,IF($W45="PD",3,IF($W45="MD",4,0))))))*2</f>
        <v>0</v>
      </c>
      <c r="AB45" s="56">
        <v>0</v>
      </c>
      <c r="AC45" s="56">
        <v>0</v>
      </c>
      <c r="AD45" s="59">
        <f>$R45/(IF($AC45=0,1,$AC45)/2000)*$AB45</f>
        <v>0</v>
      </c>
      <c r="AE45" s="59">
        <f t="shared" ref="AE45:AE50" si="75">$AD45*$P45</f>
        <v>0</v>
      </c>
      <c r="AF45" s="56" t="s">
        <v>146</v>
      </c>
      <c r="AG45" s="56">
        <v>0</v>
      </c>
      <c r="AH45" s="59">
        <f t="shared" ref="AH45:AH47" si="76">$AD45*(1-$AG45)</f>
        <v>0</v>
      </c>
      <c r="AI45" s="59">
        <f ca="1">$AD45*$AG45/1000*OFFSET($E45,0,IF($W45="PA",0,IF($W45="MA",1,IF($W45="HP",2,IF($W45="PD",3,IF($W45="MD",4,0))))))*2</f>
        <v>0</v>
      </c>
      <c r="AN45" s="52" t="e">
        <f t="shared" si="48"/>
        <v>#DIV/0!</v>
      </c>
    </row>
    <row r="46" spans="1:40" x14ac:dyDescent="0.3">
      <c r="A46" s="60">
        <f>A45</f>
        <v>7</v>
      </c>
      <c r="B46" s="54" t="str">
        <f>VLOOKUP($A46,'#Stat'!$A:$K,2,FALSE)</f>
        <v>라크락</v>
      </c>
      <c r="C46" s="54" t="str">
        <f>VLOOKUP($A46,[5]CreatureTable!$A:$AV,48,FALSE)</f>
        <v>2</v>
      </c>
      <c r="D46" s="54" t="str">
        <f>VLOOKUP($A46,'#Stat'!$A:$K,3,FALSE)</f>
        <v>Mechanic</v>
      </c>
      <c r="E46" s="54">
        <f>VLOOKUP($A46,'#Stat'!$A:$K,7,FALSE)</f>
        <v>104</v>
      </c>
      <c r="F46" s="54">
        <f>VLOOKUP($A46,'#Stat'!$A:$K,8,FALSE)</f>
        <v>104</v>
      </c>
      <c r="G46" s="54">
        <f>VLOOKUP($A46,'#Stat'!$A:$K,9,FALSE)</f>
        <v>4734</v>
      </c>
      <c r="H46" s="54">
        <f>VLOOKUP($A46,'#Stat'!$A:$K,10,FALSE)*2</f>
        <v>44</v>
      </c>
      <c r="I46" s="54">
        <f>VLOOKUP($A46,'#Stat'!$A:$K,11,FALSE)*2</f>
        <v>36</v>
      </c>
      <c r="J46" s="55" t="s">
        <v>127</v>
      </c>
      <c r="K46" s="56" t="s">
        <v>118</v>
      </c>
      <c r="L46" s="56">
        <v>2800</v>
      </c>
      <c r="M46" s="56">
        <v>100</v>
      </c>
      <c r="N46" s="56">
        <v>2000</v>
      </c>
      <c r="O46" s="56">
        <v>8000</v>
      </c>
      <c r="P46" s="56">
        <v>2</v>
      </c>
      <c r="Q46" s="56">
        <v>-0.75</v>
      </c>
      <c r="R46" s="59">
        <f>(($L46*'#Constant'!$B$6+($O46-$N46*2)*'#Constant'!$H$6)*(VLOOKUP($N46,'#Constant'!$D$6:$E$12,2,FALSE)/$M46*100*VLOOKUP($C46,'#Constant'!$J$6:$K$10,2,FALSE)*VLOOKUP($J46,'#Constant'!$M$6:$N$11,2,FALSE)*(1-$Q46)/$P46))</f>
        <v>5197.5</v>
      </c>
      <c r="T46" s="59">
        <f t="shared" ref="T46:T50" si="77">$R46*(1-$AB46)</f>
        <v>5197.5</v>
      </c>
      <c r="U46" s="59">
        <f t="shared" si="73"/>
        <v>1856.25</v>
      </c>
      <c r="V46" s="59">
        <f t="shared" ref="V46:V50" si="78">$U46*$P46</f>
        <v>3712.5</v>
      </c>
      <c r="W46" s="56" t="s">
        <v>146</v>
      </c>
      <c r="X46" s="56">
        <v>0.5</v>
      </c>
      <c r="Y46" s="59">
        <f t="shared" si="74"/>
        <v>2598.75</v>
      </c>
      <c r="Z46" s="59">
        <f t="shared" ref="Z46:Z50" ca="1" si="79">T46*X46/1000*OFFSET($E46,0,IF($W46="PA",0,IF($W46="MA",1,IF($W46="HP",2,IF($W46="PD",3,IF($W46="MD",4,0))))))*2</f>
        <v>540.54</v>
      </c>
      <c r="AB46" s="56">
        <v>0</v>
      </c>
      <c r="AC46" s="56">
        <v>0</v>
      </c>
      <c r="AD46" s="59">
        <f t="shared" ref="AD46:AD50" si="80">$R46/(IF($AC46=0,1,$AC46)/2000)*$AB46</f>
        <v>0</v>
      </c>
      <c r="AE46" s="59">
        <f t="shared" si="75"/>
        <v>0</v>
      </c>
      <c r="AF46" s="56" t="s">
        <v>146</v>
      </c>
      <c r="AG46" s="56">
        <v>0</v>
      </c>
      <c r="AH46" s="59">
        <f t="shared" si="76"/>
        <v>0</v>
      </c>
      <c r="AI46" s="59">
        <f t="shared" ref="AI46:AI50" ca="1" si="81">$AD46*$AG46/1000*OFFSET($E46,0,IF($W46="PA",0,IF($W46="MA",1,IF($W46="HP",2,IF($W46="PD",3,IF($W46="MD",4,0))))))*2</f>
        <v>0</v>
      </c>
      <c r="AK46" s="52">
        <v>2166</v>
      </c>
      <c r="AL46" s="52">
        <v>450</v>
      </c>
      <c r="AN46" s="52">
        <f t="shared" si="48"/>
        <v>1.199792243767313</v>
      </c>
    </row>
    <row r="47" spans="1:40" x14ac:dyDescent="0.3">
      <c r="A47" s="60">
        <f t="shared" ref="A47:A50" si="82">A46</f>
        <v>7</v>
      </c>
      <c r="B47" s="54" t="str">
        <f>VLOOKUP($A47,'#Stat'!$A:$K,2,FALSE)</f>
        <v>라크락</v>
      </c>
      <c r="C47" s="54" t="str">
        <f>VLOOKUP($A47,[5]CreatureTable!$A:$AV,48,FALSE)</f>
        <v>2</v>
      </c>
      <c r="D47" s="54" t="str">
        <f>VLOOKUP($A47,'#Stat'!$A:$K,3,FALSE)</f>
        <v>Mechanic</v>
      </c>
      <c r="E47" s="54">
        <f>VLOOKUP($A47,'#Stat'!$A:$K,7,FALSE)</f>
        <v>104</v>
      </c>
      <c r="F47" s="54">
        <f>VLOOKUP($A47,'#Stat'!$A:$K,8,FALSE)</f>
        <v>104</v>
      </c>
      <c r="G47" s="54">
        <f>VLOOKUP($A47,'#Stat'!$A:$K,9,FALSE)</f>
        <v>4734</v>
      </c>
      <c r="H47" s="54">
        <f>VLOOKUP($A47,'#Stat'!$A:$K,10,FALSE)*2</f>
        <v>44</v>
      </c>
      <c r="I47" s="54">
        <f>VLOOKUP($A47,'#Stat'!$A:$K,11,FALSE)*2</f>
        <v>36</v>
      </c>
      <c r="J47" s="55" t="s">
        <v>128</v>
      </c>
      <c r="K47" s="56" t="s">
        <v>118</v>
      </c>
      <c r="L47" s="56">
        <v>2000</v>
      </c>
      <c r="M47" s="56">
        <v>100</v>
      </c>
      <c r="N47" s="56">
        <v>2000</v>
      </c>
      <c r="O47" s="56">
        <v>15000</v>
      </c>
      <c r="P47" s="56">
        <v>2</v>
      </c>
      <c r="Q47" s="56">
        <v>0.2</v>
      </c>
      <c r="R47" s="59">
        <f>(($L47*'#Constant'!$B$6+($O47-$N47*2)*'#Constant'!$H$6)*(VLOOKUP($N47,'#Constant'!$D$6:$E$12,2,FALSE)/$M47*100*VLOOKUP($C47,'#Constant'!$J$6:$K$10,2,FALSE)*VLOOKUP($J47,'#Constant'!$M$6:$N$11,2,FALSE)*(1-$Q47)/$P47))</f>
        <v>3049.2000000000007</v>
      </c>
      <c r="T47" s="59">
        <f t="shared" si="77"/>
        <v>3049.2000000000007</v>
      </c>
      <c r="U47" s="59">
        <f t="shared" si="73"/>
        <v>1524.6000000000004</v>
      </c>
      <c r="V47" s="59">
        <f t="shared" si="78"/>
        <v>3049.2000000000007</v>
      </c>
      <c r="W47" s="56" t="s">
        <v>146</v>
      </c>
      <c r="X47" s="56">
        <v>0.5</v>
      </c>
      <c r="Y47" s="59">
        <f t="shared" si="74"/>
        <v>1524.6000000000004</v>
      </c>
      <c r="Z47" s="59">
        <f t="shared" ca="1" si="79"/>
        <v>317.11680000000007</v>
      </c>
      <c r="AB47" s="56">
        <v>0</v>
      </c>
      <c r="AC47" s="56">
        <v>0</v>
      </c>
      <c r="AD47" s="59">
        <f t="shared" si="80"/>
        <v>0</v>
      </c>
      <c r="AE47" s="59">
        <f t="shared" si="75"/>
        <v>0</v>
      </c>
      <c r="AF47" s="56" t="s">
        <v>146</v>
      </c>
      <c r="AG47" s="56">
        <v>0</v>
      </c>
      <c r="AH47" s="59">
        <f t="shared" si="76"/>
        <v>0</v>
      </c>
      <c r="AI47" s="59">
        <f t="shared" ca="1" si="81"/>
        <v>0</v>
      </c>
      <c r="AK47" s="52">
        <v>1143</v>
      </c>
      <c r="AL47" s="52">
        <v>238</v>
      </c>
      <c r="AN47" s="52">
        <f t="shared" si="48"/>
        <v>1.3338582677165358</v>
      </c>
    </row>
    <row r="48" spans="1:40" x14ac:dyDescent="0.3">
      <c r="A48" s="60">
        <f t="shared" si="82"/>
        <v>7</v>
      </c>
      <c r="B48" s="54" t="str">
        <f>VLOOKUP($A48,'#Stat'!$A:$K,2,FALSE)</f>
        <v>라크락</v>
      </c>
      <c r="C48" s="54" t="str">
        <f>VLOOKUP($A48,[5]CreatureTable!$A:$AV,48,FALSE)</f>
        <v>2</v>
      </c>
      <c r="D48" s="54" t="str">
        <f>VLOOKUP($A48,'#Stat'!$A:$K,3,FALSE)</f>
        <v>Mechanic</v>
      </c>
      <c r="E48" s="54">
        <f>VLOOKUP($A48,'#Stat'!$A:$K,7,FALSE)</f>
        <v>104</v>
      </c>
      <c r="F48" s="54">
        <f>VLOOKUP($A48,'#Stat'!$A:$K,8,FALSE)</f>
        <v>104</v>
      </c>
      <c r="G48" s="54">
        <f>VLOOKUP($A48,'#Stat'!$A:$K,9,FALSE)</f>
        <v>4734</v>
      </c>
      <c r="H48" s="54">
        <f>VLOOKUP($A48,'#Stat'!$A:$K,10,FALSE)*2</f>
        <v>44</v>
      </c>
      <c r="I48" s="54">
        <f>VLOOKUP($A48,'#Stat'!$A:$K,11,FALSE)*2</f>
        <v>36</v>
      </c>
      <c r="J48" s="55" t="s">
        <v>129</v>
      </c>
      <c r="K48" s="56" t="s">
        <v>118</v>
      </c>
      <c r="L48" s="56">
        <v>2000</v>
      </c>
      <c r="M48" s="56">
        <v>100</v>
      </c>
      <c r="N48" s="56">
        <v>3000</v>
      </c>
      <c r="O48" s="56">
        <v>12000</v>
      </c>
      <c r="P48" s="56">
        <v>1.5</v>
      </c>
      <c r="Q48" s="56">
        <v>-0.5</v>
      </c>
      <c r="R48" s="59">
        <f>(($L48*'#Constant'!$B$6+($O48-$N48*2)*'#Constant'!$H$6)*(VLOOKUP($N48,'#Constant'!$D$6:$E$12,2,FALSE)/$M48*100*VLOOKUP($C48,'#Constant'!$J$6:$K$10,2,FALSE)*VLOOKUP($J48,'#Constant'!$M$6:$N$11,2,FALSE)*(1-$Q48)/$P48))</f>
        <v>11550</v>
      </c>
      <c r="T48" s="59">
        <f t="shared" si="77"/>
        <v>11550</v>
      </c>
      <c r="U48" s="59">
        <f t="shared" si="73"/>
        <v>5775</v>
      </c>
      <c r="V48" s="59">
        <f t="shared" si="78"/>
        <v>8662.5</v>
      </c>
      <c r="W48" s="56" t="s">
        <v>146</v>
      </c>
      <c r="X48" s="56">
        <v>0.5</v>
      </c>
      <c r="Y48" s="59">
        <f t="shared" si="74"/>
        <v>5775</v>
      </c>
      <c r="Z48" s="59">
        <f t="shared" ca="1" si="79"/>
        <v>1201.2</v>
      </c>
      <c r="AB48" s="56">
        <v>0</v>
      </c>
      <c r="AC48" s="56">
        <v>0</v>
      </c>
      <c r="AD48" s="59">
        <f t="shared" si="80"/>
        <v>0</v>
      </c>
      <c r="AE48" s="59">
        <f t="shared" si="75"/>
        <v>0</v>
      </c>
      <c r="AF48" s="56" t="s">
        <v>146</v>
      </c>
      <c r="AG48" s="56">
        <v>1</v>
      </c>
      <c r="AH48" s="59">
        <f>$AD48*(1-$AG48)</f>
        <v>0</v>
      </c>
      <c r="AI48" s="59">
        <f t="shared" ca="1" si="81"/>
        <v>0</v>
      </c>
      <c r="AK48" s="52">
        <v>3429</v>
      </c>
      <c r="AL48" s="52">
        <v>713</v>
      </c>
      <c r="AN48" s="52">
        <f t="shared" si="48"/>
        <v>1.6841644794400701</v>
      </c>
    </row>
    <row r="49" spans="1:40" x14ac:dyDescent="0.3">
      <c r="A49" s="60">
        <f t="shared" si="82"/>
        <v>7</v>
      </c>
      <c r="B49" s="54" t="str">
        <f>VLOOKUP($A49,'#Stat'!$A:$K,2,FALSE)</f>
        <v>라크락</v>
      </c>
      <c r="C49" s="54" t="str">
        <f>VLOOKUP($A49,[5]CreatureTable!$A:$AV,48,FALSE)</f>
        <v>2</v>
      </c>
      <c r="D49" s="54" t="str">
        <f>VLOOKUP($A49,'#Stat'!$A:$K,3,FALSE)</f>
        <v>Mechanic</v>
      </c>
      <c r="E49" s="54">
        <f>VLOOKUP($A49,'#Stat'!$A:$K,7,FALSE)</f>
        <v>104</v>
      </c>
      <c r="F49" s="54">
        <f>VLOOKUP($A49,'#Stat'!$A:$K,8,FALSE)</f>
        <v>104</v>
      </c>
      <c r="G49" s="54">
        <f>VLOOKUP($A49,'#Stat'!$A:$K,9,FALSE)</f>
        <v>4734</v>
      </c>
      <c r="H49" s="54">
        <f>VLOOKUP($A49,'#Stat'!$A:$K,10,FALSE)*2</f>
        <v>44</v>
      </c>
      <c r="I49" s="54">
        <f>VLOOKUP($A49,'#Stat'!$A:$K,11,FALSE)*2</f>
        <v>36</v>
      </c>
      <c r="J49" s="55" t="s">
        <v>130</v>
      </c>
      <c r="K49" s="56" t="s">
        <v>118</v>
      </c>
      <c r="L49" s="56">
        <v>3300</v>
      </c>
      <c r="M49" s="56">
        <v>100</v>
      </c>
      <c r="N49" s="56">
        <v>0</v>
      </c>
      <c r="O49" s="56">
        <v>15000</v>
      </c>
      <c r="P49" s="56">
        <v>1.5</v>
      </c>
      <c r="Q49" s="56">
        <v>0</v>
      </c>
      <c r="R49" s="59">
        <f>(($L49*'#Constant'!$B$6+($O49-$N49*2)*'#Constant'!$H$6)*(VLOOKUP($N49,'#Constant'!$D$6:$E$12,2,FALSE)/$M49*100*VLOOKUP($C49,'#Constant'!$J$6:$K$10,2,FALSE)*VLOOKUP($J49,'#Constant'!$M$6:$N$11,2,FALSE)*(1-$Q49)/$P49))</f>
        <v>2310</v>
      </c>
      <c r="T49" s="59">
        <f t="shared" si="77"/>
        <v>2310</v>
      </c>
      <c r="U49" s="59">
        <f t="shared" si="73"/>
        <v>700</v>
      </c>
      <c r="V49" s="59">
        <f t="shared" si="78"/>
        <v>1050</v>
      </c>
      <c r="W49" s="56" t="s">
        <v>146</v>
      </c>
      <c r="X49" s="56">
        <v>0.5</v>
      </c>
      <c r="Y49" s="59">
        <f t="shared" si="74"/>
        <v>1155</v>
      </c>
      <c r="Z49" s="59">
        <f t="shared" ca="1" si="79"/>
        <v>240.24</v>
      </c>
      <c r="AB49" s="56">
        <v>0</v>
      </c>
      <c r="AC49" s="56">
        <v>0</v>
      </c>
      <c r="AD49" s="59">
        <f t="shared" si="80"/>
        <v>0</v>
      </c>
      <c r="AE49" s="59">
        <f t="shared" si="75"/>
        <v>0</v>
      </c>
      <c r="AF49" s="56" t="s">
        <v>146</v>
      </c>
      <c r="AG49" s="56">
        <v>0</v>
      </c>
      <c r="AH49" s="59">
        <f t="shared" ref="AH49" si="83">$AD49*(1-$AG49)</f>
        <v>0</v>
      </c>
      <c r="AI49" s="59">
        <f t="shared" ca="1" si="81"/>
        <v>0</v>
      </c>
      <c r="AN49" s="52" t="e">
        <f t="shared" si="48"/>
        <v>#DIV/0!</v>
      </c>
    </row>
    <row r="50" spans="1:40" x14ac:dyDescent="0.3">
      <c r="A50" s="60">
        <f t="shared" si="82"/>
        <v>7</v>
      </c>
      <c r="B50" s="54" t="str">
        <f>VLOOKUP($A50,'#Stat'!$A:$K,2,FALSE)</f>
        <v>라크락</v>
      </c>
      <c r="C50" s="54" t="str">
        <f>VLOOKUP($A50,[5]CreatureTable!$A:$AV,48,FALSE)</f>
        <v>2</v>
      </c>
      <c r="D50" s="54" t="str">
        <f>VLOOKUP($A50,'#Stat'!$A:$K,3,FALSE)</f>
        <v>Mechanic</v>
      </c>
      <c r="E50" s="54">
        <f>VLOOKUP($A50,'#Stat'!$A:$K,7,FALSE)</f>
        <v>104</v>
      </c>
      <c r="F50" s="54">
        <f>VLOOKUP($A50,'#Stat'!$A:$K,8,FALSE)</f>
        <v>104</v>
      </c>
      <c r="G50" s="54">
        <f>VLOOKUP($A50,'#Stat'!$A:$K,9,FALSE)</f>
        <v>4734</v>
      </c>
      <c r="H50" s="54">
        <f>VLOOKUP($A50,'#Stat'!$A:$K,10,FALSE)*2</f>
        <v>44</v>
      </c>
      <c r="I50" s="54">
        <f>VLOOKUP($A50,'#Stat'!$A:$K,11,FALSE)*2</f>
        <v>36</v>
      </c>
      <c r="J50" s="55" t="s">
        <v>134</v>
      </c>
      <c r="K50" s="56" t="s">
        <v>122</v>
      </c>
      <c r="L50" s="56">
        <v>0</v>
      </c>
      <c r="M50" s="56">
        <v>25</v>
      </c>
      <c r="N50" s="56">
        <v>0</v>
      </c>
      <c r="O50" s="56">
        <v>2000</v>
      </c>
      <c r="P50" s="56">
        <v>1</v>
      </c>
      <c r="Q50" s="56">
        <v>0</v>
      </c>
      <c r="R50" s="59">
        <f>(($L50*'#Constant'!$B$6+($O50-$N50*2)*'#Constant'!$H$6)*(VLOOKUP($N50,'#Constant'!$D$6:$E$12,2,FALSE)/$M50*100*VLOOKUP($C50,'#Constant'!$J$6:$K$10,2,FALSE)*VLOOKUP($J50,'#Constant'!$M$6:$N$11,2,FALSE)*(1-$Q50)/$P50))</f>
        <v>880.00000000000011</v>
      </c>
      <c r="T50" s="59">
        <f t="shared" si="77"/>
        <v>880.00000000000011</v>
      </c>
      <c r="U50" s="59">
        <f t="shared" si="73"/>
        <v>880.00000000000011</v>
      </c>
      <c r="V50" s="59">
        <f t="shared" si="78"/>
        <v>880.00000000000011</v>
      </c>
      <c r="W50" s="56" t="s">
        <v>146</v>
      </c>
      <c r="X50" s="56">
        <v>0</v>
      </c>
      <c r="Y50" s="59">
        <f t="shared" si="74"/>
        <v>880.00000000000011</v>
      </c>
      <c r="Z50" s="59">
        <f t="shared" ca="1" si="79"/>
        <v>0</v>
      </c>
      <c r="AB50" s="56">
        <v>0</v>
      </c>
      <c r="AC50" s="56">
        <v>0</v>
      </c>
      <c r="AD50" s="59">
        <f t="shared" si="80"/>
        <v>0</v>
      </c>
      <c r="AE50" s="59">
        <f t="shared" si="75"/>
        <v>0</v>
      </c>
      <c r="AF50" s="56" t="s">
        <v>146</v>
      </c>
      <c r="AG50" s="56">
        <v>0</v>
      </c>
      <c r="AH50" s="59">
        <f t="shared" ref="AH50" si="84">AD50*(1-AG50)</f>
        <v>0</v>
      </c>
      <c r="AI50" s="59">
        <f t="shared" ca="1" si="81"/>
        <v>0</v>
      </c>
      <c r="AN50" s="52" t="e">
        <f t="shared" si="48"/>
        <v>#DIV/0!</v>
      </c>
    </row>
    <row r="51" spans="1:40" x14ac:dyDescent="0.3">
      <c r="AN51" s="52" t="e">
        <f t="shared" si="48"/>
        <v>#DIV/0!</v>
      </c>
    </row>
    <row r="52" spans="1:40" x14ac:dyDescent="0.3">
      <c r="A52" s="60">
        <v>8</v>
      </c>
      <c r="B52" s="54" t="str">
        <f>VLOOKUP($A52,'#Stat'!$A:$K,2,FALSE)</f>
        <v>카울라</v>
      </c>
      <c r="C52" s="54" t="str">
        <f>VLOOKUP($A52,[5]CreatureTable!$A:$AV,48,FALSE)</f>
        <v>2</v>
      </c>
      <c r="D52" s="54" t="str">
        <f>VLOOKUP($A52,'#Stat'!$A:$K,3,FALSE)</f>
        <v>Priest</v>
      </c>
      <c r="E52" s="54">
        <f>VLOOKUP($A52,'#Stat'!$A:$K,7,FALSE)</f>
        <v>95</v>
      </c>
      <c r="F52" s="54">
        <f>VLOOKUP($A52,'#Stat'!$A:$K,8,FALSE)</f>
        <v>95</v>
      </c>
      <c r="G52" s="54">
        <f>VLOOKUP($A52,'#Stat'!$A:$K,9,FALSE)</f>
        <v>4520</v>
      </c>
      <c r="H52" s="54">
        <f>VLOOKUP($A52,'#Stat'!$A:$K,10,FALSE)*2</f>
        <v>40</v>
      </c>
      <c r="I52" s="54">
        <f>VLOOKUP($A52,'#Stat'!$A:$K,11,FALSE)*2</f>
        <v>50</v>
      </c>
      <c r="J52" s="55" t="s">
        <v>133</v>
      </c>
      <c r="K52" s="56" t="s">
        <v>118</v>
      </c>
      <c r="L52" s="56">
        <v>1500</v>
      </c>
      <c r="M52" s="56">
        <v>100</v>
      </c>
      <c r="N52" s="56">
        <v>0</v>
      </c>
      <c r="O52" s="56">
        <v>0</v>
      </c>
      <c r="P52" s="56">
        <v>1</v>
      </c>
      <c r="Q52" s="56">
        <v>0.2</v>
      </c>
      <c r="R52" s="59">
        <f>(($L52*'#Constant'!$B$6+($O52-$N52*2)*'#Constant'!$H$6)*(VLOOKUP($N52,'#Constant'!$D$6:$E$12,2,FALSE)/$M52*100*VLOOKUP($C52,'#Constant'!$J$6:$K$10,2,FALSE)*VLOOKUP($J52,'#Constant'!$M$6:$N$11,2,FALSE)*(1-$Q52)/$P52))</f>
        <v>660.00000000000011</v>
      </c>
      <c r="T52" s="59">
        <f>$R52*(1-$AB52)</f>
        <v>660.00000000000011</v>
      </c>
      <c r="U52" s="59">
        <f t="shared" ref="U52:U57" si="85">T52/IF(L52=0,1000,L52)*1000</f>
        <v>440.00000000000006</v>
      </c>
      <c r="V52" s="59">
        <f>$U52*$P52</f>
        <v>440.00000000000006</v>
      </c>
      <c r="W52" s="56" t="s">
        <v>146</v>
      </c>
      <c r="X52" s="56">
        <v>0</v>
      </c>
      <c r="Y52" s="59">
        <f t="shared" ref="Y52:Y57" si="86">T52*(1-X52)</f>
        <v>660.00000000000011</v>
      </c>
      <c r="Z52" s="59">
        <f ca="1">T52*X52/1000*OFFSET($E52,0,IF($W52="PA",0,IF($W52="MA",1,IF($W52="HP",2,IF($W52="PD",3,IF($W52="MD",4,0))))))*2</f>
        <v>0</v>
      </c>
      <c r="AB52" s="56">
        <v>0</v>
      </c>
      <c r="AC52" s="56">
        <v>0</v>
      </c>
      <c r="AD52" s="59">
        <f>$R52/(IF($AC52=0,1,$AC52)/2000)*$AB52</f>
        <v>0</v>
      </c>
      <c r="AE52" s="59">
        <f t="shared" ref="AE52:AE57" si="87">$AD52*$P52</f>
        <v>0</v>
      </c>
      <c r="AF52" s="56" t="s">
        <v>146</v>
      </c>
      <c r="AG52" s="56">
        <v>0</v>
      </c>
      <c r="AH52" s="59">
        <f t="shared" ref="AH52:AH54" si="88">$AD52*(1-$AG52)</f>
        <v>0</v>
      </c>
      <c r="AI52" s="59">
        <f ca="1">$AD52*$AG52/1000*OFFSET($E52,0,IF($W52="PA",0,IF($W52="MA",1,IF($W52="HP",2,IF($W52="PD",3,IF($W52="MD",4,0))))))*2</f>
        <v>0</v>
      </c>
      <c r="AN52" s="52" t="e">
        <f t="shared" si="48"/>
        <v>#DIV/0!</v>
      </c>
    </row>
    <row r="53" spans="1:40" x14ac:dyDescent="0.3">
      <c r="A53" s="60">
        <f>A52</f>
        <v>8</v>
      </c>
      <c r="B53" s="54" t="str">
        <f>VLOOKUP($A53,'#Stat'!$A:$K,2,FALSE)</f>
        <v>카울라</v>
      </c>
      <c r="C53" s="54" t="str">
        <f>VLOOKUP($A53,[5]CreatureTable!$A:$AV,48,FALSE)</f>
        <v>2</v>
      </c>
      <c r="D53" s="54" t="str">
        <f>VLOOKUP($A53,'#Stat'!$A:$K,3,FALSE)</f>
        <v>Priest</v>
      </c>
      <c r="E53" s="54">
        <f>VLOOKUP($A53,'#Stat'!$A:$K,7,FALSE)</f>
        <v>95</v>
      </c>
      <c r="F53" s="54">
        <f>VLOOKUP($A53,'#Stat'!$A:$K,8,FALSE)</f>
        <v>95</v>
      </c>
      <c r="G53" s="54">
        <f>VLOOKUP($A53,'#Stat'!$A:$K,9,FALSE)</f>
        <v>4520</v>
      </c>
      <c r="H53" s="54">
        <f>VLOOKUP($A53,'#Stat'!$A:$K,10,FALSE)*2</f>
        <v>40</v>
      </c>
      <c r="I53" s="54">
        <f>VLOOKUP($A53,'#Stat'!$A:$K,11,FALSE)*2</f>
        <v>50</v>
      </c>
      <c r="J53" s="55" t="s">
        <v>127</v>
      </c>
      <c r="K53" s="56" t="s">
        <v>118</v>
      </c>
      <c r="L53" s="56">
        <v>2800</v>
      </c>
      <c r="M53" s="56">
        <v>100</v>
      </c>
      <c r="N53" s="56">
        <v>3000</v>
      </c>
      <c r="O53" s="56">
        <v>10000</v>
      </c>
      <c r="P53" s="56">
        <v>1</v>
      </c>
      <c r="Q53" s="56">
        <v>0.25</v>
      </c>
      <c r="R53" s="59">
        <f>(($L53*'#Constant'!$B$6+($O53-$N53*2)*'#Constant'!$H$6)*(VLOOKUP($N53,'#Constant'!$D$6:$E$12,2,FALSE)/$M53*100*VLOOKUP($C53,'#Constant'!$J$6:$K$10,2,FALSE)*VLOOKUP($J53,'#Constant'!$M$6:$N$11,2,FALSE)*(1-$Q53)/$P53))</f>
        <v>7796.2500000000009</v>
      </c>
      <c r="T53" s="59">
        <f t="shared" ref="T53:T57" si="89">$R53*(1-$AB53)</f>
        <v>7796.2500000000009</v>
      </c>
      <c r="U53" s="59">
        <f t="shared" si="85"/>
        <v>2784.3750000000005</v>
      </c>
      <c r="V53" s="59">
        <f t="shared" ref="V53:V57" si="90">$U53*$P53</f>
        <v>2784.3750000000005</v>
      </c>
      <c r="W53" s="56" t="s">
        <v>146</v>
      </c>
      <c r="X53" s="56">
        <v>0.5</v>
      </c>
      <c r="Y53" s="59">
        <f t="shared" si="86"/>
        <v>3898.1250000000005</v>
      </c>
      <c r="Z53" s="59">
        <f t="shared" ref="Z53:Z57" ca="1" si="91">T53*X53/1000*OFFSET($E53,0,IF($W53="PA",0,IF($W53="MA",1,IF($W53="HP",2,IF($W53="PD",3,IF($W53="MD",4,0))))))*2</f>
        <v>740.64375000000007</v>
      </c>
      <c r="AB53" s="56">
        <v>0</v>
      </c>
      <c r="AC53" s="56">
        <v>0</v>
      </c>
      <c r="AD53" s="59">
        <f t="shared" ref="AD53:AD57" si="92">$R53/(IF($AC53=0,1,$AC53)/2000)*$AB53</f>
        <v>0</v>
      </c>
      <c r="AE53" s="59">
        <f t="shared" si="87"/>
        <v>0</v>
      </c>
      <c r="AF53" s="56" t="s">
        <v>146</v>
      </c>
      <c r="AG53" s="56">
        <v>0</v>
      </c>
      <c r="AH53" s="59">
        <f t="shared" si="88"/>
        <v>0</v>
      </c>
      <c r="AI53" s="59">
        <f t="shared" ref="AI53:AI57" ca="1" si="93">$AD53*$AG53/1000*OFFSET($E53,0,IF($W53="PA",0,IF($W53="MA",1,IF($W53="HP",2,IF($W53="PD",3,IF($W53="MD",4,0))))))*2</f>
        <v>0</v>
      </c>
      <c r="AN53" s="52" t="e">
        <f t="shared" si="48"/>
        <v>#DIV/0!</v>
      </c>
    </row>
    <row r="54" spans="1:40" x14ac:dyDescent="0.3">
      <c r="A54" s="60">
        <f t="shared" ref="A54:A57" si="94">A53</f>
        <v>8</v>
      </c>
      <c r="B54" s="54" t="str">
        <f>VLOOKUP($A54,'#Stat'!$A:$K,2,FALSE)</f>
        <v>카울라</v>
      </c>
      <c r="C54" s="54" t="str">
        <f>VLOOKUP($A54,[5]CreatureTable!$A:$AV,48,FALSE)</f>
        <v>2</v>
      </c>
      <c r="D54" s="54" t="str">
        <f>VLOOKUP($A54,'#Stat'!$A:$K,3,FALSE)</f>
        <v>Priest</v>
      </c>
      <c r="E54" s="54">
        <f>VLOOKUP($A54,'#Stat'!$A:$K,7,FALSE)</f>
        <v>95</v>
      </c>
      <c r="F54" s="54">
        <f>VLOOKUP($A54,'#Stat'!$A:$K,8,FALSE)</f>
        <v>95</v>
      </c>
      <c r="G54" s="54">
        <f>VLOOKUP($A54,'#Stat'!$A:$K,9,FALSE)</f>
        <v>4520</v>
      </c>
      <c r="H54" s="54">
        <f>VLOOKUP($A54,'#Stat'!$A:$K,10,FALSE)*2</f>
        <v>40</v>
      </c>
      <c r="I54" s="54">
        <f>VLOOKUP($A54,'#Stat'!$A:$K,11,FALSE)*2</f>
        <v>50</v>
      </c>
      <c r="J54" s="55" t="s">
        <v>128</v>
      </c>
      <c r="K54" s="56" t="s">
        <v>154</v>
      </c>
      <c r="L54" s="56">
        <v>6600</v>
      </c>
      <c r="M54" s="56">
        <v>100</v>
      </c>
      <c r="N54" s="56">
        <v>3000</v>
      </c>
      <c r="O54" s="56">
        <v>9000</v>
      </c>
      <c r="P54" s="56">
        <v>3</v>
      </c>
      <c r="Q54" s="56">
        <v>-0.25</v>
      </c>
      <c r="R54" s="59">
        <f>(($L54*'#Constant'!$B$6+($O54-$N54*2)*'#Constant'!$H$6)*(VLOOKUP($N54,'#Constant'!$D$6:$E$12,2,FALSE)/$M54*100*VLOOKUP($C54,'#Constant'!$J$6:$K$10,2,FALSE)*VLOOKUP($J54,'#Constant'!$M$6:$N$11,2,FALSE)*(1-$Q54)/$P54))</f>
        <v>9528.75</v>
      </c>
      <c r="T54" s="59">
        <f t="shared" si="89"/>
        <v>9528.75</v>
      </c>
      <c r="U54" s="59">
        <f t="shared" si="85"/>
        <v>1443.75</v>
      </c>
      <c r="V54" s="59">
        <f t="shared" si="90"/>
        <v>4331.25</v>
      </c>
      <c r="W54" s="56" t="s">
        <v>146</v>
      </c>
      <c r="X54" s="56">
        <v>0.5</v>
      </c>
      <c r="Y54" s="59">
        <f t="shared" si="86"/>
        <v>4764.375</v>
      </c>
      <c r="Z54" s="59">
        <f t="shared" ca="1" si="91"/>
        <v>905.23125000000005</v>
      </c>
      <c r="AB54" s="56">
        <v>0</v>
      </c>
      <c r="AC54" s="56">
        <v>0</v>
      </c>
      <c r="AD54" s="59">
        <f t="shared" si="92"/>
        <v>0</v>
      </c>
      <c r="AE54" s="59">
        <f t="shared" si="87"/>
        <v>0</v>
      </c>
      <c r="AF54" s="56" t="s">
        <v>146</v>
      </c>
      <c r="AG54" s="56">
        <v>0</v>
      </c>
      <c r="AH54" s="59">
        <f t="shared" si="88"/>
        <v>0</v>
      </c>
      <c r="AI54" s="59">
        <f t="shared" ca="1" si="93"/>
        <v>0</v>
      </c>
      <c r="AN54" s="52" t="e">
        <f t="shared" si="48"/>
        <v>#DIV/0!</v>
      </c>
    </row>
    <row r="55" spans="1:40" x14ac:dyDescent="0.3">
      <c r="A55" s="60">
        <f t="shared" si="94"/>
        <v>8</v>
      </c>
      <c r="B55" s="54" t="str">
        <f>VLOOKUP($A55,'#Stat'!$A:$K,2,FALSE)</f>
        <v>카울라</v>
      </c>
      <c r="C55" s="54" t="str">
        <f>VLOOKUP($A55,[5]CreatureTable!$A:$AV,48,FALSE)</f>
        <v>2</v>
      </c>
      <c r="D55" s="54" t="str">
        <f>VLOOKUP($A55,'#Stat'!$A:$K,3,FALSE)</f>
        <v>Priest</v>
      </c>
      <c r="E55" s="54">
        <f>VLOOKUP($A55,'#Stat'!$A:$K,7,FALSE)</f>
        <v>95</v>
      </c>
      <c r="F55" s="54">
        <f>VLOOKUP($A55,'#Stat'!$A:$K,8,FALSE)</f>
        <v>95</v>
      </c>
      <c r="G55" s="54">
        <f>VLOOKUP($A55,'#Stat'!$A:$K,9,FALSE)</f>
        <v>4520</v>
      </c>
      <c r="H55" s="54">
        <f>VLOOKUP($A55,'#Stat'!$A:$K,10,FALSE)*2</f>
        <v>40</v>
      </c>
      <c r="I55" s="54">
        <f>VLOOKUP($A55,'#Stat'!$A:$K,11,FALSE)*2</f>
        <v>50</v>
      </c>
      <c r="J55" s="55" t="s">
        <v>129</v>
      </c>
      <c r="K55" s="56" t="s">
        <v>119</v>
      </c>
      <c r="L55" s="56">
        <v>2000</v>
      </c>
      <c r="M55" s="56">
        <v>100</v>
      </c>
      <c r="N55" s="56">
        <v>4000</v>
      </c>
      <c r="O55" s="56">
        <v>20000</v>
      </c>
      <c r="P55" s="56">
        <v>3</v>
      </c>
      <c r="Q55" s="56">
        <v>0.5</v>
      </c>
      <c r="R55" s="59">
        <f>(($L55*'#Constant'!$B$6+($O55-$N55*2)*'#Constant'!$H$6)*(VLOOKUP($N55,'#Constant'!$D$6:$E$12,2,FALSE)/$M55*100*VLOOKUP($C55,'#Constant'!$J$6:$K$10,2,FALSE)*VLOOKUP($J55,'#Constant'!$M$6:$N$11,2,FALSE)*(1-$Q55)/$P55))</f>
        <v>4033.333333333333</v>
      </c>
      <c r="T55" s="59">
        <f t="shared" si="89"/>
        <v>0</v>
      </c>
      <c r="U55" s="59">
        <f t="shared" si="85"/>
        <v>0</v>
      </c>
      <c r="V55" s="59">
        <f t="shared" si="90"/>
        <v>0</v>
      </c>
      <c r="W55" s="56" t="s">
        <v>146</v>
      </c>
      <c r="X55" s="56">
        <v>0</v>
      </c>
      <c r="Y55" s="59">
        <f t="shared" si="86"/>
        <v>0</v>
      </c>
      <c r="Z55" s="59">
        <f t="shared" ca="1" si="91"/>
        <v>0</v>
      </c>
      <c r="AB55" s="56">
        <v>1</v>
      </c>
      <c r="AC55" s="56">
        <v>15000</v>
      </c>
      <c r="AD55" s="59">
        <f t="shared" si="92"/>
        <v>537.77777777777771</v>
      </c>
      <c r="AE55" s="59">
        <f t="shared" si="87"/>
        <v>1613.333333333333</v>
      </c>
      <c r="AF55" s="56" t="s">
        <v>146</v>
      </c>
      <c r="AG55" s="56">
        <v>1</v>
      </c>
      <c r="AH55" s="59">
        <f>$AD55*(1-$AG55)</f>
        <v>0</v>
      </c>
      <c r="AI55" s="59">
        <f t="shared" ca="1" si="93"/>
        <v>102.17777777777776</v>
      </c>
      <c r="AN55" s="52" t="e">
        <f t="shared" si="48"/>
        <v>#DIV/0!</v>
      </c>
    </row>
    <row r="56" spans="1:40" x14ac:dyDescent="0.3">
      <c r="A56" s="60">
        <f t="shared" si="94"/>
        <v>8</v>
      </c>
      <c r="B56" s="54" t="str">
        <f>VLOOKUP($A56,'#Stat'!$A:$K,2,FALSE)</f>
        <v>카울라</v>
      </c>
      <c r="C56" s="54" t="str">
        <f>VLOOKUP($A56,[5]CreatureTable!$A:$AV,48,FALSE)</f>
        <v>2</v>
      </c>
      <c r="D56" s="54" t="str">
        <f>VLOOKUP($A56,'#Stat'!$A:$K,3,FALSE)</f>
        <v>Priest</v>
      </c>
      <c r="E56" s="54">
        <f>VLOOKUP($A56,'#Stat'!$A:$K,7,FALSE)</f>
        <v>95</v>
      </c>
      <c r="F56" s="54">
        <f>VLOOKUP($A56,'#Stat'!$A:$K,8,FALSE)</f>
        <v>95</v>
      </c>
      <c r="G56" s="54">
        <f>VLOOKUP($A56,'#Stat'!$A:$K,9,FALSE)</f>
        <v>4520</v>
      </c>
      <c r="H56" s="54">
        <f>VLOOKUP($A56,'#Stat'!$A:$K,10,FALSE)*2</f>
        <v>40</v>
      </c>
      <c r="I56" s="54">
        <f>VLOOKUP($A56,'#Stat'!$A:$K,11,FALSE)*2</f>
        <v>50</v>
      </c>
      <c r="J56" s="55" t="s">
        <v>130</v>
      </c>
      <c r="K56" s="56" t="s">
        <v>118</v>
      </c>
      <c r="L56" s="56">
        <v>2300</v>
      </c>
      <c r="M56" s="56">
        <v>100</v>
      </c>
      <c r="N56" s="56">
        <v>0</v>
      </c>
      <c r="O56" s="56">
        <v>15000</v>
      </c>
      <c r="P56" s="56">
        <v>3</v>
      </c>
      <c r="Q56" s="56">
        <v>0.25</v>
      </c>
      <c r="R56" s="59">
        <f>(($L56*'#Constant'!$B$6+($O56-$N56*2)*'#Constant'!$H$6)*(VLOOKUP($N56,'#Constant'!$D$6:$E$12,2,FALSE)/$M56*100*VLOOKUP($C56,'#Constant'!$J$6:$K$10,2,FALSE)*VLOOKUP($J56,'#Constant'!$M$6:$N$11,2,FALSE)*(1-$Q56)/$P56))</f>
        <v>728.75000000000011</v>
      </c>
      <c r="T56" s="59">
        <f t="shared" si="89"/>
        <v>728.75000000000011</v>
      </c>
      <c r="U56" s="59">
        <f t="shared" si="85"/>
        <v>316.84782608695656</v>
      </c>
      <c r="V56" s="59">
        <f t="shared" si="90"/>
        <v>950.54347826086973</v>
      </c>
      <c r="W56" s="56" t="s">
        <v>146</v>
      </c>
      <c r="X56" s="56">
        <v>0.5</v>
      </c>
      <c r="Y56" s="59">
        <f t="shared" si="86"/>
        <v>364.37500000000006</v>
      </c>
      <c r="Z56" s="59">
        <f t="shared" ca="1" si="91"/>
        <v>69.231250000000017</v>
      </c>
      <c r="AB56" s="56">
        <v>0</v>
      </c>
      <c r="AC56" s="56">
        <v>0</v>
      </c>
      <c r="AD56" s="59">
        <f t="shared" si="92"/>
        <v>0</v>
      </c>
      <c r="AE56" s="59">
        <f t="shared" si="87"/>
        <v>0</v>
      </c>
      <c r="AF56" s="56" t="s">
        <v>146</v>
      </c>
      <c r="AG56" s="56">
        <v>0</v>
      </c>
      <c r="AH56" s="59">
        <f t="shared" ref="AH56" si="95">$AD56*(1-$AG56)</f>
        <v>0</v>
      </c>
      <c r="AI56" s="59">
        <f t="shared" ca="1" si="93"/>
        <v>0</v>
      </c>
      <c r="AN56" s="52" t="e">
        <f t="shared" si="48"/>
        <v>#DIV/0!</v>
      </c>
    </row>
    <row r="57" spans="1:40" x14ac:dyDescent="0.3">
      <c r="A57" s="60">
        <f t="shared" si="94"/>
        <v>8</v>
      </c>
      <c r="B57" s="54" t="str">
        <f>VLOOKUP($A57,'#Stat'!$A:$K,2,FALSE)</f>
        <v>카울라</v>
      </c>
      <c r="C57" s="54" t="str">
        <f>VLOOKUP($A57,[5]CreatureTable!$A:$AV,48,FALSE)</f>
        <v>2</v>
      </c>
      <c r="D57" s="54" t="str">
        <f>VLOOKUP($A57,'#Stat'!$A:$K,3,FALSE)</f>
        <v>Priest</v>
      </c>
      <c r="E57" s="54">
        <f>VLOOKUP($A57,'#Stat'!$A:$K,7,FALSE)</f>
        <v>95</v>
      </c>
      <c r="F57" s="54">
        <f>VLOOKUP($A57,'#Stat'!$A:$K,8,FALSE)</f>
        <v>95</v>
      </c>
      <c r="G57" s="54">
        <f>VLOOKUP($A57,'#Stat'!$A:$K,9,FALSE)</f>
        <v>4520</v>
      </c>
      <c r="H57" s="54">
        <f>VLOOKUP($A57,'#Stat'!$A:$K,10,FALSE)*2</f>
        <v>40</v>
      </c>
      <c r="I57" s="54">
        <f>VLOOKUP($A57,'#Stat'!$A:$K,11,FALSE)*2</f>
        <v>50</v>
      </c>
      <c r="J57" s="55" t="s">
        <v>134</v>
      </c>
      <c r="K57" s="56" t="s">
        <v>122</v>
      </c>
      <c r="L57" s="56">
        <v>0</v>
      </c>
      <c r="M57" s="56">
        <v>25</v>
      </c>
      <c r="N57" s="56">
        <v>0</v>
      </c>
      <c r="O57" s="56">
        <v>2000</v>
      </c>
      <c r="P57" s="56">
        <v>1</v>
      </c>
      <c r="Q57" s="56">
        <v>0</v>
      </c>
      <c r="R57" s="59">
        <f>(($L57*'#Constant'!$B$6+($O57-$N57*2)*'#Constant'!$H$6)*(VLOOKUP($N57,'#Constant'!$D$6:$E$12,2,FALSE)/$M57*100*VLOOKUP($C57,'#Constant'!$J$6:$K$10,2,FALSE)*VLOOKUP($J57,'#Constant'!$M$6:$N$11,2,FALSE)*(1-$Q57)/$P57))</f>
        <v>880.00000000000011</v>
      </c>
      <c r="T57" s="59">
        <f t="shared" si="89"/>
        <v>880.00000000000011</v>
      </c>
      <c r="U57" s="59">
        <f t="shared" si="85"/>
        <v>880.00000000000011</v>
      </c>
      <c r="V57" s="59">
        <f t="shared" si="90"/>
        <v>880.00000000000011</v>
      </c>
      <c r="W57" s="56" t="s">
        <v>146</v>
      </c>
      <c r="X57" s="56">
        <v>0</v>
      </c>
      <c r="Y57" s="59">
        <f t="shared" si="86"/>
        <v>880.00000000000011</v>
      </c>
      <c r="Z57" s="59">
        <f t="shared" ca="1" si="91"/>
        <v>0</v>
      </c>
      <c r="AB57" s="56">
        <v>0</v>
      </c>
      <c r="AC57" s="56">
        <v>0</v>
      </c>
      <c r="AD57" s="59">
        <f t="shared" si="92"/>
        <v>0</v>
      </c>
      <c r="AE57" s="59">
        <f t="shared" si="87"/>
        <v>0</v>
      </c>
      <c r="AF57" s="56" t="s">
        <v>146</v>
      </c>
      <c r="AG57" s="56">
        <v>0</v>
      </c>
      <c r="AH57" s="59">
        <f t="shared" ref="AH57" si="96">AD57*(1-AG57)</f>
        <v>0</v>
      </c>
      <c r="AI57" s="59">
        <f t="shared" ca="1" si="93"/>
        <v>0</v>
      </c>
      <c r="AN57" s="52" t="e">
        <f t="shared" si="48"/>
        <v>#DIV/0!</v>
      </c>
    </row>
    <row r="58" spans="1:40" x14ac:dyDescent="0.3">
      <c r="AN58" s="52" t="e">
        <f t="shared" si="48"/>
        <v>#DIV/0!</v>
      </c>
    </row>
    <row r="59" spans="1:40" x14ac:dyDescent="0.3">
      <c r="A59" s="60">
        <v>9</v>
      </c>
      <c r="B59" s="54" t="str">
        <f>VLOOKUP($A59,'#Stat'!$A:$K,2,FALSE)</f>
        <v>에피스</v>
      </c>
      <c r="C59" s="54" t="str">
        <f>VLOOKUP($A59,[5]CreatureTable!$A:$AV,48,FALSE)</f>
        <v>2</v>
      </c>
      <c r="D59" s="54" t="str">
        <f>VLOOKUP($A59,'#Stat'!$A:$K,3,FALSE)</f>
        <v>Assassin</v>
      </c>
      <c r="E59" s="54">
        <f>VLOOKUP($A59,'#Stat'!$A:$K,7,FALSE)</f>
        <v>101</v>
      </c>
      <c r="F59" s="54">
        <f>VLOOKUP($A59,'#Stat'!$A:$K,8,FALSE)</f>
        <v>101</v>
      </c>
      <c r="G59" s="54">
        <f>VLOOKUP($A59,'#Stat'!$A:$K,9,FALSE)</f>
        <v>5666</v>
      </c>
      <c r="H59" s="54">
        <f>VLOOKUP($A59,'#Stat'!$A:$K,10,FALSE)*2</f>
        <v>64</v>
      </c>
      <c r="I59" s="54">
        <f>VLOOKUP($A59,'#Stat'!$A:$K,11,FALSE)*2</f>
        <v>56</v>
      </c>
      <c r="J59" s="55" t="s">
        <v>133</v>
      </c>
      <c r="K59" s="56" t="s">
        <v>118</v>
      </c>
      <c r="L59" s="56">
        <v>4900</v>
      </c>
      <c r="M59" s="56">
        <v>100</v>
      </c>
      <c r="N59" s="56">
        <v>0</v>
      </c>
      <c r="O59" s="56">
        <v>0</v>
      </c>
      <c r="P59" s="56">
        <v>1</v>
      </c>
      <c r="Q59" s="56">
        <v>0</v>
      </c>
      <c r="R59" s="59">
        <f>(($L59*'#Constant'!$B$6+($O59-$N59*2)*'#Constant'!$H$6)*(VLOOKUP($N59,'#Constant'!$D$6:$E$12,2,FALSE)/$M59*100*VLOOKUP($C59,'#Constant'!$J$6:$K$10,2,FALSE)*VLOOKUP($J59,'#Constant'!$M$6:$N$11,2,FALSE)*(1-$Q59)/$P59))</f>
        <v>2695</v>
      </c>
      <c r="T59" s="59">
        <f>$R59*(1-$AB59)</f>
        <v>2695</v>
      </c>
      <c r="U59" s="59">
        <f t="shared" ref="U59:U64" si="97">T59/IF(L59=0,1000,L59)*1000</f>
        <v>550</v>
      </c>
      <c r="V59" s="59">
        <f>$U59*$P59</f>
        <v>550</v>
      </c>
      <c r="W59" s="56" t="s">
        <v>146</v>
      </c>
      <c r="X59" s="56">
        <v>0</v>
      </c>
      <c r="Y59" s="59">
        <f t="shared" ref="Y59:Y64" si="98">T59*(1-X59)</f>
        <v>2695</v>
      </c>
      <c r="Z59" s="59">
        <f ca="1">T59*X59/1000*OFFSET($E59,0,IF($W59="PA",0,IF($W59="MA",1,IF($W59="HP",2,IF($W59="PD",3,IF($W59="MD",4,0))))))*2</f>
        <v>0</v>
      </c>
      <c r="AB59" s="56">
        <v>0</v>
      </c>
      <c r="AC59" s="56">
        <v>0</v>
      </c>
      <c r="AD59" s="59">
        <f>$R59/(IF($AC59=0,1,$AC59)/2000)*$AB59</f>
        <v>0</v>
      </c>
      <c r="AE59" s="59">
        <f t="shared" ref="AE59:AE64" si="99">$AD59*$P59</f>
        <v>0</v>
      </c>
      <c r="AF59" s="56" t="s">
        <v>146</v>
      </c>
      <c r="AG59" s="56">
        <v>0</v>
      </c>
      <c r="AH59" s="59">
        <f t="shared" ref="AH59:AH61" si="100">$AD59*(1-$AG59)</f>
        <v>0</v>
      </c>
      <c r="AI59" s="59">
        <f ca="1">$AD59*$AG59/1000*OFFSET($E59,0,IF($W59="PA",0,IF($W59="MA",1,IF($W59="HP",2,IF($W59="PD",3,IF($W59="MD",4,0))))))*2</f>
        <v>0</v>
      </c>
      <c r="AN59" s="52" t="e">
        <f t="shared" si="48"/>
        <v>#DIV/0!</v>
      </c>
    </row>
    <row r="60" spans="1:40" x14ac:dyDescent="0.3">
      <c r="A60" s="60">
        <f>A59</f>
        <v>9</v>
      </c>
      <c r="B60" s="54" t="str">
        <f>VLOOKUP($A60,'#Stat'!$A:$K,2,FALSE)</f>
        <v>에피스</v>
      </c>
      <c r="C60" s="54" t="str">
        <f>VLOOKUP($A60,[5]CreatureTable!$A:$AV,48,FALSE)</f>
        <v>2</v>
      </c>
      <c r="D60" s="54" t="str">
        <f>VLOOKUP($A60,'#Stat'!$A:$K,3,FALSE)</f>
        <v>Assassin</v>
      </c>
      <c r="E60" s="54">
        <f>VLOOKUP($A60,'#Stat'!$A:$K,7,FALSE)</f>
        <v>101</v>
      </c>
      <c r="F60" s="54">
        <f>VLOOKUP($A60,'#Stat'!$A:$K,8,FALSE)</f>
        <v>101</v>
      </c>
      <c r="G60" s="54">
        <f>VLOOKUP($A60,'#Stat'!$A:$K,9,FALSE)</f>
        <v>5666</v>
      </c>
      <c r="H60" s="54">
        <f>VLOOKUP($A60,'#Stat'!$A:$K,10,FALSE)*2</f>
        <v>64</v>
      </c>
      <c r="I60" s="54">
        <f>VLOOKUP($A60,'#Stat'!$A:$K,11,FALSE)*2</f>
        <v>56</v>
      </c>
      <c r="J60" s="55" t="s">
        <v>127</v>
      </c>
      <c r="K60" s="56" t="s">
        <v>118</v>
      </c>
      <c r="L60" s="56">
        <v>2100</v>
      </c>
      <c r="M60" s="56">
        <v>100</v>
      </c>
      <c r="N60" s="56">
        <v>3000</v>
      </c>
      <c r="O60" s="56">
        <v>12000</v>
      </c>
      <c r="P60" s="56">
        <v>1</v>
      </c>
      <c r="Q60" s="56">
        <v>0.5</v>
      </c>
      <c r="R60" s="59">
        <f>(($L60*'#Constant'!$B$6+($O60-$N60*2)*'#Constant'!$H$6)*(VLOOKUP($N60,'#Constant'!$D$6:$E$12,2,FALSE)/$M60*100*VLOOKUP($C60,'#Constant'!$J$6:$K$10,2,FALSE)*VLOOKUP($J60,'#Constant'!$M$6:$N$11,2,FALSE)*(1-$Q60)/$P60))</f>
        <v>4764.375</v>
      </c>
      <c r="T60" s="59">
        <f t="shared" ref="T60:T64" si="101">$R60*(1-$AB60)</f>
        <v>4764.375</v>
      </c>
      <c r="U60" s="59">
        <f t="shared" si="97"/>
        <v>2268.75</v>
      </c>
      <c r="V60" s="59">
        <f t="shared" ref="V60:V64" si="102">$U60*$P60</f>
        <v>2268.75</v>
      </c>
      <c r="W60" s="56" t="s">
        <v>146</v>
      </c>
      <c r="X60" s="56">
        <v>0.5</v>
      </c>
      <c r="Y60" s="59">
        <f t="shared" si="98"/>
        <v>2382.1875</v>
      </c>
      <c r="Z60" s="59">
        <f t="shared" ref="Z60:Z64" ca="1" si="103">T60*X60/1000*OFFSET($E60,0,IF($W60="PA",0,IF($W60="MA",1,IF($W60="HP",2,IF($W60="PD",3,IF($W60="MD",4,0))))))*2</f>
        <v>481.20187500000003</v>
      </c>
      <c r="AB60" s="56">
        <v>0</v>
      </c>
      <c r="AC60" s="56">
        <v>0</v>
      </c>
      <c r="AD60" s="59">
        <f t="shared" ref="AD60:AD64" si="104">$R60/(IF($AC60=0,1,$AC60)/2000)*$AB60</f>
        <v>0</v>
      </c>
      <c r="AE60" s="59">
        <f t="shared" si="99"/>
        <v>0</v>
      </c>
      <c r="AF60" s="56" t="s">
        <v>146</v>
      </c>
      <c r="AG60" s="56">
        <v>0</v>
      </c>
      <c r="AH60" s="59">
        <f t="shared" si="100"/>
        <v>0</v>
      </c>
      <c r="AI60" s="59">
        <f t="shared" ref="AI60:AI64" ca="1" si="105">$AD60*$AG60/1000*OFFSET($E60,0,IF($W60="PA",0,IF($W60="MA",1,IF($W60="HP",2,IF($W60="PD",3,IF($W60="MD",4,0))))))*2</f>
        <v>0</v>
      </c>
      <c r="AN60" s="52" t="e">
        <f t="shared" si="48"/>
        <v>#DIV/0!</v>
      </c>
    </row>
    <row r="61" spans="1:40" x14ac:dyDescent="0.3">
      <c r="A61" s="60">
        <f t="shared" ref="A61:A64" si="106">A60</f>
        <v>9</v>
      </c>
      <c r="B61" s="54" t="str">
        <f>VLOOKUP($A61,'#Stat'!$A:$K,2,FALSE)</f>
        <v>에피스</v>
      </c>
      <c r="C61" s="54" t="str">
        <f>VLOOKUP($A61,[5]CreatureTable!$A:$AV,48,FALSE)</f>
        <v>2</v>
      </c>
      <c r="D61" s="54" t="str">
        <f>VLOOKUP($A61,'#Stat'!$A:$K,3,FALSE)</f>
        <v>Assassin</v>
      </c>
      <c r="E61" s="54">
        <f>VLOOKUP($A61,'#Stat'!$A:$K,7,FALSE)</f>
        <v>101</v>
      </c>
      <c r="F61" s="54">
        <f>VLOOKUP($A61,'#Stat'!$A:$K,8,FALSE)</f>
        <v>101</v>
      </c>
      <c r="G61" s="54">
        <f>VLOOKUP($A61,'#Stat'!$A:$K,9,FALSE)</f>
        <v>5666</v>
      </c>
      <c r="H61" s="54">
        <f>VLOOKUP($A61,'#Stat'!$A:$K,10,FALSE)*2</f>
        <v>64</v>
      </c>
      <c r="I61" s="54">
        <f>VLOOKUP($A61,'#Stat'!$A:$K,11,FALSE)*2</f>
        <v>56</v>
      </c>
      <c r="J61" s="55" t="s">
        <v>128</v>
      </c>
      <c r="K61" s="56" t="s">
        <v>118</v>
      </c>
      <c r="L61" s="56">
        <v>3300</v>
      </c>
      <c r="M61" s="56">
        <v>100</v>
      </c>
      <c r="N61" s="56">
        <v>2000</v>
      </c>
      <c r="O61" s="56">
        <v>8000</v>
      </c>
      <c r="P61" s="56">
        <v>2</v>
      </c>
      <c r="Q61" s="56">
        <v>0</v>
      </c>
      <c r="R61" s="59">
        <f>(($L61*'#Constant'!$B$6+($O61-$N61*2)*'#Constant'!$H$6)*(VLOOKUP($N61,'#Constant'!$D$6:$E$12,2,FALSE)/$M61*100*VLOOKUP($C61,'#Constant'!$J$6:$K$10,2,FALSE)*VLOOKUP($J61,'#Constant'!$M$6:$N$11,2,FALSE)*(1-$Q61)/$P61))</f>
        <v>3720.7500000000009</v>
      </c>
      <c r="T61" s="59">
        <f t="shared" si="101"/>
        <v>3720.7500000000009</v>
      </c>
      <c r="U61" s="59">
        <f t="shared" si="97"/>
        <v>1127.5000000000002</v>
      </c>
      <c r="V61" s="59">
        <f t="shared" si="102"/>
        <v>2255.0000000000005</v>
      </c>
      <c r="W61" s="56" t="s">
        <v>146</v>
      </c>
      <c r="X61" s="56">
        <v>0.5</v>
      </c>
      <c r="Y61" s="59">
        <f t="shared" si="98"/>
        <v>1860.3750000000005</v>
      </c>
      <c r="Z61" s="59">
        <f t="shared" ca="1" si="103"/>
        <v>375.79575000000011</v>
      </c>
      <c r="AB61" s="56">
        <v>0</v>
      </c>
      <c r="AC61" s="56">
        <v>0</v>
      </c>
      <c r="AD61" s="59">
        <f t="shared" si="104"/>
        <v>0</v>
      </c>
      <c r="AE61" s="59">
        <f t="shared" si="99"/>
        <v>0</v>
      </c>
      <c r="AF61" s="56" t="s">
        <v>146</v>
      </c>
      <c r="AG61" s="56">
        <v>0</v>
      </c>
      <c r="AH61" s="59">
        <f t="shared" si="100"/>
        <v>0</v>
      </c>
      <c r="AI61" s="59">
        <f t="shared" ca="1" si="105"/>
        <v>0</v>
      </c>
      <c r="AN61" s="52" t="e">
        <f t="shared" si="48"/>
        <v>#DIV/0!</v>
      </c>
    </row>
    <row r="62" spans="1:40" x14ac:dyDescent="0.3">
      <c r="A62" s="60">
        <f t="shared" si="106"/>
        <v>9</v>
      </c>
      <c r="B62" s="54" t="str">
        <f>VLOOKUP($A62,'#Stat'!$A:$K,2,FALSE)</f>
        <v>에피스</v>
      </c>
      <c r="C62" s="54" t="str">
        <f>VLOOKUP($A62,[5]CreatureTable!$A:$AV,48,FALSE)</f>
        <v>2</v>
      </c>
      <c r="D62" s="54" t="str">
        <f>VLOOKUP($A62,'#Stat'!$A:$K,3,FALSE)</f>
        <v>Assassin</v>
      </c>
      <c r="E62" s="54">
        <f>VLOOKUP($A62,'#Stat'!$A:$K,7,FALSE)</f>
        <v>101</v>
      </c>
      <c r="F62" s="54">
        <f>VLOOKUP($A62,'#Stat'!$A:$K,8,FALSE)</f>
        <v>101</v>
      </c>
      <c r="G62" s="54">
        <f>VLOOKUP($A62,'#Stat'!$A:$K,9,FALSE)</f>
        <v>5666</v>
      </c>
      <c r="H62" s="54">
        <f>VLOOKUP($A62,'#Stat'!$A:$K,10,FALSE)*2</f>
        <v>64</v>
      </c>
      <c r="I62" s="54">
        <f>VLOOKUP($A62,'#Stat'!$A:$K,11,FALSE)*2</f>
        <v>56</v>
      </c>
      <c r="J62" s="55" t="s">
        <v>129</v>
      </c>
      <c r="K62" s="56" t="s">
        <v>118</v>
      </c>
      <c r="L62" s="56">
        <v>3500</v>
      </c>
      <c r="M62" s="56">
        <v>100</v>
      </c>
      <c r="N62" s="56">
        <v>4000</v>
      </c>
      <c r="O62" s="56">
        <v>20000</v>
      </c>
      <c r="P62" s="56">
        <v>2</v>
      </c>
      <c r="Q62" s="56"/>
      <c r="R62" s="59">
        <f>(($L62*'#Constant'!$B$6+($O62-$N62*2)*'#Constant'!$H$6)*(VLOOKUP($N62,'#Constant'!$D$6:$E$12,2,FALSE)/$M62*100*VLOOKUP($C62,'#Constant'!$J$6:$K$10,2,FALSE)*VLOOKUP($J62,'#Constant'!$M$6:$N$11,2,FALSE)*(1-$Q62)/$P62))</f>
        <v>16225</v>
      </c>
      <c r="T62" s="59">
        <f t="shared" si="101"/>
        <v>16225</v>
      </c>
      <c r="U62" s="59">
        <f t="shared" si="97"/>
        <v>4635.7142857142862</v>
      </c>
      <c r="V62" s="59">
        <f t="shared" si="102"/>
        <v>9271.4285714285725</v>
      </c>
      <c r="W62" s="56" t="s">
        <v>146</v>
      </c>
      <c r="X62" s="56">
        <v>0.5</v>
      </c>
      <c r="Y62" s="59">
        <f t="shared" si="98"/>
        <v>8112.5</v>
      </c>
      <c r="Z62" s="59">
        <f t="shared" ca="1" si="103"/>
        <v>1638.7250000000001</v>
      </c>
      <c r="AB62" s="56">
        <v>0</v>
      </c>
      <c r="AC62" s="56">
        <v>0</v>
      </c>
      <c r="AD62" s="59">
        <f t="shared" si="104"/>
        <v>0</v>
      </c>
      <c r="AE62" s="59">
        <f t="shared" si="99"/>
        <v>0</v>
      </c>
      <c r="AF62" s="56" t="s">
        <v>146</v>
      </c>
      <c r="AG62" s="56">
        <v>1</v>
      </c>
      <c r="AH62" s="59">
        <f>$AD62*(1-$AG62)</f>
        <v>0</v>
      </c>
      <c r="AI62" s="59">
        <f t="shared" ca="1" si="105"/>
        <v>0</v>
      </c>
      <c r="AN62" s="52" t="e">
        <f t="shared" si="48"/>
        <v>#DIV/0!</v>
      </c>
    </row>
    <row r="63" spans="1:40" x14ac:dyDescent="0.3">
      <c r="A63" s="60">
        <f t="shared" si="106"/>
        <v>9</v>
      </c>
      <c r="B63" s="54" t="str">
        <f>VLOOKUP($A63,'#Stat'!$A:$K,2,FALSE)</f>
        <v>에피스</v>
      </c>
      <c r="C63" s="54" t="str">
        <f>VLOOKUP($A63,[5]CreatureTable!$A:$AV,48,FALSE)</f>
        <v>2</v>
      </c>
      <c r="D63" s="54" t="str">
        <f>VLOOKUP($A63,'#Stat'!$A:$K,3,FALSE)</f>
        <v>Assassin</v>
      </c>
      <c r="E63" s="54">
        <f>VLOOKUP($A63,'#Stat'!$A:$K,7,FALSE)</f>
        <v>101</v>
      </c>
      <c r="F63" s="54">
        <f>VLOOKUP($A63,'#Stat'!$A:$K,8,FALSE)</f>
        <v>101</v>
      </c>
      <c r="G63" s="54">
        <f>VLOOKUP($A63,'#Stat'!$A:$K,9,FALSE)</f>
        <v>5666</v>
      </c>
      <c r="H63" s="54">
        <f>VLOOKUP($A63,'#Stat'!$A:$K,10,FALSE)*2</f>
        <v>64</v>
      </c>
      <c r="I63" s="54">
        <f>VLOOKUP($A63,'#Stat'!$A:$K,11,FALSE)*2</f>
        <v>56</v>
      </c>
      <c r="J63" s="55" t="s">
        <v>130</v>
      </c>
      <c r="K63" s="56" t="s">
        <v>119</v>
      </c>
      <c r="L63" s="56">
        <v>1000</v>
      </c>
      <c r="M63" s="56">
        <v>50</v>
      </c>
      <c r="N63" s="56">
        <v>0</v>
      </c>
      <c r="O63" s="56">
        <v>4000</v>
      </c>
      <c r="P63" s="56">
        <v>1</v>
      </c>
      <c r="Q63" s="56">
        <v>0</v>
      </c>
      <c r="R63" s="59">
        <f>(($L63*'#Constant'!$B$6+($O63-$N63*2)*'#Constant'!$H$6)*(VLOOKUP($N63,'#Constant'!$D$6:$E$12,2,FALSE)/$M63*100*VLOOKUP($C63,'#Constant'!$J$6:$K$10,2,FALSE)*VLOOKUP($J63,'#Constant'!$M$6:$N$11,2,FALSE)*(1-$Q63)/$P63))</f>
        <v>1980.0000000000002</v>
      </c>
      <c r="T63" s="59">
        <f t="shared" si="101"/>
        <v>0</v>
      </c>
      <c r="U63" s="59">
        <f t="shared" si="97"/>
        <v>0</v>
      </c>
      <c r="V63" s="59">
        <f t="shared" si="102"/>
        <v>0</v>
      </c>
      <c r="W63" s="56" t="s">
        <v>146</v>
      </c>
      <c r="X63" s="56">
        <v>0.5</v>
      </c>
      <c r="Y63" s="59">
        <f t="shared" si="98"/>
        <v>0</v>
      </c>
      <c r="Z63" s="59">
        <f t="shared" ca="1" si="103"/>
        <v>0</v>
      </c>
      <c r="AB63" s="56">
        <v>1</v>
      </c>
      <c r="AC63" s="56">
        <v>10000</v>
      </c>
      <c r="AD63" s="59">
        <f t="shared" si="104"/>
        <v>396.00000000000006</v>
      </c>
      <c r="AE63" s="59">
        <f t="shared" si="99"/>
        <v>396.00000000000006</v>
      </c>
      <c r="AF63" s="56" t="s">
        <v>146</v>
      </c>
      <c r="AG63" s="56">
        <v>1</v>
      </c>
      <c r="AH63" s="59">
        <f t="shared" ref="AH63" si="107">$AD63*(1-$AG63)</f>
        <v>0</v>
      </c>
      <c r="AI63" s="59">
        <f t="shared" ca="1" si="105"/>
        <v>79.992000000000019</v>
      </c>
      <c r="AN63" s="52" t="e">
        <f t="shared" si="48"/>
        <v>#DIV/0!</v>
      </c>
    </row>
    <row r="64" spans="1:40" x14ac:dyDescent="0.3">
      <c r="A64" s="60">
        <f t="shared" si="106"/>
        <v>9</v>
      </c>
      <c r="B64" s="54" t="str">
        <f>VLOOKUP($A64,'#Stat'!$A:$K,2,FALSE)</f>
        <v>에피스</v>
      </c>
      <c r="C64" s="54" t="str">
        <f>VLOOKUP($A64,[5]CreatureTable!$A:$AV,48,FALSE)</f>
        <v>2</v>
      </c>
      <c r="D64" s="54" t="str">
        <f>VLOOKUP($A64,'#Stat'!$A:$K,3,FALSE)</f>
        <v>Assassin</v>
      </c>
      <c r="E64" s="54">
        <f>VLOOKUP($A64,'#Stat'!$A:$K,7,FALSE)</f>
        <v>101</v>
      </c>
      <c r="F64" s="54">
        <f>VLOOKUP($A64,'#Stat'!$A:$K,8,FALSE)</f>
        <v>101</v>
      </c>
      <c r="G64" s="54">
        <f>VLOOKUP($A64,'#Stat'!$A:$K,9,FALSE)</f>
        <v>5666</v>
      </c>
      <c r="H64" s="54">
        <f>VLOOKUP($A64,'#Stat'!$A:$K,10,FALSE)*2</f>
        <v>64</v>
      </c>
      <c r="I64" s="54">
        <f>VLOOKUP($A64,'#Stat'!$A:$K,11,FALSE)*2</f>
        <v>56</v>
      </c>
      <c r="J64" s="55" t="s">
        <v>134</v>
      </c>
      <c r="K64" s="56" t="s">
        <v>122</v>
      </c>
      <c r="L64" s="56">
        <v>0</v>
      </c>
      <c r="M64" s="56">
        <v>25</v>
      </c>
      <c r="N64" s="56">
        <v>0</v>
      </c>
      <c r="O64" s="56">
        <v>2000</v>
      </c>
      <c r="P64" s="56">
        <v>1</v>
      </c>
      <c r="Q64" s="56">
        <v>0</v>
      </c>
      <c r="R64" s="59">
        <f>(($L64*'#Constant'!$B$6+($O64-$N64*2)*'#Constant'!$H$6)*(VLOOKUP($N64,'#Constant'!$D$6:$E$12,2,FALSE)/$M64*100*VLOOKUP($C64,'#Constant'!$J$6:$K$10,2,FALSE)*VLOOKUP($J64,'#Constant'!$M$6:$N$11,2,FALSE)*(1-$Q64)/$P64))</f>
        <v>880.00000000000011</v>
      </c>
      <c r="T64" s="59">
        <f t="shared" si="101"/>
        <v>880.00000000000011</v>
      </c>
      <c r="U64" s="59">
        <f t="shared" si="97"/>
        <v>880.00000000000011</v>
      </c>
      <c r="V64" s="59">
        <f t="shared" si="102"/>
        <v>880.00000000000011</v>
      </c>
      <c r="W64" s="56" t="s">
        <v>146</v>
      </c>
      <c r="X64" s="56">
        <v>0</v>
      </c>
      <c r="Y64" s="59">
        <f t="shared" si="98"/>
        <v>880.00000000000011</v>
      </c>
      <c r="Z64" s="59">
        <f t="shared" ca="1" si="103"/>
        <v>0</v>
      </c>
      <c r="AB64" s="56">
        <v>0</v>
      </c>
      <c r="AC64" s="56">
        <v>0</v>
      </c>
      <c r="AD64" s="59">
        <f t="shared" si="104"/>
        <v>0</v>
      </c>
      <c r="AE64" s="59">
        <f t="shared" si="99"/>
        <v>0</v>
      </c>
      <c r="AF64" s="56" t="s">
        <v>146</v>
      </c>
      <c r="AG64" s="56">
        <v>0</v>
      </c>
      <c r="AH64" s="59">
        <f t="shared" ref="AH64" si="108">AD64*(1-AG64)</f>
        <v>0</v>
      </c>
      <c r="AI64" s="59">
        <f t="shared" ca="1" si="105"/>
        <v>0</v>
      </c>
      <c r="AN64" s="52" t="e">
        <f t="shared" si="48"/>
        <v>#DIV/0!</v>
      </c>
    </row>
    <row r="65" spans="1:40" x14ac:dyDescent="0.3">
      <c r="AN65" s="52" t="e">
        <f t="shared" si="48"/>
        <v>#DIV/0!</v>
      </c>
    </row>
    <row r="66" spans="1:40" x14ac:dyDescent="0.3">
      <c r="A66" s="60">
        <v>10</v>
      </c>
      <c r="B66" s="54" t="str">
        <f>VLOOKUP($A66,'#Stat'!$A:$K,2,FALSE)</f>
        <v>셀레네</v>
      </c>
      <c r="C66" s="54" t="str">
        <f>VLOOKUP($A66,[5]CreatureTable!$A:$AV,48,FALSE)</f>
        <v>2</v>
      </c>
      <c r="D66" s="54" t="str">
        <f>VLOOKUP($A66,'#Stat'!$A:$K,3,FALSE)</f>
        <v>Archer</v>
      </c>
      <c r="E66" s="54">
        <f>VLOOKUP($A66,'#Stat'!$A:$K,7,FALSE)</f>
        <v>114</v>
      </c>
      <c r="F66" s="54">
        <f>VLOOKUP($A66,'#Stat'!$A:$K,8,FALSE)</f>
        <v>114</v>
      </c>
      <c r="G66" s="54">
        <f>VLOOKUP($A66,'#Stat'!$A:$K,9,FALSE)</f>
        <v>4364</v>
      </c>
      <c r="H66" s="54">
        <f>VLOOKUP($A66,'#Stat'!$A:$K,10,FALSE)*2</f>
        <v>44</v>
      </c>
      <c r="I66" s="54">
        <f>VLOOKUP($A66,'#Stat'!$A:$K,11,FALSE)*2</f>
        <v>36</v>
      </c>
      <c r="J66" s="55" t="s">
        <v>133</v>
      </c>
      <c r="K66" s="56" t="s">
        <v>118</v>
      </c>
      <c r="L66" s="56">
        <v>2000</v>
      </c>
      <c r="M66" s="56">
        <v>100</v>
      </c>
      <c r="N66" s="56">
        <v>0</v>
      </c>
      <c r="O66" s="56">
        <v>0</v>
      </c>
      <c r="P66" s="56">
        <v>1</v>
      </c>
      <c r="Q66" s="56">
        <v>0</v>
      </c>
      <c r="R66" s="59">
        <f>(($L66*'#Constant'!$B$6+($O66-$N66*2)*'#Constant'!$H$6)*(VLOOKUP($N66,'#Constant'!$D$6:$E$12,2,FALSE)/$M66*100*VLOOKUP($C66,'#Constant'!$J$6:$K$10,2,FALSE)*VLOOKUP($J66,'#Constant'!$M$6:$N$11,2,FALSE)*(1-$Q66)/$P66))</f>
        <v>1100</v>
      </c>
      <c r="T66" s="59">
        <f>$R66*(1-$AB66)</f>
        <v>1100</v>
      </c>
      <c r="U66" s="59">
        <f t="shared" ref="U66:U71" si="109">T66/IF(L66=0,1000,L66)*1000</f>
        <v>550</v>
      </c>
      <c r="V66" s="59">
        <f>$U66*$P66</f>
        <v>550</v>
      </c>
      <c r="W66" s="56" t="s">
        <v>146</v>
      </c>
      <c r="X66" s="56">
        <v>0</v>
      </c>
      <c r="Y66" s="59">
        <f t="shared" ref="Y66:Y71" si="110">T66*(1-X66)</f>
        <v>1100</v>
      </c>
      <c r="Z66" s="59">
        <f ca="1">T66*X66/1000*OFFSET($E66,0,IF($W66="PA",0,IF($W66="MA",1,IF($W66="HP",2,IF($W66="PD",3,IF($W66="MD",4,0))))))*2</f>
        <v>0</v>
      </c>
      <c r="AB66" s="56">
        <v>0</v>
      </c>
      <c r="AC66" s="56">
        <v>0</v>
      </c>
      <c r="AD66" s="59">
        <f>$R66/(IF($AC66=0,1,$AC66)/2000)*$AB66</f>
        <v>0</v>
      </c>
      <c r="AE66" s="59">
        <f t="shared" ref="AE66:AE71" si="111">$AD66*$P66</f>
        <v>0</v>
      </c>
      <c r="AF66" s="56" t="s">
        <v>146</v>
      </c>
      <c r="AG66" s="56">
        <v>0</v>
      </c>
      <c r="AH66" s="59">
        <f t="shared" ref="AH66:AH68" si="112">$AD66*(1-$AG66)</f>
        <v>0</v>
      </c>
      <c r="AI66" s="59">
        <f ca="1">$AD66*$AG66/1000*OFFSET($E66,0,IF($W66="PA",0,IF($W66="MA",1,IF($W66="HP",2,IF($W66="PD",3,IF($W66="MD",4,0))))))*2</f>
        <v>0</v>
      </c>
      <c r="AN66" s="52" t="e">
        <f t="shared" si="48"/>
        <v>#DIV/0!</v>
      </c>
    </row>
    <row r="67" spans="1:40" x14ac:dyDescent="0.3">
      <c r="A67" s="60">
        <f>A66</f>
        <v>10</v>
      </c>
      <c r="B67" s="54" t="str">
        <f>VLOOKUP($A67,'#Stat'!$A:$K,2,FALSE)</f>
        <v>셀레네</v>
      </c>
      <c r="C67" s="54" t="str">
        <f>VLOOKUP($A67,[5]CreatureTable!$A:$AV,48,FALSE)</f>
        <v>2</v>
      </c>
      <c r="D67" s="54" t="str">
        <f>VLOOKUP($A67,'#Stat'!$A:$K,3,FALSE)</f>
        <v>Archer</v>
      </c>
      <c r="E67" s="54">
        <f>VLOOKUP($A67,'#Stat'!$A:$K,7,FALSE)</f>
        <v>114</v>
      </c>
      <c r="F67" s="54">
        <f>VLOOKUP($A67,'#Stat'!$A:$K,8,FALSE)</f>
        <v>114</v>
      </c>
      <c r="G67" s="54">
        <f>VLOOKUP($A67,'#Stat'!$A:$K,9,FALSE)</f>
        <v>4364</v>
      </c>
      <c r="H67" s="54">
        <f>VLOOKUP($A67,'#Stat'!$A:$K,10,FALSE)*2</f>
        <v>44</v>
      </c>
      <c r="I67" s="54">
        <f>VLOOKUP($A67,'#Stat'!$A:$K,11,FALSE)*2</f>
        <v>36</v>
      </c>
      <c r="J67" s="55" t="s">
        <v>127</v>
      </c>
      <c r="K67" s="56" t="s">
        <v>118</v>
      </c>
      <c r="L67" s="56">
        <v>3700</v>
      </c>
      <c r="M67" s="56">
        <v>100</v>
      </c>
      <c r="N67" s="56">
        <v>3000</v>
      </c>
      <c r="O67" s="56">
        <v>12000</v>
      </c>
      <c r="P67" s="56">
        <v>1</v>
      </c>
      <c r="Q67" s="56">
        <v>0</v>
      </c>
      <c r="R67" s="59">
        <f>(($L67*'#Constant'!$B$6+($O67-$N67*2)*'#Constant'!$H$6)*(VLOOKUP($N67,'#Constant'!$D$6:$E$12,2,FALSE)/$M67*100*VLOOKUP($C67,'#Constant'!$J$6:$K$10,2,FALSE)*VLOOKUP($J67,'#Constant'!$M$6:$N$11,2,FALSE)*(1-$Q67)/$P67))</f>
        <v>14148.75</v>
      </c>
      <c r="T67" s="59">
        <f t="shared" ref="T67:T71" si="113">$R67*(1-$AB67)</f>
        <v>14148.75</v>
      </c>
      <c r="U67" s="59">
        <f t="shared" si="109"/>
        <v>3823.9864864864862</v>
      </c>
      <c r="V67" s="59">
        <f t="shared" ref="V67:V71" si="114">$U67*$P67</f>
        <v>3823.9864864864862</v>
      </c>
      <c r="W67" s="56" t="s">
        <v>146</v>
      </c>
      <c r="X67" s="56">
        <v>0.5</v>
      </c>
      <c r="Y67" s="59">
        <f t="shared" si="110"/>
        <v>7074.375</v>
      </c>
      <c r="Z67" s="59">
        <f t="shared" ref="Z67:Z71" ca="1" si="115">T67*X67/1000*OFFSET($E67,0,IF($W67="PA",0,IF($W67="MA",1,IF($W67="HP",2,IF($W67="PD",3,IF($W67="MD",4,0))))))*2</f>
        <v>1612.9575</v>
      </c>
      <c r="AB67" s="56">
        <v>0</v>
      </c>
      <c r="AC67" s="56">
        <v>0</v>
      </c>
      <c r="AD67" s="59">
        <f t="shared" ref="AD67:AD71" si="116">$R67/(IF($AC67=0,1,$AC67)/2000)*$AB67</f>
        <v>0</v>
      </c>
      <c r="AE67" s="59">
        <f t="shared" si="111"/>
        <v>0</v>
      </c>
      <c r="AF67" s="56" t="s">
        <v>146</v>
      </c>
      <c r="AG67" s="56">
        <v>0</v>
      </c>
      <c r="AH67" s="59">
        <f t="shared" si="112"/>
        <v>0</v>
      </c>
      <c r="AI67" s="59">
        <f t="shared" ref="AI67:AI71" ca="1" si="117">$AD67*$AG67/1000*OFFSET($E67,0,IF($W67="PA",0,IF($W67="MA",1,IF($W67="HP",2,IF($W67="PD",3,IF($W67="MD",4,0))))))*2</f>
        <v>0</v>
      </c>
      <c r="AN67" s="52" t="e">
        <f t="shared" si="48"/>
        <v>#DIV/0!</v>
      </c>
    </row>
    <row r="68" spans="1:40" x14ac:dyDescent="0.3">
      <c r="A68" s="60">
        <f t="shared" ref="A68:A71" si="118">A67</f>
        <v>10</v>
      </c>
      <c r="B68" s="54" t="str">
        <f>VLOOKUP($A68,'#Stat'!$A:$K,2,FALSE)</f>
        <v>셀레네</v>
      </c>
      <c r="C68" s="54" t="str">
        <f>VLOOKUP($A68,[5]CreatureTable!$A:$AV,48,FALSE)</f>
        <v>2</v>
      </c>
      <c r="D68" s="54" t="str">
        <f>VLOOKUP($A68,'#Stat'!$A:$K,3,FALSE)</f>
        <v>Archer</v>
      </c>
      <c r="E68" s="54">
        <f>VLOOKUP($A68,'#Stat'!$A:$K,7,FALSE)</f>
        <v>114</v>
      </c>
      <c r="F68" s="54">
        <f>VLOOKUP($A68,'#Stat'!$A:$K,8,FALSE)</f>
        <v>114</v>
      </c>
      <c r="G68" s="54">
        <f>VLOOKUP($A68,'#Stat'!$A:$K,9,FALSE)</f>
        <v>4364</v>
      </c>
      <c r="H68" s="54">
        <f>VLOOKUP($A68,'#Stat'!$A:$K,10,FALSE)*2</f>
        <v>44</v>
      </c>
      <c r="I68" s="54">
        <f>VLOOKUP($A68,'#Stat'!$A:$K,11,FALSE)*2</f>
        <v>36</v>
      </c>
      <c r="J68" s="55" t="s">
        <v>128</v>
      </c>
      <c r="K68" s="56" t="s">
        <v>118</v>
      </c>
      <c r="L68" s="56">
        <v>1800</v>
      </c>
      <c r="M68" s="56">
        <v>100</v>
      </c>
      <c r="N68" s="56">
        <v>2000</v>
      </c>
      <c r="O68" s="56">
        <v>8000</v>
      </c>
      <c r="P68" s="56">
        <v>1</v>
      </c>
      <c r="Q68" s="56">
        <v>-0.5</v>
      </c>
      <c r="R68" s="59">
        <f>(($L68*'#Constant'!$B$6+($O68-$N68*2)*'#Constant'!$H$6)*(VLOOKUP($N68,'#Constant'!$D$6:$E$12,2,FALSE)/$M68*100*VLOOKUP($C68,'#Constant'!$J$6:$K$10,2,FALSE)*VLOOKUP($J68,'#Constant'!$M$6:$N$11,2,FALSE)*(1-$Q68)/$P68))</f>
        <v>7078.5000000000018</v>
      </c>
      <c r="T68" s="59">
        <f t="shared" si="113"/>
        <v>7078.5000000000018</v>
      </c>
      <c r="U68" s="59">
        <f t="shared" si="109"/>
        <v>3932.5000000000009</v>
      </c>
      <c r="V68" s="59">
        <f t="shared" si="114"/>
        <v>3932.5000000000009</v>
      </c>
      <c r="W68" s="56" t="s">
        <v>146</v>
      </c>
      <c r="X68" s="56">
        <v>0.5</v>
      </c>
      <c r="Y68" s="59">
        <f t="shared" si="110"/>
        <v>3539.2500000000009</v>
      </c>
      <c r="Z68" s="59">
        <f t="shared" ca="1" si="115"/>
        <v>806.94900000000018</v>
      </c>
      <c r="AB68" s="56">
        <v>0</v>
      </c>
      <c r="AC68" s="56">
        <v>0</v>
      </c>
      <c r="AD68" s="59">
        <f t="shared" si="116"/>
        <v>0</v>
      </c>
      <c r="AE68" s="59">
        <f t="shared" si="111"/>
        <v>0</v>
      </c>
      <c r="AF68" s="56" t="s">
        <v>146</v>
      </c>
      <c r="AG68" s="56">
        <v>0</v>
      </c>
      <c r="AH68" s="59">
        <f t="shared" si="112"/>
        <v>0</v>
      </c>
      <c r="AI68" s="59">
        <f t="shared" ca="1" si="117"/>
        <v>0</v>
      </c>
      <c r="AN68" s="52" t="e">
        <f t="shared" si="48"/>
        <v>#DIV/0!</v>
      </c>
    </row>
    <row r="69" spans="1:40" x14ac:dyDescent="0.3">
      <c r="A69" s="60">
        <f t="shared" si="118"/>
        <v>10</v>
      </c>
      <c r="B69" s="54" t="str">
        <f>VLOOKUP($A69,'#Stat'!$A:$K,2,FALSE)</f>
        <v>셀레네</v>
      </c>
      <c r="C69" s="54" t="str">
        <f>VLOOKUP($A69,[5]CreatureTable!$A:$AV,48,FALSE)</f>
        <v>2</v>
      </c>
      <c r="D69" s="54" t="str">
        <f>VLOOKUP($A69,'#Stat'!$A:$K,3,FALSE)</f>
        <v>Archer</v>
      </c>
      <c r="E69" s="54">
        <f>VLOOKUP($A69,'#Stat'!$A:$K,7,FALSE)</f>
        <v>114</v>
      </c>
      <c r="F69" s="54">
        <f>VLOOKUP($A69,'#Stat'!$A:$K,8,FALSE)</f>
        <v>114</v>
      </c>
      <c r="G69" s="54">
        <f>VLOOKUP($A69,'#Stat'!$A:$K,9,FALSE)</f>
        <v>4364</v>
      </c>
      <c r="H69" s="54">
        <f>VLOOKUP($A69,'#Stat'!$A:$K,10,FALSE)*2</f>
        <v>44</v>
      </c>
      <c r="I69" s="54">
        <f>VLOOKUP($A69,'#Stat'!$A:$K,11,FALSE)*2</f>
        <v>36</v>
      </c>
      <c r="J69" s="55" t="s">
        <v>129</v>
      </c>
      <c r="K69" s="56" t="s">
        <v>118</v>
      </c>
      <c r="L69" s="56">
        <v>3700</v>
      </c>
      <c r="M69" s="56">
        <v>100</v>
      </c>
      <c r="N69" s="56">
        <v>4000</v>
      </c>
      <c r="O69" s="56">
        <v>20000</v>
      </c>
      <c r="P69" s="56">
        <v>1.5</v>
      </c>
      <c r="Q69" s="56">
        <v>0.5</v>
      </c>
      <c r="R69" s="59">
        <f>(($L69*'#Constant'!$B$6+($O69-$N69*2)*'#Constant'!$H$6)*(VLOOKUP($N69,'#Constant'!$D$6:$E$12,2,FALSE)/$M69*100*VLOOKUP($C69,'#Constant'!$J$6:$K$10,2,FALSE)*VLOOKUP($J69,'#Constant'!$M$6:$N$11,2,FALSE)*(1-$Q69)/$P69))</f>
        <v>11183.333333333332</v>
      </c>
      <c r="T69" s="59">
        <f t="shared" si="113"/>
        <v>11183.333333333332</v>
      </c>
      <c r="U69" s="59">
        <f t="shared" si="109"/>
        <v>3022.5225225225222</v>
      </c>
      <c r="V69" s="59">
        <f t="shared" si="114"/>
        <v>4533.7837837837833</v>
      </c>
      <c r="W69" s="56" t="s">
        <v>146</v>
      </c>
      <c r="X69" s="56">
        <v>0.5</v>
      </c>
      <c r="Y69" s="59">
        <f t="shared" si="110"/>
        <v>5591.6666666666661</v>
      </c>
      <c r="Z69" s="59">
        <f t="shared" ca="1" si="115"/>
        <v>1274.8999999999999</v>
      </c>
      <c r="AB69" s="56">
        <v>0</v>
      </c>
      <c r="AC69" s="56">
        <v>0</v>
      </c>
      <c r="AD69" s="59">
        <f t="shared" si="116"/>
        <v>0</v>
      </c>
      <c r="AE69" s="59">
        <f t="shared" si="111"/>
        <v>0</v>
      </c>
      <c r="AF69" s="56" t="s">
        <v>146</v>
      </c>
      <c r="AG69" s="56">
        <v>0</v>
      </c>
      <c r="AH69" s="59">
        <f>$AD69*(1-$AG69)</f>
        <v>0</v>
      </c>
      <c r="AI69" s="59">
        <f t="shared" ca="1" si="117"/>
        <v>0</v>
      </c>
      <c r="AN69" s="52" t="e">
        <f t="shared" si="48"/>
        <v>#DIV/0!</v>
      </c>
    </row>
    <row r="70" spans="1:40" x14ac:dyDescent="0.3">
      <c r="A70" s="60">
        <f t="shared" si="118"/>
        <v>10</v>
      </c>
      <c r="B70" s="54" t="str">
        <f>VLOOKUP($A70,'#Stat'!$A:$K,2,FALSE)</f>
        <v>셀레네</v>
      </c>
      <c r="C70" s="54" t="str">
        <f>VLOOKUP($A70,[5]CreatureTable!$A:$AV,48,FALSE)</f>
        <v>2</v>
      </c>
      <c r="D70" s="54" t="str">
        <f>VLOOKUP($A70,'#Stat'!$A:$K,3,FALSE)</f>
        <v>Archer</v>
      </c>
      <c r="E70" s="54">
        <f>VLOOKUP($A70,'#Stat'!$A:$K,7,FALSE)</f>
        <v>114</v>
      </c>
      <c r="F70" s="54">
        <f>VLOOKUP($A70,'#Stat'!$A:$K,8,FALSE)</f>
        <v>114</v>
      </c>
      <c r="G70" s="54">
        <f>VLOOKUP($A70,'#Stat'!$A:$K,9,FALSE)</f>
        <v>4364</v>
      </c>
      <c r="H70" s="54">
        <f>VLOOKUP($A70,'#Stat'!$A:$K,10,FALSE)*2</f>
        <v>44</v>
      </c>
      <c r="I70" s="54">
        <f>VLOOKUP($A70,'#Stat'!$A:$K,11,FALSE)*2</f>
        <v>36</v>
      </c>
      <c r="J70" s="55" t="s">
        <v>130</v>
      </c>
      <c r="K70" s="56" t="s">
        <v>164</v>
      </c>
      <c r="L70" s="56">
        <v>1000</v>
      </c>
      <c r="M70" s="56">
        <v>100</v>
      </c>
      <c r="N70" s="56">
        <v>0</v>
      </c>
      <c r="O70" s="56">
        <v>0</v>
      </c>
      <c r="P70" s="56">
        <v>1</v>
      </c>
      <c r="Q70" s="56">
        <v>0.2</v>
      </c>
      <c r="R70" s="59">
        <f>(($L70*'#Constant'!$B$6+($O70-$N70*2)*'#Constant'!$H$6)*(VLOOKUP($N70,'#Constant'!$D$6:$E$12,2,FALSE)/$M70*100*VLOOKUP($C70,'#Constant'!$J$6:$K$10,2,FALSE)*VLOOKUP($J70,'#Constant'!$M$6:$N$11,2,FALSE)*(1-$Q70)/$P70))</f>
        <v>440.00000000000006</v>
      </c>
      <c r="T70" s="59">
        <f t="shared" si="113"/>
        <v>0</v>
      </c>
      <c r="U70" s="59">
        <f t="shared" si="109"/>
        <v>0</v>
      </c>
      <c r="V70" s="59">
        <f t="shared" si="114"/>
        <v>0</v>
      </c>
      <c r="W70" s="56" t="s">
        <v>160</v>
      </c>
      <c r="X70" s="56">
        <v>1</v>
      </c>
      <c r="Y70" s="59">
        <f t="shared" si="110"/>
        <v>0</v>
      </c>
      <c r="Z70" s="59">
        <f t="shared" ca="1" si="115"/>
        <v>0</v>
      </c>
      <c r="AB70" s="56">
        <v>1</v>
      </c>
      <c r="AC70" s="56">
        <v>10000</v>
      </c>
      <c r="AD70" s="59">
        <f t="shared" si="116"/>
        <v>88.000000000000014</v>
      </c>
      <c r="AE70" s="59">
        <f t="shared" si="111"/>
        <v>88.000000000000014</v>
      </c>
      <c r="AF70" s="56" t="s">
        <v>160</v>
      </c>
      <c r="AG70" s="56">
        <v>1</v>
      </c>
      <c r="AH70" s="59">
        <f t="shared" ref="AH70" si="119">$AD70*(1-$AG70)</f>
        <v>0</v>
      </c>
      <c r="AI70" s="59">
        <f t="shared" ca="1" si="117"/>
        <v>7.7440000000000007</v>
      </c>
      <c r="AN70" s="52" t="e">
        <f t="shared" si="48"/>
        <v>#DIV/0!</v>
      </c>
    </row>
    <row r="71" spans="1:40" x14ac:dyDescent="0.3">
      <c r="A71" s="60">
        <f t="shared" si="118"/>
        <v>10</v>
      </c>
      <c r="B71" s="54" t="str">
        <f>VLOOKUP($A71,'#Stat'!$A:$K,2,FALSE)</f>
        <v>셀레네</v>
      </c>
      <c r="C71" s="54" t="str">
        <f>VLOOKUP($A71,[5]CreatureTable!$A:$AV,48,FALSE)</f>
        <v>2</v>
      </c>
      <c r="D71" s="54" t="str">
        <f>VLOOKUP($A71,'#Stat'!$A:$K,3,FALSE)</f>
        <v>Archer</v>
      </c>
      <c r="E71" s="54">
        <f>VLOOKUP($A71,'#Stat'!$A:$K,7,FALSE)</f>
        <v>114</v>
      </c>
      <c r="F71" s="54">
        <f>VLOOKUP($A71,'#Stat'!$A:$K,8,FALSE)</f>
        <v>114</v>
      </c>
      <c r="G71" s="54">
        <f>VLOOKUP($A71,'#Stat'!$A:$K,9,FALSE)</f>
        <v>4364</v>
      </c>
      <c r="H71" s="54">
        <f>VLOOKUP($A71,'#Stat'!$A:$K,10,FALSE)*2</f>
        <v>44</v>
      </c>
      <c r="I71" s="54">
        <f>VLOOKUP($A71,'#Stat'!$A:$K,11,FALSE)*2</f>
        <v>36</v>
      </c>
      <c r="J71" s="55" t="s">
        <v>134</v>
      </c>
      <c r="K71" s="56" t="s">
        <v>122</v>
      </c>
      <c r="L71" s="56">
        <v>0</v>
      </c>
      <c r="M71" s="56">
        <v>25</v>
      </c>
      <c r="N71" s="56">
        <v>0</v>
      </c>
      <c r="O71" s="56">
        <v>2000</v>
      </c>
      <c r="P71" s="56">
        <v>1</v>
      </c>
      <c r="Q71" s="56">
        <v>0</v>
      </c>
      <c r="R71" s="59">
        <f>(($L71*'#Constant'!$B$6+($O71-$N71*2)*'#Constant'!$H$6)*(VLOOKUP($N71,'#Constant'!$D$6:$E$12,2,FALSE)/$M71*100*VLOOKUP($C71,'#Constant'!$J$6:$K$10,2,FALSE)*VLOOKUP($J71,'#Constant'!$M$6:$N$11,2,FALSE)*(1-$Q71)/$P71))</f>
        <v>880.00000000000011</v>
      </c>
      <c r="T71" s="59">
        <f t="shared" si="113"/>
        <v>880.00000000000011</v>
      </c>
      <c r="U71" s="59">
        <f t="shared" si="109"/>
        <v>880.00000000000011</v>
      </c>
      <c r="V71" s="59">
        <f t="shared" si="114"/>
        <v>880.00000000000011</v>
      </c>
      <c r="W71" s="56" t="s">
        <v>146</v>
      </c>
      <c r="X71" s="56">
        <v>0</v>
      </c>
      <c r="Y71" s="59">
        <f t="shared" si="110"/>
        <v>880.00000000000011</v>
      </c>
      <c r="Z71" s="59">
        <f t="shared" ca="1" si="115"/>
        <v>0</v>
      </c>
      <c r="AB71" s="56">
        <v>0</v>
      </c>
      <c r="AC71" s="56">
        <v>0</v>
      </c>
      <c r="AD71" s="59">
        <f t="shared" si="116"/>
        <v>0</v>
      </c>
      <c r="AE71" s="59">
        <f t="shared" si="111"/>
        <v>0</v>
      </c>
      <c r="AF71" s="56" t="s">
        <v>146</v>
      </c>
      <c r="AG71" s="56">
        <v>0</v>
      </c>
      <c r="AH71" s="59">
        <f t="shared" ref="AH71" si="120">AD71*(1-AG71)</f>
        <v>0</v>
      </c>
      <c r="AI71" s="59">
        <f t="shared" ca="1" si="117"/>
        <v>0</v>
      </c>
      <c r="AN71" s="52" t="e">
        <f t="shared" si="48"/>
        <v>#DIV/0!</v>
      </c>
    </row>
    <row r="72" spans="1:40" x14ac:dyDescent="0.3">
      <c r="AN72" s="52" t="e">
        <f t="shared" si="48"/>
        <v>#DIV/0!</v>
      </c>
    </row>
    <row r="73" spans="1:40" x14ac:dyDescent="0.3">
      <c r="A73" s="60">
        <v>11</v>
      </c>
      <c r="B73" s="54" t="str">
        <f>VLOOKUP($A73,'#Stat'!$A:$K,2,FALSE)</f>
        <v>마리아</v>
      </c>
      <c r="C73" s="54" t="str">
        <f>VLOOKUP($A73,[5]CreatureTable!$A:$AV,48,FALSE)</f>
        <v>3</v>
      </c>
      <c r="D73" s="54" t="str">
        <f>VLOOKUP($A73,'#Stat'!$A:$K,3,FALSE)</f>
        <v>Wizard</v>
      </c>
      <c r="E73" s="54">
        <f>VLOOKUP($A73,'#Stat'!$A:$K,7,FALSE)</f>
        <v>120</v>
      </c>
      <c r="F73" s="54">
        <f>VLOOKUP($A73,'#Stat'!$A:$K,8,FALSE)</f>
        <v>120</v>
      </c>
      <c r="G73" s="54">
        <f>VLOOKUP($A73,'#Stat'!$A:$K,9,FALSE)</f>
        <v>4031</v>
      </c>
      <c r="H73" s="54">
        <f>VLOOKUP($A73,'#Stat'!$A:$K,10,FALSE)*2</f>
        <v>32</v>
      </c>
      <c r="I73" s="54">
        <f>VLOOKUP($A73,'#Stat'!$A:$K,11,FALSE)*2</f>
        <v>48</v>
      </c>
      <c r="J73" s="55" t="s">
        <v>133</v>
      </c>
      <c r="K73" s="56" t="s">
        <v>118</v>
      </c>
      <c r="L73" s="56">
        <v>1400</v>
      </c>
      <c r="M73" s="56">
        <v>100</v>
      </c>
      <c r="N73" s="56">
        <v>0</v>
      </c>
      <c r="O73" s="56">
        <v>0</v>
      </c>
      <c r="P73" s="56">
        <v>1</v>
      </c>
      <c r="Q73" s="56"/>
      <c r="R73" s="59">
        <f>(($L73*'#Constant'!$B$6+($O73-$N73*2)*'#Constant'!$H$6)*(VLOOKUP($N73,'#Constant'!$D$6:$E$12,2,FALSE)/$M73*100*VLOOKUP($C73,'#Constant'!$J$6:$K$10,2,FALSE)*VLOOKUP($J73,'#Constant'!$M$6:$N$11,2,FALSE)*(1-$Q73)/$P73))</f>
        <v>840</v>
      </c>
      <c r="T73" s="59">
        <f>$R73*(1-$AB73)</f>
        <v>840</v>
      </c>
      <c r="U73" s="59">
        <f t="shared" ref="U73:U78" si="121">T73/IF(L73=0,1000,L73)*1000</f>
        <v>600</v>
      </c>
      <c r="V73" s="59">
        <f>$U73*$P73</f>
        <v>600</v>
      </c>
      <c r="W73" s="56" t="s">
        <v>158</v>
      </c>
      <c r="X73" s="56">
        <v>0</v>
      </c>
      <c r="Y73" s="59">
        <f t="shared" ref="Y73:Y78" si="122">T73*(1-X73)</f>
        <v>840</v>
      </c>
      <c r="Z73" s="59">
        <f ca="1">T73*X73/1000*OFFSET($E73,0,IF($W73="PA",0,IF($W73="MA",1,IF($W73="HP",2,IF($W73="PD",3,IF($W73="MD",4,0))))))*2</f>
        <v>0</v>
      </c>
      <c r="AB73" s="56"/>
      <c r="AC73" s="56">
        <v>0</v>
      </c>
      <c r="AD73" s="59">
        <f>$R73/(IF($AC73=0,1,$AC73)/2000)*$AB73</f>
        <v>0</v>
      </c>
      <c r="AE73" s="59">
        <f t="shared" ref="AE73:AE78" si="123">$AD73*$P73</f>
        <v>0</v>
      </c>
      <c r="AF73" s="56" t="s">
        <v>158</v>
      </c>
      <c r="AG73" s="56">
        <v>0</v>
      </c>
      <c r="AH73" s="59">
        <f t="shared" ref="AH73:AH75" si="124">$AD73*(1-$AG73)</f>
        <v>0</v>
      </c>
      <c r="AI73" s="59">
        <f ca="1">$AD73*$AG73/1000*OFFSET($E73,0,IF($W73="PA",0,IF($W73="MA",1,IF($W73="HP",2,IF($W73="PD",3,IF($W73="MD",4,0))))))*2</f>
        <v>0</v>
      </c>
      <c r="AK73" s="52">
        <v>840</v>
      </c>
      <c r="AN73" s="52">
        <f t="shared" si="48"/>
        <v>1</v>
      </c>
    </row>
    <row r="74" spans="1:40" x14ac:dyDescent="0.3">
      <c r="A74" s="60">
        <f>A73</f>
        <v>11</v>
      </c>
      <c r="B74" s="54" t="str">
        <f>VLOOKUP($A74,'#Stat'!$A:$K,2,FALSE)</f>
        <v>마리아</v>
      </c>
      <c r="C74" s="54" t="str">
        <f>VLOOKUP($A74,[5]CreatureTable!$A:$AV,48,FALSE)</f>
        <v>3</v>
      </c>
      <c r="D74" s="54" t="str">
        <f>VLOOKUP($A74,'#Stat'!$A:$K,3,FALSE)</f>
        <v>Wizard</v>
      </c>
      <c r="E74" s="54">
        <f>VLOOKUP($A74,'#Stat'!$A:$K,7,FALSE)</f>
        <v>120</v>
      </c>
      <c r="F74" s="54">
        <f>VLOOKUP($A74,'#Stat'!$A:$K,8,FALSE)</f>
        <v>120</v>
      </c>
      <c r="G74" s="54">
        <f>VLOOKUP($A74,'#Stat'!$A:$K,9,FALSE)</f>
        <v>4031</v>
      </c>
      <c r="H74" s="54">
        <f>VLOOKUP($A74,'#Stat'!$A:$K,10,FALSE)*2</f>
        <v>32</v>
      </c>
      <c r="I74" s="54">
        <f>VLOOKUP($A74,'#Stat'!$A:$K,11,FALSE)*2</f>
        <v>48</v>
      </c>
      <c r="J74" s="55" t="s">
        <v>127</v>
      </c>
      <c r="K74" s="56" t="s">
        <v>118</v>
      </c>
      <c r="L74" s="56">
        <v>3400</v>
      </c>
      <c r="M74" s="56">
        <v>100</v>
      </c>
      <c r="N74" s="56">
        <v>3000</v>
      </c>
      <c r="O74" s="56">
        <v>12000</v>
      </c>
      <c r="P74" s="56">
        <v>2</v>
      </c>
      <c r="Q74" s="56">
        <v>-0.5</v>
      </c>
      <c r="R74" s="59">
        <f>(($L74*'#Constant'!$B$6+($O74-$N74*2)*'#Constant'!$H$6)*(VLOOKUP($N74,'#Constant'!$D$6:$E$12,2,FALSE)/$M74*100*VLOOKUP($C74,'#Constant'!$J$6:$K$10,2,FALSE)*VLOOKUP($J74,'#Constant'!$M$6:$N$11,2,FALSE)*(1-$Q74)/$P74))</f>
        <v>10867.5</v>
      </c>
      <c r="T74" s="59">
        <f t="shared" ref="T74:T78" si="125">$R74*(1-$AB74)</f>
        <v>9237.375</v>
      </c>
      <c r="U74" s="59">
        <f t="shared" si="121"/>
        <v>2716.875</v>
      </c>
      <c r="V74" s="59">
        <f t="shared" ref="V74:V78" si="126">$U74*$P74</f>
        <v>5433.75</v>
      </c>
      <c r="W74" s="56" t="s">
        <v>158</v>
      </c>
      <c r="X74" s="56">
        <v>0.5</v>
      </c>
      <c r="Y74" s="59">
        <f t="shared" si="122"/>
        <v>4618.6875</v>
      </c>
      <c r="Z74" s="59">
        <f t="shared" ref="Z74:Z78" ca="1" si="127">T74*X74/1000*OFFSET($E74,0,IF($W74="PA",0,IF($W74="MA",1,IF($W74="HP",2,IF($W74="PD",3,IF($W74="MD",4,0))))))*2</f>
        <v>1108.4850000000001</v>
      </c>
      <c r="AB74" s="56">
        <v>0.15</v>
      </c>
      <c r="AC74" s="56">
        <v>10000</v>
      </c>
      <c r="AD74" s="59">
        <f t="shared" ref="AD74:AD78" si="128">$R74/(IF($AC74=0,1,$AC74)/2000)*$AB74</f>
        <v>326.02499999999998</v>
      </c>
      <c r="AE74" s="59">
        <f t="shared" si="123"/>
        <v>652.04999999999995</v>
      </c>
      <c r="AF74" s="56" t="s">
        <v>158</v>
      </c>
      <c r="AG74" s="56">
        <v>0</v>
      </c>
      <c r="AH74" s="59">
        <f t="shared" si="124"/>
        <v>326.02499999999998</v>
      </c>
      <c r="AI74" s="59">
        <f t="shared" ref="AI74:AI78" ca="1" si="129">$AD74*$AG74/1000*OFFSET($E74,0,IF($W74="PA",0,IF($W74="MA",1,IF($W74="HP",2,IF($W74="PD",3,IF($W74="MD",4,0))))))*2</f>
        <v>0</v>
      </c>
      <c r="AJ74" s="52">
        <v>0.1</v>
      </c>
      <c r="AK74" s="52">
        <v>2771</v>
      </c>
      <c r="AL74" s="52">
        <v>665</v>
      </c>
      <c r="AN74" s="52">
        <f t="shared" si="48"/>
        <v>1.6667944785276074</v>
      </c>
    </row>
    <row r="75" spans="1:40" x14ac:dyDescent="0.3">
      <c r="A75" s="60">
        <f t="shared" ref="A75:A78" si="130">A74</f>
        <v>11</v>
      </c>
      <c r="B75" s="54" t="str">
        <f>VLOOKUP($A75,'#Stat'!$A:$K,2,FALSE)</f>
        <v>마리아</v>
      </c>
      <c r="C75" s="54" t="str">
        <f>VLOOKUP($A75,[5]CreatureTable!$A:$AV,48,FALSE)</f>
        <v>3</v>
      </c>
      <c r="D75" s="54" t="str">
        <f>VLOOKUP($A75,'#Stat'!$A:$K,3,FALSE)</f>
        <v>Wizard</v>
      </c>
      <c r="E75" s="54">
        <f>VLOOKUP($A75,'#Stat'!$A:$K,7,FALSE)</f>
        <v>120</v>
      </c>
      <c r="F75" s="54">
        <f>VLOOKUP($A75,'#Stat'!$A:$K,8,FALSE)</f>
        <v>120</v>
      </c>
      <c r="G75" s="54">
        <f>VLOOKUP($A75,'#Stat'!$A:$K,9,FALSE)</f>
        <v>4031</v>
      </c>
      <c r="H75" s="54">
        <f>VLOOKUP($A75,'#Stat'!$A:$K,10,FALSE)*2</f>
        <v>32</v>
      </c>
      <c r="I75" s="54">
        <f>VLOOKUP($A75,'#Stat'!$A:$K,11,FALSE)*2</f>
        <v>48</v>
      </c>
      <c r="J75" s="55" t="s">
        <v>128</v>
      </c>
      <c r="K75" s="56" t="s">
        <v>118</v>
      </c>
      <c r="L75" s="56">
        <v>2200</v>
      </c>
      <c r="M75" s="56">
        <v>100</v>
      </c>
      <c r="N75" s="56">
        <v>2000</v>
      </c>
      <c r="O75" s="56">
        <v>17000</v>
      </c>
      <c r="P75" s="56">
        <v>1.5</v>
      </c>
      <c r="Q75" s="56">
        <v>0.2</v>
      </c>
      <c r="R75" s="59">
        <f>(($L75*'#Constant'!$B$6+($O75-$N75*2)*'#Constant'!$H$6)*(VLOOKUP($N75,'#Constant'!$D$6:$E$12,2,FALSE)/$M75*100*VLOOKUP($C75,'#Constant'!$J$6:$K$10,2,FALSE)*VLOOKUP($J75,'#Constant'!$M$6:$N$11,2,FALSE)*(1-$Q75)/$P75))</f>
        <v>5068.8</v>
      </c>
      <c r="T75" s="59">
        <f t="shared" si="125"/>
        <v>5068.8</v>
      </c>
      <c r="U75" s="59">
        <f t="shared" si="121"/>
        <v>2304.0000000000005</v>
      </c>
      <c r="V75" s="59">
        <f t="shared" si="126"/>
        <v>3456.0000000000009</v>
      </c>
      <c r="W75" s="56" t="s">
        <v>158</v>
      </c>
      <c r="X75" s="56">
        <v>0.5</v>
      </c>
      <c r="Y75" s="59">
        <f t="shared" si="122"/>
        <v>2534.4</v>
      </c>
      <c r="Z75" s="59">
        <f t="shared" ca="1" si="127"/>
        <v>608.25600000000009</v>
      </c>
      <c r="AB75" s="56">
        <v>0</v>
      </c>
      <c r="AC75" s="56">
        <v>0</v>
      </c>
      <c r="AD75" s="59">
        <f t="shared" si="128"/>
        <v>0</v>
      </c>
      <c r="AE75" s="59">
        <f t="shared" si="123"/>
        <v>0</v>
      </c>
      <c r="AF75" s="56" t="s">
        <v>158</v>
      </c>
      <c r="AG75" s="56">
        <v>0</v>
      </c>
      <c r="AH75" s="59">
        <f t="shared" si="124"/>
        <v>0</v>
      </c>
      <c r="AI75" s="59">
        <f t="shared" ca="1" si="129"/>
        <v>0</v>
      </c>
      <c r="AJ75" s="52">
        <v>0.35</v>
      </c>
      <c r="AK75" s="52">
        <v>2477</v>
      </c>
      <c r="AL75" s="52">
        <v>595</v>
      </c>
      <c r="AN75" s="52">
        <f t="shared" si="48"/>
        <v>1.0231731933790877</v>
      </c>
    </row>
    <row r="76" spans="1:40" x14ac:dyDescent="0.3">
      <c r="A76" s="60">
        <f t="shared" si="130"/>
        <v>11</v>
      </c>
      <c r="B76" s="54" t="str">
        <f>VLOOKUP($A76,'#Stat'!$A:$K,2,FALSE)</f>
        <v>마리아</v>
      </c>
      <c r="C76" s="54" t="str">
        <f>VLOOKUP($A76,[5]CreatureTable!$A:$AV,48,FALSE)</f>
        <v>3</v>
      </c>
      <c r="D76" s="54" t="str">
        <f>VLOOKUP($A76,'#Stat'!$A:$K,3,FALSE)</f>
        <v>Wizard</v>
      </c>
      <c r="E76" s="54">
        <f>VLOOKUP($A76,'#Stat'!$A:$K,7,FALSE)</f>
        <v>120</v>
      </c>
      <c r="F76" s="54">
        <f>VLOOKUP($A76,'#Stat'!$A:$K,8,FALSE)</f>
        <v>120</v>
      </c>
      <c r="G76" s="54">
        <f>VLOOKUP($A76,'#Stat'!$A:$K,9,FALSE)</f>
        <v>4031</v>
      </c>
      <c r="H76" s="54">
        <f>VLOOKUP($A76,'#Stat'!$A:$K,10,FALSE)*2</f>
        <v>32</v>
      </c>
      <c r="I76" s="54">
        <f>VLOOKUP($A76,'#Stat'!$A:$K,11,FALSE)*2</f>
        <v>48</v>
      </c>
      <c r="J76" s="55" t="s">
        <v>129</v>
      </c>
      <c r="K76" s="56" t="s">
        <v>118</v>
      </c>
      <c r="L76" s="56">
        <v>4400</v>
      </c>
      <c r="M76" s="56">
        <v>100</v>
      </c>
      <c r="N76" s="56">
        <v>4000</v>
      </c>
      <c r="O76" s="56">
        <v>30000</v>
      </c>
      <c r="P76" s="56">
        <v>3</v>
      </c>
      <c r="Q76" s="56">
        <v>0.2</v>
      </c>
      <c r="R76" s="59">
        <f>(($L76*'#Constant'!$B$6+($O76-$N76*2)*'#Constant'!$H$6)*(VLOOKUP($N76,'#Constant'!$D$6:$E$12,2,FALSE)/$M76*100*VLOOKUP($C76,'#Constant'!$J$6:$K$10,2,FALSE)*VLOOKUP($J76,'#Constant'!$M$6:$N$11,2,FALSE)*(1-$Q76)/$P76))</f>
        <v>14080.000000000004</v>
      </c>
      <c r="T76" s="59">
        <f t="shared" si="125"/>
        <v>14080.000000000004</v>
      </c>
      <c r="U76" s="59">
        <f t="shared" si="121"/>
        <v>3200.0000000000005</v>
      </c>
      <c r="V76" s="59">
        <f t="shared" si="126"/>
        <v>9600.0000000000018</v>
      </c>
      <c r="W76" s="56" t="s">
        <v>158</v>
      </c>
      <c r="X76" s="56">
        <v>0.5</v>
      </c>
      <c r="Y76" s="59">
        <f t="shared" si="122"/>
        <v>7040.0000000000018</v>
      </c>
      <c r="Z76" s="59">
        <f t="shared" ca="1" si="127"/>
        <v>1689.6000000000004</v>
      </c>
      <c r="AB76" s="56">
        <v>0</v>
      </c>
      <c r="AC76" s="56">
        <v>0</v>
      </c>
      <c r="AD76" s="59">
        <f t="shared" si="128"/>
        <v>0</v>
      </c>
      <c r="AE76" s="59">
        <f t="shared" si="123"/>
        <v>0</v>
      </c>
      <c r="AF76" s="56" t="s">
        <v>158</v>
      </c>
      <c r="AG76" s="56">
        <v>1</v>
      </c>
      <c r="AH76" s="59">
        <f>$AD76*(1-$AG76)</f>
        <v>0</v>
      </c>
      <c r="AI76" s="59">
        <f t="shared" ca="1" si="129"/>
        <v>0</v>
      </c>
      <c r="AJ76" s="52">
        <v>0.5</v>
      </c>
      <c r="AK76" s="52">
        <v>4400</v>
      </c>
      <c r="AL76" s="52">
        <v>1056</v>
      </c>
      <c r="AN76" s="52">
        <f t="shared" si="48"/>
        <v>1.6000000000000003</v>
      </c>
    </row>
    <row r="77" spans="1:40" x14ac:dyDescent="0.3">
      <c r="A77" s="60">
        <f t="shared" si="130"/>
        <v>11</v>
      </c>
      <c r="B77" s="54" t="str">
        <f>VLOOKUP($A77,'#Stat'!$A:$K,2,FALSE)</f>
        <v>마리아</v>
      </c>
      <c r="C77" s="54" t="str">
        <f>VLOOKUP($A77,[5]CreatureTable!$A:$AV,48,FALSE)</f>
        <v>3</v>
      </c>
      <c r="D77" s="54" t="str">
        <f>VLOOKUP($A77,'#Stat'!$A:$K,3,FALSE)</f>
        <v>Wizard</v>
      </c>
      <c r="E77" s="54">
        <f>VLOOKUP($A77,'#Stat'!$A:$K,7,FALSE)</f>
        <v>120</v>
      </c>
      <c r="F77" s="54">
        <f>VLOOKUP($A77,'#Stat'!$A:$K,8,FALSE)</f>
        <v>120</v>
      </c>
      <c r="G77" s="54">
        <f>VLOOKUP($A77,'#Stat'!$A:$K,9,FALSE)</f>
        <v>4031</v>
      </c>
      <c r="H77" s="54">
        <f>VLOOKUP($A77,'#Stat'!$A:$K,10,FALSE)*2</f>
        <v>32</v>
      </c>
      <c r="I77" s="54">
        <f>VLOOKUP($A77,'#Stat'!$A:$K,11,FALSE)*2</f>
        <v>48</v>
      </c>
      <c r="J77" s="55" t="s">
        <v>130</v>
      </c>
      <c r="K77" s="56" t="s">
        <v>163</v>
      </c>
      <c r="L77" s="56">
        <v>1000</v>
      </c>
      <c r="M77" s="56">
        <v>100</v>
      </c>
      <c r="N77" s="56">
        <v>0</v>
      </c>
      <c r="O77" s="56">
        <v>0</v>
      </c>
      <c r="P77" s="56">
        <v>1</v>
      </c>
      <c r="Q77" s="56">
        <v>-0.25</v>
      </c>
      <c r="R77" s="59">
        <f>(($L77*'#Constant'!$B$6+($O77-$N77*2)*'#Constant'!$H$6)*(VLOOKUP($N77,'#Constant'!$D$6:$E$12,2,FALSE)/$M77*100*VLOOKUP($C77,'#Constant'!$J$6:$K$10,2,FALSE)*VLOOKUP($J77,'#Constant'!$M$6:$N$11,2,FALSE)*(1-$Q77)/$P77))</f>
        <v>750</v>
      </c>
      <c r="T77" s="59">
        <f t="shared" si="125"/>
        <v>0</v>
      </c>
      <c r="U77" s="59">
        <f t="shared" si="121"/>
        <v>0</v>
      </c>
      <c r="V77" s="59">
        <f t="shared" si="126"/>
        <v>0</v>
      </c>
      <c r="W77" s="56" t="s">
        <v>158</v>
      </c>
      <c r="X77" s="56">
        <v>0.5</v>
      </c>
      <c r="Y77" s="59">
        <f t="shared" si="122"/>
        <v>0</v>
      </c>
      <c r="Z77" s="59">
        <f t="shared" ca="1" si="127"/>
        <v>0</v>
      </c>
      <c r="AB77" s="56">
        <v>1</v>
      </c>
      <c r="AC77" s="56">
        <v>10000</v>
      </c>
      <c r="AD77" s="59">
        <f t="shared" si="128"/>
        <v>150</v>
      </c>
      <c r="AE77" s="59">
        <f t="shared" si="123"/>
        <v>150</v>
      </c>
      <c r="AF77" s="56" t="s">
        <v>158</v>
      </c>
      <c r="AG77" s="56">
        <v>1</v>
      </c>
      <c r="AH77" s="59">
        <f t="shared" ref="AH77" si="131">$AD77*(1-$AG77)</f>
        <v>0</v>
      </c>
      <c r="AI77" s="59">
        <f t="shared" ca="1" si="129"/>
        <v>36</v>
      </c>
      <c r="AJ77" s="52">
        <v>-0.25</v>
      </c>
      <c r="AL77" s="52">
        <v>36</v>
      </c>
      <c r="AN77" s="52">
        <f ca="1">AI77/AL77</f>
        <v>1</v>
      </c>
    </row>
    <row r="78" spans="1:40" x14ac:dyDescent="0.3">
      <c r="A78" s="60">
        <f t="shared" si="130"/>
        <v>11</v>
      </c>
      <c r="B78" s="54" t="str">
        <f>VLOOKUP($A78,'#Stat'!$A:$K,2,FALSE)</f>
        <v>마리아</v>
      </c>
      <c r="C78" s="54" t="str">
        <f>VLOOKUP($A78,[5]CreatureTable!$A:$AV,48,FALSE)</f>
        <v>3</v>
      </c>
      <c r="D78" s="54" t="str">
        <f>VLOOKUP($A78,'#Stat'!$A:$K,3,FALSE)</f>
        <v>Wizard</v>
      </c>
      <c r="E78" s="54">
        <f>VLOOKUP($A78,'#Stat'!$A:$K,7,FALSE)</f>
        <v>120</v>
      </c>
      <c r="F78" s="54">
        <f>VLOOKUP($A78,'#Stat'!$A:$K,8,FALSE)</f>
        <v>120</v>
      </c>
      <c r="G78" s="54">
        <f>VLOOKUP($A78,'#Stat'!$A:$K,9,FALSE)</f>
        <v>4031</v>
      </c>
      <c r="H78" s="54">
        <f>VLOOKUP($A78,'#Stat'!$A:$K,10,FALSE)*2</f>
        <v>32</v>
      </c>
      <c r="I78" s="54">
        <f>VLOOKUP($A78,'#Stat'!$A:$K,11,FALSE)*2</f>
        <v>48</v>
      </c>
      <c r="J78" s="55" t="s">
        <v>134</v>
      </c>
      <c r="K78" s="56" t="s">
        <v>122</v>
      </c>
      <c r="L78" s="56">
        <v>0</v>
      </c>
      <c r="M78" s="56">
        <v>25</v>
      </c>
      <c r="N78" s="56">
        <v>0</v>
      </c>
      <c r="O78" s="56">
        <v>2000</v>
      </c>
      <c r="P78" s="56">
        <v>1</v>
      </c>
      <c r="Q78" s="56">
        <v>0</v>
      </c>
      <c r="R78" s="59">
        <f>(($L78*'#Constant'!$B$6+($O78-$N78*2)*'#Constant'!$H$6)*(VLOOKUP($N78,'#Constant'!$D$6:$E$12,2,FALSE)/$M78*100*VLOOKUP($C78,'#Constant'!$J$6:$K$10,2,FALSE)*VLOOKUP($J78,'#Constant'!$M$6:$N$11,2,FALSE)*(1-$Q78)/$P78))</f>
        <v>960</v>
      </c>
      <c r="T78" s="59">
        <f t="shared" si="125"/>
        <v>960</v>
      </c>
      <c r="U78" s="59">
        <f t="shared" si="121"/>
        <v>960</v>
      </c>
      <c r="V78" s="59">
        <f t="shared" si="126"/>
        <v>960</v>
      </c>
      <c r="W78" s="56" t="s">
        <v>158</v>
      </c>
      <c r="X78" s="56">
        <v>0</v>
      </c>
      <c r="Y78" s="59">
        <f t="shared" si="122"/>
        <v>960</v>
      </c>
      <c r="Z78" s="59">
        <f t="shared" ca="1" si="127"/>
        <v>0</v>
      </c>
      <c r="AB78" s="56">
        <v>0</v>
      </c>
      <c r="AC78" s="56">
        <v>0</v>
      </c>
      <c r="AD78" s="59">
        <f t="shared" si="128"/>
        <v>0</v>
      </c>
      <c r="AE78" s="59">
        <f t="shared" si="123"/>
        <v>0</v>
      </c>
      <c r="AF78" s="56" t="s">
        <v>158</v>
      </c>
      <c r="AG78" s="56">
        <v>0</v>
      </c>
      <c r="AH78" s="59">
        <f t="shared" ref="AH78" si="132">AD78*(1-AG78)</f>
        <v>0</v>
      </c>
      <c r="AI78" s="59">
        <f t="shared" ca="1" si="129"/>
        <v>0</v>
      </c>
      <c r="AN78" s="52" t="e">
        <f t="shared" si="48"/>
        <v>#DIV/0!</v>
      </c>
    </row>
    <row r="79" spans="1:40" x14ac:dyDescent="0.3">
      <c r="AN79" s="52" t="e">
        <f t="shared" si="48"/>
        <v>#DIV/0!</v>
      </c>
    </row>
    <row r="80" spans="1:40" x14ac:dyDescent="0.3">
      <c r="A80" s="60">
        <v>12</v>
      </c>
      <c r="B80" s="54" t="str">
        <f>VLOOKUP($A80,'#Stat'!$A:$K,2,FALSE)</f>
        <v>미르르</v>
      </c>
      <c r="C80" s="54" t="str">
        <f>VLOOKUP($A80,[5]CreatureTable!$A:$AV,48,FALSE)</f>
        <v>2</v>
      </c>
      <c r="D80" s="54" t="str">
        <f>VLOOKUP($A80,'#Stat'!$A:$K,3,FALSE)</f>
        <v>Mechanic</v>
      </c>
      <c r="E80" s="54">
        <f>VLOOKUP($A80,'#Stat'!$A:$K,7,FALSE)</f>
        <v>104</v>
      </c>
      <c r="F80" s="54">
        <f>VLOOKUP($A80,'#Stat'!$A:$K,8,FALSE)</f>
        <v>104</v>
      </c>
      <c r="G80" s="54">
        <f>VLOOKUP($A80,'#Stat'!$A:$K,9,FALSE)</f>
        <v>4734</v>
      </c>
      <c r="H80" s="54">
        <f>VLOOKUP($A80,'#Stat'!$A:$K,10,FALSE)*2</f>
        <v>44</v>
      </c>
      <c r="I80" s="54">
        <f>VLOOKUP($A80,'#Stat'!$A:$K,11,FALSE)*2</f>
        <v>36</v>
      </c>
      <c r="J80" s="55" t="s">
        <v>133</v>
      </c>
      <c r="K80" s="56" t="s">
        <v>118</v>
      </c>
      <c r="L80" s="56">
        <v>1800</v>
      </c>
      <c r="M80" s="56">
        <v>100</v>
      </c>
      <c r="N80" s="56">
        <v>0</v>
      </c>
      <c r="O80" s="56">
        <v>0</v>
      </c>
      <c r="P80" s="56">
        <v>1</v>
      </c>
      <c r="Q80" s="56">
        <v>0</v>
      </c>
      <c r="R80" s="59">
        <f>(($L80*'#Constant'!$B$6+($O80-$N80*2)*'#Constant'!$H$6)*(VLOOKUP($N80,'#Constant'!$D$6:$E$12,2,FALSE)/$M80*100*VLOOKUP($C80,'#Constant'!$J$6:$K$10,2,FALSE)*VLOOKUP($J80,'#Constant'!$M$6:$N$11,2,FALSE)*(1-$Q80)/$P80))</f>
        <v>990.00000000000011</v>
      </c>
      <c r="T80" s="59">
        <f>$R80*(1-$AB80)</f>
        <v>990.00000000000011</v>
      </c>
      <c r="U80" s="59">
        <f t="shared" ref="U80:U85" si="133">T80/IF(L80=0,1000,L80)*1000</f>
        <v>550</v>
      </c>
      <c r="V80" s="59">
        <f>$U80*$P80</f>
        <v>550</v>
      </c>
      <c r="W80" s="56" t="s">
        <v>146</v>
      </c>
      <c r="X80" s="56">
        <v>0</v>
      </c>
      <c r="Y80" s="59">
        <f t="shared" ref="Y80:Y85" si="134">T80*(1-X80)</f>
        <v>990.00000000000011</v>
      </c>
      <c r="Z80" s="59">
        <f ca="1">T80*X80/1000*OFFSET($E80,0,IF($W80="PA",0,IF($W80="MA",1,IF($W80="HP",2,IF($W80="PD",3,IF($W80="MD",4,0))))))*2</f>
        <v>0</v>
      </c>
      <c r="AB80" s="56">
        <v>0</v>
      </c>
      <c r="AC80" s="56">
        <v>0</v>
      </c>
      <c r="AD80" s="59">
        <f>$R80/(IF($AC80=0,1,$AC80)/2000)*$AB80</f>
        <v>0</v>
      </c>
      <c r="AE80" s="59">
        <f t="shared" ref="AE80:AE85" si="135">$AD80*$P80</f>
        <v>0</v>
      </c>
      <c r="AF80" s="56" t="s">
        <v>146</v>
      </c>
      <c r="AG80" s="56">
        <v>0</v>
      </c>
      <c r="AH80" s="59">
        <f t="shared" ref="AH80:AH82" si="136">$AD80*(1-$AG80)</f>
        <v>0</v>
      </c>
      <c r="AI80" s="59">
        <f ca="1">$AD80*$AG80/1000*OFFSET($E80,0,IF($W80="PA",0,IF($W80="MA",1,IF($W80="HP",2,IF($W80="PD",3,IF($W80="MD",4,0))))))*2</f>
        <v>0</v>
      </c>
      <c r="AN80" s="52" t="e">
        <f t="shared" si="48"/>
        <v>#DIV/0!</v>
      </c>
    </row>
    <row r="81" spans="1:40" x14ac:dyDescent="0.3">
      <c r="A81" s="60">
        <f>A80</f>
        <v>12</v>
      </c>
      <c r="B81" s="54" t="str">
        <f>VLOOKUP($A81,'#Stat'!$A:$K,2,FALSE)</f>
        <v>미르르</v>
      </c>
      <c r="C81" s="54" t="str">
        <f>VLOOKUP($A81,[5]CreatureTable!$A:$AV,48,FALSE)</f>
        <v>2</v>
      </c>
      <c r="D81" s="54" t="str">
        <f>VLOOKUP($A81,'#Stat'!$A:$K,3,FALSE)</f>
        <v>Mechanic</v>
      </c>
      <c r="E81" s="54">
        <f>VLOOKUP($A81,'#Stat'!$A:$K,7,FALSE)</f>
        <v>104</v>
      </c>
      <c r="F81" s="54">
        <f>VLOOKUP($A81,'#Stat'!$A:$K,8,FALSE)</f>
        <v>104</v>
      </c>
      <c r="G81" s="54">
        <f>VLOOKUP($A81,'#Stat'!$A:$K,9,FALSE)</f>
        <v>4734</v>
      </c>
      <c r="H81" s="54">
        <f>VLOOKUP($A81,'#Stat'!$A:$K,10,FALSE)*2</f>
        <v>44</v>
      </c>
      <c r="I81" s="54">
        <f>VLOOKUP($A81,'#Stat'!$A:$K,11,FALSE)*2</f>
        <v>36</v>
      </c>
      <c r="J81" s="55" t="s">
        <v>127</v>
      </c>
      <c r="K81" s="56" t="s">
        <v>118</v>
      </c>
      <c r="L81" s="56">
        <v>3000</v>
      </c>
      <c r="M81" s="56">
        <v>100</v>
      </c>
      <c r="N81" s="56">
        <v>2000</v>
      </c>
      <c r="O81" s="56">
        <v>8000</v>
      </c>
      <c r="P81" s="56">
        <v>1.5</v>
      </c>
      <c r="Q81" s="56">
        <v>0.1</v>
      </c>
      <c r="R81" s="59">
        <f>(($L81*'#Constant'!$B$6+($O81-$N81*2)*'#Constant'!$H$6)*(VLOOKUP($N81,'#Constant'!$D$6:$E$12,2,FALSE)/$M81*100*VLOOKUP($C81,'#Constant'!$J$6:$K$10,2,FALSE)*VLOOKUP($J81,'#Constant'!$M$6:$N$11,2,FALSE)*(1-$Q81)/$P81))</f>
        <v>3762.0000000000005</v>
      </c>
      <c r="T81" s="59">
        <f t="shared" ref="T81:T85" si="137">$R81*(1-$AB81)</f>
        <v>3762.0000000000005</v>
      </c>
      <c r="U81" s="59">
        <f t="shared" si="133"/>
        <v>1254.0000000000002</v>
      </c>
      <c r="V81" s="59">
        <f t="shared" ref="V81:V85" si="138">$U81*$P81</f>
        <v>1881.0000000000005</v>
      </c>
      <c r="W81" s="56" t="s">
        <v>146</v>
      </c>
      <c r="X81" s="56">
        <v>0.5</v>
      </c>
      <c r="Y81" s="59">
        <f t="shared" si="134"/>
        <v>1881.0000000000002</v>
      </c>
      <c r="Z81" s="59">
        <f t="shared" ref="Z81:Z85" ca="1" si="139">T81*X81/1000*OFFSET($E81,0,IF($W81="PA",0,IF($W81="MA",1,IF($W81="HP",2,IF($W81="PD",3,IF($W81="MD",4,0))))))*2</f>
        <v>391.24800000000005</v>
      </c>
      <c r="AB81" s="56">
        <v>0</v>
      </c>
      <c r="AC81" s="56">
        <v>0</v>
      </c>
      <c r="AD81" s="59">
        <f t="shared" ref="AD81:AD85" si="140">$R81/(IF($AC81=0,1,$AC81)/2000)*$AB81</f>
        <v>0</v>
      </c>
      <c r="AE81" s="59">
        <f t="shared" si="135"/>
        <v>0</v>
      </c>
      <c r="AF81" s="56" t="s">
        <v>146</v>
      </c>
      <c r="AG81" s="56">
        <v>0</v>
      </c>
      <c r="AH81" s="59">
        <f t="shared" si="136"/>
        <v>0</v>
      </c>
      <c r="AI81" s="59">
        <f t="shared" ref="AI81:AI85" ca="1" si="141">$AD81*$AG81/1000*OFFSET($E81,0,IF($W81="PA",0,IF($W81="MA",1,IF($W81="HP",2,IF($W81="PD",3,IF($W81="MD",4,0))))))*2</f>
        <v>0</v>
      </c>
      <c r="AN81" s="52" t="e">
        <f t="shared" si="48"/>
        <v>#DIV/0!</v>
      </c>
    </row>
    <row r="82" spans="1:40" x14ac:dyDescent="0.3">
      <c r="A82" s="60">
        <f t="shared" ref="A82:A85" si="142">A81</f>
        <v>12</v>
      </c>
      <c r="B82" s="54" t="str">
        <f>VLOOKUP($A82,'#Stat'!$A:$K,2,FALSE)</f>
        <v>미르르</v>
      </c>
      <c r="C82" s="54" t="str">
        <f>VLOOKUP($A82,[5]CreatureTable!$A:$AV,48,FALSE)</f>
        <v>2</v>
      </c>
      <c r="D82" s="54" t="str">
        <f>VLOOKUP($A82,'#Stat'!$A:$K,3,FALSE)</f>
        <v>Mechanic</v>
      </c>
      <c r="E82" s="54">
        <f>VLOOKUP($A82,'#Stat'!$A:$K,7,FALSE)</f>
        <v>104</v>
      </c>
      <c r="F82" s="54">
        <f>VLOOKUP($A82,'#Stat'!$A:$K,8,FALSE)</f>
        <v>104</v>
      </c>
      <c r="G82" s="54">
        <f>VLOOKUP($A82,'#Stat'!$A:$K,9,FALSE)</f>
        <v>4734</v>
      </c>
      <c r="H82" s="54">
        <f>VLOOKUP($A82,'#Stat'!$A:$K,10,FALSE)*2</f>
        <v>44</v>
      </c>
      <c r="I82" s="54">
        <f>VLOOKUP($A82,'#Stat'!$A:$K,11,FALSE)*2</f>
        <v>36</v>
      </c>
      <c r="J82" s="55" t="s">
        <v>128</v>
      </c>
      <c r="K82" s="56" t="s">
        <v>118</v>
      </c>
      <c r="L82" s="56">
        <v>2200</v>
      </c>
      <c r="M82" s="56">
        <v>100</v>
      </c>
      <c r="N82" s="56">
        <v>2000</v>
      </c>
      <c r="O82" s="56">
        <v>15000</v>
      </c>
      <c r="P82" s="56">
        <v>1.5</v>
      </c>
      <c r="Q82" s="56">
        <v>0.125</v>
      </c>
      <c r="R82" s="59">
        <f>(($L82*'#Constant'!$B$6+($O82-$N82*2)*'#Constant'!$H$6)*(VLOOKUP($N82,'#Constant'!$D$6:$E$12,2,FALSE)/$M82*100*VLOOKUP($C82,'#Constant'!$J$6:$K$10,2,FALSE)*VLOOKUP($J82,'#Constant'!$M$6:$N$11,2,FALSE)*(1-$Q82)/$P82))</f>
        <v>4658.5</v>
      </c>
      <c r="T82" s="59">
        <f t="shared" si="137"/>
        <v>4658.5</v>
      </c>
      <c r="U82" s="59">
        <f t="shared" si="133"/>
        <v>2117.5</v>
      </c>
      <c r="V82" s="59">
        <f t="shared" si="138"/>
        <v>3176.25</v>
      </c>
      <c r="W82" s="56" t="s">
        <v>146</v>
      </c>
      <c r="X82" s="56">
        <v>0.5</v>
      </c>
      <c r="Y82" s="59">
        <f t="shared" si="134"/>
        <v>2329.25</v>
      </c>
      <c r="Z82" s="59">
        <f t="shared" ca="1" si="139"/>
        <v>484.48400000000004</v>
      </c>
      <c r="AB82" s="56">
        <v>0</v>
      </c>
      <c r="AC82" s="56">
        <v>0</v>
      </c>
      <c r="AD82" s="59">
        <f t="shared" si="140"/>
        <v>0</v>
      </c>
      <c r="AE82" s="59">
        <f t="shared" si="135"/>
        <v>0</v>
      </c>
      <c r="AF82" s="56" t="s">
        <v>146</v>
      </c>
      <c r="AG82" s="56">
        <v>0</v>
      </c>
      <c r="AH82" s="59">
        <f t="shared" si="136"/>
        <v>0</v>
      </c>
      <c r="AI82" s="59">
        <f t="shared" ca="1" si="141"/>
        <v>0</v>
      </c>
      <c r="AN82" s="52" t="e">
        <f t="shared" si="48"/>
        <v>#DIV/0!</v>
      </c>
    </row>
    <row r="83" spans="1:40" x14ac:dyDescent="0.3">
      <c r="A83" s="60">
        <f t="shared" si="142"/>
        <v>12</v>
      </c>
      <c r="B83" s="54" t="str">
        <f>VLOOKUP($A83,'#Stat'!$A:$K,2,FALSE)</f>
        <v>미르르</v>
      </c>
      <c r="C83" s="54" t="str">
        <f>VLOOKUP($A83,[5]CreatureTable!$A:$AV,48,FALSE)</f>
        <v>2</v>
      </c>
      <c r="D83" s="54" t="str">
        <f>VLOOKUP($A83,'#Stat'!$A:$K,3,FALSE)</f>
        <v>Mechanic</v>
      </c>
      <c r="E83" s="54">
        <f>VLOOKUP($A83,'#Stat'!$A:$K,7,FALSE)</f>
        <v>104</v>
      </c>
      <c r="F83" s="54">
        <f>VLOOKUP($A83,'#Stat'!$A:$K,8,FALSE)</f>
        <v>104</v>
      </c>
      <c r="G83" s="54">
        <f>VLOOKUP($A83,'#Stat'!$A:$K,9,FALSE)</f>
        <v>4734</v>
      </c>
      <c r="H83" s="54">
        <f>VLOOKUP($A83,'#Stat'!$A:$K,10,FALSE)*2</f>
        <v>44</v>
      </c>
      <c r="I83" s="54">
        <f>VLOOKUP($A83,'#Stat'!$A:$K,11,FALSE)*2</f>
        <v>36</v>
      </c>
      <c r="J83" s="55" t="s">
        <v>129</v>
      </c>
      <c r="K83" s="56" t="s">
        <v>119</v>
      </c>
      <c r="L83" s="56">
        <v>3700</v>
      </c>
      <c r="M83" s="56">
        <v>100</v>
      </c>
      <c r="N83" s="56">
        <v>4000</v>
      </c>
      <c r="O83" s="56">
        <v>20000</v>
      </c>
      <c r="P83" s="56">
        <v>2.5</v>
      </c>
      <c r="Q83" s="56">
        <v>0</v>
      </c>
      <c r="R83" s="59">
        <f>(($L83*'#Constant'!$B$6+($O83-$N83*2)*'#Constant'!$H$6)*(VLOOKUP($N83,'#Constant'!$D$6:$E$12,2,FALSE)/$M83*100*VLOOKUP($C83,'#Constant'!$J$6:$K$10,2,FALSE)*VLOOKUP($J83,'#Constant'!$M$6:$N$11,2,FALSE)*(1-$Q83)/$P83))</f>
        <v>13420.000000000002</v>
      </c>
      <c r="T83" s="59">
        <f t="shared" si="137"/>
        <v>11407.000000000002</v>
      </c>
      <c r="U83" s="59">
        <f t="shared" si="133"/>
        <v>3082.9729729729734</v>
      </c>
      <c r="V83" s="59">
        <f t="shared" si="138"/>
        <v>7707.4324324324334</v>
      </c>
      <c r="W83" s="56" t="s">
        <v>146</v>
      </c>
      <c r="X83" s="56">
        <v>0.5</v>
      </c>
      <c r="Y83" s="59">
        <f t="shared" si="134"/>
        <v>5703.5000000000009</v>
      </c>
      <c r="Z83" s="59">
        <f t="shared" ca="1" si="139"/>
        <v>1186.3280000000002</v>
      </c>
      <c r="AB83" s="56">
        <v>0.15</v>
      </c>
      <c r="AC83" s="56">
        <v>10000</v>
      </c>
      <c r="AD83" s="59">
        <f t="shared" si="140"/>
        <v>402.60000000000008</v>
      </c>
      <c r="AE83" s="59">
        <f t="shared" si="135"/>
        <v>1006.5000000000002</v>
      </c>
      <c r="AF83" s="56" t="s">
        <v>146</v>
      </c>
      <c r="AG83" s="56">
        <v>0</v>
      </c>
      <c r="AH83" s="59">
        <f>$AD83*(1-$AG83)</f>
        <v>402.60000000000008</v>
      </c>
      <c r="AI83" s="59">
        <f t="shared" ca="1" si="141"/>
        <v>0</v>
      </c>
      <c r="AN83" s="52" t="e">
        <f t="shared" si="48"/>
        <v>#DIV/0!</v>
      </c>
    </row>
    <row r="84" spans="1:40" x14ac:dyDescent="0.3">
      <c r="A84" s="60">
        <f t="shared" si="142"/>
        <v>12</v>
      </c>
      <c r="B84" s="54" t="str">
        <f>VLOOKUP($A84,'#Stat'!$A:$K,2,FALSE)</f>
        <v>미르르</v>
      </c>
      <c r="C84" s="54" t="str">
        <f>VLOOKUP($A84,[5]CreatureTable!$A:$AV,48,FALSE)</f>
        <v>2</v>
      </c>
      <c r="D84" s="54" t="str">
        <f>VLOOKUP($A84,'#Stat'!$A:$K,3,FALSE)</f>
        <v>Mechanic</v>
      </c>
      <c r="E84" s="54">
        <f>VLOOKUP($A84,'#Stat'!$A:$K,7,FALSE)</f>
        <v>104</v>
      </c>
      <c r="F84" s="54">
        <f>VLOOKUP($A84,'#Stat'!$A:$K,8,FALSE)</f>
        <v>104</v>
      </c>
      <c r="G84" s="54">
        <f>VLOOKUP($A84,'#Stat'!$A:$K,9,FALSE)</f>
        <v>4734</v>
      </c>
      <c r="H84" s="54">
        <f>VLOOKUP($A84,'#Stat'!$A:$K,10,FALSE)*2</f>
        <v>44</v>
      </c>
      <c r="I84" s="54">
        <f>VLOOKUP($A84,'#Stat'!$A:$K,11,FALSE)*2</f>
        <v>36</v>
      </c>
      <c r="J84" s="55" t="s">
        <v>130</v>
      </c>
      <c r="K84" s="56" t="s">
        <v>122</v>
      </c>
      <c r="L84" s="56">
        <v>1000</v>
      </c>
      <c r="M84" s="56">
        <v>50</v>
      </c>
      <c r="N84" s="56">
        <v>0</v>
      </c>
      <c r="O84" s="56">
        <v>1800</v>
      </c>
      <c r="P84" s="56">
        <v>2</v>
      </c>
      <c r="Q84" s="56">
        <v>0</v>
      </c>
      <c r="R84" s="59">
        <f>(($L84*'#Constant'!$B$6+($O84-$N84*2)*'#Constant'!$H$6)*(VLOOKUP($N84,'#Constant'!$D$6:$E$12,2,FALSE)/$M84*100*VLOOKUP($C84,'#Constant'!$J$6:$K$10,2,FALSE)*VLOOKUP($J84,'#Constant'!$M$6:$N$11,2,FALSE)*(1-$Q84)/$P84))</f>
        <v>748.00000000000011</v>
      </c>
      <c r="T84" s="59">
        <f t="shared" si="137"/>
        <v>748.00000000000011</v>
      </c>
      <c r="U84" s="59">
        <f t="shared" si="133"/>
        <v>748.00000000000011</v>
      </c>
      <c r="V84" s="59">
        <f t="shared" si="138"/>
        <v>1496.0000000000002</v>
      </c>
      <c r="W84" s="56" t="s">
        <v>146</v>
      </c>
      <c r="X84" s="56">
        <v>0.5</v>
      </c>
      <c r="Y84" s="59">
        <f t="shared" si="134"/>
        <v>374.00000000000006</v>
      </c>
      <c r="Z84" s="59">
        <f t="shared" ca="1" si="139"/>
        <v>77.792000000000016</v>
      </c>
      <c r="AB84" s="56">
        <v>0</v>
      </c>
      <c r="AC84" s="56">
        <v>0</v>
      </c>
      <c r="AD84" s="59">
        <f t="shared" si="140"/>
        <v>0</v>
      </c>
      <c r="AE84" s="59">
        <f t="shared" si="135"/>
        <v>0</v>
      </c>
      <c r="AF84" s="56" t="s">
        <v>146</v>
      </c>
      <c r="AG84" s="56">
        <v>0</v>
      </c>
      <c r="AH84" s="59">
        <f t="shared" ref="AH84" si="143">$AD84*(1-$AG84)</f>
        <v>0</v>
      </c>
      <c r="AI84" s="59">
        <f t="shared" ca="1" si="141"/>
        <v>0</v>
      </c>
      <c r="AN84" s="52" t="e">
        <f t="shared" si="48"/>
        <v>#DIV/0!</v>
      </c>
    </row>
    <row r="85" spans="1:40" x14ac:dyDescent="0.3">
      <c r="A85" s="60">
        <f t="shared" si="142"/>
        <v>12</v>
      </c>
      <c r="B85" s="54" t="str">
        <f>VLOOKUP($A85,'#Stat'!$A:$K,2,FALSE)</f>
        <v>미르르</v>
      </c>
      <c r="C85" s="54" t="str">
        <f>VLOOKUP($A85,[5]CreatureTable!$A:$AV,48,FALSE)</f>
        <v>2</v>
      </c>
      <c r="D85" s="54" t="str">
        <f>VLOOKUP($A85,'#Stat'!$A:$K,3,FALSE)</f>
        <v>Mechanic</v>
      </c>
      <c r="E85" s="54">
        <f>VLOOKUP($A85,'#Stat'!$A:$K,7,FALSE)</f>
        <v>104</v>
      </c>
      <c r="F85" s="54">
        <f>VLOOKUP($A85,'#Stat'!$A:$K,8,FALSE)</f>
        <v>104</v>
      </c>
      <c r="G85" s="54">
        <f>VLOOKUP($A85,'#Stat'!$A:$K,9,FALSE)</f>
        <v>4734</v>
      </c>
      <c r="H85" s="54">
        <f>VLOOKUP($A85,'#Stat'!$A:$K,10,FALSE)*2</f>
        <v>44</v>
      </c>
      <c r="I85" s="54">
        <f>VLOOKUP($A85,'#Stat'!$A:$K,11,FALSE)*2</f>
        <v>36</v>
      </c>
      <c r="J85" s="55" t="s">
        <v>134</v>
      </c>
      <c r="K85" s="56" t="s">
        <v>122</v>
      </c>
      <c r="L85" s="56">
        <v>0</v>
      </c>
      <c r="M85" s="56">
        <v>25</v>
      </c>
      <c r="N85" s="56">
        <v>0</v>
      </c>
      <c r="O85" s="56">
        <v>2000</v>
      </c>
      <c r="P85" s="56">
        <v>1</v>
      </c>
      <c r="Q85" s="56">
        <v>0</v>
      </c>
      <c r="R85" s="59">
        <f>(($L85*'#Constant'!$B$6+($O85-$N85*2)*'#Constant'!$H$6)*(VLOOKUP($N85,'#Constant'!$D$6:$E$12,2,FALSE)/$M85*100*VLOOKUP($C85,'#Constant'!$J$6:$K$10,2,FALSE)*VLOOKUP($J85,'#Constant'!$M$6:$N$11,2,FALSE)*(1-$Q85)/$P85))</f>
        <v>880.00000000000011</v>
      </c>
      <c r="T85" s="59">
        <f t="shared" si="137"/>
        <v>880.00000000000011</v>
      </c>
      <c r="U85" s="59">
        <f t="shared" si="133"/>
        <v>880.00000000000011</v>
      </c>
      <c r="V85" s="59">
        <f t="shared" si="138"/>
        <v>880.00000000000011</v>
      </c>
      <c r="W85" s="56" t="s">
        <v>146</v>
      </c>
      <c r="X85" s="56">
        <v>0</v>
      </c>
      <c r="Y85" s="59">
        <f t="shared" si="134"/>
        <v>880.00000000000011</v>
      </c>
      <c r="Z85" s="59">
        <f t="shared" ca="1" si="139"/>
        <v>0</v>
      </c>
      <c r="AB85" s="56">
        <v>0</v>
      </c>
      <c r="AC85" s="56">
        <v>0</v>
      </c>
      <c r="AD85" s="59">
        <f t="shared" si="140"/>
        <v>0</v>
      </c>
      <c r="AE85" s="59">
        <f t="shared" si="135"/>
        <v>0</v>
      </c>
      <c r="AF85" s="56" t="s">
        <v>146</v>
      </c>
      <c r="AG85" s="56">
        <v>0</v>
      </c>
      <c r="AH85" s="59">
        <f t="shared" ref="AH85" si="144">AD85*(1-AG85)</f>
        <v>0</v>
      </c>
      <c r="AI85" s="59">
        <f t="shared" ca="1" si="141"/>
        <v>0</v>
      </c>
      <c r="AN85" s="52" t="e">
        <f t="shared" si="48"/>
        <v>#DIV/0!</v>
      </c>
    </row>
    <row r="86" spans="1:40" x14ac:dyDescent="0.3">
      <c r="A86" s="57"/>
      <c r="AN86" s="52" t="e">
        <f t="shared" si="48"/>
        <v>#DIV/0!</v>
      </c>
    </row>
    <row r="87" spans="1:40" x14ac:dyDescent="0.3">
      <c r="A87" s="60">
        <v>13</v>
      </c>
      <c r="B87" s="54" t="str">
        <f>VLOOKUP($A87,'#Stat'!$A:$K,2,FALSE)</f>
        <v>로레인</v>
      </c>
      <c r="C87" s="54" t="str">
        <f>VLOOKUP($A87,[5]CreatureTable!$A:$AV,48,FALSE)</f>
        <v>2</v>
      </c>
      <c r="D87" s="54" t="str">
        <f>VLOOKUP($A87,'#Stat'!$A:$K,3,FALSE)</f>
        <v>Wizard</v>
      </c>
      <c r="E87" s="54">
        <f>VLOOKUP($A87,'#Stat'!$A:$K,7,FALSE)</f>
        <v>120</v>
      </c>
      <c r="F87" s="54">
        <f>VLOOKUP($A87,'#Stat'!$A:$K,8,FALSE)</f>
        <v>120</v>
      </c>
      <c r="G87" s="54">
        <f>VLOOKUP($A87,'#Stat'!$A:$K,9,FALSE)</f>
        <v>4031</v>
      </c>
      <c r="H87" s="54">
        <f>VLOOKUP($A87,'#Stat'!$A:$K,10,FALSE)*2</f>
        <v>32</v>
      </c>
      <c r="I87" s="54">
        <f>VLOOKUP($A87,'#Stat'!$A:$K,11,FALSE)*2</f>
        <v>48</v>
      </c>
      <c r="J87" s="55" t="s">
        <v>133</v>
      </c>
      <c r="K87" s="56" t="s">
        <v>118</v>
      </c>
      <c r="L87" s="56">
        <v>1300</v>
      </c>
      <c r="M87" s="56">
        <v>100</v>
      </c>
      <c r="N87" s="56">
        <v>0</v>
      </c>
      <c r="O87" s="56">
        <v>500</v>
      </c>
      <c r="P87" s="56">
        <v>1</v>
      </c>
      <c r="Q87" s="56">
        <v>0</v>
      </c>
      <c r="R87" s="59">
        <f>(($L87*'#Constant'!$B$6+($O87-$N87*2)*'#Constant'!$H$6)*(VLOOKUP($N87,'#Constant'!$D$6:$E$12,2,FALSE)/$M87*100*VLOOKUP($C87,'#Constant'!$J$6:$K$10,2,FALSE)*VLOOKUP($J87,'#Constant'!$M$6:$N$11,2,FALSE)*(1-$Q87)/$P87))</f>
        <v>770.00000000000011</v>
      </c>
      <c r="T87" s="59">
        <f>$R87*(1-$AB87)</f>
        <v>770.00000000000011</v>
      </c>
      <c r="U87" s="59">
        <f t="shared" ref="U87:U92" si="145">T87/IF(L87=0,1000,L87)*1000</f>
        <v>592.30769230769238</v>
      </c>
      <c r="V87" s="59">
        <f>$U87*$P87</f>
        <v>592.30769230769238</v>
      </c>
      <c r="W87" s="56" t="s">
        <v>146</v>
      </c>
      <c r="X87" s="56">
        <v>0</v>
      </c>
      <c r="Y87" s="59">
        <f t="shared" ref="Y87:Y92" si="146">T87*(1-X87)</f>
        <v>770.00000000000011</v>
      </c>
      <c r="Z87" s="59">
        <f ca="1">T87*X87/1000*OFFSET($E87,0,IF($W87="PA",0,IF($W87="MA",1,IF($W87="HP",2,IF($W87="PD",3,IF($W87="MD",4,0))))))*2</f>
        <v>0</v>
      </c>
      <c r="AB87" s="56">
        <v>0</v>
      </c>
      <c r="AC87" s="56">
        <v>0</v>
      </c>
      <c r="AD87" s="59">
        <f>$R87/(IF($AC87=0,1,$AC87)/2000)*$AB87</f>
        <v>0</v>
      </c>
      <c r="AE87" s="59">
        <f t="shared" ref="AE87:AE92" si="147">$AD87*$P87</f>
        <v>0</v>
      </c>
      <c r="AF87" s="56" t="s">
        <v>146</v>
      </c>
      <c r="AG87" s="56">
        <v>0</v>
      </c>
      <c r="AH87" s="59">
        <f t="shared" ref="AH87:AH89" si="148">$AD87*(1-$AG87)</f>
        <v>0</v>
      </c>
      <c r="AI87" s="59">
        <f ca="1">$AD87*$AG87/1000*OFFSET($E87,0,IF($W87="PA",0,IF($W87="MA",1,IF($W87="HP",2,IF($W87="PD",3,IF($W87="MD",4,0))))))*2</f>
        <v>0</v>
      </c>
      <c r="AN87" s="52" t="e">
        <f t="shared" si="48"/>
        <v>#DIV/0!</v>
      </c>
    </row>
    <row r="88" spans="1:40" x14ac:dyDescent="0.3">
      <c r="A88" s="60">
        <f>A87</f>
        <v>13</v>
      </c>
      <c r="B88" s="54" t="str">
        <f>VLOOKUP($A88,'#Stat'!$A:$K,2,FALSE)</f>
        <v>로레인</v>
      </c>
      <c r="C88" s="54" t="str">
        <f>VLOOKUP($A88,[5]CreatureTable!$A:$AV,48,FALSE)</f>
        <v>2</v>
      </c>
      <c r="D88" s="54" t="str">
        <f>VLOOKUP($A88,'#Stat'!$A:$K,3,FALSE)</f>
        <v>Wizard</v>
      </c>
      <c r="E88" s="54">
        <f>VLOOKUP($A88,'#Stat'!$A:$K,7,FALSE)</f>
        <v>120</v>
      </c>
      <c r="F88" s="54">
        <f>VLOOKUP($A88,'#Stat'!$A:$K,8,FALSE)</f>
        <v>120</v>
      </c>
      <c r="G88" s="54">
        <f>VLOOKUP($A88,'#Stat'!$A:$K,9,FALSE)</f>
        <v>4031</v>
      </c>
      <c r="H88" s="54">
        <f>VLOOKUP($A88,'#Stat'!$A:$K,10,FALSE)*2</f>
        <v>32</v>
      </c>
      <c r="I88" s="54">
        <f>VLOOKUP($A88,'#Stat'!$A:$K,11,FALSE)*2</f>
        <v>48</v>
      </c>
      <c r="J88" s="55" t="s">
        <v>127</v>
      </c>
      <c r="K88" s="56" t="s">
        <v>118</v>
      </c>
      <c r="L88" s="56">
        <v>3600</v>
      </c>
      <c r="M88" s="56">
        <v>100</v>
      </c>
      <c r="N88" s="56">
        <v>2000</v>
      </c>
      <c r="O88" s="56">
        <v>8000</v>
      </c>
      <c r="P88" s="56">
        <v>1.5</v>
      </c>
      <c r="Q88" s="56">
        <v>0</v>
      </c>
      <c r="R88" s="59">
        <f>(($L88*'#Constant'!$B$6+($O88-$N88*2)*'#Constant'!$H$6)*(VLOOKUP($N88,'#Constant'!$D$6:$E$12,2,FALSE)/$M88*100*VLOOKUP($C88,'#Constant'!$J$6:$K$10,2,FALSE)*VLOOKUP($J88,'#Constant'!$M$6:$N$11,2,FALSE)*(1-$Q88)/$P88))</f>
        <v>4840</v>
      </c>
      <c r="T88" s="59">
        <f t="shared" ref="T88:T92" si="149">$R88*(1-$AB88)</f>
        <v>2841.08</v>
      </c>
      <c r="U88" s="59">
        <f t="shared" si="145"/>
        <v>789.18888888888887</v>
      </c>
      <c r="V88" s="59">
        <f t="shared" ref="V88:V92" si="150">$U88*$P88</f>
        <v>1183.7833333333333</v>
      </c>
      <c r="W88" s="56" t="s">
        <v>146</v>
      </c>
      <c r="X88" s="56">
        <v>0.5</v>
      </c>
      <c r="Y88" s="59">
        <f t="shared" si="146"/>
        <v>1420.54</v>
      </c>
      <c r="Z88" s="59">
        <f t="shared" ref="Z88:Z92" ca="1" si="151">T88*X88/1000*OFFSET($E88,0,IF($W88="PA",0,IF($W88="MA",1,IF($W88="HP",2,IF($W88="PD",3,IF($W88="MD",4,0))))))*2</f>
        <v>340.92959999999999</v>
      </c>
      <c r="AB88" s="56">
        <v>0.41299999999999998</v>
      </c>
      <c r="AC88" s="56">
        <v>20000</v>
      </c>
      <c r="AD88" s="59">
        <f t="shared" ref="AD88:AD92" si="152">$R88/(IF($AC88=0,1,$AC88)/2000)*$AB88</f>
        <v>199.892</v>
      </c>
      <c r="AE88" s="59">
        <f t="shared" si="147"/>
        <v>299.83799999999997</v>
      </c>
      <c r="AF88" s="56" t="s">
        <v>146</v>
      </c>
      <c r="AG88" s="56">
        <v>0</v>
      </c>
      <c r="AH88" s="59">
        <f t="shared" si="148"/>
        <v>199.892</v>
      </c>
      <c r="AI88" s="59">
        <f t="shared" ref="AI88:AI92" ca="1" si="153">$AD88*$AG88/1000*OFFSET($E88,0,IF($W88="PA",0,IF($W88="MA",1,IF($W88="HP",2,IF($W88="PD",3,IF($W88="MD",4,0))))))*2</f>
        <v>0</v>
      </c>
      <c r="AK88" s="52">
        <v>47</v>
      </c>
      <c r="AN88" s="52">
        <f t="shared" si="48"/>
        <v>30.224255319148934</v>
      </c>
    </row>
    <row r="89" spans="1:40" x14ac:dyDescent="0.3">
      <c r="A89" s="60">
        <f t="shared" ref="A89:A92" si="154">A88</f>
        <v>13</v>
      </c>
      <c r="B89" s="54" t="str">
        <f>VLOOKUP($A89,'#Stat'!$A:$K,2,FALSE)</f>
        <v>로레인</v>
      </c>
      <c r="C89" s="54" t="str">
        <f>VLOOKUP($A89,[5]CreatureTable!$A:$AV,48,FALSE)</f>
        <v>2</v>
      </c>
      <c r="D89" s="54" t="str">
        <f>VLOOKUP($A89,'#Stat'!$A:$K,3,FALSE)</f>
        <v>Wizard</v>
      </c>
      <c r="E89" s="54">
        <f>VLOOKUP($A89,'#Stat'!$A:$K,7,FALSE)</f>
        <v>120</v>
      </c>
      <c r="F89" s="54">
        <f>VLOOKUP($A89,'#Stat'!$A:$K,8,FALSE)</f>
        <v>120</v>
      </c>
      <c r="G89" s="54">
        <f>VLOOKUP($A89,'#Stat'!$A:$K,9,FALSE)</f>
        <v>4031</v>
      </c>
      <c r="H89" s="54">
        <f>VLOOKUP($A89,'#Stat'!$A:$K,10,FALSE)*2</f>
        <v>32</v>
      </c>
      <c r="I89" s="54">
        <f>VLOOKUP($A89,'#Stat'!$A:$K,11,FALSE)*2</f>
        <v>48</v>
      </c>
      <c r="J89" s="55" t="s">
        <v>128</v>
      </c>
      <c r="K89" s="56" t="s">
        <v>163</v>
      </c>
      <c r="L89" s="56">
        <v>2400</v>
      </c>
      <c r="M89" s="56">
        <v>100</v>
      </c>
      <c r="N89" s="56">
        <v>3000</v>
      </c>
      <c r="O89" s="56">
        <v>10000</v>
      </c>
      <c r="P89" s="56">
        <v>1.5</v>
      </c>
      <c r="Q89" s="56">
        <v>0.4</v>
      </c>
      <c r="R89" s="59">
        <f>(($L89*'#Constant'!$B$6+($O89-$N89*2)*'#Constant'!$H$6)*(VLOOKUP($N89,'#Constant'!$D$6:$E$12,2,FALSE)/$M89*100*VLOOKUP($C89,'#Constant'!$J$6:$K$10,2,FALSE)*VLOOKUP($J89,'#Constant'!$M$6:$N$11,2,FALSE)*(1-$Q89)/$P89))</f>
        <v>4065.6000000000004</v>
      </c>
      <c r="T89" s="59">
        <f t="shared" si="149"/>
        <v>1260.3360000000002</v>
      </c>
      <c r="U89" s="59">
        <f t="shared" si="145"/>
        <v>525.1400000000001</v>
      </c>
      <c r="V89" s="59">
        <f t="shared" si="150"/>
        <v>787.71000000000015</v>
      </c>
      <c r="W89" s="56" t="s">
        <v>146</v>
      </c>
      <c r="X89" s="56">
        <v>0.5</v>
      </c>
      <c r="Y89" s="59">
        <f t="shared" si="146"/>
        <v>630.16800000000012</v>
      </c>
      <c r="Z89" s="59">
        <f t="shared" ca="1" si="151"/>
        <v>151.24032000000005</v>
      </c>
      <c r="AB89" s="56">
        <v>0.69</v>
      </c>
      <c r="AC89" s="56">
        <v>20000</v>
      </c>
      <c r="AD89" s="59">
        <f t="shared" si="152"/>
        <v>280.52640000000002</v>
      </c>
      <c r="AE89" s="59">
        <f t="shared" si="147"/>
        <v>420.78960000000006</v>
      </c>
      <c r="AF89" s="56" t="s">
        <v>146</v>
      </c>
      <c r="AG89" s="56">
        <v>0</v>
      </c>
      <c r="AH89" s="59">
        <f t="shared" si="148"/>
        <v>280.52640000000002</v>
      </c>
      <c r="AI89" s="59">
        <f t="shared" ca="1" si="153"/>
        <v>0</v>
      </c>
      <c r="AN89" s="52" t="e">
        <f t="shared" si="48"/>
        <v>#DIV/0!</v>
      </c>
    </row>
    <row r="90" spans="1:40" x14ac:dyDescent="0.3">
      <c r="A90" s="60">
        <f t="shared" si="154"/>
        <v>13</v>
      </c>
      <c r="B90" s="54" t="str">
        <f>VLOOKUP($A90,'#Stat'!$A:$K,2,FALSE)</f>
        <v>로레인</v>
      </c>
      <c r="C90" s="54" t="str">
        <f>VLOOKUP($A90,[5]CreatureTable!$A:$AV,48,FALSE)</f>
        <v>2</v>
      </c>
      <c r="D90" s="54" t="str">
        <f>VLOOKUP($A90,'#Stat'!$A:$K,3,FALSE)</f>
        <v>Wizard</v>
      </c>
      <c r="E90" s="54">
        <f>VLOOKUP($A90,'#Stat'!$A:$K,7,FALSE)</f>
        <v>120</v>
      </c>
      <c r="F90" s="54">
        <f>VLOOKUP($A90,'#Stat'!$A:$K,8,FALSE)</f>
        <v>120</v>
      </c>
      <c r="G90" s="54">
        <f>VLOOKUP($A90,'#Stat'!$A:$K,9,FALSE)</f>
        <v>4031</v>
      </c>
      <c r="H90" s="54">
        <f>VLOOKUP($A90,'#Stat'!$A:$K,10,FALSE)*2</f>
        <v>32</v>
      </c>
      <c r="I90" s="54">
        <f>VLOOKUP($A90,'#Stat'!$A:$K,11,FALSE)*2</f>
        <v>48</v>
      </c>
      <c r="J90" s="55" t="s">
        <v>129</v>
      </c>
      <c r="K90" s="56" t="s">
        <v>118</v>
      </c>
      <c r="L90" s="56">
        <v>3900</v>
      </c>
      <c r="M90" s="56">
        <v>100</v>
      </c>
      <c r="N90" s="56">
        <v>3000</v>
      </c>
      <c r="O90" s="56">
        <v>30000</v>
      </c>
      <c r="P90" s="56">
        <v>2.5</v>
      </c>
      <c r="Q90" s="56">
        <v>0.3</v>
      </c>
      <c r="R90" s="59">
        <f>(($L90*'#Constant'!$B$6+($O90-$N90*2)*'#Constant'!$H$6)*(VLOOKUP($N90,'#Constant'!$D$6:$E$12,2,FALSE)/$M90*100*VLOOKUP($C90,'#Constant'!$J$6:$K$10,2,FALSE)*VLOOKUP($J90,'#Constant'!$M$6:$N$11,2,FALSE)*(1-$Q90)/$P90))</f>
        <v>8792.4374999999982</v>
      </c>
      <c r="T90" s="59">
        <f t="shared" si="149"/>
        <v>8792.4374999999982</v>
      </c>
      <c r="U90" s="59">
        <f t="shared" si="145"/>
        <v>2254.4711538461534</v>
      </c>
      <c r="V90" s="59">
        <f t="shared" si="150"/>
        <v>5636.1778846153829</v>
      </c>
      <c r="W90" s="56" t="s">
        <v>146</v>
      </c>
      <c r="X90" s="56">
        <v>0.5</v>
      </c>
      <c r="Y90" s="59">
        <f t="shared" si="146"/>
        <v>4396.2187499999991</v>
      </c>
      <c r="Z90" s="59">
        <f t="shared" ca="1" si="151"/>
        <v>1055.0924999999997</v>
      </c>
      <c r="AB90" s="56">
        <v>0</v>
      </c>
      <c r="AC90" s="56">
        <v>0</v>
      </c>
      <c r="AD90" s="59">
        <f t="shared" si="152"/>
        <v>0</v>
      </c>
      <c r="AE90" s="59">
        <f t="shared" si="147"/>
        <v>0</v>
      </c>
      <c r="AF90" s="56" t="s">
        <v>146</v>
      </c>
      <c r="AG90" s="56">
        <v>1</v>
      </c>
      <c r="AH90" s="59">
        <f>$AD90*(1-$AG90)</f>
        <v>0</v>
      </c>
      <c r="AI90" s="59">
        <f t="shared" ca="1" si="153"/>
        <v>0</v>
      </c>
      <c r="AK90" s="52">
        <v>4848</v>
      </c>
      <c r="AL90" s="52">
        <v>1164</v>
      </c>
      <c r="AN90" s="52">
        <f t="shared" si="48"/>
        <v>0.90681079826732658</v>
      </c>
    </row>
    <row r="91" spans="1:40" x14ac:dyDescent="0.3">
      <c r="A91" s="60">
        <f t="shared" si="154"/>
        <v>13</v>
      </c>
      <c r="B91" s="54" t="str">
        <f>VLOOKUP($A91,'#Stat'!$A:$K,2,FALSE)</f>
        <v>로레인</v>
      </c>
      <c r="C91" s="54" t="str">
        <f>VLOOKUP($A91,[5]CreatureTable!$A:$AV,48,FALSE)</f>
        <v>2</v>
      </c>
      <c r="D91" s="54" t="str">
        <f>VLOOKUP($A91,'#Stat'!$A:$K,3,FALSE)</f>
        <v>Wizard</v>
      </c>
      <c r="E91" s="54">
        <f>VLOOKUP($A91,'#Stat'!$A:$K,7,FALSE)</f>
        <v>120</v>
      </c>
      <c r="F91" s="54">
        <f>VLOOKUP($A91,'#Stat'!$A:$K,8,FALSE)</f>
        <v>120</v>
      </c>
      <c r="G91" s="54">
        <f>VLOOKUP($A91,'#Stat'!$A:$K,9,FALSE)</f>
        <v>4031</v>
      </c>
      <c r="H91" s="54">
        <f>VLOOKUP($A91,'#Stat'!$A:$K,10,FALSE)*2</f>
        <v>32</v>
      </c>
      <c r="I91" s="54">
        <f>VLOOKUP($A91,'#Stat'!$A:$K,11,FALSE)*2</f>
        <v>48</v>
      </c>
      <c r="J91" s="55" t="s">
        <v>130</v>
      </c>
      <c r="K91" s="56" t="s">
        <v>118</v>
      </c>
      <c r="L91" s="56">
        <v>1800</v>
      </c>
      <c r="M91" s="56">
        <v>1000</v>
      </c>
      <c r="N91" s="56">
        <v>0</v>
      </c>
      <c r="O91" s="56">
        <v>15000</v>
      </c>
      <c r="P91" s="56">
        <v>1</v>
      </c>
      <c r="Q91" s="56">
        <v>-1.5</v>
      </c>
      <c r="R91" s="59">
        <f>(($L91*'#Constant'!$B$6+($O91-$N91*2)*'#Constant'!$H$6)*(VLOOKUP($N91,'#Constant'!$D$6:$E$12,2,FALSE)/$M91*100*VLOOKUP($C91,'#Constant'!$J$6:$K$10,2,FALSE)*VLOOKUP($J91,'#Constant'!$M$6:$N$11,2,FALSE)*(1-$Q91)/$P91))</f>
        <v>660</v>
      </c>
      <c r="T91" s="59">
        <f t="shared" si="149"/>
        <v>660</v>
      </c>
      <c r="U91" s="59">
        <f t="shared" si="145"/>
        <v>366.66666666666663</v>
      </c>
      <c r="V91" s="59">
        <f t="shared" si="150"/>
        <v>366.66666666666663</v>
      </c>
      <c r="W91" s="56" t="s">
        <v>146</v>
      </c>
      <c r="X91" s="56">
        <v>0.5</v>
      </c>
      <c r="Y91" s="59">
        <f t="shared" si="146"/>
        <v>330</v>
      </c>
      <c r="Z91" s="59">
        <f t="shared" ca="1" si="151"/>
        <v>79.2</v>
      </c>
      <c r="AB91" s="56">
        <v>0</v>
      </c>
      <c r="AC91" s="56">
        <v>0</v>
      </c>
      <c r="AD91" s="59">
        <f t="shared" si="152"/>
        <v>0</v>
      </c>
      <c r="AE91" s="59">
        <f t="shared" si="147"/>
        <v>0</v>
      </c>
      <c r="AF91" s="56" t="s">
        <v>146</v>
      </c>
      <c r="AG91" s="56">
        <v>0</v>
      </c>
      <c r="AH91" s="59">
        <f t="shared" ref="AH91" si="155">$AD91*(1-$AG91)</f>
        <v>0</v>
      </c>
      <c r="AI91" s="59">
        <f t="shared" ca="1" si="153"/>
        <v>0</v>
      </c>
      <c r="AN91" s="52" t="e">
        <f t="shared" si="48"/>
        <v>#DIV/0!</v>
      </c>
    </row>
    <row r="92" spans="1:40" x14ac:dyDescent="0.3">
      <c r="A92" s="60">
        <f t="shared" si="154"/>
        <v>13</v>
      </c>
      <c r="B92" s="54" t="str">
        <f>VLOOKUP($A92,'#Stat'!$A:$K,2,FALSE)</f>
        <v>로레인</v>
      </c>
      <c r="C92" s="54" t="str">
        <f>VLOOKUP($A92,[5]CreatureTable!$A:$AV,48,FALSE)</f>
        <v>2</v>
      </c>
      <c r="D92" s="54" t="str">
        <f>VLOOKUP($A92,'#Stat'!$A:$K,3,FALSE)</f>
        <v>Wizard</v>
      </c>
      <c r="E92" s="54">
        <f>VLOOKUP($A92,'#Stat'!$A:$K,7,FALSE)</f>
        <v>120</v>
      </c>
      <c r="F92" s="54">
        <f>VLOOKUP($A92,'#Stat'!$A:$K,8,FALSE)</f>
        <v>120</v>
      </c>
      <c r="G92" s="54">
        <f>VLOOKUP($A92,'#Stat'!$A:$K,9,FALSE)</f>
        <v>4031</v>
      </c>
      <c r="H92" s="54">
        <f>VLOOKUP($A92,'#Stat'!$A:$K,10,FALSE)*2</f>
        <v>32</v>
      </c>
      <c r="I92" s="54">
        <f>VLOOKUP($A92,'#Stat'!$A:$K,11,FALSE)*2</f>
        <v>48</v>
      </c>
      <c r="J92" s="55" t="s">
        <v>134</v>
      </c>
      <c r="K92" s="56" t="s">
        <v>122</v>
      </c>
      <c r="L92" s="56">
        <v>0</v>
      </c>
      <c r="M92" s="56">
        <v>25</v>
      </c>
      <c r="N92" s="56">
        <v>0</v>
      </c>
      <c r="O92" s="56">
        <v>2000</v>
      </c>
      <c r="P92" s="56">
        <v>1</v>
      </c>
      <c r="Q92" s="56">
        <v>0</v>
      </c>
      <c r="R92" s="59">
        <f>(($L92*'#Constant'!$B$6+($O92-$N92*2)*'#Constant'!$H$6)*(VLOOKUP($N92,'#Constant'!$D$6:$E$12,2,FALSE)/$M92*100*VLOOKUP($C92,'#Constant'!$J$6:$K$10,2,FALSE)*VLOOKUP($J92,'#Constant'!$M$6:$N$11,2,FALSE)*(1-$Q92)/$P92))</f>
        <v>880.00000000000011</v>
      </c>
      <c r="T92" s="59">
        <f t="shared" si="149"/>
        <v>880.00000000000011</v>
      </c>
      <c r="U92" s="59">
        <f t="shared" si="145"/>
        <v>880.00000000000011</v>
      </c>
      <c r="V92" s="59">
        <f t="shared" si="150"/>
        <v>880.00000000000011</v>
      </c>
      <c r="W92" s="56" t="s">
        <v>146</v>
      </c>
      <c r="X92" s="56">
        <v>0</v>
      </c>
      <c r="Y92" s="59">
        <f t="shared" si="146"/>
        <v>880.00000000000011</v>
      </c>
      <c r="Z92" s="59">
        <f t="shared" ca="1" si="151"/>
        <v>0</v>
      </c>
      <c r="AB92" s="56">
        <v>0</v>
      </c>
      <c r="AC92" s="56">
        <v>0</v>
      </c>
      <c r="AD92" s="59">
        <f t="shared" si="152"/>
        <v>0</v>
      </c>
      <c r="AE92" s="59">
        <f t="shared" si="147"/>
        <v>0</v>
      </c>
      <c r="AF92" s="56" t="s">
        <v>146</v>
      </c>
      <c r="AG92" s="56">
        <v>0</v>
      </c>
      <c r="AH92" s="59">
        <f t="shared" ref="AH92" si="156">AD92*(1-AG92)</f>
        <v>0</v>
      </c>
      <c r="AI92" s="59">
        <f t="shared" ca="1" si="153"/>
        <v>0</v>
      </c>
      <c r="AN92" s="52" t="e">
        <f t="shared" si="48"/>
        <v>#DIV/0!</v>
      </c>
    </row>
    <row r="93" spans="1:40" x14ac:dyDescent="0.3">
      <c r="AN93" s="52" t="e">
        <f t="shared" ref="AN93:AN156" si="157">Y93/AK93</f>
        <v>#DIV/0!</v>
      </c>
    </row>
    <row r="94" spans="1:40" x14ac:dyDescent="0.3">
      <c r="A94" s="61">
        <v>14</v>
      </c>
      <c r="B94" s="54" t="str">
        <f>VLOOKUP($A94,'#Stat'!$A:$K,2,FALSE)</f>
        <v>마야</v>
      </c>
      <c r="C94" s="54" t="str">
        <f>VLOOKUP($A94,[5]CreatureTable!$A:$AV,48,FALSE)</f>
        <v>3</v>
      </c>
      <c r="D94" s="54" t="str">
        <f>VLOOKUP($A94,'#Stat'!$A:$K,3,FALSE)</f>
        <v>Archer</v>
      </c>
      <c r="E94" s="54">
        <f>VLOOKUP($A94,'#Stat'!$A:$K,7,FALSE)</f>
        <v>114</v>
      </c>
      <c r="F94" s="54">
        <f>VLOOKUP($A94,'#Stat'!$A:$K,8,FALSE)</f>
        <v>114</v>
      </c>
      <c r="G94" s="54">
        <f>VLOOKUP($A94,'#Stat'!$A:$K,9,FALSE)</f>
        <v>4364</v>
      </c>
      <c r="H94" s="54">
        <f>VLOOKUP($A94,'#Stat'!$A:$K,10,FALSE)*2</f>
        <v>44</v>
      </c>
      <c r="I94" s="54">
        <f>VLOOKUP($A94,'#Stat'!$A:$K,11,FALSE)*2</f>
        <v>36</v>
      </c>
      <c r="J94" s="55" t="s">
        <v>133</v>
      </c>
      <c r="K94" s="56" t="s">
        <v>118</v>
      </c>
      <c r="L94" s="56">
        <v>4400</v>
      </c>
      <c r="M94" s="56">
        <v>100</v>
      </c>
      <c r="N94" s="56">
        <v>0</v>
      </c>
      <c r="O94" s="56">
        <v>0</v>
      </c>
      <c r="P94" s="56">
        <v>1</v>
      </c>
      <c r="Q94" s="56">
        <v>0</v>
      </c>
      <c r="R94" s="59">
        <f>(($L94*'#Constant'!$B$6+($O94-$N94*2)*'#Constant'!$H$6)*(VLOOKUP($N94,'#Constant'!$D$6:$E$12,2,FALSE)/$M94*100*VLOOKUP($C94,'#Constant'!$J$6:$K$10,2,FALSE)*VLOOKUP($J94,'#Constant'!$M$6:$N$11,2,FALSE)*(1-$Q94)/$P94))</f>
        <v>2640</v>
      </c>
      <c r="T94" s="59">
        <f>$R94*(1-$AB94)</f>
        <v>2640</v>
      </c>
      <c r="U94" s="59">
        <f t="shared" ref="U94:U99" si="158">T94/IF(L94=0,1000,L94)*1000</f>
        <v>600</v>
      </c>
      <c r="V94" s="59">
        <f>$U94*$P94</f>
        <v>600</v>
      </c>
      <c r="W94" s="56" t="s">
        <v>146</v>
      </c>
      <c r="X94" s="56">
        <v>0</v>
      </c>
      <c r="Y94" s="59">
        <f t="shared" ref="Y94:Y99" si="159">T94*(1-X94)</f>
        <v>2640</v>
      </c>
      <c r="Z94" s="59">
        <f ca="1">T94*X94/1000*OFFSET($E94,0,IF($W94="PA",0,IF($W94="MA",1,IF($W94="HP",2,IF($W94="PD",3,IF($W94="MD",4,0))))))*2</f>
        <v>0</v>
      </c>
      <c r="AB94" s="56">
        <v>0</v>
      </c>
      <c r="AC94" s="56">
        <v>0</v>
      </c>
      <c r="AD94" s="59">
        <f>$R94/(IF($AC94=0,1,$AC94)/2000)*$AB94</f>
        <v>0</v>
      </c>
      <c r="AE94" s="59">
        <f t="shared" ref="AE94:AE99" si="160">$AD94*$P94</f>
        <v>0</v>
      </c>
      <c r="AF94" s="56" t="s">
        <v>146</v>
      </c>
      <c r="AG94" s="56">
        <v>0</v>
      </c>
      <c r="AH94" s="59">
        <f t="shared" ref="AH94:AH96" si="161">$AD94*(1-$AG94)</f>
        <v>0</v>
      </c>
      <c r="AI94" s="59">
        <f ca="1">$AD94*$AG94/1000*OFFSET($E94,0,IF($W94="PA",0,IF($W94="MA",1,IF($W94="HP",2,IF($W94="PD",3,IF($W94="MD",4,0))))))*2</f>
        <v>0</v>
      </c>
      <c r="AN94" s="52" t="e">
        <f t="shared" si="157"/>
        <v>#DIV/0!</v>
      </c>
    </row>
    <row r="95" spans="1:40" x14ac:dyDescent="0.3">
      <c r="A95" s="61">
        <f>A94</f>
        <v>14</v>
      </c>
      <c r="B95" s="54" t="str">
        <f>VLOOKUP($A95,'#Stat'!$A:$K,2,FALSE)</f>
        <v>마야</v>
      </c>
      <c r="C95" s="54" t="str">
        <f>VLOOKUP($A95,[5]CreatureTable!$A:$AV,48,FALSE)</f>
        <v>3</v>
      </c>
      <c r="D95" s="54" t="str">
        <f>VLOOKUP($A95,'#Stat'!$A:$K,3,FALSE)</f>
        <v>Archer</v>
      </c>
      <c r="E95" s="54">
        <f>VLOOKUP($A95,'#Stat'!$A:$K,7,FALSE)</f>
        <v>114</v>
      </c>
      <c r="F95" s="54">
        <f>VLOOKUP($A95,'#Stat'!$A:$K,8,FALSE)</f>
        <v>114</v>
      </c>
      <c r="G95" s="54">
        <f>VLOOKUP($A95,'#Stat'!$A:$K,9,FALSE)</f>
        <v>4364</v>
      </c>
      <c r="H95" s="54">
        <f>VLOOKUP($A95,'#Stat'!$A:$K,10,FALSE)*2</f>
        <v>44</v>
      </c>
      <c r="I95" s="54">
        <f>VLOOKUP($A95,'#Stat'!$A:$K,11,FALSE)*2</f>
        <v>36</v>
      </c>
      <c r="J95" s="55" t="s">
        <v>127</v>
      </c>
      <c r="K95" s="56" t="s">
        <v>118</v>
      </c>
      <c r="L95" s="56">
        <v>2600</v>
      </c>
      <c r="M95" s="56">
        <v>100</v>
      </c>
      <c r="N95" s="56">
        <v>3000</v>
      </c>
      <c r="O95" s="56">
        <v>12000</v>
      </c>
      <c r="P95" s="56">
        <v>2</v>
      </c>
      <c r="Q95" s="56">
        <v>0.25</v>
      </c>
      <c r="R95" s="59">
        <f>(($L95*'#Constant'!$B$6+($O95-$N95*2)*'#Constant'!$H$6)*(VLOOKUP($N95,'#Constant'!$D$6:$E$12,2,FALSE)/$M95*100*VLOOKUP($C95,'#Constant'!$J$6:$K$10,2,FALSE)*VLOOKUP($J95,'#Constant'!$M$6:$N$11,2,FALSE)*(1-$Q95)/$P95))</f>
        <v>4488.75</v>
      </c>
      <c r="T95" s="59">
        <f t="shared" ref="T95:T99" si="162">$R95*(1-$AB95)</f>
        <v>4488.75</v>
      </c>
      <c r="U95" s="59">
        <f t="shared" si="158"/>
        <v>1726.4423076923076</v>
      </c>
      <c r="V95" s="59">
        <f t="shared" ref="V95:V99" si="163">$U95*$P95</f>
        <v>3452.8846153846152</v>
      </c>
      <c r="W95" s="56" t="s">
        <v>146</v>
      </c>
      <c r="X95" s="56">
        <v>0.5</v>
      </c>
      <c r="Y95" s="59">
        <f t="shared" si="159"/>
        <v>2244.375</v>
      </c>
      <c r="Z95" s="59">
        <f t="shared" ref="Z95:Z99" ca="1" si="164">T95*X95/1000*OFFSET($E95,0,IF($W95="PA",0,IF($W95="MA",1,IF($W95="HP",2,IF($W95="PD",3,IF($W95="MD",4,0))))))*2</f>
        <v>511.71749999999997</v>
      </c>
      <c r="AB95" s="56">
        <v>0</v>
      </c>
      <c r="AC95" s="56">
        <v>0</v>
      </c>
      <c r="AD95" s="59">
        <f t="shared" ref="AD95:AD99" si="165">$R95/(IF($AC95=0,1,$AC95)/2000)*$AB95</f>
        <v>0</v>
      </c>
      <c r="AE95" s="59">
        <f t="shared" si="160"/>
        <v>0</v>
      </c>
      <c r="AF95" s="56" t="s">
        <v>146</v>
      </c>
      <c r="AG95" s="56">
        <v>0</v>
      </c>
      <c r="AH95" s="59">
        <f t="shared" si="161"/>
        <v>0</v>
      </c>
      <c r="AI95" s="59">
        <f t="shared" ref="AI95:AI99" ca="1" si="166">$AD95*$AG95/1000*OFFSET($E95,0,IF($W95="PA",0,IF($W95="MA",1,IF($W95="HP",2,IF($W95="PD",3,IF($W95="MD",4,0))))))*2</f>
        <v>0</v>
      </c>
      <c r="AN95" s="52" t="e">
        <f t="shared" si="157"/>
        <v>#DIV/0!</v>
      </c>
    </row>
    <row r="96" spans="1:40" x14ac:dyDescent="0.3">
      <c r="A96" s="61">
        <f t="shared" ref="A96:A99" si="167">A95</f>
        <v>14</v>
      </c>
      <c r="B96" s="54" t="str">
        <f>VLOOKUP($A96,'#Stat'!$A:$K,2,FALSE)</f>
        <v>마야</v>
      </c>
      <c r="C96" s="54" t="str">
        <f>VLOOKUP($A96,[5]CreatureTable!$A:$AV,48,FALSE)</f>
        <v>3</v>
      </c>
      <c r="D96" s="54" t="str">
        <f>VLOOKUP($A96,'#Stat'!$A:$K,3,FALSE)</f>
        <v>Archer</v>
      </c>
      <c r="E96" s="54">
        <f>VLOOKUP($A96,'#Stat'!$A:$K,7,FALSE)</f>
        <v>114</v>
      </c>
      <c r="F96" s="54">
        <f>VLOOKUP($A96,'#Stat'!$A:$K,8,FALSE)</f>
        <v>114</v>
      </c>
      <c r="G96" s="54">
        <f>VLOOKUP($A96,'#Stat'!$A:$K,9,FALSE)</f>
        <v>4364</v>
      </c>
      <c r="H96" s="54">
        <f>VLOOKUP($A96,'#Stat'!$A:$K,10,FALSE)*2</f>
        <v>44</v>
      </c>
      <c r="I96" s="54">
        <f>VLOOKUP($A96,'#Stat'!$A:$K,11,FALSE)*2</f>
        <v>36</v>
      </c>
      <c r="J96" s="55" t="s">
        <v>128</v>
      </c>
      <c r="K96" s="56" t="s">
        <v>118</v>
      </c>
      <c r="L96" s="56">
        <v>2400</v>
      </c>
      <c r="M96" s="56">
        <v>100</v>
      </c>
      <c r="N96" s="56">
        <v>2000</v>
      </c>
      <c r="O96" s="56">
        <v>9000</v>
      </c>
      <c r="P96" s="56">
        <v>1</v>
      </c>
      <c r="Q96" s="56">
        <v>0</v>
      </c>
      <c r="R96" s="59">
        <f>(($L96*'#Constant'!$B$6+($O96-$N96*2)*'#Constant'!$H$6)*(VLOOKUP($N96,'#Constant'!$D$6:$E$12,2,FALSE)/$M96*100*VLOOKUP($C96,'#Constant'!$J$6:$K$10,2,FALSE)*VLOOKUP($J96,'#Constant'!$M$6:$N$11,2,FALSE)*(1-$Q96)/$P96))</f>
        <v>6732</v>
      </c>
      <c r="T96" s="59">
        <f t="shared" si="162"/>
        <v>6732</v>
      </c>
      <c r="U96" s="59">
        <f t="shared" si="158"/>
        <v>2805</v>
      </c>
      <c r="V96" s="59">
        <f t="shared" si="163"/>
        <v>2805</v>
      </c>
      <c r="W96" s="56" t="s">
        <v>146</v>
      </c>
      <c r="X96" s="56">
        <v>0.5</v>
      </c>
      <c r="Y96" s="59">
        <f t="shared" si="159"/>
        <v>3366</v>
      </c>
      <c r="Z96" s="59">
        <f t="shared" ca="1" si="164"/>
        <v>767.44799999999998</v>
      </c>
      <c r="AB96" s="56">
        <v>0</v>
      </c>
      <c r="AC96" s="56">
        <v>0</v>
      </c>
      <c r="AD96" s="59">
        <f t="shared" si="165"/>
        <v>0</v>
      </c>
      <c r="AE96" s="59">
        <f t="shared" si="160"/>
        <v>0</v>
      </c>
      <c r="AF96" s="56" t="s">
        <v>146</v>
      </c>
      <c r="AG96" s="56">
        <v>0</v>
      </c>
      <c r="AH96" s="59">
        <f t="shared" si="161"/>
        <v>0</v>
      </c>
      <c r="AI96" s="59">
        <f t="shared" ca="1" si="166"/>
        <v>0</v>
      </c>
      <c r="AN96" s="52" t="e">
        <f t="shared" si="157"/>
        <v>#DIV/0!</v>
      </c>
    </row>
    <row r="97" spans="1:40" x14ac:dyDescent="0.3">
      <c r="A97" s="61">
        <f t="shared" si="167"/>
        <v>14</v>
      </c>
      <c r="B97" s="54" t="str">
        <f>VLOOKUP($A97,'#Stat'!$A:$K,2,FALSE)</f>
        <v>마야</v>
      </c>
      <c r="C97" s="54" t="str">
        <f>VLOOKUP($A97,[5]CreatureTable!$A:$AV,48,FALSE)</f>
        <v>3</v>
      </c>
      <c r="D97" s="54" t="str">
        <f>VLOOKUP($A97,'#Stat'!$A:$K,3,FALSE)</f>
        <v>Archer</v>
      </c>
      <c r="E97" s="54">
        <f>VLOOKUP($A97,'#Stat'!$A:$K,7,FALSE)</f>
        <v>114</v>
      </c>
      <c r="F97" s="54">
        <f>VLOOKUP($A97,'#Stat'!$A:$K,8,FALSE)</f>
        <v>114</v>
      </c>
      <c r="G97" s="54">
        <f>VLOOKUP($A97,'#Stat'!$A:$K,9,FALSE)</f>
        <v>4364</v>
      </c>
      <c r="H97" s="54">
        <f>VLOOKUP($A97,'#Stat'!$A:$K,10,FALSE)*2</f>
        <v>44</v>
      </c>
      <c r="I97" s="54">
        <f>VLOOKUP($A97,'#Stat'!$A:$K,11,FALSE)*2</f>
        <v>36</v>
      </c>
      <c r="J97" s="55" t="s">
        <v>129</v>
      </c>
      <c r="K97" s="56" t="s">
        <v>119</v>
      </c>
      <c r="L97" s="56">
        <v>2700</v>
      </c>
      <c r="M97" s="56">
        <v>100</v>
      </c>
      <c r="N97" s="56">
        <v>4000</v>
      </c>
      <c r="O97" s="56">
        <v>20000</v>
      </c>
      <c r="P97" s="56">
        <v>1</v>
      </c>
      <c r="Q97" s="56">
        <v>0.5</v>
      </c>
      <c r="R97" s="59">
        <f>(($L97*'#Constant'!$B$6+($O97-$N97*2)*'#Constant'!$H$6)*(VLOOKUP($N97,'#Constant'!$D$6:$E$12,2,FALSE)/$M97*100*VLOOKUP($C97,'#Constant'!$J$6:$K$10,2,FALSE)*VLOOKUP($J97,'#Constant'!$M$6:$N$11,2,FALSE)*(1-$Q97)/$P97))</f>
        <v>15300</v>
      </c>
      <c r="T97" s="59">
        <f t="shared" si="162"/>
        <v>3059.9999999999995</v>
      </c>
      <c r="U97" s="59">
        <f t="shared" si="158"/>
        <v>1133.333333333333</v>
      </c>
      <c r="V97" s="59">
        <f t="shared" si="163"/>
        <v>1133.333333333333</v>
      </c>
      <c r="W97" s="56" t="s">
        <v>146</v>
      </c>
      <c r="X97" s="56">
        <v>0</v>
      </c>
      <c r="Y97" s="59">
        <f t="shared" si="159"/>
        <v>3059.9999999999995</v>
      </c>
      <c r="Z97" s="59">
        <f t="shared" ca="1" si="164"/>
        <v>0</v>
      </c>
      <c r="AB97" s="56">
        <v>0.8</v>
      </c>
      <c r="AC97" s="56">
        <v>20000</v>
      </c>
      <c r="AD97" s="59">
        <f t="shared" si="165"/>
        <v>1224</v>
      </c>
      <c r="AE97" s="59">
        <f t="shared" si="160"/>
        <v>1224</v>
      </c>
      <c r="AF97" s="56" t="s">
        <v>146</v>
      </c>
      <c r="AG97" s="56">
        <v>1</v>
      </c>
      <c r="AH97" s="59">
        <f>$AD97*(1-$AG97)</f>
        <v>0</v>
      </c>
      <c r="AI97" s="59">
        <f t="shared" ca="1" si="166"/>
        <v>279.072</v>
      </c>
      <c r="AN97" s="52" t="e">
        <f t="shared" si="157"/>
        <v>#DIV/0!</v>
      </c>
    </row>
    <row r="98" spans="1:40" x14ac:dyDescent="0.3">
      <c r="A98" s="61">
        <f t="shared" si="167"/>
        <v>14</v>
      </c>
      <c r="B98" s="54" t="str">
        <f>VLOOKUP($A98,'#Stat'!$A:$K,2,FALSE)</f>
        <v>마야</v>
      </c>
      <c r="C98" s="54" t="str">
        <f>VLOOKUP($A98,[5]CreatureTable!$A:$AV,48,FALSE)</f>
        <v>3</v>
      </c>
      <c r="D98" s="54" t="str">
        <f>VLOOKUP($A98,'#Stat'!$A:$K,3,FALSE)</f>
        <v>Archer</v>
      </c>
      <c r="E98" s="54">
        <f>VLOOKUP($A98,'#Stat'!$A:$K,7,FALSE)</f>
        <v>114</v>
      </c>
      <c r="F98" s="54">
        <f>VLOOKUP($A98,'#Stat'!$A:$K,8,FALSE)</f>
        <v>114</v>
      </c>
      <c r="G98" s="54">
        <f>VLOOKUP($A98,'#Stat'!$A:$K,9,FALSE)</f>
        <v>4364</v>
      </c>
      <c r="H98" s="54">
        <f>VLOOKUP($A98,'#Stat'!$A:$K,10,FALSE)*2</f>
        <v>44</v>
      </c>
      <c r="I98" s="54">
        <f>VLOOKUP($A98,'#Stat'!$A:$K,11,FALSE)*2</f>
        <v>36</v>
      </c>
      <c r="J98" s="55" t="s">
        <v>130</v>
      </c>
      <c r="K98" s="56" t="s">
        <v>122</v>
      </c>
      <c r="L98" s="56">
        <v>1300</v>
      </c>
      <c r="M98" s="56">
        <v>30</v>
      </c>
      <c r="N98" s="56">
        <v>0</v>
      </c>
      <c r="O98" s="56">
        <v>4000</v>
      </c>
      <c r="P98" s="56">
        <v>2</v>
      </c>
      <c r="Q98" s="56">
        <v>0</v>
      </c>
      <c r="R98" s="59">
        <f>(($L98*'#Constant'!$B$6+($O98-$N98*2)*'#Constant'!$H$6)*(VLOOKUP($N98,'#Constant'!$D$6:$E$12,2,FALSE)/$M98*100*VLOOKUP($C98,'#Constant'!$J$6:$K$10,2,FALSE)*VLOOKUP($J98,'#Constant'!$M$6:$N$11,2,FALSE)*(1-$Q98)/$P98))</f>
        <v>2100</v>
      </c>
      <c r="T98" s="59">
        <f t="shared" si="162"/>
        <v>2100</v>
      </c>
      <c r="U98" s="59">
        <f t="shared" si="158"/>
        <v>1615.3846153846155</v>
      </c>
      <c r="V98" s="59">
        <f t="shared" si="163"/>
        <v>3230.7692307692309</v>
      </c>
      <c r="W98" s="56" t="s">
        <v>146</v>
      </c>
      <c r="X98" s="56">
        <v>0.5</v>
      </c>
      <c r="Y98" s="59">
        <f t="shared" si="159"/>
        <v>1050</v>
      </c>
      <c r="Z98" s="59">
        <f t="shared" ca="1" si="164"/>
        <v>239.4</v>
      </c>
      <c r="AB98" s="56">
        <v>0</v>
      </c>
      <c r="AC98" s="56">
        <v>0</v>
      </c>
      <c r="AD98" s="59">
        <f t="shared" si="165"/>
        <v>0</v>
      </c>
      <c r="AE98" s="59">
        <f t="shared" si="160"/>
        <v>0</v>
      </c>
      <c r="AF98" s="56" t="s">
        <v>146</v>
      </c>
      <c r="AG98" s="56">
        <v>0</v>
      </c>
      <c r="AH98" s="59">
        <f t="shared" ref="AH98" si="168">$AD98*(1-$AG98)</f>
        <v>0</v>
      </c>
      <c r="AI98" s="59">
        <f t="shared" ca="1" si="166"/>
        <v>0</v>
      </c>
      <c r="AN98" s="52" t="e">
        <f t="shared" si="157"/>
        <v>#DIV/0!</v>
      </c>
    </row>
    <row r="99" spans="1:40" x14ac:dyDescent="0.3">
      <c r="A99" s="61">
        <f t="shared" si="167"/>
        <v>14</v>
      </c>
      <c r="B99" s="54" t="str">
        <f>VLOOKUP($A99,'#Stat'!$A:$K,2,FALSE)</f>
        <v>마야</v>
      </c>
      <c r="C99" s="54" t="str">
        <f>VLOOKUP($A99,[5]CreatureTable!$A:$AV,48,FALSE)</f>
        <v>3</v>
      </c>
      <c r="D99" s="54" t="str">
        <f>VLOOKUP($A99,'#Stat'!$A:$K,3,FALSE)</f>
        <v>Archer</v>
      </c>
      <c r="E99" s="54">
        <f>VLOOKUP($A99,'#Stat'!$A:$K,7,FALSE)</f>
        <v>114</v>
      </c>
      <c r="F99" s="54">
        <f>VLOOKUP($A99,'#Stat'!$A:$K,8,FALSE)</f>
        <v>114</v>
      </c>
      <c r="G99" s="54">
        <f>VLOOKUP($A99,'#Stat'!$A:$K,9,FALSE)</f>
        <v>4364</v>
      </c>
      <c r="H99" s="54">
        <f>VLOOKUP($A99,'#Stat'!$A:$K,10,FALSE)*2</f>
        <v>44</v>
      </c>
      <c r="I99" s="54">
        <f>VLOOKUP($A99,'#Stat'!$A:$K,11,FALSE)*2</f>
        <v>36</v>
      </c>
      <c r="J99" s="55" t="s">
        <v>134</v>
      </c>
      <c r="K99" s="56" t="s">
        <v>122</v>
      </c>
      <c r="L99" s="56">
        <v>0</v>
      </c>
      <c r="M99" s="56">
        <v>25</v>
      </c>
      <c r="N99" s="56">
        <v>0</v>
      </c>
      <c r="O99" s="56">
        <v>2000</v>
      </c>
      <c r="P99" s="56">
        <v>1</v>
      </c>
      <c r="Q99" s="56">
        <v>0</v>
      </c>
      <c r="R99" s="59">
        <f>(($L99*'#Constant'!$B$6+($O99-$N99*2)*'#Constant'!$H$6)*(VLOOKUP($N99,'#Constant'!$D$6:$E$12,2,FALSE)/$M99*100*VLOOKUP($C99,'#Constant'!$J$6:$K$10,2,FALSE)*VLOOKUP($J99,'#Constant'!$M$6:$N$11,2,FALSE)*(1-$Q99)/$P99))</f>
        <v>960</v>
      </c>
      <c r="T99" s="59">
        <f t="shared" si="162"/>
        <v>960</v>
      </c>
      <c r="U99" s="59">
        <f t="shared" si="158"/>
        <v>960</v>
      </c>
      <c r="V99" s="59">
        <f t="shared" si="163"/>
        <v>960</v>
      </c>
      <c r="W99" s="56" t="s">
        <v>146</v>
      </c>
      <c r="X99" s="56">
        <v>0</v>
      </c>
      <c r="Y99" s="59">
        <f t="shared" si="159"/>
        <v>960</v>
      </c>
      <c r="Z99" s="59">
        <f t="shared" ca="1" si="164"/>
        <v>0</v>
      </c>
      <c r="AB99" s="56">
        <v>0</v>
      </c>
      <c r="AC99" s="56">
        <v>0</v>
      </c>
      <c r="AD99" s="59">
        <f t="shared" si="165"/>
        <v>0</v>
      </c>
      <c r="AE99" s="59">
        <f t="shared" si="160"/>
        <v>0</v>
      </c>
      <c r="AF99" s="56" t="s">
        <v>146</v>
      </c>
      <c r="AG99" s="56">
        <v>0</v>
      </c>
      <c r="AH99" s="59">
        <f t="shared" ref="AH99" si="169">AD99*(1-AG99)</f>
        <v>0</v>
      </c>
      <c r="AI99" s="59">
        <f t="shared" ca="1" si="166"/>
        <v>0</v>
      </c>
      <c r="AN99" s="52" t="e">
        <f t="shared" si="157"/>
        <v>#DIV/0!</v>
      </c>
    </row>
    <row r="100" spans="1:40" x14ac:dyDescent="0.3">
      <c r="AN100" s="52" t="e">
        <f t="shared" si="157"/>
        <v>#DIV/0!</v>
      </c>
    </row>
    <row r="101" spans="1:40" x14ac:dyDescent="0.3">
      <c r="A101" s="60">
        <v>15</v>
      </c>
      <c r="B101" s="54" t="str">
        <f>VLOOKUP($A101,'#Stat'!$A:$K,2,FALSE)</f>
        <v>클라우스</v>
      </c>
      <c r="C101" s="54" t="str">
        <f>VLOOKUP($A101,[5]CreatureTable!$A:$AV,48,FALSE)</f>
        <v>2</v>
      </c>
      <c r="D101" s="54" t="str">
        <f>VLOOKUP($A101,'#Stat'!$A:$K,3,FALSE)</f>
        <v>Knight</v>
      </c>
      <c r="E101" s="54">
        <f>VLOOKUP($A101,'#Stat'!$A:$K,7,FALSE)</f>
        <v>81</v>
      </c>
      <c r="F101" s="54">
        <f>VLOOKUP($A101,'#Stat'!$A:$K,8,FALSE)</f>
        <v>81</v>
      </c>
      <c r="G101" s="54">
        <f>VLOOKUP($A101,'#Stat'!$A:$K,9,FALSE)</f>
        <v>6982</v>
      </c>
      <c r="H101" s="54">
        <f>VLOOKUP($A101,'#Stat'!$A:$K,10,FALSE)*2</f>
        <v>72</v>
      </c>
      <c r="I101" s="54">
        <f>VLOOKUP($A101,'#Stat'!$A:$K,11,FALSE)*2</f>
        <v>56</v>
      </c>
      <c r="J101" s="55" t="s">
        <v>133</v>
      </c>
      <c r="K101" s="56" t="s">
        <v>118</v>
      </c>
      <c r="L101" s="56">
        <v>4000</v>
      </c>
      <c r="M101" s="56">
        <v>100</v>
      </c>
      <c r="N101" s="56">
        <v>0</v>
      </c>
      <c r="O101" s="56">
        <v>0</v>
      </c>
      <c r="P101" s="56">
        <v>1</v>
      </c>
      <c r="Q101" s="56">
        <v>0</v>
      </c>
      <c r="R101" s="59">
        <f>(($L101*'#Constant'!$B$6+($O101-$N101*2)*'#Constant'!$H$6)*(VLOOKUP($N101,'#Constant'!$D$6:$E$12,2,FALSE)/$M101*100*VLOOKUP($C101,'#Constant'!$J$6:$K$10,2,FALSE)*VLOOKUP($J101,'#Constant'!$M$6:$N$11,2,FALSE)*(1-$Q101)/$P101))</f>
        <v>2200</v>
      </c>
      <c r="T101" s="59">
        <f>$R101*(1-$AB101)</f>
        <v>2200</v>
      </c>
      <c r="U101" s="59">
        <f t="shared" ref="U101:U106" si="170">T101/IF(L101=0,1000,L101)*1000</f>
        <v>550</v>
      </c>
      <c r="V101" s="59">
        <f>$U101*$P101</f>
        <v>550</v>
      </c>
      <c r="W101" s="56" t="s">
        <v>146</v>
      </c>
      <c r="X101" s="56">
        <v>0</v>
      </c>
      <c r="Y101" s="59">
        <f t="shared" ref="Y101:Y106" si="171">T101*(1-X101)</f>
        <v>2200</v>
      </c>
      <c r="Z101" s="59">
        <f ca="1">T101*X101/1000*OFFSET($E101,0,IF($W101="PA",0,IF($W101="MA",1,IF($W101="HP",2,IF($W101="PD",3,IF($W101="MD",4,0))))))*2</f>
        <v>0</v>
      </c>
      <c r="AB101" s="56">
        <v>0</v>
      </c>
      <c r="AC101" s="56">
        <v>0</v>
      </c>
      <c r="AD101" s="59">
        <f>$R101/(IF($AC101=0,1,$AC101)/2000)*$AB101</f>
        <v>0</v>
      </c>
      <c r="AE101" s="59">
        <f t="shared" ref="AE101:AE106" si="172">$AD101*$P101</f>
        <v>0</v>
      </c>
      <c r="AF101" s="56" t="s">
        <v>146</v>
      </c>
      <c r="AG101" s="56">
        <v>0</v>
      </c>
      <c r="AH101" s="59">
        <f t="shared" ref="AH101:AH103" si="173">$AD101*(1-$AG101)</f>
        <v>0</v>
      </c>
      <c r="AI101" s="59">
        <f ca="1">$AD101*$AG101/1000*OFFSET($E101,0,IF($W101="PA",0,IF($W101="MA",1,IF($W101="HP",2,IF($W101="PD",3,IF($W101="MD",4,0))))))*2</f>
        <v>0</v>
      </c>
      <c r="AN101" s="52" t="e">
        <f t="shared" si="157"/>
        <v>#DIV/0!</v>
      </c>
    </row>
    <row r="102" spans="1:40" x14ac:dyDescent="0.3">
      <c r="A102" s="60">
        <f>A101</f>
        <v>15</v>
      </c>
      <c r="B102" s="54" t="str">
        <f>VLOOKUP($A102,'#Stat'!$A:$K,2,FALSE)</f>
        <v>클라우스</v>
      </c>
      <c r="C102" s="54" t="str">
        <f>VLOOKUP($A102,[5]CreatureTable!$A:$AV,48,FALSE)</f>
        <v>2</v>
      </c>
      <c r="D102" s="54" t="str">
        <f>VLOOKUP($A102,'#Stat'!$A:$K,3,FALSE)</f>
        <v>Knight</v>
      </c>
      <c r="E102" s="54">
        <f>VLOOKUP($A102,'#Stat'!$A:$K,7,FALSE)</f>
        <v>81</v>
      </c>
      <c r="F102" s="54">
        <f>VLOOKUP($A102,'#Stat'!$A:$K,8,FALSE)</f>
        <v>81</v>
      </c>
      <c r="G102" s="54">
        <f>VLOOKUP($A102,'#Stat'!$A:$K,9,FALSE)</f>
        <v>6982</v>
      </c>
      <c r="H102" s="54">
        <f>VLOOKUP($A102,'#Stat'!$A:$K,10,FALSE)*2</f>
        <v>72</v>
      </c>
      <c r="I102" s="54">
        <f>VLOOKUP($A102,'#Stat'!$A:$K,11,FALSE)*2</f>
        <v>56</v>
      </c>
      <c r="J102" s="55" t="s">
        <v>127</v>
      </c>
      <c r="K102" s="56" t="s">
        <v>118</v>
      </c>
      <c r="L102" s="56">
        <v>2200</v>
      </c>
      <c r="M102" s="56">
        <v>100</v>
      </c>
      <c r="N102" s="56">
        <v>2000</v>
      </c>
      <c r="O102" s="56">
        <v>9000</v>
      </c>
      <c r="P102" s="56">
        <v>1.5</v>
      </c>
      <c r="Q102" s="56">
        <v>0.25</v>
      </c>
      <c r="R102" s="59">
        <f>(($L102*'#Constant'!$B$6+($O102-$N102*2)*'#Constant'!$H$6)*(VLOOKUP($N102,'#Constant'!$D$6:$E$12,2,FALSE)/$M102*100*VLOOKUP($C102,'#Constant'!$J$6:$K$10,2,FALSE)*VLOOKUP($J102,'#Constant'!$M$6:$N$11,2,FALSE)*(1-$Q102)/$P102))</f>
        <v>2640</v>
      </c>
      <c r="T102" s="59">
        <f t="shared" ref="T102:T106" si="174">$R102*(1-$AB102)</f>
        <v>2640</v>
      </c>
      <c r="U102" s="59">
        <f t="shared" si="170"/>
        <v>1200</v>
      </c>
      <c r="V102" s="59">
        <f t="shared" ref="V102:V106" si="175">$U102*$P102</f>
        <v>1800</v>
      </c>
      <c r="W102" s="56" t="s">
        <v>146</v>
      </c>
      <c r="X102" s="56">
        <v>0.5</v>
      </c>
      <c r="Y102" s="59">
        <f t="shared" si="171"/>
        <v>1320</v>
      </c>
      <c r="Z102" s="59">
        <f t="shared" ref="Z102:Z106" ca="1" si="176">T102*X102/1000*OFFSET($E102,0,IF($W102="PA",0,IF($W102="MA",1,IF($W102="HP",2,IF($W102="PD",3,IF($W102="MD",4,0))))))*2</f>
        <v>213.84</v>
      </c>
      <c r="AB102" s="56">
        <v>0</v>
      </c>
      <c r="AC102" s="56">
        <v>0</v>
      </c>
      <c r="AD102" s="59">
        <f t="shared" ref="AD102:AD106" si="177">$R102/(IF($AC102=0,1,$AC102)/2000)*$AB102</f>
        <v>0</v>
      </c>
      <c r="AE102" s="59">
        <f t="shared" si="172"/>
        <v>0</v>
      </c>
      <c r="AF102" s="56" t="s">
        <v>146</v>
      </c>
      <c r="AG102" s="56">
        <v>0</v>
      </c>
      <c r="AH102" s="59">
        <f t="shared" si="173"/>
        <v>0</v>
      </c>
      <c r="AI102" s="59">
        <f t="shared" ref="AI102:AI106" ca="1" si="178">$AD102*$AG102/1000*OFFSET($E102,0,IF($W102="PA",0,IF($W102="MA",1,IF($W102="HP",2,IF($W102="PD",3,IF($W102="MD",4,0))))))*2</f>
        <v>0</v>
      </c>
      <c r="AN102" s="52" t="e">
        <f t="shared" si="157"/>
        <v>#DIV/0!</v>
      </c>
    </row>
    <row r="103" spans="1:40" x14ac:dyDescent="0.3">
      <c r="A103" s="60">
        <f t="shared" ref="A103:A106" si="179">A102</f>
        <v>15</v>
      </c>
      <c r="B103" s="54" t="str">
        <f>VLOOKUP($A103,'#Stat'!$A:$K,2,FALSE)</f>
        <v>클라우스</v>
      </c>
      <c r="C103" s="54" t="str">
        <f>VLOOKUP($A103,[5]CreatureTable!$A:$AV,48,FALSE)</f>
        <v>2</v>
      </c>
      <c r="D103" s="54" t="str">
        <f>VLOOKUP($A103,'#Stat'!$A:$K,3,FALSE)</f>
        <v>Knight</v>
      </c>
      <c r="E103" s="54">
        <f>VLOOKUP($A103,'#Stat'!$A:$K,7,FALSE)</f>
        <v>81</v>
      </c>
      <c r="F103" s="54">
        <f>VLOOKUP($A103,'#Stat'!$A:$K,8,FALSE)</f>
        <v>81</v>
      </c>
      <c r="G103" s="54">
        <f>VLOOKUP($A103,'#Stat'!$A:$K,9,FALSE)</f>
        <v>6982</v>
      </c>
      <c r="H103" s="54">
        <f>VLOOKUP($A103,'#Stat'!$A:$K,10,FALSE)*2</f>
        <v>72</v>
      </c>
      <c r="I103" s="54">
        <f>VLOOKUP($A103,'#Stat'!$A:$K,11,FALSE)*2</f>
        <v>56</v>
      </c>
      <c r="J103" s="55" t="s">
        <v>128</v>
      </c>
      <c r="K103" s="56" t="s">
        <v>118</v>
      </c>
      <c r="L103" s="56">
        <v>2200</v>
      </c>
      <c r="M103" s="56">
        <v>100</v>
      </c>
      <c r="N103" s="56">
        <v>2000</v>
      </c>
      <c r="O103" s="56">
        <v>6000</v>
      </c>
      <c r="P103" s="56">
        <v>1</v>
      </c>
      <c r="Q103" s="56">
        <v>0.1</v>
      </c>
      <c r="R103" s="59">
        <f>(($L103*'#Constant'!$B$6+($O103-$N103*2)*'#Constant'!$H$6)*(VLOOKUP($N103,'#Constant'!$D$6:$E$12,2,FALSE)/$M103*100*VLOOKUP($C103,'#Constant'!$J$6:$K$10,2,FALSE)*VLOOKUP($J103,'#Constant'!$M$6:$N$11,2,FALSE)*(1-$Q103)/$P103))</f>
        <v>4247.1000000000013</v>
      </c>
      <c r="T103" s="59">
        <f t="shared" si="174"/>
        <v>4247.1000000000013</v>
      </c>
      <c r="U103" s="59">
        <f t="shared" si="170"/>
        <v>1930.5000000000005</v>
      </c>
      <c r="V103" s="59">
        <f t="shared" si="175"/>
        <v>1930.5000000000005</v>
      </c>
      <c r="W103" s="56" t="s">
        <v>146</v>
      </c>
      <c r="X103" s="56">
        <v>0.5</v>
      </c>
      <c r="Y103" s="59">
        <f t="shared" si="171"/>
        <v>2123.5500000000006</v>
      </c>
      <c r="Z103" s="59">
        <f t="shared" ca="1" si="176"/>
        <v>344.01510000000013</v>
      </c>
      <c r="AB103" s="56">
        <v>0</v>
      </c>
      <c r="AC103" s="56">
        <v>0</v>
      </c>
      <c r="AD103" s="59">
        <f t="shared" si="177"/>
        <v>0</v>
      </c>
      <c r="AE103" s="59">
        <f t="shared" si="172"/>
        <v>0</v>
      </c>
      <c r="AF103" s="56" t="s">
        <v>146</v>
      </c>
      <c r="AG103" s="56">
        <v>0</v>
      </c>
      <c r="AH103" s="59">
        <f t="shared" si="173"/>
        <v>0</v>
      </c>
      <c r="AI103" s="59">
        <f t="shared" ca="1" si="178"/>
        <v>0</v>
      </c>
      <c r="AN103" s="52" t="e">
        <f t="shared" si="157"/>
        <v>#DIV/0!</v>
      </c>
    </row>
    <row r="104" spans="1:40" x14ac:dyDescent="0.3">
      <c r="A104" s="60">
        <f t="shared" si="179"/>
        <v>15</v>
      </c>
      <c r="B104" s="54" t="str">
        <f>VLOOKUP($A104,'#Stat'!$A:$K,2,FALSE)</f>
        <v>클라우스</v>
      </c>
      <c r="C104" s="54" t="str">
        <f>VLOOKUP($A104,[5]CreatureTable!$A:$AV,48,FALSE)</f>
        <v>2</v>
      </c>
      <c r="D104" s="54" t="str">
        <f>VLOOKUP($A104,'#Stat'!$A:$K,3,FALSE)</f>
        <v>Knight</v>
      </c>
      <c r="E104" s="54">
        <f>VLOOKUP($A104,'#Stat'!$A:$K,7,FALSE)</f>
        <v>81</v>
      </c>
      <c r="F104" s="54">
        <f>VLOOKUP($A104,'#Stat'!$A:$K,8,FALSE)</f>
        <v>81</v>
      </c>
      <c r="G104" s="54">
        <f>VLOOKUP($A104,'#Stat'!$A:$K,9,FALSE)</f>
        <v>6982</v>
      </c>
      <c r="H104" s="54">
        <f>VLOOKUP($A104,'#Stat'!$A:$K,10,FALSE)*2</f>
        <v>72</v>
      </c>
      <c r="I104" s="54">
        <f>VLOOKUP($A104,'#Stat'!$A:$K,11,FALSE)*2</f>
        <v>56</v>
      </c>
      <c r="J104" s="55" t="s">
        <v>129</v>
      </c>
      <c r="K104" s="56" t="s">
        <v>119</v>
      </c>
      <c r="L104" s="56">
        <v>2700</v>
      </c>
      <c r="M104" s="56">
        <v>100</v>
      </c>
      <c r="N104" s="56">
        <v>3000</v>
      </c>
      <c r="O104" s="56">
        <v>20000</v>
      </c>
      <c r="P104" s="56">
        <v>3</v>
      </c>
      <c r="Q104" s="56">
        <v>0</v>
      </c>
      <c r="R104" s="59">
        <f>(($L104*'#Constant'!$B$6+($O104-$N104*2)*'#Constant'!$H$6)*(VLOOKUP($N104,'#Constant'!$D$6:$E$12,2,FALSE)/$M104*100*VLOOKUP($C104,'#Constant'!$J$6:$K$10,2,FALSE)*VLOOKUP($J104,'#Constant'!$M$6:$N$11,2,FALSE)*(1-$Q104)/$P104))</f>
        <v>6617.1875</v>
      </c>
      <c r="T104" s="59">
        <f t="shared" si="174"/>
        <v>0</v>
      </c>
      <c r="U104" s="59">
        <f t="shared" si="170"/>
        <v>0</v>
      </c>
      <c r="V104" s="59">
        <f t="shared" si="175"/>
        <v>0</v>
      </c>
      <c r="W104" s="56" t="s">
        <v>160</v>
      </c>
      <c r="X104" s="56">
        <v>0</v>
      </c>
      <c r="Y104" s="59">
        <f t="shared" si="171"/>
        <v>0</v>
      </c>
      <c r="Z104" s="59">
        <f t="shared" ca="1" si="176"/>
        <v>0</v>
      </c>
      <c r="AB104" s="56">
        <v>1</v>
      </c>
      <c r="AC104" s="56">
        <v>20000</v>
      </c>
      <c r="AD104" s="59">
        <f t="shared" si="177"/>
        <v>661.71875</v>
      </c>
      <c r="AE104" s="59">
        <f t="shared" si="172"/>
        <v>1985.15625</v>
      </c>
      <c r="AF104" s="56" t="s">
        <v>160</v>
      </c>
      <c r="AG104" s="56">
        <v>1</v>
      </c>
      <c r="AH104" s="59">
        <f>$AD104*(1-$AG104)</f>
        <v>0</v>
      </c>
      <c r="AI104" s="59">
        <f t="shared" ca="1" si="178"/>
        <v>95.287500000000009</v>
      </c>
      <c r="AN104" s="52" t="e">
        <f t="shared" si="157"/>
        <v>#DIV/0!</v>
      </c>
    </row>
    <row r="105" spans="1:40" x14ac:dyDescent="0.3">
      <c r="A105" s="60">
        <f t="shared" si="179"/>
        <v>15</v>
      </c>
      <c r="B105" s="54" t="str">
        <f>VLOOKUP($A105,'#Stat'!$A:$K,2,FALSE)</f>
        <v>클라우스</v>
      </c>
      <c r="C105" s="54" t="str">
        <f>VLOOKUP($A105,[5]CreatureTable!$A:$AV,48,FALSE)</f>
        <v>2</v>
      </c>
      <c r="D105" s="54" t="str">
        <f>VLOOKUP($A105,'#Stat'!$A:$K,3,FALSE)</f>
        <v>Knight</v>
      </c>
      <c r="E105" s="54">
        <f>VLOOKUP($A105,'#Stat'!$A:$K,7,FALSE)</f>
        <v>81</v>
      </c>
      <c r="F105" s="54">
        <f>VLOOKUP($A105,'#Stat'!$A:$K,8,FALSE)</f>
        <v>81</v>
      </c>
      <c r="G105" s="54">
        <f>VLOOKUP($A105,'#Stat'!$A:$K,9,FALSE)</f>
        <v>6982</v>
      </c>
      <c r="H105" s="54">
        <f>VLOOKUP($A105,'#Stat'!$A:$K,10,FALSE)*2</f>
        <v>72</v>
      </c>
      <c r="I105" s="54">
        <f>VLOOKUP($A105,'#Stat'!$A:$K,11,FALSE)*2</f>
        <v>56</v>
      </c>
      <c r="J105" s="55" t="s">
        <v>130</v>
      </c>
      <c r="K105" s="56" t="s">
        <v>122</v>
      </c>
      <c r="L105" s="56">
        <v>1300</v>
      </c>
      <c r="M105" s="56">
        <v>60</v>
      </c>
      <c r="N105" s="56">
        <v>0</v>
      </c>
      <c r="O105" s="56">
        <v>1000</v>
      </c>
      <c r="P105" s="56">
        <v>1.5</v>
      </c>
      <c r="Q105" s="56">
        <v>0.2</v>
      </c>
      <c r="R105" s="59">
        <f>(($L105*'#Constant'!$B$6+($O105-$N105*2)*'#Constant'!$H$6)*(VLOOKUP($N105,'#Constant'!$D$6:$E$12,2,FALSE)/$M105*100*VLOOKUP($C105,'#Constant'!$J$6:$K$10,2,FALSE)*VLOOKUP($J105,'#Constant'!$M$6:$N$11,2,FALSE)*(1-$Q105)/$P105))</f>
        <v>733.33333333333337</v>
      </c>
      <c r="T105" s="59">
        <f t="shared" si="174"/>
        <v>733.33333333333337</v>
      </c>
      <c r="U105" s="59">
        <f t="shared" si="170"/>
        <v>564.10256410256409</v>
      </c>
      <c r="V105" s="59">
        <f t="shared" si="175"/>
        <v>846.15384615384619</v>
      </c>
      <c r="W105" s="56" t="s">
        <v>146</v>
      </c>
      <c r="X105" s="56">
        <v>0.5</v>
      </c>
      <c r="Y105" s="59">
        <f t="shared" si="171"/>
        <v>366.66666666666669</v>
      </c>
      <c r="Z105" s="59">
        <f t="shared" ca="1" si="176"/>
        <v>59.400000000000006</v>
      </c>
      <c r="AB105" s="56">
        <v>0</v>
      </c>
      <c r="AC105" s="56">
        <v>0</v>
      </c>
      <c r="AD105" s="59">
        <f t="shared" si="177"/>
        <v>0</v>
      </c>
      <c r="AE105" s="59">
        <f t="shared" si="172"/>
        <v>0</v>
      </c>
      <c r="AF105" s="56" t="s">
        <v>146</v>
      </c>
      <c r="AG105" s="56">
        <v>0</v>
      </c>
      <c r="AH105" s="59">
        <f t="shared" ref="AH105" si="180">$AD105*(1-$AG105)</f>
        <v>0</v>
      </c>
      <c r="AI105" s="59">
        <f t="shared" ca="1" si="178"/>
        <v>0</v>
      </c>
      <c r="AN105" s="52" t="e">
        <f t="shared" si="157"/>
        <v>#DIV/0!</v>
      </c>
    </row>
    <row r="106" spans="1:40" x14ac:dyDescent="0.3">
      <c r="A106" s="60">
        <f t="shared" si="179"/>
        <v>15</v>
      </c>
      <c r="B106" s="54" t="str">
        <f>VLOOKUP($A106,'#Stat'!$A:$K,2,FALSE)</f>
        <v>클라우스</v>
      </c>
      <c r="C106" s="54" t="str">
        <f>VLOOKUP($A106,[5]CreatureTable!$A:$AV,48,FALSE)</f>
        <v>2</v>
      </c>
      <c r="D106" s="54" t="str">
        <f>VLOOKUP($A106,'#Stat'!$A:$K,3,FALSE)</f>
        <v>Knight</v>
      </c>
      <c r="E106" s="54">
        <f>VLOOKUP($A106,'#Stat'!$A:$K,7,FALSE)</f>
        <v>81</v>
      </c>
      <c r="F106" s="54">
        <f>VLOOKUP($A106,'#Stat'!$A:$K,8,FALSE)</f>
        <v>81</v>
      </c>
      <c r="G106" s="54">
        <f>VLOOKUP($A106,'#Stat'!$A:$K,9,FALSE)</f>
        <v>6982</v>
      </c>
      <c r="H106" s="54">
        <f>VLOOKUP($A106,'#Stat'!$A:$K,10,FALSE)*2</f>
        <v>72</v>
      </c>
      <c r="I106" s="54">
        <f>VLOOKUP($A106,'#Stat'!$A:$K,11,FALSE)*2</f>
        <v>56</v>
      </c>
      <c r="J106" s="55" t="s">
        <v>134</v>
      </c>
      <c r="K106" s="56" t="s">
        <v>122</v>
      </c>
      <c r="L106" s="56">
        <v>0</v>
      </c>
      <c r="M106" s="56">
        <v>25</v>
      </c>
      <c r="N106" s="56">
        <v>0</v>
      </c>
      <c r="O106" s="56">
        <v>2000</v>
      </c>
      <c r="P106" s="56">
        <v>1</v>
      </c>
      <c r="Q106" s="56">
        <v>0</v>
      </c>
      <c r="R106" s="59">
        <f>(($L106*'#Constant'!$B$6+($O106-$N106*2)*'#Constant'!$H$6)*(VLOOKUP($N106,'#Constant'!$D$6:$E$12,2,FALSE)/$M106*100*VLOOKUP($C106,'#Constant'!$J$6:$K$10,2,FALSE)*VLOOKUP($J106,'#Constant'!$M$6:$N$11,2,FALSE)*(1-$Q106)/$P106))</f>
        <v>880.00000000000011</v>
      </c>
      <c r="T106" s="59">
        <f t="shared" si="174"/>
        <v>880.00000000000011</v>
      </c>
      <c r="U106" s="59">
        <f t="shared" si="170"/>
        <v>880.00000000000011</v>
      </c>
      <c r="V106" s="59">
        <f t="shared" si="175"/>
        <v>880.00000000000011</v>
      </c>
      <c r="W106" s="56" t="s">
        <v>146</v>
      </c>
      <c r="X106" s="56">
        <v>0</v>
      </c>
      <c r="Y106" s="59">
        <f t="shared" si="171"/>
        <v>880.00000000000011</v>
      </c>
      <c r="Z106" s="59">
        <f t="shared" ca="1" si="176"/>
        <v>0</v>
      </c>
      <c r="AB106" s="56">
        <v>0</v>
      </c>
      <c r="AC106" s="56">
        <v>0</v>
      </c>
      <c r="AD106" s="59">
        <f t="shared" si="177"/>
        <v>0</v>
      </c>
      <c r="AE106" s="59">
        <f t="shared" si="172"/>
        <v>0</v>
      </c>
      <c r="AF106" s="56" t="s">
        <v>146</v>
      </c>
      <c r="AG106" s="56">
        <v>0</v>
      </c>
      <c r="AH106" s="59">
        <f t="shared" ref="AH106" si="181">AD106*(1-AG106)</f>
        <v>0</v>
      </c>
      <c r="AI106" s="59">
        <f t="shared" ca="1" si="178"/>
        <v>0</v>
      </c>
      <c r="AN106" s="52" t="e">
        <f t="shared" si="157"/>
        <v>#DIV/0!</v>
      </c>
    </row>
    <row r="107" spans="1:40" x14ac:dyDescent="0.3">
      <c r="AN107" s="52" t="e">
        <f t="shared" si="157"/>
        <v>#DIV/0!</v>
      </c>
    </row>
    <row r="108" spans="1:40" x14ac:dyDescent="0.3">
      <c r="A108" s="60">
        <v>16</v>
      </c>
      <c r="B108" s="54" t="str">
        <f>VLOOKUP($A108,'#Stat'!$A:$K,2,FALSE)</f>
        <v>레피</v>
      </c>
      <c r="C108" s="54" t="str">
        <f>VLOOKUP($A108,[5]CreatureTable!$A:$AV,48,FALSE)</f>
        <v>3</v>
      </c>
      <c r="D108" s="54" t="str">
        <f>VLOOKUP($A108,'#Stat'!$A:$K,3,FALSE)</f>
        <v>Priest</v>
      </c>
      <c r="E108" s="54">
        <f>VLOOKUP($A108,'#Stat'!$A:$K,7,FALSE)</f>
        <v>95</v>
      </c>
      <c r="F108" s="54">
        <f>VLOOKUP($A108,'#Stat'!$A:$K,8,FALSE)</f>
        <v>95</v>
      </c>
      <c r="G108" s="54">
        <f>VLOOKUP($A108,'#Stat'!$A:$K,9,FALSE)</f>
        <v>4520</v>
      </c>
      <c r="H108" s="54">
        <f>VLOOKUP($A108,'#Stat'!$A:$K,10,FALSE)*2</f>
        <v>40</v>
      </c>
      <c r="I108" s="54">
        <f>VLOOKUP($A108,'#Stat'!$A:$K,11,FALSE)*2</f>
        <v>50</v>
      </c>
      <c r="J108" s="55" t="s">
        <v>133</v>
      </c>
      <c r="K108" s="56" t="s">
        <v>118</v>
      </c>
      <c r="L108" s="56">
        <v>1500</v>
      </c>
      <c r="M108" s="56">
        <v>100</v>
      </c>
      <c r="N108" s="56">
        <v>0</v>
      </c>
      <c r="O108" s="56">
        <v>0</v>
      </c>
      <c r="P108" s="56">
        <v>1</v>
      </c>
      <c r="Q108" s="56">
        <v>0.2</v>
      </c>
      <c r="R108" s="59">
        <f>(($L108*'#Constant'!$B$6+($O108-$N108*2)*'#Constant'!$H$6)*(VLOOKUP($N108,'#Constant'!$D$6:$E$12,2,FALSE)/$M108*100*VLOOKUP($C108,'#Constant'!$J$6:$K$10,2,FALSE)*VLOOKUP($J108,'#Constant'!$M$6:$N$11,2,FALSE)*(1-$Q108)/$P108))</f>
        <v>720</v>
      </c>
      <c r="T108" s="59">
        <f>$R108*(1-$AB108)</f>
        <v>720</v>
      </c>
      <c r="U108" s="59">
        <f t="shared" ref="U108:U113" si="182">T108/IF(L108=0,1000,L108)*1000</f>
        <v>480</v>
      </c>
      <c r="V108" s="59">
        <f>$U108*$P108</f>
        <v>480</v>
      </c>
      <c r="W108" s="56" t="s">
        <v>146</v>
      </c>
      <c r="X108" s="56">
        <v>0</v>
      </c>
      <c r="Y108" s="59">
        <f t="shared" ref="Y108:Y113" si="183">T108*(1-X108)</f>
        <v>720</v>
      </c>
      <c r="Z108" s="59">
        <f ca="1">T108*X108/1000*OFFSET($E108,0,IF($W108="PA",0,IF($W108="MA",1,IF($W108="HP",2,IF($W108="PD",3,IF($W108="MD",4,0))))))*2</f>
        <v>0</v>
      </c>
      <c r="AB108" s="56">
        <v>0</v>
      </c>
      <c r="AC108" s="56">
        <v>0</v>
      </c>
      <c r="AD108" s="59">
        <f>$R108/(IF($AC108=0,1,$AC108)/2000)*$AB108</f>
        <v>0</v>
      </c>
      <c r="AE108" s="59">
        <f t="shared" ref="AE108:AE113" si="184">$AD108*$P108</f>
        <v>0</v>
      </c>
      <c r="AF108" s="56" t="s">
        <v>146</v>
      </c>
      <c r="AG108" s="56">
        <v>0</v>
      </c>
      <c r="AH108" s="59">
        <f t="shared" ref="AH108:AH110" si="185">$AD108*(1-$AG108)</f>
        <v>0</v>
      </c>
      <c r="AI108" s="59">
        <f ca="1">$AD108*$AG108/1000*OFFSET($E108,0,IF($W108="PA",0,IF($W108="MA",1,IF($W108="HP",2,IF($W108="PD",3,IF($W108="MD",4,0))))))*2</f>
        <v>0</v>
      </c>
      <c r="AN108" s="52" t="e">
        <f t="shared" si="157"/>
        <v>#DIV/0!</v>
      </c>
    </row>
    <row r="109" spans="1:40" x14ac:dyDescent="0.3">
      <c r="A109" s="60">
        <f>A108</f>
        <v>16</v>
      </c>
      <c r="B109" s="54" t="str">
        <f>VLOOKUP($A109,'#Stat'!$A:$K,2,FALSE)</f>
        <v>레피</v>
      </c>
      <c r="C109" s="54" t="str">
        <f>VLOOKUP($A109,[5]CreatureTable!$A:$AV,48,FALSE)</f>
        <v>3</v>
      </c>
      <c r="D109" s="54" t="str">
        <f>VLOOKUP($A109,'#Stat'!$A:$K,3,FALSE)</f>
        <v>Priest</v>
      </c>
      <c r="E109" s="54">
        <f>VLOOKUP($A109,'#Stat'!$A:$K,7,FALSE)</f>
        <v>95</v>
      </c>
      <c r="F109" s="54">
        <f>VLOOKUP($A109,'#Stat'!$A:$K,8,FALSE)</f>
        <v>95</v>
      </c>
      <c r="G109" s="54">
        <f>VLOOKUP($A109,'#Stat'!$A:$K,9,FALSE)</f>
        <v>4520</v>
      </c>
      <c r="H109" s="54">
        <f>VLOOKUP($A109,'#Stat'!$A:$K,10,FALSE)*2</f>
        <v>40</v>
      </c>
      <c r="I109" s="54">
        <f>VLOOKUP($A109,'#Stat'!$A:$K,11,FALSE)*2</f>
        <v>50</v>
      </c>
      <c r="J109" s="55" t="s">
        <v>127</v>
      </c>
      <c r="K109" s="56" t="s">
        <v>154</v>
      </c>
      <c r="L109" s="56">
        <v>3100</v>
      </c>
      <c r="M109" s="56">
        <v>100</v>
      </c>
      <c r="N109" s="56">
        <v>2000</v>
      </c>
      <c r="O109" s="56">
        <v>10000</v>
      </c>
      <c r="P109" s="56">
        <v>2</v>
      </c>
      <c r="Q109" s="56">
        <v>0</v>
      </c>
      <c r="R109" s="59">
        <f>(($L109*'#Constant'!$B$6+($O109-$N109*2)*'#Constant'!$H$6)*(VLOOKUP($N109,'#Constant'!$D$6:$E$12,2,FALSE)/$M109*100*VLOOKUP($C109,'#Constant'!$J$6:$K$10,2,FALSE)*VLOOKUP($J109,'#Constant'!$M$6:$N$11,2,FALSE)*(1-$Q109)/$P109))</f>
        <v>3869.9999999999995</v>
      </c>
      <c r="T109" s="59">
        <f t="shared" ref="T109:T113" si="186">$R109*(1-$AB109)</f>
        <v>0</v>
      </c>
      <c r="U109" s="59">
        <f t="shared" si="182"/>
        <v>0</v>
      </c>
      <c r="V109" s="59">
        <f t="shared" ref="V109:V113" si="187">$U109*$P109</f>
        <v>0</v>
      </c>
      <c r="W109" s="56" t="s">
        <v>146</v>
      </c>
      <c r="X109" s="56">
        <v>0.5</v>
      </c>
      <c r="Y109" s="59">
        <f t="shared" si="183"/>
        <v>0</v>
      </c>
      <c r="Z109" s="59">
        <f t="shared" ref="Z109:Z113" ca="1" si="188">T109*X109/1000*OFFSET($E109,0,IF($W109="PA",0,IF($W109="MA",1,IF($W109="HP",2,IF($W109="PD",3,IF($W109="MD",4,0))))))*2</f>
        <v>0</v>
      </c>
      <c r="AB109" s="56">
        <v>1</v>
      </c>
      <c r="AC109" s="56">
        <v>10000</v>
      </c>
      <c r="AD109" s="59">
        <f t="shared" ref="AD109:AD113" si="189">$R109/(IF($AC109=0,1,$AC109)/2000)*$AB109</f>
        <v>773.99999999999989</v>
      </c>
      <c r="AE109" s="59">
        <f t="shared" si="184"/>
        <v>1547.9999999999998</v>
      </c>
      <c r="AF109" s="56" t="s">
        <v>146</v>
      </c>
      <c r="AG109" s="56">
        <v>0.5</v>
      </c>
      <c r="AH109" s="59">
        <f t="shared" si="185"/>
        <v>386.99999999999994</v>
      </c>
      <c r="AI109" s="59">
        <f t="shared" ref="AI109:AI113" ca="1" si="190">$AD109*$AG109/1000*OFFSET($E109,0,IF($W109="PA",0,IF($W109="MA",1,IF($W109="HP",2,IF($W109="PD",3,IF($W109="MD",4,0))))))*2</f>
        <v>73.529999999999987</v>
      </c>
      <c r="AN109" s="52" t="e">
        <f t="shared" si="157"/>
        <v>#DIV/0!</v>
      </c>
    </row>
    <row r="110" spans="1:40" x14ac:dyDescent="0.3">
      <c r="A110" s="60">
        <f t="shared" ref="A110:A113" si="191">A109</f>
        <v>16</v>
      </c>
      <c r="B110" s="54" t="str">
        <f>VLOOKUP($A110,'#Stat'!$A:$K,2,FALSE)</f>
        <v>레피</v>
      </c>
      <c r="C110" s="54" t="str">
        <f>VLOOKUP($A110,[5]CreatureTable!$A:$AV,48,FALSE)</f>
        <v>3</v>
      </c>
      <c r="D110" s="54" t="str">
        <f>VLOOKUP($A110,'#Stat'!$A:$K,3,FALSE)</f>
        <v>Priest</v>
      </c>
      <c r="E110" s="54">
        <f>VLOOKUP($A110,'#Stat'!$A:$K,7,FALSE)</f>
        <v>95</v>
      </c>
      <c r="F110" s="54">
        <f>VLOOKUP($A110,'#Stat'!$A:$K,8,FALSE)</f>
        <v>95</v>
      </c>
      <c r="G110" s="54">
        <f>VLOOKUP($A110,'#Stat'!$A:$K,9,FALSE)</f>
        <v>4520</v>
      </c>
      <c r="H110" s="54">
        <f>VLOOKUP($A110,'#Stat'!$A:$K,10,FALSE)*2</f>
        <v>40</v>
      </c>
      <c r="I110" s="54">
        <f>VLOOKUP($A110,'#Stat'!$A:$K,11,FALSE)*2</f>
        <v>50</v>
      </c>
      <c r="J110" s="55" t="s">
        <v>128</v>
      </c>
      <c r="K110" s="56" t="s">
        <v>156</v>
      </c>
      <c r="L110" s="56">
        <v>2200</v>
      </c>
      <c r="M110" s="56">
        <v>100</v>
      </c>
      <c r="N110" s="56">
        <v>1000</v>
      </c>
      <c r="O110" s="56">
        <v>15000</v>
      </c>
      <c r="P110" s="56">
        <v>3</v>
      </c>
      <c r="Q110" s="56">
        <v>0</v>
      </c>
      <c r="R110" s="59">
        <f>(($L110*'#Constant'!$B$6+($O110-$N110*2)*'#Constant'!$H$6)*(VLOOKUP($N110,'#Constant'!$D$6:$E$12,2,FALSE)/$M110*100*VLOOKUP($C110,'#Constant'!$J$6:$K$10,2,FALSE)*VLOOKUP($J110,'#Constant'!$M$6:$N$11,2,FALSE)*(1-$Q110)/$P110))</f>
        <v>1320</v>
      </c>
      <c r="T110" s="59">
        <f t="shared" si="186"/>
        <v>0</v>
      </c>
      <c r="U110" s="59">
        <f t="shared" si="182"/>
        <v>0</v>
      </c>
      <c r="V110" s="59">
        <f t="shared" si="187"/>
        <v>0</v>
      </c>
      <c r="W110" s="56" t="s">
        <v>159</v>
      </c>
      <c r="X110" s="56">
        <v>0.5</v>
      </c>
      <c r="Y110" s="59">
        <f t="shared" si="183"/>
        <v>0</v>
      </c>
      <c r="Z110" s="59">
        <f t="shared" ca="1" si="188"/>
        <v>0</v>
      </c>
      <c r="AB110" s="56">
        <v>1</v>
      </c>
      <c r="AC110" s="56">
        <v>10000</v>
      </c>
      <c r="AD110" s="59">
        <f t="shared" si="189"/>
        <v>264</v>
      </c>
      <c r="AE110" s="59">
        <f t="shared" si="184"/>
        <v>792</v>
      </c>
      <c r="AF110" s="56" t="s">
        <v>159</v>
      </c>
      <c r="AG110" s="56">
        <v>1</v>
      </c>
      <c r="AH110" s="59">
        <f t="shared" si="185"/>
        <v>0</v>
      </c>
      <c r="AI110" s="59">
        <f t="shared" ca="1" si="190"/>
        <v>26.400000000000002</v>
      </c>
      <c r="AN110" s="52" t="e">
        <f t="shared" si="157"/>
        <v>#DIV/0!</v>
      </c>
    </row>
    <row r="111" spans="1:40" x14ac:dyDescent="0.3">
      <c r="A111" s="60">
        <f t="shared" si="191"/>
        <v>16</v>
      </c>
      <c r="B111" s="54" t="str">
        <f>VLOOKUP($A111,'#Stat'!$A:$K,2,FALSE)</f>
        <v>레피</v>
      </c>
      <c r="C111" s="54" t="str">
        <f>VLOOKUP($A111,[5]CreatureTable!$A:$AV,48,FALSE)</f>
        <v>3</v>
      </c>
      <c r="D111" s="54" t="str">
        <f>VLOOKUP($A111,'#Stat'!$A:$K,3,FALSE)</f>
        <v>Priest</v>
      </c>
      <c r="E111" s="54">
        <f>VLOOKUP($A111,'#Stat'!$A:$K,7,FALSE)</f>
        <v>95</v>
      </c>
      <c r="F111" s="54">
        <f>VLOOKUP($A111,'#Stat'!$A:$K,8,FALSE)</f>
        <v>95</v>
      </c>
      <c r="G111" s="54">
        <f>VLOOKUP($A111,'#Stat'!$A:$K,9,FALSE)</f>
        <v>4520</v>
      </c>
      <c r="H111" s="54">
        <f>VLOOKUP($A111,'#Stat'!$A:$K,10,FALSE)*2</f>
        <v>40</v>
      </c>
      <c r="I111" s="54">
        <f>VLOOKUP($A111,'#Stat'!$A:$K,11,FALSE)*2</f>
        <v>50</v>
      </c>
      <c r="J111" s="55" t="s">
        <v>129</v>
      </c>
      <c r="K111" s="56" t="s">
        <v>155</v>
      </c>
      <c r="L111" s="56">
        <v>3500</v>
      </c>
      <c r="M111" s="56">
        <v>100</v>
      </c>
      <c r="N111" s="56">
        <v>3000</v>
      </c>
      <c r="O111" s="56">
        <v>20000</v>
      </c>
      <c r="P111" s="56">
        <v>2</v>
      </c>
      <c r="Q111" s="56">
        <v>0.25</v>
      </c>
      <c r="R111" s="59">
        <f>(($L111*'#Constant'!$B$6+($O111-$N111*2)*'#Constant'!$H$6)*(VLOOKUP($N111,'#Constant'!$D$6:$E$12,2,FALSE)/$M111*100*VLOOKUP($C111,'#Constant'!$J$6:$K$10,2,FALSE)*VLOOKUP($J111,'#Constant'!$M$6:$N$11,2,FALSE)*(1-$Q111)/$P111))</f>
        <v>9302.34375</v>
      </c>
      <c r="T111" s="59">
        <f t="shared" si="186"/>
        <v>9302.34375</v>
      </c>
      <c r="U111" s="59">
        <f t="shared" si="182"/>
        <v>2657.8125</v>
      </c>
      <c r="V111" s="59">
        <f t="shared" si="187"/>
        <v>5315.625</v>
      </c>
      <c r="W111" s="56" t="s">
        <v>146</v>
      </c>
      <c r="X111" s="56">
        <v>0.5</v>
      </c>
      <c r="Y111" s="59">
        <f t="shared" si="183"/>
        <v>4651.171875</v>
      </c>
      <c r="Z111" s="59">
        <f t="shared" ca="1" si="188"/>
        <v>883.72265625</v>
      </c>
      <c r="AB111" s="56">
        <v>0</v>
      </c>
      <c r="AC111" s="56">
        <v>0</v>
      </c>
      <c r="AD111" s="59">
        <f t="shared" si="189"/>
        <v>0</v>
      </c>
      <c r="AE111" s="59">
        <f t="shared" si="184"/>
        <v>0</v>
      </c>
      <c r="AF111" s="56" t="s">
        <v>146</v>
      </c>
      <c r="AG111" s="56">
        <v>1</v>
      </c>
      <c r="AH111" s="59">
        <f>$AD111*(1-$AG111)</f>
        <v>0</v>
      </c>
      <c r="AI111" s="59">
        <f t="shared" ca="1" si="190"/>
        <v>0</v>
      </c>
      <c r="AN111" s="52" t="e">
        <f t="shared" si="157"/>
        <v>#DIV/0!</v>
      </c>
    </row>
    <row r="112" spans="1:40" x14ac:dyDescent="0.3">
      <c r="A112" s="60">
        <f t="shared" si="191"/>
        <v>16</v>
      </c>
      <c r="B112" s="54" t="str">
        <f>VLOOKUP($A112,'#Stat'!$A:$K,2,FALSE)</f>
        <v>레피</v>
      </c>
      <c r="C112" s="54" t="str">
        <f>VLOOKUP($A112,[5]CreatureTable!$A:$AV,48,FALSE)</f>
        <v>3</v>
      </c>
      <c r="D112" s="54" t="str">
        <f>VLOOKUP($A112,'#Stat'!$A:$K,3,FALSE)</f>
        <v>Priest</v>
      </c>
      <c r="E112" s="54">
        <f>VLOOKUP($A112,'#Stat'!$A:$K,7,FALSE)</f>
        <v>95</v>
      </c>
      <c r="F112" s="54">
        <f>VLOOKUP($A112,'#Stat'!$A:$K,8,FALSE)</f>
        <v>95</v>
      </c>
      <c r="G112" s="54">
        <f>VLOOKUP($A112,'#Stat'!$A:$K,9,FALSE)</f>
        <v>4520</v>
      </c>
      <c r="H112" s="54">
        <f>VLOOKUP($A112,'#Stat'!$A:$K,10,FALSE)*2</f>
        <v>40</v>
      </c>
      <c r="I112" s="54">
        <f>VLOOKUP($A112,'#Stat'!$A:$K,11,FALSE)*2</f>
        <v>50</v>
      </c>
      <c r="J112" s="55" t="s">
        <v>130</v>
      </c>
      <c r="K112" s="56" t="s">
        <v>154</v>
      </c>
      <c r="L112" s="56">
        <v>1500</v>
      </c>
      <c r="M112" s="56">
        <v>100</v>
      </c>
      <c r="N112" s="56">
        <v>0</v>
      </c>
      <c r="O112" s="56">
        <v>10000</v>
      </c>
      <c r="P112" s="56">
        <v>1</v>
      </c>
      <c r="Q112" s="56">
        <v>0.5</v>
      </c>
      <c r="R112" s="59">
        <f>(($L112*'#Constant'!$B$6+($O112-$N112*2)*'#Constant'!$H$6)*(VLOOKUP($N112,'#Constant'!$D$6:$E$12,2,FALSE)/$M112*100*VLOOKUP($C112,'#Constant'!$J$6:$K$10,2,FALSE)*VLOOKUP($J112,'#Constant'!$M$6:$N$11,2,FALSE)*(1-$Q112)/$P112))</f>
        <v>1050</v>
      </c>
      <c r="T112" s="59">
        <f t="shared" si="186"/>
        <v>1050</v>
      </c>
      <c r="U112" s="59">
        <f t="shared" si="182"/>
        <v>700</v>
      </c>
      <c r="V112" s="59">
        <f t="shared" si="187"/>
        <v>700</v>
      </c>
      <c r="W112" s="56" t="s">
        <v>146</v>
      </c>
      <c r="X112" s="56">
        <v>0.5</v>
      </c>
      <c r="Y112" s="59">
        <f t="shared" si="183"/>
        <v>525</v>
      </c>
      <c r="Z112" s="59">
        <f t="shared" ca="1" si="188"/>
        <v>99.75</v>
      </c>
      <c r="AB112" s="56">
        <v>0</v>
      </c>
      <c r="AC112" s="56">
        <v>0</v>
      </c>
      <c r="AD112" s="59">
        <f t="shared" si="189"/>
        <v>0</v>
      </c>
      <c r="AE112" s="59">
        <f t="shared" si="184"/>
        <v>0</v>
      </c>
      <c r="AF112" s="56" t="s">
        <v>146</v>
      </c>
      <c r="AG112" s="56">
        <v>0</v>
      </c>
      <c r="AH112" s="59">
        <f t="shared" ref="AH112" si="192">$AD112*(1-$AG112)</f>
        <v>0</v>
      </c>
      <c r="AI112" s="59">
        <f t="shared" ca="1" si="190"/>
        <v>0</v>
      </c>
      <c r="AN112" s="52" t="e">
        <f t="shared" si="157"/>
        <v>#DIV/0!</v>
      </c>
    </row>
    <row r="113" spans="1:40" x14ac:dyDescent="0.3">
      <c r="A113" s="60">
        <f t="shared" si="191"/>
        <v>16</v>
      </c>
      <c r="B113" s="54" t="str">
        <f>VLOOKUP($A113,'#Stat'!$A:$K,2,FALSE)</f>
        <v>레피</v>
      </c>
      <c r="C113" s="54" t="str">
        <f>VLOOKUP($A113,[5]CreatureTable!$A:$AV,48,FALSE)</f>
        <v>3</v>
      </c>
      <c r="D113" s="54" t="str">
        <f>VLOOKUP($A113,'#Stat'!$A:$K,3,FALSE)</f>
        <v>Priest</v>
      </c>
      <c r="E113" s="54">
        <f>VLOOKUP($A113,'#Stat'!$A:$K,7,FALSE)</f>
        <v>95</v>
      </c>
      <c r="F113" s="54">
        <f>VLOOKUP($A113,'#Stat'!$A:$K,8,FALSE)</f>
        <v>95</v>
      </c>
      <c r="G113" s="54">
        <f>VLOOKUP($A113,'#Stat'!$A:$K,9,FALSE)</f>
        <v>4520</v>
      </c>
      <c r="H113" s="54">
        <f>VLOOKUP($A113,'#Stat'!$A:$K,10,FALSE)*2</f>
        <v>40</v>
      </c>
      <c r="I113" s="54">
        <f>VLOOKUP($A113,'#Stat'!$A:$K,11,FALSE)*2</f>
        <v>50</v>
      </c>
      <c r="J113" s="55" t="s">
        <v>134</v>
      </c>
      <c r="K113" s="56" t="s">
        <v>122</v>
      </c>
      <c r="L113" s="56">
        <v>0</v>
      </c>
      <c r="M113" s="56">
        <v>25</v>
      </c>
      <c r="N113" s="56">
        <v>0</v>
      </c>
      <c r="O113" s="56">
        <v>2000</v>
      </c>
      <c r="P113" s="56">
        <v>1</v>
      </c>
      <c r="Q113" s="56">
        <v>0</v>
      </c>
      <c r="R113" s="59">
        <f>(($L113*'#Constant'!$B$6+($O113-$N113*2)*'#Constant'!$H$6)*(VLOOKUP($N113,'#Constant'!$D$6:$E$12,2,FALSE)/$M113*100*VLOOKUP($C113,'#Constant'!$J$6:$K$10,2,FALSE)*VLOOKUP($J113,'#Constant'!$M$6:$N$11,2,FALSE)*(1-$Q113)/$P113))</f>
        <v>960</v>
      </c>
      <c r="T113" s="59">
        <f t="shared" si="186"/>
        <v>960</v>
      </c>
      <c r="U113" s="59">
        <f t="shared" si="182"/>
        <v>960</v>
      </c>
      <c r="V113" s="59">
        <f t="shared" si="187"/>
        <v>960</v>
      </c>
      <c r="W113" s="56" t="s">
        <v>146</v>
      </c>
      <c r="X113" s="56">
        <v>0</v>
      </c>
      <c r="Y113" s="59">
        <f t="shared" si="183"/>
        <v>960</v>
      </c>
      <c r="Z113" s="59">
        <f t="shared" ca="1" si="188"/>
        <v>0</v>
      </c>
      <c r="AB113" s="56">
        <v>0</v>
      </c>
      <c r="AC113" s="56">
        <v>0</v>
      </c>
      <c r="AD113" s="59">
        <f t="shared" si="189"/>
        <v>0</v>
      </c>
      <c r="AE113" s="59">
        <f t="shared" si="184"/>
        <v>0</v>
      </c>
      <c r="AF113" s="56" t="s">
        <v>146</v>
      </c>
      <c r="AG113" s="56">
        <v>0</v>
      </c>
      <c r="AH113" s="59">
        <f t="shared" ref="AH113" si="193">AD113*(1-AG113)</f>
        <v>0</v>
      </c>
      <c r="AI113" s="59">
        <f t="shared" ca="1" si="190"/>
        <v>0</v>
      </c>
      <c r="AN113" s="52" t="e">
        <f t="shared" si="157"/>
        <v>#DIV/0!</v>
      </c>
    </row>
    <row r="114" spans="1:40" x14ac:dyDescent="0.3">
      <c r="AN114" s="52" t="e">
        <f t="shared" si="157"/>
        <v>#DIV/0!</v>
      </c>
    </row>
    <row r="115" spans="1:40" x14ac:dyDescent="0.3">
      <c r="A115" s="60">
        <v>17</v>
      </c>
      <c r="B115" s="54" t="str">
        <f>VLOOKUP($A115,'#Stat'!$A:$K,2,FALSE)</f>
        <v>디마엘</v>
      </c>
      <c r="C115" s="54" t="str">
        <f>VLOOKUP($A115,[5]CreatureTable!$A:$AV,48,FALSE)</f>
        <v>2</v>
      </c>
      <c r="D115" s="54" t="str">
        <f>VLOOKUP($A115,'#Stat'!$A:$K,3,FALSE)</f>
        <v>Archer</v>
      </c>
      <c r="E115" s="54">
        <f>VLOOKUP($A115,'#Stat'!$A:$K,7,FALSE)</f>
        <v>114</v>
      </c>
      <c r="F115" s="54">
        <f>VLOOKUP($A115,'#Stat'!$A:$K,8,FALSE)</f>
        <v>114</v>
      </c>
      <c r="G115" s="54">
        <f>VLOOKUP($A115,'#Stat'!$A:$K,9,FALSE)</f>
        <v>4364</v>
      </c>
      <c r="H115" s="54">
        <f>VLOOKUP($A115,'#Stat'!$A:$K,10,FALSE)*2</f>
        <v>44</v>
      </c>
      <c r="I115" s="54">
        <f>VLOOKUP($A115,'#Stat'!$A:$K,11,FALSE)*2</f>
        <v>36</v>
      </c>
      <c r="J115" s="55" t="s">
        <v>133</v>
      </c>
      <c r="K115" s="56" t="s">
        <v>118</v>
      </c>
      <c r="L115" s="56">
        <v>2600</v>
      </c>
      <c r="M115" s="56">
        <v>100</v>
      </c>
      <c r="N115" s="56">
        <v>0</v>
      </c>
      <c r="O115" s="56">
        <v>0</v>
      </c>
      <c r="P115" s="56">
        <v>1</v>
      </c>
      <c r="Q115" s="56">
        <v>0</v>
      </c>
      <c r="R115" s="59">
        <f>(($L115*'#Constant'!$B$6+($O115-$N115*2)*'#Constant'!$H$6)*(VLOOKUP($N115,'#Constant'!$D$6:$E$12,2,FALSE)/$M115*100*VLOOKUP($C115,'#Constant'!$J$6:$K$10,2,FALSE)*VLOOKUP($J115,'#Constant'!$M$6:$N$11,2,FALSE)*(1-$Q115)/$P115))</f>
        <v>1430.0000000000002</v>
      </c>
      <c r="T115" s="59">
        <f>$R115*(1-$AB115)</f>
        <v>1430.0000000000002</v>
      </c>
      <c r="U115" s="59">
        <f t="shared" ref="U115:U120" si="194">T115/IF(L115=0,1000,L115)*1000</f>
        <v>550</v>
      </c>
      <c r="V115" s="59">
        <f>$U115*$P115</f>
        <v>550</v>
      </c>
      <c r="W115" s="56" t="s">
        <v>146</v>
      </c>
      <c r="X115" s="56">
        <v>0</v>
      </c>
      <c r="Y115" s="59">
        <f t="shared" ref="Y115:Y120" si="195">T115*(1-X115)</f>
        <v>1430.0000000000002</v>
      </c>
      <c r="Z115" s="59">
        <f ca="1">T115*X115/1000*OFFSET($E115,0,IF($W115="PA",0,IF($W115="MA",1,IF($W115="HP",2,IF($W115="PD",3,IF($W115="MD",4,0))))))*2</f>
        <v>0</v>
      </c>
      <c r="AB115" s="56">
        <v>0</v>
      </c>
      <c r="AC115" s="56">
        <v>0</v>
      </c>
      <c r="AD115" s="59">
        <f>$R115/(IF($AC115=0,1,$AC115)/2000)*$AB115</f>
        <v>0</v>
      </c>
      <c r="AE115" s="59">
        <f t="shared" ref="AE115:AE120" si="196">$AD115*$P115</f>
        <v>0</v>
      </c>
      <c r="AF115" s="56" t="s">
        <v>146</v>
      </c>
      <c r="AG115" s="56">
        <v>0</v>
      </c>
      <c r="AH115" s="59">
        <f t="shared" ref="AH115:AH117" si="197">$AD115*(1-$AG115)</f>
        <v>0</v>
      </c>
      <c r="AI115" s="59">
        <f ca="1">$AD115*$AG115/1000*OFFSET($E115,0,IF($W115="PA",0,IF($W115="MA",1,IF($W115="HP",2,IF($W115="PD",3,IF($W115="MD",4,0))))))*2</f>
        <v>0</v>
      </c>
      <c r="AN115" s="52" t="e">
        <f t="shared" si="157"/>
        <v>#DIV/0!</v>
      </c>
    </row>
    <row r="116" spans="1:40" x14ac:dyDescent="0.3">
      <c r="A116" s="60">
        <f>A115</f>
        <v>17</v>
      </c>
      <c r="B116" s="54" t="str">
        <f>VLOOKUP($A116,'#Stat'!$A:$K,2,FALSE)</f>
        <v>디마엘</v>
      </c>
      <c r="C116" s="54" t="str">
        <f>VLOOKUP($A116,[5]CreatureTable!$A:$AV,48,FALSE)</f>
        <v>2</v>
      </c>
      <c r="D116" s="54" t="str">
        <f>VLOOKUP($A116,'#Stat'!$A:$K,3,FALSE)</f>
        <v>Archer</v>
      </c>
      <c r="E116" s="54">
        <f>VLOOKUP($A116,'#Stat'!$A:$K,7,FALSE)</f>
        <v>114</v>
      </c>
      <c r="F116" s="54">
        <f>VLOOKUP($A116,'#Stat'!$A:$K,8,FALSE)</f>
        <v>114</v>
      </c>
      <c r="G116" s="54">
        <f>VLOOKUP($A116,'#Stat'!$A:$K,9,FALSE)</f>
        <v>4364</v>
      </c>
      <c r="H116" s="54">
        <f>VLOOKUP($A116,'#Stat'!$A:$K,10,FALSE)*2</f>
        <v>44</v>
      </c>
      <c r="I116" s="54">
        <f>VLOOKUP($A116,'#Stat'!$A:$K,11,FALSE)*2</f>
        <v>36</v>
      </c>
      <c r="J116" s="55" t="s">
        <v>127</v>
      </c>
      <c r="K116" s="56" t="s">
        <v>118</v>
      </c>
      <c r="L116" s="56">
        <v>4300</v>
      </c>
      <c r="M116" s="56">
        <v>100</v>
      </c>
      <c r="N116" s="56">
        <v>2000</v>
      </c>
      <c r="O116" s="56">
        <v>8000</v>
      </c>
      <c r="P116" s="56">
        <v>1</v>
      </c>
      <c r="Q116" s="56">
        <v>0</v>
      </c>
      <c r="R116" s="59">
        <f>(($L116*'#Constant'!$B$6+($O116-$N116*2)*'#Constant'!$H$6)*(VLOOKUP($N116,'#Constant'!$D$6:$E$12,2,FALSE)/$M116*100*VLOOKUP($C116,'#Constant'!$J$6:$K$10,2,FALSE)*VLOOKUP($J116,'#Constant'!$M$6:$N$11,2,FALSE)*(1-$Q116)/$P116))</f>
        <v>8415</v>
      </c>
      <c r="T116" s="59">
        <f t="shared" ref="T116:T120" si="198">$R116*(1-$AB116)</f>
        <v>8415</v>
      </c>
      <c r="U116" s="59">
        <f t="shared" si="194"/>
        <v>1956.9767441860465</v>
      </c>
      <c r="V116" s="59">
        <f t="shared" ref="V116:V120" si="199">$U116*$P116</f>
        <v>1956.9767441860465</v>
      </c>
      <c r="W116" s="56" t="s">
        <v>146</v>
      </c>
      <c r="X116" s="56">
        <v>0.5</v>
      </c>
      <c r="Y116" s="59">
        <f t="shared" si="195"/>
        <v>4207.5</v>
      </c>
      <c r="Z116" s="59">
        <f t="shared" ref="Z116:Z120" ca="1" si="200">T116*X116/1000*OFFSET($E116,0,IF($W116="PA",0,IF($W116="MA",1,IF($W116="HP",2,IF($W116="PD",3,IF($W116="MD",4,0))))))*2</f>
        <v>959.31</v>
      </c>
      <c r="AB116" s="56">
        <v>0</v>
      </c>
      <c r="AC116" s="56">
        <v>0</v>
      </c>
      <c r="AD116" s="59">
        <f t="shared" ref="AD116:AD120" si="201">$R116/(IF($AC116=0,1,$AC116)/2000)*$AB116</f>
        <v>0</v>
      </c>
      <c r="AE116" s="59">
        <f t="shared" si="196"/>
        <v>0</v>
      </c>
      <c r="AF116" s="56" t="s">
        <v>146</v>
      </c>
      <c r="AG116" s="56">
        <v>0</v>
      </c>
      <c r="AH116" s="59">
        <f t="shared" si="197"/>
        <v>0</v>
      </c>
      <c r="AI116" s="59">
        <f t="shared" ref="AI116:AI120" ca="1" si="202">$AD116*$AG116/1000*OFFSET($E116,0,IF($W116="PA",0,IF($W116="MA",1,IF($W116="HP",2,IF($W116="PD",3,IF($W116="MD",4,0))))))*2</f>
        <v>0</v>
      </c>
      <c r="AN116" s="52" t="e">
        <f t="shared" si="157"/>
        <v>#DIV/0!</v>
      </c>
    </row>
    <row r="117" spans="1:40" x14ac:dyDescent="0.3">
      <c r="A117" s="60">
        <f t="shared" ref="A117:A120" si="203">A116</f>
        <v>17</v>
      </c>
      <c r="B117" s="54" t="str">
        <f>VLOOKUP($A117,'#Stat'!$A:$K,2,FALSE)</f>
        <v>디마엘</v>
      </c>
      <c r="C117" s="54" t="str">
        <f>VLOOKUP($A117,[5]CreatureTable!$A:$AV,48,FALSE)</f>
        <v>2</v>
      </c>
      <c r="D117" s="54" t="str">
        <f>VLOOKUP($A117,'#Stat'!$A:$K,3,FALSE)</f>
        <v>Archer</v>
      </c>
      <c r="E117" s="54">
        <f>VLOOKUP($A117,'#Stat'!$A:$K,7,FALSE)</f>
        <v>114</v>
      </c>
      <c r="F117" s="54">
        <f>VLOOKUP($A117,'#Stat'!$A:$K,8,FALSE)</f>
        <v>114</v>
      </c>
      <c r="G117" s="54">
        <f>VLOOKUP($A117,'#Stat'!$A:$K,9,FALSE)</f>
        <v>4364</v>
      </c>
      <c r="H117" s="54">
        <f>VLOOKUP($A117,'#Stat'!$A:$K,10,FALSE)*2</f>
        <v>44</v>
      </c>
      <c r="I117" s="54">
        <f>VLOOKUP($A117,'#Stat'!$A:$K,11,FALSE)*2</f>
        <v>36</v>
      </c>
      <c r="J117" s="55" t="s">
        <v>128</v>
      </c>
      <c r="K117" s="56" t="s">
        <v>118</v>
      </c>
      <c r="L117" s="56">
        <v>3900</v>
      </c>
      <c r="M117" s="56">
        <v>100</v>
      </c>
      <c r="N117" s="56">
        <v>3000</v>
      </c>
      <c r="O117" s="56">
        <v>15000</v>
      </c>
      <c r="P117" s="56">
        <v>2</v>
      </c>
      <c r="Q117" s="56">
        <v>0.4</v>
      </c>
      <c r="R117" s="59">
        <f>(($L117*'#Constant'!$B$6+($O117-$N117*2)*'#Constant'!$H$6)*(VLOOKUP($N117,'#Constant'!$D$6:$E$12,2,FALSE)/$M117*100*VLOOKUP($C117,'#Constant'!$J$6:$K$10,2,FALSE)*VLOOKUP($J117,'#Constant'!$M$6:$N$11,2,FALSE)*(1-$Q117)/$P117))</f>
        <v>5431.3875000000007</v>
      </c>
      <c r="T117" s="59">
        <f t="shared" si="198"/>
        <v>5431.3875000000007</v>
      </c>
      <c r="U117" s="59">
        <f t="shared" si="194"/>
        <v>1392.6634615384617</v>
      </c>
      <c r="V117" s="59">
        <f t="shared" si="199"/>
        <v>2785.3269230769233</v>
      </c>
      <c r="W117" s="56" t="s">
        <v>146</v>
      </c>
      <c r="X117" s="56">
        <v>0.5</v>
      </c>
      <c r="Y117" s="59">
        <f t="shared" si="195"/>
        <v>2715.6937500000004</v>
      </c>
      <c r="Z117" s="59">
        <f t="shared" ca="1" si="200"/>
        <v>619.17817500000001</v>
      </c>
      <c r="AB117" s="56">
        <v>0</v>
      </c>
      <c r="AC117" s="56">
        <v>0</v>
      </c>
      <c r="AD117" s="59">
        <f t="shared" si="201"/>
        <v>0</v>
      </c>
      <c r="AE117" s="59">
        <f t="shared" si="196"/>
        <v>0</v>
      </c>
      <c r="AF117" s="56" t="s">
        <v>146</v>
      </c>
      <c r="AG117" s="56">
        <v>0</v>
      </c>
      <c r="AH117" s="59">
        <f t="shared" si="197"/>
        <v>0</v>
      </c>
      <c r="AI117" s="59">
        <f t="shared" ca="1" si="202"/>
        <v>0</v>
      </c>
      <c r="AN117" s="52" t="e">
        <f t="shared" si="157"/>
        <v>#DIV/0!</v>
      </c>
    </row>
    <row r="118" spans="1:40" x14ac:dyDescent="0.3">
      <c r="A118" s="60">
        <f t="shared" si="203"/>
        <v>17</v>
      </c>
      <c r="B118" s="54" t="str">
        <f>VLOOKUP($A118,'#Stat'!$A:$K,2,FALSE)</f>
        <v>디마엘</v>
      </c>
      <c r="C118" s="54" t="str">
        <f>VLOOKUP($A118,[5]CreatureTable!$A:$AV,48,FALSE)</f>
        <v>2</v>
      </c>
      <c r="D118" s="54" t="str">
        <f>VLOOKUP($A118,'#Stat'!$A:$K,3,FALSE)</f>
        <v>Archer</v>
      </c>
      <c r="E118" s="54">
        <f>VLOOKUP($A118,'#Stat'!$A:$K,7,FALSE)</f>
        <v>114</v>
      </c>
      <c r="F118" s="54">
        <f>VLOOKUP($A118,'#Stat'!$A:$K,8,FALSE)</f>
        <v>114</v>
      </c>
      <c r="G118" s="54">
        <f>VLOOKUP($A118,'#Stat'!$A:$K,9,FALSE)</f>
        <v>4364</v>
      </c>
      <c r="H118" s="54">
        <f>VLOOKUP($A118,'#Stat'!$A:$K,10,FALSE)*2</f>
        <v>44</v>
      </c>
      <c r="I118" s="54">
        <f>VLOOKUP($A118,'#Stat'!$A:$K,11,FALSE)*2</f>
        <v>36</v>
      </c>
      <c r="J118" s="55" t="s">
        <v>129</v>
      </c>
      <c r="K118" s="56" t="s">
        <v>118</v>
      </c>
      <c r="L118" s="56">
        <v>4100</v>
      </c>
      <c r="M118" s="56">
        <v>100</v>
      </c>
      <c r="N118" s="56">
        <v>3000</v>
      </c>
      <c r="O118" s="56">
        <v>20000</v>
      </c>
      <c r="P118" s="56">
        <v>2</v>
      </c>
      <c r="Q118" s="56">
        <v>0.3</v>
      </c>
      <c r="R118" s="59">
        <f>(($L118*'#Constant'!$B$6+($O118-$N118*2)*'#Constant'!$H$6)*(VLOOKUP($N118,'#Constant'!$D$6:$E$12,2,FALSE)/$M118*100*VLOOKUP($C118,'#Constant'!$J$6:$K$10,2,FALSE)*VLOOKUP($J118,'#Constant'!$M$6:$N$11,2,FALSE)*(1-$Q118)/$P118))</f>
        <v>8716.640625</v>
      </c>
      <c r="T118" s="59">
        <f t="shared" si="198"/>
        <v>8716.640625</v>
      </c>
      <c r="U118" s="59">
        <f t="shared" si="194"/>
        <v>2126.0099085365855</v>
      </c>
      <c r="V118" s="59">
        <f t="shared" si="199"/>
        <v>4252.019817073171</v>
      </c>
      <c r="W118" s="56" t="s">
        <v>146</v>
      </c>
      <c r="X118" s="56">
        <v>0.5</v>
      </c>
      <c r="Y118" s="59">
        <f t="shared" si="195"/>
        <v>4358.3203125</v>
      </c>
      <c r="Z118" s="59">
        <f t="shared" ca="1" si="200"/>
        <v>993.69703125000001</v>
      </c>
      <c r="AB118" s="56">
        <v>0</v>
      </c>
      <c r="AC118" s="56">
        <v>0</v>
      </c>
      <c r="AD118" s="59">
        <f t="shared" si="201"/>
        <v>0</v>
      </c>
      <c r="AE118" s="59">
        <f t="shared" si="196"/>
        <v>0</v>
      </c>
      <c r="AF118" s="56" t="s">
        <v>146</v>
      </c>
      <c r="AG118" s="56">
        <v>1</v>
      </c>
      <c r="AH118" s="59">
        <f>$AD118*(1-$AG118)</f>
        <v>0</v>
      </c>
      <c r="AI118" s="59">
        <f t="shared" ca="1" si="202"/>
        <v>0</v>
      </c>
      <c r="AN118" s="52" t="e">
        <f t="shared" si="157"/>
        <v>#DIV/0!</v>
      </c>
    </row>
    <row r="119" spans="1:40" x14ac:dyDescent="0.3">
      <c r="A119" s="60">
        <f t="shared" si="203"/>
        <v>17</v>
      </c>
      <c r="B119" s="54" t="str">
        <f>VLOOKUP($A119,'#Stat'!$A:$K,2,FALSE)</f>
        <v>디마엘</v>
      </c>
      <c r="C119" s="54" t="str">
        <f>VLOOKUP($A119,[5]CreatureTable!$A:$AV,48,FALSE)</f>
        <v>2</v>
      </c>
      <c r="D119" s="54" t="str">
        <f>VLOOKUP($A119,'#Stat'!$A:$K,3,FALSE)</f>
        <v>Archer</v>
      </c>
      <c r="E119" s="54">
        <f>VLOOKUP($A119,'#Stat'!$A:$K,7,FALSE)</f>
        <v>114</v>
      </c>
      <c r="F119" s="54">
        <f>VLOOKUP($A119,'#Stat'!$A:$K,8,FALSE)</f>
        <v>114</v>
      </c>
      <c r="G119" s="54">
        <f>VLOOKUP($A119,'#Stat'!$A:$K,9,FALSE)</f>
        <v>4364</v>
      </c>
      <c r="H119" s="54">
        <f>VLOOKUP($A119,'#Stat'!$A:$K,10,FALSE)*2</f>
        <v>44</v>
      </c>
      <c r="I119" s="54">
        <f>VLOOKUP($A119,'#Stat'!$A:$K,11,FALSE)*2</f>
        <v>36</v>
      </c>
      <c r="J119" s="55" t="s">
        <v>130</v>
      </c>
      <c r="K119" s="56" t="s">
        <v>122</v>
      </c>
      <c r="L119" s="56">
        <v>1000</v>
      </c>
      <c r="M119" s="56">
        <v>100</v>
      </c>
      <c r="N119" s="56">
        <v>0</v>
      </c>
      <c r="O119" s="56">
        <v>2600</v>
      </c>
      <c r="P119" s="56">
        <v>1</v>
      </c>
      <c r="Q119" s="56">
        <v>0.3</v>
      </c>
      <c r="R119" s="59">
        <f>(($L119*'#Constant'!$B$6+($O119-$N119*2)*'#Constant'!$H$6)*(VLOOKUP($N119,'#Constant'!$D$6:$E$12,2,FALSE)/$M119*100*VLOOKUP($C119,'#Constant'!$J$6:$K$10,2,FALSE)*VLOOKUP($J119,'#Constant'!$M$6:$N$11,2,FALSE)*(1-$Q119)/$P119))</f>
        <v>585.20000000000005</v>
      </c>
      <c r="T119" s="59">
        <f t="shared" si="198"/>
        <v>585.20000000000005</v>
      </c>
      <c r="U119" s="59">
        <f t="shared" si="194"/>
        <v>585.20000000000005</v>
      </c>
      <c r="V119" s="59">
        <f t="shared" si="199"/>
        <v>585.20000000000005</v>
      </c>
      <c r="W119" s="56" t="s">
        <v>146</v>
      </c>
      <c r="X119" s="56">
        <v>0.5</v>
      </c>
      <c r="Y119" s="59">
        <f t="shared" si="195"/>
        <v>292.60000000000002</v>
      </c>
      <c r="Z119" s="59">
        <f t="shared" ca="1" si="200"/>
        <v>66.712800000000001</v>
      </c>
      <c r="AB119" s="56">
        <v>0</v>
      </c>
      <c r="AC119" s="56">
        <v>0</v>
      </c>
      <c r="AD119" s="59">
        <f t="shared" si="201"/>
        <v>0</v>
      </c>
      <c r="AE119" s="59">
        <f t="shared" si="196"/>
        <v>0</v>
      </c>
      <c r="AF119" s="56" t="s">
        <v>146</v>
      </c>
      <c r="AG119" s="56">
        <v>0</v>
      </c>
      <c r="AH119" s="59">
        <f t="shared" ref="AH119" si="204">$AD119*(1-$AG119)</f>
        <v>0</v>
      </c>
      <c r="AI119" s="59">
        <f t="shared" ca="1" si="202"/>
        <v>0</v>
      </c>
      <c r="AN119" s="52" t="e">
        <f t="shared" si="157"/>
        <v>#DIV/0!</v>
      </c>
    </row>
    <row r="120" spans="1:40" x14ac:dyDescent="0.3">
      <c r="A120" s="60">
        <f t="shared" si="203"/>
        <v>17</v>
      </c>
      <c r="B120" s="54" t="str">
        <f>VLOOKUP($A120,'#Stat'!$A:$K,2,FALSE)</f>
        <v>디마엘</v>
      </c>
      <c r="C120" s="54" t="str">
        <f>VLOOKUP($A120,[5]CreatureTable!$A:$AV,48,FALSE)</f>
        <v>2</v>
      </c>
      <c r="D120" s="54" t="str">
        <f>VLOOKUP($A120,'#Stat'!$A:$K,3,FALSE)</f>
        <v>Archer</v>
      </c>
      <c r="E120" s="54">
        <f>VLOOKUP($A120,'#Stat'!$A:$K,7,FALSE)</f>
        <v>114</v>
      </c>
      <c r="F120" s="54">
        <f>VLOOKUP($A120,'#Stat'!$A:$K,8,FALSE)</f>
        <v>114</v>
      </c>
      <c r="G120" s="54">
        <f>VLOOKUP($A120,'#Stat'!$A:$K,9,FALSE)</f>
        <v>4364</v>
      </c>
      <c r="H120" s="54">
        <f>VLOOKUP($A120,'#Stat'!$A:$K,10,FALSE)*2</f>
        <v>44</v>
      </c>
      <c r="I120" s="54">
        <f>VLOOKUP($A120,'#Stat'!$A:$K,11,FALSE)*2</f>
        <v>36</v>
      </c>
      <c r="J120" s="55" t="s">
        <v>134</v>
      </c>
      <c r="K120" s="56" t="s">
        <v>122</v>
      </c>
      <c r="L120" s="56">
        <v>0</v>
      </c>
      <c r="M120" s="56">
        <v>25</v>
      </c>
      <c r="N120" s="56">
        <v>0</v>
      </c>
      <c r="O120" s="56">
        <v>2000</v>
      </c>
      <c r="P120" s="56">
        <v>1</v>
      </c>
      <c r="Q120" s="56">
        <v>0</v>
      </c>
      <c r="R120" s="59">
        <f>(($L120*'#Constant'!$B$6+($O120-$N120*2)*'#Constant'!$H$6)*(VLOOKUP($N120,'#Constant'!$D$6:$E$12,2,FALSE)/$M120*100*VLOOKUP($C120,'#Constant'!$J$6:$K$10,2,FALSE)*VLOOKUP($J120,'#Constant'!$M$6:$N$11,2,FALSE)*(1-$Q120)/$P120))</f>
        <v>880.00000000000011</v>
      </c>
      <c r="T120" s="59">
        <f t="shared" si="198"/>
        <v>880.00000000000011</v>
      </c>
      <c r="U120" s="59">
        <f t="shared" si="194"/>
        <v>880.00000000000011</v>
      </c>
      <c r="V120" s="59">
        <f t="shared" si="199"/>
        <v>880.00000000000011</v>
      </c>
      <c r="W120" s="56" t="s">
        <v>146</v>
      </c>
      <c r="X120" s="56">
        <v>0</v>
      </c>
      <c r="Y120" s="59">
        <f t="shared" si="195"/>
        <v>880.00000000000011</v>
      </c>
      <c r="Z120" s="59">
        <f t="shared" ca="1" si="200"/>
        <v>0</v>
      </c>
      <c r="AB120" s="56">
        <v>0</v>
      </c>
      <c r="AC120" s="56">
        <v>0</v>
      </c>
      <c r="AD120" s="59">
        <f t="shared" si="201"/>
        <v>0</v>
      </c>
      <c r="AE120" s="59">
        <f t="shared" si="196"/>
        <v>0</v>
      </c>
      <c r="AF120" s="56" t="s">
        <v>146</v>
      </c>
      <c r="AG120" s="56">
        <v>0</v>
      </c>
      <c r="AH120" s="59">
        <f t="shared" ref="AH120" si="205">AD120*(1-AG120)</f>
        <v>0</v>
      </c>
      <c r="AI120" s="59">
        <f t="shared" ca="1" si="202"/>
        <v>0</v>
      </c>
      <c r="AN120" s="52" t="e">
        <f t="shared" si="157"/>
        <v>#DIV/0!</v>
      </c>
    </row>
    <row r="121" spans="1:40" x14ac:dyDescent="0.3">
      <c r="AN121" s="52" t="e">
        <f t="shared" si="157"/>
        <v>#DIV/0!</v>
      </c>
    </row>
    <row r="122" spans="1:40" x14ac:dyDescent="0.3">
      <c r="A122" s="60">
        <v>18</v>
      </c>
      <c r="B122" s="54" t="str">
        <f>VLOOKUP($A122,'#Stat'!$A:$K,2,FALSE)</f>
        <v>레이나</v>
      </c>
      <c r="C122" s="54" t="str">
        <f>VLOOKUP($A122,[5]CreatureTable!$A:$AV,48,FALSE)</f>
        <v>2</v>
      </c>
      <c r="D122" s="54" t="str">
        <f>VLOOKUP($A122,'#Stat'!$A:$K,3,FALSE)</f>
        <v>Assassin</v>
      </c>
      <c r="E122" s="54">
        <f>VLOOKUP($A122,'#Stat'!$A:$K,7,FALSE)</f>
        <v>101</v>
      </c>
      <c r="F122" s="54">
        <f>VLOOKUP($A122,'#Stat'!$A:$K,8,FALSE)</f>
        <v>101</v>
      </c>
      <c r="G122" s="54">
        <f>VLOOKUP($A122,'#Stat'!$A:$K,9,FALSE)</f>
        <v>5666</v>
      </c>
      <c r="H122" s="54">
        <f>VLOOKUP($A122,'#Stat'!$A:$K,10,FALSE)*2</f>
        <v>64</v>
      </c>
      <c r="I122" s="54">
        <f>VLOOKUP($A122,'#Stat'!$A:$K,11,FALSE)*2</f>
        <v>56</v>
      </c>
      <c r="J122" s="55" t="s">
        <v>133</v>
      </c>
      <c r="K122" s="56" t="s">
        <v>118</v>
      </c>
      <c r="L122" s="56">
        <v>3100</v>
      </c>
      <c r="M122" s="56">
        <v>100</v>
      </c>
      <c r="N122" s="56">
        <v>0</v>
      </c>
      <c r="O122" s="56">
        <v>0</v>
      </c>
      <c r="P122" s="56">
        <v>1</v>
      </c>
      <c r="Q122" s="56">
        <v>0</v>
      </c>
      <c r="R122" s="59">
        <f>(($L122*'#Constant'!$B$6+($O122-$N122*2)*'#Constant'!$H$6)*(VLOOKUP($N122,'#Constant'!$D$6:$E$12,2,FALSE)/$M122*100*VLOOKUP($C122,'#Constant'!$J$6:$K$10,2,FALSE)*VLOOKUP($J122,'#Constant'!$M$6:$N$11,2,FALSE)*(1-$Q122)/$P122))</f>
        <v>1705.0000000000002</v>
      </c>
      <c r="T122" s="59">
        <f>$R122*(1-$AB122)</f>
        <v>1705.0000000000002</v>
      </c>
      <c r="U122" s="59">
        <f t="shared" ref="U122:U127" si="206">T122/IF(L122=0,1000,L122)*1000</f>
        <v>550</v>
      </c>
      <c r="V122" s="59">
        <f>$U122*$P122</f>
        <v>550</v>
      </c>
      <c r="W122" s="56" t="s">
        <v>146</v>
      </c>
      <c r="X122" s="56">
        <v>0</v>
      </c>
      <c r="Y122" s="59">
        <f t="shared" ref="Y122:Y127" si="207">T122*(1-X122)</f>
        <v>1705.0000000000002</v>
      </c>
      <c r="Z122" s="59">
        <f ca="1">T122*X122/1000*OFFSET($E122,0,IF($W122="PA",0,IF($W122="MA",1,IF($W122="HP",2,IF($W122="PD",3,IF($W122="MD",4,0))))))*2</f>
        <v>0</v>
      </c>
      <c r="AB122" s="56">
        <v>0</v>
      </c>
      <c r="AC122" s="56">
        <v>0</v>
      </c>
      <c r="AD122" s="59">
        <f>$R122/(IF($AC122=0,1,$AC122)/2000)*$AB122</f>
        <v>0</v>
      </c>
      <c r="AE122" s="59">
        <f t="shared" ref="AE122:AE127" si="208">$AD122*$P122</f>
        <v>0</v>
      </c>
      <c r="AF122" s="56" t="s">
        <v>146</v>
      </c>
      <c r="AG122" s="56">
        <v>0</v>
      </c>
      <c r="AH122" s="59">
        <f t="shared" ref="AH122:AH124" si="209">$AD122*(1-$AG122)</f>
        <v>0</v>
      </c>
      <c r="AI122" s="59">
        <f ca="1">$AD122*$AG122/1000*OFFSET($E122,0,IF($W122="PA",0,IF($W122="MA",1,IF($W122="HP",2,IF($W122="PD",3,IF($W122="MD",4,0))))))*2</f>
        <v>0</v>
      </c>
      <c r="AN122" s="52" t="e">
        <f t="shared" si="157"/>
        <v>#DIV/0!</v>
      </c>
    </row>
    <row r="123" spans="1:40" x14ac:dyDescent="0.3">
      <c r="A123" s="60">
        <f>A122</f>
        <v>18</v>
      </c>
      <c r="B123" s="54" t="str">
        <f>VLOOKUP($A123,'#Stat'!$A:$K,2,FALSE)</f>
        <v>레이나</v>
      </c>
      <c r="C123" s="54" t="str">
        <f>VLOOKUP($A123,[5]CreatureTable!$A:$AV,48,FALSE)</f>
        <v>2</v>
      </c>
      <c r="D123" s="54" t="str">
        <f>VLOOKUP($A123,'#Stat'!$A:$K,3,FALSE)</f>
        <v>Assassin</v>
      </c>
      <c r="E123" s="54">
        <f>VLOOKUP($A123,'#Stat'!$A:$K,7,FALSE)</f>
        <v>101</v>
      </c>
      <c r="F123" s="54">
        <f>VLOOKUP($A123,'#Stat'!$A:$K,8,FALSE)</f>
        <v>101</v>
      </c>
      <c r="G123" s="54">
        <f>VLOOKUP($A123,'#Stat'!$A:$K,9,FALSE)</f>
        <v>5666</v>
      </c>
      <c r="H123" s="54">
        <f>VLOOKUP($A123,'#Stat'!$A:$K,10,FALSE)*2</f>
        <v>64</v>
      </c>
      <c r="I123" s="54">
        <f>VLOOKUP($A123,'#Stat'!$A:$K,11,FALSE)*2</f>
        <v>56</v>
      </c>
      <c r="J123" s="55" t="s">
        <v>127</v>
      </c>
      <c r="K123" s="56" t="s">
        <v>118</v>
      </c>
      <c r="L123" s="56">
        <v>1000</v>
      </c>
      <c r="M123" s="56">
        <v>100</v>
      </c>
      <c r="N123" s="56">
        <v>1000</v>
      </c>
      <c r="O123" s="56">
        <v>12000</v>
      </c>
      <c r="P123" s="56">
        <v>1</v>
      </c>
      <c r="Q123" s="56">
        <v>0</v>
      </c>
      <c r="R123" s="59">
        <f>(($L123*'#Constant'!$B$6+($O123-$N123*2)*'#Constant'!$H$6)*(VLOOKUP($N123,'#Constant'!$D$6:$E$12,2,FALSE)/$M123*100*VLOOKUP($C123,'#Constant'!$J$6:$K$10,2,FALSE)*VLOOKUP($J123,'#Constant'!$M$6:$N$11,2,FALSE)*(1-$Q123)/$P123))</f>
        <v>2062.5</v>
      </c>
      <c r="T123" s="59">
        <f t="shared" ref="T123:T127" si="210">$R123*(1-$AB123)</f>
        <v>2062.5</v>
      </c>
      <c r="U123" s="59">
        <f t="shared" si="206"/>
        <v>2062.5</v>
      </c>
      <c r="V123" s="59">
        <f t="shared" ref="V123:V127" si="211">$U123*$P123</f>
        <v>2062.5</v>
      </c>
      <c r="W123" s="56" t="s">
        <v>146</v>
      </c>
      <c r="X123" s="56">
        <v>0.5</v>
      </c>
      <c r="Y123" s="59">
        <f t="shared" si="207"/>
        <v>1031.25</v>
      </c>
      <c r="Z123" s="59">
        <f t="shared" ref="Z123:Z127" ca="1" si="212">T123*X123/1000*OFFSET($E123,0,IF($W123="PA",0,IF($W123="MA",1,IF($W123="HP",2,IF($W123="PD",3,IF($W123="MD",4,0))))))*2</f>
        <v>208.3125</v>
      </c>
      <c r="AB123" s="56">
        <v>0</v>
      </c>
      <c r="AC123" s="56">
        <v>0</v>
      </c>
      <c r="AD123" s="59">
        <f t="shared" ref="AD123:AD127" si="213">$R123/(IF($AC123=0,1,$AC123)/2000)*$AB123</f>
        <v>0</v>
      </c>
      <c r="AE123" s="59">
        <f t="shared" si="208"/>
        <v>0</v>
      </c>
      <c r="AF123" s="56" t="s">
        <v>146</v>
      </c>
      <c r="AG123" s="56">
        <v>0</v>
      </c>
      <c r="AH123" s="59">
        <f t="shared" si="209"/>
        <v>0</v>
      </c>
      <c r="AI123" s="59">
        <f t="shared" ref="AI123:AI127" ca="1" si="214">$AD123*$AG123/1000*OFFSET($E123,0,IF($W123="PA",0,IF($W123="MA",1,IF($W123="HP",2,IF($W123="PD",3,IF($W123="MD",4,0))))))*2</f>
        <v>0</v>
      </c>
      <c r="AN123" s="52" t="e">
        <f t="shared" si="157"/>
        <v>#DIV/0!</v>
      </c>
    </row>
    <row r="124" spans="1:40" x14ac:dyDescent="0.3">
      <c r="A124" s="60">
        <f t="shared" ref="A124:A127" si="215">A123</f>
        <v>18</v>
      </c>
      <c r="B124" s="54" t="str">
        <f>VLOOKUP($A124,'#Stat'!$A:$K,2,FALSE)</f>
        <v>레이나</v>
      </c>
      <c r="C124" s="54" t="str">
        <f>VLOOKUP($A124,[5]CreatureTable!$A:$AV,48,FALSE)</f>
        <v>2</v>
      </c>
      <c r="D124" s="54" t="str">
        <f>VLOOKUP($A124,'#Stat'!$A:$K,3,FALSE)</f>
        <v>Assassin</v>
      </c>
      <c r="E124" s="54">
        <f>VLOOKUP($A124,'#Stat'!$A:$K,7,FALSE)</f>
        <v>101</v>
      </c>
      <c r="F124" s="54">
        <f>VLOOKUP($A124,'#Stat'!$A:$K,8,FALSE)</f>
        <v>101</v>
      </c>
      <c r="G124" s="54">
        <f>VLOOKUP($A124,'#Stat'!$A:$K,9,FALSE)</f>
        <v>5666</v>
      </c>
      <c r="H124" s="54">
        <f>VLOOKUP($A124,'#Stat'!$A:$K,10,FALSE)*2</f>
        <v>64</v>
      </c>
      <c r="I124" s="54">
        <f>VLOOKUP($A124,'#Stat'!$A:$K,11,FALSE)*2</f>
        <v>56</v>
      </c>
      <c r="J124" s="55" t="s">
        <v>128</v>
      </c>
      <c r="K124" s="56" t="s">
        <v>118</v>
      </c>
      <c r="L124" s="56">
        <v>2400</v>
      </c>
      <c r="M124" s="56">
        <v>100</v>
      </c>
      <c r="N124" s="56">
        <v>2000</v>
      </c>
      <c r="O124" s="56">
        <v>10000</v>
      </c>
      <c r="P124" s="56">
        <v>1</v>
      </c>
      <c r="Q124" s="56">
        <v>0.5</v>
      </c>
      <c r="R124" s="59">
        <f>(($L124*'#Constant'!$B$6+($O124-$N124*2)*'#Constant'!$H$6)*(VLOOKUP($N124,'#Constant'!$D$6:$E$12,2,FALSE)/$M124*100*VLOOKUP($C124,'#Constant'!$J$6:$K$10,2,FALSE)*VLOOKUP($J124,'#Constant'!$M$6:$N$11,2,FALSE)*(1-$Q124)/$P124))</f>
        <v>3267.0000000000009</v>
      </c>
      <c r="T124" s="59">
        <f t="shared" si="210"/>
        <v>0</v>
      </c>
      <c r="U124" s="59">
        <f t="shared" si="206"/>
        <v>0</v>
      </c>
      <c r="V124" s="59">
        <f t="shared" si="211"/>
        <v>0</v>
      </c>
      <c r="W124" s="56" t="s">
        <v>146</v>
      </c>
      <c r="X124" s="56">
        <v>0.5</v>
      </c>
      <c r="Y124" s="59">
        <f t="shared" si="207"/>
        <v>0</v>
      </c>
      <c r="Z124" s="59">
        <f t="shared" ca="1" si="212"/>
        <v>0</v>
      </c>
      <c r="AB124" s="56">
        <v>1</v>
      </c>
      <c r="AC124" s="56">
        <v>10000</v>
      </c>
      <c r="AD124" s="59">
        <f t="shared" si="213"/>
        <v>653.4000000000002</v>
      </c>
      <c r="AE124" s="59">
        <f t="shared" si="208"/>
        <v>653.4000000000002</v>
      </c>
      <c r="AF124" s="56" t="s">
        <v>146</v>
      </c>
      <c r="AG124" s="56">
        <v>1</v>
      </c>
      <c r="AH124" s="59">
        <f t="shared" si="209"/>
        <v>0</v>
      </c>
      <c r="AI124" s="59">
        <f t="shared" ca="1" si="214"/>
        <v>131.98680000000004</v>
      </c>
      <c r="AN124" s="52" t="e">
        <f t="shared" si="157"/>
        <v>#DIV/0!</v>
      </c>
    </row>
    <row r="125" spans="1:40" x14ac:dyDescent="0.3">
      <c r="A125" s="60">
        <f t="shared" si="215"/>
        <v>18</v>
      </c>
      <c r="B125" s="54" t="str">
        <f>VLOOKUP($A125,'#Stat'!$A:$K,2,FALSE)</f>
        <v>레이나</v>
      </c>
      <c r="C125" s="54" t="str">
        <f>VLOOKUP($A125,[5]CreatureTable!$A:$AV,48,FALSE)</f>
        <v>2</v>
      </c>
      <c r="D125" s="54" t="str">
        <f>VLOOKUP($A125,'#Stat'!$A:$K,3,FALSE)</f>
        <v>Assassin</v>
      </c>
      <c r="E125" s="54">
        <f>VLOOKUP($A125,'#Stat'!$A:$K,7,FALSE)</f>
        <v>101</v>
      </c>
      <c r="F125" s="54">
        <f>VLOOKUP($A125,'#Stat'!$A:$K,8,FALSE)</f>
        <v>101</v>
      </c>
      <c r="G125" s="54">
        <f>VLOOKUP($A125,'#Stat'!$A:$K,9,FALSE)</f>
        <v>5666</v>
      </c>
      <c r="H125" s="54">
        <f>VLOOKUP($A125,'#Stat'!$A:$K,10,FALSE)*2</f>
        <v>64</v>
      </c>
      <c r="I125" s="54">
        <f>VLOOKUP($A125,'#Stat'!$A:$K,11,FALSE)*2</f>
        <v>56</v>
      </c>
      <c r="J125" s="55" t="s">
        <v>129</v>
      </c>
      <c r="K125" s="56" t="s">
        <v>119</v>
      </c>
      <c r="L125" s="56">
        <v>4000</v>
      </c>
      <c r="M125" s="56">
        <v>100</v>
      </c>
      <c r="N125" s="56">
        <v>3000</v>
      </c>
      <c r="O125" s="56">
        <v>20000</v>
      </c>
      <c r="P125" s="56">
        <v>1</v>
      </c>
      <c r="Q125" s="56">
        <v>0.25</v>
      </c>
      <c r="R125" s="59">
        <f>(($L125*'#Constant'!$B$6+($O125-$N125*2)*'#Constant'!$H$6)*(VLOOKUP($N125,'#Constant'!$D$6:$E$12,2,FALSE)/$M125*100*VLOOKUP($C125,'#Constant'!$J$6:$K$10,2,FALSE)*VLOOKUP($J125,'#Constant'!$M$6:$N$11,2,FALSE)*(1-$Q125)/$P125))</f>
        <v>18407.8125</v>
      </c>
      <c r="T125" s="59">
        <f t="shared" si="210"/>
        <v>18407.8125</v>
      </c>
      <c r="U125" s="59">
        <f t="shared" si="206"/>
        <v>4601.953125</v>
      </c>
      <c r="V125" s="59">
        <f t="shared" si="211"/>
        <v>4601.953125</v>
      </c>
      <c r="W125" s="56" t="s">
        <v>146</v>
      </c>
      <c r="X125" s="56">
        <v>0.5</v>
      </c>
      <c r="Y125" s="59">
        <f t="shared" si="207"/>
        <v>9203.90625</v>
      </c>
      <c r="Z125" s="59">
        <f t="shared" ca="1" si="212"/>
        <v>1859.1890624999999</v>
      </c>
      <c r="AB125" s="56">
        <v>0</v>
      </c>
      <c r="AC125" s="56">
        <v>0</v>
      </c>
      <c r="AD125" s="59">
        <f t="shared" si="213"/>
        <v>0</v>
      </c>
      <c r="AE125" s="59">
        <f t="shared" si="208"/>
        <v>0</v>
      </c>
      <c r="AF125" s="56" t="s">
        <v>146</v>
      </c>
      <c r="AG125" s="56">
        <v>1</v>
      </c>
      <c r="AH125" s="59">
        <f>$AD125*(1-$AG125)</f>
        <v>0</v>
      </c>
      <c r="AI125" s="59">
        <f t="shared" ca="1" si="214"/>
        <v>0</v>
      </c>
      <c r="AN125" s="52" t="e">
        <f t="shared" si="157"/>
        <v>#DIV/0!</v>
      </c>
    </row>
    <row r="126" spans="1:40" x14ac:dyDescent="0.3">
      <c r="A126" s="60">
        <f t="shared" si="215"/>
        <v>18</v>
      </c>
      <c r="B126" s="54" t="str">
        <f>VLOOKUP($A126,'#Stat'!$A:$K,2,FALSE)</f>
        <v>레이나</v>
      </c>
      <c r="C126" s="54" t="str">
        <f>VLOOKUP($A126,[5]CreatureTable!$A:$AV,48,FALSE)</f>
        <v>2</v>
      </c>
      <c r="D126" s="54" t="str">
        <f>VLOOKUP($A126,'#Stat'!$A:$K,3,FALSE)</f>
        <v>Assassin</v>
      </c>
      <c r="E126" s="54">
        <f>VLOOKUP($A126,'#Stat'!$A:$K,7,FALSE)</f>
        <v>101</v>
      </c>
      <c r="F126" s="54">
        <f>VLOOKUP($A126,'#Stat'!$A:$K,8,FALSE)</f>
        <v>101</v>
      </c>
      <c r="G126" s="54">
        <f>VLOOKUP($A126,'#Stat'!$A:$K,9,FALSE)</f>
        <v>5666</v>
      </c>
      <c r="H126" s="54">
        <f>VLOOKUP($A126,'#Stat'!$A:$K,10,FALSE)*2</f>
        <v>64</v>
      </c>
      <c r="I126" s="54">
        <f>VLOOKUP($A126,'#Stat'!$A:$K,11,FALSE)*2</f>
        <v>56</v>
      </c>
      <c r="J126" s="55" t="s">
        <v>130</v>
      </c>
      <c r="K126" s="56" t="s">
        <v>122</v>
      </c>
      <c r="L126" s="56">
        <v>1000</v>
      </c>
      <c r="M126" s="56">
        <v>60</v>
      </c>
      <c r="N126" s="56">
        <v>0</v>
      </c>
      <c r="O126" s="56">
        <v>4000</v>
      </c>
      <c r="P126" s="56">
        <v>1</v>
      </c>
      <c r="Q126" s="56">
        <v>0.3</v>
      </c>
      <c r="R126" s="59">
        <f>(($L126*'#Constant'!$B$6+($O126-$N126*2)*'#Constant'!$H$6)*(VLOOKUP($N126,'#Constant'!$D$6:$E$12,2,FALSE)/$M126*100*VLOOKUP($C126,'#Constant'!$J$6:$K$10,2,FALSE)*VLOOKUP($J126,'#Constant'!$M$6:$N$11,2,FALSE)*(1-$Q126)/$P126))</f>
        <v>1155</v>
      </c>
      <c r="T126" s="59">
        <f t="shared" si="210"/>
        <v>0</v>
      </c>
      <c r="U126" s="59">
        <f t="shared" si="206"/>
        <v>0</v>
      </c>
      <c r="V126" s="59">
        <f t="shared" si="211"/>
        <v>0</v>
      </c>
      <c r="W126" s="56" t="s">
        <v>146</v>
      </c>
      <c r="X126" s="56">
        <v>0.5</v>
      </c>
      <c r="Y126" s="59">
        <f t="shared" si="207"/>
        <v>0</v>
      </c>
      <c r="Z126" s="59">
        <f t="shared" ca="1" si="212"/>
        <v>0</v>
      </c>
      <c r="AB126" s="56">
        <v>1</v>
      </c>
      <c r="AC126" s="56">
        <v>10000</v>
      </c>
      <c r="AD126" s="59">
        <f t="shared" si="213"/>
        <v>231</v>
      </c>
      <c r="AE126" s="59">
        <f t="shared" si="208"/>
        <v>231</v>
      </c>
      <c r="AF126" s="56" t="s">
        <v>146</v>
      </c>
      <c r="AG126" s="56">
        <v>1</v>
      </c>
      <c r="AH126" s="59">
        <f t="shared" ref="AH126" si="216">$AD126*(1-$AG126)</f>
        <v>0</v>
      </c>
      <c r="AI126" s="59">
        <f t="shared" ca="1" si="214"/>
        <v>46.661999999999999</v>
      </c>
      <c r="AN126" s="52" t="e">
        <f t="shared" si="157"/>
        <v>#DIV/0!</v>
      </c>
    </row>
    <row r="127" spans="1:40" x14ac:dyDescent="0.3">
      <c r="A127" s="60">
        <f t="shared" si="215"/>
        <v>18</v>
      </c>
      <c r="B127" s="54" t="str">
        <f>VLOOKUP($A127,'#Stat'!$A:$K,2,FALSE)</f>
        <v>레이나</v>
      </c>
      <c r="C127" s="54" t="str">
        <f>VLOOKUP($A127,[5]CreatureTable!$A:$AV,48,FALSE)</f>
        <v>2</v>
      </c>
      <c r="D127" s="54" t="str">
        <f>VLOOKUP($A127,'#Stat'!$A:$K,3,FALSE)</f>
        <v>Assassin</v>
      </c>
      <c r="E127" s="54">
        <f>VLOOKUP($A127,'#Stat'!$A:$K,7,FALSE)</f>
        <v>101</v>
      </c>
      <c r="F127" s="54">
        <f>VLOOKUP($A127,'#Stat'!$A:$K,8,FALSE)</f>
        <v>101</v>
      </c>
      <c r="G127" s="54">
        <f>VLOOKUP($A127,'#Stat'!$A:$K,9,FALSE)</f>
        <v>5666</v>
      </c>
      <c r="H127" s="54">
        <f>VLOOKUP($A127,'#Stat'!$A:$K,10,FALSE)*2</f>
        <v>64</v>
      </c>
      <c r="I127" s="54">
        <f>VLOOKUP($A127,'#Stat'!$A:$K,11,FALSE)*2</f>
        <v>56</v>
      </c>
      <c r="J127" s="55" t="s">
        <v>134</v>
      </c>
      <c r="K127" s="56" t="s">
        <v>122</v>
      </c>
      <c r="L127" s="56">
        <v>0</v>
      </c>
      <c r="M127" s="56">
        <v>25</v>
      </c>
      <c r="N127" s="56">
        <v>0</v>
      </c>
      <c r="O127" s="56">
        <v>2000</v>
      </c>
      <c r="P127" s="56">
        <v>1</v>
      </c>
      <c r="Q127" s="56">
        <v>0</v>
      </c>
      <c r="R127" s="59">
        <f>(($L127*'#Constant'!$B$6+($O127-$N127*2)*'#Constant'!$H$6)*(VLOOKUP($N127,'#Constant'!$D$6:$E$12,2,FALSE)/$M127*100*VLOOKUP($C127,'#Constant'!$J$6:$K$10,2,FALSE)*VLOOKUP($J127,'#Constant'!$M$6:$N$11,2,FALSE)*(1-$Q127)/$P127))</f>
        <v>880.00000000000011</v>
      </c>
      <c r="T127" s="59">
        <f t="shared" si="210"/>
        <v>880.00000000000011</v>
      </c>
      <c r="U127" s="59">
        <f t="shared" si="206"/>
        <v>880.00000000000011</v>
      </c>
      <c r="V127" s="59">
        <f t="shared" si="211"/>
        <v>880.00000000000011</v>
      </c>
      <c r="W127" s="56" t="s">
        <v>146</v>
      </c>
      <c r="X127" s="56">
        <v>0</v>
      </c>
      <c r="Y127" s="59">
        <f t="shared" si="207"/>
        <v>880.00000000000011</v>
      </c>
      <c r="Z127" s="59">
        <f t="shared" ca="1" si="212"/>
        <v>0</v>
      </c>
      <c r="AB127" s="56">
        <v>0</v>
      </c>
      <c r="AC127" s="56">
        <v>0</v>
      </c>
      <c r="AD127" s="59">
        <f t="shared" si="213"/>
        <v>0</v>
      </c>
      <c r="AE127" s="59">
        <f t="shared" si="208"/>
        <v>0</v>
      </c>
      <c r="AF127" s="56" t="s">
        <v>146</v>
      </c>
      <c r="AG127" s="56">
        <v>0</v>
      </c>
      <c r="AH127" s="59">
        <f t="shared" ref="AH127" si="217">AD127*(1-AG127)</f>
        <v>0</v>
      </c>
      <c r="AI127" s="59">
        <f t="shared" ca="1" si="214"/>
        <v>0</v>
      </c>
      <c r="AN127" s="52" t="e">
        <f t="shared" si="157"/>
        <v>#DIV/0!</v>
      </c>
    </row>
    <row r="128" spans="1:40" x14ac:dyDescent="0.3">
      <c r="AN128" s="52" t="e">
        <f t="shared" si="157"/>
        <v>#DIV/0!</v>
      </c>
    </row>
    <row r="129" spans="1:40" x14ac:dyDescent="0.3">
      <c r="A129" s="60">
        <v>19</v>
      </c>
      <c r="B129" s="54" t="str">
        <f>VLOOKUP($A129,'#Stat'!$A:$K,2,FALSE)</f>
        <v>파벨</v>
      </c>
      <c r="C129" s="54" t="str">
        <f>VLOOKUP($A129,[5]CreatureTable!$A:$AV,48,FALSE)</f>
        <v>3</v>
      </c>
      <c r="D129" s="54" t="str">
        <f>VLOOKUP($A129,'#Stat'!$A:$K,3,FALSE)</f>
        <v>Wizard</v>
      </c>
      <c r="E129" s="54">
        <f>VLOOKUP($A129,'#Stat'!$A:$K,7,FALSE)</f>
        <v>120</v>
      </c>
      <c r="F129" s="54">
        <f>VLOOKUP($A129,'#Stat'!$A:$K,8,FALSE)</f>
        <v>120</v>
      </c>
      <c r="G129" s="54">
        <f>VLOOKUP($A129,'#Stat'!$A:$K,9,FALSE)</f>
        <v>4031</v>
      </c>
      <c r="H129" s="54">
        <f>VLOOKUP($A129,'#Stat'!$A:$K,10,FALSE)*2</f>
        <v>32</v>
      </c>
      <c r="I129" s="54">
        <f>VLOOKUP($A129,'#Stat'!$A:$K,11,FALSE)*2</f>
        <v>48</v>
      </c>
      <c r="J129" s="55" t="s">
        <v>133</v>
      </c>
      <c r="K129" s="56" t="s">
        <v>118</v>
      </c>
      <c r="L129" s="56">
        <v>1700</v>
      </c>
      <c r="M129" s="56">
        <v>100</v>
      </c>
      <c r="N129" s="56">
        <v>0</v>
      </c>
      <c r="O129" s="56">
        <v>0</v>
      </c>
      <c r="P129" s="56">
        <v>1</v>
      </c>
      <c r="Q129" s="56">
        <v>0</v>
      </c>
      <c r="R129" s="59">
        <f>(($L129*'#Constant'!$B$6+($O129-$N129*2)*'#Constant'!$H$6)*(VLOOKUP($N129,'#Constant'!$D$6:$E$12,2,FALSE)/$M129*100*VLOOKUP($C129,'#Constant'!$J$6:$K$10,2,FALSE)*VLOOKUP($J129,'#Constant'!$M$6:$N$11,2,FALSE)*(1-$Q129)/$P129))</f>
        <v>1020</v>
      </c>
      <c r="T129" s="59">
        <f>$R129*(1-$AB129)</f>
        <v>1020</v>
      </c>
      <c r="U129" s="59">
        <f t="shared" ref="U129:U134" si="218">T129/IF(L129=0,1000,L129)*1000</f>
        <v>600</v>
      </c>
      <c r="V129" s="59">
        <f>$U129*$P129</f>
        <v>600</v>
      </c>
      <c r="W129" s="56" t="s">
        <v>158</v>
      </c>
      <c r="X129" s="56">
        <v>0</v>
      </c>
      <c r="Y129" s="59">
        <f t="shared" ref="Y129:Y134" si="219">T129*(1-X129)</f>
        <v>1020</v>
      </c>
      <c r="Z129" s="59">
        <f ca="1">T129*X129/1000*OFFSET($E129,0,IF($W129="PA",0,IF($W129="MA",1,IF($W129="HP",2,IF($W129="PD",3,IF($W129="MD",4,0))))))*2</f>
        <v>0</v>
      </c>
      <c r="AB129" s="56">
        <v>0</v>
      </c>
      <c r="AC129" s="56">
        <v>0</v>
      </c>
      <c r="AD129" s="59">
        <f>$R129/(IF($AC129=0,1,$AC129)/2000)*$AB129</f>
        <v>0</v>
      </c>
      <c r="AE129" s="59">
        <f t="shared" ref="AE129:AE134" si="220">$AD129*$P129</f>
        <v>0</v>
      </c>
      <c r="AF129" s="56" t="s">
        <v>146</v>
      </c>
      <c r="AG129" s="56">
        <v>0</v>
      </c>
      <c r="AH129" s="59">
        <f t="shared" ref="AH129:AH131" si="221">$AD129*(1-$AG129)</f>
        <v>0</v>
      </c>
      <c r="AI129" s="59">
        <f ca="1">$AD129*$AG129/1000*OFFSET($E129,0,IF($W129="PA",0,IF($W129="MA",1,IF($W129="HP",2,IF($W129="PD",3,IF($W129="MD",4,0))))))*2</f>
        <v>0</v>
      </c>
      <c r="AN129" s="52" t="e">
        <f t="shared" si="157"/>
        <v>#DIV/0!</v>
      </c>
    </row>
    <row r="130" spans="1:40" x14ac:dyDescent="0.3">
      <c r="A130" s="60">
        <f>A129</f>
        <v>19</v>
      </c>
      <c r="B130" s="54" t="str">
        <f>VLOOKUP($A130,'#Stat'!$A:$K,2,FALSE)</f>
        <v>파벨</v>
      </c>
      <c r="C130" s="54" t="str">
        <f>VLOOKUP($A130,[5]CreatureTable!$A:$AV,48,FALSE)</f>
        <v>3</v>
      </c>
      <c r="D130" s="54" t="str">
        <f>VLOOKUP($A130,'#Stat'!$A:$K,3,FALSE)</f>
        <v>Wizard</v>
      </c>
      <c r="E130" s="54">
        <f>VLOOKUP($A130,'#Stat'!$A:$K,7,FALSE)</f>
        <v>120</v>
      </c>
      <c r="F130" s="54">
        <f>VLOOKUP($A130,'#Stat'!$A:$K,8,FALSE)</f>
        <v>120</v>
      </c>
      <c r="G130" s="54">
        <f>VLOOKUP($A130,'#Stat'!$A:$K,9,FALSE)</f>
        <v>4031</v>
      </c>
      <c r="H130" s="54">
        <f>VLOOKUP($A130,'#Stat'!$A:$K,10,FALSE)*2</f>
        <v>32</v>
      </c>
      <c r="I130" s="54">
        <f>VLOOKUP($A130,'#Stat'!$A:$K,11,FALSE)*2</f>
        <v>48</v>
      </c>
      <c r="J130" s="55" t="s">
        <v>127</v>
      </c>
      <c r="K130" s="56" t="s">
        <v>118</v>
      </c>
      <c r="L130" s="56">
        <v>3300</v>
      </c>
      <c r="M130" s="56">
        <v>100</v>
      </c>
      <c r="N130" s="56">
        <v>2000</v>
      </c>
      <c r="O130" s="56">
        <v>12000</v>
      </c>
      <c r="P130" s="56">
        <v>1.5</v>
      </c>
      <c r="Q130" s="56">
        <v>0.2</v>
      </c>
      <c r="R130" s="59">
        <f>(($L130*'#Constant'!$B$6+($O130-$N130*2)*'#Constant'!$H$6)*(VLOOKUP($N130,'#Constant'!$D$6:$E$12,2,FALSE)/$M130*100*VLOOKUP($C130,'#Constant'!$J$6:$K$10,2,FALSE)*VLOOKUP($J130,'#Constant'!$M$6:$N$11,2,FALSE)*(1-$Q130)/$P130))</f>
        <v>4704</v>
      </c>
      <c r="T130" s="59">
        <f t="shared" ref="T130:T134" si="222">$R130*(1-$AB130)</f>
        <v>4704</v>
      </c>
      <c r="U130" s="59">
        <f t="shared" si="218"/>
        <v>1425.4545454545455</v>
      </c>
      <c r="V130" s="59">
        <f t="shared" ref="V130:V134" si="223">$U130*$P130</f>
        <v>2138.181818181818</v>
      </c>
      <c r="W130" s="56" t="s">
        <v>158</v>
      </c>
      <c r="X130" s="56">
        <v>0.5</v>
      </c>
      <c r="Y130" s="59">
        <f t="shared" si="219"/>
        <v>2352</v>
      </c>
      <c r="Z130" s="59">
        <f t="shared" ref="Z130:Z134" ca="1" si="224">T130*X130/1000*OFFSET($E130,0,IF($W130="PA",0,IF($W130="MA",1,IF($W130="HP",2,IF($W130="PD",3,IF($W130="MD",4,0))))))*2</f>
        <v>564.48</v>
      </c>
      <c r="AB130" s="56">
        <v>0</v>
      </c>
      <c r="AC130" s="56">
        <v>0</v>
      </c>
      <c r="AD130" s="59">
        <f t="shared" ref="AD130:AD134" si="225">$R130/(IF($AC130=0,1,$AC130)/2000)*$AB130</f>
        <v>0</v>
      </c>
      <c r="AE130" s="59">
        <f t="shared" si="220"/>
        <v>0</v>
      </c>
      <c r="AF130" s="56" t="s">
        <v>146</v>
      </c>
      <c r="AG130" s="56">
        <v>0</v>
      </c>
      <c r="AH130" s="59">
        <f t="shared" si="221"/>
        <v>0</v>
      </c>
      <c r="AI130" s="59">
        <f t="shared" ref="AI130:AI134" ca="1" si="226">$AD130*$AG130/1000*OFFSET($E130,0,IF($W130="PA",0,IF($W130="MA",1,IF($W130="HP",2,IF($W130="PD",3,IF($W130="MD",4,0))))))*2</f>
        <v>0</v>
      </c>
      <c r="AN130" s="52" t="e">
        <f t="shared" si="157"/>
        <v>#DIV/0!</v>
      </c>
    </row>
    <row r="131" spans="1:40" x14ac:dyDescent="0.3">
      <c r="A131" s="60">
        <f t="shared" ref="A131:A134" si="227">A130</f>
        <v>19</v>
      </c>
      <c r="B131" s="54" t="str">
        <f>VLOOKUP($A131,'#Stat'!$A:$K,2,FALSE)</f>
        <v>파벨</v>
      </c>
      <c r="C131" s="54" t="str">
        <f>VLOOKUP($A131,[5]CreatureTable!$A:$AV,48,FALSE)</f>
        <v>3</v>
      </c>
      <c r="D131" s="54" t="str">
        <f>VLOOKUP($A131,'#Stat'!$A:$K,3,FALSE)</f>
        <v>Wizard</v>
      </c>
      <c r="E131" s="54">
        <f>VLOOKUP($A131,'#Stat'!$A:$K,7,FALSE)</f>
        <v>120</v>
      </c>
      <c r="F131" s="54">
        <f>VLOOKUP($A131,'#Stat'!$A:$K,8,FALSE)</f>
        <v>120</v>
      </c>
      <c r="G131" s="54">
        <f>VLOOKUP($A131,'#Stat'!$A:$K,9,FALSE)</f>
        <v>4031</v>
      </c>
      <c r="H131" s="54">
        <f>VLOOKUP($A131,'#Stat'!$A:$K,10,FALSE)*2</f>
        <v>32</v>
      </c>
      <c r="I131" s="54">
        <f>VLOOKUP($A131,'#Stat'!$A:$K,11,FALSE)*2</f>
        <v>48</v>
      </c>
      <c r="J131" s="55" t="s">
        <v>128</v>
      </c>
      <c r="K131" s="56" t="s">
        <v>118</v>
      </c>
      <c r="L131" s="56">
        <v>3500</v>
      </c>
      <c r="M131" s="56">
        <v>100</v>
      </c>
      <c r="N131" s="56">
        <v>2000</v>
      </c>
      <c r="O131" s="56">
        <v>9000</v>
      </c>
      <c r="P131" s="56">
        <v>1</v>
      </c>
      <c r="Q131" s="56">
        <v>0.3</v>
      </c>
      <c r="R131" s="59">
        <f>(($L131*'#Constant'!$B$6+($O131-$N131*2)*'#Constant'!$H$6)*(VLOOKUP($N131,'#Constant'!$D$6:$E$12,2,FALSE)/$M131*100*VLOOKUP($C131,'#Constant'!$J$6:$K$10,2,FALSE)*VLOOKUP($J131,'#Constant'!$M$6:$N$11,2,FALSE)*(1-$Q131)/$P131))</f>
        <v>6236.9999999999991</v>
      </c>
      <c r="T131" s="59">
        <f t="shared" si="222"/>
        <v>6236.9999999999991</v>
      </c>
      <c r="U131" s="59">
        <f t="shared" si="218"/>
        <v>1781.9999999999998</v>
      </c>
      <c r="V131" s="59">
        <f t="shared" si="223"/>
        <v>1781.9999999999998</v>
      </c>
      <c r="W131" s="56" t="s">
        <v>158</v>
      </c>
      <c r="X131" s="56">
        <v>0.5</v>
      </c>
      <c r="Y131" s="59">
        <f t="shared" si="219"/>
        <v>3118.4999999999995</v>
      </c>
      <c r="Z131" s="59">
        <f t="shared" ca="1" si="224"/>
        <v>748.43999999999994</v>
      </c>
      <c r="AB131" s="56">
        <v>0</v>
      </c>
      <c r="AC131" s="56">
        <v>0</v>
      </c>
      <c r="AD131" s="59">
        <f t="shared" si="225"/>
        <v>0</v>
      </c>
      <c r="AE131" s="59">
        <f t="shared" si="220"/>
        <v>0</v>
      </c>
      <c r="AF131" s="56" t="s">
        <v>146</v>
      </c>
      <c r="AG131" s="56">
        <v>0</v>
      </c>
      <c r="AH131" s="59">
        <f t="shared" si="221"/>
        <v>0</v>
      </c>
      <c r="AI131" s="59">
        <f t="shared" ca="1" si="226"/>
        <v>0</v>
      </c>
      <c r="AN131" s="52" t="e">
        <f t="shared" si="157"/>
        <v>#DIV/0!</v>
      </c>
    </row>
    <row r="132" spans="1:40" x14ac:dyDescent="0.3">
      <c r="A132" s="60">
        <f t="shared" si="227"/>
        <v>19</v>
      </c>
      <c r="B132" s="54" t="str">
        <f>VLOOKUP($A132,'#Stat'!$A:$K,2,FALSE)</f>
        <v>파벨</v>
      </c>
      <c r="C132" s="54" t="str">
        <f>VLOOKUP($A132,[5]CreatureTable!$A:$AV,48,FALSE)</f>
        <v>3</v>
      </c>
      <c r="D132" s="54" t="str">
        <f>VLOOKUP($A132,'#Stat'!$A:$K,3,FALSE)</f>
        <v>Wizard</v>
      </c>
      <c r="E132" s="54">
        <f>VLOOKUP($A132,'#Stat'!$A:$K,7,FALSE)</f>
        <v>120</v>
      </c>
      <c r="F132" s="54">
        <f>VLOOKUP($A132,'#Stat'!$A:$K,8,FALSE)</f>
        <v>120</v>
      </c>
      <c r="G132" s="54">
        <f>VLOOKUP($A132,'#Stat'!$A:$K,9,FALSE)</f>
        <v>4031</v>
      </c>
      <c r="H132" s="54">
        <f>VLOOKUP($A132,'#Stat'!$A:$K,10,FALSE)*2</f>
        <v>32</v>
      </c>
      <c r="I132" s="54">
        <f>VLOOKUP($A132,'#Stat'!$A:$K,11,FALSE)*2</f>
        <v>48</v>
      </c>
      <c r="J132" s="55" t="s">
        <v>129</v>
      </c>
      <c r="K132" s="56" t="s">
        <v>118</v>
      </c>
      <c r="L132" s="56">
        <v>4000</v>
      </c>
      <c r="M132" s="56">
        <v>100</v>
      </c>
      <c r="N132" s="56">
        <v>4000</v>
      </c>
      <c r="O132" s="56">
        <v>25000</v>
      </c>
      <c r="P132" s="56">
        <v>3</v>
      </c>
      <c r="Q132" s="56">
        <v>0.2</v>
      </c>
      <c r="R132" s="59">
        <f>(($L132*'#Constant'!$B$6+($O132-$N132*2)*'#Constant'!$H$6)*(VLOOKUP($N132,'#Constant'!$D$6:$E$12,2,FALSE)/$M132*100*VLOOKUP($C132,'#Constant'!$J$6:$K$10,2,FALSE)*VLOOKUP($J132,'#Constant'!$M$6:$N$11,2,FALSE)*(1-$Q132)/$P132))</f>
        <v>11840.000000000002</v>
      </c>
      <c r="T132" s="59">
        <f t="shared" si="222"/>
        <v>11840.000000000002</v>
      </c>
      <c r="U132" s="59">
        <f t="shared" si="218"/>
        <v>2960.0000000000005</v>
      </c>
      <c r="V132" s="59">
        <f t="shared" si="223"/>
        <v>8880.0000000000018</v>
      </c>
      <c r="W132" s="56" t="s">
        <v>158</v>
      </c>
      <c r="X132" s="56">
        <v>0.5</v>
      </c>
      <c r="Y132" s="59">
        <f t="shared" si="219"/>
        <v>5920.0000000000009</v>
      </c>
      <c r="Z132" s="59">
        <f t="shared" ca="1" si="224"/>
        <v>1420.8000000000002</v>
      </c>
      <c r="AB132" s="56">
        <v>0</v>
      </c>
      <c r="AC132" s="56">
        <v>0</v>
      </c>
      <c r="AD132" s="59">
        <f t="shared" si="225"/>
        <v>0</v>
      </c>
      <c r="AE132" s="59">
        <f t="shared" si="220"/>
        <v>0</v>
      </c>
      <c r="AF132" s="56" t="s">
        <v>146</v>
      </c>
      <c r="AG132" s="56">
        <v>0</v>
      </c>
      <c r="AH132" s="59">
        <f>$AD132*(1-$AG132)</f>
        <v>0</v>
      </c>
      <c r="AI132" s="59">
        <f t="shared" ca="1" si="226"/>
        <v>0</v>
      </c>
      <c r="AN132" s="52" t="e">
        <f t="shared" si="157"/>
        <v>#DIV/0!</v>
      </c>
    </row>
    <row r="133" spans="1:40" x14ac:dyDescent="0.3">
      <c r="A133" s="60">
        <f t="shared" si="227"/>
        <v>19</v>
      </c>
      <c r="B133" s="54" t="str">
        <f>VLOOKUP($A133,'#Stat'!$A:$K,2,FALSE)</f>
        <v>파벨</v>
      </c>
      <c r="C133" s="54" t="str">
        <f>VLOOKUP($A133,[5]CreatureTable!$A:$AV,48,FALSE)</f>
        <v>3</v>
      </c>
      <c r="D133" s="54" t="str">
        <f>VLOOKUP($A133,'#Stat'!$A:$K,3,FALSE)</f>
        <v>Wizard</v>
      </c>
      <c r="E133" s="54">
        <f>VLOOKUP($A133,'#Stat'!$A:$K,7,FALSE)</f>
        <v>120</v>
      </c>
      <c r="F133" s="54">
        <f>VLOOKUP($A133,'#Stat'!$A:$K,8,FALSE)</f>
        <v>120</v>
      </c>
      <c r="G133" s="54">
        <f>VLOOKUP($A133,'#Stat'!$A:$K,9,FALSE)</f>
        <v>4031</v>
      </c>
      <c r="H133" s="54">
        <f>VLOOKUP($A133,'#Stat'!$A:$K,10,FALSE)*2</f>
        <v>32</v>
      </c>
      <c r="I133" s="54">
        <f>VLOOKUP($A133,'#Stat'!$A:$K,11,FALSE)*2</f>
        <v>48</v>
      </c>
      <c r="J133" s="55" t="s">
        <v>130</v>
      </c>
      <c r="K133" s="56" t="s">
        <v>118</v>
      </c>
      <c r="L133" s="56">
        <v>1700</v>
      </c>
      <c r="M133" s="56">
        <v>100</v>
      </c>
      <c r="N133" s="56">
        <v>0</v>
      </c>
      <c r="O133" s="56">
        <v>15000</v>
      </c>
      <c r="P133" s="56">
        <v>3</v>
      </c>
      <c r="Q133" s="56">
        <v>0</v>
      </c>
      <c r="R133" s="59">
        <f>(($L133*'#Constant'!$B$6+($O133-$N133*2)*'#Constant'!$H$6)*(VLOOKUP($N133,'#Constant'!$D$6:$E$12,2,FALSE)/$M133*100*VLOOKUP($C133,'#Constant'!$J$6:$K$10,2,FALSE)*VLOOKUP($J133,'#Constant'!$M$6:$N$11,2,FALSE)*(1-$Q133)/$P133))</f>
        <v>939.99999999999989</v>
      </c>
      <c r="T133" s="59">
        <f t="shared" si="222"/>
        <v>939.99999999999989</v>
      </c>
      <c r="U133" s="59">
        <f t="shared" si="218"/>
        <v>552.94117647058818</v>
      </c>
      <c r="V133" s="59">
        <f t="shared" si="223"/>
        <v>1658.8235294117644</v>
      </c>
      <c r="W133" s="56" t="s">
        <v>158</v>
      </c>
      <c r="X133" s="56">
        <v>0.5</v>
      </c>
      <c r="Y133" s="59">
        <f t="shared" si="219"/>
        <v>469.99999999999994</v>
      </c>
      <c r="Z133" s="59">
        <f t="shared" ca="1" si="224"/>
        <v>112.79999999999998</v>
      </c>
      <c r="AB133" s="56">
        <v>0</v>
      </c>
      <c r="AC133" s="56">
        <v>0</v>
      </c>
      <c r="AD133" s="59">
        <f t="shared" si="225"/>
        <v>0</v>
      </c>
      <c r="AE133" s="59">
        <f t="shared" si="220"/>
        <v>0</v>
      </c>
      <c r="AF133" s="56" t="s">
        <v>146</v>
      </c>
      <c r="AG133" s="56">
        <v>0</v>
      </c>
      <c r="AH133" s="59">
        <f t="shared" ref="AH133" si="228">$AD133*(1-$AG133)</f>
        <v>0</v>
      </c>
      <c r="AI133" s="59">
        <f t="shared" ca="1" si="226"/>
        <v>0</v>
      </c>
      <c r="AN133" s="52" t="e">
        <f t="shared" si="157"/>
        <v>#DIV/0!</v>
      </c>
    </row>
    <row r="134" spans="1:40" x14ac:dyDescent="0.3">
      <c r="A134" s="60">
        <f t="shared" si="227"/>
        <v>19</v>
      </c>
      <c r="B134" s="54" t="str">
        <f>VLOOKUP($A134,'#Stat'!$A:$K,2,FALSE)</f>
        <v>파벨</v>
      </c>
      <c r="C134" s="54" t="str">
        <f>VLOOKUP($A134,[5]CreatureTable!$A:$AV,48,FALSE)</f>
        <v>3</v>
      </c>
      <c r="D134" s="54" t="str">
        <f>VLOOKUP($A134,'#Stat'!$A:$K,3,FALSE)</f>
        <v>Wizard</v>
      </c>
      <c r="E134" s="54">
        <f>VLOOKUP($A134,'#Stat'!$A:$K,7,FALSE)</f>
        <v>120</v>
      </c>
      <c r="F134" s="54">
        <f>VLOOKUP($A134,'#Stat'!$A:$K,8,FALSE)</f>
        <v>120</v>
      </c>
      <c r="G134" s="54">
        <f>VLOOKUP($A134,'#Stat'!$A:$K,9,FALSE)</f>
        <v>4031</v>
      </c>
      <c r="H134" s="54">
        <f>VLOOKUP($A134,'#Stat'!$A:$K,10,FALSE)*2</f>
        <v>32</v>
      </c>
      <c r="I134" s="54">
        <f>VLOOKUP($A134,'#Stat'!$A:$K,11,FALSE)*2</f>
        <v>48</v>
      </c>
      <c r="J134" s="55" t="s">
        <v>134</v>
      </c>
      <c r="K134" s="56" t="s">
        <v>122</v>
      </c>
      <c r="L134" s="56">
        <v>0</v>
      </c>
      <c r="M134" s="56">
        <v>25</v>
      </c>
      <c r="N134" s="56">
        <v>0</v>
      </c>
      <c r="O134" s="56">
        <v>2000</v>
      </c>
      <c r="P134" s="56">
        <v>1</v>
      </c>
      <c r="Q134" s="56">
        <v>0</v>
      </c>
      <c r="R134" s="59">
        <f>(($L134*'#Constant'!$B$6+($O134-$N134*2)*'#Constant'!$H$6)*(VLOOKUP($N134,'#Constant'!$D$6:$E$12,2,FALSE)/$M134*100*VLOOKUP($C134,'#Constant'!$J$6:$K$10,2,FALSE)*VLOOKUP($J134,'#Constant'!$M$6:$N$11,2,FALSE)*(1-$Q134)/$P134))</f>
        <v>960</v>
      </c>
      <c r="T134" s="59">
        <f t="shared" si="222"/>
        <v>960</v>
      </c>
      <c r="U134" s="59">
        <f t="shared" si="218"/>
        <v>960</v>
      </c>
      <c r="V134" s="59">
        <f t="shared" si="223"/>
        <v>960</v>
      </c>
      <c r="W134" s="56" t="s">
        <v>158</v>
      </c>
      <c r="X134" s="56">
        <v>0</v>
      </c>
      <c r="Y134" s="59">
        <f t="shared" si="219"/>
        <v>960</v>
      </c>
      <c r="Z134" s="59">
        <f t="shared" ca="1" si="224"/>
        <v>0</v>
      </c>
      <c r="AB134" s="56">
        <v>0</v>
      </c>
      <c r="AC134" s="56">
        <v>0</v>
      </c>
      <c r="AD134" s="59">
        <f t="shared" si="225"/>
        <v>0</v>
      </c>
      <c r="AE134" s="59">
        <f t="shared" si="220"/>
        <v>0</v>
      </c>
      <c r="AF134" s="56" t="s">
        <v>146</v>
      </c>
      <c r="AG134" s="56">
        <v>0</v>
      </c>
      <c r="AH134" s="59">
        <f t="shared" ref="AH134" si="229">AD134*(1-AG134)</f>
        <v>0</v>
      </c>
      <c r="AI134" s="59">
        <f t="shared" ca="1" si="226"/>
        <v>0</v>
      </c>
      <c r="AN134" s="52" t="e">
        <f t="shared" si="157"/>
        <v>#DIV/0!</v>
      </c>
    </row>
    <row r="135" spans="1:40" x14ac:dyDescent="0.3">
      <c r="AN135" s="52" t="e">
        <f t="shared" si="157"/>
        <v>#DIV/0!</v>
      </c>
    </row>
    <row r="136" spans="1:40" x14ac:dyDescent="0.3">
      <c r="A136" s="60">
        <v>20</v>
      </c>
      <c r="B136" s="54" t="str">
        <f>VLOOKUP($A136,'#Stat'!$A:$K,2,FALSE)</f>
        <v>데미아</v>
      </c>
      <c r="C136" s="54" t="str">
        <f>VLOOKUP($A136,[5]CreatureTable!$A:$AV,48,FALSE)</f>
        <v>2</v>
      </c>
      <c r="D136" s="54" t="str">
        <f>VLOOKUP($A136,'#Stat'!$A:$K,3,FALSE)</f>
        <v>Knight</v>
      </c>
      <c r="E136" s="54">
        <f>VLOOKUP($A136,'#Stat'!$A:$K,7,FALSE)</f>
        <v>81</v>
      </c>
      <c r="F136" s="54">
        <f>VLOOKUP($A136,'#Stat'!$A:$K,8,FALSE)</f>
        <v>81</v>
      </c>
      <c r="G136" s="54">
        <f>VLOOKUP($A136,'#Stat'!$A:$K,9,FALSE)</f>
        <v>6982</v>
      </c>
      <c r="H136" s="54">
        <f>VLOOKUP($A136,'#Stat'!$A:$K,10,FALSE)*2</f>
        <v>72</v>
      </c>
      <c r="I136" s="54">
        <f>VLOOKUP($A136,'#Stat'!$A:$K,11,FALSE)*2</f>
        <v>56</v>
      </c>
      <c r="J136" s="55" t="s">
        <v>133</v>
      </c>
      <c r="K136" s="56" t="s">
        <v>118</v>
      </c>
      <c r="L136" s="56">
        <v>3600</v>
      </c>
      <c r="M136" s="56">
        <v>100</v>
      </c>
      <c r="N136" s="56">
        <v>0</v>
      </c>
      <c r="O136" s="56">
        <v>0</v>
      </c>
      <c r="P136" s="56">
        <v>1</v>
      </c>
      <c r="Q136" s="56">
        <v>0</v>
      </c>
      <c r="R136" s="59">
        <f>(($L136*'#Constant'!$B$6+($O136-$N136*2)*'#Constant'!$H$6)*(VLOOKUP($N136,'#Constant'!$D$6:$E$12,2,FALSE)/$M136*100*VLOOKUP($C136,'#Constant'!$J$6:$K$10,2,FALSE)*VLOOKUP($J136,'#Constant'!$M$6:$N$11,2,FALSE)*(1-$Q136)/$P136))</f>
        <v>1980.0000000000002</v>
      </c>
      <c r="T136" s="59">
        <f>$R136*(1-$AB136)</f>
        <v>1980.0000000000002</v>
      </c>
      <c r="U136" s="59">
        <f t="shared" ref="U136:U141" si="230">T136/IF(L136=0,1000,L136)*1000</f>
        <v>550</v>
      </c>
      <c r="V136" s="59">
        <f>$U136*$P136</f>
        <v>550</v>
      </c>
      <c r="W136" s="56" t="s">
        <v>146</v>
      </c>
      <c r="X136" s="56">
        <v>0</v>
      </c>
      <c r="Y136" s="59">
        <f t="shared" ref="Y136:Y141" si="231">T136*(1-X136)</f>
        <v>1980.0000000000002</v>
      </c>
      <c r="Z136" s="59">
        <f ca="1">T136*X136/1000*OFFSET($E136,0,IF($W136="PA",0,IF($W136="MA",1,IF($W136="HP",2,IF($W136="PD",3,IF($W136="MD",4,0))))))*2</f>
        <v>0</v>
      </c>
      <c r="AB136" s="56">
        <v>0</v>
      </c>
      <c r="AC136" s="56">
        <v>0</v>
      </c>
      <c r="AD136" s="59">
        <f>$R136/(IF($AC136=0,1,$AC136)/2000)*$AB136</f>
        <v>0</v>
      </c>
      <c r="AE136" s="59">
        <f t="shared" ref="AE136:AE141" si="232">$AD136*$P136</f>
        <v>0</v>
      </c>
      <c r="AF136" s="56" t="s">
        <v>146</v>
      </c>
      <c r="AG136" s="56">
        <v>0</v>
      </c>
      <c r="AH136" s="59">
        <f t="shared" ref="AH136:AH138" si="233">$AD136*(1-$AG136)</f>
        <v>0</v>
      </c>
      <c r="AI136" s="59">
        <f ca="1">$AD136*$AG136/1000*OFFSET($E136,0,IF($W136="PA",0,IF($W136="MA",1,IF($W136="HP",2,IF($W136="PD",3,IF($W136="MD",4,0))))))*2</f>
        <v>0</v>
      </c>
      <c r="AN136" s="52" t="e">
        <f t="shared" si="157"/>
        <v>#DIV/0!</v>
      </c>
    </row>
    <row r="137" spans="1:40" x14ac:dyDescent="0.3">
      <c r="A137" s="60">
        <f>A136</f>
        <v>20</v>
      </c>
      <c r="B137" s="54" t="str">
        <f>VLOOKUP($A137,'#Stat'!$A:$K,2,FALSE)</f>
        <v>데미아</v>
      </c>
      <c r="C137" s="54" t="str">
        <f>VLOOKUP($A137,[5]CreatureTable!$A:$AV,48,FALSE)</f>
        <v>2</v>
      </c>
      <c r="D137" s="54" t="str">
        <f>VLOOKUP($A137,'#Stat'!$A:$K,3,FALSE)</f>
        <v>Knight</v>
      </c>
      <c r="E137" s="54">
        <f>VLOOKUP($A137,'#Stat'!$A:$K,7,FALSE)</f>
        <v>81</v>
      </c>
      <c r="F137" s="54">
        <f>VLOOKUP($A137,'#Stat'!$A:$K,8,FALSE)</f>
        <v>81</v>
      </c>
      <c r="G137" s="54">
        <f>VLOOKUP($A137,'#Stat'!$A:$K,9,FALSE)</f>
        <v>6982</v>
      </c>
      <c r="H137" s="54">
        <f>VLOOKUP($A137,'#Stat'!$A:$K,10,FALSE)*2</f>
        <v>72</v>
      </c>
      <c r="I137" s="54">
        <f>VLOOKUP($A137,'#Stat'!$A:$K,11,FALSE)*2</f>
        <v>56</v>
      </c>
      <c r="J137" s="55" t="s">
        <v>127</v>
      </c>
      <c r="K137" s="56" t="s">
        <v>118</v>
      </c>
      <c r="L137" s="56">
        <v>3200</v>
      </c>
      <c r="M137" s="56">
        <v>100</v>
      </c>
      <c r="N137" s="56">
        <v>2000</v>
      </c>
      <c r="O137" s="56">
        <v>9000</v>
      </c>
      <c r="P137" s="56">
        <v>1.5</v>
      </c>
      <c r="Q137" s="56">
        <v>0.3</v>
      </c>
      <c r="R137" s="59">
        <f>(($L137*'#Constant'!$B$6+($O137-$N137*2)*'#Constant'!$H$6)*(VLOOKUP($N137,'#Constant'!$D$6:$E$12,2,FALSE)/$M137*100*VLOOKUP($C137,'#Constant'!$J$6:$K$10,2,FALSE)*VLOOKUP($J137,'#Constant'!$M$6:$N$11,2,FALSE)*(1-$Q137)/$P137))</f>
        <v>3234</v>
      </c>
      <c r="T137" s="59">
        <f t="shared" ref="T137:T141" si="234">$R137*(1-$AB137)</f>
        <v>3234</v>
      </c>
      <c r="U137" s="59">
        <f t="shared" si="230"/>
        <v>1010.6250000000001</v>
      </c>
      <c r="V137" s="59">
        <f t="shared" ref="V137:V141" si="235">$U137*$P137</f>
        <v>1515.9375000000002</v>
      </c>
      <c r="W137" s="56" t="s">
        <v>146</v>
      </c>
      <c r="X137" s="56">
        <v>0.5</v>
      </c>
      <c r="Y137" s="59">
        <f t="shared" si="231"/>
        <v>1617</v>
      </c>
      <c r="Z137" s="59">
        <f t="shared" ref="Z137:Z141" ca="1" si="236">T137*X137/1000*OFFSET($E137,0,IF($W137="PA",0,IF($W137="MA",1,IF($W137="HP",2,IF($W137="PD",3,IF($W137="MD",4,0))))))*2</f>
        <v>261.95400000000001</v>
      </c>
      <c r="AB137" s="56">
        <v>0</v>
      </c>
      <c r="AC137" s="56">
        <v>0</v>
      </c>
      <c r="AD137" s="59">
        <f t="shared" ref="AD137:AD141" si="237">$R137/(IF($AC137=0,1,$AC137)/2000)*$AB137</f>
        <v>0</v>
      </c>
      <c r="AE137" s="59">
        <f t="shared" si="232"/>
        <v>0</v>
      </c>
      <c r="AF137" s="56" t="s">
        <v>146</v>
      </c>
      <c r="AG137" s="56">
        <v>0</v>
      </c>
      <c r="AH137" s="59">
        <f t="shared" si="233"/>
        <v>0</v>
      </c>
      <c r="AI137" s="59">
        <f t="shared" ref="AI137:AI141" ca="1" si="238">$AD137*$AG137/1000*OFFSET($E137,0,IF($W137="PA",0,IF($W137="MA",1,IF($W137="HP",2,IF($W137="PD",3,IF($W137="MD",4,0))))))*2</f>
        <v>0</v>
      </c>
      <c r="AN137" s="52" t="e">
        <f t="shared" si="157"/>
        <v>#DIV/0!</v>
      </c>
    </row>
    <row r="138" spans="1:40" x14ac:dyDescent="0.3">
      <c r="A138" s="60">
        <f t="shared" ref="A138:A141" si="239">A137</f>
        <v>20</v>
      </c>
      <c r="B138" s="54" t="str">
        <f>VLOOKUP($A138,'#Stat'!$A:$K,2,FALSE)</f>
        <v>데미아</v>
      </c>
      <c r="C138" s="54" t="str">
        <f>VLOOKUP($A138,[5]CreatureTable!$A:$AV,48,FALSE)</f>
        <v>2</v>
      </c>
      <c r="D138" s="54" t="str">
        <f>VLOOKUP($A138,'#Stat'!$A:$K,3,FALSE)</f>
        <v>Knight</v>
      </c>
      <c r="E138" s="54">
        <f>VLOOKUP($A138,'#Stat'!$A:$K,7,FALSE)</f>
        <v>81</v>
      </c>
      <c r="F138" s="54">
        <f>VLOOKUP($A138,'#Stat'!$A:$K,8,FALSE)</f>
        <v>81</v>
      </c>
      <c r="G138" s="54">
        <f>VLOOKUP($A138,'#Stat'!$A:$K,9,FALSE)</f>
        <v>6982</v>
      </c>
      <c r="H138" s="54">
        <f>VLOOKUP($A138,'#Stat'!$A:$K,10,FALSE)*2</f>
        <v>72</v>
      </c>
      <c r="I138" s="54">
        <f>VLOOKUP($A138,'#Stat'!$A:$K,11,FALSE)*2</f>
        <v>56</v>
      </c>
      <c r="J138" s="55" t="s">
        <v>128</v>
      </c>
      <c r="K138" s="56" t="s">
        <v>165</v>
      </c>
      <c r="L138" s="56">
        <v>2800</v>
      </c>
      <c r="M138" s="56">
        <v>100</v>
      </c>
      <c r="N138" s="56">
        <v>2000</v>
      </c>
      <c r="O138" s="56">
        <v>15000</v>
      </c>
      <c r="P138" s="56">
        <v>1.5</v>
      </c>
      <c r="Q138" s="56">
        <v>0.2</v>
      </c>
      <c r="R138" s="59">
        <f>(($L138*'#Constant'!$B$6+($O138-$N138*2)*'#Constant'!$H$6)*(VLOOKUP($N138,'#Constant'!$D$6:$E$12,2,FALSE)/$M138*100*VLOOKUP($C138,'#Constant'!$J$6:$K$10,2,FALSE)*VLOOKUP($J138,'#Constant'!$M$6:$N$11,2,FALSE)*(1-$Q138)/$P138))</f>
        <v>4840.0000000000018</v>
      </c>
      <c r="T138" s="59">
        <f t="shared" si="234"/>
        <v>0</v>
      </c>
      <c r="U138" s="59">
        <f t="shared" si="230"/>
        <v>0</v>
      </c>
      <c r="V138" s="59">
        <f t="shared" si="235"/>
        <v>0</v>
      </c>
      <c r="W138" s="56" t="s">
        <v>146</v>
      </c>
      <c r="X138" s="56">
        <v>0.5</v>
      </c>
      <c r="Y138" s="59">
        <f t="shared" si="231"/>
        <v>0</v>
      </c>
      <c r="Z138" s="59">
        <f t="shared" ca="1" si="236"/>
        <v>0</v>
      </c>
      <c r="AB138" s="56">
        <v>1</v>
      </c>
      <c r="AC138" s="56">
        <v>15000</v>
      </c>
      <c r="AD138" s="59">
        <f t="shared" si="237"/>
        <v>645.3333333333336</v>
      </c>
      <c r="AE138" s="59">
        <f t="shared" si="232"/>
        <v>968.00000000000045</v>
      </c>
      <c r="AF138" s="56" t="s">
        <v>146</v>
      </c>
      <c r="AG138" s="56">
        <v>0.5</v>
      </c>
      <c r="AH138" s="59">
        <f t="shared" si="233"/>
        <v>322.6666666666668</v>
      </c>
      <c r="AI138" s="59">
        <f t="shared" ca="1" si="238"/>
        <v>52.272000000000027</v>
      </c>
      <c r="AN138" s="52" t="e">
        <f t="shared" si="157"/>
        <v>#DIV/0!</v>
      </c>
    </row>
    <row r="139" spans="1:40" x14ac:dyDescent="0.3">
      <c r="A139" s="60">
        <f t="shared" si="239"/>
        <v>20</v>
      </c>
      <c r="B139" s="54" t="str">
        <f>VLOOKUP($A139,'#Stat'!$A:$K,2,FALSE)</f>
        <v>데미아</v>
      </c>
      <c r="C139" s="54" t="str">
        <f>VLOOKUP($A139,[5]CreatureTable!$A:$AV,48,FALSE)</f>
        <v>2</v>
      </c>
      <c r="D139" s="54" t="str">
        <f>VLOOKUP($A139,'#Stat'!$A:$K,3,FALSE)</f>
        <v>Knight</v>
      </c>
      <c r="E139" s="54">
        <f>VLOOKUP($A139,'#Stat'!$A:$K,7,FALSE)</f>
        <v>81</v>
      </c>
      <c r="F139" s="54">
        <f>VLOOKUP($A139,'#Stat'!$A:$K,8,FALSE)</f>
        <v>81</v>
      </c>
      <c r="G139" s="54">
        <f>VLOOKUP($A139,'#Stat'!$A:$K,9,FALSE)</f>
        <v>6982</v>
      </c>
      <c r="H139" s="54">
        <f>VLOOKUP($A139,'#Stat'!$A:$K,10,FALSE)*2</f>
        <v>72</v>
      </c>
      <c r="I139" s="54">
        <f>VLOOKUP($A139,'#Stat'!$A:$K,11,FALSE)*2</f>
        <v>56</v>
      </c>
      <c r="J139" s="55" t="s">
        <v>129</v>
      </c>
      <c r="K139" s="56" t="s">
        <v>118</v>
      </c>
      <c r="L139" s="56">
        <v>3800</v>
      </c>
      <c r="M139" s="56">
        <v>100</v>
      </c>
      <c r="N139" s="56">
        <v>4000</v>
      </c>
      <c r="O139" s="56">
        <v>15000</v>
      </c>
      <c r="P139" s="56">
        <v>2</v>
      </c>
      <c r="Q139" s="56">
        <v>0.5</v>
      </c>
      <c r="R139" s="59">
        <f>(($L139*'#Constant'!$B$6+($O139-$N139*2)*'#Constant'!$H$6)*(VLOOKUP($N139,'#Constant'!$D$6:$E$12,2,FALSE)/$M139*100*VLOOKUP($C139,'#Constant'!$J$6:$K$10,2,FALSE)*VLOOKUP($J139,'#Constant'!$M$6:$N$11,2,FALSE)*(1-$Q139)/$P139))</f>
        <v>7150</v>
      </c>
      <c r="T139" s="59">
        <f t="shared" si="234"/>
        <v>7150</v>
      </c>
      <c r="U139" s="59">
        <f t="shared" si="230"/>
        <v>1881.578947368421</v>
      </c>
      <c r="V139" s="59">
        <f t="shared" si="235"/>
        <v>3763.1578947368421</v>
      </c>
      <c r="W139" s="56" t="s">
        <v>146</v>
      </c>
      <c r="X139" s="56">
        <v>0.5</v>
      </c>
      <c r="Y139" s="59">
        <f t="shared" si="231"/>
        <v>3575</v>
      </c>
      <c r="Z139" s="59">
        <f t="shared" ca="1" si="236"/>
        <v>579.15</v>
      </c>
      <c r="AB139" s="56">
        <v>0</v>
      </c>
      <c r="AC139" s="56">
        <v>0</v>
      </c>
      <c r="AD139" s="59">
        <f t="shared" si="237"/>
        <v>0</v>
      </c>
      <c r="AE139" s="59">
        <f t="shared" si="232"/>
        <v>0</v>
      </c>
      <c r="AF139" s="56" t="s">
        <v>146</v>
      </c>
      <c r="AG139" s="56">
        <v>0</v>
      </c>
      <c r="AH139" s="59">
        <f>$AD139*(1-$AG139)</f>
        <v>0</v>
      </c>
      <c r="AI139" s="59">
        <f t="shared" ca="1" si="238"/>
        <v>0</v>
      </c>
      <c r="AN139" s="52" t="e">
        <f t="shared" si="157"/>
        <v>#DIV/0!</v>
      </c>
    </row>
    <row r="140" spans="1:40" x14ac:dyDescent="0.3">
      <c r="A140" s="60">
        <f t="shared" si="239"/>
        <v>20</v>
      </c>
      <c r="B140" s="54" t="str">
        <f>VLOOKUP($A140,'#Stat'!$A:$K,2,FALSE)</f>
        <v>데미아</v>
      </c>
      <c r="C140" s="54" t="str">
        <f>VLOOKUP($A140,[5]CreatureTable!$A:$AV,48,FALSE)</f>
        <v>2</v>
      </c>
      <c r="D140" s="54" t="str">
        <f>VLOOKUP($A140,'#Stat'!$A:$K,3,FALSE)</f>
        <v>Knight</v>
      </c>
      <c r="E140" s="54">
        <f>VLOOKUP($A140,'#Stat'!$A:$K,7,FALSE)</f>
        <v>81</v>
      </c>
      <c r="F140" s="54">
        <f>VLOOKUP($A140,'#Stat'!$A:$K,8,FALSE)</f>
        <v>81</v>
      </c>
      <c r="G140" s="54">
        <f>VLOOKUP($A140,'#Stat'!$A:$K,9,FALSE)</f>
        <v>6982</v>
      </c>
      <c r="H140" s="54">
        <f>VLOOKUP($A140,'#Stat'!$A:$K,10,FALSE)*2</f>
        <v>72</v>
      </c>
      <c r="I140" s="54">
        <f>VLOOKUP($A140,'#Stat'!$A:$K,11,FALSE)*2</f>
        <v>56</v>
      </c>
      <c r="J140" s="55" t="s">
        <v>130</v>
      </c>
      <c r="K140" s="56" t="s">
        <v>119</v>
      </c>
      <c r="L140" s="56">
        <v>1000</v>
      </c>
      <c r="M140" s="56">
        <v>100</v>
      </c>
      <c r="N140" s="56">
        <v>0</v>
      </c>
      <c r="O140" s="56">
        <v>0</v>
      </c>
      <c r="P140" s="56">
        <v>3</v>
      </c>
      <c r="Q140" s="56">
        <v>0.125</v>
      </c>
      <c r="R140" s="59">
        <f>(($L140*'#Constant'!$B$6+($O140-$N140*2)*'#Constant'!$H$6)*(VLOOKUP($N140,'#Constant'!$D$6:$E$12,2,FALSE)/$M140*100*VLOOKUP($C140,'#Constant'!$J$6:$K$10,2,FALSE)*VLOOKUP($J140,'#Constant'!$M$6:$N$11,2,FALSE)*(1-$Q140)/$P140))</f>
        <v>160.41666666666669</v>
      </c>
      <c r="T140" s="59">
        <f t="shared" si="234"/>
        <v>160.41666666666669</v>
      </c>
      <c r="U140" s="59">
        <f t="shared" si="230"/>
        <v>160.41666666666669</v>
      </c>
      <c r="V140" s="59">
        <f t="shared" si="235"/>
        <v>481.25000000000006</v>
      </c>
      <c r="W140" s="56" t="s">
        <v>160</v>
      </c>
      <c r="X140" s="56">
        <v>1</v>
      </c>
      <c r="Y140" s="59">
        <f t="shared" si="231"/>
        <v>0</v>
      </c>
      <c r="Z140" s="59">
        <f t="shared" ca="1" si="236"/>
        <v>23.1</v>
      </c>
      <c r="AB140" s="56">
        <v>0</v>
      </c>
      <c r="AC140" s="56">
        <v>0</v>
      </c>
      <c r="AD140" s="59">
        <f t="shared" si="237"/>
        <v>0</v>
      </c>
      <c r="AE140" s="59">
        <f t="shared" si="232"/>
        <v>0</v>
      </c>
      <c r="AF140" s="56" t="s">
        <v>160</v>
      </c>
      <c r="AG140" s="56">
        <v>0</v>
      </c>
      <c r="AH140" s="59">
        <f t="shared" ref="AH140" si="240">$AD140*(1-$AG140)</f>
        <v>0</v>
      </c>
      <c r="AI140" s="59">
        <f t="shared" ca="1" si="238"/>
        <v>0</v>
      </c>
      <c r="AN140" s="52" t="e">
        <f t="shared" si="157"/>
        <v>#DIV/0!</v>
      </c>
    </row>
    <row r="141" spans="1:40" x14ac:dyDescent="0.3">
      <c r="A141" s="60">
        <f t="shared" si="239"/>
        <v>20</v>
      </c>
      <c r="B141" s="54" t="str">
        <f>VLOOKUP($A141,'#Stat'!$A:$K,2,FALSE)</f>
        <v>데미아</v>
      </c>
      <c r="C141" s="54" t="str">
        <f>VLOOKUP($A141,[5]CreatureTable!$A:$AV,48,FALSE)</f>
        <v>2</v>
      </c>
      <c r="D141" s="54" t="str">
        <f>VLOOKUP($A141,'#Stat'!$A:$K,3,FALSE)</f>
        <v>Knight</v>
      </c>
      <c r="E141" s="54">
        <f>VLOOKUP($A141,'#Stat'!$A:$K,7,FALSE)</f>
        <v>81</v>
      </c>
      <c r="F141" s="54">
        <f>VLOOKUP($A141,'#Stat'!$A:$K,8,FALSE)</f>
        <v>81</v>
      </c>
      <c r="G141" s="54">
        <f>VLOOKUP($A141,'#Stat'!$A:$K,9,FALSE)</f>
        <v>6982</v>
      </c>
      <c r="H141" s="54">
        <f>VLOOKUP($A141,'#Stat'!$A:$K,10,FALSE)*2</f>
        <v>72</v>
      </c>
      <c r="I141" s="54">
        <f>VLOOKUP($A141,'#Stat'!$A:$K,11,FALSE)*2</f>
        <v>56</v>
      </c>
      <c r="J141" s="55" t="s">
        <v>134</v>
      </c>
      <c r="K141" s="56" t="s">
        <v>122</v>
      </c>
      <c r="L141" s="56">
        <v>0</v>
      </c>
      <c r="M141" s="56">
        <v>25</v>
      </c>
      <c r="N141" s="56">
        <v>0</v>
      </c>
      <c r="O141" s="56">
        <v>2000</v>
      </c>
      <c r="P141" s="56">
        <v>1</v>
      </c>
      <c r="Q141" s="56">
        <v>0</v>
      </c>
      <c r="R141" s="59">
        <f>(($L141*'#Constant'!$B$6+($O141-$N141*2)*'#Constant'!$H$6)*(VLOOKUP($N141,'#Constant'!$D$6:$E$12,2,FALSE)/$M141*100*VLOOKUP($C141,'#Constant'!$J$6:$K$10,2,FALSE)*VLOOKUP($J141,'#Constant'!$M$6:$N$11,2,FALSE)*(1-$Q141)/$P141))</f>
        <v>880.00000000000011</v>
      </c>
      <c r="T141" s="59">
        <f t="shared" si="234"/>
        <v>880.00000000000011</v>
      </c>
      <c r="U141" s="59">
        <f t="shared" si="230"/>
        <v>880.00000000000011</v>
      </c>
      <c r="V141" s="59">
        <f t="shared" si="235"/>
        <v>880.00000000000011</v>
      </c>
      <c r="W141" s="56" t="s">
        <v>146</v>
      </c>
      <c r="X141" s="56">
        <v>0</v>
      </c>
      <c r="Y141" s="59">
        <f t="shared" si="231"/>
        <v>880.00000000000011</v>
      </c>
      <c r="Z141" s="59">
        <f t="shared" ca="1" si="236"/>
        <v>0</v>
      </c>
      <c r="AB141" s="56">
        <v>0</v>
      </c>
      <c r="AC141" s="56">
        <v>0</v>
      </c>
      <c r="AD141" s="59">
        <f t="shared" si="237"/>
        <v>0</v>
      </c>
      <c r="AE141" s="59">
        <f t="shared" si="232"/>
        <v>0</v>
      </c>
      <c r="AF141" s="56" t="s">
        <v>146</v>
      </c>
      <c r="AG141" s="56">
        <v>0</v>
      </c>
      <c r="AH141" s="59">
        <f t="shared" ref="AH141" si="241">AD141*(1-AG141)</f>
        <v>0</v>
      </c>
      <c r="AI141" s="59">
        <f t="shared" ca="1" si="238"/>
        <v>0</v>
      </c>
      <c r="AN141" s="52" t="e">
        <f t="shared" si="157"/>
        <v>#DIV/0!</v>
      </c>
    </row>
    <row r="142" spans="1:40" x14ac:dyDescent="0.3">
      <c r="AN142" s="52" t="e">
        <f t="shared" si="157"/>
        <v>#DIV/0!</v>
      </c>
    </row>
    <row r="143" spans="1:40" x14ac:dyDescent="0.3">
      <c r="A143" s="60">
        <v>21</v>
      </c>
      <c r="B143" s="54" t="str">
        <f>VLOOKUP($A143,'#Stat'!$A:$K,2,FALSE)</f>
        <v>네일라</v>
      </c>
      <c r="C143" s="54" t="str">
        <f>VLOOKUP($A143,[5]CreatureTable!$A:$AV,48,FALSE)</f>
        <v>3</v>
      </c>
      <c r="D143" s="54" t="str">
        <f>VLOOKUP($A143,'#Stat'!$A:$K,3,FALSE)</f>
        <v>Warrior</v>
      </c>
      <c r="E143" s="54">
        <f>VLOOKUP($A143,'#Stat'!$A:$K,7,FALSE)</f>
        <v>92</v>
      </c>
      <c r="F143" s="54">
        <f>VLOOKUP($A143,'#Stat'!$A:$K,8,FALSE)</f>
        <v>92</v>
      </c>
      <c r="G143" s="54">
        <f>VLOOKUP($A143,'#Stat'!$A:$K,9,FALSE)</f>
        <v>5930</v>
      </c>
      <c r="H143" s="54">
        <f>VLOOKUP($A143,'#Stat'!$A:$K,10,FALSE)*2</f>
        <v>60</v>
      </c>
      <c r="I143" s="54">
        <f>VLOOKUP($A143,'#Stat'!$A:$K,11,FALSE)*2</f>
        <v>72</v>
      </c>
      <c r="J143" s="55" t="s">
        <v>133</v>
      </c>
      <c r="K143" s="56" t="s">
        <v>118</v>
      </c>
      <c r="L143" s="56">
        <v>3800</v>
      </c>
      <c r="M143" s="56">
        <v>100</v>
      </c>
      <c r="N143" s="56">
        <v>0</v>
      </c>
      <c r="O143" s="56">
        <v>0</v>
      </c>
      <c r="P143" s="56">
        <v>1</v>
      </c>
      <c r="Q143" s="56">
        <v>0</v>
      </c>
      <c r="R143" s="59">
        <f>(($L143*'#Constant'!$B$6+($O143-$N143*2)*'#Constant'!$H$6)*(VLOOKUP($N143,'#Constant'!$D$6:$E$12,2,FALSE)/$M143*100*VLOOKUP($C143,'#Constant'!$J$6:$K$10,2,FALSE)*VLOOKUP($J143,'#Constant'!$M$6:$N$11,2,FALSE)*(1-$Q143)/$P143))</f>
        <v>2280</v>
      </c>
      <c r="T143" s="59">
        <f>$R143*(1-$AB143)</f>
        <v>2280</v>
      </c>
      <c r="U143" s="59">
        <f t="shared" ref="U143:U148" si="242">T143/IF(L143=0,1000,L143)*1000</f>
        <v>600</v>
      </c>
      <c r="V143" s="59">
        <f>$U143*$P143</f>
        <v>600</v>
      </c>
      <c r="W143" s="56" t="s">
        <v>146</v>
      </c>
      <c r="X143" s="56">
        <v>0</v>
      </c>
      <c r="Y143" s="59">
        <f t="shared" ref="Y143:Y148" si="243">T143*(1-X143)</f>
        <v>2280</v>
      </c>
      <c r="Z143" s="59">
        <f ca="1">T143*X143/1000*OFFSET($E143,0,IF($W143="PA",0,IF($W143="MA",1,IF($W143="HP",2,IF($W143="PD",3,IF($W143="MD",4,0))))))*2</f>
        <v>0</v>
      </c>
      <c r="AB143" s="56">
        <v>0</v>
      </c>
      <c r="AC143" s="56">
        <v>0</v>
      </c>
      <c r="AD143" s="59">
        <f>$R143/(IF($AC143=0,1,$AC143)/2000)*$AB143</f>
        <v>0</v>
      </c>
      <c r="AE143" s="59">
        <f t="shared" ref="AE143:AE148" si="244">$AD143*$P143</f>
        <v>0</v>
      </c>
      <c r="AF143" s="56" t="s">
        <v>146</v>
      </c>
      <c r="AG143" s="56">
        <v>0</v>
      </c>
      <c r="AH143" s="59">
        <f t="shared" ref="AH143:AH145" si="245">$AD143*(1-$AG143)</f>
        <v>0</v>
      </c>
      <c r="AI143" s="59">
        <f ca="1">$AD143*$AG143/1000*OFFSET($E143,0,IF($W143="PA",0,IF($W143="MA",1,IF($W143="HP",2,IF($W143="PD",3,IF($W143="MD",4,0))))))*2</f>
        <v>0</v>
      </c>
      <c r="AN143" s="52" t="e">
        <f t="shared" si="157"/>
        <v>#DIV/0!</v>
      </c>
    </row>
    <row r="144" spans="1:40" x14ac:dyDescent="0.3">
      <c r="A144" s="60">
        <f>A143</f>
        <v>21</v>
      </c>
      <c r="B144" s="54" t="str">
        <f>VLOOKUP($A144,'#Stat'!$A:$K,2,FALSE)</f>
        <v>네일라</v>
      </c>
      <c r="C144" s="54" t="str">
        <f>VLOOKUP($A144,[5]CreatureTable!$A:$AV,48,FALSE)</f>
        <v>3</v>
      </c>
      <c r="D144" s="54" t="str">
        <f>VLOOKUP($A144,'#Stat'!$A:$K,3,FALSE)</f>
        <v>Warrior</v>
      </c>
      <c r="E144" s="54">
        <f>VLOOKUP($A144,'#Stat'!$A:$K,7,FALSE)</f>
        <v>92</v>
      </c>
      <c r="F144" s="54">
        <f>VLOOKUP($A144,'#Stat'!$A:$K,8,FALSE)</f>
        <v>92</v>
      </c>
      <c r="G144" s="54">
        <f>VLOOKUP($A144,'#Stat'!$A:$K,9,FALSE)</f>
        <v>5930</v>
      </c>
      <c r="H144" s="54">
        <f>VLOOKUP($A144,'#Stat'!$A:$K,10,FALSE)*2</f>
        <v>60</v>
      </c>
      <c r="I144" s="54">
        <f>VLOOKUP($A144,'#Stat'!$A:$K,11,FALSE)*2</f>
        <v>72</v>
      </c>
      <c r="J144" s="55" t="s">
        <v>127</v>
      </c>
      <c r="K144" s="56" t="s">
        <v>118</v>
      </c>
      <c r="L144" s="56">
        <v>2100</v>
      </c>
      <c r="M144" s="56">
        <v>100</v>
      </c>
      <c r="N144" s="56">
        <v>2000</v>
      </c>
      <c r="O144" s="56">
        <v>8000</v>
      </c>
      <c r="P144" s="56">
        <v>1</v>
      </c>
      <c r="Q144" s="56">
        <v>0.25</v>
      </c>
      <c r="R144" s="59">
        <f>(($L144*'#Constant'!$B$6+($O144-$N144*2)*'#Constant'!$H$6)*(VLOOKUP($N144,'#Constant'!$D$6:$E$12,2,FALSE)/$M144*100*VLOOKUP($C144,'#Constant'!$J$6:$K$10,2,FALSE)*VLOOKUP($J144,'#Constant'!$M$6:$N$11,2,FALSE)*(1-$Q144)/$P144))</f>
        <v>3914.9999999999995</v>
      </c>
      <c r="T144" s="59">
        <f t="shared" ref="T144:T148" si="246">$R144*(1-$AB144)</f>
        <v>3914.9999999999995</v>
      </c>
      <c r="U144" s="59">
        <f t="shared" si="242"/>
        <v>1864.285714285714</v>
      </c>
      <c r="V144" s="59">
        <f t="shared" ref="V144:V148" si="247">$U144*$P144</f>
        <v>1864.285714285714</v>
      </c>
      <c r="W144" s="56" t="s">
        <v>146</v>
      </c>
      <c r="X144" s="56">
        <v>0.5</v>
      </c>
      <c r="Y144" s="59">
        <f t="shared" si="243"/>
        <v>1957.4999999999998</v>
      </c>
      <c r="Z144" s="59">
        <f t="shared" ref="Z144:Z148" ca="1" si="248">T144*X144/1000*OFFSET($E144,0,IF($W144="PA",0,IF($W144="MA",1,IF($W144="HP",2,IF($W144="PD",3,IF($W144="MD",4,0))))))*2</f>
        <v>360.17999999999995</v>
      </c>
      <c r="AB144" s="56">
        <v>0</v>
      </c>
      <c r="AC144" s="56">
        <v>0</v>
      </c>
      <c r="AD144" s="59">
        <f t="shared" ref="AD144:AD148" si="249">$R144/(IF($AC144=0,1,$AC144)/2000)*$AB144</f>
        <v>0</v>
      </c>
      <c r="AE144" s="59">
        <f t="shared" si="244"/>
        <v>0</v>
      </c>
      <c r="AF144" s="56" t="s">
        <v>146</v>
      </c>
      <c r="AG144" s="56">
        <v>0</v>
      </c>
      <c r="AH144" s="59">
        <f t="shared" si="245"/>
        <v>0</v>
      </c>
      <c r="AI144" s="59">
        <f t="shared" ref="AI144:AI148" ca="1" si="250">$AD144*$AG144/1000*OFFSET($E144,0,IF($W144="PA",0,IF($W144="MA",1,IF($W144="HP",2,IF($W144="PD",3,IF($W144="MD",4,0))))))*2</f>
        <v>0</v>
      </c>
      <c r="AN144" s="52" t="e">
        <f t="shared" si="157"/>
        <v>#DIV/0!</v>
      </c>
    </row>
    <row r="145" spans="1:40" x14ac:dyDescent="0.3">
      <c r="A145" s="60">
        <f t="shared" ref="A145:A148" si="251">A144</f>
        <v>21</v>
      </c>
      <c r="B145" s="54" t="str">
        <f>VLOOKUP($A145,'#Stat'!$A:$K,2,FALSE)</f>
        <v>네일라</v>
      </c>
      <c r="C145" s="54" t="str">
        <f>VLOOKUP($A145,[5]CreatureTable!$A:$AV,48,FALSE)</f>
        <v>3</v>
      </c>
      <c r="D145" s="54" t="str">
        <f>VLOOKUP($A145,'#Stat'!$A:$K,3,FALSE)</f>
        <v>Warrior</v>
      </c>
      <c r="E145" s="54">
        <f>VLOOKUP($A145,'#Stat'!$A:$K,7,FALSE)</f>
        <v>92</v>
      </c>
      <c r="F145" s="54">
        <f>VLOOKUP($A145,'#Stat'!$A:$K,8,FALSE)</f>
        <v>92</v>
      </c>
      <c r="G145" s="54">
        <f>VLOOKUP($A145,'#Stat'!$A:$K,9,FALSE)</f>
        <v>5930</v>
      </c>
      <c r="H145" s="54">
        <f>VLOOKUP($A145,'#Stat'!$A:$K,10,FALSE)*2</f>
        <v>60</v>
      </c>
      <c r="I145" s="54">
        <f>VLOOKUP($A145,'#Stat'!$A:$K,11,FALSE)*2</f>
        <v>72</v>
      </c>
      <c r="J145" s="55" t="s">
        <v>128</v>
      </c>
      <c r="K145" s="56" t="s">
        <v>119</v>
      </c>
      <c r="L145" s="56">
        <v>1300</v>
      </c>
      <c r="M145" s="56">
        <v>100</v>
      </c>
      <c r="N145" s="56">
        <v>3000</v>
      </c>
      <c r="O145" s="56">
        <v>15000</v>
      </c>
      <c r="P145" s="56">
        <v>3</v>
      </c>
      <c r="Q145" s="56">
        <v>0.25</v>
      </c>
      <c r="R145" s="59">
        <f>(($L145*'#Constant'!$B$6+($O145-$N145*2)*'#Constant'!$H$6)*(VLOOKUP($N145,'#Constant'!$D$6:$E$12,2,FALSE)/$M145*100*VLOOKUP($C145,'#Constant'!$J$6:$K$10,2,FALSE)*VLOOKUP($J145,'#Constant'!$M$6:$N$11,2,FALSE)*(1-$Q145)/$P145))</f>
        <v>2685.3750000000005</v>
      </c>
      <c r="T145" s="59">
        <f t="shared" si="246"/>
        <v>0</v>
      </c>
      <c r="U145" s="59">
        <f t="shared" si="242"/>
        <v>0</v>
      </c>
      <c r="V145" s="59">
        <f t="shared" si="247"/>
        <v>0</v>
      </c>
      <c r="W145" s="56" t="s">
        <v>146</v>
      </c>
      <c r="X145" s="56">
        <v>0.5</v>
      </c>
      <c r="Y145" s="59">
        <f t="shared" si="243"/>
        <v>0</v>
      </c>
      <c r="Z145" s="59">
        <f t="shared" ca="1" si="248"/>
        <v>0</v>
      </c>
      <c r="AB145" s="56">
        <v>1</v>
      </c>
      <c r="AC145" s="56">
        <v>15000</v>
      </c>
      <c r="AD145" s="59">
        <f t="shared" si="249"/>
        <v>358.05000000000007</v>
      </c>
      <c r="AE145" s="59">
        <f t="shared" si="244"/>
        <v>1074.1500000000001</v>
      </c>
      <c r="AF145" s="56" t="s">
        <v>146</v>
      </c>
      <c r="AG145" s="56">
        <v>1</v>
      </c>
      <c r="AH145" s="59">
        <f t="shared" si="245"/>
        <v>0</v>
      </c>
      <c r="AI145" s="59">
        <f t="shared" ca="1" si="250"/>
        <v>65.881200000000021</v>
      </c>
      <c r="AN145" s="52" t="e">
        <f t="shared" si="157"/>
        <v>#DIV/0!</v>
      </c>
    </row>
    <row r="146" spans="1:40" x14ac:dyDescent="0.3">
      <c r="A146" s="60">
        <f t="shared" si="251"/>
        <v>21</v>
      </c>
      <c r="B146" s="54" t="str">
        <f>VLOOKUP($A146,'#Stat'!$A:$K,2,FALSE)</f>
        <v>네일라</v>
      </c>
      <c r="C146" s="54" t="str">
        <f>VLOOKUP($A146,[5]CreatureTable!$A:$AV,48,FALSE)</f>
        <v>3</v>
      </c>
      <c r="D146" s="54" t="str">
        <f>VLOOKUP($A146,'#Stat'!$A:$K,3,FALSE)</f>
        <v>Warrior</v>
      </c>
      <c r="E146" s="54">
        <f>VLOOKUP($A146,'#Stat'!$A:$K,7,FALSE)</f>
        <v>92</v>
      </c>
      <c r="F146" s="54">
        <f>VLOOKUP($A146,'#Stat'!$A:$K,8,FALSE)</f>
        <v>92</v>
      </c>
      <c r="G146" s="54">
        <f>VLOOKUP($A146,'#Stat'!$A:$K,9,FALSE)</f>
        <v>5930</v>
      </c>
      <c r="H146" s="54">
        <f>VLOOKUP($A146,'#Stat'!$A:$K,10,FALSE)*2</f>
        <v>60</v>
      </c>
      <c r="I146" s="54">
        <f>VLOOKUP($A146,'#Stat'!$A:$K,11,FALSE)*2</f>
        <v>72</v>
      </c>
      <c r="J146" s="55" t="s">
        <v>129</v>
      </c>
      <c r="K146" s="56" t="s">
        <v>118</v>
      </c>
      <c r="L146" s="56">
        <v>2900</v>
      </c>
      <c r="M146" s="56">
        <v>100</v>
      </c>
      <c r="N146" s="56">
        <v>3000</v>
      </c>
      <c r="O146" s="56">
        <v>12000</v>
      </c>
      <c r="P146" s="56">
        <v>2</v>
      </c>
      <c r="Q146" s="56">
        <v>0.2</v>
      </c>
      <c r="R146" s="59">
        <f>(($L146*'#Constant'!$B$6+($O146-$N146*2)*'#Constant'!$H$6)*(VLOOKUP($N146,'#Constant'!$D$6:$E$12,2,FALSE)/$M146*100*VLOOKUP($C146,'#Constant'!$J$6:$K$10,2,FALSE)*VLOOKUP($J146,'#Constant'!$M$6:$N$11,2,FALSE)*(1-$Q146)/$P146))</f>
        <v>6457.5000000000009</v>
      </c>
      <c r="T146" s="59">
        <f t="shared" si="246"/>
        <v>6457.5000000000009</v>
      </c>
      <c r="U146" s="59">
        <f t="shared" si="242"/>
        <v>2226.7241379310349</v>
      </c>
      <c r="V146" s="59">
        <f t="shared" si="247"/>
        <v>4453.4482758620697</v>
      </c>
      <c r="W146" s="56" t="s">
        <v>146</v>
      </c>
      <c r="X146" s="56">
        <v>0.5</v>
      </c>
      <c r="Y146" s="59">
        <f t="shared" si="243"/>
        <v>3228.7500000000005</v>
      </c>
      <c r="Z146" s="59">
        <f t="shared" ca="1" si="248"/>
        <v>594.09000000000015</v>
      </c>
      <c r="AB146" s="56">
        <v>0</v>
      </c>
      <c r="AC146" s="56">
        <v>0</v>
      </c>
      <c r="AD146" s="59">
        <f t="shared" si="249"/>
        <v>0</v>
      </c>
      <c r="AE146" s="59">
        <f t="shared" si="244"/>
        <v>0</v>
      </c>
      <c r="AF146" s="56" t="s">
        <v>146</v>
      </c>
      <c r="AG146" s="56">
        <v>0</v>
      </c>
      <c r="AH146" s="59">
        <f>$AD146*(1-$AG146)</f>
        <v>0</v>
      </c>
      <c r="AI146" s="59">
        <f t="shared" ca="1" si="250"/>
        <v>0</v>
      </c>
      <c r="AN146" s="52" t="e">
        <f t="shared" si="157"/>
        <v>#DIV/0!</v>
      </c>
    </row>
    <row r="147" spans="1:40" x14ac:dyDescent="0.3">
      <c r="A147" s="60">
        <f t="shared" si="251"/>
        <v>21</v>
      </c>
      <c r="B147" s="54" t="str">
        <f>VLOOKUP($A147,'#Stat'!$A:$K,2,FALSE)</f>
        <v>네일라</v>
      </c>
      <c r="C147" s="54" t="str">
        <f>VLOOKUP($A147,[5]CreatureTable!$A:$AV,48,FALSE)</f>
        <v>3</v>
      </c>
      <c r="D147" s="54" t="str">
        <f>VLOOKUP($A147,'#Stat'!$A:$K,3,FALSE)</f>
        <v>Warrior</v>
      </c>
      <c r="E147" s="54">
        <f>VLOOKUP($A147,'#Stat'!$A:$K,7,FALSE)</f>
        <v>92</v>
      </c>
      <c r="F147" s="54">
        <f>VLOOKUP($A147,'#Stat'!$A:$K,8,FALSE)</f>
        <v>92</v>
      </c>
      <c r="G147" s="54">
        <f>VLOOKUP($A147,'#Stat'!$A:$K,9,FALSE)</f>
        <v>5930</v>
      </c>
      <c r="H147" s="54">
        <f>VLOOKUP($A147,'#Stat'!$A:$K,10,FALSE)*2</f>
        <v>60</v>
      </c>
      <c r="I147" s="54">
        <f>VLOOKUP($A147,'#Stat'!$A:$K,11,FALSE)*2</f>
        <v>72</v>
      </c>
      <c r="J147" s="55" t="s">
        <v>130</v>
      </c>
      <c r="K147" s="56" t="s">
        <v>122</v>
      </c>
      <c r="L147" s="56">
        <v>0</v>
      </c>
      <c r="M147" s="56">
        <v>30</v>
      </c>
      <c r="N147" s="56">
        <v>0</v>
      </c>
      <c r="O147" s="56">
        <v>3800</v>
      </c>
      <c r="P147" s="56">
        <v>1</v>
      </c>
      <c r="Q147" s="56">
        <v>0.25</v>
      </c>
      <c r="R147" s="59">
        <f>(($L147*'#Constant'!$B$6+($O147-$N147*2)*'#Constant'!$H$6)*(VLOOKUP($N147,'#Constant'!$D$6:$E$12,2,FALSE)/$M147*100*VLOOKUP($C147,'#Constant'!$J$6:$K$10,2,FALSE)*VLOOKUP($J147,'#Constant'!$M$6:$N$11,2,FALSE)*(1-$Q147)/$P147))</f>
        <v>1140</v>
      </c>
      <c r="T147" s="59">
        <f t="shared" si="246"/>
        <v>1140</v>
      </c>
      <c r="U147" s="59">
        <f t="shared" si="242"/>
        <v>1140</v>
      </c>
      <c r="V147" s="59">
        <f t="shared" si="247"/>
        <v>1140</v>
      </c>
      <c r="W147" s="56" t="s">
        <v>146</v>
      </c>
      <c r="X147" s="56">
        <v>0.5</v>
      </c>
      <c r="Y147" s="59">
        <f t="shared" si="243"/>
        <v>570</v>
      </c>
      <c r="Z147" s="59">
        <f t="shared" ca="1" si="248"/>
        <v>104.88</v>
      </c>
      <c r="AB147" s="56">
        <v>0</v>
      </c>
      <c r="AC147" s="56">
        <v>0</v>
      </c>
      <c r="AD147" s="59">
        <f t="shared" si="249"/>
        <v>0</v>
      </c>
      <c r="AE147" s="59">
        <f t="shared" si="244"/>
        <v>0</v>
      </c>
      <c r="AF147" s="56" t="s">
        <v>146</v>
      </c>
      <c r="AG147" s="56">
        <v>0</v>
      </c>
      <c r="AH147" s="59">
        <f t="shared" ref="AH147" si="252">$AD147*(1-$AG147)</f>
        <v>0</v>
      </c>
      <c r="AI147" s="59">
        <f t="shared" ca="1" si="250"/>
        <v>0</v>
      </c>
      <c r="AN147" s="52" t="e">
        <f t="shared" si="157"/>
        <v>#DIV/0!</v>
      </c>
    </row>
    <row r="148" spans="1:40" x14ac:dyDescent="0.3">
      <c r="A148" s="60">
        <f t="shared" si="251"/>
        <v>21</v>
      </c>
      <c r="B148" s="54" t="str">
        <f>VLOOKUP($A148,'#Stat'!$A:$K,2,FALSE)</f>
        <v>네일라</v>
      </c>
      <c r="C148" s="54" t="str">
        <f>VLOOKUP($A148,[5]CreatureTable!$A:$AV,48,FALSE)</f>
        <v>3</v>
      </c>
      <c r="D148" s="54" t="str">
        <f>VLOOKUP($A148,'#Stat'!$A:$K,3,FALSE)</f>
        <v>Warrior</v>
      </c>
      <c r="E148" s="54">
        <f>VLOOKUP($A148,'#Stat'!$A:$K,7,FALSE)</f>
        <v>92</v>
      </c>
      <c r="F148" s="54">
        <f>VLOOKUP($A148,'#Stat'!$A:$K,8,FALSE)</f>
        <v>92</v>
      </c>
      <c r="G148" s="54">
        <f>VLOOKUP($A148,'#Stat'!$A:$K,9,FALSE)</f>
        <v>5930</v>
      </c>
      <c r="H148" s="54">
        <f>VLOOKUP($A148,'#Stat'!$A:$K,10,FALSE)*2</f>
        <v>60</v>
      </c>
      <c r="I148" s="54">
        <f>VLOOKUP($A148,'#Stat'!$A:$K,11,FALSE)*2</f>
        <v>72</v>
      </c>
      <c r="J148" s="55" t="s">
        <v>134</v>
      </c>
      <c r="K148" s="56" t="s">
        <v>122</v>
      </c>
      <c r="L148" s="56">
        <v>0</v>
      </c>
      <c r="M148" s="56">
        <v>25</v>
      </c>
      <c r="N148" s="56">
        <v>0</v>
      </c>
      <c r="O148" s="56">
        <v>2000</v>
      </c>
      <c r="P148" s="56">
        <v>1</v>
      </c>
      <c r="Q148" s="56">
        <v>0</v>
      </c>
      <c r="R148" s="59">
        <f>(($L148*'#Constant'!$B$6+($O148-$N148*2)*'#Constant'!$H$6)*(VLOOKUP($N148,'#Constant'!$D$6:$E$12,2,FALSE)/$M148*100*VLOOKUP($C148,'#Constant'!$J$6:$K$10,2,FALSE)*VLOOKUP($J148,'#Constant'!$M$6:$N$11,2,FALSE)*(1-$Q148)/$P148))</f>
        <v>960</v>
      </c>
      <c r="T148" s="59">
        <f t="shared" si="246"/>
        <v>960</v>
      </c>
      <c r="U148" s="59">
        <f t="shared" si="242"/>
        <v>960</v>
      </c>
      <c r="V148" s="59">
        <f t="shared" si="247"/>
        <v>960</v>
      </c>
      <c r="W148" s="56" t="s">
        <v>146</v>
      </c>
      <c r="X148" s="56">
        <v>0</v>
      </c>
      <c r="Y148" s="59">
        <f t="shared" si="243"/>
        <v>960</v>
      </c>
      <c r="Z148" s="59">
        <f t="shared" ca="1" si="248"/>
        <v>0</v>
      </c>
      <c r="AB148" s="56">
        <v>0</v>
      </c>
      <c r="AC148" s="56">
        <v>0</v>
      </c>
      <c r="AD148" s="59">
        <f t="shared" si="249"/>
        <v>0</v>
      </c>
      <c r="AE148" s="59">
        <f t="shared" si="244"/>
        <v>0</v>
      </c>
      <c r="AF148" s="56" t="s">
        <v>146</v>
      </c>
      <c r="AG148" s="56">
        <v>0</v>
      </c>
      <c r="AH148" s="59">
        <f t="shared" ref="AH148" si="253">AD148*(1-AG148)</f>
        <v>0</v>
      </c>
      <c r="AI148" s="59">
        <f t="shared" ca="1" si="250"/>
        <v>0</v>
      </c>
      <c r="AN148" s="52" t="e">
        <f t="shared" si="157"/>
        <v>#DIV/0!</v>
      </c>
    </row>
    <row r="149" spans="1:40" x14ac:dyDescent="0.3">
      <c r="AN149" s="52" t="e">
        <f t="shared" si="157"/>
        <v>#DIV/0!</v>
      </c>
    </row>
    <row r="150" spans="1:40" x14ac:dyDescent="0.3">
      <c r="A150" s="60">
        <v>22</v>
      </c>
      <c r="B150" s="54" t="str">
        <f>VLOOKUP($A150,'#Stat'!$A:$K,2,FALSE)</f>
        <v>로지나</v>
      </c>
      <c r="C150" s="54" t="str">
        <f>VLOOKUP($A150,[5]CreatureTable!$A:$AV,48,FALSE)</f>
        <v>3</v>
      </c>
      <c r="D150" s="54" t="str">
        <f>VLOOKUP($A150,'#Stat'!$A:$K,3,FALSE)</f>
        <v>Mechanic</v>
      </c>
      <c r="E150" s="54">
        <f>VLOOKUP($A150,'#Stat'!$A:$K,7,FALSE)</f>
        <v>104</v>
      </c>
      <c r="F150" s="54">
        <f>VLOOKUP($A150,'#Stat'!$A:$K,8,FALSE)</f>
        <v>104</v>
      </c>
      <c r="G150" s="54">
        <f>VLOOKUP($A150,'#Stat'!$A:$K,9,FALSE)</f>
        <v>4734</v>
      </c>
      <c r="H150" s="54">
        <f>VLOOKUP($A150,'#Stat'!$A:$K,10,FALSE)*2</f>
        <v>44</v>
      </c>
      <c r="I150" s="54">
        <f>VLOOKUP($A150,'#Stat'!$A:$K,11,FALSE)*2</f>
        <v>36</v>
      </c>
      <c r="J150" s="55" t="s">
        <v>133</v>
      </c>
      <c r="K150" s="56" t="s">
        <v>118</v>
      </c>
      <c r="L150" s="56">
        <v>2700</v>
      </c>
      <c r="M150" s="56">
        <v>100</v>
      </c>
      <c r="N150" s="56">
        <v>0</v>
      </c>
      <c r="O150" s="56">
        <v>0</v>
      </c>
      <c r="P150" s="56">
        <v>1</v>
      </c>
      <c r="Q150" s="56">
        <v>0</v>
      </c>
      <c r="R150" s="59">
        <f>(($L150*'#Constant'!$B$6+($O150-$N150*2)*'#Constant'!$H$6)*(VLOOKUP($N150,'#Constant'!$D$6:$E$12,2,FALSE)/$M150*100*VLOOKUP($C150,'#Constant'!$J$6:$K$10,2,FALSE)*VLOOKUP($J150,'#Constant'!$M$6:$N$11,2,FALSE)*(1-$Q150)/$P150))</f>
        <v>1620</v>
      </c>
      <c r="T150" s="59">
        <f>$R150*(1-$AB150)</f>
        <v>1620</v>
      </c>
      <c r="U150" s="59">
        <f t="shared" ref="U150:U155" si="254">T150/IF(L150=0,1000,L150)*1000</f>
        <v>600</v>
      </c>
      <c r="V150" s="59">
        <f>$U150*$P150</f>
        <v>600</v>
      </c>
      <c r="W150" s="56" t="s">
        <v>146</v>
      </c>
      <c r="X150" s="56">
        <v>0</v>
      </c>
      <c r="Y150" s="59">
        <f t="shared" ref="Y150:Y155" si="255">T150*(1-X150)</f>
        <v>1620</v>
      </c>
      <c r="Z150" s="59">
        <f ca="1">T150*X150/1000*OFFSET($E150,0,IF($W150="PA",0,IF($W150="MA",1,IF($W150="HP",2,IF($W150="PD",3,IF($W150="MD",4,0))))))*2</f>
        <v>0</v>
      </c>
      <c r="AB150" s="56">
        <v>0</v>
      </c>
      <c r="AC150" s="56">
        <v>0</v>
      </c>
      <c r="AD150" s="59">
        <f>$R150/(IF($AC150=0,1,$AC150)/2000)*$AB150</f>
        <v>0</v>
      </c>
      <c r="AE150" s="59">
        <f t="shared" ref="AE150:AE155" si="256">$AD150*$P150</f>
        <v>0</v>
      </c>
      <c r="AF150" s="56" t="s">
        <v>146</v>
      </c>
      <c r="AG150" s="56">
        <v>0</v>
      </c>
      <c r="AH150" s="59">
        <f t="shared" ref="AH150:AH152" si="257">$AD150*(1-$AG150)</f>
        <v>0</v>
      </c>
      <c r="AI150" s="59">
        <f ca="1">$AD150*$AG150/1000*OFFSET($E150,0,IF($W150="PA",0,IF($W150="MA",1,IF($W150="HP",2,IF($W150="PD",3,IF($W150="MD",4,0))))))*2</f>
        <v>0</v>
      </c>
      <c r="AK150" s="52">
        <v>1620</v>
      </c>
      <c r="AN150" s="52">
        <f t="shared" si="157"/>
        <v>1</v>
      </c>
    </row>
    <row r="151" spans="1:40" x14ac:dyDescent="0.3">
      <c r="A151" s="60">
        <f>A150</f>
        <v>22</v>
      </c>
      <c r="B151" s="54" t="str">
        <f>VLOOKUP($A151,'#Stat'!$A:$K,2,FALSE)</f>
        <v>로지나</v>
      </c>
      <c r="C151" s="54" t="str">
        <f>VLOOKUP($A151,[5]CreatureTable!$A:$AV,48,FALSE)</f>
        <v>3</v>
      </c>
      <c r="D151" s="54" t="str">
        <f>VLOOKUP($A151,'#Stat'!$A:$K,3,FALSE)</f>
        <v>Mechanic</v>
      </c>
      <c r="E151" s="54">
        <f>VLOOKUP($A151,'#Stat'!$A:$K,7,FALSE)</f>
        <v>104</v>
      </c>
      <c r="F151" s="54">
        <f>VLOOKUP($A151,'#Stat'!$A:$K,8,FALSE)</f>
        <v>104</v>
      </c>
      <c r="G151" s="54">
        <f>VLOOKUP($A151,'#Stat'!$A:$K,9,FALSE)</f>
        <v>4734</v>
      </c>
      <c r="H151" s="54">
        <f>VLOOKUP($A151,'#Stat'!$A:$K,10,FALSE)*2</f>
        <v>44</v>
      </c>
      <c r="I151" s="54">
        <f>VLOOKUP($A151,'#Stat'!$A:$K,11,FALSE)*2</f>
        <v>36</v>
      </c>
      <c r="J151" s="55" t="s">
        <v>127</v>
      </c>
      <c r="K151" s="56" t="s">
        <v>118</v>
      </c>
      <c r="L151" s="56">
        <v>3800</v>
      </c>
      <c r="M151" s="56">
        <v>100</v>
      </c>
      <c r="N151" s="56">
        <v>2000</v>
      </c>
      <c r="O151" s="56">
        <v>8000</v>
      </c>
      <c r="P151" s="56">
        <v>1.5</v>
      </c>
      <c r="Q151" s="56">
        <v>0.2</v>
      </c>
      <c r="R151" s="59">
        <f>(($L151*'#Constant'!$B$6+($O151-$N151*2)*'#Constant'!$H$6)*(VLOOKUP($N151,'#Constant'!$D$6:$E$12,2,FALSE)/$M151*100*VLOOKUP($C151,'#Constant'!$J$6:$K$10,2,FALSE)*VLOOKUP($J151,'#Constant'!$M$6:$N$11,2,FALSE)*(1-$Q151)/$P151))</f>
        <v>4416</v>
      </c>
      <c r="T151" s="59">
        <f t="shared" ref="T151:T155" si="258">$R151*(1-$AB151)</f>
        <v>4416</v>
      </c>
      <c r="U151" s="59">
        <f t="shared" si="254"/>
        <v>1162.1052631578948</v>
      </c>
      <c r="V151" s="59">
        <f t="shared" ref="V151:V155" si="259">$U151*$P151</f>
        <v>1743.1578947368421</v>
      </c>
      <c r="W151" s="56" t="s">
        <v>146</v>
      </c>
      <c r="X151" s="56">
        <v>0.5</v>
      </c>
      <c r="Y151" s="59">
        <f t="shared" si="255"/>
        <v>2208</v>
      </c>
      <c r="Z151" s="59">
        <f t="shared" ref="Z151:Z155" ca="1" si="260">T151*X151/1000*OFFSET($E151,0,IF($W151="PA",0,IF($W151="MA",1,IF($W151="HP",2,IF($W151="PD",3,IF($W151="MD",4,0))))))*2</f>
        <v>459.26400000000001</v>
      </c>
      <c r="AB151" s="56">
        <v>0</v>
      </c>
      <c r="AC151" s="56">
        <v>0</v>
      </c>
      <c r="AD151" s="59">
        <f t="shared" ref="AD151:AD155" si="261">$R151/(IF($AC151=0,1,$AC151)/2000)*$AB151</f>
        <v>0</v>
      </c>
      <c r="AE151" s="59">
        <f t="shared" si="256"/>
        <v>0</v>
      </c>
      <c r="AF151" s="56" t="s">
        <v>146</v>
      </c>
      <c r="AG151" s="56">
        <v>0</v>
      </c>
      <c r="AH151" s="59">
        <f t="shared" si="257"/>
        <v>0</v>
      </c>
      <c r="AI151" s="59">
        <f t="shared" ref="AI151:AI155" ca="1" si="262">$AD151*$AG151/1000*OFFSET($E151,0,IF($W151="PA",0,IF($W151="MA",1,IF($W151="HP",2,IF($W151="PD",3,IF($W151="MD",4,0))))))*2</f>
        <v>0</v>
      </c>
      <c r="AJ151" s="52">
        <v>0.3</v>
      </c>
      <c r="AK151" s="52">
        <v>1932</v>
      </c>
      <c r="AL151" s="52">
        <v>402</v>
      </c>
      <c r="AN151" s="52">
        <f t="shared" si="157"/>
        <v>1.1428571428571428</v>
      </c>
    </row>
    <row r="152" spans="1:40" x14ac:dyDescent="0.3">
      <c r="A152" s="60">
        <f t="shared" ref="A152:A155" si="263">A151</f>
        <v>22</v>
      </c>
      <c r="B152" s="54" t="str">
        <f>VLOOKUP($A152,'#Stat'!$A:$K,2,FALSE)</f>
        <v>로지나</v>
      </c>
      <c r="C152" s="54" t="str">
        <f>VLOOKUP($A152,[5]CreatureTable!$A:$AV,48,FALSE)</f>
        <v>3</v>
      </c>
      <c r="D152" s="54" t="str">
        <f>VLOOKUP($A152,'#Stat'!$A:$K,3,FALSE)</f>
        <v>Mechanic</v>
      </c>
      <c r="E152" s="54">
        <f>VLOOKUP($A152,'#Stat'!$A:$K,7,FALSE)</f>
        <v>104</v>
      </c>
      <c r="F152" s="54">
        <f>VLOOKUP($A152,'#Stat'!$A:$K,8,FALSE)</f>
        <v>104</v>
      </c>
      <c r="G152" s="54">
        <f>VLOOKUP($A152,'#Stat'!$A:$K,9,FALSE)</f>
        <v>4734</v>
      </c>
      <c r="H152" s="54">
        <f>VLOOKUP($A152,'#Stat'!$A:$K,10,FALSE)*2</f>
        <v>44</v>
      </c>
      <c r="I152" s="54">
        <f>VLOOKUP($A152,'#Stat'!$A:$K,11,FALSE)*2</f>
        <v>36</v>
      </c>
      <c r="J152" s="55" t="s">
        <v>128</v>
      </c>
      <c r="K152" s="56" t="s">
        <v>163</v>
      </c>
      <c r="L152" s="56">
        <v>1900</v>
      </c>
      <c r="M152" s="56">
        <v>100</v>
      </c>
      <c r="N152" s="56">
        <v>2000</v>
      </c>
      <c r="O152" s="56">
        <v>15000</v>
      </c>
      <c r="P152" s="56">
        <v>1</v>
      </c>
      <c r="Q152" s="56">
        <v>0.5</v>
      </c>
      <c r="R152" s="59">
        <f>(($L152*'#Constant'!$B$6+($O152-$N152*2)*'#Constant'!$H$6)*(VLOOKUP($N152,'#Constant'!$D$6:$E$12,2,FALSE)/$M152*100*VLOOKUP($C152,'#Constant'!$J$6:$K$10,2,FALSE)*VLOOKUP($J152,'#Constant'!$M$6:$N$11,2,FALSE)*(1-$Q152)/$P152))</f>
        <v>4059</v>
      </c>
      <c r="T152" s="59">
        <f t="shared" si="258"/>
        <v>0</v>
      </c>
      <c r="U152" s="59">
        <f t="shared" si="254"/>
        <v>0</v>
      </c>
      <c r="V152" s="59">
        <f t="shared" si="259"/>
        <v>0</v>
      </c>
      <c r="W152" s="56" t="s">
        <v>146</v>
      </c>
      <c r="X152" s="56">
        <v>0.5</v>
      </c>
      <c r="Y152" s="59">
        <f t="shared" si="255"/>
        <v>0</v>
      </c>
      <c r="Z152" s="59">
        <f t="shared" ca="1" si="260"/>
        <v>0</v>
      </c>
      <c r="AB152" s="56">
        <v>1</v>
      </c>
      <c r="AC152" s="56">
        <v>15000</v>
      </c>
      <c r="AD152" s="59">
        <f t="shared" si="261"/>
        <v>541.20000000000005</v>
      </c>
      <c r="AE152" s="59">
        <f t="shared" si="256"/>
        <v>541.20000000000005</v>
      </c>
      <c r="AF152" s="56" t="s">
        <v>146</v>
      </c>
      <c r="AG152" s="56">
        <v>1</v>
      </c>
      <c r="AH152" s="59">
        <f t="shared" si="257"/>
        <v>0</v>
      </c>
      <c r="AI152" s="59">
        <f t="shared" ca="1" si="262"/>
        <v>112.56960000000001</v>
      </c>
      <c r="AN152" s="52" t="e">
        <f t="shared" si="157"/>
        <v>#DIV/0!</v>
      </c>
    </row>
    <row r="153" spans="1:40" x14ac:dyDescent="0.3">
      <c r="A153" s="60">
        <f t="shared" si="263"/>
        <v>22</v>
      </c>
      <c r="B153" s="54" t="str">
        <f>VLOOKUP($A153,'#Stat'!$A:$K,2,FALSE)</f>
        <v>로지나</v>
      </c>
      <c r="C153" s="54" t="str">
        <f>VLOOKUP($A153,[5]CreatureTable!$A:$AV,48,FALSE)</f>
        <v>3</v>
      </c>
      <c r="D153" s="54" t="str">
        <f>VLOOKUP($A153,'#Stat'!$A:$K,3,FALSE)</f>
        <v>Mechanic</v>
      </c>
      <c r="E153" s="54">
        <f>VLOOKUP($A153,'#Stat'!$A:$K,7,FALSE)</f>
        <v>104</v>
      </c>
      <c r="F153" s="54">
        <f>VLOOKUP($A153,'#Stat'!$A:$K,8,FALSE)</f>
        <v>104</v>
      </c>
      <c r="G153" s="54">
        <f>VLOOKUP($A153,'#Stat'!$A:$K,9,FALSE)</f>
        <v>4734</v>
      </c>
      <c r="H153" s="54">
        <f>VLOOKUP($A153,'#Stat'!$A:$K,10,FALSE)*2</f>
        <v>44</v>
      </c>
      <c r="I153" s="54">
        <f>VLOOKUP($A153,'#Stat'!$A:$K,11,FALSE)*2</f>
        <v>36</v>
      </c>
      <c r="J153" s="55" t="s">
        <v>129</v>
      </c>
      <c r="K153" s="56" t="s">
        <v>118</v>
      </c>
      <c r="L153" s="56">
        <v>12700</v>
      </c>
      <c r="M153" s="56">
        <v>100</v>
      </c>
      <c r="N153" s="56">
        <v>3000</v>
      </c>
      <c r="O153" s="56">
        <v>20000</v>
      </c>
      <c r="P153" s="56">
        <v>1</v>
      </c>
      <c r="Q153" s="56">
        <v>0.33</v>
      </c>
      <c r="R153" s="59">
        <f>(($L153*'#Constant'!$B$6+($O153-$N153*2)*'#Constant'!$H$6)*(VLOOKUP($N153,'#Constant'!$D$6:$E$12,2,FALSE)/$M153*100*VLOOKUP($C153,'#Constant'!$J$6:$K$10,2,FALSE)*VLOOKUP($J153,'#Constant'!$M$6:$N$11,2,FALSE)*(1-$Q153)/$P153))</f>
        <v>40890.937499999993</v>
      </c>
      <c r="T153" s="59">
        <f t="shared" si="258"/>
        <v>40890.937499999993</v>
      </c>
      <c r="U153" s="59">
        <f t="shared" si="254"/>
        <v>3219.7588582677163</v>
      </c>
      <c r="V153" s="59">
        <f t="shared" si="259"/>
        <v>3219.7588582677163</v>
      </c>
      <c r="W153" s="56" t="s">
        <v>146</v>
      </c>
      <c r="X153" s="56">
        <v>0.5</v>
      </c>
      <c r="Y153" s="59">
        <f t="shared" si="255"/>
        <v>20445.468749999996</v>
      </c>
      <c r="Z153" s="59">
        <f t="shared" ca="1" si="260"/>
        <v>4252.6574999999993</v>
      </c>
      <c r="AB153" s="56">
        <v>0</v>
      </c>
      <c r="AC153" s="56">
        <v>0</v>
      </c>
      <c r="AD153" s="59">
        <f t="shared" si="261"/>
        <v>0</v>
      </c>
      <c r="AE153" s="59">
        <f t="shared" si="256"/>
        <v>0</v>
      </c>
      <c r="AF153" s="56" t="s">
        <v>146</v>
      </c>
      <c r="AG153" s="56">
        <v>0</v>
      </c>
      <c r="AH153" s="59">
        <f>$AD153*(1-$AG153)</f>
        <v>0</v>
      </c>
      <c r="AI153" s="59">
        <f t="shared" ca="1" si="262"/>
        <v>0</v>
      </c>
      <c r="AK153" s="52">
        <v>22650</v>
      </c>
      <c r="AL153" s="52">
        <v>4711</v>
      </c>
      <c r="AN153" s="52">
        <f t="shared" si="157"/>
        <v>0.90266970198675478</v>
      </c>
    </row>
    <row r="154" spans="1:40" x14ac:dyDescent="0.3">
      <c r="A154" s="60">
        <f t="shared" si="263"/>
        <v>22</v>
      </c>
      <c r="B154" s="54" t="str">
        <f>VLOOKUP($A154,'#Stat'!$A:$K,2,FALSE)</f>
        <v>로지나</v>
      </c>
      <c r="C154" s="54" t="str">
        <f>VLOOKUP($A154,[5]CreatureTable!$A:$AV,48,FALSE)</f>
        <v>3</v>
      </c>
      <c r="D154" s="54" t="str">
        <f>VLOOKUP($A154,'#Stat'!$A:$K,3,FALSE)</f>
        <v>Mechanic</v>
      </c>
      <c r="E154" s="54">
        <f>VLOOKUP($A154,'#Stat'!$A:$K,7,FALSE)</f>
        <v>104</v>
      </c>
      <c r="F154" s="54">
        <f>VLOOKUP($A154,'#Stat'!$A:$K,8,FALSE)</f>
        <v>104</v>
      </c>
      <c r="G154" s="54">
        <f>VLOOKUP($A154,'#Stat'!$A:$K,9,FALSE)</f>
        <v>4734</v>
      </c>
      <c r="H154" s="54">
        <f>VLOOKUP($A154,'#Stat'!$A:$K,10,FALSE)*2</f>
        <v>44</v>
      </c>
      <c r="I154" s="54">
        <f>VLOOKUP($A154,'#Stat'!$A:$K,11,FALSE)*2</f>
        <v>36</v>
      </c>
      <c r="J154" s="55" t="s">
        <v>130</v>
      </c>
      <c r="K154" s="56" t="s">
        <v>122</v>
      </c>
      <c r="L154" s="56">
        <v>2400</v>
      </c>
      <c r="M154" s="56">
        <v>100</v>
      </c>
      <c r="N154" s="56">
        <v>0</v>
      </c>
      <c r="O154" s="56">
        <v>10000</v>
      </c>
      <c r="P154" s="56">
        <v>1</v>
      </c>
      <c r="Q154" s="56">
        <v>-0.25</v>
      </c>
      <c r="R154" s="59">
        <f>(($L154*'#Constant'!$B$6+($O154-$N154*2)*'#Constant'!$H$6)*(VLOOKUP($N154,'#Constant'!$D$6:$E$12,2,FALSE)/$M154*100*VLOOKUP($C154,'#Constant'!$J$6:$K$10,2,FALSE)*VLOOKUP($J154,'#Constant'!$M$6:$N$11,2,FALSE)*(1-$Q154)/$P154))</f>
        <v>3300</v>
      </c>
      <c r="T154" s="59">
        <f t="shared" si="258"/>
        <v>3300</v>
      </c>
      <c r="U154" s="59">
        <f t="shared" si="254"/>
        <v>1375</v>
      </c>
      <c r="V154" s="59">
        <f t="shared" si="259"/>
        <v>1375</v>
      </c>
      <c r="W154" s="56" t="s">
        <v>146</v>
      </c>
      <c r="X154" s="56">
        <v>0.5</v>
      </c>
      <c r="Y154" s="59">
        <f t="shared" si="255"/>
        <v>1650</v>
      </c>
      <c r="Z154" s="59">
        <f t="shared" ca="1" si="260"/>
        <v>343.2</v>
      </c>
      <c r="AB154" s="56">
        <v>0</v>
      </c>
      <c r="AC154" s="56">
        <v>0</v>
      </c>
      <c r="AD154" s="59">
        <f t="shared" si="261"/>
        <v>0</v>
      </c>
      <c r="AE154" s="59">
        <f t="shared" si="256"/>
        <v>0</v>
      </c>
      <c r="AF154" s="56" t="s">
        <v>146</v>
      </c>
      <c r="AG154" s="56">
        <v>0</v>
      </c>
      <c r="AH154" s="59">
        <f t="shared" ref="AH154" si="264">$AD154*(1-$AG154)</f>
        <v>0</v>
      </c>
      <c r="AI154" s="59">
        <f t="shared" ca="1" si="262"/>
        <v>0</v>
      </c>
      <c r="AK154" s="52">
        <v>1320</v>
      </c>
      <c r="AL154" s="52">
        <v>275</v>
      </c>
      <c r="AN154" s="52">
        <f t="shared" si="157"/>
        <v>1.25</v>
      </c>
    </row>
    <row r="155" spans="1:40" x14ac:dyDescent="0.3">
      <c r="A155" s="60">
        <f t="shared" si="263"/>
        <v>22</v>
      </c>
      <c r="B155" s="54" t="str">
        <f>VLOOKUP($A155,'#Stat'!$A:$K,2,FALSE)</f>
        <v>로지나</v>
      </c>
      <c r="C155" s="54" t="str">
        <f>VLOOKUP($A155,[5]CreatureTable!$A:$AV,48,FALSE)</f>
        <v>3</v>
      </c>
      <c r="D155" s="54" t="str">
        <f>VLOOKUP($A155,'#Stat'!$A:$K,3,FALSE)</f>
        <v>Mechanic</v>
      </c>
      <c r="E155" s="54">
        <f>VLOOKUP($A155,'#Stat'!$A:$K,7,FALSE)</f>
        <v>104</v>
      </c>
      <c r="F155" s="54">
        <f>VLOOKUP($A155,'#Stat'!$A:$K,8,FALSE)</f>
        <v>104</v>
      </c>
      <c r="G155" s="54">
        <f>VLOOKUP($A155,'#Stat'!$A:$K,9,FALSE)</f>
        <v>4734</v>
      </c>
      <c r="H155" s="54">
        <f>VLOOKUP($A155,'#Stat'!$A:$K,10,FALSE)*2</f>
        <v>44</v>
      </c>
      <c r="I155" s="54">
        <f>VLOOKUP($A155,'#Stat'!$A:$K,11,FALSE)*2</f>
        <v>36</v>
      </c>
      <c r="J155" s="55" t="s">
        <v>134</v>
      </c>
      <c r="K155" s="56" t="s">
        <v>122</v>
      </c>
      <c r="L155" s="56">
        <v>0</v>
      </c>
      <c r="M155" s="56">
        <v>25</v>
      </c>
      <c r="N155" s="56">
        <v>0</v>
      </c>
      <c r="O155" s="56">
        <v>2000</v>
      </c>
      <c r="P155" s="56">
        <v>1</v>
      </c>
      <c r="Q155" s="56">
        <v>0</v>
      </c>
      <c r="R155" s="59">
        <f>(($L155*'#Constant'!$B$6+($O155-$N155*2)*'#Constant'!$H$6)*(VLOOKUP($N155,'#Constant'!$D$6:$E$12,2,FALSE)/$M155*100*VLOOKUP($C155,'#Constant'!$J$6:$K$10,2,FALSE)*VLOOKUP($J155,'#Constant'!$M$6:$N$11,2,FALSE)*(1-$Q155)/$P155))</f>
        <v>960</v>
      </c>
      <c r="T155" s="59">
        <f t="shared" si="258"/>
        <v>960</v>
      </c>
      <c r="U155" s="59">
        <f t="shared" si="254"/>
        <v>960</v>
      </c>
      <c r="V155" s="59">
        <f t="shared" si="259"/>
        <v>960</v>
      </c>
      <c r="W155" s="56" t="s">
        <v>146</v>
      </c>
      <c r="X155" s="56">
        <v>0</v>
      </c>
      <c r="Y155" s="59">
        <f t="shared" si="255"/>
        <v>960</v>
      </c>
      <c r="Z155" s="59">
        <f t="shared" ca="1" si="260"/>
        <v>0</v>
      </c>
      <c r="AB155" s="56">
        <v>0</v>
      </c>
      <c r="AC155" s="56">
        <v>0</v>
      </c>
      <c r="AD155" s="59">
        <f t="shared" si="261"/>
        <v>0</v>
      </c>
      <c r="AE155" s="59">
        <f t="shared" si="256"/>
        <v>0</v>
      </c>
      <c r="AF155" s="56" t="s">
        <v>146</v>
      </c>
      <c r="AG155" s="56">
        <v>0</v>
      </c>
      <c r="AH155" s="59">
        <f t="shared" ref="AH155" si="265">AD155*(1-AG155)</f>
        <v>0</v>
      </c>
      <c r="AI155" s="59">
        <f t="shared" ca="1" si="262"/>
        <v>0</v>
      </c>
      <c r="AN155" s="52" t="e">
        <f t="shared" si="157"/>
        <v>#DIV/0!</v>
      </c>
    </row>
    <row r="156" spans="1:40" x14ac:dyDescent="0.3">
      <c r="AN156" s="52" t="e">
        <f t="shared" si="157"/>
        <v>#DIV/0!</v>
      </c>
    </row>
    <row r="157" spans="1:40" x14ac:dyDescent="0.3">
      <c r="A157" s="60">
        <v>23</v>
      </c>
      <c r="B157" s="54" t="str">
        <f>VLOOKUP($A157,'#Stat'!$A:$K,2,FALSE)</f>
        <v>모라</v>
      </c>
      <c r="C157" s="54" t="str">
        <f>VLOOKUP($A157,[5]CreatureTable!$A:$AV,48,FALSE)</f>
        <v>3</v>
      </c>
      <c r="D157" s="54" t="str">
        <f>VLOOKUP($A157,'#Stat'!$A:$K,3,FALSE)</f>
        <v>Knight</v>
      </c>
      <c r="E157" s="54">
        <f>VLOOKUP($A157,'#Stat'!$A:$K,7,FALSE)</f>
        <v>81</v>
      </c>
      <c r="F157" s="54">
        <f>VLOOKUP($A157,'#Stat'!$A:$K,8,FALSE)</f>
        <v>81</v>
      </c>
      <c r="G157" s="54">
        <f>VLOOKUP($A157,'#Stat'!$A:$K,9,FALSE)</f>
        <v>6982</v>
      </c>
      <c r="H157" s="54">
        <f>VLOOKUP($A157,'#Stat'!$A:$K,10,FALSE)*2</f>
        <v>72</v>
      </c>
      <c r="I157" s="54">
        <f>VLOOKUP($A157,'#Stat'!$A:$K,11,FALSE)*2</f>
        <v>56</v>
      </c>
      <c r="J157" s="55" t="s">
        <v>133</v>
      </c>
      <c r="K157" s="56" t="s">
        <v>118</v>
      </c>
      <c r="L157" s="56">
        <v>3800</v>
      </c>
      <c r="M157" s="56">
        <v>100</v>
      </c>
      <c r="N157" s="56">
        <v>0</v>
      </c>
      <c r="O157" s="56">
        <v>0</v>
      </c>
      <c r="P157" s="56">
        <v>1</v>
      </c>
      <c r="Q157" s="56">
        <v>0</v>
      </c>
      <c r="R157" s="59">
        <f>(($L157*'#Constant'!$B$6+($O157-$N157*2)*'#Constant'!$H$6)*(VLOOKUP($N157,'#Constant'!$D$6:$E$12,2,FALSE)/$M157*100*VLOOKUP($C157,'#Constant'!$J$6:$K$10,2,FALSE)*VLOOKUP($J157,'#Constant'!$M$6:$N$11,2,FALSE)*(1-$Q157)/$P157))</f>
        <v>2280</v>
      </c>
      <c r="T157" s="59">
        <f>$R157*(1-$AB157)</f>
        <v>2280</v>
      </c>
      <c r="U157" s="59">
        <f t="shared" ref="U157:U162" si="266">T157/IF(L157=0,1000,L157)*1000</f>
        <v>600</v>
      </c>
      <c r="V157" s="59">
        <f>$U157*$P157</f>
        <v>600</v>
      </c>
      <c r="W157" s="56" t="s">
        <v>146</v>
      </c>
      <c r="X157" s="56">
        <v>0</v>
      </c>
      <c r="Y157" s="59">
        <f t="shared" ref="Y157:Y162" si="267">T157*(1-X157)</f>
        <v>2280</v>
      </c>
      <c r="Z157" s="59">
        <f ca="1">T157*X157/1000*OFFSET($E157,0,IF($W157="PA",0,IF($W157="MA",1,IF($W157="HP",2,IF($W157="PD",3,IF($W157="MD",4,0))))))*2</f>
        <v>0</v>
      </c>
      <c r="AB157" s="56">
        <v>0</v>
      </c>
      <c r="AC157" s="56">
        <v>0</v>
      </c>
      <c r="AD157" s="59">
        <f>$R157/(IF($AC157=0,1,$AC157)/2000)*$AB157</f>
        <v>0</v>
      </c>
      <c r="AE157" s="59">
        <f t="shared" ref="AE157:AE162" si="268">$AD157*$P157</f>
        <v>0</v>
      </c>
      <c r="AF157" s="56" t="s">
        <v>146</v>
      </c>
      <c r="AG157" s="56">
        <v>0</v>
      </c>
      <c r="AH157" s="59">
        <f t="shared" ref="AH157:AH159" si="269">$AD157*(1-$AG157)</f>
        <v>0</v>
      </c>
      <c r="AI157" s="59">
        <f ca="1">$AD157*$AG157/1000*OFFSET($E157,0,IF($W157="PA",0,IF($W157="MA",1,IF($W157="HP",2,IF($W157="PD",3,IF($W157="MD",4,0))))))*2</f>
        <v>0</v>
      </c>
      <c r="AN157" s="52" t="e">
        <f t="shared" ref="AN157:AN197" si="270">Y157/AK157</f>
        <v>#DIV/0!</v>
      </c>
    </row>
    <row r="158" spans="1:40" x14ac:dyDescent="0.3">
      <c r="A158" s="60">
        <f>A157</f>
        <v>23</v>
      </c>
      <c r="B158" s="54" t="str">
        <f>VLOOKUP($A158,'#Stat'!$A:$K,2,FALSE)</f>
        <v>모라</v>
      </c>
      <c r="C158" s="54" t="str">
        <f>VLOOKUP($A158,[5]CreatureTable!$A:$AV,48,FALSE)</f>
        <v>3</v>
      </c>
      <c r="D158" s="54" t="str">
        <f>VLOOKUP($A158,'#Stat'!$A:$K,3,FALSE)</f>
        <v>Knight</v>
      </c>
      <c r="E158" s="54">
        <f>VLOOKUP($A158,'#Stat'!$A:$K,7,FALSE)</f>
        <v>81</v>
      </c>
      <c r="F158" s="54">
        <f>VLOOKUP($A158,'#Stat'!$A:$K,8,FALSE)</f>
        <v>81</v>
      </c>
      <c r="G158" s="54">
        <f>VLOOKUP($A158,'#Stat'!$A:$K,9,FALSE)</f>
        <v>6982</v>
      </c>
      <c r="H158" s="54">
        <f>VLOOKUP($A158,'#Stat'!$A:$K,10,FALSE)*2</f>
        <v>72</v>
      </c>
      <c r="I158" s="54">
        <f>VLOOKUP($A158,'#Stat'!$A:$K,11,FALSE)*2</f>
        <v>56</v>
      </c>
      <c r="J158" s="55" t="s">
        <v>127</v>
      </c>
      <c r="K158" s="56" t="s">
        <v>118</v>
      </c>
      <c r="L158" s="56">
        <v>2200</v>
      </c>
      <c r="M158" s="56">
        <v>100</v>
      </c>
      <c r="N158" s="56">
        <v>2000</v>
      </c>
      <c r="O158" s="56">
        <v>6000</v>
      </c>
      <c r="P158" s="56">
        <v>2</v>
      </c>
      <c r="Q158" s="56">
        <v>0.25</v>
      </c>
      <c r="R158" s="59">
        <f>(($L158*'#Constant'!$B$6+($O158-$N158*2)*'#Constant'!$H$6)*(VLOOKUP($N158,'#Constant'!$D$6:$E$12,2,FALSE)/$M158*100*VLOOKUP($C158,'#Constant'!$J$6:$K$10,2,FALSE)*VLOOKUP($J158,'#Constant'!$M$6:$N$11,2,FALSE)*(1-$Q158)/$P158))</f>
        <v>1754.9999999999998</v>
      </c>
      <c r="T158" s="59">
        <f t="shared" ref="T158:T162" si="271">$R158*(1-$AB158)</f>
        <v>877.49999999999989</v>
      </c>
      <c r="U158" s="59">
        <f t="shared" si="266"/>
        <v>398.86363636363632</v>
      </c>
      <c r="V158" s="59">
        <f t="shared" ref="V158:V162" si="272">$U158*$P158</f>
        <v>797.72727272727263</v>
      </c>
      <c r="W158" s="56" t="s">
        <v>146</v>
      </c>
      <c r="X158" s="56">
        <v>0.5</v>
      </c>
      <c r="Y158" s="59">
        <f t="shared" si="267"/>
        <v>438.74999999999994</v>
      </c>
      <c r="Z158" s="59">
        <f t="shared" ref="Z158:Z162" ca="1" si="273">T158*X158/1000*OFFSET($E158,0,IF($W158="PA",0,IF($W158="MA",1,IF($W158="HP",2,IF($W158="PD",3,IF($W158="MD",4,0))))))*2</f>
        <v>71.077499999999986</v>
      </c>
      <c r="AB158" s="56">
        <v>0.5</v>
      </c>
      <c r="AC158" s="56">
        <v>10000</v>
      </c>
      <c r="AD158" s="59">
        <f t="shared" ref="AD158:AD162" si="274">$R158/(IF($AC158=0,1,$AC158)/2000)*$AB158</f>
        <v>175.49999999999997</v>
      </c>
      <c r="AE158" s="59">
        <f t="shared" si="268"/>
        <v>350.99999999999994</v>
      </c>
      <c r="AF158" s="56" t="s">
        <v>146</v>
      </c>
      <c r="AG158" s="56">
        <v>0.5</v>
      </c>
      <c r="AH158" s="59">
        <f t="shared" si="269"/>
        <v>87.749999999999986</v>
      </c>
      <c r="AI158" s="59">
        <f t="shared" ref="AI158:AI162" ca="1" si="275">$AD158*$AG158/1000*OFFSET($E158,0,IF($W158="PA",0,IF($W158="MA",1,IF($W158="HP",2,IF($W158="PD",3,IF($W158="MD",4,0))))))*2</f>
        <v>14.215499999999997</v>
      </c>
      <c r="AN158" s="52" t="e">
        <f t="shared" si="270"/>
        <v>#DIV/0!</v>
      </c>
    </row>
    <row r="159" spans="1:40" x14ac:dyDescent="0.3">
      <c r="A159" s="60">
        <f t="shared" ref="A159:A162" si="276">A158</f>
        <v>23</v>
      </c>
      <c r="B159" s="54" t="str">
        <f>VLOOKUP($A159,'#Stat'!$A:$K,2,FALSE)</f>
        <v>모라</v>
      </c>
      <c r="C159" s="54" t="str">
        <f>VLOOKUP($A159,[5]CreatureTable!$A:$AV,48,FALSE)</f>
        <v>3</v>
      </c>
      <c r="D159" s="54" t="str">
        <f>VLOOKUP($A159,'#Stat'!$A:$K,3,FALSE)</f>
        <v>Knight</v>
      </c>
      <c r="E159" s="54">
        <f>VLOOKUP($A159,'#Stat'!$A:$K,7,FALSE)</f>
        <v>81</v>
      </c>
      <c r="F159" s="54">
        <f>VLOOKUP($A159,'#Stat'!$A:$K,8,FALSE)</f>
        <v>81</v>
      </c>
      <c r="G159" s="54">
        <f>VLOOKUP($A159,'#Stat'!$A:$K,9,FALSE)</f>
        <v>6982</v>
      </c>
      <c r="H159" s="54">
        <f>VLOOKUP($A159,'#Stat'!$A:$K,10,FALSE)*2</f>
        <v>72</v>
      </c>
      <c r="I159" s="54">
        <f>VLOOKUP($A159,'#Stat'!$A:$K,11,FALSE)*2</f>
        <v>56</v>
      </c>
      <c r="J159" s="55" t="s">
        <v>128</v>
      </c>
      <c r="K159" s="56" t="s">
        <v>118</v>
      </c>
      <c r="L159" s="56">
        <v>2200</v>
      </c>
      <c r="M159" s="56">
        <v>100</v>
      </c>
      <c r="N159" s="56">
        <v>3000</v>
      </c>
      <c r="O159" s="56">
        <v>12000</v>
      </c>
      <c r="P159" s="56">
        <v>3</v>
      </c>
      <c r="Q159" s="56">
        <v>0.25</v>
      </c>
      <c r="R159" s="59">
        <f>(($L159*'#Constant'!$B$6+($O159-$N159*2)*'#Constant'!$H$6)*(VLOOKUP($N159,'#Constant'!$D$6:$E$12,2,FALSE)/$M159*100*VLOOKUP($C159,'#Constant'!$J$6:$K$10,2,FALSE)*VLOOKUP($J159,'#Constant'!$M$6:$N$11,2,FALSE)*(1-$Q159)/$P159))</f>
        <v>2945.2500000000005</v>
      </c>
      <c r="T159" s="59">
        <f t="shared" si="271"/>
        <v>0</v>
      </c>
      <c r="U159" s="59">
        <f t="shared" si="266"/>
        <v>0</v>
      </c>
      <c r="V159" s="59">
        <f t="shared" si="272"/>
        <v>0</v>
      </c>
      <c r="W159" s="56" t="s">
        <v>159</v>
      </c>
      <c r="X159" s="56">
        <v>0.5</v>
      </c>
      <c r="Y159" s="59">
        <f t="shared" si="267"/>
        <v>0</v>
      </c>
      <c r="Z159" s="59">
        <f t="shared" ca="1" si="273"/>
        <v>0</v>
      </c>
      <c r="AB159" s="56">
        <v>1</v>
      </c>
      <c r="AC159" s="56">
        <v>20000</v>
      </c>
      <c r="AD159" s="59">
        <f t="shared" si="274"/>
        <v>294.52500000000003</v>
      </c>
      <c r="AE159" s="59">
        <f t="shared" si="268"/>
        <v>883.57500000000005</v>
      </c>
      <c r="AF159" s="56" t="s">
        <v>159</v>
      </c>
      <c r="AG159" s="56">
        <v>1</v>
      </c>
      <c r="AH159" s="59">
        <f t="shared" si="269"/>
        <v>0</v>
      </c>
      <c r="AI159" s="59">
        <f t="shared" ca="1" si="275"/>
        <v>32.986800000000002</v>
      </c>
      <c r="AN159" s="52" t="e">
        <f t="shared" si="270"/>
        <v>#DIV/0!</v>
      </c>
    </row>
    <row r="160" spans="1:40" x14ac:dyDescent="0.3">
      <c r="A160" s="60">
        <f t="shared" si="276"/>
        <v>23</v>
      </c>
      <c r="B160" s="54" t="str">
        <f>VLOOKUP($A160,'#Stat'!$A:$K,2,FALSE)</f>
        <v>모라</v>
      </c>
      <c r="C160" s="54" t="str">
        <f>VLOOKUP($A160,[5]CreatureTable!$A:$AV,48,FALSE)</f>
        <v>3</v>
      </c>
      <c r="D160" s="54" t="str">
        <f>VLOOKUP($A160,'#Stat'!$A:$K,3,FALSE)</f>
        <v>Knight</v>
      </c>
      <c r="E160" s="54">
        <f>VLOOKUP($A160,'#Stat'!$A:$K,7,FALSE)</f>
        <v>81</v>
      </c>
      <c r="F160" s="54">
        <f>VLOOKUP($A160,'#Stat'!$A:$K,8,FALSE)</f>
        <v>81</v>
      </c>
      <c r="G160" s="54">
        <f>VLOOKUP($A160,'#Stat'!$A:$K,9,FALSE)</f>
        <v>6982</v>
      </c>
      <c r="H160" s="54">
        <f>VLOOKUP($A160,'#Stat'!$A:$K,10,FALSE)*2</f>
        <v>72</v>
      </c>
      <c r="I160" s="54">
        <f>VLOOKUP($A160,'#Stat'!$A:$K,11,FALSE)*2</f>
        <v>56</v>
      </c>
      <c r="J160" s="55" t="s">
        <v>129</v>
      </c>
      <c r="K160" s="56" t="s">
        <v>118</v>
      </c>
      <c r="L160" s="56">
        <v>3400</v>
      </c>
      <c r="M160" s="56">
        <v>100</v>
      </c>
      <c r="N160" s="56">
        <v>4000</v>
      </c>
      <c r="O160" s="56">
        <v>20000</v>
      </c>
      <c r="P160" s="56">
        <v>2</v>
      </c>
      <c r="Q160" s="56">
        <v>0.55000000000000004</v>
      </c>
      <c r="R160" s="59">
        <f>(($L160*'#Constant'!$B$6+($O160-$N160*2)*'#Constant'!$H$6)*(VLOOKUP($N160,'#Constant'!$D$6:$E$12,2,FALSE)/$M160*100*VLOOKUP($C160,'#Constant'!$J$6:$K$10,2,FALSE)*VLOOKUP($J160,'#Constant'!$M$6:$N$11,2,FALSE)*(1-$Q160)/$P160))</f>
        <v>7829.9999999999991</v>
      </c>
      <c r="T160" s="59">
        <f t="shared" si="271"/>
        <v>7829.9999999999991</v>
      </c>
      <c r="U160" s="59">
        <f t="shared" si="266"/>
        <v>2302.9411764705878</v>
      </c>
      <c r="V160" s="59">
        <f t="shared" si="272"/>
        <v>4605.8823529411757</v>
      </c>
      <c r="W160" s="56" t="s">
        <v>146</v>
      </c>
      <c r="X160" s="56">
        <v>0.5</v>
      </c>
      <c r="Y160" s="59">
        <f t="shared" si="267"/>
        <v>3914.9999999999995</v>
      </c>
      <c r="Z160" s="59">
        <f t="shared" ca="1" si="273"/>
        <v>634.2299999999999</v>
      </c>
      <c r="AB160" s="56">
        <v>0</v>
      </c>
      <c r="AC160" s="56">
        <v>0</v>
      </c>
      <c r="AD160" s="59">
        <f t="shared" si="274"/>
        <v>0</v>
      </c>
      <c r="AE160" s="59">
        <f t="shared" si="268"/>
        <v>0</v>
      </c>
      <c r="AF160" s="56" t="s">
        <v>146</v>
      </c>
      <c r="AG160" s="56">
        <v>0</v>
      </c>
      <c r="AH160" s="59">
        <f>$AD160*(1-$AG160)</f>
        <v>0</v>
      </c>
      <c r="AI160" s="59">
        <f t="shared" ca="1" si="275"/>
        <v>0</v>
      </c>
      <c r="AN160" s="52" t="e">
        <f t="shared" si="270"/>
        <v>#DIV/0!</v>
      </c>
    </row>
    <row r="161" spans="1:40" x14ac:dyDescent="0.3">
      <c r="A161" s="60">
        <f t="shared" si="276"/>
        <v>23</v>
      </c>
      <c r="B161" s="54" t="str">
        <f>VLOOKUP($A161,'#Stat'!$A:$K,2,FALSE)</f>
        <v>모라</v>
      </c>
      <c r="C161" s="54" t="str">
        <f>VLOOKUP($A161,[5]CreatureTable!$A:$AV,48,FALSE)</f>
        <v>3</v>
      </c>
      <c r="D161" s="54" t="str">
        <f>VLOOKUP($A161,'#Stat'!$A:$K,3,FALSE)</f>
        <v>Knight</v>
      </c>
      <c r="E161" s="54">
        <f>VLOOKUP($A161,'#Stat'!$A:$K,7,FALSE)</f>
        <v>81</v>
      </c>
      <c r="F161" s="54">
        <f>VLOOKUP($A161,'#Stat'!$A:$K,8,FALSE)</f>
        <v>81</v>
      </c>
      <c r="G161" s="54">
        <f>VLOOKUP($A161,'#Stat'!$A:$K,9,FALSE)</f>
        <v>6982</v>
      </c>
      <c r="H161" s="54">
        <f>VLOOKUP($A161,'#Stat'!$A:$K,10,FALSE)*2</f>
        <v>72</v>
      </c>
      <c r="I161" s="54">
        <f>VLOOKUP($A161,'#Stat'!$A:$K,11,FALSE)*2</f>
        <v>56</v>
      </c>
      <c r="J161" s="55" t="s">
        <v>130</v>
      </c>
      <c r="K161" s="56" t="s">
        <v>122</v>
      </c>
      <c r="L161" s="56">
        <v>1000</v>
      </c>
      <c r="M161" s="56">
        <v>100</v>
      </c>
      <c r="N161" s="56">
        <v>0</v>
      </c>
      <c r="O161" s="56">
        <v>0</v>
      </c>
      <c r="P161" s="56">
        <v>2</v>
      </c>
      <c r="Q161" s="56">
        <v>0</v>
      </c>
      <c r="R161" s="59">
        <f>(($L161*'#Constant'!$B$6+($O161-$N161*2)*'#Constant'!$H$6)*(VLOOKUP($N161,'#Constant'!$D$6:$E$12,2,FALSE)/$M161*100*VLOOKUP($C161,'#Constant'!$J$6:$K$10,2,FALSE)*VLOOKUP($J161,'#Constant'!$M$6:$N$11,2,FALSE)*(1-$Q161)/$P161))</f>
        <v>300</v>
      </c>
      <c r="T161" s="59">
        <f t="shared" si="271"/>
        <v>300</v>
      </c>
      <c r="U161" s="59">
        <f t="shared" si="266"/>
        <v>300</v>
      </c>
      <c r="V161" s="59">
        <f t="shared" si="272"/>
        <v>600</v>
      </c>
      <c r="W161" s="56" t="s">
        <v>146</v>
      </c>
      <c r="X161" s="56">
        <v>0.5</v>
      </c>
      <c r="Y161" s="59">
        <f t="shared" si="267"/>
        <v>150</v>
      </c>
      <c r="Z161" s="59">
        <f t="shared" ca="1" si="273"/>
        <v>24.3</v>
      </c>
      <c r="AB161" s="56">
        <v>0</v>
      </c>
      <c r="AC161" s="56">
        <v>0</v>
      </c>
      <c r="AD161" s="59">
        <f t="shared" si="274"/>
        <v>0</v>
      </c>
      <c r="AE161" s="59">
        <f t="shared" si="268"/>
        <v>0</v>
      </c>
      <c r="AF161" s="56" t="s">
        <v>146</v>
      </c>
      <c r="AG161" s="56">
        <v>0</v>
      </c>
      <c r="AH161" s="59">
        <f t="shared" ref="AH161" si="277">$AD161*(1-$AG161)</f>
        <v>0</v>
      </c>
      <c r="AI161" s="59">
        <f t="shared" ca="1" si="275"/>
        <v>0</v>
      </c>
      <c r="AN161" s="52" t="e">
        <f t="shared" si="270"/>
        <v>#DIV/0!</v>
      </c>
    </row>
    <row r="162" spans="1:40" x14ac:dyDescent="0.3">
      <c r="A162" s="60">
        <f t="shared" si="276"/>
        <v>23</v>
      </c>
      <c r="B162" s="54" t="str">
        <f>VLOOKUP($A162,'#Stat'!$A:$K,2,FALSE)</f>
        <v>모라</v>
      </c>
      <c r="C162" s="54" t="str">
        <f>VLOOKUP($A162,[5]CreatureTable!$A:$AV,48,FALSE)</f>
        <v>3</v>
      </c>
      <c r="D162" s="54" t="str">
        <f>VLOOKUP($A162,'#Stat'!$A:$K,3,FALSE)</f>
        <v>Knight</v>
      </c>
      <c r="E162" s="54">
        <f>VLOOKUP($A162,'#Stat'!$A:$K,7,FALSE)</f>
        <v>81</v>
      </c>
      <c r="F162" s="54">
        <f>VLOOKUP($A162,'#Stat'!$A:$K,8,FALSE)</f>
        <v>81</v>
      </c>
      <c r="G162" s="54">
        <f>VLOOKUP($A162,'#Stat'!$A:$K,9,FALSE)</f>
        <v>6982</v>
      </c>
      <c r="H162" s="54">
        <f>VLOOKUP($A162,'#Stat'!$A:$K,10,FALSE)*2</f>
        <v>72</v>
      </c>
      <c r="I162" s="54">
        <f>VLOOKUP($A162,'#Stat'!$A:$K,11,FALSE)*2</f>
        <v>56</v>
      </c>
      <c r="J162" s="55" t="s">
        <v>134</v>
      </c>
      <c r="K162" s="56" t="s">
        <v>122</v>
      </c>
      <c r="L162" s="56">
        <v>0</v>
      </c>
      <c r="M162" s="56">
        <v>25</v>
      </c>
      <c r="N162" s="56">
        <v>0</v>
      </c>
      <c r="O162" s="56">
        <v>2000</v>
      </c>
      <c r="P162" s="56">
        <v>1</v>
      </c>
      <c r="Q162" s="56">
        <v>0</v>
      </c>
      <c r="R162" s="59">
        <f>(($L162*'#Constant'!$B$6+($O162-$N162*2)*'#Constant'!$H$6)*(VLOOKUP($N162,'#Constant'!$D$6:$E$12,2,FALSE)/$M162*100*VLOOKUP($C162,'#Constant'!$J$6:$K$10,2,FALSE)*VLOOKUP($J162,'#Constant'!$M$6:$N$11,2,FALSE)*(1-$Q162)/$P162))</f>
        <v>960</v>
      </c>
      <c r="T162" s="59">
        <f t="shared" si="271"/>
        <v>960</v>
      </c>
      <c r="U162" s="59">
        <f t="shared" si="266"/>
        <v>960</v>
      </c>
      <c r="V162" s="59">
        <f t="shared" si="272"/>
        <v>960</v>
      </c>
      <c r="W162" s="56" t="s">
        <v>146</v>
      </c>
      <c r="X162" s="56">
        <v>0</v>
      </c>
      <c r="Y162" s="59">
        <f t="shared" si="267"/>
        <v>960</v>
      </c>
      <c r="Z162" s="59">
        <f t="shared" ca="1" si="273"/>
        <v>0</v>
      </c>
      <c r="AB162" s="56">
        <v>0</v>
      </c>
      <c r="AC162" s="56">
        <v>0</v>
      </c>
      <c r="AD162" s="59">
        <f t="shared" si="274"/>
        <v>0</v>
      </c>
      <c r="AE162" s="59">
        <f t="shared" si="268"/>
        <v>0</v>
      </c>
      <c r="AF162" s="56" t="s">
        <v>146</v>
      </c>
      <c r="AG162" s="56">
        <v>0</v>
      </c>
      <c r="AH162" s="59">
        <f t="shared" ref="AH162" si="278">AD162*(1-AG162)</f>
        <v>0</v>
      </c>
      <c r="AI162" s="59">
        <f t="shared" ca="1" si="275"/>
        <v>0</v>
      </c>
      <c r="AN162" s="52" t="e">
        <f t="shared" si="270"/>
        <v>#DIV/0!</v>
      </c>
    </row>
    <row r="163" spans="1:40" x14ac:dyDescent="0.3">
      <c r="AN163" s="52" t="e">
        <f t="shared" si="270"/>
        <v>#DIV/0!</v>
      </c>
    </row>
    <row r="164" spans="1:40" x14ac:dyDescent="0.3">
      <c r="A164" s="60">
        <v>24</v>
      </c>
      <c r="B164" s="54" t="str">
        <f>VLOOKUP($A164,'#Stat'!$A:$K,2,FALSE)</f>
        <v>보두앵</v>
      </c>
      <c r="C164" s="54" t="str">
        <f>VLOOKUP($A164,[5]CreatureTable!$A:$AV,48,FALSE)</f>
        <v>3</v>
      </c>
      <c r="D164" s="54" t="str">
        <f>VLOOKUP($A164,'#Stat'!$A:$K,3,FALSE)</f>
        <v>Priest</v>
      </c>
      <c r="E164" s="54">
        <f>VLOOKUP($A164,'#Stat'!$A:$K,7,FALSE)</f>
        <v>95</v>
      </c>
      <c r="F164" s="54">
        <f>VLOOKUP($A164,'#Stat'!$A:$K,8,FALSE)</f>
        <v>95</v>
      </c>
      <c r="G164" s="54">
        <f>VLOOKUP($A164,'#Stat'!$A:$K,9,FALSE)</f>
        <v>4520</v>
      </c>
      <c r="H164" s="54">
        <f>VLOOKUP($A164,'#Stat'!$A:$K,10,FALSE)*2</f>
        <v>40</v>
      </c>
      <c r="I164" s="54">
        <f>VLOOKUP($A164,'#Stat'!$A:$K,11,FALSE)*2</f>
        <v>50</v>
      </c>
      <c r="J164" s="55" t="s">
        <v>133</v>
      </c>
      <c r="K164" s="56" t="s">
        <v>118</v>
      </c>
      <c r="L164" s="56">
        <v>1600</v>
      </c>
      <c r="M164" s="56">
        <v>100</v>
      </c>
      <c r="N164" s="56">
        <v>0</v>
      </c>
      <c r="O164" s="56">
        <v>0</v>
      </c>
      <c r="P164" s="56">
        <v>1</v>
      </c>
      <c r="Q164" s="56">
        <v>0.2</v>
      </c>
      <c r="R164" s="59">
        <f>(($L164*'#Constant'!$B$6+($O164-$N164*2)*'#Constant'!$H$6)*(VLOOKUP($N164,'#Constant'!$D$6:$E$12,2,FALSE)/$M164*100*VLOOKUP($C164,'#Constant'!$J$6:$K$10,2,FALSE)*VLOOKUP($J164,'#Constant'!$M$6:$N$11,2,FALSE)*(1-$Q164)/$P164))</f>
        <v>768</v>
      </c>
      <c r="T164" s="59">
        <f>$R164*(1-$AB164)</f>
        <v>768</v>
      </c>
      <c r="U164" s="59">
        <f t="shared" ref="U164:U169" si="279">T164/IF(L164=0,1000,L164)*1000</f>
        <v>480</v>
      </c>
      <c r="V164" s="59">
        <f>$U164*$P164</f>
        <v>480</v>
      </c>
      <c r="W164" s="56" t="s">
        <v>146</v>
      </c>
      <c r="X164" s="56">
        <v>0</v>
      </c>
      <c r="Y164" s="59">
        <f t="shared" ref="Y164:Y169" si="280">T164*(1-X164)</f>
        <v>768</v>
      </c>
      <c r="Z164" s="59">
        <f ca="1">T164*X164/1000*OFFSET($E164,0,IF($W164="PA",0,IF($W164="MA",1,IF($W164="HP",2,IF($W164="PD",3,IF($W164="MD",4,0))))))*2</f>
        <v>0</v>
      </c>
      <c r="AB164" s="56">
        <v>0</v>
      </c>
      <c r="AC164" s="56">
        <v>0</v>
      </c>
      <c r="AD164" s="59">
        <f>$R164/(IF($AC164=0,1,$AC164)/2000)*$AB164</f>
        <v>0</v>
      </c>
      <c r="AE164" s="59">
        <f t="shared" ref="AE164:AE169" si="281">$AD164*$P164</f>
        <v>0</v>
      </c>
      <c r="AF164" s="56" t="s">
        <v>146</v>
      </c>
      <c r="AG164" s="56">
        <v>0</v>
      </c>
      <c r="AH164" s="59">
        <f t="shared" ref="AH164:AH166" si="282">$AD164*(1-$AG164)</f>
        <v>0</v>
      </c>
      <c r="AI164" s="59">
        <f ca="1">$AD164*$AG164/1000*OFFSET($E164,0,IF($W164="PA",0,IF($W164="MA",1,IF($W164="HP",2,IF($W164="PD",3,IF($W164="MD",4,0))))))*2</f>
        <v>0</v>
      </c>
      <c r="AN164" s="52" t="e">
        <f t="shared" si="270"/>
        <v>#DIV/0!</v>
      </c>
    </row>
    <row r="165" spans="1:40" x14ac:dyDescent="0.3">
      <c r="A165" s="60">
        <f>A164</f>
        <v>24</v>
      </c>
      <c r="B165" s="54" t="str">
        <f>VLOOKUP($A165,'#Stat'!$A:$K,2,FALSE)</f>
        <v>보두앵</v>
      </c>
      <c r="C165" s="54" t="str">
        <f>VLOOKUP($A165,[5]CreatureTable!$A:$AV,48,FALSE)</f>
        <v>3</v>
      </c>
      <c r="D165" s="54" t="str">
        <f>VLOOKUP($A165,'#Stat'!$A:$K,3,FALSE)</f>
        <v>Priest</v>
      </c>
      <c r="E165" s="54">
        <f>VLOOKUP($A165,'#Stat'!$A:$K,7,FALSE)</f>
        <v>95</v>
      </c>
      <c r="F165" s="54">
        <f>VLOOKUP($A165,'#Stat'!$A:$K,8,FALSE)</f>
        <v>95</v>
      </c>
      <c r="G165" s="54">
        <f>VLOOKUP($A165,'#Stat'!$A:$K,9,FALSE)</f>
        <v>4520</v>
      </c>
      <c r="H165" s="54">
        <f>VLOOKUP($A165,'#Stat'!$A:$K,10,FALSE)*2</f>
        <v>40</v>
      </c>
      <c r="I165" s="54">
        <f>VLOOKUP($A165,'#Stat'!$A:$K,11,FALSE)*2</f>
        <v>50</v>
      </c>
      <c r="J165" s="55" t="s">
        <v>127</v>
      </c>
      <c r="K165" s="56" t="s">
        <v>118</v>
      </c>
      <c r="L165" s="56">
        <v>3100</v>
      </c>
      <c r="M165" s="56">
        <v>100</v>
      </c>
      <c r="N165" s="56">
        <v>2000</v>
      </c>
      <c r="O165" s="56">
        <v>8000</v>
      </c>
      <c r="P165" s="56">
        <v>1.5</v>
      </c>
      <c r="Q165" s="56">
        <v>0.1</v>
      </c>
      <c r="R165" s="59">
        <f>(($L165*'#Constant'!$B$6+($O165-$N165*2)*'#Constant'!$H$6)*(VLOOKUP($N165,'#Constant'!$D$6:$E$12,2,FALSE)/$M165*100*VLOOKUP($C165,'#Constant'!$J$6:$K$10,2,FALSE)*VLOOKUP($J165,'#Constant'!$M$6:$N$11,2,FALSE)*(1-$Q165)/$P165))</f>
        <v>4211.9999999999991</v>
      </c>
      <c r="T165" s="59">
        <f t="shared" ref="T165:T169" si="283">$R165*(1-$AB165)</f>
        <v>4211.9999999999991</v>
      </c>
      <c r="U165" s="59">
        <f t="shared" si="279"/>
        <v>1358.7096774193546</v>
      </c>
      <c r="V165" s="59">
        <f t="shared" ref="V165:V169" si="284">$U165*$P165</f>
        <v>2038.064516129032</v>
      </c>
      <c r="W165" s="56" t="s">
        <v>146</v>
      </c>
      <c r="X165" s="56">
        <v>0.5</v>
      </c>
      <c r="Y165" s="59">
        <f t="shared" si="280"/>
        <v>2105.9999999999995</v>
      </c>
      <c r="Z165" s="59">
        <f t="shared" ref="Z165:Z169" ca="1" si="285">T165*X165/1000*OFFSET($E165,0,IF($W165="PA",0,IF($W165="MA",1,IF($W165="HP",2,IF($W165="PD",3,IF($W165="MD",4,0))))))*2</f>
        <v>400.13999999999987</v>
      </c>
      <c r="AB165" s="56">
        <v>0</v>
      </c>
      <c r="AC165" s="56">
        <v>0</v>
      </c>
      <c r="AD165" s="59">
        <f t="shared" ref="AD165:AD169" si="286">$R165/(IF($AC165=0,1,$AC165)/2000)*$AB165</f>
        <v>0</v>
      </c>
      <c r="AE165" s="59">
        <f t="shared" si="281"/>
        <v>0</v>
      </c>
      <c r="AF165" s="56" t="s">
        <v>146</v>
      </c>
      <c r="AG165" s="56">
        <v>0</v>
      </c>
      <c r="AH165" s="59">
        <f t="shared" si="282"/>
        <v>0</v>
      </c>
      <c r="AI165" s="59">
        <f t="shared" ref="AI165:AI169" ca="1" si="287">$AD165*$AG165/1000*OFFSET($E165,0,IF($W165="PA",0,IF($W165="MA",1,IF($W165="HP",2,IF($W165="PD",3,IF($W165="MD",4,0))))))*2</f>
        <v>0</v>
      </c>
      <c r="AN165" s="52" t="e">
        <f t="shared" si="270"/>
        <v>#DIV/0!</v>
      </c>
    </row>
    <row r="166" spans="1:40" x14ac:dyDescent="0.3">
      <c r="A166" s="60">
        <f t="shared" ref="A166:A169" si="288">A165</f>
        <v>24</v>
      </c>
      <c r="B166" s="54" t="str">
        <f>VLOOKUP($A166,'#Stat'!$A:$K,2,FALSE)</f>
        <v>보두앵</v>
      </c>
      <c r="C166" s="54" t="str">
        <f>VLOOKUP($A166,[5]CreatureTable!$A:$AV,48,FALSE)</f>
        <v>3</v>
      </c>
      <c r="D166" s="54" t="str">
        <f>VLOOKUP($A166,'#Stat'!$A:$K,3,FALSE)</f>
        <v>Priest</v>
      </c>
      <c r="E166" s="54">
        <f>VLOOKUP($A166,'#Stat'!$A:$K,7,FALSE)</f>
        <v>95</v>
      </c>
      <c r="F166" s="54">
        <f>VLOOKUP($A166,'#Stat'!$A:$K,8,FALSE)</f>
        <v>95</v>
      </c>
      <c r="G166" s="54">
        <f>VLOOKUP($A166,'#Stat'!$A:$K,9,FALSE)</f>
        <v>4520</v>
      </c>
      <c r="H166" s="54">
        <f>VLOOKUP($A166,'#Stat'!$A:$K,10,FALSE)*2</f>
        <v>40</v>
      </c>
      <c r="I166" s="54">
        <f>VLOOKUP($A166,'#Stat'!$A:$K,11,FALSE)*2</f>
        <v>50</v>
      </c>
      <c r="J166" s="55" t="s">
        <v>128</v>
      </c>
      <c r="K166" s="56" t="s">
        <v>118</v>
      </c>
      <c r="L166" s="56">
        <v>3200</v>
      </c>
      <c r="M166" s="56">
        <v>100</v>
      </c>
      <c r="N166" s="56">
        <v>3000</v>
      </c>
      <c r="O166" s="56">
        <v>15000</v>
      </c>
      <c r="P166" s="56">
        <v>1</v>
      </c>
      <c r="Q166" s="56">
        <v>0.65</v>
      </c>
      <c r="R166" s="59">
        <f>(($L166*'#Constant'!$B$6+($O166-$N166*2)*'#Constant'!$H$6)*(VLOOKUP($N166,'#Constant'!$D$6:$E$12,2,FALSE)/$M166*100*VLOOKUP($C166,'#Constant'!$J$6:$K$10,2,FALSE)*VLOOKUP($J166,'#Constant'!$M$6:$N$11,2,FALSE)*(1-$Q166)/$P166))</f>
        <v>6063.75</v>
      </c>
      <c r="T166" s="59">
        <f t="shared" si="283"/>
        <v>6063.75</v>
      </c>
      <c r="U166" s="59">
        <f t="shared" si="279"/>
        <v>1894.921875</v>
      </c>
      <c r="V166" s="59">
        <f t="shared" si="284"/>
        <v>1894.921875</v>
      </c>
      <c r="W166" s="56" t="s">
        <v>146</v>
      </c>
      <c r="X166" s="56">
        <v>0.5</v>
      </c>
      <c r="Y166" s="59">
        <f t="shared" si="280"/>
        <v>3031.875</v>
      </c>
      <c r="Z166" s="59">
        <f t="shared" ca="1" si="285"/>
        <v>576.05624999999998</v>
      </c>
      <c r="AB166" s="56">
        <v>0</v>
      </c>
      <c r="AC166" s="56">
        <v>0</v>
      </c>
      <c r="AD166" s="59">
        <f t="shared" si="286"/>
        <v>0</v>
      </c>
      <c r="AE166" s="59">
        <f t="shared" si="281"/>
        <v>0</v>
      </c>
      <c r="AF166" s="56" t="s">
        <v>146</v>
      </c>
      <c r="AG166" s="56">
        <v>0</v>
      </c>
      <c r="AH166" s="59">
        <f t="shared" si="282"/>
        <v>0</v>
      </c>
      <c r="AI166" s="59">
        <f t="shared" ca="1" si="287"/>
        <v>0</v>
      </c>
      <c r="AN166" s="52" t="e">
        <f t="shared" si="270"/>
        <v>#DIV/0!</v>
      </c>
    </row>
    <row r="167" spans="1:40" x14ac:dyDescent="0.3">
      <c r="A167" s="60">
        <f t="shared" si="288"/>
        <v>24</v>
      </c>
      <c r="B167" s="54" t="str">
        <f>VLOOKUP($A167,'#Stat'!$A:$K,2,FALSE)</f>
        <v>보두앵</v>
      </c>
      <c r="C167" s="54" t="str">
        <f>VLOOKUP($A167,[5]CreatureTable!$A:$AV,48,FALSE)</f>
        <v>3</v>
      </c>
      <c r="D167" s="54" t="str">
        <f>VLOOKUP($A167,'#Stat'!$A:$K,3,FALSE)</f>
        <v>Priest</v>
      </c>
      <c r="E167" s="54">
        <f>VLOOKUP($A167,'#Stat'!$A:$K,7,FALSE)</f>
        <v>95</v>
      </c>
      <c r="F167" s="54">
        <f>VLOOKUP($A167,'#Stat'!$A:$K,8,FALSE)</f>
        <v>95</v>
      </c>
      <c r="G167" s="54">
        <f>VLOOKUP($A167,'#Stat'!$A:$K,9,FALSE)</f>
        <v>4520</v>
      </c>
      <c r="H167" s="54">
        <f>VLOOKUP($A167,'#Stat'!$A:$K,10,FALSE)*2</f>
        <v>40</v>
      </c>
      <c r="I167" s="54">
        <f>VLOOKUP($A167,'#Stat'!$A:$K,11,FALSE)*2</f>
        <v>50</v>
      </c>
      <c r="J167" s="55" t="s">
        <v>129</v>
      </c>
      <c r="K167" s="56" t="s">
        <v>119</v>
      </c>
      <c r="L167" s="56">
        <v>3600</v>
      </c>
      <c r="M167" s="56">
        <v>100</v>
      </c>
      <c r="N167" s="56">
        <v>0</v>
      </c>
      <c r="O167" s="56">
        <v>60000</v>
      </c>
      <c r="P167" s="56">
        <v>1</v>
      </c>
      <c r="Q167" s="56">
        <v>0.8</v>
      </c>
      <c r="R167" s="59">
        <f>(($L167*'#Constant'!$B$6+($O167-$N167*2)*'#Constant'!$H$6)*(VLOOKUP($N167,'#Constant'!$D$6:$E$12,2,FALSE)/$M167*100*VLOOKUP($C167,'#Constant'!$J$6:$K$10,2,FALSE)*VLOOKUP($J167,'#Constant'!$M$6:$N$11,2,FALSE)*(1-$Q167)/$P167))</f>
        <v>2339.9999999999995</v>
      </c>
      <c r="T167" s="59">
        <f t="shared" si="283"/>
        <v>0</v>
      </c>
      <c r="U167" s="59">
        <f t="shared" si="279"/>
        <v>0</v>
      </c>
      <c r="V167" s="59">
        <f t="shared" si="284"/>
        <v>0</v>
      </c>
      <c r="W167" s="56" t="s">
        <v>146</v>
      </c>
      <c r="X167" s="56">
        <v>0</v>
      </c>
      <c r="Y167" s="59">
        <f t="shared" si="280"/>
        <v>0</v>
      </c>
      <c r="Z167" s="59">
        <f t="shared" ca="1" si="285"/>
        <v>0</v>
      </c>
      <c r="AB167" s="56">
        <v>1</v>
      </c>
      <c r="AC167" s="56">
        <v>7000</v>
      </c>
      <c r="AD167" s="59">
        <f t="shared" si="286"/>
        <v>668.57142857142844</v>
      </c>
      <c r="AE167" s="59">
        <f t="shared" si="281"/>
        <v>668.57142857142844</v>
      </c>
      <c r="AF167" s="56" t="s">
        <v>146</v>
      </c>
      <c r="AG167" s="56">
        <v>0.5</v>
      </c>
      <c r="AH167" s="59">
        <f>$AD167*(1-$AG167)</f>
        <v>334.28571428571422</v>
      </c>
      <c r="AI167" s="59">
        <f t="shared" ca="1" si="287"/>
        <v>63.514285714285705</v>
      </c>
      <c r="AN167" s="52" t="e">
        <f t="shared" si="270"/>
        <v>#DIV/0!</v>
      </c>
    </row>
    <row r="168" spans="1:40" x14ac:dyDescent="0.3">
      <c r="A168" s="60">
        <f t="shared" si="288"/>
        <v>24</v>
      </c>
      <c r="B168" s="54" t="str">
        <f>VLOOKUP($A168,'#Stat'!$A:$K,2,FALSE)</f>
        <v>보두앵</v>
      </c>
      <c r="C168" s="54" t="str">
        <f>VLOOKUP($A168,[5]CreatureTable!$A:$AV,48,FALSE)</f>
        <v>3</v>
      </c>
      <c r="D168" s="54" t="str">
        <f>VLOOKUP($A168,'#Stat'!$A:$K,3,FALSE)</f>
        <v>Priest</v>
      </c>
      <c r="E168" s="54">
        <f>VLOOKUP($A168,'#Stat'!$A:$K,7,FALSE)</f>
        <v>95</v>
      </c>
      <c r="F168" s="54">
        <f>VLOOKUP($A168,'#Stat'!$A:$K,8,FALSE)</f>
        <v>95</v>
      </c>
      <c r="G168" s="54">
        <f>VLOOKUP($A168,'#Stat'!$A:$K,9,FALSE)</f>
        <v>4520</v>
      </c>
      <c r="H168" s="54">
        <f>VLOOKUP($A168,'#Stat'!$A:$K,10,FALSE)*2</f>
        <v>40</v>
      </c>
      <c r="I168" s="54">
        <f>VLOOKUP($A168,'#Stat'!$A:$K,11,FALSE)*2</f>
        <v>50</v>
      </c>
      <c r="J168" s="55" t="s">
        <v>130</v>
      </c>
      <c r="K168" s="56" t="s">
        <v>122</v>
      </c>
      <c r="L168" s="56">
        <v>1000</v>
      </c>
      <c r="M168" s="56">
        <v>40</v>
      </c>
      <c r="N168" s="56">
        <v>0</v>
      </c>
      <c r="O168" s="56">
        <v>500</v>
      </c>
      <c r="P168" s="56">
        <v>1</v>
      </c>
      <c r="Q168" s="56">
        <v>0.3</v>
      </c>
      <c r="R168" s="59">
        <f>(($L168*'#Constant'!$B$6+($O168-$N168*2)*'#Constant'!$H$6)*(VLOOKUP($N168,'#Constant'!$D$6:$E$12,2,FALSE)/$M168*100*VLOOKUP($C168,'#Constant'!$J$6:$K$10,2,FALSE)*VLOOKUP($J168,'#Constant'!$M$6:$N$11,2,FALSE)*(1-$Q168)/$P168))</f>
        <v>1154.9999999999998</v>
      </c>
      <c r="T168" s="59">
        <f t="shared" si="283"/>
        <v>1154.9999999999998</v>
      </c>
      <c r="U168" s="59">
        <f t="shared" si="279"/>
        <v>1154.9999999999998</v>
      </c>
      <c r="V168" s="59">
        <f t="shared" si="284"/>
        <v>1154.9999999999998</v>
      </c>
      <c r="W168" s="56" t="s">
        <v>146</v>
      </c>
      <c r="X168" s="56">
        <v>0.5</v>
      </c>
      <c r="Y168" s="59">
        <f t="shared" si="280"/>
        <v>577.49999999999989</v>
      </c>
      <c r="Z168" s="59">
        <f t="shared" ca="1" si="285"/>
        <v>109.72499999999998</v>
      </c>
      <c r="AB168" s="56">
        <v>0</v>
      </c>
      <c r="AC168" s="56">
        <v>0</v>
      </c>
      <c r="AD168" s="59">
        <f t="shared" si="286"/>
        <v>0</v>
      </c>
      <c r="AE168" s="59">
        <f t="shared" si="281"/>
        <v>0</v>
      </c>
      <c r="AF168" s="56" t="s">
        <v>146</v>
      </c>
      <c r="AG168" s="56">
        <v>0</v>
      </c>
      <c r="AH168" s="59">
        <f t="shared" ref="AH168" si="289">$AD168*(1-$AG168)</f>
        <v>0</v>
      </c>
      <c r="AI168" s="59">
        <f t="shared" ca="1" si="287"/>
        <v>0</v>
      </c>
      <c r="AN168" s="52" t="e">
        <f t="shared" si="270"/>
        <v>#DIV/0!</v>
      </c>
    </row>
    <row r="169" spans="1:40" x14ac:dyDescent="0.3">
      <c r="A169" s="60">
        <f t="shared" si="288"/>
        <v>24</v>
      </c>
      <c r="B169" s="54" t="str">
        <f>VLOOKUP($A169,'#Stat'!$A:$K,2,FALSE)</f>
        <v>보두앵</v>
      </c>
      <c r="C169" s="54" t="str">
        <f>VLOOKUP($A169,[5]CreatureTable!$A:$AV,48,FALSE)</f>
        <v>3</v>
      </c>
      <c r="D169" s="54" t="str">
        <f>VLOOKUP($A169,'#Stat'!$A:$K,3,FALSE)</f>
        <v>Priest</v>
      </c>
      <c r="E169" s="54">
        <f>VLOOKUP($A169,'#Stat'!$A:$K,7,FALSE)</f>
        <v>95</v>
      </c>
      <c r="F169" s="54">
        <f>VLOOKUP($A169,'#Stat'!$A:$K,8,FALSE)</f>
        <v>95</v>
      </c>
      <c r="G169" s="54">
        <f>VLOOKUP($A169,'#Stat'!$A:$K,9,FALSE)</f>
        <v>4520</v>
      </c>
      <c r="H169" s="54">
        <f>VLOOKUP($A169,'#Stat'!$A:$K,10,FALSE)*2</f>
        <v>40</v>
      </c>
      <c r="I169" s="54">
        <f>VLOOKUP($A169,'#Stat'!$A:$K,11,FALSE)*2</f>
        <v>50</v>
      </c>
      <c r="J169" s="55" t="s">
        <v>134</v>
      </c>
      <c r="K169" s="56" t="s">
        <v>122</v>
      </c>
      <c r="L169" s="56">
        <v>0</v>
      </c>
      <c r="M169" s="56">
        <v>25</v>
      </c>
      <c r="N169" s="56">
        <v>0</v>
      </c>
      <c r="O169" s="56">
        <v>2000</v>
      </c>
      <c r="P169" s="56">
        <v>1</v>
      </c>
      <c r="Q169" s="56">
        <v>0</v>
      </c>
      <c r="R169" s="59">
        <f>(($L169*'#Constant'!$B$6+($O169-$N169*2)*'#Constant'!$H$6)*(VLOOKUP($N169,'#Constant'!$D$6:$E$12,2,FALSE)/$M169*100*VLOOKUP($C169,'#Constant'!$J$6:$K$10,2,FALSE)*VLOOKUP($J169,'#Constant'!$M$6:$N$11,2,FALSE)*(1-$Q169)/$P169))</f>
        <v>960</v>
      </c>
      <c r="T169" s="59">
        <f t="shared" si="283"/>
        <v>960</v>
      </c>
      <c r="U169" s="59">
        <f t="shared" si="279"/>
        <v>960</v>
      </c>
      <c r="V169" s="59">
        <f t="shared" si="284"/>
        <v>960</v>
      </c>
      <c r="W169" s="56" t="s">
        <v>146</v>
      </c>
      <c r="X169" s="56">
        <v>0</v>
      </c>
      <c r="Y169" s="59">
        <f t="shared" si="280"/>
        <v>960</v>
      </c>
      <c r="Z169" s="59">
        <f t="shared" ca="1" si="285"/>
        <v>0</v>
      </c>
      <c r="AB169" s="56">
        <v>0</v>
      </c>
      <c r="AC169" s="56">
        <v>0</v>
      </c>
      <c r="AD169" s="59">
        <f t="shared" si="286"/>
        <v>0</v>
      </c>
      <c r="AE169" s="59">
        <f t="shared" si="281"/>
        <v>0</v>
      </c>
      <c r="AF169" s="56" t="s">
        <v>146</v>
      </c>
      <c r="AG169" s="56">
        <v>0</v>
      </c>
      <c r="AH169" s="59">
        <f t="shared" ref="AH169" si="290">AD169*(1-AG169)</f>
        <v>0</v>
      </c>
      <c r="AI169" s="59">
        <f t="shared" ca="1" si="287"/>
        <v>0</v>
      </c>
      <c r="AN169" s="52" t="e">
        <f t="shared" si="270"/>
        <v>#DIV/0!</v>
      </c>
    </row>
    <row r="170" spans="1:40" x14ac:dyDescent="0.3">
      <c r="AN170" s="52" t="e">
        <f t="shared" si="270"/>
        <v>#DIV/0!</v>
      </c>
    </row>
    <row r="171" spans="1:40" x14ac:dyDescent="0.3">
      <c r="A171" s="60">
        <v>25</v>
      </c>
      <c r="B171" s="54" t="str">
        <f>VLOOKUP($A171,'#Stat'!$A:$K,2,FALSE)</f>
        <v>제인</v>
      </c>
      <c r="C171" s="54" t="str">
        <f>VLOOKUP($A171,[5]CreatureTable!$A:$AV,48,FALSE)</f>
        <v>3</v>
      </c>
      <c r="D171" s="54" t="str">
        <f>VLOOKUP($A171,'#Stat'!$A:$K,3,FALSE)</f>
        <v>Knight</v>
      </c>
      <c r="E171" s="54">
        <f>VLOOKUP($A171,'#Stat'!$A:$K,7,FALSE)</f>
        <v>81</v>
      </c>
      <c r="F171" s="54">
        <f>VLOOKUP($A171,'#Stat'!$A:$K,8,FALSE)</f>
        <v>81</v>
      </c>
      <c r="G171" s="54">
        <f>VLOOKUP($A171,'#Stat'!$A:$K,9,FALSE)</f>
        <v>6982</v>
      </c>
      <c r="H171" s="54">
        <f>VLOOKUP($A171,'#Stat'!$A:$K,10,FALSE)*2</f>
        <v>72</v>
      </c>
      <c r="I171" s="54">
        <f>VLOOKUP($A171,'#Stat'!$A:$K,11,FALSE)*2</f>
        <v>56</v>
      </c>
      <c r="J171" s="55" t="s">
        <v>133</v>
      </c>
      <c r="K171" s="56" t="s">
        <v>118</v>
      </c>
      <c r="L171" s="56">
        <v>5300</v>
      </c>
      <c r="M171" s="56">
        <v>100</v>
      </c>
      <c r="N171" s="56">
        <v>0</v>
      </c>
      <c r="O171" s="56">
        <v>0</v>
      </c>
      <c r="P171" s="56">
        <v>1</v>
      </c>
      <c r="Q171" s="56">
        <v>0</v>
      </c>
      <c r="R171" s="59">
        <f>(($L171*'#Constant'!$B$6+($O171-$N171*2)*'#Constant'!$H$6)*(VLOOKUP($N171,'#Constant'!$D$6:$E$12,2,FALSE)/$M171*100*VLOOKUP($C171,'#Constant'!$J$6:$K$10,2,FALSE)*VLOOKUP($J171,'#Constant'!$M$6:$N$11,2,FALSE)*(1-$Q171)/$P171))</f>
        <v>3180</v>
      </c>
      <c r="T171" s="59">
        <f>$R171*(1-$AB171)</f>
        <v>3180</v>
      </c>
      <c r="U171" s="59">
        <f t="shared" ref="U171:U176" si="291">T171/IF(L171=0,1000,L171)*1000</f>
        <v>600</v>
      </c>
      <c r="V171" s="59">
        <f>$U171*$P171</f>
        <v>600</v>
      </c>
      <c r="W171" s="56" t="s">
        <v>146</v>
      </c>
      <c r="X171" s="56">
        <v>0</v>
      </c>
      <c r="Y171" s="59">
        <f t="shared" ref="Y171:Y176" si="292">T171*(1-X171)</f>
        <v>3180</v>
      </c>
      <c r="Z171" s="59">
        <f ca="1">T171*X171/1000*OFFSET($E171,0,IF($W171="PA",0,IF($W171="MA",1,IF($W171="HP",2,IF($W171="PD",3,IF($W171="MD",4,0))))))*2</f>
        <v>0</v>
      </c>
      <c r="AB171" s="56">
        <v>0</v>
      </c>
      <c r="AC171" s="56">
        <v>0</v>
      </c>
      <c r="AD171" s="59">
        <f>$R171/(IF($AC171=0,1,$AC171)/2000)*$AB171</f>
        <v>0</v>
      </c>
      <c r="AE171" s="59">
        <f t="shared" ref="AE171:AE197" si="293">$AD171*$P171</f>
        <v>0</v>
      </c>
      <c r="AF171" s="56" t="s">
        <v>146</v>
      </c>
      <c r="AG171" s="56">
        <v>0</v>
      </c>
      <c r="AH171" s="59">
        <f t="shared" ref="AH171:AH173" si="294">$AD171*(1-$AG171)</f>
        <v>0</v>
      </c>
      <c r="AI171" s="59">
        <f ca="1">$AD171*$AG171/1000*OFFSET($E171,0,IF($W171="PA",0,IF($W171="MA",1,IF($W171="HP",2,IF($W171="PD",3,IF($W171="MD",4,0))))))*2</f>
        <v>0</v>
      </c>
      <c r="AK171" s="52">
        <v>3180</v>
      </c>
      <c r="AN171" s="52">
        <f t="shared" si="270"/>
        <v>1</v>
      </c>
    </row>
    <row r="172" spans="1:40" x14ac:dyDescent="0.3">
      <c r="A172" s="60">
        <f>A171</f>
        <v>25</v>
      </c>
      <c r="B172" s="54" t="str">
        <f>VLOOKUP($A172,'#Stat'!$A:$K,2,FALSE)</f>
        <v>제인</v>
      </c>
      <c r="C172" s="54" t="str">
        <f>VLOOKUP($A172,[5]CreatureTable!$A:$AV,48,FALSE)</f>
        <v>3</v>
      </c>
      <c r="D172" s="54" t="str">
        <f>VLOOKUP($A172,'#Stat'!$A:$K,3,FALSE)</f>
        <v>Knight</v>
      </c>
      <c r="E172" s="54">
        <f>VLOOKUP($A172,'#Stat'!$A:$K,7,FALSE)</f>
        <v>81</v>
      </c>
      <c r="F172" s="54">
        <f>VLOOKUP($A172,'#Stat'!$A:$K,8,FALSE)</f>
        <v>81</v>
      </c>
      <c r="G172" s="54">
        <f>VLOOKUP($A172,'#Stat'!$A:$K,9,FALSE)</f>
        <v>6982</v>
      </c>
      <c r="H172" s="54">
        <f>VLOOKUP($A172,'#Stat'!$A:$K,10,FALSE)*2</f>
        <v>72</v>
      </c>
      <c r="I172" s="54">
        <f>VLOOKUP($A172,'#Stat'!$A:$K,11,FALSE)*2</f>
        <v>56</v>
      </c>
      <c r="J172" s="55" t="s">
        <v>127</v>
      </c>
      <c r="K172" s="56" t="s">
        <v>118</v>
      </c>
      <c r="L172" s="56">
        <v>4300</v>
      </c>
      <c r="M172" s="56">
        <v>100</v>
      </c>
      <c r="N172" s="56">
        <v>3000</v>
      </c>
      <c r="O172" s="56">
        <v>8000</v>
      </c>
      <c r="P172" s="56">
        <v>2</v>
      </c>
      <c r="Q172" s="56">
        <v>0.25</v>
      </c>
      <c r="R172" s="59">
        <f>(($L172*'#Constant'!$B$6+($O172-$N172*2)*'#Constant'!$H$6)*(VLOOKUP($N172,'#Constant'!$D$6:$E$12,2,FALSE)/$M172*100*VLOOKUP($C172,'#Constant'!$J$6:$K$10,2,FALSE)*VLOOKUP($J172,'#Constant'!$M$6:$N$11,2,FALSE)*(1-$Q172)/$P172))</f>
        <v>5551.875</v>
      </c>
      <c r="T172" s="59">
        <f t="shared" ref="T172:T176" si="295">$R172*(1-$AB172)</f>
        <v>5551.875</v>
      </c>
      <c r="U172" s="59">
        <f t="shared" si="291"/>
        <v>1291.1337209302326</v>
      </c>
      <c r="V172" s="59">
        <f t="shared" ref="V172:V176" si="296">$U172*$P172</f>
        <v>2582.2674418604652</v>
      </c>
      <c r="W172" s="56" t="s">
        <v>146</v>
      </c>
      <c r="X172" s="56">
        <v>0.5</v>
      </c>
      <c r="Y172" s="59">
        <f t="shared" si="292"/>
        <v>2775.9375</v>
      </c>
      <c r="Z172" s="59">
        <f t="shared" ref="Z172:Z176" ca="1" si="297">T172*X172/1000*OFFSET($E172,0,IF($W172="PA",0,IF($W172="MA",1,IF($W172="HP",2,IF($W172="PD",3,IF($W172="MD",4,0))))))*2</f>
        <v>449.70187499999997</v>
      </c>
      <c r="AB172" s="56">
        <v>0</v>
      </c>
      <c r="AC172" s="56">
        <v>0</v>
      </c>
      <c r="AD172" s="59">
        <f t="shared" ref="AD172:AD176" si="298">$R172/(IF($AC172=0,1,$AC172)/2000)*$AB172</f>
        <v>0</v>
      </c>
      <c r="AE172" s="59">
        <f t="shared" si="293"/>
        <v>0</v>
      </c>
      <c r="AF172" s="56" t="s">
        <v>146</v>
      </c>
      <c r="AG172" s="56">
        <v>0</v>
      </c>
      <c r="AH172" s="59">
        <f t="shared" si="294"/>
        <v>0</v>
      </c>
      <c r="AI172" s="59">
        <f t="shared" ref="AI172:AI176" ca="1" si="299">$AD172*$AG172/1000*OFFSET($E172,0,IF($W172="PA",0,IF($W172="MA",1,IF($W172="HP",2,IF($W172="PD",3,IF($W172="MD",4,0))))))*2</f>
        <v>0</v>
      </c>
      <c r="AK172" s="52">
        <v>2776</v>
      </c>
      <c r="AL172" s="52">
        <v>361</v>
      </c>
      <c r="AN172" s="52">
        <f t="shared" si="270"/>
        <v>0.99997748559077815</v>
      </c>
    </row>
    <row r="173" spans="1:40" x14ac:dyDescent="0.3">
      <c r="A173" s="60">
        <f t="shared" ref="A173:A176" si="300">A172</f>
        <v>25</v>
      </c>
      <c r="B173" s="54" t="str">
        <f>VLOOKUP($A173,'#Stat'!$A:$K,2,FALSE)</f>
        <v>제인</v>
      </c>
      <c r="C173" s="54" t="str">
        <f>VLOOKUP($A173,[5]CreatureTable!$A:$AV,48,FALSE)</f>
        <v>3</v>
      </c>
      <c r="D173" s="54" t="str">
        <f>VLOOKUP($A173,'#Stat'!$A:$K,3,FALSE)</f>
        <v>Knight</v>
      </c>
      <c r="E173" s="54">
        <f>VLOOKUP($A173,'#Stat'!$A:$K,7,FALSE)</f>
        <v>81</v>
      </c>
      <c r="F173" s="54">
        <f>VLOOKUP($A173,'#Stat'!$A:$K,8,FALSE)</f>
        <v>81</v>
      </c>
      <c r="G173" s="54">
        <f>VLOOKUP($A173,'#Stat'!$A:$K,9,FALSE)</f>
        <v>6982</v>
      </c>
      <c r="H173" s="54">
        <f>VLOOKUP($A173,'#Stat'!$A:$K,10,FALSE)*2</f>
        <v>72</v>
      </c>
      <c r="I173" s="54">
        <f>VLOOKUP($A173,'#Stat'!$A:$K,11,FALSE)*2</f>
        <v>56</v>
      </c>
      <c r="J173" s="55" t="s">
        <v>128</v>
      </c>
      <c r="K173" s="56" t="s">
        <v>167</v>
      </c>
      <c r="L173" s="56">
        <v>3500</v>
      </c>
      <c r="M173" s="56">
        <v>100</v>
      </c>
      <c r="N173" s="56">
        <v>2000</v>
      </c>
      <c r="O173" s="56">
        <v>7500</v>
      </c>
      <c r="P173" s="56">
        <v>3</v>
      </c>
      <c r="Q173" s="56">
        <v>0.25</v>
      </c>
      <c r="R173" s="59">
        <f>(($L173*'#Constant'!$B$6+($O173-$N173*2)*'#Constant'!$H$6)*(VLOOKUP($N173,'#Constant'!$D$6:$E$12,2,FALSE)/$M173*100*VLOOKUP($C173,'#Constant'!$J$6:$K$10,2,FALSE)*VLOOKUP($J173,'#Constant'!$M$6:$N$11,2,FALSE)*(1-$Q173)/$P173))</f>
        <v>2078.9999999999995</v>
      </c>
      <c r="T173" s="59">
        <f t="shared" si="295"/>
        <v>0</v>
      </c>
      <c r="U173" s="59">
        <f t="shared" si="291"/>
        <v>0</v>
      </c>
      <c r="V173" s="59">
        <f t="shared" si="296"/>
        <v>0</v>
      </c>
      <c r="W173" s="56" t="s">
        <v>146</v>
      </c>
      <c r="X173" s="56">
        <v>0.5</v>
      </c>
      <c r="Y173" s="59">
        <f t="shared" si="292"/>
        <v>0</v>
      </c>
      <c r="Z173" s="59">
        <f t="shared" ca="1" si="297"/>
        <v>0</v>
      </c>
      <c r="AB173" s="56">
        <v>1</v>
      </c>
      <c r="AC173" s="56">
        <v>30000</v>
      </c>
      <c r="AD173" s="59">
        <f t="shared" si="298"/>
        <v>138.59999999999997</v>
      </c>
      <c r="AE173" s="59">
        <f t="shared" si="293"/>
        <v>415.7999999999999</v>
      </c>
      <c r="AF173" s="56" t="s">
        <v>146</v>
      </c>
      <c r="AG173" s="56">
        <v>0.5</v>
      </c>
      <c r="AH173" s="59">
        <f t="shared" si="294"/>
        <v>69.299999999999983</v>
      </c>
      <c r="AI173" s="59">
        <f t="shared" ca="1" si="299"/>
        <v>11.226599999999998</v>
      </c>
      <c r="AK173" s="52">
        <v>69</v>
      </c>
      <c r="AL173" s="52">
        <v>9</v>
      </c>
      <c r="AN173" s="52">
        <f>AH173/AK173</f>
        <v>1.0043478260869563</v>
      </c>
    </row>
    <row r="174" spans="1:40" x14ac:dyDescent="0.3">
      <c r="A174" s="60">
        <f t="shared" si="300"/>
        <v>25</v>
      </c>
      <c r="B174" s="54" t="str">
        <f>VLOOKUP($A174,'#Stat'!$A:$K,2,FALSE)</f>
        <v>제인</v>
      </c>
      <c r="C174" s="54" t="str">
        <f>VLOOKUP($A174,[5]CreatureTable!$A:$AV,48,FALSE)</f>
        <v>3</v>
      </c>
      <c r="D174" s="54" t="str">
        <f>VLOOKUP($A174,'#Stat'!$A:$K,3,FALSE)</f>
        <v>Knight</v>
      </c>
      <c r="E174" s="54">
        <f>VLOOKUP($A174,'#Stat'!$A:$K,7,FALSE)</f>
        <v>81</v>
      </c>
      <c r="F174" s="54">
        <f>VLOOKUP($A174,'#Stat'!$A:$K,8,FALSE)</f>
        <v>81</v>
      </c>
      <c r="G174" s="54">
        <f>VLOOKUP($A174,'#Stat'!$A:$K,9,FALSE)</f>
        <v>6982</v>
      </c>
      <c r="H174" s="54">
        <f>VLOOKUP($A174,'#Stat'!$A:$K,10,FALSE)*2</f>
        <v>72</v>
      </c>
      <c r="I174" s="54">
        <f>VLOOKUP($A174,'#Stat'!$A:$K,11,FALSE)*2</f>
        <v>56</v>
      </c>
      <c r="J174" s="55" t="s">
        <v>129</v>
      </c>
      <c r="K174" s="56" t="s">
        <v>166</v>
      </c>
      <c r="L174" s="56">
        <v>5000</v>
      </c>
      <c r="M174" s="56">
        <v>100</v>
      </c>
      <c r="N174" s="56">
        <v>3000</v>
      </c>
      <c r="O174" s="56">
        <v>12000</v>
      </c>
      <c r="P174" s="56">
        <v>3</v>
      </c>
      <c r="Q174" s="56">
        <v>0.25</v>
      </c>
      <c r="R174" s="59">
        <f>(($L174*'#Constant'!$B$6+($O174-$N174*2)*'#Constant'!$H$6)*(VLOOKUP($N174,'#Constant'!$D$6:$E$12,2,FALSE)/$M174*100*VLOOKUP($C174,'#Constant'!$J$6:$K$10,2,FALSE)*VLOOKUP($J174,'#Constant'!$M$6:$N$11,2,FALSE)*(1-$Q174)/$P174))</f>
        <v>6103.125</v>
      </c>
      <c r="T174" s="59">
        <f t="shared" si="295"/>
        <v>0</v>
      </c>
      <c r="U174" s="59">
        <f t="shared" si="291"/>
        <v>0</v>
      </c>
      <c r="V174" s="59">
        <f t="shared" si="296"/>
        <v>0</v>
      </c>
      <c r="W174" s="56" t="s">
        <v>146</v>
      </c>
      <c r="X174" s="56">
        <v>0</v>
      </c>
      <c r="Y174" s="59">
        <f t="shared" si="292"/>
        <v>0</v>
      </c>
      <c r="Z174" s="59">
        <f t="shared" ca="1" si="297"/>
        <v>0</v>
      </c>
      <c r="AB174" s="56">
        <v>1</v>
      </c>
      <c r="AC174" s="56">
        <v>15000</v>
      </c>
      <c r="AD174" s="59">
        <f t="shared" si="298"/>
        <v>813.75</v>
      </c>
      <c r="AE174" s="59">
        <f t="shared" si="293"/>
        <v>2441.25</v>
      </c>
      <c r="AF174" s="56" t="s">
        <v>146</v>
      </c>
      <c r="AG174" s="56">
        <v>0.5</v>
      </c>
      <c r="AH174" s="59">
        <f>$AD174*(1-$AG174)</f>
        <v>406.875</v>
      </c>
      <c r="AI174" s="59">
        <f t="shared" ca="1" si="299"/>
        <v>65.913749999999993</v>
      </c>
      <c r="AK174" s="52">
        <v>407</v>
      </c>
      <c r="AL174" s="52">
        <v>53</v>
      </c>
      <c r="AN174" s="52">
        <f>AH174/AK174</f>
        <v>0.99969287469287471</v>
      </c>
    </row>
    <row r="175" spans="1:40" x14ac:dyDescent="0.3">
      <c r="A175" s="60">
        <f t="shared" si="300"/>
        <v>25</v>
      </c>
      <c r="B175" s="54" t="str">
        <f>VLOOKUP($A175,'#Stat'!$A:$K,2,FALSE)</f>
        <v>제인</v>
      </c>
      <c r="C175" s="54" t="str">
        <f>VLOOKUP($A175,[5]CreatureTable!$A:$AV,48,FALSE)</f>
        <v>3</v>
      </c>
      <c r="D175" s="54" t="str">
        <f>VLOOKUP($A175,'#Stat'!$A:$K,3,FALSE)</f>
        <v>Knight</v>
      </c>
      <c r="E175" s="54">
        <f>VLOOKUP($A175,'#Stat'!$A:$K,7,FALSE)</f>
        <v>81</v>
      </c>
      <c r="F175" s="54">
        <f>VLOOKUP($A175,'#Stat'!$A:$K,8,FALSE)</f>
        <v>81</v>
      </c>
      <c r="G175" s="54">
        <f>VLOOKUP($A175,'#Stat'!$A:$K,9,FALSE)</f>
        <v>6982</v>
      </c>
      <c r="H175" s="54">
        <f>VLOOKUP($A175,'#Stat'!$A:$K,10,FALSE)*2</f>
        <v>72</v>
      </c>
      <c r="I175" s="54">
        <f>VLOOKUP($A175,'#Stat'!$A:$K,11,FALSE)*2</f>
        <v>56</v>
      </c>
      <c r="J175" s="55" t="s">
        <v>130</v>
      </c>
      <c r="K175" s="56" t="s">
        <v>122</v>
      </c>
      <c r="L175" s="56">
        <v>8000</v>
      </c>
      <c r="M175" s="56">
        <v>30</v>
      </c>
      <c r="N175" s="56">
        <v>0</v>
      </c>
      <c r="O175" s="56">
        <v>4000</v>
      </c>
      <c r="P175" s="56">
        <v>1</v>
      </c>
      <c r="Q175" s="56">
        <v>0.5</v>
      </c>
      <c r="R175" s="59">
        <f>(($L175*'#Constant'!$B$6+($O175-$N175*2)*'#Constant'!$H$6)*(VLOOKUP($N175,'#Constant'!$D$6:$E$12,2,FALSE)/$M175*100*VLOOKUP($C175,'#Constant'!$J$6:$K$10,2,FALSE)*VLOOKUP($J175,'#Constant'!$M$6:$N$11,2,FALSE)*(1-$Q175)/$P175))</f>
        <v>8800</v>
      </c>
      <c r="T175" s="59">
        <f t="shared" si="295"/>
        <v>8800</v>
      </c>
      <c r="U175" s="59">
        <f t="shared" si="291"/>
        <v>1100</v>
      </c>
      <c r="V175" s="59">
        <f t="shared" si="296"/>
        <v>1100</v>
      </c>
      <c r="W175" s="56" t="s">
        <v>146</v>
      </c>
      <c r="X175" s="56">
        <v>0.5</v>
      </c>
      <c r="Y175" s="59">
        <f t="shared" si="292"/>
        <v>4400</v>
      </c>
      <c r="Z175" s="59">
        <f t="shared" ca="1" si="297"/>
        <v>712.80000000000007</v>
      </c>
      <c r="AB175" s="56">
        <v>0</v>
      </c>
      <c r="AC175" s="56">
        <v>0</v>
      </c>
      <c r="AD175" s="59">
        <f t="shared" si="298"/>
        <v>0</v>
      </c>
      <c r="AE175" s="59">
        <f t="shared" si="293"/>
        <v>0</v>
      </c>
      <c r="AF175" s="56" t="s">
        <v>146</v>
      </c>
      <c r="AG175" s="56">
        <v>0</v>
      </c>
      <c r="AH175" s="59">
        <f t="shared" ref="AH175" si="301">$AD175*(1-$AG175)</f>
        <v>0</v>
      </c>
      <c r="AI175" s="59">
        <f t="shared" ca="1" si="299"/>
        <v>0</v>
      </c>
      <c r="AK175" s="52">
        <v>4400</v>
      </c>
      <c r="AL175" s="52">
        <v>572</v>
      </c>
      <c r="AN175" s="52">
        <f t="shared" si="270"/>
        <v>1</v>
      </c>
    </row>
    <row r="176" spans="1:40" x14ac:dyDescent="0.3">
      <c r="A176" s="60">
        <f t="shared" si="300"/>
        <v>25</v>
      </c>
      <c r="B176" s="54" t="str">
        <f>VLOOKUP($A176,'#Stat'!$A:$K,2,FALSE)</f>
        <v>제인</v>
      </c>
      <c r="C176" s="54" t="str">
        <f>VLOOKUP($A176,[5]CreatureTable!$A:$AV,48,FALSE)</f>
        <v>3</v>
      </c>
      <c r="D176" s="54" t="str">
        <f>VLOOKUP($A176,'#Stat'!$A:$K,3,FALSE)</f>
        <v>Knight</v>
      </c>
      <c r="E176" s="54">
        <f>VLOOKUP($A176,'#Stat'!$A:$K,7,FALSE)</f>
        <v>81</v>
      </c>
      <c r="F176" s="54">
        <f>VLOOKUP($A176,'#Stat'!$A:$K,8,FALSE)</f>
        <v>81</v>
      </c>
      <c r="G176" s="54">
        <f>VLOOKUP($A176,'#Stat'!$A:$K,9,FALSE)</f>
        <v>6982</v>
      </c>
      <c r="H176" s="54">
        <f>VLOOKUP($A176,'#Stat'!$A:$K,10,FALSE)*2</f>
        <v>72</v>
      </c>
      <c r="I176" s="54">
        <f>VLOOKUP($A176,'#Stat'!$A:$K,11,FALSE)*2</f>
        <v>56</v>
      </c>
      <c r="J176" s="55" t="s">
        <v>134</v>
      </c>
      <c r="K176" s="56" t="s">
        <v>122</v>
      </c>
      <c r="L176" s="56">
        <v>0</v>
      </c>
      <c r="M176" s="56">
        <v>25</v>
      </c>
      <c r="N176" s="56">
        <v>0</v>
      </c>
      <c r="O176" s="56">
        <v>2000</v>
      </c>
      <c r="P176" s="56">
        <v>1</v>
      </c>
      <c r="Q176" s="56">
        <v>0</v>
      </c>
      <c r="R176" s="59">
        <f>(($L176*'#Constant'!$B$6+($O176-$N176*2)*'#Constant'!$H$6)*(VLOOKUP($N176,'#Constant'!$D$6:$E$12,2,FALSE)/$M176*100*VLOOKUP($C176,'#Constant'!$J$6:$K$10,2,FALSE)*VLOOKUP($J176,'#Constant'!$M$6:$N$11,2,FALSE)*(1-$Q176)/$P176))</f>
        <v>960</v>
      </c>
      <c r="T176" s="59">
        <f t="shared" si="295"/>
        <v>960</v>
      </c>
      <c r="U176" s="59">
        <f t="shared" si="291"/>
        <v>960</v>
      </c>
      <c r="V176" s="59">
        <f t="shared" si="296"/>
        <v>960</v>
      </c>
      <c r="W176" s="56" t="s">
        <v>146</v>
      </c>
      <c r="X176" s="56">
        <v>0</v>
      </c>
      <c r="Y176" s="59">
        <f t="shared" si="292"/>
        <v>960</v>
      </c>
      <c r="Z176" s="59">
        <f t="shared" ca="1" si="297"/>
        <v>0</v>
      </c>
      <c r="AB176" s="56">
        <v>0</v>
      </c>
      <c r="AC176" s="56">
        <v>0</v>
      </c>
      <c r="AD176" s="59">
        <f t="shared" si="298"/>
        <v>0</v>
      </c>
      <c r="AE176" s="59">
        <f t="shared" si="293"/>
        <v>0</v>
      </c>
      <c r="AF176" s="56" t="s">
        <v>146</v>
      </c>
      <c r="AG176" s="56">
        <v>0</v>
      </c>
      <c r="AH176" s="59">
        <f t="shared" ref="AH176" si="302">AD176*(1-AG176)</f>
        <v>0</v>
      </c>
      <c r="AI176" s="59">
        <f t="shared" ca="1" si="299"/>
        <v>0</v>
      </c>
      <c r="AN176" s="52" t="e">
        <f t="shared" si="270"/>
        <v>#DIV/0!</v>
      </c>
    </row>
    <row r="177" spans="1:40" x14ac:dyDescent="0.3">
      <c r="AN177" s="52" t="e">
        <f t="shared" si="270"/>
        <v>#DIV/0!</v>
      </c>
    </row>
    <row r="178" spans="1:40" x14ac:dyDescent="0.3">
      <c r="A178" s="60">
        <v>27</v>
      </c>
      <c r="B178" s="54" t="str">
        <f>VLOOKUP($A178,'#Stat'!$A:$K,2,FALSE)</f>
        <v>레오</v>
      </c>
      <c r="C178" s="54" t="str">
        <f>VLOOKUP($A178,[5]CreatureTable!$A:$AV,48,FALSE)</f>
        <v>3</v>
      </c>
      <c r="D178" s="54" t="str">
        <f>VLOOKUP($A178,'#Stat'!$A:$K,3,FALSE)</f>
        <v>Priest</v>
      </c>
      <c r="E178" s="54">
        <f>VLOOKUP($A178,'#Stat'!$A:$K,7,FALSE)</f>
        <v>95</v>
      </c>
      <c r="F178" s="54">
        <f>VLOOKUP($A178,'#Stat'!$A:$K,8,FALSE)</f>
        <v>95</v>
      </c>
      <c r="G178" s="54">
        <f>VLOOKUP($A178,'#Stat'!$A:$K,9,FALSE)</f>
        <v>4520</v>
      </c>
      <c r="H178" s="54">
        <f>VLOOKUP($A178,'#Stat'!$A:$K,10,FALSE)*2</f>
        <v>40</v>
      </c>
      <c r="I178" s="54">
        <f>VLOOKUP($A178,'#Stat'!$A:$K,11,FALSE)*2</f>
        <v>50</v>
      </c>
      <c r="J178" s="55" t="s">
        <v>63</v>
      </c>
      <c r="K178" s="56" t="s">
        <v>118</v>
      </c>
      <c r="L178" s="56">
        <v>1500</v>
      </c>
      <c r="M178" s="56">
        <v>100</v>
      </c>
      <c r="N178" s="56">
        <v>0</v>
      </c>
      <c r="O178" s="56">
        <v>0</v>
      </c>
      <c r="P178" s="56">
        <v>1</v>
      </c>
      <c r="Q178" s="56">
        <v>0.2</v>
      </c>
      <c r="R178" s="59">
        <f>(($L178*'#Constant'!$B$6+($O178-$N178*2)*'#Constant'!$H$6)*(VLOOKUP($N178,'#Constant'!$D$6:$E$12,2,FALSE)/$M178*100*VLOOKUP($C178,'#Constant'!$J$6:$K$10,2,FALSE)*VLOOKUP($J178,'#Constant'!$M$6:$N$11,2,FALSE)*(1-$Q178)/$P178))</f>
        <v>720</v>
      </c>
      <c r="T178" s="59">
        <f>$R178*(1-$AB178)</f>
        <v>720</v>
      </c>
      <c r="U178" s="59">
        <f t="shared" ref="U178:U183" si="303">T178/IF(L178=0,1000,L178)*1000</f>
        <v>480</v>
      </c>
      <c r="V178" s="59">
        <f>$U178*$P178</f>
        <v>480</v>
      </c>
      <c r="W178" s="56" t="s">
        <v>168</v>
      </c>
      <c r="X178" s="56">
        <v>0</v>
      </c>
      <c r="Y178" s="59">
        <f t="shared" ref="Y178:Y183" si="304">T178*(1-X178)</f>
        <v>720</v>
      </c>
      <c r="Z178" s="59">
        <f ca="1">T178*X178/1000*OFFSET($E178,0,IF($W178="PA",0,IF($W178="MA",1,IF($W178="HP",2,IF($W178="PD",3,IF($W178="MD",4,0))))))*2</f>
        <v>0</v>
      </c>
      <c r="AB178" s="56">
        <v>0</v>
      </c>
      <c r="AC178" s="56">
        <v>0</v>
      </c>
      <c r="AD178" s="59">
        <f>$R178/(IF($AC178=0,1,$AC178)/2000)*$AB178</f>
        <v>0</v>
      </c>
      <c r="AE178" s="59">
        <f t="shared" si="293"/>
        <v>0</v>
      </c>
      <c r="AF178" s="56" t="s">
        <v>168</v>
      </c>
      <c r="AG178" s="56">
        <v>0</v>
      </c>
      <c r="AH178" s="59">
        <f t="shared" ref="AH178:AH180" si="305">$AD178*(1-$AG178)</f>
        <v>0</v>
      </c>
      <c r="AI178" s="59">
        <f ca="1">$AD178*$AG178/1000*OFFSET($E178,0,IF($W178="PA",0,IF($W178="MA",1,IF($W178="HP",2,IF($W178="PD",3,IF($W178="MD",4,0))))))*2</f>
        <v>0</v>
      </c>
      <c r="AK178" s="52">
        <f>800/(4000/L178)</f>
        <v>300</v>
      </c>
      <c r="AN178" s="52">
        <f t="shared" si="270"/>
        <v>2.4</v>
      </c>
    </row>
    <row r="179" spans="1:40" x14ac:dyDescent="0.3">
      <c r="A179" s="60">
        <f>A178</f>
        <v>27</v>
      </c>
      <c r="B179" s="54" t="str">
        <f>VLOOKUP($A179,'#Stat'!$A:$K,2,FALSE)</f>
        <v>레오</v>
      </c>
      <c r="C179" s="54" t="str">
        <f>VLOOKUP($A179,[5]CreatureTable!$A:$AV,48,FALSE)</f>
        <v>3</v>
      </c>
      <c r="D179" s="54" t="str">
        <f>VLOOKUP($A179,'#Stat'!$A:$K,3,FALSE)</f>
        <v>Priest</v>
      </c>
      <c r="E179" s="54">
        <f>VLOOKUP($A179,'#Stat'!$A:$K,7,FALSE)</f>
        <v>95</v>
      </c>
      <c r="F179" s="54">
        <f>VLOOKUP($A179,'#Stat'!$A:$K,8,FALSE)</f>
        <v>95</v>
      </c>
      <c r="G179" s="54">
        <f>VLOOKUP($A179,'#Stat'!$A:$K,9,FALSE)</f>
        <v>4520</v>
      </c>
      <c r="H179" s="54">
        <f>VLOOKUP($A179,'#Stat'!$A:$K,10,FALSE)*2</f>
        <v>40</v>
      </c>
      <c r="I179" s="54">
        <f>VLOOKUP($A179,'#Stat'!$A:$K,11,FALSE)*2</f>
        <v>50</v>
      </c>
      <c r="J179" s="55" t="s">
        <v>127</v>
      </c>
      <c r="K179" s="56" t="s">
        <v>118</v>
      </c>
      <c r="L179" s="56">
        <v>3200</v>
      </c>
      <c r="M179" s="56">
        <v>100</v>
      </c>
      <c r="N179" s="56">
        <v>2000</v>
      </c>
      <c r="O179" s="56">
        <v>8000</v>
      </c>
      <c r="P179" s="56">
        <v>1</v>
      </c>
      <c r="Q179" s="56">
        <v>0.5</v>
      </c>
      <c r="R179" s="59">
        <f>(($L179*'#Constant'!$B$6+($O179-$N179*2)*'#Constant'!$H$6)*(VLOOKUP($N179,'#Constant'!$D$6:$E$12,2,FALSE)/$M179*100*VLOOKUP($C179,'#Constant'!$J$6:$K$10,2,FALSE)*VLOOKUP($J179,'#Constant'!$M$6:$N$11,2,FALSE)*(1-$Q179)/$P179))</f>
        <v>3599.9999999999995</v>
      </c>
      <c r="T179" s="59">
        <f t="shared" ref="T179:T183" si="306">$R179*(1-$AB179)</f>
        <v>0</v>
      </c>
      <c r="U179" s="59">
        <f t="shared" si="303"/>
        <v>0</v>
      </c>
      <c r="V179" s="59">
        <f t="shared" ref="V179:V183" si="307">$U179*$P179</f>
        <v>0</v>
      </c>
      <c r="W179" s="56" t="s">
        <v>168</v>
      </c>
      <c r="X179" s="56">
        <v>0.5</v>
      </c>
      <c r="Y179" s="59">
        <f t="shared" si="304"/>
        <v>0</v>
      </c>
      <c r="Z179" s="59">
        <f t="shared" ref="Z179:Z183" ca="1" si="308">T179*X179/1000*OFFSET($E179,0,IF($W179="PA",0,IF($W179="MA",1,IF($W179="HP",2,IF($W179="PD",3,IF($W179="MD",4,0))))))*2</f>
        <v>0</v>
      </c>
      <c r="AB179" s="56">
        <v>1</v>
      </c>
      <c r="AC179" s="56">
        <v>8000</v>
      </c>
      <c r="AD179" s="59">
        <f t="shared" ref="AD179:AD183" si="309">$R179/(IF($AC179=0,1,$AC179)/2000)*$AB179</f>
        <v>899.99999999999989</v>
      </c>
      <c r="AE179" s="59">
        <f t="shared" si="293"/>
        <v>899.99999999999989</v>
      </c>
      <c r="AF179" s="56" t="s">
        <v>168</v>
      </c>
      <c r="AG179" s="56">
        <v>0.5</v>
      </c>
      <c r="AH179" s="59">
        <f t="shared" si="305"/>
        <v>449.99999999999994</v>
      </c>
      <c r="AI179" s="59">
        <f t="shared" ref="AI179:AI183" ca="1" si="310">$AD179*$AG179/1000*OFFSET($E179,0,IF($W179="PA",0,IF($W179="MA",1,IF($W179="HP",2,IF($W179="PD",3,IF($W179="MD",4,0))))))*2</f>
        <v>85.499999999999986</v>
      </c>
      <c r="AN179" s="52" t="e">
        <f t="shared" si="270"/>
        <v>#DIV/0!</v>
      </c>
    </row>
    <row r="180" spans="1:40" x14ac:dyDescent="0.3">
      <c r="A180" s="60">
        <f t="shared" ref="A180:A183" si="311">A179</f>
        <v>27</v>
      </c>
      <c r="B180" s="54" t="str">
        <f>VLOOKUP($A180,'#Stat'!$A:$K,2,FALSE)</f>
        <v>레오</v>
      </c>
      <c r="C180" s="54" t="str">
        <f>VLOOKUP($A180,[5]CreatureTable!$A:$AV,48,FALSE)</f>
        <v>3</v>
      </c>
      <c r="D180" s="54" t="str">
        <f>VLOOKUP($A180,'#Stat'!$A:$K,3,FALSE)</f>
        <v>Priest</v>
      </c>
      <c r="E180" s="54">
        <f>VLOOKUP($A180,'#Stat'!$A:$K,7,FALSE)</f>
        <v>95</v>
      </c>
      <c r="F180" s="54">
        <f>VLOOKUP($A180,'#Stat'!$A:$K,8,FALSE)</f>
        <v>95</v>
      </c>
      <c r="G180" s="54">
        <f>VLOOKUP($A180,'#Stat'!$A:$K,9,FALSE)</f>
        <v>4520</v>
      </c>
      <c r="H180" s="54">
        <f>VLOOKUP($A180,'#Stat'!$A:$K,10,FALSE)*2</f>
        <v>40</v>
      </c>
      <c r="I180" s="54">
        <f>VLOOKUP($A180,'#Stat'!$A:$K,11,FALSE)*2</f>
        <v>50</v>
      </c>
      <c r="J180" s="55" t="s">
        <v>128</v>
      </c>
      <c r="K180" s="56" t="s">
        <v>167</v>
      </c>
      <c r="L180" s="56">
        <v>2300</v>
      </c>
      <c r="M180" s="56">
        <v>100</v>
      </c>
      <c r="N180" s="56">
        <v>2000</v>
      </c>
      <c r="O180" s="56">
        <v>9000</v>
      </c>
      <c r="P180" s="56">
        <v>3</v>
      </c>
      <c r="Q180" s="56">
        <v>-0.3</v>
      </c>
      <c r="R180" s="59">
        <f>(($L180*'#Constant'!$B$6+($O180-$N180*2)*'#Constant'!$H$6)*(VLOOKUP($N180,'#Constant'!$D$6:$E$12,2,FALSE)/$M180*100*VLOOKUP($C180,'#Constant'!$J$6:$K$10,2,FALSE)*VLOOKUP($J180,'#Constant'!$M$6:$N$11,2,FALSE)*(1-$Q180)/$P180))</f>
        <v>2831.4</v>
      </c>
      <c r="T180" s="59">
        <f t="shared" si="306"/>
        <v>2831.4</v>
      </c>
      <c r="U180" s="59">
        <f t="shared" si="303"/>
        <v>1231.0434782608697</v>
      </c>
      <c r="V180" s="59">
        <f t="shared" si="307"/>
        <v>3693.130434782609</v>
      </c>
      <c r="W180" s="56" t="s">
        <v>168</v>
      </c>
      <c r="X180" s="56">
        <v>0.5</v>
      </c>
      <c r="Y180" s="59">
        <f t="shared" si="304"/>
        <v>1415.7</v>
      </c>
      <c r="Z180" s="59">
        <f t="shared" ca="1" si="308"/>
        <v>268.983</v>
      </c>
      <c r="AB180" s="56">
        <v>0</v>
      </c>
      <c r="AC180" s="56">
        <v>0</v>
      </c>
      <c r="AD180" s="59">
        <f t="shared" si="309"/>
        <v>0</v>
      </c>
      <c r="AE180" s="59">
        <f t="shared" si="293"/>
        <v>0</v>
      </c>
      <c r="AF180" s="56" t="s">
        <v>168</v>
      </c>
      <c r="AG180" s="56">
        <v>0.5</v>
      </c>
      <c r="AH180" s="59">
        <f t="shared" si="305"/>
        <v>0</v>
      </c>
      <c r="AI180" s="59">
        <f t="shared" ca="1" si="310"/>
        <v>0</v>
      </c>
      <c r="AN180" s="52" t="e">
        <f t="shared" si="270"/>
        <v>#DIV/0!</v>
      </c>
    </row>
    <row r="181" spans="1:40" x14ac:dyDescent="0.3">
      <c r="A181" s="60">
        <f t="shared" si="311"/>
        <v>27</v>
      </c>
      <c r="B181" s="54" t="str">
        <f>VLOOKUP($A181,'#Stat'!$A:$K,2,FALSE)</f>
        <v>레오</v>
      </c>
      <c r="C181" s="54" t="str">
        <f>VLOOKUP($A181,[5]CreatureTable!$A:$AV,48,FALSE)</f>
        <v>3</v>
      </c>
      <c r="D181" s="54" t="str">
        <f>VLOOKUP($A181,'#Stat'!$A:$K,3,FALSE)</f>
        <v>Priest</v>
      </c>
      <c r="E181" s="54">
        <f>VLOOKUP($A181,'#Stat'!$A:$K,7,FALSE)</f>
        <v>95</v>
      </c>
      <c r="F181" s="54">
        <f>VLOOKUP($A181,'#Stat'!$A:$K,8,FALSE)</f>
        <v>95</v>
      </c>
      <c r="G181" s="54">
        <f>VLOOKUP($A181,'#Stat'!$A:$K,9,FALSE)</f>
        <v>4520</v>
      </c>
      <c r="H181" s="54">
        <f>VLOOKUP($A181,'#Stat'!$A:$K,10,FALSE)*2</f>
        <v>40</v>
      </c>
      <c r="I181" s="54">
        <f>VLOOKUP($A181,'#Stat'!$A:$K,11,FALSE)*2</f>
        <v>50</v>
      </c>
      <c r="J181" s="55" t="s">
        <v>129</v>
      </c>
      <c r="K181" s="56" t="s">
        <v>166</v>
      </c>
      <c r="L181" s="56">
        <v>3500</v>
      </c>
      <c r="M181" s="56">
        <v>100</v>
      </c>
      <c r="N181" s="56">
        <v>0</v>
      </c>
      <c r="O181" s="56">
        <v>40000</v>
      </c>
      <c r="P181" s="56">
        <v>3</v>
      </c>
      <c r="Q181" s="56">
        <v>0</v>
      </c>
      <c r="R181" s="59">
        <f>(($L181*'#Constant'!$B$6+($O181-$N181*2)*'#Constant'!$H$6)*(VLOOKUP($N181,'#Constant'!$D$6:$E$12,2,FALSE)/$M181*100*VLOOKUP($C181,'#Constant'!$J$6:$K$10,2,FALSE)*VLOOKUP($J181,'#Constant'!$M$6:$N$11,2,FALSE)*(1-$Q181)/$P181))</f>
        <v>2875</v>
      </c>
      <c r="T181" s="59">
        <f t="shared" si="306"/>
        <v>2875</v>
      </c>
      <c r="U181" s="59">
        <f t="shared" si="303"/>
        <v>821.42857142857144</v>
      </c>
      <c r="V181" s="59">
        <f t="shared" si="307"/>
        <v>2464.2857142857142</v>
      </c>
      <c r="W181" s="56" t="s">
        <v>168</v>
      </c>
      <c r="X181" s="56">
        <v>0.5</v>
      </c>
      <c r="Y181" s="59">
        <f t="shared" si="304"/>
        <v>1437.5</v>
      </c>
      <c r="Z181" s="59">
        <f t="shared" ca="1" si="308"/>
        <v>273.125</v>
      </c>
      <c r="AB181" s="56">
        <v>0</v>
      </c>
      <c r="AC181" s="56">
        <v>0</v>
      </c>
      <c r="AD181" s="59">
        <f t="shared" si="309"/>
        <v>0</v>
      </c>
      <c r="AE181" s="59">
        <f t="shared" si="293"/>
        <v>0</v>
      </c>
      <c r="AF181" s="56" t="s">
        <v>168</v>
      </c>
      <c r="AG181" s="56">
        <v>0.5</v>
      </c>
      <c r="AH181" s="59">
        <f>$AD181*(1-$AG181)</f>
        <v>0</v>
      </c>
      <c r="AI181" s="59">
        <f t="shared" ca="1" si="310"/>
        <v>0</v>
      </c>
      <c r="AN181" s="52" t="e">
        <f t="shared" si="270"/>
        <v>#DIV/0!</v>
      </c>
    </row>
    <row r="182" spans="1:40" x14ac:dyDescent="0.3">
      <c r="A182" s="60">
        <f t="shared" si="311"/>
        <v>27</v>
      </c>
      <c r="B182" s="54" t="str">
        <f>VLOOKUP($A182,'#Stat'!$A:$K,2,FALSE)</f>
        <v>레오</v>
      </c>
      <c r="C182" s="54" t="str">
        <f>VLOOKUP($A182,[5]CreatureTable!$A:$AV,48,FALSE)</f>
        <v>3</v>
      </c>
      <c r="D182" s="54" t="str">
        <f>VLOOKUP($A182,'#Stat'!$A:$K,3,FALSE)</f>
        <v>Priest</v>
      </c>
      <c r="E182" s="54">
        <f>VLOOKUP($A182,'#Stat'!$A:$K,7,FALSE)</f>
        <v>95</v>
      </c>
      <c r="F182" s="54">
        <f>VLOOKUP($A182,'#Stat'!$A:$K,8,FALSE)</f>
        <v>95</v>
      </c>
      <c r="G182" s="54">
        <f>VLOOKUP($A182,'#Stat'!$A:$K,9,FALSE)</f>
        <v>4520</v>
      </c>
      <c r="H182" s="54">
        <f>VLOOKUP($A182,'#Stat'!$A:$K,10,FALSE)*2</f>
        <v>40</v>
      </c>
      <c r="I182" s="54">
        <f>VLOOKUP($A182,'#Stat'!$A:$K,11,FALSE)*2</f>
        <v>50</v>
      </c>
      <c r="J182" s="55" t="s">
        <v>130</v>
      </c>
      <c r="K182" s="56" t="s">
        <v>122</v>
      </c>
      <c r="L182" s="56">
        <v>2200</v>
      </c>
      <c r="M182" s="56">
        <v>100</v>
      </c>
      <c r="N182" s="56">
        <v>0</v>
      </c>
      <c r="O182" s="56">
        <v>20000</v>
      </c>
      <c r="P182" s="56">
        <v>1</v>
      </c>
      <c r="Q182" s="56">
        <v>0.5</v>
      </c>
      <c r="R182" s="59">
        <f>(($L182*'#Constant'!$B$6+($O182-$N182*2)*'#Constant'!$H$6)*(VLOOKUP($N182,'#Constant'!$D$6:$E$12,2,FALSE)/$M182*100*VLOOKUP($C182,'#Constant'!$J$6:$K$10,2,FALSE)*VLOOKUP($J182,'#Constant'!$M$6:$N$11,2,FALSE)*(1-$Q182)/$P182))</f>
        <v>1860</v>
      </c>
      <c r="T182" s="59">
        <f t="shared" si="306"/>
        <v>0</v>
      </c>
      <c r="U182" s="59">
        <f t="shared" si="303"/>
        <v>0</v>
      </c>
      <c r="V182" s="59">
        <f t="shared" si="307"/>
        <v>0</v>
      </c>
      <c r="W182" s="56" t="s">
        <v>168</v>
      </c>
      <c r="X182" s="56">
        <v>0.5</v>
      </c>
      <c r="Y182" s="59">
        <f t="shared" si="304"/>
        <v>0</v>
      </c>
      <c r="Z182" s="59">
        <f t="shared" ca="1" si="308"/>
        <v>0</v>
      </c>
      <c r="AB182" s="56">
        <v>1</v>
      </c>
      <c r="AC182" s="56">
        <v>10000</v>
      </c>
      <c r="AD182" s="59">
        <f t="shared" si="309"/>
        <v>372</v>
      </c>
      <c r="AE182" s="59">
        <f t="shared" si="293"/>
        <v>372</v>
      </c>
      <c r="AF182" s="56" t="s">
        <v>168</v>
      </c>
      <c r="AG182" s="56">
        <v>0.5</v>
      </c>
      <c r="AH182" s="59">
        <f t="shared" ref="AH182" si="312">$AD182*(1-$AG182)</f>
        <v>186</v>
      </c>
      <c r="AI182" s="59">
        <f t="shared" ca="1" si="310"/>
        <v>35.339999999999996</v>
      </c>
      <c r="AN182" s="52" t="e">
        <f t="shared" si="270"/>
        <v>#DIV/0!</v>
      </c>
    </row>
    <row r="183" spans="1:40" x14ac:dyDescent="0.3">
      <c r="A183" s="60">
        <f t="shared" si="311"/>
        <v>27</v>
      </c>
      <c r="B183" s="54" t="str">
        <f>VLOOKUP($A183,'#Stat'!$A:$K,2,FALSE)</f>
        <v>레오</v>
      </c>
      <c r="C183" s="54" t="str">
        <f>VLOOKUP($A183,[5]CreatureTable!$A:$AV,48,FALSE)</f>
        <v>3</v>
      </c>
      <c r="D183" s="54" t="str">
        <f>VLOOKUP($A183,'#Stat'!$A:$K,3,FALSE)</f>
        <v>Priest</v>
      </c>
      <c r="E183" s="54">
        <f>VLOOKUP($A183,'#Stat'!$A:$K,7,FALSE)</f>
        <v>95</v>
      </c>
      <c r="F183" s="54">
        <f>VLOOKUP($A183,'#Stat'!$A:$K,8,FALSE)</f>
        <v>95</v>
      </c>
      <c r="G183" s="54">
        <f>VLOOKUP($A183,'#Stat'!$A:$K,9,FALSE)</f>
        <v>4520</v>
      </c>
      <c r="H183" s="54">
        <f>VLOOKUP($A183,'#Stat'!$A:$K,10,FALSE)*2</f>
        <v>40</v>
      </c>
      <c r="I183" s="54">
        <f>VLOOKUP($A183,'#Stat'!$A:$K,11,FALSE)*2</f>
        <v>50</v>
      </c>
      <c r="J183" s="55" t="s">
        <v>134</v>
      </c>
      <c r="K183" s="56" t="s">
        <v>122</v>
      </c>
      <c r="L183" s="56">
        <v>0</v>
      </c>
      <c r="M183" s="56">
        <v>25</v>
      </c>
      <c r="N183" s="56">
        <v>0</v>
      </c>
      <c r="O183" s="56">
        <v>2000</v>
      </c>
      <c r="P183" s="56">
        <v>1</v>
      </c>
      <c r="Q183" s="56">
        <v>0</v>
      </c>
      <c r="R183" s="59">
        <f>(($L183*'#Constant'!$B$6+($O183-$N183*2)*'#Constant'!$H$6)*(VLOOKUP($N183,'#Constant'!$D$6:$E$12,2,FALSE)/$M183*100*VLOOKUP($C183,'#Constant'!$J$6:$K$10,2,FALSE)*VLOOKUP($J183,'#Constant'!$M$6:$N$11,2,FALSE)*(1-$Q183)/$P183))</f>
        <v>960</v>
      </c>
      <c r="T183" s="59">
        <f t="shared" si="306"/>
        <v>960</v>
      </c>
      <c r="U183" s="59">
        <f t="shared" si="303"/>
        <v>960</v>
      </c>
      <c r="V183" s="59">
        <f t="shared" si="307"/>
        <v>960</v>
      </c>
      <c r="W183" s="56" t="s">
        <v>168</v>
      </c>
      <c r="X183" s="56">
        <v>0</v>
      </c>
      <c r="Y183" s="59">
        <f t="shared" si="304"/>
        <v>960</v>
      </c>
      <c r="Z183" s="59">
        <f t="shared" ca="1" si="308"/>
        <v>0</v>
      </c>
      <c r="AB183" s="56">
        <v>0</v>
      </c>
      <c r="AC183" s="56">
        <v>0</v>
      </c>
      <c r="AD183" s="59">
        <f t="shared" si="309"/>
        <v>0</v>
      </c>
      <c r="AE183" s="59">
        <f t="shared" si="293"/>
        <v>0</v>
      </c>
      <c r="AF183" s="56" t="s">
        <v>168</v>
      </c>
      <c r="AG183" s="56">
        <v>0</v>
      </c>
      <c r="AH183" s="59">
        <f t="shared" ref="AH183" si="313">AD183*(1-AG183)</f>
        <v>0</v>
      </c>
      <c r="AI183" s="59">
        <f t="shared" ca="1" si="310"/>
        <v>0</v>
      </c>
      <c r="AN183" s="52" t="e">
        <f t="shared" si="270"/>
        <v>#DIV/0!</v>
      </c>
    </row>
    <row r="184" spans="1:40" x14ac:dyDescent="0.3">
      <c r="AN184" s="52" t="e">
        <f t="shared" si="270"/>
        <v>#DIV/0!</v>
      </c>
    </row>
    <row r="185" spans="1:40" x14ac:dyDescent="0.3">
      <c r="A185" s="60">
        <v>28</v>
      </c>
      <c r="B185" s="54" t="str">
        <f>VLOOKUP($A185,'#Stat'!$A:$K,2,FALSE)</f>
        <v>플루스</v>
      </c>
      <c r="C185" s="54" t="str">
        <f>VLOOKUP($A185,[5]CreatureTable!$A:$AV,48,FALSE)</f>
        <v>3</v>
      </c>
      <c r="D185" s="54" t="str">
        <f>VLOOKUP($A185,'#Stat'!$A:$K,3,FALSE)</f>
        <v>Assassin</v>
      </c>
      <c r="E185" s="54">
        <f>VLOOKUP($A185,'#Stat'!$A:$K,7,FALSE)</f>
        <v>101</v>
      </c>
      <c r="F185" s="54">
        <f>VLOOKUP($A185,'#Stat'!$A:$K,8,FALSE)</f>
        <v>101</v>
      </c>
      <c r="G185" s="54">
        <f>VLOOKUP($A185,'#Stat'!$A:$K,9,FALSE)</f>
        <v>5666</v>
      </c>
      <c r="H185" s="54">
        <f>VLOOKUP($A185,'#Stat'!$A:$K,10,FALSE)*2</f>
        <v>64</v>
      </c>
      <c r="I185" s="54">
        <f>VLOOKUP($A185,'#Stat'!$A:$K,11,FALSE)*2</f>
        <v>56</v>
      </c>
      <c r="J185" s="55" t="s">
        <v>63</v>
      </c>
      <c r="K185" s="56" t="s">
        <v>118</v>
      </c>
      <c r="L185" s="56">
        <v>2900</v>
      </c>
      <c r="M185" s="56">
        <v>100</v>
      </c>
      <c r="N185" s="56">
        <v>0</v>
      </c>
      <c r="O185" s="56">
        <v>0</v>
      </c>
      <c r="P185" s="56">
        <v>1</v>
      </c>
      <c r="Q185" s="56">
        <v>-0.25</v>
      </c>
      <c r="R185" s="59">
        <f>(($L185*'#Constant'!$B$6+($O185-$N185*2)*'#Constant'!$H$6)*(VLOOKUP($N185,'#Constant'!$D$6:$E$12,2,FALSE)/$M185*100*VLOOKUP($C185,'#Constant'!$J$6:$K$10,2,FALSE)*VLOOKUP($J185,'#Constant'!$M$6:$N$11,2,FALSE)*(1-$Q185)/$P185))</f>
        <v>2175</v>
      </c>
      <c r="T185" s="59">
        <f>$R185*(1-$AB185)</f>
        <v>2175</v>
      </c>
      <c r="U185" s="59">
        <f t="shared" ref="U185:U190" si="314">T185/IF(L185=0,1000,L185)*1000</f>
        <v>750</v>
      </c>
      <c r="V185" s="59">
        <f>$U185*$P185</f>
        <v>750</v>
      </c>
      <c r="W185" s="56" t="s">
        <v>143</v>
      </c>
      <c r="X185" s="56">
        <v>0</v>
      </c>
      <c r="Y185" s="59">
        <f t="shared" ref="Y185:Y190" si="315">T185*(1-X185)</f>
        <v>2175</v>
      </c>
      <c r="Z185" s="59">
        <f ca="1">T185*X185/1000*OFFSET($E185,0,IF($W185="PA",0,IF($W185="MA",1,IF($W185="HP",2,IF($W185="PD",3,IF($W185="MD",4,0))))))*2</f>
        <v>0</v>
      </c>
      <c r="AB185" s="56">
        <v>0</v>
      </c>
      <c r="AC185" s="56">
        <v>0</v>
      </c>
      <c r="AD185" s="59">
        <f>$R185/(IF($AC185=0,1,$AC185)/2000)*$AB185</f>
        <v>0</v>
      </c>
      <c r="AE185" s="59">
        <f t="shared" si="293"/>
        <v>0</v>
      </c>
      <c r="AF185" s="56" t="s">
        <v>143</v>
      </c>
      <c r="AG185" s="56">
        <v>0</v>
      </c>
      <c r="AH185" s="59">
        <f t="shared" ref="AH185:AH187" si="316">$AD185*(1-$AG185)</f>
        <v>0</v>
      </c>
      <c r="AI185" s="59">
        <f ca="1">$AD185*$AG185/1000*OFFSET($E185,0,IF($W185="PA",0,IF($W185="MA",1,IF($W185="HP",2,IF($W185="PD",3,IF($W185="MD",4,0))))))*2</f>
        <v>0</v>
      </c>
      <c r="AK185" s="52">
        <f>800/(4000/L185)</f>
        <v>580</v>
      </c>
      <c r="AN185" s="52">
        <f t="shared" si="270"/>
        <v>3.75</v>
      </c>
    </row>
    <row r="186" spans="1:40" x14ac:dyDescent="0.3">
      <c r="A186" s="60">
        <f>A185</f>
        <v>28</v>
      </c>
      <c r="B186" s="54" t="str">
        <f>VLOOKUP($A186,'#Stat'!$A:$K,2,FALSE)</f>
        <v>플루스</v>
      </c>
      <c r="C186" s="54" t="str">
        <f>VLOOKUP($A186,[5]CreatureTable!$A:$AV,48,FALSE)</f>
        <v>3</v>
      </c>
      <c r="D186" s="54" t="str">
        <f>VLOOKUP($A186,'#Stat'!$A:$K,3,FALSE)</f>
        <v>Assassin</v>
      </c>
      <c r="E186" s="54">
        <f>VLOOKUP($A186,'#Stat'!$A:$K,7,FALSE)</f>
        <v>101</v>
      </c>
      <c r="F186" s="54">
        <f>VLOOKUP($A186,'#Stat'!$A:$K,8,FALSE)</f>
        <v>101</v>
      </c>
      <c r="G186" s="54">
        <f>VLOOKUP($A186,'#Stat'!$A:$K,9,FALSE)</f>
        <v>5666</v>
      </c>
      <c r="H186" s="54">
        <f>VLOOKUP($A186,'#Stat'!$A:$K,10,FALSE)*2</f>
        <v>64</v>
      </c>
      <c r="I186" s="54">
        <f>VLOOKUP($A186,'#Stat'!$A:$K,11,FALSE)*2</f>
        <v>56</v>
      </c>
      <c r="J186" s="55" t="s">
        <v>127</v>
      </c>
      <c r="K186" s="56" t="s">
        <v>118</v>
      </c>
      <c r="L186" s="56">
        <v>3200</v>
      </c>
      <c r="M186" s="56">
        <v>100</v>
      </c>
      <c r="N186" s="56">
        <v>2000</v>
      </c>
      <c r="O186" s="56">
        <v>6000</v>
      </c>
      <c r="P186" s="56">
        <v>1</v>
      </c>
      <c r="Q186" s="56">
        <v>-0.25</v>
      </c>
      <c r="R186" s="59">
        <f>(($L186*'#Constant'!$B$6+($O186-$N186*2)*'#Constant'!$H$6)*(VLOOKUP($N186,'#Constant'!$D$6:$E$12,2,FALSE)/$M186*100*VLOOKUP($C186,'#Constant'!$J$6:$K$10,2,FALSE)*VLOOKUP($J186,'#Constant'!$M$6:$N$11,2,FALSE)*(1-$Q186)/$P186))</f>
        <v>8100</v>
      </c>
      <c r="T186" s="59">
        <f t="shared" ref="T186:T190" si="317">$R186*(1-$AB186)</f>
        <v>8100</v>
      </c>
      <c r="U186" s="59">
        <f t="shared" si="314"/>
        <v>2531.25</v>
      </c>
      <c r="V186" s="59">
        <f t="shared" ref="V186:V190" si="318">$U186*$P186</f>
        <v>2531.25</v>
      </c>
      <c r="W186" s="56" t="s">
        <v>143</v>
      </c>
      <c r="X186" s="56">
        <v>0.5</v>
      </c>
      <c r="Y186" s="59">
        <f t="shared" si="315"/>
        <v>4050</v>
      </c>
      <c r="Z186" s="59">
        <f t="shared" ref="Z186:Z190" ca="1" si="319">T186*X186/1000*OFFSET($E186,0,IF($W186="PA",0,IF($W186="MA",1,IF($W186="HP",2,IF($W186="PD",3,IF($W186="MD",4,0))))))*2</f>
        <v>818.09999999999991</v>
      </c>
      <c r="AB186" s="56">
        <v>0</v>
      </c>
      <c r="AC186" s="56">
        <v>0</v>
      </c>
      <c r="AD186" s="59">
        <f t="shared" ref="AD186:AD190" si="320">$R186/(IF($AC186=0,1,$AC186)/2000)*$AB186</f>
        <v>0</v>
      </c>
      <c r="AE186" s="59">
        <f t="shared" si="293"/>
        <v>0</v>
      </c>
      <c r="AF186" s="56" t="s">
        <v>143</v>
      </c>
      <c r="AG186" s="56">
        <v>0</v>
      </c>
      <c r="AH186" s="59">
        <f t="shared" si="316"/>
        <v>0</v>
      </c>
      <c r="AI186" s="59">
        <f t="shared" ref="AI186:AI190" ca="1" si="321">$AD186*$AG186/1000*OFFSET($E186,0,IF($W186="PA",0,IF($W186="MA",1,IF($W186="HP",2,IF($W186="PD",3,IF($W186="MD",4,0))))))*2</f>
        <v>0</v>
      </c>
      <c r="AN186" s="52" t="e">
        <f t="shared" si="270"/>
        <v>#DIV/0!</v>
      </c>
    </row>
    <row r="187" spans="1:40" x14ac:dyDescent="0.3">
      <c r="A187" s="60">
        <f t="shared" ref="A187:A190" si="322">A186</f>
        <v>28</v>
      </c>
      <c r="B187" s="54" t="str">
        <f>VLOOKUP($A187,'#Stat'!$A:$K,2,FALSE)</f>
        <v>플루스</v>
      </c>
      <c r="C187" s="54" t="str">
        <f>VLOOKUP($A187,[5]CreatureTable!$A:$AV,48,FALSE)</f>
        <v>3</v>
      </c>
      <c r="D187" s="54" t="str">
        <f>VLOOKUP($A187,'#Stat'!$A:$K,3,FALSE)</f>
        <v>Assassin</v>
      </c>
      <c r="E187" s="54">
        <f>VLOOKUP($A187,'#Stat'!$A:$K,7,FALSE)</f>
        <v>101</v>
      </c>
      <c r="F187" s="54">
        <f>VLOOKUP($A187,'#Stat'!$A:$K,8,FALSE)</f>
        <v>101</v>
      </c>
      <c r="G187" s="54">
        <f>VLOOKUP($A187,'#Stat'!$A:$K,9,FALSE)</f>
        <v>5666</v>
      </c>
      <c r="H187" s="54">
        <f>VLOOKUP($A187,'#Stat'!$A:$K,10,FALSE)*2</f>
        <v>64</v>
      </c>
      <c r="I187" s="54">
        <f>VLOOKUP($A187,'#Stat'!$A:$K,11,FALSE)*2</f>
        <v>56</v>
      </c>
      <c r="J187" s="55" t="s">
        <v>128</v>
      </c>
      <c r="K187" s="56" t="s">
        <v>167</v>
      </c>
      <c r="L187" s="56">
        <v>2100</v>
      </c>
      <c r="M187" s="56">
        <v>100</v>
      </c>
      <c r="N187" s="56">
        <v>1000</v>
      </c>
      <c r="O187" s="56">
        <v>10000</v>
      </c>
      <c r="P187" s="56">
        <v>1</v>
      </c>
      <c r="Q187" s="56">
        <v>0</v>
      </c>
      <c r="R187" s="59">
        <f>(($L187*'#Constant'!$B$6+($O187-$N187*2)*'#Constant'!$H$6)*(VLOOKUP($N187,'#Constant'!$D$6:$E$12,2,FALSE)/$M187*100*VLOOKUP($C187,'#Constant'!$J$6:$K$10,2,FALSE)*VLOOKUP($J187,'#Constant'!$M$6:$N$11,2,FALSE)*(1-$Q187)/$P187))</f>
        <v>3052.5000000000005</v>
      </c>
      <c r="T187" s="59">
        <f t="shared" si="317"/>
        <v>0</v>
      </c>
      <c r="U187" s="59">
        <f t="shared" si="314"/>
        <v>0</v>
      </c>
      <c r="V187" s="59">
        <f t="shared" si="318"/>
        <v>0</v>
      </c>
      <c r="W187" s="56" t="s">
        <v>143</v>
      </c>
      <c r="X187" s="56">
        <v>0.5</v>
      </c>
      <c r="Y187" s="59">
        <f t="shared" si="315"/>
        <v>0</v>
      </c>
      <c r="Z187" s="59">
        <f t="shared" ca="1" si="319"/>
        <v>0</v>
      </c>
      <c r="AB187" s="56">
        <v>1</v>
      </c>
      <c r="AC187" s="56">
        <v>10000</v>
      </c>
      <c r="AD187" s="59">
        <f t="shared" si="320"/>
        <v>610.50000000000011</v>
      </c>
      <c r="AE187" s="59">
        <f t="shared" si="293"/>
        <v>610.50000000000011</v>
      </c>
      <c r="AF187" s="56" t="s">
        <v>143</v>
      </c>
      <c r="AG187" s="56">
        <v>0.5</v>
      </c>
      <c r="AH187" s="59">
        <f t="shared" si="316"/>
        <v>305.25000000000006</v>
      </c>
      <c r="AI187" s="59">
        <f t="shared" ca="1" si="321"/>
        <v>61.660500000000013</v>
      </c>
      <c r="AN187" s="52" t="e">
        <f t="shared" si="270"/>
        <v>#DIV/0!</v>
      </c>
    </row>
    <row r="188" spans="1:40" x14ac:dyDescent="0.3">
      <c r="A188" s="60">
        <f t="shared" si="322"/>
        <v>28</v>
      </c>
      <c r="B188" s="54" t="str">
        <f>VLOOKUP($A188,'#Stat'!$A:$K,2,FALSE)</f>
        <v>플루스</v>
      </c>
      <c r="C188" s="54" t="str">
        <f>VLOOKUP($A188,[5]CreatureTable!$A:$AV,48,FALSE)</f>
        <v>3</v>
      </c>
      <c r="D188" s="54" t="str">
        <f>VLOOKUP($A188,'#Stat'!$A:$K,3,FALSE)</f>
        <v>Assassin</v>
      </c>
      <c r="E188" s="54">
        <f>VLOOKUP($A188,'#Stat'!$A:$K,7,FALSE)</f>
        <v>101</v>
      </c>
      <c r="F188" s="54">
        <f>VLOOKUP($A188,'#Stat'!$A:$K,8,FALSE)</f>
        <v>101</v>
      </c>
      <c r="G188" s="54">
        <f>VLOOKUP($A188,'#Stat'!$A:$K,9,FALSE)</f>
        <v>5666</v>
      </c>
      <c r="H188" s="54">
        <f>VLOOKUP($A188,'#Stat'!$A:$K,10,FALSE)*2</f>
        <v>64</v>
      </c>
      <c r="I188" s="54">
        <f>VLOOKUP($A188,'#Stat'!$A:$K,11,FALSE)*2</f>
        <v>56</v>
      </c>
      <c r="J188" s="55" t="s">
        <v>129</v>
      </c>
      <c r="K188" s="56" t="s">
        <v>166</v>
      </c>
      <c r="L188" s="56">
        <v>4500</v>
      </c>
      <c r="M188" s="56">
        <v>100</v>
      </c>
      <c r="N188" s="56">
        <v>2000</v>
      </c>
      <c r="O188" s="56">
        <v>25000</v>
      </c>
      <c r="P188" s="56">
        <v>1</v>
      </c>
      <c r="Q188" s="56">
        <v>0.25</v>
      </c>
      <c r="R188" s="59">
        <f>(($L188*'#Constant'!$B$6+($O188-$N188*2)*'#Constant'!$H$6)*(VLOOKUP($N188,'#Constant'!$D$6:$E$12,2,FALSE)/$M188*100*VLOOKUP($C188,'#Constant'!$J$6:$K$10,2,FALSE)*VLOOKUP($J188,'#Constant'!$M$6:$N$11,2,FALSE)*(1-$Q188)/$P188))</f>
        <v>14681.25</v>
      </c>
      <c r="T188" s="59">
        <f t="shared" si="317"/>
        <v>14681.25</v>
      </c>
      <c r="U188" s="59">
        <f t="shared" si="314"/>
        <v>3262.5</v>
      </c>
      <c r="V188" s="59">
        <f t="shared" si="318"/>
        <v>3262.5</v>
      </c>
      <c r="W188" s="56" t="s">
        <v>143</v>
      </c>
      <c r="X188" s="56">
        <v>0.5</v>
      </c>
      <c r="Y188" s="59">
        <f t="shared" si="315"/>
        <v>7340.625</v>
      </c>
      <c r="Z188" s="59">
        <f t="shared" ca="1" si="319"/>
        <v>1482.8062500000001</v>
      </c>
      <c r="AB188" s="56">
        <v>0</v>
      </c>
      <c r="AC188" s="56">
        <v>0</v>
      </c>
      <c r="AD188" s="59">
        <f t="shared" si="320"/>
        <v>0</v>
      </c>
      <c r="AE188" s="59">
        <f t="shared" si="293"/>
        <v>0</v>
      </c>
      <c r="AF188" s="56" t="s">
        <v>143</v>
      </c>
      <c r="AG188" s="56">
        <v>0.5</v>
      </c>
      <c r="AH188" s="59">
        <f>$AD188*(1-$AG188)</f>
        <v>0</v>
      </c>
      <c r="AI188" s="59">
        <f t="shared" ca="1" si="321"/>
        <v>0</v>
      </c>
      <c r="AN188" s="52" t="e">
        <f t="shared" si="270"/>
        <v>#DIV/0!</v>
      </c>
    </row>
    <row r="189" spans="1:40" x14ac:dyDescent="0.3">
      <c r="A189" s="60">
        <f t="shared" si="322"/>
        <v>28</v>
      </c>
      <c r="B189" s="54" t="str">
        <f>VLOOKUP($A189,'#Stat'!$A:$K,2,FALSE)</f>
        <v>플루스</v>
      </c>
      <c r="C189" s="54" t="str">
        <f>VLOOKUP($A189,[5]CreatureTable!$A:$AV,48,FALSE)</f>
        <v>3</v>
      </c>
      <c r="D189" s="54" t="str">
        <f>VLOOKUP($A189,'#Stat'!$A:$K,3,FALSE)</f>
        <v>Assassin</v>
      </c>
      <c r="E189" s="54">
        <f>VLOOKUP($A189,'#Stat'!$A:$K,7,FALSE)</f>
        <v>101</v>
      </c>
      <c r="F189" s="54">
        <f>VLOOKUP($A189,'#Stat'!$A:$K,8,FALSE)</f>
        <v>101</v>
      </c>
      <c r="G189" s="54">
        <f>VLOOKUP($A189,'#Stat'!$A:$K,9,FALSE)</f>
        <v>5666</v>
      </c>
      <c r="H189" s="54">
        <f>VLOOKUP($A189,'#Stat'!$A:$K,10,FALSE)*2</f>
        <v>64</v>
      </c>
      <c r="I189" s="54">
        <f>VLOOKUP($A189,'#Stat'!$A:$K,11,FALSE)*2</f>
        <v>56</v>
      </c>
      <c r="J189" s="55" t="s">
        <v>130</v>
      </c>
      <c r="K189" s="56" t="s">
        <v>122</v>
      </c>
      <c r="L189" s="56">
        <v>1000</v>
      </c>
      <c r="M189" s="56">
        <v>100</v>
      </c>
      <c r="N189" s="56">
        <v>0</v>
      </c>
      <c r="O189" s="56">
        <v>10000</v>
      </c>
      <c r="P189" s="56">
        <v>1</v>
      </c>
      <c r="Q189" s="56">
        <v>-1</v>
      </c>
      <c r="R189" s="59">
        <f>(($L189*'#Constant'!$B$6+($O189-$N189*2)*'#Constant'!$H$6)*(VLOOKUP($N189,'#Constant'!$D$6:$E$12,2,FALSE)/$M189*100*VLOOKUP($C189,'#Constant'!$J$6:$K$10,2,FALSE)*VLOOKUP($J189,'#Constant'!$M$6:$N$11,2,FALSE)*(1-$Q189)/$P189))</f>
        <v>3600</v>
      </c>
      <c r="T189" s="59">
        <f t="shared" si="317"/>
        <v>3600</v>
      </c>
      <c r="U189" s="59">
        <f t="shared" si="314"/>
        <v>3600</v>
      </c>
      <c r="V189" s="59">
        <f t="shared" si="318"/>
        <v>3600</v>
      </c>
      <c r="W189" s="56" t="s">
        <v>143</v>
      </c>
      <c r="X189" s="56">
        <v>0.5</v>
      </c>
      <c r="Y189" s="59">
        <f t="shared" si="315"/>
        <v>1800</v>
      </c>
      <c r="Z189" s="59">
        <f t="shared" ca="1" si="319"/>
        <v>363.6</v>
      </c>
      <c r="AB189" s="56">
        <v>0</v>
      </c>
      <c r="AC189" s="56">
        <v>0</v>
      </c>
      <c r="AD189" s="59">
        <f t="shared" si="320"/>
        <v>0</v>
      </c>
      <c r="AE189" s="59">
        <f t="shared" si="293"/>
        <v>0</v>
      </c>
      <c r="AF189" s="56" t="s">
        <v>143</v>
      </c>
      <c r="AG189" s="56">
        <v>0</v>
      </c>
      <c r="AH189" s="59">
        <f t="shared" ref="AH189" si="323">$AD189*(1-$AG189)</f>
        <v>0</v>
      </c>
      <c r="AI189" s="59">
        <f t="shared" ca="1" si="321"/>
        <v>0</v>
      </c>
      <c r="AN189" s="52" t="e">
        <f t="shared" si="270"/>
        <v>#DIV/0!</v>
      </c>
    </row>
    <row r="190" spans="1:40" x14ac:dyDescent="0.3">
      <c r="A190" s="60">
        <f t="shared" si="322"/>
        <v>28</v>
      </c>
      <c r="B190" s="54" t="str">
        <f>VLOOKUP($A190,'#Stat'!$A:$K,2,FALSE)</f>
        <v>플루스</v>
      </c>
      <c r="C190" s="54" t="str">
        <f>VLOOKUP($A190,[5]CreatureTable!$A:$AV,48,FALSE)</f>
        <v>3</v>
      </c>
      <c r="D190" s="54" t="str">
        <f>VLOOKUP($A190,'#Stat'!$A:$K,3,FALSE)</f>
        <v>Assassin</v>
      </c>
      <c r="E190" s="54">
        <f>VLOOKUP($A190,'#Stat'!$A:$K,7,FALSE)</f>
        <v>101</v>
      </c>
      <c r="F190" s="54">
        <f>VLOOKUP($A190,'#Stat'!$A:$K,8,FALSE)</f>
        <v>101</v>
      </c>
      <c r="G190" s="54">
        <f>VLOOKUP($A190,'#Stat'!$A:$K,9,FALSE)</f>
        <v>5666</v>
      </c>
      <c r="H190" s="54">
        <f>VLOOKUP($A190,'#Stat'!$A:$K,10,FALSE)*2</f>
        <v>64</v>
      </c>
      <c r="I190" s="54">
        <f>VLOOKUP($A190,'#Stat'!$A:$K,11,FALSE)*2</f>
        <v>56</v>
      </c>
      <c r="J190" s="55" t="s">
        <v>134</v>
      </c>
      <c r="K190" s="56" t="s">
        <v>122</v>
      </c>
      <c r="L190" s="56">
        <v>0</v>
      </c>
      <c r="M190" s="56">
        <v>25</v>
      </c>
      <c r="N190" s="56">
        <v>0</v>
      </c>
      <c r="O190" s="56">
        <v>2000</v>
      </c>
      <c r="P190" s="56">
        <v>1</v>
      </c>
      <c r="Q190" s="56">
        <v>0</v>
      </c>
      <c r="R190" s="59">
        <f>(($L190*'#Constant'!$B$6+($O190-$N190*2)*'#Constant'!$H$6)*(VLOOKUP($N190,'#Constant'!$D$6:$E$12,2,FALSE)/$M190*100*VLOOKUP($C190,'#Constant'!$J$6:$K$10,2,FALSE)*VLOOKUP($J190,'#Constant'!$M$6:$N$11,2,FALSE)*(1-$Q190)/$P190))</f>
        <v>960</v>
      </c>
      <c r="T190" s="59">
        <f t="shared" si="317"/>
        <v>960</v>
      </c>
      <c r="U190" s="59">
        <f t="shared" si="314"/>
        <v>960</v>
      </c>
      <c r="V190" s="59">
        <f t="shared" si="318"/>
        <v>960</v>
      </c>
      <c r="W190" s="56" t="s">
        <v>143</v>
      </c>
      <c r="X190" s="56">
        <v>0</v>
      </c>
      <c r="Y190" s="59">
        <f t="shared" si="315"/>
        <v>960</v>
      </c>
      <c r="Z190" s="59">
        <f t="shared" ca="1" si="319"/>
        <v>0</v>
      </c>
      <c r="AB190" s="56">
        <v>0</v>
      </c>
      <c r="AC190" s="56">
        <v>0</v>
      </c>
      <c r="AD190" s="59">
        <f t="shared" si="320"/>
        <v>0</v>
      </c>
      <c r="AE190" s="59">
        <f t="shared" si="293"/>
        <v>0</v>
      </c>
      <c r="AF190" s="56" t="s">
        <v>143</v>
      </c>
      <c r="AG190" s="56">
        <v>0</v>
      </c>
      <c r="AH190" s="59">
        <f t="shared" ref="AH190" si="324">AD190*(1-AG190)</f>
        <v>0</v>
      </c>
      <c r="AI190" s="59">
        <f t="shared" ca="1" si="321"/>
        <v>0</v>
      </c>
      <c r="AN190" s="52" t="e">
        <f t="shared" si="270"/>
        <v>#DIV/0!</v>
      </c>
    </row>
    <row r="191" spans="1:40" x14ac:dyDescent="0.3">
      <c r="AN191" s="52" t="e">
        <f t="shared" si="270"/>
        <v>#DIV/0!</v>
      </c>
    </row>
    <row r="192" spans="1:40" x14ac:dyDescent="0.3">
      <c r="A192" s="60">
        <v>29</v>
      </c>
      <c r="B192" s="54" t="str">
        <f>VLOOKUP($A192,'#Stat'!$A:$K,2,FALSE)</f>
        <v>루나</v>
      </c>
      <c r="C192" s="54" t="str">
        <f>VLOOKUP($A192,[5]CreatureTable!$A:$AV,48,FALSE)</f>
        <v>3</v>
      </c>
      <c r="D192" s="54" t="str">
        <f>VLOOKUP($A192,'#Stat'!$A:$K,3,FALSE)</f>
        <v>Archer</v>
      </c>
      <c r="E192" s="54">
        <f>VLOOKUP($A192,'#Stat'!$A:$K,7,FALSE)</f>
        <v>114</v>
      </c>
      <c r="F192" s="54">
        <f>VLOOKUP($A192,'#Stat'!$A:$K,8,FALSE)</f>
        <v>114</v>
      </c>
      <c r="G192" s="54">
        <f>VLOOKUP($A192,'#Stat'!$A:$K,9,FALSE)</f>
        <v>4364</v>
      </c>
      <c r="H192" s="54">
        <f>VLOOKUP($A192,'#Stat'!$A:$K,10,FALSE)*2</f>
        <v>44</v>
      </c>
      <c r="I192" s="54">
        <f>VLOOKUP($A192,'#Stat'!$A:$K,11,FALSE)*2</f>
        <v>36</v>
      </c>
      <c r="J192" s="55" t="s">
        <v>63</v>
      </c>
      <c r="K192" s="56" t="s">
        <v>118</v>
      </c>
      <c r="L192" s="56">
        <v>2000</v>
      </c>
      <c r="M192" s="56">
        <v>100</v>
      </c>
      <c r="N192" s="56">
        <v>0</v>
      </c>
      <c r="O192" s="56">
        <v>0</v>
      </c>
      <c r="P192" s="56">
        <v>1</v>
      </c>
      <c r="Q192" s="56">
        <v>0</v>
      </c>
      <c r="R192" s="59">
        <f>(($L192*'#Constant'!$B$6+($O192-$N192*2)*'#Constant'!$H$6)*(VLOOKUP($N192,'#Constant'!$D$6:$E$12,2,FALSE)/$M192*100*VLOOKUP($C192,'#Constant'!$J$6:$K$10,2,FALSE)*VLOOKUP($J192,'#Constant'!$M$6:$N$11,2,FALSE)*(1-$Q192)/$P192))</f>
        <v>1200</v>
      </c>
      <c r="T192" s="59">
        <f>$R192*(1-$AB192)</f>
        <v>1200</v>
      </c>
      <c r="U192" s="59">
        <f t="shared" ref="U192:U197" si="325">T192/IF(L192=0,1000,L192)*1000</f>
        <v>600</v>
      </c>
      <c r="V192" s="59">
        <f>$U192*$P192</f>
        <v>600</v>
      </c>
      <c r="W192" s="56" t="s">
        <v>168</v>
      </c>
      <c r="X192" s="56">
        <v>0</v>
      </c>
      <c r="Y192" s="59">
        <f t="shared" ref="Y192:Y197" si="326">T192*(1-X192)</f>
        <v>1200</v>
      </c>
      <c r="Z192" s="59">
        <f ca="1">T192*X192/1000*OFFSET($E192,0,IF($W192="PA",0,IF($W192="MA",1,IF($W192="HP",2,IF($W192="PD",3,IF($W192="MD",4,0))))))*2</f>
        <v>0</v>
      </c>
      <c r="AB192" s="56">
        <v>0</v>
      </c>
      <c r="AC192" s="56">
        <v>0</v>
      </c>
      <c r="AD192" s="59">
        <f>$R192/(IF($AC192=0,1,$AC192)/2000)*$AB192</f>
        <v>0</v>
      </c>
      <c r="AE192" s="59">
        <f t="shared" si="293"/>
        <v>0</v>
      </c>
      <c r="AF192" s="56" t="s">
        <v>143</v>
      </c>
      <c r="AG192" s="56">
        <v>0</v>
      </c>
      <c r="AH192" s="59">
        <f t="shared" ref="AH192:AH194" si="327">$AD192*(1-$AG192)</f>
        <v>0</v>
      </c>
      <c r="AI192" s="59">
        <f ca="1">$AD192*$AG192/1000*OFFSET($E192,0,IF($W192="PA",0,IF($W192="MA",1,IF($W192="HP",2,IF($W192="PD",3,IF($W192="MD",4,0))))))*2</f>
        <v>0</v>
      </c>
      <c r="AK192" s="52">
        <f>800/(4000/L192)</f>
        <v>400</v>
      </c>
      <c r="AN192" s="52">
        <f t="shared" si="270"/>
        <v>3</v>
      </c>
    </row>
    <row r="193" spans="1:40" x14ac:dyDescent="0.3">
      <c r="A193" s="60">
        <f>A192</f>
        <v>29</v>
      </c>
      <c r="B193" s="54" t="str">
        <f>VLOOKUP($A193,'#Stat'!$A:$K,2,FALSE)</f>
        <v>루나</v>
      </c>
      <c r="C193" s="54" t="str">
        <f>VLOOKUP($A193,[5]CreatureTable!$A:$AV,48,FALSE)</f>
        <v>3</v>
      </c>
      <c r="D193" s="54" t="str">
        <f>VLOOKUP($A193,'#Stat'!$A:$K,3,FALSE)</f>
        <v>Archer</v>
      </c>
      <c r="E193" s="54">
        <f>VLOOKUP($A193,'#Stat'!$A:$K,7,FALSE)</f>
        <v>114</v>
      </c>
      <c r="F193" s="54">
        <f>VLOOKUP($A193,'#Stat'!$A:$K,8,FALSE)</f>
        <v>114</v>
      </c>
      <c r="G193" s="54">
        <f>VLOOKUP($A193,'#Stat'!$A:$K,9,FALSE)</f>
        <v>4364</v>
      </c>
      <c r="H193" s="54">
        <f>VLOOKUP($A193,'#Stat'!$A:$K,10,FALSE)*2</f>
        <v>44</v>
      </c>
      <c r="I193" s="54">
        <f>VLOOKUP($A193,'#Stat'!$A:$K,11,FALSE)*2</f>
        <v>36</v>
      </c>
      <c r="J193" s="55" t="s">
        <v>127</v>
      </c>
      <c r="K193" s="56" t="s">
        <v>118</v>
      </c>
      <c r="L193" s="56">
        <v>3000</v>
      </c>
      <c r="M193" s="56">
        <v>100</v>
      </c>
      <c r="N193" s="56">
        <v>2000</v>
      </c>
      <c r="O193" s="56">
        <v>8000</v>
      </c>
      <c r="P193" s="56">
        <v>3</v>
      </c>
      <c r="Q193" s="56">
        <v>-0.75</v>
      </c>
      <c r="R193" s="59">
        <f>(($L193*'#Constant'!$B$6+($O193-$N193*2)*'#Constant'!$H$6)*(VLOOKUP($N193,'#Constant'!$D$6:$E$12,2,FALSE)/$M193*100*VLOOKUP($C193,'#Constant'!$J$6:$K$10,2,FALSE)*VLOOKUP($J193,'#Constant'!$M$6:$N$11,2,FALSE)*(1-$Q193)/$P193))</f>
        <v>3989.9999999999995</v>
      </c>
      <c r="T193" s="59">
        <f t="shared" ref="T193:T197" si="328">$R193*(1-$AB193)</f>
        <v>3989.9999999999995</v>
      </c>
      <c r="U193" s="59">
        <f t="shared" si="325"/>
        <v>1329.9999999999998</v>
      </c>
      <c r="V193" s="59">
        <f t="shared" ref="V193:V197" si="329">$U193*$P193</f>
        <v>3989.9999999999991</v>
      </c>
      <c r="W193" s="56" t="s">
        <v>168</v>
      </c>
      <c r="X193" s="56">
        <v>0.5</v>
      </c>
      <c r="Y193" s="59">
        <f t="shared" si="326"/>
        <v>1994.9999999999998</v>
      </c>
      <c r="Z193" s="59">
        <f t="shared" ref="Z193:Z197" ca="1" si="330">T193*X193/1000*OFFSET($E193,0,IF($W193="PA",0,IF($W193="MA",1,IF($W193="HP",2,IF($W193="PD",3,IF($W193="MD",4,0))))))*2</f>
        <v>454.8599999999999</v>
      </c>
      <c r="AB193" s="56">
        <v>0</v>
      </c>
      <c r="AC193" s="56">
        <v>0</v>
      </c>
      <c r="AD193" s="59">
        <f t="shared" ref="AD193:AD197" si="331">$R193/(IF($AC193=0,1,$AC193)/2000)*$AB193</f>
        <v>0</v>
      </c>
      <c r="AE193" s="59">
        <f t="shared" si="293"/>
        <v>0</v>
      </c>
      <c r="AF193" s="56" t="s">
        <v>143</v>
      </c>
      <c r="AG193" s="56">
        <v>0</v>
      </c>
      <c r="AH193" s="59">
        <f t="shared" si="327"/>
        <v>0</v>
      </c>
      <c r="AI193" s="59">
        <f t="shared" ref="AI193:AI197" ca="1" si="332">$AD193*$AG193/1000*OFFSET($E193,0,IF($W193="PA",0,IF($W193="MA",1,IF($W193="HP",2,IF($W193="PD",3,IF($W193="MD",4,0))))))*2</f>
        <v>0</v>
      </c>
      <c r="AN193" s="52" t="e">
        <f t="shared" si="270"/>
        <v>#DIV/0!</v>
      </c>
    </row>
    <row r="194" spans="1:40" x14ac:dyDescent="0.3">
      <c r="A194" s="60">
        <f t="shared" ref="A194:A197" si="333">A193</f>
        <v>29</v>
      </c>
      <c r="B194" s="54" t="str">
        <f>VLOOKUP($A194,'#Stat'!$A:$K,2,FALSE)</f>
        <v>루나</v>
      </c>
      <c r="C194" s="54" t="str">
        <f>VLOOKUP($A194,[5]CreatureTable!$A:$AV,48,FALSE)</f>
        <v>3</v>
      </c>
      <c r="D194" s="54" t="str">
        <f>VLOOKUP($A194,'#Stat'!$A:$K,3,FALSE)</f>
        <v>Archer</v>
      </c>
      <c r="E194" s="54">
        <f>VLOOKUP($A194,'#Stat'!$A:$K,7,FALSE)</f>
        <v>114</v>
      </c>
      <c r="F194" s="54">
        <f>VLOOKUP($A194,'#Stat'!$A:$K,8,FALSE)</f>
        <v>114</v>
      </c>
      <c r="G194" s="54">
        <f>VLOOKUP($A194,'#Stat'!$A:$K,9,FALSE)</f>
        <v>4364</v>
      </c>
      <c r="H194" s="54">
        <f>VLOOKUP($A194,'#Stat'!$A:$K,10,FALSE)*2</f>
        <v>44</v>
      </c>
      <c r="I194" s="54">
        <f>VLOOKUP($A194,'#Stat'!$A:$K,11,FALSE)*2</f>
        <v>36</v>
      </c>
      <c r="J194" s="55" t="s">
        <v>128</v>
      </c>
      <c r="K194" s="56" t="s">
        <v>167</v>
      </c>
      <c r="L194" s="56">
        <v>3200</v>
      </c>
      <c r="M194" s="56">
        <v>100</v>
      </c>
      <c r="N194" s="56">
        <v>2000</v>
      </c>
      <c r="O194" s="56">
        <v>12000</v>
      </c>
      <c r="P194" s="56">
        <v>1</v>
      </c>
      <c r="Q194" s="56">
        <v>0.35</v>
      </c>
      <c r="R194" s="59">
        <f>(($L194*'#Constant'!$B$6+($O194-$N194*2)*'#Constant'!$H$6)*(VLOOKUP($N194,'#Constant'!$D$6:$E$12,2,FALSE)/$M194*100*VLOOKUP($C194,'#Constant'!$J$6:$K$10,2,FALSE)*VLOOKUP($J194,'#Constant'!$M$6:$N$11,2,FALSE)*(1-$Q194)/$P194))</f>
        <v>6177.5999999999995</v>
      </c>
      <c r="T194" s="59">
        <f t="shared" si="328"/>
        <v>6177.5999999999995</v>
      </c>
      <c r="U194" s="59">
        <f t="shared" si="325"/>
        <v>1930.4999999999998</v>
      </c>
      <c r="V194" s="59">
        <f t="shared" si="329"/>
        <v>1930.4999999999998</v>
      </c>
      <c r="W194" s="56" t="s">
        <v>168</v>
      </c>
      <c r="X194" s="56">
        <v>0.5</v>
      </c>
      <c r="Y194" s="59">
        <f t="shared" si="326"/>
        <v>3088.7999999999997</v>
      </c>
      <c r="Z194" s="59">
        <f t="shared" ca="1" si="330"/>
        <v>704.24639999999988</v>
      </c>
      <c r="AB194" s="56">
        <v>0</v>
      </c>
      <c r="AC194" s="56">
        <v>0</v>
      </c>
      <c r="AD194" s="59">
        <f t="shared" si="331"/>
        <v>0</v>
      </c>
      <c r="AE194" s="59">
        <f t="shared" si="293"/>
        <v>0</v>
      </c>
      <c r="AF194" s="56" t="s">
        <v>143</v>
      </c>
      <c r="AG194" s="56">
        <v>0.5</v>
      </c>
      <c r="AH194" s="59">
        <f t="shared" si="327"/>
        <v>0</v>
      </c>
      <c r="AI194" s="59">
        <f t="shared" ca="1" si="332"/>
        <v>0</v>
      </c>
      <c r="AN194" s="52" t="e">
        <f t="shared" si="270"/>
        <v>#DIV/0!</v>
      </c>
    </row>
    <row r="195" spans="1:40" x14ac:dyDescent="0.3">
      <c r="A195" s="60">
        <f t="shared" si="333"/>
        <v>29</v>
      </c>
      <c r="B195" s="54" t="str">
        <f>VLOOKUP($A195,'#Stat'!$A:$K,2,FALSE)</f>
        <v>루나</v>
      </c>
      <c r="C195" s="54" t="str">
        <f>VLOOKUP($A195,[5]CreatureTable!$A:$AV,48,FALSE)</f>
        <v>3</v>
      </c>
      <c r="D195" s="54" t="str">
        <f>VLOOKUP($A195,'#Stat'!$A:$K,3,FALSE)</f>
        <v>Archer</v>
      </c>
      <c r="E195" s="54">
        <f>VLOOKUP($A195,'#Stat'!$A:$K,7,FALSE)</f>
        <v>114</v>
      </c>
      <c r="F195" s="54">
        <f>VLOOKUP($A195,'#Stat'!$A:$K,8,FALSE)</f>
        <v>114</v>
      </c>
      <c r="G195" s="54">
        <f>VLOOKUP($A195,'#Stat'!$A:$K,9,FALSE)</f>
        <v>4364</v>
      </c>
      <c r="H195" s="54">
        <f>VLOOKUP($A195,'#Stat'!$A:$K,10,FALSE)*2</f>
        <v>44</v>
      </c>
      <c r="I195" s="54">
        <f>VLOOKUP($A195,'#Stat'!$A:$K,11,FALSE)*2</f>
        <v>36</v>
      </c>
      <c r="J195" s="55" t="s">
        <v>129</v>
      </c>
      <c r="K195" s="56" t="s">
        <v>166</v>
      </c>
      <c r="L195" s="56">
        <v>4000</v>
      </c>
      <c r="M195" s="56">
        <v>100</v>
      </c>
      <c r="N195" s="56">
        <v>1000</v>
      </c>
      <c r="O195" s="56">
        <v>15000</v>
      </c>
      <c r="P195" s="56">
        <v>3</v>
      </c>
      <c r="Q195" s="56">
        <v>0</v>
      </c>
      <c r="R195" s="59">
        <f>(($L195*'#Constant'!$B$6+($O195-$N195*2)*'#Constant'!$H$6)*(VLOOKUP($N195,'#Constant'!$D$6:$E$12,2,FALSE)/$M195*100*VLOOKUP($C195,'#Constant'!$J$6:$K$10,2,FALSE)*VLOOKUP($J195,'#Constant'!$M$6:$N$11,2,FALSE)*(1-$Q195)/$P195))</f>
        <v>2062.5</v>
      </c>
      <c r="T195" s="59">
        <f t="shared" si="328"/>
        <v>2062.5</v>
      </c>
      <c r="U195" s="59">
        <f t="shared" si="325"/>
        <v>515.625</v>
      </c>
      <c r="V195" s="59">
        <f t="shared" si="329"/>
        <v>1546.875</v>
      </c>
      <c r="W195" s="56" t="s">
        <v>168</v>
      </c>
      <c r="X195" s="56">
        <v>0.5</v>
      </c>
      <c r="Y195" s="59">
        <f t="shared" si="326"/>
        <v>1031.25</v>
      </c>
      <c r="Z195" s="59">
        <f t="shared" ca="1" si="330"/>
        <v>235.125</v>
      </c>
      <c r="AB195" s="56">
        <v>0</v>
      </c>
      <c r="AC195" s="56">
        <v>0</v>
      </c>
      <c r="AD195" s="59">
        <f t="shared" si="331"/>
        <v>0</v>
      </c>
      <c r="AE195" s="59">
        <f t="shared" si="293"/>
        <v>0</v>
      </c>
      <c r="AF195" s="56" t="s">
        <v>143</v>
      </c>
      <c r="AG195" s="56">
        <v>0.5</v>
      </c>
      <c r="AH195" s="59">
        <f>$AD195*(1-$AG195)</f>
        <v>0</v>
      </c>
      <c r="AI195" s="59">
        <f t="shared" ca="1" si="332"/>
        <v>0</v>
      </c>
      <c r="AN195" s="52" t="e">
        <f t="shared" si="270"/>
        <v>#DIV/0!</v>
      </c>
    </row>
    <row r="196" spans="1:40" x14ac:dyDescent="0.3">
      <c r="A196" s="60">
        <f t="shared" si="333"/>
        <v>29</v>
      </c>
      <c r="B196" s="54" t="str">
        <f>VLOOKUP($A196,'#Stat'!$A:$K,2,FALSE)</f>
        <v>루나</v>
      </c>
      <c r="C196" s="54" t="str">
        <f>VLOOKUP($A196,[5]CreatureTable!$A:$AV,48,FALSE)</f>
        <v>3</v>
      </c>
      <c r="D196" s="54" t="str">
        <f>VLOOKUP($A196,'#Stat'!$A:$K,3,FALSE)</f>
        <v>Archer</v>
      </c>
      <c r="E196" s="54">
        <f>VLOOKUP($A196,'#Stat'!$A:$K,7,FALSE)</f>
        <v>114</v>
      </c>
      <c r="F196" s="54">
        <f>VLOOKUP($A196,'#Stat'!$A:$K,8,FALSE)</f>
        <v>114</v>
      </c>
      <c r="G196" s="54">
        <f>VLOOKUP($A196,'#Stat'!$A:$K,9,FALSE)</f>
        <v>4364</v>
      </c>
      <c r="H196" s="54">
        <f>VLOOKUP($A196,'#Stat'!$A:$K,10,FALSE)*2</f>
        <v>44</v>
      </c>
      <c r="I196" s="54">
        <f>VLOOKUP($A196,'#Stat'!$A:$K,11,FALSE)*2</f>
        <v>36</v>
      </c>
      <c r="J196" s="55" t="s">
        <v>130</v>
      </c>
      <c r="K196" s="56" t="s">
        <v>122</v>
      </c>
      <c r="L196" s="56">
        <v>2000</v>
      </c>
      <c r="M196" s="56">
        <v>100</v>
      </c>
      <c r="N196" s="56">
        <v>0</v>
      </c>
      <c r="O196" s="56">
        <v>6000</v>
      </c>
      <c r="P196" s="56">
        <v>1</v>
      </c>
      <c r="Q196" s="56">
        <v>0</v>
      </c>
      <c r="R196" s="59">
        <f>(($L196*'#Constant'!$B$6+($O196-$N196*2)*'#Constant'!$H$6)*(VLOOKUP($N196,'#Constant'!$D$6:$E$12,2,FALSE)/$M196*100*VLOOKUP($C196,'#Constant'!$J$6:$K$10,2,FALSE)*VLOOKUP($J196,'#Constant'!$M$6:$N$11,2,FALSE)*(1-$Q196)/$P196))</f>
        <v>1920</v>
      </c>
      <c r="T196" s="59">
        <f t="shared" si="328"/>
        <v>0</v>
      </c>
      <c r="U196" s="59">
        <f t="shared" si="325"/>
        <v>0</v>
      </c>
      <c r="V196" s="59">
        <f t="shared" si="329"/>
        <v>0</v>
      </c>
      <c r="W196" s="56" t="s">
        <v>168</v>
      </c>
      <c r="X196" s="56">
        <v>0.47899999999999998</v>
      </c>
      <c r="Y196" s="59">
        <f t="shared" si="326"/>
        <v>0</v>
      </c>
      <c r="Z196" s="59">
        <f t="shared" ca="1" si="330"/>
        <v>0</v>
      </c>
      <c r="AB196" s="56">
        <v>1</v>
      </c>
      <c r="AC196" s="56">
        <v>5000</v>
      </c>
      <c r="AD196" s="59">
        <f t="shared" si="331"/>
        <v>768</v>
      </c>
      <c r="AE196" s="59">
        <f t="shared" si="293"/>
        <v>768</v>
      </c>
      <c r="AF196" s="56" t="s">
        <v>143</v>
      </c>
      <c r="AG196" s="56">
        <v>0.47899999999999998</v>
      </c>
      <c r="AH196" s="59">
        <f t="shared" ref="AH196" si="334">$AD196*(1-$AG196)</f>
        <v>400.12800000000004</v>
      </c>
      <c r="AI196" s="59">
        <f t="shared" ca="1" si="332"/>
        <v>83.874815999999996</v>
      </c>
      <c r="AN196" s="52" t="e">
        <f t="shared" si="270"/>
        <v>#DIV/0!</v>
      </c>
    </row>
    <row r="197" spans="1:40" x14ac:dyDescent="0.3">
      <c r="A197" s="60">
        <f t="shared" si="333"/>
        <v>29</v>
      </c>
      <c r="B197" s="54" t="str">
        <f>VLOOKUP($A197,'#Stat'!$A:$K,2,FALSE)</f>
        <v>루나</v>
      </c>
      <c r="C197" s="54" t="str">
        <f>VLOOKUP($A197,[5]CreatureTable!$A:$AV,48,FALSE)</f>
        <v>3</v>
      </c>
      <c r="D197" s="54" t="str">
        <f>VLOOKUP($A197,'#Stat'!$A:$K,3,FALSE)</f>
        <v>Archer</v>
      </c>
      <c r="E197" s="54">
        <f>VLOOKUP($A197,'#Stat'!$A:$K,7,FALSE)</f>
        <v>114</v>
      </c>
      <c r="F197" s="54">
        <f>VLOOKUP($A197,'#Stat'!$A:$K,8,FALSE)</f>
        <v>114</v>
      </c>
      <c r="G197" s="54">
        <f>VLOOKUP($A197,'#Stat'!$A:$K,9,FALSE)</f>
        <v>4364</v>
      </c>
      <c r="H197" s="54">
        <f>VLOOKUP($A197,'#Stat'!$A:$K,10,FALSE)*2</f>
        <v>44</v>
      </c>
      <c r="I197" s="54">
        <f>VLOOKUP($A197,'#Stat'!$A:$K,11,FALSE)*2</f>
        <v>36</v>
      </c>
      <c r="J197" s="55" t="s">
        <v>134</v>
      </c>
      <c r="K197" s="56" t="s">
        <v>122</v>
      </c>
      <c r="L197" s="56">
        <v>0</v>
      </c>
      <c r="M197" s="56">
        <v>25</v>
      </c>
      <c r="N197" s="56">
        <v>0</v>
      </c>
      <c r="O197" s="56">
        <v>2000</v>
      </c>
      <c r="P197" s="56">
        <v>1</v>
      </c>
      <c r="Q197" s="56">
        <v>0</v>
      </c>
      <c r="R197" s="59">
        <f>(($L197*'#Constant'!$B$6+($O197-$N197*2)*'#Constant'!$H$6)*(VLOOKUP($N197,'#Constant'!$D$6:$E$12,2,FALSE)/$M197*100*VLOOKUP($C197,'#Constant'!$J$6:$K$10,2,FALSE)*VLOOKUP($J197,'#Constant'!$M$6:$N$11,2,FALSE)*(1-$Q197)/$P197))</f>
        <v>960</v>
      </c>
      <c r="T197" s="59">
        <f t="shared" si="328"/>
        <v>960</v>
      </c>
      <c r="U197" s="59">
        <f t="shared" si="325"/>
        <v>960</v>
      </c>
      <c r="V197" s="59">
        <f t="shared" si="329"/>
        <v>960</v>
      </c>
      <c r="W197" s="56" t="s">
        <v>168</v>
      </c>
      <c r="X197" s="56">
        <v>0</v>
      </c>
      <c r="Y197" s="59">
        <f t="shared" si="326"/>
        <v>960</v>
      </c>
      <c r="Z197" s="59">
        <f t="shared" ca="1" si="330"/>
        <v>0</v>
      </c>
      <c r="AB197" s="56">
        <v>0</v>
      </c>
      <c r="AC197" s="56">
        <v>0</v>
      </c>
      <c r="AD197" s="59">
        <f t="shared" si="331"/>
        <v>0</v>
      </c>
      <c r="AE197" s="59">
        <f t="shared" si="293"/>
        <v>0</v>
      </c>
      <c r="AF197" s="56" t="s">
        <v>143</v>
      </c>
      <c r="AG197" s="56">
        <v>0</v>
      </c>
      <c r="AH197" s="59">
        <f t="shared" ref="AH197" si="335">AD197*(1-AG197)</f>
        <v>0</v>
      </c>
      <c r="AI197" s="59">
        <f t="shared" ca="1" si="332"/>
        <v>0</v>
      </c>
      <c r="AN197" s="52" t="e">
        <f t="shared" si="270"/>
        <v>#DIV/0!</v>
      </c>
    </row>
  </sheetData>
  <mergeCells count="9">
    <mergeCell ref="A1:A2"/>
    <mergeCell ref="T1:Z1"/>
    <mergeCell ref="K1:O1"/>
    <mergeCell ref="AB1:AI1"/>
    <mergeCell ref="J1:J2"/>
    <mergeCell ref="C1:C2"/>
    <mergeCell ref="B1:B2"/>
    <mergeCell ref="D1:D2"/>
    <mergeCell ref="E1:I1"/>
  </mergeCells>
  <phoneticPr fontId="1" type="noConversion"/>
  <pageMargins left="0.7" right="0.7" top="0.75" bottom="0.75" header="0.3" footer="0.3"/>
  <pageSetup paperSize="9"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V1080"/>
  <sheetViews>
    <sheetView workbookViewId="0">
      <selection activeCell="E109" sqref="E109"/>
    </sheetView>
  </sheetViews>
  <sheetFormatPr defaultRowHeight="16.5" x14ac:dyDescent="0.3"/>
  <cols>
    <col min="10" max="11" width="12.75" bestFit="1" customWidth="1"/>
  </cols>
  <sheetData>
    <row r="1" spans="1:22" x14ac:dyDescent="0.3">
      <c r="A1" t="s">
        <v>64</v>
      </c>
      <c r="B1" t="s">
        <v>65</v>
      </c>
      <c r="C1" t="s">
        <v>66</v>
      </c>
      <c r="D1" t="s">
        <v>67</v>
      </c>
      <c r="E1" t="s">
        <v>68</v>
      </c>
      <c r="F1" t="s">
        <v>69</v>
      </c>
      <c r="I1" t="s">
        <v>67</v>
      </c>
      <c r="J1" t="s">
        <v>70</v>
      </c>
      <c r="K1" t="s">
        <v>69</v>
      </c>
      <c r="M1" t="s">
        <v>64</v>
      </c>
      <c r="N1" t="s">
        <v>71</v>
      </c>
      <c r="O1" t="s">
        <v>69</v>
      </c>
      <c r="P1" t="s">
        <v>67</v>
      </c>
      <c r="Q1" t="s">
        <v>67</v>
      </c>
      <c r="S1" t="s">
        <v>64</v>
      </c>
      <c r="T1" t="s">
        <v>71</v>
      </c>
      <c r="U1" t="s">
        <v>69</v>
      </c>
      <c r="V1" t="s">
        <v>67</v>
      </c>
    </row>
    <row r="2" spans="1:22" x14ac:dyDescent="0.3">
      <c r="M2">
        <v>0</v>
      </c>
      <c r="N2">
        <v>0</v>
      </c>
      <c r="O2">
        <v>0</v>
      </c>
      <c r="P2">
        <v>1</v>
      </c>
      <c r="Q2">
        <v>1</v>
      </c>
      <c r="S2">
        <v>0</v>
      </c>
      <c r="T2">
        <v>0</v>
      </c>
      <c r="U2">
        <v>0</v>
      </c>
      <c r="V2">
        <f>MATCH(U2,$K$3:$K$123,1)</f>
        <v>1</v>
      </c>
    </row>
    <row r="3" spans="1:22" x14ac:dyDescent="0.3">
      <c r="A3">
        <v>1</v>
      </c>
      <c r="E3">
        <v>10</v>
      </c>
      <c r="I3">
        <v>1</v>
      </c>
      <c r="J3">
        <v>0</v>
      </c>
      <c r="K3">
        <v>0</v>
      </c>
      <c r="M3">
        <v>1</v>
      </c>
      <c r="N3">
        <v>10</v>
      </c>
      <c r="O3">
        <f>O2+N3</f>
        <v>10</v>
      </c>
      <c r="P3">
        <v>2</v>
      </c>
      <c r="Q3">
        <v>2</v>
      </c>
      <c r="S3">
        <v>1</v>
      </c>
      <c r="T3">
        <v>10</v>
      </c>
      <c r="U3">
        <f>U2+T3</f>
        <v>10</v>
      </c>
      <c r="V3">
        <f t="shared" ref="V3:V66" si="0">MATCH(U3,$K$3:$K$123,1)</f>
        <v>2</v>
      </c>
    </row>
    <row r="4" spans="1:22" x14ac:dyDescent="0.3">
      <c r="A4">
        <v>2</v>
      </c>
      <c r="E4">
        <v>13</v>
      </c>
      <c r="I4">
        <v>2</v>
      </c>
      <c r="J4">
        <v>10</v>
      </c>
      <c r="K4">
        <f>K3+J4</f>
        <v>10</v>
      </c>
      <c r="M4">
        <v>2</v>
      </c>
      <c r="N4">
        <v>10</v>
      </c>
      <c r="O4">
        <f t="shared" ref="O4:O67" si="1">O3+N4</f>
        <v>20</v>
      </c>
      <c r="P4">
        <v>2</v>
      </c>
      <c r="Q4">
        <v>2</v>
      </c>
      <c r="S4">
        <v>2</v>
      </c>
      <c r="T4">
        <v>11</v>
      </c>
      <c r="U4">
        <f t="shared" ref="U4:U67" si="2">U3+T4</f>
        <v>21</v>
      </c>
      <c r="V4">
        <f t="shared" si="0"/>
        <v>3</v>
      </c>
    </row>
    <row r="5" spans="1:22" x14ac:dyDescent="0.3">
      <c r="A5">
        <v>3</v>
      </c>
      <c r="E5">
        <v>13</v>
      </c>
      <c r="I5">
        <v>3</v>
      </c>
      <c r="J5">
        <f>INT(J4+1.5*(I4-1))</f>
        <v>11</v>
      </c>
      <c r="K5">
        <f t="shared" ref="K5:K68" si="3">K4+J5</f>
        <v>21</v>
      </c>
      <c r="M5">
        <v>3</v>
      </c>
      <c r="N5">
        <v>10</v>
      </c>
      <c r="O5">
        <f t="shared" si="1"/>
        <v>30</v>
      </c>
      <c r="P5">
        <v>3</v>
      </c>
      <c r="Q5">
        <v>3</v>
      </c>
      <c r="S5">
        <v>3</v>
      </c>
      <c r="T5">
        <v>12</v>
      </c>
      <c r="U5">
        <f t="shared" si="2"/>
        <v>33</v>
      </c>
      <c r="V5">
        <f t="shared" si="0"/>
        <v>3</v>
      </c>
    </row>
    <row r="6" spans="1:22" x14ac:dyDescent="0.3">
      <c r="A6">
        <v>4</v>
      </c>
      <c r="E6">
        <v>14</v>
      </c>
      <c r="I6">
        <v>4</v>
      </c>
      <c r="J6">
        <f t="shared" ref="J6:J69" si="4">INT(J5+1.5*(I5-1))</f>
        <v>14</v>
      </c>
      <c r="K6">
        <f t="shared" si="3"/>
        <v>35</v>
      </c>
      <c r="M6">
        <v>4</v>
      </c>
      <c r="N6">
        <v>10</v>
      </c>
      <c r="O6">
        <f t="shared" si="1"/>
        <v>40</v>
      </c>
      <c r="P6">
        <v>3</v>
      </c>
      <c r="Q6">
        <v>4</v>
      </c>
      <c r="S6">
        <v>4</v>
      </c>
      <c r="T6">
        <v>13</v>
      </c>
      <c r="U6">
        <f t="shared" si="2"/>
        <v>46</v>
      </c>
      <c r="V6">
        <f t="shared" si="0"/>
        <v>4</v>
      </c>
    </row>
    <row r="7" spans="1:22" x14ac:dyDescent="0.3">
      <c r="A7">
        <v>5</v>
      </c>
      <c r="E7">
        <v>15</v>
      </c>
      <c r="I7">
        <v>5</v>
      </c>
      <c r="J7">
        <f t="shared" si="4"/>
        <v>18</v>
      </c>
      <c r="K7">
        <f t="shared" si="3"/>
        <v>53</v>
      </c>
      <c r="M7">
        <v>5</v>
      </c>
      <c r="N7">
        <v>10</v>
      </c>
      <c r="O7">
        <f t="shared" si="1"/>
        <v>50</v>
      </c>
      <c r="P7">
        <v>4</v>
      </c>
      <c r="Q7">
        <v>5</v>
      </c>
      <c r="S7">
        <v>5</v>
      </c>
      <c r="T7">
        <v>14</v>
      </c>
      <c r="U7">
        <f t="shared" si="2"/>
        <v>60</v>
      </c>
      <c r="V7">
        <f t="shared" si="0"/>
        <v>5</v>
      </c>
    </row>
    <row r="8" spans="1:22" x14ac:dyDescent="0.3">
      <c r="A8">
        <v>6</v>
      </c>
      <c r="E8">
        <v>16</v>
      </c>
      <c r="I8">
        <v>6</v>
      </c>
      <c r="J8">
        <f t="shared" si="4"/>
        <v>24</v>
      </c>
      <c r="K8">
        <f t="shared" si="3"/>
        <v>77</v>
      </c>
      <c r="M8">
        <v>6</v>
      </c>
      <c r="N8">
        <v>10</v>
      </c>
      <c r="O8">
        <f t="shared" si="1"/>
        <v>60</v>
      </c>
      <c r="P8">
        <v>4</v>
      </c>
      <c r="Q8">
        <v>5</v>
      </c>
      <c r="S8">
        <v>6</v>
      </c>
      <c r="T8">
        <v>15</v>
      </c>
      <c r="U8">
        <f t="shared" si="2"/>
        <v>75</v>
      </c>
      <c r="V8">
        <f t="shared" si="0"/>
        <v>5</v>
      </c>
    </row>
    <row r="9" spans="1:22" x14ac:dyDescent="0.3">
      <c r="A9">
        <v>7</v>
      </c>
      <c r="E9">
        <v>17</v>
      </c>
      <c r="I9">
        <v>7</v>
      </c>
      <c r="J9">
        <f t="shared" si="4"/>
        <v>31</v>
      </c>
      <c r="K9">
        <f t="shared" si="3"/>
        <v>108</v>
      </c>
      <c r="M9">
        <v>7</v>
      </c>
      <c r="N9">
        <v>10</v>
      </c>
      <c r="O9">
        <f t="shared" si="1"/>
        <v>70</v>
      </c>
      <c r="P9">
        <v>5</v>
      </c>
      <c r="Q9">
        <v>6</v>
      </c>
      <c r="S9">
        <v>7</v>
      </c>
      <c r="T9">
        <v>16</v>
      </c>
      <c r="U9">
        <f t="shared" si="2"/>
        <v>91</v>
      </c>
      <c r="V9">
        <f t="shared" si="0"/>
        <v>6</v>
      </c>
    </row>
    <row r="10" spans="1:22" x14ac:dyDescent="0.3">
      <c r="A10">
        <v>8</v>
      </c>
      <c r="E10">
        <v>18</v>
      </c>
      <c r="I10">
        <v>8</v>
      </c>
      <c r="J10">
        <f t="shared" si="4"/>
        <v>40</v>
      </c>
      <c r="K10">
        <f t="shared" si="3"/>
        <v>148</v>
      </c>
      <c r="M10">
        <v>8</v>
      </c>
      <c r="N10">
        <v>10</v>
      </c>
      <c r="O10">
        <f t="shared" si="1"/>
        <v>80</v>
      </c>
      <c r="P10">
        <v>5</v>
      </c>
      <c r="Q10">
        <v>6</v>
      </c>
      <c r="S10">
        <v>8</v>
      </c>
      <c r="T10">
        <v>17</v>
      </c>
      <c r="U10">
        <f t="shared" si="2"/>
        <v>108</v>
      </c>
      <c r="V10">
        <f t="shared" si="0"/>
        <v>7</v>
      </c>
    </row>
    <row r="11" spans="1:22" x14ac:dyDescent="0.3">
      <c r="A11">
        <v>9</v>
      </c>
      <c r="E11">
        <v>19</v>
      </c>
      <c r="I11">
        <v>9</v>
      </c>
      <c r="J11">
        <f t="shared" si="4"/>
        <v>50</v>
      </c>
      <c r="K11">
        <f t="shared" si="3"/>
        <v>198</v>
      </c>
      <c r="M11">
        <v>9</v>
      </c>
      <c r="N11">
        <v>10</v>
      </c>
      <c r="O11">
        <f t="shared" si="1"/>
        <v>90</v>
      </c>
      <c r="P11">
        <v>5</v>
      </c>
      <c r="Q11">
        <v>7</v>
      </c>
      <c r="S11">
        <v>9</v>
      </c>
      <c r="T11">
        <v>18</v>
      </c>
      <c r="U11">
        <f t="shared" si="2"/>
        <v>126</v>
      </c>
      <c r="V11">
        <f t="shared" si="0"/>
        <v>7</v>
      </c>
    </row>
    <row r="12" spans="1:22" x14ac:dyDescent="0.3">
      <c r="A12">
        <v>10</v>
      </c>
      <c r="E12">
        <v>20</v>
      </c>
      <c r="I12">
        <v>10</v>
      </c>
      <c r="J12">
        <f t="shared" si="4"/>
        <v>62</v>
      </c>
      <c r="K12">
        <f t="shared" si="3"/>
        <v>260</v>
      </c>
      <c r="M12">
        <v>10</v>
      </c>
      <c r="N12">
        <v>10</v>
      </c>
      <c r="O12">
        <f t="shared" si="1"/>
        <v>100</v>
      </c>
      <c r="P12">
        <v>6</v>
      </c>
      <c r="Q12">
        <v>8</v>
      </c>
      <c r="S12">
        <v>10</v>
      </c>
      <c r="T12">
        <v>19</v>
      </c>
      <c r="U12">
        <f t="shared" si="2"/>
        <v>145</v>
      </c>
      <c r="V12">
        <f t="shared" si="0"/>
        <v>7</v>
      </c>
    </row>
    <row r="13" spans="1:22" x14ac:dyDescent="0.3">
      <c r="A13">
        <v>11</v>
      </c>
      <c r="E13">
        <v>22</v>
      </c>
      <c r="I13">
        <v>11</v>
      </c>
      <c r="J13">
        <f t="shared" si="4"/>
        <v>75</v>
      </c>
      <c r="K13">
        <f t="shared" si="3"/>
        <v>335</v>
      </c>
      <c r="M13">
        <v>11</v>
      </c>
      <c r="N13">
        <v>10</v>
      </c>
      <c r="O13">
        <f t="shared" si="1"/>
        <v>110</v>
      </c>
      <c r="P13">
        <v>6</v>
      </c>
      <c r="Q13">
        <v>8</v>
      </c>
      <c r="S13">
        <v>11</v>
      </c>
      <c r="T13">
        <v>20</v>
      </c>
      <c r="U13">
        <f t="shared" si="2"/>
        <v>165</v>
      </c>
      <c r="V13">
        <f t="shared" si="0"/>
        <v>8</v>
      </c>
    </row>
    <row r="14" spans="1:22" x14ac:dyDescent="0.3">
      <c r="A14">
        <v>12</v>
      </c>
      <c r="E14">
        <v>24</v>
      </c>
      <c r="I14">
        <v>12</v>
      </c>
      <c r="J14">
        <f t="shared" si="4"/>
        <v>90</v>
      </c>
      <c r="K14">
        <f t="shared" si="3"/>
        <v>425</v>
      </c>
      <c r="M14">
        <v>12</v>
      </c>
      <c r="N14">
        <v>10</v>
      </c>
      <c r="O14">
        <f t="shared" si="1"/>
        <v>120</v>
      </c>
      <c r="P14">
        <v>6</v>
      </c>
      <c r="Q14">
        <v>9</v>
      </c>
      <c r="S14">
        <v>12</v>
      </c>
      <c r="T14">
        <v>21</v>
      </c>
      <c r="U14">
        <f t="shared" si="2"/>
        <v>186</v>
      </c>
      <c r="V14">
        <f t="shared" si="0"/>
        <v>8</v>
      </c>
    </row>
    <row r="15" spans="1:22" x14ac:dyDescent="0.3">
      <c r="A15">
        <v>13</v>
      </c>
      <c r="E15">
        <v>26</v>
      </c>
      <c r="I15">
        <v>13</v>
      </c>
      <c r="J15">
        <f t="shared" si="4"/>
        <v>106</v>
      </c>
      <c r="K15">
        <f t="shared" si="3"/>
        <v>531</v>
      </c>
      <c r="M15">
        <v>13</v>
      </c>
      <c r="N15">
        <v>10</v>
      </c>
      <c r="O15">
        <f t="shared" si="1"/>
        <v>130</v>
      </c>
      <c r="P15">
        <v>6</v>
      </c>
      <c r="Q15">
        <v>9</v>
      </c>
      <c r="S15">
        <v>13</v>
      </c>
      <c r="T15">
        <v>22</v>
      </c>
      <c r="U15">
        <f t="shared" si="2"/>
        <v>208</v>
      </c>
      <c r="V15">
        <f t="shared" si="0"/>
        <v>9</v>
      </c>
    </row>
    <row r="16" spans="1:22" x14ac:dyDescent="0.3">
      <c r="A16">
        <v>14</v>
      </c>
      <c r="E16">
        <v>28</v>
      </c>
      <c r="I16">
        <v>14</v>
      </c>
      <c r="J16">
        <f t="shared" si="4"/>
        <v>124</v>
      </c>
      <c r="K16">
        <f t="shared" si="3"/>
        <v>655</v>
      </c>
      <c r="M16">
        <v>14</v>
      </c>
      <c r="N16">
        <v>10</v>
      </c>
      <c r="O16">
        <f t="shared" si="1"/>
        <v>140</v>
      </c>
      <c r="P16">
        <v>7</v>
      </c>
      <c r="Q16">
        <v>10</v>
      </c>
      <c r="S16">
        <v>14</v>
      </c>
      <c r="T16">
        <v>23</v>
      </c>
      <c r="U16">
        <f t="shared" si="2"/>
        <v>231</v>
      </c>
      <c r="V16">
        <f t="shared" si="0"/>
        <v>9</v>
      </c>
    </row>
    <row r="17" spans="1:22" x14ac:dyDescent="0.3">
      <c r="A17">
        <v>15</v>
      </c>
      <c r="E17">
        <v>30</v>
      </c>
      <c r="I17">
        <v>15</v>
      </c>
      <c r="J17">
        <f t="shared" si="4"/>
        <v>143</v>
      </c>
      <c r="K17">
        <f t="shared" si="3"/>
        <v>798</v>
      </c>
      <c r="M17">
        <v>15</v>
      </c>
      <c r="N17">
        <v>10</v>
      </c>
      <c r="O17">
        <f t="shared" si="1"/>
        <v>150</v>
      </c>
      <c r="P17">
        <v>7</v>
      </c>
      <c r="Q17">
        <v>10</v>
      </c>
      <c r="S17">
        <v>15</v>
      </c>
      <c r="T17">
        <v>24</v>
      </c>
      <c r="U17">
        <f t="shared" si="2"/>
        <v>255</v>
      </c>
      <c r="V17">
        <f t="shared" si="0"/>
        <v>9</v>
      </c>
    </row>
    <row r="18" spans="1:22" x14ac:dyDescent="0.3">
      <c r="A18">
        <v>16</v>
      </c>
      <c r="E18">
        <v>32</v>
      </c>
      <c r="I18">
        <v>16</v>
      </c>
      <c r="J18">
        <f t="shared" si="4"/>
        <v>164</v>
      </c>
      <c r="K18">
        <f t="shared" si="3"/>
        <v>962</v>
      </c>
      <c r="M18">
        <v>16</v>
      </c>
      <c r="N18">
        <v>10</v>
      </c>
      <c r="O18">
        <f t="shared" si="1"/>
        <v>160</v>
      </c>
      <c r="P18">
        <v>7</v>
      </c>
      <c r="Q18">
        <v>11</v>
      </c>
      <c r="S18">
        <v>16</v>
      </c>
      <c r="T18">
        <v>25</v>
      </c>
      <c r="U18">
        <f t="shared" si="2"/>
        <v>280</v>
      </c>
      <c r="V18">
        <f t="shared" si="0"/>
        <v>10</v>
      </c>
    </row>
    <row r="19" spans="1:22" x14ac:dyDescent="0.3">
      <c r="A19">
        <v>17</v>
      </c>
      <c r="E19">
        <v>34</v>
      </c>
      <c r="I19">
        <v>17</v>
      </c>
      <c r="J19">
        <f t="shared" si="4"/>
        <v>186</v>
      </c>
      <c r="K19">
        <f t="shared" si="3"/>
        <v>1148</v>
      </c>
      <c r="M19">
        <v>17</v>
      </c>
      <c r="N19">
        <v>10</v>
      </c>
      <c r="O19">
        <f t="shared" si="1"/>
        <v>170</v>
      </c>
      <c r="P19">
        <v>7</v>
      </c>
      <c r="Q19">
        <v>11</v>
      </c>
      <c r="S19">
        <v>17</v>
      </c>
      <c r="T19">
        <v>26</v>
      </c>
      <c r="U19">
        <f t="shared" si="2"/>
        <v>306</v>
      </c>
      <c r="V19">
        <f t="shared" si="0"/>
        <v>10</v>
      </c>
    </row>
    <row r="20" spans="1:22" x14ac:dyDescent="0.3">
      <c r="A20">
        <v>18</v>
      </c>
      <c r="E20">
        <v>36</v>
      </c>
      <c r="I20">
        <v>18</v>
      </c>
      <c r="J20">
        <f t="shared" si="4"/>
        <v>210</v>
      </c>
      <c r="K20">
        <f t="shared" si="3"/>
        <v>1358</v>
      </c>
      <c r="M20">
        <v>18</v>
      </c>
      <c r="N20">
        <v>10</v>
      </c>
      <c r="O20">
        <f t="shared" si="1"/>
        <v>180</v>
      </c>
      <c r="P20">
        <v>8</v>
      </c>
      <c r="Q20">
        <v>12</v>
      </c>
      <c r="S20">
        <v>18</v>
      </c>
      <c r="T20">
        <v>27</v>
      </c>
      <c r="U20">
        <f t="shared" si="2"/>
        <v>333</v>
      </c>
      <c r="V20">
        <f t="shared" si="0"/>
        <v>10</v>
      </c>
    </row>
    <row r="21" spans="1:22" x14ac:dyDescent="0.3">
      <c r="A21">
        <v>19</v>
      </c>
      <c r="E21">
        <v>38</v>
      </c>
      <c r="I21">
        <v>19</v>
      </c>
      <c r="J21">
        <f t="shared" si="4"/>
        <v>235</v>
      </c>
      <c r="K21">
        <f t="shared" si="3"/>
        <v>1593</v>
      </c>
      <c r="M21">
        <v>19</v>
      </c>
      <c r="N21">
        <v>10</v>
      </c>
      <c r="O21">
        <f t="shared" si="1"/>
        <v>190</v>
      </c>
      <c r="P21">
        <v>8</v>
      </c>
      <c r="Q21">
        <v>12</v>
      </c>
      <c r="S21">
        <v>19</v>
      </c>
      <c r="T21">
        <v>28</v>
      </c>
      <c r="U21">
        <f t="shared" si="2"/>
        <v>361</v>
      </c>
      <c r="V21">
        <f t="shared" si="0"/>
        <v>11</v>
      </c>
    </row>
    <row r="22" spans="1:22" x14ac:dyDescent="0.3">
      <c r="A22">
        <v>20</v>
      </c>
      <c r="E22">
        <v>40</v>
      </c>
      <c r="I22">
        <v>20</v>
      </c>
      <c r="J22">
        <f t="shared" si="4"/>
        <v>262</v>
      </c>
      <c r="K22">
        <f t="shared" si="3"/>
        <v>1855</v>
      </c>
      <c r="M22">
        <v>20</v>
      </c>
      <c r="N22">
        <v>10</v>
      </c>
      <c r="O22">
        <f t="shared" si="1"/>
        <v>200</v>
      </c>
      <c r="P22">
        <v>8</v>
      </c>
      <c r="Q22">
        <v>12</v>
      </c>
      <c r="S22">
        <v>20</v>
      </c>
      <c r="T22">
        <v>29</v>
      </c>
      <c r="U22">
        <f t="shared" si="2"/>
        <v>390</v>
      </c>
      <c r="V22">
        <f t="shared" si="0"/>
        <v>11</v>
      </c>
    </row>
    <row r="23" spans="1:22" x14ac:dyDescent="0.3">
      <c r="A23">
        <v>21</v>
      </c>
      <c r="E23">
        <v>42</v>
      </c>
      <c r="I23">
        <v>21</v>
      </c>
      <c r="J23">
        <f t="shared" si="4"/>
        <v>290</v>
      </c>
      <c r="K23">
        <f t="shared" si="3"/>
        <v>2145</v>
      </c>
      <c r="M23">
        <v>21</v>
      </c>
      <c r="N23">
        <v>10</v>
      </c>
      <c r="O23">
        <f t="shared" si="1"/>
        <v>210</v>
      </c>
      <c r="P23">
        <v>8</v>
      </c>
      <c r="Q23">
        <v>13</v>
      </c>
      <c r="S23">
        <v>21</v>
      </c>
      <c r="T23">
        <v>30</v>
      </c>
      <c r="U23">
        <f t="shared" si="2"/>
        <v>420</v>
      </c>
      <c r="V23">
        <f t="shared" si="0"/>
        <v>11</v>
      </c>
    </row>
    <row r="24" spans="1:22" x14ac:dyDescent="0.3">
      <c r="A24">
        <v>22</v>
      </c>
      <c r="E24">
        <v>44</v>
      </c>
      <c r="I24">
        <v>22</v>
      </c>
      <c r="J24">
        <f t="shared" si="4"/>
        <v>320</v>
      </c>
      <c r="K24">
        <f t="shared" si="3"/>
        <v>2465</v>
      </c>
      <c r="M24">
        <v>22</v>
      </c>
      <c r="N24">
        <v>10</v>
      </c>
      <c r="O24">
        <f t="shared" si="1"/>
        <v>220</v>
      </c>
      <c r="P24">
        <v>9</v>
      </c>
      <c r="Q24">
        <v>13</v>
      </c>
      <c r="S24">
        <v>22</v>
      </c>
      <c r="T24">
        <v>31</v>
      </c>
      <c r="U24">
        <f t="shared" si="2"/>
        <v>451</v>
      </c>
      <c r="V24">
        <f t="shared" si="0"/>
        <v>12</v>
      </c>
    </row>
    <row r="25" spans="1:22" x14ac:dyDescent="0.3">
      <c r="A25">
        <v>23</v>
      </c>
      <c r="E25">
        <v>46</v>
      </c>
      <c r="I25">
        <v>23</v>
      </c>
      <c r="J25">
        <f t="shared" si="4"/>
        <v>351</v>
      </c>
      <c r="K25">
        <f t="shared" si="3"/>
        <v>2816</v>
      </c>
      <c r="M25">
        <v>23</v>
      </c>
      <c r="N25">
        <v>10</v>
      </c>
      <c r="O25">
        <f t="shared" si="1"/>
        <v>230</v>
      </c>
      <c r="P25">
        <v>9</v>
      </c>
      <c r="Q25">
        <v>14</v>
      </c>
      <c r="S25">
        <v>23</v>
      </c>
      <c r="T25">
        <v>32</v>
      </c>
      <c r="U25">
        <f t="shared" si="2"/>
        <v>483</v>
      </c>
      <c r="V25">
        <f t="shared" si="0"/>
        <v>12</v>
      </c>
    </row>
    <row r="26" spans="1:22" x14ac:dyDescent="0.3">
      <c r="A26">
        <v>24</v>
      </c>
      <c r="E26">
        <v>48</v>
      </c>
      <c r="I26">
        <v>24</v>
      </c>
      <c r="J26">
        <f t="shared" si="4"/>
        <v>384</v>
      </c>
      <c r="K26">
        <f t="shared" si="3"/>
        <v>3200</v>
      </c>
      <c r="M26">
        <v>24</v>
      </c>
      <c r="N26">
        <v>10</v>
      </c>
      <c r="O26">
        <f t="shared" si="1"/>
        <v>240</v>
      </c>
      <c r="P26">
        <v>9</v>
      </c>
      <c r="Q26">
        <v>14</v>
      </c>
      <c r="S26">
        <v>24</v>
      </c>
      <c r="T26">
        <v>33</v>
      </c>
      <c r="U26">
        <f t="shared" si="2"/>
        <v>516</v>
      </c>
      <c r="V26">
        <f t="shared" si="0"/>
        <v>12</v>
      </c>
    </row>
    <row r="27" spans="1:22" x14ac:dyDescent="0.3">
      <c r="A27">
        <v>25</v>
      </c>
      <c r="E27">
        <v>50</v>
      </c>
      <c r="I27">
        <v>25</v>
      </c>
      <c r="J27">
        <f t="shared" si="4"/>
        <v>418</v>
      </c>
      <c r="K27">
        <f t="shared" si="3"/>
        <v>3618</v>
      </c>
      <c r="M27">
        <v>25</v>
      </c>
      <c r="N27">
        <v>10</v>
      </c>
      <c r="O27">
        <f t="shared" si="1"/>
        <v>250</v>
      </c>
      <c r="P27">
        <v>9</v>
      </c>
      <c r="Q27">
        <v>14</v>
      </c>
      <c r="S27">
        <v>25</v>
      </c>
      <c r="T27">
        <v>34</v>
      </c>
      <c r="U27">
        <f t="shared" si="2"/>
        <v>550</v>
      </c>
      <c r="V27">
        <f t="shared" si="0"/>
        <v>13</v>
      </c>
    </row>
    <row r="28" spans="1:22" x14ac:dyDescent="0.3">
      <c r="A28">
        <v>26</v>
      </c>
      <c r="E28">
        <v>52</v>
      </c>
      <c r="I28">
        <v>26</v>
      </c>
      <c r="J28">
        <f t="shared" si="4"/>
        <v>454</v>
      </c>
      <c r="K28">
        <f t="shared" si="3"/>
        <v>4072</v>
      </c>
      <c r="M28">
        <v>26</v>
      </c>
      <c r="N28">
        <v>10</v>
      </c>
      <c r="O28">
        <f t="shared" si="1"/>
        <v>260</v>
      </c>
      <c r="P28">
        <v>9</v>
      </c>
      <c r="Q28">
        <v>15</v>
      </c>
      <c r="S28">
        <v>26</v>
      </c>
      <c r="T28">
        <v>35</v>
      </c>
      <c r="U28">
        <f t="shared" si="2"/>
        <v>585</v>
      </c>
      <c r="V28">
        <f t="shared" si="0"/>
        <v>13</v>
      </c>
    </row>
    <row r="29" spans="1:22" x14ac:dyDescent="0.3">
      <c r="A29">
        <v>27</v>
      </c>
      <c r="E29">
        <v>54</v>
      </c>
      <c r="I29">
        <v>27</v>
      </c>
      <c r="J29">
        <f t="shared" si="4"/>
        <v>491</v>
      </c>
      <c r="K29">
        <f t="shared" si="3"/>
        <v>4563</v>
      </c>
      <c r="M29">
        <v>27</v>
      </c>
      <c r="N29">
        <v>10</v>
      </c>
      <c r="O29">
        <f t="shared" si="1"/>
        <v>270</v>
      </c>
      <c r="P29">
        <v>10</v>
      </c>
      <c r="Q29">
        <v>15</v>
      </c>
      <c r="S29">
        <v>27</v>
      </c>
      <c r="T29">
        <v>36</v>
      </c>
      <c r="U29">
        <f t="shared" si="2"/>
        <v>621</v>
      </c>
      <c r="V29">
        <f t="shared" si="0"/>
        <v>13</v>
      </c>
    </row>
    <row r="30" spans="1:22" x14ac:dyDescent="0.3">
      <c r="A30">
        <v>28</v>
      </c>
      <c r="E30">
        <v>56</v>
      </c>
      <c r="I30">
        <v>28</v>
      </c>
      <c r="J30">
        <f t="shared" si="4"/>
        <v>530</v>
      </c>
      <c r="K30">
        <f t="shared" si="3"/>
        <v>5093</v>
      </c>
      <c r="M30">
        <v>28</v>
      </c>
      <c r="N30">
        <v>10</v>
      </c>
      <c r="O30">
        <f t="shared" si="1"/>
        <v>280</v>
      </c>
      <c r="P30">
        <v>10</v>
      </c>
      <c r="Q30">
        <v>15</v>
      </c>
      <c r="S30">
        <v>28</v>
      </c>
      <c r="T30">
        <v>37</v>
      </c>
      <c r="U30">
        <f t="shared" si="2"/>
        <v>658</v>
      </c>
      <c r="V30">
        <f t="shared" si="0"/>
        <v>14</v>
      </c>
    </row>
    <row r="31" spans="1:22" x14ac:dyDescent="0.3">
      <c r="A31">
        <v>29</v>
      </c>
      <c r="E31">
        <v>58</v>
      </c>
      <c r="I31">
        <v>29</v>
      </c>
      <c r="J31">
        <f t="shared" si="4"/>
        <v>570</v>
      </c>
      <c r="K31">
        <f t="shared" si="3"/>
        <v>5663</v>
      </c>
      <c r="M31">
        <v>29</v>
      </c>
      <c r="N31">
        <v>10</v>
      </c>
      <c r="O31">
        <f t="shared" si="1"/>
        <v>290</v>
      </c>
      <c r="P31">
        <v>10</v>
      </c>
      <c r="Q31">
        <v>16</v>
      </c>
      <c r="S31">
        <v>29</v>
      </c>
      <c r="T31">
        <v>38</v>
      </c>
      <c r="U31">
        <f t="shared" si="2"/>
        <v>696</v>
      </c>
      <c r="V31">
        <f t="shared" si="0"/>
        <v>14</v>
      </c>
    </row>
    <row r="32" spans="1:22" x14ac:dyDescent="0.3">
      <c r="A32">
        <v>30</v>
      </c>
      <c r="E32">
        <v>60</v>
      </c>
      <c r="I32">
        <v>30</v>
      </c>
      <c r="J32">
        <f t="shared" si="4"/>
        <v>612</v>
      </c>
      <c r="K32">
        <f t="shared" si="3"/>
        <v>6275</v>
      </c>
      <c r="M32">
        <v>30</v>
      </c>
      <c r="N32">
        <v>10</v>
      </c>
      <c r="O32">
        <f t="shared" si="1"/>
        <v>300</v>
      </c>
      <c r="P32">
        <v>10</v>
      </c>
      <c r="Q32">
        <v>16</v>
      </c>
      <c r="S32">
        <v>30</v>
      </c>
      <c r="T32">
        <v>39</v>
      </c>
      <c r="U32">
        <f t="shared" si="2"/>
        <v>735</v>
      </c>
      <c r="V32">
        <f t="shared" si="0"/>
        <v>14</v>
      </c>
    </row>
    <row r="33" spans="1:22" x14ac:dyDescent="0.3">
      <c r="A33">
        <v>31</v>
      </c>
      <c r="E33">
        <v>62</v>
      </c>
      <c r="I33">
        <v>31</v>
      </c>
      <c r="J33">
        <f t="shared" si="4"/>
        <v>655</v>
      </c>
      <c r="K33">
        <f t="shared" si="3"/>
        <v>6930</v>
      </c>
      <c r="M33">
        <v>31</v>
      </c>
      <c r="N33">
        <v>10</v>
      </c>
      <c r="O33">
        <f t="shared" si="1"/>
        <v>310</v>
      </c>
      <c r="P33">
        <v>10</v>
      </c>
      <c r="Q33">
        <v>16</v>
      </c>
      <c r="S33">
        <v>31</v>
      </c>
      <c r="T33">
        <v>40</v>
      </c>
      <c r="U33">
        <f t="shared" si="2"/>
        <v>775</v>
      </c>
      <c r="V33">
        <f t="shared" si="0"/>
        <v>14</v>
      </c>
    </row>
    <row r="34" spans="1:22" x14ac:dyDescent="0.3">
      <c r="A34">
        <v>32</v>
      </c>
      <c r="E34">
        <v>64</v>
      </c>
      <c r="I34">
        <v>32</v>
      </c>
      <c r="J34">
        <f t="shared" si="4"/>
        <v>700</v>
      </c>
      <c r="K34">
        <f t="shared" si="3"/>
        <v>7630</v>
      </c>
      <c r="M34">
        <v>32</v>
      </c>
      <c r="N34">
        <v>10</v>
      </c>
      <c r="O34">
        <f t="shared" si="1"/>
        <v>320</v>
      </c>
      <c r="P34">
        <v>10</v>
      </c>
      <c r="Q34">
        <v>17</v>
      </c>
      <c r="S34">
        <v>32</v>
      </c>
      <c r="T34">
        <v>41</v>
      </c>
      <c r="U34">
        <f t="shared" si="2"/>
        <v>816</v>
      </c>
      <c r="V34">
        <f t="shared" si="0"/>
        <v>15</v>
      </c>
    </row>
    <row r="35" spans="1:22" x14ac:dyDescent="0.3">
      <c r="A35">
        <v>33</v>
      </c>
      <c r="E35">
        <v>66</v>
      </c>
      <c r="I35">
        <v>33</v>
      </c>
      <c r="J35">
        <f t="shared" si="4"/>
        <v>746</v>
      </c>
      <c r="K35">
        <f t="shared" si="3"/>
        <v>8376</v>
      </c>
      <c r="M35">
        <v>33</v>
      </c>
      <c r="N35">
        <v>10</v>
      </c>
      <c r="O35">
        <f t="shared" si="1"/>
        <v>330</v>
      </c>
      <c r="P35">
        <v>11</v>
      </c>
      <c r="Q35">
        <v>17</v>
      </c>
      <c r="S35">
        <v>33</v>
      </c>
      <c r="T35">
        <v>42</v>
      </c>
      <c r="U35">
        <f t="shared" si="2"/>
        <v>858</v>
      </c>
      <c r="V35">
        <f t="shared" si="0"/>
        <v>15</v>
      </c>
    </row>
    <row r="36" spans="1:22" x14ac:dyDescent="0.3">
      <c r="A36">
        <v>34</v>
      </c>
      <c r="E36">
        <v>68</v>
      </c>
      <c r="I36">
        <v>34</v>
      </c>
      <c r="J36">
        <f t="shared" si="4"/>
        <v>794</v>
      </c>
      <c r="K36">
        <f t="shared" si="3"/>
        <v>9170</v>
      </c>
      <c r="M36">
        <v>34</v>
      </c>
      <c r="N36">
        <v>10</v>
      </c>
      <c r="O36">
        <f t="shared" si="1"/>
        <v>340</v>
      </c>
      <c r="P36">
        <v>11</v>
      </c>
      <c r="Q36">
        <v>17</v>
      </c>
      <c r="S36">
        <v>34</v>
      </c>
      <c r="T36">
        <v>43</v>
      </c>
      <c r="U36">
        <f t="shared" si="2"/>
        <v>901</v>
      </c>
      <c r="V36">
        <f t="shared" si="0"/>
        <v>15</v>
      </c>
    </row>
    <row r="37" spans="1:22" x14ac:dyDescent="0.3">
      <c r="A37">
        <v>35</v>
      </c>
      <c r="E37">
        <v>70</v>
      </c>
      <c r="I37">
        <v>35</v>
      </c>
      <c r="J37">
        <f t="shared" si="4"/>
        <v>843</v>
      </c>
      <c r="K37">
        <f t="shared" si="3"/>
        <v>10013</v>
      </c>
      <c r="M37">
        <v>35</v>
      </c>
      <c r="N37">
        <v>10</v>
      </c>
      <c r="O37">
        <f t="shared" si="1"/>
        <v>350</v>
      </c>
      <c r="P37">
        <v>11</v>
      </c>
      <c r="Q37">
        <v>17</v>
      </c>
      <c r="S37">
        <v>35</v>
      </c>
      <c r="T37">
        <v>44</v>
      </c>
      <c r="U37">
        <f t="shared" si="2"/>
        <v>945</v>
      </c>
      <c r="V37">
        <f t="shared" si="0"/>
        <v>15</v>
      </c>
    </row>
    <row r="38" spans="1:22" x14ac:dyDescent="0.3">
      <c r="A38">
        <v>36</v>
      </c>
      <c r="E38">
        <v>72</v>
      </c>
      <c r="I38">
        <v>36</v>
      </c>
      <c r="J38">
        <f t="shared" si="4"/>
        <v>894</v>
      </c>
      <c r="K38">
        <f t="shared" si="3"/>
        <v>10907</v>
      </c>
      <c r="M38">
        <v>36</v>
      </c>
      <c r="N38">
        <v>10</v>
      </c>
      <c r="O38">
        <f t="shared" si="1"/>
        <v>360</v>
      </c>
      <c r="P38">
        <v>11</v>
      </c>
      <c r="Q38">
        <v>18</v>
      </c>
      <c r="S38">
        <v>36</v>
      </c>
      <c r="T38">
        <v>45</v>
      </c>
      <c r="U38">
        <f t="shared" si="2"/>
        <v>990</v>
      </c>
      <c r="V38">
        <f t="shared" si="0"/>
        <v>16</v>
      </c>
    </row>
    <row r="39" spans="1:22" x14ac:dyDescent="0.3">
      <c r="A39">
        <v>37</v>
      </c>
      <c r="E39">
        <v>74</v>
      </c>
      <c r="I39">
        <v>37</v>
      </c>
      <c r="J39">
        <f t="shared" si="4"/>
        <v>946</v>
      </c>
      <c r="K39">
        <f t="shared" si="3"/>
        <v>11853</v>
      </c>
      <c r="M39">
        <v>37</v>
      </c>
      <c r="N39">
        <v>10</v>
      </c>
      <c r="O39">
        <f t="shared" si="1"/>
        <v>370</v>
      </c>
      <c r="P39">
        <v>11</v>
      </c>
      <c r="Q39">
        <v>18</v>
      </c>
      <c r="S39">
        <v>37</v>
      </c>
      <c r="T39">
        <v>46</v>
      </c>
      <c r="U39">
        <f t="shared" si="2"/>
        <v>1036</v>
      </c>
      <c r="V39">
        <f t="shared" si="0"/>
        <v>16</v>
      </c>
    </row>
    <row r="40" spans="1:22" x14ac:dyDescent="0.3">
      <c r="A40">
        <v>38</v>
      </c>
      <c r="E40">
        <v>76</v>
      </c>
      <c r="I40">
        <v>38</v>
      </c>
      <c r="J40">
        <f t="shared" si="4"/>
        <v>1000</v>
      </c>
      <c r="K40">
        <f t="shared" si="3"/>
        <v>12853</v>
      </c>
      <c r="M40">
        <v>38</v>
      </c>
      <c r="N40">
        <v>10</v>
      </c>
      <c r="O40">
        <f t="shared" si="1"/>
        <v>380</v>
      </c>
      <c r="P40">
        <v>11</v>
      </c>
      <c r="Q40">
        <v>18</v>
      </c>
      <c r="S40">
        <v>38</v>
      </c>
      <c r="T40">
        <v>47</v>
      </c>
      <c r="U40">
        <f t="shared" si="2"/>
        <v>1083</v>
      </c>
      <c r="V40">
        <f t="shared" si="0"/>
        <v>16</v>
      </c>
    </row>
    <row r="41" spans="1:22" x14ac:dyDescent="0.3">
      <c r="A41">
        <v>39</v>
      </c>
      <c r="E41">
        <v>78</v>
      </c>
      <c r="I41">
        <v>39</v>
      </c>
      <c r="J41">
        <f t="shared" si="4"/>
        <v>1055</v>
      </c>
      <c r="K41">
        <f t="shared" si="3"/>
        <v>13908</v>
      </c>
      <c r="M41">
        <v>39</v>
      </c>
      <c r="N41">
        <v>10</v>
      </c>
      <c r="O41">
        <f t="shared" si="1"/>
        <v>390</v>
      </c>
      <c r="P41">
        <v>12</v>
      </c>
      <c r="Q41">
        <v>19</v>
      </c>
      <c r="S41">
        <v>39</v>
      </c>
      <c r="T41">
        <v>48</v>
      </c>
      <c r="U41">
        <f t="shared" si="2"/>
        <v>1131</v>
      </c>
      <c r="V41">
        <f t="shared" si="0"/>
        <v>16</v>
      </c>
    </row>
    <row r="42" spans="1:22" x14ac:dyDescent="0.3">
      <c r="A42">
        <v>40</v>
      </c>
      <c r="E42">
        <v>80</v>
      </c>
      <c r="I42">
        <v>40</v>
      </c>
      <c r="J42">
        <f t="shared" si="4"/>
        <v>1112</v>
      </c>
      <c r="K42">
        <f t="shared" si="3"/>
        <v>15020</v>
      </c>
      <c r="M42">
        <v>40</v>
      </c>
      <c r="N42">
        <v>10</v>
      </c>
      <c r="O42">
        <f t="shared" si="1"/>
        <v>400</v>
      </c>
      <c r="P42">
        <v>12</v>
      </c>
      <c r="Q42">
        <v>19</v>
      </c>
      <c r="S42">
        <v>40</v>
      </c>
      <c r="T42">
        <v>49</v>
      </c>
      <c r="U42">
        <f t="shared" si="2"/>
        <v>1180</v>
      </c>
      <c r="V42">
        <f t="shared" si="0"/>
        <v>17</v>
      </c>
    </row>
    <row r="43" spans="1:22" x14ac:dyDescent="0.3">
      <c r="A43">
        <v>41</v>
      </c>
      <c r="E43">
        <v>82</v>
      </c>
      <c r="I43">
        <v>41</v>
      </c>
      <c r="J43">
        <f t="shared" si="4"/>
        <v>1170</v>
      </c>
      <c r="K43">
        <f t="shared" si="3"/>
        <v>16190</v>
      </c>
      <c r="M43">
        <v>41</v>
      </c>
      <c r="N43">
        <v>10</v>
      </c>
      <c r="O43">
        <f t="shared" si="1"/>
        <v>410</v>
      </c>
      <c r="P43">
        <v>12</v>
      </c>
      <c r="Q43">
        <v>19</v>
      </c>
      <c r="S43">
        <v>41</v>
      </c>
      <c r="T43">
        <v>50</v>
      </c>
      <c r="U43">
        <f t="shared" si="2"/>
        <v>1230</v>
      </c>
      <c r="V43">
        <f t="shared" si="0"/>
        <v>17</v>
      </c>
    </row>
    <row r="44" spans="1:22" x14ac:dyDescent="0.3">
      <c r="A44">
        <v>42</v>
      </c>
      <c r="E44">
        <v>84</v>
      </c>
      <c r="I44">
        <v>42</v>
      </c>
      <c r="J44">
        <f t="shared" si="4"/>
        <v>1230</v>
      </c>
      <c r="K44">
        <f t="shared" si="3"/>
        <v>17420</v>
      </c>
      <c r="M44">
        <v>42</v>
      </c>
      <c r="N44">
        <v>10</v>
      </c>
      <c r="O44">
        <f t="shared" si="1"/>
        <v>420</v>
      </c>
      <c r="P44">
        <v>12</v>
      </c>
      <c r="Q44">
        <v>19</v>
      </c>
      <c r="S44">
        <v>42</v>
      </c>
      <c r="T44">
        <v>51</v>
      </c>
      <c r="U44">
        <f t="shared" si="2"/>
        <v>1281</v>
      </c>
      <c r="V44">
        <f t="shared" si="0"/>
        <v>17</v>
      </c>
    </row>
    <row r="45" spans="1:22" x14ac:dyDescent="0.3">
      <c r="A45">
        <v>43</v>
      </c>
      <c r="E45">
        <v>86</v>
      </c>
      <c r="I45">
        <v>43</v>
      </c>
      <c r="J45">
        <f t="shared" si="4"/>
        <v>1291</v>
      </c>
      <c r="K45">
        <f t="shared" si="3"/>
        <v>18711</v>
      </c>
      <c r="M45">
        <v>43</v>
      </c>
      <c r="N45">
        <v>10</v>
      </c>
      <c r="O45">
        <f t="shared" si="1"/>
        <v>430</v>
      </c>
      <c r="P45">
        <v>12</v>
      </c>
      <c r="Q45">
        <v>20</v>
      </c>
      <c r="S45">
        <v>43</v>
      </c>
      <c r="T45">
        <v>52</v>
      </c>
      <c r="U45">
        <f t="shared" si="2"/>
        <v>1333</v>
      </c>
      <c r="V45">
        <f t="shared" si="0"/>
        <v>17</v>
      </c>
    </row>
    <row r="46" spans="1:22" x14ac:dyDescent="0.3">
      <c r="A46">
        <v>44</v>
      </c>
      <c r="E46">
        <v>88</v>
      </c>
      <c r="I46">
        <v>44</v>
      </c>
      <c r="J46">
        <f t="shared" si="4"/>
        <v>1354</v>
      </c>
      <c r="K46">
        <f t="shared" si="3"/>
        <v>20065</v>
      </c>
      <c r="M46">
        <v>44</v>
      </c>
      <c r="N46">
        <v>10</v>
      </c>
      <c r="O46">
        <f t="shared" si="1"/>
        <v>440</v>
      </c>
      <c r="P46">
        <v>12</v>
      </c>
      <c r="Q46">
        <v>20</v>
      </c>
      <c r="S46">
        <v>44</v>
      </c>
      <c r="T46">
        <v>53</v>
      </c>
      <c r="U46">
        <f t="shared" si="2"/>
        <v>1386</v>
      </c>
      <c r="V46">
        <f t="shared" si="0"/>
        <v>18</v>
      </c>
    </row>
    <row r="47" spans="1:22" x14ac:dyDescent="0.3">
      <c r="A47">
        <v>45</v>
      </c>
      <c r="E47">
        <v>90</v>
      </c>
      <c r="I47">
        <v>45</v>
      </c>
      <c r="J47">
        <f t="shared" si="4"/>
        <v>1418</v>
      </c>
      <c r="K47">
        <f t="shared" si="3"/>
        <v>21483</v>
      </c>
      <c r="M47">
        <v>45</v>
      </c>
      <c r="N47">
        <v>10</v>
      </c>
      <c r="O47">
        <f t="shared" si="1"/>
        <v>450</v>
      </c>
      <c r="P47">
        <v>13</v>
      </c>
      <c r="Q47">
        <v>20</v>
      </c>
      <c r="S47">
        <v>45</v>
      </c>
      <c r="T47">
        <v>54</v>
      </c>
      <c r="U47">
        <f t="shared" si="2"/>
        <v>1440</v>
      </c>
      <c r="V47">
        <f t="shared" si="0"/>
        <v>18</v>
      </c>
    </row>
    <row r="48" spans="1:22" x14ac:dyDescent="0.3">
      <c r="A48">
        <v>46</v>
      </c>
      <c r="E48">
        <v>92</v>
      </c>
      <c r="I48">
        <v>46</v>
      </c>
      <c r="J48">
        <f t="shared" si="4"/>
        <v>1484</v>
      </c>
      <c r="K48">
        <f t="shared" si="3"/>
        <v>22967</v>
      </c>
      <c r="M48">
        <v>46</v>
      </c>
      <c r="N48">
        <v>10</v>
      </c>
      <c r="O48">
        <f t="shared" si="1"/>
        <v>460</v>
      </c>
      <c r="P48">
        <v>13</v>
      </c>
      <c r="Q48">
        <v>20</v>
      </c>
      <c r="S48">
        <v>46</v>
      </c>
      <c r="T48">
        <v>55</v>
      </c>
      <c r="U48">
        <f t="shared" si="2"/>
        <v>1495</v>
      </c>
      <c r="V48">
        <f t="shared" si="0"/>
        <v>18</v>
      </c>
    </row>
    <row r="49" spans="1:22" x14ac:dyDescent="0.3">
      <c r="A49">
        <v>47</v>
      </c>
      <c r="E49">
        <v>94</v>
      </c>
      <c r="I49">
        <v>47</v>
      </c>
      <c r="J49">
        <f t="shared" si="4"/>
        <v>1551</v>
      </c>
      <c r="K49">
        <f t="shared" si="3"/>
        <v>24518</v>
      </c>
      <c r="M49">
        <v>47</v>
      </c>
      <c r="N49">
        <v>10</v>
      </c>
      <c r="O49">
        <f t="shared" si="1"/>
        <v>470</v>
      </c>
      <c r="P49">
        <v>13</v>
      </c>
      <c r="Q49">
        <v>21</v>
      </c>
      <c r="S49">
        <v>47</v>
      </c>
      <c r="T49">
        <v>56</v>
      </c>
      <c r="U49">
        <f t="shared" si="2"/>
        <v>1551</v>
      </c>
      <c r="V49">
        <f t="shared" si="0"/>
        <v>18</v>
      </c>
    </row>
    <row r="50" spans="1:22" x14ac:dyDescent="0.3">
      <c r="A50">
        <v>48</v>
      </c>
      <c r="E50">
        <v>96</v>
      </c>
      <c r="I50">
        <v>48</v>
      </c>
      <c r="J50">
        <f t="shared" si="4"/>
        <v>1620</v>
      </c>
      <c r="K50">
        <f t="shared" si="3"/>
        <v>26138</v>
      </c>
      <c r="M50">
        <v>48</v>
      </c>
      <c r="N50">
        <v>10</v>
      </c>
      <c r="O50">
        <f t="shared" si="1"/>
        <v>480</v>
      </c>
      <c r="P50">
        <v>13</v>
      </c>
      <c r="Q50">
        <v>21</v>
      </c>
      <c r="S50">
        <v>48</v>
      </c>
      <c r="T50">
        <v>57</v>
      </c>
      <c r="U50">
        <f t="shared" si="2"/>
        <v>1608</v>
      </c>
      <c r="V50">
        <f t="shared" si="0"/>
        <v>19</v>
      </c>
    </row>
    <row r="51" spans="1:22" x14ac:dyDescent="0.3">
      <c r="A51">
        <v>49</v>
      </c>
      <c r="E51">
        <v>98</v>
      </c>
      <c r="I51">
        <v>49</v>
      </c>
      <c r="J51">
        <f t="shared" si="4"/>
        <v>1690</v>
      </c>
      <c r="K51">
        <f t="shared" si="3"/>
        <v>27828</v>
      </c>
      <c r="M51">
        <v>49</v>
      </c>
      <c r="N51">
        <v>10</v>
      </c>
      <c r="O51">
        <f t="shared" si="1"/>
        <v>490</v>
      </c>
      <c r="P51">
        <v>13</v>
      </c>
      <c r="Q51">
        <v>21</v>
      </c>
      <c r="S51">
        <v>49</v>
      </c>
      <c r="T51">
        <v>58</v>
      </c>
      <c r="U51">
        <f t="shared" si="2"/>
        <v>1666</v>
      </c>
      <c r="V51">
        <f t="shared" si="0"/>
        <v>19</v>
      </c>
    </row>
    <row r="52" spans="1:22" x14ac:dyDescent="0.3">
      <c r="A52">
        <v>50</v>
      </c>
      <c r="E52">
        <v>100</v>
      </c>
      <c r="I52">
        <v>50</v>
      </c>
      <c r="J52">
        <f t="shared" si="4"/>
        <v>1762</v>
      </c>
      <c r="K52">
        <f t="shared" si="3"/>
        <v>29590</v>
      </c>
      <c r="M52">
        <v>50</v>
      </c>
      <c r="N52">
        <v>10</v>
      </c>
      <c r="O52">
        <f t="shared" si="1"/>
        <v>500</v>
      </c>
      <c r="P52">
        <v>13</v>
      </c>
      <c r="Q52">
        <v>21</v>
      </c>
      <c r="S52">
        <v>50</v>
      </c>
      <c r="T52">
        <v>59</v>
      </c>
      <c r="U52">
        <f t="shared" si="2"/>
        <v>1725</v>
      </c>
      <c r="V52">
        <f t="shared" si="0"/>
        <v>19</v>
      </c>
    </row>
    <row r="53" spans="1:22" x14ac:dyDescent="0.3">
      <c r="A53">
        <v>51</v>
      </c>
      <c r="E53">
        <v>103</v>
      </c>
      <c r="I53">
        <v>51</v>
      </c>
      <c r="J53">
        <f t="shared" si="4"/>
        <v>1835</v>
      </c>
      <c r="K53">
        <f t="shared" si="3"/>
        <v>31425</v>
      </c>
      <c r="M53">
        <v>51</v>
      </c>
      <c r="N53">
        <v>10</v>
      </c>
      <c r="O53">
        <f t="shared" si="1"/>
        <v>510</v>
      </c>
      <c r="P53">
        <v>13</v>
      </c>
      <c r="Q53">
        <v>22</v>
      </c>
      <c r="S53">
        <v>51</v>
      </c>
      <c r="T53">
        <v>60</v>
      </c>
      <c r="U53">
        <f t="shared" si="2"/>
        <v>1785</v>
      </c>
      <c r="V53">
        <f t="shared" si="0"/>
        <v>19</v>
      </c>
    </row>
    <row r="54" spans="1:22" x14ac:dyDescent="0.3">
      <c r="A54">
        <v>52</v>
      </c>
      <c r="E54">
        <v>106</v>
      </c>
      <c r="I54">
        <v>52</v>
      </c>
      <c r="J54">
        <f t="shared" si="4"/>
        <v>1910</v>
      </c>
      <c r="K54">
        <f t="shared" si="3"/>
        <v>33335</v>
      </c>
      <c r="M54">
        <v>52</v>
      </c>
      <c r="N54">
        <v>10</v>
      </c>
      <c r="O54">
        <f t="shared" si="1"/>
        <v>520</v>
      </c>
      <c r="P54">
        <v>14</v>
      </c>
      <c r="Q54">
        <v>22</v>
      </c>
      <c r="S54">
        <v>52</v>
      </c>
      <c r="T54">
        <v>61</v>
      </c>
      <c r="U54">
        <f t="shared" si="2"/>
        <v>1846</v>
      </c>
      <c r="V54">
        <f t="shared" si="0"/>
        <v>19</v>
      </c>
    </row>
    <row r="55" spans="1:22" x14ac:dyDescent="0.3">
      <c r="A55">
        <v>53</v>
      </c>
      <c r="E55">
        <v>109</v>
      </c>
      <c r="I55">
        <v>53</v>
      </c>
      <c r="J55">
        <f t="shared" si="4"/>
        <v>1986</v>
      </c>
      <c r="K55">
        <f t="shared" si="3"/>
        <v>35321</v>
      </c>
      <c r="M55">
        <v>53</v>
      </c>
      <c r="N55">
        <v>10</v>
      </c>
      <c r="O55">
        <f t="shared" si="1"/>
        <v>530</v>
      </c>
      <c r="P55">
        <v>14</v>
      </c>
      <c r="Q55">
        <v>22</v>
      </c>
      <c r="S55">
        <v>53</v>
      </c>
      <c r="T55">
        <v>62</v>
      </c>
      <c r="U55">
        <f t="shared" si="2"/>
        <v>1908</v>
      </c>
      <c r="V55">
        <f t="shared" si="0"/>
        <v>20</v>
      </c>
    </row>
    <row r="56" spans="1:22" x14ac:dyDescent="0.3">
      <c r="A56">
        <v>54</v>
      </c>
      <c r="E56">
        <v>112</v>
      </c>
      <c r="I56">
        <v>54</v>
      </c>
      <c r="J56">
        <f t="shared" si="4"/>
        <v>2064</v>
      </c>
      <c r="K56">
        <f t="shared" si="3"/>
        <v>37385</v>
      </c>
      <c r="M56">
        <v>54</v>
      </c>
      <c r="N56">
        <v>10</v>
      </c>
      <c r="O56">
        <f t="shared" si="1"/>
        <v>540</v>
      </c>
      <c r="P56">
        <v>14</v>
      </c>
      <c r="Q56">
        <v>22</v>
      </c>
      <c r="S56">
        <v>54</v>
      </c>
      <c r="T56">
        <v>63</v>
      </c>
      <c r="U56">
        <f t="shared" si="2"/>
        <v>1971</v>
      </c>
      <c r="V56">
        <f t="shared" si="0"/>
        <v>20</v>
      </c>
    </row>
    <row r="57" spans="1:22" x14ac:dyDescent="0.3">
      <c r="A57">
        <v>55</v>
      </c>
      <c r="E57">
        <v>115</v>
      </c>
      <c r="I57">
        <v>55</v>
      </c>
      <c r="J57">
        <f t="shared" si="4"/>
        <v>2143</v>
      </c>
      <c r="K57">
        <f t="shared" si="3"/>
        <v>39528</v>
      </c>
      <c r="M57">
        <v>55</v>
      </c>
      <c r="N57">
        <v>10</v>
      </c>
      <c r="O57">
        <f t="shared" si="1"/>
        <v>550</v>
      </c>
      <c r="P57">
        <v>14</v>
      </c>
      <c r="Q57">
        <v>22</v>
      </c>
      <c r="S57">
        <v>55</v>
      </c>
      <c r="T57">
        <v>64</v>
      </c>
      <c r="U57">
        <f t="shared" si="2"/>
        <v>2035</v>
      </c>
      <c r="V57">
        <f t="shared" si="0"/>
        <v>20</v>
      </c>
    </row>
    <row r="58" spans="1:22" x14ac:dyDescent="0.3">
      <c r="A58">
        <v>56</v>
      </c>
      <c r="E58">
        <v>118</v>
      </c>
      <c r="I58">
        <v>56</v>
      </c>
      <c r="J58">
        <f t="shared" si="4"/>
        <v>2224</v>
      </c>
      <c r="K58">
        <f t="shared" si="3"/>
        <v>41752</v>
      </c>
      <c r="M58">
        <v>56</v>
      </c>
      <c r="N58">
        <v>10</v>
      </c>
      <c r="O58">
        <f t="shared" si="1"/>
        <v>560</v>
      </c>
      <c r="P58">
        <v>14</v>
      </c>
      <c r="Q58">
        <v>23</v>
      </c>
      <c r="S58">
        <v>56</v>
      </c>
      <c r="T58">
        <v>65</v>
      </c>
      <c r="U58">
        <f t="shared" si="2"/>
        <v>2100</v>
      </c>
      <c r="V58">
        <f t="shared" si="0"/>
        <v>20</v>
      </c>
    </row>
    <row r="59" spans="1:22" x14ac:dyDescent="0.3">
      <c r="A59">
        <v>57</v>
      </c>
      <c r="E59">
        <v>121</v>
      </c>
      <c r="I59">
        <v>57</v>
      </c>
      <c r="J59">
        <f t="shared" si="4"/>
        <v>2306</v>
      </c>
      <c r="K59">
        <f t="shared" si="3"/>
        <v>44058</v>
      </c>
      <c r="M59">
        <v>57</v>
      </c>
      <c r="N59">
        <v>10</v>
      </c>
      <c r="O59">
        <f t="shared" si="1"/>
        <v>570</v>
      </c>
      <c r="P59">
        <v>14</v>
      </c>
      <c r="Q59">
        <v>23</v>
      </c>
      <c r="S59">
        <v>57</v>
      </c>
      <c r="T59">
        <v>66</v>
      </c>
      <c r="U59">
        <f t="shared" si="2"/>
        <v>2166</v>
      </c>
      <c r="V59">
        <f t="shared" si="0"/>
        <v>21</v>
      </c>
    </row>
    <row r="60" spans="1:22" x14ac:dyDescent="0.3">
      <c r="A60">
        <v>58</v>
      </c>
      <c r="E60">
        <v>124</v>
      </c>
      <c r="I60">
        <v>58</v>
      </c>
      <c r="J60">
        <f t="shared" si="4"/>
        <v>2390</v>
      </c>
      <c r="K60">
        <f t="shared" si="3"/>
        <v>46448</v>
      </c>
      <c r="M60">
        <v>58</v>
      </c>
      <c r="N60">
        <v>10</v>
      </c>
      <c r="O60">
        <f t="shared" si="1"/>
        <v>580</v>
      </c>
      <c r="P60">
        <v>14</v>
      </c>
      <c r="Q60">
        <v>23</v>
      </c>
      <c r="S60">
        <v>58</v>
      </c>
      <c r="T60">
        <v>67</v>
      </c>
      <c r="U60">
        <f t="shared" si="2"/>
        <v>2233</v>
      </c>
      <c r="V60">
        <f t="shared" si="0"/>
        <v>21</v>
      </c>
    </row>
    <row r="61" spans="1:22" x14ac:dyDescent="0.3">
      <c r="A61">
        <v>59</v>
      </c>
      <c r="E61">
        <v>127</v>
      </c>
      <c r="I61">
        <v>59</v>
      </c>
      <c r="J61">
        <f t="shared" si="4"/>
        <v>2475</v>
      </c>
      <c r="K61">
        <f t="shared" si="3"/>
        <v>48923</v>
      </c>
      <c r="M61">
        <v>59</v>
      </c>
      <c r="N61">
        <v>10</v>
      </c>
      <c r="O61">
        <f t="shared" si="1"/>
        <v>590</v>
      </c>
      <c r="P61">
        <v>14</v>
      </c>
      <c r="Q61">
        <v>23</v>
      </c>
      <c r="S61">
        <v>59</v>
      </c>
      <c r="T61">
        <v>68</v>
      </c>
      <c r="U61">
        <f t="shared" si="2"/>
        <v>2301</v>
      </c>
      <c r="V61">
        <f t="shared" si="0"/>
        <v>21</v>
      </c>
    </row>
    <row r="62" spans="1:22" x14ac:dyDescent="0.3">
      <c r="A62">
        <v>60</v>
      </c>
      <c r="E62">
        <v>130</v>
      </c>
      <c r="I62">
        <v>60</v>
      </c>
      <c r="J62">
        <f t="shared" si="4"/>
        <v>2562</v>
      </c>
      <c r="K62">
        <f t="shared" si="3"/>
        <v>51485</v>
      </c>
      <c r="M62">
        <v>60</v>
      </c>
      <c r="N62">
        <v>10</v>
      </c>
      <c r="O62">
        <f t="shared" si="1"/>
        <v>600</v>
      </c>
      <c r="P62">
        <v>15</v>
      </c>
      <c r="Q62">
        <v>24</v>
      </c>
      <c r="S62">
        <v>60</v>
      </c>
      <c r="T62">
        <v>69</v>
      </c>
      <c r="U62">
        <f t="shared" si="2"/>
        <v>2370</v>
      </c>
      <c r="V62">
        <f t="shared" si="0"/>
        <v>21</v>
      </c>
    </row>
    <row r="63" spans="1:22" x14ac:dyDescent="0.3">
      <c r="A63">
        <v>61</v>
      </c>
      <c r="E63">
        <v>133</v>
      </c>
      <c r="I63">
        <v>61</v>
      </c>
      <c r="J63">
        <f t="shared" si="4"/>
        <v>2650</v>
      </c>
      <c r="K63">
        <f t="shared" si="3"/>
        <v>54135</v>
      </c>
      <c r="M63">
        <v>61</v>
      </c>
      <c r="N63">
        <v>10</v>
      </c>
      <c r="O63">
        <f t="shared" si="1"/>
        <v>610</v>
      </c>
      <c r="P63">
        <v>15</v>
      </c>
      <c r="Q63">
        <v>24</v>
      </c>
      <c r="S63">
        <v>61</v>
      </c>
      <c r="T63">
        <v>70</v>
      </c>
      <c r="U63">
        <f t="shared" si="2"/>
        <v>2440</v>
      </c>
      <c r="V63">
        <f t="shared" si="0"/>
        <v>21</v>
      </c>
    </row>
    <row r="64" spans="1:22" x14ac:dyDescent="0.3">
      <c r="A64">
        <v>62</v>
      </c>
      <c r="E64">
        <v>136</v>
      </c>
      <c r="I64">
        <v>62</v>
      </c>
      <c r="J64">
        <f t="shared" si="4"/>
        <v>2740</v>
      </c>
      <c r="K64">
        <f t="shared" si="3"/>
        <v>56875</v>
      </c>
      <c r="M64">
        <v>62</v>
      </c>
      <c r="N64">
        <v>10</v>
      </c>
      <c r="O64">
        <f t="shared" si="1"/>
        <v>620</v>
      </c>
      <c r="P64">
        <v>15</v>
      </c>
      <c r="Q64">
        <v>24</v>
      </c>
      <c r="S64">
        <v>62</v>
      </c>
      <c r="T64">
        <v>71</v>
      </c>
      <c r="U64">
        <f t="shared" si="2"/>
        <v>2511</v>
      </c>
      <c r="V64">
        <f t="shared" si="0"/>
        <v>22</v>
      </c>
    </row>
    <row r="65" spans="1:22" x14ac:dyDescent="0.3">
      <c r="A65">
        <v>63</v>
      </c>
      <c r="E65">
        <v>139</v>
      </c>
      <c r="I65">
        <v>63</v>
      </c>
      <c r="J65">
        <f t="shared" si="4"/>
        <v>2831</v>
      </c>
      <c r="K65">
        <f t="shared" si="3"/>
        <v>59706</v>
      </c>
      <c r="M65">
        <v>63</v>
      </c>
      <c r="N65">
        <v>10</v>
      </c>
      <c r="O65">
        <f t="shared" si="1"/>
        <v>630</v>
      </c>
      <c r="P65">
        <v>15</v>
      </c>
      <c r="Q65">
        <v>24</v>
      </c>
      <c r="S65">
        <v>63</v>
      </c>
      <c r="T65">
        <v>72</v>
      </c>
      <c r="U65">
        <f t="shared" si="2"/>
        <v>2583</v>
      </c>
      <c r="V65">
        <f t="shared" si="0"/>
        <v>22</v>
      </c>
    </row>
    <row r="66" spans="1:22" x14ac:dyDescent="0.3">
      <c r="A66">
        <v>64</v>
      </c>
      <c r="E66">
        <v>142</v>
      </c>
      <c r="I66">
        <v>64</v>
      </c>
      <c r="J66">
        <f t="shared" si="4"/>
        <v>2924</v>
      </c>
      <c r="K66">
        <f t="shared" si="3"/>
        <v>62630</v>
      </c>
      <c r="M66">
        <v>64</v>
      </c>
      <c r="N66">
        <v>10</v>
      </c>
      <c r="O66">
        <f t="shared" si="1"/>
        <v>640</v>
      </c>
      <c r="P66">
        <v>15</v>
      </c>
      <c r="Q66">
        <v>24</v>
      </c>
      <c r="S66">
        <v>64</v>
      </c>
      <c r="T66">
        <v>73</v>
      </c>
      <c r="U66">
        <f t="shared" si="2"/>
        <v>2656</v>
      </c>
      <c r="V66">
        <f t="shared" si="0"/>
        <v>22</v>
      </c>
    </row>
    <row r="67" spans="1:22" x14ac:dyDescent="0.3">
      <c r="A67">
        <v>65</v>
      </c>
      <c r="E67">
        <v>145</v>
      </c>
      <c r="I67">
        <v>65</v>
      </c>
      <c r="J67">
        <f t="shared" si="4"/>
        <v>3018</v>
      </c>
      <c r="K67">
        <f t="shared" si="3"/>
        <v>65648</v>
      </c>
      <c r="M67">
        <v>65</v>
      </c>
      <c r="N67">
        <v>10</v>
      </c>
      <c r="O67">
        <f t="shared" si="1"/>
        <v>650</v>
      </c>
      <c r="P67">
        <v>15</v>
      </c>
      <c r="Q67">
        <v>25</v>
      </c>
      <c r="S67">
        <v>65</v>
      </c>
      <c r="T67">
        <v>74</v>
      </c>
      <c r="U67">
        <f t="shared" si="2"/>
        <v>2730</v>
      </c>
      <c r="V67">
        <f t="shared" ref="V67:V122" si="5">MATCH(U67,$K$3:$K$123,1)</f>
        <v>22</v>
      </c>
    </row>
    <row r="68" spans="1:22" x14ac:dyDescent="0.3">
      <c r="A68">
        <v>66</v>
      </c>
      <c r="E68">
        <v>148</v>
      </c>
      <c r="I68">
        <v>66</v>
      </c>
      <c r="J68">
        <f t="shared" si="4"/>
        <v>3114</v>
      </c>
      <c r="K68">
        <f t="shared" si="3"/>
        <v>68762</v>
      </c>
      <c r="M68">
        <v>66</v>
      </c>
      <c r="N68">
        <v>10</v>
      </c>
      <c r="O68">
        <f t="shared" ref="O68:O122" si="6">O67+N68</f>
        <v>660</v>
      </c>
      <c r="P68">
        <v>15</v>
      </c>
      <c r="Q68">
        <v>25</v>
      </c>
      <c r="S68">
        <v>66</v>
      </c>
      <c r="T68">
        <v>75</v>
      </c>
      <c r="U68">
        <f t="shared" ref="U68:U122" si="7">U67+T68</f>
        <v>2805</v>
      </c>
      <c r="V68">
        <f t="shared" si="5"/>
        <v>22</v>
      </c>
    </row>
    <row r="69" spans="1:22" x14ac:dyDescent="0.3">
      <c r="A69">
        <v>67</v>
      </c>
      <c r="E69">
        <v>151</v>
      </c>
      <c r="I69">
        <v>67</v>
      </c>
      <c r="J69">
        <f t="shared" si="4"/>
        <v>3211</v>
      </c>
      <c r="K69">
        <f t="shared" ref="K69:K121" si="8">K68+J69</f>
        <v>71973</v>
      </c>
      <c r="M69">
        <v>67</v>
      </c>
      <c r="N69">
        <v>10</v>
      </c>
      <c r="O69">
        <f t="shared" si="6"/>
        <v>670</v>
      </c>
      <c r="P69">
        <v>15</v>
      </c>
      <c r="Q69">
        <v>25</v>
      </c>
      <c r="S69">
        <v>67</v>
      </c>
      <c r="T69">
        <v>76</v>
      </c>
      <c r="U69">
        <f t="shared" si="7"/>
        <v>2881</v>
      </c>
      <c r="V69">
        <f t="shared" si="5"/>
        <v>23</v>
      </c>
    </row>
    <row r="70" spans="1:22" x14ac:dyDescent="0.3">
      <c r="A70">
        <v>68</v>
      </c>
      <c r="E70">
        <v>154</v>
      </c>
      <c r="I70">
        <v>68</v>
      </c>
      <c r="J70">
        <f t="shared" ref="J70:J123" si="9">INT(J69+1.5*(I69-1))</f>
        <v>3310</v>
      </c>
      <c r="K70">
        <f t="shared" si="8"/>
        <v>75283</v>
      </c>
      <c r="M70">
        <v>68</v>
      </c>
      <c r="N70">
        <v>10</v>
      </c>
      <c r="O70">
        <f t="shared" si="6"/>
        <v>680</v>
      </c>
      <c r="P70">
        <v>16</v>
      </c>
      <c r="Q70">
        <v>25</v>
      </c>
      <c r="S70">
        <v>68</v>
      </c>
      <c r="T70">
        <v>77</v>
      </c>
      <c r="U70">
        <f t="shared" si="7"/>
        <v>2958</v>
      </c>
      <c r="V70">
        <f t="shared" si="5"/>
        <v>23</v>
      </c>
    </row>
    <row r="71" spans="1:22" x14ac:dyDescent="0.3">
      <c r="A71">
        <v>69</v>
      </c>
      <c r="E71">
        <v>157</v>
      </c>
      <c r="I71">
        <v>69</v>
      </c>
      <c r="J71">
        <f t="shared" si="9"/>
        <v>3410</v>
      </c>
      <c r="K71">
        <f t="shared" si="8"/>
        <v>78693</v>
      </c>
      <c r="M71">
        <v>69</v>
      </c>
      <c r="N71">
        <v>10</v>
      </c>
      <c r="O71">
        <f t="shared" si="6"/>
        <v>690</v>
      </c>
      <c r="P71">
        <v>16</v>
      </c>
      <c r="Q71">
        <v>25</v>
      </c>
      <c r="S71">
        <v>69</v>
      </c>
      <c r="T71">
        <v>78</v>
      </c>
      <c r="U71">
        <f t="shared" si="7"/>
        <v>3036</v>
      </c>
      <c r="V71">
        <f t="shared" si="5"/>
        <v>23</v>
      </c>
    </row>
    <row r="72" spans="1:22" x14ac:dyDescent="0.3">
      <c r="A72">
        <v>70</v>
      </c>
      <c r="E72">
        <v>160</v>
      </c>
      <c r="I72">
        <v>70</v>
      </c>
      <c r="J72">
        <f t="shared" si="9"/>
        <v>3512</v>
      </c>
      <c r="K72">
        <f t="shared" si="8"/>
        <v>82205</v>
      </c>
      <c r="M72">
        <v>70</v>
      </c>
      <c r="N72">
        <v>10</v>
      </c>
      <c r="O72">
        <f t="shared" si="6"/>
        <v>700</v>
      </c>
      <c r="P72">
        <v>16</v>
      </c>
      <c r="Q72">
        <v>26</v>
      </c>
      <c r="S72">
        <v>70</v>
      </c>
      <c r="T72">
        <v>79</v>
      </c>
      <c r="U72">
        <f t="shared" si="7"/>
        <v>3115</v>
      </c>
      <c r="V72">
        <f t="shared" si="5"/>
        <v>23</v>
      </c>
    </row>
    <row r="73" spans="1:22" x14ac:dyDescent="0.3">
      <c r="A73">
        <v>71</v>
      </c>
      <c r="E73">
        <v>163</v>
      </c>
      <c r="I73">
        <v>71</v>
      </c>
      <c r="J73">
        <f t="shared" si="9"/>
        <v>3615</v>
      </c>
      <c r="K73">
        <f t="shared" si="8"/>
        <v>85820</v>
      </c>
      <c r="M73">
        <v>71</v>
      </c>
      <c r="N73">
        <v>10</v>
      </c>
      <c r="O73">
        <f t="shared" si="6"/>
        <v>710</v>
      </c>
      <c r="P73">
        <v>16</v>
      </c>
      <c r="Q73">
        <v>26</v>
      </c>
      <c r="S73">
        <v>71</v>
      </c>
      <c r="T73">
        <v>80</v>
      </c>
      <c r="U73">
        <f t="shared" si="7"/>
        <v>3195</v>
      </c>
      <c r="V73">
        <f t="shared" si="5"/>
        <v>23</v>
      </c>
    </row>
    <row r="74" spans="1:22" x14ac:dyDescent="0.3">
      <c r="A74">
        <v>72</v>
      </c>
      <c r="E74">
        <v>166</v>
      </c>
      <c r="I74">
        <v>72</v>
      </c>
      <c r="J74">
        <f t="shared" si="9"/>
        <v>3720</v>
      </c>
      <c r="K74">
        <f t="shared" si="8"/>
        <v>89540</v>
      </c>
      <c r="M74">
        <v>72</v>
      </c>
      <c r="N74">
        <v>10</v>
      </c>
      <c r="O74">
        <f t="shared" si="6"/>
        <v>720</v>
      </c>
      <c r="P74">
        <v>16</v>
      </c>
      <c r="Q74">
        <v>26</v>
      </c>
      <c r="S74">
        <v>72</v>
      </c>
      <c r="T74">
        <v>81</v>
      </c>
      <c r="U74">
        <f t="shared" si="7"/>
        <v>3276</v>
      </c>
      <c r="V74">
        <f t="shared" si="5"/>
        <v>24</v>
      </c>
    </row>
    <row r="75" spans="1:22" x14ac:dyDescent="0.3">
      <c r="A75">
        <v>73</v>
      </c>
      <c r="E75">
        <v>169</v>
      </c>
      <c r="I75">
        <v>73</v>
      </c>
      <c r="J75">
        <f t="shared" si="9"/>
        <v>3826</v>
      </c>
      <c r="K75">
        <f t="shared" si="8"/>
        <v>93366</v>
      </c>
      <c r="M75">
        <v>73</v>
      </c>
      <c r="N75">
        <v>10</v>
      </c>
      <c r="O75">
        <f t="shared" si="6"/>
        <v>730</v>
      </c>
      <c r="P75">
        <v>16</v>
      </c>
      <c r="Q75">
        <v>26</v>
      </c>
      <c r="S75">
        <v>73</v>
      </c>
      <c r="T75">
        <v>82</v>
      </c>
      <c r="U75">
        <f t="shared" si="7"/>
        <v>3358</v>
      </c>
      <c r="V75">
        <f t="shared" si="5"/>
        <v>24</v>
      </c>
    </row>
    <row r="76" spans="1:22" x14ac:dyDescent="0.3">
      <c r="A76">
        <v>74</v>
      </c>
      <c r="E76">
        <v>172</v>
      </c>
      <c r="I76">
        <v>74</v>
      </c>
      <c r="J76">
        <f t="shared" si="9"/>
        <v>3934</v>
      </c>
      <c r="K76">
        <f t="shared" si="8"/>
        <v>97300</v>
      </c>
      <c r="M76">
        <v>74</v>
      </c>
      <c r="N76">
        <v>10</v>
      </c>
      <c r="O76">
        <f t="shared" si="6"/>
        <v>740</v>
      </c>
      <c r="P76">
        <v>16</v>
      </c>
      <c r="Q76">
        <v>26</v>
      </c>
      <c r="S76">
        <v>74</v>
      </c>
      <c r="T76">
        <v>83</v>
      </c>
      <c r="U76">
        <f t="shared" si="7"/>
        <v>3441</v>
      </c>
      <c r="V76">
        <f t="shared" si="5"/>
        <v>24</v>
      </c>
    </row>
    <row r="77" spans="1:22" x14ac:dyDescent="0.3">
      <c r="A77">
        <v>75</v>
      </c>
      <c r="E77">
        <v>175</v>
      </c>
      <c r="I77">
        <v>75</v>
      </c>
      <c r="J77">
        <f t="shared" si="9"/>
        <v>4043</v>
      </c>
      <c r="K77">
        <f t="shared" si="8"/>
        <v>101343</v>
      </c>
      <c r="M77">
        <v>75</v>
      </c>
      <c r="N77">
        <v>10</v>
      </c>
      <c r="O77">
        <f t="shared" si="6"/>
        <v>750</v>
      </c>
      <c r="P77">
        <v>16</v>
      </c>
      <c r="Q77">
        <v>27</v>
      </c>
      <c r="S77">
        <v>75</v>
      </c>
      <c r="T77">
        <v>84</v>
      </c>
      <c r="U77">
        <f t="shared" si="7"/>
        <v>3525</v>
      </c>
      <c r="V77">
        <f t="shared" si="5"/>
        <v>24</v>
      </c>
    </row>
    <row r="78" spans="1:22" x14ac:dyDescent="0.3">
      <c r="A78">
        <v>76</v>
      </c>
      <c r="E78">
        <v>178</v>
      </c>
      <c r="I78">
        <v>76</v>
      </c>
      <c r="J78">
        <f t="shared" si="9"/>
        <v>4154</v>
      </c>
      <c r="K78">
        <f t="shared" si="8"/>
        <v>105497</v>
      </c>
      <c r="M78">
        <v>76</v>
      </c>
      <c r="N78">
        <v>10</v>
      </c>
      <c r="O78">
        <f t="shared" si="6"/>
        <v>760</v>
      </c>
      <c r="P78">
        <v>17</v>
      </c>
      <c r="Q78">
        <v>27</v>
      </c>
      <c r="S78">
        <v>76</v>
      </c>
      <c r="T78">
        <v>85</v>
      </c>
      <c r="U78">
        <f t="shared" si="7"/>
        <v>3610</v>
      </c>
      <c r="V78">
        <f t="shared" si="5"/>
        <v>24</v>
      </c>
    </row>
    <row r="79" spans="1:22" x14ac:dyDescent="0.3">
      <c r="A79">
        <v>77</v>
      </c>
      <c r="E79">
        <v>181</v>
      </c>
      <c r="I79">
        <v>77</v>
      </c>
      <c r="J79">
        <f t="shared" si="9"/>
        <v>4266</v>
      </c>
      <c r="K79">
        <f t="shared" si="8"/>
        <v>109763</v>
      </c>
      <c r="M79">
        <v>77</v>
      </c>
      <c r="N79">
        <v>10</v>
      </c>
      <c r="O79">
        <f t="shared" si="6"/>
        <v>770</v>
      </c>
      <c r="P79">
        <v>17</v>
      </c>
      <c r="Q79">
        <v>27</v>
      </c>
      <c r="S79">
        <v>77</v>
      </c>
      <c r="T79">
        <v>86</v>
      </c>
      <c r="U79">
        <f t="shared" si="7"/>
        <v>3696</v>
      </c>
      <c r="V79">
        <f t="shared" si="5"/>
        <v>25</v>
      </c>
    </row>
    <row r="80" spans="1:22" x14ac:dyDescent="0.3">
      <c r="A80">
        <v>78</v>
      </c>
      <c r="E80">
        <v>184</v>
      </c>
      <c r="I80">
        <v>78</v>
      </c>
      <c r="J80">
        <f t="shared" si="9"/>
        <v>4380</v>
      </c>
      <c r="K80">
        <f t="shared" si="8"/>
        <v>114143</v>
      </c>
      <c r="M80">
        <v>78</v>
      </c>
      <c r="N80">
        <v>10</v>
      </c>
      <c r="O80">
        <f t="shared" si="6"/>
        <v>780</v>
      </c>
      <c r="P80">
        <v>17</v>
      </c>
      <c r="Q80">
        <v>27</v>
      </c>
      <c r="S80">
        <v>78</v>
      </c>
      <c r="T80">
        <v>87</v>
      </c>
      <c r="U80">
        <f t="shared" si="7"/>
        <v>3783</v>
      </c>
      <c r="V80">
        <f t="shared" si="5"/>
        <v>25</v>
      </c>
    </row>
    <row r="81" spans="1:22" x14ac:dyDescent="0.3">
      <c r="A81">
        <v>79</v>
      </c>
      <c r="E81">
        <v>187</v>
      </c>
      <c r="I81">
        <v>79</v>
      </c>
      <c r="J81">
        <f t="shared" si="9"/>
        <v>4495</v>
      </c>
      <c r="K81">
        <f t="shared" si="8"/>
        <v>118638</v>
      </c>
      <c r="M81">
        <v>79</v>
      </c>
      <c r="N81">
        <v>10</v>
      </c>
      <c r="O81">
        <f t="shared" si="6"/>
        <v>790</v>
      </c>
      <c r="P81">
        <v>17</v>
      </c>
      <c r="Q81">
        <v>27</v>
      </c>
      <c r="S81">
        <v>79</v>
      </c>
      <c r="T81">
        <v>88</v>
      </c>
      <c r="U81">
        <f t="shared" si="7"/>
        <v>3871</v>
      </c>
      <c r="V81">
        <f t="shared" si="5"/>
        <v>25</v>
      </c>
    </row>
    <row r="82" spans="1:22" x14ac:dyDescent="0.3">
      <c r="A82">
        <v>80</v>
      </c>
      <c r="E82">
        <v>190</v>
      </c>
      <c r="I82">
        <v>80</v>
      </c>
      <c r="J82">
        <f t="shared" si="9"/>
        <v>4612</v>
      </c>
      <c r="K82">
        <f t="shared" si="8"/>
        <v>123250</v>
      </c>
      <c r="M82">
        <v>80</v>
      </c>
      <c r="N82">
        <v>10</v>
      </c>
      <c r="O82">
        <f t="shared" si="6"/>
        <v>800</v>
      </c>
      <c r="P82">
        <v>17</v>
      </c>
      <c r="Q82">
        <v>27</v>
      </c>
      <c r="S82">
        <v>80</v>
      </c>
      <c r="T82">
        <v>89</v>
      </c>
      <c r="U82">
        <f t="shared" si="7"/>
        <v>3960</v>
      </c>
      <c r="V82">
        <f t="shared" si="5"/>
        <v>25</v>
      </c>
    </row>
    <row r="83" spans="1:22" x14ac:dyDescent="0.3">
      <c r="A83">
        <v>81</v>
      </c>
      <c r="E83">
        <v>194</v>
      </c>
      <c r="I83">
        <v>81</v>
      </c>
      <c r="J83">
        <f t="shared" si="9"/>
        <v>4730</v>
      </c>
      <c r="K83">
        <f t="shared" si="8"/>
        <v>127980</v>
      </c>
      <c r="M83">
        <v>81</v>
      </c>
      <c r="N83">
        <v>10</v>
      </c>
      <c r="O83">
        <f t="shared" si="6"/>
        <v>810</v>
      </c>
      <c r="P83">
        <v>17</v>
      </c>
      <c r="Q83">
        <v>28</v>
      </c>
      <c r="S83">
        <v>81</v>
      </c>
      <c r="T83">
        <v>90</v>
      </c>
      <c r="U83">
        <f t="shared" si="7"/>
        <v>4050</v>
      </c>
      <c r="V83">
        <f t="shared" si="5"/>
        <v>25</v>
      </c>
    </row>
    <row r="84" spans="1:22" x14ac:dyDescent="0.3">
      <c r="A84">
        <v>82</v>
      </c>
      <c r="E84">
        <v>198</v>
      </c>
      <c r="I84">
        <v>82</v>
      </c>
      <c r="J84">
        <f t="shared" si="9"/>
        <v>4850</v>
      </c>
      <c r="K84">
        <f t="shared" si="8"/>
        <v>132830</v>
      </c>
      <c r="M84">
        <v>82</v>
      </c>
      <c r="N84">
        <v>10</v>
      </c>
      <c r="O84">
        <f t="shared" si="6"/>
        <v>820</v>
      </c>
      <c r="P84">
        <v>17</v>
      </c>
      <c r="Q84">
        <v>28</v>
      </c>
      <c r="S84">
        <v>82</v>
      </c>
      <c r="T84">
        <v>91</v>
      </c>
      <c r="U84">
        <f t="shared" si="7"/>
        <v>4141</v>
      </c>
      <c r="V84">
        <f t="shared" si="5"/>
        <v>26</v>
      </c>
    </row>
    <row r="85" spans="1:22" x14ac:dyDescent="0.3">
      <c r="A85">
        <v>83</v>
      </c>
      <c r="E85">
        <v>202</v>
      </c>
      <c r="I85">
        <v>83</v>
      </c>
      <c r="J85">
        <f t="shared" si="9"/>
        <v>4971</v>
      </c>
      <c r="K85">
        <f t="shared" si="8"/>
        <v>137801</v>
      </c>
      <c r="M85">
        <v>83</v>
      </c>
      <c r="N85">
        <v>10</v>
      </c>
      <c r="O85">
        <f t="shared" si="6"/>
        <v>830</v>
      </c>
      <c r="P85">
        <v>17</v>
      </c>
      <c r="Q85">
        <v>28</v>
      </c>
      <c r="S85">
        <v>83</v>
      </c>
      <c r="T85">
        <v>92</v>
      </c>
      <c r="U85">
        <f t="shared" si="7"/>
        <v>4233</v>
      </c>
      <c r="V85">
        <f t="shared" si="5"/>
        <v>26</v>
      </c>
    </row>
    <row r="86" spans="1:22" x14ac:dyDescent="0.3">
      <c r="A86">
        <v>84</v>
      </c>
      <c r="E86">
        <v>206</v>
      </c>
      <c r="I86">
        <v>84</v>
      </c>
      <c r="J86">
        <f t="shared" si="9"/>
        <v>5094</v>
      </c>
      <c r="K86">
        <f t="shared" si="8"/>
        <v>142895</v>
      </c>
      <c r="M86">
        <v>84</v>
      </c>
      <c r="N86">
        <v>10</v>
      </c>
      <c r="O86">
        <f t="shared" si="6"/>
        <v>840</v>
      </c>
      <c r="P86">
        <v>17</v>
      </c>
      <c r="Q86">
        <v>28</v>
      </c>
      <c r="S86">
        <v>84</v>
      </c>
      <c r="T86">
        <v>93</v>
      </c>
      <c r="U86">
        <f t="shared" si="7"/>
        <v>4326</v>
      </c>
      <c r="V86">
        <f t="shared" si="5"/>
        <v>26</v>
      </c>
    </row>
    <row r="87" spans="1:22" x14ac:dyDescent="0.3">
      <c r="A87">
        <v>85</v>
      </c>
      <c r="E87">
        <v>210</v>
      </c>
      <c r="I87">
        <v>85</v>
      </c>
      <c r="J87">
        <f t="shared" si="9"/>
        <v>5218</v>
      </c>
      <c r="K87">
        <f t="shared" si="8"/>
        <v>148113</v>
      </c>
      <c r="M87">
        <v>85</v>
      </c>
      <c r="N87">
        <v>10</v>
      </c>
      <c r="O87">
        <f t="shared" si="6"/>
        <v>850</v>
      </c>
      <c r="P87">
        <v>18</v>
      </c>
      <c r="Q87">
        <v>28</v>
      </c>
      <c r="S87">
        <v>85</v>
      </c>
      <c r="T87">
        <v>94</v>
      </c>
      <c r="U87">
        <f t="shared" si="7"/>
        <v>4420</v>
      </c>
      <c r="V87">
        <f t="shared" si="5"/>
        <v>26</v>
      </c>
    </row>
    <row r="88" spans="1:22" x14ac:dyDescent="0.3">
      <c r="A88">
        <v>86</v>
      </c>
      <c r="E88">
        <v>214</v>
      </c>
      <c r="I88">
        <v>86</v>
      </c>
      <c r="J88">
        <f t="shared" si="9"/>
        <v>5344</v>
      </c>
      <c r="K88">
        <f t="shared" si="8"/>
        <v>153457</v>
      </c>
      <c r="M88">
        <v>86</v>
      </c>
      <c r="N88">
        <v>10</v>
      </c>
      <c r="O88">
        <f t="shared" si="6"/>
        <v>860</v>
      </c>
      <c r="P88">
        <v>18</v>
      </c>
      <c r="Q88">
        <v>29</v>
      </c>
      <c r="S88">
        <v>86</v>
      </c>
      <c r="T88">
        <v>95</v>
      </c>
      <c r="U88">
        <f t="shared" si="7"/>
        <v>4515</v>
      </c>
      <c r="V88">
        <f t="shared" si="5"/>
        <v>26</v>
      </c>
    </row>
    <row r="89" spans="1:22" x14ac:dyDescent="0.3">
      <c r="A89">
        <v>87</v>
      </c>
      <c r="E89">
        <v>218</v>
      </c>
      <c r="I89">
        <v>87</v>
      </c>
      <c r="J89">
        <f t="shared" si="9"/>
        <v>5471</v>
      </c>
      <c r="K89">
        <f t="shared" si="8"/>
        <v>158928</v>
      </c>
      <c r="M89">
        <v>87</v>
      </c>
      <c r="N89">
        <v>10</v>
      </c>
      <c r="O89">
        <f t="shared" si="6"/>
        <v>870</v>
      </c>
      <c r="P89">
        <v>18</v>
      </c>
      <c r="Q89">
        <v>29</v>
      </c>
      <c r="S89">
        <v>87</v>
      </c>
      <c r="T89">
        <v>96</v>
      </c>
      <c r="U89">
        <f t="shared" si="7"/>
        <v>4611</v>
      </c>
      <c r="V89">
        <f t="shared" si="5"/>
        <v>27</v>
      </c>
    </row>
    <row r="90" spans="1:22" x14ac:dyDescent="0.3">
      <c r="A90">
        <v>88</v>
      </c>
      <c r="E90">
        <v>222</v>
      </c>
      <c r="I90">
        <v>88</v>
      </c>
      <c r="J90">
        <f t="shared" si="9"/>
        <v>5600</v>
      </c>
      <c r="K90">
        <f t="shared" si="8"/>
        <v>164528</v>
      </c>
      <c r="M90">
        <v>88</v>
      </c>
      <c r="N90">
        <v>10</v>
      </c>
      <c r="O90">
        <f t="shared" si="6"/>
        <v>880</v>
      </c>
      <c r="P90">
        <v>18</v>
      </c>
      <c r="Q90">
        <v>29</v>
      </c>
      <c r="S90">
        <v>88</v>
      </c>
      <c r="T90">
        <v>97</v>
      </c>
      <c r="U90">
        <f t="shared" si="7"/>
        <v>4708</v>
      </c>
      <c r="V90">
        <f t="shared" si="5"/>
        <v>27</v>
      </c>
    </row>
    <row r="91" spans="1:22" x14ac:dyDescent="0.3">
      <c r="A91">
        <v>89</v>
      </c>
      <c r="E91">
        <v>226</v>
      </c>
      <c r="I91">
        <v>89</v>
      </c>
      <c r="J91">
        <f t="shared" si="9"/>
        <v>5730</v>
      </c>
      <c r="K91">
        <f t="shared" si="8"/>
        <v>170258</v>
      </c>
      <c r="M91">
        <v>89</v>
      </c>
      <c r="N91">
        <v>10</v>
      </c>
      <c r="O91">
        <f t="shared" si="6"/>
        <v>890</v>
      </c>
      <c r="P91">
        <v>18</v>
      </c>
      <c r="Q91">
        <v>29</v>
      </c>
      <c r="S91">
        <v>89</v>
      </c>
      <c r="T91">
        <v>98</v>
      </c>
      <c r="U91">
        <f t="shared" si="7"/>
        <v>4806</v>
      </c>
      <c r="V91">
        <f t="shared" si="5"/>
        <v>27</v>
      </c>
    </row>
    <row r="92" spans="1:22" x14ac:dyDescent="0.3">
      <c r="A92">
        <v>90</v>
      </c>
      <c r="E92">
        <v>230</v>
      </c>
      <c r="I92">
        <v>90</v>
      </c>
      <c r="J92">
        <f t="shared" si="9"/>
        <v>5862</v>
      </c>
      <c r="K92">
        <f t="shared" si="8"/>
        <v>176120</v>
      </c>
      <c r="M92">
        <v>90</v>
      </c>
      <c r="N92">
        <v>10</v>
      </c>
      <c r="O92">
        <f t="shared" si="6"/>
        <v>900</v>
      </c>
      <c r="P92">
        <v>18</v>
      </c>
      <c r="Q92">
        <v>29</v>
      </c>
      <c r="S92">
        <v>90</v>
      </c>
      <c r="T92">
        <v>99</v>
      </c>
      <c r="U92">
        <f t="shared" si="7"/>
        <v>4905</v>
      </c>
      <c r="V92">
        <f t="shared" si="5"/>
        <v>27</v>
      </c>
    </row>
    <row r="93" spans="1:22" x14ac:dyDescent="0.3">
      <c r="A93">
        <v>91</v>
      </c>
      <c r="E93">
        <v>234</v>
      </c>
      <c r="I93">
        <v>91</v>
      </c>
      <c r="J93">
        <f t="shared" si="9"/>
        <v>5995</v>
      </c>
      <c r="K93">
        <f t="shared" si="8"/>
        <v>182115</v>
      </c>
      <c r="M93">
        <v>91</v>
      </c>
      <c r="N93">
        <v>10</v>
      </c>
      <c r="O93">
        <f t="shared" si="6"/>
        <v>910</v>
      </c>
      <c r="P93">
        <v>18</v>
      </c>
      <c r="Q93">
        <v>29</v>
      </c>
      <c r="S93">
        <v>91</v>
      </c>
      <c r="T93">
        <v>100</v>
      </c>
      <c r="U93">
        <f t="shared" si="7"/>
        <v>5005</v>
      </c>
      <c r="V93">
        <f t="shared" si="5"/>
        <v>27</v>
      </c>
    </row>
    <row r="94" spans="1:22" x14ac:dyDescent="0.3">
      <c r="A94">
        <v>92</v>
      </c>
      <c r="E94">
        <v>238</v>
      </c>
      <c r="I94">
        <v>92</v>
      </c>
      <c r="J94">
        <f t="shared" si="9"/>
        <v>6130</v>
      </c>
      <c r="K94">
        <f t="shared" si="8"/>
        <v>188245</v>
      </c>
      <c r="M94">
        <v>92</v>
      </c>
      <c r="N94">
        <v>10</v>
      </c>
      <c r="O94">
        <f t="shared" si="6"/>
        <v>920</v>
      </c>
      <c r="P94">
        <v>18</v>
      </c>
      <c r="Q94">
        <v>30</v>
      </c>
      <c r="S94">
        <v>92</v>
      </c>
      <c r="T94">
        <v>101</v>
      </c>
      <c r="U94">
        <f t="shared" si="7"/>
        <v>5106</v>
      </c>
      <c r="V94">
        <f t="shared" si="5"/>
        <v>28</v>
      </c>
    </row>
    <row r="95" spans="1:22" x14ac:dyDescent="0.3">
      <c r="A95">
        <v>93</v>
      </c>
      <c r="E95">
        <v>242</v>
      </c>
      <c r="I95">
        <v>93</v>
      </c>
      <c r="J95">
        <f t="shared" si="9"/>
        <v>6266</v>
      </c>
      <c r="K95">
        <f t="shared" si="8"/>
        <v>194511</v>
      </c>
      <c r="M95">
        <v>93</v>
      </c>
      <c r="N95">
        <v>10</v>
      </c>
      <c r="O95">
        <f t="shared" si="6"/>
        <v>930</v>
      </c>
      <c r="P95">
        <v>18</v>
      </c>
      <c r="Q95">
        <v>30</v>
      </c>
      <c r="S95">
        <v>93</v>
      </c>
      <c r="T95">
        <v>102</v>
      </c>
      <c r="U95">
        <f t="shared" si="7"/>
        <v>5208</v>
      </c>
      <c r="V95">
        <f t="shared" si="5"/>
        <v>28</v>
      </c>
    </row>
    <row r="96" spans="1:22" x14ac:dyDescent="0.3">
      <c r="A96">
        <v>94</v>
      </c>
      <c r="E96">
        <v>246</v>
      </c>
      <c r="I96">
        <v>94</v>
      </c>
      <c r="J96">
        <f t="shared" si="9"/>
        <v>6404</v>
      </c>
      <c r="K96">
        <f t="shared" si="8"/>
        <v>200915</v>
      </c>
      <c r="M96">
        <v>94</v>
      </c>
      <c r="N96">
        <v>10</v>
      </c>
      <c r="O96">
        <f t="shared" si="6"/>
        <v>940</v>
      </c>
      <c r="P96">
        <v>18</v>
      </c>
      <c r="Q96">
        <v>30</v>
      </c>
      <c r="S96">
        <v>94</v>
      </c>
      <c r="T96">
        <v>103</v>
      </c>
      <c r="U96">
        <f t="shared" si="7"/>
        <v>5311</v>
      </c>
      <c r="V96">
        <f t="shared" si="5"/>
        <v>28</v>
      </c>
    </row>
    <row r="97" spans="1:22" x14ac:dyDescent="0.3">
      <c r="A97">
        <v>95</v>
      </c>
      <c r="E97">
        <v>250</v>
      </c>
      <c r="I97">
        <v>95</v>
      </c>
      <c r="J97">
        <f t="shared" si="9"/>
        <v>6543</v>
      </c>
      <c r="K97">
        <f t="shared" si="8"/>
        <v>207458</v>
      </c>
      <c r="M97">
        <v>95</v>
      </c>
      <c r="N97">
        <v>10</v>
      </c>
      <c r="O97">
        <f t="shared" si="6"/>
        <v>950</v>
      </c>
      <c r="P97">
        <v>19</v>
      </c>
      <c r="Q97">
        <v>30</v>
      </c>
      <c r="S97">
        <v>95</v>
      </c>
      <c r="T97">
        <v>104</v>
      </c>
      <c r="U97">
        <f t="shared" si="7"/>
        <v>5415</v>
      </c>
      <c r="V97">
        <f t="shared" si="5"/>
        <v>28</v>
      </c>
    </row>
    <row r="98" spans="1:22" x14ac:dyDescent="0.3">
      <c r="A98">
        <v>96</v>
      </c>
      <c r="E98">
        <v>254</v>
      </c>
      <c r="I98">
        <v>96</v>
      </c>
      <c r="J98">
        <f t="shared" si="9"/>
        <v>6684</v>
      </c>
      <c r="K98">
        <f t="shared" si="8"/>
        <v>214142</v>
      </c>
      <c r="M98">
        <v>96</v>
      </c>
      <c r="N98">
        <v>10</v>
      </c>
      <c r="O98">
        <f t="shared" si="6"/>
        <v>960</v>
      </c>
      <c r="P98">
        <v>19</v>
      </c>
      <c r="Q98">
        <v>30</v>
      </c>
      <c r="S98">
        <v>96</v>
      </c>
      <c r="T98">
        <v>105</v>
      </c>
      <c r="U98">
        <f t="shared" si="7"/>
        <v>5520</v>
      </c>
      <c r="V98">
        <f t="shared" si="5"/>
        <v>28</v>
      </c>
    </row>
    <row r="99" spans="1:22" x14ac:dyDescent="0.3">
      <c r="A99">
        <v>97</v>
      </c>
      <c r="E99">
        <v>258</v>
      </c>
      <c r="I99">
        <v>97</v>
      </c>
      <c r="J99">
        <f t="shared" si="9"/>
        <v>6826</v>
      </c>
      <c r="K99">
        <f t="shared" si="8"/>
        <v>220968</v>
      </c>
      <c r="M99">
        <v>97</v>
      </c>
      <c r="N99">
        <v>10</v>
      </c>
      <c r="O99">
        <f t="shared" si="6"/>
        <v>970</v>
      </c>
      <c r="P99">
        <v>19</v>
      </c>
      <c r="Q99">
        <v>30</v>
      </c>
      <c r="S99">
        <v>97</v>
      </c>
      <c r="T99">
        <v>106</v>
      </c>
      <c r="U99">
        <f t="shared" si="7"/>
        <v>5626</v>
      </c>
      <c r="V99">
        <f t="shared" si="5"/>
        <v>28</v>
      </c>
    </row>
    <row r="100" spans="1:22" x14ac:dyDescent="0.3">
      <c r="A100">
        <v>98</v>
      </c>
      <c r="E100">
        <v>262</v>
      </c>
      <c r="I100">
        <v>98</v>
      </c>
      <c r="J100">
        <f t="shared" si="9"/>
        <v>6970</v>
      </c>
      <c r="K100">
        <f t="shared" si="8"/>
        <v>227938</v>
      </c>
      <c r="M100">
        <v>98</v>
      </c>
      <c r="N100">
        <v>10</v>
      </c>
      <c r="O100">
        <f t="shared" si="6"/>
        <v>980</v>
      </c>
      <c r="P100">
        <v>19</v>
      </c>
      <c r="Q100">
        <v>31</v>
      </c>
      <c r="S100">
        <v>98</v>
      </c>
      <c r="T100">
        <v>107</v>
      </c>
      <c r="U100">
        <f t="shared" si="7"/>
        <v>5733</v>
      </c>
      <c r="V100">
        <f t="shared" si="5"/>
        <v>29</v>
      </c>
    </row>
    <row r="101" spans="1:22" x14ac:dyDescent="0.3">
      <c r="A101">
        <v>99</v>
      </c>
      <c r="E101">
        <v>266</v>
      </c>
      <c r="I101">
        <v>99</v>
      </c>
      <c r="J101">
        <f t="shared" si="9"/>
        <v>7115</v>
      </c>
      <c r="K101">
        <f t="shared" si="8"/>
        <v>235053</v>
      </c>
      <c r="M101">
        <v>99</v>
      </c>
      <c r="N101">
        <v>10</v>
      </c>
      <c r="O101">
        <f t="shared" si="6"/>
        <v>990</v>
      </c>
      <c r="P101">
        <v>19</v>
      </c>
      <c r="Q101">
        <v>31</v>
      </c>
      <c r="S101">
        <v>99</v>
      </c>
      <c r="T101">
        <v>108</v>
      </c>
      <c r="U101">
        <f t="shared" si="7"/>
        <v>5841</v>
      </c>
      <c r="V101">
        <f t="shared" si="5"/>
        <v>29</v>
      </c>
    </row>
    <row r="102" spans="1:22" x14ac:dyDescent="0.3">
      <c r="A102">
        <v>100</v>
      </c>
      <c r="E102">
        <v>270</v>
      </c>
      <c r="I102">
        <v>100</v>
      </c>
      <c r="J102">
        <f t="shared" si="9"/>
        <v>7262</v>
      </c>
      <c r="K102">
        <f t="shared" si="8"/>
        <v>242315</v>
      </c>
      <c r="M102">
        <v>100</v>
      </c>
      <c r="N102">
        <v>10</v>
      </c>
      <c r="O102">
        <f t="shared" si="6"/>
        <v>1000</v>
      </c>
      <c r="P102">
        <v>19</v>
      </c>
      <c r="Q102">
        <v>31</v>
      </c>
      <c r="S102">
        <v>100</v>
      </c>
      <c r="T102">
        <v>109</v>
      </c>
      <c r="U102">
        <f t="shared" si="7"/>
        <v>5950</v>
      </c>
      <c r="V102">
        <f t="shared" si="5"/>
        <v>29</v>
      </c>
    </row>
    <row r="103" spans="1:22" x14ac:dyDescent="0.3">
      <c r="A103">
        <v>101</v>
      </c>
      <c r="E103">
        <v>275</v>
      </c>
      <c r="I103">
        <v>101</v>
      </c>
      <c r="J103">
        <f t="shared" si="9"/>
        <v>7410</v>
      </c>
      <c r="K103">
        <f t="shared" si="8"/>
        <v>249725</v>
      </c>
      <c r="M103">
        <v>101</v>
      </c>
      <c r="N103">
        <v>10</v>
      </c>
      <c r="O103">
        <f t="shared" si="6"/>
        <v>1010</v>
      </c>
      <c r="P103">
        <v>19</v>
      </c>
      <c r="Q103">
        <v>31</v>
      </c>
      <c r="S103">
        <v>101</v>
      </c>
      <c r="T103">
        <v>110</v>
      </c>
      <c r="U103">
        <f t="shared" si="7"/>
        <v>6060</v>
      </c>
      <c r="V103">
        <f t="shared" si="5"/>
        <v>29</v>
      </c>
    </row>
    <row r="104" spans="1:22" x14ac:dyDescent="0.3">
      <c r="A104">
        <v>102</v>
      </c>
      <c r="E104">
        <v>280</v>
      </c>
      <c r="I104">
        <v>102</v>
      </c>
      <c r="J104">
        <f t="shared" si="9"/>
        <v>7560</v>
      </c>
      <c r="K104">
        <f t="shared" si="8"/>
        <v>257285</v>
      </c>
      <c r="M104">
        <v>102</v>
      </c>
      <c r="N104">
        <v>10</v>
      </c>
      <c r="O104">
        <f t="shared" si="6"/>
        <v>1020</v>
      </c>
      <c r="P104">
        <v>19</v>
      </c>
      <c r="Q104">
        <v>31</v>
      </c>
      <c r="S104">
        <v>102</v>
      </c>
      <c r="T104">
        <v>111</v>
      </c>
      <c r="U104">
        <f t="shared" si="7"/>
        <v>6171</v>
      </c>
      <c r="V104">
        <f t="shared" si="5"/>
        <v>29</v>
      </c>
    </row>
    <row r="105" spans="1:22" x14ac:dyDescent="0.3">
      <c r="A105">
        <v>103</v>
      </c>
      <c r="E105">
        <v>285</v>
      </c>
      <c r="I105">
        <v>103</v>
      </c>
      <c r="J105">
        <f t="shared" si="9"/>
        <v>7711</v>
      </c>
      <c r="K105">
        <f t="shared" si="8"/>
        <v>264996</v>
      </c>
      <c r="M105">
        <v>103</v>
      </c>
      <c r="N105">
        <v>10</v>
      </c>
      <c r="O105">
        <f t="shared" si="6"/>
        <v>1030</v>
      </c>
      <c r="P105">
        <v>19</v>
      </c>
      <c r="Q105">
        <v>31</v>
      </c>
      <c r="S105">
        <v>103</v>
      </c>
      <c r="T105">
        <v>112</v>
      </c>
      <c r="U105">
        <f t="shared" si="7"/>
        <v>6283</v>
      </c>
      <c r="V105">
        <f t="shared" si="5"/>
        <v>30</v>
      </c>
    </row>
    <row r="106" spans="1:22" x14ac:dyDescent="0.3">
      <c r="A106">
        <v>104</v>
      </c>
      <c r="E106">
        <v>290</v>
      </c>
      <c r="I106">
        <v>104</v>
      </c>
      <c r="J106">
        <f t="shared" si="9"/>
        <v>7864</v>
      </c>
      <c r="K106">
        <f t="shared" si="8"/>
        <v>272860</v>
      </c>
      <c r="M106">
        <v>104</v>
      </c>
      <c r="N106">
        <v>10</v>
      </c>
      <c r="O106">
        <f t="shared" si="6"/>
        <v>1040</v>
      </c>
      <c r="P106">
        <v>19</v>
      </c>
      <c r="Q106">
        <v>32</v>
      </c>
      <c r="S106">
        <v>104</v>
      </c>
      <c r="T106">
        <v>113</v>
      </c>
      <c r="U106">
        <f t="shared" si="7"/>
        <v>6396</v>
      </c>
      <c r="V106">
        <f t="shared" si="5"/>
        <v>30</v>
      </c>
    </row>
    <row r="107" spans="1:22" x14ac:dyDescent="0.3">
      <c r="A107">
        <v>105</v>
      </c>
      <c r="E107">
        <v>295</v>
      </c>
      <c r="I107">
        <v>105</v>
      </c>
      <c r="J107">
        <f t="shared" si="9"/>
        <v>8018</v>
      </c>
      <c r="K107">
        <f t="shared" si="8"/>
        <v>280878</v>
      </c>
      <c r="M107">
        <v>105</v>
      </c>
      <c r="N107">
        <v>10</v>
      </c>
      <c r="O107">
        <f t="shared" si="6"/>
        <v>1050</v>
      </c>
      <c r="P107">
        <v>20</v>
      </c>
      <c r="Q107">
        <v>32</v>
      </c>
      <c r="S107">
        <v>105</v>
      </c>
      <c r="T107">
        <v>114</v>
      </c>
      <c r="U107">
        <f t="shared" si="7"/>
        <v>6510</v>
      </c>
      <c r="V107">
        <f t="shared" si="5"/>
        <v>30</v>
      </c>
    </row>
    <row r="108" spans="1:22" x14ac:dyDescent="0.3">
      <c r="A108">
        <v>106</v>
      </c>
      <c r="E108">
        <v>300</v>
      </c>
      <c r="I108">
        <v>106</v>
      </c>
      <c r="J108">
        <f t="shared" si="9"/>
        <v>8174</v>
      </c>
      <c r="K108">
        <f t="shared" si="8"/>
        <v>289052</v>
      </c>
      <c r="M108">
        <v>106</v>
      </c>
      <c r="N108">
        <v>10</v>
      </c>
      <c r="O108">
        <f t="shared" si="6"/>
        <v>1060</v>
      </c>
      <c r="P108">
        <v>20</v>
      </c>
      <c r="Q108">
        <v>32</v>
      </c>
      <c r="S108">
        <v>106</v>
      </c>
      <c r="T108">
        <v>115</v>
      </c>
      <c r="U108">
        <f t="shared" si="7"/>
        <v>6625</v>
      </c>
      <c r="V108">
        <f t="shared" si="5"/>
        <v>30</v>
      </c>
    </row>
    <row r="109" spans="1:22" x14ac:dyDescent="0.3">
      <c r="A109">
        <v>107</v>
      </c>
      <c r="E109">
        <v>305</v>
      </c>
      <c r="I109">
        <v>107</v>
      </c>
      <c r="J109">
        <f t="shared" si="9"/>
        <v>8331</v>
      </c>
      <c r="K109">
        <f t="shared" si="8"/>
        <v>297383</v>
      </c>
      <c r="M109">
        <v>107</v>
      </c>
      <c r="N109">
        <v>10</v>
      </c>
      <c r="O109">
        <f t="shared" si="6"/>
        <v>1070</v>
      </c>
      <c r="P109">
        <v>20</v>
      </c>
      <c r="Q109">
        <v>32</v>
      </c>
      <c r="S109">
        <v>107</v>
      </c>
      <c r="T109">
        <v>116</v>
      </c>
      <c r="U109">
        <f t="shared" si="7"/>
        <v>6741</v>
      </c>
      <c r="V109">
        <f t="shared" si="5"/>
        <v>30</v>
      </c>
    </row>
    <row r="110" spans="1:22" x14ac:dyDescent="0.3">
      <c r="A110">
        <v>108</v>
      </c>
      <c r="E110">
        <v>310</v>
      </c>
      <c r="I110">
        <v>108</v>
      </c>
      <c r="J110">
        <f t="shared" si="9"/>
        <v>8490</v>
      </c>
      <c r="K110">
        <f t="shared" si="8"/>
        <v>305873</v>
      </c>
      <c r="M110">
        <v>108</v>
      </c>
      <c r="N110">
        <v>10</v>
      </c>
      <c r="O110">
        <f t="shared" si="6"/>
        <v>1080</v>
      </c>
      <c r="P110">
        <v>20</v>
      </c>
      <c r="Q110">
        <v>32</v>
      </c>
      <c r="S110">
        <v>108</v>
      </c>
      <c r="T110">
        <v>117</v>
      </c>
      <c r="U110">
        <f t="shared" si="7"/>
        <v>6858</v>
      </c>
      <c r="V110">
        <f t="shared" si="5"/>
        <v>30</v>
      </c>
    </row>
    <row r="111" spans="1:22" x14ac:dyDescent="0.3">
      <c r="A111">
        <v>109</v>
      </c>
      <c r="E111">
        <v>315</v>
      </c>
      <c r="I111">
        <v>109</v>
      </c>
      <c r="J111">
        <f t="shared" si="9"/>
        <v>8650</v>
      </c>
      <c r="K111">
        <f t="shared" si="8"/>
        <v>314523</v>
      </c>
      <c r="M111">
        <v>109</v>
      </c>
      <c r="N111">
        <v>10</v>
      </c>
      <c r="O111">
        <f t="shared" si="6"/>
        <v>1090</v>
      </c>
      <c r="P111">
        <v>20</v>
      </c>
      <c r="Q111">
        <v>32</v>
      </c>
      <c r="S111">
        <v>109</v>
      </c>
      <c r="T111">
        <v>118</v>
      </c>
      <c r="U111">
        <f t="shared" si="7"/>
        <v>6976</v>
      </c>
      <c r="V111">
        <f t="shared" si="5"/>
        <v>31</v>
      </c>
    </row>
    <row r="112" spans="1:22" x14ac:dyDescent="0.3">
      <c r="A112">
        <v>110</v>
      </c>
      <c r="E112">
        <v>320</v>
      </c>
      <c r="I112">
        <v>110</v>
      </c>
      <c r="J112">
        <f t="shared" si="9"/>
        <v>8812</v>
      </c>
      <c r="K112">
        <f t="shared" si="8"/>
        <v>323335</v>
      </c>
      <c r="M112">
        <v>110</v>
      </c>
      <c r="N112">
        <v>10</v>
      </c>
      <c r="O112">
        <f t="shared" si="6"/>
        <v>1100</v>
      </c>
      <c r="P112">
        <v>20</v>
      </c>
      <c r="Q112">
        <v>32</v>
      </c>
      <c r="S112">
        <v>110</v>
      </c>
      <c r="T112">
        <v>119</v>
      </c>
      <c r="U112">
        <f t="shared" si="7"/>
        <v>7095</v>
      </c>
      <c r="V112">
        <f t="shared" si="5"/>
        <v>31</v>
      </c>
    </row>
    <row r="113" spans="1:22" x14ac:dyDescent="0.3">
      <c r="A113">
        <v>111</v>
      </c>
      <c r="E113">
        <v>325</v>
      </c>
      <c r="I113">
        <v>111</v>
      </c>
      <c r="J113">
        <f t="shared" si="9"/>
        <v>8975</v>
      </c>
      <c r="K113">
        <f t="shared" si="8"/>
        <v>332310</v>
      </c>
      <c r="M113">
        <v>111</v>
      </c>
      <c r="N113">
        <v>10</v>
      </c>
      <c r="O113">
        <f t="shared" si="6"/>
        <v>1110</v>
      </c>
      <c r="P113">
        <v>20</v>
      </c>
      <c r="Q113">
        <v>33</v>
      </c>
      <c r="S113">
        <v>111</v>
      </c>
      <c r="T113">
        <v>120</v>
      </c>
      <c r="U113">
        <f t="shared" si="7"/>
        <v>7215</v>
      </c>
      <c r="V113">
        <f t="shared" si="5"/>
        <v>31</v>
      </c>
    </row>
    <row r="114" spans="1:22" x14ac:dyDescent="0.3">
      <c r="A114">
        <v>112</v>
      </c>
      <c r="E114">
        <v>330</v>
      </c>
      <c r="I114">
        <v>112</v>
      </c>
      <c r="J114">
        <f t="shared" si="9"/>
        <v>9140</v>
      </c>
      <c r="K114">
        <f t="shared" si="8"/>
        <v>341450</v>
      </c>
      <c r="M114">
        <v>112</v>
      </c>
      <c r="N114">
        <v>10</v>
      </c>
      <c r="O114">
        <f t="shared" si="6"/>
        <v>1120</v>
      </c>
      <c r="P114">
        <v>20</v>
      </c>
      <c r="Q114">
        <v>33</v>
      </c>
      <c r="S114">
        <v>112</v>
      </c>
      <c r="T114">
        <v>121</v>
      </c>
      <c r="U114">
        <f t="shared" si="7"/>
        <v>7336</v>
      </c>
      <c r="V114">
        <f t="shared" si="5"/>
        <v>31</v>
      </c>
    </row>
    <row r="115" spans="1:22" x14ac:dyDescent="0.3">
      <c r="A115">
        <v>113</v>
      </c>
      <c r="E115">
        <v>335</v>
      </c>
      <c r="I115">
        <v>113</v>
      </c>
      <c r="J115">
        <f t="shared" si="9"/>
        <v>9306</v>
      </c>
      <c r="K115">
        <f t="shared" si="8"/>
        <v>350756</v>
      </c>
      <c r="M115">
        <v>113</v>
      </c>
      <c r="N115">
        <v>10</v>
      </c>
      <c r="O115">
        <f t="shared" si="6"/>
        <v>1130</v>
      </c>
      <c r="P115">
        <v>20</v>
      </c>
      <c r="Q115">
        <v>33</v>
      </c>
      <c r="S115">
        <v>113</v>
      </c>
      <c r="T115">
        <v>122</v>
      </c>
      <c r="U115">
        <f t="shared" si="7"/>
        <v>7458</v>
      </c>
      <c r="V115">
        <f t="shared" si="5"/>
        <v>31</v>
      </c>
    </row>
    <row r="116" spans="1:22" x14ac:dyDescent="0.3">
      <c r="A116">
        <v>114</v>
      </c>
      <c r="E116">
        <v>340</v>
      </c>
      <c r="I116">
        <v>114</v>
      </c>
      <c r="J116">
        <f t="shared" si="9"/>
        <v>9474</v>
      </c>
      <c r="K116">
        <f t="shared" si="8"/>
        <v>360230</v>
      </c>
      <c r="M116">
        <v>114</v>
      </c>
      <c r="N116">
        <v>10</v>
      </c>
      <c r="O116">
        <f t="shared" si="6"/>
        <v>1140</v>
      </c>
      <c r="P116">
        <v>20</v>
      </c>
      <c r="Q116">
        <v>33</v>
      </c>
      <c r="S116">
        <v>114</v>
      </c>
      <c r="T116">
        <v>123</v>
      </c>
      <c r="U116">
        <f t="shared" si="7"/>
        <v>7581</v>
      </c>
      <c r="V116">
        <f t="shared" si="5"/>
        <v>31</v>
      </c>
    </row>
    <row r="117" spans="1:22" x14ac:dyDescent="0.3">
      <c r="A117">
        <v>115</v>
      </c>
      <c r="E117">
        <v>345</v>
      </c>
      <c r="I117">
        <v>115</v>
      </c>
      <c r="J117">
        <f t="shared" si="9"/>
        <v>9643</v>
      </c>
      <c r="K117">
        <f t="shared" si="8"/>
        <v>369873</v>
      </c>
      <c r="M117">
        <v>115</v>
      </c>
      <c r="N117">
        <v>10</v>
      </c>
      <c r="O117">
        <f t="shared" si="6"/>
        <v>1150</v>
      </c>
      <c r="P117">
        <v>21</v>
      </c>
      <c r="Q117">
        <v>33</v>
      </c>
      <c r="S117">
        <v>115</v>
      </c>
      <c r="T117">
        <v>124</v>
      </c>
      <c r="U117">
        <f t="shared" si="7"/>
        <v>7705</v>
      </c>
      <c r="V117">
        <f t="shared" si="5"/>
        <v>32</v>
      </c>
    </row>
    <row r="118" spans="1:22" x14ac:dyDescent="0.3">
      <c r="A118">
        <v>116</v>
      </c>
      <c r="E118">
        <v>350</v>
      </c>
      <c r="I118">
        <v>116</v>
      </c>
      <c r="J118">
        <f t="shared" si="9"/>
        <v>9814</v>
      </c>
      <c r="K118">
        <f t="shared" si="8"/>
        <v>379687</v>
      </c>
      <c r="M118">
        <v>116</v>
      </c>
      <c r="N118">
        <v>10</v>
      </c>
      <c r="O118">
        <f t="shared" si="6"/>
        <v>1160</v>
      </c>
      <c r="P118">
        <v>21</v>
      </c>
      <c r="Q118">
        <v>33</v>
      </c>
      <c r="S118">
        <v>116</v>
      </c>
      <c r="T118">
        <v>125</v>
      </c>
      <c r="U118">
        <f t="shared" si="7"/>
        <v>7830</v>
      </c>
      <c r="V118">
        <f t="shared" si="5"/>
        <v>32</v>
      </c>
    </row>
    <row r="119" spans="1:22" x14ac:dyDescent="0.3">
      <c r="A119">
        <v>117</v>
      </c>
      <c r="E119">
        <v>355</v>
      </c>
      <c r="I119">
        <v>117</v>
      </c>
      <c r="J119">
        <f t="shared" si="9"/>
        <v>9986</v>
      </c>
      <c r="K119">
        <f t="shared" si="8"/>
        <v>389673</v>
      </c>
      <c r="M119">
        <v>117</v>
      </c>
      <c r="N119">
        <v>10</v>
      </c>
      <c r="O119">
        <f t="shared" si="6"/>
        <v>1170</v>
      </c>
      <c r="P119">
        <v>21</v>
      </c>
      <c r="Q119">
        <v>34</v>
      </c>
      <c r="S119">
        <v>117</v>
      </c>
      <c r="T119">
        <v>126</v>
      </c>
      <c r="U119">
        <f t="shared" si="7"/>
        <v>7956</v>
      </c>
      <c r="V119">
        <f t="shared" si="5"/>
        <v>32</v>
      </c>
    </row>
    <row r="120" spans="1:22" x14ac:dyDescent="0.3">
      <c r="A120">
        <v>118</v>
      </c>
      <c r="E120">
        <v>360</v>
      </c>
      <c r="I120">
        <v>118</v>
      </c>
      <c r="J120">
        <f t="shared" si="9"/>
        <v>10160</v>
      </c>
      <c r="K120">
        <f t="shared" si="8"/>
        <v>399833</v>
      </c>
      <c r="M120">
        <v>118</v>
      </c>
      <c r="N120">
        <v>10</v>
      </c>
      <c r="O120">
        <f t="shared" si="6"/>
        <v>1180</v>
      </c>
      <c r="P120">
        <v>21</v>
      </c>
      <c r="Q120">
        <v>34</v>
      </c>
      <c r="S120">
        <v>118</v>
      </c>
      <c r="T120">
        <v>127</v>
      </c>
      <c r="U120">
        <f t="shared" si="7"/>
        <v>8083</v>
      </c>
      <c r="V120">
        <f t="shared" si="5"/>
        <v>32</v>
      </c>
    </row>
    <row r="121" spans="1:22" x14ac:dyDescent="0.3">
      <c r="A121">
        <v>119</v>
      </c>
      <c r="E121">
        <v>365</v>
      </c>
      <c r="I121">
        <v>119</v>
      </c>
      <c r="J121">
        <f t="shared" si="9"/>
        <v>10335</v>
      </c>
      <c r="K121">
        <f t="shared" si="8"/>
        <v>410168</v>
      </c>
      <c r="M121">
        <v>119</v>
      </c>
      <c r="N121">
        <v>10</v>
      </c>
      <c r="O121">
        <f t="shared" si="6"/>
        <v>1190</v>
      </c>
      <c r="P121">
        <v>21</v>
      </c>
      <c r="Q121">
        <v>34</v>
      </c>
      <c r="S121">
        <v>119</v>
      </c>
      <c r="T121">
        <v>128</v>
      </c>
      <c r="U121">
        <f t="shared" si="7"/>
        <v>8211</v>
      </c>
      <c r="V121">
        <f t="shared" si="5"/>
        <v>32</v>
      </c>
    </row>
    <row r="122" spans="1:22" x14ac:dyDescent="0.3">
      <c r="A122">
        <v>120</v>
      </c>
      <c r="E122">
        <v>0</v>
      </c>
      <c r="I122">
        <v>120</v>
      </c>
      <c r="J122">
        <f t="shared" si="9"/>
        <v>10512</v>
      </c>
      <c r="M122">
        <v>120</v>
      </c>
      <c r="N122">
        <v>10</v>
      </c>
      <c r="O122">
        <f t="shared" si="6"/>
        <v>1200</v>
      </c>
      <c r="P122">
        <v>21</v>
      </c>
      <c r="Q122">
        <v>34</v>
      </c>
      <c r="S122">
        <v>120</v>
      </c>
      <c r="T122">
        <v>129</v>
      </c>
      <c r="U122">
        <f t="shared" si="7"/>
        <v>8340</v>
      </c>
      <c r="V122">
        <f t="shared" si="5"/>
        <v>32</v>
      </c>
    </row>
    <row r="123" spans="1:22" x14ac:dyDescent="0.3">
      <c r="J123">
        <f t="shared" si="9"/>
        <v>10690</v>
      </c>
      <c r="S123">
        <v>121</v>
      </c>
      <c r="T123">
        <v>130</v>
      </c>
      <c r="U123">
        <f t="shared" ref="U123:U186" si="10">U122+T123</f>
        <v>8470</v>
      </c>
      <c r="V123">
        <f t="shared" ref="V123:V186" si="11">MATCH(U123,$K$3:$K$123,1)</f>
        <v>33</v>
      </c>
    </row>
    <row r="124" spans="1:22" x14ac:dyDescent="0.3">
      <c r="S124">
        <v>122</v>
      </c>
      <c r="T124">
        <v>131</v>
      </c>
      <c r="U124">
        <f t="shared" si="10"/>
        <v>8601</v>
      </c>
      <c r="V124">
        <f t="shared" si="11"/>
        <v>33</v>
      </c>
    </row>
    <row r="125" spans="1:22" x14ac:dyDescent="0.3">
      <c r="S125">
        <v>123</v>
      </c>
      <c r="T125">
        <v>132</v>
      </c>
      <c r="U125">
        <f t="shared" si="10"/>
        <v>8733</v>
      </c>
      <c r="V125">
        <f t="shared" si="11"/>
        <v>33</v>
      </c>
    </row>
    <row r="126" spans="1:22" x14ac:dyDescent="0.3">
      <c r="S126">
        <v>124</v>
      </c>
      <c r="T126">
        <v>133</v>
      </c>
      <c r="U126">
        <f t="shared" si="10"/>
        <v>8866</v>
      </c>
      <c r="V126">
        <f t="shared" si="11"/>
        <v>33</v>
      </c>
    </row>
    <row r="127" spans="1:22" x14ac:dyDescent="0.3">
      <c r="S127">
        <v>125</v>
      </c>
      <c r="T127">
        <v>134</v>
      </c>
      <c r="U127">
        <f t="shared" si="10"/>
        <v>9000</v>
      </c>
      <c r="V127">
        <f t="shared" si="11"/>
        <v>33</v>
      </c>
    </row>
    <row r="128" spans="1:22" x14ac:dyDescent="0.3">
      <c r="S128">
        <v>126</v>
      </c>
      <c r="T128">
        <v>135</v>
      </c>
      <c r="U128">
        <f t="shared" si="10"/>
        <v>9135</v>
      </c>
      <c r="V128">
        <f t="shared" si="11"/>
        <v>33</v>
      </c>
    </row>
    <row r="129" spans="19:22" x14ac:dyDescent="0.3">
      <c r="S129">
        <v>127</v>
      </c>
      <c r="T129">
        <v>136</v>
      </c>
      <c r="U129">
        <f t="shared" si="10"/>
        <v>9271</v>
      </c>
      <c r="V129">
        <f t="shared" si="11"/>
        <v>34</v>
      </c>
    </row>
    <row r="130" spans="19:22" x14ac:dyDescent="0.3">
      <c r="S130">
        <v>128</v>
      </c>
      <c r="T130">
        <v>137</v>
      </c>
      <c r="U130">
        <f t="shared" si="10"/>
        <v>9408</v>
      </c>
      <c r="V130">
        <f t="shared" si="11"/>
        <v>34</v>
      </c>
    </row>
    <row r="131" spans="19:22" x14ac:dyDescent="0.3">
      <c r="S131">
        <v>129</v>
      </c>
      <c r="T131">
        <v>138</v>
      </c>
      <c r="U131">
        <f t="shared" si="10"/>
        <v>9546</v>
      </c>
      <c r="V131">
        <f t="shared" si="11"/>
        <v>34</v>
      </c>
    </row>
    <row r="132" spans="19:22" x14ac:dyDescent="0.3">
      <c r="S132">
        <v>130</v>
      </c>
      <c r="T132">
        <v>139</v>
      </c>
      <c r="U132">
        <f t="shared" si="10"/>
        <v>9685</v>
      </c>
      <c r="V132">
        <f t="shared" si="11"/>
        <v>34</v>
      </c>
    </row>
    <row r="133" spans="19:22" x14ac:dyDescent="0.3">
      <c r="S133">
        <v>131</v>
      </c>
      <c r="T133">
        <v>140</v>
      </c>
      <c r="U133">
        <f t="shared" si="10"/>
        <v>9825</v>
      </c>
      <c r="V133">
        <f t="shared" si="11"/>
        <v>34</v>
      </c>
    </row>
    <row r="134" spans="19:22" x14ac:dyDescent="0.3">
      <c r="S134">
        <v>132</v>
      </c>
      <c r="T134">
        <v>141</v>
      </c>
      <c r="U134">
        <f t="shared" si="10"/>
        <v>9966</v>
      </c>
      <c r="V134">
        <f t="shared" si="11"/>
        <v>34</v>
      </c>
    </row>
    <row r="135" spans="19:22" x14ac:dyDescent="0.3">
      <c r="S135">
        <v>133</v>
      </c>
      <c r="T135">
        <v>142</v>
      </c>
      <c r="U135">
        <f t="shared" si="10"/>
        <v>10108</v>
      </c>
      <c r="V135">
        <f t="shared" si="11"/>
        <v>35</v>
      </c>
    </row>
    <row r="136" spans="19:22" x14ac:dyDescent="0.3">
      <c r="S136">
        <v>134</v>
      </c>
      <c r="T136">
        <v>143</v>
      </c>
      <c r="U136">
        <f t="shared" si="10"/>
        <v>10251</v>
      </c>
      <c r="V136">
        <f t="shared" si="11"/>
        <v>35</v>
      </c>
    </row>
    <row r="137" spans="19:22" x14ac:dyDescent="0.3">
      <c r="S137">
        <v>135</v>
      </c>
      <c r="T137">
        <v>144</v>
      </c>
      <c r="U137">
        <f t="shared" si="10"/>
        <v>10395</v>
      </c>
      <c r="V137">
        <f t="shared" si="11"/>
        <v>35</v>
      </c>
    </row>
    <row r="138" spans="19:22" x14ac:dyDescent="0.3">
      <c r="S138">
        <v>136</v>
      </c>
      <c r="T138">
        <v>145</v>
      </c>
      <c r="U138">
        <f t="shared" si="10"/>
        <v>10540</v>
      </c>
      <c r="V138">
        <f t="shared" si="11"/>
        <v>35</v>
      </c>
    </row>
    <row r="139" spans="19:22" x14ac:dyDescent="0.3">
      <c r="S139">
        <v>137</v>
      </c>
      <c r="T139">
        <v>146</v>
      </c>
      <c r="U139">
        <f t="shared" si="10"/>
        <v>10686</v>
      </c>
      <c r="V139">
        <f t="shared" si="11"/>
        <v>35</v>
      </c>
    </row>
    <row r="140" spans="19:22" x14ac:dyDescent="0.3">
      <c r="S140">
        <v>138</v>
      </c>
      <c r="T140">
        <v>147</v>
      </c>
      <c r="U140">
        <f t="shared" si="10"/>
        <v>10833</v>
      </c>
      <c r="V140">
        <f t="shared" si="11"/>
        <v>35</v>
      </c>
    </row>
    <row r="141" spans="19:22" x14ac:dyDescent="0.3">
      <c r="S141">
        <v>139</v>
      </c>
      <c r="T141">
        <v>148</v>
      </c>
      <c r="U141">
        <f t="shared" si="10"/>
        <v>10981</v>
      </c>
      <c r="V141">
        <f t="shared" si="11"/>
        <v>36</v>
      </c>
    </row>
    <row r="142" spans="19:22" x14ac:dyDescent="0.3">
      <c r="S142">
        <v>140</v>
      </c>
      <c r="T142">
        <v>149</v>
      </c>
      <c r="U142">
        <f t="shared" si="10"/>
        <v>11130</v>
      </c>
      <c r="V142">
        <f t="shared" si="11"/>
        <v>36</v>
      </c>
    </row>
    <row r="143" spans="19:22" x14ac:dyDescent="0.3">
      <c r="S143">
        <v>141</v>
      </c>
      <c r="T143">
        <v>150</v>
      </c>
      <c r="U143">
        <f t="shared" si="10"/>
        <v>11280</v>
      </c>
      <c r="V143">
        <f t="shared" si="11"/>
        <v>36</v>
      </c>
    </row>
    <row r="144" spans="19:22" x14ac:dyDescent="0.3">
      <c r="S144">
        <v>142</v>
      </c>
      <c r="T144">
        <v>151</v>
      </c>
      <c r="U144">
        <f t="shared" si="10"/>
        <v>11431</v>
      </c>
      <c r="V144">
        <f t="shared" si="11"/>
        <v>36</v>
      </c>
    </row>
    <row r="145" spans="19:22" x14ac:dyDescent="0.3">
      <c r="S145">
        <v>143</v>
      </c>
      <c r="T145">
        <v>152</v>
      </c>
      <c r="U145">
        <f t="shared" si="10"/>
        <v>11583</v>
      </c>
      <c r="V145">
        <f t="shared" si="11"/>
        <v>36</v>
      </c>
    </row>
    <row r="146" spans="19:22" x14ac:dyDescent="0.3">
      <c r="S146">
        <v>144</v>
      </c>
      <c r="T146">
        <v>153</v>
      </c>
      <c r="U146">
        <f t="shared" si="10"/>
        <v>11736</v>
      </c>
      <c r="V146">
        <f t="shared" si="11"/>
        <v>36</v>
      </c>
    </row>
    <row r="147" spans="19:22" x14ac:dyDescent="0.3">
      <c r="S147">
        <v>145</v>
      </c>
      <c r="T147">
        <v>154</v>
      </c>
      <c r="U147">
        <f t="shared" si="10"/>
        <v>11890</v>
      </c>
      <c r="V147">
        <f t="shared" si="11"/>
        <v>37</v>
      </c>
    </row>
    <row r="148" spans="19:22" x14ac:dyDescent="0.3">
      <c r="S148">
        <v>146</v>
      </c>
      <c r="T148">
        <v>155</v>
      </c>
      <c r="U148">
        <f t="shared" si="10"/>
        <v>12045</v>
      </c>
      <c r="V148">
        <f t="shared" si="11"/>
        <v>37</v>
      </c>
    </row>
    <row r="149" spans="19:22" x14ac:dyDescent="0.3">
      <c r="S149">
        <v>147</v>
      </c>
      <c r="T149">
        <v>156</v>
      </c>
      <c r="U149">
        <f t="shared" si="10"/>
        <v>12201</v>
      </c>
      <c r="V149">
        <f t="shared" si="11"/>
        <v>37</v>
      </c>
    </row>
    <row r="150" spans="19:22" x14ac:dyDescent="0.3">
      <c r="S150">
        <v>148</v>
      </c>
      <c r="T150">
        <v>157</v>
      </c>
      <c r="U150">
        <f t="shared" si="10"/>
        <v>12358</v>
      </c>
      <c r="V150">
        <f t="shared" si="11"/>
        <v>37</v>
      </c>
    </row>
    <row r="151" spans="19:22" x14ac:dyDescent="0.3">
      <c r="S151">
        <v>149</v>
      </c>
      <c r="T151">
        <v>158</v>
      </c>
      <c r="U151">
        <f t="shared" si="10"/>
        <v>12516</v>
      </c>
      <c r="V151">
        <f t="shared" si="11"/>
        <v>37</v>
      </c>
    </row>
    <row r="152" spans="19:22" x14ac:dyDescent="0.3">
      <c r="S152">
        <v>150</v>
      </c>
      <c r="T152">
        <v>159</v>
      </c>
      <c r="U152">
        <f t="shared" si="10"/>
        <v>12675</v>
      </c>
      <c r="V152">
        <f t="shared" si="11"/>
        <v>37</v>
      </c>
    </row>
    <row r="153" spans="19:22" x14ac:dyDescent="0.3">
      <c r="S153">
        <v>151</v>
      </c>
      <c r="T153">
        <v>160</v>
      </c>
      <c r="U153">
        <f t="shared" si="10"/>
        <v>12835</v>
      </c>
      <c r="V153">
        <f t="shared" si="11"/>
        <v>37</v>
      </c>
    </row>
    <row r="154" spans="19:22" x14ac:dyDescent="0.3">
      <c r="S154">
        <v>152</v>
      </c>
      <c r="T154">
        <v>161</v>
      </c>
      <c r="U154">
        <f t="shared" si="10"/>
        <v>12996</v>
      </c>
      <c r="V154">
        <f t="shared" si="11"/>
        <v>38</v>
      </c>
    </row>
    <row r="155" spans="19:22" x14ac:dyDescent="0.3">
      <c r="S155">
        <v>153</v>
      </c>
      <c r="T155">
        <v>162</v>
      </c>
      <c r="U155">
        <f t="shared" si="10"/>
        <v>13158</v>
      </c>
      <c r="V155">
        <f t="shared" si="11"/>
        <v>38</v>
      </c>
    </row>
    <row r="156" spans="19:22" x14ac:dyDescent="0.3">
      <c r="S156">
        <v>154</v>
      </c>
      <c r="T156">
        <v>163</v>
      </c>
      <c r="U156">
        <f t="shared" si="10"/>
        <v>13321</v>
      </c>
      <c r="V156">
        <f t="shared" si="11"/>
        <v>38</v>
      </c>
    </row>
    <row r="157" spans="19:22" x14ac:dyDescent="0.3">
      <c r="S157">
        <v>155</v>
      </c>
      <c r="T157">
        <v>164</v>
      </c>
      <c r="U157">
        <f t="shared" si="10"/>
        <v>13485</v>
      </c>
      <c r="V157">
        <f t="shared" si="11"/>
        <v>38</v>
      </c>
    </row>
    <row r="158" spans="19:22" x14ac:dyDescent="0.3">
      <c r="S158">
        <v>156</v>
      </c>
      <c r="T158">
        <v>165</v>
      </c>
      <c r="U158">
        <f t="shared" si="10"/>
        <v>13650</v>
      </c>
      <c r="V158">
        <f t="shared" si="11"/>
        <v>38</v>
      </c>
    </row>
    <row r="159" spans="19:22" x14ac:dyDescent="0.3">
      <c r="S159">
        <v>157</v>
      </c>
      <c r="T159">
        <v>166</v>
      </c>
      <c r="U159">
        <f t="shared" si="10"/>
        <v>13816</v>
      </c>
      <c r="V159">
        <f t="shared" si="11"/>
        <v>38</v>
      </c>
    </row>
    <row r="160" spans="19:22" x14ac:dyDescent="0.3">
      <c r="S160">
        <v>158</v>
      </c>
      <c r="T160">
        <v>167</v>
      </c>
      <c r="U160">
        <f t="shared" si="10"/>
        <v>13983</v>
      </c>
      <c r="V160">
        <f t="shared" si="11"/>
        <v>39</v>
      </c>
    </row>
    <row r="161" spans="19:22" x14ac:dyDescent="0.3">
      <c r="S161">
        <v>159</v>
      </c>
      <c r="T161">
        <v>168</v>
      </c>
      <c r="U161">
        <f t="shared" si="10"/>
        <v>14151</v>
      </c>
      <c r="V161">
        <f t="shared" si="11"/>
        <v>39</v>
      </c>
    </row>
    <row r="162" spans="19:22" x14ac:dyDescent="0.3">
      <c r="S162">
        <v>160</v>
      </c>
      <c r="T162">
        <v>169</v>
      </c>
      <c r="U162">
        <f t="shared" si="10"/>
        <v>14320</v>
      </c>
      <c r="V162">
        <f t="shared" si="11"/>
        <v>39</v>
      </c>
    </row>
    <row r="163" spans="19:22" x14ac:dyDescent="0.3">
      <c r="S163">
        <v>161</v>
      </c>
      <c r="T163">
        <v>170</v>
      </c>
      <c r="U163">
        <f t="shared" si="10"/>
        <v>14490</v>
      </c>
      <c r="V163">
        <f t="shared" si="11"/>
        <v>39</v>
      </c>
    </row>
    <row r="164" spans="19:22" x14ac:dyDescent="0.3">
      <c r="S164">
        <v>162</v>
      </c>
      <c r="T164">
        <v>171</v>
      </c>
      <c r="U164">
        <f t="shared" si="10"/>
        <v>14661</v>
      </c>
      <c r="V164">
        <f t="shared" si="11"/>
        <v>39</v>
      </c>
    </row>
    <row r="165" spans="19:22" x14ac:dyDescent="0.3">
      <c r="S165">
        <v>163</v>
      </c>
      <c r="T165">
        <v>172</v>
      </c>
      <c r="U165">
        <f t="shared" si="10"/>
        <v>14833</v>
      </c>
      <c r="V165">
        <f t="shared" si="11"/>
        <v>39</v>
      </c>
    </row>
    <row r="166" spans="19:22" x14ac:dyDescent="0.3">
      <c r="S166">
        <v>164</v>
      </c>
      <c r="T166">
        <v>173</v>
      </c>
      <c r="U166">
        <f t="shared" si="10"/>
        <v>15006</v>
      </c>
      <c r="V166">
        <f t="shared" si="11"/>
        <v>39</v>
      </c>
    </row>
    <row r="167" spans="19:22" x14ac:dyDescent="0.3">
      <c r="S167">
        <v>165</v>
      </c>
      <c r="T167">
        <v>174</v>
      </c>
      <c r="U167">
        <f t="shared" si="10"/>
        <v>15180</v>
      </c>
      <c r="V167">
        <f t="shared" si="11"/>
        <v>40</v>
      </c>
    </row>
    <row r="168" spans="19:22" x14ac:dyDescent="0.3">
      <c r="S168">
        <v>166</v>
      </c>
      <c r="T168">
        <v>175</v>
      </c>
      <c r="U168">
        <f t="shared" si="10"/>
        <v>15355</v>
      </c>
      <c r="V168">
        <f t="shared" si="11"/>
        <v>40</v>
      </c>
    </row>
    <row r="169" spans="19:22" x14ac:dyDescent="0.3">
      <c r="S169">
        <v>167</v>
      </c>
      <c r="T169">
        <v>176</v>
      </c>
      <c r="U169">
        <f t="shared" si="10"/>
        <v>15531</v>
      </c>
      <c r="V169">
        <f t="shared" si="11"/>
        <v>40</v>
      </c>
    </row>
    <row r="170" spans="19:22" x14ac:dyDescent="0.3">
      <c r="S170">
        <v>168</v>
      </c>
      <c r="T170">
        <v>177</v>
      </c>
      <c r="U170">
        <f t="shared" si="10"/>
        <v>15708</v>
      </c>
      <c r="V170">
        <f t="shared" si="11"/>
        <v>40</v>
      </c>
    </row>
    <row r="171" spans="19:22" x14ac:dyDescent="0.3">
      <c r="S171">
        <v>169</v>
      </c>
      <c r="T171">
        <v>178</v>
      </c>
      <c r="U171">
        <f t="shared" si="10"/>
        <v>15886</v>
      </c>
      <c r="V171">
        <f t="shared" si="11"/>
        <v>40</v>
      </c>
    </row>
    <row r="172" spans="19:22" x14ac:dyDescent="0.3">
      <c r="S172">
        <v>170</v>
      </c>
      <c r="T172">
        <v>179</v>
      </c>
      <c r="U172">
        <f t="shared" si="10"/>
        <v>16065</v>
      </c>
      <c r="V172">
        <f t="shared" si="11"/>
        <v>40</v>
      </c>
    </row>
    <row r="173" spans="19:22" x14ac:dyDescent="0.3">
      <c r="S173">
        <v>171</v>
      </c>
      <c r="T173">
        <v>180</v>
      </c>
      <c r="U173">
        <f t="shared" si="10"/>
        <v>16245</v>
      </c>
      <c r="V173">
        <f t="shared" si="11"/>
        <v>41</v>
      </c>
    </row>
    <row r="174" spans="19:22" x14ac:dyDescent="0.3">
      <c r="S174">
        <v>172</v>
      </c>
      <c r="T174">
        <v>181</v>
      </c>
      <c r="U174">
        <f t="shared" si="10"/>
        <v>16426</v>
      </c>
      <c r="V174">
        <f t="shared" si="11"/>
        <v>41</v>
      </c>
    </row>
    <row r="175" spans="19:22" x14ac:dyDescent="0.3">
      <c r="S175">
        <v>173</v>
      </c>
      <c r="T175">
        <v>182</v>
      </c>
      <c r="U175">
        <f t="shared" si="10"/>
        <v>16608</v>
      </c>
      <c r="V175">
        <f t="shared" si="11"/>
        <v>41</v>
      </c>
    </row>
    <row r="176" spans="19:22" x14ac:dyDescent="0.3">
      <c r="S176">
        <v>174</v>
      </c>
      <c r="T176">
        <v>183</v>
      </c>
      <c r="U176">
        <f t="shared" si="10"/>
        <v>16791</v>
      </c>
      <c r="V176">
        <f t="shared" si="11"/>
        <v>41</v>
      </c>
    </row>
    <row r="177" spans="19:22" x14ac:dyDescent="0.3">
      <c r="S177">
        <v>175</v>
      </c>
      <c r="T177">
        <v>184</v>
      </c>
      <c r="U177">
        <f t="shared" si="10"/>
        <v>16975</v>
      </c>
      <c r="V177">
        <f t="shared" si="11"/>
        <v>41</v>
      </c>
    </row>
    <row r="178" spans="19:22" x14ac:dyDescent="0.3">
      <c r="S178">
        <v>176</v>
      </c>
      <c r="T178">
        <v>185</v>
      </c>
      <c r="U178">
        <f t="shared" si="10"/>
        <v>17160</v>
      </c>
      <c r="V178">
        <f t="shared" si="11"/>
        <v>41</v>
      </c>
    </row>
    <row r="179" spans="19:22" x14ac:dyDescent="0.3">
      <c r="S179">
        <v>177</v>
      </c>
      <c r="T179">
        <v>186</v>
      </c>
      <c r="U179">
        <f t="shared" si="10"/>
        <v>17346</v>
      </c>
      <c r="V179">
        <f t="shared" si="11"/>
        <v>41</v>
      </c>
    </row>
    <row r="180" spans="19:22" x14ac:dyDescent="0.3">
      <c r="S180">
        <v>178</v>
      </c>
      <c r="T180">
        <v>187</v>
      </c>
      <c r="U180">
        <f t="shared" si="10"/>
        <v>17533</v>
      </c>
      <c r="V180">
        <f t="shared" si="11"/>
        <v>42</v>
      </c>
    </row>
    <row r="181" spans="19:22" x14ac:dyDescent="0.3">
      <c r="S181">
        <v>179</v>
      </c>
      <c r="T181">
        <v>188</v>
      </c>
      <c r="U181">
        <f t="shared" si="10"/>
        <v>17721</v>
      </c>
      <c r="V181">
        <f t="shared" si="11"/>
        <v>42</v>
      </c>
    </row>
    <row r="182" spans="19:22" x14ac:dyDescent="0.3">
      <c r="S182">
        <v>180</v>
      </c>
      <c r="T182">
        <v>189</v>
      </c>
      <c r="U182">
        <f t="shared" si="10"/>
        <v>17910</v>
      </c>
      <c r="V182">
        <f t="shared" si="11"/>
        <v>42</v>
      </c>
    </row>
    <row r="183" spans="19:22" x14ac:dyDescent="0.3">
      <c r="S183">
        <v>181</v>
      </c>
      <c r="T183">
        <v>190</v>
      </c>
      <c r="U183">
        <f t="shared" si="10"/>
        <v>18100</v>
      </c>
      <c r="V183">
        <f t="shared" si="11"/>
        <v>42</v>
      </c>
    </row>
    <row r="184" spans="19:22" x14ac:dyDescent="0.3">
      <c r="S184">
        <v>182</v>
      </c>
      <c r="T184">
        <v>191</v>
      </c>
      <c r="U184">
        <f t="shared" si="10"/>
        <v>18291</v>
      </c>
      <c r="V184">
        <f t="shared" si="11"/>
        <v>42</v>
      </c>
    </row>
    <row r="185" spans="19:22" x14ac:dyDescent="0.3">
      <c r="S185">
        <v>183</v>
      </c>
      <c r="T185">
        <v>192</v>
      </c>
      <c r="U185">
        <f t="shared" si="10"/>
        <v>18483</v>
      </c>
      <c r="V185">
        <f t="shared" si="11"/>
        <v>42</v>
      </c>
    </row>
    <row r="186" spans="19:22" x14ac:dyDescent="0.3">
      <c r="S186">
        <v>184</v>
      </c>
      <c r="T186">
        <v>193</v>
      </c>
      <c r="U186">
        <f t="shared" si="10"/>
        <v>18676</v>
      </c>
      <c r="V186">
        <f t="shared" si="11"/>
        <v>42</v>
      </c>
    </row>
    <row r="187" spans="19:22" x14ac:dyDescent="0.3">
      <c r="S187">
        <v>185</v>
      </c>
      <c r="T187">
        <v>194</v>
      </c>
      <c r="U187">
        <f t="shared" ref="U187:U250" si="12">U186+T187</f>
        <v>18870</v>
      </c>
      <c r="V187">
        <f t="shared" ref="V187:V250" si="13">MATCH(U187,$K$3:$K$123,1)</f>
        <v>43</v>
      </c>
    </row>
    <row r="188" spans="19:22" x14ac:dyDescent="0.3">
      <c r="S188">
        <v>186</v>
      </c>
      <c r="T188">
        <v>195</v>
      </c>
      <c r="U188">
        <f t="shared" si="12"/>
        <v>19065</v>
      </c>
      <c r="V188">
        <f t="shared" si="13"/>
        <v>43</v>
      </c>
    </row>
    <row r="189" spans="19:22" x14ac:dyDescent="0.3">
      <c r="S189">
        <v>187</v>
      </c>
      <c r="T189">
        <v>196</v>
      </c>
      <c r="U189">
        <f t="shared" si="12"/>
        <v>19261</v>
      </c>
      <c r="V189">
        <f t="shared" si="13"/>
        <v>43</v>
      </c>
    </row>
    <row r="190" spans="19:22" x14ac:dyDescent="0.3">
      <c r="S190">
        <v>188</v>
      </c>
      <c r="T190">
        <v>197</v>
      </c>
      <c r="U190">
        <f t="shared" si="12"/>
        <v>19458</v>
      </c>
      <c r="V190">
        <f t="shared" si="13"/>
        <v>43</v>
      </c>
    </row>
    <row r="191" spans="19:22" x14ac:dyDescent="0.3">
      <c r="S191">
        <v>189</v>
      </c>
      <c r="T191">
        <v>198</v>
      </c>
      <c r="U191">
        <f t="shared" si="12"/>
        <v>19656</v>
      </c>
      <c r="V191">
        <f t="shared" si="13"/>
        <v>43</v>
      </c>
    </row>
    <row r="192" spans="19:22" x14ac:dyDescent="0.3">
      <c r="S192">
        <v>190</v>
      </c>
      <c r="T192">
        <v>199</v>
      </c>
      <c r="U192">
        <f t="shared" si="12"/>
        <v>19855</v>
      </c>
      <c r="V192">
        <f t="shared" si="13"/>
        <v>43</v>
      </c>
    </row>
    <row r="193" spans="19:22" x14ac:dyDescent="0.3">
      <c r="S193">
        <v>191</v>
      </c>
      <c r="T193">
        <v>200</v>
      </c>
      <c r="U193">
        <f t="shared" si="12"/>
        <v>20055</v>
      </c>
      <c r="V193">
        <f t="shared" si="13"/>
        <v>43</v>
      </c>
    </row>
    <row r="194" spans="19:22" x14ac:dyDescent="0.3">
      <c r="S194">
        <v>192</v>
      </c>
      <c r="T194">
        <v>201</v>
      </c>
      <c r="U194">
        <f t="shared" si="12"/>
        <v>20256</v>
      </c>
      <c r="V194">
        <f t="shared" si="13"/>
        <v>44</v>
      </c>
    </row>
    <row r="195" spans="19:22" x14ac:dyDescent="0.3">
      <c r="S195">
        <v>193</v>
      </c>
      <c r="T195">
        <v>202</v>
      </c>
      <c r="U195">
        <f t="shared" si="12"/>
        <v>20458</v>
      </c>
      <c r="V195">
        <f t="shared" si="13"/>
        <v>44</v>
      </c>
    </row>
    <row r="196" spans="19:22" x14ac:dyDescent="0.3">
      <c r="S196">
        <v>194</v>
      </c>
      <c r="T196">
        <v>203</v>
      </c>
      <c r="U196">
        <f t="shared" si="12"/>
        <v>20661</v>
      </c>
      <c r="V196">
        <f t="shared" si="13"/>
        <v>44</v>
      </c>
    </row>
    <row r="197" spans="19:22" x14ac:dyDescent="0.3">
      <c r="S197">
        <v>195</v>
      </c>
      <c r="T197">
        <v>204</v>
      </c>
      <c r="U197">
        <f t="shared" si="12"/>
        <v>20865</v>
      </c>
      <c r="V197">
        <f t="shared" si="13"/>
        <v>44</v>
      </c>
    </row>
    <row r="198" spans="19:22" x14ac:dyDescent="0.3">
      <c r="S198">
        <v>196</v>
      </c>
      <c r="T198">
        <v>205</v>
      </c>
      <c r="U198">
        <f t="shared" si="12"/>
        <v>21070</v>
      </c>
      <c r="V198">
        <f t="shared" si="13"/>
        <v>44</v>
      </c>
    </row>
    <row r="199" spans="19:22" x14ac:dyDescent="0.3">
      <c r="S199">
        <v>197</v>
      </c>
      <c r="T199">
        <v>206</v>
      </c>
      <c r="U199">
        <f t="shared" si="12"/>
        <v>21276</v>
      </c>
      <c r="V199">
        <f t="shared" si="13"/>
        <v>44</v>
      </c>
    </row>
    <row r="200" spans="19:22" x14ac:dyDescent="0.3">
      <c r="S200">
        <v>198</v>
      </c>
      <c r="T200">
        <v>207</v>
      </c>
      <c r="U200">
        <f t="shared" si="12"/>
        <v>21483</v>
      </c>
      <c r="V200">
        <f t="shared" si="13"/>
        <v>45</v>
      </c>
    </row>
    <row r="201" spans="19:22" x14ac:dyDescent="0.3">
      <c r="S201">
        <v>199</v>
      </c>
      <c r="T201">
        <v>208</v>
      </c>
      <c r="U201">
        <f t="shared" si="12"/>
        <v>21691</v>
      </c>
      <c r="V201">
        <f t="shared" si="13"/>
        <v>45</v>
      </c>
    </row>
    <row r="202" spans="19:22" x14ac:dyDescent="0.3">
      <c r="S202">
        <v>200</v>
      </c>
      <c r="T202">
        <v>209</v>
      </c>
      <c r="U202">
        <f t="shared" si="12"/>
        <v>21900</v>
      </c>
      <c r="V202">
        <f t="shared" si="13"/>
        <v>45</v>
      </c>
    </row>
    <row r="203" spans="19:22" x14ac:dyDescent="0.3">
      <c r="S203">
        <v>201</v>
      </c>
      <c r="T203">
        <v>210</v>
      </c>
      <c r="U203">
        <f t="shared" si="12"/>
        <v>22110</v>
      </c>
      <c r="V203">
        <f t="shared" si="13"/>
        <v>45</v>
      </c>
    </row>
    <row r="204" spans="19:22" x14ac:dyDescent="0.3">
      <c r="S204">
        <v>202</v>
      </c>
      <c r="T204">
        <v>211</v>
      </c>
      <c r="U204">
        <f t="shared" si="12"/>
        <v>22321</v>
      </c>
      <c r="V204">
        <f t="shared" si="13"/>
        <v>45</v>
      </c>
    </row>
    <row r="205" spans="19:22" x14ac:dyDescent="0.3">
      <c r="S205">
        <v>203</v>
      </c>
      <c r="T205">
        <v>212</v>
      </c>
      <c r="U205">
        <f t="shared" si="12"/>
        <v>22533</v>
      </c>
      <c r="V205">
        <f t="shared" si="13"/>
        <v>45</v>
      </c>
    </row>
    <row r="206" spans="19:22" x14ac:dyDescent="0.3">
      <c r="S206">
        <v>204</v>
      </c>
      <c r="T206">
        <v>213</v>
      </c>
      <c r="U206">
        <f t="shared" si="12"/>
        <v>22746</v>
      </c>
      <c r="V206">
        <f t="shared" si="13"/>
        <v>45</v>
      </c>
    </row>
    <row r="207" spans="19:22" x14ac:dyDescent="0.3">
      <c r="S207">
        <v>205</v>
      </c>
      <c r="T207">
        <v>214</v>
      </c>
      <c r="U207">
        <f t="shared" si="12"/>
        <v>22960</v>
      </c>
      <c r="V207">
        <f t="shared" si="13"/>
        <v>45</v>
      </c>
    </row>
    <row r="208" spans="19:22" x14ac:dyDescent="0.3">
      <c r="S208">
        <v>206</v>
      </c>
      <c r="T208">
        <v>215</v>
      </c>
      <c r="U208">
        <f t="shared" si="12"/>
        <v>23175</v>
      </c>
      <c r="V208">
        <f t="shared" si="13"/>
        <v>46</v>
      </c>
    </row>
    <row r="209" spans="19:22" x14ac:dyDescent="0.3">
      <c r="S209">
        <v>207</v>
      </c>
      <c r="T209">
        <v>216</v>
      </c>
      <c r="U209">
        <f t="shared" si="12"/>
        <v>23391</v>
      </c>
      <c r="V209">
        <f t="shared" si="13"/>
        <v>46</v>
      </c>
    </row>
    <row r="210" spans="19:22" x14ac:dyDescent="0.3">
      <c r="S210">
        <v>208</v>
      </c>
      <c r="T210">
        <v>217</v>
      </c>
      <c r="U210">
        <f t="shared" si="12"/>
        <v>23608</v>
      </c>
      <c r="V210">
        <f t="shared" si="13"/>
        <v>46</v>
      </c>
    </row>
    <row r="211" spans="19:22" x14ac:dyDescent="0.3">
      <c r="S211">
        <v>209</v>
      </c>
      <c r="T211">
        <v>218</v>
      </c>
      <c r="U211">
        <f t="shared" si="12"/>
        <v>23826</v>
      </c>
      <c r="V211">
        <f t="shared" si="13"/>
        <v>46</v>
      </c>
    </row>
    <row r="212" spans="19:22" x14ac:dyDescent="0.3">
      <c r="S212">
        <v>210</v>
      </c>
      <c r="T212">
        <v>219</v>
      </c>
      <c r="U212">
        <f t="shared" si="12"/>
        <v>24045</v>
      </c>
      <c r="V212">
        <f t="shared" si="13"/>
        <v>46</v>
      </c>
    </row>
    <row r="213" spans="19:22" x14ac:dyDescent="0.3">
      <c r="S213">
        <v>211</v>
      </c>
      <c r="T213">
        <v>220</v>
      </c>
      <c r="U213">
        <f t="shared" si="12"/>
        <v>24265</v>
      </c>
      <c r="V213">
        <f t="shared" si="13"/>
        <v>46</v>
      </c>
    </row>
    <row r="214" spans="19:22" x14ac:dyDescent="0.3">
      <c r="S214">
        <v>212</v>
      </c>
      <c r="T214">
        <v>221</v>
      </c>
      <c r="U214">
        <f t="shared" si="12"/>
        <v>24486</v>
      </c>
      <c r="V214">
        <f t="shared" si="13"/>
        <v>46</v>
      </c>
    </row>
    <row r="215" spans="19:22" x14ac:dyDescent="0.3">
      <c r="S215">
        <v>213</v>
      </c>
      <c r="T215">
        <v>222</v>
      </c>
      <c r="U215">
        <f t="shared" si="12"/>
        <v>24708</v>
      </c>
      <c r="V215">
        <f t="shared" si="13"/>
        <v>47</v>
      </c>
    </row>
    <row r="216" spans="19:22" x14ac:dyDescent="0.3">
      <c r="S216">
        <v>214</v>
      </c>
      <c r="T216">
        <v>223</v>
      </c>
      <c r="U216">
        <f t="shared" si="12"/>
        <v>24931</v>
      </c>
      <c r="V216">
        <f t="shared" si="13"/>
        <v>47</v>
      </c>
    </row>
    <row r="217" spans="19:22" x14ac:dyDescent="0.3">
      <c r="S217">
        <v>215</v>
      </c>
      <c r="T217">
        <v>224</v>
      </c>
      <c r="U217">
        <f t="shared" si="12"/>
        <v>25155</v>
      </c>
      <c r="V217">
        <f t="shared" si="13"/>
        <v>47</v>
      </c>
    </row>
    <row r="218" spans="19:22" x14ac:dyDescent="0.3">
      <c r="S218">
        <v>216</v>
      </c>
      <c r="T218">
        <v>225</v>
      </c>
      <c r="U218">
        <f t="shared" si="12"/>
        <v>25380</v>
      </c>
      <c r="V218">
        <f t="shared" si="13"/>
        <v>47</v>
      </c>
    </row>
    <row r="219" spans="19:22" x14ac:dyDescent="0.3">
      <c r="S219">
        <v>217</v>
      </c>
      <c r="T219">
        <v>226</v>
      </c>
      <c r="U219">
        <f t="shared" si="12"/>
        <v>25606</v>
      </c>
      <c r="V219">
        <f t="shared" si="13"/>
        <v>47</v>
      </c>
    </row>
    <row r="220" spans="19:22" x14ac:dyDescent="0.3">
      <c r="S220">
        <v>218</v>
      </c>
      <c r="T220">
        <v>227</v>
      </c>
      <c r="U220">
        <f t="shared" si="12"/>
        <v>25833</v>
      </c>
      <c r="V220">
        <f t="shared" si="13"/>
        <v>47</v>
      </c>
    </row>
    <row r="221" spans="19:22" x14ac:dyDescent="0.3">
      <c r="S221">
        <v>219</v>
      </c>
      <c r="T221">
        <v>228</v>
      </c>
      <c r="U221">
        <f t="shared" si="12"/>
        <v>26061</v>
      </c>
      <c r="V221">
        <f t="shared" si="13"/>
        <v>47</v>
      </c>
    </row>
    <row r="222" spans="19:22" x14ac:dyDescent="0.3">
      <c r="S222">
        <v>220</v>
      </c>
      <c r="T222">
        <v>229</v>
      </c>
      <c r="U222">
        <f t="shared" si="12"/>
        <v>26290</v>
      </c>
      <c r="V222">
        <f t="shared" si="13"/>
        <v>48</v>
      </c>
    </row>
    <row r="223" spans="19:22" x14ac:dyDescent="0.3">
      <c r="S223">
        <v>221</v>
      </c>
      <c r="T223">
        <v>230</v>
      </c>
      <c r="U223">
        <f t="shared" si="12"/>
        <v>26520</v>
      </c>
      <c r="V223">
        <f t="shared" si="13"/>
        <v>48</v>
      </c>
    </row>
    <row r="224" spans="19:22" x14ac:dyDescent="0.3">
      <c r="S224">
        <v>222</v>
      </c>
      <c r="T224">
        <v>231</v>
      </c>
      <c r="U224">
        <f t="shared" si="12"/>
        <v>26751</v>
      </c>
      <c r="V224">
        <f t="shared" si="13"/>
        <v>48</v>
      </c>
    </row>
    <row r="225" spans="19:22" x14ac:dyDescent="0.3">
      <c r="S225">
        <v>223</v>
      </c>
      <c r="T225">
        <v>232</v>
      </c>
      <c r="U225">
        <f t="shared" si="12"/>
        <v>26983</v>
      </c>
      <c r="V225">
        <f t="shared" si="13"/>
        <v>48</v>
      </c>
    </row>
    <row r="226" spans="19:22" x14ac:dyDescent="0.3">
      <c r="S226">
        <v>224</v>
      </c>
      <c r="T226">
        <v>233</v>
      </c>
      <c r="U226">
        <f t="shared" si="12"/>
        <v>27216</v>
      </c>
      <c r="V226">
        <f t="shared" si="13"/>
        <v>48</v>
      </c>
    </row>
    <row r="227" spans="19:22" x14ac:dyDescent="0.3">
      <c r="S227">
        <v>225</v>
      </c>
      <c r="T227">
        <v>234</v>
      </c>
      <c r="U227">
        <f t="shared" si="12"/>
        <v>27450</v>
      </c>
      <c r="V227">
        <f t="shared" si="13"/>
        <v>48</v>
      </c>
    </row>
    <row r="228" spans="19:22" x14ac:dyDescent="0.3">
      <c r="S228">
        <v>226</v>
      </c>
      <c r="T228">
        <v>235</v>
      </c>
      <c r="U228">
        <f t="shared" si="12"/>
        <v>27685</v>
      </c>
      <c r="V228">
        <f t="shared" si="13"/>
        <v>48</v>
      </c>
    </row>
    <row r="229" spans="19:22" x14ac:dyDescent="0.3">
      <c r="S229">
        <v>227</v>
      </c>
      <c r="T229">
        <v>236</v>
      </c>
      <c r="U229">
        <f t="shared" si="12"/>
        <v>27921</v>
      </c>
      <c r="V229">
        <f t="shared" si="13"/>
        <v>49</v>
      </c>
    </row>
    <row r="230" spans="19:22" x14ac:dyDescent="0.3">
      <c r="S230">
        <v>228</v>
      </c>
      <c r="T230">
        <v>237</v>
      </c>
      <c r="U230">
        <f t="shared" si="12"/>
        <v>28158</v>
      </c>
      <c r="V230">
        <f t="shared" si="13"/>
        <v>49</v>
      </c>
    </row>
    <row r="231" spans="19:22" x14ac:dyDescent="0.3">
      <c r="S231">
        <v>229</v>
      </c>
      <c r="T231">
        <v>238</v>
      </c>
      <c r="U231">
        <f t="shared" si="12"/>
        <v>28396</v>
      </c>
      <c r="V231">
        <f t="shared" si="13"/>
        <v>49</v>
      </c>
    </row>
    <row r="232" spans="19:22" x14ac:dyDescent="0.3">
      <c r="S232">
        <v>230</v>
      </c>
      <c r="T232">
        <v>239</v>
      </c>
      <c r="U232">
        <f t="shared" si="12"/>
        <v>28635</v>
      </c>
      <c r="V232">
        <f t="shared" si="13"/>
        <v>49</v>
      </c>
    </row>
    <row r="233" spans="19:22" x14ac:dyDescent="0.3">
      <c r="S233">
        <v>231</v>
      </c>
      <c r="T233">
        <v>240</v>
      </c>
      <c r="U233">
        <f t="shared" si="12"/>
        <v>28875</v>
      </c>
      <c r="V233">
        <f t="shared" si="13"/>
        <v>49</v>
      </c>
    </row>
    <row r="234" spans="19:22" x14ac:dyDescent="0.3">
      <c r="S234">
        <v>232</v>
      </c>
      <c r="T234">
        <v>241</v>
      </c>
      <c r="U234">
        <f t="shared" si="12"/>
        <v>29116</v>
      </c>
      <c r="V234">
        <f t="shared" si="13"/>
        <v>49</v>
      </c>
    </row>
    <row r="235" spans="19:22" x14ac:dyDescent="0.3">
      <c r="S235">
        <v>233</v>
      </c>
      <c r="T235">
        <v>242</v>
      </c>
      <c r="U235">
        <f t="shared" si="12"/>
        <v>29358</v>
      </c>
      <c r="V235">
        <f t="shared" si="13"/>
        <v>49</v>
      </c>
    </row>
    <row r="236" spans="19:22" x14ac:dyDescent="0.3">
      <c r="S236">
        <v>234</v>
      </c>
      <c r="T236">
        <v>243</v>
      </c>
      <c r="U236">
        <f t="shared" si="12"/>
        <v>29601</v>
      </c>
      <c r="V236">
        <f t="shared" si="13"/>
        <v>50</v>
      </c>
    </row>
    <row r="237" spans="19:22" x14ac:dyDescent="0.3">
      <c r="S237">
        <v>235</v>
      </c>
      <c r="T237">
        <v>244</v>
      </c>
      <c r="U237">
        <f t="shared" si="12"/>
        <v>29845</v>
      </c>
      <c r="V237">
        <f t="shared" si="13"/>
        <v>50</v>
      </c>
    </row>
    <row r="238" spans="19:22" x14ac:dyDescent="0.3">
      <c r="S238">
        <v>236</v>
      </c>
      <c r="T238">
        <v>245</v>
      </c>
      <c r="U238">
        <f t="shared" si="12"/>
        <v>30090</v>
      </c>
      <c r="V238">
        <f t="shared" si="13"/>
        <v>50</v>
      </c>
    </row>
    <row r="239" spans="19:22" x14ac:dyDescent="0.3">
      <c r="S239">
        <v>237</v>
      </c>
      <c r="T239">
        <v>246</v>
      </c>
      <c r="U239">
        <f t="shared" si="12"/>
        <v>30336</v>
      </c>
      <c r="V239">
        <f t="shared" si="13"/>
        <v>50</v>
      </c>
    </row>
    <row r="240" spans="19:22" x14ac:dyDescent="0.3">
      <c r="S240">
        <v>238</v>
      </c>
      <c r="T240">
        <v>247</v>
      </c>
      <c r="U240">
        <f t="shared" si="12"/>
        <v>30583</v>
      </c>
      <c r="V240">
        <f t="shared" si="13"/>
        <v>50</v>
      </c>
    </row>
    <row r="241" spans="19:22" x14ac:dyDescent="0.3">
      <c r="S241">
        <v>239</v>
      </c>
      <c r="T241">
        <v>248</v>
      </c>
      <c r="U241">
        <f t="shared" si="12"/>
        <v>30831</v>
      </c>
      <c r="V241">
        <f t="shared" si="13"/>
        <v>50</v>
      </c>
    </row>
    <row r="242" spans="19:22" x14ac:dyDescent="0.3">
      <c r="S242">
        <v>240</v>
      </c>
      <c r="T242">
        <v>249</v>
      </c>
      <c r="U242">
        <f t="shared" si="12"/>
        <v>31080</v>
      </c>
      <c r="V242">
        <f t="shared" si="13"/>
        <v>50</v>
      </c>
    </row>
    <row r="243" spans="19:22" x14ac:dyDescent="0.3">
      <c r="S243">
        <v>241</v>
      </c>
      <c r="T243">
        <v>250</v>
      </c>
      <c r="U243">
        <f t="shared" si="12"/>
        <v>31330</v>
      </c>
      <c r="V243">
        <f t="shared" si="13"/>
        <v>50</v>
      </c>
    </row>
    <row r="244" spans="19:22" x14ac:dyDescent="0.3">
      <c r="S244">
        <v>242</v>
      </c>
      <c r="T244">
        <v>251</v>
      </c>
      <c r="U244">
        <f t="shared" si="12"/>
        <v>31581</v>
      </c>
      <c r="V244">
        <f t="shared" si="13"/>
        <v>51</v>
      </c>
    </row>
    <row r="245" spans="19:22" x14ac:dyDescent="0.3">
      <c r="S245">
        <v>243</v>
      </c>
      <c r="T245">
        <v>252</v>
      </c>
      <c r="U245">
        <f t="shared" si="12"/>
        <v>31833</v>
      </c>
      <c r="V245">
        <f t="shared" si="13"/>
        <v>51</v>
      </c>
    </row>
    <row r="246" spans="19:22" x14ac:dyDescent="0.3">
      <c r="S246">
        <v>244</v>
      </c>
      <c r="T246">
        <v>253</v>
      </c>
      <c r="U246">
        <f t="shared" si="12"/>
        <v>32086</v>
      </c>
      <c r="V246">
        <f t="shared" si="13"/>
        <v>51</v>
      </c>
    </row>
    <row r="247" spans="19:22" x14ac:dyDescent="0.3">
      <c r="S247">
        <v>245</v>
      </c>
      <c r="T247">
        <v>254</v>
      </c>
      <c r="U247">
        <f t="shared" si="12"/>
        <v>32340</v>
      </c>
      <c r="V247">
        <f t="shared" si="13"/>
        <v>51</v>
      </c>
    </row>
    <row r="248" spans="19:22" x14ac:dyDescent="0.3">
      <c r="S248">
        <v>246</v>
      </c>
      <c r="T248">
        <v>255</v>
      </c>
      <c r="U248">
        <f t="shared" si="12"/>
        <v>32595</v>
      </c>
      <c r="V248">
        <f t="shared" si="13"/>
        <v>51</v>
      </c>
    </row>
    <row r="249" spans="19:22" x14ac:dyDescent="0.3">
      <c r="S249">
        <v>247</v>
      </c>
      <c r="T249">
        <v>256</v>
      </c>
      <c r="U249">
        <f t="shared" si="12"/>
        <v>32851</v>
      </c>
      <c r="V249">
        <f t="shared" si="13"/>
        <v>51</v>
      </c>
    </row>
    <row r="250" spans="19:22" x14ac:dyDescent="0.3">
      <c r="S250">
        <v>248</v>
      </c>
      <c r="T250">
        <v>257</v>
      </c>
      <c r="U250">
        <f t="shared" si="12"/>
        <v>33108</v>
      </c>
      <c r="V250">
        <f t="shared" si="13"/>
        <v>51</v>
      </c>
    </row>
    <row r="251" spans="19:22" x14ac:dyDescent="0.3">
      <c r="S251">
        <v>249</v>
      </c>
      <c r="T251">
        <v>258</v>
      </c>
      <c r="U251">
        <f t="shared" ref="U251:U314" si="14">U250+T251</f>
        <v>33366</v>
      </c>
      <c r="V251">
        <f t="shared" ref="V251:V314" si="15">MATCH(U251,$K$3:$K$123,1)</f>
        <v>52</v>
      </c>
    </row>
    <row r="252" spans="19:22" x14ac:dyDescent="0.3">
      <c r="S252">
        <v>250</v>
      </c>
      <c r="T252">
        <v>259</v>
      </c>
      <c r="U252">
        <f t="shared" si="14"/>
        <v>33625</v>
      </c>
      <c r="V252">
        <f t="shared" si="15"/>
        <v>52</v>
      </c>
    </row>
    <row r="253" spans="19:22" x14ac:dyDescent="0.3">
      <c r="S253">
        <v>251</v>
      </c>
      <c r="T253">
        <v>260</v>
      </c>
      <c r="U253">
        <f t="shared" si="14"/>
        <v>33885</v>
      </c>
      <c r="V253">
        <f t="shared" si="15"/>
        <v>52</v>
      </c>
    </row>
    <row r="254" spans="19:22" x14ac:dyDescent="0.3">
      <c r="S254">
        <v>252</v>
      </c>
      <c r="T254">
        <v>261</v>
      </c>
      <c r="U254">
        <f t="shared" si="14"/>
        <v>34146</v>
      </c>
      <c r="V254">
        <f t="shared" si="15"/>
        <v>52</v>
      </c>
    </row>
    <row r="255" spans="19:22" x14ac:dyDescent="0.3">
      <c r="S255">
        <v>253</v>
      </c>
      <c r="T255">
        <v>262</v>
      </c>
      <c r="U255">
        <f t="shared" si="14"/>
        <v>34408</v>
      </c>
      <c r="V255">
        <f t="shared" si="15"/>
        <v>52</v>
      </c>
    </row>
    <row r="256" spans="19:22" x14ac:dyDescent="0.3">
      <c r="S256">
        <v>254</v>
      </c>
      <c r="T256">
        <v>263</v>
      </c>
      <c r="U256">
        <f t="shared" si="14"/>
        <v>34671</v>
      </c>
      <c r="V256">
        <f t="shared" si="15"/>
        <v>52</v>
      </c>
    </row>
    <row r="257" spans="19:22" x14ac:dyDescent="0.3">
      <c r="S257">
        <v>255</v>
      </c>
      <c r="T257">
        <v>264</v>
      </c>
      <c r="U257">
        <f t="shared" si="14"/>
        <v>34935</v>
      </c>
      <c r="V257">
        <f t="shared" si="15"/>
        <v>52</v>
      </c>
    </row>
    <row r="258" spans="19:22" x14ac:dyDescent="0.3">
      <c r="S258">
        <v>256</v>
      </c>
      <c r="T258">
        <v>265</v>
      </c>
      <c r="U258">
        <f t="shared" si="14"/>
        <v>35200</v>
      </c>
      <c r="V258">
        <f t="shared" si="15"/>
        <v>52</v>
      </c>
    </row>
    <row r="259" spans="19:22" x14ac:dyDescent="0.3">
      <c r="S259">
        <v>257</v>
      </c>
      <c r="T259">
        <v>266</v>
      </c>
      <c r="U259">
        <f t="shared" si="14"/>
        <v>35466</v>
      </c>
      <c r="V259">
        <f t="shared" si="15"/>
        <v>53</v>
      </c>
    </row>
    <row r="260" spans="19:22" x14ac:dyDescent="0.3">
      <c r="S260">
        <v>258</v>
      </c>
      <c r="T260">
        <v>267</v>
      </c>
      <c r="U260">
        <f t="shared" si="14"/>
        <v>35733</v>
      </c>
      <c r="V260">
        <f t="shared" si="15"/>
        <v>53</v>
      </c>
    </row>
    <row r="261" spans="19:22" x14ac:dyDescent="0.3">
      <c r="S261">
        <v>259</v>
      </c>
      <c r="T261">
        <v>268</v>
      </c>
      <c r="U261">
        <f t="shared" si="14"/>
        <v>36001</v>
      </c>
      <c r="V261">
        <f t="shared" si="15"/>
        <v>53</v>
      </c>
    </row>
    <row r="262" spans="19:22" x14ac:dyDescent="0.3">
      <c r="S262">
        <v>260</v>
      </c>
      <c r="T262">
        <v>269</v>
      </c>
      <c r="U262">
        <f t="shared" si="14"/>
        <v>36270</v>
      </c>
      <c r="V262">
        <f t="shared" si="15"/>
        <v>53</v>
      </c>
    </row>
    <row r="263" spans="19:22" x14ac:dyDescent="0.3">
      <c r="S263">
        <v>261</v>
      </c>
      <c r="T263">
        <v>270</v>
      </c>
      <c r="U263">
        <f t="shared" si="14"/>
        <v>36540</v>
      </c>
      <c r="V263">
        <f t="shared" si="15"/>
        <v>53</v>
      </c>
    </row>
    <row r="264" spans="19:22" x14ac:dyDescent="0.3">
      <c r="S264">
        <v>262</v>
      </c>
      <c r="T264">
        <v>271</v>
      </c>
      <c r="U264">
        <f t="shared" si="14"/>
        <v>36811</v>
      </c>
      <c r="V264">
        <f t="shared" si="15"/>
        <v>53</v>
      </c>
    </row>
    <row r="265" spans="19:22" x14ac:dyDescent="0.3">
      <c r="S265">
        <v>263</v>
      </c>
      <c r="T265">
        <v>272</v>
      </c>
      <c r="U265">
        <f t="shared" si="14"/>
        <v>37083</v>
      </c>
      <c r="V265">
        <f t="shared" si="15"/>
        <v>53</v>
      </c>
    </row>
    <row r="266" spans="19:22" x14ac:dyDescent="0.3">
      <c r="S266">
        <v>264</v>
      </c>
      <c r="T266">
        <v>273</v>
      </c>
      <c r="U266">
        <f t="shared" si="14"/>
        <v>37356</v>
      </c>
      <c r="V266">
        <f t="shared" si="15"/>
        <v>53</v>
      </c>
    </row>
    <row r="267" spans="19:22" x14ac:dyDescent="0.3">
      <c r="S267">
        <v>265</v>
      </c>
      <c r="T267">
        <v>274</v>
      </c>
      <c r="U267">
        <f t="shared" si="14"/>
        <v>37630</v>
      </c>
      <c r="V267">
        <f t="shared" si="15"/>
        <v>54</v>
      </c>
    </row>
    <row r="268" spans="19:22" x14ac:dyDescent="0.3">
      <c r="S268">
        <v>266</v>
      </c>
      <c r="T268">
        <v>275</v>
      </c>
      <c r="U268">
        <f t="shared" si="14"/>
        <v>37905</v>
      </c>
      <c r="V268">
        <f t="shared" si="15"/>
        <v>54</v>
      </c>
    </row>
    <row r="269" spans="19:22" x14ac:dyDescent="0.3">
      <c r="S269">
        <v>267</v>
      </c>
      <c r="T269">
        <v>276</v>
      </c>
      <c r="U269">
        <f t="shared" si="14"/>
        <v>38181</v>
      </c>
      <c r="V269">
        <f t="shared" si="15"/>
        <v>54</v>
      </c>
    </row>
    <row r="270" spans="19:22" x14ac:dyDescent="0.3">
      <c r="S270">
        <v>268</v>
      </c>
      <c r="T270">
        <v>277</v>
      </c>
      <c r="U270">
        <f t="shared" si="14"/>
        <v>38458</v>
      </c>
      <c r="V270">
        <f t="shared" si="15"/>
        <v>54</v>
      </c>
    </row>
    <row r="271" spans="19:22" x14ac:dyDescent="0.3">
      <c r="S271">
        <v>269</v>
      </c>
      <c r="T271">
        <v>278</v>
      </c>
      <c r="U271">
        <f t="shared" si="14"/>
        <v>38736</v>
      </c>
      <c r="V271">
        <f t="shared" si="15"/>
        <v>54</v>
      </c>
    </row>
    <row r="272" spans="19:22" x14ac:dyDescent="0.3">
      <c r="S272">
        <v>270</v>
      </c>
      <c r="T272">
        <v>279</v>
      </c>
      <c r="U272">
        <f t="shared" si="14"/>
        <v>39015</v>
      </c>
      <c r="V272">
        <f t="shared" si="15"/>
        <v>54</v>
      </c>
    </row>
    <row r="273" spans="19:22" x14ac:dyDescent="0.3">
      <c r="S273">
        <v>271</v>
      </c>
      <c r="T273">
        <v>280</v>
      </c>
      <c r="U273">
        <f t="shared" si="14"/>
        <v>39295</v>
      </c>
      <c r="V273">
        <f t="shared" si="15"/>
        <v>54</v>
      </c>
    </row>
    <row r="274" spans="19:22" x14ac:dyDescent="0.3">
      <c r="S274">
        <v>272</v>
      </c>
      <c r="T274">
        <v>281</v>
      </c>
      <c r="U274">
        <f t="shared" si="14"/>
        <v>39576</v>
      </c>
      <c r="V274">
        <f t="shared" si="15"/>
        <v>55</v>
      </c>
    </row>
    <row r="275" spans="19:22" x14ac:dyDescent="0.3">
      <c r="S275">
        <v>273</v>
      </c>
      <c r="T275">
        <v>282</v>
      </c>
      <c r="U275">
        <f t="shared" si="14"/>
        <v>39858</v>
      </c>
      <c r="V275">
        <f t="shared" si="15"/>
        <v>55</v>
      </c>
    </row>
    <row r="276" spans="19:22" x14ac:dyDescent="0.3">
      <c r="S276">
        <v>274</v>
      </c>
      <c r="T276">
        <v>283</v>
      </c>
      <c r="U276">
        <f t="shared" si="14"/>
        <v>40141</v>
      </c>
      <c r="V276">
        <f t="shared" si="15"/>
        <v>55</v>
      </c>
    </row>
    <row r="277" spans="19:22" x14ac:dyDescent="0.3">
      <c r="S277">
        <v>275</v>
      </c>
      <c r="T277">
        <v>284</v>
      </c>
      <c r="U277">
        <f t="shared" si="14"/>
        <v>40425</v>
      </c>
      <c r="V277">
        <f t="shared" si="15"/>
        <v>55</v>
      </c>
    </row>
    <row r="278" spans="19:22" x14ac:dyDescent="0.3">
      <c r="S278">
        <v>276</v>
      </c>
      <c r="T278">
        <v>285</v>
      </c>
      <c r="U278">
        <f t="shared" si="14"/>
        <v>40710</v>
      </c>
      <c r="V278">
        <f t="shared" si="15"/>
        <v>55</v>
      </c>
    </row>
    <row r="279" spans="19:22" x14ac:dyDescent="0.3">
      <c r="S279">
        <v>277</v>
      </c>
      <c r="T279">
        <v>286</v>
      </c>
      <c r="U279">
        <f t="shared" si="14"/>
        <v>40996</v>
      </c>
      <c r="V279">
        <f t="shared" si="15"/>
        <v>55</v>
      </c>
    </row>
    <row r="280" spans="19:22" x14ac:dyDescent="0.3">
      <c r="S280">
        <v>278</v>
      </c>
      <c r="T280">
        <v>287</v>
      </c>
      <c r="U280">
        <f t="shared" si="14"/>
        <v>41283</v>
      </c>
      <c r="V280">
        <f t="shared" si="15"/>
        <v>55</v>
      </c>
    </row>
    <row r="281" spans="19:22" x14ac:dyDescent="0.3">
      <c r="S281">
        <v>279</v>
      </c>
      <c r="T281">
        <v>288</v>
      </c>
      <c r="U281">
        <f t="shared" si="14"/>
        <v>41571</v>
      </c>
      <c r="V281">
        <f t="shared" si="15"/>
        <v>55</v>
      </c>
    </row>
    <row r="282" spans="19:22" x14ac:dyDescent="0.3">
      <c r="S282">
        <v>280</v>
      </c>
      <c r="T282">
        <v>289</v>
      </c>
      <c r="U282">
        <f t="shared" si="14"/>
        <v>41860</v>
      </c>
      <c r="V282">
        <f t="shared" si="15"/>
        <v>56</v>
      </c>
    </row>
    <row r="283" spans="19:22" x14ac:dyDescent="0.3">
      <c r="S283">
        <v>281</v>
      </c>
      <c r="T283">
        <v>290</v>
      </c>
      <c r="U283">
        <f t="shared" si="14"/>
        <v>42150</v>
      </c>
      <c r="V283">
        <f t="shared" si="15"/>
        <v>56</v>
      </c>
    </row>
    <row r="284" spans="19:22" x14ac:dyDescent="0.3">
      <c r="S284">
        <v>282</v>
      </c>
      <c r="T284">
        <v>291</v>
      </c>
      <c r="U284">
        <f t="shared" si="14"/>
        <v>42441</v>
      </c>
      <c r="V284">
        <f t="shared" si="15"/>
        <v>56</v>
      </c>
    </row>
    <row r="285" spans="19:22" x14ac:dyDescent="0.3">
      <c r="S285">
        <v>283</v>
      </c>
      <c r="T285">
        <v>292</v>
      </c>
      <c r="U285">
        <f t="shared" si="14"/>
        <v>42733</v>
      </c>
      <c r="V285">
        <f t="shared" si="15"/>
        <v>56</v>
      </c>
    </row>
    <row r="286" spans="19:22" x14ac:dyDescent="0.3">
      <c r="S286">
        <v>284</v>
      </c>
      <c r="T286">
        <v>293</v>
      </c>
      <c r="U286">
        <f t="shared" si="14"/>
        <v>43026</v>
      </c>
      <c r="V286">
        <f t="shared" si="15"/>
        <v>56</v>
      </c>
    </row>
    <row r="287" spans="19:22" x14ac:dyDescent="0.3">
      <c r="S287">
        <v>285</v>
      </c>
      <c r="T287">
        <v>294</v>
      </c>
      <c r="U287">
        <f t="shared" si="14"/>
        <v>43320</v>
      </c>
      <c r="V287">
        <f t="shared" si="15"/>
        <v>56</v>
      </c>
    </row>
    <row r="288" spans="19:22" x14ac:dyDescent="0.3">
      <c r="S288">
        <v>286</v>
      </c>
      <c r="T288">
        <v>295</v>
      </c>
      <c r="U288">
        <f t="shared" si="14"/>
        <v>43615</v>
      </c>
      <c r="V288">
        <f t="shared" si="15"/>
        <v>56</v>
      </c>
    </row>
    <row r="289" spans="19:22" x14ac:dyDescent="0.3">
      <c r="S289">
        <v>287</v>
      </c>
      <c r="T289">
        <v>296</v>
      </c>
      <c r="U289">
        <f t="shared" si="14"/>
        <v>43911</v>
      </c>
      <c r="V289">
        <f t="shared" si="15"/>
        <v>56</v>
      </c>
    </row>
    <row r="290" spans="19:22" x14ac:dyDescent="0.3">
      <c r="S290">
        <v>288</v>
      </c>
      <c r="T290">
        <v>297</v>
      </c>
      <c r="U290">
        <f t="shared" si="14"/>
        <v>44208</v>
      </c>
      <c r="V290">
        <f t="shared" si="15"/>
        <v>57</v>
      </c>
    </row>
    <row r="291" spans="19:22" x14ac:dyDescent="0.3">
      <c r="S291">
        <v>289</v>
      </c>
      <c r="T291">
        <v>298</v>
      </c>
      <c r="U291">
        <f t="shared" si="14"/>
        <v>44506</v>
      </c>
      <c r="V291">
        <f t="shared" si="15"/>
        <v>57</v>
      </c>
    </row>
    <row r="292" spans="19:22" x14ac:dyDescent="0.3">
      <c r="S292">
        <v>290</v>
      </c>
      <c r="T292">
        <v>299</v>
      </c>
      <c r="U292">
        <f t="shared" si="14"/>
        <v>44805</v>
      </c>
      <c r="V292">
        <f t="shared" si="15"/>
        <v>57</v>
      </c>
    </row>
    <row r="293" spans="19:22" x14ac:dyDescent="0.3">
      <c r="S293">
        <v>291</v>
      </c>
      <c r="T293">
        <v>300</v>
      </c>
      <c r="U293">
        <f t="shared" si="14"/>
        <v>45105</v>
      </c>
      <c r="V293">
        <f t="shared" si="15"/>
        <v>57</v>
      </c>
    </row>
    <row r="294" spans="19:22" x14ac:dyDescent="0.3">
      <c r="S294">
        <v>292</v>
      </c>
      <c r="T294">
        <v>301</v>
      </c>
      <c r="U294">
        <f t="shared" si="14"/>
        <v>45406</v>
      </c>
      <c r="V294">
        <f t="shared" si="15"/>
        <v>57</v>
      </c>
    </row>
    <row r="295" spans="19:22" x14ac:dyDescent="0.3">
      <c r="S295">
        <v>293</v>
      </c>
      <c r="T295">
        <v>302</v>
      </c>
      <c r="U295">
        <f t="shared" si="14"/>
        <v>45708</v>
      </c>
      <c r="V295">
        <f t="shared" si="15"/>
        <v>57</v>
      </c>
    </row>
    <row r="296" spans="19:22" x14ac:dyDescent="0.3">
      <c r="S296">
        <v>294</v>
      </c>
      <c r="T296">
        <v>303</v>
      </c>
      <c r="U296">
        <f t="shared" si="14"/>
        <v>46011</v>
      </c>
      <c r="V296">
        <f t="shared" si="15"/>
        <v>57</v>
      </c>
    </row>
    <row r="297" spans="19:22" x14ac:dyDescent="0.3">
      <c r="S297">
        <v>295</v>
      </c>
      <c r="T297">
        <v>304</v>
      </c>
      <c r="U297">
        <f t="shared" si="14"/>
        <v>46315</v>
      </c>
      <c r="V297">
        <f t="shared" si="15"/>
        <v>57</v>
      </c>
    </row>
    <row r="298" spans="19:22" x14ac:dyDescent="0.3">
      <c r="S298">
        <v>296</v>
      </c>
      <c r="T298">
        <v>305</v>
      </c>
      <c r="U298">
        <f t="shared" si="14"/>
        <v>46620</v>
      </c>
      <c r="V298">
        <f t="shared" si="15"/>
        <v>58</v>
      </c>
    </row>
    <row r="299" spans="19:22" x14ac:dyDescent="0.3">
      <c r="S299">
        <v>297</v>
      </c>
      <c r="T299">
        <v>306</v>
      </c>
      <c r="U299">
        <f t="shared" si="14"/>
        <v>46926</v>
      </c>
      <c r="V299">
        <f t="shared" si="15"/>
        <v>58</v>
      </c>
    </row>
    <row r="300" spans="19:22" x14ac:dyDescent="0.3">
      <c r="S300">
        <v>298</v>
      </c>
      <c r="T300">
        <v>307</v>
      </c>
      <c r="U300">
        <f t="shared" si="14"/>
        <v>47233</v>
      </c>
      <c r="V300">
        <f t="shared" si="15"/>
        <v>58</v>
      </c>
    </row>
    <row r="301" spans="19:22" x14ac:dyDescent="0.3">
      <c r="S301">
        <v>299</v>
      </c>
      <c r="T301">
        <v>308</v>
      </c>
      <c r="U301">
        <f t="shared" si="14"/>
        <v>47541</v>
      </c>
      <c r="V301">
        <f t="shared" si="15"/>
        <v>58</v>
      </c>
    </row>
    <row r="302" spans="19:22" x14ac:dyDescent="0.3">
      <c r="S302">
        <v>300</v>
      </c>
      <c r="T302">
        <v>309</v>
      </c>
      <c r="U302">
        <f t="shared" si="14"/>
        <v>47850</v>
      </c>
      <c r="V302">
        <f t="shared" si="15"/>
        <v>58</v>
      </c>
    </row>
    <row r="303" spans="19:22" x14ac:dyDescent="0.3">
      <c r="S303">
        <v>301</v>
      </c>
      <c r="T303">
        <v>310</v>
      </c>
      <c r="U303">
        <f t="shared" si="14"/>
        <v>48160</v>
      </c>
      <c r="V303">
        <f t="shared" si="15"/>
        <v>58</v>
      </c>
    </row>
    <row r="304" spans="19:22" x14ac:dyDescent="0.3">
      <c r="S304">
        <v>302</v>
      </c>
      <c r="T304">
        <v>311</v>
      </c>
      <c r="U304">
        <f t="shared" si="14"/>
        <v>48471</v>
      </c>
      <c r="V304">
        <f t="shared" si="15"/>
        <v>58</v>
      </c>
    </row>
    <row r="305" spans="19:22" x14ac:dyDescent="0.3">
      <c r="S305">
        <v>303</v>
      </c>
      <c r="T305">
        <v>312</v>
      </c>
      <c r="U305">
        <f t="shared" si="14"/>
        <v>48783</v>
      </c>
      <c r="V305">
        <f t="shared" si="15"/>
        <v>58</v>
      </c>
    </row>
    <row r="306" spans="19:22" x14ac:dyDescent="0.3">
      <c r="S306">
        <v>304</v>
      </c>
      <c r="T306">
        <v>313</v>
      </c>
      <c r="U306">
        <f t="shared" si="14"/>
        <v>49096</v>
      </c>
      <c r="V306">
        <f t="shared" si="15"/>
        <v>59</v>
      </c>
    </row>
    <row r="307" spans="19:22" x14ac:dyDescent="0.3">
      <c r="S307">
        <v>305</v>
      </c>
      <c r="T307">
        <v>314</v>
      </c>
      <c r="U307">
        <f t="shared" si="14"/>
        <v>49410</v>
      </c>
      <c r="V307">
        <f t="shared" si="15"/>
        <v>59</v>
      </c>
    </row>
    <row r="308" spans="19:22" x14ac:dyDescent="0.3">
      <c r="S308">
        <v>306</v>
      </c>
      <c r="T308">
        <v>315</v>
      </c>
      <c r="U308">
        <f t="shared" si="14"/>
        <v>49725</v>
      </c>
      <c r="V308">
        <f t="shared" si="15"/>
        <v>59</v>
      </c>
    </row>
    <row r="309" spans="19:22" x14ac:dyDescent="0.3">
      <c r="S309">
        <v>307</v>
      </c>
      <c r="T309">
        <v>316</v>
      </c>
      <c r="U309">
        <f t="shared" si="14"/>
        <v>50041</v>
      </c>
      <c r="V309">
        <f t="shared" si="15"/>
        <v>59</v>
      </c>
    </row>
    <row r="310" spans="19:22" x14ac:dyDescent="0.3">
      <c r="S310">
        <v>308</v>
      </c>
      <c r="T310">
        <v>317</v>
      </c>
      <c r="U310">
        <f t="shared" si="14"/>
        <v>50358</v>
      </c>
      <c r="V310">
        <f t="shared" si="15"/>
        <v>59</v>
      </c>
    </row>
    <row r="311" spans="19:22" x14ac:dyDescent="0.3">
      <c r="S311">
        <v>309</v>
      </c>
      <c r="T311">
        <v>318</v>
      </c>
      <c r="U311">
        <f t="shared" si="14"/>
        <v>50676</v>
      </c>
      <c r="V311">
        <f t="shared" si="15"/>
        <v>59</v>
      </c>
    </row>
    <row r="312" spans="19:22" x14ac:dyDescent="0.3">
      <c r="S312">
        <v>310</v>
      </c>
      <c r="T312">
        <v>319</v>
      </c>
      <c r="U312">
        <f t="shared" si="14"/>
        <v>50995</v>
      </c>
      <c r="V312">
        <f t="shared" si="15"/>
        <v>59</v>
      </c>
    </row>
    <row r="313" spans="19:22" x14ac:dyDescent="0.3">
      <c r="S313">
        <v>311</v>
      </c>
      <c r="T313">
        <v>320</v>
      </c>
      <c r="U313">
        <f t="shared" si="14"/>
        <v>51315</v>
      </c>
      <c r="V313">
        <f t="shared" si="15"/>
        <v>59</v>
      </c>
    </row>
    <row r="314" spans="19:22" x14ac:dyDescent="0.3">
      <c r="S314">
        <v>312</v>
      </c>
      <c r="T314">
        <v>321</v>
      </c>
      <c r="U314">
        <f t="shared" si="14"/>
        <v>51636</v>
      </c>
      <c r="V314">
        <f t="shared" si="15"/>
        <v>60</v>
      </c>
    </row>
    <row r="315" spans="19:22" x14ac:dyDescent="0.3">
      <c r="S315">
        <v>313</v>
      </c>
      <c r="T315">
        <v>322</v>
      </c>
      <c r="U315">
        <f t="shared" ref="U315:U378" si="16">U314+T315</f>
        <v>51958</v>
      </c>
      <c r="V315">
        <f t="shared" ref="V315:V378" si="17">MATCH(U315,$K$3:$K$123,1)</f>
        <v>60</v>
      </c>
    </row>
    <row r="316" spans="19:22" x14ac:dyDescent="0.3">
      <c r="S316">
        <v>314</v>
      </c>
      <c r="T316">
        <v>323</v>
      </c>
      <c r="U316">
        <f t="shared" si="16"/>
        <v>52281</v>
      </c>
      <c r="V316">
        <f t="shared" si="17"/>
        <v>60</v>
      </c>
    </row>
    <row r="317" spans="19:22" x14ac:dyDescent="0.3">
      <c r="S317">
        <v>315</v>
      </c>
      <c r="T317">
        <v>324</v>
      </c>
      <c r="U317">
        <f t="shared" si="16"/>
        <v>52605</v>
      </c>
      <c r="V317">
        <f t="shared" si="17"/>
        <v>60</v>
      </c>
    </row>
    <row r="318" spans="19:22" x14ac:dyDescent="0.3">
      <c r="S318">
        <v>316</v>
      </c>
      <c r="T318">
        <v>325</v>
      </c>
      <c r="U318">
        <f t="shared" si="16"/>
        <v>52930</v>
      </c>
      <c r="V318">
        <f t="shared" si="17"/>
        <v>60</v>
      </c>
    </row>
    <row r="319" spans="19:22" x14ac:dyDescent="0.3">
      <c r="S319">
        <v>317</v>
      </c>
      <c r="T319">
        <v>326</v>
      </c>
      <c r="U319">
        <f t="shared" si="16"/>
        <v>53256</v>
      </c>
      <c r="V319">
        <f t="shared" si="17"/>
        <v>60</v>
      </c>
    </row>
    <row r="320" spans="19:22" x14ac:dyDescent="0.3">
      <c r="S320">
        <v>318</v>
      </c>
      <c r="T320">
        <v>327</v>
      </c>
      <c r="U320">
        <f t="shared" si="16"/>
        <v>53583</v>
      </c>
      <c r="V320">
        <f t="shared" si="17"/>
        <v>60</v>
      </c>
    </row>
    <row r="321" spans="19:22" x14ac:dyDescent="0.3">
      <c r="S321">
        <v>319</v>
      </c>
      <c r="T321">
        <v>328</v>
      </c>
      <c r="U321">
        <f t="shared" si="16"/>
        <v>53911</v>
      </c>
      <c r="V321">
        <f t="shared" si="17"/>
        <v>60</v>
      </c>
    </row>
    <row r="322" spans="19:22" x14ac:dyDescent="0.3">
      <c r="S322">
        <v>320</v>
      </c>
      <c r="T322">
        <v>329</v>
      </c>
      <c r="U322">
        <f t="shared" si="16"/>
        <v>54240</v>
      </c>
      <c r="V322">
        <f t="shared" si="17"/>
        <v>61</v>
      </c>
    </row>
    <row r="323" spans="19:22" x14ac:dyDescent="0.3">
      <c r="S323">
        <v>321</v>
      </c>
      <c r="T323">
        <v>330</v>
      </c>
      <c r="U323">
        <f t="shared" si="16"/>
        <v>54570</v>
      </c>
      <c r="V323">
        <f t="shared" si="17"/>
        <v>61</v>
      </c>
    </row>
    <row r="324" spans="19:22" x14ac:dyDescent="0.3">
      <c r="S324">
        <v>322</v>
      </c>
      <c r="T324">
        <v>331</v>
      </c>
      <c r="U324">
        <f t="shared" si="16"/>
        <v>54901</v>
      </c>
      <c r="V324">
        <f t="shared" si="17"/>
        <v>61</v>
      </c>
    </row>
    <row r="325" spans="19:22" x14ac:dyDescent="0.3">
      <c r="S325">
        <v>323</v>
      </c>
      <c r="T325">
        <v>332</v>
      </c>
      <c r="U325">
        <f t="shared" si="16"/>
        <v>55233</v>
      </c>
      <c r="V325">
        <f t="shared" si="17"/>
        <v>61</v>
      </c>
    </row>
    <row r="326" spans="19:22" x14ac:dyDescent="0.3">
      <c r="S326">
        <v>324</v>
      </c>
      <c r="T326">
        <v>333</v>
      </c>
      <c r="U326">
        <f t="shared" si="16"/>
        <v>55566</v>
      </c>
      <c r="V326">
        <f t="shared" si="17"/>
        <v>61</v>
      </c>
    </row>
    <row r="327" spans="19:22" x14ac:dyDescent="0.3">
      <c r="S327">
        <v>325</v>
      </c>
      <c r="T327">
        <v>334</v>
      </c>
      <c r="U327">
        <f t="shared" si="16"/>
        <v>55900</v>
      </c>
      <c r="V327">
        <f t="shared" si="17"/>
        <v>61</v>
      </c>
    </row>
    <row r="328" spans="19:22" x14ac:dyDescent="0.3">
      <c r="S328">
        <v>326</v>
      </c>
      <c r="T328">
        <v>335</v>
      </c>
      <c r="U328">
        <f t="shared" si="16"/>
        <v>56235</v>
      </c>
      <c r="V328">
        <f t="shared" si="17"/>
        <v>61</v>
      </c>
    </row>
    <row r="329" spans="19:22" x14ac:dyDescent="0.3">
      <c r="S329">
        <v>327</v>
      </c>
      <c r="T329">
        <v>336</v>
      </c>
      <c r="U329">
        <f t="shared" si="16"/>
        <v>56571</v>
      </c>
      <c r="V329">
        <f t="shared" si="17"/>
        <v>61</v>
      </c>
    </row>
    <row r="330" spans="19:22" x14ac:dyDescent="0.3">
      <c r="S330">
        <v>328</v>
      </c>
      <c r="T330">
        <v>337</v>
      </c>
      <c r="U330">
        <f t="shared" si="16"/>
        <v>56908</v>
      </c>
      <c r="V330">
        <f t="shared" si="17"/>
        <v>62</v>
      </c>
    </row>
    <row r="331" spans="19:22" x14ac:dyDescent="0.3">
      <c r="S331">
        <v>329</v>
      </c>
      <c r="T331">
        <v>338</v>
      </c>
      <c r="U331">
        <f t="shared" si="16"/>
        <v>57246</v>
      </c>
      <c r="V331">
        <f t="shared" si="17"/>
        <v>62</v>
      </c>
    </row>
    <row r="332" spans="19:22" x14ac:dyDescent="0.3">
      <c r="S332">
        <v>330</v>
      </c>
      <c r="T332">
        <v>339</v>
      </c>
      <c r="U332">
        <f t="shared" si="16"/>
        <v>57585</v>
      </c>
      <c r="V332">
        <f t="shared" si="17"/>
        <v>62</v>
      </c>
    </row>
    <row r="333" spans="19:22" x14ac:dyDescent="0.3">
      <c r="S333">
        <v>331</v>
      </c>
      <c r="T333">
        <v>340</v>
      </c>
      <c r="U333">
        <f t="shared" si="16"/>
        <v>57925</v>
      </c>
      <c r="V333">
        <f t="shared" si="17"/>
        <v>62</v>
      </c>
    </row>
    <row r="334" spans="19:22" x14ac:dyDescent="0.3">
      <c r="S334">
        <v>332</v>
      </c>
      <c r="T334">
        <v>341</v>
      </c>
      <c r="U334">
        <f t="shared" si="16"/>
        <v>58266</v>
      </c>
      <c r="V334">
        <f t="shared" si="17"/>
        <v>62</v>
      </c>
    </row>
    <row r="335" spans="19:22" x14ac:dyDescent="0.3">
      <c r="S335">
        <v>333</v>
      </c>
      <c r="T335">
        <v>342</v>
      </c>
      <c r="U335">
        <f t="shared" si="16"/>
        <v>58608</v>
      </c>
      <c r="V335">
        <f t="shared" si="17"/>
        <v>62</v>
      </c>
    </row>
    <row r="336" spans="19:22" x14ac:dyDescent="0.3">
      <c r="S336">
        <v>334</v>
      </c>
      <c r="T336">
        <v>343</v>
      </c>
      <c r="U336">
        <f t="shared" si="16"/>
        <v>58951</v>
      </c>
      <c r="V336">
        <f t="shared" si="17"/>
        <v>62</v>
      </c>
    </row>
    <row r="337" spans="19:22" x14ac:dyDescent="0.3">
      <c r="S337">
        <v>335</v>
      </c>
      <c r="T337">
        <v>344</v>
      </c>
      <c r="U337">
        <f t="shared" si="16"/>
        <v>59295</v>
      </c>
      <c r="V337">
        <f t="shared" si="17"/>
        <v>62</v>
      </c>
    </row>
    <row r="338" spans="19:22" x14ac:dyDescent="0.3">
      <c r="S338">
        <v>336</v>
      </c>
      <c r="T338">
        <v>345</v>
      </c>
      <c r="U338">
        <f t="shared" si="16"/>
        <v>59640</v>
      </c>
      <c r="V338">
        <f t="shared" si="17"/>
        <v>62</v>
      </c>
    </row>
    <row r="339" spans="19:22" x14ac:dyDescent="0.3">
      <c r="S339">
        <v>337</v>
      </c>
      <c r="T339">
        <v>346</v>
      </c>
      <c r="U339">
        <f t="shared" si="16"/>
        <v>59986</v>
      </c>
      <c r="V339">
        <f t="shared" si="17"/>
        <v>63</v>
      </c>
    </row>
    <row r="340" spans="19:22" x14ac:dyDescent="0.3">
      <c r="S340">
        <v>338</v>
      </c>
      <c r="T340">
        <v>347</v>
      </c>
      <c r="U340">
        <f t="shared" si="16"/>
        <v>60333</v>
      </c>
      <c r="V340">
        <f t="shared" si="17"/>
        <v>63</v>
      </c>
    </row>
    <row r="341" spans="19:22" x14ac:dyDescent="0.3">
      <c r="S341">
        <v>339</v>
      </c>
      <c r="T341">
        <v>348</v>
      </c>
      <c r="U341">
        <f t="shared" si="16"/>
        <v>60681</v>
      </c>
      <c r="V341">
        <f t="shared" si="17"/>
        <v>63</v>
      </c>
    </row>
    <row r="342" spans="19:22" x14ac:dyDescent="0.3">
      <c r="S342">
        <v>340</v>
      </c>
      <c r="T342">
        <v>349</v>
      </c>
      <c r="U342">
        <f t="shared" si="16"/>
        <v>61030</v>
      </c>
      <c r="V342">
        <f t="shared" si="17"/>
        <v>63</v>
      </c>
    </row>
    <row r="343" spans="19:22" x14ac:dyDescent="0.3">
      <c r="S343">
        <v>341</v>
      </c>
      <c r="T343">
        <v>350</v>
      </c>
      <c r="U343">
        <f t="shared" si="16"/>
        <v>61380</v>
      </c>
      <c r="V343">
        <f t="shared" si="17"/>
        <v>63</v>
      </c>
    </row>
    <row r="344" spans="19:22" x14ac:dyDescent="0.3">
      <c r="S344">
        <v>342</v>
      </c>
      <c r="T344">
        <v>351</v>
      </c>
      <c r="U344">
        <f t="shared" si="16"/>
        <v>61731</v>
      </c>
      <c r="V344">
        <f t="shared" si="17"/>
        <v>63</v>
      </c>
    </row>
    <row r="345" spans="19:22" x14ac:dyDescent="0.3">
      <c r="S345">
        <v>343</v>
      </c>
      <c r="T345">
        <v>352</v>
      </c>
      <c r="U345">
        <f t="shared" si="16"/>
        <v>62083</v>
      </c>
      <c r="V345">
        <f t="shared" si="17"/>
        <v>63</v>
      </c>
    </row>
    <row r="346" spans="19:22" x14ac:dyDescent="0.3">
      <c r="S346">
        <v>344</v>
      </c>
      <c r="T346">
        <v>353</v>
      </c>
      <c r="U346">
        <f t="shared" si="16"/>
        <v>62436</v>
      </c>
      <c r="V346">
        <f t="shared" si="17"/>
        <v>63</v>
      </c>
    </row>
    <row r="347" spans="19:22" x14ac:dyDescent="0.3">
      <c r="S347">
        <v>345</v>
      </c>
      <c r="T347">
        <v>354</v>
      </c>
      <c r="U347">
        <f t="shared" si="16"/>
        <v>62790</v>
      </c>
      <c r="V347">
        <f t="shared" si="17"/>
        <v>64</v>
      </c>
    </row>
    <row r="348" spans="19:22" x14ac:dyDescent="0.3">
      <c r="S348">
        <v>346</v>
      </c>
      <c r="T348">
        <v>355</v>
      </c>
      <c r="U348">
        <f t="shared" si="16"/>
        <v>63145</v>
      </c>
      <c r="V348">
        <f t="shared" si="17"/>
        <v>64</v>
      </c>
    </row>
    <row r="349" spans="19:22" x14ac:dyDescent="0.3">
      <c r="S349">
        <v>347</v>
      </c>
      <c r="T349">
        <v>356</v>
      </c>
      <c r="U349">
        <f t="shared" si="16"/>
        <v>63501</v>
      </c>
      <c r="V349">
        <f t="shared" si="17"/>
        <v>64</v>
      </c>
    </row>
    <row r="350" spans="19:22" x14ac:dyDescent="0.3">
      <c r="S350">
        <v>348</v>
      </c>
      <c r="T350">
        <v>357</v>
      </c>
      <c r="U350">
        <f t="shared" si="16"/>
        <v>63858</v>
      </c>
      <c r="V350">
        <f t="shared" si="17"/>
        <v>64</v>
      </c>
    </row>
    <row r="351" spans="19:22" x14ac:dyDescent="0.3">
      <c r="S351">
        <v>349</v>
      </c>
      <c r="T351">
        <v>358</v>
      </c>
      <c r="U351">
        <f t="shared" si="16"/>
        <v>64216</v>
      </c>
      <c r="V351">
        <f t="shared" si="17"/>
        <v>64</v>
      </c>
    </row>
    <row r="352" spans="19:22" x14ac:dyDescent="0.3">
      <c r="S352">
        <v>350</v>
      </c>
      <c r="T352">
        <v>359</v>
      </c>
      <c r="U352">
        <f t="shared" si="16"/>
        <v>64575</v>
      </c>
      <c r="V352">
        <f t="shared" si="17"/>
        <v>64</v>
      </c>
    </row>
    <row r="353" spans="19:22" x14ac:dyDescent="0.3">
      <c r="S353">
        <v>351</v>
      </c>
      <c r="T353">
        <v>360</v>
      </c>
      <c r="U353">
        <f t="shared" si="16"/>
        <v>64935</v>
      </c>
      <c r="V353">
        <f t="shared" si="17"/>
        <v>64</v>
      </c>
    </row>
    <row r="354" spans="19:22" x14ac:dyDescent="0.3">
      <c r="S354">
        <v>352</v>
      </c>
      <c r="T354">
        <v>361</v>
      </c>
      <c r="U354">
        <f t="shared" si="16"/>
        <v>65296</v>
      </c>
      <c r="V354">
        <f t="shared" si="17"/>
        <v>64</v>
      </c>
    </row>
    <row r="355" spans="19:22" x14ac:dyDescent="0.3">
      <c r="S355">
        <v>353</v>
      </c>
      <c r="T355">
        <v>362</v>
      </c>
      <c r="U355">
        <f t="shared" si="16"/>
        <v>65658</v>
      </c>
      <c r="V355">
        <f t="shared" si="17"/>
        <v>65</v>
      </c>
    </row>
    <row r="356" spans="19:22" x14ac:dyDescent="0.3">
      <c r="S356">
        <v>354</v>
      </c>
      <c r="T356">
        <v>363</v>
      </c>
      <c r="U356">
        <f t="shared" si="16"/>
        <v>66021</v>
      </c>
      <c r="V356">
        <f t="shared" si="17"/>
        <v>65</v>
      </c>
    </row>
    <row r="357" spans="19:22" x14ac:dyDescent="0.3">
      <c r="S357">
        <v>355</v>
      </c>
      <c r="T357">
        <v>364</v>
      </c>
      <c r="U357">
        <f t="shared" si="16"/>
        <v>66385</v>
      </c>
      <c r="V357">
        <f t="shared" si="17"/>
        <v>65</v>
      </c>
    </row>
    <row r="358" spans="19:22" x14ac:dyDescent="0.3">
      <c r="S358">
        <v>356</v>
      </c>
      <c r="T358">
        <v>365</v>
      </c>
      <c r="U358">
        <f t="shared" si="16"/>
        <v>66750</v>
      </c>
      <c r="V358">
        <f t="shared" si="17"/>
        <v>65</v>
      </c>
    </row>
    <row r="359" spans="19:22" x14ac:dyDescent="0.3">
      <c r="S359">
        <v>357</v>
      </c>
      <c r="T359">
        <v>366</v>
      </c>
      <c r="U359">
        <f t="shared" si="16"/>
        <v>67116</v>
      </c>
      <c r="V359">
        <f t="shared" si="17"/>
        <v>65</v>
      </c>
    </row>
    <row r="360" spans="19:22" x14ac:dyDescent="0.3">
      <c r="S360">
        <v>358</v>
      </c>
      <c r="T360">
        <v>367</v>
      </c>
      <c r="U360">
        <f t="shared" si="16"/>
        <v>67483</v>
      </c>
      <c r="V360">
        <f t="shared" si="17"/>
        <v>65</v>
      </c>
    </row>
    <row r="361" spans="19:22" x14ac:dyDescent="0.3">
      <c r="S361">
        <v>359</v>
      </c>
      <c r="T361">
        <v>368</v>
      </c>
      <c r="U361">
        <f t="shared" si="16"/>
        <v>67851</v>
      </c>
      <c r="V361">
        <f t="shared" si="17"/>
        <v>65</v>
      </c>
    </row>
    <row r="362" spans="19:22" x14ac:dyDescent="0.3">
      <c r="S362">
        <v>360</v>
      </c>
      <c r="T362">
        <v>369</v>
      </c>
      <c r="U362">
        <f t="shared" si="16"/>
        <v>68220</v>
      </c>
      <c r="V362">
        <f t="shared" si="17"/>
        <v>65</v>
      </c>
    </row>
    <row r="363" spans="19:22" x14ac:dyDescent="0.3">
      <c r="S363">
        <v>361</v>
      </c>
      <c r="T363">
        <v>370</v>
      </c>
      <c r="U363">
        <f t="shared" si="16"/>
        <v>68590</v>
      </c>
      <c r="V363">
        <f t="shared" si="17"/>
        <v>65</v>
      </c>
    </row>
    <row r="364" spans="19:22" x14ac:dyDescent="0.3">
      <c r="S364">
        <v>362</v>
      </c>
      <c r="T364">
        <v>371</v>
      </c>
      <c r="U364">
        <f t="shared" si="16"/>
        <v>68961</v>
      </c>
      <c r="V364">
        <f t="shared" si="17"/>
        <v>66</v>
      </c>
    </row>
    <row r="365" spans="19:22" x14ac:dyDescent="0.3">
      <c r="S365">
        <v>363</v>
      </c>
      <c r="T365">
        <v>372</v>
      </c>
      <c r="U365">
        <f t="shared" si="16"/>
        <v>69333</v>
      </c>
      <c r="V365">
        <f t="shared" si="17"/>
        <v>66</v>
      </c>
    </row>
    <row r="366" spans="19:22" x14ac:dyDescent="0.3">
      <c r="S366">
        <v>364</v>
      </c>
      <c r="T366">
        <v>373</v>
      </c>
      <c r="U366">
        <f t="shared" si="16"/>
        <v>69706</v>
      </c>
      <c r="V366">
        <f t="shared" si="17"/>
        <v>66</v>
      </c>
    </row>
    <row r="367" spans="19:22" x14ac:dyDescent="0.3">
      <c r="S367">
        <v>365</v>
      </c>
      <c r="T367">
        <v>374</v>
      </c>
      <c r="U367">
        <f t="shared" si="16"/>
        <v>70080</v>
      </c>
      <c r="V367">
        <f t="shared" si="17"/>
        <v>66</v>
      </c>
    </row>
    <row r="368" spans="19:22" x14ac:dyDescent="0.3">
      <c r="S368">
        <v>366</v>
      </c>
      <c r="T368">
        <v>375</v>
      </c>
      <c r="U368">
        <f t="shared" si="16"/>
        <v>70455</v>
      </c>
      <c r="V368">
        <f t="shared" si="17"/>
        <v>66</v>
      </c>
    </row>
    <row r="369" spans="19:22" x14ac:dyDescent="0.3">
      <c r="S369">
        <v>367</v>
      </c>
      <c r="T369">
        <v>376</v>
      </c>
      <c r="U369">
        <f t="shared" si="16"/>
        <v>70831</v>
      </c>
      <c r="V369">
        <f t="shared" si="17"/>
        <v>66</v>
      </c>
    </row>
    <row r="370" spans="19:22" x14ac:dyDescent="0.3">
      <c r="S370">
        <v>368</v>
      </c>
      <c r="T370">
        <v>377</v>
      </c>
      <c r="U370">
        <f t="shared" si="16"/>
        <v>71208</v>
      </c>
      <c r="V370">
        <f t="shared" si="17"/>
        <v>66</v>
      </c>
    </row>
    <row r="371" spans="19:22" x14ac:dyDescent="0.3">
      <c r="S371">
        <v>369</v>
      </c>
      <c r="T371">
        <v>378</v>
      </c>
      <c r="U371">
        <f t="shared" si="16"/>
        <v>71586</v>
      </c>
      <c r="V371">
        <f t="shared" si="17"/>
        <v>66</v>
      </c>
    </row>
    <row r="372" spans="19:22" x14ac:dyDescent="0.3">
      <c r="S372">
        <v>370</v>
      </c>
      <c r="T372">
        <v>379</v>
      </c>
      <c r="U372">
        <f t="shared" si="16"/>
        <v>71965</v>
      </c>
      <c r="V372">
        <f t="shared" si="17"/>
        <v>66</v>
      </c>
    </row>
    <row r="373" spans="19:22" x14ac:dyDescent="0.3">
      <c r="S373">
        <v>371</v>
      </c>
      <c r="T373">
        <v>380</v>
      </c>
      <c r="U373">
        <f t="shared" si="16"/>
        <v>72345</v>
      </c>
      <c r="V373">
        <f t="shared" si="17"/>
        <v>67</v>
      </c>
    </row>
    <row r="374" spans="19:22" x14ac:dyDescent="0.3">
      <c r="S374">
        <v>372</v>
      </c>
      <c r="T374">
        <v>381</v>
      </c>
      <c r="U374">
        <f t="shared" si="16"/>
        <v>72726</v>
      </c>
      <c r="V374">
        <f t="shared" si="17"/>
        <v>67</v>
      </c>
    </row>
    <row r="375" spans="19:22" x14ac:dyDescent="0.3">
      <c r="S375">
        <v>373</v>
      </c>
      <c r="T375">
        <v>382</v>
      </c>
      <c r="U375">
        <f t="shared" si="16"/>
        <v>73108</v>
      </c>
      <c r="V375">
        <f t="shared" si="17"/>
        <v>67</v>
      </c>
    </row>
    <row r="376" spans="19:22" x14ac:dyDescent="0.3">
      <c r="S376">
        <v>374</v>
      </c>
      <c r="T376">
        <v>383</v>
      </c>
      <c r="U376">
        <f t="shared" si="16"/>
        <v>73491</v>
      </c>
      <c r="V376">
        <f t="shared" si="17"/>
        <v>67</v>
      </c>
    </row>
    <row r="377" spans="19:22" x14ac:dyDescent="0.3">
      <c r="S377">
        <v>375</v>
      </c>
      <c r="T377">
        <v>384</v>
      </c>
      <c r="U377">
        <f t="shared" si="16"/>
        <v>73875</v>
      </c>
      <c r="V377">
        <f t="shared" si="17"/>
        <v>67</v>
      </c>
    </row>
    <row r="378" spans="19:22" x14ac:dyDescent="0.3">
      <c r="S378">
        <v>376</v>
      </c>
      <c r="T378">
        <v>385</v>
      </c>
      <c r="U378">
        <f t="shared" si="16"/>
        <v>74260</v>
      </c>
      <c r="V378">
        <f t="shared" si="17"/>
        <v>67</v>
      </c>
    </row>
    <row r="379" spans="19:22" x14ac:dyDescent="0.3">
      <c r="S379">
        <v>377</v>
      </c>
      <c r="T379">
        <v>386</v>
      </c>
      <c r="U379">
        <f t="shared" ref="U379:U442" si="18">U378+T379</f>
        <v>74646</v>
      </c>
      <c r="V379">
        <f t="shared" ref="V379:V442" si="19">MATCH(U379,$K$3:$K$123,1)</f>
        <v>67</v>
      </c>
    </row>
    <row r="380" spans="19:22" x14ac:dyDescent="0.3">
      <c r="S380">
        <v>378</v>
      </c>
      <c r="T380">
        <v>387</v>
      </c>
      <c r="U380">
        <f t="shared" si="18"/>
        <v>75033</v>
      </c>
      <c r="V380">
        <f t="shared" si="19"/>
        <v>67</v>
      </c>
    </row>
    <row r="381" spans="19:22" x14ac:dyDescent="0.3">
      <c r="S381">
        <v>379</v>
      </c>
      <c r="T381">
        <v>388</v>
      </c>
      <c r="U381">
        <f t="shared" si="18"/>
        <v>75421</v>
      </c>
      <c r="V381">
        <f t="shared" si="19"/>
        <v>68</v>
      </c>
    </row>
    <row r="382" spans="19:22" x14ac:dyDescent="0.3">
      <c r="S382">
        <v>380</v>
      </c>
      <c r="T382">
        <v>389</v>
      </c>
      <c r="U382">
        <f t="shared" si="18"/>
        <v>75810</v>
      </c>
      <c r="V382">
        <f t="shared" si="19"/>
        <v>68</v>
      </c>
    </row>
    <row r="383" spans="19:22" x14ac:dyDescent="0.3">
      <c r="S383">
        <v>381</v>
      </c>
      <c r="T383">
        <v>390</v>
      </c>
      <c r="U383">
        <f t="shared" si="18"/>
        <v>76200</v>
      </c>
      <c r="V383">
        <f t="shared" si="19"/>
        <v>68</v>
      </c>
    </row>
    <row r="384" spans="19:22" x14ac:dyDescent="0.3">
      <c r="S384">
        <v>382</v>
      </c>
      <c r="T384">
        <v>391</v>
      </c>
      <c r="U384">
        <f t="shared" si="18"/>
        <v>76591</v>
      </c>
      <c r="V384">
        <f t="shared" si="19"/>
        <v>68</v>
      </c>
    </row>
    <row r="385" spans="19:22" x14ac:dyDescent="0.3">
      <c r="S385">
        <v>383</v>
      </c>
      <c r="T385">
        <v>392</v>
      </c>
      <c r="U385">
        <f t="shared" si="18"/>
        <v>76983</v>
      </c>
      <c r="V385">
        <f t="shared" si="19"/>
        <v>68</v>
      </c>
    </row>
    <row r="386" spans="19:22" x14ac:dyDescent="0.3">
      <c r="S386">
        <v>384</v>
      </c>
      <c r="T386">
        <v>393</v>
      </c>
      <c r="U386">
        <f t="shared" si="18"/>
        <v>77376</v>
      </c>
      <c r="V386">
        <f t="shared" si="19"/>
        <v>68</v>
      </c>
    </row>
    <row r="387" spans="19:22" x14ac:dyDescent="0.3">
      <c r="S387">
        <v>385</v>
      </c>
      <c r="T387">
        <v>394</v>
      </c>
      <c r="U387">
        <f t="shared" si="18"/>
        <v>77770</v>
      </c>
      <c r="V387">
        <f t="shared" si="19"/>
        <v>68</v>
      </c>
    </row>
    <row r="388" spans="19:22" x14ac:dyDescent="0.3">
      <c r="S388">
        <v>386</v>
      </c>
      <c r="T388">
        <v>395</v>
      </c>
      <c r="U388">
        <f t="shared" si="18"/>
        <v>78165</v>
      </c>
      <c r="V388">
        <f t="shared" si="19"/>
        <v>68</v>
      </c>
    </row>
    <row r="389" spans="19:22" x14ac:dyDescent="0.3">
      <c r="S389">
        <v>387</v>
      </c>
      <c r="T389">
        <v>396</v>
      </c>
      <c r="U389">
        <f t="shared" si="18"/>
        <v>78561</v>
      </c>
      <c r="V389">
        <f t="shared" si="19"/>
        <v>68</v>
      </c>
    </row>
    <row r="390" spans="19:22" x14ac:dyDescent="0.3">
      <c r="S390">
        <v>388</v>
      </c>
      <c r="T390">
        <v>397</v>
      </c>
      <c r="U390">
        <f t="shared" si="18"/>
        <v>78958</v>
      </c>
      <c r="V390">
        <f t="shared" si="19"/>
        <v>69</v>
      </c>
    </row>
    <row r="391" spans="19:22" x14ac:dyDescent="0.3">
      <c r="S391">
        <v>389</v>
      </c>
      <c r="T391">
        <v>398</v>
      </c>
      <c r="U391">
        <f t="shared" si="18"/>
        <v>79356</v>
      </c>
      <c r="V391">
        <f t="shared" si="19"/>
        <v>69</v>
      </c>
    </row>
    <row r="392" spans="19:22" x14ac:dyDescent="0.3">
      <c r="S392">
        <v>390</v>
      </c>
      <c r="T392">
        <v>399</v>
      </c>
      <c r="U392">
        <f t="shared" si="18"/>
        <v>79755</v>
      </c>
      <c r="V392">
        <f t="shared" si="19"/>
        <v>69</v>
      </c>
    </row>
    <row r="393" spans="19:22" x14ac:dyDescent="0.3">
      <c r="S393">
        <v>391</v>
      </c>
      <c r="T393">
        <v>400</v>
      </c>
      <c r="U393">
        <f t="shared" si="18"/>
        <v>80155</v>
      </c>
      <c r="V393">
        <f t="shared" si="19"/>
        <v>69</v>
      </c>
    </row>
    <row r="394" spans="19:22" x14ac:dyDescent="0.3">
      <c r="S394">
        <v>392</v>
      </c>
      <c r="T394">
        <v>401</v>
      </c>
      <c r="U394">
        <f t="shared" si="18"/>
        <v>80556</v>
      </c>
      <c r="V394">
        <f t="shared" si="19"/>
        <v>69</v>
      </c>
    </row>
    <row r="395" spans="19:22" x14ac:dyDescent="0.3">
      <c r="S395">
        <v>393</v>
      </c>
      <c r="T395">
        <v>402</v>
      </c>
      <c r="U395">
        <f t="shared" si="18"/>
        <v>80958</v>
      </c>
      <c r="V395">
        <f t="shared" si="19"/>
        <v>69</v>
      </c>
    </row>
    <row r="396" spans="19:22" x14ac:dyDescent="0.3">
      <c r="S396">
        <v>394</v>
      </c>
      <c r="T396">
        <v>403</v>
      </c>
      <c r="U396">
        <f t="shared" si="18"/>
        <v>81361</v>
      </c>
      <c r="V396">
        <f t="shared" si="19"/>
        <v>69</v>
      </c>
    </row>
    <row r="397" spans="19:22" x14ac:dyDescent="0.3">
      <c r="S397">
        <v>395</v>
      </c>
      <c r="T397">
        <v>404</v>
      </c>
      <c r="U397">
        <f t="shared" si="18"/>
        <v>81765</v>
      </c>
      <c r="V397">
        <f t="shared" si="19"/>
        <v>69</v>
      </c>
    </row>
    <row r="398" spans="19:22" x14ac:dyDescent="0.3">
      <c r="S398">
        <v>396</v>
      </c>
      <c r="T398">
        <v>405</v>
      </c>
      <c r="U398">
        <f t="shared" si="18"/>
        <v>82170</v>
      </c>
      <c r="V398">
        <f t="shared" si="19"/>
        <v>69</v>
      </c>
    </row>
    <row r="399" spans="19:22" x14ac:dyDescent="0.3">
      <c r="S399">
        <v>397</v>
      </c>
      <c r="T399">
        <v>406</v>
      </c>
      <c r="U399">
        <f t="shared" si="18"/>
        <v>82576</v>
      </c>
      <c r="V399">
        <f t="shared" si="19"/>
        <v>70</v>
      </c>
    </row>
    <row r="400" spans="19:22" x14ac:dyDescent="0.3">
      <c r="S400">
        <v>398</v>
      </c>
      <c r="T400">
        <v>407</v>
      </c>
      <c r="U400">
        <f t="shared" si="18"/>
        <v>82983</v>
      </c>
      <c r="V400">
        <f t="shared" si="19"/>
        <v>70</v>
      </c>
    </row>
    <row r="401" spans="19:22" x14ac:dyDescent="0.3">
      <c r="S401">
        <v>399</v>
      </c>
      <c r="T401">
        <v>408</v>
      </c>
      <c r="U401">
        <f t="shared" si="18"/>
        <v>83391</v>
      </c>
      <c r="V401">
        <f t="shared" si="19"/>
        <v>70</v>
      </c>
    </row>
    <row r="402" spans="19:22" x14ac:dyDescent="0.3">
      <c r="S402">
        <v>400</v>
      </c>
      <c r="T402">
        <v>409</v>
      </c>
      <c r="U402">
        <f t="shared" si="18"/>
        <v>83800</v>
      </c>
      <c r="V402">
        <f t="shared" si="19"/>
        <v>70</v>
      </c>
    </row>
    <row r="403" spans="19:22" x14ac:dyDescent="0.3">
      <c r="S403">
        <v>401</v>
      </c>
      <c r="T403">
        <v>410</v>
      </c>
      <c r="U403">
        <f t="shared" si="18"/>
        <v>84210</v>
      </c>
      <c r="V403">
        <f t="shared" si="19"/>
        <v>70</v>
      </c>
    </row>
    <row r="404" spans="19:22" x14ac:dyDescent="0.3">
      <c r="S404">
        <v>402</v>
      </c>
      <c r="T404">
        <v>411</v>
      </c>
      <c r="U404">
        <f t="shared" si="18"/>
        <v>84621</v>
      </c>
      <c r="V404">
        <f t="shared" si="19"/>
        <v>70</v>
      </c>
    </row>
    <row r="405" spans="19:22" x14ac:dyDescent="0.3">
      <c r="S405">
        <v>403</v>
      </c>
      <c r="T405">
        <v>412</v>
      </c>
      <c r="U405">
        <f t="shared" si="18"/>
        <v>85033</v>
      </c>
      <c r="V405">
        <f t="shared" si="19"/>
        <v>70</v>
      </c>
    </row>
    <row r="406" spans="19:22" x14ac:dyDescent="0.3">
      <c r="S406">
        <v>404</v>
      </c>
      <c r="T406">
        <v>413</v>
      </c>
      <c r="U406">
        <f t="shared" si="18"/>
        <v>85446</v>
      </c>
      <c r="V406">
        <f t="shared" si="19"/>
        <v>70</v>
      </c>
    </row>
    <row r="407" spans="19:22" x14ac:dyDescent="0.3">
      <c r="S407">
        <v>405</v>
      </c>
      <c r="T407">
        <v>414</v>
      </c>
      <c r="U407">
        <f t="shared" si="18"/>
        <v>85860</v>
      </c>
      <c r="V407">
        <f t="shared" si="19"/>
        <v>71</v>
      </c>
    </row>
    <row r="408" spans="19:22" x14ac:dyDescent="0.3">
      <c r="S408">
        <v>406</v>
      </c>
      <c r="T408">
        <v>415</v>
      </c>
      <c r="U408">
        <f t="shared" si="18"/>
        <v>86275</v>
      </c>
      <c r="V408">
        <f t="shared" si="19"/>
        <v>71</v>
      </c>
    </row>
    <row r="409" spans="19:22" x14ac:dyDescent="0.3">
      <c r="S409">
        <v>407</v>
      </c>
      <c r="T409">
        <v>416</v>
      </c>
      <c r="U409">
        <f t="shared" si="18"/>
        <v>86691</v>
      </c>
      <c r="V409">
        <f t="shared" si="19"/>
        <v>71</v>
      </c>
    </row>
    <row r="410" spans="19:22" x14ac:dyDescent="0.3">
      <c r="S410">
        <v>408</v>
      </c>
      <c r="T410">
        <v>417</v>
      </c>
      <c r="U410">
        <f t="shared" si="18"/>
        <v>87108</v>
      </c>
      <c r="V410">
        <f t="shared" si="19"/>
        <v>71</v>
      </c>
    </row>
    <row r="411" spans="19:22" x14ac:dyDescent="0.3">
      <c r="S411">
        <v>409</v>
      </c>
      <c r="T411">
        <v>418</v>
      </c>
      <c r="U411">
        <f t="shared" si="18"/>
        <v>87526</v>
      </c>
      <c r="V411">
        <f t="shared" si="19"/>
        <v>71</v>
      </c>
    </row>
    <row r="412" spans="19:22" x14ac:dyDescent="0.3">
      <c r="S412">
        <v>410</v>
      </c>
      <c r="T412">
        <v>419</v>
      </c>
      <c r="U412">
        <f t="shared" si="18"/>
        <v>87945</v>
      </c>
      <c r="V412">
        <f t="shared" si="19"/>
        <v>71</v>
      </c>
    </row>
    <row r="413" spans="19:22" x14ac:dyDescent="0.3">
      <c r="S413">
        <v>411</v>
      </c>
      <c r="T413">
        <v>420</v>
      </c>
      <c r="U413">
        <f t="shared" si="18"/>
        <v>88365</v>
      </c>
      <c r="V413">
        <f t="shared" si="19"/>
        <v>71</v>
      </c>
    </row>
    <row r="414" spans="19:22" x14ac:dyDescent="0.3">
      <c r="S414">
        <v>412</v>
      </c>
      <c r="T414">
        <v>421</v>
      </c>
      <c r="U414">
        <f t="shared" si="18"/>
        <v>88786</v>
      </c>
      <c r="V414">
        <f t="shared" si="19"/>
        <v>71</v>
      </c>
    </row>
    <row r="415" spans="19:22" x14ac:dyDescent="0.3">
      <c r="S415">
        <v>413</v>
      </c>
      <c r="T415">
        <v>422</v>
      </c>
      <c r="U415">
        <f t="shared" si="18"/>
        <v>89208</v>
      </c>
      <c r="V415">
        <f t="shared" si="19"/>
        <v>71</v>
      </c>
    </row>
    <row r="416" spans="19:22" x14ac:dyDescent="0.3">
      <c r="S416">
        <v>414</v>
      </c>
      <c r="T416">
        <v>423</v>
      </c>
      <c r="U416">
        <f t="shared" si="18"/>
        <v>89631</v>
      </c>
      <c r="V416">
        <f t="shared" si="19"/>
        <v>72</v>
      </c>
    </row>
    <row r="417" spans="19:22" x14ac:dyDescent="0.3">
      <c r="S417">
        <v>415</v>
      </c>
      <c r="T417">
        <v>424</v>
      </c>
      <c r="U417">
        <f t="shared" si="18"/>
        <v>90055</v>
      </c>
      <c r="V417">
        <f t="shared" si="19"/>
        <v>72</v>
      </c>
    </row>
    <row r="418" spans="19:22" x14ac:dyDescent="0.3">
      <c r="S418">
        <v>416</v>
      </c>
      <c r="T418">
        <v>425</v>
      </c>
      <c r="U418">
        <f t="shared" si="18"/>
        <v>90480</v>
      </c>
      <c r="V418">
        <f t="shared" si="19"/>
        <v>72</v>
      </c>
    </row>
    <row r="419" spans="19:22" x14ac:dyDescent="0.3">
      <c r="S419">
        <v>417</v>
      </c>
      <c r="T419">
        <v>426</v>
      </c>
      <c r="U419">
        <f t="shared" si="18"/>
        <v>90906</v>
      </c>
      <c r="V419">
        <f t="shared" si="19"/>
        <v>72</v>
      </c>
    </row>
    <row r="420" spans="19:22" x14ac:dyDescent="0.3">
      <c r="S420">
        <v>418</v>
      </c>
      <c r="T420">
        <v>427</v>
      </c>
      <c r="U420">
        <f t="shared" si="18"/>
        <v>91333</v>
      </c>
      <c r="V420">
        <f t="shared" si="19"/>
        <v>72</v>
      </c>
    </row>
    <row r="421" spans="19:22" x14ac:dyDescent="0.3">
      <c r="S421">
        <v>419</v>
      </c>
      <c r="T421">
        <v>428</v>
      </c>
      <c r="U421">
        <f t="shared" si="18"/>
        <v>91761</v>
      </c>
      <c r="V421">
        <f t="shared" si="19"/>
        <v>72</v>
      </c>
    </row>
    <row r="422" spans="19:22" x14ac:dyDescent="0.3">
      <c r="S422">
        <v>420</v>
      </c>
      <c r="T422">
        <v>429</v>
      </c>
      <c r="U422">
        <f t="shared" si="18"/>
        <v>92190</v>
      </c>
      <c r="V422">
        <f t="shared" si="19"/>
        <v>72</v>
      </c>
    </row>
    <row r="423" spans="19:22" x14ac:dyDescent="0.3">
      <c r="S423">
        <v>421</v>
      </c>
      <c r="T423">
        <v>430</v>
      </c>
      <c r="U423">
        <f t="shared" si="18"/>
        <v>92620</v>
      </c>
      <c r="V423">
        <f t="shared" si="19"/>
        <v>72</v>
      </c>
    </row>
    <row r="424" spans="19:22" x14ac:dyDescent="0.3">
      <c r="S424">
        <v>422</v>
      </c>
      <c r="T424">
        <v>431</v>
      </c>
      <c r="U424">
        <f t="shared" si="18"/>
        <v>93051</v>
      </c>
      <c r="V424">
        <f t="shared" si="19"/>
        <v>72</v>
      </c>
    </row>
    <row r="425" spans="19:22" x14ac:dyDescent="0.3">
      <c r="S425">
        <v>423</v>
      </c>
      <c r="T425">
        <v>432</v>
      </c>
      <c r="U425">
        <f t="shared" si="18"/>
        <v>93483</v>
      </c>
      <c r="V425">
        <f t="shared" si="19"/>
        <v>73</v>
      </c>
    </row>
    <row r="426" spans="19:22" x14ac:dyDescent="0.3">
      <c r="S426">
        <v>424</v>
      </c>
      <c r="T426">
        <v>433</v>
      </c>
      <c r="U426">
        <f t="shared" si="18"/>
        <v>93916</v>
      </c>
      <c r="V426">
        <f t="shared" si="19"/>
        <v>73</v>
      </c>
    </row>
    <row r="427" spans="19:22" x14ac:dyDescent="0.3">
      <c r="S427">
        <v>425</v>
      </c>
      <c r="T427">
        <v>434</v>
      </c>
      <c r="U427">
        <f t="shared" si="18"/>
        <v>94350</v>
      </c>
      <c r="V427">
        <f t="shared" si="19"/>
        <v>73</v>
      </c>
    </row>
    <row r="428" spans="19:22" x14ac:dyDescent="0.3">
      <c r="S428">
        <v>426</v>
      </c>
      <c r="T428">
        <v>435</v>
      </c>
      <c r="U428">
        <f t="shared" si="18"/>
        <v>94785</v>
      </c>
      <c r="V428">
        <f t="shared" si="19"/>
        <v>73</v>
      </c>
    </row>
    <row r="429" spans="19:22" x14ac:dyDescent="0.3">
      <c r="S429">
        <v>427</v>
      </c>
      <c r="T429">
        <v>436</v>
      </c>
      <c r="U429">
        <f t="shared" si="18"/>
        <v>95221</v>
      </c>
      <c r="V429">
        <f t="shared" si="19"/>
        <v>73</v>
      </c>
    </row>
    <row r="430" spans="19:22" x14ac:dyDescent="0.3">
      <c r="S430">
        <v>428</v>
      </c>
      <c r="T430">
        <v>437</v>
      </c>
      <c r="U430">
        <f t="shared" si="18"/>
        <v>95658</v>
      </c>
      <c r="V430">
        <f t="shared" si="19"/>
        <v>73</v>
      </c>
    </row>
    <row r="431" spans="19:22" x14ac:dyDescent="0.3">
      <c r="S431">
        <v>429</v>
      </c>
      <c r="T431">
        <v>438</v>
      </c>
      <c r="U431">
        <f t="shared" si="18"/>
        <v>96096</v>
      </c>
      <c r="V431">
        <f t="shared" si="19"/>
        <v>73</v>
      </c>
    </row>
    <row r="432" spans="19:22" x14ac:dyDescent="0.3">
      <c r="S432">
        <v>430</v>
      </c>
      <c r="T432">
        <v>439</v>
      </c>
      <c r="U432">
        <f t="shared" si="18"/>
        <v>96535</v>
      </c>
      <c r="V432">
        <f t="shared" si="19"/>
        <v>73</v>
      </c>
    </row>
    <row r="433" spans="19:22" x14ac:dyDescent="0.3">
      <c r="S433">
        <v>431</v>
      </c>
      <c r="T433">
        <v>440</v>
      </c>
      <c r="U433">
        <f t="shared" si="18"/>
        <v>96975</v>
      </c>
      <c r="V433">
        <f t="shared" si="19"/>
        <v>73</v>
      </c>
    </row>
    <row r="434" spans="19:22" x14ac:dyDescent="0.3">
      <c r="S434">
        <v>432</v>
      </c>
      <c r="T434">
        <v>441</v>
      </c>
      <c r="U434">
        <f t="shared" si="18"/>
        <v>97416</v>
      </c>
      <c r="V434">
        <f t="shared" si="19"/>
        <v>74</v>
      </c>
    </row>
    <row r="435" spans="19:22" x14ac:dyDescent="0.3">
      <c r="S435">
        <v>433</v>
      </c>
      <c r="T435">
        <v>442</v>
      </c>
      <c r="U435">
        <f t="shared" si="18"/>
        <v>97858</v>
      </c>
      <c r="V435">
        <f t="shared" si="19"/>
        <v>74</v>
      </c>
    </row>
    <row r="436" spans="19:22" x14ac:dyDescent="0.3">
      <c r="S436">
        <v>434</v>
      </c>
      <c r="T436">
        <v>443</v>
      </c>
      <c r="U436">
        <f t="shared" si="18"/>
        <v>98301</v>
      </c>
      <c r="V436">
        <f t="shared" si="19"/>
        <v>74</v>
      </c>
    </row>
    <row r="437" spans="19:22" x14ac:dyDescent="0.3">
      <c r="S437">
        <v>435</v>
      </c>
      <c r="T437">
        <v>444</v>
      </c>
      <c r="U437">
        <f t="shared" si="18"/>
        <v>98745</v>
      </c>
      <c r="V437">
        <f t="shared" si="19"/>
        <v>74</v>
      </c>
    </row>
    <row r="438" spans="19:22" x14ac:dyDescent="0.3">
      <c r="S438">
        <v>436</v>
      </c>
      <c r="T438">
        <v>445</v>
      </c>
      <c r="U438">
        <f t="shared" si="18"/>
        <v>99190</v>
      </c>
      <c r="V438">
        <f t="shared" si="19"/>
        <v>74</v>
      </c>
    </row>
    <row r="439" spans="19:22" x14ac:dyDescent="0.3">
      <c r="S439">
        <v>437</v>
      </c>
      <c r="T439">
        <v>446</v>
      </c>
      <c r="U439">
        <f t="shared" si="18"/>
        <v>99636</v>
      </c>
      <c r="V439">
        <f t="shared" si="19"/>
        <v>74</v>
      </c>
    </row>
    <row r="440" spans="19:22" x14ac:dyDescent="0.3">
      <c r="S440">
        <v>438</v>
      </c>
      <c r="T440">
        <v>447</v>
      </c>
      <c r="U440">
        <f t="shared" si="18"/>
        <v>100083</v>
      </c>
      <c r="V440">
        <f t="shared" si="19"/>
        <v>74</v>
      </c>
    </row>
    <row r="441" spans="19:22" x14ac:dyDescent="0.3">
      <c r="S441">
        <v>439</v>
      </c>
      <c r="T441">
        <v>448</v>
      </c>
      <c r="U441">
        <f t="shared" si="18"/>
        <v>100531</v>
      </c>
      <c r="V441">
        <f t="shared" si="19"/>
        <v>74</v>
      </c>
    </row>
    <row r="442" spans="19:22" x14ac:dyDescent="0.3">
      <c r="S442">
        <v>440</v>
      </c>
      <c r="T442">
        <v>449</v>
      </c>
      <c r="U442">
        <f t="shared" si="18"/>
        <v>100980</v>
      </c>
      <c r="V442">
        <f t="shared" si="19"/>
        <v>74</v>
      </c>
    </row>
    <row r="443" spans="19:22" x14ac:dyDescent="0.3">
      <c r="S443">
        <v>441</v>
      </c>
      <c r="T443">
        <v>450</v>
      </c>
      <c r="U443">
        <f t="shared" ref="U443:U506" si="20">U442+T443</f>
        <v>101430</v>
      </c>
      <c r="V443">
        <f t="shared" ref="V443:V506" si="21">MATCH(U443,$K$3:$K$123,1)</f>
        <v>75</v>
      </c>
    </row>
    <row r="444" spans="19:22" x14ac:dyDescent="0.3">
      <c r="S444">
        <v>442</v>
      </c>
      <c r="T444">
        <v>451</v>
      </c>
      <c r="U444">
        <f t="shared" si="20"/>
        <v>101881</v>
      </c>
      <c r="V444">
        <f t="shared" si="21"/>
        <v>75</v>
      </c>
    </row>
    <row r="445" spans="19:22" x14ac:dyDescent="0.3">
      <c r="S445">
        <v>443</v>
      </c>
      <c r="T445">
        <v>452</v>
      </c>
      <c r="U445">
        <f t="shared" si="20"/>
        <v>102333</v>
      </c>
      <c r="V445">
        <f t="shared" si="21"/>
        <v>75</v>
      </c>
    </row>
    <row r="446" spans="19:22" x14ac:dyDescent="0.3">
      <c r="S446">
        <v>444</v>
      </c>
      <c r="T446">
        <v>453</v>
      </c>
      <c r="U446">
        <f t="shared" si="20"/>
        <v>102786</v>
      </c>
      <c r="V446">
        <f t="shared" si="21"/>
        <v>75</v>
      </c>
    </row>
    <row r="447" spans="19:22" x14ac:dyDescent="0.3">
      <c r="S447">
        <v>445</v>
      </c>
      <c r="T447">
        <v>454</v>
      </c>
      <c r="U447">
        <f t="shared" si="20"/>
        <v>103240</v>
      </c>
      <c r="V447">
        <f t="shared" si="21"/>
        <v>75</v>
      </c>
    </row>
    <row r="448" spans="19:22" x14ac:dyDescent="0.3">
      <c r="S448">
        <v>446</v>
      </c>
      <c r="T448">
        <v>455</v>
      </c>
      <c r="U448">
        <f t="shared" si="20"/>
        <v>103695</v>
      </c>
      <c r="V448">
        <f t="shared" si="21"/>
        <v>75</v>
      </c>
    </row>
    <row r="449" spans="19:22" x14ac:dyDescent="0.3">
      <c r="S449">
        <v>447</v>
      </c>
      <c r="T449">
        <v>456</v>
      </c>
      <c r="U449">
        <f t="shared" si="20"/>
        <v>104151</v>
      </c>
      <c r="V449">
        <f t="shared" si="21"/>
        <v>75</v>
      </c>
    </row>
    <row r="450" spans="19:22" x14ac:dyDescent="0.3">
      <c r="S450">
        <v>448</v>
      </c>
      <c r="T450">
        <v>457</v>
      </c>
      <c r="U450">
        <f t="shared" si="20"/>
        <v>104608</v>
      </c>
      <c r="V450">
        <f t="shared" si="21"/>
        <v>75</v>
      </c>
    </row>
    <row r="451" spans="19:22" x14ac:dyDescent="0.3">
      <c r="S451">
        <v>449</v>
      </c>
      <c r="T451">
        <v>458</v>
      </c>
      <c r="U451">
        <f t="shared" si="20"/>
        <v>105066</v>
      </c>
      <c r="V451">
        <f t="shared" si="21"/>
        <v>75</v>
      </c>
    </row>
    <row r="452" spans="19:22" x14ac:dyDescent="0.3">
      <c r="S452">
        <v>450</v>
      </c>
      <c r="T452">
        <v>459</v>
      </c>
      <c r="U452">
        <f t="shared" si="20"/>
        <v>105525</v>
      </c>
      <c r="V452">
        <f t="shared" si="21"/>
        <v>76</v>
      </c>
    </row>
    <row r="453" spans="19:22" x14ac:dyDescent="0.3">
      <c r="S453">
        <v>451</v>
      </c>
      <c r="T453">
        <v>460</v>
      </c>
      <c r="U453">
        <f t="shared" si="20"/>
        <v>105985</v>
      </c>
      <c r="V453">
        <f t="shared" si="21"/>
        <v>76</v>
      </c>
    </row>
    <row r="454" spans="19:22" x14ac:dyDescent="0.3">
      <c r="S454">
        <v>452</v>
      </c>
      <c r="T454">
        <v>461</v>
      </c>
      <c r="U454">
        <f t="shared" si="20"/>
        <v>106446</v>
      </c>
      <c r="V454">
        <f t="shared" si="21"/>
        <v>76</v>
      </c>
    </row>
    <row r="455" spans="19:22" x14ac:dyDescent="0.3">
      <c r="S455">
        <v>453</v>
      </c>
      <c r="T455">
        <v>462</v>
      </c>
      <c r="U455">
        <f t="shared" si="20"/>
        <v>106908</v>
      </c>
      <c r="V455">
        <f t="shared" si="21"/>
        <v>76</v>
      </c>
    </row>
    <row r="456" spans="19:22" x14ac:dyDescent="0.3">
      <c r="S456">
        <v>454</v>
      </c>
      <c r="T456">
        <v>463</v>
      </c>
      <c r="U456">
        <f t="shared" si="20"/>
        <v>107371</v>
      </c>
      <c r="V456">
        <f t="shared" si="21"/>
        <v>76</v>
      </c>
    </row>
    <row r="457" spans="19:22" x14ac:dyDescent="0.3">
      <c r="S457">
        <v>455</v>
      </c>
      <c r="T457">
        <v>464</v>
      </c>
      <c r="U457">
        <f t="shared" si="20"/>
        <v>107835</v>
      </c>
      <c r="V457">
        <f t="shared" si="21"/>
        <v>76</v>
      </c>
    </row>
    <row r="458" spans="19:22" x14ac:dyDescent="0.3">
      <c r="S458">
        <v>456</v>
      </c>
      <c r="T458">
        <v>465</v>
      </c>
      <c r="U458">
        <f t="shared" si="20"/>
        <v>108300</v>
      </c>
      <c r="V458">
        <f t="shared" si="21"/>
        <v>76</v>
      </c>
    </row>
    <row r="459" spans="19:22" x14ac:dyDescent="0.3">
      <c r="S459">
        <v>457</v>
      </c>
      <c r="T459">
        <v>466</v>
      </c>
      <c r="U459">
        <f t="shared" si="20"/>
        <v>108766</v>
      </c>
      <c r="V459">
        <f t="shared" si="21"/>
        <v>76</v>
      </c>
    </row>
    <row r="460" spans="19:22" x14ac:dyDescent="0.3">
      <c r="S460">
        <v>458</v>
      </c>
      <c r="T460">
        <v>467</v>
      </c>
      <c r="U460">
        <f t="shared" si="20"/>
        <v>109233</v>
      </c>
      <c r="V460">
        <f t="shared" si="21"/>
        <v>76</v>
      </c>
    </row>
    <row r="461" spans="19:22" x14ac:dyDescent="0.3">
      <c r="S461">
        <v>459</v>
      </c>
      <c r="T461">
        <v>468</v>
      </c>
      <c r="U461">
        <f t="shared" si="20"/>
        <v>109701</v>
      </c>
      <c r="V461">
        <f t="shared" si="21"/>
        <v>76</v>
      </c>
    </row>
    <row r="462" spans="19:22" x14ac:dyDescent="0.3">
      <c r="S462">
        <v>460</v>
      </c>
      <c r="T462">
        <v>469</v>
      </c>
      <c r="U462">
        <f t="shared" si="20"/>
        <v>110170</v>
      </c>
      <c r="V462">
        <f t="shared" si="21"/>
        <v>77</v>
      </c>
    </row>
    <row r="463" spans="19:22" x14ac:dyDescent="0.3">
      <c r="S463">
        <v>461</v>
      </c>
      <c r="T463">
        <v>470</v>
      </c>
      <c r="U463">
        <f t="shared" si="20"/>
        <v>110640</v>
      </c>
      <c r="V463">
        <f t="shared" si="21"/>
        <v>77</v>
      </c>
    </row>
    <row r="464" spans="19:22" x14ac:dyDescent="0.3">
      <c r="S464">
        <v>462</v>
      </c>
      <c r="T464">
        <v>471</v>
      </c>
      <c r="U464">
        <f t="shared" si="20"/>
        <v>111111</v>
      </c>
      <c r="V464">
        <f t="shared" si="21"/>
        <v>77</v>
      </c>
    </row>
    <row r="465" spans="19:22" x14ac:dyDescent="0.3">
      <c r="S465">
        <v>463</v>
      </c>
      <c r="T465">
        <v>472</v>
      </c>
      <c r="U465">
        <f t="shared" si="20"/>
        <v>111583</v>
      </c>
      <c r="V465">
        <f t="shared" si="21"/>
        <v>77</v>
      </c>
    </row>
    <row r="466" spans="19:22" x14ac:dyDescent="0.3">
      <c r="S466">
        <v>464</v>
      </c>
      <c r="T466">
        <v>473</v>
      </c>
      <c r="U466">
        <f t="shared" si="20"/>
        <v>112056</v>
      </c>
      <c r="V466">
        <f t="shared" si="21"/>
        <v>77</v>
      </c>
    </row>
    <row r="467" spans="19:22" x14ac:dyDescent="0.3">
      <c r="S467">
        <v>465</v>
      </c>
      <c r="T467">
        <v>474</v>
      </c>
      <c r="U467">
        <f t="shared" si="20"/>
        <v>112530</v>
      </c>
      <c r="V467">
        <f t="shared" si="21"/>
        <v>77</v>
      </c>
    </row>
    <row r="468" spans="19:22" x14ac:dyDescent="0.3">
      <c r="S468">
        <v>466</v>
      </c>
      <c r="T468">
        <v>475</v>
      </c>
      <c r="U468">
        <f t="shared" si="20"/>
        <v>113005</v>
      </c>
      <c r="V468">
        <f t="shared" si="21"/>
        <v>77</v>
      </c>
    </row>
    <row r="469" spans="19:22" x14ac:dyDescent="0.3">
      <c r="S469">
        <v>467</v>
      </c>
      <c r="T469">
        <v>476</v>
      </c>
      <c r="U469">
        <f t="shared" si="20"/>
        <v>113481</v>
      </c>
      <c r="V469">
        <f t="shared" si="21"/>
        <v>77</v>
      </c>
    </row>
    <row r="470" spans="19:22" x14ac:dyDescent="0.3">
      <c r="S470">
        <v>468</v>
      </c>
      <c r="T470">
        <v>477</v>
      </c>
      <c r="U470">
        <f t="shared" si="20"/>
        <v>113958</v>
      </c>
      <c r="V470">
        <f t="shared" si="21"/>
        <v>77</v>
      </c>
    </row>
    <row r="471" spans="19:22" x14ac:dyDescent="0.3">
      <c r="S471">
        <v>469</v>
      </c>
      <c r="T471">
        <v>478</v>
      </c>
      <c r="U471">
        <f t="shared" si="20"/>
        <v>114436</v>
      </c>
      <c r="V471">
        <f t="shared" si="21"/>
        <v>78</v>
      </c>
    </row>
    <row r="472" spans="19:22" x14ac:dyDescent="0.3">
      <c r="S472">
        <v>470</v>
      </c>
      <c r="T472">
        <v>479</v>
      </c>
      <c r="U472">
        <f t="shared" si="20"/>
        <v>114915</v>
      </c>
      <c r="V472">
        <f t="shared" si="21"/>
        <v>78</v>
      </c>
    </row>
    <row r="473" spans="19:22" x14ac:dyDescent="0.3">
      <c r="S473">
        <v>471</v>
      </c>
      <c r="T473">
        <v>480</v>
      </c>
      <c r="U473">
        <f t="shared" si="20"/>
        <v>115395</v>
      </c>
      <c r="V473">
        <f t="shared" si="21"/>
        <v>78</v>
      </c>
    </row>
    <row r="474" spans="19:22" x14ac:dyDescent="0.3">
      <c r="S474">
        <v>472</v>
      </c>
      <c r="T474">
        <v>481</v>
      </c>
      <c r="U474">
        <f t="shared" si="20"/>
        <v>115876</v>
      </c>
      <c r="V474">
        <f t="shared" si="21"/>
        <v>78</v>
      </c>
    </row>
    <row r="475" spans="19:22" x14ac:dyDescent="0.3">
      <c r="S475">
        <v>473</v>
      </c>
      <c r="T475">
        <v>482</v>
      </c>
      <c r="U475">
        <f t="shared" si="20"/>
        <v>116358</v>
      </c>
      <c r="V475">
        <f t="shared" si="21"/>
        <v>78</v>
      </c>
    </row>
    <row r="476" spans="19:22" x14ac:dyDescent="0.3">
      <c r="S476">
        <v>474</v>
      </c>
      <c r="T476">
        <v>483</v>
      </c>
      <c r="U476">
        <f t="shared" si="20"/>
        <v>116841</v>
      </c>
      <c r="V476">
        <f t="shared" si="21"/>
        <v>78</v>
      </c>
    </row>
    <row r="477" spans="19:22" x14ac:dyDescent="0.3">
      <c r="S477">
        <v>475</v>
      </c>
      <c r="T477">
        <v>484</v>
      </c>
      <c r="U477">
        <f t="shared" si="20"/>
        <v>117325</v>
      </c>
      <c r="V477">
        <f t="shared" si="21"/>
        <v>78</v>
      </c>
    </row>
    <row r="478" spans="19:22" x14ac:dyDescent="0.3">
      <c r="S478">
        <v>476</v>
      </c>
      <c r="T478">
        <v>485</v>
      </c>
      <c r="U478">
        <f t="shared" si="20"/>
        <v>117810</v>
      </c>
      <c r="V478">
        <f t="shared" si="21"/>
        <v>78</v>
      </c>
    </row>
    <row r="479" spans="19:22" x14ac:dyDescent="0.3">
      <c r="S479">
        <v>477</v>
      </c>
      <c r="T479">
        <v>486</v>
      </c>
      <c r="U479">
        <f t="shared" si="20"/>
        <v>118296</v>
      </c>
      <c r="V479">
        <f t="shared" si="21"/>
        <v>78</v>
      </c>
    </row>
    <row r="480" spans="19:22" x14ac:dyDescent="0.3">
      <c r="S480">
        <v>478</v>
      </c>
      <c r="T480">
        <v>487</v>
      </c>
      <c r="U480">
        <f t="shared" si="20"/>
        <v>118783</v>
      </c>
      <c r="V480">
        <f t="shared" si="21"/>
        <v>79</v>
      </c>
    </row>
    <row r="481" spans="19:22" x14ac:dyDescent="0.3">
      <c r="S481">
        <v>479</v>
      </c>
      <c r="T481">
        <v>488</v>
      </c>
      <c r="U481">
        <f t="shared" si="20"/>
        <v>119271</v>
      </c>
      <c r="V481">
        <f t="shared" si="21"/>
        <v>79</v>
      </c>
    </row>
    <row r="482" spans="19:22" x14ac:dyDescent="0.3">
      <c r="S482">
        <v>480</v>
      </c>
      <c r="T482">
        <v>489</v>
      </c>
      <c r="U482">
        <f t="shared" si="20"/>
        <v>119760</v>
      </c>
      <c r="V482">
        <f t="shared" si="21"/>
        <v>79</v>
      </c>
    </row>
    <row r="483" spans="19:22" x14ac:dyDescent="0.3">
      <c r="S483">
        <v>481</v>
      </c>
      <c r="T483">
        <v>490</v>
      </c>
      <c r="U483">
        <f t="shared" si="20"/>
        <v>120250</v>
      </c>
      <c r="V483">
        <f t="shared" si="21"/>
        <v>79</v>
      </c>
    </row>
    <row r="484" spans="19:22" x14ac:dyDescent="0.3">
      <c r="S484">
        <v>482</v>
      </c>
      <c r="T484">
        <v>491</v>
      </c>
      <c r="U484">
        <f t="shared" si="20"/>
        <v>120741</v>
      </c>
      <c r="V484">
        <f t="shared" si="21"/>
        <v>79</v>
      </c>
    </row>
    <row r="485" spans="19:22" x14ac:dyDescent="0.3">
      <c r="S485">
        <v>483</v>
      </c>
      <c r="T485">
        <v>492</v>
      </c>
      <c r="U485">
        <f t="shared" si="20"/>
        <v>121233</v>
      </c>
      <c r="V485">
        <f t="shared" si="21"/>
        <v>79</v>
      </c>
    </row>
    <row r="486" spans="19:22" x14ac:dyDescent="0.3">
      <c r="S486">
        <v>484</v>
      </c>
      <c r="T486">
        <v>493</v>
      </c>
      <c r="U486">
        <f t="shared" si="20"/>
        <v>121726</v>
      </c>
      <c r="V486">
        <f t="shared" si="21"/>
        <v>79</v>
      </c>
    </row>
    <row r="487" spans="19:22" x14ac:dyDescent="0.3">
      <c r="S487">
        <v>485</v>
      </c>
      <c r="T487">
        <v>494</v>
      </c>
      <c r="U487">
        <f t="shared" si="20"/>
        <v>122220</v>
      </c>
      <c r="V487">
        <f t="shared" si="21"/>
        <v>79</v>
      </c>
    </row>
    <row r="488" spans="19:22" x14ac:dyDescent="0.3">
      <c r="S488">
        <v>486</v>
      </c>
      <c r="T488">
        <v>495</v>
      </c>
      <c r="U488">
        <f t="shared" si="20"/>
        <v>122715</v>
      </c>
      <c r="V488">
        <f t="shared" si="21"/>
        <v>79</v>
      </c>
    </row>
    <row r="489" spans="19:22" x14ac:dyDescent="0.3">
      <c r="S489">
        <v>487</v>
      </c>
      <c r="T489">
        <v>496</v>
      </c>
      <c r="U489">
        <f t="shared" si="20"/>
        <v>123211</v>
      </c>
      <c r="V489">
        <f t="shared" si="21"/>
        <v>79</v>
      </c>
    </row>
    <row r="490" spans="19:22" x14ac:dyDescent="0.3">
      <c r="S490">
        <v>488</v>
      </c>
      <c r="T490">
        <v>497</v>
      </c>
      <c r="U490">
        <f t="shared" si="20"/>
        <v>123708</v>
      </c>
      <c r="V490">
        <f t="shared" si="21"/>
        <v>80</v>
      </c>
    </row>
    <row r="491" spans="19:22" x14ac:dyDescent="0.3">
      <c r="S491">
        <v>489</v>
      </c>
      <c r="T491">
        <v>498</v>
      </c>
      <c r="U491">
        <f t="shared" si="20"/>
        <v>124206</v>
      </c>
      <c r="V491">
        <f t="shared" si="21"/>
        <v>80</v>
      </c>
    </row>
    <row r="492" spans="19:22" x14ac:dyDescent="0.3">
      <c r="S492">
        <v>490</v>
      </c>
      <c r="T492">
        <v>499</v>
      </c>
      <c r="U492">
        <f t="shared" si="20"/>
        <v>124705</v>
      </c>
      <c r="V492">
        <f t="shared" si="21"/>
        <v>80</v>
      </c>
    </row>
    <row r="493" spans="19:22" x14ac:dyDescent="0.3">
      <c r="S493">
        <v>491</v>
      </c>
      <c r="T493">
        <v>500</v>
      </c>
      <c r="U493">
        <f t="shared" si="20"/>
        <v>125205</v>
      </c>
      <c r="V493">
        <f t="shared" si="21"/>
        <v>80</v>
      </c>
    </row>
    <row r="494" spans="19:22" x14ac:dyDescent="0.3">
      <c r="S494">
        <v>492</v>
      </c>
      <c r="T494">
        <v>501</v>
      </c>
      <c r="U494">
        <f t="shared" si="20"/>
        <v>125706</v>
      </c>
      <c r="V494">
        <f t="shared" si="21"/>
        <v>80</v>
      </c>
    </row>
    <row r="495" spans="19:22" x14ac:dyDescent="0.3">
      <c r="S495">
        <v>493</v>
      </c>
      <c r="T495">
        <v>502</v>
      </c>
      <c r="U495">
        <f t="shared" si="20"/>
        <v>126208</v>
      </c>
      <c r="V495">
        <f t="shared" si="21"/>
        <v>80</v>
      </c>
    </row>
    <row r="496" spans="19:22" x14ac:dyDescent="0.3">
      <c r="S496">
        <v>494</v>
      </c>
      <c r="T496">
        <v>503</v>
      </c>
      <c r="U496">
        <f t="shared" si="20"/>
        <v>126711</v>
      </c>
      <c r="V496">
        <f t="shared" si="21"/>
        <v>80</v>
      </c>
    </row>
    <row r="497" spans="19:22" x14ac:dyDescent="0.3">
      <c r="S497">
        <v>495</v>
      </c>
      <c r="T497">
        <v>504</v>
      </c>
      <c r="U497">
        <f t="shared" si="20"/>
        <v>127215</v>
      </c>
      <c r="V497">
        <f t="shared" si="21"/>
        <v>80</v>
      </c>
    </row>
    <row r="498" spans="19:22" x14ac:dyDescent="0.3">
      <c r="S498">
        <v>496</v>
      </c>
      <c r="T498">
        <v>505</v>
      </c>
      <c r="U498">
        <f t="shared" si="20"/>
        <v>127720</v>
      </c>
      <c r="V498">
        <f t="shared" si="21"/>
        <v>80</v>
      </c>
    </row>
    <row r="499" spans="19:22" x14ac:dyDescent="0.3">
      <c r="S499">
        <v>497</v>
      </c>
      <c r="T499">
        <v>506</v>
      </c>
      <c r="U499">
        <f t="shared" si="20"/>
        <v>128226</v>
      </c>
      <c r="V499">
        <f t="shared" si="21"/>
        <v>81</v>
      </c>
    </row>
    <row r="500" spans="19:22" x14ac:dyDescent="0.3">
      <c r="S500">
        <v>498</v>
      </c>
      <c r="T500">
        <v>507</v>
      </c>
      <c r="U500">
        <f t="shared" si="20"/>
        <v>128733</v>
      </c>
      <c r="V500">
        <f t="shared" si="21"/>
        <v>81</v>
      </c>
    </row>
    <row r="501" spans="19:22" x14ac:dyDescent="0.3">
      <c r="S501">
        <v>499</v>
      </c>
      <c r="T501">
        <v>508</v>
      </c>
      <c r="U501">
        <f t="shared" si="20"/>
        <v>129241</v>
      </c>
      <c r="V501">
        <f t="shared" si="21"/>
        <v>81</v>
      </c>
    </row>
    <row r="502" spans="19:22" x14ac:dyDescent="0.3">
      <c r="S502">
        <v>500</v>
      </c>
      <c r="T502">
        <v>509</v>
      </c>
      <c r="U502">
        <f t="shared" si="20"/>
        <v>129750</v>
      </c>
      <c r="V502">
        <f t="shared" si="21"/>
        <v>81</v>
      </c>
    </row>
    <row r="503" spans="19:22" x14ac:dyDescent="0.3">
      <c r="S503">
        <v>501</v>
      </c>
      <c r="T503">
        <v>510</v>
      </c>
      <c r="U503">
        <f t="shared" si="20"/>
        <v>130260</v>
      </c>
      <c r="V503">
        <f t="shared" si="21"/>
        <v>81</v>
      </c>
    </row>
    <row r="504" spans="19:22" x14ac:dyDescent="0.3">
      <c r="S504">
        <v>502</v>
      </c>
      <c r="T504">
        <v>511</v>
      </c>
      <c r="U504">
        <f t="shared" si="20"/>
        <v>130771</v>
      </c>
      <c r="V504">
        <f t="shared" si="21"/>
        <v>81</v>
      </c>
    </row>
    <row r="505" spans="19:22" x14ac:dyDescent="0.3">
      <c r="S505">
        <v>503</v>
      </c>
      <c r="T505">
        <v>512</v>
      </c>
      <c r="U505">
        <f t="shared" si="20"/>
        <v>131283</v>
      </c>
      <c r="V505">
        <f t="shared" si="21"/>
        <v>81</v>
      </c>
    </row>
    <row r="506" spans="19:22" x14ac:dyDescent="0.3">
      <c r="S506">
        <v>504</v>
      </c>
      <c r="T506">
        <v>513</v>
      </c>
      <c r="U506">
        <f t="shared" si="20"/>
        <v>131796</v>
      </c>
      <c r="V506">
        <f t="shared" si="21"/>
        <v>81</v>
      </c>
    </row>
    <row r="507" spans="19:22" x14ac:dyDescent="0.3">
      <c r="S507">
        <v>505</v>
      </c>
      <c r="T507">
        <v>514</v>
      </c>
      <c r="U507">
        <f t="shared" ref="U507:U570" si="22">U506+T507</f>
        <v>132310</v>
      </c>
      <c r="V507">
        <f t="shared" ref="V507:V570" si="23">MATCH(U507,$K$3:$K$123,1)</f>
        <v>81</v>
      </c>
    </row>
    <row r="508" spans="19:22" x14ac:dyDescent="0.3">
      <c r="S508">
        <v>506</v>
      </c>
      <c r="T508">
        <v>515</v>
      </c>
      <c r="U508">
        <f t="shared" si="22"/>
        <v>132825</v>
      </c>
      <c r="V508">
        <f t="shared" si="23"/>
        <v>81</v>
      </c>
    </row>
    <row r="509" spans="19:22" x14ac:dyDescent="0.3">
      <c r="S509">
        <v>507</v>
      </c>
      <c r="T509">
        <v>516</v>
      </c>
      <c r="U509">
        <f t="shared" si="22"/>
        <v>133341</v>
      </c>
      <c r="V509">
        <f t="shared" si="23"/>
        <v>82</v>
      </c>
    </row>
    <row r="510" spans="19:22" x14ac:dyDescent="0.3">
      <c r="S510">
        <v>508</v>
      </c>
      <c r="T510">
        <v>517</v>
      </c>
      <c r="U510">
        <f t="shared" si="22"/>
        <v>133858</v>
      </c>
      <c r="V510">
        <f t="shared" si="23"/>
        <v>82</v>
      </c>
    </row>
    <row r="511" spans="19:22" x14ac:dyDescent="0.3">
      <c r="S511">
        <v>509</v>
      </c>
      <c r="T511">
        <v>518</v>
      </c>
      <c r="U511">
        <f t="shared" si="22"/>
        <v>134376</v>
      </c>
      <c r="V511">
        <f t="shared" si="23"/>
        <v>82</v>
      </c>
    </row>
    <row r="512" spans="19:22" x14ac:dyDescent="0.3">
      <c r="S512">
        <v>510</v>
      </c>
      <c r="T512">
        <v>519</v>
      </c>
      <c r="U512">
        <f t="shared" si="22"/>
        <v>134895</v>
      </c>
      <c r="V512">
        <f t="shared" si="23"/>
        <v>82</v>
      </c>
    </row>
    <row r="513" spans="19:22" x14ac:dyDescent="0.3">
      <c r="S513">
        <v>511</v>
      </c>
      <c r="T513">
        <v>520</v>
      </c>
      <c r="U513">
        <f t="shared" si="22"/>
        <v>135415</v>
      </c>
      <c r="V513">
        <f t="shared" si="23"/>
        <v>82</v>
      </c>
    </row>
    <row r="514" spans="19:22" x14ac:dyDescent="0.3">
      <c r="S514">
        <v>512</v>
      </c>
      <c r="T514">
        <v>521</v>
      </c>
      <c r="U514">
        <f t="shared" si="22"/>
        <v>135936</v>
      </c>
      <c r="V514">
        <f t="shared" si="23"/>
        <v>82</v>
      </c>
    </row>
    <row r="515" spans="19:22" x14ac:dyDescent="0.3">
      <c r="S515">
        <v>513</v>
      </c>
      <c r="T515">
        <v>522</v>
      </c>
      <c r="U515">
        <f t="shared" si="22"/>
        <v>136458</v>
      </c>
      <c r="V515">
        <f t="shared" si="23"/>
        <v>82</v>
      </c>
    </row>
    <row r="516" spans="19:22" x14ac:dyDescent="0.3">
      <c r="S516">
        <v>514</v>
      </c>
      <c r="T516">
        <v>523</v>
      </c>
      <c r="U516">
        <f t="shared" si="22"/>
        <v>136981</v>
      </c>
      <c r="V516">
        <f t="shared" si="23"/>
        <v>82</v>
      </c>
    </row>
    <row r="517" spans="19:22" x14ac:dyDescent="0.3">
      <c r="S517">
        <v>515</v>
      </c>
      <c r="T517">
        <v>524</v>
      </c>
      <c r="U517">
        <f t="shared" si="22"/>
        <v>137505</v>
      </c>
      <c r="V517">
        <f t="shared" si="23"/>
        <v>82</v>
      </c>
    </row>
    <row r="518" spans="19:22" x14ac:dyDescent="0.3">
      <c r="S518">
        <v>516</v>
      </c>
      <c r="T518">
        <v>525</v>
      </c>
      <c r="U518">
        <f t="shared" si="22"/>
        <v>138030</v>
      </c>
      <c r="V518">
        <f t="shared" si="23"/>
        <v>83</v>
      </c>
    </row>
    <row r="519" spans="19:22" x14ac:dyDescent="0.3">
      <c r="S519">
        <v>517</v>
      </c>
      <c r="T519">
        <v>526</v>
      </c>
      <c r="U519">
        <f t="shared" si="22"/>
        <v>138556</v>
      </c>
      <c r="V519">
        <f t="shared" si="23"/>
        <v>83</v>
      </c>
    </row>
    <row r="520" spans="19:22" x14ac:dyDescent="0.3">
      <c r="S520">
        <v>518</v>
      </c>
      <c r="T520">
        <v>527</v>
      </c>
      <c r="U520">
        <f t="shared" si="22"/>
        <v>139083</v>
      </c>
      <c r="V520">
        <f t="shared" si="23"/>
        <v>83</v>
      </c>
    </row>
    <row r="521" spans="19:22" x14ac:dyDescent="0.3">
      <c r="S521">
        <v>519</v>
      </c>
      <c r="T521">
        <v>528</v>
      </c>
      <c r="U521">
        <f t="shared" si="22"/>
        <v>139611</v>
      </c>
      <c r="V521">
        <f t="shared" si="23"/>
        <v>83</v>
      </c>
    </row>
    <row r="522" spans="19:22" x14ac:dyDescent="0.3">
      <c r="S522">
        <v>520</v>
      </c>
      <c r="T522">
        <v>529</v>
      </c>
      <c r="U522">
        <f t="shared" si="22"/>
        <v>140140</v>
      </c>
      <c r="V522">
        <f t="shared" si="23"/>
        <v>83</v>
      </c>
    </row>
    <row r="523" spans="19:22" x14ac:dyDescent="0.3">
      <c r="S523">
        <v>521</v>
      </c>
      <c r="T523">
        <v>530</v>
      </c>
      <c r="U523">
        <f t="shared" si="22"/>
        <v>140670</v>
      </c>
      <c r="V523">
        <f t="shared" si="23"/>
        <v>83</v>
      </c>
    </row>
    <row r="524" spans="19:22" x14ac:dyDescent="0.3">
      <c r="S524">
        <v>522</v>
      </c>
      <c r="T524">
        <v>531</v>
      </c>
      <c r="U524">
        <f t="shared" si="22"/>
        <v>141201</v>
      </c>
      <c r="V524">
        <f t="shared" si="23"/>
        <v>83</v>
      </c>
    </row>
    <row r="525" spans="19:22" x14ac:dyDescent="0.3">
      <c r="S525">
        <v>523</v>
      </c>
      <c r="T525">
        <v>532</v>
      </c>
      <c r="U525">
        <f t="shared" si="22"/>
        <v>141733</v>
      </c>
      <c r="V525">
        <f t="shared" si="23"/>
        <v>83</v>
      </c>
    </row>
    <row r="526" spans="19:22" x14ac:dyDescent="0.3">
      <c r="S526">
        <v>524</v>
      </c>
      <c r="T526">
        <v>533</v>
      </c>
      <c r="U526">
        <f t="shared" si="22"/>
        <v>142266</v>
      </c>
      <c r="V526">
        <f t="shared" si="23"/>
        <v>83</v>
      </c>
    </row>
    <row r="527" spans="19:22" x14ac:dyDescent="0.3">
      <c r="S527">
        <v>525</v>
      </c>
      <c r="T527">
        <v>534</v>
      </c>
      <c r="U527">
        <f t="shared" si="22"/>
        <v>142800</v>
      </c>
      <c r="V527">
        <f t="shared" si="23"/>
        <v>83</v>
      </c>
    </row>
    <row r="528" spans="19:22" x14ac:dyDescent="0.3">
      <c r="S528">
        <v>526</v>
      </c>
      <c r="T528">
        <v>535</v>
      </c>
      <c r="U528">
        <f t="shared" si="22"/>
        <v>143335</v>
      </c>
      <c r="V528">
        <f t="shared" si="23"/>
        <v>84</v>
      </c>
    </row>
    <row r="529" spans="19:22" x14ac:dyDescent="0.3">
      <c r="S529">
        <v>527</v>
      </c>
      <c r="T529">
        <v>536</v>
      </c>
      <c r="U529">
        <f t="shared" si="22"/>
        <v>143871</v>
      </c>
      <c r="V529">
        <f t="shared" si="23"/>
        <v>84</v>
      </c>
    </row>
    <row r="530" spans="19:22" x14ac:dyDescent="0.3">
      <c r="S530">
        <v>528</v>
      </c>
      <c r="T530">
        <v>537</v>
      </c>
      <c r="U530">
        <f t="shared" si="22"/>
        <v>144408</v>
      </c>
      <c r="V530">
        <f t="shared" si="23"/>
        <v>84</v>
      </c>
    </row>
    <row r="531" spans="19:22" x14ac:dyDescent="0.3">
      <c r="S531">
        <v>529</v>
      </c>
      <c r="T531">
        <v>538</v>
      </c>
      <c r="U531">
        <f t="shared" si="22"/>
        <v>144946</v>
      </c>
      <c r="V531">
        <f t="shared" si="23"/>
        <v>84</v>
      </c>
    </row>
    <row r="532" spans="19:22" x14ac:dyDescent="0.3">
      <c r="S532">
        <v>530</v>
      </c>
      <c r="T532">
        <v>539</v>
      </c>
      <c r="U532">
        <f t="shared" si="22"/>
        <v>145485</v>
      </c>
      <c r="V532">
        <f t="shared" si="23"/>
        <v>84</v>
      </c>
    </row>
    <row r="533" spans="19:22" x14ac:dyDescent="0.3">
      <c r="S533">
        <v>531</v>
      </c>
      <c r="T533">
        <v>540</v>
      </c>
      <c r="U533">
        <f t="shared" si="22"/>
        <v>146025</v>
      </c>
      <c r="V533">
        <f t="shared" si="23"/>
        <v>84</v>
      </c>
    </row>
    <row r="534" spans="19:22" x14ac:dyDescent="0.3">
      <c r="S534">
        <v>532</v>
      </c>
      <c r="T534">
        <v>541</v>
      </c>
      <c r="U534">
        <f t="shared" si="22"/>
        <v>146566</v>
      </c>
      <c r="V534">
        <f t="shared" si="23"/>
        <v>84</v>
      </c>
    </row>
    <row r="535" spans="19:22" x14ac:dyDescent="0.3">
      <c r="S535">
        <v>533</v>
      </c>
      <c r="T535">
        <v>542</v>
      </c>
      <c r="U535">
        <f t="shared" si="22"/>
        <v>147108</v>
      </c>
      <c r="V535">
        <f t="shared" si="23"/>
        <v>84</v>
      </c>
    </row>
    <row r="536" spans="19:22" x14ac:dyDescent="0.3">
      <c r="S536">
        <v>534</v>
      </c>
      <c r="T536">
        <v>543</v>
      </c>
      <c r="U536">
        <f t="shared" si="22"/>
        <v>147651</v>
      </c>
      <c r="V536">
        <f t="shared" si="23"/>
        <v>84</v>
      </c>
    </row>
    <row r="537" spans="19:22" x14ac:dyDescent="0.3">
      <c r="S537">
        <v>535</v>
      </c>
      <c r="T537">
        <v>544</v>
      </c>
      <c r="U537">
        <f t="shared" si="22"/>
        <v>148195</v>
      </c>
      <c r="V537">
        <f t="shared" si="23"/>
        <v>85</v>
      </c>
    </row>
    <row r="538" spans="19:22" x14ac:dyDescent="0.3">
      <c r="S538">
        <v>536</v>
      </c>
      <c r="T538">
        <v>545</v>
      </c>
      <c r="U538">
        <f t="shared" si="22"/>
        <v>148740</v>
      </c>
      <c r="V538">
        <f t="shared" si="23"/>
        <v>85</v>
      </c>
    </row>
    <row r="539" spans="19:22" x14ac:dyDescent="0.3">
      <c r="S539">
        <v>537</v>
      </c>
      <c r="T539">
        <v>546</v>
      </c>
      <c r="U539">
        <f t="shared" si="22"/>
        <v>149286</v>
      </c>
      <c r="V539">
        <f t="shared" si="23"/>
        <v>85</v>
      </c>
    </row>
    <row r="540" spans="19:22" x14ac:dyDescent="0.3">
      <c r="S540">
        <v>538</v>
      </c>
      <c r="T540">
        <v>547</v>
      </c>
      <c r="U540">
        <f t="shared" si="22"/>
        <v>149833</v>
      </c>
      <c r="V540">
        <f t="shared" si="23"/>
        <v>85</v>
      </c>
    </row>
    <row r="541" spans="19:22" x14ac:dyDescent="0.3">
      <c r="S541">
        <v>539</v>
      </c>
      <c r="T541">
        <v>548</v>
      </c>
      <c r="U541">
        <f t="shared" si="22"/>
        <v>150381</v>
      </c>
      <c r="V541">
        <f t="shared" si="23"/>
        <v>85</v>
      </c>
    </row>
    <row r="542" spans="19:22" x14ac:dyDescent="0.3">
      <c r="S542">
        <v>540</v>
      </c>
      <c r="T542">
        <v>549</v>
      </c>
      <c r="U542">
        <f t="shared" si="22"/>
        <v>150930</v>
      </c>
      <c r="V542">
        <f t="shared" si="23"/>
        <v>85</v>
      </c>
    </row>
    <row r="543" spans="19:22" x14ac:dyDescent="0.3">
      <c r="S543">
        <v>541</v>
      </c>
      <c r="T543">
        <v>550</v>
      </c>
      <c r="U543">
        <f t="shared" si="22"/>
        <v>151480</v>
      </c>
      <c r="V543">
        <f t="shared" si="23"/>
        <v>85</v>
      </c>
    </row>
    <row r="544" spans="19:22" x14ac:dyDescent="0.3">
      <c r="S544">
        <v>542</v>
      </c>
      <c r="T544">
        <v>551</v>
      </c>
      <c r="U544">
        <f t="shared" si="22"/>
        <v>152031</v>
      </c>
      <c r="V544">
        <f t="shared" si="23"/>
        <v>85</v>
      </c>
    </row>
    <row r="545" spans="19:22" x14ac:dyDescent="0.3">
      <c r="S545">
        <v>543</v>
      </c>
      <c r="T545">
        <v>552</v>
      </c>
      <c r="U545">
        <f t="shared" si="22"/>
        <v>152583</v>
      </c>
      <c r="V545">
        <f t="shared" si="23"/>
        <v>85</v>
      </c>
    </row>
    <row r="546" spans="19:22" x14ac:dyDescent="0.3">
      <c r="S546">
        <v>544</v>
      </c>
      <c r="T546">
        <v>553</v>
      </c>
      <c r="U546">
        <f t="shared" si="22"/>
        <v>153136</v>
      </c>
      <c r="V546">
        <f t="shared" si="23"/>
        <v>85</v>
      </c>
    </row>
    <row r="547" spans="19:22" x14ac:dyDescent="0.3">
      <c r="S547">
        <v>545</v>
      </c>
      <c r="T547">
        <v>554</v>
      </c>
      <c r="U547">
        <f t="shared" si="22"/>
        <v>153690</v>
      </c>
      <c r="V547">
        <f t="shared" si="23"/>
        <v>86</v>
      </c>
    </row>
    <row r="548" spans="19:22" x14ac:dyDescent="0.3">
      <c r="S548">
        <v>546</v>
      </c>
      <c r="T548">
        <v>555</v>
      </c>
      <c r="U548">
        <f t="shared" si="22"/>
        <v>154245</v>
      </c>
      <c r="V548">
        <f t="shared" si="23"/>
        <v>86</v>
      </c>
    </row>
    <row r="549" spans="19:22" x14ac:dyDescent="0.3">
      <c r="S549">
        <v>547</v>
      </c>
      <c r="T549">
        <v>556</v>
      </c>
      <c r="U549">
        <f t="shared" si="22"/>
        <v>154801</v>
      </c>
      <c r="V549">
        <f t="shared" si="23"/>
        <v>86</v>
      </c>
    </row>
    <row r="550" spans="19:22" x14ac:dyDescent="0.3">
      <c r="S550">
        <v>548</v>
      </c>
      <c r="T550">
        <v>557</v>
      </c>
      <c r="U550">
        <f t="shared" si="22"/>
        <v>155358</v>
      </c>
      <c r="V550">
        <f t="shared" si="23"/>
        <v>86</v>
      </c>
    </row>
    <row r="551" spans="19:22" x14ac:dyDescent="0.3">
      <c r="S551">
        <v>549</v>
      </c>
      <c r="T551">
        <v>558</v>
      </c>
      <c r="U551">
        <f t="shared" si="22"/>
        <v>155916</v>
      </c>
      <c r="V551">
        <f t="shared" si="23"/>
        <v>86</v>
      </c>
    </row>
    <row r="552" spans="19:22" x14ac:dyDescent="0.3">
      <c r="S552">
        <v>550</v>
      </c>
      <c r="T552">
        <v>559</v>
      </c>
      <c r="U552">
        <f t="shared" si="22"/>
        <v>156475</v>
      </c>
      <c r="V552">
        <f t="shared" si="23"/>
        <v>86</v>
      </c>
    </row>
    <row r="553" spans="19:22" x14ac:dyDescent="0.3">
      <c r="S553">
        <v>551</v>
      </c>
      <c r="T553">
        <v>560</v>
      </c>
      <c r="U553">
        <f t="shared" si="22"/>
        <v>157035</v>
      </c>
      <c r="V553">
        <f t="shared" si="23"/>
        <v>86</v>
      </c>
    </row>
    <row r="554" spans="19:22" x14ac:dyDescent="0.3">
      <c r="S554">
        <v>552</v>
      </c>
      <c r="T554">
        <v>561</v>
      </c>
      <c r="U554">
        <f t="shared" si="22"/>
        <v>157596</v>
      </c>
      <c r="V554">
        <f t="shared" si="23"/>
        <v>86</v>
      </c>
    </row>
    <row r="555" spans="19:22" x14ac:dyDescent="0.3">
      <c r="S555">
        <v>553</v>
      </c>
      <c r="T555">
        <v>562</v>
      </c>
      <c r="U555">
        <f t="shared" si="22"/>
        <v>158158</v>
      </c>
      <c r="V555">
        <f t="shared" si="23"/>
        <v>86</v>
      </c>
    </row>
    <row r="556" spans="19:22" x14ac:dyDescent="0.3">
      <c r="S556">
        <v>554</v>
      </c>
      <c r="T556">
        <v>563</v>
      </c>
      <c r="U556">
        <f t="shared" si="22"/>
        <v>158721</v>
      </c>
      <c r="V556">
        <f t="shared" si="23"/>
        <v>86</v>
      </c>
    </row>
    <row r="557" spans="19:22" x14ac:dyDescent="0.3">
      <c r="S557">
        <v>555</v>
      </c>
      <c r="T557">
        <v>564</v>
      </c>
      <c r="U557">
        <f t="shared" si="22"/>
        <v>159285</v>
      </c>
      <c r="V557">
        <f t="shared" si="23"/>
        <v>87</v>
      </c>
    </row>
    <row r="558" spans="19:22" x14ac:dyDescent="0.3">
      <c r="S558">
        <v>556</v>
      </c>
      <c r="T558">
        <v>565</v>
      </c>
      <c r="U558">
        <f t="shared" si="22"/>
        <v>159850</v>
      </c>
      <c r="V558">
        <f t="shared" si="23"/>
        <v>87</v>
      </c>
    </row>
    <row r="559" spans="19:22" x14ac:dyDescent="0.3">
      <c r="S559">
        <v>557</v>
      </c>
      <c r="T559">
        <v>566</v>
      </c>
      <c r="U559">
        <f t="shared" si="22"/>
        <v>160416</v>
      </c>
      <c r="V559">
        <f t="shared" si="23"/>
        <v>87</v>
      </c>
    </row>
    <row r="560" spans="19:22" x14ac:dyDescent="0.3">
      <c r="S560">
        <v>558</v>
      </c>
      <c r="T560">
        <v>567</v>
      </c>
      <c r="U560">
        <f t="shared" si="22"/>
        <v>160983</v>
      </c>
      <c r="V560">
        <f t="shared" si="23"/>
        <v>87</v>
      </c>
    </row>
    <row r="561" spans="19:22" x14ac:dyDescent="0.3">
      <c r="S561">
        <v>559</v>
      </c>
      <c r="T561">
        <v>568</v>
      </c>
      <c r="U561">
        <f t="shared" si="22"/>
        <v>161551</v>
      </c>
      <c r="V561">
        <f t="shared" si="23"/>
        <v>87</v>
      </c>
    </row>
    <row r="562" spans="19:22" x14ac:dyDescent="0.3">
      <c r="S562">
        <v>560</v>
      </c>
      <c r="T562">
        <v>569</v>
      </c>
      <c r="U562">
        <f t="shared" si="22"/>
        <v>162120</v>
      </c>
      <c r="V562">
        <f t="shared" si="23"/>
        <v>87</v>
      </c>
    </row>
    <row r="563" spans="19:22" x14ac:dyDescent="0.3">
      <c r="S563">
        <v>561</v>
      </c>
      <c r="T563">
        <v>570</v>
      </c>
      <c r="U563">
        <f t="shared" si="22"/>
        <v>162690</v>
      </c>
      <c r="V563">
        <f t="shared" si="23"/>
        <v>87</v>
      </c>
    </row>
    <row r="564" spans="19:22" x14ac:dyDescent="0.3">
      <c r="S564">
        <v>562</v>
      </c>
      <c r="T564">
        <v>571</v>
      </c>
      <c r="U564">
        <f t="shared" si="22"/>
        <v>163261</v>
      </c>
      <c r="V564">
        <f t="shared" si="23"/>
        <v>87</v>
      </c>
    </row>
    <row r="565" spans="19:22" x14ac:dyDescent="0.3">
      <c r="S565">
        <v>563</v>
      </c>
      <c r="T565">
        <v>572</v>
      </c>
      <c r="U565">
        <f t="shared" si="22"/>
        <v>163833</v>
      </c>
      <c r="V565">
        <f t="shared" si="23"/>
        <v>87</v>
      </c>
    </row>
    <row r="566" spans="19:22" x14ac:dyDescent="0.3">
      <c r="S566">
        <v>564</v>
      </c>
      <c r="T566">
        <v>573</v>
      </c>
      <c r="U566">
        <f t="shared" si="22"/>
        <v>164406</v>
      </c>
      <c r="V566">
        <f t="shared" si="23"/>
        <v>87</v>
      </c>
    </row>
    <row r="567" spans="19:22" x14ac:dyDescent="0.3">
      <c r="S567">
        <v>565</v>
      </c>
      <c r="T567">
        <v>574</v>
      </c>
      <c r="U567">
        <f t="shared" si="22"/>
        <v>164980</v>
      </c>
      <c r="V567">
        <f t="shared" si="23"/>
        <v>88</v>
      </c>
    </row>
    <row r="568" spans="19:22" x14ac:dyDescent="0.3">
      <c r="S568">
        <v>566</v>
      </c>
      <c r="T568">
        <v>575</v>
      </c>
      <c r="U568">
        <f t="shared" si="22"/>
        <v>165555</v>
      </c>
      <c r="V568">
        <f t="shared" si="23"/>
        <v>88</v>
      </c>
    </row>
    <row r="569" spans="19:22" x14ac:dyDescent="0.3">
      <c r="S569">
        <v>567</v>
      </c>
      <c r="T569">
        <v>576</v>
      </c>
      <c r="U569">
        <f t="shared" si="22"/>
        <v>166131</v>
      </c>
      <c r="V569">
        <f t="shared" si="23"/>
        <v>88</v>
      </c>
    </row>
    <row r="570" spans="19:22" x14ac:dyDescent="0.3">
      <c r="S570">
        <v>568</v>
      </c>
      <c r="T570">
        <v>577</v>
      </c>
      <c r="U570">
        <f t="shared" si="22"/>
        <v>166708</v>
      </c>
      <c r="V570">
        <f t="shared" si="23"/>
        <v>88</v>
      </c>
    </row>
    <row r="571" spans="19:22" x14ac:dyDescent="0.3">
      <c r="S571">
        <v>569</v>
      </c>
      <c r="T571">
        <v>578</v>
      </c>
      <c r="U571">
        <f t="shared" ref="U571:U634" si="24">U570+T571</f>
        <v>167286</v>
      </c>
      <c r="V571">
        <f t="shared" ref="V571:V634" si="25">MATCH(U571,$K$3:$K$123,1)</f>
        <v>88</v>
      </c>
    </row>
    <row r="572" spans="19:22" x14ac:dyDescent="0.3">
      <c r="S572">
        <v>570</v>
      </c>
      <c r="T572">
        <v>579</v>
      </c>
      <c r="U572">
        <f t="shared" si="24"/>
        <v>167865</v>
      </c>
      <c r="V572">
        <f t="shared" si="25"/>
        <v>88</v>
      </c>
    </row>
    <row r="573" spans="19:22" x14ac:dyDescent="0.3">
      <c r="S573">
        <v>571</v>
      </c>
      <c r="T573">
        <v>580</v>
      </c>
      <c r="U573">
        <f t="shared" si="24"/>
        <v>168445</v>
      </c>
      <c r="V573">
        <f t="shared" si="25"/>
        <v>88</v>
      </c>
    </row>
    <row r="574" spans="19:22" x14ac:dyDescent="0.3">
      <c r="S574">
        <v>572</v>
      </c>
      <c r="T574">
        <v>581</v>
      </c>
      <c r="U574">
        <f t="shared" si="24"/>
        <v>169026</v>
      </c>
      <c r="V574">
        <f t="shared" si="25"/>
        <v>88</v>
      </c>
    </row>
    <row r="575" spans="19:22" x14ac:dyDescent="0.3">
      <c r="S575">
        <v>573</v>
      </c>
      <c r="T575">
        <v>582</v>
      </c>
      <c r="U575">
        <f t="shared" si="24"/>
        <v>169608</v>
      </c>
      <c r="V575">
        <f t="shared" si="25"/>
        <v>88</v>
      </c>
    </row>
    <row r="576" spans="19:22" x14ac:dyDescent="0.3">
      <c r="S576">
        <v>574</v>
      </c>
      <c r="T576">
        <v>583</v>
      </c>
      <c r="U576">
        <f t="shared" si="24"/>
        <v>170191</v>
      </c>
      <c r="V576">
        <f t="shared" si="25"/>
        <v>88</v>
      </c>
    </row>
    <row r="577" spans="19:22" x14ac:dyDescent="0.3">
      <c r="S577">
        <v>575</v>
      </c>
      <c r="T577">
        <v>584</v>
      </c>
      <c r="U577">
        <f t="shared" si="24"/>
        <v>170775</v>
      </c>
      <c r="V577">
        <f t="shared" si="25"/>
        <v>89</v>
      </c>
    </row>
    <row r="578" spans="19:22" x14ac:dyDescent="0.3">
      <c r="S578">
        <v>576</v>
      </c>
      <c r="T578">
        <v>585</v>
      </c>
      <c r="U578">
        <f t="shared" si="24"/>
        <v>171360</v>
      </c>
      <c r="V578">
        <f t="shared" si="25"/>
        <v>89</v>
      </c>
    </row>
    <row r="579" spans="19:22" x14ac:dyDescent="0.3">
      <c r="S579">
        <v>577</v>
      </c>
      <c r="T579">
        <v>586</v>
      </c>
      <c r="U579">
        <f t="shared" si="24"/>
        <v>171946</v>
      </c>
      <c r="V579">
        <f t="shared" si="25"/>
        <v>89</v>
      </c>
    </row>
    <row r="580" spans="19:22" x14ac:dyDescent="0.3">
      <c r="S580">
        <v>578</v>
      </c>
      <c r="T580">
        <v>587</v>
      </c>
      <c r="U580">
        <f t="shared" si="24"/>
        <v>172533</v>
      </c>
      <c r="V580">
        <f t="shared" si="25"/>
        <v>89</v>
      </c>
    </row>
    <row r="581" spans="19:22" x14ac:dyDescent="0.3">
      <c r="S581">
        <v>579</v>
      </c>
      <c r="T581">
        <v>588</v>
      </c>
      <c r="U581">
        <f t="shared" si="24"/>
        <v>173121</v>
      </c>
      <c r="V581">
        <f t="shared" si="25"/>
        <v>89</v>
      </c>
    </row>
    <row r="582" spans="19:22" x14ac:dyDescent="0.3">
      <c r="S582">
        <v>580</v>
      </c>
      <c r="T582">
        <v>589</v>
      </c>
      <c r="U582">
        <f t="shared" si="24"/>
        <v>173710</v>
      </c>
      <c r="V582">
        <f t="shared" si="25"/>
        <v>89</v>
      </c>
    </row>
    <row r="583" spans="19:22" x14ac:dyDescent="0.3">
      <c r="S583">
        <v>581</v>
      </c>
      <c r="T583">
        <v>590</v>
      </c>
      <c r="U583">
        <f t="shared" si="24"/>
        <v>174300</v>
      </c>
      <c r="V583">
        <f t="shared" si="25"/>
        <v>89</v>
      </c>
    </row>
    <row r="584" spans="19:22" x14ac:dyDescent="0.3">
      <c r="S584">
        <v>582</v>
      </c>
      <c r="T584">
        <v>591</v>
      </c>
      <c r="U584">
        <f t="shared" si="24"/>
        <v>174891</v>
      </c>
      <c r="V584">
        <f t="shared" si="25"/>
        <v>89</v>
      </c>
    </row>
    <row r="585" spans="19:22" x14ac:dyDescent="0.3">
      <c r="S585">
        <v>583</v>
      </c>
      <c r="T585">
        <v>592</v>
      </c>
      <c r="U585">
        <f t="shared" si="24"/>
        <v>175483</v>
      </c>
      <c r="V585">
        <f t="shared" si="25"/>
        <v>89</v>
      </c>
    </row>
    <row r="586" spans="19:22" x14ac:dyDescent="0.3">
      <c r="S586">
        <v>584</v>
      </c>
      <c r="T586">
        <v>593</v>
      </c>
      <c r="U586">
        <f t="shared" si="24"/>
        <v>176076</v>
      </c>
      <c r="V586">
        <f t="shared" si="25"/>
        <v>89</v>
      </c>
    </row>
    <row r="587" spans="19:22" x14ac:dyDescent="0.3">
      <c r="S587">
        <v>585</v>
      </c>
      <c r="T587">
        <v>594</v>
      </c>
      <c r="U587">
        <f t="shared" si="24"/>
        <v>176670</v>
      </c>
      <c r="V587">
        <f t="shared" si="25"/>
        <v>90</v>
      </c>
    </row>
    <row r="588" spans="19:22" x14ac:dyDescent="0.3">
      <c r="S588">
        <v>586</v>
      </c>
      <c r="T588">
        <v>595</v>
      </c>
      <c r="U588">
        <f t="shared" si="24"/>
        <v>177265</v>
      </c>
      <c r="V588">
        <f t="shared" si="25"/>
        <v>90</v>
      </c>
    </row>
    <row r="589" spans="19:22" x14ac:dyDescent="0.3">
      <c r="S589">
        <v>587</v>
      </c>
      <c r="T589">
        <v>596</v>
      </c>
      <c r="U589">
        <f t="shared" si="24"/>
        <v>177861</v>
      </c>
      <c r="V589">
        <f t="shared" si="25"/>
        <v>90</v>
      </c>
    </row>
    <row r="590" spans="19:22" x14ac:dyDescent="0.3">
      <c r="S590">
        <v>588</v>
      </c>
      <c r="T590">
        <v>597</v>
      </c>
      <c r="U590">
        <f t="shared" si="24"/>
        <v>178458</v>
      </c>
      <c r="V590">
        <f t="shared" si="25"/>
        <v>90</v>
      </c>
    </row>
    <row r="591" spans="19:22" x14ac:dyDescent="0.3">
      <c r="S591">
        <v>589</v>
      </c>
      <c r="T591">
        <v>598</v>
      </c>
      <c r="U591">
        <f t="shared" si="24"/>
        <v>179056</v>
      </c>
      <c r="V591">
        <f t="shared" si="25"/>
        <v>90</v>
      </c>
    </row>
    <row r="592" spans="19:22" x14ac:dyDescent="0.3">
      <c r="S592">
        <v>590</v>
      </c>
      <c r="T592">
        <v>599</v>
      </c>
      <c r="U592">
        <f t="shared" si="24"/>
        <v>179655</v>
      </c>
      <c r="V592">
        <f t="shared" si="25"/>
        <v>90</v>
      </c>
    </row>
    <row r="593" spans="19:22" x14ac:dyDescent="0.3">
      <c r="S593">
        <v>591</v>
      </c>
      <c r="T593">
        <v>600</v>
      </c>
      <c r="U593">
        <f t="shared" si="24"/>
        <v>180255</v>
      </c>
      <c r="V593">
        <f t="shared" si="25"/>
        <v>90</v>
      </c>
    </row>
    <row r="594" spans="19:22" x14ac:dyDescent="0.3">
      <c r="S594">
        <v>592</v>
      </c>
      <c r="T594">
        <v>601</v>
      </c>
      <c r="U594">
        <f t="shared" si="24"/>
        <v>180856</v>
      </c>
      <c r="V594">
        <f t="shared" si="25"/>
        <v>90</v>
      </c>
    </row>
    <row r="595" spans="19:22" x14ac:dyDescent="0.3">
      <c r="S595">
        <v>593</v>
      </c>
      <c r="T595">
        <v>602</v>
      </c>
      <c r="U595">
        <f t="shared" si="24"/>
        <v>181458</v>
      </c>
      <c r="V595">
        <f t="shared" si="25"/>
        <v>90</v>
      </c>
    </row>
    <row r="596" spans="19:22" x14ac:dyDescent="0.3">
      <c r="S596">
        <v>594</v>
      </c>
      <c r="T596">
        <v>603</v>
      </c>
      <c r="U596">
        <f t="shared" si="24"/>
        <v>182061</v>
      </c>
      <c r="V596">
        <f t="shared" si="25"/>
        <v>90</v>
      </c>
    </row>
    <row r="597" spans="19:22" x14ac:dyDescent="0.3">
      <c r="S597">
        <v>595</v>
      </c>
      <c r="T597">
        <v>604</v>
      </c>
      <c r="U597">
        <f t="shared" si="24"/>
        <v>182665</v>
      </c>
      <c r="V597">
        <f t="shared" si="25"/>
        <v>91</v>
      </c>
    </row>
    <row r="598" spans="19:22" x14ac:dyDescent="0.3">
      <c r="S598">
        <v>596</v>
      </c>
      <c r="T598">
        <v>605</v>
      </c>
      <c r="U598">
        <f t="shared" si="24"/>
        <v>183270</v>
      </c>
      <c r="V598">
        <f t="shared" si="25"/>
        <v>91</v>
      </c>
    </row>
    <row r="599" spans="19:22" x14ac:dyDescent="0.3">
      <c r="S599">
        <v>597</v>
      </c>
      <c r="T599">
        <v>606</v>
      </c>
      <c r="U599">
        <f t="shared" si="24"/>
        <v>183876</v>
      </c>
      <c r="V599">
        <f t="shared" si="25"/>
        <v>91</v>
      </c>
    </row>
    <row r="600" spans="19:22" x14ac:dyDescent="0.3">
      <c r="S600">
        <v>598</v>
      </c>
      <c r="T600">
        <v>607</v>
      </c>
      <c r="U600">
        <f t="shared" si="24"/>
        <v>184483</v>
      </c>
      <c r="V600">
        <f t="shared" si="25"/>
        <v>91</v>
      </c>
    </row>
    <row r="601" spans="19:22" x14ac:dyDescent="0.3">
      <c r="S601">
        <v>599</v>
      </c>
      <c r="T601">
        <v>608</v>
      </c>
      <c r="U601">
        <f t="shared" si="24"/>
        <v>185091</v>
      </c>
      <c r="V601">
        <f t="shared" si="25"/>
        <v>91</v>
      </c>
    </row>
    <row r="602" spans="19:22" x14ac:dyDescent="0.3">
      <c r="S602">
        <v>600</v>
      </c>
      <c r="T602">
        <v>609</v>
      </c>
      <c r="U602">
        <f t="shared" si="24"/>
        <v>185700</v>
      </c>
      <c r="V602">
        <f t="shared" si="25"/>
        <v>91</v>
      </c>
    </row>
    <row r="603" spans="19:22" x14ac:dyDescent="0.3">
      <c r="S603">
        <v>601</v>
      </c>
      <c r="T603">
        <v>610</v>
      </c>
      <c r="U603">
        <f t="shared" si="24"/>
        <v>186310</v>
      </c>
      <c r="V603">
        <f t="shared" si="25"/>
        <v>91</v>
      </c>
    </row>
    <row r="604" spans="19:22" x14ac:dyDescent="0.3">
      <c r="S604">
        <v>602</v>
      </c>
      <c r="T604">
        <v>611</v>
      </c>
      <c r="U604">
        <f t="shared" si="24"/>
        <v>186921</v>
      </c>
      <c r="V604">
        <f t="shared" si="25"/>
        <v>91</v>
      </c>
    </row>
    <row r="605" spans="19:22" x14ac:dyDescent="0.3">
      <c r="S605">
        <v>603</v>
      </c>
      <c r="T605">
        <v>612</v>
      </c>
      <c r="U605">
        <f t="shared" si="24"/>
        <v>187533</v>
      </c>
      <c r="V605">
        <f t="shared" si="25"/>
        <v>91</v>
      </c>
    </row>
    <row r="606" spans="19:22" x14ac:dyDescent="0.3">
      <c r="S606">
        <v>604</v>
      </c>
      <c r="T606">
        <v>613</v>
      </c>
      <c r="U606">
        <f t="shared" si="24"/>
        <v>188146</v>
      </c>
      <c r="V606">
        <f t="shared" si="25"/>
        <v>91</v>
      </c>
    </row>
    <row r="607" spans="19:22" x14ac:dyDescent="0.3">
      <c r="S607">
        <v>605</v>
      </c>
      <c r="T607">
        <v>614</v>
      </c>
      <c r="U607">
        <f t="shared" si="24"/>
        <v>188760</v>
      </c>
      <c r="V607">
        <f t="shared" si="25"/>
        <v>92</v>
      </c>
    </row>
    <row r="608" spans="19:22" x14ac:dyDescent="0.3">
      <c r="S608">
        <v>606</v>
      </c>
      <c r="T608">
        <v>615</v>
      </c>
      <c r="U608">
        <f t="shared" si="24"/>
        <v>189375</v>
      </c>
      <c r="V608">
        <f t="shared" si="25"/>
        <v>92</v>
      </c>
    </row>
    <row r="609" spans="19:22" x14ac:dyDescent="0.3">
      <c r="S609">
        <v>607</v>
      </c>
      <c r="T609">
        <v>616</v>
      </c>
      <c r="U609">
        <f t="shared" si="24"/>
        <v>189991</v>
      </c>
      <c r="V609">
        <f t="shared" si="25"/>
        <v>92</v>
      </c>
    </row>
    <row r="610" spans="19:22" x14ac:dyDescent="0.3">
      <c r="S610">
        <v>608</v>
      </c>
      <c r="T610">
        <v>617</v>
      </c>
      <c r="U610">
        <f t="shared" si="24"/>
        <v>190608</v>
      </c>
      <c r="V610">
        <f t="shared" si="25"/>
        <v>92</v>
      </c>
    </row>
    <row r="611" spans="19:22" x14ac:dyDescent="0.3">
      <c r="S611">
        <v>609</v>
      </c>
      <c r="T611">
        <v>618</v>
      </c>
      <c r="U611">
        <f t="shared" si="24"/>
        <v>191226</v>
      </c>
      <c r="V611">
        <f t="shared" si="25"/>
        <v>92</v>
      </c>
    </row>
    <row r="612" spans="19:22" x14ac:dyDescent="0.3">
      <c r="S612">
        <v>610</v>
      </c>
      <c r="T612">
        <v>619</v>
      </c>
      <c r="U612">
        <f t="shared" si="24"/>
        <v>191845</v>
      </c>
      <c r="V612">
        <f t="shared" si="25"/>
        <v>92</v>
      </c>
    </row>
    <row r="613" spans="19:22" x14ac:dyDescent="0.3">
      <c r="S613">
        <v>611</v>
      </c>
      <c r="T613">
        <v>620</v>
      </c>
      <c r="U613">
        <f t="shared" si="24"/>
        <v>192465</v>
      </c>
      <c r="V613">
        <f t="shared" si="25"/>
        <v>92</v>
      </c>
    </row>
    <row r="614" spans="19:22" x14ac:dyDescent="0.3">
      <c r="S614">
        <v>612</v>
      </c>
      <c r="T614">
        <v>621</v>
      </c>
      <c r="U614">
        <f t="shared" si="24"/>
        <v>193086</v>
      </c>
      <c r="V614">
        <f t="shared" si="25"/>
        <v>92</v>
      </c>
    </row>
    <row r="615" spans="19:22" x14ac:dyDescent="0.3">
      <c r="S615">
        <v>613</v>
      </c>
      <c r="T615">
        <v>622</v>
      </c>
      <c r="U615">
        <f t="shared" si="24"/>
        <v>193708</v>
      </c>
      <c r="V615">
        <f t="shared" si="25"/>
        <v>92</v>
      </c>
    </row>
    <row r="616" spans="19:22" x14ac:dyDescent="0.3">
      <c r="S616">
        <v>614</v>
      </c>
      <c r="T616">
        <v>623</v>
      </c>
      <c r="U616">
        <f t="shared" si="24"/>
        <v>194331</v>
      </c>
      <c r="V616">
        <f t="shared" si="25"/>
        <v>92</v>
      </c>
    </row>
    <row r="617" spans="19:22" x14ac:dyDescent="0.3">
      <c r="S617">
        <v>615</v>
      </c>
      <c r="T617">
        <v>624</v>
      </c>
      <c r="U617">
        <f t="shared" si="24"/>
        <v>194955</v>
      </c>
      <c r="V617">
        <f t="shared" si="25"/>
        <v>93</v>
      </c>
    </row>
    <row r="618" spans="19:22" x14ac:dyDescent="0.3">
      <c r="S618">
        <v>616</v>
      </c>
      <c r="T618">
        <v>625</v>
      </c>
      <c r="U618">
        <f t="shared" si="24"/>
        <v>195580</v>
      </c>
      <c r="V618">
        <f t="shared" si="25"/>
        <v>93</v>
      </c>
    </row>
    <row r="619" spans="19:22" x14ac:dyDescent="0.3">
      <c r="S619">
        <v>617</v>
      </c>
      <c r="T619">
        <v>626</v>
      </c>
      <c r="U619">
        <f t="shared" si="24"/>
        <v>196206</v>
      </c>
      <c r="V619">
        <f t="shared" si="25"/>
        <v>93</v>
      </c>
    </row>
    <row r="620" spans="19:22" x14ac:dyDescent="0.3">
      <c r="S620">
        <v>618</v>
      </c>
      <c r="T620">
        <v>627</v>
      </c>
      <c r="U620">
        <f t="shared" si="24"/>
        <v>196833</v>
      </c>
      <c r="V620">
        <f t="shared" si="25"/>
        <v>93</v>
      </c>
    </row>
    <row r="621" spans="19:22" x14ac:dyDescent="0.3">
      <c r="S621">
        <v>619</v>
      </c>
      <c r="T621">
        <v>628</v>
      </c>
      <c r="U621">
        <f t="shared" si="24"/>
        <v>197461</v>
      </c>
      <c r="V621">
        <f t="shared" si="25"/>
        <v>93</v>
      </c>
    </row>
    <row r="622" spans="19:22" x14ac:dyDescent="0.3">
      <c r="S622">
        <v>620</v>
      </c>
      <c r="T622">
        <v>629</v>
      </c>
      <c r="U622">
        <f t="shared" si="24"/>
        <v>198090</v>
      </c>
      <c r="V622">
        <f t="shared" si="25"/>
        <v>93</v>
      </c>
    </row>
    <row r="623" spans="19:22" x14ac:dyDescent="0.3">
      <c r="S623">
        <v>621</v>
      </c>
      <c r="T623">
        <v>630</v>
      </c>
      <c r="U623">
        <f t="shared" si="24"/>
        <v>198720</v>
      </c>
      <c r="V623">
        <f t="shared" si="25"/>
        <v>93</v>
      </c>
    </row>
    <row r="624" spans="19:22" x14ac:dyDescent="0.3">
      <c r="S624">
        <v>622</v>
      </c>
      <c r="T624">
        <v>631</v>
      </c>
      <c r="U624">
        <f t="shared" si="24"/>
        <v>199351</v>
      </c>
      <c r="V624">
        <f t="shared" si="25"/>
        <v>93</v>
      </c>
    </row>
    <row r="625" spans="19:22" x14ac:dyDescent="0.3">
      <c r="S625">
        <v>623</v>
      </c>
      <c r="T625">
        <v>632</v>
      </c>
      <c r="U625">
        <f t="shared" si="24"/>
        <v>199983</v>
      </c>
      <c r="V625">
        <f t="shared" si="25"/>
        <v>93</v>
      </c>
    </row>
    <row r="626" spans="19:22" x14ac:dyDescent="0.3">
      <c r="S626">
        <v>624</v>
      </c>
      <c r="T626">
        <v>633</v>
      </c>
      <c r="U626">
        <f t="shared" si="24"/>
        <v>200616</v>
      </c>
      <c r="V626">
        <f t="shared" si="25"/>
        <v>93</v>
      </c>
    </row>
    <row r="627" spans="19:22" x14ac:dyDescent="0.3">
      <c r="S627">
        <v>625</v>
      </c>
      <c r="T627">
        <v>634</v>
      </c>
      <c r="U627">
        <f t="shared" si="24"/>
        <v>201250</v>
      </c>
      <c r="V627">
        <f t="shared" si="25"/>
        <v>94</v>
      </c>
    </row>
    <row r="628" spans="19:22" x14ac:dyDescent="0.3">
      <c r="S628">
        <v>626</v>
      </c>
      <c r="T628">
        <v>635</v>
      </c>
      <c r="U628">
        <f t="shared" si="24"/>
        <v>201885</v>
      </c>
      <c r="V628">
        <f t="shared" si="25"/>
        <v>94</v>
      </c>
    </row>
    <row r="629" spans="19:22" x14ac:dyDescent="0.3">
      <c r="S629">
        <v>627</v>
      </c>
      <c r="T629">
        <v>636</v>
      </c>
      <c r="U629">
        <f t="shared" si="24"/>
        <v>202521</v>
      </c>
      <c r="V629">
        <f t="shared" si="25"/>
        <v>94</v>
      </c>
    </row>
    <row r="630" spans="19:22" x14ac:dyDescent="0.3">
      <c r="S630">
        <v>628</v>
      </c>
      <c r="T630">
        <v>637</v>
      </c>
      <c r="U630">
        <f t="shared" si="24"/>
        <v>203158</v>
      </c>
      <c r="V630">
        <f t="shared" si="25"/>
        <v>94</v>
      </c>
    </row>
    <row r="631" spans="19:22" x14ac:dyDescent="0.3">
      <c r="S631">
        <v>629</v>
      </c>
      <c r="T631">
        <v>638</v>
      </c>
      <c r="U631">
        <f t="shared" si="24"/>
        <v>203796</v>
      </c>
      <c r="V631">
        <f t="shared" si="25"/>
        <v>94</v>
      </c>
    </row>
    <row r="632" spans="19:22" x14ac:dyDescent="0.3">
      <c r="S632">
        <v>630</v>
      </c>
      <c r="T632">
        <v>639</v>
      </c>
      <c r="U632">
        <f t="shared" si="24"/>
        <v>204435</v>
      </c>
      <c r="V632">
        <f t="shared" si="25"/>
        <v>94</v>
      </c>
    </row>
    <row r="633" spans="19:22" x14ac:dyDescent="0.3">
      <c r="S633">
        <v>631</v>
      </c>
      <c r="T633">
        <v>640</v>
      </c>
      <c r="U633">
        <f t="shared" si="24"/>
        <v>205075</v>
      </c>
      <c r="V633">
        <f t="shared" si="25"/>
        <v>94</v>
      </c>
    </row>
    <row r="634" spans="19:22" x14ac:dyDescent="0.3">
      <c r="S634">
        <v>632</v>
      </c>
      <c r="T634">
        <v>641</v>
      </c>
      <c r="U634">
        <f t="shared" si="24"/>
        <v>205716</v>
      </c>
      <c r="V634">
        <f t="shared" si="25"/>
        <v>94</v>
      </c>
    </row>
    <row r="635" spans="19:22" x14ac:dyDescent="0.3">
      <c r="S635">
        <v>633</v>
      </c>
      <c r="T635">
        <v>642</v>
      </c>
      <c r="U635">
        <f t="shared" ref="U635:U698" si="26">U634+T635</f>
        <v>206358</v>
      </c>
      <c r="V635">
        <f t="shared" ref="V635:V698" si="27">MATCH(U635,$K$3:$K$123,1)</f>
        <v>94</v>
      </c>
    </row>
    <row r="636" spans="19:22" x14ac:dyDescent="0.3">
      <c r="S636">
        <v>634</v>
      </c>
      <c r="T636">
        <v>643</v>
      </c>
      <c r="U636">
        <f t="shared" si="26"/>
        <v>207001</v>
      </c>
      <c r="V636">
        <f t="shared" si="27"/>
        <v>94</v>
      </c>
    </row>
    <row r="637" spans="19:22" x14ac:dyDescent="0.3">
      <c r="S637">
        <v>635</v>
      </c>
      <c r="T637">
        <v>644</v>
      </c>
      <c r="U637">
        <f t="shared" si="26"/>
        <v>207645</v>
      </c>
      <c r="V637">
        <f t="shared" si="27"/>
        <v>95</v>
      </c>
    </row>
    <row r="638" spans="19:22" x14ac:dyDescent="0.3">
      <c r="S638">
        <v>636</v>
      </c>
      <c r="T638">
        <v>645</v>
      </c>
      <c r="U638">
        <f t="shared" si="26"/>
        <v>208290</v>
      </c>
      <c r="V638">
        <f t="shared" si="27"/>
        <v>95</v>
      </c>
    </row>
    <row r="639" spans="19:22" x14ac:dyDescent="0.3">
      <c r="S639">
        <v>637</v>
      </c>
      <c r="T639">
        <v>646</v>
      </c>
      <c r="U639">
        <f t="shared" si="26"/>
        <v>208936</v>
      </c>
      <c r="V639">
        <f t="shared" si="27"/>
        <v>95</v>
      </c>
    </row>
    <row r="640" spans="19:22" x14ac:dyDescent="0.3">
      <c r="S640">
        <v>638</v>
      </c>
      <c r="T640">
        <v>647</v>
      </c>
      <c r="U640">
        <f t="shared" si="26"/>
        <v>209583</v>
      </c>
      <c r="V640">
        <f t="shared" si="27"/>
        <v>95</v>
      </c>
    </row>
    <row r="641" spans="19:22" x14ac:dyDescent="0.3">
      <c r="S641">
        <v>639</v>
      </c>
      <c r="T641">
        <v>648</v>
      </c>
      <c r="U641">
        <f t="shared" si="26"/>
        <v>210231</v>
      </c>
      <c r="V641">
        <f t="shared" si="27"/>
        <v>95</v>
      </c>
    </row>
    <row r="642" spans="19:22" x14ac:dyDescent="0.3">
      <c r="S642">
        <v>640</v>
      </c>
      <c r="T642">
        <v>649</v>
      </c>
      <c r="U642">
        <f t="shared" si="26"/>
        <v>210880</v>
      </c>
      <c r="V642">
        <f t="shared" si="27"/>
        <v>95</v>
      </c>
    </row>
    <row r="643" spans="19:22" x14ac:dyDescent="0.3">
      <c r="S643">
        <v>641</v>
      </c>
      <c r="T643">
        <v>650</v>
      </c>
      <c r="U643">
        <f t="shared" si="26"/>
        <v>211530</v>
      </c>
      <c r="V643">
        <f t="shared" si="27"/>
        <v>95</v>
      </c>
    </row>
    <row r="644" spans="19:22" x14ac:dyDescent="0.3">
      <c r="S644">
        <v>642</v>
      </c>
      <c r="T644">
        <v>651</v>
      </c>
      <c r="U644">
        <f t="shared" si="26"/>
        <v>212181</v>
      </c>
      <c r="V644">
        <f t="shared" si="27"/>
        <v>95</v>
      </c>
    </row>
    <row r="645" spans="19:22" x14ac:dyDescent="0.3">
      <c r="S645">
        <v>643</v>
      </c>
      <c r="T645">
        <v>652</v>
      </c>
      <c r="U645">
        <f t="shared" si="26"/>
        <v>212833</v>
      </c>
      <c r="V645">
        <f t="shared" si="27"/>
        <v>95</v>
      </c>
    </row>
    <row r="646" spans="19:22" x14ac:dyDescent="0.3">
      <c r="S646">
        <v>644</v>
      </c>
      <c r="T646">
        <v>653</v>
      </c>
      <c r="U646">
        <f t="shared" si="26"/>
        <v>213486</v>
      </c>
      <c r="V646">
        <f t="shared" si="27"/>
        <v>95</v>
      </c>
    </row>
    <row r="647" spans="19:22" x14ac:dyDescent="0.3">
      <c r="S647">
        <v>645</v>
      </c>
      <c r="T647">
        <v>654</v>
      </c>
      <c r="U647">
        <f t="shared" si="26"/>
        <v>214140</v>
      </c>
      <c r="V647">
        <f t="shared" si="27"/>
        <v>95</v>
      </c>
    </row>
    <row r="648" spans="19:22" x14ac:dyDescent="0.3">
      <c r="S648">
        <v>646</v>
      </c>
      <c r="T648">
        <v>655</v>
      </c>
      <c r="U648">
        <f t="shared" si="26"/>
        <v>214795</v>
      </c>
      <c r="V648">
        <f t="shared" si="27"/>
        <v>96</v>
      </c>
    </row>
    <row r="649" spans="19:22" x14ac:dyDescent="0.3">
      <c r="S649">
        <v>647</v>
      </c>
      <c r="T649">
        <v>656</v>
      </c>
      <c r="U649">
        <f t="shared" si="26"/>
        <v>215451</v>
      </c>
      <c r="V649">
        <f t="shared" si="27"/>
        <v>96</v>
      </c>
    </row>
    <row r="650" spans="19:22" x14ac:dyDescent="0.3">
      <c r="S650">
        <v>648</v>
      </c>
      <c r="T650">
        <v>657</v>
      </c>
      <c r="U650">
        <f t="shared" si="26"/>
        <v>216108</v>
      </c>
      <c r="V650">
        <f t="shared" si="27"/>
        <v>96</v>
      </c>
    </row>
    <row r="651" spans="19:22" x14ac:dyDescent="0.3">
      <c r="S651">
        <v>649</v>
      </c>
      <c r="T651">
        <v>658</v>
      </c>
      <c r="U651">
        <f t="shared" si="26"/>
        <v>216766</v>
      </c>
      <c r="V651">
        <f t="shared" si="27"/>
        <v>96</v>
      </c>
    </row>
    <row r="652" spans="19:22" x14ac:dyDescent="0.3">
      <c r="S652">
        <v>650</v>
      </c>
      <c r="T652">
        <v>659</v>
      </c>
      <c r="U652">
        <f t="shared" si="26"/>
        <v>217425</v>
      </c>
      <c r="V652">
        <f t="shared" si="27"/>
        <v>96</v>
      </c>
    </row>
    <row r="653" spans="19:22" x14ac:dyDescent="0.3">
      <c r="S653">
        <v>651</v>
      </c>
      <c r="T653">
        <v>660</v>
      </c>
      <c r="U653">
        <f t="shared" si="26"/>
        <v>218085</v>
      </c>
      <c r="V653">
        <f t="shared" si="27"/>
        <v>96</v>
      </c>
    </row>
    <row r="654" spans="19:22" x14ac:dyDescent="0.3">
      <c r="S654">
        <v>652</v>
      </c>
      <c r="T654">
        <v>661</v>
      </c>
      <c r="U654">
        <f t="shared" si="26"/>
        <v>218746</v>
      </c>
      <c r="V654">
        <f t="shared" si="27"/>
        <v>96</v>
      </c>
    </row>
    <row r="655" spans="19:22" x14ac:dyDescent="0.3">
      <c r="S655">
        <v>653</v>
      </c>
      <c r="T655">
        <v>662</v>
      </c>
      <c r="U655">
        <f t="shared" si="26"/>
        <v>219408</v>
      </c>
      <c r="V655">
        <f t="shared" si="27"/>
        <v>96</v>
      </c>
    </row>
    <row r="656" spans="19:22" x14ac:dyDescent="0.3">
      <c r="S656">
        <v>654</v>
      </c>
      <c r="T656">
        <v>663</v>
      </c>
      <c r="U656">
        <f t="shared" si="26"/>
        <v>220071</v>
      </c>
      <c r="V656">
        <f t="shared" si="27"/>
        <v>96</v>
      </c>
    </row>
    <row r="657" spans="19:22" x14ac:dyDescent="0.3">
      <c r="S657">
        <v>655</v>
      </c>
      <c r="T657">
        <v>664</v>
      </c>
      <c r="U657">
        <f t="shared" si="26"/>
        <v>220735</v>
      </c>
      <c r="V657">
        <f t="shared" si="27"/>
        <v>96</v>
      </c>
    </row>
    <row r="658" spans="19:22" x14ac:dyDescent="0.3">
      <c r="S658">
        <v>656</v>
      </c>
      <c r="T658">
        <v>665</v>
      </c>
      <c r="U658">
        <f t="shared" si="26"/>
        <v>221400</v>
      </c>
      <c r="V658">
        <f t="shared" si="27"/>
        <v>97</v>
      </c>
    </row>
    <row r="659" spans="19:22" x14ac:dyDescent="0.3">
      <c r="S659">
        <v>657</v>
      </c>
      <c r="T659">
        <v>666</v>
      </c>
      <c r="U659">
        <f t="shared" si="26"/>
        <v>222066</v>
      </c>
      <c r="V659">
        <f t="shared" si="27"/>
        <v>97</v>
      </c>
    </row>
    <row r="660" spans="19:22" x14ac:dyDescent="0.3">
      <c r="S660">
        <v>658</v>
      </c>
      <c r="T660">
        <v>667</v>
      </c>
      <c r="U660">
        <f t="shared" si="26"/>
        <v>222733</v>
      </c>
      <c r="V660">
        <f t="shared" si="27"/>
        <v>97</v>
      </c>
    </row>
    <row r="661" spans="19:22" x14ac:dyDescent="0.3">
      <c r="S661">
        <v>659</v>
      </c>
      <c r="T661">
        <v>668</v>
      </c>
      <c r="U661">
        <f t="shared" si="26"/>
        <v>223401</v>
      </c>
      <c r="V661">
        <f t="shared" si="27"/>
        <v>97</v>
      </c>
    </row>
    <row r="662" spans="19:22" x14ac:dyDescent="0.3">
      <c r="S662">
        <v>660</v>
      </c>
      <c r="T662">
        <v>669</v>
      </c>
      <c r="U662">
        <f t="shared" si="26"/>
        <v>224070</v>
      </c>
      <c r="V662">
        <f t="shared" si="27"/>
        <v>97</v>
      </c>
    </row>
    <row r="663" spans="19:22" x14ac:dyDescent="0.3">
      <c r="S663">
        <v>661</v>
      </c>
      <c r="T663">
        <v>670</v>
      </c>
      <c r="U663">
        <f t="shared" si="26"/>
        <v>224740</v>
      </c>
      <c r="V663">
        <f t="shared" si="27"/>
        <v>97</v>
      </c>
    </row>
    <row r="664" spans="19:22" x14ac:dyDescent="0.3">
      <c r="S664">
        <v>662</v>
      </c>
      <c r="T664">
        <v>671</v>
      </c>
      <c r="U664">
        <f t="shared" si="26"/>
        <v>225411</v>
      </c>
      <c r="V664">
        <f t="shared" si="27"/>
        <v>97</v>
      </c>
    </row>
    <row r="665" spans="19:22" x14ac:dyDescent="0.3">
      <c r="S665">
        <v>663</v>
      </c>
      <c r="T665">
        <v>672</v>
      </c>
      <c r="U665">
        <f t="shared" si="26"/>
        <v>226083</v>
      </c>
      <c r="V665">
        <f t="shared" si="27"/>
        <v>97</v>
      </c>
    </row>
    <row r="666" spans="19:22" x14ac:dyDescent="0.3">
      <c r="S666">
        <v>664</v>
      </c>
      <c r="T666">
        <v>673</v>
      </c>
      <c r="U666">
        <f t="shared" si="26"/>
        <v>226756</v>
      </c>
      <c r="V666">
        <f t="shared" si="27"/>
        <v>97</v>
      </c>
    </row>
    <row r="667" spans="19:22" x14ac:dyDescent="0.3">
      <c r="S667">
        <v>665</v>
      </c>
      <c r="T667">
        <v>674</v>
      </c>
      <c r="U667">
        <f t="shared" si="26"/>
        <v>227430</v>
      </c>
      <c r="V667">
        <f t="shared" si="27"/>
        <v>97</v>
      </c>
    </row>
    <row r="668" spans="19:22" x14ac:dyDescent="0.3">
      <c r="S668">
        <v>666</v>
      </c>
      <c r="T668">
        <v>675</v>
      </c>
      <c r="U668">
        <f t="shared" si="26"/>
        <v>228105</v>
      </c>
      <c r="V668">
        <f t="shared" si="27"/>
        <v>98</v>
      </c>
    </row>
    <row r="669" spans="19:22" x14ac:dyDescent="0.3">
      <c r="S669">
        <v>667</v>
      </c>
      <c r="T669">
        <v>676</v>
      </c>
      <c r="U669">
        <f t="shared" si="26"/>
        <v>228781</v>
      </c>
      <c r="V669">
        <f t="shared" si="27"/>
        <v>98</v>
      </c>
    </row>
    <row r="670" spans="19:22" x14ac:dyDescent="0.3">
      <c r="S670">
        <v>668</v>
      </c>
      <c r="T670">
        <v>677</v>
      </c>
      <c r="U670">
        <f t="shared" si="26"/>
        <v>229458</v>
      </c>
      <c r="V670">
        <f t="shared" si="27"/>
        <v>98</v>
      </c>
    </row>
    <row r="671" spans="19:22" x14ac:dyDescent="0.3">
      <c r="S671">
        <v>669</v>
      </c>
      <c r="T671">
        <v>678</v>
      </c>
      <c r="U671">
        <f t="shared" si="26"/>
        <v>230136</v>
      </c>
      <c r="V671">
        <f t="shared" si="27"/>
        <v>98</v>
      </c>
    </row>
    <row r="672" spans="19:22" x14ac:dyDescent="0.3">
      <c r="S672">
        <v>670</v>
      </c>
      <c r="T672">
        <v>679</v>
      </c>
      <c r="U672">
        <f t="shared" si="26"/>
        <v>230815</v>
      </c>
      <c r="V672">
        <f t="shared" si="27"/>
        <v>98</v>
      </c>
    </row>
    <row r="673" spans="19:22" x14ac:dyDescent="0.3">
      <c r="S673">
        <v>671</v>
      </c>
      <c r="T673">
        <v>680</v>
      </c>
      <c r="U673">
        <f t="shared" si="26"/>
        <v>231495</v>
      </c>
      <c r="V673">
        <f t="shared" si="27"/>
        <v>98</v>
      </c>
    </row>
    <row r="674" spans="19:22" x14ac:dyDescent="0.3">
      <c r="S674">
        <v>672</v>
      </c>
      <c r="T674">
        <v>681</v>
      </c>
      <c r="U674">
        <f t="shared" si="26"/>
        <v>232176</v>
      </c>
      <c r="V674">
        <f t="shared" si="27"/>
        <v>98</v>
      </c>
    </row>
    <row r="675" spans="19:22" x14ac:dyDescent="0.3">
      <c r="S675">
        <v>673</v>
      </c>
      <c r="T675">
        <v>682</v>
      </c>
      <c r="U675">
        <f t="shared" si="26"/>
        <v>232858</v>
      </c>
      <c r="V675">
        <f t="shared" si="27"/>
        <v>98</v>
      </c>
    </row>
    <row r="676" spans="19:22" x14ac:dyDescent="0.3">
      <c r="S676">
        <v>674</v>
      </c>
      <c r="T676">
        <v>683</v>
      </c>
      <c r="U676">
        <f t="shared" si="26"/>
        <v>233541</v>
      </c>
      <c r="V676">
        <f t="shared" si="27"/>
        <v>98</v>
      </c>
    </row>
    <row r="677" spans="19:22" x14ac:dyDescent="0.3">
      <c r="S677">
        <v>675</v>
      </c>
      <c r="T677">
        <v>684</v>
      </c>
      <c r="U677">
        <f t="shared" si="26"/>
        <v>234225</v>
      </c>
      <c r="V677">
        <f t="shared" si="27"/>
        <v>98</v>
      </c>
    </row>
    <row r="678" spans="19:22" x14ac:dyDescent="0.3">
      <c r="S678">
        <v>676</v>
      </c>
      <c r="T678">
        <v>685</v>
      </c>
      <c r="U678">
        <f t="shared" si="26"/>
        <v>234910</v>
      </c>
      <c r="V678">
        <f t="shared" si="27"/>
        <v>98</v>
      </c>
    </row>
    <row r="679" spans="19:22" x14ac:dyDescent="0.3">
      <c r="S679">
        <v>677</v>
      </c>
      <c r="T679">
        <v>686</v>
      </c>
      <c r="U679">
        <f t="shared" si="26"/>
        <v>235596</v>
      </c>
      <c r="V679">
        <f t="shared" si="27"/>
        <v>99</v>
      </c>
    </row>
    <row r="680" spans="19:22" x14ac:dyDescent="0.3">
      <c r="S680">
        <v>678</v>
      </c>
      <c r="T680">
        <v>687</v>
      </c>
      <c r="U680">
        <f t="shared" si="26"/>
        <v>236283</v>
      </c>
      <c r="V680">
        <f t="shared" si="27"/>
        <v>99</v>
      </c>
    </row>
    <row r="681" spans="19:22" x14ac:dyDescent="0.3">
      <c r="S681">
        <v>679</v>
      </c>
      <c r="T681">
        <v>688</v>
      </c>
      <c r="U681">
        <f t="shared" si="26"/>
        <v>236971</v>
      </c>
      <c r="V681">
        <f t="shared" si="27"/>
        <v>99</v>
      </c>
    </row>
    <row r="682" spans="19:22" x14ac:dyDescent="0.3">
      <c r="S682">
        <v>680</v>
      </c>
      <c r="T682">
        <v>689</v>
      </c>
      <c r="U682">
        <f t="shared" si="26"/>
        <v>237660</v>
      </c>
      <c r="V682">
        <f t="shared" si="27"/>
        <v>99</v>
      </c>
    </row>
    <row r="683" spans="19:22" x14ac:dyDescent="0.3">
      <c r="S683">
        <v>681</v>
      </c>
      <c r="T683">
        <v>690</v>
      </c>
      <c r="U683">
        <f t="shared" si="26"/>
        <v>238350</v>
      </c>
      <c r="V683">
        <f t="shared" si="27"/>
        <v>99</v>
      </c>
    </row>
    <row r="684" spans="19:22" x14ac:dyDescent="0.3">
      <c r="S684">
        <v>682</v>
      </c>
      <c r="T684">
        <v>691</v>
      </c>
      <c r="U684">
        <f t="shared" si="26"/>
        <v>239041</v>
      </c>
      <c r="V684">
        <f t="shared" si="27"/>
        <v>99</v>
      </c>
    </row>
    <row r="685" spans="19:22" x14ac:dyDescent="0.3">
      <c r="S685">
        <v>683</v>
      </c>
      <c r="T685">
        <v>692</v>
      </c>
      <c r="U685">
        <f t="shared" si="26"/>
        <v>239733</v>
      </c>
      <c r="V685">
        <f t="shared" si="27"/>
        <v>99</v>
      </c>
    </row>
    <row r="686" spans="19:22" x14ac:dyDescent="0.3">
      <c r="S686">
        <v>684</v>
      </c>
      <c r="T686">
        <v>693</v>
      </c>
      <c r="U686">
        <f t="shared" si="26"/>
        <v>240426</v>
      </c>
      <c r="V686">
        <f t="shared" si="27"/>
        <v>99</v>
      </c>
    </row>
    <row r="687" spans="19:22" x14ac:dyDescent="0.3">
      <c r="S687">
        <v>685</v>
      </c>
      <c r="T687">
        <v>694</v>
      </c>
      <c r="U687">
        <f t="shared" si="26"/>
        <v>241120</v>
      </c>
      <c r="V687">
        <f t="shared" si="27"/>
        <v>99</v>
      </c>
    </row>
    <row r="688" spans="19:22" x14ac:dyDescent="0.3">
      <c r="S688">
        <v>686</v>
      </c>
      <c r="T688">
        <v>695</v>
      </c>
      <c r="U688">
        <f t="shared" si="26"/>
        <v>241815</v>
      </c>
      <c r="V688">
        <f t="shared" si="27"/>
        <v>99</v>
      </c>
    </row>
    <row r="689" spans="19:22" x14ac:dyDescent="0.3">
      <c r="S689">
        <v>687</v>
      </c>
      <c r="T689">
        <v>696</v>
      </c>
      <c r="U689">
        <f t="shared" si="26"/>
        <v>242511</v>
      </c>
      <c r="V689">
        <f t="shared" si="27"/>
        <v>100</v>
      </c>
    </row>
    <row r="690" spans="19:22" x14ac:dyDescent="0.3">
      <c r="S690">
        <v>688</v>
      </c>
      <c r="T690">
        <v>697</v>
      </c>
      <c r="U690">
        <f t="shared" si="26"/>
        <v>243208</v>
      </c>
      <c r="V690">
        <f t="shared" si="27"/>
        <v>100</v>
      </c>
    </row>
    <row r="691" spans="19:22" x14ac:dyDescent="0.3">
      <c r="S691">
        <v>689</v>
      </c>
      <c r="T691">
        <v>698</v>
      </c>
      <c r="U691">
        <f t="shared" si="26"/>
        <v>243906</v>
      </c>
      <c r="V691">
        <f t="shared" si="27"/>
        <v>100</v>
      </c>
    </row>
    <row r="692" spans="19:22" x14ac:dyDescent="0.3">
      <c r="S692">
        <v>690</v>
      </c>
      <c r="T692">
        <v>699</v>
      </c>
      <c r="U692">
        <f t="shared" si="26"/>
        <v>244605</v>
      </c>
      <c r="V692">
        <f t="shared" si="27"/>
        <v>100</v>
      </c>
    </row>
    <row r="693" spans="19:22" x14ac:dyDescent="0.3">
      <c r="S693">
        <v>691</v>
      </c>
      <c r="T693">
        <v>700</v>
      </c>
      <c r="U693">
        <f t="shared" si="26"/>
        <v>245305</v>
      </c>
      <c r="V693">
        <f t="shared" si="27"/>
        <v>100</v>
      </c>
    </row>
    <row r="694" spans="19:22" x14ac:dyDescent="0.3">
      <c r="S694">
        <v>692</v>
      </c>
      <c r="T694">
        <v>701</v>
      </c>
      <c r="U694">
        <f t="shared" si="26"/>
        <v>246006</v>
      </c>
      <c r="V694">
        <f t="shared" si="27"/>
        <v>100</v>
      </c>
    </row>
    <row r="695" spans="19:22" x14ac:dyDescent="0.3">
      <c r="S695">
        <v>693</v>
      </c>
      <c r="T695">
        <v>702</v>
      </c>
      <c r="U695">
        <f t="shared" si="26"/>
        <v>246708</v>
      </c>
      <c r="V695">
        <f t="shared" si="27"/>
        <v>100</v>
      </c>
    </row>
    <row r="696" spans="19:22" x14ac:dyDescent="0.3">
      <c r="S696">
        <v>694</v>
      </c>
      <c r="T696">
        <v>703</v>
      </c>
      <c r="U696">
        <f t="shared" si="26"/>
        <v>247411</v>
      </c>
      <c r="V696">
        <f t="shared" si="27"/>
        <v>100</v>
      </c>
    </row>
    <row r="697" spans="19:22" x14ac:dyDescent="0.3">
      <c r="S697">
        <v>695</v>
      </c>
      <c r="T697">
        <v>704</v>
      </c>
      <c r="U697">
        <f t="shared" si="26"/>
        <v>248115</v>
      </c>
      <c r="V697">
        <f t="shared" si="27"/>
        <v>100</v>
      </c>
    </row>
    <row r="698" spans="19:22" x14ac:dyDescent="0.3">
      <c r="S698">
        <v>696</v>
      </c>
      <c r="T698">
        <v>705</v>
      </c>
      <c r="U698">
        <f t="shared" si="26"/>
        <v>248820</v>
      </c>
      <c r="V698">
        <f t="shared" si="27"/>
        <v>100</v>
      </c>
    </row>
    <row r="699" spans="19:22" x14ac:dyDescent="0.3">
      <c r="S699">
        <v>697</v>
      </c>
      <c r="T699">
        <v>706</v>
      </c>
      <c r="U699">
        <f t="shared" ref="U699:U762" si="28">U698+T699</f>
        <v>249526</v>
      </c>
      <c r="V699">
        <f t="shared" ref="V699:V762" si="29">MATCH(U699,$K$3:$K$123,1)</f>
        <v>100</v>
      </c>
    </row>
    <row r="700" spans="19:22" x14ac:dyDescent="0.3">
      <c r="S700">
        <v>698</v>
      </c>
      <c r="T700">
        <v>707</v>
      </c>
      <c r="U700">
        <f t="shared" si="28"/>
        <v>250233</v>
      </c>
      <c r="V700">
        <f t="shared" si="29"/>
        <v>101</v>
      </c>
    </row>
    <row r="701" spans="19:22" x14ac:dyDescent="0.3">
      <c r="S701">
        <v>699</v>
      </c>
      <c r="T701">
        <v>708</v>
      </c>
      <c r="U701">
        <f t="shared" si="28"/>
        <v>250941</v>
      </c>
      <c r="V701">
        <f t="shared" si="29"/>
        <v>101</v>
      </c>
    </row>
    <row r="702" spans="19:22" x14ac:dyDescent="0.3">
      <c r="S702">
        <v>700</v>
      </c>
      <c r="T702">
        <v>709</v>
      </c>
      <c r="U702">
        <f t="shared" si="28"/>
        <v>251650</v>
      </c>
      <c r="V702">
        <f t="shared" si="29"/>
        <v>101</v>
      </c>
    </row>
    <row r="703" spans="19:22" x14ac:dyDescent="0.3">
      <c r="S703">
        <v>701</v>
      </c>
      <c r="T703">
        <v>710</v>
      </c>
      <c r="U703">
        <f t="shared" si="28"/>
        <v>252360</v>
      </c>
      <c r="V703">
        <f t="shared" si="29"/>
        <v>101</v>
      </c>
    </row>
    <row r="704" spans="19:22" x14ac:dyDescent="0.3">
      <c r="S704">
        <v>702</v>
      </c>
      <c r="T704">
        <v>711</v>
      </c>
      <c r="U704">
        <f t="shared" si="28"/>
        <v>253071</v>
      </c>
      <c r="V704">
        <f t="shared" si="29"/>
        <v>101</v>
      </c>
    </row>
    <row r="705" spans="19:22" x14ac:dyDescent="0.3">
      <c r="S705">
        <v>703</v>
      </c>
      <c r="T705">
        <v>712</v>
      </c>
      <c r="U705">
        <f t="shared" si="28"/>
        <v>253783</v>
      </c>
      <c r="V705">
        <f t="shared" si="29"/>
        <v>101</v>
      </c>
    </row>
    <row r="706" spans="19:22" x14ac:dyDescent="0.3">
      <c r="S706">
        <v>704</v>
      </c>
      <c r="T706">
        <v>713</v>
      </c>
      <c r="U706">
        <f t="shared" si="28"/>
        <v>254496</v>
      </c>
      <c r="V706">
        <f t="shared" si="29"/>
        <v>101</v>
      </c>
    </row>
    <row r="707" spans="19:22" x14ac:dyDescent="0.3">
      <c r="S707">
        <v>705</v>
      </c>
      <c r="T707">
        <v>714</v>
      </c>
      <c r="U707">
        <f t="shared" si="28"/>
        <v>255210</v>
      </c>
      <c r="V707">
        <f t="shared" si="29"/>
        <v>101</v>
      </c>
    </row>
    <row r="708" spans="19:22" x14ac:dyDescent="0.3">
      <c r="S708">
        <v>706</v>
      </c>
      <c r="T708">
        <v>715</v>
      </c>
      <c r="U708">
        <f t="shared" si="28"/>
        <v>255925</v>
      </c>
      <c r="V708">
        <f t="shared" si="29"/>
        <v>101</v>
      </c>
    </row>
    <row r="709" spans="19:22" x14ac:dyDescent="0.3">
      <c r="S709">
        <v>707</v>
      </c>
      <c r="T709">
        <v>716</v>
      </c>
      <c r="U709">
        <f t="shared" si="28"/>
        <v>256641</v>
      </c>
      <c r="V709">
        <f t="shared" si="29"/>
        <v>101</v>
      </c>
    </row>
    <row r="710" spans="19:22" x14ac:dyDescent="0.3">
      <c r="S710">
        <v>708</v>
      </c>
      <c r="T710">
        <v>717</v>
      </c>
      <c r="U710">
        <f t="shared" si="28"/>
        <v>257358</v>
      </c>
      <c r="V710">
        <f t="shared" si="29"/>
        <v>102</v>
      </c>
    </row>
    <row r="711" spans="19:22" x14ac:dyDescent="0.3">
      <c r="S711">
        <v>709</v>
      </c>
      <c r="T711">
        <v>718</v>
      </c>
      <c r="U711">
        <f t="shared" si="28"/>
        <v>258076</v>
      </c>
      <c r="V711">
        <f t="shared" si="29"/>
        <v>102</v>
      </c>
    </row>
    <row r="712" spans="19:22" x14ac:dyDescent="0.3">
      <c r="S712">
        <v>710</v>
      </c>
      <c r="T712">
        <v>719</v>
      </c>
      <c r="U712">
        <f t="shared" si="28"/>
        <v>258795</v>
      </c>
      <c r="V712">
        <f t="shared" si="29"/>
        <v>102</v>
      </c>
    </row>
    <row r="713" spans="19:22" x14ac:dyDescent="0.3">
      <c r="S713">
        <v>711</v>
      </c>
      <c r="T713">
        <v>720</v>
      </c>
      <c r="U713">
        <f t="shared" si="28"/>
        <v>259515</v>
      </c>
      <c r="V713">
        <f t="shared" si="29"/>
        <v>102</v>
      </c>
    </row>
    <row r="714" spans="19:22" x14ac:dyDescent="0.3">
      <c r="S714">
        <v>712</v>
      </c>
      <c r="T714">
        <v>721</v>
      </c>
      <c r="U714">
        <f t="shared" si="28"/>
        <v>260236</v>
      </c>
      <c r="V714">
        <f t="shared" si="29"/>
        <v>102</v>
      </c>
    </row>
    <row r="715" spans="19:22" x14ac:dyDescent="0.3">
      <c r="S715">
        <v>713</v>
      </c>
      <c r="T715">
        <v>722</v>
      </c>
      <c r="U715">
        <f t="shared" si="28"/>
        <v>260958</v>
      </c>
      <c r="V715">
        <f t="shared" si="29"/>
        <v>102</v>
      </c>
    </row>
    <row r="716" spans="19:22" x14ac:dyDescent="0.3">
      <c r="S716">
        <v>714</v>
      </c>
      <c r="T716">
        <v>723</v>
      </c>
      <c r="U716">
        <f t="shared" si="28"/>
        <v>261681</v>
      </c>
      <c r="V716">
        <f t="shared" si="29"/>
        <v>102</v>
      </c>
    </row>
    <row r="717" spans="19:22" x14ac:dyDescent="0.3">
      <c r="S717">
        <v>715</v>
      </c>
      <c r="T717">
        <v>724</v>
      </c>
      <c r="U717">
        <f t="shared" si="28"/>
        <v>262405</v>
      </c>
      <c r="V717">
        <f t="shared" si="29"/>
        <v>102</v>
      </c>
    </row>
    <row r="718" spans="19:22" x14ac:dyDescent="0.3">
      <c r="S718">
        <v>716</v>
      </c>
      <c r="T718">
        <v>725</v>
      </c>
      <c r="U718">
        <f t="shared" si="28"/>
        <v>263130</v>
      </c>
      <c r="V718">
        <f t="shared" si="29"/>
        <v>102</v>
      </c>
    </row>
    <row r="719" spans="19:22" x14ac:dyDescent="0.3">
      <c r="S719">
        <v>717</v>
      </c>
      <c r="T719">
        <v>726</v>
      </c>
      <c r="U719">
        <f t="shared" si="28"/>
        <v>263856</v>
      </c>
      <c r="V719">
        <f t="shared" si="29"/>
        <v>102</v>
      </c>
    </row>
    <row r="720" spans="19:22" x14ac:dyDescent="0.3">
      <c r="S720">
        <v>718</v>
      </c>
      <c r="T720">
        <v>727</v>
      </c>
      <c r="U720">
        <f t="shared" si="28"/>
        <v>264583</v>
      </c>
      <c r="V720">
        <f t="shared" si="29"/>
        <v>102</v>
      </c>
    </row>
    <row r="721" spans="19:22" x14ac:dyDescent="0.3">
      <c r="S721">
        <v>719</v>
      </c>
      <c r="T721">
        <v>728</v>
      </c>
      <c r="U721">
        <f t="shared" si="28"/>
        <v>265311</v>
      </c>
      <c r="V721">
        <f t="shared" si="29"/>
        <v>103</v>
      </c>
    </row>
    <row r="722" spans="19:22" x14ac:dyDescent="0.3">
      <c r="S722">
        <v>720</v>
      </c>
      <c r="T722">
        <v>729</v>
      </c>
      <c r="U722">
        <f t="shared" si="28"/>
        <v>266040</v>
      </c>
      <c r="V722">
        <f t="shared" si="29"/>
        <v>103</v>
      </c>
    </row>
    <row r="723" spans="19:22" x14ac:dyDescent="0.3">
      <c r="S723">
        <v>721</v>
      </c>
      <c r="T723">
        <v>730</v>
      </c>
      <c r="U723">
        <f t="shared" si="28"/>
        <v>266770</v>
      </c>
      <c r="V723">
        <f t="shared" si="29"/>
        <v>103</v>
      </c>
    </row>
    <row r="724" spans="19:22" x14ac:dyDescent="0.3">
      <c r="S724">
        <v>722</v>
      </c>
      <c r="T724">
        <v>731</v>
      </c>
      <c r="U724">
        <f t="shared" si="28"/>
        <v>267501</v>
      </c>
      <c r="V724">
        <f t="shared" si="29"/>
        <v>103</v>
      </c>
    </row>
    <row r="725" spans="19:22" x14ac:dyDescent="0.3">
      <c r="S725">
        <v>723</v>
      </c>
      <c r="T725">
        <v>732</v>
      </c>
      <c r="U725">
        <f t="shared" si="28"/>
        <v>268233</v>
      </c>
      <c r="V725">
        <f t="shared" si="29"/>
        <v>103</v>
      </c>
    </row>
    <row r="726" spans="19:22" x14ac:dyDescent="0.3">
      <c r="S726">
        <v>724</v>
      </c>
      <c r="T726">
        <v>733</v>
      </c>
      <c r="U726">
        <f t="shared" si="28"/>
        <v>268966</v>
      </c>
      <c r="V726">
        <f t="shared" si="29"/>
        <v>103</v>
      </c>
    </row>
    <row r="727" spans="19:22" x14ac:dyDescent="0.3">
      <c r="S727">
        <v>725</v>
      </c>
      <c r="T727">
        <v>734</v>
      </c>
      <c r="U727">
        <f t="shared" si="28"/>
        <v>269700</v>
      </c>
      <c r="V727">
        <f t="shared" si="29"/>
        <v>103</v>
      </c>
    </row>
    <row r="728" spans="19:22" x14ac:dyDescent="0.3">
      <c r="S728">
        <v>726</v>
      </c>
      <c r="T728">
        <v>735</v>
      </c>
      <c r="U728">
        <f t="shared" si="28"/>
        <v>270435</v>
      </c>
      <c r="V728">
        <f t="shared" si="29"/>
        <v>103</v>
      </c>
    </row>
    <row r="729" spans="19:22" x14ac:dyDescent="0.3">
      <c r="S729">
        <v>727</v>
      </c>
      <c r="T729">
        <v>736</v>
      </c>
      <c r="U729">
        <f t="shared" si="28"/>
        <v>271171</v>
      </c>
      <c r="V729">
        <f t="shared" si="29"/>
        <v>103</v>
      </c>
    </row>
    <row r="730" spans="19:22" x14ac:dyDescent="0.3">
      <c r="S730">
        <v>728</v>
      </c>
      <c r="T730">
        <v>737</v>
      </c>
      <c r="U730">
        <f t="shared" si="28"/>
        <v>271908</v>
      </c>
      <c r="V730">
        <f t="shared" si="29"/>
        <v>103</v>
      </c>
    </row>
    <row r="731" spans="19:22" x14ac:dyDescent="0.3">
      <c r="S731">
        <v>729</v>
      </c>
      <c r="T731">
        <v>738</v>
      </c>
      <c r="U731">
        <f t="shared" si="28"/>
        <v>272646</v>
      </c>
      <c r="V731">
        <f t="shared" si="29"/>
        <v>103</v>
      </c>
    </row>
    <row r="732" spans="19:22" x14ac:dyDescent="0.3">
      <c r="S732">
        <v>730</v>
      </c>
      <c r="T732">
        <v>739</v>
      </c>
      <c r="U732">
        <f t="shared" si="28"/>
        <v>273385</v>
      </c>
      <c r="V732">
        <f t="shared" si="29"/>
        <v>104</v>
      </c>
    </row>
    <row r="733" spans="19:22" x14ac:dyDescent="0.3">
      <c r="S733">
        <v>731</v>
      </c>
      <c r="T733">
        <v>740</v>
      </c>
      <c r="U733">
        <f t="shared" si="28"/>
        <v>274125</v>
      </c>
      <c r="V733">
        <f t="shared" si="29"/>
        <v>104</v>
      </c>
    </row>
    <row r="734" spans="19:22" x14ac:dyDescent="0.3">
      <c r="S734">
        <v>732</v>
      </c>
      <c r="T734">
        <v>741</v>
      </c>
      <c r="U734">
        <f t="shared" si="28"/>
        <v>274866</v>
      </c>
      <c r="V734">
        <f t="shared" si="29"/>
        <v>104</v>
      </c>
    </row>
    <row r="735" spans="19:22" x14ac:dyDescent="0.3">
      <c r="S735">
        <v>733</v>
      </c>
      <c r="T735">
        <v>742</v>
      </c>
      <c r="U735">
        <f t="shared" si="28"/>
        <v>275608</v>
      </c>
      <c r="V735">
        <f t="shared" si="29"/>
        <v>104</v>
      </c>
    </row>
    <row r="736" spans="19:22" x14ac:dyDescent="0.3">
      <c r="S736">
        <v>734</v>
      </c>
      <c r="T736">
        <v>743</v>
      </c>
      <c r="U736">
        <f t="shared" si="28"/>
        <v>276351</v>
      </c>
      <c r="V736">
        <f t="shared" si="29"/>
        <v>104</v>
      </c>
    </row>
    <row r="737" spans="19:22" x14ac:dyDescent="0.3">
      <c r="S737">
        <v>735</v>
      </c>
      <c r="T737">
        <v>744</v>
      </c>
      <c r="U737">
        <f t="shared" si="28"/>
        <v>277095</v>
      </c>
      <c r="V737">
        <f t="shared" si="29"/>
        <v>104</v>
      </c>
    </row>
    <row r="738" spans="19:22" x14ac:dyDescent="0.3">
      <c r="S738">
        <v>736</v>
      </c>
      <c r="T738">
        <v>745</v>
      </c>
      <c r="U738">
        <f t="shared" si="28"/>
        <v>277840</v>
      </c>
      <c r="V738">
        <f t="shared" si="29"/>
        <v>104</v>
      </c>
    </row>
    <row r="739" spans="19:22" x14ac:dyDescent="0.3">
      <c r="S739">
        <v>737</v>
      </c>
      <c r="T739">
        <v>746</v>
      </c>
      <c r="U739">
        <f t="shared" si="28"/>
        <v>278586</v>
      </c>
      <c r="V739">
        <f t="shared" si="29"/>
        <v>104</v>
      </c>
    </row>
    <row r="740" spans="19:22" x14ac:dyDescent="0.3">
      <c r="S740">
        <v>738</v>
      </c>
      <c r="T740">
        <v>747</v>
      </c>
      <c r="U740">
        <f t="shared" si="28"/>
        <v>279333</v>
      </c>
      <c r="V740">
        <f t="shared" si="29"/>
        <v>104</v>
      </c>
    </row>
    <row r="741" spans="19:22" x14ac:dyDescent="0.3">
      <c r="S741">
        <v>739</v>
      </c>
      <c r="T741">
        <v>748</v>
      </c>
      <c r="U741">
        <f t="shared" si="28"/>
        <v>280081</v>
      </c>
      <c r="V741">
        <f t="shared" si="29"/>
        <v>104</v>
      </c>
    </row>
    <row r="742" spans="19:22" x14ac:dyDescent="0.3">
      <c r="S742">
        <v>740</v>
      </c>
      <c r="T742">
        <v>749</v>
      </c>
      <c r="U742">
        <f t="shared" si="28"/>
        <v>280830</v>
      </c>
      <c r="V742">
        <f t="shared" si="29"/>
        <v>104</v>
      </c>
    </row>
    <row r="743" spans="19:22" x14ac:dyDescent="0.3">
      <c r="S743">
        <v>741</v>
      </c>
      <c r="T743">
        <v>750</v>
      </c>
      <c r="U743">
        <f t="shared" si="28"/>
        <v>281580</v>
      </c>
      <c r="V743">
        <f t="shared" si="29"/>
        <v>105</v>
      </c>
    </row>
    <row r="744" spans="19:22" x14ac:dyDescent="0.3">
      <c r="S744">
        <v>742</v>
      </c>
      <c r="T744">
        <v>751</v>
      </c>
      <c r="U744">
        <f t="shared" si="28"/>
        <v>282331</v>
      </c>
      <c r="V744">
        <f t="shared" si="29"/>
        <v>105</v>
      </c>
    </row>
    <row r="745" spans="19:22" x14ac:dyDescent="0.3">
      <c r="S745">
        <v>743</v>
      </c>
      <c r="T745">
        <v>752</v>
      </c>
      <c r="U745">
        <f t="shared" si="28"/>
        <v>283083</v>
      </c>
      <c r="V745">
        <f t="shared" si="29"/>
        <v>105</v>
      </c>
    </row>
    <row r="746" spans="19:22" x14ac:dyDescent="0.3">
      <c r="S746">
        <v>744</v>
      </c>
      <c r="T746">
        <v>753</v>
      </c>
      <c r="U746">
        <f t="shared" si="28"/>
        <v>283836</v>
      </c>
      <c r="V746">
        <f t="shared" si="29"/>
        <v>105</v>
      </c>
    </row>
    <row r="747" spans="19:22" x14ac:dyDescent="0.3">
      <c r="S747">
        <v>745</v>
      </c>
      <c r="T747">
        <v>754</v>
      </c>
      <c r="U747">
        <f t="shared" si="28"/>
        <v>284590</v>
      </c>
      <c r="V747">
        <f t="shared" si="29"/>
        <v>105</v>
      </c>
    </row>
    <row r="748" spans="19:22" x14ac:dyDescent="0.3">
      <c r="S748">
        <v>746</v>
      </c>
      <c r="T748">
        <v>755</v>
      </c>
      <c r="U748">
        <f t="shared" si="28"/>
        <v>285345</v>
      </c>
      <c r="V748">
        <f t="shared" si="29"/>
        <v>105</v>
      </c>
    </row>
    <row r="749" spans="19:22" x14ac:dyDescent="0.3">
      <c r="S749">
        <v>747</v>
      </c>
      <c r="T749">
        <v>756</v>
      </c>
      <c r="U749">
        <f t="shared" si="28"/>
        <v>286101</v>
      </c>
      <c r="V749">
        <f t="shared" si="29"/>
        <v>105</v>
      </c>
    </row>
    <row r="750" spans="19:22" x14ac:dyDescent="0.3">
      <c r="S750">
        <v>748</v>
      </c>
      <c r="T750">
        <v>757</v>
      </c>
      <c r="U750">
        <f t="shared" si="28"/>
        <v>286858</v>
      </c>
      <c r="V750">
        <f t="shared" si="29"/>
        <v>105</v>
      </c>
    </row>
    <row r="751" spans="19:22" x14ac:dyDescent="0.3">
      <c r="S751">
        <v>749</v>
      </c>
      <c r="T751">
        <v>758</v>
      </c>
      <c r="U751">
        <f t="shared" si="28"/>
        <v>287616</v>
      </c>
      <c r="V751">
        <f t="shared" si="29"/>
        <v>105</v>
      </c>
    </row>
    <row r="752" spans="19:22" x14ac:dyDescent="0.3">
      <c r="S752">
        <v>750</v>
      </c>
      <c r="T752">
        <v>759</v>
      </c>
      <c r="U752">
        <f t="shared" si="28"/>
        <v>288375</v>
      </c>
      <c r="V752">
        <f t="shared" si="29"/>
        <v>105</v>
      </c>
    </row>
    <row r="753" spans="19:22" x14ac:dyDescent="0.3">
      <c r="S753">
        <v>751</v>
      </c>
      <c r="T753">
        <v>760</v>
      </c>
      <c r="U753">
        <f t="shared" si="28"/>
        <v>289135</v>
      </c>
      <c r="V753">
        <f t="shared" si="29"/>
        <v>106</v>
      </c>
    </row>
    <row r="754" spans="19:22" x14ac:dyDescent="0.3">
      <c r="S754">
        <v>752</v>
      </c>
      <c r="T754">
        <v>761</v>
      </c>
      <c r="U754">
        <f t="shared" si="28"/>
        <v>289896</v>
      </c>
      <c r="V754">
        <f t="shared" si="29"/>
        <v>106</v>
      </c>
    </row>
    <row r="755" spans="19:22" x14ac:dyDescent="0.3">
      <c r="S755">
        <v>753</v>
      </c>
      <c r="T755">
        <v>762</v>
      </c>
      <c r="U755">
        <f t="shared" si="28"/>
        <v>290658</v>
      </c>
      <c r="V755">
        <f t="shared" si="29"/>
        <v>106</v>
      </c>
    </row>
    <row r="756" spans="19:22" x14ac:dyDescent="0.3">
      <c r="S756">
        <v>754</v>
      </c>
      <c r="T756">
        <v>763</v>
      </c>
      <c r="U756">
        <f t="shared" si="28"/>
        <v>291421</v>
      </c>
      <c r="V756">
        <f t="shared" si="29"/>
        <v>106</v>
      </c>
    </row>
    <row r="757" spans="19:22" x14ac:dyDescent="0.3">
      <c r="S757">
        <v>755</v>
      </c>
      <c r="T757">
        <v>764</v>
      </c>
      <c r="U757">
        <f t="shared" si="28"/>
        <v>292185</v>
      </c>
      <c r="V757">
        <f t="shared" si="29"/>
        <v>106</v>
      </c>
    </row>
    <row r="758" spans="19:22" x14ac:dyDescent="0.3">
      <c r="S758">
        <v>756</v>
      </c>
      <c r="T758">
        <v>765</v>
      </c>
      <c r="U758">
        <f t="shared" si="28"/>
        <v>292950</v>
      </c>
      <c r="V758">
        <f t="shared" si="29"/>
        <v>106</v>
      </c>
    </row>
    <row r="759" spans="19:22" x14ac:dyDescent="0.3">
      <c r="S759">
        <v>757</v>
      </c>
      <c r="T759">
        <v>766</v>
      </c>
      <c r="U759">
        <f t="shared" si="28"/>
        <v>293716</v>
      </c>
      <c r="V759">
        <f t="shared" si="29"/>
        <v>106</v>
      </c>
    </row>
    <row r="760" spans="19:22" x14ac:dyDescent="0.3">
      <c r="S760">
        <v>758</v>
      </c>
      <c r="T760">
        <v>767</v>
      </c>
      <c r="U760">
        <f t="shared" si="28"/>
        <v>294483</v>
      </c>
      <c r="V760">
        <f t="shared" si="29"/>
        <v>106</v>
      </c>
    </row>
    <row r="761" spans="19:22" x14ac:dyDescent="0.3">
      <c r="S761">
        <v>759</v>
      </c>
      <c r="T761">
        <v>768</v>
      </c>
      <c r="U761">
        <f t="shared" si="28"/>
        <v>295251</v>
      </c>
      <c r="V761">
        <f t="shared" si="29"/>
        <v>106</v>
      </c>
    </row>
    <row r="762" spans="19:22" x14ac:dyDescent="0.3">
      <c r="S762">
        <v>760</v>
      </c>
      <c r="T762">
        <v>769</v>
      </c>
      <c r="U762">
        <f t="shared" si="28"/>
        <v>296020</v>
      </c>
      <c r="V762">
        <f t="shared" si="29"/>
        <v>106</v>
      </c>
    </row>
    <row r="763" spans="19:22" x14ac:dyDescent="0.3">
      <c r="S763">
        <v>761</v>
      </c>
      <c r="T763">
        <v>770</v>
      </c>
      <c r="U763">
        <f t="shared" ref="U763:U826" si="30">U762+T763</f>
        <v>296790</v>
      </c>
      <c r="V763">
        <f t="shared" ref="V763:V826" si="31">MATCH(U763,$K$3:$K$123,1)</f>
        <v>106</v>
      </c>
    </row>
    <row r="764" spans="19:22" x14ac:dyDescent="0.3">
      <c r="S764">
        <v>762</v>
      </c>
      <c r="T764">
        <v>771</v>
      </c>
      <c r="U764">
        <f t="shared" si="30"/>
        <v>297561</v>
      </c>
      <c r="V764">
        <f t="shared" si="31"/>
        <v>107</v>
      </c>
    </row>
    <row r="765" spans="19:22" x14ac:dyDescent="0.3">
      <c r="S765">
        <v>763</v>
      </c>
      <c r="T765">
        <v>772</v>
      </c>
      <c r="U765">
        <f t="shared" si="30"/>
        <v>298333</v>
      </c>
      <c r="V765">
        <f t="shared" si="31"/>
        <v>107</v>
      </c>
    </row>
    <row r="766" spans="19:22" x14ac:dyDescent="0.3">
      <c r="S766">
        <v>764</v>
      </c>
      <c r="T766">
        <v>773</v>
      </c>
      <c r="U766">
        <f t="shared" si="30"/>
        <v>299106</v>
      </c>
      <c r="V766">
        <f t="shared" si="31"/>
        <v>107</v>
      </c>
    </row>
    <row r="767" spans="19:22" x14ac:dyDescent="0.3">
      <c r="S767">
        <v>765</v>
      </c>
      <c r="T767">
        <v>774</v>
      </c>
      <c r="U767">
        <f t="shared" si="30"/>
        <v>299880</v>
      </c>
      <c r="V767">
        <f t="shared" si="31"/>
        <v>107</v>
      </c>
    </row>
    <row r="768" spans="19:22" x14ac:dyDescent="0.3">
      <c r="S768">
        <v>766</v>
      </c>
      <c r="T768">
        <v>775</v>
      </c>
      <c r="U768">
        <f t="shared" si="30"/>
        <v>300655</v>
      </c>
      <c r="V768">
        <f t="shared" si="31"/>
        <v>107</v>
      </c>
    </row>
    <row r="769" spans="19:22" x14ac:dyDescent="0.3">
      <c r="S769">
        <v>767</v>
      </c>
      <c r="T769">
        <v>776</v>
      </c>
      <c r="U769">
        <f t="shared" si="30"/>
        <v>301431</v>
      </c>
      <c r="V769">
        <f t="shared" si="31"/>
        <v>107</v>
      </c>
    </row>
    <row r="770" spans="19:22" x14ac:dyDescent="0.3">
      <c r="S770">
        <v>768</v>
      </c>
      <c r="T770">
        <v>777</v>
      </c>
      <c r="U770">
        <f t="shared" si="30"/>
        <v>302208</v>
      </c>
      <c r="V770">
        <f t="shared" si="31"/>
        <v>107</v>
      </c>
    </row>
    <row r="771" spans="19:22" x14ac:dyDescent="0.3">
      <c r="S771">
        <v>769</v>
      </c>
      <c r="T771">
        <v>778</v>
      </c>
      <c r="U771">
        <f t="shared" si="30"/>
        <v>302986</v>
      </c>
      <c r="V771">
        <f t="shared" si="31"/>
        <v>107</v>
      </c>
    </row>
    <row r="772" spans="19:22" x14ac:dyDescent="0.3">
      <c r="S772">
        <v>770</v>
      </c>
      <c r="T772">
        <v>779</v>
      </c>
      <c r="U772">
        <f t="shared" si="30"/>
        <v>303765</v>
      </c>
      <c r="V772">
        <f t="shared" si="31"/>
        <v>107</v>
      </c>
    </row>
    <row r="773" spans="19:22" x14ac:dyDescent="0.3">
      <c r="S773">
        <v>771</v>
      </c>
      <c r="T773">
        <v>780</v>
      </c>
      <c r="U773">
        <f t="shared" si="30"/>
        <v>304545</v>
      </c>
      <c r="V773">
        <f t="shared" si="31"/>
        <v>107</v>
      </c>
    </row>
    <row r="774" spans="19:22" x14ac:dyDescent="0.3">
      <c r="S774">
        <v>772</v>
      </c>
      <c r="T774">
        <v>781</v>
      </c>
      <c r="U774">
        <f t="shared" si="30"/>
        <v>305326</v>
      </c>
      <c r="V774">
        <f t="shared" si="31"/>
        <v>107</v>
      </c>
    </row>
    <row r="775" spans="19:22" x14ac:dyDescent="0.3">
      <c r="S775">
        <v>773</v>
      </c>
      <c r="T775">
        <v>782</v>
      </c>
      <c r="U775">
        <f t="shared" si="30"/>
        <v>306108</v>
      </c>
      <c r="V775">
        <f t="shared" si="31"/>
        <v>108</v>
      </c>
    </row>
    <row r="776" spans="19:22" x14ac:dyDescent="0.3">
      <c r="S776">
        <v>774</v>
      </c>
      <c r="T776">
        <v>783</v>
      </c>
      <c r="U776">
        <f t="shared" si="30"/>
        <v>306891</v>
      </c>
      <c r="V776">
        <f t="shared" si="31"/>
        <v>108</v>
      </c>
    </row>
    <row r="777" spans="19:22" x14ac:dyDescent="0.3">
      <c r="S777">
        <v>775</v>
      </c>
      <c r="T777">
        <v>784</v>
      </c>
      <c r="U777">
        <f t="shared" si="30"/>
        <v>307675</v>
      </c>
      <c r="V777">
        <f t="shared" si="31"/>
        <v>108</v>
      </c>
    </row>
    <row r="778" spans="19:22" x14ac:dyDescent="0.3">
      <c r="S778">
        <v>776</v>
      </c>
      <c r="T778">
        <v>785</v>
      </c>
      <c r="U778">
        <f t="shared" si="30"/>
        <v>308460</v>
      </c>
      <c r="V778">
        <f t="shared" si="31"/>
        <v>108</v>
      </c>
    </row>
    <row r="779" spans="19:22" x14ac:dyDescent="0.3">
      <c r="S779">
        <v>777</v>
      </c>
      <c r="T779">
        <v>786</v>
      </c>
      <c r="U779">
        <f t="shared" si="30"/>
        <v>309246</v>
      </c>
      <c r="V779">
        <f t="shared" si="31"/>
        <v>108</v>
      </c>
    </row>
    <row r="780" spans="19:22" x14ac:dyDescent="0.3">
      <c r="S780">
        <v>778</v>
      </c>
      <c r="T780">
        <v>787</v>
      </c>
      <c r="U780">
        <f t="shared" si="30"/>
        <v>310033</v>
      </c>
      <c r="V780">
        <f t="shared" si="31"/>
        <v>108</v>
      </c>
    </row>
    <row r="781" spans="19:22" x14ac:dyDescent="0.3">
      <c r="S781">
        <v>779</v>
      </c>
      <c r="T781">
        <v>788</v>
      </c>
      <c r="U781">
        <f t="shared" si="30"/>
        <v>310821</v>
      </c>
      <c r="V781">
        <f t="shared" si="31"/>
        <v>108</v>
      </c>
    </row>
    <row r="782" spans="19:22" x14ac:dyDescent="0.3">
      <c r="S782">
        <v>780</v>
      </c>
      <c r="T782">
        <v>789</v>
      </c>
      <c r="U782">
        <f t="shared" si="30"/>
        <v>311610</v>
      </c>
      <c r="V782">
        <f t="shared" si="31"/>
        <v>108</v>
      </c>
    </row>
    <row r="783" spans="19:22" x14ac:dyDescent="0.3">
      <c r="S783">
        <v>781</v>
      </c>
      <c r="T783">
        <v>790</v>
      </c>
      <c r="U783">
        <f t="shared" si="30"/>
        <v>312400</v>
      </c>
      <c r="V783">
        <f t="shared" si="31"/>
        <v>108</v>
      </c>
    </row>
    <row r="784" spans="19:22" x14ac:dyDescent="0.3">
      <c r="S784">
        <v>782</v>
      </c>
      <c r="T784">
        <v>791</v>
      </c>
      <c r="U784">
        <f t="shared" si="30"/>
        <v>313191</v>
      </c>
      <c r="V784">
        <f t="shared" si="31"/>
        <v>108</v>
      </c>
    </row>
    <row r="785" spans="19:22" x14ac:dyDescent="0.3">
      <c r="S785">
        <v>783</v>
      </c>
      <c r="T785">
        <v>792</v>
      </c>
      <c r="U785">
        <f t="shared" si="30"/>
        <v>313983</v>
      </c>
      <c r="V785">
        <f t="shared" si="31"/>
        <v>108</v>
      </c>
    </row>
    <row r="786" spans="19:22" x14ac:dyDescent="0.3">
      <c r="S786">
        <v>784</v>
      </c>
      <c r="T786">
        <v>793</v>
      </c>
      <c r="U786">
        <f t="shared" si="30"/>
        <v>314776</v>
      </c>
      <c r="V786">
        <f t="shared" si="31"/>
        <v>109</v>
      </c>
    </row>
    <row r="787" spans="19:22" x14ac:dyDescent="0.3">
      <c r="S787">
        <v>785</v>
      </c>
      <c r="T787">
        <v>794</v>
      </c>
      <c r="U787">
        <f t="shared" si="30"/>
        <v>315570</v>
      </c>
      <c r="V787">
        <f t="shared" si="31"/>
        <v>109</v>
      </c>
    </row>
    <row r="788" spans="19:22" x14ac:dyDescent="0.3">
      <c r="S788">
        <v>786</v>
      </c>
      <c r="T788">
        <v>795</v>
      </c>
      <c r="U788">
        <f t="shared" si="30"/>
        <v>316365</v>
      </c>
      <c r="V788">
        <f t="shared" si="31"/>
        <v>109</v>
      </c>
    </row>
    <row r="789" spans="19:22" x14ac:dyDescent="0.3">
      <c r="S789">
        <v>787</v>
      </c>
      <c r="T789">
        <v>796</v>
      </c>
      <c r="U789">
        <f t="shared" si="30"/>
        <v>317161</v>
      </c>
      <c r="V789">
        <f t="shared" si="31"/>
        <v>109</v>
      </c>
    </row>
    <row r="790" spans="19:22" x14ac:dyDescent="0.3">
      <c r="S790">
        <v>788</v>
      </c>
      <c r="T790">
        <v>797</v>
      </c>
      <c r="U790">
        <f t="shared" si="30"/>
        <v>317958</v>
      </c>
      <c r="V790">
        <f t="shared" si="31"/>
        <v>109</v>
      </c>
    </row>
    <row r="791" spans="19:22" x14ac:dyDescent="0.3">
      <c r="S791">
        <v>789</v>
      </c>
      <c r="T791">
        <v>798</v>
      </c>
      <c r="U791">
        <f t="shared" si="30"/>
        <v>318756</v>
      </c>
      <c r="V791">
        <f t="shared" si="31"/>
        <v>109</v>
      </c>
    </row>
    <row r="792" spans="19:22" x14ac:dyDescent="0.3">
      <c r="S792">
        <v>790</v>
      </c>
      <c r="T792">
        <v>799</v>
      </c>
      <c r="U792">
        <f t="shared" si="30"/>
        <v>319555</v>
      </c>
      <c r="V792">
        <f t="shared" si="31"/>
        <v>109</v>
      </c>
    </row>
    <row r="793" spans="19:22" x14ac:dyDescent="0.3">
      <c r="S793">
        <v>791</v>
      </c>
      <c r="T793">
        <v>800</v>
      </c>
      <c r="U793">
        <f t="shared" si="30"/>
        <v>320355</v>
      </c>
      <c r="V793">
        <f t="shared" si="31"/>
        <v>109</v>
      </c>
    </row>
    <row r="794" spans="19:22" x14ac:dyDescent="0.3">
      <c r="S794">
        <v>792</v>
      </c>
      <c r="T794">
        <v>801</v>
      </c>
      <c r="U794">
        <f t="shared" si="30"/>
        <v>321156</v>
      </c>
      <c r="V794">
        <f t="shared" si="31"/>
        <v>109</v>
      </c>
    </row>
    <row r="795" spans="19:22" x14ac:dyDescent="0.3">
      <c r="S795">
        <v>793</v>
      </c>
      <c r="T795">
        <v>802</v>
      </c>
      <c r="U795">
        <f t="shared" si="30"/>
        <v>321958</v>
      </c>
      <c r="V795">
        <f t="shared" si="31"/>
        <v>109</v>
      </c>
    </row>
    <row r="796" spans="19:22" x14ac:dyDescent="0.3">
      <c r="S796">
        <v>794</v>
      </c>
      <c r="T796">
        <v>803</v>
      </c>
      <c r="U796">
        <f t="shared" si="30"/>
        <v>322761</v>
      </c>
      <c r="V796">
        <f t="shared" si="31"/>
        <v>109</v>
      </c>
    </row>
    <row r="797" spans="19:22" x14ac:dyDescent="0.3">
      <c r="S797">
        <v>795</v>
      </c>
      <c r="T797">
        <v>804</v>
      </c>
      <c r="U797">
        <f t="shared" si="30"/>
        <v>323565</v>
      </c>
      <c r="V797">
        <f t="shared" si="31"/>
        <v>110</v>
      </c>
    </row>
    <row r="798" spans="19:22" x14ac:dyDescent="0.3">
      <c r="S798">
        <v>796</v>
      </c>
      <c r="T798">
        <v>805</v>
      </c>
      <c r="U798">
        <f t="shared" si="30"/>
        <v>324370</v>
      </c>
      <c r="V798">
        <f t="shared" si="31"/>
        <v>110</v>
      </c>
    </row>
    <row r="799" spans="19:22" x14ac:dyDescent="0.3">
      <c r="S799">
        <v>797</v>
      </c>
      <c r="T799">
        <v>806</v>
      </c>
      <c r="U799">
        <f t="shared" si="30"/>
        <v>325176</v>
      </c>
      <c r="V799">
        <f t="shared" si="31"/>
        <v>110</v>
      </c>
    </row>
    <row r="800" spans="19:22" x14ac:dyDescent="0.3">
      <c r="S800">
        <v>798</v>
      </c>
      <c r="T800">
        <v>807</v>
      </c>
      <c r="U800">
        <f t="shared" si="30"/>
        <v>325983</v>
      </c>
      <c r="V800">
        <f t="shared" si="31"/>
        <v>110</v>
      </c>
    </row>
    <row r="801" spans="19:22" x14ac:dyDescent="0.3">
      <c r="S801">
        <v>799</v>
      </c>
      <c r="T801">
        <v>808</v>
      </c>
      <c r="U801">
        <f t="shared" si="30"/>
        <v>326791</v>
      </c>
      <c r="V801">
        <f t="shared" si="31"/>
        <v>110</v>
      </c>
    </row>
    <row r="802" spans="19:22" x14ac:dyDescent="0.3">
      <c r="S802">
        <v>800</v>
      </c>
      <c r="T802">
        <v>809</v>
      </c>
      <c r="U802">
        <f t="shared" si="30"/>
        <v>327600</v>
      </c>
      <c r="V802">
        <f t="shared" si="31"/>
        <v>110</v>
      </c>
    </row>
    <row r="803" spans="19:22" x14ac:dyDescent="0.3">
      <c r="S803">
        <v>801</v>
      </c>
      <c r="T803">
        <v>810</v>
      </c>
      <c r="U803">
        <f t="shared" si="30"/>
        <v>328410</v>
      </c>
      <c r="V803">
        <f t="shared" si="31"/>
        <v>110</v>
      </c>
    </row>
    <row r="804" spans="19:22" x14ac:dyDescent="0.3">
      <c r="S804">
        <v>802</v>
      </c>
      <c r="T804">
        <v>811</v>
      </c>
      <c r="U804">
        <f t="shared" si="30"/>
        <v>329221</v>
      </c>
      <c r="V804">
        <f t="shared" si="31"/>
        <v>110</v>
      </c>
    </row>
    <row r="805" spans="19:22" x14ac:dyDescent="0.3">
      <c r="S805">
        <v>803</v>
      </c>
      <c r="T805">
        <v>812</v>
      </c>
      <c r="U805">
        <f t="shared" si="30"/>
        <v>330033</v>
      </c>
      <c r="V805">
        <f t="shared" si="31"/>
        <v>110</v>
      </c>
    </row>
    <row r="806" spans="19:22" x14ac:dyDescent="0.3">
      <c r="S806">
        <v>804</v>
      </c>
      <c r="T806">
        <v>813</v>
      </c>
      <c r="U806">
        <f t="shared" si="30"/>
        <v>330846</v>
      </c>
      <c r="V806">
        <f t="shared" si="31"/>
        <v>110</v>
      </c>
    </row>
    <row r="807" spans="19:22" x14ac:dyDescent="0.3">
      <c r="S807">
        <v>805</v>
      </c>
      <c r="T807">
        <v>814</v>
      </c>
      <c r="U807">
        <f t="shared" si="30"/>
        <v>331660</v>
      </c>
      <c r="V807">
        <f t="shared" si="31"/>
        <v>110</v>
      </c>
    </row>
    <row r="808" spans="19:22" x14ac:dyDescent="0.3">
      <c r="S808">
        <v>806</v>
      </c>
      <c r="T808">
        <v>815</v>
      </c>
      <c r="U808">
        <f t="shared" si="30"/>
        <v>332475</v>
      </c>
      <c r="V808">
        <f t="shared" si="31"/>
        <v>111</v>
      </c>
    </row>
    <row r="809" spans="19:22" x14ac:dyDescent="0.3">
      <c r="S809">
        <v>807</v>
      </c>
      <c r="T809">
        <v>816</v>
      </c>
      <c r="U809">
        <f t="shared" si="30"/>
        <v>333291</v>
      </c>
      <c r="V809">
        <f t="shared" si="31"/>
        <v>111</v>
      </c>
    </row>
    <row r="810" spans="19:22" x14ac:dyDescent="0.3">
      <c r="S810">
        <v>808</v>
      </c>
      <c r="T810">
        <v>817</v>
      </c>
      <c r="U810">
        <f t="shared" si="30"/>
        <v>334108</v>
      </c>
      <c r="V810">
        <f t="shared" si="31"/>
        <v>111</v>
      </c>
    </row>
    <row r="811" spans="19:22" x14ac:dyDescent="0.3">
      <c r="S811">
        <v>809</v>
      </c>
      <c r="T811">
        <v>818</v>
      </c>
      <c r="U811">
        <f t="shared" si="30"/>
        <v>334926</v>
      </c>
      <c r="V811">
        <f t="shared" si="31"/>
        <v>111</v>
      </c>
    </row>
    <row r="812" spans="19:22" x14ac:dyDescent="0.3">
      <c r="S812">
        <v>810</v>
      </c>
      <c r="T812">
        <v>819</v>
      </c>
      <c r="U812">
        <f t="shared" si="30"/>
        <v>335745</v>
      </c>
      <c r="V812">
        <f t="shared" si="31"/>
        <v>111</v>
      </c>
    </row>
    <row r="813" spans="19:22" x14ac:dyDescent="0.3">
      <c r="S813">
        <v>811</v>
      </c>
      <c r="T813">
        <v>820</v>
      </c>
      <c r="U813">
        <f t="shared" si="30"/>
        <v>336565</v>
      </c>
      <c r="V813">
        <f t="shared" si="31"/>
        <v>111</v>
      </c>
    </row>
    <row r="814" spans="19:22" x14ac:dyDescent="0.3">
      <c r="S814">
        <v>812</v>
      </c>
      <c r="T814">
        <v>821</v>
      </c>
      <c r="U814">
        <f t="shared" si="30"/>
        <v>337386</v>
      </c>
      <c r="V814">
        <f t="shared" si="31"/>
        <v>111</v>
      </c>
    </row>
    <row r="815" spans="19:22" x14ac:dyDescent="0.3">
      <c r="S815">
        <v>813</v>
      </c>
      <c r="T815">
        <v>822</v>
      </c>
      <c r="U815">
        <f t="shared" si="30"/>
        <v>338208</v>
      </c>
      <c r="V815">
        <f t="shared" si="31"/>
        <v>111</v>
      </c>
    </row>
    <row r="816" spans="19:22" x14ac:dyDescent="0.3">
      <c r="S816">
        <v>814</v>
      </c>
      <c r="T816">
        <v>823</v>
      </c>
      <c r="U816">
        <f t="shared" si="30"/>
        <v>339031</v>
      </c>
      <c r="V816">
        <f t="shared" si="31"/>
        <v>111</v>
      </c>
    </row>
    <row r="817" spans="19:22" x14ac:dyDescent="0.3">
      <c r="S817">
        <v>815</v>
      </c>
      <c r="T817">
        <v>824</v>
      </c>
      <c r="U817">
        <f t="shared" si="30"/>
        <v>339855</v>
      </c>
      <c r="V817">
        <f t="shared" si="31"/>
        <v>111</v>
      </c>
    </row>
    <row r="818" spans="19:22" x14ac:dyDescent="0.3">
      <c r="S818">
        <v>816</v>
      </c>
      <c r="T818">
        <v>825</v>
      </c>
      <c r="U818">
        <f t="shared" si="30"/>
        <v>340680</v>
      </c>
      <c r="V818">
        <f t="shared" si="31"/>
        <v>111</v>
      </c>
    </row>
    <row r="819" spans="19:22" x14ac:dyDescent="0.3">
      <c r="S819">
        <v>817</v>
      </c>
      <c r="T819">
        <v>826</v>
      </c>
      <c r="U819">
        <f t="shared" si="30"/>
        <v>341506</v>
      </c>
      <c r="V819">
        <f t="shared" si="31"/>
        <v>112</v>
      </c>
    </row>
    <row r="820" spans="19:22" x14ac:dyDescent="0.3">
      <c r="S820">
        <v>818</v>
      </c>
      <c r="T820">
        <v>827</v>
      </c>
      <c r="U820">
        <f t="shared" si="30"/>
        <v>342333</v>
      </c>
      <c r="V820">
        <f t="shared" si="31"/>
        <v>112</v>
      </c>
    </row>
    <row r="821" spans="19:22" x14ac:dyDescent="0.3">
      <c r="S821">
        <v>819</v>
      </c>
      <c r="T821">
        <v>828</v>
      </c>
      <c r="U821">
        <f t="shared" si="30"/>
        <v>343161</v>
      </c>
      <c r="V821">
        <f t="shared" si="31"/>
        <v>112</v>
      </c>
    </row>
    <row r="822" spans="19:22" x14ac:dyDescent="0.3">
      <c r="S822">
        <v>820</v>
      </c>
      <c r="T822">
        <v>829</v>
      </c>
      <c r="U822">
        <f t="shared" si="30"/>
        <v>343990</v>
      </c>
      <c r="V822">
        <f t="shared" si="31"/>
        <v>112</v>
      </c>
    </row>
    <row r="823" spans="19:22" x14ac:dyDescent="0.3">
      <c r="S823">
        <v>821</v>
      </c>
      <c r="T823">
        <v>830</v>
      </c>
      <c r="U823">
        <f t="shared" si="30"/>
        <v>344820</v>
      </c>
      <c r="V823">
        <f t="shared" si="31"/>
        <v>112</v>
      </c>
    </row>
    <row r="824" spans="19:22" x14ac:dyDescent="0.3">
      <c r="S824">
        <v>822</v>
      </c>
      <c r="T824">
        <v>831</v>
      </c>
      <c r="U824">
        <f t="shared" si="30"/>
        <v>345651</v>
      </c>
      <c r="V824">
        <f t="shared" si="31"/>
        <v>112</v>
      </c>
    </row>
    <row r="825" spans="19:22" x14ac:dyDescent="0.3">
      <c r="S825">
        <v>823</v>
      </c>
      <c r="T825">
        <v>832</v>
      </c>
      <c r="U825">
        <f t="shared" si="30"/>
        <v>346483</v>
      </c>
      <c r="V825">
        <f t="shared" si="31"/>
        <v>112</v>
      </c>
    </row>
    <row r="826" spans="19:22" x14ac:dyDescent="0.3">
      <c r="S826">
        <v>824</v>
      </c>
      <c r="T826">
        <v>833</v>
      </c>
      <c r="U826">
        <f t="shared" si="30"/>
        <v>347316</v>
      </c>
      <c r="V826">
        <f t="shared" si="31"/>
        <v>112</v>
      </c>
    </row>
    <row r="827" spans="19:22" x14ac:dyDescent="0.3">
      <c r="S827">
        <v>825</v>
      </c>
      <c r="T827">
        <v>834</v>
      </c>
      <c r="U827">
        <f t="shared" ref="U827:U890" si="32">U826+T827</f>
        <v>348150</v>
      </c>
      <c r="V827">
        <f t="shared" ref="V827:V890" si="33">MATCH(U827,$K$3:$K$123,1)</f>
        <v>112</v>
      </c>
    </row>
    <row r="828" spans="19:22" x14ac:dyDescent="0.3">
      <c r="S828">
        <v>826</v>
      </c>
      <c r="T828">
        <v>835</v>
      </c>
      <c r="U828">
        <f t="shared" si="32"/>
        <v>348985</v>
      </c>
      <c r="V828">
        <f t="shared" si="33"/>
        <v>112</v>
      </c>
    </row>
    <row r="829" spans="19:22" x14ac:dyDescent="0.3">
      <c r="S829">
        <v>827</v>
      </c>
      <c r="T829">
        <v>836</v>
      </c>
      <c r="U829">
        <f t="shared" si="32"/>
        <v>349821</v>
      </c>
      <c r="V829">
        <f t="shared" si="33"/>
        <v>112</v>
      </c>
    </row>
    <row r="830" spans="19:22" x14ac:dyDescent="0.3">
      <c r="S830">
        <v>828</v>
      </c>
      <c r="T830">
        <v>837</v>
      </c>
      <c r="U830">
        <f t="shared" si="32"/>
        <v>350658</v>
      </c>
      <c r="V830">
        <f t="shared" si="33"/>
        <v>112</v>
      </c>
    </row>
    <row r="831" spans="19:22" x14ac:dyDescent="0.3">
      <c r="S831">
        <v>829</v>
      </c>
      <c r="T831">
        <v>838</v>
      </c>
      <c r="U831">
        <f t="shared" si="32"/>
        <v>351496</v>
      </c>
      <c r="V831">
        <f t="shared" si="33"/>
        <v>113</v>
      </c>
    </row>
    <row r="832" spans="19:22" x14ac:dyDescent="0.3">
      <c r="S832">
        <v>830</v>
      </c>
      <c r="T832">
        <v>839</v>
      </c>
      <c r="U832">
        <f t="shared" si="32"/>
        <v>352335</v>
      </c>
      <c r="V832">
        <f t="shared" si="33"/>
        <v>113</v>
      </c>
    </row>
    <row r="833" spans="19:22" x14ac:dyDescent="0.3">
      <c r="S833">
        <v>831</v>
      </c>
      <c r="T833">
        <v>840</v>
      </c>
      <c r="U833">
        <f t="shared" si="32"/>
        <v>353175</v>
      </c>
      <c r="V833">
        <f t="shared" si="33"/>
        <v>113</v>
      </c>
    </row>
    <row r="834" spans="19:22" x14ac:dyDescent="0.3">
      <c r="S834">
        <v>832</v>
      </c>
      <c r="T834">
        <v>841</v>
      </c>
      <c r="U834">
        <f t="shared" si="32"/>
        <v>354016</v>
      </c>
      <c r="V834">
        <f t="shared" si="33"/>
        <v>113</v>
      </c>
    </row>
    <row r="835" spans="19:22" x14ac:dyDescent="0.3">
      <c r="S835">
        <v>833</v>
      </c>
      <c r="T835">
        <v>842</v>
      </c>
      <c r="U835">
        <f t="shared" si="32"/>
        <v>354858</v>
      </c>
      <c r="V835">
        <f t="shared" si="33"/>
        <v>113</v>
      </c>
    </row>
    <row r="836" spans="19:22" x14ac:dyDescent="0.3">
      <c r="S836">
        <v>834</v>
      </c>
      <c r="T836">
        <v>843</v>
      </c>
      <c r="U836">
        <f t="shared" si="32"/>
        <v>355701</v>
      </c>
      <c r="V836">
        <f t="shared" si="33"/>
        <v>113</v>
      </c>
    </row>
    <row r="837" spans="19:22" x14ac:dyDescent="0.3">
      <c r="S837">
        <v>835</v>
      </c>
      <c r="T837">
        <v>844</v>
      </c>
      <c r="U837">
        <f t="shared" si="32"/>
        <v>356545</v>
      </c>
      <c r="V837">
        <f t="shared" si="33"/>
        <v>113</v>
      </c>
    </row>
    <row r="838" spans="19:22" x14ac:dyDescent="0.3">
      <c r="S838">
        <v>836</v>
      </c>
      <c r="T838">
        <v>845</v>
      </c>
      <c r="U838">
        <f t="shared" si="32"/>
        <v>357390</v>
      </c>
      <c r="V838">
        <f t="shared" si="33"/>
        <v>113</v>
      </c>
    </row>
    <row r="839" spans="19:22" x14ac:dyDescent="0.3">
      <c r="S839">
        <v>837</v>
      </c>
      <c r="T839">
        <v>846</v>
      </c>
      <c r="U839">
        <f t="shared" si="32"/>
        <v>358236</v>
      </c>
      <c r="V839">
        <f t="shared" si="33"/>
        <v>113</v>
      </c>
    </row>
    <row r="840" spans="19:22" x14ac:dyDescent="0.3">
      <c r="S840">
        <v>838</v>
      </c>
      <c r="T840">
        <v>847</v>
      </c>
      <c r="U840">
        <f t="shared" si="32"/>
        <v>359083</v>
      </c>
      <c r="V840">
        <f t="shared" si="33"/>
        <v>113</v>
      </c>
    </row>
    <row r="841" spans="19:22" x14ac:dyDescent="0.3">
      <c r="S841">
        <v>839</v>
      </c>
      <c r="T841">
        <v>848</v>
      </c>
      <c r="U841">
        <f t="shared" si="32"/>
        <v>359931</v>
      </c>
      <c r="V841">
        <f t="shared" si="33"/>
        <v>113</v>
      </c>
    </row>
    <row r="842" spans="19:22" x14ac:dyDescent="0.3">
      <c r="S842">
        <v>840</v>
      </c>
      <c r="T842">
        <v>849</v>
      </c>
      <c r="U842">
        <f t="shared" si="32"/>
        <v>360780</v>
      </c>
      <c r="V842">
        <f t="shared" si="33"/>
        <v>114</v>
      </c>
    </row>
    <row r="843" spans="19:22" x14ac:dyDescent="0.3">
      <c r="S843">
        <v>841</v>
      </c>
      <c r="T843">
        <v>850</v>
      </c>
      <c r="U843">
        <f t="shared" si="32"/>
        <v>361630</v>
      </c>
      <c r="V843">
        <f t="shared" si="33"/>
        <v>114</v>
      </c>
    </row>
    <row r="844" spans="19:22" x14ac:dyDescent="0.3">
      <c r="S844">
        <v>842</v>
      </c>
      <c r="T844">
        <v>851</v>
      </c>
      <c r="U844">
        <f t="shared" si="32"/>
        <v>362481</v>
      </c>
      <c r="V844">
        <f t="shared" si="33"/>
        <v>114</v>
      </c>
    </row>
    <row r="845" spans="19:22" x14ac:dyDescent="0.3">
      <c r="S845">
        <v>843</v>
      </c>
      <c r="T845">
        <v>852</v>
      </c>
      <c r="U845">
        <f t="shared" si="32"/>
        <v>363333</v>
      </c>
      <c r="V845">
        <f t="shared" si="33"/>
        <v>114</v>
      </c>
    </row>
    <row r="846" spans="19:22" x14ac:dyDescent="0.3">
      <c r="S846">
        <v>844</v>
      </c>
      <c r="T846">
        <v>853</v>
      </c>
      <c r="U846">
        <f t="shared" si="32"/>
        <v>364186</v>
      </c>
      <c r="V846">
        <f t="shared" si="33"/>
        <v>114</v>
      </c>
    </row>
    <row r="847" spans="19:22" x14ac:dyDescent="0.3">
      <c r="S847">
        <v>845</v>
      </c>
      <c r="T847">
        <v>854</v>
      </c>
      <c r="U847">
        <f t="shared" si="32"/>
        <v>365040</v>
      </c>
      <c r="V847">
        <f t="shared" si="33"/>
        <v>114</v>
      </c>
    </row>
    <row r="848" spans="19:22" x14ac:dyDescent="0.3">
      <c r="S848">
        <v>846</v>
      </c>
      <c r="T848">
        <v>855</v>
      </c>
      <c r="U848">
        <f t="shared" si="32"/>
        <v>365895</v>
      </c>
      <c r="V848">
        <f t="shared" si="33"/>
        <v>114</v>
      </c>
    </row>
    <row r="849" spans="19:22" x14ac:dyDescent="0.3">
      <c r="S849">
        <v>847</v>
      </c>
      <c r="T849">
        <v>856</v>
      </c>
      <c r="U849">
        <f t="shared" si="32"/>
        <v>366751</v>
      </c>
      <c r="V849">
        <f t="shared" si="33"/>
        <v>114</v>
      </c>
    </row>
    <row r="850" spans="19:22" x14ac:dyDescent="0.3">
      <c r="S850">
        <v>848</v>
      </c>
      <c r="T850">
        <v>857</v>
      </c>
      <c r="U850">
        <f t="shared" si="32"/>
        <v>367608</v>
      </c>
      <c r="V850">
        <f t="shared" si="33"/>
        <v>114</v>
      </c>
    </row>
    <row r="851" spans="19:22" x14ac:dyDescent="0.3">
      <c r="S851">
        <v>849</v>
      </c>
      <c r="T851">
        <v>858</v>
      </c>
      <c r="U851">
        <f t="shared" si="32"/>
        <v>368466</v>
      </c>
      <c r="V851">
        <f t="shared" si="33"/>
        <v>114</v>
      </c>
    </row>
    <row r="852" spans="19:22" x14ac:dyDescent="0.3">
      <c r="S852">
        <v>850</v>
      </c>
      <c r="T852">
        <v>859</v>
      </c>
      <c r="U852">
        <f t="shared" si="32"/>
        <v>369325</v>
      </c>
      <c r="V852">
        <f t="shared" si="33"/>
        <v>114</v>
      </c>
    </row>
    <row r="853" spans="19:22" x14ac:dyDescent="0.3">
      <c r="S853">
        <v>851</v>
      </c>
      <c r="T853">
        <v>860</v>
      </c>
      <c r="U853">
        <f t="shared" si="32"/>
        <v>370185</v>
      </c>
      <c r="V853">
        <f t="shared" si="33"/>
        <v>115</v>
      </c>
    </row>
    <row r="854" spans="19:22" x14ac:dyDescent="0.3">
      <c r="S854">
        <v>852</v>
      </c>
      <c r="T854">
        <v>861</v>
      </c>
      <c r="U854">
        <f t="shared" si="32"/>
        <v>371046</v>
      </c>
      <c r="V854">
        <f t="shared" si="33"/>
        <v>115</v>
      </c>
    </row>
    <row r="855" spans="19:22" x14ac:dyDescent="0.3">
      <c r="S855">
        <v>853</v>
      </c>
      <c r="T855">
        <v>862</v>
      </c>
      <c r="U855">
        <f t="shared" si="32"/>
        <v>371908</v>
      </c>
      <c r="V855">
        <f t="shared" si="33"/>
        <v>115</v>
      </c>
    </row>
    <row r="856" spans="19:22" x14ac:dyDescent="0.3">
      <c r="S856">
        <v>854</v>
      </c>
      <c r="T856">
        <v>863</v>
      </c>
      <c r="U856">
        <f t="shared" si="32"/>
        <v>372771</v>
      </c>
      <c r="V856">
        <f t="shared" si="33"/>
        <v>115</v>
      </c>
    </row>
    <row r="857" spans="19:22" x14ac:dyDescent="0.3">
      <c r="S857">
        <v>855</v>
      </c>
      <c r="T857">
        <v>864</v>
      </c>
      <c r="U857">
        <f t="shared" si="32"/>
        <v>373635</v>
      </c>
      <c r="V857">
        <f t="shared" si="33"/>
        <v>115</v>
      </c>
    </row>
    <row r="858" spans="19:22" x14ac:dyDescent="0.3">
      <c r="S858">
        <v>856</v>
      </c>
      <c r="T858">
        <v>865</v>
      </c>
      <c r="U858">
        <f t="shared" si="32"/>
        <v>374500</v>
      </c>
      <c r="V858">
        <f t="shared" si="33"/>
        <v>115</v>
      </c>
    </row>
    <row r="859" spans="19:22" x14ac:dyDescent="0.3">
      <c r="S859">
        <v>857</v>
      </c>
      <c r="T859">
        <v>866</v>
      </c>
      <c r="U859">
        <f t="shared" si="32"/>
        <v>375366</v>
      </c>
      <c r="V859">
        <f t="shared" si="33"/>
        <v>115</v>
      </c>
    </row>
    <row r="860" spans="19:22" x14ac:dyDescent="0.3">
      <c r="S860">
        <v>858</v>
      </c>
      <c r="T860">
        <v>867</v>
      </c>
      <c r="U860">
        <f t="shared" si="32"/>
        <v>376233</v>
      </c>
      <c r="V860">
        <f t="shared" si="33"/>
        <v>115</v>
      </c>
    </row>
    <row r="861" spans="19:22" x14ac:dyDescent="0.3">
      <c r="S861">
        <v>859</v>
      </c>
      <c r="T861">
        <v>868</v>
      </c>
      <c r="U861">
        <f t="shared" si="32"/>
        <v>377101</v>
      </c>
      <c r="V861">
        <f t="shared" si="33"/>
        <v>115</v>
      </c>
    </row>
    <row r="862" spans="19:22" x14ac:dyDescent="0.3">
      <c r="S862">
        <v>860</v>
      </c>
      <c r="T862">
        <v>869</v>
      </c>
      <c r="U862">
        <f t="shared" si="32"/>
        <v>377970</v>
      </c>
      <c r="V862">
        <f t="shared" si="33"/>
        <v>115</v>
      </c>
    </row>
    <row r="863" spans="19:22" x14ac:dyDescent="0.3">
      <c r="S863">
        <v>861</v>
      </c>
      <c r="T863">
        <v>870</v>
      </c>
      <c r="U863">
        <f t="shared" si="32"/>
        <v>378840</v>
      </c>
      <c r="V863">
        <f t="shared" si="33"/>
        <v>115</v>
      </c>
    </row>
    <row r="864" spans="19:22" x14ac:dyDescent="0.3">
      <c r="S864">
        <v>862</v>
      </c>
      <c r="T864">
        <v>871</v>
      </c>
      <c r="U864">
        <f t="shared" si="32"/>
        <v>379711</v>
      </c>
      <c r="V864">
        <f t="shared" si="33"/>
        <v>116</v>
      </c>
    </row>
    <row r="865" spans="19:22" x14ac:dyDescent="0.3">
      <c r="S865">
        <v>863</v>
      </c>
      <c r="T865">
        <v>872</v>
      </c>
      <c r="U865">
        <f t="shared" si="32"/>
        <v>380583</v>
      </c>
      <c r="V865">
        <f t="shared" si="33"/>
        <v>116</v>
      </c>
    </row>
    <row r="866" spans="19:22" x14ac:dyDescent="0.3">
      <c r="S866">
        <v>864</v>
      </c>
      <c r="T866">
        <v>873</v>
      </c>
      <c r="U866">
        <f t="shared" si="32"/>
        <v>381456</v>
      </c>
      <c r="V866">
        <f t="shared" si="33"/>
        <v>116</v>
      </c>
    </row>
    <row r="867" spans="19:22" x14ac:dyDescent="0.3">
      <c r="S867">
        <v>865</v>
      </c>
      <c r="T867">
        <v>874</v>
      </c>
      <c r="U867">
        <f t="shared" si="32"/>
        <v>382330</v>
      </c>
      <c r="V867">
        <f t="shared" si="33"/>
        <v>116</v>
      </c>
    </row>
    <row r="868" spans="19:22" x14ac:dyDescent="0.3">
      <c r="S868">
        <v>866</v>
      </c>
      <c r="T868">
        <v>875</v>
      </c>
      <c r="U868">
        <f t="shared" si="32"/>
        <v>383205</v>
      </c>
      <c r="V868">
        <f t="shared" si="33"/>
        <v>116</v>
      </c>
    </row>
    <row r="869" spans="19:22" x14ac:dyDescent="0.3">
      <c r="S869">
        <v>867</v>
      </c>
      <c r="T869">
        <v>876</v>
      </c>
      <c r="U869">
        <f t="shared" si="32"/>
        <v>384081</v>
      </c>
      <c r="V869">
        <f t="shared" si="33"/>
        <v>116</v>
      </c>
    </row>
    <row r="870" spans="19:22" x14ac:dyDescent="0.3">
      <c r="S870">
        <v>868</v>
      </c>
      <c r="T870">
        <v>877</v>
      </c>
      <c r="U870">
        <f t="shared" si="32"/>
        <v>384958</v>
      </c>
      <c r="V870">
        <f t="shared" si="33"/>
        <v>116</v>
      </c>
    </row>
    <row r="871" spans="19:22" x14ac:dyDescent="0.3">
      <c r="S871">
        <v>869</v>
      </c>
      <c r="T871">
        <v>878</v>
      </c>
      <c r="U871">
        <f t="shared" si="32"/>
        <v>385836</v>
      </c>
      <c r="V871">
        <f t="shared" si="33"/>
        <v>116</v>
      </c>
    </row>
    <row r="872" spans="19:22" x14ac:dyDescent="0.3">
      <c r="S872">
        <v>870</v>
      </c>
      <c r="T872">
        <v>879</v>
      </c>
      <c r="U872">
        <f t="shared" si="32"/>
        <v>386715</v>
      </c>
      <c r="V872">
        <f t="shared" si="33"/>
        <v>116</v>
      </c>
    </row>
    <row r="873" spans="19:22" x14ac:dyDescent="0.3">
      <c r="S873">
        <v>871</v>
      </c>
      <c r="T873">
        <v>880</v>
      </c>
      <c r="U873">
        <f t="shared" si="32"/>
        <v>387595</v>
      </c>
      <c r="V873">
        <f t="shared" si="33"/>
        <v>116</v>
      </c>
    </row>
    <row r="874" spans="19:22" x14ac:dyDescent="0.3">
      <c r="S874">
        <v>872</v>
      </c>
      <c r="T874">
        <v>881</v>
      </c>
      <c r="U874">
        <f t="shared" si="32"/>
        <v>388476</v>
      </c>
      <c r="V874">
        <f t="shared" si="33"/>
        <v>116</v>
      </c>
    </row>
    <row r="875" spans="19:22" x14ac:dyDescent="0.3">
      <c r="S875">
        <v>873</v>
      </c>
      <c r="T875">
        <v>882</v>
      </c>
      <c r="U875">
        <f t="shared" si="32"/>
        <v>389358</v>
      </c>
      <c r="V875">
        <f t="shared" si="33"/>
        <v>116</v>
      </c>
    </row>
    <row r="876" spans="19:22" x14ac:dyDescent="0.3">
      <c r="S876">
        <v>874</v>
      </c>
      <c r="T876">
        <v>883</v>
      </c>
      <c r="U876">
        <f t="shared" si="32"/>
        <v>390241</v>
      </c>
      <c r="V876">
        <f t="shared" si="33"/>
        <v>117</v>
      </c>
    </row>
    <row r="877" spans="19:22" x14ac:dyDescent="0.3">
      <c r="S877">
        <v>875</v>
      </c>
      <c r="T877">
        <v>884</v>
      </c>
      <c r="U877">
        <f t="shared" si="32"/>
        <v>391125</v>
      </c>
      <c r="V877">
        <f t="shared" si="33"/>
        <v>117</v>
      </c>
    </row>
    <row r="878" spans="19:22" x14ac:dyDescent="0.3">
      <c r="S878">
        <v>876</v>
      </c>
      <c r="T878">
        <v>885</v>
      </c>
      <c r="U878">
        <f t="shared" si="32"/>
        <v>392010</v>
      </c>
      <c r="V878">
        <f t="shared" si="33"/>
        <v>117</v>
      </c>
    </row>
    <row r="879" spans="19:22" x14ac:dyDescent="0.3">
      <c r="S879">
        <v>877</v>
      </c>
      <c r="T879">
        <v>886</v>
      </c>
      <c r="U879">
        <f t="shared" si="32"/>
        <v>392896</v>
      </c>
      <c r="V879">
        <f t="shared" si="33"/>
        <v>117</v>
      </c>
    </row>
    <row r="880" spans="19:22" x14ac:dyDescent="0.3">
      <c r="S880">
        <v>878</v>
      </c>
      <c r="T880">
        <v>887</v>
      </c>
      <c r="U880">
        <f t="shared" si="32"/>
        <v>393783</v>
      </c>
      <c r="V880">
        <f t="shared" si="33"/>
        <v>117</v>
      </c>
    </row>
    <row r="881" spans="19:22" x14ac:dyDescent="0.3">
      <c r="S881">
        <v>879</v>
      </c>
      <c r="T881">
        <v>888</v>
      </c>
      <c r="U881">
        <f t="shared" si="32"/>
        <v>394671</v>
      </c>
      <c r="V881">
        <f t="shared" si="33"/>
        <v>117</v>
      </c>
    </row>
    <row r="882" spans="19:22" x14ac:dyDescent="0.3">
      <c r="S882">
        <v>880</v>
      </c>
      <c r="T882">
        <v>889</v>
      </c>
      <c r="U882">
        <f t="shared" si="32"/>
        <v>395560</v>
      </c>
      <c r="V882">
        <f t="shared" si="33"/>
        <v>117</v>
      </c>
    </row>
    <row r="883" spans="19:22" x14ac:dyDescent="0.3">
      <c r="S883">
        <v>881</v>
      </c>
      <c r="T883">
        <v>890</v>
      </c>
      <c r="U883">
        <f t="shared" si="32"/>
        <v>396450</v>
      </c>
      <c r="V883">
        <f t="shared" si="33"/>
        <v>117</v>
      </c>
    </row>
    <row r="884" spans="19:22" x14ac:dyDescent="0.3">
      <c r="S884">
        <v>882</v>
      </c>
      <c r="T884">
        <v>891</v>
      </c>
      <c r="U884">
        <f t="shared" si="32"/>
        <v>397341</v>
      </c>
      <c r="V884">
        <f t="shared" si="33"/>
        <v>117</v>
      </c>
    </row>
    <row r="885" spans="19:22" x14ac:dyDescent="0.3">
      <c r="S885">
        <v>883</v>
      </c>
      <c r="T885">
        <v>892</v>
      </c>
      <c r="U885">
        <f t="shared" si="32"/>
        <v>398233</v>
      </c>
      <c r="V885">
        <f t="shared" si="33"/>
        <v>117</v>
      </c>
    </row>
    <row r="886" spans="19:22" x14ac:dyDescent="0.3">
      <c r="S886">
        <v>884</v>
      </c>
      <c r="T886">
        <v>893</v>
      </c>
      <c r="U886">
        <f t="shared" si="32"/>
        <v>399126</v>
      </c>
      <c r="V886">
        <f t="shared" si="33"/>
        <v>117</v>
      </c>
    </row>
    <row r="887" spans="19:22" x14ac:dyDescent="0.3">
      <c r="S887">
        <v>885</v>
      </c>
      <c r="T887">
        <v>894</v>
      </c>
      <c r="U887">
        <f t="shared" si="32"/>
        <v>400020</v>
      </c>
      <c r="V887">
        <f t="shared" si="33"/>
        <v>118</v>
      </c>
    </row>
    <row r="888" spans="19:22" x14ac:dyDescent="0.3">
      <c r="S888">
        <v>886</v>
      </c>
      <c r="T888">
        <v>895</v>
      </c>
      <c r="U888">
        <f t="shared" si="32"/>
        <v>400915</v>
      </c>
      <c r="V888">
        <f t="shared" si="33"/>
        <v>118</v>
      </c>
    </row>
    <row r="889" spans="19:22" x14ac:dyDescent="0.3">
      <c r="S889">
        <v>887</v>
      </c>
      <c r="T889">
        <v>896</v>
      </c>
      <c r="U889">
        <f t="shared" si="32"/>
        <v>401811</v>
      </c>
      <c r="V889">
        <f t="shared" si="33"/>
        <v>118</v>
      </c>
    </row>
    <row r="890" spans="19:22" x14ac:dyDescent="0.3">
      <c r="S890">
        <v>888</v>
      </c>
      <c r="T890">
        <v>897</v>
      </c>
      <c r="U890">
        <f t="shared" si="32"/>
        <v>402708</v>
      </c>
      <c r="V890">
        <f t="shared" si="33"/>
        <v>118</v>
      </c>
    </row>
    <row r="891" spans="19:22" x14ac:dyDescent="0.3">
      <c r="S891">
        <v>889</v>
      </c>
      <c r="T891">
        <v>898</v>
      </c>
      <c r="U891">
        <f t="shared" ref="U891:U954" si="34">U890+T891</f>
        <v>403606</v>
      </c>
      <c r="V891">
        <f t="shared" ref="V891:V954" si="35">MATCH(U891,$K$3:$K$123,1)</f>
        <v>118</v>
      </c>
    </row>
    <row r="892" spans="19:22" x14ac:dyDescent="0.3">
      <c r="S892">
        <v>890</v>
      </c>
      <c r="T892">
        <v>899</v>
      </c>
      <c r="U892">
        <f t="shared" si="34"/>
        <v>404505</v>
      </c>
      <c r="V892">
        <f t="shared" si="35"/>
        <v>118</v>
      </c>
    </row>
    <row r="893" spans="19:22" x14ac:dyDescent="0.3">
      <c r="S893">
        <v>891</v>
      </c>
      <c r="T893">
        <v>900</v>
      </c>
      <c r="U893">
        <f t="shared" si="34"/>
        <v>405405</v>
      </c>
      <c r="V893">
        <f t="shared" si="35"/>
        <v>118</v>
      </c>
    </row>
    <row r="894" spans="19:22" x14ac:dyDescent="0.3">
      <c r="S894">
        <v>892</v>
      </c>
      <c r="T894">
        <v>901</v>
      </c>
      <c r="U894">
        <f t="shared" si="34"/>
        <v>406306</v>
      </c>
      <c r="V894">
        <f t="shared" si="35"/>
        <v>118</v>
      </c>
    </row>
    <row r="895" spans="19:22" x14ac:dyDescent="0.3">
      <c r="S895">
        <v>893</v>
      </c>
      <c r="T895">
        <v>902</v>
      </c>
      <c r="U895">
        <f t="shared" si="34"/>
        <v>407208</v>
      </c>
      <c r="V895">
        <f t="shared" si="35"/>
        <v>118</v>
      </c>
    </row>
    <row r="896" spans="19:22" x14ac:dyDescent="0.3">
      <c r="S896">
        <v>894</v>
      </c>
      <c r="T896">
        <v>903</v>
      </c>
      <c r="U896">
        <f t="shared" si="34"/>
        <v>408111</v>
      </c>
      <c r="V896">
        <f t="shared" si="35"/>
        <v>118</v>
      </c>
    </row>
    <row r="897" spans="19:22" x14ac:dyDescent="0.3">
      <c r="S897">
        <v>895</v>
      </c>
      <c r="T897">
        <v>904</v>
      </c>
      <c r="U897">
        <f t="shared" si="34"/>
        <v>409015</v>
      </c>
      <c r="V897">
        <f t="shared" si="35"/>
        <v>118</v>
      </c>
    </row>
    <row r="898" spans="19:22" x14ac:dyDescent="0.3">
      <c r="S898">
        <v>896</v>
      </c>
      <c r="T898">
        <v>905</v>
      </c>
      <c r="U898">
        <f t="shared" si="34"/>
        <v>409920</v>
      </c>
      <c r="V898">
        <f t="shared" si="35"/>
        <v>118</v>
      </c>
    </row>
    <row r="899" spans="19:22" x14ac:dyDescent="0.3">
      <c r="S899">
        <v>897</v>
      </c>
      <c r="T899">
        <v>906</v>
      </c>
      <c r="U899">
        <f t="shared" si="34"/>
        <v>410826</v>
      </c>
      <c r="V899">
        <f t="shared" si="35"/>
        <v>119</v>
      </c>
    </row>
    <row r="900" spans="19:22" x14ac:dyDescent="0.3">
      <c r="S900">
        <v>898</v>
      </c>
      <c r="T900">
        <v>907</v>
      </c>
      <c r="U900">
        <f t="shared" si="34"/>
        <v>411733</v>
      </c>
      <c r="V900">
        <f t="shared" si="35"/>
        <v>119</v>
      </c>
    </row>
    <row r="901" spans="19:22" x14ac:dyDescent="0.3">
      <c r="S901">
        <v>899</v>
      </c>
      <c r="T901">
        <v>908</v>
      </c>
      <c r="U901">
        <f t="shared" si="34"/>
        <v>412641</v>
      </c>
      <c r="V901">
        <f t="shared" si="35"/>
        <v>119</v>
      </c>
    </row>
    <row r="902" spans="19:22" x14ac:dyDescent="0.3">
      <c r="S902">
        <v>900</v>
      </c>
      <c r="T902">
        <v>909</v>
      </c>
      <c r="U902">
        <f t="shared" si="34"/>
        <v>413550</v>
      </c>
      <c r="V902">
        <f t="shared" si="35"/>
        <v>119</v>
      </c>
    </row>
    <row r="903" spans="19:22" x14ac:dyDescent="0.3">
      <c r="S903">
        <v>901</v>
      </c>
      <c r="T903">
        <v>910</v>
      </c>
      <c r="U903">
        <f t="shared" si="34"/>
        <v>414460</v>
      </c>
      <c r="V903">
        <f t="shared" si="35"/>
        <v>119</v>
      </c>
    </row>
    <row r="904" spans="19:22" x14ac:dyDescent="0.3">
      <c r="S904">
        <v>902</v>
      </c>
      <c r="T904">
        <v>911</v>
      </c>
      <c r="U904">
        <f t="shared" si="34"/>
        <v>415371</v>
      </c>
      <c r="V904">
        <f t="shared" si="35"/>
        <v>119</v>
      </c>
    </row>
    <row r="905" spans="19:22" x14ac:dyDescent="0.3">
      <c r="S905">
        <v>903</v>
      </c>
      <c r="T905">
        <v>912</v>
      </c>
      <c r="U905">
        <f t="shared" si="34"/>
        <v>416283</v>
      </c>
      <c r="V905">
        <f t="shared" si="35"/>
        <v>119</v>
      </c>
    </row>
    <row r="906" spans="19:22" x14ac:dyDescent="0.3">
      <c r="S906">
        <v>904</v>
      </c>
      <c r="T906">
        <v>913</v>
      </c>
      <c r="U906">
        <f t="shared" si="34"/>
        <v>417196</v>
      </c>
      <c r="V906">
        <f t="shared" si="35"/>
        <v>119</v>
      </c>
    </row>
    <row r="907" spans="19:22" x14ac:dyDescent="0.3">
      <c r="S907">
        <v>905</v>
      </c>
      <c r="T907">
        <v>914</v>
      </c>
      <c r="U907">
        <f t="shared" si="34"/>
        <v>418110</v>
      </c>
      <c r="V907">
        <f t="shared" si="35"/>
        <v>119</v>
      </c>
    </row>
    <row r="908" spans="19:22" x14ac:dyDescent="0.3">
      <c r="S908">
        <v>906</v>
      </c>
      <c r="T908">
        <v>915</v>
      </c>
      <c r="U908">
        <f t="shared" si="34"/>
        <v>419025</v>
      </c>
      <c r="V908">
        <f t="shared" si="35"/>
        <v>119</v>
      </c>
    </row>
    <row r="909" spans="19:22" x14ac:dyDescent="0.3">
      <c r="S909">
        <v>907</v>
      </c>
      <c r="T909">
        <v>916</v>
      </c>
      <c r="U909">
        <f t="shared" si="34"/>
        <v>419941</v>
      </c>
      <c r="V909">
        <f t="shared" si="35"/>
        <v>119</v>
      </c>
    </row>
    <row r="910" spans="19:22" x14ac:dyDescent="0.3">
      <c r="S910">
        <v>908</v>
      </c>
      <c r="T910">
        <v>917</v>
      </c>
      <c r="U910">
        <f t="shared" si="34"/>
        <v>420858</v>
      </c>
      <c r="V910">
        <f t="shared" si="35"/>
        <v>119</v>
      </c>
    </row>
    <row r="911" spans="19:22" x14ac:dyDescent="0.3">
      <c r="S911">
        <v>909</v>
      </c>
      <c r="T911">
        <v>918</v>
      </c>
      <c r="U911">
        <f t="shared" si="34"/>
        <v>421776</v>
      </c>
      <c r="V911">
        <f t="shared" si="35"/>
        <v>119</v>
      </c>
    </row>
    <row r="912" spans="19:22" x14ac:dyDescent="0.3">
      <c r="S912">
        <v>910</v>
      </c>
      <c r="T912">
        <v>919</v>
      </c>
      <c r="U912">
        <f t="shared" si="34"/>
        <v>422695</v>
      </c>
      <c r="V912">
        <f t="shared" si="35"/>
        <v>119</v>
      </c>
    </row>
    <row r="913" spans="19:22" x14ac:dyDescent="0.3">
      <c r="S913">
        <v>911</v>
      </c>
      <c r="T913">
        <v>920</v>
      </c>
      <c r="U913">
        <f t="shared" si="34"/>
        <v>423615</v>
      </c>
      <c r="V913">
        <f t="shared" si="35"/>
        <v>119</v>
      </c>
    </row>
    <row r="914" spans="19:22" x14ac:dyDescent="0.3">
      <c r="S914">
        <v>912</v>
      </c>
      <c r="T914">
        <v>921</v>
      </c>
      <c r="U914">
        <f t="shared" si="34"/>
        <v>424536</v>
      </c>
      <c r="V914">
        <f t="shared" si="35"/>
        <v>119</v>
      </c>
    </row>
    <row r="915" spans="19:22" x14ac:dyDescent="0.3">
      <c r="S915">
        <v>913</v>
      </c>
      <c r="T915">
        <v>922</v>
      </c>
      <c r="U915">
        <f t="shared" si="34"/>
        <v>425458</v>
      </c>
      <c r="V915">
        <f t="shared" si="35"/>
        <v>119</v>
      </c>
    </row>
    <row r="916" spans="19:22" x14ac:dyDescent="0.3">
      <c r="S916">
        <v>914</v>
      </c>
      <c r="T916">
        <v>923</v>
      </c>
      <c r="U916">
        <f t="shared" si="34"/>
        <v>426381</v>
      </c>
      <c r="V916">
        <f t="shared" si="35"/>
        <v>119</v>
      </c>
    </row>
    <row r="917" spans="19:22" x14ac:dyDescent="0.3">
      <c r="S917">
        <v>915</v>
      </c>
      <c r="T917">
        <v>924</v>
      </c>
      <c r="U917">
        <f t="shared" si="34"/>
        <v>427305</v>
      </c>
      <c r="V917">
        <f t="shared" si="35"/>
        <v>119</v>
      </c>
    </row>
    <row r="918" spans="19:22" x14ac:dyDescent="0.3">
      <c r="S918">
        <v>916</v>
      </c>
      <c r="T918">
        <v>925</v>
      </c>
      <c r="U918">
        <f t="shared" si="34"/>
        <v>428230</v>
      </c>
      <c r="V918">
        <f t="shared" si="35"/>
        <v>119</v>
      </c>
    </row>
    <row r="919" spans="19:22" x14ac:dyDescent="0.3">
      <c r="S919">
        <v>917</v>
      </c>
      <c r="T919">
        <v>926</v>
      </c>
      <c r="U919">
        <f t="shared" si="34"/>
        <v>429156</v>
      </c>
      <c r="V919">
        <f t="shared" si="35"/>
        <v>119</v>
      </c>
    </row>
    <row r="920" spans="19:22" x14ac:dyDescent="0.3">
      <c r="S920">
        <v>918</v>
      </c>
      <c r="T920">
        <v>927</v>
      </c>
      <c r="U920">
        <f t="shared" si="34"/>
        <v>430083</v>
      </c>
      <c r="V920">
        <f t="shared" si="35"/>
        <v>119</v>
      </c>
    </row>
    <row r="921" spans="19:22" x14ac:dyDescent="0.3">
      <c r="S921">
        <v>919</v>
      </c>
      <c r="T921">
        <v>928</v>
      </c>
      <c r="U921">
        <f t="shared" si="34"/>
        <v>431011</v>
      </c>
      <c r="V921">
        <f t="shared" si="35"/>
        <v>119</v>
      </c>
    </row>
    <row r="922" spans="19:22" x14ac:dyDescent="0.3">
      <c r="S922">
        <v>920</v>
      </c>
      <c r="T922">
        <v>929</v>
      </c>
      <c r="U922">
        <f t="shared" si="34"/>
        <v>431940</v>
      </c>
      <c r="V922">
        <f t="shared" si="35"/>
        <v>119</v>
      </c>
    </row>
    <row r="923" spans="19:22" x14ac:dyDescent="0.3">
      <c r="S923">
        <v>921</v>
      </c>
      <c r="T923">
        <v>930</v>
      </c>
      <c r="U923">
        <f t="shared" si="34"/>
        <v>432870</v>
      </c>
      <c r="V923">
        <f t="shared" si="35"/>
        <v>119</v>
      </c>
    </row>
    <row r="924" spans="19:22" x14ac:dyDescent="0.3">
      <c r="S924">
        <v>922</v>
      </c>
      <c r="T924">
        <v>931</v>
      </c>
      <c r="U924">
        <f t="shared" si="34"/>
        <v>433801</v>
      </c>
      <c r="V924">
        <f t="shared" si="35"/>
        <v>119</v>
      </c>
    </row>
    <row r="925" spans="19:22" x14ac:dyDescent="0.3">
      <c r="S925">
        <v>923</v>
      </c>
      <c r="T925">
        <v>932</v>
      </c>
      <c r="U925">
        <f t="shared" si="34"/>
        <v>434733</v>
      </c>
      <c r="V925">
        <f t="shared" si="35"/>
        <v>119</v>
      </c>
    </row>
    <row r="926" spans="19:22" x14ac:dyDescent="0.3">
      <c r="S926">
        <v>924</v>
      </c>
      <c r="T926">
        <v>933</v>
      </c>
      <c r="U926">
        <f t="shared" si="34"/>
        <v>435666</v>
      </c>
      <c r="V926">
        <f t="shared" si="35"/>
        <v>119</v>
      </c>
    </row>
    <row r="927" spans="19:22" x14ac:dyDescent="0.3">
      <c r="S927">
        <v>925</v>
      </c>
      <c r="T927">
        <v>934</v>
      </c>
      <c r="U927">
        <f t="shared" si="34"/>
        <v>436600</v>
      </c>
      <c r="V927">
        <f t="shared" si="35"/>
        <v>119</v>
      </c>
    </row>
    <row r="928" spans="19:22" x14ac:dyDescent="0.3">
      <c r="S928">
        <v>926</v>
      </c>
      <c r="T928">
        <v>935</v>
      </c>
      <c r="U928">
        <f t="shared" si="34"/>
        <v>437535</v>
      </c>
      <c r="V928">
        <f t="shared" si="35"/>
        <v>119</v>
      </c>
    </row>
    <row r="929" spans="19:22" x14ac:dyDescent="0.3">
      <c r="S929">
        <v>927</v>
      </c>
      <c r="T929">
        <v>936</v>
      </c>
      <c r="U929">
        <f t="shared" si="34"/>
        <v>438471</v>
      </c>
      <c r="V929">
        <f t="shared" si="35"/>
        <v>119</v>
      </c>
    </row>
    <row r="930" spans="19:22" x14ac:dyDescent="0.3">
      <c r="S930">
        <v>928</v>
      </c>
      <c r="T930">
        <v>937</v>
      </c>
      <c r="U930">
        <f t="shared" si="34"/>
        <v>439408</v>
      </c>
      <c r="V930">
        <f t="shared" si="35"/>
        <v>119</v>
      </c>
    </row>
    <row r="931" spans="19:22" x14ac:dyDescent="0.3">
      <c r="S931">
        <v>929</v>
      </c>
      <c r="T931">
        <v>938</v>
      </c>
      <c r="U931">
        <f t="shared" si="34"/>
        <v>440346</v>
      </c>
      <c r="V931">
        <f t="shared" si="35"/>
        <v>119</v>
      </c>
    </row>
    <row r="932" spans="19:22" x14ac:dyDescent="0.3">
      <c r="S932">
        <v>930</v>
      </c>
      <c r="T932">
        <v>939</v>
      </c>
      <c r="U932">
        <f t="shared" si="34"/>
        <v>441285</v>
      </c>
      <c r="V932">
        <f t="shared" si="35"/>
        <v>119</v>
      </c>
    </row>
    <row r="933" spans="19:22" x14ac:dyDescent="0.3">
      <c r="S933">
        <v>931</v>
      </c>
      <c r="T933">
        <v>940</v>
      </c>
      <c r="U933">
        <f t="shared" si="34"/>
        <v>442225</v>
      </c>
      <c r="V933">
        <f t="shared" si="35"/>
        <v>119</v>
      </c>
    </row>
    <row r="934" spans="19:22" x14ac:dyDescent="0.3">
      <c r="S934">
        <v>932</v>
      </c>
      <c r="T934">
        <v>941</v>
      </c>
      <c r="U934">
        <f t="shared" si="34"/>
        <v>443166</v>
      </c>
      <c r="V934">
        <f t="shared" si="35"/>
        <v>119</v>
      </c>
    </row>
    <row r="935" spans="19:22" x14ac:dyDescent="0.3">
      <c r="S935">
        <v>933</v>
      </c>
      <c r="T935">
        <v>942</v>
      </c>
      <c r="U935">
        <f t="shared" si="34"/>
        <v>444108</v>
      </c>
      <c r="V935">
        <f t="shared" si="35"/>
        <v>119</v>
      </c>
    </row>
    <row r="936" spans="19:22" x14ac:dyDescent="0.3">
      <c r="S936">
        <v>934</v>
      </c>
      <c r="T936">
        <v>943</v>
      </c>
      <c r="U936">
        <f t="shared" si="34"/>
        <v>445051</v>
      </c>
      <c r="V936">
        <f t="shared" si="35"/>
        <v>119</v>
      </c>
    </row>
    <row r="937" spans="19:22" x14ac:dyDescent="0.3">
      <c r="S937">
        <v>935</v>
      </c>
      <c r="T937">
        <v>944</v>
      </c>
      <c r="U937">
        <f t="shared" si="34"/>
        <v>445995</v>
      </c>
      <c r="V937">
        <f t="shared" si="35"/>
        <v>119</v>
      </c>
    </row>
    <row r="938" spans="19:22" x14ac:dyDescent="0.3">
      <c r="S938">
        <v>936</v>
      </c>
      <c r="T938">
        <v>945</v>
      </c>
      <c r="U938">
        <f t="shared" si="34"/>
        <v>446940</v>
      </c>
      <c r="V938">
        <f t="shared" si="35"/>
        <v>119</v>
      </c>
    </row>
    <row r="939" spans="19:22" x14ac:dyDescent="0.3">
      <c r="S939">
        <v>937</v>
      </c>
      <c r="T939">
        <v>946</v>
      </c>
      <c r="U939">
        <f t="shared" si="34"/>
        <v>447886</v>
      </c>
      <c r="V939">
        <f t="shared" si="35"/>
        <v>119</v>
      </c>
    </row>
    <row r="940" spans="19:22" x14ac:dyDescent="0.3">
      <c r="S940">
        <v>938</v>
      </c>
      <c r="T940">
        <v>947</v>
      </c>
      <c r="U940">
        <f t="shared" si="34"/>
        <v>448833</v>
      </c>
      <c r="V940">
        <f t="shared" si="35"/>
        <v>119</v>
      </c>
    </row>
    <row r="941" spans="19:22" x14ac:dyDescent="0.3">
      <c r="S941">
        <v>939</v>
      </c>
      <c r="T941">
        <v>948</v>
      </c>
      <c r="U941">
        <f t="shared" si="34"/>
        <v>449781</v>
      </c>
      <c r="V941">
        <f t="shared" si="35"/>
        <v>119</v>
      </c>
    </row>
    <row r="942" spans="19:22" x14ac:dyDescent="0.3">
      <c r="S942">
        <v>940</v>
      </c>
      <c r="T942">
        <v>949</v>
      </c>
      <c r="U942">
        <f t="shared" si="34"/>
        <v>450730</v>
      </c>
      <c r="V942">
        <f t="shared" si="35"/>
        <v>119</v>
      </c>
    </row>
    <row r="943" spans="19:22" x14ac:dyDescent="0.3">
      <c r="S943">
        <v>941</v>
      </c>
      <c r="T943">
        <v>950</v>
      </c>
      <c r="U943">
        <f t="shared" si="34"/>
        <v>451680</v>
      </c>
      <c r="V943">
        <f t="shared" si="35"/>
        <v>119</v>
      </c>
    </row>
    <row r="944" spans="19:22" x14ac:dyDescent="0.3">
      <c r="S944">
        <v>942</v>
      </c>
      <c r="T944">
        <v>951</v>
      </c>
      <c r="U944">
        <f t="shared" si="34"/>
        <v>452631</v>
      </c>
      <c r="V944">
        <f t="shared" si="35"/>
        <v>119</v>
      </c>
    </row>
    <row r="945" spans="19:22" x14ac:dyDescent="0.3">
      <c r="S945">
        <v>943</v>
      </c>
      <c r="T945">
        <v>952</v>
      </c>
      <c r="U945">
        <f t="shared" si="34"/>
        <v>453583</v>
      </c>
      <c r="V945">
        <f t="shared" si="35"/>
        <v>119</v>
      </c>
    </row>
    <row r="946" spans="19:22" x14ac:dyDescent="0.3">
      <c r="S946">
        <v>944</v>
      </c>
      <c r="T946">
        <v>953</v>
      </c>
      <c r="U946">
        <f t="shared" si="34"/>
        <v>454536</v>
      </c>
      <c r="V946">
        <f t="shared" si="35"/>
        <v>119</v>
      </c>
    </row>
    <row r="947" spans="19:22" x14ac:dyDescent="0.3">
      <c r="S947">
        <v>945</v>
      </c>
      <c r="T947">
        <v>954</v>
      </c>
      <c r="U947">
        <f t="shared" si="34"/>
        <v>455490</v>
      </c>
      <c r="V947">
        <f t="shared" si="35"/>
        <v>119</v>
      </c>
    </row>
    <row r="948" spans="19:22" x14ac:dyDescent="0.3">
      <c r="S948">
        <v>946</v>
      </c>
      <c r="T948">
        <v>955</v>
      </c>
      <c r="U948">
        <f t="shared" si="34"/>
        <v>456445</v>
      </c>
      <c r="V948">
        <f t="shared" si="35"/>
        <v>119</v>
      </c>
    </row>
    <row r="949" spans="19:22" x14ac:dyDescent="0.3">
      <c r="S949">
        <v>947</v>
      </c>
      <c r="T949">
        <v>956</v>
      </c>
      <c r="U949">
        <f t="shared" si="34"/>
        <v>457401</v>
      </c>
      <c r="V949">
        <f t="shared" si="35"/>
        <v>119</v>
      </c>
    </row>
    <row r="950" spans="19:22" x14ac:dyDescent="0.3">
      <c r="S950">
        <v>948</v>
      </c>
      <c r="T950">
        <v>957</v>
      </c>
      <c r="U950">
        <f t="shared" si="34"/>
        <v>458358</v>
      </c>
      <c r="V950">
        <f t="shared" si="35"/>
        <v>119</v>
      </c>
    </row>
    <row r="951" spans="19:22" x14ac:dyDescent="0.3">
      <c r="S951">
        <v>949</v>
      </c>
      <c r="T951">
        <v>958</v>
      </c>
      <c r="U951">
        <f t="shared" si="34"/>
        <v>459316</v>
      </c>
      <c r="V951">
        <f t="shared" si="35"/>
        <v>119</v>
      </c>
    </row>
    <row r="952" spans="19:22" x14ac:dyDescent="0.3">
      <c r="S952">
        <v>950</v>
      </c>
      <c r="T952">
        <v>959</v>
      </c>
      <c r="U952">
        <f t="shared" si="34"/>
        <v>460275</v>
      </c>
      <c r="V952">
        <f t="shared" si="35"/>
        <v>119</v>
      </c>
    </row>
    <row r="953" spans="19:22" x14ac:dyDescent="0.3">
      <c r="S953">
        <v>951</v>
      </c>
      <c r="T953">
        <v>960</v>
      </c>
      <c r="U953">
        <f t="shared" si="34"/>
        <v>461235</v>
      </c>
      <c r="V953">
        <f t="shared" si="35"/>
        <v>119</v>
      </c>
    </row>
    <row r="954" spans="19:22" x14ac:dyDescent="0.3">
      <c r="S954">
        <v>952</v>
      </c>
      <c r="T954">
        <v>961</v>
      </c>
      <c r="U954">
        <f t="shared" si="34"/>
        <v>462196</v>
      </c>
      <c r="V954">
        <f t="shared" si="35"/>
        <v>119</v>
      </c>
    </row>
    <row r="955" spans="19:22" x14ac:dyDescent="0.3">
      <c r="S955">
        <v>953</v>
      </c>
      <c r="T955">
        <v>962</v>
      </c>
      <c r="U955">
        <f t="shared" ref="U955:U1018" si="36">U954+T955</f>
        <v>463158</v>
      </c>
      <c r="V955">
        <f t="shared" ref="V955:V1018" si="37">MATCH(U955,$K$3:$K$123,1)</f>
        <v>119</v>
      </c>
    </row>
    <row r="956" spans="19:22" x14ac:dyDescent="0.3">
      <c r="S956">
        <v>954</v>
      </c>
      <c r="T956">
        <v>963</v>
      </c>
      <c r="U956">
        <f t="shared" si="36"/>
        <v>464121</v>
      </c>
      <c r="V956">
        <f t="shared" si="37"/>
        <v>119</v>
      </c>
    </row>
    <row r="957" spans="19:22" x14ac:dyDescent="0.3">
      <c r="S957">
        <v>955</v>
      </c>
      <c r="T957">
        <v>964</v>
      </c>
      <c r="U957">
        <f t="shared" si="36"/>
        <v>465085</v>
      </c>
      <c r="V957">
        <f t="shared" si="37"/>
        <v>119</v>
      </c>
    </row>
    <row r="958" spans="19:22" x14ac:dyDescent="0.3">
      <c r="S958">
        <v>956</v>
      </c>
      <c r="T958">
        <v>965</v>
      </c>
      <c r="U958">
        <f t="shared" si="36"/>
        <v>466050</v>
      </c>
      <c r="V958">
        <f t="shared" si="37"/>
        <v>119</v>
      </c>
    </row>
    <row r="959" spans="19:22" x14ac:dyDescent="0.3">
      <c r="S959">
        <v>957</v>
      </c>
      <c r="T959">
        <v>966</v>
      </c>
      <c r="U959">
        <f t="shared" si="36"/>
        <v>467016</v>
      </c>
      <c r="V959">
        <f t="shared" si="37"/>
        <v>119</v>
      </c>
    </row>
    <row r="960" spans="19:22" x14ac:dyDescent="0.3">
      <c r="S960">
        <v>958</v>
      </c>
      <c r="T960">
        <v>967</v>
      </c>
      <c r="U960">
        <f t="shared" si="36"/>
        <v>467983</v>
      </c>
      <c r="V960">
        <f t="shared" si="37"/>
        <v>119</v>
      </c>
    </row>
    <row r="961" spans="19:22" x14ac:dyDescent="0.3">
      <c r="S961">
        <v>959</v>
      </c>
      <c r="T961">
        <v>968</v>
      </c>
      <c r="U961">
        <f t="shared" si="36"/>
        <v>468951</v>
      </c>
      <c r="V961">
        <f t="shared" si="37"/>
        <v>119</v>
      </c>
    </row>
    <row r="962" spans="19:22" x14ac:dyDescent="0.3">
      <c r="S962">
        <v>960</v>
      </c>
      <c r="T962">
        <v>969</v>
      </c>
      <c r="U962">
        <f t="shared" si="36"/>
        <v>469920</v>
      </c>
      <c r="V962">
        <f t="shared" si="37"/>
        <v>119</v>
      </c>
    </row>
    <row r="963" spans="19:22" x14ac:dyDescent="0.3">
      <c r="S963">
        <v>961</v>
      </c>
      <c r="T963">
        <v>970</v>
      </c>
      <c r="U963">
        <f t="shared" si="36"/>
        <v>470890</v>
      </c>
      <c r="V963">
        <f t="shared" si="37"/>
        <v>119</v>
      </c>
    </row>
    <row r="964" spans="19:22" x14ac:dyDescent="0.3">
      <c r="S964">
        <v>962</v>
      </c>
      <c r="T964">
        <v>971</v>
      </c>
      <c r="U964">
        <f t="shared" si="36"/>
        <v>471861</v>
      </c>
      <c r="V964">
        <f t="shared" si="37"/>
        <v>119</v>
      </c>
    </row>
    <row r="965" spans="19:22" x14ac:dyDescent="0.3">
      <c r="S965">
        <v>963</v>
      </c>
      <c r="T965">
        <v>972</v>
      </c>
      <c r="U965">
        <f t="shared" si="36"/>
        <v>472833</v>
      </c>
      <c r="V965">
        <f t="shared" si="37"/>
        <v>119</v>
      </c>
    </row>
    <row r="966" spans="19:22" x14ac:dyDescent="0.3">
      <c r="S966">
        <v>964</v>
      </c>
      <c r="T966">
        <v>973</v>
      </c>
      <c r="U966">
        <f t="shared" si="36"/>
        <v>473806</v>
      </c>
      <c r="V966">
        <f t="shared" si="37"/>
        <v>119</v>
      </c>
    </row>
    <row r="967" spans="19:22" x14ac:dyDescent="0.3">
      <c r="S967">
        <v>965</v>
      </c>
      <c r="T967">
        <v>974</v>
      </c>
      <c r="U967">
        <f t="shared" si="36"/>
        <v>474780</v>
      </c>
      <c r="V967">
        <f t="shared" si="37"/>
        <v>119</v>
      </c>
    </row>
    <row r="968" spans="19:22" x14ac:dyDescent="0.3">
      <c r="S968">
        <v>966</v>
      </c>
      <c r="T968">
        <v>975</v>
      </c>
      <c r="U968">
        <f t="shared" si="36"/>
        <v>475755</v>
      </c>
      <c r="V968">
        <f t="shared" si="37"/>
        <v>119</v>
      </c>
    </row>
    <row r="969" spans="19:22" x14ac:dyDescent="0.3">
      <c r="S969">
        <v>967</v>
      </c>
      <c r="T969">
        <v>976</v>
      </c>
      <c r="U969">
        <f t="shared" si="36"/>
        <v>476731</v>
      </c>
      <c r="V969">
        <f t="shared" si="37"/>
        <v>119</v>
      </c>
    </row>
    <row r="970" spans="19:22" x14ac:dyDescent="0.3">
      <c r="S970">
        <v>968</v>
      </c>
      <c r="T970">
        <v>977</v>
      </c>
      <c r="U970">
        <f t="shared" si="36"/>
        <v>477708</v>
      </c>
      <c r="V970">
        <f t="shared" si="37"/>
        <v>119</v>
      </c>
    </row>
    <row r="971" spans="19:22" x14ac:dyDescent="0.3">
      <c r="S971">
        <v>969</v>
      </c>
      <c r="T971">
        <v>978</v>
      </c>
      <c r="U971">
        <f t="shared" si="36"/>
        <v>478686</v>
      </c>
      <c r="V971">
        <f t="shared" si="37"/>
        <v>119</v>
      </c>
    </row>
    <row r="972" spans="19:22" x14ac:dyDescent="0.3">
      <c r="S972">
        <v>970</v>
      </c>
      <c r="T972">
        <v>979</v>
      </c>
      <c r="U972">
        <f t="shared" si="36"/>
        <v>479665</v>
      </c>
      <c r="V972">
        <f t="shared" si="37"/>
        <v>119</v>
      </c>
    </row>
    <row r="973" spans="19:22" x14ac:dyDescent="0.3">
      <c r="S973">
        <v>971</v>
      </c>
      <c r="T973">
        <v>980</v>
      </c>
      <c r="U973">
        <f t="shared" si="36"/>
        <v>480645</v>
      </c>
      <c r="V973">
        <f t="shared" si="37"/>
        <v>119</v>
      </c>
    </row>
    <row r="974" spans="19:22" x14ac:dyDescent="0.3">
      <c r="S974">
        <v>972</v>
      </c>
      <c r="T974">
        <v>981</v>
      </c>
      <c r="U974">
        <f t="shared" si="36"/>
        <v>481626</v>
      </c>
      <c r="V974">
        <f t="shared" si="37"/>
        <v>119</v>
      </c>
    </row>
    <row r="975" spans="19:22" x14ac:dyDescent="0.3">
      <c r="S975">
        <v>973</v>
      </c>
      <c r="T975">
        <v>982</v>
      </c>
      <c r="U975">
        <f t="shared" si="36"/>
        <v>482608</v>
      </c>
      <c r="V975">
        <f t="shared" si="37"/>
        <v>119</v>
      </c>
    </row>
    <row r="976" spans="19:22" x14ac:dyDescent="0.3">
      <c r="S976">
        <v>974</v>
      </c>
      <c r="T976">
        <v>983</v>
      </c>
      <c r="U976">
        <f t="shared" si="36"/>
        <v>483591</v>
      </c>
      <c r="V976">
        <f t="shared" si="37"/>
        <v>119</v>
      </c>
    </row>
    <row r="977" spans="19:22" x14ac:dyDescent="0.3">
      <c r="S977">
        <v>975</v>
      </c>
      <c r="T977">
        <v>984</v>
      </c>
      <c r="U977">
        <f t="shared" si="36"/>
        <v>484575</v>
      </c>
      <c r="V977">
        <f t="shared" si="37"/>
        <v>119</v>
      </c>
    </row>
    <row r="978" spans="19:22" x14ac:dyDescent="0.3">
      <c r="S978">
        <v>976</v>
      </c>
      <c r="T978">
        <v>985</v>
      </c>
      <c r="U978">
        <f t="shared" si="36"/>
        <v>485560</v>
      </c>
      <c r="V978">
        <f t="shared" si="37"/>
        <v>119</v>
      </c>
    </row>
    <row r="979" spans="19:22" x14ac:dyDescent="0.3">
      <c r="S979">
        <v>977</v>
      </c>
      <c r="T979">
        <v>986</v>
      </c>
      <c r="U979">
        <f t="shared" si="36"/>
        <v>486546</v>
      </c>
      <c r="V979">
        <f t="shared" si="37"/>
        <v>119</v>
      </c>
    </row>
    <row r="980" spans="19:22" x14ac:dyDescent="0.3">
      <c r="S980">
        <v>978</v>
      </c>
      <c r="T980">
        <v>987</v>
      </c>
      <c r="U980">
        <f t="shared" si="36"/>
        <v>487533</v>
      </c>
      <c r="V980">
        <f t="shared" si="37"/>
        <v>119</v>
      </c>
    </row>
    <row r="981" spans="19:22" x14ac:dyDescent="0.3">
      <c r="S981">
        <v>979</v>
      </c>
      <c r="T981">
        <v>988</v>
      </c>
      <c r="U981">
        <f t="shared" si="36"/>
        <v>488521</v>
      </c>
      <c r="V981">
        <f t="shared" si="37"/>
        <v>119</v>
      </c>
    </row>
    <row r="982" spans="19:22" x14ac:dyDescent="0.3">
      <c r="S982">
        <v>980</v>
      </c>
      <c r="T982">
        <v>989</v>
      </c>
      <c r="U982">
        <f t="shared" si="36"/>
        <v>489510</v>
      </c>
      <c r="V982">
        <f t="shared" si="37"/>
        <v>119</v>
      </c>
    </row>
    <row r="983" spans="19:22" x14ac:dyDescent="0.3">
      <c r="S983">
        <v>981</v>
      </c>
      <c r="T983">
        <v>990</v>
      </c>
      <c r="U983">
        <f t="shared" si="36"/>
        <v>490500</v>
      </c>
      <c r="V983">
        <f t="shared" si="37"/>
        <v>119</v>
      </c>
    </row>
    <row r="984" spans="19:22" x14ac:dyDescent="0.3">
      <c r="S984">
        <v>982</v>
      </c>
      <c r="T984">
        <v>991</v>
      </c>
      <c r="U984">
        <f t="shared" si="36"/>
        <v>491491</v>
      </c>
      <c r="V984">
        <f t="shared" si="37"/>
        <v>119</v>
      </c>
    </row>
    <row r="985" spans="19:22" x14ac:dyDescent="0.3">
      <c r="S985">
        <v>983</v>
      </c>
      <c r="T985">
        <v>992</v>
      </c>
      <c r="U985">
        <f t="shared" si="36"/>
        <v>492483</v>
      </c>
      <c r="V985">
        <f t="shared" si="37"/>
        <v>119</v>
      </c>
    </row>
    <row r="986" spans="19:22" x14ac:dyDescent="0.3">
      <c r="S986">
        <v>984</v>
      </c>
      <c r="T986">
        <v>993</v>
      </c>
      <c r="U986">
        <f t="shared" si="36"/>
        <v>493476</v>
      </c>
      <c r="V986">
        <f t="shared" si="37"/>
        <v>119</v>
      </c>
    </row>
    <row r="987" spans="19:22" x14ac:dyDescent="0.3">
      <c r="S987">
        <v>985</v>
      </c>
      <c r="T987">
        <v>994</v>
      </c>
      <c r="U987">
        <f t="shared" si="36"/>
        <v>494470</v>
      </c>
      <c r="V987">
        <f t="shared" si="37"/>
        <v>119</v>
      </c>
    </row>
    <row r="988" spans="19:22" x14ac:dyDescent="0.3">
      <c r="S988">
        <v>986</v>
      </c>
      <c r="T988">
        <v>995</v>
      </c>
      <c r="U988">
        <f t="shared" si="36"/>
        <v>495465</v>
      </c>
      <c r="V988">
        <f t="shared" si="37"/>
        <v>119</v>
      </c>
    </row>
    <row r="989" spans="19:22" x14ac:dyDescent="0.3">
      <c r="S989">
        <v>987</v>
      </c>
      <c r="T989">
        <v>996</v>
      </c>
      <c r="U989">
        <f t="shared" si="36"/>
        <v>496461</v>
      </c>
      <c r="V989">
        <f t="shared" si="37"/>
        <v>119</v>
      </c>
    </row>
    <row r="990" spans="19:22" x14ac:dyDescent="0.3">
      <c r="S990">
        <v>988</v>
      </c>
      <c r="T990">
        <v>997</v>
      </c>
      <c r="U990">
        <f t="shared" si="36"/>
        <v>497458</v>
      </c>
      <c r="V990">
        <f t="shared" si="37"/>
        <v>119</v>
      </c>
    </row>
    <row r="991" spans="19:22" x14ac:dyDescent="0.3">
      <c r="S991">
        <v>989</v>
      </c>
      <c r="T991">
        <v>998</v>
      </c>
      <c r="U991">
        <f t="shared" si="36"/>
        <v>498456</v>
      </c>
      <c r="V991">
        <f t="shared" si="37"/>
        <v>119</v>
      </c>
    </row>
    <row r="992" spans="19:22" x14ac:dyDescent="0.3">
      <c r="S992">
        <v>990</v>
      </c>
      <c r="T992">
        <v>999</v>
      </c>
      <c r="U992">
        <f t="shared" si="36"/>
        <v>499455</v>
      </c>
      <c r="V992">
        <f t="shared" si="37"/>
        <v>119</v>
      </c>
    </row>
    <row r="993" spans="19:22" x14ac:dyDescent="0.3">
      <c r="S993">
        <v>991</v>
      </c>
      <c r="T993">
        <v>1000</v>
      </c>
      <c r="U993">
        <f t="shared" si="36"/>
        <v>500455</v>
      </c>
      <c r="V993">
        <f t="shared" si="37"/>
        <v>119</v>
      </c>
    </row>
    <row r="994" spans="19:22" x14ac:dyDescent="0.3">
      <c r="S994">
        <v>992</v>
      </c>
      <c r="T994">
        <v>1001</v>
      </c>
      <c r="U994">
        <f t="shared" si="36"/>
        <v>501456</v>
      </c>
      <c r="V994">
        <f t="shared" si="37"/>
        <v>119</v>
      </c>
    </row>
    <row r="995" spans="19:22" x14ac:dyDescent="0.3">
      <c r="S995">
        <v>993</v>
      </c>
      <c r="T995">
        <v>1002</v>
      </c>
      <c r="U995">
        <f t="shared" si="36"/>
        <v>502458</v>
      </c>
      <c r="V995">
        <f t="shared" si="37"/>
        <v>119</v>
      </c>
    </row>
    <row r="996" spans="19:22" x14ac:dyDescent="0.3">
      <c r="S996">
        <v>994</v>
      </c>
      <c r="T996">
        <v>1003</v>
      </c>
      <c r="U996">
        <f t="shared" si="36"/>
        <v>503461</v>
      </c>
      <c r="V996">
        <f t="shared" si="37"/>
        <v>119</v>
      </c>
    </row>
    <row r="997" spans="19:22" x14ac:dyDescent="0.3">
      <c r="S997">
        <v>995</v>
      </c>
      <c r="T997">
        <v>1004</v>
      </c>
      <c r="U997">
        <f t="shared" si="36"/>
        <v>504465</v>
      </c>
      <c r="V997">
        <f t="shared" si="37"/>
        <v>119</v>
      </c>
    </row>
    <row r="998" spans="19:22" x14ac:dyDescent="0.3">
      <c r="S998">
        <v>996</v>
      </c>
      <c r="T998">
        <v>1005</v>
      </c>
      <c r="U998">
        <f t="shared" si="36"/>
        <v>505470</v>
      </c>
      <c r="V998">
        <f t="shared" si="37"/>
        <v>119</v>
      </c>
    </row>
    <row r="999" spans="19:22" x14ac:dyDescent="0.3">
      <c r="S999">
        <v>997</v>
      </c>
      <c r="T999">
        <v>1006</v>
      </c>
      <c r="U999">
        <f t="shared" si="36"/>
        <v>506476</v>
      </c>
      <c r="V999">
        <f t="shared" si="37"/>
        <v>119</v>
      </c>
    </row>
    <row r="1000" spans="19:22" x14ac:dyDescent="0.3">
      <c r="S1000">
        <v>998</v>
      </c>
      <c r="T1000">
        <v>1007</v>
      </c>
      <c r="U1000">
        <f t="shared" si="36"/>
        <v>507483</v>
      </c>
      <c r="V1000">
        <f t="shared" si="37"/>
        <v>119</v>
      </c>
    </row>
    <row r="1001" spans="19:22" x14ac:dyDescent="0.3">
      <c r="S1001">
        <v>999</v>
      </c>
      <c r="T1001">
        <v>1008</v>
      </c>
      <c r="U1001">
        <f t="shared" si="36"/>
        <v>508491</v>
      </c>
      <c r="V1001">
        <f t="shared" si="37"/>
        <v>119</v>
      </c>
    </row>
    <row r="1002" spans="19:22" x14ac:dyDescent="0.3">
      <c r="S1002">
        <v>1000</v>
      </c>
      <c r="T1002">
        <v>1009</v>
      </c>
      <c r="U1002">
        <f t="shared" si="36"/>
        <v>509500</v>
      </c>
      <c r="V1002">
        <f t="shared" si="37"/>
        <v>119</v>
      </c>
    </row>
    <row r="1003" spans="19:22" x14ac:dyDescent="0.3">
      <c r="S1003">
        <v>1001</v>
      </c>
      <c r="T1003">
        <v>1010</v>
      </c>
      <c r="U1003">
        <f t="shared" si="36"/>
        <v>510510</v>
      </c>
      <c r="V1003">
        <f t="shared" si="37"/>
        <v>119</v>
      </c>
    </row>
    <row r="1004" spans="19:22" x14ac:dyDescent="0.3">
      <c r="S1004">
        <v>1002</v>
      </c>
      <c r="T1004">
        <v>1011</v>
      </c>
      <c r="U1004">
        <f t="shared" si="36"/>
        <v>511521</v>
      </c>
      <c r="V1004">
        <f t="shared" si="37"/>
        <v>119</v>
      </c>
    </row>
    <row r="1005" spans="19:22" x14ac:dyDescent="0.3">
      <c r="S1005">
        <v>1003</v>
      </c>
      <c r="T1005">
        <v>1012</v>
      </c>
      <c r="U1005">
        <f t="shared" si="36"/>
        <v>512533</v>
      </c>
      <c r="V1005">
        <f t="shared" si="37"/>
        <v>119</v>
      </c>
    </row>
    <row r="1006" spans="19:22" x14ac:dyDescent="0.3">
      <c r="S1006">
        <v>1004</v>
      </c>
      <c r="T1006">
        <v>1013</v>
      </c>
      <c r="U1006">
        <f t="shared" si="36"/>
        <v>513546</v>
      </c>
      <c r="V1006">
        <f t="shared" si="37"/>
        <v>119</v>
      </c>
    </row>
    <row r="1007" spans="19:22" x14ac:dyDescent="0.3">
      <c r="S1007">
        <v>1005</v>
      </c>
      <c r="T1007">
        <v>1014</v>
      </c>
      <c r="U1007">
        <f t="shared" si="36"/>
        <v>514560</v>
      </c>
      <c r="V1007">
        <f t="shared" si="37"/>
        <v>119</v>
      </c>
    </row>
    <row r="1008" spans="19:22" x14ac:dyDescent="0.3">
      <c r="S1008">
        <v>1006</v>
      </c>
      <c r="T1008">
        <v>1015</v>
      </c>
      <c r="U1008">
        <f t="shared" si="36"/>
        <v>515575</v>
      </c>
      <c r="V1008">
        <f t="shared" si="37"/>
        <v>119</v>
      </c>
    </row>
    <row r="1009" spans="19:22" x14ac:dyDescent="0.3">
      <c r="S1009">
        <v>1007</v>
      </c>
      <c r="T1009">
        <v>1016</v>
      </c>
      <c r="U1009">
        <f t="shared" si="36"/>
        <v>516591</v>
      </c>
      <c r="V1009">
        <f t="shared" si="37"/>
        <v>119</v>
      </c>
    </row>
    <row r="1010" spans="19:22" x14ac:dyDescent="0.3">
      <c r="S1010">
        <v>1008</v>
      </c>
      <c r="T1010">
        <v>1017</v>
      </c>
      <c r="U1010">
        <f t="shared" si="36"/>
        <v>517608</v>
      </c>
      <c r="V1010">
        <f t="shared" si="37"/>
        <v>119</v>
      </c>
    </row>
    <row r="1011" spans="19:22" x14ac:dyDescent="0.3">
      <c r="S1011">
        <v>1009</v>
      </c>
      <c r="T1011">
        <v>1018</v>
      </c>
      <c r="U1011">
        <f t="shared" si="36"/>
        <v>518626</v>
      </c>
      <c r="V1011">
        <f t="shared" si="37"/>
        <v>119</v>
      </c>
    </row>
    <row r="1012" spans="19:22" x14ac:dyDescent="0.3">
      <c r="S1012">
        <v>1010</v>
      </c>
      <c r="T1012">
        <v>1019</v>
      </c>
      <c r="U1012">
        <f t="shared" si="36"/>
        <v>519645</v>
      </c>
      <c r="V1012">
        <f t="shared" si="37"/>
        <v>119</v>
      </c>
    </row>
    <row r="1013" spans="19:22" x14ac:dyDescent="0.3">
      <c r="S1013">
        <v>1011</v>
      </c>
      <c r="T1013">
        <v>1020</v>
      </c>
      <c r="U1013">
        <f t="shared" si="36"/>
        <v>520665</v>
      </c>
      <c r="V1013">
        <f t="shared" si="37"/>
        <v>119</v>
      </c>
    </row>
    <row r="1014" spans="19:22" x14ac:dyDescent="0.3">
      <c r="S1014">
        <v>1012</v>
      </c>
      <c r="T1014">
        <v>1021</v>
      </c>
      <c r="U1014">
        <f t="shared" si="36"/>
        <v>521686</v>
      </c>
      <c r="V1014">
        <f t="shared" si="37"/>
        <v>119</v>
      </c>
    </row>
    <row r="1015" spans="19:22" x14ac:dyDescent="0.3">
      <c r="S1015">
        <v>1013</v>
      </c>
      <c r="T1015">
        <v>1022</v>
      </c>
      <c r="U1015">
        <f t="shared" si="36"/>
        <v>522708</v>
      </c>
      <c r="V1015">
        <f t="shared" si="37"/>
        <v>119</v>
      </c>
    </row>
    <row r="1016" spans="19:22" x14ac:dyDescent="0.3">
      <c r="S1016">
        <v>1014</v>
      </c>
      <c r="T1016">
        <v>1023</v>
      </c>
      <c r="U1016">
        <f t="shared" si="36"/>
        <v>523731</v>
      </c>
      <c r="V1016">
        <f t="shared" si="37"/>
        <v>119</v>
      </c>
    </row>
    <row r="1017" spans="19:22" x14ac:dyDescent="0.3">
      <c r="S1017">
        <v>1015</v>
      </c>
      <c r="T1017">
        <v>1024</v>
      </c>
      <c r="U1017">
        <f t="shared" si="36"/>
        <v>524755</v>
      </c>
      <c r="V1017">
        <f t="shared" si="37"/>
        <v>119</v>
      </c>
    </row>
    <row r="1018" spans="19:22" x14ac:dyDescent="0.3">
      <c r="S1018">
        <v>1016</v>
      </c>
      <c r="T1018">
        <v>1025</v>
      </c>
      <c r="U1018">
        <f t="shared" si="36"/>
        <v>525780</v>
      </c>
      <c r="V1018">
        <f t="shared" si="37"/>
        <v>119</v>
      </c>
    </row>
    <row r="1019" spans="19:22" x14ac:dyDescent="0.3">
      <c r="S1019">
        <v>1017</v>
      </c>
      <c r="T1019">
        <v>1026</v>
      </c>
      <c r="U1019">
        <f t="shared" ref="U1019:U1080" si="38">U1018+T1019</f>
        <v>526806</v>
      </c>
      <c r="V1019">
        <f t="shared" ref="V1019:V1080" si="39">MATCH(U1019,$K$3:$K$123,1)</f>
        <v>119</v>
      </c>
    </row>
    <row r="1020" spans="19:22" x14ac:dyDescent="0.3">
      <c r="S1020">
        <v>1018</v>
      </c>
      <c r="T1020">
        <v>1027</v>
      </c>
      <c r="U1020">
        <f t="shared" si="38"/>
        <v>527833</v>
      </c>
      <c r="V1020">
        <f t="shared" si="39"/>
        <v>119</v>
      </c>
    </row>
    <row r="1021" spans="19:22" x14ac:dyDescent="0.3">
      <c r="S1021">
        <v>1019</v>
      </c>
      <c r="T1021">
        <v>1028</v>
      </c>
      <c r="U1021">
        <f t="shared" si="38"/>
        <v>528861</v>
      </c>
      <c r="V1021">
        <f t="shared" si="39"/>
        <v>119</v>
      </c>
    </row>
    <row r="1022" spans="19:22" x14ac:dyDescent="0.3">
      <c r="S1022">
        <v>1020</v>
      </c>
      <c r="T1022">
        <v>1029</v>
      </c>
      <c r="U1022">
        <f t="shared" si="38"/>
        <v>529890</v>
      </c>
      <c r="V1022">
        <f t="shared" si="39"/>
        <v>119</v>
      </c>
    </row>
    <row r="1023" spans="19:22" x14ac:dyDescent="0.3">
      <c r="S1023">
        <v>1021</v>
      </c>
      <c r="T1023">
        <v>1030</v>
      </c>
      <c r="U1023">
        <f t="shared" si="38"/>
        <v>530920</v>
      </c>
      <c r="V1023">
        <f t="shared" si="39"/>
        <v>119</v>
      </c>
    </row>
    <row r="1024" spans="19:22" x14ac:dyDescent="0.3">
      <c r="S1024">
        <v>1022</v>
      </c>
      <c r="T1024">
        <v>1031</v>
      </c>
      <c r="U1024">
        <f t="shared" si="38"/>
        <v>531951</v>
      </c>
      <c r="V1024">
        <f t="shared" si="39"/>
        <v>119</v>
      </c>
    </row>
    <row r="1025" spans="19:22" x14ac:dyDescent="0.3">
      <c r="S1025">
        <v>1023</v>
      </c>
      <c r="T1025">
        <v>1032</v>
      </c>
      <c r="U1025">
        <f t="shared" si="38"/>
        <v>532983</v>
      </c>
      <c r="V1025">
        <f t="shared" si="39"/>
        <v>119</v>
      </c>
    </row>
    <row r="1026" spans="19:22" x14ac:dyDescent="0.3">
      <c r="S1026">
        <v>1024</v>
      </c>
      <c r="T1026">
        <v>1033</v>
      </c>
      <c r="U1026">
        <f t="shared" si="38"/>
        <v>534016</v>
      </c>
      <c r="V1026">
        <f t="shared" si="39"/>
        <v>119</v>
      </c>
    </row>
    <row r="1027" spans="19:22" x14ac:dyDescent="0.3">
      <c r="S1027">
        <v>1025</v>
      </c>
      <c r="T1027">
        <v>1034</v>
      </c>
      <c r="U1027">
        <f t="shared" si="38"/>
        <v>535050</v>
      </c>
      <c r="V1027">
        <f t="shared" si="39"/>
        <v>119</v>
      </c>
    </row>
    <row r="1028" spans="19:22" x14ac:dyDescent="0.3">
      <c r="S1028">
        <v>1026</v>
      </c>
      <c r="T1028">
        <v>1035</v>
      </c>
      <c r="U1028">
        <f t="shared" si="38"/>
        <v>536085</v>
      </c>
      <c r="V1028">
        <f t="shared" si="39"/>
        <v>119</v>
      </c>
    </row>
    <row r="1029" spans="19:22" x14ac:dyDescent="0.3">
      <c r="S1029">
        <v>1027</v>
      </c>
      <c r="T1029">
        <v>1036</v>
      </c>
      <c r="U1029">
        <f t="shared" si="38"/>
        <v>537121</v>
      </c>
      <c r="V1029">
        <f t="shared" si="39"/>
        <v>119</v>
      </c>
    </row>
    <row r="1030" spans="19:22" x14ac:dyDescent="0.3">
      <c r="S1030">
        <v>1028</v>
      </c>
      <c r="T1030">
        <v>1037</v>
      </c>
      <c r="U1030">
        <f t="shared" si="38"/>
        <v>538158</v>
      </c>
      <c r="V1030">
        <f t="shared" si="39"/>
        <v>119</v>
      </c>
    </row>
    <row r="1031" spans="19:22" x14ac:dyDescent="0.3">
      <c r="S1031">
        <v>1029</v>
      </c>
      <c r="T1031">
        <v>1038</v>
      </c>
      <c r="U1031">
        <f t="shared" si="38"/>
        <v>539196</v>
      </c>
      <c r="V1031">
        <f t="shared" si="39"/>
        <v>119</v>
      </c>
    </row>
    <row r="1032" spans="19:22" x14ac:dyDescent="0.3">
      <c r="S1032">
        <v>1030</v>
      </c>
      <c r="T1032">
        <v>1039</v>
      </c>
      <c r="U1032">
        <f t="shared" si="38"/>
        <v>540235</v>
      </c>
      <c r="V1032">
        <f t="shared" si="39"/>
        <v>119</v>
      </c>
    </row>
    <row r="1033" spans="19:22" x14ac:dyDescent="0.3">
      <c r="S1033">
        <v>1031</v>
      </c>
      <c r="T1033">
        <v>1040</v>
      </c>
      <c r="U1033">
        <f t="shared" si="38"/>
        <v>541275</v>
      </c>
      <c r="V1033">
        <f t="shared" si="39"/>
        <v>119</v>
      </c>
    </row>
    <row r="1034" spans="19:22" x14ac:dyDescent="0.3">
      <c r="S1034">
        <v>1032</v>
      </c>
      <c r="T1034">
        <v>1041</v>
      </c>
      <c r="U1034">
        <f t="shared" si="38"/>
        <v>542316</v>
      </c>
      <c r="V1034">
        <f t="shared" si="39"/>
        <v>119</v>
      </c>
    </row>
    <row r="1035" spans="19:22" x14ac:dyDescent="0.3">
      <c r="S1035">
        <v>1033</v>
      </c>
      <c r="T1035">
        <v>1042</v>
      </c>
      <c r="U1035">
        <f t="shared" si="38"/>
        <v>543358</v>
      </c>
      <c r="V1035">
        <f t="shared" si="39"/>
        <v>119</v>
      </c>
    </row>
    <row r="1036" spans="19:22" x14ac:dyDescent="0.3">
      <c r="S1036">
        <v>1034</v>
      </c>
      <c r="T1036">
        <v>1043</v>
      </c>
      <c r="U1036">
        <f t="shared" si="38"/>
        <v>544401</v>
      </c>
      <c r="V1036">
        <f t="shared" si="39"/>
        <v>119</v>
      </c>
    </row>
    <row r="1037" spans="19:22" x14ac:dyDescent="0.3">
      <c r="S1037">
        <v>1035</v>
      </c>
      <c r="T1037">
        <v>1044</v>
      </c>
      <c r="U1037">
        <f t="shared" si="38"/>
        <v>545445</v>
      </c>
      <c r="V1037">
        <f t="shared" si="39"/>
        <v>119</v>
      </c>
    </row>
    <row r="1038" spans="19:22" x14ac:dyDescent="0.3">
      <c r="S1038">
        <v>1036</v>
      </c>
      <c r="T1038">
        <v>1045</v>
      </c>
      <c r="U1038">
        <f t="shared" si="38"/>
        <v>546490</v>
      </c>
      <c r="V1038">
        <f t="shared" si="39"/>
        <v>119</v>
      </c>
    </row>
    <row r="1039" spans="19:22" x14ac:dyDescent="0.3">
      <c r="S1039">
        <v>1037</v>
      </c>
      <c r="T1039">
        <v>1046</v>
      </c>
      <c r="U1039">
        <f t="shared" si="38"/>
        <v>547536</v>
      </c>
      <c r="V1039">
        <f t="shared" si="39"/>
        <v>119</v>
      </c>
    </row>
    <row r="1040" spans="19:22" x14ac:dyDescent="0.3">
      <c r="S1040">
        <v>1038</v>
      </c>
      <c r="T1040">
        <v>1047</v>
      </c>
      <c r="U1040">
        <f t="shared" si="38"/>
        <v>548583</v>
      </c>
      <c r="V1040">
        <f t="shared" si="39"/>
        <v>119</v>
      </c>
    </row>
    <row r="1041" spans="19:22" x14ac:dyDescent="0.3">
      <c r="S1041">
        <v>1039</v>
      </c>
      <c r="T1041">
        <v>1048</v>
      </c>
      <c r="U1041">
        <f t="shared" si="38"/>
        <v>549631</v>
      </c>
      <c r="V1041">
        <f t="shared" si="39"/>
        <v>119</v>
      </c>
    </row>
    <row r="1042" spans="19:22" x14ac:dyDescent="0.3">
      <c r="S1042">
        <v>1040</v>
      </c>
      <c r="T1042">
        <v>1049</v>
      </c>
      <c r="U1042">
        <f t="shared" si="38"/>
        <v>550680</v>
      </c>
      <c r="V1042">
        <f t="shared" si="39"/>
        <v>119</v>
      </c>
    </row>
    <row r="1043" spans="19:22" x14ac:dyDescent="0.3">
      <c r="S1043">
        <v>1041</v>
      </c>
      <c r="T1043">
        <v>1050</v>
      </c>
      <c r="U1043">
        <f t="shared" si="38"/>
        <v>551730</v>
      </c>
      <c r="V1043">
        <f t="shared" si="39"/>
        <v>119</v>
      </c>
    </row>
    <row r="1044" spans="19:22" x14ac:dyDescent="0.3">
      <c r="S1044">
        <v>1042</v>
      </c>
      <c r="T1044">
        <v>1051</v>
      </c>
      <c r="U1044">
        <f t="shared" si="38"/>
        <v>552781</v>
      </c>
      <c r="V1044">
        <f t="shared" si="39"/>
        <v>119</v>
      </c>
    </row>
    <row r="1045" spans="19:22" x14ac:dyDescent="0.3">
      <c r="S1045">
        <v>1043</v>
      </c>
      <c r="T1045">
        <v>1052</v>
      </c>
      <c r="U1045">
        <f t="shared" si="38"/>
        <v>553833</v>
      </c>
      <c r="V1045">
        <f t="shared" si="39"/>
        <v>119</v>
      </c>
    </row>
    <row r="1046" spans="19:22" x14ac:dyDescent="0.3">
      <c r="S1046">
        <v>1044</v>
      </c>
      <c r="T1046">
        <v>1053</v>
      </c>
      <c r="U1046">
        <f t="shared" si="38"/>
        <v>554886</v>
      </c>
      <c r="V1046">
        <f t="shared" si="39"/>
        <v>119</v>
      </c>
    </row>
    <row r="1047" spans="19:22" x14ac:dyDescent="0.3">
      <c r="S1047">
        <v>1045</v>
      </c>
      <c r="T1047">
        <v>1054</v>
      </c>
      <c r="U1047">
        <f t="shared" si="38"/>
        <v>555940</v>
      </c>
      <c r="V1047">
        <f t="shared" si="39"/>
        <v>119</v>
      </c>
    </row>
    <row r="1048" spans="19:22" x14ac:dyDescent="0.3">
      <c r="S1048">
        <v>1046</v>
      </c>
      <c r="T1048">
        <v>1055</v>
      </c>
      <c r="U1048">
        <f t="shared" si="38"/>
        <v>556995</v>
      </c>
      <c r="V1048">
        <f t="shared" si="39"/>
        <v>119</v>
      </c>
    </row>
    <row r="1049" spans="19:22" x14ac:dyDescent="0.3">
      <c r="S1049">
        <v>1047</v>
      </c>
      <c r="T1049">
        <v>1056</v>
      </c>
      <c r="U1049">
        <f t="shared" si="38"/>
        <v>558051</v>
      </c>
      <c r="V1049">
        <f t="shared" si="39"/>
        <v>119</v>
      </c>
    </row>
    <row r="1050" spans="19:22" x14ac:dyDescent="0.3">
      <c r="S1050">
        <v>1048</v>
      </c>
      <c r="T1050">
        <v>1057</v>
      </c>
      <c r="U1050">
        <f t="shared" si="38"/>
        <v>559108</v>
      </c>
      <c r="V1050">
        <f t="shared" si="39"/>
        <v>119</v>
      </c>
    </row>
    <row r="1051" spans="19:22" x14ac:dyDescent="0.3">
      <c r="S1051">
        <v>1049</v>
      </c>
      <c r="T1051">
        <v>1058</v>
      </c>
      <c r="U1051">
        <f t="shared" si="38"/>
        <v>560166</v>
      </c>
      <c r="V1051">
        <f t="shared" si="39"/>
        <v>119</v>
      </c>
    </row>
    <row r="1052" spans="19:22" x14ac:dyDescent="0.3">
      <c r="S1052">
        <v>1050</v>
      </c>
      <c r="T1052">
        <v>1059</v>
      </c>
      <c r="U1052">
        <f t="shared" si="38"/>
        <v>561225</v>
      </c>
      <c r="V1052">
        <f t="shared" si="39"/>
        <v>119</v>
      </c>
    </row>
    <row r="1053" spans="19:22" x14ac:dyDescent="0.3">
      <c r="S1053">
        <v>1051</v>
      </c>
      <c r="T1053">
        <v>1060</v>
      </c>
      <c r="U1053">
        <f t="shared" si="38"/>
        <v>562285</v>
      </c>
      <c r="V1053">
        <f t="shared" si="39"/>
        <v>119</v>
      </c>
    </row>
    <row r="1054" spans="19:22" x14ac:dyDescent="0.3">
      <c r="S1054">
        <v>1052</v>
      </c>
      <c r="T1054">
        <v>1061</v>
      </c>
      <c r="U1054">
        <f t="shared" si="38"/>
        <v>563346</v>
      </c>
      <c r="V1054">
        <f t="shared" si="39"/>
        <v>119</v>
      </c>
    </row>
    <row r="1055" spans="19:22" x14ac:dyDescent="0.3">
      <c r="S1055">
        <v>1053</v>
      </c>
      <c r="T1055">
        <v>1062</v>
      </c>
      <c r="U1055">
        <f t="shared" si="38"/>
        <v>564408</v>
      </c>
      <c r="V1055">
        <f t="shared" si="39"/>
        <v>119</v>
      </c>
    </row>
    <row r="1056" spans="19:22" x14ac:dyDescent="0.3">
      <c r="S1056">
        <v>1054</v>
      </c>
      <c r="T1056">
        <v>1063</v>
      </c>
      <c r="U1056">
        <f t="shared" si="38"/>
        <v>565471</v>
      </c>
      <c r="V1056">
        <f t="shared" si="39"/>
        <v>119</v>
      </c>
    </row>
    <row r="1057" spans="19:22" x14ac:dyDescent="0.3">
      <c r="S1057">
        <v>1055</v>
      </c>
      <c r="T1057">
        <v>1064</v>
      </c>
      <c r="U1057">
        <f t="shared" si="38"/>
        <v>566535</v>
      </c>
      <c r="V1057">
        <f t="shared" si="39"/>
        <v>119</v>
      </c>
    </row>
    <row r="1058" spans="19:22" x14ac:dyDescent="0.3">
      <c r="S1058">
        <v>1056</v>
      </c>
      <c r="T1058">
        <v>1065</v>
      </c>
      <c r="U1058">
        <f t="shared" si="38"/>
        <v>567600</v>
      </c>
      <c r="V1058">
        <f t="shared" si="39"/>
        <v>119</v>
      </c>
    </row>
    <row r="1059" spans="19:22" x14ac:dyDescent="0.3">
      <c r="S1059">
        <v>1057</v>
      </c>
      <c r="T1059">
        <v>1066</v>
      </c>
      <c r="U1059">
        <f t="shared" si="38"/>
        <v>568666</v>
      </c>
      <c r="V1059">
        <f t="shared" si="39"/>
        <v>119</v>
      </c>
    </row>
    <row r="1060" spans="19:22" x14ac:dyDescent="0.3">
      <c r="S1060">
        <v>1058</v>
      </c>
      <c r="T1060">
        <v>1067</v>
      </c>
      <c r="U1060">
        <f t="shared" si="38"/>
        <v>569733</v>
      </c>
      <c r="V1060">
        <f t="shared" si="39"/>
        <v>119</v>
      </c>
    </row>
    <row r="1061" spans="19:22" x14ac:dyDescent="0.3">
      <c r="S1061">
        <v>1059</v>
      </c>
      <c r="T1061">
        <v>1068</v>
      </c>
      <c r="U1061">
        <f t="shared" si="38"/>
        <v>570801</v>
      </c>
      <c r="V1061">
        <f t="shared" si="39"/>
        <v>119</v>
      </c>
    </row>
    <row r="1062" spans="19:22" x14ac:dyDescent="0.3">
      <c r="S1062">
        <v>1060</v>
      </c>
      <c r="T1062">
        <v>1069</v>
      </c>
      <c r="U1062">
        <f t="shared" si="38"/>
        <v>571870</v>
      </c>
      <c r="V1062">
        <f t="shared" si="39"/>
        <v>119</v>
      </c>
    </row>
    <row r="1063" spans="19:22" x14ac:dyDescent="0.3">
      <c r="S1063">
        <v>1061</v>
      </c>
      <c r="T1063">
        <v>1070</v>
      </c>
      <c r="U1063">
        <f t="shared" si="38"/>
        <v>572940</v>
      </c>
      <c r="V1063">
        <f t="shared" si="39"/>
        <v>119</v>
      </c>
    </row>
    <row r="1064" spans="19:22" x14ac:dyDescent="0.3">
      <c r="S1064">
        <v>1062</v>
      </c>
      <c r="T1064">
        <v>1071</v>
      </c>
      <c r="U1064">
        <f t="shared" si="38"/>
        <v>574011</v>
      </c>
      <c r="V1064">
        <f t="shared" si="39"/>
        <v>119</v>
      </c>
    </row>
    <row r="1065" spans="19:22" x14ac:dyDescent="0.3">
      <c r="S1065">
        <v>1063</v>
      </c>
      <c r="T1065">
        <v>1072</v>
      </c>
      <c r="U1065">
        <f t="shared" si="38"/>
        <v>575083</v>
      </c>
      <c r="V1065">
        <f t="shared" si="39"/>
        <v>119</v>
      </c>
    </row>
    <row r="1066" spans="19:22" x14ac:dyDescent="0.3">
      <c r="S1066">
        <v>1064</v>
      </c>
      <c r="T1066">
        <v>1073</v>
      </c>
      <c r="U1066">
        <f t="shared" si="38"/>
        <v>576156</v>
      </c>
      <c r="V1066">
        <f t="shared" si="39"/>
        <v>119</v>
      </c>
    </row>
    <row r="1067" spans="19:22" x14ac:dyDescent="0.3">
      <c r="S1067">
        <v>1065</v>
      </c>
      <c r="T1067">
        <v>1074</v>
      </c>
      <c r="U1067">
        <f t="shared" si="38"/>
        <v>577230</v>
      </c>
      <c r="V1067">
        <f t="shared" si="39"/>
        <v>119</v>
      </c>
    </row>
    <row r="1068" spans="19:22" x14ac:dyDescent="0.3">
      <c r="S1068">
        <v>1066</v>
      </c>
      <c r="T1068">
        <v>1075</v>
      </c>
      <c r="U1068">
        <f t="shared" si="38"/>
        <v>578305</v>
      </c>
      <c r="V1068">
        <f t="shared" si="39"/>
        <v>119</v>
      </c>
    </row>
    <row r="1069" spans="19:22" x14ac:dyDescent="0.3">
      <c r="S1069">
        <v>1067</v>
      </c>
      <c r="T1069">
        <v>1076</v>
      </c>
      <c r="U1069">
        <f t="shared" si="38"/>
        <v>579381</v>
      </c>
      <c r="V1069">
        <f t="shared" si="39"/>
        <v>119</v>
      </c>
    </row>
    <row r="1070" spans="19:22" x14ac:dyDescent="0.3">
      <c r="S1070">
        <v>1068</v>
      </c>
      <c r="T1070">
        <v>1077</v>
      </c>
      <c r="U1070">
        <f t="shared" si="38"/>
        <v>580458</v>
      </c>
      <c r="V1070">
        <f t="shared" si="39"/>
        <v>119</v>
      </c>
    </row>
    <row r="1071" spans="19:22" x14ac:dyDescent="0.3">
      <c r="S1071">
        <v>1069</v>
      </c>
      <c r="T1071">
        <v>1078</v>
      </c>
      <c r="U1071">
        <f t="shared" si="38"/>
        <v>581536</v>
      </c>
      <c r="V1071">
        <f t="shared" si="39"/>
        <v>119</v>
      </c>
    </row>
    <row r="1072" spans="19:22" x14ac:dyDescent="0.3">
      <c r="S1072">
        <v>1070</v>
      </c>
      <c r="T1072">
        <v>1079</v>
      </c>
      <c r="U1072">
        <f t="shared" si="38"/>
        <v>582615</v>
      </c>
      <c r="V1072">
        <f t="shared" si="39"/>
        <v>119</v>
      </c>
    </row>
    <row r="1073" spans="19:22" x14ac:dyDescent="0.3">
      <c r="S1073">
        <v>1071</v>
      </c>
      <c r="T1073">
        <v>1080</v>
      </c>
      <c r="U1073">
        <f t="shared" si="38"/>
        <v>583695</v>
      </c>
      <c r="V1073">
        <f t="shared" si="39"/>
        <v>119</v>
      </c>
    </row>
    <row r="1074" spans="19:22" x14ac:dyDescent="0.3">
      <c r="S1074">
        <v>1072</v>
      </c>
      <c r="T1074">
        <v>1081</v>
      </c>
      <c r="U1074">
        <f t="shared" si="38"/>
        <v>584776</v>
      </c>
      <c r="V1074">
        <f t="shared" si="39"/>
        <v>119</v>
      </c>
    </row>
    <row r="1075" spans="19:22" x14ac:dyDescent="0.3">
      <c r="S1075">
        <v>1073</v>
      </c>
      <c r="T1075">
        <v>1082</v>
      </c>
      <c r="U1075">
        <f t="shared" si="38"/>
        <v>585858</v>
      </c>
      <c r="V1075">
        <f t="shared" si="39"/>
        <v>119</v>
      </c>
    </row>
    <row r="1076" spans="19:22" x14ac:dyDescent="0.3">
      <c r="S1076">
        <v>1074</v>
      </c>
      <c r="T1076">
        <v>1083</v>
      </c>
      <c r="U1076">
        <f t="shared" si="38"/>
        <v>586941</v>
      </c>
      <c r="V1076">
        <f t="shared" si="39"/>
        <v>119</v>
      </c>
    </row>
    <row r="1077" spans="19:22" x14ac:dyDescent="0.3">
      <c r="S1077">
        <v>1075</v>
      </c>
      <c r="T1077">
        <v>1084</v>
      </c>
      <c r="U1077">
        <f t="shared" si="38"/>
        <v>588025</v>
      </c>
      <c r="V1077">
        <f t="shared" si="39"/>
        <v>119</v>
      </c>
    </row>
    <row r="1078" spans="19:22" x14ac:dyDescent="0.3">
      <c r="S1078">
        <v>1076</v>
      </c>
      <c r="T1078">
        <v>1085</v>
      </c>
      <c r="U1078">
        <f t="shared" si="38"/>
        <v>589110</v>
      </c>
      <c r="V1078">
        <f t="shared" si="39"/>
        <v>119</v>
      </c>
    </row>
    <row r="1079" spans="19:22" x14ac:dyDescent="0.3">
      <c r="S1079">
        <v>1077</v>
      </c>
      <c r="T1079">
        <v>1086</v>
      </c>
      <c r="U1079">
        <f t="shared" si="38"/>
        <v>590196</v>
      </c>
      <c r="V1079">
        <f t="shared" si="39"/>
        <v>119</v>
      </c>
    </row>
    <row r="1080" spans="19:22" x14ac:dyDescent="0.3">
      <c r="S1080">
        <v>1078</v>
      </c>
      <c r="T1080">
        <v>1087</v>
      </c>
      <c r="U1080">
        <f t="shared" si="38"/>
        <v>591283</v>
      </c>
      <c r="V1080">
        <f t="shared" si="39"/>
        <v>119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#Stat</vt:lpstr>
      <vt:lpstr>Sheet1</vt:lpstr>
      <vt:lpstr>#Constant</vt:lpstr>
      <vt:lpstr>#SkillBalance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2015-08-31T12:15:13Z</dcterms:created>
  <dcterms:modified xsi:type="dcterms:W3CDTF">2021-11-08T22:42:10Z</dcterms:modified>
</cp:coreProperties>
</file>